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3 Year Merit\3 Year Merit 2021-2023\"/>
    </mc:Choice>
  </mc:AlternateContent>
  <xr:revisionPtr revIDLastSave="0" documentId="13_ncr:1_{C516527B-1F3B-4D35-8461-AFE256732B58}" xr6:coauthVersionLast="47" xr6:coauthVersionMax="47" xr10:uidLastSave="{00000000-0000-0000-0000-000000000000}"/>
  <bookViews>
    <workbookView xWindow="-108" yWindow="-108" windowWidth="23256" windowHeight="12576" tabRatio="636" firstSheet="2" activeTab="7" xr2:uid="{00000000-000D-0000-FFFF-FFFF00000000}"/>
  </bookViews>
  <sheets>
    <sheet name="Lists" sheetId="2" r:id="rId1"/>
    <sheet name="MASTERLIST" sheetId="4" r:id="rId2"/>
    <sheet name="DATA ENTRY" sheetId="5" r:id="rId3"/>
    <sheet name="Individuals" sheetId="54" r:id="rId4"/>
    <sheet name="2021" sheetId="59" r:id="rId5"/>
    <sheet name="2022" sheetId="56" r:id="rId6"/>
    <sheet name="2023" sheetId="61" r:id="rId7"/>
    <sheet name="2023 3 Year Merrit All Species" sheetId="60" r:id="rId8"/>
  </sheets>
  <definedNames>
    <definedName name="_xlnm._FilterDatabase" localSheetId="4" hidden="1">'2021'!$A$2:$BC$885</definedName>
    <definedName name="_xlnm._FilterDatabase" localSheetId="5" hidden="1">'2022'!$A$2:$BC$885</definedName>
    <definedName name="_xlnm._FilterDatabase" localSheetId="6" hidden="1">'2023'!$A$2:$BC$885</definedName>
    <definedName name="_xlnm._FilterDatabase" localSheetId="7" hidden="1">'2023 3 Year Merrit All Species'!$A$3:$AF$886</definedName>
    <definedName name="_xlnm._FilterDatabase" localSheetId="2" hidden="1">'DATA ENTRY'!$A$1:$N$4258</definedName>
    <definedName name="_xlnm._FilterDatabase" localSheetId="1" hidden="1">MASTERLIST!$A$4:$T$891</definedName>
    <definedName name="clubl5">#REF!</definedName>
    <definedName name="Clubs">Lists!$A$2:$A$18</definedName>
    <definedName name="Edibles">Lists!$G$2:$G$21</definedName>
    <definedName name="Fish">#REF!</definedName>
    <definedName name="Individuals">#REF!</definedName>
    <definedName name="Inedibles">Lists!$K$2:$K$26</definedName>
    <definedName name="kgList">Lists!$L$2:$AH$261</definedName>
    <definedName name="Master">MASTERLIST!$A$5:$E$995</definedName>
    <definedName name="_xlnm.Print_Area" localSheetId="1">MASTERLIST!$A$2:$I$555</definedName>
    <definedName name="Shark">#REF!</definedName>
    <definedName name="Status">Lists!$C$2:$C$9</definedName>
  </definedNames>
  <calcPr calcId="191029"/>
  <pivotCaches>
    <pivotCache cacheId="20" r:id="rId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6" i="60" l="1"/>
  <c r="G46" i="60"/>
  <c r="I46" i="60"/>
  <c r="J46" i="60"/>
  <c r="L46" i="60"/>
  <c r="M46" i="60"/>
  <c r="F123" i="60"/>
  <c r="G123" i="60"/>
  <c r="I123" i="60"/>
  <c r="J123" i="60"/>
  <c r="L123" i="60"/>
  <c r="M123" i="60"/>
  <c r="F71" i="60"/>
  <c r="G71" i="60"/>
  <c r="I71" i="60"/>
  <c r="J71" i="60"/>
  <c r="L71" i="60"/>
  <c r="M71" i="60"/>
  <c r="F61" i="60"/>
  <c r="G61" i="60"/>
  <c r="I61" i="60"/>
  <c r="J61" i="60"/>
  <c r="L61" i="60"/>
  <c r="M61" i="60"/>
  <c r="F111" i="60"/>
  <c r="G111" i="60"/>
  <c r="I111" i="60"/>
  <c r="J111" i="60"/>
  <c r="L111" i="60"/>
  <c r="M111" i="60"/>
  <c r="F6" i="60"/>
  <c r="G6" i="60"/>
  <c r="I6" i="60"/>
  <c r="J6" i="60"/>
  <c r="L6" i="60"/>
  <c r="M6" i="60"/>
  <c r="F84" i="60"/>
  <c r="G84" i="60"/>
  <c r="I84" i="60"/>
  <c r="J84" i="60"/>
  <c r="L84" i="60"/>
  <c r="M84" i="60"/>
  <c r="F15" i="60"/>
  <c r="G15" i="60"/>
  <c r="I15" i="60"/>
  <c r="J15" i="60"/>
  <c r="L15" i="60"/>
  <c r="M15" i="60"/>
  <c r="F449" i="60"/>
  <c r="G449" i="60"/>
  <c r="I449" i="60"/>
  <c r="J449" i="60"/>
  <c r="L449" i="60"/>
  <c r="M449" i="60"/>
  <c r="F162" i="60"/>
  <c r="G162" i="60"/>
  <c r="I162" i="60"/>
  <c r="J162" i="60"/>
  <c r="L162" i="60"/>
  <c r="M162" i="60"/>
  <c r="F450" i="60"/>
  <c r="G450" i="60"/>
  <c r="I450" i="60"/>
  <c r="J450" i="60"/>
  <c r="L450" i="60"/>
  <c r="M450" i="60"/>
  <c r="F165" i="60"/>
  <c r="G165" i="60"/>
  <c r="I165" i="60"/>
  <c r="J165" i="60"/>
  <c r="L165" i="60"/>
  <c r="M165" i="60"/>
  <c r="F75" i="60"/>
  <c r="G75" i="60"/>
  <c r="I75" i="60"/>
  <c r="J75" i="60"/>
  <c r="L75" i="60"/>
  <c r="M75" i="60"/>
  <c r="F99" i="60"/>
  <c r="G99" i="60"/>
  <c r="I99" i="60"/>
  <c r="J99" i="60"/>
  <c r="L99" i="60"/>
  <c r="M99" i="60"/>
  <c r="F172" i="60"/>
  <c r="G172" i="60"/>
  <c r="I172" i="60"/>
  <c r="J172" i="60"/>
  <c r="L172" i="60"/>
  <c r="M172" i="60"/>
  <c r="F104" i="60"/>
  <c r="G104" i="60"/>
  <c r="I104" i="60"/>
  <c r="J104" i="60"/>
  <c r="L104" i="60"/>
  <c r="M104" i="60"/>
  <c r="F97" i="60"/>
  <c r="G97" i="60"/>
  <c r="I97" i="60"/>
  <c r="J97" i="60"/>
  <c r="L97" i="60"/>
  <c r="M97" i="60"/>
  <c r="F31" i="60"/>
  <c r="G31" i="60"/>
  <c r="I31" i="60"/>
  <c r="J31" i="60"/>
  <c r="L31" i="60"/>
  <c r="M31" i="60"/>
  <c r="F65" i="60"/>
  <c r="G65" i="60"/>
  <c r="I65" i="60"/>
  <c r="J65" i="60"/>
  <c r="L65" i="60"/>
  <c r="M65" i="60"/>
  <c r="F451" i="60"/>
  <c r="G451" i="60"/>
  <c r="I451" i="60"/>
  <c r="J451" i="60"/>
  <c r="L451" i="60"/>
  <c r="M451" i="60"/>
  <c r="F11" i="60"/>
  <c r="G11" i="60"/>
  <c r="I11" i="60"/>
  <c r="J11" i="60"/>
  <c r="L11" i="60"/>
  <c r="M11" i="60"/>
  <c r="F91" i="60"/>
  <c r="G91" i="60"/>
  <c r="I91" i="60"/>
  <c r="J91" i="60"/>
  <c r="L91" i="60"/>
  <c r="M91" i="60"/>
  <c r="F107" i="60"/>
  <c r="G107" i="60"/>
  <c r="I107" i="60"/>
  <c r="J107" i="60"/>
  <c r="L107" i="60"/>
  <c r="M107" i="60"/>
  <c r="F44" i="60"/>
  <c r="G44" i="60"/>
  <c r="I44" i="60"/>
  <c r="J44" i="60"/>
  <c r="L44" i="60"/>
  <c r="M44" i="60"/>
  <c r="F55" i="60"/>
  <c r="G55" i="60"/>
  <c r="I55" i="60"/>
  <c r="J55" i="60"/>
  <c r="L55" i="60"/>
  <c r="M55" i="60"/>
  <c r="F452" i="60"/>
  <c r="G452" i="60"/>
  <c r="I452" i="60"/>
  <c r="J452" i="60"/>
  <c r="L452" i="60"/>
  <c r="M452" i="60"/>
  <c r="F453" i="60"/>
  <c r="G453" i="60"/>
  <c r="I453" i="60"/>
  <c r="J453" i="60"/>
  <c r="L453" i="60"/>
  <c r="M453" i="60"/>
  <c r="F454" i="60"/>
  <c r="G454" i="60"/>
  <c r="I454" i="60"/>
  <c r="J454" i="60"/>
  <c r="L454" i="60"/>
  <c r="M454" i="60"/>
  <c r="F79" i="60"/>
  <c r="G79" i="60"/>
  <c r="I79" i="60"/>
  <c r="J79" i="60"/>
  <c r="L79" i="60"/>
  <c r="M79" i="60"/>
  <c r="F14" i="60"/>
  <c r="G14" i="60"/>
  <c r="I14" i="60"/>
  <c r="J14" i="60"/>
  <c r="L14" i="60"/>
  <c r="M14" i="60"/>
  <c r="F70" i="60"/>
  <c r="G70" i="60"/>
  <c r="I70" i="60"/>
  <c r="J70" i="60"/>
  <c r="L70" i="60"/>
  <c r="M70" i="60"/>
  <c r="F179" i="60"/>
  <c r="G179" i="60"/>
  <c r="I179" i="60"/>
  <c r="J179" i="60"/>
  <c r="L179" i="60"/>
  <c r="M179" i="60"/>
  <c r="F269" i="60"/>
  <c r="G269" i="60"/>
  <c r="I269" i="60"/>
  <c r="J269" i="60"/>
  <c r="L269" i="60"/>
  <c r="M269" i="60"/>
  <c r="F41" i="60"/>
  <c r="G41" i="60"/>
  <c r="I41" i="60"/>
  <c r="J41" i="60"/>
  <c r="L41" i="60"/>
  <c r="M41" i="60"/>
  <c r="F181" i="60"/>
  <c r="G181" i="60"/>
  <c r="I181" i="60"/>
  <c r="J181" i="60"/>
  <c r="L181" i="60"/>
  <c r="M181" i="60"/>
  <c r="F118" i="60"/>
  <c r="G118" i="60"/>
  <c r="I118" i="60"/>
  <c r="J118" i="60"/>
  <c r="L118" i="60"/>
  <c r="M118" i="60"/>
  <c r="F455" i="60"/>
  <c r="G455" i="60"/>
  <c r="I455" i="60"/>
  <c r="J455" i="60"/>
  <c r="L455" i="60"/>
  <c r="M455" i="60"/>
  <c r="F456" i="60"/>
  <c r="G456" i="60"/>
  <c r="I456" i="60"/>
  <c r="J456" i="60"/>
  <c r="L456" i="60"/>
  <c r="M456" i="60"/>
  <c r="F457" i="60"/>
  <c r="G457" i="60"/>
  <c r="I457" i="60"/>
  <c r="J457" i="60"/>
  <c r="L457" i="60"/>
  <c r="M457" i="60"/>
  <c r="F100" i="60"/>
  <c r="G100" i="60"/>
  <c r="I100" i="60"/>
  <c r="J100" i="60"/>
  <c r="L100" i="60"/>
  <c r="M100" i="60"/>
  <c r="F458" i="60"/>
  <c r="G458" i="60"/>
  <c r="I458" i="60"/>
  <c r="J458" i="60"/>
  <c r="L458" i="60"/>
  <c r="M458" i="60"/>
  <c r="F248" i="60"/>
  <c r="G248" i="60"/>
  <c r="I248" i="60"/>
  <c r="J248" i="60"/>
  <c r="L248" i="60"/>
  <c r="M248" i="60"/>
  <c r="F28" i="60"/>
  <c r="G28" i="60"/>
  <c r="I28" i="60"/>
  <c r="J28" i="60"/>
  <c r="L28" i="60"/>
  <c r="M28" i="60"/>
  <c r="F16" i="60"/>
  <c r="G16" i="60"/>
  <c r="I16" i="60"/>
  <c r="J16" i="60"/>
  <c r="L16" i="60"/>
  <c r="M16" i="60"/>
  <c r="F369" i="60"/>
  <c r="G369" i="60"/>
  <c r="I369" i="60"/>
  <c r="J369" i="60"/>
  <c r="L369" i="60"/>
  <c r="M369" i="60"/>
  <c r="F459" i="60"/>
  <c r="G459" i="60"/>
  <c r="I459" i="60"/>
  <c r="J459" i="60"/>
  <c r="L459" i="60"/>
  <c r="M459" i="60"/>
  <c r="F460" i="60"/>
  <c r="G460" i="60"/>
  <c r="I460" i="60"/>
  <c r="J460" i="60"/>
  <c r="L460" i="60"/>
  <c r="M460" i="60"/>
  <c r="F461" i="60"/>
  <c r="G461" i="60"/>
  <c r="I461" i="60"/>
  <c r="J461" i="60"/>
  <c r="L461" i="60"/>
  <c r="M461" i="60"/>
  <c r="F53" i="60"/>
  <c r="G53" i="60"/>
  <c r="I53" i="60"/>
  <c r="J53" i="60"/>
  <c r="L53" i="60"/>
  <c r="M53" i="60"/>
  <c r="F196" i="60"/>
  <c r="G196" i="60"/>
  <c r="I196" i="60"/>
  <c r="J196" i="60"/>
  <c r="L196" i="60"/>
  <c r="M196" i="60"/>
  <c r="F349" i="60"/>
  <c r="G349" i="60"/>
  <c r="I349" i="60"/>
  <c r="J349" i="60"/>
  <c r="L349" i="60"/>
  <c r="M349" i="60"/>
  <c r="F151" i="60"/>
  <c r="G151" i="60"/>
  <c r="I151" i="60"/>
  <c r="J151" i="60"/>
  <c r="L151" i="60"/>
  <c r="M151" i="60"/>
  <c r="F152" i="60"/>
  <c r="G152" i="60"/>
  <c r="I152" i="60"/>
  <c r="J152" i="60"/>
  <c r="L152" i="60"/>
  <c r="M152" i="60"/>
  <c r="F462" i="60"/>
  <c r="G462" i="60"/>
  <c r="I462" i="60"/>
  <c r="J462" i="60"/>
  <c r="L462" i="60"/>
  <c r="M462" i="60"/>
  <c r="F48" i="60"/>
  <c r="G48" i="60"/>
  <c r="I48" i="60"/>
  <c r="J48" i="60"/>
  <c r="L48" i="60"/>
  <c r="M48" i="60"/>
  <c r="F141" i="60"/>
  <c r="G141" i="60"/>
  <c r="I141" i="60"/>
  <c r="J141" i="60"/>
  <c r="L141" i="60"/>
  <c r="M141" i="60"/>
  <c r="F463" i="60"/>
  <c r="G463" i="60"/>
  <c r="I463" i="60"/>
  <c r="J463" i="60"/>
  <c r="L463" i="60"/>
  <c r="M463" i="60"/>
  <c r="F464" i="60"/>
  <c r="G464" i="60"/>
  <c r="I464" i="60"/>
  <c r="J464" i="60"/>
  <c r="L464" i="60"/>
  <c r="M464" i="60"/>
  <c r="F299" i="60"/>
  <c r="G299" i="60"/>
  <c r="I299" i="60"/>
  <c r="J299" i="60"/>
  <c r="L299" i="60"/>
  <c r="M299" i="60"/>
  <c r="F214" i="60"/>
  <c r="G214" i="60"/>
  <c r="I214" i="60"/>
  <c r="J214" i="60"/>
  <c r="L214" i="60"/>
  <c r="M214" i="60"/>
  <c r="F239" i="60"/>
  <c r="G239" i="60"/>
  <c r="I239" i="60"/>
  <c r="J239" i="60"/>
  <c r="L239" i="60"/>
  <c r="M239" i="60"/>
  <c r="F465" i="60"/>
  <c r="G465" i="60"/>
  <c r="I465" i="60"/>
  <c r="J465" i="60"/>
  <c r="L465" i="60"/>
  <c r="M465" i="60"/>
  <c r="F357" i="60"/>
  <c r="G357" i="60"/>
  <c r="I357" i="60"/>
  <c r="J357" i="60"/>
  <c r="L357" i="60"/>
  <c r="M357" i="60"/>
  <c r="F466" i="60"/>
  <c r="G466" i="60"/>
  <c r="I466" i="60"/>
  <c r="J466" i="60"/>
  <c r="L466" i="60"/>
  <c r="M466" i="60"/>
  <c r="F291" i="60"/>
  <c r="G291" i="60"/>
  <c r="I291" i="60"/>
  <c r="J291" i="60"/>
  <c r="L291" i="60"/>
  <c r="M291" i="60"/>
  <c r="F121" i="60"/>
  <c r="G121" i="60"/>
  <c r="I121" i="60"/>
  <c r="J121" i="60"/>
  <c r="L121" i="60"/>
  <c r="M121" i="60"/>
  <c r="F110" i="60"/>
  <c r="G110" i="60"/>
  <c r="I110" i="60"/>
  <c r="J110" i="60"/>
  <c r="L110" i="60"/>
  <c r="M110" i="60"/>
  <c r="F150" i="60"/>
  <c r="G150" i="60"/>
  <c r="I150" i="60"/>
  <c r="J150" i="60"/>
  <c r="L150" i="60"/>
  <c r="M150" i="60"/>
  <c r="F206" i="60"/>
  <c r="G206" i="60"/>
  <c r="I206" i="60"/>
  <c r="J206" i="60"/>
  <c r="L206" i="60"/>
  <c r="M206" i="60"/>
  <c r="F180" i="60"/>
  <c r="G180" i="60"/>
  <c r="I180" i="60"/>
  <c r="J180" i="60"/>
  <c r="L180" i="60"/>
  <c r="M180" i="60"/>
  <c r="F314" i="60"/>
  <c r="G314" i="60"/>
  <c r="I314" i="60"/>
  <c r="J314" i="60"/>
  <c r="L314" i="60"/>
  <c r="M314" i="60"/>
  <c r="F215" i="60"/>
  <c r="G215" i="60"/>
  <c r="I215" i="60"/>
  <c r="J215" i="60"/>
  <c r="L215" i="60"/>
  <c r="M215" i="60"/>
  <c r="F467" i="60"/>
  <c r="G467" i="60"/>
  <c r="I467" i="60"/>
  <c r="J467" i="60"/>
  <c r="L467" i="60"/>
  <c r="M467" i="60"/>
  <c r="F468" i="60"/>
  <c r="G468" i="60"/>
  <c r="I468" i="60"/>
  <c r="J468" i="60"/>
  <c r="L468" i="60"/>
  <c r="M468" i="60"/>
  <c r="F469" i="60"/>
  <c r="G469" i="60"/>
  <c r="I469" i="60"/>
  <c r="J469" i="60"/>
  <c r="L469" i="60"/>
  <c r="M469" i="60"/>
  <c r="F470" i="60"/>
  <c r="G470" i="60"/>
  <c r="I470" i="60"/>
  <c r="J470" i="60"/>
  <c r="L470" i="60"/>
  <c r="M470" i="60"/>
  <c r="F227" i="60"/>
  <c r="G227" i="60"/>
  <c r="I227" i="60"/>
  <c r="J227" i="60"/>
  <c r="L227" i="60"/>
  <c r="M227" i="60"/>
  <c r="F471" i="60"/>
  <c r="G471" i="60"/>
  <c r="I471" i="60"/>
  <c r="J471" i="60"/>
  <c r="L471" i="60"/>
  <c r="M471" i="60"/>
  <c r="F472" i="60"/>
  <c r="G472" i="60"/>
  <c r="I472" i="60"/>
  <c r="J472" i="60"/>
  <c r="L472" i="60"/>
  <c r="M472" i="60"/>
  <c r="F40" i="60"/>
  <c r="G40" i="60"/>
  <c r="I40" i="60"/>
  <c r="J40" i="60"/>
  <c r="L40" i="60"/>
  <c r="M40" i="60"/>
  <c r="F354" i="60"/>
  <c r="G354" i="60"/>
  <c r="I354" i="60"/>
  <c r="J354" i="60"/>
  <c r="L354" i="60"/>
  <c r="M354" i="60"/>
  <c r="F473" i="60"/>
  <c r="G473" i="60"/>
  <c r="I473" i="60"/>
  <c r="J473" i="60"/>
  <c r="L473" i="60"/>
  <c r="M473" i="60"/>
  <c r="F255" i="60"/>
  <c r="G255" i="60"/>
  <c r="I255" i="60"/>
  <c r="J255" i="60"/>
  <c r="L255" i="60"/>
  <c r="M255" i="60"/>
  <c r="F428" i="60"/>
  <c r="G428" i="60"/>
  <c r="I428" i="60"/>
  <c r="J428" i="60"/>
  <c r="L428" i="60"/>
  <c r="M428" i="60"/>
  <c r="F185" i="60"/>
  <c r="G185" i="60"/>
  <c r="I185" i="60"/>
  <c r="J185" i="60"/>
  <c r="L185" i="60"/>
  <c r="M185" i="60"/>
  <c r="F474" i="60"/>
  <c r="G474" i="60"/>
  <c r="I474" i="60"/>
  <c r="J474" i="60"/>
  <c r="L474" i="60"/>
  <c r="M474" i="60"/>
  <c r="F380" i="60"/>
  <c r="G380" i="60"/>
  <c r="I380" i="60"/>
  <c r="J380" i="60"/>
  <c r="L380" i="60"/>
  <c r="M380" i="60"/>
  <c r="F364" i="60"/>
  <c r="G364" i="60"/>
  <c r="I364" i="60"/>
  <c r="J364" i="60"/>
  <c r="L364" i="60"/>
  <c r="M364" i="60"/>
  <c r="F276" i="60"/>
  <c r="G276" i="60"/>
  <c r="I276" i="60"/>
  <c r="J276" i="60"/>
  <c r="L276" i="60"/>
  <c r="M276" i="60"/>
  <c r="F139" i="60"/>
  <c r="G139" i="60"/>
  <c r="I139" i="60"/>
  <c r="J139" i="60"/>
  <c r="L139" i="60"/>
  <c r="M139" i="60"/>
  <c r="F176" i="60"/>
  <c r="G176" i="60"/>
  <c r="I176" i="60"/>
  <c r="J176" i="60"/>
  <c r="L176" i="60"/>
  <c r="M176" i="60"/>
  <c r="F82" i="60"/>
  <c r="G82" i="60"/>
  <c r="I82" i="60"/>
  <c r="J82" i="60"/>
  <c r="L82" i="60"/>
  <c r="M82" i="60"/>
  <c r="F475" i="60"/>
  <c r="G475" i="60"/>
  <c r="I475" i="60"/>
  <c r="J475" i="60"/>
  <c r="L475" i="60"/>
  <c r="M475" i="60"/>
  <c r="F26" i="60"/>
  <c r="G26" i="60"/>
  <c r="I26" i="60"/>
  <c r="J26" i="60"/>
  <c r="L26" i="60"/>
  <c r="M26" i="60"/>
  <c r="F112" i="60"/>
  <c r="G112" i="60"/>
  <c r="I112" i="60"/>
  <c r="J112" i="60"/>
  <c r="L112" i="60"/>
  <c r="M112" i="60"/>
  <c r="F135" i="60"/>
  <c r="G135" i="60"/>
  <c r="I135" i="60"/>
  <c r="J135" i="60"/>
  <c r="L135" i="60"/>
  <c r="M135" i="60"/>
  <c r="F476" i="60"/>
  <c r="G476" i="60"/>
  <c r="I476" i="60"/>
  <c r="J476" i="60"/>
  <c r="L476" i="60"/>
  <c r="M476" i="60"/>
  <c r="F477" i="60"/>
  <c r="G477" i="60"/>
  <c r="I477" i="60"/>
  <c r="J477" i="60"/>
  <c r="L477" i="60"/>
  <c r="M477" i="60"/>
  <c r="F58" i="60"/>
  <c r="G58" i="60"/>
  <c r="I58" i="60"/>
  <c r="J58" i="60"/>
  <c r="L58" i="60"/>
  <c r="M58" i="60"/>
  <c r="F47" i="60"/>
  <c r="G47" i="60"/>
  <c r="I47" i="60"/>
  <c r="J47" i="60"/>
  <c r="L47" i="60"/>
  <c r="M47" i="60"/>
  <c r="F478" i="60"/>
  <c r="G478" i="60"/>
  <c r="I478" i="60"/>
  <c r="J478" i="60"/>
  <c r="L478" i="60"/>
  <c r="M478" i="60"/>
  <c r="F479" i="60"/>
  <c r="G479" i="60"/>
  <c r="I479" i="60"/>
  <c r="J479" i="60"/>
  <c r="L479" i="60"/>
  <c r="M479" i="60"/>
  <c r="F480" i="60"/>
  <c r="G480" i="60"/>
  <c r="I480" i="60"/>
  <c r="J480" i="60"/>
  <c r="L480" i="60"/>
  <c r="M480" i="60"/>
  <c r="F481" i="60"/>
  <c r="G481" i="60"/>
  <c r="I481" i="60"/>
  <c r="J481" i="60"/>
  <c r="L481" i="60"/>
  <c r="M481" i="60"/>
  <c r="F482" i="60"/>
  <c r="G482" i="60"/>
  <c r="I482" i="60"/>
  <c r="J482" i="60"/>
  <c r="L482" i="60"/>
  <c r="M482" i="60"/>
  <c r="F200" i="60"/>
  <c r="G200" i="60"/>
  <c r="I200" i="60"/>
  <c r="J200" i="60"/>
  <c r="L200" i="60"/>
  <c r="M200" i="60"/>
  <c r="F147" i="60"/>
  <c r="G147" i="60"/>
  <c r="I147" i="60"/>
  <c r="J147" i="60"/>
  <c r="L147" i="60"/>
  <c r="M147" i="60"/>
  <c r="F483" i="60"/>
  <c r="G483" i="60"/>
  <c r="I483" i="60"/>
  <c r="J483" i="60"/>
  <c r="L483" i="60"/>
  <c r="M483" i="60"/>
  <c r="F386" i="60"/>
  <c r="G386" i="60"/>
  <c r="I386" i="60"/>
  <c r="J386" i="60"/>
  <c r="L386" i="60"/>
  <c r="M386" i="60"/>
  <c r="F484" i="60"/>
  <c r="G484" i="60"/>
  <c r="I484" i="60"/>
  <c r="J484" i="60"/>
  <c r="L484" i="60"/>
  <c r="M484" i="60"/>
  <c r="F132" i="60"/>
  <c r="G132" i="60"/>
  <c r="I132" i="60"/>
  <c r="J132" i="60"/>
  <c r="L132" i="60"/>
  <c r="M132" i="60"/>
  <c r="F199" i="60"/>
  <c r="G199" i="60"/>
  <c r="I199" i="60"/>
  <c r="J199" i="60"/>
  <c r="L199" i="60"/>
  <c r="M199" i="60"/>
  <c r="F241" i="60"/>
  <c r="G241" i="60"/>
  <c r="I241" i="60"/>
  <c r="J241" i="60"/>
  <c r="L241" i="60"/>
  <c r="M241" i="60"/>
  <c r="F429" i="60"/>
  <c r="G429" i="60"/>
  <c r="I429" i="60"/>
  <c r="J429" i="60"/>
  <c r="L429" i="60"/>
  <c r="M429" i="60"/>
  <c r="F485" i="60"/>
  <c r="G485" i="60"/>
  <c r="I485" i="60"/>
  <c r="J485" i="60"/>
  <c r="L485" i="60"/>
  <c r="M485" i="60"/>
  <c r="F350" i="60"/>
  <c r="G350" i="60"/>
  <c r="I350" i="60"/>
  <c r="J350" i="60"/>
  <c r="L350" i="60"/>
  <c r="M350" i="60"/>
  <c r="F103" i="60"/>
  <c r="G103" i="60"/>
  <c r="I103" i="60"/>
  <c r="J103" i="60"/>
  <c r="L103" i="60"/>
  <c r="M103" i="60"/>
  <c r="F5" i="60"/>
  <c r="G5" i="60"/>
  <c r="I5" i="60"/>
  <c r="J5" i="60"/>
  <c r="L5" i="60"/>
  <c r="M5" i="60"/>
  <c r="F486" i="60"/>
  <c r="G486" i="60"/>
  <c r="I486" i="60"/>
  <c r="J486" i="60"/>
  <c r="L486" i="60"/>
  <c r="M486" i="60"/>
  <c r="F311" i="60"/>
  <c r="G311" i="60"/>
  <c r="I311" i="60"/>
  <c r="J311" i="60"/>
  <c r="L311" i="60"/>
  <c r="M311" i="60"/>
  <c r="F17" i="60"/>
  <c r="G17" i="60"/>
  <c r="I17" i="60"/>
  <c r="J17" i="60"/>
  <c r="L17" i="60"/>
  <c r="M17" i="60"/>
  <c r="F171" i="60"/>
  <c r="G171" i="60"/>
  <c r="I171" i="60"/>
  <c r="J171" i="60"/>
  <c r="L171" i="60"/>
  <c r="M171" i="60"/>
  <c r="F60" i="60"/>
  <c r="G60" i="60"/>
  <c r="I60" i="60"/>
  <c r="J60" i="60"/>
  <c r="L60" i="60"/>
  <c r="M60" i="60"/>
  <c r="F332" i="60"/>
  <c r="G332" i="60"/>
  <c r="I332" i="60"/>
  <c r="J332" i="60"/>
  <c r="L332" i="60"/>
  <c r="M332" i="60"/>
  <c r="F487" i="60"/>
  <c r="G487" i="60"/>
  <c r="I487" i="60"/>
  <c r="J487" i="60"/>
  <c r="L487" i="60"/>
  <c r="M487" i="60"/>
  <c r="F85" i="60"/>
  <c r="G85" i="60"/>
  <c r="I85" i="60"/>
  <c r="J85" i="60"/>
  <c r="L85" i="60"/>
  <c r="M85" i="60"/>
  <c r="F488" i="60"/>
  <c r="G488" i="60"/>
  <c r="I488" i="60"/>
  <c r="J488" i="60"/>
  <c r="L488" i="60"/>
  <c r="M488" i="60"/>
  <c r="F39" i="60"/>
  <c r="G39" i="60"/>
  <c r="I39" i="60"/>
  <c r="J39" i="60"/>
  <c r="L39" i="60"/>
  <c r="M39" i="60"/>
  <c r="F363" i="60"/>
  <c r="G363" i="60"/>
  <c r="I363" i="60"/>
  <c r="J363" i="60"/>
  <c r="L363" i="60"/>
  <c r="M363" i="60"/>
  <c r="F430" i="60"/>
  <c r="G430" i="60"/>
  <c r="I430" i="60"/>
  <c r="J430" i="60"/>
  <c r="L430" i="60"/>
  <c r="M430" i="60"/>
  <c r="F193" i="60"/>
  <c r="G193" i="60"/>
  <c r="I193" i="60"/>
  <c r="J193" i="60"/>
  <c r="L193" i="60"/>
  <c r="M193" i="60"/>
  <c r="F489" i="60"/>
  <c r="G489" i="60"/>
  <c r="I489" i="60"/>
  <c r="J489" i="60"/>
  <c r="L489" i="60"/>
  <c r="M489" i="60"/>
  <c r="F389" i="60"/>
  <c r="G389" i="60"/>
  <c r="I389" i="60"/>
  <c r="J389" i="60"/>
  <c r="L389" i="60"/>
  <c r="M389" i="60"/>
  <c r="F166" i="60"/>
  <c r="G166" i="60"/>
  <c r="I166" i="60"/>
  <c r="J166" i="60"/>
  <c r="L166" i="60"/>
  <c r="M166" i="60"/>
  <c r="F108" i="60"/>
  <c r="G108" i="60"/>
  <c r="I108" i="60"/>
  <c r="J108" i="60"/>
  <c r="L108" i="60"/>
  <c r="M108" i="60"/>
  <c r="F490" i="60"/>
  <c r="G490" i="60"/>
  <c r="I490" i="60"/>
  <c r="J490" i="60"/>
  <c r="L490" i="60"/>
  <c r="M490" i="60"/>
  <c r="F414" i="60"/>
  <c r="G414" i="60"/>
  <c r="I414" i="60"/>
  <c r="J414" i="60"/>
  <c r="L414" i="60"/>
  <c r="M414" i="60"/>
  <c r="F321" i="60"/>
  <c r="G321" i="60"/>
  <c r="I321" i="60"/>
  <c r="J321" i="60"/>
  <c r="L321" i="60"/>
  <c r="M321" i="60"/>
  <c r="F415" i="60"/>
  <c r="G415" i="60"/>
  <c r="I415" i="60"/>
  <c r="J415" i="60"/>
  <c r="L415" i="60"/>
  <c r="M415" i="60"/>
  <c r="F289" i="60"/>
  <c r="G289" i="60"/>
  <c r="I289" i="60"/>
  <c r="J289" i="60"/>
  <c r="L289" i="60"/>
  <c r="M289" i="60"/>
  <c r="F267" i="60"/>
  <c r="G267" i="60"/>
  <c r="I267" i="60"/>
  <c r="J267" i="60"/>
  <c r="L267" i="60"/>
  <c r="M267" i="60"/>
  <c r="F237" i="60"/>
  <c r="G237" i="60"/>
  <c r="I237" i="60"/>
  <c r="J237" i="60"/>
  <c r="L237" i="60"/>
  <c r="M237" i="60"/>
  <c r="F262" i="60"/>
  <c r="G262" i="60"/>
  <c r="I262" i="60"/>
  <c r="J262" i="60"/>
  <c r="L262" i="60"/>
  <c r="M262" i="60"/>
  <c r="F86" i="60"/>
  <c r="G86" i="60"/>
  <c r="I86" i="60"/>
  <c r="J86" i="60"/>
  <c r="L86" i="60"/>
  <c r="M86" i="60"/>
  <c r="F491" i="60"/>
  <c r="G491" i="60"/>
  <c r="I491" i="60"/>
  <c r="J491" i="60"/>
  <c r="L491" i="60"/>
  <c r="M491" i="60"/>
  <c r="F129" i="60"/>
  <c r="G129" i="60"/>
  <c r="I129" i="60"/>
  <c r="J129" i="60"/>
  <c r="L129" i="60"/>
  <c r="M129" i="60"/>
  <c r="F64" i="60"/>
  <c r="G64" i="60"/>
  <c r="I64" i="60"/>
  <c r="J64" i="60"/>
  <c r="L64" i="60"/>
  <c r="M64" i="60"/>
  <c r="F492" i="60"/>
  <c r="G492" i="60"/>
  <c r="I492" i="60"/>
  <c r="J492" i="60"/>
  <c r="L492" i="60"/>
  <c r="M492" i="60"/>
  <c r="F69" i="60"/>
  <c r="G69" i="60"/>
  <c r="I69" i="60"/>
  <c r="J69" i="60"/>
  <c r="L69" i="60"/>
  <c r="M69" i="60"/>
  <c r="F431" i="60"/>
  <c r="G431" i="60"/>
  <c r="I431" i="60"/>
  <c r="J431" i="60"/>
  <c r="L431" i="60"/>
  <c r="M431" i="60"/>
  <c r="F308" i="60"/>
  <c r="G308" i="60"/>
  <c r="I308" i="60"/>
  <c r="J308" i="60"/>
  <c r="L308" i="60"/>
  <c r="M308" i="60"/>
  <c r="F283" i="60"/>
  <c r="G283" i="60"/>
  <c r="I283" i="60"/>
  <c r="J283" i="60"/>
  <c r="L283" i="60"/>
  <c r="M283" i="60"/>
  <c r="F493" i="60"/>
  <c r="G493" i="60"/>
  <c r="I493" i="60"/>
  <c r="J493" i="60"/>
  <c r="L493" i="60"/>
  <c r="M493" i="60"/>
  <c r="F494" i="60"/>
  <c r="G494" i="60"/>
  <c r="I494" i="60"/>
  <c r="J494" i="60"/>
  <c r="L494" i="60"/>
  <c r="M494" i="60"/>
  <c r="F63" i="60"/>
  <c r="G63" i="60"/>
  <c r="I63" i="60"/>
  <c r="J63" i="60"/>
  <c r="L63" i="60"/>
  <c r="M63" i="60"/>
  <c r="F183" i="60"/>
  <c r="G183" i="60"/>
  <c r="I183" i="60"/>
  <c r="J183" i="60"/>
  <c r="L183" i="60"/>
  <c r="M183" i="60"/>
  <c r="F211" i="60"/>
  <c r="G211" i="60"/>
  <c r="I211" i="60"/>
  <c r="J211" i="60"/>
  <c r="L211" i="60"/>
  <c r="M211" i="60"/>
  <c r="F495" i="60"/>
  <c r="G495" i="60"/>
  <c r="I495" i="60"/>
  <c r="J495" i="60"/>
  <c r="L495" i="60"/>
  <c r="M495" i="60"/>
  <c r="F381" i="60"/>
  <c r="G381" i="60"/>
  <c r="I381" i="60"/>
  <c r="J381" i="60"/>
  <c r="L381" i="60"/>
  <c r="M381" i="60"/>
  <c r="F496" i="60"/>
  <c r="G496" i="60"/>
  <c r="I496" i="60"/>
  <c r="J496" i="60"/>
  <c r="L496" i="60"/>
  <c r="M496" i="60"/>
  <c r="F119" i="60"/>
  <c r="G119" i="60"/>
  <c r="I119" i="60"/>
  <c r="J119" i="60"/>
  <c r="L119" i="60"/>
  <c r="M119" i="60"/>
  <c r="F497" i="60"/>
  <c r="G497" i="60"/>
  <c r="I497" i="60"/>
  <c r="J497" i="60"/>
  <c r="L497" i="60"/>
  <c r="M497" i="60"/>
  <c r="F405" i="60"/>
  <c r="G405" i="60"/>
  <c r="I405" i="60"/>
  <c r="J405" i="60"/>
  <c r="L405" i="60"/>
  <c r="M405" i="60"/>
  <c r="F249" i="60"/>
  <c r="G249" i="60"/>
  <c r="I249" i="60"/>
  <c r="J249" i="60"/>
  <c r="L249" i="60"/>
  <c r="M249" i="60"/>
  <c r="F498" i="60"/>
  <c r="G498" i="60"/>
  <c r="I498" i="60"/>
  <c r="J498" i="60"/>
  <c r="L498" i="60"/>
  <c r="M498" i="60"/>
  <c r="F499" i="60"/>
  <c r="G499" i="60"/>
  <c r="I499" i="60"/>
  <c r="J499" i="60"/>
  <c r="L499" i="60"/>
  <c r="M499" i="60"/>
  <c r="F500" i="60"/>
  <c r="G500" i="60"/>
  <c r="I500" i="60"/>
  <c r="J500" i="60"/>
  <c r="L500" i="60"/>
  <c r="M500" i="60"/>
  <c r="F221" i="60"/>
  <c r="G221" i="60"/>
  <c r="I221" i="60"/>
  <c r="J221" i="60"/>
  <c r="L221" i="60"/>
  <c r="M221" i="60"/>
  <c r="F376" i="60"/>
  <c r="G376" i="60"/>
  <c r="I376" i="60"/>
  <c r="J376" i="60"/>
  <c r="L376" i="60"/>
  <c r="M376" i="60"/>
  <c r="F240" i="60"/>
  <c r="G240" i="60"/>
  <c r="I240" i="60"/>
  <c r="J240" i="60"/>
  <c r="L240" i="60"/>
  <c r="M240" i="60"/>
  <c r="F375" i="60"/>
  <c r="G375" i="60"/>
  <c r="I375" i="60"/>
  <c r="J375" i="60"/>
  <c r="L375" i="60"/>
  <c r="M375" i="60"/>
  <c r="F177" i="60"/>
  <c r="G177" i="60"/>
  <c r="I177" i="60"/>
  <c r="J177" i="60"/>
  <c r="L177" i="60"/>
  <c r="M177" i="60"/>
  <c r="F416" i="60"/>
  <c r="G416" i="60"/>
  <c r="I416" i="60"/>
  <c r="J416" i="60"/>
  <c r="L416" i="60"/>
  <c r="M416" i="60"/>
  <c r="F501" i="60"/>
  <c r="G501" i="60"/>
  <c r="I501" i="60"/>
  <c r="J501" i="60"/>
  <c r="L501" i="60"/>
  <c r="M501" i="60"/>
  <c r="F502" i="60"/>
  <c r="G502" i="60"/>
  <c r="I502" i="60"/>
  <c r="J502" i="60"/>
  <c r="L502" i="60"/>
  <c r="M502" i="60"/>
  <c r="F178" i="60"/>
  <c r="G178" i="60"/>
  <c r="I178" i="60"/>
  <c r="J178" i="60"/>
  <c r="L178" i="60"/>
  <c r="M178" i="60"/>
  <c r="F155" i="60"/>
  <c r="G155" i="60"/>
  <c r="I155" i="60"/>
  <c r="J155" i="60"/>
  <c r="L155" i="60"/>
  <c r="M155" i="60"/>
  <c r="F102" i="60"/>
  <c r="G102" i="60"/>
  <c r="I102" i="60"/>
  <c r="J102" i="60"/>
  <c r="L102" i="60"/>
  <c r="M102" i="60"/>
  <c r="F223" i="60"/>
  <c r="G223" i="60"/>
  <c r="I223" i="60"/>
  <c r="J223" i="60"/>
  <c r="L223" i="60"/>
  <c r="M223" i="60"/>
  <c r="F503" i="60"/>
  <c r="G503" i="60"/>
  <c r="I503" i="60"/>
  <c r="J503" i="60"/>
  <c r="L503" i="60"/>
  <c r="M503" i="60"/>
  <c r="F257" i="60"/>
  <c r="G257" i="60"/>
  <c r="I257" i="60"/>
  <c r="J257" i="60"/>
  <c r="L257" i="60"/>
  <c r="M257" i="60"/>
  <c r="F113" i="60"/>
  <c r="G113" i="60"/>
  <c r="I113" i="60"/>
  <c r="J113" i="60"/>
  <c r="L113" i="60"/>
  <c r="M113" i="60"/>
  <c r="F504" i="60"/>
  <c r="G504" i="60"/>
  <c r="I504" i="60"/>
  <c r="J504" i="60"/>
  <c r="L504" i="60"/>
  <c r="M504" i="60"/>
  <c r="F191" i="60"/>
  <c r="G191" i="60"/>
  <c r="I191" i="60"/>
  <c r="J191" i="60"/>
  <c r="L191" i="60"/>
  <c r="M191" i="60"/>
  <c r="F505" i="60"/>
  <c r="G505" i="60"/>
  <c r="I505" i="60"/>
  <c r="J505" i="60"/>
  <c r="L505" i="60"/>
  <c r="M505" i="60"/>
  <c r="F339" i="60"/>
  <c r="G339" i="60"/>
  <c r="I339" i="60"/>
  <c r="J339" i="60"/>
  <c r="L339" i="60"/>
  <c r="M339" i="60"/>
  <c r="F506" i="60"/>
  <c r="G506" i="60"/>
  <c r="I506" i="60"/>
  <c r="J506" i="60"/>
  <c r="L506" i="60"/>
  <c r="M506" i="60"/>
  <c r="F507" i="60"/>
  <c r="G507" i="60"/>
  <c r="I507" i="60"/>
  <c r="J507" i="60"/>
  <c r="L507" i="60"/>
  <c r="M507" i="60"/>
  <c r="F72" i="60"/>
  <c r="G72" i="60"/>
  <c r="I72" i="60"/>
  <c r="J72" i="60"/>
  <c r="L72" i="60"/>
  <c r="M72" i="60"/>
  <c r="F508" i="60"/>
  <c r="G508" i="60"/>
  <c r="I508" i="60"/>
  <c r="J508" i="60"/>
  <c r="L508" i="60"/>
  <c r="M508" i="60"/>
  <c r="F256" i="60"/>
  <c r="G256" i="60"/>
  <c r="I256" i="60"/>
  <c r="J256" i="60"/>
  <c r="L256" i="60"/>
  <c r="M256" i="60"/>
  <c r="F316" i="60"/>
  <c r="G316" i="60"/>
  <c r="I316" i="60"/>
  <c r="J316" i="60"/>
  <c r="L316" i="60"/>
  <c r="M316" i="60"/>
  <c r="F140" i="60"/>
  <c r="G140" i="60"/>
  <c r="I140" i="60"/>
  <c r="J140" i="60"/>
  <c r="L140" i="60"/>
  <c r="M140" i="60"/>
  <c r="F33" i="60"/>
  <c r="G33" i="60"/>
  <c r="I33" i="60"/>
  <c r="J33" i="60"/>
  <c r="L33" i="60"/>
  <c r="M33" i="60"/>
  <c r="F169" i="60"/>
  <c r="G169" i="60"/>
  <c r="I169" i="60"/>
  <c r="J169" i="60"/>
  <c r="L169" i="60"/>
  <c r="M169" i="60"/>
  <c r="F432" i="60"/>
  <c r="G432" i="60"/>
  <c r="I432" i="60"/>
  <c r="J432" i="60"/>
  <c r="L432" i="60"/>
  <c r="M432" i="60"/>
  <c r="F509" i="60"/>
  <c r="G509" i="60"/>
  <c r="I509" i="60"/>
  <c r="J509" i="60"/>
  <c r="L509" i="60"/>
  <c r="M509" i="60"/>
  <c r="F358" i="60"/>
  <c r="G358" i="60"/>
  <c r="I358" i="60"/>
  <c r="J358" i="60"/>
  <c r="L358" i="60"/>
  <c r="M358" i="60"/>
  <c r="F290" i="60"/>
  <c r="G290" i="60"/>
  <c r="I290" i="60"/>
  <c r="J290" i="60"/>
  <c r="L290" i="60"/>
  <c r="M290" i="60"/>
  <c r="F327" i="60"/>
  <c r="G327" i="60"/>
  <c r="I327" i="60"/>
  <c r="J327" i="60"/>
  <c r="L327" i="60"/>
  <c r="M327" i="60"/>
  <c r="F284" i="60"/>
  <c r="G284" i="60"/>
  <c r="I284" i="60"/>
  <c r="J284" i="60"/>
  <c r="L284" i="60"/>
  <c r="M284" i="60"/>
  <c r="F326" i="60"/>
  <c r="G326" i="60"/>
  <c r="I326" i="60"/>
  <c r="J326" i="60"/>
  <c r="L326" i="60"/>
  <c r="M326" i="60"/>
  <c r="F236" i="60"/>
  <c r="G236" i="60"/>
  <c r="I236" i="60"/>
  <c r="J236" i="60"/>
  <c r="L236" i="60"/>
  <c r="M236" i="60"/>
  <c r="F510" i="60"/>
  <c r="G510" i="60"/>
  <c r="I510" i="60"/>
  <c r="J510" i="60"/>
  <c r="L510" i="60"/>
  <c r="M510" i="60"/>
  <c r="F511" i="60"/>
  <c r="G511" i="60"/>
  <c r="I511" i="60"/>
  <c r="J511" i="60"/>
  <c r="L511" i="60"/>
  <c r="M511" i="60"/>
  <c r="F512" i="60"/>
  <c r="G512" i="60"/>
  <c r="I512" i="60"/>
  <c r="J512" i="60"/>
  <c r="L512" i="60"/>
  <c r="M512" i="60"/>
  <c r="F30" i="60"/>
  <c r="G30" i="60"/>
  <c r="I30" i="60"/>
  <c r="J30" i="60"/>
  <c r="L30" i="60"/>
  <c r="M30" i="60"/>
  <c r="F390" i="60"/>
  <c r="G390" i="60"/>
  <c r="I390" i="60"/>
  <c r="J390" i="60"/>
  <c r="L390" i="60"/>
  <c r="M390" i="60"/>
  <c r="F513" i="60"/>
  <c r="G513" i="60"/>
  <c r="I513" i="60"/>
  <c r="J513" i="60"/>
  <c r="L513" i="60"/>
  <c r="M513" i="60"/>
  <c r="F235" i="60"/>
  <c r="G235" i="60"/>
  <c r="I235" i="60"/>
  <c r="J235" i="60"/>
  <c r="L235" i="60"/>
  <c r="M235" i="60"/>
  <c r="F514" i="60"/>
  <c r="G514" i="60"/>
  <c r="I514" i="60"/>
  <c r="J514" i="60"/>
  <c r="L514" i="60"/>
  <c r="M514" i="60"/>
  <c r="F261" i="60"/>
  <c r="G261" i="60"/>
  <c r="I261" i="60"/>
  <c r="J261" i="60"/>
  <c r="L261" i="60"/>
  <c r="M261" i="60"/>
  <c r="F401" i="60"/>
  <c r="G401" i="60"/>
  <c r="I401" i="60"/>
  <c r="J401" i="60"/>
  <c r="L401" i="60"/>
  <c r="M401" i="60"/>
  <c r="F137" i="60"/>
  <c r="G137" i="60"/>
  <c r="I137" i="60"/>
  <c r="J137" i="60"/>
  <c r="L137" i="60"/>
  <c r="M137" i="60"/>
  <c r="F306" i="60"/>
  <c r="G306" i="60"/>
  <c r="I306" i="60"/>
  <c r="J306" i="60"/>
  <c r="L306" i="60"/>
  <c r="M306" i="60"/>
  <c r="F515" i="60"/>
  <c r="G515" i="60"/>
  <c r="I515" i="60"/>
  <c r="J515" i="60"/>
  <c r="L515" i="60"/>
  <c r="M515" i="60"/>
  <c r="F286" i="60"/>
  <c r="G286" i="60"/>
  <c r="I286" i="60"/>
  <c r="J286" i="60"/>
  <c r="L286" i="60"/>
  <c r="M286" i="60"/>
  <c r="F128" i="60"/>
  <c r="G128" i="60"/>
  <c r="I128" i="60"/>
  <c r="J128" i="60"/>
  <c r="L128" i="60"/>
  <c r="M128" i="60"/>
  <c r="F516" i="60"/>
  <c r="G516" i="60"/>
  <c r="I516" i="60"/>
  <c r="J516" i="60"/>
  <c r="L516" i="60"/>
  <c r="M516" i="60"/>
  <c r="F348" i="60"/>
  <c r="G348" i="60"/>
  <c r="I348" i="60"/>
  <c r="J348" i="60"/>
  <c r="L348" i="60"/>
  <c r="M348" i="60"/>
  <c r="F517" i="60"/>
  <c r="G517" i="60"/>
  <c r="I517" i="60"/>
  <c r="J517" i="60"/>
  <c r="L517" i="60"/>
  <c r="M517" i="60"/>
  <c r="F300" i="60"/>
  <c r="G300" i="60"/>
  <c r="I300" i="60"/>
  <c r="J300" i="60"/>
  <c r="L300" i="60"/>
  <c r="M300" i="60"/>
  <c r="F54" i="60"/>
  <c r="G54" i="60"/>
  <c r="I54" i="60"/>
  <c r="J54" i="60"/>
  <c r="L54" i="60"/>
  <c r="M54" i="60"/>
  <c r="F254" i="60"/>
  <c r="G254" i="60"/>
  <c r="I254" i="60"/>
  <c r="J254" i="60"/>
  <c r="L254" i="60"/>
  <c r="M254" i="60"/>
  <c r="F518" i="60"/>
  <c r="G518" i="60"/>
  <c r="I518" i="60"/>
  <c r="J518" i="60"/>
  <c r="L518" i="60"/>
  <c r="M518" i="60"/>
  <c r="F323" i="60"/>
  <c r="G323" i="60"/>
  <c r="I323" i="60"/>
  <c r="J323" i="60"/>
  <c r="L323" i="60"/>
  <c r="M323" i="60"/>
  <c r="F174" i="60"/>
  <c r="G174" i="60"/>
  <c r="I174" i="60"/>
  <c r="J174" i="60"/>
  <c r="L174" i="60"/>
  <c r="M174" i="60"/>
  <c r="F287" i="60"/>
  <c r="G287" i="60"/>
  <c r="I287" i="60"/>
  <c r="J287" i="60"/>
  <c r="L287" i="60"/>
  <c r="M287" i="60"/>
  <c r="F519" i="60"/>
  <c r="G519" i="60"/>
  <c r="I519" i="60"/>
  <c r="J519" i="60"/>
  <c r="L519" i="60"/>
  <c r="M519" i="60"/>
  <c r="F157" i="60"/>
  <c r="G157" i="60"/>
  <c r="I157" i="60"/>
  <c r="J157" i="60"/>
  <c r="L157" i="60"/>
  <c r="M157" i="60"/>
  <c r="F520" i="60"/>
  <c r="G520" i="60"/>
  <c r="I520" i="60"/>
  <c r="J520" i="60"/>
  <c r="L520" i="60"/>
  <c r="M520" i="60"/>
  <c r="F344" i="60"/>
  <c r="G344" i="60"/>
  <c r="I344" i="60"/>
  <c r="J344" i="60"/>
  <c r="L344" i="60"/>
  <c r="M344" i="60"/>
  <c r="F51" i="60"/>
  <c r="G51" i="60"/>
  <c r="I51" i="60"/>
  <c r="J51" i="60"/>
  <c r="L51" i="60"/>
  <c r="M51" i="60"/>
  <c r="F192" i="60"/>
  <c r="G192" i="60"/>
  <c r="I192" i="60"/>
  <c r="J192" i="60"/>
  <c r="L192" i="60"/>
  <c r="M192" i="60"/>
  <c r="F521" i="60"/>
  <c r="G521" i="60"/>
  <c r="I521" i="60"/>
  <c r="J521" i="60"/>
  <c r="L521" i="60"/>
  <c r="M521" i="60"/>
  <c r="F522" i="60"/>
  <c r="G522" i="60"/>
  <c r="I522" i="60"/>
  <c r="J522" i="60"/>
  <c r="L522" i="60"/>
  <c r="M522" i="60"/>
  <c r="F295" i="60"/>
  <c r="G295" i="60"/>
  <c r="I295" i="60"/>
  <c r="J295" i="60"/>
  <c r="L295" i="60"/>
  <c r="M295" i="60"/>
  <c r="F523" i="60"/>
  <c r="G523" i="60"/>
  <c r="I523" i="60"/>
  <c r="J523" i="60"/>
  <c r="L523" i="60"/>
  <c r="M523" i="60"/>
  <c r="F340" i="60"/>
  <c r="G340" i="60"/>
  <c r="I340" i="60"/>
  <c r="J340" i="60"/>
  <c r="L340" i="60"/>
  <c r="M340" i="60"/>
  <c r="F524" i="60"/>
  <c r="G524" i="60"/>
  <c r="I524" i="60"/>
  <c r="J524" i="60"/>
  <c r="L524" i="60"/>
  <c r="M524" i="60"/>
  <c r="F365" i="60"/>
  <c r="G365" i="60"/>
  <c r="I365" i="60"/>
  <c r="J365" i="60"/>
  <c r="L365" i="60"/>
  <c r="M365" i="60"/>
  <c r="F158" i="60"/>
  <c r="G158" i="60"/>
  <c r="I158" i="60"/>
  <c r="J158" i="60"/>
  <c r="L158" i="60"/>
  <c r="M158" i="60"/>
  <c r="F525" i="60"/>
  <c r="G525" i="60"/>
  <c r="I525" i="60"/>
  <c r="J525" i="60"/>
  <c r="L525" i="60"/>
  <c r="M525" i="60"/>
  <c r="F406" i="60"/>
  <c r="G406" i="60"/>
  <c r="I406" i="60"/>
  <c r="J406" i="60"/>
  <c r="L406" i="60"/>
  <c r="M406" i="60"/>
  <c r="F156" i="60"/>
  <c r="G156" i="60"/>
  <c r="I156" i="60"/>
  <c r="J156" i="60"/>
  <c r="L156" i="60"/>
  <c r="M156" i="60"/>
  <c r="F161" i="60"/>
  <c r="G161" i="60"/>
  <c r="I161" i="60"/>
  <c r="J161" i="60"/>
  <c r="L161" i="60"/>
  <c r="M161" i="60"/>
  <c r="F526" i="60"/>
  <c r="G526" i="60"/>
  <c r="I526" i="60"/>
  <c r="J526" i="60"/>
  <c r="L526" i="60"/>
  <c r="M526" i="60"/>
  <c r="F527" i="60"/>
  <c r="G527" i="60"/>
  <c r="I527" i="60"/>
  <c r="J527" i="60"/>
  <c r="L527" i="60"/>
  <c r="M527" i="60"/>
  <c r="F528" i="60"/>
  <c r="G528" i="60"/>
  <c r="I528" i="60"/>
  <c r="J528" i="60"/>
  <c r="L528" i="60"/>
  <c r="M528" i="60"/>
  <c r="F383" i="60"/>
  <c r="G383" i="60"/>
  <c r="I383" i="60"/>
  <c r="J383" i="60"/>
  <c r="L383" i="60"/>
  <c r="M383" i="60"/>
  <c r="F529" i="60"/>
  <c r="G529" i="60"/>
  <c r="I529" i="60"/>
  <c r="J529" i="60"/>
  <c r="L529" i="60"/>
  <c r="M529" i="60"/>
  <c r="F530" i="60"/>
  <c r="G530" i="60"/>
  <c r="I530" i="60"/>
  <c r="J530" i="60"/>
  <c r="L530" i="60"/>
  <c r="M530" i="60"/>
  <c r="F10" i="60"/>
  <c r="G10" i="60"/>
  <c r="I10" i="60"/>
  <c r="J10" i="60"/>
  <c r="L10" i="60"/>
  <c r="M10" i="60"/>
  <c r="F42" i="60"/>
  <c r="G42" i="60"/>
  <c r="I42" i="60"/>
  <c r="J42" i="60"/>
  <c r="L42" i="60"/>
  <c r="M42" i="60"/>
  <c r="F531" i="60"/>
  <c r="G531" i="60"/>
  <c r="I531" i="60"/>
  <c r="J531" i="60"/>
  <c r="L531" i="60"/>
  <c r="M531" i="60"/>
  <c r="F45" i="60"/>
  <c r="G45" i="60"/>
  <c r="I45" i="60"/>
  <c r="J45" i="60"/>
  <c r="L45" i="60"/>
  <c r="M45" i="60"/>
  <c r="F408" i="60"/>
  <c r="G408" i="60"/>
  <c r="I408" i="60"/>
  <c r="J408" i="60"/>
  <c r="L408" i="60"/>
  <c r="M408" i="60"/>
  <c r="F18" i="60"/>
  <c r="G18" i="60"/>
  <c r="I18" i="60"/>
  <c r="J18" i="60"/>
  <c r="L18" i="60"/>
  <c r="M18" i="60"/>
  <c r="F532" i="60"/>
  <c r="G532" i="60"/>
  <c r="I532" i="60"/>
  <c r="J532" i="60"/>
  <c r="L532" i="60"/>
  <c r="M532" i="60"/>
  <c r="F216" i="60"/>
  <c r="G216" i="60"/>
  <c r="I216" i="60"/>
  <c r="J216" i="60"/>
  <c r="L216" i="60"/>
  <c r="M216" i="60"/>
  <c r="F417" i="60"/>
  <c r="G417" i="60"/>
  <c r="I417" i="60"/>
  <c r="J417" i="60"/>
  <c r="L417" i="60"/>
  <c r="M417" i="60"/>
  <c r="F57" i="60"/>
  <c r="G57" i="60"/>
  <c r="I57" i="60"/>
  <c r="J57" i="60"/>
  <c r="L57" i="60"/>
  <c r="M57" i="60"/>
  <c r="F533" i="60"/>
  <c r="G533" i="60"/>
  <c r="I533" i="60"/>
  <c r="J533" i="60"/>
  <c r="L533" i="60"/>
  <c r="M533" i="60"/>
  <c r="F534" i="60"/>
  <c r="G534" i="60"/>
  <c r="I534" i="60"/>
  <c r="J534" i="60"/>
  <c r="L534" i="60"/>
  <c r="M534" i="60"/>
  <c r="F535" i="60"/>
  <c r="G535" i="60"/>
  <c r="I535" i="60"/>
  <c r="J535" i="60"/>
  <c r="L535" i="60"/>
  <c r="M535" i="60"/>
  <c r="F536" i="60"/>
  <c r="G536" i="60"/>
  <c r="I536" i="60"/>
  <c r="J536" i="60"/>
  <c r="L536" i="60"/>
  <c r="M536" i="60"/>
  <c r="F159" i="60"/>
  <c r="G159" i="60"/>
  <c r="I159" i="60"/>
  <c r="J159" i="60"/>
  <c r="L159" i="60"/>
  <c r="M159" i="60"/>
  <c r="F298" i="60"/>
  <c r="G298" i="60"/>
  <c r="I298" i="60"/>
  <c r="J298" i="60"/>
  <c r="L298" i="60"/>
  <c r="M298" i="60"/>
  <c r="F355" i="60"/>
  <c r="G355" i="60"/>
  <c r="I355" i="60"/>
  <c r="J355" i="60"/>
  <c r="L355" i="60"/>
  <c r="M355" i="60"/>
  <c r="F231" i="60"/>
  <c r="G231" i="60"/>
  <c r="I231" i="60"/>
  <c r="J231" i="60"/>
  <c r="L231" i="60"/>
  <c r="M231" i="60"/>
  <c r="F537" i="60"/>
  <c r="G537" i="60"/>
  <c r="I537" i="60"/>
  <c r="J537" i="60"/>
  <c r="L537" i="60"/>
  <c r="M537" i="60"/>
  <c r="F538" i="60"/>
  <c r="G538" i="60"/>
  <c r="I538" i="60"/>
  <c r="J538" i="60"/>
  <c r="L538" i="60"/>
  <c r="M538" i="60"/>
  <c r="F539" i="60"/>
  <c r="G539" i="60"/>
  <c r="I539" i="60"/>
  <c r="J539" i="60"/>
  <c r="L539" i="60"/>
  <c r="M539" i="60"/>
  <c r="F244" i="60"/>
  <c r="G244" i="60"/>
  <c r="I244" i="60"/>
  <c r="J244" i="60"/>
  <c r="L244" i="60"/>
  <c r="M244" i="60"/>
  <c r="F540" i="60"/>
  <c r="G540" i="60"/>
  <c r="I540" i="60"/>
  <c r="J540" i="60"/>
  <c r="L540" i="60"/>
  <c r="M540" i="60"/>
  <c r="F247" i="60"/>
  <c r="G247" i="60"/>
  <c r="I247" i="60"/>
  <c r="J247" i="60"/>
  <c r="L247" i="60"/>
  <c r="M247" i="60"/>
  <c r="F184" i="60"/>
  <c r="G184" i="60"/>
  <c r="I184" i="60"/>
  <c r="J184" i="60"/>
  <c r="L184" i="60"/>
  <c r="M184" i="60"/>
  <c r="F127" i="60"/>
  <c r="G127" i="60"/>
  <c r="I127" i="60"/>
  <c r="J127" i="60"/>
  <c r="L127" i="60"/>
  <c r="M127" i="60"/>
  <c r="F190" i="60"/>
  <c r="G190" i="60"/>
  <c r="I190" i="60"/>
  <c r="J190" i="60"/>
  <c r="L190" i="60"/>
  <c r="M190" i="60"/>
  <c r="F541" i="60"/>
  <c r="G541" i="60"/>
  <c r="I541" i="60"/>
  <c r="J541" i="60"/>
  <c r="L541" i="60"/>
  <c r="M541" i="60"/>
  <c r="F542" i="60"/>
  <c r="G542" i="60"/>
  <c r="I542" i="60"/>
  <c r="J542" i="60"/>
  <c r="L542" i="60"/>
  <c r="M542" i="60"/>
  <c r="F106" i="60"/>
  <c r="G106" i="60"/>
  <c r="I106" i="60"/>
  <c r="J106" i="60"/>
  <c r="L106" i="60"/>
  <c r="M106" i="60"/>
  <c r="F543" i="60"/>
  <c r="G543" i="60"/>
  <c r="I543" i="60"/>
  <c r="J543" i="60"/>
  <c r="L543" i="60"/>
  <c r="M543" i="60"/>
  <c r="F544" i="60"/>
  <c r="G544" i="60"/>
  <c r="I544" i="60"/>
  <c r="J544" i="60"/>
  <c r="L544" i="60"/>
  <c r="M544" i="60"/>
  <c r="F545" i="60"/>
  <c r="G545" i="60"/>
  <c r="I545" i="60"/>
  <c r="J545" i="60"/>
  <c r="L545" i="60"/>
  <c r="M545" i="60"/>
  <c r="F66" i="60"/>
  <c r="G66" i="60"/>
  <c r="I66" i="60"/>
  <c r="J66" i="60"/>
  <c r="L66" i="60"/>
  <c r="M66" i="60"/>
  <c r="F546" i="60"/>
  <c r="G546" i="60"/>
  <c r="I546" i="60"/>
  <c r="J546" i="60"/>
  <c r="L546" i="60"/>
  <c r="M546" i="60"/>
  <c r="F394" i="60"/>
  <c r="G394" i="60"/>
  <c r="I394" i="60"/>
  <c r="J394" i="60"/>
  <c r="L394" i="60"/>
  <c r="M394" i="60"/>
  <c r="F145" i="60"/>
  <c r="G145" i="60"/>
  <c r="I145" i="60"/>
  <c r="J145" i="60"/>
  <c r="L145" i="60"/>
  <c r="M145" i="60"/>
  <c r="F281" i="60"/>
  <c r="G281" i="60"/>
  <c r="I281" i="60"/>
  <c r="J281" i="60"/>
  <c r="L281" i="60"/>
  <c r="M281" i="60"/>
  <c r="F547" i="60"/>
  <c r="G547" i="60"/>
  <c r="I547" i="60"/>
  <c r="J547" i="60"/>
  <c r="L547" i="60"/>
  <c r="M547" i="60"/>
  <c r="F548" i="60"/>
  <c r="G548" i="60"/>
  <c r="I548" i="60"/>
  <c r="J548" i="60"/>
  <c r="L548" i="60"/>
  <c r="M548" i="60"/>
  <c r="F549" i="60"/>
  <c r="G549" i="60"/>
  <c r="I549" i="60"/>
  <c r="J549" i="60"/>
  <c r="L549" i="60"/>
  <c r="M549" i="60"/>
  <c r="F245" i="60"/>
  <c r="G245" i="60"/>
  <c r="I245" i="60"/>
  <c r="J245" i="60"/>
  <c r="L245" i="60"/>
  <c r="M245" i="60"/>
  <c r="F258" i="60"/>
  <c r="G258" i="60"/>
  <c r="I258" i="60"/>
  <c r="J258" i="60"/>
  <c r="L258" i="60"/>
  <c r="M258" i="60"/>
  <c r="F278" i="60"/>
  <c r="G278" i="60"/>
  <c r="I278" i="60"/>
  <c r="J278" i="60"/>
  <c r="L278" i="60"/>
  <c r="M278" i="60"/>
  <c r="F433" i="60"/>
  <c r="G433" i="60"/>
  <c r="I433" i="60"/>
  <c r="J433" i="60"/>
  <c r="L433" i="60"/>
  <c r="M433" i="60"/>
  <c r="F434" i="60"/>
  <c r="G434" i="60"/>
  <c r="I434" i="60"/>
  <c r="J434" i="60"/>
  <c r="L434" i="60"/>
  <c r="M434" i="60"/>
  <c r="F120" i="60"/>
  <c r="G120" i="60"/>
  <c r="I120" i="60"/>
  <c r="J120" i="60"/>
  <c r="L120" i="60"/>
  <c r="M120" i="60"/>
  <c r="F550" i="60"/>
  <c r="G550" i="60"/>
  <c r="I550" i="60"/>
  <c r="J550" i="60"/>
  <c r="L550" i="60"/>
  <c r="M550" i="60"/>
  <c r="F551" i="60"/>
  <c r="G551" i="60"/>
  <c r="I551" i="60"/>
  <c r="J551" i="60"/>
  <c r="L551" i="60"/>
  <c r="M551" i="60"/>
  <c r="F377" i="60"/>
  <c r="G377" i="60"/>
  <c r="I377" i="60"/>
  <c r="J377" i="60"/>
  <c r="L377" i="60"/>
  <c r="M377" i="60"/>
  <c r="F552" i="60"/>
  <c r="G552" i="60"/>
  <c r="I552" i="60"/>
  <c r="J552" i="60"/>
  <c r="L552" i="60"/>
  <c r="M552" i="60"/>
  <c r="F553" i="60"/>
  <c r="G553" i="60"/>
  <c r="I553" i="60"/>
  <c r="J553" i="60"/>
  <c r="L553" i="60"/>
  <c r="M553" i="60"/>
  <c r="F554" i="60"/>
  <c r="G554" i="60"/>
  <c r="I554" i="60"/>
  <c r="J554" i="60"/>
  <c r="L554" i="60"/>
  <c r="M554" i="60"/>
  <c r="F19" i="60"/>
  <c r="G19" i="60"/>
  <c r="I19" i="60"/>
  <c r="J19" i="60"/>
  <c r="L19" i="60"/>
  <c r="M19" i="60"/>
  <c r="F555" i="60"/>
  <c r="G555" i="60"/>
  <c r="I555" i="60"/>
  <c r="J555" i="60"/>
  <c r="L555" i="60"/>
  <c r="M555" i="60"/>
  <c r="F125" i="60"/>
  <c r="G125" i="60"/>
  <c r="I125" i="60"/>
  <c r="J125" i="60"/>
  <c r="L125" i="60"/>
  <c r="M125" i="60"/>
  <c r="F229" i="60"/>
  <c r="G229" i="60"/>
  <c r="I229" i="60"/>
  <c r="J229" i="60"/>
  <c r="L229" i="60"/>
  <c r="M229" i="60"/>
  <c r="F309" i="60"/>
  <c r="G309" i="60"/>
  <c r="I309" i="60"/>
  <c r="J309" i="60"/>
  <c r="L309" i="60"/>
  <c r="M309" i="60"/>
  <c r="F556" i="60"/>
  <c r="G556" i="60"/>
  <c r="I556" i="60"/>
  <c r="J556" i="60"/>
  <c r="L556" i="60"/>
  <c r="M556" i="60"/>
  <c r="F557" i="60"/>
  <c r="G557" i="60"/>
  <c r="I557" i="60"/>
  <c r="J557" i="60"/>
  <c r="L557" i="60"/>
  <c r="M557" i="60"/>
  <c r="F209" i="60"/>
  <c r="G209" i="60"/>
  <c r="I209" i="60"/>
  <c r="J209" i="60"/>
  <c r="L209" i="60"/>
  <c r="M209" i="60"/>
  <c r="F334" i="60"/>
  <c r="G334" i="60"/>
  <c r="I334" i="60"/>
  <c r="J334" i="60"/>
  <c r="L334" i="60"/>
  <c r="M334" i="60"/>
  <c r="F343" i="60"/>
  <c r="G343" i="60"/>
  <c r="I343" i="60"/>
  <c r="J343" i="60"/>
  <c r="L343" i="60"/>
  <c r="M343" i="60"/>
  <c r="F558" i="60"/>
  <c r="G558" i="60"/>
  <c r="I558" i="60"/>
  <c r="J558" i="60"/>
  <c r="L558" i="60"/>
  <c r="M558" i="60"/>
  <c r="F297" i="60"/>
  <c r="G297" i="60"/>
  <c r="I297" i="60"/>
  <c r="J297" i="60"/>
  <c r="L297" i="60"/>
  <c r="M297" i="60"/>
  <c r="F226" i="60"/>
  <c r="G226" i="60"/>
  <c r="I226" i="60"/>
  <c r="J226" i="60"/>
  <c r="L226" i="60"/>
  <c r="M226" i="60"/>
  <c r="F435" i="60"/>
  <c r="G435" i="60"/>
  <c r="I435" i="60"/>
  <c r="J435" i="60"/>
  <c r="L435" i="60"/>
  <c r="M435" i="60"/>
  <c r="F436" i="60"/>
  <c r="G436" i="60"/>
  <c r="I436" i="60"/>
  <c r="J436" i="60"/>
  <c r="L436" i="60"/>
  <c r="M436" i="60"/>
  <c r="F559" i="60"/>
  <c r="G559" i="60"/>
  <c r="I559" i="60"/>
  <c r="J559" i="60"/>
  <c r="L559" i="60"/>
  <c r="M559" i="60"/>
  <c r="F352" i="60"/>
  <c r="G352" i="60"/>
  <c r="I352" i="60"/>
  <c r="J352" i="60"/>
  <c r="L352" i="60"/>
  <c r="M352" i="60"/>
  <c r="F324" i="60"/>
  <c r="G324" i="60"/>
  <c r="I324" i="60"/>
  <c r="J324" i="60"/>
  <c r="L324" i="60"/>
  <c r="M324" i="60"/>
  <c r="F560" i="60"/>
  <c r="G560" i="60"/>
  <c r="I560" i="60"/>
  <c r="J560" i="60"/>
  <c r="L560" i="60"/>
  <c r="M560" i="60"/>
  <c r="F561" i="60"/>
  <c r="G561" i="60"/>
  <c r="I561" i="60"/>
  <c r="J561" i="60"/>
  <c r="L561" i="60"/>
  <c r="M561" i="60"/>
  <c r="F562" i="60"/>
  <c r="G562" i="60"/>
  <c r="I562" i="60"/>
  <c r="J562" i="60"/>
  <c r="L562" i="60"/>
  <c r="M562" i="60"/>
  <c r="F563" i="60"/>
  <c r="G563" i="60"/>
  <c r="I563" i="60"/>
  <c r="J563" i="60"/>
  <c r="L563" i="60"/>
  <c r="M563" i="60"/>
  <c r="F397" i="60"/>
  <c r="G397" i="60"/>
  <c r="I397" i="60"/>
  <c r="J397" i="60"/>
  <c r="L397" i="60"/>
  <c r="M397" i="60"/>
  <c r="F564" i="60"/>
  <c r="G564" i="60"/>
  <c r="I564" i="60"/>
  <c r="J564" i="60"/>
  <c r="L564" i="60"/>
  <c r="M564" i="60"/>
  <c r="F391" i="60"/>
  <c r="G391" i="60"/>
  <c r="I391" i="60"/>
  <c r="J391" i="60"/>
  <c r="L391" i="60"/>
  <c r="M391" i="60"/>
  <c r="F50" i="60"/>
  <c r="G50" i="60"/>
  <c r="I50" i="60"/>
  <c r="J50" i="60"/>
  <c r="L50" i="60"/>
  <c r="M50" i="60"/>
  <c r="F32" i="60"/>
  <c r="G32" i="60"/>
  <c r="I32" i="60"/>
  <c r="J32" i="60"/>
  <c r="L32" i="60"/>
  <c r="M32" i="60"/>
  <c r="F565" i="60"/>
  <c r="G565" i="60"/>
  <c r="I565" i="60"/>
  <c r="J565" i="60"/>
  <c r="L565" i="60"/>
  <c r="M565" i="60"/>
  <c r="F566" i="60"/>
  <c r="G566" i="60"/>
  <c r="I566" i="60"/>
  <c r="J566" i="60"/>
  <c r="L566" i="60"/>
  <c r="M566" i="60"/>
  <c r="F81" i="60"/>
  <c r="G81" i="60"/>
  <c r="I81" i="60"/>
  <c r="J81" i="60"/>
  <c r="L81" i="60"/>
  <c r="M81" i="60"/>
  <c r="F567" i="60"/>
  <c r="G567" i="60"/>
  <c r="I567" i="60"/>
  <c r="J567" i="60"/>
  <c r="L567" i="60"/>
  <c r="M567" i="60"/>
  <c r="F568" i="60"/>
  <c r="G568" i="60"/>
  <c r="I568" i="60"/>
  <c r="J568" i="60"/>
  <c r="L568" i="60"/>
  <c r="M568" i="60"/>
  <c r="F388" i="60"/>
  <c r="G388" i="60"/>
  <c r="I388" i="60"/>
  <c r="J388" i="60"/>
  <c r="L388" i="60"/>
  <c r="M388" i="60"/>
  <c r="F189" i="60"/>
  <c r="G189" i="60"/>
  <c r="I189" i="60"/>
  <c r="J189" i="60"/>
  <c r="L189" i="60"/>
  <c r="M189" i="60"/>
  <c r="F569" i="60"/>
  <c r="G569" i="60"/>
  <c r="I569" i="60"/>
  <c r="J569" i="60"/>
  <c r="L569" i="60"/>
  <c r="M569" i="60"/>
  <c r="F570" i="60"/>
  <c r="G570" i="60"/>
  <c r="I570" i="60"/>
  <c r="J570" i="60"/>
  <c r="L570" i="60"/>
  <c r="M570" i="60"/>
  <c r="F385" i="60"/>
  <c r="G385" i="60"/>
  <c r="I385" i="60"/>
  <c r="J385" i="60"/>
  <c r="L385" i="60"/>
  <c r="M385" i="60"/>
  <c r="F43" i="60"/>
  <c r="G43" i="60"/>
  <c r="I43" i="60"/>
  <c r="J43" i="60"/>
  <c r="L43" i="60"/>
  <c r="M43" i="60"/>
  <c r="F571" i="60"/>
  <c r="G571" i="60"/>
  <c r="I571" i="60"/>
  <c r="J571" i="60"/>
  <c r="L571" i="60"/>
  <c r="M571" i="60"/>
  <c r="F219" i="60"/>
  <c r="G219" i="60"/>
  <c r="I219" i="60"/>
  <c r="J219" i="60"/>
  <c r="L219" i="60"/>
  <c r="M219" i="60"/>
  <c r="F572" i="60"/>
  <c r="G572" i="60"/>
  <c r="I572" i="60"/>
  <c r="J572" i="60"/>
  <c r="L572" i="60"/>
  <c r="M572" i="60"/>
  <c r="F437" i="60"/>
  <c r="G437" i="60"/>
  <c r="I437" i="60"/>
  <c r="J437" i="60"/>
  <c r="L437" i="60"/>
  <c r="M437" i="60"/>
  <c r="F573" i="60"/>
  <c r="G573" i="60"/>
  <c r="I573" i="60"/>
  <c r="J573" i="60"/>
  <c r="L573" i="60"/>
  <c r="M573" i="60"/>
  <c r="F574" i="60"/>
  <c r="G574" i="60"/>
  <c r="I574" i="60"/>
  <c r="J574" i="60"/>
  <c r="L574" i="60"/>
  <c r="M574" i="60"/>
  <c r="F575" i="60"/>
  <c r="G575" i="60"/>
  <c r="I575" i="60"/>
  <c r="J575" i="60"/>
  <c r="L575" i="60"/>
  <c r="M575" i="60"/>
  <c r="F576" i="60"/>
  <c r="G576" i="60"/>
  <c r="I576" i="60"/>
  <c r="J576" i="60"/>
  <c r="L576" i="60"/>
  <c r="M576" i="60"/>
  <c r="F160" i="60"/>
  <c r="G160" i="60"/>
  <c r="I160" i="60"/>
  <c r="J160" i="60"/>
  <c r="L160" i="60"/>
  <c r="M160" i="60"/>
  <c r="F80" i="60"/>
  <c r="G80" i="60"/>
  <c r="I80" i="60"/>
  <c r="J80" i="60"/>
  <c r="L80" i="60"/>
  <c r="M80" i="60"/>
  <c r="F577" i="60"/>
  <c r="G577" i="60"/>
  <c r="I577" i="60"/>
  <c r="J577" i="60"/>
  <c r="L577" i="60"/>
  <c r="M577" i="60"/>
  <c r="F578" i="60"/>
  <c r="G578" i="60"/>
  <c r="I578" i="60"/>
  <c r="J578" i="60"/>
  <c r="L578" i="60"/>
  <c r="M578" i="60"/>
  <c r="F579" i="60"/>
  <c r="G579" i="60"/>
  <c r="I579" i="60"/>
  <c r="J579" i="60"/>
  <c r="L579" i="60"/>
  <c r="M579" i="60"/>
  <c r="F580" i="60"/>
  <c r="G580" i="60"/>
  <c r="I580" i="60"/>
  <c r="J580" i="60"/>
  <c r="L580" i="60"/>
  <c r="M580" i="60"/>
  <c r="F581" i="60"/>
  <c r="G581" i="60"/>
  <c r="I581" i="60"/>
  <c r="J581" i="60"/>
  <c r="L581" i="60"/>
  <c r="M581" i="60"/>
  <c r="F403" i="60"/>
  <c r="G403" i="60"/>
  <c r="I403" i="60"/>
  <c r="J403" i="60"/>
  <c r="L403" i="60"/>
  <c r="M403" i="60"/>
  <c r="F404" i="60"/>
  <c r="G404" i="60"/>
  <c r="I404" i="60"/>
  <c r="J404" i="60"/>
  <c r="L404" i="60"/>
  <c r="M404" i="60"/>
  <c r="F582" i="60"/>
  <c r="G582" i="60"/>
  <c r="I582" i="60"/>
  <c r="J582" i="60"/>
  <c r="L582" i="60"/>
  <c r="M582" i="60"/>
  <c r="F583" i="60"/>
  <c r="G583" i="60"/>
  <c r="I583" i="60"/>
  <c r="J583" i="60"/>
  <c r="L583" i="60"/>
  <c r="M583" i="60"/>
  <c r="F584" i="60"/>
  <c r="G584" i="60"/>
  <c r="I584" i="60"/>
  <c r="J584" i="60"/>
  <c r="L584" i="60"/>
  <c r="M584" i="60"/>
  <c r="F585" i="60"/>
  <c r="G585" i="60"/>
  <c r="I585" i="60"/>
  <c r="J585" i="60"/>
  <c r="L585" i="60"/>
  <c r="M585" i="60"/>
  <c r="F356" i="60"/>
  <c r="G356" i="60"/>
  <c r="I356" i="60"/>
  <c r="J356" i="60"/>
  <c r="L356" i="60"/>
  <c r="M356" i="60"/>
  <c r="F586" i="60"/>
  <c r="G586" i="60"/>
  <c r="I586" i="60"/>
  <c r="J586" i="60"/>
  <c r="L586" i="60"/>
  <c r="M586" i="60"/>
  <c r="F587" i="60"/>
  <c r="G587" i="60"/>
  <c r="I587" i="60"/>
  <c r="J587" i="60"/>
  <c r="L587" i="60"/>
  <c r="M587" i="60"/>
  <c r="F234" i="60"/>
  <c r="G234" i="60"/>
  <c r="I234" i="60"/>
  <c r="J234" i="60"/>
  <c r="L234" i="60"/>
  <c r="M234" i="60"/>
  <c r="F407" i="60"/>
  <c r="G407" i="60"/>
  <c r="I407" i="60"/>
  <c r="J407" i="60"/>
  <c r="L407" i="60"/>
  <c r="M407" i="60"/>
  <c r="F13" i="60"/>
  <c r="G13" i="60"/>
  <c r="I13" i="60"/>
  <c r="J13" i="60"/>
  <c r="L13" i="60"/>
  <c r="M13" i="60"/>
  <c r="F588" i="60"/>
  <c r="G588" i="60"/>
  <c r="I588" i="60"/>
  <c r="J588" i="60"/>
  <c r="L588" i="60"/>
  <c r="M588" i="60"/>
  <c r="F589" i="60"/>
  <c r="G589" i="60"/>
  <c r="I589" i="60"/>
  <c r="J589" i="60"/>
  <c r="L589" i="60"/>
  <c r="M589" i="60"/>
  <c r="F409" i="60"/>
  <c r="G409" i="60"/>
  <c r="I409" i="60"/>
  <c r="J409" i="60"/>
  <c r="L409" i="60"/>
  <c r="M409" i="60"/>
  <c r="F88" i="60"/>
  <c r="G88" i="60"/>
  <c r="I88" i="60"/>
  <c r="J88" i="60"/>
  <c r="L88" i="60"/>
  <c r="M88" i="60"/>
  <c r="F590" i="60"/>
  <c r="G590" i="60"/>
  <c r="I590" i="60"/>
  <c r="J590" i="60"/>
  <c r="L590" i="60"/>
  <c r="M590" i="60"/>
  <c r="F591" i="60"/>
  <c r="G591" i="60"/>
  <c r="I591" i="60"/>
  <c r="J591" i="60"/>
  <c r="L591" i="60"/>
  <c r="M591" i="60"/>
  <c r="F592" i="60"/>
  <c r="G592" i="60"/>
  <c r="I592" i="60"/>
  <c r="J592" i="60"/>
  <c r="L592" i="60"/>
  <c r="M592" i="60"/>
  <c r="F593" i="60"/>
  <c r="G593" i="60"/>
  <c r="I593" i="60"/>
  <c r="J593" i="60"/>
  <c r="L593" i="60"/>
  <c r="M593" i="60"/>
  <c r="F594" i="60"/>
  <c r="G594" i="60"/>
  <c r="I594" i="60"/>
  <c r="J594" i="60"/>
  <c r="L594" i="60"/>
  <c r="M594" i="60"/>
  <c r="F77" i="60"/>
  <c r="G77" i="60"/>
  <c r="I77" i="60"/>
  <c r="J77" i="60"/>
  <c r="L77" i="60"/>
  <c r="M77" i="60"/>
  <c r="F595" i="60"/>
  <c r="G595" i="60"/>
  <c r="I595" i="60"/>
  <c r="J595" i="60"/>
  <c r="L595" i="60"/>
  <c r="M595" i="60"/>
  <c r="F596" i="60"/>
  <c r="G596" i="60"/>
  <c r="I596" i="60"/>
  <c r="J596" i="60"/>
  <c r="L596" i="60"/>
  <c r="M596" i="60"/>
  <c r="F410" i="60"/>
  <c r="G410" i="60"/>
  <c r="I410" i="60"/>
  <c r="J410" i="60"/>
  <c r="L410" i="60"/>
  <c r="M410" i="60"/>
  <c r="F597" i="60"/>
  <c r="G597" i="60"/>
  <c r="I597" i="60"/>
  <c r="J597" i="60"/>
  <c r="L597" i="60"/>
  <c r="M597" i="60"/>
  <c r="F418" i="60"/>
  <c r="G418" i="60"/>
  <c r="I418" i="60"/>
  <c r="J418" i="60"/>
  <c r="L418" i="60"/>
  <c r="M418" i="60"/>
  <c r="F392" i="60"/>
  <c r="G392" i="60"/>
  <c r="I392" i="60"/>
  <c r="J392" i="60"/>
  <c r="L392" i="60"/>
  <c r="M392" i="60"/>
  <c r="F419" i="60"/>
  <c r="G419" i="60"/>
  <c r="I419" i="60"/>
  <c r="J419" i="60"/>
  <c r="L419" i="60"/>
  <c r="M419" i="60"/>
  <c r="F373" i="60"/>
  <c r="G373" i="60"/>
  <c r="I373" i="60"/>
  <c r="J373" i="60"/>
  <c r="L373" i="60"/>
  <c r="M373" i="60"/>
  <c r="F322" i="60"/>
  <c r="G322" i="60"/>
  <c r="I322" i="60"/>
  <c r="J322" i="60"/>
  <c r="L322" i="60"/>
  <c r="M322" i="60"/>
  <c r="F598" i="60"/>
  <c r="G598" i="60"/>
  <c r="I598" i="60"/>
  <c r="J598" i="60"/>
  <c r="L598" i="60"/>
  <c r="M598" i="60"/>
  <c r="F371" i="60"/>
  <c r="G371" i="60"/>
  <c r="I371" i="60"/>
  <c r="J371" i="60"/>
  <c r="L371" i="60"/>
  <c r="M371" i="60"/>
  <c r="F438" i="60"/>
  <c r="G438" i="60"/>
  <c r="I438" i="60"/>
  <c r="J438" i="60"/>
  <c r="L438" i="60"/>
  <c r="M438" i="60"/>
  <c r="F599" i="60"/>
  <c r="G599" i="60"/>
  <c r="I599" i="60"/>
  <c r="J599" i="60"/>
  <c r="L599" i="60"/>
  <c r="M599" i="60"/>
  <c r="F600" i="60"/>
  <c r="G600" i="60"/>
  <c r="I600" i="60"/>
  <c r="J600" i="60"/>
  <c r="L600" i="60"/>
  <c r="M600" i="60"/>
  <c r="F74" i="60"/>
  <c r="G74" i="60"/>
  <c r="I74" i="60"/>
  <c r="J74" i="60"/>
  <c r="L74" i="60"/>
  <c r="M74" i="60"/>
  <c r="F601" i="60"/>
  <c r="G601" i="60"/>
  <c r="I601" i="60"/>
  <c r="J601" i="60"/>
  <c r="L601" i="60"/>
  <c r="M601" i="60"/>
  <c r="F602" i="60"/>
  <c r="G602" i="60"/>
  <c r="I602" i="60"/>
  <c r="J602" i="60"/>
  <c r="L602" i="60"/>
  <c r="M602" i="60"/>
  <c r="F122" i="60"/>
  <c r="G122" i="60"/>
  <c r="I122" i="60"/>
  <c r="J122" i="60"/>
  <c r="L122" i="60"/>
  <c r="M122" i="60"/>
  <c r="F603" i="60"/>
  <c r="G603" i="60"/>
  <c r="I603" i="60"/>
  <c r="J603" i="60"/>
  <c r="L603" i="60"/>
  <c r="M603" i="60"/>
  <c r="F35" i="60"/>
  <c r="G35" i="60"/>
  <c r="I35" i="60"/>
  <c r="J35" i="60"/>
  <c r="L35" i="60"/>
  <c r="M35" i="60"/>
  <c r="F439" i="60"/>
  <c r="G439" i="60"/>
  <c r="I439" i="60"/>
  <c r="J439" i="60"/>
  <c r="L439" i="60"/>
  <c r="M439" i="60"/>
  <c r="F337" i="60"/>
  <c r="G337" i="60"/>
  <c r="I337" i="60"/>
  <c r="J337" i="60"/>
  <c r="L337" i="60"/>
  <c r="M337" i="60"/>
  <c r="F325" i="60"/>
  <c r="G325" i="60"/>
  <c r="I325" i="60"/>
  <c r="J325" i="60"/>
  <c r="L325" i="60"/>
  <c r="M325" i="60"/>
  <c r="F604" i="60"/>
  <c r="G604" i="60"/>
  <c r="I604" i="60"/>
  <c r="J604" i="60"/>
  <c r="L604" i="60"/>
  <c r="M604" i="60"/>
  <c r="F302" i="60"/>
  <c r="G302" i="60"/>
  <c r="I302" i="60"/>
  <c r="J302" i="60"/>
  <c r="L302" i="60"/>
  <c r="M302" i="60"/>
  <c r="F90" i="60"/>
  <c r="G90" i="60"/>
  <c r="I90" i="60"/>
  <c r="J90" i="60"/>
  <c r="L90" i="60"/>
  <c r="M90" i="60"/>
  <c r="F384" i="60"/>
  <c r="G384" i="60"/>
  <c r="I384" i="60"/>
  <c r="J384" i="60"/>
  <c r="L384" i="60"/>
  <c r="M384" i="60"/>
  <c r="F605" i="60"/>
  <c r="G605" i="60"/>
  <c r="I605" i="60"/>
  <c r="J605" i="60"/>
  <c r="L605" i="60"/>
  <c r="M605" i="60"/>
  <c r="F319" i="60"/>
  <c r="G319" i="60"/>
  <c r="I319" i="60"/>
  <c r="J319" i="60"/>
  <c r="L319" i="60"/>
  <c r="M319" i="60"/>
  <c r="F606" i="60"/>
  <c r="G606" i="60"/>
  <c r="I606" i="60"/>
  <c r="J606" i="60"/>
  <c r="L606" i="60"/>
  <c r="M606" i="60"/>
  <c r="F607" i="60"/>
  <c r="G607" i="60"/>
  <c r="I607" i="60"/>
  <c r="J607" i="60"/>
  <c r="L607" i="60"/>
  <c r="M607" i="60"/>
  <c r="F608" i="60"/>
  <c r="G608" i="60"/>
  <c r="I608" i="60"/>
  <c r="J608" i="60"/>
  <c r="L608" i="60"/>
  <c r="M608" i="60"/>
  <c r="F609" i="60"/>
  <c r="G609" i="60"/>
  <c r="I609" i="60"/>
  <c r="J609" i="60"/>
  <c r="L609" i="60"/>
  <c r="M609" i="60"/>
  <c r="F395" i="60"/>
  <c r="G395" i="60"/>
  <c r="I395" i="60"/>
  <c r="J395" i="60"/>
  <c r="L395" i="60"/>
  <c r="M395" i="60"/>
  <c r="F440" i="60"/>
  <c r="G440" i="60"/>
  <c r="I440" i="60"/>
  <c r="J440" i="60"/>
  <c r="L440" i="60"/>
  <c r="M440" i="60"/>
  <c r="F610" i="60"/>
  <c r="G610" i="60"/>
  <c r="I610" i="60"/>
  <c r="J610" i="60"/>
  <c r="L610" i="60"/>
  <c r="M610" i="60"/>
  <c r="F250" i="60"/>
  <c r="G250" i="60"/>
  <c r="I250" i="60"/>
  <c r="J250" i="60"/>
  <c r="L250" i="60"/>
  <c r="M250" i="60"/>
  <c r="F611" i="60"/>
  <c r="G611" i="60"/>
  <c r="I611" i="60"/>
  <c r="J611" i="60"/>
  <c r="L611" i="60"/>
  <c r="M611" i="60"/>
  <c r="F612" i="60"/>
  <c r="G612" i="60"/>
  <c r="I612" i="60"/>
  <c r="J612" i="60"/>
  <c r="L612" i="60"/>
  <c r="M612" i="60"/>
  <c r="F613" i="60"/>
  <c r="G613" i="60"/>
  <c r="I613" i="60"/>
  <c r="J613" i="60"/>
  <c r="L613" i="60"/>
  <c r="M613" i="60"/>
  <c r="F614" i="60"/>
  <c r="G614" i="60"/>
  <c r="I614" i="60"/>
  <c r="J614" i="60"/>
  <c r="L614" i="60"/>
  <c r="M614" i="60"/>
  <c r="F320" i="60"/>
  <c r="G320" i="60"/>
  <c r="I320" i="60"/>
  <c r="J320" i="60"/>
  <c r="L320" i="60"/>
  <c r="M320" i="60"/>
  <c r="F293" i="60"/>
  <c r="G293" i="60"/>
  <c r="I293" i="60"/>
  <c r="J293" i="60"/>
  <c r="L293" i="60"/>
  <c r="M293" i="60"/>
  <c r="F615" i="60"/>
  <c r="G615" i="60"/>
  <c r="I615" i="60"/>
  <c r="J615" i="60"/>
  <c r="L615" i="60"/>
  <c r="M615" i="60"/>
  <c r="F616" i="60"/>
  <c r="G616" i="60"/>
  <c r="I616" i="60"/>
  <c r="J616" i="60"/>
  <c r="L616" i="60"/>
  <c r="M616" i="60"/>
  <c r="F188" i="60"/>
  <c r="G188" i="60"/>
  <c r="I188" i="60"/>
  <c r="J188" i="60"/>
  <c r="L188" i="60"/>
  <c r="M188" i="60"/>
  <c r="F441" i="60"/>
  <c r="G441" i="60"/>
  <c r="I441" i="60"/>
  <c r="J441" i="60"/>
  <c r="L441" i="60"/>
  <c r="M441" i="60"/>
  <c r="F617" i="60"/>
  <c r="G617" i="60"/>
  <c r="I617" i="60"/>
  <c r="J617" i="60"/>
  <c r="L617" i="60"/>
  <c r="M617" i="60"/>
  <c r="F618" i="60"/>
  <c r="G618" i="60"/>
  <c r="I618" i="60"/>
  <c r="J618" i="60"/>
  <c r="L618" i="60"/>
  <c r="M618" i="60"/>
  <c r="F619" i="60"/>
  <c r="G619" i="60"/>
  <c r="I619" i="60"/>
  <c r="J619" i="60"/>
  <c r="L619" i="60"/>
  <c r="M619" i="60"/>
  <c r="F620" i="60"/>
  <c r="G620" i="60"/>
  <c r="I620" i="60"/>
  <c r="J620" i="60"/>
  <c r="L620" i="60"/>
  <c r="M620" i="60"/>
  <c r="F621" i="60"/>
  <c r="G621" i="60"/>
  <c r="I621" i="60"/>
  <c r="J621" i="60"/>
  <c r="L621" i="60"/>
  <c r="M621" i="60"/>
  <c r="F310" i="60"/>
  <c r="G310" i="60"/>
  <c r="I310" i="60"/>
  <c r="J310" i="60"/>
  <c r="L310" i="60"/>
  <c r="M310" i="60"/>
  <c r="F622" i="60"/>
  <c r="G622" i="60"/>
  <c r="I622" i="60"/>
  <c r="J622" i="60"/>
  <c r="L622" i="60"/>
  <c r="M622" i="60"/>
  <c r="F623" i="60"/>
  <c r="G623" i="60"/>
  <c r="I623" i="60"/>
  <c r="J623" i="60"/>
  <c r="L623" i="60"/>
  <c r="M623" i="60"/>
  <c r="F624" i="60"/>
  <c r="G624" i="60"/>
  <c r="I624" i="60"/>
  <c r="J624" i="60"/>
  <c r="L624" i="60"/>
  <c r="M624" i="60"/>
  <c r="F187" i="60"/>
  <c r="G187" i="60"/>
  <c r="I187" i="60"/>
  <c r="J187" i="60"/>
  <c r="L187" i="60"/>
  <c r="M187" i="60"/>
  <c r="F313" i="60"/>
  <c r="G313" i="60"/>
  <c r="I313" i="60"/>
  <c r="J313" i="60"/>
  <c r="L313" i="60"/>
  <c r="M313" i="60"/>
  <c r="F625" i="60"/>
  <c r="G625" i="60"/>
  <c r="I625" i="60"/>
  <c r="J625" i="60"/>
  <c r="L625" i="60"/>
  <c r="M625" i="60"/>
  <c r="F626" i="60"/>
  <c r="G626" i="60"/>
  <c r="I626" i="60"/>
  <c r="J626" i="60"/>
  <c r="L626" i="60"/>
  <c r="M626" i="60"/>
  <c r="F288" i="60"/>
  <c r="G288" i="60"/>
  <c r="I288" i="60"/>
  <c r="J288" i="60"/>
  <c r="L288" i="60"/>
  <c r="M288" i="60"/>
  <c r="F627" i="60"/>
  <c r="G627" i="60"/>
  <c r="I627" i="60"/>
  <c r="J627" i="60"/>
  <c r="L627" i="60"/>
  <c r="M627" i="60"/>
  <c r="F420" i="60"/>
  <c r="G420" i="60"/>
  <c r="I420" i="60"/>
  <c r="J420" i="60"/>
  <c r="L420" i="60"/>
  <c r="M420" i="60"/>
  <c r="F628" i="60"/>
  <c r="G628" i="60"/>
  <c r="I628" i="60"/>
  <c r="J628" i="60"/>
  <c r="L628" i="60"/>
  <c r="M628" i="60"/>
  <c r="F330" i="60"/>
  <c r="G330" i="60"/>
  <c r="I330" i="60"/>
  <c r="J330" i="60"/>
  <c r="L330" i="60"/>
  <c r="M330" i="60"/>
  <c r="F126" i="60"/>
  <c r="G126" i="60"/>
  <c r="I126" i="60"/>
  <c r="J126" i="60"/>
  <c r="L126" i="60"/>
  <c r="M126" i="60"/>
  <c r="F629" i="60"/>
  <c r="G629" i="60"/>
  <c r="I629" i="60"/>
  <c r="J629" i="60"/>
  <c r="L629" i="60"/>
  <c r="M629" i="60"/>
  <c r="F630" i="60"/>
  <c r="G630" i="60"/>
  <c r="I630" i="60"/>
  <c r="J630" i="60"/>
  <c r="L630" i="60"/>
  <c r="M630" i="60"/>
  <c r="F631" i="60"/>
  <c r="G631" i="60"/>
  <c r="I631" i="60"/>
  <c r="J631" i="60"/>
  <c r="L631" i="60"/>
  <c r="M631" i="60"/>
  <c r="F632" i="60"/>
  <c r="G632" i="60"/>
  <c r="I632" i="60"/>
  <c r="J632" i="60"/>
  <c r="L632" i="60"/>
  <c r="M632" i="60"/>
  <c r="F633" i="60"/>
  <c r="G633" i="60"/>
  <c r="I633" i="60"/>
  <c r="J633" i="60"/>
  <c r="L633" i="60"/>
  <c r="M633" i="60"/>
  <c r="F421" i="60"/>
  <c r="G421" i="60"/>
  <c r="I421" i="60"/>
  <c r="J421" i="60"/>
  <c r="L421" i="60"/>
  <c r="M421" i="60"/>
  <c r="F634" i="60"/>
  <c r="G634" i="60"/>
  <c r="I634" i="60"/>
  <c r="J634" i="60"/>
  <c r="L634" i="60"/>
  <c r="M634" i="60"/>
  <c r="F635" i="60"/>
  <c r="G635" i="60"/>
  <c r="I635" i="60"/>
  <c r="J635" i="60"/>
  <c r="L635" i="60"/>
  <c r="M635" i="60"/>
  <c r="F636" i="60"/>
  <c r="G636" i="60"/>
  <c r="I636" i="60"/>
  <c r="J636" i="60"/>
  <c r="L636" i="60"/>
  <c r="M636" i="60"/>
  <c r="F637" i="60"/>
  <c r="G637" i="60"/>
  <c r="I637" i="60"/>
  <c r="J637" i="60"/>
  <c r="L637" i="60"/>
  <c r="M637" i="60"/>
  <c r="F638" i="60"/>
  <c r="G638" i="60"/>
  <c r="I638" i="60"/>
  <c r="J638" i="60"/>
  <c r="L638" i="60"/>
  <c r="M638" i="60"/>
  <c r="F639" i="60"/>
  <c r="G639" i="60"/>
  <c r="I639" i="60"/>
  <c r="J639" i="60"/>
  <c r="L639" i="60"/>
  <c r="M639" i="60"/>
  <c r="F144" i="60"/>
  <c r="G144" i="60"/>
  <c r="I144" i="60"/>
  <c r="J144" i="60"/>
  <c r="L144" i="60"/>
  <c r="M144" i="60"/>
  <c r="F76" i="60"/>
  <c r="G76" i="60"/>
  <c r="I76" i="60"/>
  <c r="J76" i="60"/>
  <c r="L76" i="60"/>
  <c r="M76" i="60"/>
  <c r="F422" i="60"/>
  <c r="G422" i="60"/>
  <c r="I422" i="60"/>
  <c r="J422" i="60"/>
  <c r="L422" i="60"/>
  <c r="M422" i="60"/>
  <c r="F266" i="60"/>
  <c r="G266" i="60"/>
  <c r="I266" i="60"/>
  <c r="J266" i="60"/>
  <c r="L266" i="60"/>
  <c r="M266" i="60"/>
  <c r="F131" i="60"/>
  <c r="G131" i="60"/>
  <c r="I131" i="60"/>
  <c r="J131" i="60"/>
  <c r="L131" i="60"/>
  <c r="M131" i="60"/>
  <c r="F142" i="60"/>
  <c r="G142" i="60"/>
  <c r="I142" i="60"/>
  <c r="J142" i="60"/>
  <c r="L142" i="60"/>
  <c r="M142" i="60"/>
  <c r="F640" i="60"/>
  <c r="G640" i="60"/>
  <c r="I640" i="60"/>
  <c r="J640" i="60"/>
  <c r="L640" i="60"/>
  <c r="M640" i="60"/>
  <c r="F442" i="60"/>
  <c r="G442" i="60"/>
  <c r="I442" i="60"/>
  <c r="J442" i="60"/>
  <c r="L442" i="60"/>
  <c r="M442" i="60"/>
  <c r="F641" i="60"/>
  <c r="G641" i="60"/>
  <c r="I641" i="60"/>
  <c r="J641" i="60"/>
  <c r="L641" i="60"/>
  <c r="M641" i="60"/>
  <c r="F642" i="60"/>
  <c r="G642" i="60"/>
  <c r="I642" i="60"/>
  <c r="J642" i="60"/>
  <c r="L642" i="60"/>
  <c r="M642" i="60"/>
  <c r="F643" i="60"/>
  <c r="G643" i="60"/>
  <c r="I643" i="60"/>
  <c r="J643" i="60"/>
  <c r="L643" i="60"/>
  <c r="M643" i="60"/>
  <c r="F644" i="60"/>
  <c r="G644" i="60"/>
  <c r="I644" i="60"/>
  <c r="J644" i="60"/>
  <c r="L644" i="60"/>
  <c r="M644" i="60"/>
  <c r="F645" i="60"/>
  <c r="G645" i="60"/>
  <c r="I645" i="60"/>
  <c r="J645" i="60"/>
  <c r="L645" i="60"/>
  <c r="M645" i="60"/>
  <c r="F646" i="60"/>
  <c r="G646" i="60"/>
  <c r="I646" i="60"/>
  <c r="J646" i="60"/>
  <c r="L646" i="60"/>
  <c r="M646" i="60"/>
  <c r="F647" i="60"/>
  <c r="G647" i="60"/>
  <c r="I647" i="60"/>
  <c r="J647" i="60"/>
  <c r="L647" i="60"/>
  <c r="M647" i="60"/>
  <c r="F648" i="60"/>
  <c r="G648" i="60"/>
  <c r="I648" i="60"/>
  <c r="J648" i="60"/>
  <c r="L648" i="60"/>
  <c r="M648" i="60"/>
  <c r="F396" i="60"/>
  <c r="G396" i="60"/>
  <c r="I396" i="60"/>
  <c r="J396" i="60"/>
  <c r="L396" i="60"/>
  <c r="M396" i="60"/>
  <c r="F649" i="60"/>
  <c r="G649" i="60"/>
  <c r="I649" i="60"/>
  <c r="J649" i="60"/>
  <c r="L649" i="60"/>
  <c r="M649" i="60"/>
  <c r="F650" i="60"/>
  <c r="G650" i="60"/>
  <c r="I650" i="60"/>
  <c r="J650" i="60"/>
  <c r="L650" i="60"/>
  <c r="M650" i="60"/>
  <c r="F651" i="60"/>
  <c r="G651" i="60"/>
  <c r="I651" i="60"/>
  <c r="J651" i="60"/>
  <c r="L651" i="60"/>
  <c r="M651" i="60"/>
  <c r="F652" i="60"/>
  <c r="G652" i="60"/>
  <c r="I652" i="60"/>
  <c r="J652" i="60"/>
  <c r="L652" i="60"/>
  <c r="M652" i="60"/>
  <c r="F653" i="60"/>
  <c r="G653" i="60"/>
  <c r="I653" i="60"/>
  <c r="J653" i="60"/>
  <c r="L653" i="60"/>
  <c r="M653" i="60"/>
  <c r="F654" i="60"/>
  <c r="G654" i="60"/>
  <c r="I654" i="60"/>
  <c r="J654" i="60"/>
  <c r="L654" i="60"/>
  <c r="M654" i="60"/>
  <c r="F655" i="60"/>
  <c r="G655" i="60"/>
  <c r="I655" i="60"/>
  <c r="J655" i="60"/>
  <c r="L655" i="60"/>
  <c r="M655" i="60"/>
  <c r="F656" i="60"/>
  <c r="G656" i="60"/>
  <c r="I656" i="60"/>
  <c r="J656" i="60"/>
  <c r="L656" i="60"/>
  <c r="M656" i="60"/>
  <c r="F280" i="60"/>
  <c r="G280" i="60"/>
  <c r="I280" i="60"/>
  <c r="J280" i="60"/>
  <c r="L280" i="60"/>
  <c r="M280" i="60"/>
  <c r="F657" i="60"/>
  <c r="G657" i="60"/>
  <c r="I657" i="60"/>
  <c r="J657" i="60"/>
  <c r="L657" i="60"/>
  <c r="M657" i="60"/>
  <c r="F658" i="60"/>
  <c r="G658" i="60"/>
  <c r="I658" i="60"/>
  <c r="J658" i="60"/>
  <c r="L658" i="60"/>
  <c r="M658" i="60"/>
  <c r="F659" i="60"/>
  <c r="G659" i="60"/>
  <c r="I659" i="60"/>
  <c r="J659" i="60"/>
  <c r="L659" i="60"/>
  <c r="M659" i="60"/>
  <c r="F660" i="60"/>
  <c r="G660" i="60"/>
  <c r="I660" i="60"/>
  <c r="J660" i="60"/>
  <c r="L660" i="60"/>
  <c r="M660" i="60"/>
  <c r="F402" i="60"/>
  <c r="G402" i="60"/>
  <c r="I402" i="60"/>
  <c r="J402" i="60"/>
  <c r="L402" i="60"/>
  <c r="M402" i="60"/>
  <c r="F661" i="60"/>
  <c r="G661" i="60"/>
  <c r="I661" i="60"/>
  <c r="J661" i="60"/>
  <c r="L661" i="60"/>
  <c r="M661" i="60"/>
  <c r="F662" i="60"/>
  <c r="G662" i="60"/>
  <c r="I662" i="60"/>
  <c r="J662" i="60"/>
  <c r="L662" i="60"/>
  <c r="M662" i="60"/>
  <c r="F663" i="60"/>
  <c r="G663" i="60"/>
  <c r="I663" i="60"/>
  <c r="J663" i="60"/>
  <c r="L663" i="60"/>
  <c r="M663" i="60"/>
  <c r="F664" i="60"/>
  <c r="G664" i="60"/>
  <c r="I664" i="60"/>
  <c r="J664" i="60"/>
  <c r="L664" i="60"/>
  <c r="M664" i="60"/>
  <c r="F243" i="60"/>
  <c r="G243" i="60"/>
  <c r="I243" i="60"/>
  <c r="J243" i="60"/>
  <c r="L243" i="60"/>
  <c r="M243" i="60"/>
  <c r="F94" i="60"/>
  <c r="G94" i="60"/>
  <c r="I94" i="60"/>
  <c r="J94" i="60"/>
  <c r="L94" i="60"/>
  <c r="M94" i="60"/>
  <c r="F665" i="60"/>
  <c r="G665" i="60"/>
  <c r="I665" i="60"/>
  <c r="J665" i="60"/>
  <c r="L665" i="60"/>
  <c r="M665" i="60"/>
  <c r="F666" i="60"/>
  <c r="G666" i="60"/>
  <c r="I666" i="60"/>
  <c r="J666" i="60"/>
  <c r="L666" i="60"/>
  <c r="M666" i="60"/>
  <c r="F667" i="60"/>
  <c r="G667" i="60"/>
  <c r="I667" i="60"/>
  <c r="J667" i="60"/>
  <c r="L667" i="60"/>
  <c r="M667" i="60"/>
  <c r="F668" i="60"/>
  <c r="G668" i="60"/>
  <c r="I668" i="60"/>
  <c r="J668" i="60"/>
  <c r="L668" i="60"/>
  <c r="M668" i="60"/>
  <c r="F138" i="60"/>
  <c r="G138" i="60"/>
  <c r="I138" i="60"/>
  <c r="J138" i="60"/>
  <c r="L138" i="60"/>
  <c r="M138" i="60"/>
  <c r="F317" i="60"/>
  <c r="G317" i="60"/>
  <c r="I317" i="60"/>
  <c r="J317" i="60"/>
  <c r="L317" i="60"/>
  <c r="M317" i="60"/>
  <c r="F669" i="60"/>
  <c r="G669" i="60"/>
  <c r="I669" i="60"/>
  <c r="J669" i="60"/>
  <c r="L669" i="60"/>
  <c r="M669" i="60"/>
  <c r="F218" i="60"/>
  <c r="G218" i="60"/>
  <c r="I218" i="60"/>
  <c r="J218" i="60"/>
  <c r="L218" i="60"/>
  <c r="M218" i="60"/>
  <c r="F670" i="60"/>
  <c r="G670" i="60"/>
  <c r="I670" i="60"/>
  <c r="J670" i="60"/>
  <c r="L670" i="60"/>
  <c r="M670" i="60"/>
  <c r="F374" i="60"/>
  <c r="G374" i="60"/>
  <c r="I374" i="60"/>
  <c r="J374" i="60"/>
  <c r="L374" i="60"/>
  <c r="M374" i="60"/>
  <c r="F143" i="60"/>
  <c r="G143" i="60"/>
  <c r="I143" i="60"/>
  <c r="J143" i="60"/>
  <c r="L143" i="60"/>
  <c r="M143" i="60"/>
  <c r="F671" i="60"/>
  <c r="G671" i="60"/>
  <c r="I671" i="60"/>
  <c r="J671" i="60"/>
  <c r="L671" i="60"/>
  <c r="M671" i="60"/>
  <c r="F672" i="60"/>
  <c r="G672" i="60"/>
  <c r="I672" i="60"/>
  <c r="J672" i="60"/>
  <c r="L672" i="60"/>
  <c r="M672" i="60"/>
  <c r="F264" i="60"/>
  <c r="G264" i="60"/>
  <c r="I264" i="60"/>
  <c r="J264" i="60"/>
  <c r="L264" i="60"/>
  <c r="M264" i="60"/>
  <c r="F673" i="60"/>
  <c r="G673" i="60"/>
  <c r="I673" i="60"/>
  <c r="J673" i="60"/>
  <c r="L673" i="60"/>
  <c r="M673" i="60"/>
  <c r="F674" i="60"/>
  <c r="G674" i="60"/>
  <c r="I674" i="60"/>
  <c r="J674" i="60"/>
  <c r="L674" i="60"/>
  <c r="M674" i="60"/>
  <c r="F675" i="60"/>
  <c r="G675" i="60"/>
  <c r="I675" i="60"/>
  <c r="J675" i="60"/>
  <c r="L675" i="60"/>
  <c r="M675" i="60"/>
  <c r="F676" i="60"/>
  <c r="G676" i="60"/>
  <c r="I676" i="60"/>
  <c r="J676" i="60"/>
  <c r="L676" i="60"/>
  <c r="M676" i="60"/>
  <c r="F52" i="60"/>
  <c r="G52" i="60"/>
  <c r="I52" i="60"/>
  <c r="J52" i="60"/>
  <c r="L52" i="60"/>
  <c r="M52" i="60"/>
  <c r="F677" i="60"/>
  <c r="G677" i="60"/>
  <c r="I677" i="60"/>
  <c r="J677" i="60"/>
  <c r="L677" i="60"/>
  <c r="M677" i="60"/>
  <c r="F338" i="60"/>
  <c r="G338" i="60"/>
  <c r="I338" i="60"/>
  <c r="J338" i="60"/>
  <c r="L338" i="60"/>
  <c r="M338" i="60"/>
  <c r="F336" i="60"/>
  <c r="G336" i="60"/>
  <c r="I336" i="60"/>
  <c r="J336" i="60"/>
  <c r="L336" i="60"/>
  <c r="M336" i="60"/>
  <c r="F678" i="60"/>
  <c r="G678" i="60"/>
  <c r="I678" i="60"/>
  <c r="J678" i="60"/>
  <c r="L678" i="60"/>
  <c r="M678" i="60"/>
  <c r="F679" i="60"/>
  <c r="G679" i="60"/>
  <c r="I679" i="60"/>
  <c r="J679" i="60"/>
  <c r="L679" i="60"/>
  <c r="M679" i="60"/>
  <c r="F680" i="60"/>
  <c r="G680" i="60"/>
  <c r="I680" i="60"/>
  <c r="J680" i="60"/>
  <c r="L680" i="60"/>
  <c r="M680" i="60"/>
  <c r="F681" i="60"/>
  <c r="G681" i="60"/>
  <c r="I681" i="60"/>
  <c r="J681" i="60"/>
  <c r="L681" i="60"/>
  <c r="M681" i="60"/>
  <c r="F682" i="60"/>
  <c r="G682" i="60"/>
  <c r="I682" i="60"/>
  <c r="J682" i="60"/>
  <c r="L682" i="60"/>
  <c r="M682" i="60"/>
  <c r="F683" i="60"/>
  <c r="G683" i="60"/>
  <c r="I683" i="60"/>
  <c r="J683" i="60"/>
  <c r="L683" i="60"/>
  <c r="M683" i="60"/>
  <c r="F201" i="60"/>
  <c r="G201" i="60"/>
  <c r="I201" i="60"/>
  <c r="J201" i="60"/>
  <c r="L201" i="60"/>
  <c r="M201" i="60"/>
  <c r="F443" i="60"/>
  <c r="G443" i="60"/>
  <c r="I443" i="60"/>
  <c r="J443" i="60"/>
  <c r="L443" i="60"/>
  <c r="M443" i="60"/>
  <c r="F423" i="60"/>
  <c r="G423" i="60"/>
  <c r="I423" i="60"/>
  <c r="J423" i="60"/>
  <c r="L423" i="60"/>
  <c r="M423" i="60"/>
  <c r="F684" i="60"/>
  <c r="G684" i="60"/>
  <c r="I684" i="60"/>
  <c r="J684" i="60"/>
  <c r="L684" i="60"/>
  <c r="M684" i="60"/>
  <c r="F224" i="60"/>
  <c r="G224" i="60"/>
  <c r="I224" i="60"/>
  <c r="J224" i="60"/>
  <c r="L224" i="60"/>
  <c r="M224" i="60"/>
  <c r="F242" i="60"/>
  <c r="G242" i="60"/>
  <c r="I242" i="60"/>
  <c r="J242" i="60"/>
  <c r="L242" i="60"/>
  <c r="M242" i="60"/>
  <c r="F73" i="60"/>
  <c r="G73" i="60"/>
  <c r="I73" i="60"/>
  <c r="J73" i="60"/>
  <c r="L73" i="60"/>
  <c r="M73" i="60"/>
  <c r="F685" i="60"/>
  <c r="G685" i="60"/>
  <c r="I685" i="60"/>
  <c r="J685" i="60"/>
  <c r="L685" i="60"/>
  <c r="M685" i="60"/>
  <c r="F686" i="60"/>
  <c r="G686" i="60"/>
  <c r="I686" i="60"/>
  <c r="J686" i="60"/>
  <c r="L686" i="60"/>
  <c r="M686" i="60"/>
  <c r="F687" i="60"/>
  <c r="G687" i="60"/>
  <c r="I687" i="60"/>
  <c r="J687" i="60"/>
  <c r="L687" i="60"/>
  <c r="M687" i="60"/>
  <c r="F688" i="60"/>
  <c r="G688" i="60"/>
  <c r="I688" i="60"/>
  <c r="J688" i="60"/>
  <c r="L688" i="60"/>
  <c r="M688" i="60"/>
  <c r="F689" i="60"/>
  <c r="G689" i="60"/>
  <c r="I689" i="60"/>
  <c r="J689" i="60"/>
  <c r="L689" i="60"/>
  <c r="M689" i="60"/>
  <c r="F307" i="60"/>
  <c r="G307" i="60"/>
  <c r="I307" i="60"/>
  <c r="J307" i="60"/>
  <c r="L307" i="60"/>
  <c r="M307" i="60"/>
  <c r="F690" i="60"/>
  <c r="G690" i="60"/>
  <c r="I690" i="60"/>
  <c r="J690" i="60"/>
  <c r="L690" i="60"/>
  <c r="M690" i="60"/>
  <c r="F304" i="60"/>
  <c r="G304" i="60"/>
  <c r="I304" i="60"/>
  <c r="J304" i="60"/>
  <c r="L304" i="60"/>
  <c r="M304" i="60"/>
  <c r="F27" i="60"/>
  <c r="G27" i="60"/>
  <c r="I27" i="60"/>
  <c r="J27" i="60"/>
  <c r="L27" i="60"/>
  <c r="M27" i="60"/>
  <c r="F691" i="60"/>
  <c r="G691" i="60"/>
  <c r="I691" i="60"/>
  <c r="J691" i="60"/>
  <c r="L691" i="60"/>
  <c r="M691" i="60"/>
  <c r="F692" i="60"/>
  <c r="G692" i="60"/>
  <c r="I692" i="60"/>
  <c r="J692" i="60"/>
  <c r="L692" i="60"/>
  <c r="M692" i="60"/>
  <c r="F693" i="60"/>
  <c r="G693" i="60"/>
  <c r="I693" i="60"/>
  <c r="J693" i="60"/>
  <c r="L693" i="60"/>
  <c r="M693" i="60"/>
  <c r="F360" i="60"/>
  <c r="G360" i="60"/>
  <c r="I360" i="60"/>
  <c r="J360" i="60"/>
  <c r="L360" i="60"/>
  <c r="M360" i="60"/>
  <c r="F694" i="60"/>
  <c r="G694" i="60"/>
  <c r="I694" i="60"/>
  <c r="J694" i="60"/>
  <c r="L694" i="60"/>
  <c r="M694" i="60"/>
  <c r="F78" i="60"/>
  <c r="G78" i="60"/>
  <c r="I78" i="60"/>
  <c r="J78" i="60"/>
  <c r="L78" i="60"/>
  <c r="M78" i="60"/>
  <c r="F695" i="60"/>
  <c r="G695" i="60"/>
  <c r="I695" i="60"/>
  <c r="J695" i="60"/>
  <c r="L695" i="60"/>
  <c r="M695" i="60"/>
  <c r="F696" i="60"/>
  <c r="G696" i="60"/>
  <c r="I696" i="60"/>
  <c r="J696" i="60"/>
  <c r="L696" i="60"/>
  <c r="M696" i="60"/>
  <c r="F697" i="60"/>
  <c r="G697" i="60"/>
  <c r="I697" i="60"/>
  <c r="J697" i="60"/>
  <c r="L697" i="60"/>
  <c r="M697" i="60"/>
  <c r="F698" i="60"/>
  <c r="G698" i="60"/>
  <c r="I698" i="60"/>
  <c r="J698" i="60"/>
  <c r="L698" i="60"/>
  <c r="M698" i="60"/>
  <c r="F699" i="60"/>
  <c r="G699" i="60"/>
  <c r="I699" i="60"/>
  <c r="J699" i="60"/>
  <c r="L699" i="60"/>
  <c r="M699" i="60"/>
  <c r="F700" i="60"/>
  <c r="G700" i="60"/>
  <c r="I700" i="60"/>
  <c r="J700" i="60"/>
  <c r="L700" i="60"/>
  <c r="M700" i="60"/>
  <c r="F701" i="60"/>
  <c r="G701" i="60"/>
  <c r="I701" i="60"/>
  <c r="J701" i="60"/>
  <c r="L701" i="60"/>
  <c r="M701" i="60"/>
  <c r="F342" i="60"/>
  <c r="G342" i="60"/>
  <c r="I342" i="60"/>
  <c r="J342" i="60"/>
  <c r="L342" i="60"/>
  <c r="M342" i="60"/>
  <c r="F204" i="60"/>
  <c r="G204" i="60"/>
  <c r="I204" i="60"/>
  <c r="J204" i="60"/>
  <c r="L204" i="60"/>
  <c r="M204" i="60"/>
  <c r="F702" i="60"/>
  <c r="G702" i="60"/>
  <c r="I702" i="60"/>
  <c r="J702" i="60"/>
  <c r="L702" i="60"/>
  <c r="M702" i="60"/>
  <c r="F703" i="60"/>
  <c r="G703" i="60"/>
  <c r="I703" i="60"/>
  <c r="J703" i="60"/>
  <c r="L703" i="60"/>
  <c r="M703" i="60"/>
  <c r="F704" i="60"/>
  <c r="G704" i="60"/>
  <c r="I704" i="60"/>
  <c r="J704" i="60"/>
  <c r="L704" i="60"/>
  <c r="M704" i="60"/>
  <c r="F705" i="60"/>
  <c r="G705" i="60"/>
  <c r="I705" i="60"/>
  <c r="J705" i="60"/>
  <c r="L705" i="60"/>
  <c r="M705" i="60"/>
  <c r="F203" i="60"/>
  <c r="G203" i="60"/>
  <c r="I203" i="60"/>
  <c r="J203" i="60"/>
  <c r="L203" i="60"/>
  <c r="M203" i="60"/>
  <c r="F275" i="60"/>
  <c r="G275" i="60"/>
  <c r="I275" i="60"/>
  <c r="J275" i="60"/>
  <c r="L275" i="60"/>
  <c r="M275" i="60"/>
  <c r="F706" i="60"/>
  <c r="G706" i="60"/>
  <c r="I706" i="60"/>
  <c r="J706" i="60"/>
  <c r="L706" i="60"/>
  <c r="M706" i="60"/>
  <c r="F707" i="60"/>
  <c r="G707" i="60"/>
  <c r="I707" i="60"/>
  <c r="J707" i="60"/>
  <c r="L707" i="60"/>
  <c r="M707" i="60"/>
  <c r="F708" i="60"/>
  <c r="G708" i="60"/>
  <c r="I708" i="60"/>
  <c r="J708" i="60"/>
  <c r="L708" i="60"/>
  <c r="M708" i="60"/>
  <c r="F709" i="60"/>
  <c r="G709" i="60"/>
  <c r="I709" i="60"/>
  <c r="J709" i="60"/>
  <c r="L709" i="60"/>
  <c r="M709" i="60"/>
  <c r="F268" i="60"/>
  <c r="G268" i="60"/>
  <c r="I268" i="60"/>
  <c r="J268" i="60"/>
  <c r="L268" i="60"/>
  <c r="M268" i="60"/>
  <c r="F710" i="60"/>
  <c r="G710" i="60"/>
  <c r="I710" i="60"/>
  <c r="J710" i="60"/>
  <c r="L710" i="60"/>
  <c r="M710" i="60"/>
  <c r="F711" i="60"/>
  <c r="G711" i="60"/>
  <c r="I711" i="60"/>
  <c r="J711" i="60"/>
  <c r="L711" i="60"/>
  <c r="M711" i="60"/>
  <c r="F296" i="60"/>
  <c r="G296" i="60"/>
  <c r="I296" i="60"/>
  <c r="J296" i="60"/>
  <c r="L296" i="60"/>
  <c r="M296" i="60"/>
  <c r="F712" i="60"/>
  <c r="G712" i="60"/>
  <c r="I712" i="60"/>
  <c r="J712" i="60"/>
  <c r="L712" i="60"/>
  <c r="M712" i="60"/>
  <c r="F713" i="60"/>
  <c r="G713" i="60"/>
  <c r="I713" i="60"/>
  <c r="J713" i="60"/>
  <c r="L713" i="60"/>
  <c r="M713" i="60"/>
  <c r="F714" i="60"/>
  <c r="G714" i="60"/>
  <c r="I714" i="60"/>
  <c r="J714" i="60"/>
  <c r="L714" i="60"/>
  <c r="M714" i="60"/>
  <c r="F9" i="60"/>
  <c r="G9" i="60"/>
  <c r="I9" i="60"/>
  <c r="J9" i="60"/>
  <c r="L9" i="60"/>
  <c r="M9" i="60"/>
  <c r="F715" i="60"/>
  <c r="G715" i="60"/>
  <c r="I715" i="60"/>
  <c r="J715" i="60"/>
  <c r="L715" i="60"/>
  <c r="M715" i="60"/>
  <c r="F716" i="60"/>
  <c r="G716" i="60"/>
  <c r="I716" i="60"/>
  <c r="J716" i="60"/>
  <c r="L716" i="60"/>
  <c r="M716" i="60"/>
  <c r="F379" i="60"/>
  <c r="G379" i="60"/>
  <c r="I379" i="60"/>
  <c r="J379" i="60"/>
  <c r="L379" i="60"/>
  <c r="M379" i="60"/>
  <c r="F717" i="60"/>
  <c r="G717" i="60"/>
  <c r="I717" i="60"/>
  <c r="J717" i="60"/>
  <c r="L717" i="60"/>
  <c r="M717" i="60"/>
  <c r="F718" i="60"/>
  <c r="G718" i="60"/>
  <c r="I718" i="60"/>
  <c r="J718" i="60"/>
  <c r="L718" i="60"/>
  <c r="M718" i="60"/>
  <c r="F719" i="60"/>
  <c r="G719" i="60"/>
  <c r="I719" i="60"/>
  <c r="J719" i="60"/>
  <c r="L719" i="60"/>
  <c r="M719" i="60"/>
  <c r="F7" i="60"/>
  <c r="G7" i="60"/>
  <c r="I7" i="60"/>
  <c r="J7" i="60"/>
  <c r="L7" i="60"/>
  <c r="M7" i="60"/>
  <c r="F444" i="60"/>
  <c r="G444" i="60"/>
  <c r="I444" i="60"/>
  <c r="J444" i="60"/>
  <c r="L444" i="60"/>
  <c r="M444" i="60"/>
  <c r="F720" i="60"/>
  <c r="G720" i="60"/>
  <c r="I720" i="60"/>
  <c r="J720" i="60"/>
  <c r="L720" i="60"/>
  <c r="M720" i="60"/>
  <c r="F222" i="60"/>
  <c r="G222" i="60"/>
  <c r="I222" i="60"/>
  <c r="J222" i="60"/>
  <c r="L222" i="60"/>
  <c r="M222" i="60"/>
  <c r="F260" i="60"/>
  <c r="G260" i="60"/>
  <c r="I260" i="60"/>
  <c r="J260" i="60"/>
  <c r="L260" i="60"/>
  <c r="M260" i="60"/>
  <c r="F721" i="60"/>
  <c r="G721" i="60"/>
  <c r="I721" i="60"/>
  <c r="J721" i="60"/>
  <c r="L721" i="60"/>
  <c r="M721" i="60"/>
  <c r="F722" i="60"/>
  <c r="G722" i="60"/>
  <c r="I722" i="60"/>
  <c r="J722" i="60"/>
  <c r="L722" i="60"/>
  <c r="M722" i="60"/>
  <c r="F251" i="60"/>
  <c r="G251" i="60"/>
  <c r="I251" i="60"/>
  <c r="J251" i="60"/>
  <c r="L251" i="60"/>
  <c r="M251" i="60"/>
  <c r="F24" i="60"/>
  <c r="G24" i="60"/>
  <c r="I24" i="60"/>
  <c r="J24" i="60"/>
  <c r="L24" i="60"/>
  <c r="M24" i="60"/>
  <c r="F329" i="60"/>
  <c r="G329" i="60"/>
  <c r="I329" i="60"/>
  <c r="J329" i="60"/>
  <c r="L329" i="60"/>
  <c r="M329" i="60"/>
  <c r="F723" i="60"/>
  <c r="G723" i="60"/>
  <c r="I723" i="60"/>
  <c r="J723" i="60"/>
  <c r="L723" i="60"/>
  <c r="M723" i="60"/>
  <c r="F382" i="60"/>
  <c r="G382" i="60"/>
  <c r="I382" i="60"/>
  <c r="J382" i="60"/>
  <c r="L382" i="60"/>
  <c r="M382" i="60"/>
  <c r="F724" i="60"/>
  <c r="G724" i="60"/>
  <c r="I724" i="60"/>
  <c r="J724" i="60"/>
  <c r="L724" i="60"/>
  <c r="M724" i="60"/>
  <c r="F725" i="60"/>
  <c r="G725" i="60"/>
  <c r="I725" i="60"/>
  <c r="J725" i="60"/>
  <c r="L725" i="60"/>
  <c r="M725" i="60"/>
  <c r="F726" i="60"/>
  <c r="G726" i="60"/>
  <c r="I726" i="60"/>
  <c r="J726" i="60"/>
  <c r="L726" i="60"/>
  <c r="M726" i="60"/>
  <c r="F727" i="60"/>
  <c r="G727" i="60"/>
  <c r="I727" i="60"/>
  <c r="J727" i="60"/>
  <c r="L727" i="60"/>
  <c r="M727" i="60"/>
  <c r="F728" i="60"/>
  <c r="G728" i="60"/>
  <c r="I728" i="60"/>
  <c r="J728" i="60"/>
  <c r="L728" i="60"/>
  <c r="M728" i="60"/>
  <c r="F393" i="60"/>
  <c r="G393" i="60"/>
  <c r="I393" i="60"/>
  <c r="J393" i="60"/>
  <c r="L393" i="60"/>
  <c r="M393" i="60"/>
  <c r="F729" i="60"/>
  <c r="G729" i="60"/>
  <c r="I729" i="60"/>
  <c r="J729" i="60"/>
  <c r="L729" i="60"/>
  <c r="M729" i="60"/>
  <c r="F730" i="60"/>
  <c r="G730" i="60"/>
  <c r="I730" i="60"/>
  <c r="J730" i="60"/>
  <c r="L730" i="60"/>
  <c r="M730" i="60"/>
  <c r="F294" i="60"/>
  <c r="G294" i="60"/>
  <c r="I294" i="60"/>
  <c r="J294" i="60"/>
  <c r="L294" i="60"/>
  <c r="M294" i="60"/>
  <c r="F731" i="60"/>
  <c r="G731" i="60"/>
  <c r="I731" i="60"/>
  <c r="J731" i="60"/>
  <c r="L731" i="60"/>
  <c r="M731" i="60"/>
  <c r="F732" i="60"/>
  <c r="G732" i="60"/>
  <c r="I732" i="60"/>
  <c r="J732" i="60"/>
  <c r="L732" i="60"/>
  <c r="M732" i="60"/>
  <c r="F733" i="60"/>
  <c r="G733" i="60"/>
  <c r="I733" i="60"/>
  <c r="J733" i="60"/>
  <c r="L733" i="60"/>
  <c r="M733" i="60"/>
  <c r="F734" i="60"/>
  <c r="G734" i="60"/>
  <c r="I734" i="60"/>
  <c r="J734" i="60"/>
  <c r="L734" i="60"/>
  <c r="M734" i="60"/>
  <c r="F735" i="60"/>
  <c r="G735" i="60"/>
  <c r="I735" i="60"/>
  <c r="J735" i="60"/>
  <c r="L735" i="60"/>
  <c r="M735" i="60"/>
  <c r="F400" i="60"/>
  <c r="G400" i="60"/>
  <c r="I400" i="60"/>
  <c r="J400" i="60"/>
  <c r="L400" i="60"/>
  <c r="M400" i="60"/>
  <c r="F328" i="60"/>
  <c r="G328" i="60"/>
  <c r="I328" i="60"/>
  <c r="J328" i="60"/>
  <c r="L328" i="60"/>
  <c r="M328" i="60"/>
  <c r="F345" i="60"/>
  <c r="G345" i="60"/>
  <c r="I345" i="60"/>
  <c r="J345" i="60"/>
  <c r="L345" i="60"/>
  <c r="M345" i="60"/>
  <c r="F736" i="60"/>
  <c r="G736" i="60"/>
  <c r="I736" i="60"/>
  <c r="J736" i="60"/>
  <c r="L736" i="60"/>
  <c r="M736" i="60"/>
  <c r="F29" i="60"/>
  <c r="G29" i="60"/>
  <c r="I29" i="60"/>
  <c r="J29" i="60"/>
  <c r="L29" i="60"/>
  <c r="M29" i="60"/>
  <c r="F56" i="60"/>
  <c r="G56" i="60"/>
  <c r="I56" i="60"/>
  <c r="J56" i="60"/>
  <c r="L56" i="60"/>
  <c r="M56" i="60"/>
  <c r="F167" i="60"/>
  <c r="G167" i="60"/>
  <c r="I167" i="60"/>
  <c r="J167" i="60"/>
  <c r="L167" i="60"/>
  <c r="M167" i="60"/>
  <c r="F445" i="60"/>
  <c r="G445" i="60"/>
  <c r="I445" i="60"/>
  <c r="J445" i="60"/>
  <c r="L445" i="60"/>
  <c r="M445" i="60"/>
  <c r="F737" i="60"/>
  <c r="G737" i="60"/>
  <c r="I737" i="60"/>
  <c r="J737" i="60"/>
  <c r="L737" i="60"/>
  <c r="M737" i="60"/>
  <c r="F738" i="60"/>
  <c r="G738" i="60"/>
  <c r="I738" i="60"/>
  <c r="J738" i="60"/>
  <c r="L738" i="60"/>
  <c r="M738" i="60"/>
  <c r="F739" i="60"/>
  <c r="G739" i="60"/>
  <c r="I739" i="60"/>
  <c r="J739" i="60"/>
  <c r="L739" i="60"/>
  <c r="M739" i="60"/>
  <c r="F399" i="60"/>
  <c r="G399" i="60"/>
  <c r="I399" i="60"/>
  <c r="J399" i="60"/>
  <c r="L399" i="60"/>
  <c r="M399" i="60"/>
  <c r="F740" i="60"/>
  <c r="G740" i="60"/>
  <c r="I740" i="60"/>
  <c r="J740" i="60"/>
  <c r="L740" i="60"/>
  <c r="M740" i="60"/>
  <c r="F741" i="60"/>
  <c r="G741" i="60"/>
  <c r="I741" i="60"/>
  <c r="J741" i="60"/>
  <c r="L741" i="60"/>
  <c r="M741" i="60"/>
  <c r="F742" i="60"/>
  <c r="G742" i="60"/>
  <c r="I742" i="60"/>
  <c r="J742" i="60"/>
  <c r="L742" i="60"/>
  <c r="M742" i="60"/>
  <c r="F743" i="60"/>
  <c r="G743" i="60"/>
  <c r="I743" i="60"/>
  <c r="J743" i="60"/>
  <c r="L743" i="60"/>
  <c r="M743" i="60"/>
  <c r="F12" i="60"/>
  <c r="G12" i="60"/>
  <c r="I12" i="60"/>
  <c r="J12" i="60"/>
  <c r="L12" i="60"/>
  <c r="M12" i="60"/>
  <c r="F744" i="60"/>
  <c r="G744" i="60"/>
  <c r="I744" i="60"/>
  <c r="J744" i="60"/>
  <c r="L744" i="60"/>
  <c r="M744" i="60"/>
  <c r="F446" i="60"/>
  <c r="G446" i="60"/>
  <c r="I446" i="60"/>
  <c r="J446" i="60"/>
  <c r="L446" i="60"/>
  <c r="M446" i="60"/>
  <c r="F745" i="60"/>
  <c r="G745" i="60"/>
  <c r="I745" i="60"/>
  <c r="J745" i="60"/>
  <c r="L745" i="60"/>
  <c r="M745" i="60"/>
  <c r="F424" i="60"/>
  <c r="G424" i="60"/>
  <c r="I424" i="60"/>
  <c r="J424" i="60"/>
  <c r="L424" i="60"/>
  <c r="M424" i="60"/>
  <c r="F273" i="60"/>
  <c r="G273" i="60"/>
  <c r="I273" i="60"/>
  <c r="J273" i="60"/>
  <c r="L273" i="60"/>
  <c r="M273" i="60"/>
  <c r="F173" i="60"/>
  <c r="G173" i="60"/>
  <c r="I173" i="60"/>
  <c r="J173" i="60"/>
  <c r="L173" i="60"/>
  <c r="M173" i="60"/>
  <c r="F149" i="60"/>
  <c r="G149" i="60"/>
  <c r="I149" i="60"/>
  <c r="J149" i="60"/>
  <c r="L149" i="60"/>
  <c r="M149" i="60"/>
  <c r="F746" i="60"/>
  <c r="G746" i="60"/>
  <c r="I746" i="60"/>
  <c r="J746" i="60"/>
  <c r="L746" i="60"/>
  <c r="M746" i="60"/>
  <c r="F263" i="60"/>
  <c r="G263" i="60"/>
  <c r="I263" i="60"/>
  <c r="J263" i="60"/>
  <c r="L263" i="60"/>
  <c r="M263" i="60"/>
  <c r="F747" i="60"/>
  <c r="G747" i="60"/>
  <c r="I747" i="60"/>
  <c r="J747" i="60"/>
  <c r="L747" i="60"/>
  <c r="M747" i="60"/>
  <c r="F748" i="60"/>
  <c r="G748" i="60"/>
  <c r="I748" i="60"/>
  <c r="J748" i="60"/>
  <c r="L748" i="60"/>
  <c r="M748" i="60"/>
  <c r="F398" i="60"/>
  <c r="G398" i="60"/>
  <c r="I398" i="60"/>
  <c r="J398" i="60"/>
  <c r="L398" i="60"/>
  <c r="M398" i="60"/>
  <c r="F749" i="60"/>
  <c r="G749" i="60"/>
  <c r="I749" i="60"/>
  <c r="J749" i="60"/>
  <c r="L749" i="60"/>
  <c r="M749" i="60"/>
  <c r="F259" i="60"/>
  <c r="G259" i="60"/>
  <c r="I259" i="60"/>
  <c r="J259" i="60"/>
  <c r="L259" i="60"/>
  <c r="M259" i="60"/>
  <c r="F411" i="60"/>
  <c r="G411" i="60"/>
  <c r="I411" i="60"/>
  <c r="J411" i="60"/>
  <c r="L411" i="60"/>
  <c r="M411" i="60"/>
  <c r="F253" i="60"/>
  <c r="G253" i="60"/>
  <c r="I253" i="60"/>
  <c r="J253" i="60"/>
  <c r="L253" i="60"/>
  <c r="M253" i="60"/>
  <c r="F750" i="60"/>
  <c r="G750" i="60"/>
  <c r="I750" i="60"/>
  <c r="J750" i="60"/>
  <c r="L750" i="60"/>
  <c r="M750" i="60"/>
  <c r="F751" i="60"/>
  <c r="G751" i="60"/>
  <c r="I751" i="60"/>
  <c r="J751" i="60"/>
  <c r="L751" i="60"/>
  <c r="M751" i="60"/>
  <c r="F752" i="60"/>
  <c r="G752" i="60"/>
  <c r="I752" i="60"/>
  <c r="J752" i="60"/>
  <c r="L752" i="60"/>
  <c r="M752" i="60"/>
  <c r="F186" i="60"/>
  <c r="G186" i="60"/>
  <c r="I186" i="60"/>
  <c r="J186" i="60"/>
  <c r="L186" i="60"/>
  <c r="M186" i="60"/>
  <c r="F23" i="60"/>
  <c r="G23" i="60"/>
  <c r="I23" i="60"/>
  <c r="J23" i="60"/>
  <c r="L23" i="60"/>
  <c r="M23" i="60"/>
  <c r="F274" i="60"/>
  <c r="G274" i="60"/>
  <c r="I274" i="60"/>
  <c r="J274" i="60"/>
  <c r="L274" i="60"/>
  <c r="M274" i="60"/>
  <c r="F117" i="60"/>
  <c r="G117" i="60"/>
  <c r="I117" i="60"/>
  <c r="J117" i="60"/>
  <c r="L117" i="60"/>
  <c r="M117" i="60"/>
  <c r="F753" i="60"/>
  <c r="G753" i="60"/>
  <c r="I753" i="60"/>
  <c r="J753" i="60"/>
  <c r="L753" i="60"/>
  <c r="M753" i="60"/>
  <c r="F361" i="60"/>
  <c r="G361" i="60"/>
  <c r="I361" i="60"/>
  <c r="J361" i="60"/>
  <c r="L361" i="60"/>
  <c r="M361" i="60"/>
  <c r="F754" i="60"/>
  <c r="G754" i="60"/>
  <c r="I754" i="60"/>
  <c r="J754" i="60"/>
  <c r="L754" i="60"/>
  <c r="M754" i="60"/>
  <c r="F755" i="60"/>
  <c r="G755" i="60"/>
  <c r="I755" i="60"/>
  <c r="J755" i="60"/>
  <c r="L755" i="60"/>
  <c r="M755" i="60"/>
  <c r="F756" i="60"/>
  <c r="G756" i="60"/>
  <c r="I756" i="60"/>
  <c r="J756" i="60"/>
  <c r="L756" i="60"/>
  <c r="M756" i="60"/>
  <c r="F757" i="60"/>
  <c r="G757" i="60"/>
  <c r="I757" i="60"/>
  <c r="J757" i="60"/>
  <c r="L757" i="60"/>
  <c r="M757" i="60"/>
  <c r="F758" i="60"/>
  <c r="G758" i="60"/>
  <c r="I758" i="60"/>
  <c r="J758" i="60"/>
  <c r="L758" i="60"/>
  <c r="M758" i="60"/>
  <c r="F759" i="60"/>
  <c r="G759" i="60"/>
  <c r="I759" i="60"/>
  <c r="J759" i="60"/>
  <c r="L759" i="60"/>
  <c r="M759" i="60"/>
  <c r="F760" i="60"/>
  <c r="G760" i="60"/>
  <c r="I760" i="60"/>
  <c r="J760" i="60"/>
  <c r="L760" i="60"/>
  <c r="M760" i="60"/>
  <c r="F370" i="60"/>
  <c r="G370" i="60"/>
  <c r="I370" i="60"/>
  <c r="J370" i="60"/>
  <c r="L370" i="60"/>
  <c r="M370" i="60"/>
  <c r="F62" i="60"/>
  <c r="G62" i="60"/>
  <c r="I62" i="60"/>
  <c r="J62" i="60"/>
  <c r="L62" i="60"/>
  <c r="M62" i="60"/>
  <c r="F4" i="60"/>
  <c r="G4" i="60"/>
  <c r="I4" i="60"/>
  <c r="J4" i="60"/>
  <c r="L4" i="60"/>
  <c r="M4" i="60"/>
  <c r="F318" i="60"/>
  <c r="G318" i="60"/>
  <c r="I318" i="60"/>
  <c r="J318" i="60"/>
  <c r="L318" i="60"/>
  <c r="M318" i="60"/>
  <c r="F761" i="60"/>
  <c r="G761" i="60"/>
  <c r="I761" i="60"/>
  <c r="J761" i="60"/>
  <c r="L761" i="60"/>
  <c r="M761" i="60"/>
  <c r="F762" i="60"/>
  <c r="G762" i="60"/>
  <c r="I762" i="60"/>
  <c r="J762" i="60"/>
  <c r="L762" i="60"/>
  <c r="M762" i="60"/>
  <c r="F763" i="60"/>
  <c r="G763" i="60"/>
  <c r="I763" i="60"/>
  <c r="J763" i="60"/>
  <c r="L763" i="60"/>
  <c r="M763" i="60"/>
  <c r="F36" i="60"/>
  <c r="G36" i="60"/>
  <c r="I36" i="60"/>
  <c r="J36" i="60"/>
  <c r="L36" i="60"/>
  <c r="M36" i="60"/>
  <c r="F21" i="60"/>
  <c r="G21" i="60"/>
  <c r="I21" i="60"/>
  <c r="J21" i="60"/>
  <c r="L21" i="60"/>
  <c r="M21" i="60"/>
  <c r="F764" i="60"/>
  <c r="G764" i="60"/>
  <c r="I764" i="60"/>
  <c r="J764" i="60"/>
  <c r="L764" i="60"/>
  <c r="M764" i="60"/>
  <c r="F765" i="60"/>
  <c r="G765" i="60"/>
  <c r="I765" i="60"/>
  <c r="J765" i="60"/>
  <c r="L765" i="60"/>
  <c r="M765" i="60"/>
  <c r="F766" i="60"/>
  <c r="G766" i="60"/>
  <c r="I766" i="60"/>
  <c r="J766" i="60"/>
  <c r="L766" i="60"/>
  <c r="M766" i="60"/>
  <c r="F225" i="60"/>
  <c r="G225" i="60"/>
  <c r="I225" i="60"/>
  <c r="J225" i="60"/>
  <c r="L225" i="60"/>
  <c r="M225" i="60"/>
  <c r="F767" i="60"/>
  <c r="G767" i="60"/>
  <c r="I767" i="60"/>
  <c r="J767" i="60"/>
  <c r="L767" i="60"/>
  <c r="M767" i="60"/>
  <c r="F447" i="60"/>
  <c r="G447" i="60"/>
  <c r="I447" i="60"/>
  <c r="J447" i="60"/>
  <c r="L447" i="60"/>
  <c r="M447" i="60"/>
  <c r="F768" i="60"/>
  <c r="G768" i="60"/>
  <c r="I768" i="60"/>
  <c r="J768" i="60"/>
  <c r="L768" i="60"/>
  <c r="M768" i="60"/>
  <c r="F769" i="60"/>
  <c r="G769" i="60"/>
  <c r="I769" i="60"/>
  <c r="J769" i="60"/>
  <c r="L769" i="60"/>
  <c r="M769" i="60"/>
  <c r="F133" i="60"/>
  <c r="G133" i="60"/>
  <c r="I133" i="60"/>
  <c r="J133" i="60"/>
  <c r="L133" i="60"/>
  <c r="M133" i="60"/>
  <c r="F347" i="60"/>
  <c r="G347" i="60"/>
  <c r="I347" i="60"/>
  <c r="J347" i="60"/>
  <c r="L347" i="60"/>
  <c r="M347" i="60"/>
  <c r="F770" i="60"/>
  <c r="G770" i="60"/>
  <c r="I770" i="60"/>
  <c r="J770" i="60"/>
  <c r="L770" i="60"/>
  <c r="M770" i="60"/>
  <c r="F771" i="60"/>
  <c r="G771" i="60"/>
  <c r="I771" i="60"/>
  <c r="J771" i="60"/>
  <c r="L771" i="60"/>
  <c r="M771" i="60"/>
  <c r="F772" i="60"/>
  <c r="G772" i="60"/>
  <c r="I772" i="60"/>
  <c r="J772" i="60"/>
  <c r="L772" i="60"/>
  <c r="M772" i="60"/>
  <c r="F773" i="60"/>
  <c r="G773" i="60"/>
  <c r="I773" i="60"/>
  <c r="J773" i="60"/>
  <c r="L773" i="60"/>
  <c r="M773" i="60"/>
  <c r="F148" i="60"/>
  <c r="G148" i="60"/>
  <c r="I148" i="60"/>
  <c r="J148" i="60"/>
  <c r="L148" i="60"/>
  <c r="M148" i="60"/>
  <c r="F774" i="60"/>
  <c r="G774" i="60"/>
  <c r="I774" i="60"/>
  <c r="J774" i="60"/>
  <c r="L774" i="60"/>
  <c r="M774" i="60"/>
  <c r="F775" i="60"/>
  <c r="G775" i="60"/>
  <c r="I775" i="60"/>
  <c r="J775" i="60"/>
  <c r="L775" i="60"/>
  <c r="M775" i="60"/>
  <c r="F776" i="60"/>
  <c r="G776" i="60"/>
  <c r="I776" i="60"/>
  <c r="J776" i="60"/>
  <c r="L776" i="60"/>
  <c r="M776" i="60"/>
  <c r="F777" i="60"/>
  <c r="G777" i="60"/>
  <c r="I777" i="60"/>
  <c r="J777" i="60"/>
  <c r="L777" i="60"/>
  <c r="M777" i="60"/>
  <c r="F778" i="60"/>
  <c r="G778" i="60"/>
  <c r="I778" i="60"/>
  <c r="J778" i="60"/>
  <c r="L778" i="60"/>
  <c r="M778" i="60"/>
  <c r="F779" i="60"/>
  <c r="G779" i="60"/>
  <c r="I779" i="60"/>
  <c r="J779" i="60"/>
  <c r="L779" i="60"/>
  <c r="M779" i="60"/>
  <c r="F780" i="60"/>
  <c r="G780" i="60"/>
  <c r="I780" i="60"/>
  <c r="J780" i="60"/>
  <c r="L780" i="60"/>
  <c r="M780" i="60"/>
  <c r="F781" i="60"/>
  <c r="G781" i="60"/>
  <c r="I781" i="60"/>
  <c r="J781" i="60"/>
  <c r="L781" i="60"/>
  <c r="M781" i="60"/>
  <c r="F59" i="60"/>
  <c r="G59" i="60"/>
  <c r="I59" i="60"/>
  <c r="J59" i="60"/>
  <c r="L59" i="60"/>
  <c r="M59" i="60"/>
  <c r="F782" i="60"/>
  <c r="G782" i="60"/>
  <c r="I782" i="60"/>
  <c r="J782" i="60"/>
  <c r="L782" i="60"/>
  <c r="M782" i="60"/>
  <c r="F238" i="60"/>
  <c r="G238" i="60"/>
  <c r="I238" i="60"/>
  <c r="J238" i="60"/>
  <c r="L238" i="60"/>
  <c r="M238" i="60"/>
  <c r="F783" i="60"/>
  <c r="G783" i="60"/>
  <c r="I783" i="60"/>
  <c r="J783" i="60"/>
  <c r="L783" i="60"/>
  <c r="M783" i="60"/>
  <c r="F784" i="60"/>
  <c r="G784" i="60"/>
  <c r="I784" i="60"/>
  <c r="J784" i="60"/>
  <c r="L784" i="60"/>
  <c r="M784" i="60"/>
  <c r="F785" i="60"/>
  <c r="G785" i="60"/>
  <c r="I785" i="60"/>
  <c r="J785" i="60"/>
  <c r="L785" i="60"/>
  <c r="M785" i="60"/>
  <c r="F114" i="60"/>
  <c r="G114" i="60"/>
  <c r="I114" i="60"/>
  <c r="J114" i="60"/>
  <c r="L114" i="60"/>
  <c r="M114" i="60"/>
  <c r="F333" i="60"/>
  <c r="G333" i="60"/>
  <c r="I333" i="60"/>
  <c r="J333" i="60"/>
  <c r="L333" i="60"/>
  <c r="M333" i="60"/>
  <c r="F786" i="60"/>
  <c r="G786" i="60"/>
  <c r="I786" i="60"/>
  <c r="J786" i="60"/>
  <c r="L786" i="60"/>
  <c r="M786" i="60"/>
  <c r="F124" i="60"/>
  <c r="G124" i="60"/>
  <c r="I124" i="60"/>
  <c r="J124" i="60"/>
  <c r="L124" i="60"/>
  <c r="M124" i="60"/>
  <c r="F194" i="60"/>
  <c r="G194" i="60"/>
  <c r="I194" i="60"/>
  <c r="J194" i="60"/>
  <c r="L194" i="60"/>
  <c r="M194" i="60"/>
  <c r="F787" i="60"/>
  <c r="G787" i="60"/>
  <c r="I787" i="60"/>
  <c r="J787" i="60"/>
  <c r="L787" i="60"/>
  <c r="M787" i="60"/>
  <c r="F788" i="60"/>
  <c r="G788" i="60"/>
  <c r="I788" i="60"/>
  <c r="J788" i="60"/>
  <c r="L788" i="60"/>
  <c r="M788" i="60"/>
  <c r="F425" i="60"/>
  <c r="G425" i="60"/>
  <c r="I425" i="60"/>
  <c r="J425" i="60"/>
  <c r="L425" i="60"/>
  <c r="M425" i="60"/>
  <c r="F789" i="60"/>
  <c r="G789" i="60"/>
  <c r="I789" i="60"/>
  <c r="J789" i="60"/>
  <c r="L789" i="60"/>
  <c r="M789" i="60"/>
  <c r="F412" i="60"/>
  <c r="G412" i="60"/>
  <c r="I412" i="60"/>
  <c r="J412" i="60"/>
  <c r="L412" i="60"/>
  <c r="M412" i="60"/>
  <c r="F96" i="60"/>
  <c r="G96" i="60"/>
  <c r="I96" i="60"/>
  <c r="J96" i="60"/>
  <c r="L96" i="60"/>
  <c r="M96" i="60"/>
  <c r="F182" i="60"/>
  <c r="G182" i="60"/>
  <c r="I182" i="60"/>
  <c r="J182" i="60"/>
  <c r="L182" i="60"/>
  <c r="M182" i="60"/>
  <c r="F220" i="60"/>
  <c r="G220" i="60"/>
  <c r="I220" i="60"/>
  <c r="J220" i="60"/>
  <c r="L220" i="60"/>
  <c r="M220" i="60"/>
  <c r="F790" i="60"/>
  <c r="G790" i="60"/>
  <c r="I790" i="60"/>
  <c r="J790" i="60"/>
  <c r="L790" i="60"/>
  <c r="M790" i="60"/>
  <c r="F791" i="60"/>
  <c r="G791" i="60"/>
  <c r="I791" i="60"/>
  <c r="J791" i="60"/>
  <c r="L791" i="60"/>
  <c r="M791" i="60"/>
  <c r="F792" i="60"/>
  <c r="G792" i="60"/>
  <c r="I792" i="60"/>
  <c r="J792" i="60"/>
  <c r="L792" i="60"/>
  <c r="M792" i="60"/>
  <c r="F8" i="60"/>
  <c r="G8" i="60"/>
  <c r="I8" i="60"/>
  <c r="J8" i="60"/>
  <c r="L8" i="60"/>
  <c r="M8" i="60"/>
  <c r="F170" i="60"/>
  <c r="G170" i="60"/>
  <c r="I170" i="60"/>
  <c r="J170" i="60"/>
  <c r="L170" i="60"/>
  <c r="M170" i="60"/>
  <c r="F793" i="60"/>
  <c r="G793" i="60"/>
  <c r="I793" i="60"/>
  <c r="J793" i="60"/>
  <c r="L793" i="60"/>
  <c r="M793" i="60"/>
  <c r="F794" i="60"/>
  <c r="G794" i="60"/>
  <c r="I794" i="60"/>
  <c r="J794" i="60"/>
  <c r="L794" i="60"/>
  <c r="M794" i="60"/>
  <c r="F795" i="60"/>
  <c r="G795" i="60"/>
  <c r="I795" i="60"/>
  <c r="J795" i="60"/>
  <c r="L795" i="60"/>
  <c r="M795" i="60"/>
  <c r="F312" i="60"/>
  <c r="G312" i="60"/>
  <c r="I312" i="60"/>
  <c r="J312" i="60"/>
  <c r="L312" i="60"/>
  <c r="M312" i="60"/>
  <c r="F101" i="60"/>
  <c r="G101" i="60"/>
  <c r="I101" i="60"/>
  <c r="J101" i="60"/>
  <c r="L101" i="60"/>
  <c r="M101" i="60"/>
  <c r="F208" i="60"/>
  <c r="G208" i="60"/>
  <c r="I208" i="60"/>
  <c r="J208" i="60"/>
  <c r="L208" i="60"/>
  <c r="M208" i="60"/>
  <c r="F796" i="60"/>
  <c r="G796" i="60"/>
  <c r="I796" i="60"/>
  <c r="J796" i="60"/>
  <c r="L796" i="60"/>
  <c r="M796" i="60"/>
  <c r="F797" i="60"/>
  <c r="G797" i="60"/>
  <c r="I797" i="60"/>
  <c r="J797" i="60"/>
  <c r="L797" i="60"/>
  <c r="M797" i="60"/>
  <c r="F798" i="60"/>
  <c r="G798" i="60"/>
  <c r="I798" i="60"/>
  <c r="J798" i="60"/>
  <c r="L798" i="60"/>
  <c r="M798" i="60"/>
  <c r="F799" i="60"/>
  <c r="G799" i="60"/>
  <c r="I799" i="60"/>
  <c r="J799" i="60"/>
  <c r="L799" i="60"/>
  <c r="M799" i="60"/>
  <c r="F413" i="60"/>
  <c r="G413" i="60"/>
  <c r="I413" i="60"/>
  <c r="J413" i="60"/>
  <c r="L413" i="60"/>
  <c r="M413" i="60"/>
  <c r="F800" i="60"/>
  <c r="G800" i="60"/>
  <c r="I800" i="60"/>
  <c r="J800" i="60"/>
  <c r="L800" i="60"/>
  <c r="M800" i="60"/>
  <c r="F801" i="60"/>
  <c r="G801" i="60"/>
  <c r="I801" i="60"/>
  <c r="J801" i="60"/>
  <c r="L801" i="60"/>
  <c r="M801" i="60"/>
  <c r="F802" i="60"/>
  <c r="G802" i="60"/>
  <c r="I802" i="60"/>
  <c r="J802" i="60"/>
  <c r="L802" i="60"/>
  <c r="M802" i="60"/>
  <c r="F803" i="60"/>
  <c r="G803" i="60"/>
  <c r="I803" i="60"/>
  <c r="J803" i="60"/>
  <c r="L803" i="60"/>
  <c r="M803" i="60"/>
  <c r="F804" i="60"/>
  <c r="G804" i="60"/>
  <c r="I804" i="60"/>
  <c r="J804" i="60"/>
  <c r="L804" i="60"/>
  <c r="M804" i="60"/>
  <c r="F198" i="60"/>
  <c r="G198" i="60"/>
  <c r="I198" i="60"/>
  <c r="J198" i="60"/>
  <c r="L198" i="60"/>
  <c r="M198" i="60"/>
  <c r="F805" i="60"/>
  <c r="G805" i="60"/>
  <c r="I805" i="60"/>
  <c r="J805" i="60"/>
  <c r="L805" i="60"/>
  <c r="M805" i="60"/>
  <c r="F346" i="60"/>
  <c r="G346" i="60"/>
  <c r="I346" i="60"/>
  <c r="J346" i="60"/>
  <c r="L346" i="60"/>
  <c r="M346" i="60"/>
  <c r="F20" i="60"/>
  <c r="G20" i="60"/>
  <c r="I20" i="60"/>
  <c r="J20" i="60"/>
  <c r="L20" i="60"/>
  <c r="M20" i="60"/>
  <c r="F202" i="60"/>
  <c r="G202" i="60"/>
  <c r="I202" i="60"/>
  <c r="J202" i="60"/>
  <c r="L202" i="60"/>
  <c r="M202" i="60"/>
  <c r="F806" i="60"/>
  <c r="G806" i="60"/>
  <c r="I806" i="60"/>
  <c r="J806" i="60"/>
  <c r="L806" i="60"/>
  <c r="M806" i="60"/>
  <c r="F807" i="60"/>
  <c r="G807" i="60"/>
  <c r="I807" i="60"/>
  <c r="J807" i="60"/>
  <c r="L807" i="60"/>
  <c r="M807" i="60"/>
  <c r="F808" i="60"/>
  <c r="G808" i="60"/>
  <c r="I808" i="60"/>
  <c r="J808" i="60"/>
  <c r="L808" i="60"/>
  <c r="M808" i="60"/>
  <c r="F197" i="60"/>
  <c r="G197" i="60"/>
  <c r="I197" i="60"/>
  <c r="J197" i="60"/>
  <c r="L197" i="60"/>
  <c r="M197" i="60"/>
  <c r="F351" i="60"/>
  <c r="G351" i="60"/>
  <c r="I351" i="60"/>
  <c r="J351" i="60"/>
  <c r="L351" i="60"/>
  <c r="M351" i="60"/>
  <c r="F809" i="60"/>
  <c r="G809" i="60"/>
  <c r="I809" i="60"/>
  <c r="J809" i="60"/>
  <c r="L809" i="60"/>
  <c r="M809" i="60"/>
  <c r="F810" i="60"/>
  <c r="G810" i="60"/>
  <c r="I810" i="60"/>
  <c r="J810" i="60"/>
  <c r="L810" i="60"/>
  <c r="M810" i="60"/>
  <c r="F811" i="60"/>
  <c r="G811" i="60"/>
  <c r="I811" i="60"/>
  <c r="J811" i="60"/>
  <c r="L811" i="60"/>
  <c r="M811" i="60"/>
  <c r="F812" i="60"/>
  <c r="G812" i="60"/>
  <c r="I812" i="60"/>
  <c r="J812" i="60"/>
  <c r="L812" i="60"/>
  <c r="M812" i="60"/>
  <c r="F813" i="60"/>
  <c r="G813" i="60"/>
  <c r="I813" i="60"/>
  <c r="J813" i="60"/>
  <c r="L813" i="60"/>
  <c r="M813" i="60"/>
  <c r="F814" i="60"/>
  <c r="G814" i="60"/>
  <c r="I814" i="60"/>
  <c r="J814" i="60"/>
  <c r="L814" i="60"/>
  <c r="M814" i="60"/>
  <c r="F815" i="60"/>
  <c r="G815" i="60"/>
  <c r="I815" i="60"/>
  <c r="J815" i="60"/>
  <c r="L815" i="60"/>
  <c r="M815" i="60"/>
  <c r="F213" i="60"/>
  <c r="G213" i="60"/>
  <c r="I213" i="60"/>
  <c r="J213" i="60"/>
  <c r="L213" i="60"/>
  <c r="M213" i="60"/>
  <c r="F816" i="60"/>
  <c r="G816" i="60"/>
  <c r="I816" i="60"/>
  <c r="J816" i="60"/>
  <c r="L816" i="60"/>
  <c r="M816" i="60"/>
  <c r="F817" i="60"/>
  <c r="G817" i="60"/>
  <c r="I817" i="60"/>
  <c r="J817" i="60"/>
  <c r="L817" i="60"/>
  <c r="M817" i="60"/>
  <c r="F818" i="60"/>
  <c r="G818" i="60"/>
  <c r="I818" i="60"/>
  <c r="J818" i="60"/>
  <c r="L818" i="60"/>
  <c r="M818" i="60"/>
  <c r="F819" i="60"/>
  <c r="G819" i="60"/>
  <c r="I819" i="60"/>
  <c r="J819" i="60"/>
  <c r="L819" i="60"/>
  <c r="M819" i="60"/>
  <c r="F820" i="60"/>
  <c r="G820" i="60"/>
  <c r="I820" i="60"/>
  <c r="J820" i="60"/>
  <c r="L820" i="60"/>
  <c r="M820" i="60"/>
  <c r="F821" i="60"/>
  <c r="G821" i="60"/>
  <c r="I821" i="60"/>
  <c r="J821" i="60"/>
  <c r="L821" i="60"/>
  <c r="M821" i="60"/>
  <c r="F822" i="60"/>
  <c r="G822" i="60"/>
  <c r="I822" i="60"/>
  <c r="J822" i="60"/>
  <c r="L822" i="60"/>
  <c r="M822" i="60"/>
  <c r="F823" i="60"/>
  <c r="G823" i="60"/>
  <c r="I823" i="60"/>
  <c r="J823" i="60"/>
  <c r="L823" i="60"/>
  <c r="M823" i="60"/>
  <c r="F378" i="60"/>
  <c r="G378" i="60"/>
  <c r="I378" i="60"/>
  <c r="J378" i="60"/>
  <c r="L378" i="60"/>
  <c r="M378" i="60"/>
  <c r="F824" i="60"/>
  <c r="G824" i="60"/>
  <c r="I824" i="60"/>
  <c r="J824" i="60"/>
  <c r="L824" i="60"/>
  <c r="M824" i="60"/>
  <c r="F825" i="60"/>
  <c r="G825" i="60"/>
  <c r="I825" i="60"/>
  <c r="J825" i="60"/>
  <c r="L825" i="60"/>
  <c r="M825" i="60"/>
  <c r="F168" i="60"/>
  <c r="G168" i="60"/>
  <c r="I168" i="60"/>
  <c r="J168" i="60"/>
  <c r="L168" i="60"/>
  <c r="M168" i="60"/>
  <c r="F154" i="60"/>
  <c r="G154" i="60"/>
  <c r="I154" i="60"/>
  <c r="J154" i="60"/>
  <c r="L154" i="60"/>
  <c r="M154" i="60"/>
  <c r="F826" i="60"/>
  <c r="G826" i="60"/>
  <c r="I826" i="60"/>
  <c r="J826" i="60"/>
  <c r="L826" i="60"/>
  <c r="M826" i="60"/>
  <c r="F827" i="60"/>
  <c r="G827" i="60"/>
  <c r="I827" i="60"/>
  <c r="J827" i="60"/>
  <c r="L827" i="60"/>
  <c r="M827" i="60"/>
  <c r="F285" i="60"/>
  <c r="G285" i="60"/>
  <c r="I285" i="60"/>
  <c r="J285" i="60"/>
  <c r="L285" i="60"/>
  <c r="M285" i="60"/>
  <c r="F130" i="60"/>
  <c r="G130" i="60"/>
  <c r="I130" i="60"/>
  <c r="J130" i="60"/>
  <c r="L130" i="60"/>
  <c r="M130" i="60"/>
  <c r="F228" i="60"/>
  <c r="G228" i="60"/>
  <c r="I228" i="60"/>
  <c r="J228" i="60"/>
  <c r="L228" i="60"/>
  <c r="M228" i="60"/>
  <c r="F303" i="60"/>
  <c r="G303" i="60"/>
  <c r="I303" i="60"/>
  <c r="J303" i="60"/>
  <c r="L303" i="60"/>
  <c r="M303" i="60"/>
  <c r="F279" i="60"/>
  <c r="G279" i="60"/>
  <c r="I279" i="60"/>
  <c r="J279" i="60"/>
  <c r="L279" i="60"/>
  <c r="M279" i="60"/>
  <c r="F828" i="60"/>
  <c r="G828" i="60"/>
  <c r="I828" i="60"/>
  <c r="J828" i="60"/>
  <c r="L828" i="60"/>
  <c r="M828" i="60"/>
  <c r="F829" i="60"/>
  <c r="G829" i="60"/>
  <c r="I829" i="60"/>
  <c r="J829" i="60"/>
  <c r="L829" i="60"/>
  <c r="M829" i="60"/>
  <c r="F830" i="60"/>
  <c r="G830" i="60"/>
  <c r="I830" i="60"/>
  <c r="J830" i="60"/>
  <c r="L830" i="60"/>
  <c r="M830" i="60"/>
  <c r="F292" i="60"/>
  <c r="G292" i="60"/>
  <c r="I292" i="60"/>
  <c r="J292" i="60"/>
  <c r="L292" i="60"/>
  <c r="M292" i="60"/>
  <c r="F25" i="60"/>
  <c r="G25" i="60"/>
  <c r="I25" i="60"/>
  <c r="J25" i="60"/>
  <c r="L25" i="60"/>
  <c r="M25" i="60"/>
  <c r="F426" i="60"/>
  <c r="G426" i="60"/>
  <c r="I426" i="60"/>
  <c r="J426" i="60"/>
  <c r="L426" i="60"/>
  <c r="M426" i="60"/>
  <c r="F367" i="60"/>
  <c r="G367" i="60"/>
  <c r="I367" i="60"/>
  <c r="J367" i="60"/>
  <c r="L367" i="60"/>
  <c r="M367" i="60"/>
  <c r="F448" i="60"/>
  <c r="G448" i="60"/>
  <c r="I448" i="60"/>
  <c r="J448" i="60"/>
  <c r="L448" i="60"/>
  <c r="M448" i="60"/>
  <c r="F232" i="60"/>
  <c r="G232" i="60"/>
  <c r="I232" i="60"/>
  <c r="J232" i="60"/>
  <c r="L232" i="60"/>
  <c r="M232" i="60"/>
  <c r="F22" i="60"/>
  <c r="G22" i="60"/>
  <c r="I22" i="60"/>
  <c r="J22" i="60"/>
  <c r="L22" i="60"/>
  <c r="M22" i="60"/>
  <c r="F831" i="60"/>
  <c r="G831" i="60"/>
  <c r="I831" i="60"/>
  <c r="J831" i="60"/>
  <c r="L831" i="60"/>
  <c r="M831" i="60"/>
  <c r="F832" i="60"/>
  <c r="G832" i="60"/>
  <c r="I832" i="60"/>
  <c r="J832" i="60"/>
  <c r="L832" i="60"/>
  <c r="M832" i="60"/>
  <c r="F210" i="60"/>
  <c r="G210" i="60"/>
  <c r="I210" i="60"/>
  <c r="J210" i="60"/>
  <c r="L210" i="60"/>
  <c r="M210" i="60"/>
  <c r="F146" i="60"/>
  <c r="G146" i="60"/>
  <c r="I146" i="60"/>
  <c r="J146" i="60"/>
  <c r="L146" i="60"/>
  <c r="M146" i="60"/>
  <c r="F195" i="60"/>
  <c r="G195" i="60"/>
  <c r="I195" i="60"/>
  <c r="J195" i="60"/>
  <c r="L195" i="60"/>
  <c r="M195" i="60"/>
  <c r="F833" i="60"/>
  <c r="G833" i="60"/>
  <c r="I833" i="60"/>
  <c r="J833" i="60"/>
  <c r="L833" i="60"/>
  <c r="M833" i="60"/>
  <c r="F834" i="60"/>
  <c r="G834" i="60"/>
  <c r="I834" i="60"/>
  <c r="J834" i="60"/>
  <c r="L834" i="60"/>
  <c r="M834" i="60"/>
  <c r="F835" i="60"/>
  <c r="G835" i="60"/>
  <c r="I835" i="60"/>
  <c r="J835" i="60"/>
  <c r="L835" i="60"/>
  <c r="M835" i="60"/>
  <c r="F92" i="60"/>
  <c r="G92" i="60"/>
  <c r="I92" i="60"/>
  <c r="J92" i="60"/>
  <c r="L92" i="60"/>
  <c r="M92" i="60"/>
  <c r="F836" i="60"/>
  <c r="G836" i="60"/>
  <c r="I836" i="60"/>
  <c r="J836" i="60"/>
  <c r="L836" i="60"/>
  <c r="M836" i="60"/>
  <c r="F368" i="60"/>
  <c r="G368" i="60"/>
  <c r="I368" i="60"/>
  <c r="J368" i="60"/>
  <c r="L368" i="60"/>
  <c r="M368" i="60"/>
  <c r="F837" i="60"/>
  <c r="G837" i="60"/>
  <c r="I837" i="60"/>
  <c r="J837" i="60"/>
  <c r="L837" i="60"/>
  <c r="M837" i="60"/>
  <c r="F838" i="60"/>
  <c r="G838" i="60"/>
  <c r="I838" i="60"/>
  <c r="J838" i="60"/>
  <c r="L838" i="60"/>
  <c r="M838" i="60"/>
  <c r="F839" i="60"/>
  <c r="G839" i="60"/>
  <c r="I839" i="60"/>
  <c r="J839" i="60"/>
  <c r="L839" i="60"/>
  <c r="M839" i="60"/>
  <c r="F207" i="60"/>
  <c r="G207" i="60"/>
  <c r="I207" i="60"/>
  <c r="J207" i="60"/>
  <c r="L207" i="60"/>
  <c r="M207" i="60"/>
  <c r="F34" i="60"/>
  <c r="G34" i="60"/>
  <c r="I34" i="60"/>
  <c r="J34" i="60"/>
  <c r="L34" i="60"/>
  <c r="M34" i="60"/>
  <c r="F840" i="60"/>
  <c r="G840" i="60"/>
  <c r="I840" i="60"/>
  <c r="J840" i="60"/>
  <c r="L840" i="60"/>
  <c r="M840" i="60"/>
  <c r="F49" i="60"/>
  <c r="G49" i="60"/>
  <c r="I49" i="60"/>
  <c r="J49" i="60"/>
  <c r="L49" i="60"/>
  <c r="M49" i="60"/>
  <c r="F68" i="60"/>
  <c r="G68" i="60"/>
  <c r="I68" i="60"/>
  <c r="J68" i="60"/>
  <c r="L68" i="60"/>
  <c r="M68" i="60"/>
  <c r="F841" i="60"/>
  <c r="G841" i="60"/>
  <c r="I841" i="60"/>
  <c r="J841" i="60"/>
  <c r="L841" i="60"/>
  <c r="M841" i="60"/>
  <c r="F842" i="60"/>
  <c r="G842" i="60"/>
  <c r="I842" i="60"/>
  <c r="J842" i="60"/>
  <c r="L842" i="60"/>
  <c r="M842" i="60"/>
  <c r="F246" i="60"/>
  <c r="G246" i="60"/>
  <c r="I246" i="60"/>
  <c r="J246" i="60"/>
  <c r="L246" i="60"/>
  <c r="M246" i="60"/>
  <c r="F843" i="60"/>
  <c r="G843" i="60"/>
  <c r="I843" i="60"/>
  <c r="J843" i="60"/>
  <c r="L843" i="60"/>
  <c r="M843" i="60"/>
  <c r="F844" i="60"/>
  <c r="G844" i="60"/>
  <c r="I844" i="60"/>
  <c r="J844" i="60"/>
  <c r="L844" i="60"/>
  <c r="M844" i="60"/>
  <c r="F845" i="60"/>
  <c r="G845" i="60"/>
  <c r="I845" i="60"/>
  <c r="J845" i="60"/>
  <c r="L845" i="60"/>
  <c r="M845" i="60"/>
  <c r="F153" i="60"/>
  <c r="G153" i="60"/>
  <c r="I153" i="60"/>
  <c r="J153" i="60"/>
  <c r="L153" i="60"/>
  <c r="M153" i="60"/>
  <c r="F846" i="60"/>
  <c r="G846" i="60"/>
  <c r="I846" i="60"/>
  <c r="J846" i="60"/>
  <c r="L846" i="60"/>
  <c r="M846" i="60"/>
  <c r="F372" i="60"/>
  <c r="G372" i="60"/>
  <c r="I372" i="60"/>
  <c r="J372" i="60"/>
  <c r="L372" i="60"/>
  <c r="M372" i="60"/>
  <c r="F847" i="60"/>
  <c r="G847" i="60"/>
  <c r="I847" i="60"/>
  <c r="J847" i="60"/>
  <c r="L847" i="60"/>
  <c r="M847" i="60"/>
  <c r="F848" i="60"/>
  <c r="G848" i="60"/>
  <c r="I848" i="60"/>
  <c r="J848" i="60"/>
  <c r="L848" i="60"/>
  <c r="M848" i="60"/>
  <c r="F849" i="60"/>
  <c r="G849" i="60"/>
  <c r="I849" i="60"/>
  <c r="J849" i="60"/>
  <c r="L849" i="60"/>
  <c r="M849" i="60"/>
  <c r="F850" i="60"/>
  <c r="G850" i="60"/>
  <c r="I850" i="60"/>
  <c r="J850" i="60"/>
  <c r="L850" i="60"/>
  <c r="M850" i="60"/>
  <c r="F164" i="60"/>
  <c r="G164" i="60"/>
  <c r="I164" i="60"/>
  <c r="J164" i="60"/>
  <c r="L164" i="60"/>
  <c r="M164" i="60"/>
  <c r="F851" i="60"/>
  <c r="G851" i="60"/>
  <c r="I851" i="60"/>
  <c r="J851" i="60"/>
  <c r="L851" i="60"/>
  <c r="M851" i="60"/>
  <c r="F852" i="60"/>
  <c r="G852" i="60"/>
  <c r="I852" i="60"/>
  <c r="J852" i="60"/>
  <c r="L852" i="60"/>
  <c r="M852" i="60"/>
  <c r="F270" i="60"/>
  <c r="G270" i="60"/>
  <c r="I270" i="60"/>
  <c r="J270" i="60"/>
  <c r="L270" i="60"/>
  <c r="M270" i="60"/>
  <c r="F136" i="60"/>
  <c r="G136" i="60"/>
  <c r="I136" i="60"/>
  <c r="J136" i="60"/>
  <c r="L136" i="60"/>
  <c r="M136" i="60"/>
  <c r="F853" i="60"/>
  <c r="G853" i="60"/>
  <c r="I853" i="60"/>
  <c r="J853" i="60"/>
  <c r="L853" i="60"/>
  <c r="M853" i="60"/>
  <c r="F366" i="60"/>
  <c r="G366" i="60"/>
  <c r="I366" i="60"/>
  <c r="J366" i="60"/>
  <c r="L366" i="60"/>
  <c r="M366" i="60"/>
  <c r="F89" i="60"/>
  <c r="G89" i="60"/>
  <c r="I89" i="60"/>
  <c r="J89" i="60"/>
  <c r="L89" i="60"/>
  <c r="M89" i="60"/>
  <c r="F854" i="60"/>
  <c r="G854" i="60"/>
  <c r="I854" i="60"/>
  <c r="J854" i="60"/>
  <c r="L854" i="60"/>
  <c r="M854" i="60"/>
  <c r="F212" i="60"/>
  <c r="G212" i="60"/>
  <c r="I212" i="60"/>
  <c r="J212" i="60"/>
  <c r="L212" i="60"/>
  <c r="M212" i="60"/>
  <c r="F855" i="60"/>
  <c r="G855" i="60"/>
  <c r="I855" i="60"/>
  <c r="J855" i="60"/>
  <c r="L855" i="60"/>
  <c r="M855" i="60"/>
  <c r="F856" i="60"/>
  <c r="G856" i="60"/>
  <c r="I856" i="60"/>
  <c r="J856" i="60"/>
  <c r="L856" i="60"/>
  <c r="M856" i="60"/>
  <c r="F331" i="60"/>
  <c r="G331" i="60"/>
  <c r="I331" i="60"/>
  <c r="J331" i="60"/>
  <c r="L331" i="60"/>
  <c r="M331" i="60"/>
  <c r="F233" i="60"/>
  <c r="G233" i="60"/>
  <c r="I233" i="60"/>
  <c r="J233" i="60"/>
  <c r="L233" i="60"/>
  <c r="M233" i="60"/>
  <c r="F857" i="60"/>
  <c r="G857" i="60"/>
  <c r="I857" i="60"/>
  <c r="J857" i="60"/>
  <c r="L857" i="60"/>
  <c r="M857" i="60"/>
  <c r="F282" i="60"/>
  <c r="G282" i="60"/>
  <c r="I282" i="60"/>
  <c r="J282" i="60"/>
  <c r="L282" i="60"/>
  <c r="M282" i="60"/>
  <c r="F858" i="60"/>
  <c r="G858" i="60"/>
  <c r="I858" i="60"/>
  <c r="J858" i="60"/>
  <c r="L858" i="60"/>
  <c r="M858" i="60"/>
  <c r="F359" i="60"/>
  <c r="G359" i="60"/>
  <c r="I359" i="60"/>
  <c r="J359" i="60"/>
  <c r="L359" i="60"/>
  <c r="M359" i="60"/>
  <c r="F859" i="60"/>
  <c r="G859" i="60"/>
  <c r="I859" i="60"/>
  <c r="J859" i="60"/>
  <c r="L859" i="60"/>
  <c r="M859" i="60"/>
  <c r="F860" i="60"/>
  <c r="G860" i="60"/>
  <c r="I860" i="60"/>
  <c r="J860" i="60"/>
  <c r="L860" i="60"/>
  <c r="M860" i="60"/>
  <c r="F217" i="60"/>
  <c r="G217" i="60"/>
  <c r="I217" i="60"/>
  <c r="J217" i="60"/>
  <c r="L217" i="60"/>
  <c r="M217" i="60"/>
  <c r="F205" i="60"/>
  <c r="G205" i="60"/>
  <c r="I205" i="60"/>
  <c r="J205" i="60"/>
  <c r="L205" i="60"/>
  <c r="M205" i="60"/>
  <c r="F861" i="60"/>
  <c r="G861" i="60"/>
  <c r="I861" i="60"/>
  <c r="J861" i="60"/>
  <c r="L861" i="60"/>
  <c r="M861" i="60"/>
  <c r="F862" i="60"/>
  <c r="G862" i="60"/>
  <c r="I862" i="60"/>
  <c r="J862" i="60"/>
  <c r="L862" i="60"/>
  <c r="M862" i="60"/>
  <c r="F863" i="60"/>
  <c r="G863" i="60"/>
  <c r="I863" i="60"/>
  <c r="J863" i="60"/>
  <c r="L863" i="60"/>
  <c r="M863" i="60"/>
  <c r="F93" i="60"/>
  <c r="G93" i="60"/>
  <c r="I93" i="60"/>
  <c r="J93" i="60"/>
  <c r="L93" i="60"/>
  <c r="M93" i="60"/>
  <c r="F105" i="60"/>
  <c r="G105" i="60"/>
  <c r="I105" i="60"/>
  <c r="J105" i="60"/>
  <c r="L105" i="60"/>
  <c r="M105" i="60"/>
  <c r="F864" i="60"/>
  <c r="G864" i="60"/>
  <c r="I864" i="60"/>
  <c r="J864" i="60"/>
  <c r="L864" i="60"/>
  <c r="M864" i="60"/>
  <c r="F163" i="60"/>
  <c r="G163" i="60"/>
  <c r="I163" i="60"/>
  <c r="J163" i="60"/>
  <c r="L163" i="60"/>
  <c r="M163" i="60"/>
  <c r="F341" i="60"/>
  <c r="G341" i="60"/>
  <c r="I341" i="60"/>
  <c r="J341" i="60"/>
  <c r="L341" i="60"/>
  <c r="M341" i="60"/>
  <c r="F865" i="60"/>
  <c r="G865" i="60"/>
  <c r="I865" i="60"/>
  <c r="J865" i="60"/>
  <c r="L865" i="60"/>
  <c r="M865" i="60"/>
  <c r="F866" i="60"/>
  <c r="G866" i="60"/>
  <c r="I866" i="60"/>
  <c r="J866" i="60"/>
  <c r="L866" i="60"/>
  <c r="M866" i="60"/>
  <c r="F867" i="60"/>
  <c r="G867" i="60"/>
  <c r="I867" i="60"/>
  <c r="J867" i="60"/>
  <c r="L867" i="60"/>
  <c r="M867" i="60"/>
  <c r="F868" i="60"/>
  <c r="G868" i="60"/>
  <c r="I868" i="60"/>
  <c r="J868" i="60"/>
  <c r="L868" i="60"/>
  <c r="M868" i="60"/>
  <c r="F869" i="60"/>
  <c r="G869" i="60"/>
  <c r="I869" i="60"/>
  <c r="J869" i="60"/>
  <c r="L869" i="60"/>
  <c r="M869" i="60"/>
  <c r="F335" i="60"/>
  <c r="G335" i="60"/>
  <c r="I335" i="60"/>
  <c r="J335" i="60"/>
  <c r="L335" i="60"/>
  <c r="M335" i="60"/>
  <c r="F116" i="60"/>
  <c r="G116" i="60"/>
  <c r="I116" i="60"/>
  <c r="J116" i="60"/>
  <c r="L116" i="60"/>
  <c r="M116" i="60"/>
  <c r="F175" i="60"/>
  <c r="G175" i="60"/>
  <c r="I175" i="60"/>
  <c r="J175" i="60"/>
  <c r="L175" i="60"/>
  <c r="M175" i="60"/>
  <c r="F870" i="60"/>
  <c r="G870" i="60"/>
  <c r="I870" i="60"/>
  <c r="J870" i="60"/>
  <c r="L870" i="60"/>
  <c r="M870" i="60"/>
  <c r="F871" i="60"/>
  <c r="G871" i="60"/>
  <c r="I871" i="60"/>
  <c r="J871" i="60"/>
  <c r="L871" i="60"/>
  <c r="M871" i="60"/>
  <c r="F265" i="60"/>
  <c r="G265" i="60"/>
  <c r="I265" i="60"/>
  <c r="J265" i="60"/>
  <c r="L265" i="60"/>
  <c r="M265" i="60"/>
  <c r="F872" i="60"/>
  <c r="G872" i="60"/>
  <c r="I872" i="60"/>
  <c r="J872" i="60"/>
  <c r="L872" i="60"/>
  <c r="M872" i="60"/>
  <c r="F37" i="60"/>
  <c r="G37" i="60"/>
  <c r="I37" i="60"/>
  <c r="J37" i="60"/>
  <c r="L37" i="60"/>
  <c r="M37" i="60"/>
  <c r="F272" i="60"/>
  <c r="G272" i="60"/>
  <c r="I272" i="60"/>
  <c r="J272" i="60"/>
  <c r="L272" i="60"/>
  <c r="M272" i="60"/>
  <c r="F98" i="60"/>
  <c r="G98" i="60"/>
  <c r="I98" i="60"/>
  <c r="J98" i="60"/>
  <c r="L98" i="60"/>
  <c r="M98" i="60"/>
  <c r="F427" i="60"/>
  <c r="G427" i="60"/>
  <c r="I427" i="60"/>
  <c r="J427" i="60"/>
  <c r="L427" i="60"/>
  <c r="M427" i="60"/>
  <c r="F873" i="60"/>
  <c r="G873" i="60"/>
  <c r="I873" i="60"/>
  <c r="J873" i="60"/>
  <c r="L873" i="60"/>
  <c r="M873" i="60"/>
  <c r="F874" i="60"/>
  <c r="G874" i="60"/>
  <c r="I874" i="60"/>
  <c r="J874" i="60"/>
  <c r="L874" i="60"/>
  <c r="M874" i="60"/>
  <c r="F87" i="60"/>
  <c r="G87" i="60"/>
  <c r="I87" i="60"/>
  <c r="J87" i="60"/>
  <c r="L87" i="60"/>
  <c r="M87" i="60"/>
  <c r="F109" i="60"/>
  <c r="G109" i="60"/>
  <c r="I109" i="60"/>
  <c r="J109" i="60"/>
  <c r="L109" i="60"/>
  <c r="M109" i="60"/>
  <c r="F875" i="60"/>
  <c r="G875" i="60"/>
  <c r="I875" i="60"/>
  <c r="J875" i="60"/>
  <c r="L875" i="60"/>
  <c r="M875" i="60"/>
  <c r="F876" i="60"/>
  <c r="G876" i="60"/>
  <c r="I876" i="60"/>
  <c r="J876" i="60"/>
  <c r="L876" i="60"/>
  <c r="M876" i="60"/>
  <c r="F877" i="60"/>
  <c r="G877" i="60"/>
  <c r="I877" i="60"/>
  <c r="J877" i="60"/>
  <c r="L877" i="60"/>
  <c r="M877" i="60"/>
  <c r="F95" i="60"/>
  <c r="G95" i="60"/>
  <c r="I95" i="60"/>
  <c r="J95" i="60"/>
  <c r="L95" i="60"/>
  <c r="M95" i="60"/>
  <c r="F362" i="60"/>
  <c r="G362" i="60"/>
  <c r="I362" i="60"/>
  <c r="J362" i="60"/>
  <c r="L362" i="60"/>
  <c r="M362" i="60"/>
  <c r="F878" i="60"/>
  <c r="G878" i="60"/>
  <c r="I878" i="60"/>
  <c r="J878" i="60"/>
  <c r="L878" i="60"/>
  <c r="M878" i="60"/>
  <c r="F879" i="60"/>
  <c r="G879" i="60"/>
  <c r="I879" i="60"/>
  <c r="J879" i="60"/>
  <c r="L879" i="60"/>
  <c r="M879" i="60"/>
  <c r="F880" i="60"/>
  <c r="G880" i="60"/>
  <c r="I880" i="60"/>
  <c r="J880" i="60"/>
  <c r="L880" i="60"/>
  <c r="M880" i="60"/>
  <c r="F387" i="60"/>
  <c r="G387" i="60"/>
  <c r="I387" i="60"/>
  <c r="J387" i="60"/>
  <c r="L387" i="60"/>
  <c r="M387" i="60"/>
  <c r="F881" i="60"/>
  <c r="G881" i="60"/>
  <c r="I881" i="60"/>
  <c r="J881" i="60"/>
  <c r="L881" i="60"/>
  <c r="M881" i="60"/>
  <c r="F67" i="60"/>
  <c r="G67" i="60"/>
  <c r="I67" i="60"/>
  <c r="J67" i="60"/>
  <c r="L67" i="60"/>
  <c r="M67" i="60"/>
  <c r="F277" i="60"/>
  <c r="G277" i="60"/>
  <c r="I277" i="60"/>
  <c r="J277" i="60"/>
  <c r="L277" i="60"/>
  <c r="M277" i="60"/>
  <c r="F882" i="60"/>
  <c r="G882" i="60"/>
  <c r="I882" i="60"/>
  <c r="J882" i="60"/>
  <c r="L882" i="60"/>
  <c r="M882" i="60"/>
  <c r="F883" i="60"/>
  <c r="G883" i="60"/>
  <c r="I883" i="60"/>
  <c r="J883" i="60"/>
  <c r="L883" i="60"/>
  <c r="M883" i="60"/>
  <c r="F252" i="60"/>
  <c r="G252" i="60"/>
  <c r="I252" i="60"/>
  <c r="J252" i="60"/>
  <c r="L252" i="60"/>
  <c r="M252" i="60"/>
  <c r="F884" i="60"/>
  <c r="G884" i="60"/>
  <c r="I884" i="60"/>
  <c r="J884" i="60"/>
  <c r="L884" i="60"/>
  <c r="M884" i="60"/>
  <c r="F271" i="60"/>
  <c r="G271" i="60"/>
  <c r="I271" i="60"/>
  <c r="J271" i="60"/>
  <c r="L271" i="60"/>
  <c r="M271" i="60"/>
  <c r="F230" i="60"/>
  <c r="G230" i="60"/>
  <c r="I230" i="60"/>
  <c r="J230" i="60"/>
  <c r="L230" i="60"/>
  <c r="M230" i="60"/>
  <c r="F83" i="60"/>
  <c r="G83" i="60"/>
  <c r="I83" i="60"/>
  <c r="J83" i="60"/>
  <c r="L83" i="60"/>
  <c r="M83" i="60"/>
  <c r="F353" i="60"/>
  <c r="G353" i="60"/>
  <c r="I353" i="60"/>
  <c r="J353" i="60"/>
  <c r="L353" i="60"/>
  <c r="M353" i="60"/>
  <c r="F315" i="60"/>
  <c r="G315" i="60"/>
  <c r="I315" i="60"/>
  <c r="J315" i="60"/>
  <c r="L315" i="60"/>
  <c r="M315" i="60"/>
  <c r="F885" i="60"/>
  <c r="G885" i="60"/>
  <c r="I885" i="60"/>
  <c r="J885" i="60"/>
  <c r="L885" i="60"/>
  <c r="M885" i="60"/>
  <c r="F115" i="60"/>
  <c r="G115" i="60"/>
  <c r="I115" i="60"/>
  <c r="J115" i="60"/>
  <c r="L115" i="60"/>
  <c r="M115" i="60"/>
  <c r="F134" i="60"/>
  <c r="G134" i="60"/>
  <c r="I134" i="60"/>
  <c r="J134" i="60"/>
  <c r="L134" i="60"/>
  <c r="M134" i="60"/>
  <c r="F886" i="60"/>
  <c r="G886" i="60"/>
  <c r="I886" i="60"/>
  <c r="J886" i="60"/>
  <c r="L886" i="60"/>
  <c r="M886" i="60"/>
  <c r="F38" i="60"/>
  <c r="G38" i="60"/>
  <c r="I38" i="60"/>
  <c r="J38" i="60"/>
  <c r="L38" i="60"/>
  <c r="M38" i="60"/>
  <c r="F301" i="60"/>
  <c r="G301" i="60"/>
  <c r="I301" i="60"/>
  <c r="J301" i="60"/>
  <c r="L301" i="60"/>
  <c r="M301" i="60"/>
  <c r="H657" i="60" l="1"/>
  <c r="H209" i="60"/>
  <c r="K209" i="60" s="1"/>
  <c r="H227" i="60"/>
  <c r="H454" i="60"/>
  <c r="K454" i="60" s="1"/>
  <c r="H219" i="60"/>
  <c r="K219" i="60" s="1"/>
  <c r="H280" i="60"/>
  <c r="K280" i="60" s="1"/>
  <c r="H653" i="60"/>
  <c r="K653" i="60" s="1"/>
  <c r="H160" i="60"/>
  <c r="K160" i="60" s="1"/>
  <c r="H573" i="60"/>
  <c r="K573" i="60" s="1"/>
  <c r="H567" i="60"/>
  <c r="K567" i="60" s="1"/>
  <c r="H32" i="60"/>
  <c r="K32" i="60" s="1"/>
  <c r="H553" i="60"/>
  <c r="K553" i="60" s="1"/>
  <c r="H390" i="60"/>
  <c r="K390" i="60" s="1"/>
  <c r="H150" i="60"/>
  <c r="K150" i="60" s="1"/>
  <c r="H511" i="60"/>
  <c r="K511" i="60" s="1"/>
  <c r="H381" i="60"/>
  <c r="K381" i="60" s="1"/>
  <c r="H72" i="60"/>
  <c r="K72" i="60" s="1"/>
  <c r="H206" i="60"/>
  <c r="K206" i="60" s="1"/>
  <c r="H550" i="60"/>
  <c r="K550" i="60" s="1"/>
  <c r="H467" i="60"/>
  <c r="K467" i="60" s="1"/>
  <c r="H832" i="60"/>
  <c r="K832" i="60" s="1"/>
  <c r="H279" i="60"/>
  <c r="K279" i="60" s="1"/>
  <c r="H762" i="60"/>
  <c r="K762" i="60" s="1"/>
  <c r="H446" i="60"/>
  <c r="K446" i="60" s="1"/>
  <c r="H205" i="60"/>
  <c r="K205" i="60" s="1"/>
  <c r="H246" i="60"/>
  <c r="K246" i="60" s="1"/>
  <c r="H260" i="60"/>
  <c r="K260" i="60" s="1"/>
  <c r="H886" i="60"/>
  <c r="K886" i="60" s="1"/>
  <c r="H315" i="60"/>
  <c r="K315" i="60" s="1"/>
  <c r="H362" i="60"/>
  <c r="K362" i="60" s="1"/>
  <c r="H432" i="60"/>
  <c r="K432" i="60" s="1"/>
  <c r="H283" i="60"/>
  <c r="K283" i="60" s="1"/>
  <c r="H492" i="60"/>
  <c r="K492" i="60" s="1"/>
  <c r="H332" i="60"/>
  <c r="K332" i="60" s="1"/>
  <c r="H311" i="60"/>
  <c r="K311" i="60" s="1"/>
  <c r="H742" i="60"/>
  <c r="K742" i="60" s="1"/>
  <c r="H839" i="60"/>
  <c r="K839" i="60" s="1"/>
  <c r="H292" i="60"/>
  <c r="K292" i="60" s="1"/>
  <c r="H168" i="60"/>
  <c r="K168" i="60" s="1"/>
  <c r="H173" i="60"/>
  <c r="K173" i="60" s="1"/>
  <c r="H696" i="60"/>
  <c r="K696" i="60" s="1"/>
  <c r="H314" i="60"/>
  <c r="K314" i="60" s="1"/>
  <c r="H879" i="60"/>
  <c r="K879" i="60" s="1"/>
  <c r="H877" i="60"/>
  <c r="K877" i="60" s="1"/>
  <c r="H811" i="60"/>
  <c r="K811" i="60" s="1"/>
  <c r="H198" i="60"/>
  <c r="K198" i="60" s="1"/>
  <c r="H101" i="60"/>
  <c r="K101" i="60" s="1"/>
  <c r="H263" i="60"/>
  <c r="K263" i="60" s="1"/>
  <c r="H273" i="60"/>
  <c r="K273" i="60" s="1"/>
  <c r="H716" i="60"/>
  <c r="K716" i="60" s="1"/>
  <c r="H707" i="60"/>
  <c r="K707" i="60" s="1"/>
  <c r="H129" i="60"/>
  <c r="K129" i="60" s="1"/>
  <c r="H166" i="60"/>
  <c r="K166" i="60" s="1"/>
  <c r="H430" i="60"/>
  <c r="K430" i="60" s="1"/>
  <c r="H85" i="60"/>
  <c r="K85" i="60" s="1"/>
  <c r="H171" i="60"/>
  <c r="K171" i="60" s="1"/>
  <c r="H5" i="60"/>
  <c r="K5" i="60" s="1"/>
  <c r="H429" i="60"/>
  <c r="K429" i="60" s="1"/>
  <c r="H484" i="60"/>
  <c r="K484" i="60" s="1"/>
  <c r="H200" i="60"/>
  <c r="K200" i="60" s="1"/>
  <c r="H479" i="60"/>
  <c r="K479" i="60" s="1"/>
  <c r="H26" i="60"/>
  <c r="K26" i="60" s="1"/>
  <c r="H139" i="60"/>
  <c r="K139" i="60" s="1"/>
  <c r="H474" i="60"/>
  <c r="K474" i="60" s="1"/>
  <c r="H64" i="60"/>
  <c r="K64" i="60" s="1"/>
  <c r="H234" i="60"/>
  <c r="K234" i="60" s="1"/>
  <c r="H316" i="60"/>
  <c r="K316" i="60" s="1"/>
  <c r="H401" i="60"/>
  <c r="K401" i="60" s="1"/>
  <c r="H509" i="60"/>
  <c r="K509" i="60" s="1"/>
  <c r="H840" i="60"/>
  <c r="K840" i="60" s="1"/>
  <c r="H838" i="60"/>
  <c r="K838" i="60" s="1"/>
  <c r="H92" i="60"/>
  <c r="K92" i="60" s="1"/>
  <c r="H761" i="60"/>
  <c r="K761" i="60" s="1"/>
  <c r="H757" i="60"/>
  <c r="K757" i="60" s="1"/>
  <c r="H744" i="60"/>
  <c r="K744" i="60" s="1"/>
  <c r="H235" i="60"/>
  <c r="K235" i="60" s="1"/>
  <c r="H431" i="60"/>
  <c r="K431" i="60" s="1"/>
  <c r="H237" i="60"/>
  <c r="K237" i="60" s="1"/>
  <c r="H477" i="60"/>
  <c r="K477" i="60" s="1"/>
  <c r="H277" i="60"/>
  <c r="K277" i="60" s="1"/>
  <c r="H836" i="60"/>
  <c r="K836" i="60" s="1"/>
  <c r="H882" i="60"/>
  <c r="K882" i="60" s="1"/>
  <c r="H387" i="60"/>
  <c r="K387" i="60" s="1"/>
  <c r="H873" i="60"/>
  <c r="K873" i="60" s="1"/>
  <c r="H191" i="60"/>
  <c r="K191" i="60" s="1"/>
  <c r="H289" i="60"/>
  <c r="K289" i="60" s="1"/>
  <c r="H483" i="60"/>
  <c r="K483" i="60" s="1"/>
  <c r="H61" i="60"/>
  <c r="K61" i="60" s="1"/>
  <c r="H505" i="60"/>
  <c r="K505" i="60" s="1"/>
  <c r="H459" i="60"/>
  <c r="K459" i="60" s="1"/>
  <c r="H91" i="60"/>
  <c r="K91" i="60" s="1"/>
  <c r="H31" i="60"/>
  <c r="K31" i="60" s="1"/>
  <c r="H880" i="60"/>
  <c r="K880" i="60" s="1"/>
  <c r="H95" i="60"/>
  <c r="K95" i="60" s="1"/>
  <c r="H448" i="60"/>
  <c r="K448" i="60" s="1"/>
  <c r="H345" i="60"/>
  <c r="K345" i="60" s="1"/>
  <c r="H271" i="60"/>
  <c r="K271" i="60" s="1"/>
  <c r="H47" i="60"/>
  <c r="K47" i="60" s="1"/>
  <c r="H648" i="60"/>
  <c r="K648" i="60" s="1"/>
  <c r="H442" i="60"/>
  <c r="K442" i="60" s="1"/>
  <c r="H575" i="60"/>
  <c r="K575" i="60" s="1"/>
  <c r="H572" i="60"/>
  <c r="K572" i="60" s="1"/>
  <c r="H385" i="60"/>
  <c r="K385" i="60" s="1"/>
  <c r="H566" i="60"/>
  <c r="K566" i="60" s="1"/>
  <c r="H391" i="60"/>
  <c r="K391" i="60" s="1"/>
  <c r="H226" i="60"/>
  <c r="K226" i="60" s="1"/>
  <c r="H334" i="60"/>
  <c r="K334" i="60" s="1"/>
  <c r="H309" i="60"/>
  <c r="K309" i="60" s="1"/>
  <c r="H46" i="60"/>
  <c r="H681" i="60"/>
  <c r="K681" i="60" s="1"/>
  <c r="H319" i="60"/>
  <c r="K319" i="60" s="1"/>
  <c r="H145" i="60"/>
  <c r="K145" i="60" s="1"/>
  <c r="H535" i="60"/>
  <c r="K535" i="60" s="1"/>
  <c r="H417" i="60"/>
  <c r="K417" i="60" s="1"/>
  <c r="H301" i="60"/>
  <c r="K301" i="60" s="1"/>
  <c r="H115" i="60"/>
  <c r="K115" i="60" s="1"/>
  <c r="H83" i="60"/>
  <c r="K83" i="60" s="1"/>
  <c r="H252" i="60"/>
  <c r="K252" i="60" s="1"/>
  <c r="H67" i="60"/>
  <c r="K67" i="60" s="1"/>
  <c r="H87" i="60"/>
  <c r="K87" i="60" s="1"/>
  <c r="H367" i="60"/>
  <c r="K367" i="60" s="1"/>
  <c r="H830" i="60"/>
  <c r="K830" i="60" s="1"/>
  <c r="H178" i="60"/>
  <c r="K178" i="60" s="1"/>
  <c r="H143" i="60"/>
  <c r="K143" i="60" s="1"/>
  <c r="H243" i="60"/>
  <c r="K243" i="60" s="1"/>
  <c r="H632" i="60"/>
  <c r="K632" i="60" s="1"/>
  <c r="H126" i="60"/>
  <c r="K126" i="60" s="1"/>
  <c r="H244" i="60"/>
  <c r="K244" i="60" s="1"/>
  <c r="H57" i="60"/>
  <c r="K57" i="60" s="1"/>
  <c r="H383" i="60"/>
  <c r="K383" i="60" s="1"/>
  <c r="H137" i="60"/>
  <c r="K137" i="60" s="1"/>
  <c r="H185" i="60"/>
  <c r="K185" i="60" s="1"/>
  <c r="H49" i="60"/>
  <c r="K49" i="60" s="1"/>
  <c r="H833" i="60"/>
  <c r="K833" i="60" s="1"/>
  <c r="H259" i="60"/>
  <c r="K259" i="60" s="1"/>
  <c r="H677" i="60"/>
  <c r="K677" i="60" s="1"/>
  <c r="H674" i="60"/>
  <c r="K674" i="60" s="1"/>
  <c r="H94" i="60"/>
  <c r="K94" i="60" s="1"/>
  <c r="H662" i="60"/>
  <c r="K662" i="60" s="1"/>
  <c r="H625" i="60"/>
  <c r="K625" i="60" s="1"/>
  <c r="H293" i="60"/>
  <c r="K293" i="60" s="1"/>
  <c r="H512" i="60"/>
  <c r="K512" i="60" s="1"/>
  <c r="H870" i="60"/>
  <c r="K870" i="60" s="1"/>
  <c r="H861" i="60"/>
  <c r="K861" i="60" s="1"/>
  <c r="H468" i="60"/>
  <c r="K468" i="60" s="1"/>
  <c r="H53" i="60"/>
  <c r="K53" i="60" s="1"/>
  <c r="H369" i="60"/>
  <c r="K369" i="60" s="1"/>
  <c r="H458" i="60"/>
  <c r="K458" i="60" s="1"/>
  <c r="H11" i="60"/>
  <c r="K11" i="60" s="1"/>
  <c r="H449" i="60"/>
  <c r="K449" i="60" s="1"/>
  <c r="H111" i="60"/>
  <c r="K111" i="60" s="1"/>
  <c r="H502" i="60"/>
  <c r="K502" i="60" s="1"/>
  <c r="H500" i="60"/>
  <c r="K500" i="60" s="1"/>
  <c r="H262" i="60"/>
  <c r="K262" i="60" s="1"/>
  <c r="H347" i="60"/>
  <c r="K347" i="60" s="1"/>
  <c r="H508" i="60"/>
  <c r="K508" i="60" s="1"/>
  <c r="H89" i="60"/>
  <c r="K89" i="60" s="1"/>
  <c r="H628" i="60"/>
  <c r="K628" i="60" s="1"/>
  <c r="H844" i="60"/>
  <c r="K844" i="60" s="1"/>
  <c r="H841" i="60"/>
  <c r="K841" i="60" s="1"/>
  <c r="H837" i="60"/>
  <c r="K837" i="60" s="1"/>
  <c r="H835" i="60"/>
  <c r="K835" i="60" s="1"/>
  <c r="H146" i="60"/>
  <c r="K146" i="60" s="1"/>
  <c r="H426" i="60"/>
  <c r="K426" i="60" s="1"/>
  <c r="H829" i="60"/>
  <c r="K829" i="60" s="1"/>
  <c r="H228" i="60"/>
  <c r="K228" i="60" s="1"/>
  <c r="H826" i="60"/>
  <c r="K826" i="60" s="1"/>
  <c r="H824" i="60"/>
  <c r="K824" i="60" s="1"/>
  <c r="H821" i="60"/>
  <c r="K821" i="60" s="1"/>
  <c r="H800" i="60"/>
  <c r="K800" i="60" s="1"/>
  <c r="H312" i="60"/>
  <c r="K312" i="60" s="1"/>
  <c r="H770" i="60"/>
  <c r="K770" i="60" s="1"/>
  <c r="H768" i="60"/>
  <c r="K768" i="60" s="1"/>
  <c r="H732" i="60"/>
  <c r="K732" i="60" s="1"/>
  <c r="H726" i="60"/>
  <c r="K726" i="60" s="1"/>
  <c r="H723" i="60"/>
  <c r="K723" i="60" s="1"/>
  <c r="H715" i="60"/>
  <c r="K715" i="60" s="1"/>
  <c r="H268" i="60"/>
  <c r="K268" i="60" s="1"/>
  <c r="H698" i="60"/>
  <c r="K698" i="60" s="1"/>
  <c r="H687" i="60"/>
  <c r="K687" i="60" s="1"/>
  <c r="H443" i="60"/>
  <c r="K443" i="60" s="1"/>
  <c r="H654" i="60"/>
  <c r="K654" i="60" s="1"/>
  <c r="H580" i="60"/>
  <c r="K580" i="60" s="1"/>
  <c r="H495" i="60"/>
  <c r="K495" i="60" s="1"/>
  <c r="H214" i="60"/>
  <c r="K214" i="60" s="1"/>
  <c r="H141" i="60"/>
  <c r="K141" i="60" s="1"/>
  <c r="H151" i="60"/>
  <c r="K151" i="60" s="1"/>
  <c r="H16" i="60"/>
  <c r="K16" i="60" s="1"/>
  <c r="H118" i="60"/>
  <c r="K118" i="60" s="1"/>
  <c r="H25" i="60"/>
  <c r="K25" i="60" s="1"/>
  <c r="H130" i="60"/>
  <c r="K130" i="60" s="1"/>
  <c r="H378" i="60"/>
  <c r="K378" i="60" s="1"/>
  <c r="H809" i="60"/>
  <c r="K809" i="60" s="1"/>
  <c r="H755" i="60"/>
  <c r="K755" i="60" s="1"/>
  <c r="H752" i="60"/>
  <c r="K752" i="60" s="1"/>
  <c r="H735" i="60"/>
  <c r="K735" i="60" s="1"/>
  <c r="H630" i="60"/>
  <c r="K630" i="60" s="1"/>
  <c r="H597" i="60"/>
  <c r="K597" i="60" s="1"/>
  <c r="H247" i="60"/>
  <c r="K247" i="60" s="1"/>
  <c r="H254" i="60"/>
  <c r="K254" i="60" s="1"/>
  <c r="H327" i="60"/>
  <c r="K327" i="60" s="1"/>
  <c r="H207" i="60"/>
  <c r="K207" i="60" s="1"/>
  <c r="H232" i="60"/>
  <c r="K232" i="60" s="1"/>
  <c r="H470" i="60"/>
  <c r="K470" i="60" s="1"/>
  <c r="H123" i="60"/>
  <c r="K123" i="60" s="1"/>
  <c r="H680" i="60"/>
  <c r="K680" i="60" s="1"/>
  <c r="H438" i="60"/>
  <c r="K438" i="60" s="1"/>
  <c r="H515" i="60"/>
  <c r="K515" i="60" s="1"/>
  <c r="H290" i="60"/>
  <c r="K290" i="60" s="1"/>
  <c r="H65" i="60"/>
  <c r="K65" i="60" s="1"/>
  <c r="H842" i="60"/>
  <c r="K842" i="60" s="1"/>
  <c r="H303" i="60"/>
  <c r="K303" i="60" s="1"/>
  <c r="H639" i="60"/>
  <c r="K639" i="60" s="1"/>
  <c r="H377" i="60"/>
  <c r="K377" i="60" s="1"/>
  <c r="H79" i="60"/>
  <c r="K79" i="60" s="1"/>
  <c r="H686" i="60"/>
  <c r="K686" i="60" s="1"/>
  <c r="H211" i="60"/>
  <c r="K211" i="60" s="1"/>
  <c r="H299" i="60"/>
  <c r="K299" i="60" s="1"/>
  <c r="H675" i="60"/>
  <c r="K675" i="60" s="1"/>
  <c r="H373" i="60"/>
  <c r="K373" i="60" s="1"/>
  <c r="H287" i="60"/>
  <c r="K287" i="60" s="1"/>
  <c r="H113" i="60"/>
  <c r="K113" i="60" s="1"/>
  <c r="H172" i="60"/>
  <c r="K172" i="60" s="1"/>
  <c r="H108" i="60"/>
  <c r="K108" i="60" s="1"/>
  <c r="H346" i="60"/>
  <c r="K346" i="60" s="1"/>
  <c r="H149" i="60"/>
  <c r="K149" i="60" s="1"/>
  <c r="H498" i="60"/>
  <c r="K498" i="60" s="1"/>
  <c r="H70" i="60"/>
  <c r="K70" i="60" s="1"/>
  <c r="H421" i="60"/>
  <c r="K421" i="60" s="1"/>
  <c r="H626" i="60"/>
  <c r="K626" i="60" s="1"/>
  <c r="H601" i="60"/>
  <c r="K601" i="60" s="1"/>
  <c r="H298" i="60"/>
  <c r="K298" i="60" s="1"/>
  <c r="H747" i="60"/>
  <c r="K747" i="60" s="1"/>
  <c r="H379" i="60"/>
  <c r="K379" i="60" s="1"/>
  <c r="H684" i="60"/>
  <c r="K684" i="60" s="1"/>
  <c r="H588" i="60"/>
  <c r="K588" i="60" s="1"/>
  <c r="H578" i="60"/>
  <c r="K578" i="60" s="1"/>
  <c r="H576" i="60"/>
  <c r="K576" i="60" s="1"/>
  <c r="H189" i="60"/>
  <c r="K189" i="60" s="1"/>
  <c r="H81" i="60"/>
  <c r="K81" i="60" s="1"/>
  <c r="H324" i="60"/>
  <c r="K324" i="60" s="1"/>
  <c r="H435" i="60"/>
  <c r="K435" i="60" s="1"/>
  <c r="H174" i="60"/>
  <c r="K174" i="60" s="1"/>
  <c r="H134" i="60"/>
  <c r="K134" i="60" s="1"/>
  <c r="H353" i="60"/>
  <c r="K353" i="60" s="1"/>
  <c r="H884" i="60"/>
  <c r="K884" i="60" s="1"/>
  <c r="H109" i="60"/>
  <c r="K109" i="60" s="1"/>
  <c r="H251" i="60"/>
  <c r="K251" i="60" s="1"/>
  <c r="H423" i="60"/>
  <c r="K423" i="60" s="1"/>
  <c r="H288" i="60"/>
  <c r="K288" i="60" s="1"/>
  <c r="H616" i="60"/>
  <c r="K616" i="60" s="1"/>
  <c r="H542" i="60"/>
  <c r="K542" i="60" s="1"/>
  <c r="H156" i="60"/>
  <c r="K156" i="60" s="1"/>
  <c r="H517" i="60"/>
  <c r="K517" i="60" s="1"/>
  <c r="H501" i="60"/>
  <c r="K501" i="60" s="1"/>
  <c r="H499" i="60"/>
  <c r="K499" i="60" s="1"/>
  <c r="H425" i="60"/>
  <c r="K425" i="60" s="1"/>
  <c r="H734" i="60"/>
  <c r="K734" i="60" s="1"/>
  <c r="H88" i="60"/>
  <c r="K88" i="60" s="1"/>
  <c r="H321" i="60"/>
  <c r="K321" i="60" s="1"/>
  <c r="H291" i="60"/>
  <c r="K291" i="60" s="1"/>
  <c r="H152" i="60"/>
  <c r="K152" i="60" s="1"/>
  <c r="H269" i="60"/>
  <c r="K269" i="60" s="1"/>
  <c r="H451" i="60"/>
  <c r="K451" i="60" s="1"/>
  <c r="H857" i="60"/>
  <c r="K857" i="60" s="1"/>
  <c r="H652" i="60"/>
  <c r="K652" i="60" s="1"/>
  <c r="H396" i="60"/>
  <c r="K396" i="60" s="1"/>
  <c r="H313" i="60"/>
  <c r="K313" i="60" s="1"/>
  <c r="H90" i="60"/>
  <c r="K90" i="60" s="1"/>
  <c r="H245" i="60"/>
  <c r="K245" i="60" s="1"/>
  <c r="H161" i="60"/>
  <c r="K161" i="60" s="1"/>
  <c r="H300" i="60"/>
  <c r="K300" i="60" s="1"/>
  <c r="H284" i="60"/>
  <c r="K284" i="60" s="1"/>
  <c r="H68" i="60"/>
  <c r="K68" i="60" s="1"/>
  <c r="H834" i="60"/>
  <c r="K834" i="60" s="1"/>
  <c r="H828" i="60"/>
  <c r="K828" i="60" s="1"/>
  <c r="H795" i="60"/>
  <c r="K795" i="60" s="1"/>
  <c r="H194" i="60"/>
  <c r="K194" i="60" s="1"/>
  <c r="H776" i="60"/>
  <c r="K776" i="60" s="1"/>
  <c r="H765" i="60"/>
  <c r="K765" i="60" s="1"/>
  <c r="H679" i="60"/>
  <c r="K679" i="60" s="1"/>
  <c r="H140" i="60"/>
  <c r="K140" i="60" s="1"/>
  <c r="H415" i="60"/>
  <c r="K415" i="60" s="1"/>
  <c r="H193" i="60"/>
  <c r="K193" i="60" s="1"/>
  <c r="H488" i="60"/>
  <c r="K488" i="60" s="1"/>
  <c r="H60" i="60"/>
  <c r="K60" i="60" s="1"/>
  <c r="H486" i="60"/>
  <c r="K486" i="60" s="1"/>
  <c r="H485" i="60"/>
  <c r="K485" i="60" s="1"/>
  <c r="H132" i="60"/>
  <c r="K132" i="60" s="1"/>
  <c r="H147" i="60"/>
  <c r="K147" i="60" s="1"/>
  <c r="H480" i="60"/>
  <c r="K480" i="60" s="1"/>
  <c r="H58" i="60"/>
  <c r="K58" i="60" s="1"/>
  <c r="H112" i="60"/>
  <c r="K112" i="60" s="1"/>
  <c r="H176" i="60"/>
  <c r="K176" i="60" s="1"/>
  <c r="H380" i="60"/>
  <c r="K380" i="60" s="1"/>
  <c r="H270" i="60"/>
  <c r="K270" i="60" s="1"/>
  <c r="H649" i="60"/>
  <c r="K649" i="60" s="1"/>
  <c r="H384" i="60"/>
  <c r="K384" i="60" s="1"/>
  <c r="H603" i="60"/>
  <c r="K603" i="60" s="1"/>
  <c r="H371" i="60"/>
  <c r="K371" i="60" s="1"/>
  <c r="H516" i="60"/>
  <c r="K516" i="60" s="1"/>
  <c r="H221" i="60"/>
  <c r="K221" i="60" s="1"/>
  <c r="H456" i="60"/>
  <c r="K456" i="60" s="1"/>
  <c r="H22" i="60"/>
  <c r="K22" i="60" s="1"/>
  <c r="H817" i="60"/>
  <c r="K817" i="60" s="1"/>
  <c r="H814" i="60"/>
  <c r="K814" i="60" s="1"/>
  <c r="H766" i="60"/>
  <c r="K766" i="60" s="1"/>
  <c r="H138" i="60"/>
  <c r="K138" i="60" s="1"/>
  <c r="H339" i="60"/>
  <c r="K339" i="60" s="1"/>
  <c r="H257" i="60"/>
  <c r="K257" i="60" s="1"/>
  <c r="H489" i="60"/>
  <c r="K489" i="60" s="1"/>
  <c r="H350" i="60"/>
  <c r="K350" i="60" s="1"/>
  <c r="H199" i="60"/>
  <c r="K199" i="60" s="1"/>
  <c r="H481" i="60"/>
  <c r="K481" i="60" s="1"/>
  <c r="H135" i="60"/>
  <c r="K135" i="60" s="1"/>
  <c r="H164" i="60"/>
  <c r="K164" i="60" s="1"/>
  <c r="H650" i="60"/>
  <c r="K650" i="60" s="1"/>
  <c r="H195" i="60"/>
  <c r="K195" i="60" s="1"/>
  <c r="H831" i="60"/>
  <c r="K831" i="60" s="1"/>
  <c r="H733" i="60"/>
  <c r="K733" i="60" s="1"/>
  <c r="H317" i="60"/>
  <c r="K317" i="60" s="1"/>
  <c r="H69" i="60"/>
  <c r="K69" i="60" s="1"/>
  <c r="H491" i="60"/>
  <c r="K491" i="60" s="1"/>
  <c r="H267" i="60"/>
  <c r="K267" i="60" s="1"/>
  <c r="H389" i="60"/>
  <c r="K389" i="60" s="1"/>
  <c r="H363" i="60"/>
  <c r="K363" i="60" s="1"/>
  <c r="H17" i="60"/>
  <c r="K17" i="60" s="1"/>
  <c r="H215" i="60"/>
  <c r="K215" i="60" s="1"/>
  <c r="H38" i="60"/>
  <c r="K38" i="60" s="1"/>
  <c r="H885" i="60"/>
  <c r="K885" i="60" s="1"/>
  <c r="H230" i="60"/>
  <c r="K230" i="60" s="1"/>
  <c r="H883" i="60"/>
  <c r="K883" i="60" s="1"/>
  <c r="H881" i="60"/>
  <c r="K881" i="60" s="1"/>
  <c r="H878" i="60"/>
  <c r="K878" i="60" s="1"/>
  <c r="H876" i="60"/>
  <c r="K876" i="60" s="1"/>
  <c r="H852" i="60"/>
  <c r="K852" i="60" s="1"/>
  <c r="H849" i="60"/>
  <c r="K849" i="60" s="1"/>
  <c r="H802" i="60"/>
  <c r="K802" i="60" s="1"/>
  <c r="H793" i="60"/>
  <c r="K793" i="60" s="1"/>
  <c r="H96" i="60"/>
  <c r="K96" i="60" s="1"/>
  <c r="H778" i="60"/>
  <c r="K778" i="60" s="1"/>
  <c r="H36" i="60"/>
  <c r="K36" i="60" s="1"/>
  <c r="H318" i="60"/>
  <c r="K318" i="60" s="1"/>
  <c r="H760" i="60"/>
  <c r="K760" i="60" s="1"/>
  <c r="H753" i="60"/>
  <c r="K753" i="60" s="1"/>
  <c r="H186" i="60"/>
  <c r="K186" i="60" s="1"/>
  <c r="H253" i="60"/>
  <c r="K253" i="60" s="1"/>
  <c r="H746" i="60"/>
  <c r="K746" i="60" s="1"/>
  <c r="H740" i="60"/>
  <c r="K740" i="60" s="1"/>
  <c r="H731" i="60"/>
  <c r="K731" i="60" s="1"/>
  <c r="H725" i="60"/>
  <c r="K725" i="60" s="1"/>
  <c r="H329" i="60"/>
  <c r="K329" i="60" s="1"/>
  <c r="H721" i="60"/>
  <c r="K721" i="60" s="1"/>
  <c r="H9" i="60"/>
  <c r="K9" i="60" s="1"/>
  <c r="H709" i="60"/>
  <c r="K709" i="60" s="1"/>
  <c r="H275" i="60"/>
  <c r="K275" i="60" s="1"/>
  <c r="H697" i="60"/>
  <c r="K697" i="60" s="1"/>
  <c r="H689" i="60"/>
  <c r="K689" i="60" s="1"/>
  <c r="H685" i="60"/>
  <c r="K685" i="60" s="1"/>
  <c r="H678" i="60"/>
  <c r="K678" i="60" s="1"/>
  <c r="H666" i="60"/>
  <c r="K666" i="60" s="1"/>
  <c r="H664" i="60"/>
  <c r="K664" i="60" s="1"/>
  <c r="H402" i="60"/>
  <c r="K402" i="60" s="1"/>
  <c r="H624" i="60"/>
  <c r="K624" i="60" s="1"/>
  <c r="H621" i="60"/>
  <c r="K621" i="60" s="1"/>
  <c r="H613" i="60"/>
  <c r="K613" i="60" s="1"/>
  <c r="H610" i="60"/>
  <c r="K610" i="60" s="1"/>
  <c r="H608" i="60"/>
  <c r="K608" i="60" s="1"/>
  <c r="H605" i="60"/>
  <c r="K605" i="60" s="1"/>
  <c r="H604" i="60"/>
  <c r="K604" i="60" s="1"/>
  <c r="H35" i="60"/>
  <c r="K35" i="60" s="1"/>
  <c r="H587" i="60"/>
  <c r="K587" i="60" s="1"/>
  <c r="H561" i="60"/>
  <c r="K561" i="60" s="1"/>
  <c r="H192" i="60"/>
  <c r="K192" i="60" s="1"/>
  <c r="H261" i="60"/>
  <c r="K261" i="60" s="1"/>
  <c r="H256" i="60"/>
  <c r="K256" i="60" s="1"/>
  <c r="H416" i="60"/>
  <c r="K416" i="60" s="1"/>
  <c r="H376" i="60"/>
  <c r="K376" i="60" s="1"/>
  <c r="H249" i="60"/>
  <c r="K249" i="60" s="1"/>
  <c r="H496" i="60"/>
  <c r="K496" i="60" s="1"/>
  <c r="H255" i="60"/>
  <c r="K255" i="60" s="1"/>
  <c r="H472" i="60"/>
  <c r="K472" i="60" s="1"/>
  <c r="H239" i="60"/>
  <c r="K239" i="60" s="1"/>
  <c r="H44" i="60"/>
  <c r="K44" i="60" s="1"/>
  <c r="H84" i="60"/>
  <c r="K84" i="60" s="1"/>
  <c r="H368" i="60"/>
  <c r="K368" i="60" s="1"/>
  <c r="H210" i="60"/>
  <c r="K210" i="60" s="1"/>
  <c r="H208" i="60"/>
  <c r="K208" i="60" s="1"/>
  <c r="H769" i="60"/>
  <c r="K769" i="60" s="1"/>
  <c r="H21" i="60"/>
  <c r="K21" i="60" s="1"/>
  <c r="H400" i="60"/>
  <c r="K400" i="60" s="1"/>
  <c r="H683" i="60"/>
  <c r="K683" i="60" s="1"/>
  <c r="H669" i="60"/>
  <c r="K669" i="60" s="1"/>
  <c r="H77" i="60"/>
  <c r="K77" i="60" s="1"/>
  <c r="H229" i="60"/>
  <c r="K229" i="60" s="1"/>
  <c r="H286" i="60"/>
  <c r="K286" i="60" s="1"/>
  <c r="H504" i="60"/>
  <c r="K504" i="60" s="1"/>
  <c r="H86" i="60"/>
  <c r="K86" i="60" s="1"/>
  <c r="H490" i="60"/>
  <c r="K490" i="60" s="1"/>
  <c r="H39" i="60"/>
  <c r="K39" i="60" s="1"/>
  <c r="H82" i="60"/>
  <c r="K82" i="60" s="1"/>
  <c r="H364" i="60"/>
  <c r="K364" i="60" s="1"/>
  <c r="H428" i="60"/>
  <c r="K428" i="60" s="1"/>
  <c r="H121" i="60"/>
  <c r="K121" i="60" s="1"/>
  <c r="H463" i="60"/>
  <c r="K463" i="60" s="1"/>
  <c r="H455" i="60"/>
  <c r="K455" i="60" s="1"/>
  <c r="H165" i="60"/>
  <c r="K165" i="60" s="1"/>
  <c r="H71" i="60"/>
  <c r="K71" i="60" s="1"/>
  <c r="H585" i="60"/>
  <c r="K585" i="60" s="1"/>
  <c r="H520" i="60"/>
  <c r="K520" i="60" s="1"/>
  <c r="H55" i="60"/>
  <c r="K55" i="60" s="1"/>
  <c r="H15" i="60"/>
  <c r="K15" i="60" s="1"/>
  <c r="H34" i="60"/>
  <c r="K34" i="60" s="1"/>
  <c r="H413" i="60"/>
  <c r="K413" i="60" s="1"/>
  <c r="H56" i="60"/>
  <c r="K56" i="60" s="1"/>
  <c r="H78" i="60"/>
  <c r="K78" i="60" s="1"/>
  <c r="H224" i="60"/>
  <c r="K224" i="60" s="1"/>
  <c r="H201" i="60"/>
  <c r="K201" i="60" s="1"/>
  <c r="H218" i="60"/>
  <c r="K218" i="60" s="1"/>
  <c r="H668" i="60"/>
  <c r="K668" i="60" s="1"/>
  <c r="H599" i="60"/>
  <c r="K599" i="60" s="1"/>
  <c r="H409" i="60"/>
  <c r="K409" i="60" s="1"/>
  <c r="H216" i="60"/>
  <c r="K216" i="60" s="1"/>
  <c r="H530" i="60"/>
  <c r="K530" i="60" s="1"/>
  <c r="H406" i="60"/>
  <c r="K406" i="60" s="1"/>
  <c r="H128" i="60"/>
  <c r="K128" i="60" s="1"/>
  <c r="H223" i="60"/>
  <c r="K223" i="60" s="1"/>
  <c r="H414" i="60"/>
  <c r="K414" i="60" s="1"/>
  <c r="H487" i="60"/>
  <c r="K487" i="60" s="1"/>
  <c r="H110" i="60"/>
  <c r="K110" i="60" s="1"/>
  <c r="H41" i="60"/>
  <c r="K41" i="60" s="1"/>
  <c r="H14" i="60"/>
  <c r="K14" i="60" s="1"/>
  <c r="H97" i="60"/>
  <c r="K97" i="60" s="1"/>
  <c r="H75" i="60"/>
  <c r="K75" i="60" s="1"/>
  <c r="H136" i="60"/>
  <c r="K136" i="60" s="1"/>
  <c r="H238" i="60"/>
  <c r="K238" i="60" s="1"/>
  <c r="H730" i="60"/>
  <c r="K730" i="60" s="1"/>
  <c r="H727" i="60"/>
  <c r="K727" i="60" s="1"/>
  <c r="H699" i="60"/>
  <c r="K699" i="60" s="1"/>
  <c r="H659" i="60"/>
  <c r="K659" i="60" s="1"/>
  <c r="H636" i="60"/>
  <c r="K636" i="60" s="1"/>
  <c r="H395" i="60"/>
  <c r="K395" i="60" s="1"/>
  <c r="H582" i="60"/>
  <c r="K582" i="60" s="1"/>
  <c r="H433" i="60"/>
  <c r="K433" i="60" s="1"/>
  <c r="H539" i="60"/>
  <c r="K539" i="60" s="1"/>
  <c r="H306" i="60"/>
  <c r="K306" i="60" s="1"/>
  <c r="H797" i="60"/>
  <c r="K797" i="60" s="1"/>
  <c r="H304" i="60"/>
  <c r="K304" i="60" s="1"/>
  <c r="H242" i="60"/>
  <c r="K242" i="60" s="1"/>
  <c r="H596" i="60"/>
  <c r="K596" i="60" s="1"/>
  <c r="H349" i="60"/>
  <c r="K349" i="60" s="1"/>
  <c r="H457" i="60"/>
  <c r="K457" i="60" s="1"/>
  <c r="H162" i="60"/>
  <c r="K162" i="60" s="1"/>
  <c r="H875" i="60"/>
  <c r="K875" i="60" s="1"/>
  <c r="H853" i="60"/>
  <c r="K853" i="60" s="1"/>
  <c r="H851" i="60"/>
  <c r="K851" i="60" s="1"/>
  <c r="H170" i="60"/>
  <c r="K170" i="60" s="1"/>
  <c r="H790" i="60"/>
  <c r="K790" i="60" s="1"/>
  <c r="H412" i="60"/>
  <c r="K412" i="60" s="1"/>
  <c r="H781" i="60"/>
  <c r="K781" i="60" s="1"/>
  <c r="H777" i="60"/>
  <c r="K777" i="60" s="1"/>
  <c r="H148" i="60"/>
  <c r="K148" i="60" s="1"/>
  <c r="H745" i="60"/>
  <c r="K745" i="60" s="1"/>
  <c r="H743" i="60"/>
  <c r="K743" i="60" s="1"/>
  <c r="H445" i="60"/>
  <c r="K445" i="60" s="1"/>
  <c r="H714" i="60"/>
  <c r="K714" i="60" s="1"/>
  <c r="H203" i="60"/>
  <c r="K203" i="60" s="1"/>
  <c r="H702" i="60"/>
  <c r="K702" i="60" s="1"/>
  <c r="H700" i="60"/>
  <c r="K700" i="60" s="1"/>
  <c r="H688" i="60"/>
  <c r="K688" i="60" s="1"/>
  <c r="H336" i="60"/>
  <c r="K336" i="60" s="1"/>
  <c r="H676" i="60"/>
  <c r="K676" i="60" s="1"/>
  <c r="H665" i="60"/>
  <c r="K665" i="60" s="1"/>
  <c r="H660" i="60"/>
  <c r="K660" i="60" s="1"/>
  <c r="H646" i="60"/>
  <c r="K646" i="60" s="1"/>
  <c r="H142" i="60"/>
  <c r="K142" i="60" s="1"/>
  <c r="H76" i="60"/>
  <c r="K76" i="60" s="1"/>
  <c r="H620" i="60"/>
  <c r="K620" i="60" s="1"/>
  <c r="H586" i="60"/>
  <c r="K586" i="60" s="1"/>
  <c r="H583" i="60"/>
  <c r="K583" i="60" s="1"/>
  <c r="H581" i="60"/>
  <c r="K581" i="60" s="1"/>
  <c r="H570" i="60"/>
  <c r="K570" i="60" s="1"/>
  <c r="H436" i="60"/>
  <c r="K436" i="60" s="1"/>
  <c r="H558" i="60"/>
  <c r="K558" i="60" s="1"/>
  <c r="H555" i="60"/>
  <c r="K555" i="60" s="1"/>
  <c r="H552" i="60"/>
  <c r="K552" i="60" s="1"/>
  <c r="H66" i="60"/>
  <c r="K66" i="60" s="1"/>
  <c r="H51" i="60"/>
  <c r="K51" i="60" s="1"/>
  <c r="H519" i="60"/>
  <c r="K519" i="60" s="1"/>
  <c r="H518" i="60"/>
  <c r="K518" i="60" s="1"/>
  <c r="H236" i="60"/>
  <c r="K236" i="60" s="1"/>
  <c r="H33" i="60"/>
  <c r="K33" i="60" s="1"/>
  <c r="H405" i="60"/>
  <c r="K405" i="60" s="1"/>
  <c r="H473" i="60"/>
  <c r="K473" i="60" s="1"/>
  <c r="H466" i="60"/>
  <c r="K466" i="60" s="1"/>
  <c r="H107" i="60"/>
  <c r="K107" i="60" s="1"/>
  <c r="H865" i="60"/>
  <c r="K865" i="60" s="1"/>
  <c r="H424" i="60"/>
  <c r="K424" i="60" s="1"/>
  <c r="H12" i="60"/>
  <c r="K12" i="60" s="1"/>
  <c r="H399" i="60"/>
  <c r="K399" i="60" s="1"/>
  <c r="H328" i="60"/>
  <c r="K328" i="60" s="1"/>
  <c r="H359" i="60"/>
  <c r="K359" i="60" s="1"/>
  <c r="H331" i="60"/>
  <c r="K331" i="60" s="1"/>
  <c r="H854" i="60"/>
  <c r="K854" i="60" s="1"/>
  <c r="H848" i="60"/>
  <c r="K848" i="60" s="1"/>
  <c r="H153" i="60"/>
  <c r="K153" i="60" s="1"/>
  <c r="H427" i="60"/>
  <c r="K427" i="60" s="1"/>
  <c r="H872" i="60"/>
  <c r="K872" i="60" s="1"/>
  <c r="H233" i="60"/>
  <c r="K233" i="60" s="1"/>
  <c r="H212" i="60"/>
  <c r="K212" i="60" s="1"/>
  <c r="H850" i="60"/>
  <c r="K850" i="60" s="1"/>
  <c r="H846" i="60"/>
  <c r="K846" i="60" s="1"/>
  <c r="H818" i="60"/>
  <c r="K818" i="60" s="1"/>
  <c r="H810" i="60"/>
  <c r="K810" i="60" s="1"/>
  <c r="H808" i="60"/>
  <c r="K808" i="60" s="1"/>
  <c r="H20" i="60"/>
  <c r="K20" i="60" s="1"/>
  <c r="H787" i="60"/>
  <c r="K787" i="60" s="1"/>
  <c r="H333" i="60"/>
  <c r="K333" i="60" s="1"/>
  <c r="H783" i="60"/>
  <c r="K783" i="60" s="1"/>
  <c r="H756" i="60"/>
  <c r="K756" i="60" s="1"/>
  <c r="H748" i="60"/>
  <c r="K748" i="60" s="1"/>
  <c r="H741" i="60"/>
  <c r="K741" i="60" s="1"/>
  <c r="H737" i="60"/>
  <c r="K737" i="60" s="1"/>
  <c r="H736" i="60"/>
  <c r="K736" i="60" s="1"/>
  <c r="H344" i="60"/>
  <c r="K344" i="60" s="1"/>
  <c r="H354" i="60"/>
  <c r="K354" i="60" s="1"/>
  <c r="H175" i="60"/>
  <c r="K175" i="60" s="1"/>
  <c r="H868" i="60"/>
  <c r="K868" i="60" s="1"/>
  <c r="H855" i="60"/>
  <c r="K855" i="60" s="1"/>
  <c r="H372" i="60"/>
  <c r="K372" i="60" s="1"/>
  <c r="H843" i="60"/>
  <c r="K843" i="60" s="1"/>
  <c r="H197" i="60"/>
  <c r="K197" i="60" s="1"/>
  <c r="H804" i="60"/>
  <c r="K804" i="60" s="1"/>
  <c r="H758" i="60"/>
  <c r="K758" i="60" s="1"/>
  <c r="H398" i="60"/>
  <c r="K398" i="60" s="1"/>
  <c r="H738" i="60"/>
  <c r="K738" i="60" s="1"/>
  <c r="H29" i="60"/>
  <c r="K29" i="60" s="1"/>
  <c r="H514" i="60"/>
  <c r="K514" i="60" s="1"/>
  <c r="H341" i="60"/>
  <c r="K341" i="60" s="1"/>
  <c r="H93" i="60"/>
  <c r="K93" i="60" s="1"/>
  <c r="H856" i="60"/>
  <c r="K856" i="60" s="1"/>
  <c r="H366" i="60"/>
  <c r="K366" i="60" s="1"/>
  <c r="H847" i="60"/>
  <c r="K847" i="60" s="1"/>
  <c r="H845" i="60"/>
  <c r="K845" i="60" s="1"/>
  <c r="H816" i="60"/>
  <c r="K816" i="60" s="1"/>
  <c r="H801" i="60"/>
  <c r="K801" i="60" s="1"/>
  <c r="H220" i="60"/>
  <c r="K220" i="60" s="1"/>
  <c r="H785" i="60"/>
  <c r="K785" i="60" s="1"/>
  <c r="H771" i="60"/>
  <c r="K771" i="60" s="1"/>
  <c r="H4" i="60"/>
  <c r="K4" i="60" s="1"/>
  <c r="H739" i="60"/>
  <c r="K739" i="60" s="1"/>
  <c r="H167" i="60"/>
  <c r="K167" i="60" s="1"/>
  <c r="H294" i="60"/>
  <c r="K294" i="60" s="1"/>
  <c r="H728" i="60"/>
  <c r="K728" i="60" s="1"/>
  <c r="H382" i="60"/>
  <c r="K382" i="60" s="1"/>
  <c r="H722" i="60"/>
  <c r="K722" i="60" s="1"/>
  <c r="H720" i="60"/>
  <c r="K720" i="60" s="1"/>
  <c r="H717" i="60"/>
  <c r="K717" i="60" s="1"/>
  <c r="H710" i="60"/>
  <c r="K710" i="60" s="1"/>
  <c r="H706" i="60"/>
  <c r="K706" i="60" s="1"/>
  <c r="H704" i="60"/>
  <c r="K704" i="60" s="1"/>
  <c r="H701" i="60"/>
  <c r="K701" i="60" s="1"/>
  <c r="H693" i="60"/>
  <c r="K693" i="60" s="1"/>
  <c r="H690" i="60"/>
  <c r="K690" i="60" s="1"/>
  <c r="H52" i="60"/>
  <c r="K52" i="60" s="1"/>
  <c r="H264" i="60"/>
  <c r="K264" i="60" s="1"/>
  <c r="H670" i="60"/>
  <c r="K670" i="60" s="1"/>
  <c r="H661" i="60"/>
  <c r="K661" i="60" s="1"/>
  <c r="H645" i="60"/>
  <c r="K645" i="60" s="1"/>
  <c r="H641" i="60"/>
  <c r="K641" i="60" s="1"/>
  <c r="H266" i="60"/>
  <c r="K266" i="60" s="1"/>
  <c r="H638" i="60"/>
  <c r="K638" i="60" s="1"/>
  <c r="H634" i="60"/>
  <c r="K634" i="60" s="1"/>
  <c r="H619" i="60"/>
  <c r="K619" i="60" s="1"/>
  <c r="H122" i="60"/>
  <c r="K122" i="60" s="1"/>
  <c r="H591" i="60"/>
  <c r="K591" i="60" s="1"/>
  <c r="H13" i="60"/>
  <c r="K13" i="60" s="1"/>
  <c r="H356" i="60"/>
  <c r="K356" i="60" s="1"/>
  <c r="H404" i="60"/>
  <c r="K404" i="60" s="1"/>
  <c r="H577" i="60"/>
  <c r="K577" i="60" s="1"/>
  <c r="H574" i="60"/>
  <c r="K574" i="60" s="1"/>
  <c r="H571" i="60"/>
  <c r="K571" i="60" s="1"/>
  <c r="H388" i="60"/>
  <c r="K388" i="60" s="1"/>
  <c r="H565" i="60"/>
  <c r="K565" i="60" s="1"/>
  <c r="H397" i="60"/>
  <c r="K397" i="60" s="1"/>
  <c r="H352" i="60"/>
  <c r="K352" i="60" s="1"/>
  <c r="H297" i="60"/>
  <c r="K297" i="60" s="1"/>
  <c r="H557" i="60"/>
  <c r="K557" i="60" s="1"/>
  <c r="H19" i="60"/>
  <c r="K19" i="60" s="1"/>
  <c r="H551" i="60"/>
  <c r="K551" i="60" s="1"/>
  <c r="H281" i="60"/>
  <c r="K281" i="60" s="1"/>
  <c r="H18" i="60"/>
  <c r="K18" i="60" s="1"/>
  <c r="H295" i="60"/>
  <c r="K295" i="60" s="1"/>
  <c r="H54" i="60"/>
  <c r="K54" i="60" s="1"/>
  <c r="H30" i="60"/>
  <c r="K30" i="60" s="1"/>
  <c r="H326" i="60"/>
  <c r="K326" i="60" s="1"/>
  <c r="H506" i="60"/>
  <c r="K506" i="60" s="1"/>
  <c r="H155" i="60"/>
  <c r="K155" i="60" s="1"/>
  <c r="H375" i="60"/>
  <c r="K375" i="60" s="1"/>
  <c r="H119" i="60"/>
  <c r="K119" i="60" s="1"/>
  <c r="H63" i="60"/>
  <c r="K63" i="60" s="1"/>
  <c r="H465" i="60"/>
  <c r="K465" i="60" s="1"/>
  <c r="H460" i="60"/>
  <c r="K460" i="60" s="1"/>
  <c r="H248" i="60"/>
  <c r="K248" i="60" s="1"/>
  <c r="H179" i="60"/>
  <c r="K179" i="60" s="1"/>
  <c r="H453" i="60"/>
  <c r="K453" i="60" s="1"/>
  <c r="H393" i="60"/>
  <c r="K393" i="60" s="1"/>
  <c r="H724" i="60"/>
  <c r="K724" i="60" s="1"/>
  <c r="H24" i="60"/>
  <c r="K24" i="60" s="1"/>
  <c r="H222" i="60"/>
  <c r="K222" i="60" s="1"/>
  <c r="H718" i="60"/>
  <c r="K718" i="60" s="1"/>
  <c r="H711" i="60"/>
  <c r="K711" i="60" s="1"/>
  <c r="H708" i="60"/>
  <c r="K708" i="60" s="1"/>
  <c r="H705" i="60"/>
  <c r="K705" i="60" s="1"/>
  <c r="H342" i="60"/>
  <c r="K342" i="60" s="1"/>
  <c r="H360" i="60"/>
  <c r="K360" i="60" s="1"/>
  <c r="H27" i="60"/>
  <c r="K27" i="60" s="1"/>
  <c r="H673" i="60"/>
  <c r="K673" i="60" s="1"/>
  <c r="H374" i="60"/>
  <c r="K374" i="60" s="1"/>
  <c r="H658" i="60"/>
  <c r="K658" i="60" s="1"/>
  <c r="H655" i="60"/>
  <c r="K655" i="60" s="1"/>
  <c r="H642" i="60"/>
  <c r="K642" i="60" s="1"/>
  <c r="H131" i="60"/>
  <c r="K131" i="60" s="1"/>
  <c r="H144" i="60"/>
  <c r="K144" i="60" s="1"/>
  <c r="H635" i="60"/>
  <c r="K635" i="60" s="1"/>
  <c r="H320" i="60"/>
  <c r="K320" i="60" s="1"/>
  <c r="H598" i="60"/>
  <c r="K598" i="60" s="1"/>
  <c r="H564" i="60"/>
  <c r="K564" i="60" s="1"/>
  <c r="H106" i="60"/>
  <c r="K106" i="60" s="1"/>
  <c r="H158" i="60"/>
  <c r="K158" i="60" s="1"/>
  <c r="H358" i="60"/>
  <c r="K358" i="60" s="1"/>
  <c r="H507" i="60"/>
  <c r="K507" i="60" s="1"/>
  <c r="H102" i="60"/>
  <c r="K102" i="60" s="1"/>
  <c r="H177" i="60"/>
  <c r="K177" i="60" s="1"/>
  <c r="H497" i="60"/>
  <c r="K497" i="60" s="1"/>
  <c r="H183" i="60"/>
  <c r="K183" i="60" s="1"/>
  <c r="H471" i="60"/>
  <c r="K471" i="60" s="1"/>
  <c r="H357" i="60"/>
  <c r="K357" i="60" s="1"/>
  <c r="H464" i="60"/>
  <c r="K464" i="60" s="1"/>
  <c r="H461" i="60"/>
  <c r="K461" i="60" s="1"/>
  <c r="H28" i="60"/>
  <c r="K28" i="60" s="1"/>
  <c r="H99" i="60"/>
  <c r="K99" i="60" s="1"/>
  <c r="H719" i="60"/>
  <c r="K719" i="60" s="1"/>
  <c r="H296" i="60"/>
  <c r="K296" i="60" s="1"/>
  <c r="H204" i="60"/>
  <c r="K204" i="60" s="1"/>
  <c r="H694" i="60"/>
  <c r="K694" i="60" s="1"/>
  <c r="H338" i="60"/>
  <c r="K338" i="60" s="1"/>
  <c r="H663" i="60"/>
  <c r="K663" i="60" s="1"/>
  <c r="H656" i="60"/>
  <c r="K656" i="60" s="1"/>
  <c r="H651" i="60"/>
  <c r="K651" i="60" s="1"/>
  <c r="H647" i="60"/>
  <c r="K647" i="60" s="1"/>
  <c r="H592" i="60"/>
  <c r="K592" i="60" s="1"/>
  <c r="H589" i="60"/>
  <c r="K589" i="60" s="1"/>
  <c r="H579" i="60"/>
  <c r="K579" i="60" s="1"/>
  <c r="H569" i="60"/>
  <c r="K569" i="60" s="1"/>
  <c r="H560" i="60"/>
  <c r="K560" i="60" s="1"/>
  <c r="H125" i="60"/>
  <c r="K125" i="60" s="1"/>
  <c r="H548" i="60"/>
  <c r="K548" i="60" s="1"/>
  <c r="H510" i="60"/>
  <c r="K510" i="60" s="1"/>
  <c r="H462" i="60"/>
  <c r="K462" i="60" s="1"/>
  <c r="H729" i="60"/>
  <c r="K729" i="60" s="1"/>
  <c r="H7" i="60"/>
  <c r="K7" i="60" s="1"/>
  <c r="H691" i="60"/>
  <c r="K691" i="60" s="1"/>
  <c r="H73" i="60"/>
  <c r="K73" i="60" s="1"/>
  <c r="H671" i="60"/>
  <c r="K671" i="60" s="1"/>
  <c r="H643" i="60"/>
  <c r="K643" i="60" s="1"/>
  <c r="H513" i="60"/>
  <c r="K513" i="60" s="1"/>
  <c r="H493" i="60"/>
  <c r="K493" i="60" s="1"/>
  <c r="H712" i="60"/>
  <c r="K712" i="60" s="1"/>
  <c r="H629" i="60"/>
  <c r="K629" i="60" s="1"/>
  <c r="H627" i="60"/>
  <c r="K627" i="60" s="1"/>
  <c r="H617" i="60"/>
  <c r="K617" i="60" s="1"/>
  <c r="H615" i="60"/>
  <c r="K615" i="60" s="1"/>
  <c r="H440" i="60"/>
  <c r="K440" i="60" s="1"/>
  <c r="H410" i="60"/>
  <c r="K410" i="60" s="1"/>
  <c r="H562" i="60"/>
  <c r="K562" i="60" s="1"/>
  <c r="H544" i="60"/>
  <c r="K544" i="60" s="1"/>
  <c r="H157" i="60"/>
  <c r="K157" i="60" s="1"/>
  <c r="H169" i="60"/>
  <c r="K169" i="60" s="1"/>
  <c r="H503" i="60"/>
  <c r="K503" i="60" s="1"/>
  <c r="H103" i="60"/>
  <c r="K103" i="60" s="1"/>
  <c r="H241" i="60"/>
  <c r="K241" i="60" s="1"/>
  <c r="H386" i="60"/>
  <c r="K386" i="60" s="1"/>
  <c r="H482" i="60"/>
  <c r="K482" i="60" s="1"/>
  <c r="H478" i="60"/>
  <c r="K478" i="60" s="1"/>
  <c r="H476" i="60"/>
  <c r="K476" i="60" s="1"/>
  <c r="H475" i="60"/>
  <c r="K475" i="60" s="1"/>
  <c r="H276" i="60"/>
  <c r="K276" i="60" s="1"/>
  <c r="H180" i="60"/>
  <c r="K180" i="60" s="1"/>
  <c r="H48" i="60"/>
  <c r="K48" i="60" s="1"/>
  <c r="H196" i="60"/>
  <c r="K196" i="60" s="1"/>
  <c r="H100" i="60"/>
  <c r="K100" i="60" s="1"/>
  <c r="H181" i="60"/>
  <c r="K181" i="60" s="1"/>
  <c r="H6" i="60"/>
  <c r="K6" i="60" s="1"/>
  <c r="H444" i="60"/>
  <c r="K444" i="60" s="1"/>
  <c r="H713" i="60"/>
  <c r="K713" i="60" s="1"/>
  <c r="H703" i="60"/>
  <c r="K703" i="60" s="1"/>
  <c r="H695" i="60"/>
  <c r="K695" i="60" s="1"/>
  <c r="H692" i="60"/>
  <c r="K692" i="60" s="1"/>
  <c r="H307" i="60"/>
  <c r="K307" i="60" s="1"/>
  <c r="H682" i="60"/>
  <c r="K682" i="60" s="1"/>
  <c r="H672" i="60"/>
  <c r="K672" i="60" s="1"/>
  <c r="H667" i="60"/>
  <c r="K667" i="60" s="1"/>
  <c r="K657" i="60"/>
  <c r="H644" i="60"/>
  <c r="K644" i="60" s="1"/>
  <c r="H640" i="60"/>
  <c r="K640" i="60" s="1"/>
  <c r="H422" i="60"/>
  <c r="K422" i="60" s="1"/>
  <c r="H637" i="60"/>
  <c r="K637" i="60" s="1"/>
  <c r="H590" i="60"/>
  <c r="K590" i="60" s="1"/>
  <c r="H407" i="60"/>
  <c r="K407" i="60" s="1"/>
  <c r="H584" i="60"/>
  <c r="K584" i="60" s="1"/>
  <c r="H403" i="60"/>
  <c r="K403" i="60" s="1"/>
  <c r="H80" i="60"/>
  <c r="K80" i="60" s="1"/>
  <c r="H437" i="60"/>
  <c r="K437" i="60" s="1"/>
  <c r="H43" i="60"/>
  <c r="K43" i="60" s="1"/>
  <c r="H568" i="60"/>
  <c r="K568" i="60" s="1"/>
  <c r="H50" i="60"/>
  <c r="K50" i="60" s="1"/>
  <c r="H563" i="60"/>
  <c r="K563" i="60" s="1"/>
  <c r="H559" i="60"/>
  <c r="K559" i="60" s="1"/>
  <c r="H343" i="60"/>
  <c r="K343" i="60" s="1"/>
  <c r="H556" i="60"/>
  <c r="K556" i="60" s="1"/>
  <c r="H554" i="60"/>
  <c r="K554" i="60" s="1"/>
  <c r="H120" i="60"/>
  <c r="K120" i="60" s="1"/>
  <c r="H434" i="60"/>
  <c r="K434" i="60" s="1"/>
  <c r="H536" i="60"/>
  <c r="K536" i="60" s="1"/>
  <c r="H522" i="60"/>
  <c r="K522" i="60" s="1"/>
  <c r="H240" i="60"/>
  <c r="K240" i="60" s="1"/>
  <c r="H494" i="60"/>
  <c r="K494" i="60" s="1"/>
  <c r="H40" i="60"/>
  <c r="K40" i="60" s="1"/>
  <c r="H469" i="60"/>
  <c r="K469" i="60" s="1"/>
  <c r="H452" i="60"/>
  <c r="K452" i="60" s="1"/>
  <c r="H104" i="60"/>
  <c r="K104" i="60" s="1"/>
  <c r="H450" i="60"/>
  <c r="K450" i="60" s="1"/>
  <c r="H827" i="60"/>
  <c r="K827" i="60" s="1"/>
  <c r="H272" i="60"/>
  <c r="K272" i="60" s="1"/>
  <c r="H335" i="60"/>
  <c r="K335" i="60" s="1"/>
  <c r="H798" i="60"/>
  <c r="K798" i="60" s="1"/>
  <c r="H225" i="60"/>
  <c r="K225" i="60" s="1"/>
  <c r="H98" i="60"/>
  <c r="K98" i="60" s="1"/>
  <c r="H116" i="60"/>
  <c r="K116" i="60" s="1"/>
  <c r="H163" i="60"/>
  <c r="K163" i="60" s="1"/>
  <c r="H217" i="60"/>
  <c r="K217" i="60" s="1"/>
  <c r="H825" i="60"/>
  <c r="K825" i="60" s="1"/>
  <c r="H815" i="60"/>
  <c r="K815" i="60" s="1"/>
  <c r="H806" i="60"/>
  <c r="K806" i="60" s="1"/>
  <c r="H784" i="60"/>
  <c r="K784" i="60" s="1"/>
  <c r="H774" i="60"/>
  <c r="K774" i="60" s="1"/>
  <c r="H767" i="60"/>
  <c r="K767" i="60" s="1"/>
  <c r="H750" i="60"/>
  <c r="K750" i="60" s="1"/>
  <c r="H523" i="60"/>
  <c r="K523" i="60" s="1"/>
  <c r="H869" i="60"/>
  <c r="K869" i="60" s="1"/>
  <c r="H105" i="60"/>
  <c r="K105" i="60" s="1"/>
  <c r="H819" i="60"/>
  <c r="K819" i="60" s="1"/>
  <c r="H791" i="60"/>
  <c r="K791" i="60" s="1"/>
  <c r="H37" i="60"/>
  <c r="K37" i="60" s="1"/>
  <c r="H779" i="60"/>
  <c r="K779" i="60" s="1"/>
  <c r="H23" i="60"/>
  <c r="K23" i="60" s="1"/>
  <c r="H859" i="60"/>
  <c r="K859" i="60" s="1"/>
  <c r="H786" i="60"/>
  <c r="K786" i="60" s="1"/>
  <c r="H202" i="60"/>
  <c r="K202" i="60" s="1"/>
  <c r="H792" i="60"/>
  <c r="K792" i="60" s="1"/>
  <c r="H370" i="60"/>
  <c r="K370" i="60" s="1"/>
  <c r="H274" i="60"/>
  <c r="K274" i="60" s="1"/>
  <c r="H874" i="60"/>
  <c r="K874" i="60" s="1"/>
  <c r="H871" i="60"/>
  <c r="K871" i="60" s="1"/>
  <c r="H866" i="60"/>
  <c r="K866" i="60" s="1"/>
  <c r="H862" i="60"/>
  <c r="K862" i="60" s="1"/>
  <c r="H282" i="60"/>
  <c r="K282" i="60" s="1"/>
  <c r="H822" i="60"/>
  <c r="K822" i="60" s="1"/>
  <c r="H812" i="60"/>
  <c r="K812" i="60" s="1"/>
  <c r="H788" i="60"/>
  <c r="K788" i="60" s="1"/>
  <c r="H59" i="60"/>
  <c r="K59" i="60" s="1"/>
  <c r="H772" i="60"/>
  <c r="K772" i="60" s="1"/>
  <c r="H864" i="60"/>
  <c r="K864" i="60" s="1"/>
  <c r="H860" i="60"/>
  <c r="K860" i="60" s="1"/>
  <c r="H265" i="60"/>
  <c r="K265" i="60" s="1"/>
  <c r="H867" i="60"/>
  <c r="K867" i="60" s="1"/>
  <c r="H863" i="60"/>
  <c r="K863" i="60" s="1"/>
  <c r="H858" i="60"/>
  <c r="K858" i="60" s="1"/>
  <c r="H361" i="60"/>
  <c r="K361" i="60" s="1"/>
  <c r="H154" i="60"/>
  <c r="K154" i="60" s="1"/>
  <c r="H820" i="60"/>
  <c r="K820" i="60" s="1"/>
  <c r="H813" i="60"/>
  <c r="K813" i="60" s="1"/>
  <c r="H807" i="60"/>
  <c r="K807" i="60" s="1"/>
  <c r="H803" i="60"/>
  <c r="K803" i="60" s="1"/>
  <c r="H796" i="60"/>
  <c r="K796" i="60" s="1"/>
  <c r="H8" i="60"/>
  <c r="K8" i="60" s="1"/>
  <c r="H789" i="60"/>
  <c r="K789" i="60" s="1"/>
  <c r="H114" i="60"/>
  <c r="K114" i="60" s="1"/>
  <c r="H780" i="60"/>
  <c r="K780" i="60" s="1"/>
  <c r="H773" i="60"/>
  <c r="K773" i="60" s="1"/>
  <c r="H447" i="60"/>
  <c r="K447" i="60" s="1"/>
  <c r="H763" i="60"/>
  <c r="K763" i="60" s="1"/>
  <c r="H759" i="60"/>
  <c r="K759" i="60" s="1"/>
  <c r="H117" i="60"/>
  <c r="K117" i="60" s="1"/>
  <c r="H411" i="60"/>
  <c r="K411" i="60" s="1"/>
  <c r="H285" i="60"/>
  <c r="K285" i="60" s="1"/>
  <c r="H823" i="60"/>
  <c r="K823" i="60" s="1"/>
  <c r="H213" i="60"/>
  <c r="K213" i="60" s="1"/>
  <c r="H351" i="60"/>
  <c r="K351" i="60" s="1"/>
  <c r="H805" i="60"/>
  <c r="K805" i="60" s="1"/>
  <c r="H799" i="60"/>
  <c r="K799" i="60" s="1"/>
  <c r="H794" i="60"/>
  <c r="K794" i="60" s="1"/>
  <c r="H182" i="60"/>
  <c r="K182" i="60" s="1"/>
  <c r="H124" i="60"/>
  <c r="K124" i="60" s="1"/>
  <c r="H782" i="60"/>
  <c r="K782" i="60" s="1"/>
  <c r="H775" i="60"/>
  <c r="K775" i="60" s="1"/>
  <c r="H133" i="60"/>
  <c r="K133" i="60" s="1"/>
  <c r="H764" i="60"/>
  <c r="K764" i="60" s="1"/>
  <c r="H62" i="60"/>
  <c r="K62" i="60" s="1"/>
  <c r="H754" i="60"/>
  <c r="K754" i="60" s="1"/>
  <c r="H751" i="60"/>
  <c r="K751" i="60" s="1"/>
  <c r="H631" i="60"/>
  <c r="K631" i="60" s="1"/>
  <c r="H310" i="60"/>
  <c r="K310" i="60" s="1"/>
  <c r="H250" i="60"/>
  <c r="K250" i="60" s="1"/>
  <c r="H439" i="60"/>
  <c r="K439" i="60" s="1"/>
  <c r="H418" i="60"/>
  <c r="K418" i="60" s="1"/>
  <c r="H10" i="60"/>
  <c r="K10" i="60" s="1"/>
  <c r="H749" i="60"/>
  <c r="K749" i="60" s="1"/>
  <c r="H184" i="60"/>
  <c r="K184" i="60" s="1"/>
  <c r="H622" i="60"/>
  <c r="K622" i="60" s="1"/>
  <c r="H188" i="60"/>
  <c r="K188" i="60" s="1"/>
  <c r="H611" i="60"/>
  <c r="K611" i="60" s="1"/>
  <c r="H606" i="60"/>
  <c r="K606" i="60" s="1"/>
  <c r="H337" i="60"/>
  <c r="K337" i="60" s="1"/>
  <c r="H600" i="60"/>
  <c r="K600" i="60" s="1"/>
  <c r="H392" i="60"/>
  <c r="K392" i="60" s="1"/>
  <c r="H593" i="60"/>
  <c r="K593" i="60" s="1"/>
  <c r="H549" i="60"/>
  <c r="K549" i="60" s="1"/>
  <c r="H127" i="60"/>
  <c r="K127" i="60" s="1"/>
  <c r="H633" i="60"/>
  <c r="K633" i="60" s="1"/>
  <c r="H420" i="60"/>
  <c r="K420" i="60" s="1"/>
  <c r="H623" i="60"/>
  <c r="K623" i="60" s="1"/>
  <c r="H441" i="60"/>
  <c r="K441" i="60" s="1"/>
  <c r="H612" i="60"/>
  <c r="K612" i="60" s="1"/>
  <c r="H607" i="60"/>
  <c r="K607" i="60" s="1"/>
  <c r="H325" i="60"/>
  <c r="K325" i="60" s="1"/>
  <c r="H74" i="60"/>
  <c r="K74" i="60" s="1"/>
  <c r="H419" i="60"/>
  <c r="K419" i="60" s="1"/>
  <c r="H594" i="60"/>
  <c r="K594" i="60" s="1"/>
  <c r="H355" i="60"/>
  <c r="K355" i="60" s="1"/>
  <c r="H42" i="60"/>
  <c r="K42" i="60" s="1"/>
  <c r="H330" i="60"/>
  <c r="K330" i="60" s="1"/>
  <c r="H187" i="60"/>
  <c r="K187" i="60" s="1"/>
  <c r="H618" i="60"/>
  <c r="K618" i="60" s="1"/>
  <c r="H614" i="60"/>
  <c r="K614" i="60" s="1"/>
  <c r="H609" i="60"/>
  <c r="K609" i="60" s="1"/>
  <c r="H302" i="60"/>
  <c r="K302" i="60" s="1"/>
  <c r="H602" i="60"/>
  <c r="K602" i="60" s="1"/>
  <c r="H322" i="60"/>
  <c r="K322" i="60" s="1"/>
  <c r="H595" i="60"/>
  <c r="K595" i="60" s="1"/>
  <c r="H545" i="60"/>
  <c r="K545" i="60" s="1"/>
  <c r="H231" i="60"/>
  <c r="K231" i="60" s="1"/>
  <c r="H258" i="60"/>
  <c r="K258" i="60" s="1"/>
  <c r="H546" i="60"/>
  <c r="K546" i="60" s="1"/>
  <c r="H190" i="60"/>
  <c r="K190" i="60" s="1"/>
  <c r="H537" i="60"/>
  <c r="K537" i="60" s="1"/>
  <c r="H533" i="60"/>
  <c r="K533" i="60" s="1"/>
  <c r="H531" i="60"/>
  <c r="K531" i="60" s="1"/>
  <c r="H526" i="60"/>
  <c r="K526" i="60" s="1"/>
  <c r="H340" i="60"/>
  <c r="K340" i="60" s="1"/>
  <c r="H323" i="60"/>
  <c r="K323" i="60" s="1"/>
  <c r="H348" i="60"/>
  <c r="K348" i="60" s="1"/>
  <c r="H278" i="60"/>
  <c r="K278" i="60" s="1"/>
  <c r="H394" i="60"/>
  <c r="K394" i="60" s="1"/>
  <c r="H541" i="60"/>
  <c r="K541" i="60" s="1"/>
  <c r="H538" i="60"/>
  <c r="K538" i="60" s="1"/>
  <c r="H534" i="60"/>
  <c r="K534" i="60" s="1"/>
  <c r="H45" i="60"/>
  <c r="K45" i="60" s="1"/>
  <c r="H527" i="60"/>
  <c r="K527" i="60" s="1"/>
  <c r="H524" i="60"/>
  <c r="K524" i="60" s="1"/>
  <c r="H408" i="60"/>
  <c r="K408" i="60" s="1"/>
  <c r="H528" i="60"/>
  <c r="K528" i="60" s="1"/>
  <c r="H365" i="60"/>
  <c r="K365" i="60" s="1"/>
  <c r="H547" i="60"/>
  <c r="K547" i="60" s="1"/>
  <c r="H543" i="60"/>
  <c r="K543" i="60" s="1"/>
  <c r="H540" i="60"/>
  <c r="K540" i="60" s="1"/>
  <c r="H159" i="60"/>
  <c r="K159" i="60" s="1"/>
  <c r="H532" i="60"/>
  <c r="K532" i="60" s="1"/>
  <c r="H529" i="60"/>
  <c r="K529" i="60" s="1"/>
  <c r="H525" i="60"/>
  <c r="K525" i="60" s="1"/>
  <c r="H521" i="60"/>
  <c r="K521" i="60" s="1"/>
  <c r="H308" i="60"/>
  <c r="K308" i="60" s="1"/>
  <c r="K227" i="60"/>
  <c r="K46" i="60"/>
  <c r="M305" i="60"/>
  <c r="J305" i="60"/>
  <c r="R11" i="4" l="1"/>
  <c r="BC885" i="61"/>
  <c r="BB885" i="61"/>
  <c r="BA885" i="61"/>
  <c r="AZ885" i="61"/>
  <c r="AG885" i="61" s="1"/>
  <c r="O887" i="4" s="1"/>
  <c r="AY885" i="61"/>
  <c r="AX885" i="61"/>
  <c r="AW885" i="61"/>
  <c r="AV885" i="61"/>
  <c r="AU885" i="61"/>
  <c r="AT885" i="61"/>
  <c r="AS885" i="61"/>
  <c r="AR885" i="61"/>
  <c r="AQ885" i="61"/>
  <c r="AP885" i="61"/>
  <c r="AO885" i="61"/>
  <c r="AN885" i="61"/>
  <c r="AM885" i="61"/>
  <c r="AL885" i="61"/>
  <c r="AK885" i="61"/>
  <c r="AJ885" i="61"/>
  <c r="BC884" i="61"/>
  <c r="BB884" i="61"/>
  <c r="BA884" i="61"/>
  <c r="AZ884" i="61"/>
  <c r="AY884" i="61"/>
  <c r="AX884" i="61"/>
  <c r="AW884" i="61"/>
  <c r="AV884" i="61"/>
  <c r="AU884" i="61"/>
  <c r="AT884" i="61"/>
  <c r="AS884" i="61"/>
  <c r="AR884" i="61"/>
  <c r="AQ884" i="61"/>
  <c r="AP884" i="61"/>
  <c r="AO884" i="61"/>
  <c r="AN884" i="61"/>
  <c r="AM884" i="61"/>
  <c r="AL884" i="61"/>
  <c r="AK884" i="61"/>
  <c r="AJ884" i="61"/>
  <c r="BC883" i="61"/>
  <c r="BB883" i="61"/>
  <c r="BA883" i="61"/>
  <c r="AZ883" i="61"/>
  <c r="AG883" i="61" s="1"/>
  <c r="O885" i="4" s="1"/>
  <c r="AY883" i="61"/>
  <c r="AX883" i="61"/>
  <c r="AW883" i="61"/>
  <c r="AV883" i="61"/>
  <c r="AU883" i="61"/>
  <c r="AT883" i="61"/>
  <c r="AS883" i="61"/>
  <c r="AR883" i="61"/>
  <c r="AQ883" i="61"/>
  <c r="AP883" i="61"/>
  <c r="AO883" i="61"/>
  <c r="AN883" i="61"/>
  <c r="AM883" i="61"/>
  <c r="AL883" i="61"/>
  <c r="AK883" i="61"/>
  <c r="AJ883" i="61"/>
  <c r="BC882" i="61"/>
  <c r="BB882" i="61"/>
  <c r="BA882" i="61"/>
  <c r="AZ882" i="61"/>
  <c r="AY882" i="61"/>
  <c r="AX882" i="61"/>
  <c r="AW882" i="61"/>
  <c r="AV882" i="61"/>
  <c r="AU882" i="61"/>
  <c r="AT882" i="61"/>
  <c r="AS882" i="61"/>
  <c r="AR882" i="61"/>
  <c r="AQ882" i="61"/>
  <c r="AP882" i="61"/>
  <c r="AO882" i="61"/>
  <c r="AN882" i="61"/>
  <c r="AM882" i="61"/>
  <c r="AL882" i="61"/>
  <c r="AK882" i="61"/>
  <c r="AJ882" i="61"/>
  <c r="BC881" i="61"/>
  <c r="BB881" i="61"/>
  <c r="BA881" i="61"/>
  <c r="AZ881" i="61"/>
  <c r="AY881" i="61"/>
  <c r="AX881" i="61"/>
  <c r="AW881" i="61"/>
  <c r="AV881" i="61"/>
  <c r="AU881" i="61"/>
  <c r="AT881" i="61"/>
  <c r="AF881" i="61" s="1"/>
  <c r="N883" i="4" s="1"/>
  <c r="AS881" i="61"/>
  <c r="AR881" i="61"/>
  <c r="AQ881" i="61"/>
  <c r="AP881" i="61"/>
  <c r="AO881" i="61"/>
  <c r="AN881" i="61"/>
  <c r="AM881" i="61"/>
  <c r="AL881" i="61"/>
  <c r="AK881" i="61"/>
  <c r="AJ881" i="61"/>
  <c r="BC880" i="61"/>
  <c r="BB880" i="61"/>
  <c r="BA880" i="61"/>
  <c r="AZ880" i="61"/>
  <c r="AY880" i="61"/>
  <c r="AX880" i="61"/>
  <c r="AW880" i="61"/>
  <c r="AV880" i="61"/>
  <c r="AU880" i="61"/>
  <c r="AT880" i="61"/>
  <c r="AS880" i="61"/>
  <c r="AR880" i="61"/>
  <c r="AQ880" i="61"/>
  <c r="AP880" i="61"/>
  <c r="AO880" i="61"/>
  <c r="AN880" i="61"/>
  <c r="AM880" i="61"/>
  <c r="AL880" i="61"/>
  <c r="AK880" i="61"/>
  <c r="AJ880" i="61"/>
  <c r="BC879" i="61"/>
  <c r="BB879" i="61"/>
  <c r="BA879" i="61"/>
  <c r="AZ879" i="61"/>
  <c r="AY879" i="61"/>
  <c r="AX879" i="61"/>
  <c r="AW879" i="61"/>
  <c r="AV879" i="61"/>
  <c r="AU879" i="61"/>
  <c r="AT879" i="61"/>
  <c r="AS879" i="61"/>
  <c r="AR879" i="61"/>
  <c r="AQ879" i="61"/>
  <c r="AP879" i="61"/>
  <c r="AO879" i="61"/>
  <c r="AN879" i="61"/>
  <c r="AM879" i="61"/>
  <c r="AL879" i="61"/>
  <c r="AK879" i="61"/>
  <c r="AJ879" i="61"/>
  <c r="BC878" i="61"/>
  <c r="BB878" i="61"/>
  <c r="BA878" i="61"/>
  <c r="AZ878" i="61"/>
  <c r="AY878" i="61"/>
  <c r="AX878" i="61"/>
  <c r="AW878" i="61"/>
  <c r="AV878" i="61"/>
  <c r="AU878" i="61"/>
  <c r="AT878" i="61"/>
  <c r="AS878" i="61"/>
  <c r="AR878" i="61"/>
  <c r="AQ878" i="61"/>
  <c r="AP878" i="61"/>
  <c r="AO878" i="61"/>
  <c r="AN878" i="61"/>
  <c r="AM878" i="61"/>
  <c r="AL878" i="61"/>
  <c r="AK878" i="61"/>
  <c r="AJ878" i="61"/>
  <c r="BC877" i="61"/>
  <c r="BB877" i="61"/>
  <c r="BA877" i="61"/>
  <c r="AZ877" i="61"/>
  <c r="AY877" i="61"/>
  <c r="AX877" i="61"/>
  <c r="AW877" i="61"/>
  <c r="AV877" i="61"/>
  <c r="AU877" i="61"/>
  <c r="AT877" i="61"/>
  <c r="AS877" i="61"/>
  <c r="AR877" i="61"/>
  <c r="AQ877" i="61"/>
  <c r="AP877" i="61"/>
  <c r="AO877" i="61"/>
  <c r="AN877" i="61"/>
  <c r="AM877" i="61"/>
  <c r="AL877" i="61"/>
  <c r="AK877" i="61"/>
  <c r="AJ877" i="61"/>
  <c r="BC876" i="61"/>
  <c r="BB876" i="61"/>
  <c r="BA876" i="61"/>
  <c r="AZ876" i="61"/>
  <c r="AY876" i="61"/>
  <c r="AX876" i="61"/>
  <c r="AW876" i="61"/>
  <c r="AV876" i="61"/>
  <c r="AU876" i="61"/>
  <c r="AT876" i="61"/>
  <c r="AS876" i="61"/>
  <c r="AR876" i="61"/>
  <c r="AQ876" i="61"/>
  <c r="AP876" i="61"/>
  <c r="AO876" i="61"/>
  <c r="AN876" i="61"/>
  <c r="AM876" i="61"/>
  <c r="AL876" i="61"/>
  <c r="AK876" i="61"/>
  <c r="AJ876" i="61"/>
  <c r="BC875" i="61"/>
  <c r="BB875" i="61"/>
  <c r="BA875" i="61"/>
  <c r="AZ875" i="61"/>
  <c r="AY875" i="61"/>
  <c r="AX875" i="61"/>
  <c r="AW875" i="61"/>
  <c r="AV875" i="61"/>
  <c r="AU875" i="61"/>
  <c r="AT875" i="61"/>
  <c r="AS875" i="61"/>
  <c r="AR875" i="61"/>
  <c r="AQ875" i="61"/>
  <c r="AP875" i="61"/>
  <c r="AO875" i="61"/>
  <c r="AN875" i="61"/>
  <c r="AM875" i="61"/>
  <c r="AL875" i="61"/>
  <c r="AK875" i="61"/>
  <c r="AJ875" i="61"/>
  <c r="BC874" i="61"/>
  <c r="BB874" i="61"/>
  <c r="BA874" i="61"/>
  <c r="AZ874" i="61"/>
  <c r="AY874" i="61"/>
  <c r="AX874" i="61"/>
  <c r="AW874" i="61"/>
  <c r="AV874" i="61"/>
  <c r="AU874" i="61"/>
  <c r="AT874" i="61"/>
  <c r="AS874" i="61"/>
  <c r="AR874" i="61"/>
  <c r="AQ874" i="61"/>
  <c r="AP874" i="61"/>
  <c r="AO874" i="61"/>
  <c r="AN874" i="61"/>
  <c r="AM874" i="61"/>
  <c r="AL874" i="61"/>
  <c r="AK874" i="61"/>
  <c r="AJ874" i="61"/>
  <c r="BC873" i="61"/>
  <c r="BB873" i="61"/>
  <c r="BA873" i="61"/>
  <c r="AZ873" i="61"/>
  <c r="AY873" i="61"/>
  <c r="AX873" i="61"/>
  <c r="AW873" i="61"/>
  <c r="AV873" i="61"/>
  <c r="AU873" i="61"/>
  <c r="AT873" i="61"/>
  <c r="AS873" i="61"/>
  <c r="AR873" i="61"/>
  <c r="AQ873" i="61"/>
  <c r="AP873" i="61"/>
  <c r="AO873" i="61"/>
  <c r="AN873" i="61"/>
  <c r="AM873" i="61"/>
  <c r="AL873" i="61"/>
  <c r="AK873" i="61"/>
  <c r="AJ873" i="61"/>
  <c r="BC872" i="61"/>
  <c r="BB872" i="61"/>
  <c r="BA872" i="61"/>
  <c r="AZ872" i="61"/>
  <c r="AY872" i="61"/>
  <c r="AX872" i="61"/>
  <c r="AW872" i="61"/>
  <c r="AV872" i="61"/>
  <c r="AU872" i="61"/>
  <c r="AT872" i="61"/>
  <c r="AS872" i="61"/>
  <c r="AR872" i="61"/>
  <c r="AQ872" i="61"/>
  <c r="AP872" i="61"/>
  <c r="AO872" i="61"/>
  <c r="AN872" i="61"/>
  <c r="AM872" i="61"/>
  <c r="AL872" i="61"/>
  <c r="AK872" i="61"/>
  <c r="AJ872" i="61"/>
  <c r="BC871" i="61"/>
  <c r="BB871" i="61"/>
  <c r="BA871" i="61"/>
  <c r="AZ871" i="61"/>
  <c r="AY871" i="61"/>
  <c r="AX871" i="61"/>
  <c r="AW871" i="61"/>
  <c r="AV871" i="61"/>
  <c r="AU871" i="61"/>
  <c r="AT871" i="61"/>
  <c r="AS871" i="61"/>
  <c r="AR871" i="61"/>
  <c r="AQ871" i="61"/>
  <c r="AP871" i="61"/>
  <c r="AO871" i="61"/>
  <c r="AN871" i="61"/>
  <c r="AM871" i="61"/>
  <c r="AL871" i="61"/>
  <c r="AH871" i="61" s="1"/>
  <c r="P873" i="4" s="1"/>
  <c r="AK871" i="61"/>
  <c r="AJ871" i="61"/>
  <c r="BC870" i="61"/>
  <c r="BB870" i="61"/>
  <c r="BA870" i="61"/>
  <c r="AZ870" i="61"/>
  <c r="AY870" i="61"/>
  <c r="AX870" i="61"/>
  <c r="AW870" i="61"/>
  <c r="AV870" i="61"/>
  <c r="AU870" i="61"/>
  <c r="AT870" i="61"/>
  <c r="AS870" i="61"/>
  <c r="AR870" i="61"/>
  <c r="AQ870" i="61"/>
  <c r="AP870" i="61"/>
  <c r="AO870" i="61"/>
  <c r="AN870" i="61"/>
  <c r="AM870" i="61"/>
  <c r="AL870" i="61"/>
  <c r="AK870" i="61"/>
  <c r="AJ870" i="61"/>
  <c r="BC869" i="61"/>
  <c r="BB869" i="61"/>
  <c r="BA869" i="61"/>
  <c r="AZ869" i="61"/>
  <c r="AY869" i="61"/>
  <c r="AX869" i="61"/>
  <c r="AW869" i="61"/>
  <c r="AV869" i="61"/>
  <c r="AU869" i="61"/>
  <c r="AT869" i="61"/>
  <c r="AS869" i="61"/>
  <c r="AR869" i="61"/>
  <c r="AQ869" i="61"/>
  <c r="AP869" i="61"/>
  <c r="AO869" i="61"/>
  <c r="AN869" i="61"/>
  <c r="AM869" i="61"/>
  <c r="AL869" i="61"/>
  <c r="AK869" i="61"/>
  <c r="AJ869" i="61"/>
  <c r="BC868" i="61"/>
  <c r="BB868" i="61"/>
  <c r="BA868" i="61"/>
  <c r="AZ868" i="61"/>
  <c r="AY868" i="61"/>
  <c r="AX868" i="61"/>
  <c r="AW868" i="61"/>
  <c r="AV868" i="61"/>
  <c r="AU868" i="61"/>
  <c r="AT868" i="61"/>
  <c r="AS868" i="61"/>
  <c r="AE868" i="61" s="1"/>
  <c r="M870" i="4" s="1"/>
  <c r="AR868" i="61"/>
  <c r="AQ868" i="61"/>
  <c r="AP868" i="61"/>
  <c r="AO868" i="61"/>
  <c r="AN868" i="61"/>
  <c r="AM868" i="61"/>
  <c r="AL868" i="61"/>
  <c r="AK868" i="61"/>
  <c r="AJ868" i="61"/>
  <c r="BC867" i="61"/>
  <c r="BB867" i="61"/>
  <c r="BA867" i="61"/>
  <c r="AZ867" i="61"/>
  <c r="AY867" i="61"/>
  <c r="AX867" i="61"/>
  <c r="AW867" i="61"/>
  <c r="AV867" i="61"/>
  <c r="AU867" i="61"/>
  <c r="AT867" i="61"/>
  <c r="AS867" i="61"/>
  <c r="AR867" i="61"/>
  <c r="AQ867" i="61"/>
  <c r="AP867" i="61"/>
  <c r="AO867" i="61"/>
  <c r="AN867" i="61"/>
  <c r="AM867" i="61"/>
  <c r="AL867" i="61"/>
  <c r="AK867" i="61"/>
  <c r="AJ867" i="61"/>
  <c r="BC866" i="61"/>
  <c r="BB866" i="61"/>
  <c r="BA866" i="61"/>
  <c r="AZ866" i="61"/>
  <c r="AY866" i="61"/>
  <c r="AX866" i="61"/>
  <c r="AW866" i="61"/>
  <c r="AV866" i="61"/>
  <c r="AU866" i="61"/>
  <c r="AT866" i="61"/>
  <c r="AS866" i="61"/>
  <c r="AR866" i="61"/>
  <c r="AQ866" i="61"/>
  <c r="AP866" i="61"/>
  <c r="AO866" i="61"/>
  <c r="AN866" i="61"/>
  <c r="AM866" i="61"/>
  <c r="AL866" i="61"/>
  <c r="AK866" i="61"/>
  <c r="AJ866" i="61"/>
  <c r="BC865" i="61"/>
  <c r="BB865" i="61"/>
  <c r="BA865" i="61"/>
  <c r="AZ865" i="61"/>
  <c r="AY865" i="61"/>
  <c r="AX865" i="61"/>
  <c r="AW865" i="61"/>
  <c r="AV865" i="61"/>
  <c r="AU865" i="61"/>
  <c r="AT865" i="61"/>
  <c r="AS865" i="61"/>
  <c r="AR865" i="61"/>
  <c r="AQ865" i="61"/>
  <c r="AP865" i="61"/>
  <c r="AO865" i="61"/>
  <c r="AN865" i="61"/>
  <c r="AM865" i="61"/>
  <c r="AL865" i="61"/>
  <c r="AK865" i="61"/>
  <c r="AJ865" i="61"/>
  <c r="BC864" i="61"/>
  <c r="BB864" i="61"/>
  <c r="BA864" i="61"/>
  <c r="AZ864" i="61"/>
  <c r="AY864" i="61"/>
  <c r="AX864" i="61"/>
  <c r="AW864" i="61"/>
  <c r="AV864" i="61"/>
  <c r="AU864" i="61"/>
  <c r="AT864" i="61"/>
  <c r="AS864" i="61"/>
  <c r="AR864" i="61"/>
  <c r="AQ864" i="61"/>
  <c r="AP864" i="61"/>
  <c r="AO864" i="61"/>
  <c r="AN864" i="61"/>
  <c r="AM864" i="61"/>
  <c r="AL864" i="61"/>
  <c r="AK864" i="61"/>
  <c r="AJ864" i="61"/>
  <c r="BC863" i="61"/>
  <c r="BB863" i="61"/>
  <c r="BA863" i="61"/>
  <c r="AZ863" i="61"/>
  <c r="AY863" i="61"/>
  <c r="AX863" i="61"/>
  <c r="AW863" i="61"/>
  <c r="AV863" i="61"/>
  <c r="AU863" i="61"/>
  <c r="AT863" i="61"/>
  <c r="AS863" i="61"/>
  <c r="AR863" i="61"/>
  <c r="AQ863" i="61"/>
  <c r="AP863" i="61"/>
  <c r="AO863" i="61"/>
  <c r="AN863" i="61"/>
  <c r="AM863" i="61"/>
  <c r="AL863" i="61"/>
  <c r="AK863" i="61"/>
  <c r="AJ863" i="61"/>
  <c r="BC862" i="61"/>
  <c r="BB862" i="61"/>
  <c r="BA862" i="61"/>
  <c r="AZ862" i="61"/>
  <c r="AY862" i="61"/>
  <c r="AX862" i="61"/>
  <c r="AW862" i="61"/>
  <c r="AV862" i="61"/>
  <c r="AU862" i="61"/>
  <c r="AT862" i="61"/>
  <c r="AS862" i="61"/>
  <c r="AR862" i="61"/>
  <c r="AQ862" i="61"/>
  <c r="AP862" i="61"/>
  <c r="AO862" i="61"/>
  <c r="AN862" i="61"/>
  <c r="AM862" i="61"/>
  <c r="AL862" i="61"/>
  <c r="AK862" i="61"/>
  <c r="AJ862" i="61"/>
  <c r="BC861" i="61"/>
  <c r="AG861" i="61" s="1"/>
  <c r="O863" i="4" s="1"/>
  <c r="BB861" i="61"/>
  <c r="BA861" i="61"/>
  <c r="AZ861" i="61"/>
  <c r="AY861" i="61"/>
  <c r="AX861" i="61"/>
  <c r="AW861" i="61"/>
  <c r="AV861" i="61"/>
  <c r="AU861" i="61"/>
  <c r="AT861" i="61"/>
  <c r="AS861" i="61"/>
  <c r="AR861" i="61"/>
  <c r="AQ861" i="61"/>
  <c r="AP861" i="61"/>
  <c r="AO861" i="61"/>
  <c r="AN861" i="61"/>
  <c r="AM861" i="61"/>
  <c r="AL861" i="61"/>
  <c r="AK861" i="61"/>
  <c r="AJ861" i="61"/>
  <c r="BC860" i="61"/>
  <c r="BB860" i="61"/>
  <c r="BA860" i="61"/>
  <c r="AZ860" i="61"/>
  <c r="AY860" i="61"/>
  <c r="AX860" i="61"/>
  <c r="AW860" i="61"/>
  <c r="AV860" i="61"/>
  <c r="AU860" i="61"/>
  <c r="AT860" i="61"/>
  <c r="AS860" i="61"/>
  <c r="AR860" i="61"/>
  <c r="AQ860" i="61"/>
  <c r="AP860" i="61"/>
  <c r="AO860" i="61"/>
  <c r="AN860" i="61"/>
  <c r="AM860" i="61"/>
  <c r="AL860" i="61"/>
  <c r="AK860" i="61"/>
  <c r="AJ860" i="61"/>
  <c r="BC859" i="61"/>
  <c r="BB859" i="61"/>
  <c r="BA859" i="61"/>
  <c r="AZ859" i="61"/>
  <c r="AY859" i="61"/>
  <c r="AX859" i="61"/>
  <c r="AW859" i="61"/>
  <c r="AV859" i="61"/>
  <c r="AU859" i="61"/>
  <c r="AT859" i="61"/>
  <c r="AS859" i="61"/>
  <c r="AR859" i="61"/>
  <c r="AQ859" i="61"/>
  <c r="AP859" i="61"/>
  <c r="AO859" i="61"/>
  <c r="AN859" i="61"/>
  <c r="AM859" i="61"/>
  <c r="AL859" i="61"/>
  <c r="AK859" i="61"/>
  <c r="AJ859" i="61"/>
  <c r="BC858" i="61"/>
  <c r="BB858" i="61"/>
  <c r="BA858" i="61"/>
  <c r="AZ858" i="61"/>
  <c r="AY858" i="61"/>
  <c r="AX858" i="61"/>
  <c r="AW858" i="61"/>
  <c r="AV858" i="61"/>
  <c r="AU858" i="61"/>
  <c r="AT858" i="61"/>
  <c r="AS858" i="61"/>
  <c r="AR858" i="61"/>
  <c r="AQ858" i="61"/>
  <c r="AP858" i="61"/>
  <c r="AO858" i="61"/>
  <c r="AN858" i="61"/>
  <c r="AM858" i="61"/>
  <c r="AL858" i="61"/>
  <c r="AK858" i="61"/>
  <c r="AJ858" i="61"/>
  <c r="BC857" i="61"/>
  <c r="BB857" i="61"/>
  <c r="BA857" i="61"/>
  <c r="AZ857" i="61"/>
  <c r="AY857" i="61"/>
  <c r="AX857" i="61"/>
  <c r="AW857" i="61"/>
  <c r="AV857" i="61"/>
  <c r="AU857" i="61"/>
  <c r="AT857" i="61"/>
  <c r="AS857" i="61"/>
  <c r="AR857" i="61"/>
  <c r="AQ857" i="61"/>
  <c r="AP857" i="61"/>
  <c r="AO857" i="61"/>
  <c r="AN857" i="61"/>
  <c r="AM857" i="61"/>
  <c r="AL857" i="61"/>
  <c r="AK857" i="61"/>
  <c r="AJ857" i="61"/>
  <c r="BC856" i="61"/>
  <c r="BB856" i="61"/>
  <c r="BA856" i="61"/>
  <c r="AZ856" i="61"/>
  <c r="AY856" i="61"/>
  <c r="AX856" i="61"/>
  <c r="AW856" i="61"/>
  <c r="AV856" i="61"/>
  <c r="AU856" i="61"/>
  <c r="AT856" i="61"/>
  <c r="AS856" i="61"/>
  <c r="AR856" i="61"/>
  <c r="AQ856" i="61"/>
  <c r="AP856" i="61"/>
  <c r="AO856" i="61"/>
  <c r="AN856" i="61"/>
  <c r="AM856" i="61"/>
  <c r="AL856" i="61"/>
  <c r="AK856" i="61"/>
  <c r="AJ856" i="61"/>
  <c r="BC855" i="61"/>
  <c r="BB855" i="61"/>
  <c r="BA855" i="61"/>
  <c r="AZ855" i="61"/>
  <c r="AY855" i="61"/>
  <c r="AX855" i="61"/>
  <c r="AW855" i="61"/>
  <c r="AV855" i="61"/>
  <c r="AU855" i="61"/>
  <c r="AT855" i="61"/>
  <c r="AS855" i="61"/>
  <c r="AR855" i="61"/>
  <c r="AQ855" i="61"/>
  <c r="AP855" i="61"/>
  <c r="AO855" i="61"/>
  <c r="AN855" i="61"/>
  <c r="AM855" i="61"/>
  <c r="AL855" i="61"/>
  <c r="AK855" i="61"/>
  <c r="AJ855" i="61"/>
  <c r="BC854" i="61"/>
  <c r="BB854" i="61"/>
  <c r="BA854" i="61"/>
  <c r="AZ854" i="61"/>
  <c r="AY854" i="61"/>
  <c r="AX854" i="61"/>
  <c r="AW854" i="61"/>
  <c r="AV854" i="61"/>
  <c r="AU854" i="61"/>
  <c r="AT854" i="61"/>
  <c r="AS854" i="61"/>
  <c r="AR854" i="61"/>
  <c r="AQ854" i="61"/>
  <c r="AP854" i="61"/>
  <c r="AO854" i="61"/>
  <c r="AN854" i="61"/>
  <c r="AM854" i="61"/>
  <c r="AL854" i="61"/>
  <c r="AK854" i="61"/>
  <c r="AJ854" i="61"/>
  <c r="BC853" i="61"/>
  <c r="AG853" i="61" s="1"/>
  <c r="O855" i="4" s="1"/>
  <c r="BB853" i="61"/>
  <c r="BA853" i="61"/>
  <c r="AZ853" i="61"/>
  <c r="AY853" i="61"/>
  <c r="AX853" i="61"/>
  <c r="AW853" i="61"/>
  <c r="AV853" i="61"/>
  <c r="AU853" i="61"/>
  <c r="AT853" i="61"/>
  <c r="AS853" i="61"/>
  <c r="AR853" i="61"/>
  <c r="AQ853" i="61"/>
  <c r="AP853" i="61"/>
  <c r="AO853" i="61"/>
  <c r="AN853" i="61"/>
  <c r="AM853" i="61"/>
  <c r="AL853" i="61"/>
  <c r="AK853" i="61"/>
  <c r="AJ853" i="61"/>
  <c r="BC852" i="61"/>
  <c r="BB852" i="61"/>
  <c r="BA852" i="61"/>
  <c r="AZ852" i="61"/>
  <c r="AY852" i="61"/>
  <c r="AX852" i="61"/>
  <c r="AW852" i="61"/>
  <c r="AV852" i="61"/>
  <c r="AU852" i="61"/>
  <c r="AT852" i="61"/>
  <c r="AS852" i="61"/>
  <c r="AR852" i="61"/>
  <c r="AQ852" i="61"/>
  <c r="AP852" i="61"/>
  <c r="AO852" i="61"/>
  <c r="AN852" i="61"/>
  <c r="AM852" i="61"/>
  <c r="AL852" i="61"/>
  <c r="AK852" i="61"/>
  <c r="AJ852" i="61"/>
  <c r="BC851" i="61"/>
  <c r="BB851" i="61"/>
  <c r="BA851" i="61"/>
  <c r="AZ851" i="61"/>
  <c r="AY851" i="61"/>
  <c r="AX851" i="61"/>
  <c r="AW851" i="61"/>
  <c r="AV851" i="61"/>
  <c r="AU851" i="61"/>
  <c r="AT851" i="61"/>
  <c r="AS851" i="61"/>
  <c r="AR851" i="61"/>
  <c r="AQ851" i="61"/>
  <c r="AP851" i="61"/>
  <c r="AO851" i="61"/>
  <c r="AN851" i="61"/>
  <c r="AM851" i="61"/>
  <c r="AL851" i="61"/>
  <c r="AK851" i="61"/>
  <c r="AJ851" i="61"/>
  <c r="BC850" i="61"/>
  <c r="BB850" i="61"/>
  <c r="BA850" i="61"/>
  <c r="AZ850" i="61"/>
  <c r="AY850" i="61"/>
  <c r="AX850" i="61"/>
  <c r="AW850" i="61"/>
  <c r="AV850" i="61"/>
  <c r="AU850" i="61"/>
  <c r="AT850" i="61"/>
  <c r="AS850" i="61"/>
  <c r="AR850" i="61"/>
  <c r="AQ850" i="61"/>
  <c r="AP850" i="61"/>
  <c r="AO850" i="61"/>
  <c r="AN850" i="61"/>
  <c r="AM850" i="61"/>
  <c r="AL850" i="61"/>
  <c r="AK850" i="61"/>
  <c r="AJ850" i="61"/>
  <c r="BC849" i="61"/>
  <c r="BB849" i="61"/>
  <c r="BA849" i="61"/>
  <c r="AZ849" i="61"/>
  <c r="AY849" i="61"/>
  <c r="AX849" i="61"/>
  <c r="AW849" i="61"/>
  <c r="AV849" i="61"/>
  <c r="AU849" i="61"/>
  <c r="AT849" i="61"/>
  <c r="AS849" i="61"/>
  <c r="AR849" i="61"/>
  <c r="AQ849" i="61"/>
  <c r="AP849" i="61"/>
  <c r="AO849" i="61"/>
  <c r="AN849" i="61"/>
  <c r="AM849" i="61"/>
  <c r="AL849" i="61"/>
  <c r="AK849" i="61"/>
  <c r="AJ849" i="61"/>
  <c r="BC848" i="61"/>
  <c r="BB848" i="61"/>
  <c r="BA848" i="61"/>
  <c r="AZ848" i="61"/>
  <c r="AY848" i="61"/>
  <c r="AX848" i="61"/>
  <c r="AW848" i="61"/>
  <c r="AV848" i="61"/>
  <c r="AU848" i="61"/>
  <c r="AT848" i="61"/>
  <c r="AS848" i="61"/>
  <c r="AR848" i="61"/>
  <c r="AQ848" i="61"/>
  <c r="AP848" i="61"/>
  <c r="AO848" i="61"/>
  <c r="AN848" i="61"/>
  <c r="AM848" i="61"/>
  <c r="AL848" i="61"/>
  <c r="AK848" i="61"/>
  <c r="AJ848" i="61"/>
  <c r="AH848" i="61"/>
  <c r="P850" i="4" s="1"/>
  <c r="BC847" i="61"/>
  <c r="BB847" i="61"/>
  <c r="BA847" i="61"/>
  <c r="AZ847" i="61"/>
  <c r="AY847" i="61"/>
  <c r="AX847" i="61"/>
  <c r="AW847" i="61"/>
  <c r="AV847" i="61"/>
  <c r="AU847" i="61"/>
  <c r="AT847" i="61"/>
  <c r="AS847" i="61"/>
  <c r="AR847" i="61"/>
  <c r="AQ847" i="61"/>
  <c r="AP847" i="61"/>
  <c r="AO847" i="61"/>
  <c r="AN847" i="61"/>
  <c r="AM847" i="61"/>
  <c r="AL847" i="61"/>
  <c r="AK847" i="61"/>
  <c r="AJ847" i="61"/>
  <c r="BC846" i="61"/>
  <c r="BB846" i="61"/>
  <c r="BA846" i="61"/>
  <c r="AZ846" i="61"/>
  <c r="AY846" i="61"/>
  <c r="AX846" i="61"/>
  <c r="AW846" i="61"/>
  <c r="AV846" i="61"/>
  <c r="AU846" i="61"/>
  <c r="AT846" i="61"/>
  <c r="AS846" i="61"/>
  <c r="AR846" i="61"/>
  <c r="AQ846" i="61"/>
  <c r="AP846" i="61"/>
  <c r="AO846" i="61"/>
  <c r="AN846" i="61"/>
  <c r="AM846" i="61"/>
  <c r="AL846" i="61"/>
  <c r="AK846" i="61"/>
  <c r="AJ846" i="61"/>
  <c r="BC845" i="61"/>
  <c r="BB845" i="61"/>
  <c r="BA845" i="61"/>
  <c r="AZ845" i="61"/>
  <c r="AY845" i="61"/>
  <c r="AX845" i="61"/>
  <c r="AW845" i="61"/>
  <c r="AV845" i="61"/>
  <c r="AU845" i="61"/>
  <c r="AT845" i="61"/>
  <c r="AS845" i="61"/>
  <c r="AR845" i="61"/>
  <c r="AQ845" i="61"/>
  <c r="AP845" i="61"/>
  <c r="AO845" i="61"/>
  <c r="AN845" i="61"/>
  <c r="AM845" i="61"/>
  <c r="AL845" i="61"/>
  <c r="AK845" i="61"/>
  <c r="AJ845" i="61"/>
  <c r="BC844" i="61"/>
  <c r="BB844" i="61"/>
  <c r="BA844" i="61"/>
  <c r="AZ844" i="61"/>
  <c r="AY844" i="61"/>
  <c r="AX844" i="61"/>
  <c r="AW844" i="61"/>
  <c r="AV844" i="61"/>
  <c r="AU844" i="61"/>
  <c r="AT844" i="61"/>
  <c r="AS844" i="61"/>
  <c r="AR844" i="61"/>
  <c r="AQ844" i="61"/>
  <c r="AP844" i="61"/>
  <c r="AO844" i="61"/>
  <c r="AN844" i="61"/>
  <c r="AM844" i="61"/>
  <c r="AL844" i="61"/>
  <c r="AK844" i="61"/>
  <c r="AJ844" i="61"/>
  <c r="BC843" i="61"/>
  <c r="BB843" i="61"/>
  <c r="BA843" i="61"/>
  <c r="AZ843" i="61"/>
  <c r="AY843" i="61"/>
  <c r="AX843" i="61"/>
  <c r="AW843" i="61"/>
  <c r="AV843" i="61"/>
  <c r="AU843" i="61"/>
  <c r="AT843" i="61"/>
  <c r="AS843" i="61"/>
  <c r="AR843" i="61"/>
  <c r="AQ843" i="61"/>
  <c r="AP843" i="61"/>
  <c r="AO843" i="61"/>
  <c r="AN843" i="61"/>
  <c r="AM843" i="61"/>
  <c r="AL843" i="61"/>
  <c r="AK843" i="61"/>
  <c r="AJ843" i="61"/>
  <c r="BC842" i="61"/>
  <c r="BB842" i="61"/>
  <c r="BA842" i="61"/>
  <c r="AZ842" i="61"/>
  <c r="AY842" i="61"/>
  <c r="AX842" i="61"/>
  <c r="AW842" i="61"/>
  <c r="AV842" i="61"/>
  <c r="AU842" i="61"/>
  <c r="AT842" i="61"/>
  <c r="AS842" i="61"/>
  <c r="AR842" i="61"/>
  <c r="AQ842" i="61"/>
  <c r="AP842" i="61"/>
  <c r="AO842" i="61"/>
  <c r="AN842" i="61"/>
  <c r="AM842" i="61"/>
  <c r="AL842" i="61"/>
  <c r="AK842" i="61"/>
  <c r="AJ842" i="61"/>
  <c r="BC841" i="61"/>
  <c r="BB841" i="61"/>
  <c r="BA841" i="61"/>
  <c r="AZ841" i="61"/>
  <c r="AY841" i="61"/>
  <c r="AX841" i="61"/>
  <c r="AW841" i="61"/>
  <c r="AV841" i="61"/>
  <c r="AU841" i="61"/>
  <c r="AT841" i="61"/>
  <c r="AS841" i="61"/>
  <c r="AR841" i="61"/>
  <c r="AQ841" i="61"/>
  <c r="AP841" i="61"/>
  <c r="AO841" i="61"/>
  <c r="AN841" i="61"/>
  <c r="AM841" i="61"/>
  <c r="AL841" i="61"/>
  <c r="AK841" i="61"/>
  <c r="AJ841" i="61"/>
  <c r="BC840" i="61"/>
  <c r="BB840" i="61"/>
  <c r="BA840" i="61"/>
  <c r="AZ840" i="61"/>
  <c r="AY840" i="61"/>
  <c r="AX840" i="61"/>
  <c r="AW840" i="61"/>
  <c r="AV840" i="61"/>
  <c r="AU840" i="61"/>
  <c r="AT840" i="61"/>
  <c r="AS840" i="61"/>
  <c r="AR840" i="61"/>
  <c r="AQ840" i="61"/>
  <c r="AP840" i="61"/>
  <c r="AO840" i="61"/>
  <c r="AN840" i="61"/>
  <c r="AM840" i="61"/>
  <c r="AL840" i="61"/>
  <c r="AK840" i="61"/>
  <c r="AJ840" i="61"/>
  <c r="BC839" i="61"/>
  <c r="BB839" i="61"/>
  <c r="BA839" i="61"/>
  <c r="AZ839" i="61"/>
  <c r="AY839" i="61"/>
  <c r="AX839" i="61"/>
  <c r="AW839" i="61"/>
  <c r="AV839" i="61"/>
  <c r="AU839" i="61"/>
  <c r="AT839" i="61"/>
  <c r="AS839" i="61"/>
  <c r="AR839" i="61"/>
  <c r="AQ839" i="61"/>
  <c r="AP839" i="61"/>
  <c r="AO839" i="61"/>
  <c r="AN839" i="61"/>
  <c r="AM839" i="61"/>
  <c r="AL839" i="61"/>
  <c r="AK839" i="61"/>
  <c r="AJ839" i="61"/>
  <c r="BC838" i="61"/>
  <c r="BB838" i="61"/>
  <c r="BA838" i="61"/>
  <c r="AZ838" i="61"/>
  <c r="AY838" i="61"/>
  <c r="AX838" i="61"/>
  <c r="AW838" i="61"/>
  <c r="AV838" i="61"/>
  <c r="AU838" i="61"/>
  <c r="AT838" i="61"/>
  <c r="AS838" i="61"/>
  <c r="AR838" i="61"/>
  <c r="AQ838" i="61"/>
  <c r="AP838" i="61"/>
  <c r="AO838" i="61"/>
  <c r="AN838" i="61"/>
  <c r="AM838" i="61"/>
  <c r="AL838" i="61"/>
  <c r="AK838" i="61"/>
  <c r="AJ838" i="61"/>
  <c r="AH838" i="61" s="1"/>
  <c r="P840" i="4" s="1"/>
  <c r="BC837" i="61"/>
  <c r="BB837" i="61"/>
  <c r="BA837" i="61"/>
  <c r="AZ837" i="61"/>
  <c r="AY837" i="61"/>
  <c r="AX837" i="61"/>
  <c r="AW837" i="61"/>
  <c r="AV837" i="61"/>
  <c r="AU837" i="61"/>
  <c r="AT837" i="61"/>
  <c r="AS837" i="61"/>
  <c r="AR837" i="61"/>
  <c r="AQ837" i="61"/>
  <c r="AP837" i="61"/>
  <c r="AO837" i="61"/>
  <c r="AN837" i="61"/>
  <c r="AM837" i="61"/>
  <c r="AL837" i="61"/>
  <c r="AK837" i="61"/>
  <c r="AJ837" i="61"/>
  <c r="BC836" i="61"/>
  <c r="BB836" i="61"/>
  <c r="BA836" i="61"/>
  <c r="AZ836" i="61"/>
  <c r="AY836" i="61"/>
  <c r="AX836" i="61"/>
  <c r="AW836" i="61"/>
  <c r="AV836" i="61"/>
  <c r="AU836" i="61"/>
  <c r="AT836" i="61"/>
  <c r="AS836" i="61"/>
  <c r="AR836" i="61"/>
  <c r="AQ836" i="61"/>
  <c r="AP836" i="61"/>
  <c r="AO836" i="61"/>
  <c r="AN836" i="61"/>
  <c r="AM836" i="61"/>
  <c r="AL836" i="61"/>
  <c r="AK836" i="61"/>
  <c r="AJ836" i="61"/>
  <c r="BC835" i="61"/>
  <c r="BB835" i="61"/>
  <c r="BA835" i="61"/>
  <c r="AZ835" i="61"/>
  <c r="AY835" i="61"/>
  <c r="AX835" i="61"/>
  <c r="AW835" i="61"/>
  <c r="AV835" i="61"/>
  <c r="AU835" i="61"/>
  <c r="AT835" i="61"/>
  <c r="AS835" i="61"/>
  <c r="AR835" i="61"/>
  <c r="AQ835" i="61"/>
  <c r="AP835" i="61"/>
  <c r="AO835" i="61"/>
  <c r="AN835" i="61"/>
  <c r="AM835" i="61"/>
  <c r="AL835" i="61"/>
  <c r="AK835" i="61"/>
  <c r="AJ835" i="61"/>
  <c r="BC834" i="61"/>
  <c r="BB834" i="61"/>
  <c r="BA834" i="61"/>
  <c r="AZ834" i="61"/>
  <c r="AY834" i="61"/>
  <c r="AX834" i="61"/>
  <c r="AW834" i="61"/>
  <c r="AV834" i="61"/>
  <c r="AU834" i="61"/>
  <c r="AT834" i="61"/>
  <c r="AS834" i="61"/>
  <c r="AR834" i="61"/>
  <c r="AQ834" i="61"/>
  <c r="AP834" i="61"/>
  <c r="AO834" i="61"/>
  <c r="AN834" i="61"/>
  <c r="AM834" i="61"/>
  <c r="AL834" i="61"/>
  <c r="AK834" i="61"/>
  <c r="AJ834" i="61"/>
  <c r="BC833" i="61"/>
  <c r="BB833" i="61"/>
  <c r="BA833" i="61"/>
  <c r="AZ833" i="61"/>
  <c r="AY833" i="61"/>
  <c r="AX833" i="61"/>
  <c r="AW833" i="61"/>
  <c r="AV833" i="61"/>
  <c r="AU833" i="61"/>
  <c r="AT833" i="61"/>
  <c r="AS833" i="61"/>
  <c r="AR833" i="61"/>
  <c r="AQ833" i="61"/>
  <c r="AP833" i="61"/>
  <c r="AO833" i="61"/>
  <c r="AN833" i="61"/>
  <c r="AM833" i="61"/>
  <c r="AL833" i="61"/>
  <c r="AK833" i="61"/>
  <c r="AJ833" i="61"/>
  <c r="BC832" i="61"/>
  <c r="BB832" i="61"/>
  <c r="BA832" i="61"/>
  <c r="AZ832" i="61"/>
  <c r="AY832" i="61"/>
  <c r="AX832" i="61"/>
  <c r="AW832" i="61"/>
  <c r="AV832" i="61"/>
  <c r="AU832" i="61"/>
  <c r="AT832" i="61"/>
  <c r="AS832" i="61"/>
  <c r="AR832" i="61"/>
  <c r="AQ832" i="61"/>
  <c r="AP832" i="61"/>
  <c r="AO832" i="61"/>
  <c r="AN832" i="61"/>
  <c r="AM832" i="61"/>
  <c r="AL832" i="61"/>
  <c r="AK832" i="61"/>
  <c r="AJ832" i="61"/>
  <c r="AH832" i="61" s="1"/>
  <c r="P834" i="4" s="1"/>
  <c r="BC831" i="61"/>
  <c r="BB831" i="61"/>
  <c r="BA831" i="61"/>
  <c r="AZ831" i="61"/>
  <c r="AY831" i="61"/>
  <c r="AX831" i="61"/>
  <c r="AW831" i="61"/>
  <c r="AV831" i="61"/>
  <c r="AU831" i="61"/>
  <c r="AT831" i="61"/>
  <c r="AS831" i="61"/>
  <c r="AR831" i="61"/>
  <c r="AQ831" i="61"/>
  <c r="AP831" i="61"/>
  <c r="AO831" i="61"/>
  <c r="AN831" i="61"/>
  <c r="AM831" i="61"/>
  <c r="AL831" i="61"/>
  <c r="AK831" i="61"/>
  <c r="AJ831" i="61"/>
  <c r="BC830" i="61"/>
  <c r="BB830" i="61"/>
  <c r="BA830" i="61"/>
  <c r="AZ830" i="61"/>
  <c r="AY830" i="61"/>
  <c r="AX830" i="61"/>
  <c r="AW830" i="61"/>
  <c r="AV830" i="61"/>
  <c r="AU830" i="61"/>
  <c r="AT830" i="61"/>
  <c r="AS830" i="61"/>
  <c r="AR830" i="61"/>
  <c r="AQ830" i="61"/>
  <c r="AP830" i="61"/>
  <c r="AO830" i="61"/>
  <c r="AN830" i="61"/>
  <c r="AM830" i="61"/>
  <c r="AL830" i="61"/>
  <c r="AK830" i="61"/>
  <c r="AH830" i="61" s="1"/>
  <c r="P832" i="4" s="1"/>
  <c r="AJ830" i="61"/>
  <c r="BC829" i="61"/>
  <c r="BB829" i="61"/>
  <c r="BA829" i="61"/>
  <c r="AZ829" i="61"/>
  <c r="AY829" i="61"/>
  <c r="AX829" i="61"/>
  <c r="AW829" i="61"/>
  <c r="AV829" i="61"/>
  <c r="AU829" i="61"/>
  <c r="AT829" i="61"/>
  <c r="AS829" i="61"/>
  <c r="AR829" i="61"/>
  <c r="AQ829" i="61"/>
  <c r="AP829" i="61"/>
  <c r="AO829" i="61"/>
  <c r="AN829" i="61"/>
  <c r="AM829" i="61"/>
  <c r="AL829" i="61"/>
  <c r="AK829" i="61"/>
  <c r="AJ829" i="61"/>
  <c r="BC828" i="61"/>
  <c r="BB828" i="61"/>
  <c r="BA828" i="61"/>
  <c r="AZ828" i="61"/>
  <c r="AY828" i="61"/>
  <c r="AX828" i="61"/>
  <c r="AW828" i="61"/>
  <c r="AV828" i="61"/>
  <c r="AU828" i="61"/>
  <c r="AT828" i="61"/>
  <c r="AS828" i="61"/>
  <c r="AR828" i="61"/>
  <c r="AQ828" i="61"/>
  <c r="AP828" i="61"/>
  <c r="AO828" i="61"/>
  <c r="AN828" i="61"/>
  <c r="AM828" i="61"/>
  <c r="AL828" i="61"/>
  <c r="AK828" i="61"/>
  <c r="AJ828" i="61"/>
  <c r="BC827" i="61"/>
  <c r="BB827" i="61"/>
  <c r="BA827" i="61"/>
  <c r="AZ827" i="61"/>
  <c r="AY827" i="61"/>
  <c r="AX827" i="61"/>
  <c r="AW827" i="61"/>
  <c r="AV827" i="61"/>
  <c r="AU827" i="61"/>
  <c r="AT827" i="61"/>
  <c r="AS827" i="61"/>
  <c r="AR827" i="61"/>
  <c r="AQ827" i="61"/>
  <c r="AP827" i="61"/>
  <c r="AO827" i="61"/>
  <c r="AN827" i="61"/>
  <c r="AM827" i="61"/>
  <c r="AL827" i="61"/>
  <c r="AK827" i="61"/>
  <c r="AJ827" i="61"/>
  <c r="BC826" i="61"/>
  <c r="BB826" i="61"/>
  <c r="BA826" i="61"/>
  <c r="AZ826" i="61"/>
  <c r="AY826" i="61"/>
  <c r="AX826" i="61"/>
  <c r="AW826" i="61"/>
  <c r="AV826" i="61"/>
  <c r="AU826" i="61"/>
  <c r="AT826" i="61"/>
  <c r="AS826" i="61"/>
  <c r="AR826" i="61"/>
  <c r="AQ826" i="61"/>
  <c r="AP826" i="61"/>
  <c r="AO826" i="61"/>
  <c r="AN826" i="61"/>
  <c r="AM826" i="61"/>
  <c r="AL826" i="61"/>
  <c r="AK826" i="61"/>
  <c r="AJ826" i="61"/>
  <c r="BC825" i="61"/>
  <c r="BB825" i="61"/>
  <c r="BA825" i="61"/>
  <c r="AZ825" i="61"/>
  <c r="AY825" i="61"/>
  <c r="AX825" i="61"/>
  <c r="AW825" i="61"/>
  <c r="AV825" i="61"/>
  <c r="AU825" i="61"/>
  <c r="AT825" i="61"/>
  <c r="AS825" i="61"/>
  <c r="AR825" i="61"/>
  <c r="AQ825" i="61"/>
  <c r="AP825" i="61"/>
  <c r="AO825" i="61"/>
  <c r="AN825" i="61"/>
  <c r="AM825" i="61"/>
  <c r="AL825" i="61"/>
  <c r="AK825" i="61"/>
  <c r="AJ825" i="61"/>
  <c r="BC824" i="61"/>
  <c r="BB824" i="61"/>
  <c r="BA824" i="61"/>
  <c r="AZ824" i="61"/>
  <c r="AY824" i="61"/>
  <c r="AX824" i="61"/>
  <c r="AW824" i="61"/>
  <c r="AV824" i="61"/>
  <c r="AU824" i="61"/>
  <c r="AT824" i="61"/>
  <c r="AS824" i="61"/>
  <c r="AR824" i="61"/>
  <c r="AQ824" i="61"/>
  <c r="AP824" i="61"/>
  <c r="AO824" i="61"/>
  <c r="AN824" i="61"/>
  <c r="AM824" i="61"/>
  <c r="AL824" i="61"/>
  <c r="AK824" i="61"/>
  <c r="AJ824" i="61"/>
  <c r="BC823" i="61"/>
  <c r="BB823" i="61"/>
  <c r="BA823" i="61"/>
  <c r="AZ823" i="61"/>
  <c r="AY823" i="61"/>
  <c r="AX823" i="61"/>
  <c r="AW823" i="61"/>
  <c r="AV823" i="61"/>
  <c r="AU823" i="61"/>
  <c r="AT823" i="61"/>
  <c r="AS823" i="61"/>
  <c r="AR823" i="61"/>
  <c r="AQ823" i="61"/>
  <c r="AP823" i="61"/>
  <c r="AO823" i="61"/>
  <c r="AN823" i="61"/>
  <c r="AM823" i="61"/>
  <c r="AL823" i="61"/>
  <c r="AK823" i="61"/>
  <c r="AJ823" i="61"/>
  <c r="BC822" i="61"/>
  <c r="BB822" i="61"/>
  <c r="BA822" i="61"/>
  <c r="AZ822" i="61"/>
  <c r="AY822" i="61"/>
  <c r="AX822" i="61"/>
  <c r="AW822" i="61"/>
  <c r="AV822" i="61"/>
  <c r="AU822" i="61"/>
  <c r="AT822" i="61"/>
  <c r="AS822" i="61"/>
  <c r="AR822" i="61"/>
  <c r="AQ822" i="61"/>
  <c r="AP822" i="61"/>
  <c r="AO822" i="61"/>
  <c r="AN822" i="61"/>
  <c r="AM822" i="61"/>
  <c r="AL822" i="61"/>
  <c r="AK822" i="61"/>
  <c r="AJ822" i="61"/>
  <c r="BC821" i="61"/>
  <c r="BB821" i="61"/>
  <c r="BA821" i="61"/>
  <c r="AZ821" i="61"/>
  <c r="AY821" i="61"/>
  <c r="AX821" i="61"/>
  <c r="AW821" i="61"/>
  <c r="AV821" i="61"/>
  <c r="AU821" i="61"/>
  <c r="AT821" i="61"/>
  <c r="AS821" i="61"/>
  <c r="AR821" i="61"/>
  <c r="AQ821" i="61"/>
  <c r="AP821" i="61"/>
  <c r="AO821" i="61"/>
  <c r="AN821" i="61"/>
  <c r="AM821" i="61"/>
  <c r="AL821" i="61"/>
  <c r="AK821" i="61"/>
  <c r="AJ821" i="61"/>
  <c r="BC820" i="61"/>
  <c r="BB820" i="61"/>
  <c r="BA820" i="61"/>
  <c r="AZ820" i="61"/>
  <c r="AY820" i="61"/>
  <c r="AX820" i="61"/>
  <c r="AW820" i="61"/>
  <c r="AV820" i="61"/>
  <c r="AU820" i="61"/>
  <c r="AT820" i="61"/>
  <c r="AS820" i="61"/>
  <c r="AR820" i="61"/>
  <c r="AQ820" i="61"/>
  <c r="AP820" i="61"/>
  <c r="AO820" i="61"/>
  <c r="AN820" i="61"/>
  <c r="AM820" i="61"/>
  <c r="AL820" i="61"/>
  <c r="AK820" i="61"/>
  <c r="AJ820" i="61"/>
  <c r="BC819" i="61"/>
  <c r="BB819" i="61"/>
  <c r="BA819" i="61"/>
  <c r="AZ819" i="61"/>
  <c r="AY819" i="61"/>
  <c r="AX819" i="61"/>
  <c r="AW819" i="61"/>
  <c r="AV819" i="61"/>
  <c r="AU819" i="61"/>
  <c r="AT819" i="61"/>
  <c r="AS819" i="61"/>
  <c r="AR819" i="61"/>
  <c r="AQ819" i="61"/>
  <c r="AP819" i="61"/>
  <c r="AO819" i="61"/>
  <c r="AN819" i="61"/>
  <c r="AM819" i="61"/>
  <c r="AL819" i="61"/>
  <c r="AK819" i="61"/>
  <c r="AJ819" i="61"/>
  <c r="BC818" i="61"/>
  <c r="BB818" i="61"/>
  <c r="BA818" i="61"/>
  <c r="AZ818" i="61"/>
  <c r="AY818" i="61"/>
  <c r="AX818" i="61"/>
  <c r="AW818" i="61"/>
  <c r="AV818" i="61"/>
  <c r="AU818" i="61"/>
  <c r="AT818" i="61"/>
  <c r="AS818" i="61"/>
  <c r="AR818" i="61"/>
  <c r="AQ818" i="61"/>
  <c r="AP818" i="61"/>
  <c r="AO818" i="61"/>
  <c r="AN818" i="61"/>
  <c r="AM818" i="61"/>
  <c r="AL818" i="61"/>
  <c r="AK818" i="61"/>
  <c r="AJ818" i="61"/>
  <c r="BC817" i="61"/>
  <c r="BB817" i="61"/>
  <c r="BA817" i="61"/>
  <c r="AZ817" i="61"/>
  <c r="AY817" i="61"/>
  <c r="AX817" i="61"/>
  <c r="AW817" i="61"/>
  <c r="AV817" i="61"/>
  <c r="AU817" i="61"/>
  <c r="AT817" i="61"/>
  <c r="AS817" i="61"/>
  <c r="AR817" i="61"/>
  <c r="AQ817" i="61"/>
  <c r="AP817" i="61"/>
  <c r="AO817" i="61"/>
  <c r="AN817" i="61"/>
  <c r="AM817" i="61"/>
  <c r="AL817" i="61"/>
  <c r="AK817" i="61"/>
  <c r="AJ817" i="61"/>
  <c r="BC816" i="61"/>
  <c r="BB816" i="61"/>
  <c r="BA816" i="61"/>
  <c r="AZ816" i="61"/>
  <c r="AY816" i="61"/>
  <c r="AX816" i="61"/>
  <c r="AW816" i="61"/>
  <c r="AV816" i="61"/>
  <c r="AU816" i="61"/>
  <c r="AT816" i="61"/>
  <c r="AS816" i="61"/>
  <c r="AR816" i="61"/>
  <c r="AQ816" i="61"/>
  <c r="AP816" i="61"/>
  <c r="AO816" i="61"/>
  <c r="AN816" i="61"/>
  <c r="AM816" i="61"/>
  <c r="AL816" i="61"/>
  <c r="AK816" i="61"/>
  <c r="AJ816" i="61"/>
  <c r="BC815" i="61"/>
  <c r="BB815" i="61"/>
  <c r="BA815" i="61"/>
  <c r="AG815" i="61" s="1"/>
  <c r="O817" i="4" s="1"/>
  <c r="AZ815" i="61"/>
  <c r="AY815" i="61"/>
  <c r="AX815" i="61"/>
  <c r="AW815" i="61"/>
  <c r="AV815" i="61"/>
  <c r="AU815" i="61"/>
  <c r="AT815" i="61"/>
  <c r="AS815" i="61"/>
  <c r="AR815" i="61"/>
  <c r="AQ815" i="61"/>
  <c r="AP815" i="61"/>
  <c r="AO815" i="61"/>
  <c r="AN815" i="61"/>
  <c r="AM815" i="61"/>
  <c r="AL815" i="61"/>
  <c r="AK815" i="61"/>
  <c r="AJ815" i="61"/>
  <c r="BC814" i="61"/>
  <c r="BB814" i="61"/>
  <c r="BA814" i="61"/>
  <c r="AZ814" i="61"/>
  <c r="AY814" i="61"/>
  <c r="AX814" i="61"/>
  <c r="AW814" i="61"/>
  <c r="AV814" i="61"/>
  <c r="AU814" i="61"/>
  <c r="AT814" i="61"/>
  <c r="AS814" i="61"/>
  <c r="AR814" i="61"/>
  <c r="AQ814" i="61"/>
  <c r="AP814" i="61"/>
  <c r="AO814" i="61"/>
  <c r="AN814" i="61"/>
  <c r="AM814" i="61"/>
  <c r="AL814" i="61"/>
  <c r="AK814" i="61"/>
  <c r="AJ814" i="61"/>
  <c r="BC813" i="61"/>
  <c r="BB813" i="61"/>
  <c r="BA813" i="61"/>
  <c r="AZ813" i="61"/>
  <c r="AY813" i="61"/>
  <c r="AX813" i="61"/>
  <c r="AW813" i="61"/>
  <c r="AV813" i="61"/>
  <c r="AU813" i="61"/>
  <c r="AT813" i="61"/>
  <c r="AS813" i="61"/>
  <c r="AR813" i="61"/>
  <c r="AQ813" i="61"/>
  <c r="AP813" i="61"/>
  <c r="AO813" i="61"/>
  <c r="AN813" i="61"/>
  <c r="AM813" i="61"/>
  <c r="AL813" i="61"/>
  <c r="AK813" i="61"/>
  <c r="AJ813" i="61"/>
  <c r="BC812" i="61"/>
  <c r="BB812" i="61"/>
  <c r="BA812" i="61"/>
  <c r="AZ812" i="61"/>
  <c r="AY812" i="61"/>
  <c r="AX812" i="61"/>
  <c r="AW812" i="61"/>
  <c r="AV812" i="61"/>
  <c r="AU812" i="61"/>
  <c r="AT812" i="61"/>
  <c r="AS812" i="61"/>
  <c r="AR812" i="61"/>
  <c r="AQ812" i="61"/>
  <c r="AP812" i="61"/>
  <c r="AO812" i="61"/>
  <c r="AN812" i="61"/>
  <c r="AM812" i="61"/>
  <c r="AL812" i="61"/>
  <c r="AK812" i="61"/>
  <c r="AJ812" i="61"/>
  <c r="BC811" i="61"/>
  <c r="BB811" i="61"/>
  <c r="BA811" i="61"/>
  <c r="AZ811" i="61"/>
  <c r="AY811" i="61"/>
  <c r="AX811" i="61"/>
  <c r="AW811" i="61"/>
  <c r="AV811" i="61"/>
  <c r="AU811" i="61"/>
  <c r="AT811" i="61"/>
  <c r="AS811" i="61"/>
  <c r="AR811" i="61"/>
  <c r="AQ811" i="61"/>
  <c r="AP811" i="61"/>
  <c r="AO811" i="61"/>
  <c r="AN811" i="61"/>
  <c r="AM811" i="61"/>
  <c r="AL811" i="61"/>
  <c r="AK811" i="61"/>
  <c r="AJ811" i="61"/>
  <c r="BC810" i="61"/>
  <c r="BB810" i="61"/>
  <c r="BA810" i="61"/>
  <c r="AZ810" i="61"/>
  <c r="AY810" i="61"/>
  <c r="AX810" i="61"/>
  <c r="AW810" i="61"/>
  <c r="AV810" i="61"/>
  <c r="AU810" i="61"/>
  <c r="AT810" i="61"/>
  <c r="AS810" i="61"/>
  <c r="AR810" i="61"/>
  <c r="AQ810" i="61"/>
  <c r="AP810" i="61"/>
  <c r="AO810" i="61"/>
  <c r="AN810" i="61"/>
  <c r="AM810" i="61"/>
  <c r="AL810" i="61"/>
  <c r="AK810" i="61"/>
  <c r="AJ810" i="61"/>
  <c r="BC809" i="61"/>
  <c r="BB809" i="61"/>
  <c r="BA809" i="61"/>
  <c r="AZ809" i="61"/>
  <c r="AY809" i="61"/>
  <c r="AX809" i="61"/>
  <c r="AW809" i="61"/>
  <c r="AV809" i="61"/>
  <c r="AU809" i="61"/>
  <c r="AT809" i="61"/>
  <c r="AS809" i="61"/>
  <c r="AR809" i="61"/>
  <c r="AQ809" i="61"/>
  <c r="AP809" i="61"/>
  <c r="AO809" i="61"/>
  <c r="AN809" i="61"/>
  <c r="AM809" i="61"/>
  <c r="AL809" i="61"/>
  <c r="AK809" i="61"/>
  <c r="AJ809" i="61"/>
  <c r="BC808" i="61"/>
  <c r="BB808" i="61"/>
  <c r="BA808" i="61"/>
  <c r="AZ808" i="61"/>
  <c r="AY808" i="61"/>
  <c r="AX808" i="61"/>
  <c r="AW808" i="61"/>
  <c r="AV808" i="61"/>
  <c r="AU808" i="61"/>
  <c r="AT808" i="61"/>
  <c r="AS808" i="61"/>
  <c r="AR808" i="61"/>
  <c r="AQ808" i="61"/>
  <c r="AP808" i="61"/>
  <c r="AO808" i="61"/>
  <c r="AN808" i="61"/>
  <c r="AM808" i="61"/>
  <c r="AL808" i="61"/>
  <c r="AK808" i="61"/>
  <c r="AJ808" i="61"/>
  <c r="BC807" i="61"/>
  <c r="BB807" i="61"/>
  <c r="BA807" i="61"/>
  <c r="AZ807" i="61"/>
  <c r="AG807" i="61" s="1"/>
  <c r="O809" i="4" s="1"/>
  <c r="AY807" i="61"/>
  <c r="AX807" i="61"/>
  <c r="AW807" i="61"/>
  <c r="AV807" i="61"/>
  <c r="AU807" i="61"/>
  <c r="AT807" i="61"/>
  <c r="AS807" i="61"/>
  <c r="AR807" i="61"/>
  <c r="AQ807" i="61"/>
  <c r="AP807" i="61"/>
  <c r="AO807" i="61"/>
  <c r="AN807" i="61"/>
  <c r="AM807" i="61"/>
  <c r="AL807" i="61"/>
  <c r="AK807" i="61"/>
  <c r="AJ807" i="61"/>
  <c r="BC806" i="61"/>
  <c r="BB806" i="61"/>
  <c r="BA806" i="61"/>
  <c r="AZ806" i="61"/>
  <c r="AY806" i="61"/>
  <c r="AX806" i="61"/>
  <c r="AW806" i="61"/>
  <c r="AV806" i="61"/>
  <c r="AU806" i="61"/>
  <c r="AT806" i="61"/>
  <c r="AS806" i="61"/>
  <c r="AR806" i="61"/>
  <c r="AQ806" i="61"/>
  <c r="AP806" i="61"/>
  <c r="AO806" i="61"/>
  <c r="AN806" i="61"/>
  <c r="AM806" i="61"/>
  <c r="AL806" i="61"/>
  <c r="AK806" i="61"/>
  <c r="AJ806" i="61"/>
  <c r="BC805" i="61"/>
  <c r="BB805" i="61"/>
  <c r="BA805" i="61"/>
  <c r="AZ805" i="61"/>
  <c r="AY805" i="61"/>
  <c r="AX805" i="61"/>
  <c r="AW805" i="61"/>
  <c r="AV805" i="61"/>
  <c r="AU805" i="61"/>
  <c r="AT805" i="61"/>
  <c r="AS805" i="61"/>
  <c r="AR805" i="61"/>
  <c r="AQ805" i="61"/>
  <c r="AP805" i="61"/>
  <c r="AO805" i="61"/>
  <c r="AN805" i="61"/>
  <c r="AH805" i="61" s="1"/>
  <c r="P807" i="4" s="1"/>
  <c r="AM805" i="61"/>
  <c r="AL805" i="61"/>
  <c r="AK805" i="61"/>
  <c r="AJ805" i="61"/>
  <c r="BC804" i="61"/>
  <c r="BB804" i="61"/>
  <c r="BA804" i="61"/>
  <c r="AZ804" i="61"/>
  <c r="AG804" i="61" s="1"/>
  <c r="O806" i="4" s="1"/>
  <c r="AY804" i="61"/>
  <c r="AX804" i="61"/>
  <c r="AW804" i="61"/>
  <c r="AV804" i="61"/>
  <c r="AU804" i="61"/>
  <c r="AT804" i="61"/>
  <c r="AS804" i="61"/>
  <c r="AR804" i="61"/>
  <c r="AQ804" i="61"/>
  <c r="AP804" i="61"/>
  <c r="AO804" i="61"/>
  <c r="AN804" i="61"/>
  <c r="AM804" i="61"/>
  <c r="AL804" i="61"/>
  <c r="AK804" i="61"/>
  <c r="AJ804" i="61"/>
  <c r="BC803" i="61"/>
  <c r="BB803" i="61"/>
  <c r="BA803" i="61"/>
  <c r="AZ803" i="61"/>
  <c r="AY803" i="61"/>
  <c r="AX803" i="61"/>
  <c r="AW803" i="61"/>
  <c r="AV803" i="61"/>
  <c r="AU803" i="61"/>
  <c r="AT803" i="61"/>
  <c r="AS803" i="61"/>
  <c r="AR803" i="61"/>
  <c r="AQ803" i="61"/>
  <c r="AP803" i="61"/>
  <c r="AO803" i="61"/>
  <c r="AN803" i="61"/>
  <c r="AM803" i="61"/>
  <c r="AL803" i="61"/>
  <c r="AK803" i="61"/>
  <c r="AJ803" i="61"/>
  <c r="BC802" i="61"/>
  <c r="BB802" i="61"/>
  <c r="BA802" i="61"/>
  <c r="AZ802" i="61"/>
  <c r="AY802" i="61"/>
  <c r="AX802" i="61"/>
  <c r="AW802" i="61"/>
  <c r="AV802" i="61"/>
  <c r="AU802" i="61"/>
  <c r="AT802" i="61"/>
  <c r="AS802" i="61"/>
  <c r="AR802" i="61"/>
  <c r="AQ802" i="61"/>
  <c r="AP802" i="61"/>
  <c r="AO802" i="61"/>
  <c r="AN802" i="61"/>
  <c r="AM802" i="61"/>
  <c r="AL802" i="61"/>
  <c r="AK802" i="61"/>
  <c r="AJ802" i="61"/>
  <c r="BC801" i="61"/>
  <c r="BB801" i="61"/>
  <c r="BA801" i="61"/>
  <c r="AZ801" i="61"/>
  <c r="AY801" i="61"/>
  <c r="AX801" i="61"/>
  <c r="AW801" i="61"/>
  <c r="AV801" i="61"/>
  <c r="AU801" i="61"/>
  <c r="AT801" i="61"/>
  <c r="AS801" i="61"/>
  <c r="AR801" i="61"/>
  <c r="AQ801" i="61"/>
  <c r="AP801" i="61"/>
  <c r="AO801" i="61"/>
  <c r="AN801" i="61"/>
  <c r="AM801" i="61"/>
  <c r="AL801" i="61"/>
  <c r="AK801" i="61"/>
  <c r="AJ801" i="61"/>
  <c r="BC800" i="61"/>
  <c r="BB800" i="61"/>
  <c r="BA800" i="61"/>
  <c r="AZ800" i="61"/>
  <c r="AG800" i="61" s="1"/>
  <c r="O802" i="4" s="1"/>
  <c r="AY800" i="61"/>
  <c r="AX800" i="61"/>
  <c r="AW800" i="61"/>
  <c r="AV800" i="61"/>
  <c r="AU800" i="61"/>
  <c r="AT800" i="61"/>
  <c r="AS800" i="61"/>
  <c r="AR800" i="61"/>
  <c r="AQ800" i="61"/>
  <c r="AP800" i="61"/>
  <c r="AO800" i="61"/>
  <c r="AN800" i="61"/>
  <c r="AM800" i="61"/>
  <c r="AL800" i="61"/>
  <c r="AK800" i="61"/>
  <c r="AJ800" i="61"/>
  <c r="BC799" i="61"/>
  <c r="BB799" i="61"/>
  <c r="BA799" i="61"/>
  <c r="AZ799" i="61"/>
  <c r="AY799" i="61"/>
  <c r="AX799" i="61"/>
  <c r="AW799" i="61"/>
  <c r="AV799" i="61"/>
  <c r="AU799" i="61"/>
  <c r="AT799" i="61"/>
  <c r="AS799" i="61"/>
  <c r="AR799" i="61"/>
  <c r="AQ799" i="61"/>
  <c r="AP799" i="61"/>
  <c r="AO799" i="61"/>
  <c r="AN799" i="61"/>
  <c r="AM799" i="61"/>
  <c r="AL799" i="61"/>
  <c r="AK799" i="61"/>
  <c r="AJ799" i="61"/>
  <c r="BC798" i="61"/>
  <c r="BB798" i="61"/>
  <c r="BA798" i="61"/>
  <c r="AZ798" i="61"/>
  <c r="AY798" i="61"/>
  <c r="AX798" i="61"/>
  <c r="AW798" i="61"/>
  <c r="AV798" i="61"/>
  <c r="AU798" i="61"/>
  <c r="AT798" i="61"/>
  <c r="AS798" i="61"/>
  <c r="AR798" i="61"/>
  <c r="AQ798" i="61"/>
  <c r="AP798" i="61"/>
  <c r="AO798" i="61"/>
  <c r="AN798" i="61"/>
  <c r="AM798" i="61"/>
  <c r="AL798" i="61"/>
  <c r="AK798" i="61"/>
  <c r="AJ798" i="61"/>
  <c r="BC797" i="61"/>
  <c r="BB797" i="61"/>
  <c r="BA797" i="61"/>
  <c r="AZ797" i="61"/>
  <c r="AY797" i="61"/>
  <c r="AX797" i="61"/>
  <c r="AW797" i="61"/>
  <c r="AV797" i="61"/>
  <c r="AU797" i="61"/>
  <c r="AT797" i="61"/>
  <c r="AS797" i="61"/>
  <c r="AR797" i="61"/>
  <c r="AQ797" i="61"/>
  <c r="AP797" i="61"/>
  <c r="AO797" i="61"/>
  <c r="AN797" i="61"/>
  <c r="AM797" i="61"/>
  <c r="AL797" i="61"/>
  <c r="AK797" i="61"/>
  <c r="AJ797" i="61"/>
  <c r="BC796" i="61"/>
  <c r="BB796" i="61"/>
  <c r="BA796" i="61"/>
  <c r="AZ796" i="61"/>
  <c r="AY796" i="61"/>
  <c r="AX796" i="61"/>
  <c r="AW796" i="61"/>
  <c r="AV796" i="61"/>
  <c r="AU796" i="61"/>
  <c r="AT796" i="61"/>
  <c r="AS796" i="61"/>
  <c r="AR796" i="61"/>
  <c r="AQ796" i="61"/>
  <c r="AP796" i="61"/>
  <c r="AO796" i="61"/>
  <c r="AN796" i="61"/>
  <c r="AM796" i="61"/>
  <c r="AL796" i="61"/>
  <c r="AK796" i="61"/>
  <c r="AJ796" i="61"/>
  <c r="BC795" i="61"/>
  <c r="BB795" i="61"/>
  <c r="BA795" i="61"/>
  <c r="AZ795" i="61"/>
  <c r="AY795" i="61"/>
  <c r="AX795" i="61"/>
  <c r="AW795" i="61"/>
  <c r="AV795" i="61"/>
  <c r="AU795" i="61"/>
  <c r="AT795" i="61"/>
  <c r="AS795" i="61"/>
  <c r="AR795" i="61"/>
  <c r="AQ795" i="61"/>
  <c r="AP795" i="61"/>
  <c r="AO795" i="61"/>
  <c r="AN795" i="61"/>
  <c r="AM795" i="61"/>
  <c r="AL795" i="61"/>
  <c r="AK795" i="61"/>
  <c r="AJ795" i="61"/>
  <c r="BC794" i="61"/>
  <c r="BB794" i="61"/>
  <c r="BA794" i="61"/>
  <c r="AZ794" i="61"/>
  <c r="AG794" i="61" s="1"/>
  <c r="O796" i="4" s="1"/>
  <c r="AY794" i="61"/>
  <c r="AX794" i="61"/>
  <c r="AW794" i="61"/>
  <c r="AV794" i="61"/>
  <c r="AU794" i="61"/>
  <c r="AT794" i="61"/>
  <c r="AS794" i="61"/>
  <c r="AR794" i="61"/>
  <c r="AQ794" i="61"/>
  <c r="AP794" i="61"/>
  <c r="AO794" i="61"/>
  <c r="AN794" i="61"/>
  <c r="AM794" i="61"/>
  <c r="AL794" i="61"/>
  <c r="AK794" i="61"/>
  <c r="AJ794" i="61"/>
  <c r="BC793" i="61"/>
  <c r="BB793" i="61"/>
  <c r="BA793" i="61"/>
  <c r="AZ793" i="61"/>
  <c r="AY793" i="61"/>
  <c r="AX793" i="61"/>
  <c r="AW793" i="61"/>
  <c r="AV793" i="61"/>
  <c r="AU793" i="61"/>
  <c r="AT793" i="61"/>
  <c r="AS793" i="61"/>
  <c r="AR793" i="61"/>
  <c r="AQ793" i="61"/>
  <c r="AP793" i="61"/>
  <c r="AO793" i="61"/>
  <c r="AN793" i="61"/>
  <c r="AM793" i="61"/>
  <c r="AL793" i="61"/>
  <c r="AK793" i="61"/>
  <c r="AJ793" i="61"/>
  <c r="BC792" i="61"/>
  <c r="BB792" i="61"/>
  <c r="BA792" i="61"/>
  <c r="AZ792" i="61"/>
  <c r="AY792" i="61"/>
  <c r="AX792" i="61"/>
  <c r="AW792" i="61"/>
  <c r="AV792" i="61"/>
  <c r="AU792" i="61"/>
  <c r="AT792" i="61"/>
  <c r="AS792" i="61"/>
  <c r="AR792" i="61"/>
  <c r="AQ792" i="61"/>
  <c r="AP792" i="61"/>
  <c r="AO792" i="61"/>
  <c r="AN792" i="61"/>
  <c r="AM792" i="61"/>
  <c r="AL792" i="61"/>
  <c r="AK792" i="61"/>
  <c r="AJ792" i="61"/>
  <c r="AG792" i="61"/>
  <c r="O794" i="4" s="1"/>
  <c r="BC791" i="61"/>
  <c r="BB791" i="61"/>
  <c r="BA791" i="61"/>
  <c r="AZ791" i="61"/>
  <c r="AY791" i="61"/>
  <c r="AX791" i="61"/>
  <c r="AW791" i="61"/>
  <c r="AV791" i="61"/>
  <c r="AU791" i="61"/>
  <c r="AT791" i="61"/>
  <c r="AS791" i="61"/>
  <c r="AR791" i="61"/>
  <c r="AQ791" i="61"/>
  <c r="AP791" i="61"/>
  <c r="AO791" i="61"/>
  <c r="AN791" i="61"/>
  <c r="AM791" i="61"/>
  <c r="AL791" i="61"/>
  <c r="AK791" i="61"/>
  <c r="AJ791" i="61"/>
  <c r="BC790" i="61"/>
  <c r="BB790" i="61"/>
  <c r="BA790" i="61"/>
  <c r="AZ790" i="61"/>
  <c r="AY790" i="61"/>
  <c r="AX790" i="61"/>
  <c r="AW790" i="61"/>
  <c r="AV790" i="61"/>
  <c r="AU790" i="61"/>
  <c r="AT790" i="61"/>
  <c r="AS790" i="61"/>
  <c r="AR790" i="61"/>
  <c r="AQ790" i="61"/>
  <c r="AP790" i="61"/>
  <c r="AO790" i="61"/>
  <c r="AN790" i="61"/>
  <c r="AM790" i="61"/>
  <c r="AL790" i="61"/>
  <c r="AK790" i="61"/>
  <c r="AJ790" i="61"/>
  <c r="BC789" i="61"/>
  <c r="BB789" i="61"/>
  <c r="BA789" i="61"/>
  <c r="AZ789" i="61"/>
  <c r="AY789" i="61"/>
  <c r="AX789" i="61"/>
  <c r="AW789" i="61"/>
  <c r="AV789" i="61"/>
  <c r="AU789" i="61"/>
  <c r="AT789" i="61"/>
  <c r="AS789" i="61"/>
  <c r="AR789" i="61"/>
  <c r="AQ789" i="61"/>
  <c r="AP789" i="61"/>
  <c r="AO789" i="61"/>
  <c r="AN789" i="61"/>
  <c r="AM789" i="61"/>
  <c r="AL789" i="61"/>
  <c r="AK789" i="61"/>
  <c r="AJ789" i="61"/>
  <c r="BC788" i="61"/>
  <c r="BB788" i="61"/>
  <c r="BA788" i="61"/>
  <c r="AZ788" i="61"/>
  <c r="AY788" i="61"/>
  <c r="AX788" i="61"/>
  <c r="AW788" i="61"/>
  <c r="AV788" i="61"/>
  <c r="AU788" i="61"/>
  <c r="AT788" i="61"/>
  <c r="AS788" i="61"/>
  <c r="AR788" i="61"/>
  <c r="AQ788" i="61"/>
  <c r="AP788" i="61"/>
  <c r="AO788" i="61"/>
  <c r="AN788" i="61"/>
  <c r="AM788" i="61"/>
  <c r="AL788" i="61"/>
  <c r="AK788" i="61"/>
  <c r="AJ788" i="61"/>
  <c r="AH788" i="61" s="1"/>
  <c r="P790" i="4" s="1"/>
  <c r="BC787" i="61"/>
  <c r="BB787" i="61"/>
  <c r="BA787" i="61"/>
  <c r="AZ787" i="61"/>
  <c r="AY787" i="61"/>
  <c r="AX787" i="61"/>
  <c r="AW787" i="61"/>
  <c r="AV787" i="61"/>
  <c r="AU787" i="61"/>
  <c r="AT787" i="61"/>
  <c r="AS787" i="61"/>
  <c r="AR787" i="61"/>
  <c r="AQ787" i="61"/>
  <c r="AP787" i="61"/>
  <c r="AO787" i="61"/>
  <c r="AN787" i="61"/>
  <c r="AM787" i="61"/>
  <c r="AL787" i="61"/>
  <c r="AK787" i="61"/>
  <c r="AJ787" i="61"/>
  <c r="BC786" i="61"/>
  <c r="BB786" i="61"/>
  <c r="BA786" i="61"/>
  <c r="AZ786" i="61"/>
  <c r="AY786" i="61"/>
  <c r="AX786" i="61"/>
  <c r="AW786" i="61"/>
  <c r="AV786" i="61"/>
  <c r="AU786" i="61"/>
  <c r="AT786" i="61"/>
  <c r="AS786" i="61"/>
  <c r="AR786" i="61"/>
  <c r="AQ786" i="61"/>
  <c r="AP786" i="61"/>
  <c r="AO786" i="61"/>
  <c r="AN786" i="61"/>
  <c r="AM786" i="61"/>
  <c r="AL786" i="61"/>
  <c r="AK786" i="61"/>
  <c r="AJ786" i="61"/>
  <c r="AH786" i="61" s="1"/>
  <c r="P788" i="4" s="1"/>
  <c r="BC785" i="61"/>
  <c r="BB785" i="61"/>
  <c r="BA785" i="61"/>
  <c r="AZ785" i="61"/>
  <c r="AY785" i="61"/>
  <c r="AX785" i="61"/>
  <c r="AW785" i="61"/>
  <c r="AV785" i="61"/>
  <c r="AU785" i="61"/>
  <c r="AT785" i="61"/>
  <c r="AS785" i="61"/>
  <c r="AR785" i="61"/>
  <c r="AQ785" i="61"/>
  <c r="AP785" i="61"/>
  <c r="AO785" i="61"/>
  <c r="AN785" i="61"/>
  <c r="AM785" i="61"/>
  <c r="AL785" i="61"/>
  <c r="AK785" i="61"/>
  <c r="AJ785" i="61"/>
  <c r="BC784" i="61"/>
  <c r="BB784" i="61"/>
  <c r="BA784" i="61"/>
  <c r="AZ784" i="61"/>
  <c r="AY784" i="61"/>
  <c r="AX784" i="61"/>
  <c r="AW784" i="61"/>
  <c r="AV784" i="61"/>
  <c r="AU784" i="61"/>
  <c r="AT784" i="61"/>
  <c r="AS784" i="61"/>
  <c r="AR784" i="61"/>
  <c r="AQ784" i="61"/>
  <c r="AP784" i="61"/>
  <c r="AO784" i="61"/>
  <c r="AN784" i="61"/>
  <c r="AM784" i="61"/>
  <c r="AL784" i="61"/>
  <c r="AK784" i="61"/>
  <c r="AJ784" i="61"/>
  <c r="BC783" i="61"/>
  <c r="BB783" i="61"/>
  <c r="BA783" i="61"/>
  <c r="AZ783" i="61"/>
  <c r="AY783" i="61"/>
  <c r="AX783" i="61"/>
  <c r="AW783" i="61"/>
  <c r="AV783" i="61"/>
  <c r="AU783" i="61"/>
  <c r="AT783" i="61"/>
  <c r="AS783" i="61"/>
  <c r="AR783" i="61"/>
  <c r="AQ783" i="61"/>
  <c r="AP783" i="61"/>
  <c r="AO783" i="61"/>
  <c r="AN783" i="61"/>
  <c r="AM783" i="61"/>
  <c r="AL783" i="61"/>
  <c r="AK783" i="61"/>
  <c r="AJ783" i="61"/>
  <c r="BC782" i="61"/>
  <c r="BB782" i="61"/>
  <c r="BA782" i="61"/>
  <c r="AZ782" i="61"/>
  <c r="AY782" i="61"/>
  <c r="AX782" i="61"/>
  <c r="AW782" i="61"/>
  <c r="AV782" i="61"/>
  <c r="AU782" i="61"/>
  <c r="AT782" i="61"/>
  <c r="AS782" i="61"/>
  <c r="AR782" i="61"/>
  <c r="AQ782" i="61"/>
  <c r="AP782" i="61"/>
  <c r="AO782" i="61"/>
  <c r="AN782" i="61"/>
  <c r="AM782" i="61"/>
  <c r="AL782" i="61"/>
  <c r="AK782" i="61"/>
  <c r="AJ782" i="61"/>
  <c r="BC781" i="61"/>
  <c r="BB781" i="61"/>
  <c r="BA781" i="61"/>
  <c r="AZ781" i="61"/>
  <c r="AY781" i="61"/>
  <c r="AX781" i="61"/>
  <c r="AW781" i="61"/>
  <c r="AV781" i="61"/>
  <c r="AU781" i="61"/>
  <c r="AT781" i="61"/>
  <c r="AS781" i="61"/>
  <c r="AR781" i="61"/>
  <c r="AQ781" i="61"/>
  <c r="AP781" i="61"/>
  <c r="AO781" i="61"/>
  <c r="AN781" i="61"/>
  <c r="AM781" i="61"/>
  <c r="AL781" i="61"/>
  <c r="AK781" i="61"/>
  <c r="AJ781" i="61"/>
  <c r="BC780" i="61"/>
  <c r="BB780" i="61"/>
  <c r="BA780" i="61"/>
  <c r="AZ780" i="61"/>
  <c r="AY780" i="61"/>
  <c r="AX780" i="61"/>
  <c r="AW780" i="61"/>
  <c r="AV780" i="61"/>
  <c r="AU780" i="61"/>
  <c r="AT780" i="61"/>
  <c r="AS780" i="61"/>
  <c r="AR780" i="61"/>
  <c r="AQ780" i="61"/>
  <c r="AP780" i="61"/>
  <c r="AO780" i="61"/>
  <c r="AN780" i="61"/>
  <c r="AM780" i="61"/>
  <c r="AL780" i="61"/>
  <c r="AK780" i="61"/>
  <c r="AJ780" i="61"/>
  <c r="BC779" i="61"/>
  <c r="BB779" i="61"/>
  <c r="BA779" i="61"/>
  <c r="AZ779" i="61"/>
  <c r="AY779" i="61"/>
  <c r="AX779" i="61"/>
  <c r="AW779" i="61"/>
  <c r="AV779" i="61"/>
  <c r="AU779" i="61"/>
  <c r="AT779" i="61"/>
  <c r="AS779" i="61"/>
  <c r="AR779" i="61"/>
  <c r="AQ779" i="61"/>
  <c r="AP779" i="61"/>
  <c r="AO779" i="61"/>
  <c r="AN779" i="61"/>
  <c r="AM779" i="61"/>
  <c r="AL779" i="61"/>
  <c r="AK779" i="61"/>
  <c r="AJ779" i="61"/>
  <c r="BC778" i="61"/>
  <c r="BB778" i="61"/>
  <c r="BA778" i="61"/>
  <c r="AZ778" i="61"/>
  <c r="AY778" i="61"/>
  <c r="AX778" i="61"/>
  <c r="AW778" i="61"/>
  <c r="AV778" i="61"/>
  <c r="AU778" i="61"/>
  <c r="AT778" i="61"/>
  <c r="AS778" i="61"/>
  <c r="AR778" i="61"/>
  <c r="AQ778" i="61"/>
  <c r="AP778" i="61"/>
  <c r="AO778" i="61"/>
  <c r="AN778" i="61"/>
  <c r="AM778" i="61"/>
  <c r="AL778" i="61"/>
  <c r="AK778" i="61"/>
  <c r="AJ778" i="61"/>
  <c r="BC777" i="61"/>
  <c r="BB777" i="61"/>
  <c r="BA777" i="61"/>
  <c r="AZ777" i="61"/>
  <c r="AY777" i="61"/>
  <c r="AX777" i="61"/>
  <c r="AW777" i="61"/>
  <c r="AV777" i="61"/>
  <c r="AU777" i="61"/>
  <c r="AT777" i="61"/>
  <c r="AS777" i="61"/>
  <c r="AR777" i="61"/>
  <c r="AQ777" i="61"/>
  <c r="AP777" i="61"/>
  <c r="AO777" i="61"/>
  <c r="AN777" i="61"/>
  <c r="AH777" i="61" s="1"/>
  <c r="P779" i="4" s="1"/>
  <c r="AM777" i="61"/>
  <c r="AL777" i="61"/>
  <c r="AK777" i="61"/>
  <c r="AJ777" i="61"/>
  <c r="BC776" i="61"/>
  <c r="BB776" i="61"/>
  <c r="BA776" i="61"/>
  <c r="AZ776" i="61"/>
  <c r="AY776" i="61"/>
  <c r="AX776" i="61"/>
  <c r="AW776" i="61"/>
  <c r="AV776" i="61"/>
  <c r="AU776" i="61"/>
  <c r="AT776" i="61"/>
  <c r="AS776" i="61"/>
  <c r="AR776" i="61"/>
  <c r="AQ776" i="61"/>
  <c r="AP776" i="61"/>
  <c r="AO776" i="61"/>
  <c r="AN776" i="61"/>
  <c r="AM776" i="61"/>
  <c r="AL776" i="61"/>
  <c r="AK776" i="61"/>
  <c r="AJ776" i="61"/>
  <c r="BC775" i="61"/>
  <c r="BB775" i="61"/>
  <c r="BA775" i="61"/>
  <c r="AZ775" i="61"/>
  <c r="AY775" i="61"/>
  <c r="AX775" i="61"/>
  <c r="AW775" i="61"/>
  <c r="AV775" i="61"/>
  <c r="AU775" i="61"/>
  <c r="AT775" i="61"/>
  <c r="AS775" i="61"/>
  <c r="AR775" i="61"/>
  <c r="AQ775" i="61"/>
  <c r="AP775" i="61"/>
  <c r="AO775" i="61"/>
  <c r="AN775" i="61"/>
  <c r="AM775" i="61"/>
  <c r="AL775" i="61"/>
  <c r="AK775" i="61"/>
  <c r="AJ775" i="61"/>
  <c r="BC774" i="61"/>
  <c r="BB774" i="61"/>
  <c r="BA774" i="61"/>
  <c r="AZ774" i="61"/>
  <c r="AY774" i="61"/>
  <c r="AX774" i="61"/>
  <c r="AW774" i="61"/>
  <c r="AV774" i="61"/>
  <c r="AU774" i="61"/>
  <c r="AT774" i="61"/>
  <c r="AS774" i="61"/>
  <c r="AR774" i="61"/>
  <c r="AQ774" i="61"/>
  <c r="AP774" i="61"/>
  <c r="AO774" i="61"/>
  <c r="AN774" i="61"/>
  <c r="AM774" i="61"/>
  <c r="AL774" i="61"/>
  <c r="AK774" i="61"/>
  <c r="AJ774" i="61"/>
  <c r="BC773" i="61"/>
  <c r="BB773" i="61"/>
  <c r="BA773" i="61"/>
  <c r="AZ773" i="61"/>
  <c r="AY773" i="61"/>
  <c r="AX773" i="61"/>
  <c r="AW773" i="61"/>
  <c r="AV773" i="61"/>
  <c r="AU773" i="61"/>
  <c r="AT773" i="61"/>
  <c r="AS773" i="61"/>
  <c r="AR773" i="61"/>
  <c r="AQ773" i="61"/>
  <c r="AP773" i="61"/>
  <c r="AO773" i="61"/>
  <c r="AN773" i="61"/>
  <c r="AM773" i="61"/>
  <c r="AL773" i="61"/>
  <c r="AK773" i="61"/>
  <c r="AJ773" i="61"/>
  <c r="BC772" i="61"/>
  <c r="BB772" i="61"/>
  <c r="BA772" i="61"/>
  <c r="AZ772" i="61"/>
  <c r="AY772" i="61"/>
  <c r="AX772" i="61"/>
  <c r="AW772" i="61"/>
  <c r="AV772" i="61"/>
  <c r="AU772" i="61"/>
  <c r="AT772" i="61"/>
  <c r="AS772" i="61"/>
  <c r="AR772" i="61"/>
  <c r="AQ772" i="61"/>
  <c r="AP772" i="61"/>
  <c r="AO772" i="61"/>
  <c r="AN772" i="61"/>
  <c r="AM772" i="61"/>
  <c r="AL772" i="61"/>
  <c r="AK772" i="61"/>
  <c r="AJ772" i="61"/>
  <c r="BC771" i="61"/>
  <c r="BB771" i="61"/>
  <c r="BA771" i="61"/>
  <c r="AZ771" i="61"/>
  <c r="AY771" i="61"/>
  <c r="AX771" i="61"/>
  <c r="AW771" i="61"/>
  <c r="AV771" i="61"/>
  <c r="AU771" i="61"/>
  <c r="AT771" i="61"/>
  <c r="AS771" i="61"/>
  <c r="AR771" i="61"/>
  <c r="AQ771" i="61"/>
  <c r="AP771" i="61"/>
  <c r="AO771" i="61"/>
  <c r="AN771" i="61"/>
  <c r="AM771" i="61"/>
  <c r="AL771" i="61"/>
  <c r="AK771" i="61"/>
  <c r="AJ771" i="61"/>
  <c r="BC770" i="61"/>
  <c r="BB770" i="61"/>
  <c r="BA770" i="61"/>
  <c r="AZ770" i="61"/>
  <c r="AY770" i="61"/>
  <c r="AX770" i="61"/>
  <c r="AW770" i="61"/>
  <c r="AV770" i="61"/>
  <c r="AU770" i="61"/>
  <c r="AT770" i="61"/>
  <c r="AS770" i="61"/>
  <c r="AR770" i="61"/>
  <c r="AQ770" i="61"/>
  <c r="AP770" i="61"/>
  <c r="AO770" i="61"/>
  <c r="AN770" i="61"/>
  <c r="AM770" i="61"/>
  <c r="AL770" i="61"/>
  <c r="AK770" i="61"/>
  <c r="AJ770" i="61"/>
  <c r="BC769" i="61"/>
  <c r="BB769" i="61"/>
  <c r="BA769" i="61"/>
  <c r="AZ769" i="61"/>
  <c r="AY769" i="61"/>
  <c r="AX769" i="61"/>
  <c r="AW769" i="61"/>
  <c r="AV769" i="61"/>
  <c r="AU769" i="61"/>
  <c r="AT769" i="61"/>
  <c r="AS769" i="61"/>
  <c r="AR769" i="61"/>
  <c r="AQ769" i="61"/>
  <c r="AP769" i="61"/>
  <c r="AO769" i="61"/>
  <c r="AN769" i="61"/>
  <c r="AM769" i="61"/>
  <c r="AL769" i="61"/>
  <c r="AK769" i="61"/>
  <c r="AJ769" i="61"/>
  <c r="BC768" i="61"/>
  <c r="BB768" i="61"/>
  <c r="BA768" i="61"/>
  <c r="AZ768" i="61"/>
  <c r="AY768" i="61"/>
  <c r="AX768" i="61"/>
  <c r="AW768" i="61"/>
  <c r="AV768" i="61"/>
  <c r="AU768" i="61"/>
  <c r="AT768" i="61"/>
  <c r="AS768" i="61"/>
  <c r="AR768" i="61"/>
  <c r="AQ768" i="61"/>
  <c r="AP768" i="61"/>
  <c r="AO768" i="61"/>
  <c r="AN768" i="61"/>
  <c r="AM768" i="61"/>
  <c r="AL768" i="61"/>
  <c r="AK768" i="61"/>
  <c r="AJ768" i="61"/>
  <c r="BC767" i="61"/>
  <c r="BB767" i="61"/>
  <c r="BA767" i="61"/>
  <c r="AZ767" i="61"/>
  <c r="AY767" i="61"/>
  <c r="AX767" i="61"/>
  <c r="AW767" i="61"/>
  <c r="AV767" i="61"/>
  <c r="AU767" i="61"/>
  <c r="AT767" i="61"/>
  <c r="AS767" i="61"/>
  <c r="AR767" i="61"/>
  <c r="AQ767" i="61"/>
  <c r="AP767" i="61"/>
  <c r="AO767" i="61"/>
  <c r="AN767" i="61"/>
  <c r="AM767" i="61"/>
  <c r="AL767" i="61"/>
  <c r="AK767" i="61"/>
  <c r="AJ767" i="61"/>
  <c r="BC766" i="61"/>
  <c r="BB766" i="61"/>
  <c r="BA766" i="61"/>
  <c r="AZ766" i="61"/>
  <c r="AY766" i="61"/>
  <c r="AX766" i="61"/>
  <c r="AW766" i="61"/>
  <c r="AV766" i="61"/>
  <c r="AU766" i="61"/>
  <c r="AT766" i="61"/>
  <c r="AS766" i="61"/>
  <c r="AR766" i="61"/>
  <c r="AQ766" i="61"/>
  <c r="AP766" i="61"/>
  <c r="AO766" i="61"/>
  <c r="AN766" i="61"/>
  <c r="AM766" i="61"/>
  <c r="AL766" i="61"/>
  <c r="AK766" i="61"/>
  <c r="AJ766" i="61"/>
  <c r="BC765" i="61"/>
  <c r="BB765" i="61"/>
  <c r="BA765" i="61"/>
  <c r="AZ765" i="61"/>
  <c r="AY765" i="61"/>
  <c r="AX765" i="61"/>
  <c r="AW765" i="61"/>
  <c r="AV765" i="61"/>
  <c r="AU765" i="61"/>
  <c r="AT765" i="61"/>
  <c r="AS765" i="61"/>
  <c r="AR765" i="61"/>
  <c r="AQ765" i="61"/>
  <c r="AP765" i="61"/>
  <c r="AO765" i="61"/>
  <c r="AN765" i="61"/>
  <c r="AM765" i="61"/>
  <c r="AL765" i="61"/>
  <c r="AK765" i="61"/>
  <c r="AJ765" i="61"/>
  <c r="BC764" i="61"/>
  <c r="BB764" i="61"/>
  <c r="BA764" i="61"/>
  <c r="AZ764" i="61"/>
  <c r="AY764" i="61"/>
  <c r="AX764" i="61"/>
  <c r="AW764" i="61"/>
  <c r="AV764" i="61"/>
  <c r="AU764" i="61"/>
  <c r="AT764" i="61"/>
  <c r="AS764" i="61"/>
  <c r="AR764" i="61"/>
  <c r="AQ764" i="61"/>
  <c r="AP764" i="61"/>
  <c r="AO764" i="61"/>
  <c r="AN764" i="61"/>
  <c r="AM764" i="61"/>
  <c r="AL764" i="61"/>
  <c r="AK764" i="61"/>
  <c r="AJ764" i="61"/>
  <c r="BC763" i="61"/>
  <c r="BB763" i="61"/>
  <c r="BA763" i="61"/>
  <c r="AZ763" i="61"/>
  <c r="AY763" i="61"/>
  <c r="AX763" i="61"/>
  <c r="AW763" i="61"/>
  <c r="AV763" i="61"/>
  <c r="AU763" i="61"/>
  <c r="AT763" i="61"/>
  <c r="AS763" i="61"/>
  <c r="AR763" i="61"/>
  <c r="AQ763" i="61"/>
  <c r="AP763" i="61"/>
  <c r="AO763" i="61"/>
  <c r="AN763" i="61"/>
  <c r="AM763" i="61"/>
  <c r="AL763" i="61"/>
  <c r="AK763" i="61"/>
  <c r="AJ763" i="61"/>
  <c r="BC762" i="61"/>
  <c r="BB762" i="61"/>
  <c r="BA762" i="61"/>
  <c r="AZ762" i="61"/>
  <c r="AY762" i="61"/>
  <c r="AX762" i="61"/>
  <c r="AW762" i="61"/>
  <c r="AV762" i="61"/>
  <c r="AU762" i="61"/>
  <c r="AT762" i="61"/>
  <c r="AS762" i="61"/>
  <c r="AR762" i="61"/>
  <c r="AQ762" i="61"/>
  <c r="AP762" i="61"/>
  <c r="AO762" i="61"/>
  <c r="AN762" i="61"/>
  <c r="AM762" i="61"/>
  <c r="AL762" i="61"/>
  <c r="AK762" i="61"/>
  <c r="AJ762" i="61"/>
  <c r="BC761" i="61"/>
  <c r="BB761" i="61"/>
  <c r="BA761" i="61"/>
  <c r="AZ761" i="61"/>
  <c r="AY761" i="61"/>
  <c r="AX761" i="61"/>
  <c r="AW761" i="61"/>
  <c r="AV761" i="61"/>
  <c r="AU761" i="61"/>
  <c r="AT761" i="61"/>
  <c r="AS761" i="61"/>
  <c r="AR761" i="61"/>
  <c r="AQ761" i="61"/>
  <c r="AP761" i="61"/>
  <c r="AO761" i="61"/>
  <c r="AN761" i="61"/>
  <c r="AM761" i="61"/>
  <c r="AL761" i="61"/>
  <c r="AK761" i="61"/>
  <c r="AJ761" i="61"/>
  <c r="BC760" i="61"/>
  <c r="BB760" i="61"/>
  <c r="BA760" i="61"/>
  <c r="AZ760" i="61"/>
  <c r="AY760" i="61"/>
  <c r="AX760" i="61"/>
  <c r="AW760" i="61"/>
  <c r="AV760" i="61"/>
  <c r="AU760" i="61"/>
  <c r="AT760" i="61"/>
  <c r="AS760" i="61"/>
  <c r="AR760" i="61"/>
  <c r="AQ760" i="61"/>
  <c r="AP760" i="61"/>
  <c r="AO760" i="61"/>
  <c r="AN760" i="61"/>
  <c r="AM760" i="61"/>
  <c r="AL760" i="61"/>
  <c r="AK760" i="61"/>
  <c r="AH760" i="61" s="1"/>
  <c r="P762" i="4" s="1"/>
  <c r="AJ760" i="61"/>
  <c r="BC759" i="61"/>
  <c r="BB759" i="61"/>
  <c r="BA759" i="61"/>
  <c r="AZ759" i="61"/>
  <c r="AY759" i="61"/>
  <c r="AX759" i="61"/>
  <c r="AW759" i="61"/>
  <c r="AV759" i="61"/>
  <c r="AU759" i="61"/>
  <c r="AT759" i="61"/>
  <c r="AS759" i="61"/>
  <c r="AR759" i="61"/>
  <c r="AQ759" i="61"/>
  <c r="AP759" i="61"/>
  <c r="AO759" i="61"/>
  <c r="AN759" i="61"/>
  <c r="AM759" i="61"/>
  <c r="AL759" i="61"/>
  <c r="AK759" i="61"/>
  <c r="AJ759" i="61"/>
  <c r="BC758" i="61"/>
  <c r="BB758" i="61"/>
  <c r="BA758" i="61"/>
  <c r="AZ758" i="61"/>
  <c r="AY758" i="61"/>
  <c r="AX758" i="61"/>
  <c r="AW758" i="61"/>
  <c r="AV758" i="61"/>
  <c r="AU758" i="61"/>
  <c r="AT758" i="61"/>
  <c r="AS758" i="61"/>
  <c r="AR758" i="61"/>
  <c r="AQ758" i="61"/>
  <c r="AP758" i="61"/>
  <c r="AO758" i="61"/>
  <c r="AN758" i="61"/>
  <c r="AM758" i="61"/>
  <c r="AL758" i="61"/>
  <c r="AK758" i="61"/>
  <c r="AJ758" i="61"/>
  <c r="BC757" i="61"/>
  <c r="BB757" i="61"/>
  <c r="BA757" i="61"/>
  <c r="AZ757" i="61"/>
  <c r="AY757" i="61"/>
  <c r="AX757" i="61"/>
  <c r="AW757" i="61"/>
  <c r="AV757" i="61"/>
  <c r="AU757" i="61"/>
  <c r="AT757" i="61"/>
  <c r="AS757" i="61"/>
  <c r="AR757" i="61"/>
  <c r="AQ757" i="61"/>
  <c r="AP757" i="61"/>
  <c r="AO757" i="61"/>
  <c r="AN757" i="61"/>
  <c r="AM757" i="61"/>
  <c r="AL757" i="61"/>
  <c r="AK757" i="61"/>
  <c r="AJ757" i="61"/>
  <c r="BC756" i="61"/>
  <c r="BB756" i="61"/>
  <c r="BA756" i="61"/>
  <c r="AZ756" i="61"/>
  <c r="AY756" i="61"/>
  <c r="AX756" i="61"/>
  <c r="AW756" i="61"/>
  <c r="AV756" i="61"/>
  <c r="AU756" i="61"/>
  <c r="AT756" i="61"/>
  <c r="AS756" i="61"/>
  <c r="AR756" i="61"/>
  <c r="AQ756" i="61"/>
  <c r="AP756" i="61"/>
  <c r="AO756" i="61"/>
  <c r="AN756" i="61"/>
  <c r="AM756" i="61"/>
  <c r="AL756" i="61"/>
  <c r="AK756" i="61"/>
  <c r="AJ756" i="61"/>
  <c r="BC755" i="61"/>
  <c r="BB755" i="61"/>
  <c r="BA755" i="61"/>
  <c r="AZ755" i="61"/>
  <c r="AY755" i="61"/>
  <c r="AX755" i="61"/>
  <c r="AW755" i="61"/>
  <c r="AV755" i="61"/>
  <c r="AU755" i="61"/>
  <c r="AT755" i="61"/>
  <c r="AS755" i="61"/>
  <c r="AR755" i="61"/>
  <c r="AQ755" i="61"/>
  <c r="AP755" i="61"/>
  <c r="AO755" i="61"/>
  <c r="AN755" i="61"/>
  <c r="AM755" i="61"/>
  <c r="AL755" i="61"/>
  <c r="AK755" i="61"/>
  <c r="AJ755" i="61"/>
  <c r="BC754" i="61"/>
  <c r="BB754" i="61"/>
  <c r="BA754" i="61"/>
  <c r="AZ754" i="61"/>
  <c r="AY754" i="61"/>
  <c r="AX754" i="61"/>
  <c r="AW754" i="61"/>
  <c r="AV754" i="61"/>
  <c r="AU754" i="61"/>
  <c r="AT754" i="61"/>
  <c r="AS754" i="61"/>
  <c r="AR754" i="61"/>
  <c r="AQ754" i="61"/>
  <c r="AP754" i="61"/>
  <c r="AO754" i="61"/>
  <c r="AN754" i="61"/>
  <c r="AM754" i="61"/>
  <c r="AL754" i="61"/>
  <c r="AK754" i="61"/>
  <c r="AJ754" i="61"/>
  <c r="BC753" i="61"/>
  <c r="BB753" i="61"/>
  <c r="BA753" i="61"/>
  <c r="AZ753" i="61"/>
  <c r="AY753" i="61"/>
  <c r="AX753" i="61"/>
  <c r="AW753" i="61"/>
  <c r="AV753" i="61"/>
  <c r="AU753" i="61"/>
  <c r="AT753" i="61"/>
  <c r="AS753" i="61"/>
  <c r="AR753" i="61"/>
  <c r="AQ753" i="61"/>
  <c r="AP753" i="61"/>
  <c r="AO753" i="61"/>
  <c r="AN753" i="61"/>
  <c r="AM753" i="61"/>
  <c r="AL753" i="61"/>
  <c r="AK753" i="61"/>
  <c r="AJ753" i="61"/>
  <c r="BC752" i="61"/>
  <c r="BB752" i="61"/>
  <c r="BA752" i="61"/>
  <c r="AZ752" i="61"/>
  <c r="AY752" i="61"/>
  <c r="AX752" i="61"/>
  <c r="AW752" i="61"/>
  <c r="AV752" i="61"/>
  <c r="AU752" i="61"/>
  <c r="AT752" i="61"/>
  <c r="AS752" i="61"/>
  <c r="AR752" i="61"/>
  <c r="AQ752" i="61"/>
  <c r="AP752" i="61"/>
  <c r="AO752" i="61"/>
  <c r="AN752" i="61"/>
  <c r="AM752" i="61"/>
  <c r="AL752" i="61"/>
  <c r="AK752" i="61"/>
  <c r="AJ752" i="61"/>
  <c r="BC751" i="61"/>
  <c r="BB751" i="61"/>
  <c r="BA751" i="61"/>
  <c r="AZ751" i="61"/>
  <c r="AY751" i="61"/>
  <c r="AX751" i="61"/>
  <c r="AW751" i="61"/>
  <c r="AV751" i="61"/>
  <c r="AU751" i="61"/>
  <c r="AT751" i="61"/>
  <c r="AS751" i="61"/>
  <c r="AR751" i="61"/>
  <c r="AQ751" i="61"/>
  <c r="AP751" i="61"/>
  <c r="AO751" i="61"/>
  <c r="AN751" i="61"/>
  <c r="AM751" i="61"/>
  <c r="AL751" i="61"/>
  <c r="AK751" i="61"/>
  <c r="AJ751" i="61"/>
  <c r="BC750" i="61"/>
  <c r="BB750" i="61"/>
  <c r="BA750" i="61"/>
  <c r="AZ750" i="61"/>
  <c r="AY750" i="61"/>
  <c r="AX750" i="61"/>
  <c r="AW750" i="61"/>
  <c r="AV750" i="61"/>
  <c r="AU750" i="61"/>
  <c r="AT750" i="61"/>
  <c r="AS750" i="61"/>
  <c r="AR750" i="61"/>
  <c r="AQ750" i="61"/>
  <c r="AP750" i="61"/>
  <c r="AO750" i="61"/>
  <c r="AN750" i="61"/>
  <c r="AM750" i="61"/>
  <c r="AL750" i="61"/>
  <c r="AK750" i="61"/>
  <c r="AJ750" i="61"/>
  <c r="BC749" i="61"/>
  <c r="BB749" i="61"/>
  <c r="BA749" i="61"/>
  <c r="AZ749" i="61"/>
  <c r="AY749" i="61"/>
  <c r="AX749" i="61"/>
  <c r="AW749" i="61"/>
  <c r="AV749" i="61"/>
  <c r="AU749" i="61"/>
  <c r="AT749" i="61"/>
  <c r="AS749" i="61"/>
  <c r="AR749" i="61"/>
  <c r="AQ749" i="61"/>
  <c r="AP749" i="61"/>
  <c r="AO749" i="61"/>
  <c r="AN749" i="61"/>
  <c r="AM749" i="61"/>
  <c r="AL749" i="61"/>
  <c r="AK749" i="61"/>
  <c r="AJ749" i="61"/>
  <c r="BC748" i="61"/>
  <c r="BB748" i="61"/>
  <c r="BA748" i="61"/>
  <c r="AZ748" i="61"/>
  <c r="AY748" i="61"/>
  <c r="AX748" i="61"/>
  <c r="AW748" i="61"/>
  <c r="AV748" i="61"/>
  <c r="AU748" i="61"/>
  <c r="AT748" i="61"/>
  <c r="AS748" i="61"/>
  <c r="AR748" i="61"/>
  <c r="AQ748" i="61"/>
  <c r="AP748" i="61"/>
  <c r="AO748" i="61"/>
  <c r="AN748" i="61"/>
  <c r="AM748" i="61"/>
  <c r="AL748" i="61"/>
  <c r="AK748" i="61"/>
  <c r="AJ748" i="61"/>
  <c r="BC747" i="61"/>
  <c r="BB747" i="61"/>
  <c r="BA747" i="61"/>
  <c r="AZ747" i="61"/>
  <c r="AY747" i="61"/>
  <c r="AX747" i="61"/>
  <c r="AW747" i="61"/>
  <c r="AV747" i="61"/>
  <c r="AU747" i="61"/>
  <c r="AT747" i="61"/>
  <c r="AS747" i="61"/>
  <c r="AR747" i="61"/>
  <c r="AQ747" i="61"/>
  <c r="AP747" i="61"/>
  <c r="AO747" i="61"/>
  <c r="AN747" i="61"/>
  <c r="AM747" i="61"/>
  <c r="AL747" i="61"/>
  <c r="AK747" i="61"/>
  <c r="AJ747" i="61"/>
  <c r="BC746" i="61"/>
  <c r="BB746" i="61"/>
  <c r="BA746" i="61"/>
  <c r="AZ746" i="61"/>
  <c r="AY746" i="61"/>
  <c r="AX746" i="61"/>
  <c r="AW746" i="61"/>
  <c r="AV746" i="61"/>
  <c r="AU746" i="61"/>
  <c r="AT746" i="61"/>
  <c r="AS746" i="61"/>
  <c r="AR746" i="61"/>
  <c r="AQ746" i="61"/>
  <c r="AP746" i="61"/>
  <c r="AO746" i="61"/>
  <c r="AN746" i="61"/>
  <c r="AM746" i="61"/>
  <c r="AL746" i="61"/>
  <c r="AK746" i="61"/>
  <c r="AJ746" i="61"/>
  <c r="BC745" i="61"/>
  <c r="BB745" i="61"/>
  <c r="BA745" i="61"/>
  <c r="AZ745" i="61"/>
  <c r="AY745" i="61"/>
  <c r="AX745" i="61"/>
  <c r="AW745" i="61"/>
  <c r="AV745" i="61"/>
  <c r="AU745" i="61"/>
  <c r="AT745" i="61"/>
  <c r="AS745" i="61"/>
  <c r="AR745" i="61"/>
  <c r="AQ745" i="61"/>
  <c r="AP745" i="61"/>
  <c r="AO745" i="61"/>
  <c r="AN745" i="61"/>
  <c r="AM745" i="61"/>
  <c r="AL745" i="61"/>
  <c r="AK745" i="61"/>
  <c r="AJ745" i="61"/>
  <c r="BC744" i="61"/>
  <c r="BB744" i="61"/>
  <c r="BA744" i="61"/>
  <c r="AZ744" i="61"/>
  <c r="AY744" i="61"/>
  <c r="AX744" i="61"/>
  <c r="AW744" i="61"/>
  <c r="AV744" i="61"/>
  <c r="AU744" i="61"/>
  <c r="AT744" i="61"/>
  <c r="AS744" i="61"/>
  <c r="AR744" i="61"/>
  <c r="AQ744" i="61"/>
  <c r="AP744" i="61"/>
  <c r="AO744" i="61"/>
  <c r="AN744" i="61"/>
  <c r="AM744" i="61"/>
  <c r="AL744" i="61"/>
  <c r="AK744" i="61"/>
  <c r="AJ744" i="61"/>
  <c r="BC743" i="61"/>
  <c r="BB743" i="61"/>
  <c r="BA743" i="61"/>
  <c r="AZ743" i="61"/>
  <c r="AY743" i="61"/>
  <c r="AX743" i="61"/>
  <c r="AW743" i="61"/>
  <c r="AV743" i="61"/>
  <c r="AU743" i="61"/>
  <c r="AT743" i="61"/>
  <c r="AS743" i="61"/>
  <c r="AR743" i="61"/>
  <c r="AQ743" i="61"/>
  <c r="AP743" i="61"/>
  <c r="AO743" i="61"/>
  <c r="AN743" i="61"/>
  <c r="AM743" i="61"/>
  <c r="AL743" i="61"/>
  <c r="AK743" i="61"/>
  <c r="AJ743" i="61"/>
  <c r="BC742" i="61"/>
  <c r="BB742" i="61"/>
  <c r="BA742" i="61"/>
  <c r="AZ742" i="61"/>
  <c r="AY742" i="61"/>
  <c r="AX742" i="61"/>
  <c r="AW742" i="61"/>
  <c r="AV742" i="61"/>
  <c r="AU742" i="61"/>
  <c r="AT742" i="61"/>
  <c r="AS742" i="61"/>
  <c r="AR742" i="61"/>
  <c r="AQ742" i="61"/>
  <c r="AP742" i="61"/>
  <c r="AO742" i="61"/>
  <c r="AN742" i="61"/>
  <c r="AM742" i="61"/>
  <c r="AL742" i="61"/>
  <c r="AK742" i="61"/>
  <c r="AJ742" i="61"/>
  <c r="BC741" i="61"/>
  <c r="BB741" i="61"/>
  <c r="BA741" i="61"/>
  <c r="AZ741" i="61"/>
  <c r="AY741" i="61"/>
  <c r="AX741" i="61"/>
  <c r="AW741" i="61"/>
  <c r="AV741" i="61"/>
  <c r="AU741" i="61"/>
  <c r="AT741" i="61"/>
  <c r="AS741" i="61"/>
  <c r="AR741" i="61"/>
  <c r="AQ741" i="61"/>
  <c r="AP741" i="61"/>
  <c r="AO741" i="61"/>
  <c r="AN741" i="61"/>
  <c r="AM741" i="61"/>
  <c r="AL741" i="61"/>
  <c r="AK741" i="61"/>
  <c r="AJ741" i="61"/>
  <c r="BC740" i="61"/>
  <c r="BB740" i="61"/>
  <c r="BA740" i="61"/>
  <c r="AZ740" i="61"/>
  <c r="AY740" i="61"/>
  <c r="AX740" i="61"/>
  <c r="AW740" i="61"/>
  <c r="AV740" i="61"/>
  <c r="AU740" i="61"/>
  <c r="AT740" i="61"/>
  <c r="AS740" i="61"/>
  <c r="AR740" i="61"/>
  <c r="AQ740" i="61"/>
  <c r="AP740" i="61"/>
  <c r="AO740" i="61"/>
  <c r="AN740" i="61"/>
  <c r="AM740" i="61"/>
  <c r="AL740" i="61"/>
  <c r="AK740" i="61"/>
  <c r="AJ740" i="61"/>
  <c r="BC739" i="61"/>
  <c r="BB739" i="61"/>
  <c r="BA739" i="61"/>
  <c r="AZ739" i="61"/>
  <c r="AY739" i="61"/>
  <c r="AX739" i="61"/>
  <c r="AW739" i="61"/>
  <c r="AV739" i="61"/>
  <c r="AU739" i="61"/>
  <c r="AT739" i="61"/>
  <c r="AS739" i="61"/>
  <c r="AR739" i="61"/>
  <c r="AQ739" i="61"/>
  <c r="AP739" i="61"/>
  <c r="AO739" i="61"/>
  <c r="AN739" i="61"/>
  <c r="AM739" i="61"/>
  <c r="AL739" i="61"/>
  <c r="AK739" i="61"/>
  <c r="AJ739" i="61"/>
  <c r="BC738" i="61"/>
  <c r="BB738" i="61"/>
  <c r="BA738" i="61"/>
  <c r="AZ738" i="61"/>
  <c r="AY738" i="61"/>
  <c r="AX738" i="61"/>
  <c r="AW738" i="61"/>
  <c r="AV738" i="61"/>
  <c r="AU738" i="61"/>
  <c r="AT738" i="61"/>
  <c r="AS738" i="61"/>
  <c r="AR738" i="61"/>
  <c r="AQ738" i="61"/>
  <c r="AP738" i="61"/>
  <c r="AO738" i="61"/>
  <c r="AN738" i="61"/>
  <c r="AM738" i="61"/>
  <c r="AL738" i="61"/>
  <c r="AK738" i="61"/>
  <c r="AJ738" i="61"/>
  <c r="BC737" i="61"/>
  <c r="BB737" i="61"/>
  <c r="BA737" i="61"/>
  <c r="AZ737" i="61"/>
  <c r="AY737" i="61"/>
  <c r="AX737" i="61"/>
  <c r="AW737" i="61"/>
  <c r="AV737" i="61"/>
  <c r="AU737" i="61"/>
  <c r="AT737" i="61"/>
  <c r="AS737" i="61"/>
  <c r="AR737" i="61"/>
  <c r="AQ737" i="61"/>
  <c r="AP737" i="61"/>
  <c r="AO737" i="61"/>
  <c r="AN737" i="61"/>
  <c r="AM737" i="61"/>
  <c r="AL737" i="61"/>
  <c r="AK737" i="61"/>
  <c r="AJ737" i="61"/>
  <c r="BC736" i="61"/>
  <c r="BB736" i="61"/>
  <c r="BA736" i="61"/>
  <c r="AZ736" i="61"/>
  <c r="AY736" i="61"/>
  <c r="AX736" i="61"/>
  <c r="AW736" i="61"/>
  <c r="AV736" i="61"/>
  <c r="AU736" i="61"/>
  <c r="AT736" i="61"/>
  <c r="AS736" i="61"/>
  <c r="AR736" i="61"/>
  <c r="AQ736" i="61"/>
  <c r="AP736" i="61"/>
  <c r="AO736" i="61"/>
  <c r="AN736" i="61"/>
  <c r="AM736" i="61"/>
  <c r="AL736" i="61"/>
  <c r="AK736" i="61"/>
  <c r="AJ736" i="61"/>
  <c r="BC735" i="61"/>
  <c r="BB735" i="61"/>
  <c r="BA735" i="61"/>
  <c r="AZ735" i="61"/>
  <c r="AY735" i="61"/>
  <c r="AX735" i="61"/>
  <c r="AW735" i="61"/>
  <c r="AV735" i="61"/>
  <c r="AU735" i="61"/>
  <c r="AT735" i="61"/>
  <c r="AS735" i="61"/>
  <c r="AR735" i="61"/>
  <c r="AQ735" i="61"/>
  <c r="AP735" i="61"/>
  <c r="AO735" i="61"/>
  <c r="AN735" i="61"/>
  <c r="AM735" i="61"/>
  <c r="AL735" i="61"/>
  <c r="AK735" i="61"/>
  <c r="AJ735" i="61"/>
  <c r="BC734" i="61"/>
  <c r="BB734" i="61"/>
  <c r="BA734" i="61"/>
  <c r="AZ734" i="61"/>
  <c r="AY734" i="61"/>
  <c r="AX734" i="61"/>
  <c r="AW734" i="61"/>
  <c r="AV734" i="61"/>
  <c r="AU734" i="61"/>
  <c r="AT734" i="61"/>
  <c r="AS734" i="61"/>
  <c r="AR734" i="61"/>
  <c r="AQ734" i="61"/>
  <c r="AP734" i="61"/>
  <c r="AO734" i="61"/>
  <c r="AN734" i="61"/>
  <c r="AM734" i="61"/>
  <c r="AL734" i="61"/>
  <c r="AK734" i="61"/>
  <c r="AJ734" i="61"/>
  <c r="BC733" i="61"/>
  <c r="BB733" i="61"/>
  <c r="BA733" i="61"/>
  <c r="AZ733" i="61"/>
  <c r="AY733" i="61"/>
  <c r="AX733" i="61"/>
  <c r="AW733" i="61"/>
  <c r="AV733" i="61"/>
  <c r="AU733" i="61"/>
  <c r="AT733" i="61"/>
  <c r="AS733" i="61"/>
  <c r="AR733" i="61"/>
  <c r="AQ733" i="61"/>
  <c r="AP733" i="61"/>
  <c r="AO733" i="61"/>
  <c r="AN733" i="61"/>
  <c r="AM733" i="61"/>
  <c r="AL733" i="61"/>
  <c r="AK733" i="61"/>
  <c r="AJ733" i="61"/>
  <c r="BC732" i="61"/>
  <c r="BB732" i="61"/>
  <c r="BA732" i="61"/>
  <c r="AZ732" i="61"/>
  <c r="AY732" i="61"/>
  <c r="AX732" i="61"/>
  <c r="AW732" i="61"/>
  <c r="AV732" i="61"/>
  <c r="AU732" i="61"/>
  <c r="AT732" i="61"/>
  <c r="AS732" i="61"/>
  <c r="AR732" i="61"/>
  <c r="AQ732" i="61"/>
  <c r="AP732" i="61"/>
  <c r="AO732" i="61"/>
  <c r="AN732" i="61"/>
  <c r="AM732" i="61"/>
  <c r="AL732" i="61"/>
  <c r="AK732" i="61"/>
  <c r="AH732" i="61" s="1"/>
  <c r="P734" i="4" s="1"/>
  <c r="AJ732" i="61"/>
  <c r="BC731" i="61"/>
  <c r="BB731" i="61"/>
  <c r="BA731" i="61"/>
  <c r="AZ731" i="61"/>
  <c r="AY731" i="61"/>
  <c r="AX731" i="61"/>
  <c r="AW731" i="61"/>
  <c r="AV731" i="61"/>
  <c r="AU731" i="61"/>
  <c r="AT731" i="61"/>
  <c r="AS731" i="61"/>
  <c r="AR731" i="61"/>
  <c r="AQ731" i="61"/>
  <c r="AP731" i="61"/>
  <c r="AO731" i="61"/>
  <c r="AN731" i="61"/>
  <c r="AM731" i="61"/>
  <c r="AL731" i="61"/>
  <c r="AK731" i="61"/>
  <c r="AJ731" i="61"/>
  <c r="BC730" i="61"/>
  <c r="BB730" i="61"/>
  <c r="BA730" i="61"/>
  <c r="AZ730" i="61"/>
  <c r="AY730" i="61"/>
  <c r="AX730" i="61"/>
  <c r="AW730" i="61"/>
  <c r="AV730" i="61"/>
  <c r="AU730" i="61"/>
  <c r="AT730" i="61"/>
  <c r="AS730" i="61"/>
  <c r="AR730" i="61"/>
  <c r="AQ730" i="61"/>
  <c r="AP730" i="61"/>
  <c r="AO730" i="61"/>
  <c r="AN730" i="61"/>
  <c r="AM730" i="61"/>
  <c r="AL730" i="61"/>
  <c r="AK730" i="61"/>
  <c r="AJ730" i="61"/>
  <c r="BC729" i="61"/>
  <c r="BB729" i="61"/>
  <c r="BA729" i="61"/>
  <c r="AZ729" i="61"/>
  <c r="AY729" i="61"/>
  <c r="AX729" i="61"/>
  <c r="AW729" i="61"/>
  <c r="AV729" i="61"/>
  <c r="AU729" i="61"/>
  <c r="AT729" i="61"/>
  <c r="AS729" i="61"/>
  <c r="AR729" i="61"/>
  <c r="AQ729" i="61"/>
  <c r="AP729" i="61"/>
  <c r="AO729" i="61"/>
  <c r="AN729" i="61"/>
  <c r="AM729" i="61"/>
  <c r="AL729" i="61"/>
  <c r="AK729" i="61"/>
  <c r="AJ729" i="61"/>
  <c r="BC728" i="61"/>
  <c r="BB728" i="61"/>
  <c r="BA728" i="61"/>
  <c r="AZ728" i="61"/>
  <c r="AY728" i="61"/>
  <c r="AX728" i="61"/>
  <c r="AW728" i="61"/>
  <c r="AV728" i="61"/>
  <c r="AU728" i="61"/>
  <c r="AT728" i="61"/>
  <c r="AS728" i="61"/>
  <c r="AR728" i="61"/>
  <c r="AQ728" i="61"/>
  <c r="AP728" i="61"/>
  <c r="AO728" i="61"/>
  <c r="AN728" i="61"/>
  <c r="AM728" i="61"/>
  <c r="AL728" i="61"/>
  <c r="AK728" i="61"/>
  <c r="AJ728" i="61"/>
  <c r="BC727" i="61"/>
  <c r="BB727" i="61"/>
  <c r="BA727" i="61"/>
  <c r="AZ727" i="61"/>
  <c r="AY727" i="61"/>
  <c r="AX727" i="61"/>
  <c r="AW727" i="61"/>
  <c r="AV727" i="61"/>
  <c r="AU727" i="61"/>
  <c r="AT727" i="61"/>
  <c r="AS727" i="61"/>
  <c r="AR727" i="61"/>
  <c r="AQ727" i="61"/>
  <c r="AP727" i="61"/>
  <c r="AO727" i="61"/>
  <c r="AN727" i="61"/>
  <c r="AM727" i="61"/>
  <c r="AL727" i="61"/>
  <c r="AK727" i="61"/>
  <c r="AJ727" i="61"/>
  <c r="BC726" i="61"/>
  <c r="BB726" i="61"/>
  <c r="BA726" i="61"/>
  <c r="AZ726" i="61"/>
  <c r="AY726" i="61"/>
  <c r="AX726" i="61"/>
  <c r="AW726" i="61"/>
  <c r="AV726" i="61"/>
  <c r="AU726" i="61"/>
  <c r="AT726" i="61"/>
  <c r="AS726" i="61"/>
  <c r="AR726" i="61"/>
  <c r="AQ726" i="61"/>
  <c r="AP726" i="61"/>
  <c r="AO726" i="61"/>
  <c r="AN726" i="61"/>
  <c r="AM726" i="61"/>
  <c r="AL726" i="61"/>
  <c r="AK726" i="61"/>
  <c r="AJ726" i="61"/>
  <c r="BC725" i="61"/>
  <c r="BB725" i="61"/>
  <c r="BA725" i="61"/>
  <c r="AZ725" i="61"/>
  <c r="AY725" i="61"/>
  <c r="AX725" i="61"/>
  <c r="AW725" i="61"/>
  <c r="AV725" i="61"/>
  <c r="AU725" i="61"/>
  <c r="AT725" i="61"/>
  <c r="AS725" i="61"/>
  <c r="AR725" i="61"/>
  <c r="AQ725" i="61"/>
  <c r="AP725" i="61"/>
  <c r="AO725" i="61"/>
  <c r="AN725" i="61"/>
  <c r="AM725" i="61"/>
  <c r="AL725" i="61"/>
  <c r="AK725" i="61"/>
  <c r="AJ725" i="61"/>
  <c r="BC724" i="61"/>
  <c r="BB724" i="61"/>
  <c r="BA724" i="61"/>
  <c r="AZ724" i="61"/>
  <c r="AY724" i="61"/>
  <c r="AX724" i="61"/>
  <c r="AW724" i="61"/>
  <c r="AV724" i="61"/>
  <c r="AU724" i="61"/>
  <c r="AT724" i="61"/>
  <c r="AS724" i="61"/>
  <c r="AR724" i="61"/>
  <c r="AQ724" i="61"/>
  <c r="AP724" i="61"/>
  <c r="AO724" i="61"/>
  <c r="AN724" i="61"/>
  <c r="AM724" i="61"/>
  <c r="AL724" i="61"/>
  <c r="AK724" i="61"/>
  <c r="AJ724" i="61"/>
  <c r="BC723" i="61"/>
  <c r="BB723" i="61"/>
  <c r="BA723" i="61"/>
  <c r="AZ723" i="61"/>
  <c r="AY723" i="61"/>
  <c r="AX723" i="61"/>
  <c r="AW723" i="61"/>
  <c r="AV723" i="61"/>
  <c r="AU723" i="61"/>
  <c r="AT723" i="61"/>
  <c r="AS723" i="61"/>
  <c r="AR723" i="61"/>
  <c r="AQ723" i="61"/>
  <c r="AP723" i="61"/>
  <c r="AO723" i="61"/>
  <c r="AN723" i="61"/>
  <c r="AM723" i="61"/>
  <c r="AL723" i="61"/>
  <c r="AK723" i="61"/>
  <c r="AJ723" i="61"/>
  <c r="BC722" i="61"/>
  <c r="BB722" i="61"/>
  <c r="BA722" i="61"/>
  <c r="AZ722" i="61"/>
  <c r="AY722" i="61"/>
  <c r="AX722" i="61"/>
  <c r="AW722" i="61"/>
  <c r="AV722" i="61"/>
  <c r="AU722" i="61"/>
  <c r="AT722" i="61"/>
  <c r="AS722" i="61"/>
  <c r="AR722" i="61"/>
  <c r="AQ722" i="61"/>
  <c r="AP722" i="61"/>
  <c r="AO722" i="61"/>
  <c r="AN722" i="61"/>
  <c r="AM722" i="61"/>
  <c r="AL722" i="61"/>
  <c r="AK722" i="61"/>
  <c r="AJ722" i="61"/>
  <c r="BC721" i="61"/>
  <c r="BB721" i="61"/>
  <c r="BA721" i="61"/>
  <c r="AZ721" i="61"/>
  <c r="AY721" i="61"/>
  <c r="AX721" i="61"/>
  <c r="AW721" i="61"/>
  <c r="AV721" i="61"/>
  <c r="AU721" i="61"/>
  <c r="AT721" i="61"/>
  <c r="AS721" i="61"/>
  <c r="AR721" i="61"/>
  <c r="AQ721" i="61"/>
  <c r="AP721" i="61"/>
  <c r="AO721" i="61"/>
  <c r="AN721" i="61"/>
  <c r="AM721" i="61"/>
  <c r="AL721" i="61"/>
  <c r="AK721" i="61"/>
  <c r="AJ721" i="61"/>
  <c r="BC720" i="61"/>
  <c r="BB720" i="61"/>
  <c r="BA720" i="61"/>
  <c r="AZ720" i="61"/>
  <c r="AY720" i="61"/>
  <c r="AX720" i="61"/>
  <c r="AW720" i="61"/>
  <c r="AV720" i="61"/>
  <c r="AU720" i="61"/>
  <c r="AT720" i="61"/>
  <c r="AS720" i="61"/>
  <c r="AR720" i="61"/>
  <c r="AQ720" i="61"/>
  <c r="AP720" i="61"/>
  <c r="AO720" i="61"/>
  <c r="AN720" i="61"/>
  <c r="AM720" i="61"/>
  <c r="AL720" i="61"/>
  <c r="AK720" i="61"/>
  <c r="AJ720" i="61"/>
  <c r="BC719" i="61"/>
  <c r="BB719" i="61"/>
  <c r="BA719" i="61"/>
  <c r="AZ719" i="61"/>
  <c r="AY719" i="61"/>
  <c r="AX719" i="61"/>
  <c r="AW719" i="61"/>
  <c r="AV719" i="61"/>
  <c r="AU719" i="61"/>
  <c r="AT719" i="61"/>
  <c r="AS719" i="61"/>
  <c r="AR719" i="61"/>
  <c r="AQ719" i="61"/>
  <c r="AP719" i="61"/>
  <c r="AO719" i="61"/>
  <c r="AN719" i="61"/>
  <c r="AM719" i="61"/>
  <c r="AL719" i="61"/>
  <c r="AK719" i="61"/>
  <c r="AJ719" i="61"/>
  <c r="BC718" i="61"/>
  <c r="BB718" i="61"/>
  <c r="BA718" i="61"/>
  <c r="AZ718" i="61"/>
  <c r="AY718" i="61"/>
  <c r="AX718" i="61"/>
  <c r="AW718" i="61"/>
  <c r="AV718" i="61"/>
  <c r="AU718" i="61"/>
  <c r="AT718" i="61"/>
  <c r="AS718" i="61"/>
  <c r="AR718" i="61"/>
  <c r="AQ718" i="61"/>
  <c r="AP718" i="61"/>
  <c r="AO718" i="61"/>
  <c r="AN718" i="61"/>
  <c r="AM718" i="61"/>
  <c r="AL718" i="61"/>
  <c r="AK718" i="61"/>
  <c r="AJ718" i="61"/>
  <c r="BC717" i="61"/>
  <c r="BB717" i="61"/>
  <c r="BA717" i="61"/>
  <c r="AZ717" i="61"/>
  <c r="AY717" i="61"/>
  <c r="AX717" i="61"/>
  <c r="AW717" i="61"/>
  <c r="AV717" i="61"/>
  <c r="AU717" i="61"/>
  <c r="AT717" i="61"/>
  <c r="AS717" i="61"/>
  <c r="AR717" i="61"/>
  <c r="AQ717" i="61"/>
  <c r="AP717" i="61"/>
  <c r="AO717" i="61"/>
  <c r="AN717" i="61"/>
  <c r="AM717" i="61"/>
  <c r="AL717" i="61"/>
  <c r="AK717" i="61"/>
  <c r="AJ717" i="61"/>
  <c r="BC716" i="61"/>
  <c r="BB716" i="61"/>
  <c r="BA716" i="61"/>
  <c r="AZ716" i="61"/>
  <c r="AY716" i="61"/>
  <c r="AX716" i="61"/>
  <c r="AW716" i="61"/>
  <c r="AV716" i="61"/>
  <c r="AU716" i="61"/>
  <c r="AT716" i="61"/>
  <c r="AS716" i="61"/>
  <c r="AR716" i="61"/>
  <c r="AQ716" i="61"/>
  <c r="AP716" i="61"/>
  <c r="AO716" i="61"/>
  <c r="AN716" i="61"/>
  <c r="AM716" i="61"/>
  <c r="AL716" i="61"/>
  <c r="AK716" i="61"/>
  <c r="AJ716" i="61"/>
  <c r="BC715" i="61"/>
  <c r="BB715" i="61"/>
  <c r="BA715" i="61"/>
  <c r="AZ715" i="61"/>
  <c r="AY715" i="61"/>
  <c r="AX715" i="61"/>
  <c r="AW715" i="61"/>
  <c r="AV715" i="61"/>
  <c r="AU715" i="61"/>
  <c r="AT715" i="61"/>
  <c r="AS715" i="61"/>
  <c r="AR715" i="61"/>
  <c r="AQ715" i="61"/>
  <c r="AP715" i="61"/>
  <c r="AO715" i="61"/>
  <c r="AN715" i="61"/>
  <c r="AM715" i="61"/>
  <c r="AL715" i="61"/>
  <c r="AK715" i="61"/>
  <c r="AJ715" i="61"/>
  <c r="BC714" i="61"/>
  <c r="BB714" i="61"/>
  <c r="BA714" i="61"/>
  <c r="AZ714" i="61"/>
  <c r="AY714" i="61"/>
  <c r="AX714" i="61"/>
  <c r="AW714" i="61"/>
  <c r="AV714" i="61"/>
  <c r="AU714" i="61"/>
  <c r="AT714" i="61"/>
  <c r="AS714" i="61"/>
  <c r="AR714" i="61"/>
  <c r="AQ714" i="61"/>
  <c r="AP714" i="61"/>
  <c r="AO714" i="61"/>
  <c r="AN714" i="61"/>
  <c r="AM714" i="61"/>
  <c r="AL714" i="61"/>
  <c r="AK714" i="61"/>
  <c r="AJ714" i="61"/>
  <c r="BC713" i="61"/>
  <c r="BB713" i="61"/>
  <c r="BA713" i="61"/>
  <c r="AZ713" i="61"/>
  <c r="AY713" i="61"/>
  <c r="AX713" i="61"/>
  <c r="AW713" i="61"/>
  <c r="AV713" i="61"/>
  <c r="AU713" i="61"/>
  <c r="AT713" i="61"/>
  <c r="AS713" i="61"/>
  <c r="AR713" i="61"/>
  <c r="AQ713" i="61"/>
  <c r="AP713" i="61"/>
  <c r="AO713" i="61"/>
  <c r="AN713" i="61"/>
  <c r="AM713" i="61"/>
  <c r="AL713" i="61"/>
  <c r="AK713" i="61"/>
  <c r="AJ713" i="61"/>
  <c r="BC712" i="61"/>
  <c r="BB712" i="61"/>
  <c r="BA712" i="61"/>
  <c r="AZ712" i="61"/>
  <c r="AY712" i="61"/>
  <c r="AX712" i="61"/>
  <c r="AW712" i="61"/>
  <c r="AV712" i="61"/>
  <c r="AU712" i="61"/>
  <c r="AT712" i="61"/>
  <c r="AS712" i="61"/>
  <c r="AR712" i="61"/>
  <c r="AQ712" i="61"/>
  <c r="AP712" i="61"/>
  <c r="AO712" i="61"/>
  <c r="AN712" i="61"/>
  <c r="AM712" i="61"/>
  <c r="AL712" i="61"/>
  <c r="AK712" i="61"/>
  <c r="AJ712" i="61"/>
  <c r="BC711" i="61"/>
  <c r="BB711" i="61"/>
  <c r="BA711" i="61"/>
  <c r="AZ711" i="61"/>
  <c r="AY711" i="61"/>
  <c r="AX711" i="61"/>
  <c r="AW711" i="61"/>
  <c r="AV711" i="61"/>
  <c r="AU711" i="61"/>
  <c r="AT711" i="61"/>
  <c r="AS711" i="61"/>
  <c r="AE711" i="61" s="1"/>
  <c r="M713" i="4" s="1"/>
  <c r="AR711" i="61"/>
  <c r="AQ711" i="61"/>
  <c r="AP711" i="61"/>
  <c r="AO711" i="61"/>
  <c r="AN711" i="61"/>
  <c r="AM711" i="61"/>
  <c r="AL711" i="61"/>
  <c r="AK711" i="61"/>
  <c r="AJ711" i="61"/>
  <c r="BC710" i="61"/>
  <c r="BB710" i="61"/>
  <c r="BA710" i="61"/>
  <c r="AZ710" i="61"/>
  <c r="AY710" i="61"/>
  <c r="AX710" i="61"/>
  <c r="AW710" i="61"/>
  <c r="AV710" i="61"/>
  <c r="AU710" i="61"/>
  <c r="AT710" i="61"/>
  <c r="AS710" i="61"/>
  <c r="AR710" i="61"/>
  <c r="AQ710" i="61"/>
  <c r="AP710" i="61"/>
  <c r="AO710" i="61"/>
  <c r="AN710" i="61"/>
  <c r="AM710" i="61"/>
  <c r="AL710" i="61"/>
  <c r="AK710" i="61"/>
  <c r="AJ710" i="61"/>
  <c r="BC709" i="61"/>
  <c r="BB709" i="61"/>
  <c r="BA709" i="61"/>
  <c r="AZ709" i="61"/>
  <c r="AY709" i="61"/>
  <c r="AX709" i="61"/>
  <c r="AW709" i="61"/>
  <c r="AV709" i="61"/>
  <c r="AU709" i="61"/>
  <c r="AT709" i="61"/>
  <c r="AS709" i="61"/>
  <c r="AR709" i="61"/>
  <c r="AQ709" i="61"/>
  <c r="AP709" i="61"/>
  <c r="AO709" i="61"/>
  <c r="AN709" i="61"/>
  <c r="AM709" i="61"/>
  <c r="AL709" i="61"/>
  <c r="AK709" i="61"/>
  <c r="AJ709" i="61"/>
  <c r="BC708" i="61"/>
  <c r="BB708" i="61"/>
  <c r="BA708" i="61"/>
  <c r="AZ708" i="61"/>
  <c r="AY708" i="61"/>
  <c r="AX708" i="61"/>
  <c r="AW708" i="61"/>
  <c r="AV708" i="61"/>
  <c r="AU708" i="61"/>
  <c r="AT708" i="61"/>
  <c r="AS708" i="61"/>
  <c r="AR708" i="61"/>
  <c r="AQ708" i="61"/>
  <c r="AP708" i="61"/>
  <c r="AO708" i="61"/>
  <c r="AN708" i="61"/>
  <c r="AM708" i="61"/>
  <c r="AL708" i="61"/>
  <c r="AK708" i="61"/>
  <c r="AJ708" i="61"/>
  <c r="BC707" i="61"/>
  <c r="BB707" i="61"/>
  <c r="BA707" i="61"/>
  <c r="AZ707" i="61"/>
  <c r="AY707" i="61"/>
  <c r="AX707" i="61"/>
  <c r="AW707" i="61"/>
  <c r="AV707" i="61"/>
  <c r="AU707" i="61"/>
  <c r="AT707" i="61"/>
  <c r="AS707" i="61"/>
  <c r="AR707" i="61"/>
  <c r="AQ707" i="61"/>
  <c r="AP707" i="61"/>
  <c r="AO707" i="61"/>
  <c r="AN707" i="61"/>
  <c r="AM707" i="61"/>
  <c r="AL707" i="61"/>
  <c r="AK707" i="61"/>
  <c r="AJ707" i="61"/>
  <c r="BC706" i="61"/>
  <c r="BB706" i="61"/>
  <c r="BA706" i="61"/>
  <c r="AZ706" i="61"/>
  <c r="AY706" i="61"/>
  <c r="AX706" i="61"/>
  <c r="AW706" i="61"/>
  <c r="AV706" i="61"/>
  <c r="AU706" i="61"/>
  <c r="AT706" i="61"/>
  <c r="AS706" i="61"/>
  <c r="AR706" i="61"/>
  <c r="AQ706" i="61"/>
  <c r="AP706" i="61"/>
  <c r="AO706" i="61"/>
  <c r="AN706" i="61"/>
  <c r="AM706" i="61"/>
  <c r="AL706" i="61"/>
  <c r="AK706" i="61"/>
  <c r="AJ706" i="61"/>
  <c r="BC705" i="61"/>
  <c r="BB705" i="61"/>
  <c r="BA705" i="61"/>
  <c r="AZ705" i="61"/>
  <c r="AY705" i="61"/>
  <c r="AX705" i="61"/>
  <c r="AW705" i="61"/>
  <c r="AV705" i="61"/>
  <c r="AU705" i="61"/>
  <c r="AT705" i="61"/>
  <c r="AS705" i="61"/>
  <c r="AR705" i="61"/>
  <c r="AQ705" i="61"/>
  <c r="AP705" i="61"/>
  <c r="AO705" i="61"/>
  <c r="AN705" i="61"/>
  <c r="AM705" i="61"/>
  <c r="AL705" i="61"/>
  <c r="AK705" i="61"/>
  <c r="AJ705" i="61"/>
  <c r="BC704" i="61"/>
  <c r="BB704" i="61"/>
  <c r="BA704" i="61"/>
  <c r="AZ704" i="61"/>
  <c r="AY704" i="61"/>
  <c r="AX704" i="61"/>
  <c r="AW704" i="61"/>
  <c r="AV704" i="61"/>
  <c r="AU704" i="61"/>
  <c r="AT704" i="61"/>
  <c r="AS704" i="61"/>
  <c r="AR704" i="61"/>
  <c r="AQ704" i="61"/>
  <c r="AP704" i="61"/>
  <c r="AO704" i="61"/>
  <c r="AN704" i="61"/>
  <c r="AM704" i="61"/>
  <c r="AL704" i="61"/>
  <c r="AK704" i="61"/>
  <c r="AJ704" i="61"/>
  <c r="BC703" i="61"/>
  <c r="BB703" i="61"/>
  <c r="BA703" i="61"/>
  <c r="AZ703" i="61"/>
  <c r="AY703" i="61"/>
  <c r="AX703" i="61"/>
  <c r="AW703" i="61"/>
  <c r="AV703" i="61"/>
  <c r="AU703" i="61"/>
  <c r="AT703" i="61"/>
  <c r="AS703" i="61"/>
  <c r="AR703" i="61"/>
  <c r="AQ703" i="61"/>
  <c r="AP703" i="61"/>
  <c r="AO703" i="61"/>
  <c r="AN703" i="61"/>
  <c r="AM703" i="61"/>
  <c r="AL703" i="61"/>
  <c r="AK703" i="61"/>
  <c r="AJ703" i="61"/>
  <c r="AE703" i="61"/>
  <c r="M705" i="4" s="1"/>
  <c r="BC702" i="61"/>
  <c r="BB702" i="61"/>
  <c r="BA702" i="61"/>
  <c r="AZ702" i="61"/>
  <c r="AY702" i="61"/>
  <c r="AX702" i="61"/>
  <c r="AW702" i="61"/>
  <c r="AV702" i="61"/>
  <c r="AU702" i="61"/>
  <c r="AT702" i="61"/>
  <c r="AS702" i="61"/>
  <c r="AR702" i="61"/>
  <c r="AQ702" i="61"/>
  <c r="AP702" i="61"/>
  <c r="AO702" i="61"/>
  <c r="AN702" i="61"/>
  <c r="AM702" i="61"/>
  <c r="AL702" i="61"/>
  <c r="AK702" i="61"/>
  <c r="AJ702" i="61"/>
  <c r="BC701" i="61"/>
  <c r="BB701" i="61"/>
  <c r="BA701" i="61"/>
  <c r="AZ701" i="61"/>
  <c r="AY701" i="61"/>
  <c r="AX701" i="61"/>
  <c r="AW701" i="61"/>
  <c r="AV701" i="61"/>
  <c r="AU701" i="61"/>
  <c r="AT701" i="61"/>
  <c r="AS701" i="61"/>
  <c r="AR701" i="61"/>
  <c r="AQ701" i="61"/>
  <c r="AP701" i="61"/>
  <c r="AO701" i="61"/>
  <c r="AN701" i="61"/>
  <c r="AM701" i="61"/>
  <c r="AL701" i="61"/>
  <c r="AK701" i="61"/>
  <c r="AJ701" i="61"/>
  <c r="BC700" i="61"/>
  <c r="BB700" i="61"/>
  <c r="BA700" i="61"/>
  <c r="AZ700" i="61"/>
  <c r="AY700" i="61"/>
  <c r="AX700" i="61"/>
  <c r="AW700" i="61"/>
  <c r="AV700" i="61"/>
  <c r="AU700" i="61"/>
  <c r="AT700" i="61"/>
  <c r="AS700" i="61"/>
  <c r="AR700" i="61"/>
  <c r="AQ700" i="61"/>
  <c r="AP700" i="61"/>
  <c r="AO700" i="61"/>
  <c r="AN700" i="61"/>
  <c r="AM700" i="61"/>
  <c r="AL700" i="61"/>
  <c r="AK700" i="61"/>
  <c r="AJ700" i="61"/>
  <c r="BC699" i="61"/>
  <c r="BB699" i="61"/>
  <c r="BA699" i="61"/>
  <c r="AZ699" i="61"/>
  <c r="AY699" i="61"/>
  <c r="AX699" i="61"/>
  <c r="AW699" i="61"/>
  <c r="AV699" i="61"/>
  <c r="AU699" i="61"/>
  <c r="AT699" i="61"/>
  <c r="AS699" i="61"/>
  <c r="AR699" i="61"/>
  <c r="AQ699" i="61"/>
  <c r="AP699" i="61"/>
  <c r="AO699" i="61"/>
  <c r="AN699" i="61"/>
  <c r="AM699" i="61"/>
  <c r="AL699" i="61"/>
  <c r="AK699" i="61"/>
  <c r="AJ699" i="61"/>
  <c r="BC698" i="61"/>
  <c r="BB698" i="61"/>
  <c r="BA698" i="61"/>
  <c r="AZ698" i="61"/>
  <c r="AY698" i="61"/>
  <c r="AX698" i="61"/>
  <c r="AW698" i="61"/>
  <c r="AV698" i="61"/>
  <c r="AU698" i="61"/>
  <c r="AT698" i="61"/>
  <c r="AS698" i="61"/>
  <c r="AR698" i="61"/>
  <c r="AQ698" i="61"/>
  <c r="AP698" i="61"/>
  <c r="AO698" i="61"/>
  <c r="AN698" i="61"/>
  <c r="AM698" i="61"/>
  <c r="AL698" i="61"/>
  <c r="AK698" i="61"/>
  <c r="AJ698" i="61"/>
  <c r="BC697" i="61"/>
  <c r="BB697" i="61"/>
  <c r="BA697" i="61"/>
  <c r="AZ697" i="61"/>
  <c r="AY697" i="61"/>
  <c r="AX697" i="61"/>
  <c r="AW697" i="61"/>
  <c r="AV697" i="61"/>
  <c r="AU697" i="61"/>
  <c r="AT697" i="61"/>
  <c r="AS697" i="61"/>
  <c r="AR697" i="61"/>
  <c r="AQ697" i="61"/>
  <c r="AP697" i="61"/>
  <c r="AO697" i="61"/>
  <c r="AN697" i="61"/>
  <c r="AM697" i="61"/>
  <c r="AL697" i="61"/>
  <c r="AK697" i="61"/>
  <c r="AJ697" i="61"/>
  <c r="BC696" i="61"/>
  <c r="BB696" i="61"/>
  <c r="BA696" i="61"/>
  <c r="AZ696" i="61"/>
  <c r="AY696" i="61"/>
  <c r="AX696" i="61"/>
  <c r="AW696" i="61"/>
  <c r="AV696" i="61"/>
  <c r="AU696" i="61"/>
  <c r="AT696" i="61"/>
  <c r="AS696" i="61"/>
  <c r="AR696" i="61"/>
  <c r="AQ696" i="61"/>
  <c r="AP696" i="61"/>
  <c r="AO696" i="61"/>
  <c r="AN696" i="61"/>
  <c r="AM696" i="61"/>
  <c r="AL696" i="61"/>
  <c r="AK696" i="61"/>
  <c r="AJ696" i="61"/>
  <c r="BC695" i="61"/>
  <c r="BB695" i="61"/>
  <c r="BA695" i="61"/>
  <c r="AZ695" i="61"/>
  <c r="AY695" i="61"/>
  <c r="AX695" i="61"/>
  <c r="AW695" i="61"/>
  <c r="AV695" i="61"/>
  <c r="AU695" i="61"/>
  <c r="AT695" i="61"/>
  <c r="AS695" i="61"/>
  <c r="AR695" i="61"/>
  <c r="AQ695" i="61"/>
  <c r="AP695" i="61"/>
  <c r="AO695" i="61"/>
  <c r="AN695" i="61"/>
  <c r="AM695" i="61"/>
  <c r="AL695" i="61"/>
  <c r="AK695" i="61"/>
  <c r="AJ695" i="61"/>
  <c r="BC694" i="61"/>
  <c r="BB694" i="61"/>
  <c r="BA694" i="61"/>
  <c r="AZ694" i="61"/>
  <c r="AY694" i="61"/>
  <c r="AX694" i="61"/>
  <c r="AW694" i="61"/>
  <c r="AV694" i="61"/>
  <c r="AU694" i="61"/>
  <c r="AT694" i="61"/>
  <c r="AS694" i="61"/>
  <c r="AR694" i="61"/>
  <c r="AQ694" i="61"/>
  <c r="AP694" i="61"/>
  <c r="AO694" i="61"/>
  <c r="AN694" i="61"/>
  <c r="AM694" i="61"/>
  <c r="AL694" i="61"/>
  <c r="AK694" i="61"/>
  <c r="AJ694" i="61"/>
  <c r="BC693" i="61"/>
  <c r="BB693" i="61"/>
  <c r="BA693" i="61"/>
  <c r="AZ693" i="61"/>
  <c r="AY693" i="61"/>
  <c r="AX693" i="61"/>
  <c r="AW693" i="61"/>
  <c r="AV693" i="61"/>
  <c r="AU693" i="61"/>
  <c r="AT693" i="61"/>
  <c r="AS693" i="61"/>
  <c r="AR693" i="61"/>
  <c r="AQ693" i="61"/>
  <c r="AP693" i="61"/>
  <c r="AO693" i="61"/>
  <c r="AN693" i="61"/>
  <c r="AM693" i="61"/>
  <c r="AL693" i="61"/>
  <c r="AK693" i="61"/>
  <c r="AJ693" i="61"/>
  <c r="BC692" i="61"/>
  <c r="BB692" i="61"/>
  <c r="BA692" i="61"/>
  <c r="AZ692" i="61"/>
  <c r="AY692" i="61"/>
  <c r="AX692" i="61"/>
  <c r="AW692" i="61"/>
  <c r="AV692" i="61"/>
  <c r="AU692" i="61"/>
  <c r="AT692" i="61"/>
  <c r="AS692" i="61"/>
  <c r="AR692" i="61"/>
  <c r="AQ692" i="61"/>
  <c r="AP692" i="61"/>
  <c r="AO692" i="61"/>
  <c r="AN692" i="61"/>
  <c r="AM692" i="61"/>
  <c r="AL692" i="61"/>
  <c r="AK692" i="61"/>
  <c r="AJ692" i="61"/>
  <c r="BC691" i="61"/>
  <c r="BB691" i="61"/>
  <c r="BA691" i="61"/>
  <c r="AZ691" i="61"/>
  <c r="AY691" i="61"/>
  <c r="AX691" i="61"/>
  <c r="AW691" i="61"/>
  <c r="AV691" i="61"/>
  <c r="AU691" i="61"/>
  <c r="AT691" i="61"/>
  <c r="AS691" i="61"/>
  <c r="AR691" i="61"/>
  <c r="AQ691" i="61"/>
  <c r="AP691" i="61"/>
  <c r="AO691" i="61"/>
  <c r="AN691" i="61"/>
  <c r="AM691" i="61"/>
  <c r="AL691" i="61"/>
  <c r="AK691" i="61"/>
  <c r="AJ691" i="61"/>
  <c r="BC690" i="61"/>
  <c r="BB690" i="61"/>
  <c r="BA690" i="61"/>
  <c r="AZ690" i="61"/>
  <c r="AY690" i="61"/>
  <c r="AX690" i="61"/>
  <c r="AW690" i="61"/>
  <c r="AV690" i="61"/>
  <c r="AU690" i="61"/>
  <c r="AT690" i="61"/>
  <c r="AS690" i="61"/>
  <c r="AR690" i="61"/>
  <c r="AQ690" i="61"/>
  <c r="AP690" i="61"/>
  <c r="AO690" i="61"/>
  <c r="AN690" i="61"/>
  <c r="AM690" i="61"/>
  <c r="AL690" i="61"/>
  <c r="AK690" i="61"/>
  <c r="AJ690" i="61"/>
  <c r="BC689" i="61"/>
  <c r="BB689" i="61"/>
  <c r="BA689" i="61"/>
  <c r="AZ689" i="61"/>
  <c r="AY689" i="61"/>
  <c r="AX689" i="61"/>
  <c r="AW689" i="61"/>
  <c r="AV689" i="61"/>
  <c r="AU689" i="61"/>
  <c r="AT689" i="61"/>
  <c r="AS689" i="61"/>
  <c r="AR689" i="61"/>
  <c r="AQ689" i="61"/>
  <c r="AP689" i="61"/>
  <c r="AO689" i="61"/>
  <c r="AN689" i="61"/>
  <c r="AM689" i="61"/>
  <c r="AL689" i="61"/>
  <c r="AK689" i="61"/>
  <c r="AJ689" i="61"/>
  <c r="BC688" i="61"/>
  <c r="BB688" i="61"/>
  <c r="BA688" i="61"/>
  <c r="AZ688" i="61"/>
  <c r="AY688" i="61"/>
  <c r="AX688" i="61"/>
  <c r="AW688" i="61"/>
  <c r="AV688" i="61"/>
  <c r="AU688" i="61"/>
  <c r="AT688" i="61"/>
  <c r="AS688" i="61"/>
  <c r="AR688" i="61"/>
  <c r="AQ688" i="61"/>
  <c r="AP688" i="61"/>
  <c r="AO688" i="61"/>
  <c r="AN688" i="61"/>
  <c r="AM688" i="61"/>
  <c r="AL688" i="61"/>
  <c r="AK688" i="61"/>
  <c r="AJ688" i="61"/>
  <c r="BC687" i="61"/>
  <c r="BB687" i="61"/>
  <c r="BA687" i="61"/>
  <c r="AZ687" i="61"/>
  <c r="AY687" i="61"/>
  <c r="AX687" i="61"/>
  <c r="AW687" i="61"/>
  <c r="AV687" i="61"/>
  <c r="AU687" i="61"/>
  <c r="AT687" i="61"/>
  <c r="AS687" i="61"/>
  <c r="AR687" i="61"/>
  <c r="AQ687" i="61"/>
  <c r="AP687" i="61"/>
  <c r="AO687" i="61"/>
  <c r="AN687" i="61"/>
  <c r="AM687" i="61"/>
  <c r="AL687" i="61"/>
  <c r="AK687" i="61"/>
  <c r="AJ687" i="61"/>
  <c r="BC686" i="61"/>
  <c r="BB686" i="61"/>
  <c r="BA686" i="61"/>
  <c r="AZ686" i="61"/>
  <c r="AY686" i="61"/>
  <c r="AX686" i="61"/>
  <c r="AW686" i="61"/>
  <c r="AV686" i="61"/>
  <c r="AU686" i="61"/>
  <c r="AT686" i="61"/>
  <c r="AS686" i="61"/>
  <c r="AR686" i="61"/>
  <c r="AQ686" i="61"/>
  <c r="AP686" i="61"/>
  <c r="AO686" i="61"/>
  <c r="AN686" i="61"/>
  <c r="AM686" i="61"/>
  <c r="AL686" i="61"/>
  <c r="AK686" i="61"/>
  <c r="AJ686" i="61"/>
  <c r="BC685" i="61"/>
  <c r="BB685" i="61"/>
  <c r="BA685" i="61"/>
  <c r="AZ685" i="61"/>
  <c r="AY685" i="61"/>
  <c r="AX685" i="61"/>
  <c r="AW685" i="61"/>
  <c r="AV685" i="61"/>
  <c r="AU685" i="61"/>
  <c r="AT685" i="61"/>
  <c r="AS685" i="61"/>
  <c r="AR685" i="61"/>
  <c r="AQ685" i="61"/>
  <c r="AP685" i="61"/>
  <c r="AO685" i="61"/>
  <c r="AN685" i="61"/>
  <c r="AM685" i="61"/>
  <c r="AL685" i="61"/>
  <c r="AK685" i="61"/>
  <c r="AJ685" i="61"/>
  <c r="BC684" i="61"/>
  <c r="BB684" i="61"/>
  <c r="BA684" i="61"/>
  <c r="AZ684" i="61"/>
  <c r="AY684" i="61"/>
  <c r="AX684" i="61"/>
  <c r="AW684" i="61"/>
  <c r="AV684" i="61"/>
  <c r="AU684" i="61"/>
  <c r="AT684" i="61"/>
  <c r="AS684" i="61"/>
  <c r="AR684" i="61"/>
  <c r="AQ684" i="61"/>
  <c r="AP684" i="61"/>
  <c r="AO684" i="61"/>
  <c r="AN684" i="61"/>
  <c r="AM684" i="61"/>
  <c r="AL684" i="61"/>
  <c r="AK684" i="61"/>
  <c r="AJ684" i="61"/>
  <c r="BC683" i="61"/>
  <c r="BB683" i="61"/>
  <c r="BA683" i="61"/>
  <c r="AZ683" i="61"/>
  <c r="AY683" i="61"/>
  <c r="AX683" i="61"/>
  <c r="AW683" i="61"/>
  <c r="AV683" i="61"/>
  <c r="AU683" i="61"/>
  <c r="AT683" i="61"/>
  <c r="AS683" i="61"/>
  <c r="AR683" i="61"/>
  <c r="AQ683" i="61"/>
  <c r="AP683" i="61"/>
  <c r="AO683" i="61"/>
  <c r="AN683" i="61"/>
  <c r="AM683" i="61"/>
  <c r="AL683" i="61"/>
  <c r="AK683" i="61"/>
  <c r="AJ683" i="61"/>
  <c r="BC682" i="61"/>
  <c r="BB682" i="61"/>
  <c r="BA682" i="61"/>
  <c r="AZ682" i="61"/>
  <c r="AY682" i="61"/>
  <c r="AX682" i="61"/>
  <c r="AW682" i="61"/>
  <c r="AV682" i="61"/>
  <c r="AU682" i="61"/>
  <c r="AT682" i="61"/>
  <c r="AS682" i="61"/>
  <c r="AR682" i="61"/>
  <c r="AQ682" i="61"/>
  <c r="AP682" i="61"/>
  <c r="AO682" i="61"/>
  <c r="AN682" i="61"/>
  <c r="AM682" i="61"/>
  <c r="AL682" i="61"/>
  <c r="AK682" i="61"/>
  <c r="AJ682" i="61"/>
  <c r="BC681" i="61"/>
  <c r="BB681" i="61"/>
  <c r="BA681" i="61"/>
  <c r="AZ681" i="61"/>
  <c r="AY681" i="61"/>
  <c r="AX681" i="61"/>
  <c r="AW681" i="61"/>
  <c r="AV681" i="61"/>
  <c r="AU681" i="61"/>
  <c r="AT681" i="61"/>
  <c r="AS681" i="61"/>
  <c r="AR681" i="61"/>
  <c r="AQ681" i="61"/>
  <c r="AP681" i="61"/>
  <c r="AO681" i="61"/>
  <c r="AN681" i="61"/>
  <c r="AM681" i="61"/>
  <c r="AL681" i="61"/>
  <c r="AK681" i="61"/>
  <c r="AJ681" i="61"/>
  <c r="BC680" i="61"/>
  <c r="BB680" i="61"/>
  <c r="BA680" i="61"/>
  <c r="AZ680" i="61"/>
  <c r="AY680" i="61"/>
  <c r="AX680" i="61"/>
  <c r="AW680" i="61"/>
  <c r="AV680" i="61"/>
  <c r="AU680" i="61"/>
  <c r="AT680" i="61"/>
  <c r="AS680" i="61"/>
  <c r="AR680" i="61"/>
  <c r="AQ680" i="61"/>
  <c r="AP680" i="61"/>
  <c r="AO680" i="61"/>
  <c r="AN680" i="61"/>
  <c r="AM680" i="61"/>
  <c r="AL680" i="61"/>
  <c r="AK680" i="61"/>
  <c r="AJ680" i="61"/>
  <c r="BC679" i="61"/>
  <c r="BB679" i="61"/>
  <c r="BA679" i="61"/>
  <c r="AZ679" i="61"/>
  <c r="AY679" i="61"/>
  <c r="AX679" i="61"/>
  <c r="AW679" i="61"/>
  <c r="AV679" i="61"/>
  <c r="AU679" i="61"/>
  <c r="AT679" i="61"/>
  <c r="AS679" i="61"/>
  <c r="AR679" i="61"/>
  <c r="AQ679" i="61"/>
  <c r="AP679" i="61"/>
  <c r="AO679" i="61"/>
  <c r="AN679" i="61"/>
  <c r="AM679" i="61"/>
  <c r="AL679" i="61"/>
  <c r="AK679" i="61"/>
  <c r="AJ679" i="61"/>
  <c r="BC678" i="61"/>
  <c r="BB678" i="61"/>
  <c r="BA678" i="61"/>
  <c r="AZ678" i="61"/>
  <c r="AY678" i="61"/>
  <c r="AX678" i="61"/>
  <c r="AW678" i="61"/>
  <c r="AV678" i="61"/>
  <c r="AU678" i="61"/>
  <c r="AT678" i="61"/>
  <c r="AS678" i="61"/>
  <c r="AR678" i="61"/>
  <c r="AQ678" i="61"/>
  <c r="AP678" i="61"/>
  <c r="AO678" i="61"/>
  <c r="AN678" i="61"/>
  <c r="AM678" i="61"/>
  <c r="AL678" i="61"/>
  <c r="AK678" i="61"/>
  <c r="AJ678" i="61"/>
  <c r="BC677" i="61"/>
  <c r="BB677" i="61"/>
  <c r="BA677" i="61"/>
  <c r="AZ677" i="61"/>
  <c r="AY677" i="61"/>
  <c r="AX677" i="61"/>
  <c r="AW677" i="61"/>
  <c r="AV677" i="61"/>
  <c r="AU677" i="61"/>
  <c r="AT677" i="61"/>
  <c r="AS677" i="61"/>
  <c r="AR677" i="61"/>
  <c r="AQ677" i="61"/>
  <c r="AP677" i="61"/>
  <c r="AO677" i="61"/>
  <c r="AN677" i="61"/>
  <c r="AM677" i="61"/>
  <c r="AL677" i="61"/>
  <c r="AK677" i="61"/>
  <c r="AJ677" i="61"/>
  <c r="BC676" i="61"/>
  <c r="BB676" i="61"/>
  <c r="BA676" i="61"/>
  <c r="AZ676" i="61"/>
  <c r="AY676" i="61"/>
  <c r="AX676" i="61"/>
  <c r="AW676" i="61"/>
  <c r="AV676" i="61"/>
  <c r="AU676" i="61"/>
  <c r="AT676" i="61"/>
  <c r="AS676" i="61"/>
  <c r="AR676" i="61"/>
  <c r="AQ676" i="61"/>
  <c r="AP676" i="61"/>
  <c r="AO676" i="61"/>
  <c r="AN676" i="61"/>
  <c r="AM676" i="61"/>
  <c r="AL676" i="61"/>
  <c r="AK676" i="61"/>
  <c r="AJ676" i="61"/>
  <c r="BC675" i="61"/>
  <c r="BB675" i="61"/>
  <c r="BA675" i="61"/>
  <c r="AZ675" i="61"/>
  <c r="AY675" i="61"/>
  <c r="AX675" i="61"/>
  <c r="AW675" i="61"/>
  <c r="AV675" i="61"/>
  <c r="AU675" i="61"/>
  <c r="AT675" i="61"/>
  <c r="AS675" i="61"/>
  <c r="AR675" i="61"/>
  <c r="AQ675" i="61"/>
  <c r="AP675" i="61"/>
  <c r="AO675" i="61"/>
  <c r="AN675" i="61"/>
  <c r="AM675" i="61"/>
  <c r="AL675" i="61"/>
  <c r="AK675" i="61"/>
  <c r="AJ675" i="61"/>
  <c r="BC674" i="61"/>
  <c r="BB674" i="61"/>
  <c r="BA674" i="61"/>
  <c r="AZ674" i="61"/>
  <c r="AY674" i="61"/>
  <c r="AX674" i="61"/>
  <c r="AW674" i="61"/>
  <c r="AV674" i="61"/>
  <c r="AU674" i="61"/>
  <c r="AT674" i="61"/>
  <c r="AS674" i="61"/>
  <c r="AR674" i="61"/>
  <c r="AQ674" i="61"/>
  <c r="AP674" i="61"/>
  <c r="AO674" i="61"/>
  <c r="AN674" i="61"/>
  <c r="AM674" i="61"/>
  <c r="AL674" i="61"/>
  <c r="AK674" i="61"/>
  <c r="AJ674" i="61"/>
  <c r="BC673" i="61"/>
  <c r="BB673" i="61"/>
  <c r="BA673" i="61"/>
  <c r="AZ673" i="61"/>
  <c r="AY673" i="61"/>
  <c r="AX673" i="61"/>
  <c r="AW673" i="61"/>
  <c r="AV673" i="61"/>
  <c r="AU673" i="61"/>
  <c r="AT673" i="61"/>
  <c r="AS673" i="61"/>
  <c r="AR673" i="61"/>
  <c r="AQ673" i="61"/>
  <c r="AP673" i="61"/>
  <c r="AO673" i="61"/>
  <c r="AN673" i="61"/>
  <c r="AM673" i="61"/>
  <c r="AL673" i="61"/>
  <c r="AK673" i="61"/>
  <c r="AJ673" i="61"/>
  <c r="BC672" i="61"/>
  <c r="BB672" i="61"/>
  <c r="BA672" i="61"/>
  <c r="AZ672" i="61"/>
  <c r="AY672" i="61"/>
  <c r="AX672" i="61"/>
  <c r="AW672" i="61"/>
  <c r="AV672" i="61"/>
  <c r="AU672" i="61"/>
  <c r="AT672" i="61"/>
  <c r="AS672" i="61"/>
  <c r="AR672" i="61"/>
  <c r="AQ672" i="61"/>
  <c r="AP672" i="61"/>
  <c r="AO672" i="61"/>
  <c r="AN672" i="61"/>
  <c r="AM672" i="61"/>
  <c r="AL672" i="61"/>
  <c r="AK672" i="61"/>
  <c r="AJ672" i="61"/>
  <c r="BC671" i="61"/>
  <c r="BB671" i="61"/>
  <c r="BA671" i="61"/>
  <c r="AZ671" i="61"/>
  <c r="AY671" i="61"/>
  <c r="AX671" i="61"/>
  <c r="AW671" i="61"/>
  <c r="AV671" i="61"/>
  <c r="AU671" i="61"/>
  <c r="AT671" i="61"/>
  <c r="AS671" i="61"/>
  <c r="AR671" i="61"/>
  <c r="AQ671" i="61"/>
  <c r="AP671" i="61"/>
  <c r="AO671" i="61"/>
  <c r="AN671" i="61"/>
  <c r="AM671" i="61"/>
  <c r="AL671" i="61"/>
  <c r="AK671" i="61"/>
  <c r="AJ671" i="61"/>
  <c r="BC670" i="61"/>
  <c r="BB670" i="61"/>
  <c r="BA670" i="61"/>
  <c r="AZ670" i="61"/>
  <c r="AY670" i="61"/>
  <c r="AX670" i="61"/>
  <c r="AW670" i="61"/>
  <c r="AV670" i="61"/>
  <c r="AU670" i="61"/>
  <c r="AT670" i="61"/>
  <c r="AS670" i="61"/>
  <c r="AR670" i="61"/>
  <c r="AQ670" i="61"/>
  <c r="AP670" i="61"/>
  <c r="AO670" i="61"/>
  <c r="AN670" i="61"/>
  <c r="AM670" i="61"/>
  <c r="AL670" i="61"/>
  <c r="AK670" i="61"/>
  <c r="AJ670" i="61"/>
  <c r="BC669" i="61"/>
  <c r="BB669" i="61"/>
  <c r="BA669" i="61"/>
  <c r="AZ669" i="61"/>
  <c r="AY669" i="61"/>
  <c r="AX669" i="61"/>
  <c r="AW669" i="61"/>
  <c r="AV669" i="61"/>
  <c r="AU669" i="61"/>
  <c r="AT669" i="61"/>
  <c r="AS669" i="61"/>
  <c r="AR669" i="61"/>
  <c r="AQ669" i="61"/>
  <c r="AP669" i="61"/>
  <c r="AO669" i="61"/>
  <c r="AN669" i="61"/>
  <c r="AM669" i="61"/>
  <c r="AL669" i="61"/>
  <c r="AK669" i="61"/>
  <c r="AJ669" i="61"/>
  <c r="BC668" i="61"/>
  <c r="BB668" i="61"/>
  <c r="AG668" i="61" s="1"/>
  <c r="O670" i="4" s="1"/>
  <c r="BA668" i="61"/>
  <c r="AZ668" i="61"/>
  <c r="AY668" i="61"/>
  <c r="AX668" i="61"/>
  <c r="AW668" i="61"/>
  <c r="AV668" i="61"/>
  <c r="AU668" i="61"/>
  <c r="AT668" i="61"/>
  <c r="AS668" i="61"/>
  <c r="AR668" i="61"/>
  <c r="AQ668" i="61"/>
  <c r="AP668" i="61"/>
  <c r="AO668" i="61"/>
  <c r="AN668" i="61"/>
  <c r="AM668" i="61"/>
  <c r="AL668" i="61"/>
  <c r="AK668" i="61"/>
  <c r="AJ668" i="61"/>
  <c r="BC667" i="61"/>
  <c r="BB667" i="61"/>
  <c r="BA667" i="61"/>
  <c r="AZ667" i="61"/>
  <c r="AY667" i="61"/>
  <c r="AX667" i="61"/>
  <c r="AW667" i="61"/>
  <c r="AV667" i="61"/>
  <c r="AU667" i="61"/>
  <c r="AT667" i="61"/>
  <c r="AS667" i="61"/>
  <c r="AR667" i="61"/>
  <c r="AQ667" i="61"/>
  <c r="AP667" i="61"/>
  <c r="AO667" i="61"/>
  <c r="AN667" i="61"/>
  <c r="AM667" i="61"/>
  <c r="AL667" i="61"/>
  <c r="AK667" i="61"/>
  <c r="AJ667" i="61"/>
  <c r="BC666" i="61"/>
  <c r="BB666" i="61"/>
  <c r="BA666" i="61"/>
  <c r="AZ666" i="61"/>
  <c r="AY666" i="61"/>
  <c r="AX666" i="61"/>
  <c r="AW666" i="61"/>
  <c r="AV666" i="61"/>
  <c r="AU666" i="61"/>
  <c r="AT666" i="61"/>
  <c r="AS666" i="61"/>
  <c r="AR666" i="61"/>
  <c r="AQ666" i="61"/>
  <c r="AP666" i="61"/>
  <c r="AO666" i="61"/>
  <c r="AN666" i="61"/>
  <c r="AM666" i="61"/>
  <c r="AL666" i="61"/>
  <c r="AK666" i="61"/>
  <c r="AJ666" i="61"/>
  <c r="BC665" i="61"/>
  <c r="BB665" i="61"/>
  <c r="BA665" i="61"/>
  <c r="AZ665" i="61"/>
  <c r="AY665" i="61"/>
  <c r="AX665" i="61"/>
  <c r="AW665" i="61"/>
  <c r="AV665" i="61"/>
  <c r="AU665" i="61"/>
  <c r="AT665" i="61"/>
  <c r="AS665" i="61"/>
  <c r="AR665" i="61"/>
  <c r="AQ665" i="61"/>
  <c r="AP665" i="61"/>
  <c r="AO665" i="61"/>
  <c r="AN665" i="61"/>
  <c r="AM665" i="61"/>
  <c r="AL665" i="61"/>
  <c r="AK665" i="61"/>
  <c r="AJ665" i="61"/>
  <c r="BC664" i="61"/>
  <c r="BB664" i="61"/>
  <c r="BA664" i="61"/>
  <c r="AZ664" i="61"/>
  <c r="AY664" i="61"/>
  <c r="AX664" i="61"/>
  <c r="AW664" i="61"/>
  <c r="AV664" i="61"/>
  <c r="AU664" i="61"/>
  <c r="AT664" i="61"/>
  <c r="AS664" i="61"/>
  <c r="AR664" i="61"/>
  <c r="AQ664" i="61"/>
  <c r="AP664" i="61"/>
  <c r="AO664" i="61"/>
  <c r="AN664" i="61"/>
  <c r="AM664" i="61"/>
  <c r="AL664" i="61"/>
  <c r="AK664" i="61"/>
  <c r="AJ664" i="61"/>
  <c r="BC663" i="61"/>
  <c r="BB663" i="61"/>
  <c r="BA663" i="61"/>
  <c r="AZ663" i="61"/>
  <c r="AY663" i="61"/>
  <c r="AX663" i="61"/>
  <c r="AW663" i="61"/>
  <c r="AV663" i="61"/>
  <c r="AU663" i="61"/>
  <c r="AT663" i="61"/>
  <c r="AS663" i="61"/>
  <c r="AR663" i="61"/>
  <c r="AQ663" i="61"/>
  <c r="AP663" i="61"/>
  <c r="AO663" i="61"/>
  <c r="AN663" i="61"/>
  <c r="AM663" i="61"/>
  <c r="AL663" i="61"/>
  <c r="AK663" i="61"/>
  <c r="AJ663" i="61"/>
  <c r="BC662" i="61"/>
  <c r="BB662" i="61"/>
  <c r="BA662" i="61"/>
  <c r="AZ662" i="61"/>
  <c r="AY662" i="61"/>
  <c r="AX662" i="61"/>
  <c r="AW662" i="61"/>
  <c r="AV662" i="61"/>
  <c r="AU662" i="61"/>
  <c r="AT662" i="61"/>
  <c r="AS662" i="61"/>
  <c r="AR662" i="61"/>
  <c r="AQ662" i="61"/>
  <c r="AP662" i="61"/>
  <c r="AO662" i="61"/>
  <c r="AN662" i="61"/>
  <c r="AM662" i="61"/>
  <c r="AL662" i="61"/>
  <c r="AK662" i="61"/>
  <c r="AJ662" i="61"/>
  <c r="BC661" i="61"/>
  <c r="BB661" i="61"/>
  <c r="BA661" i="61"/>
  <c r="AZ661" i="61"/>
  <c r="AY661" i="61"/>
  <c r="AX661" i="61"/>
  <c r="AW661" i="61"/>
  <c r="AV661" i="61"/>
  <c r="AU661" i="61"/>
  <c r="AT661" i="61"/>
  <c r="AS661" i="61"/>
  <c r="AR661" i="61"/>
  <c r="AQ661" i="61"/>
  <c r="AP661" i="61"/>
  <c r="AO661" i="61"/>
  <c r="AN661" i="61"/>
  <c r="AM661" i="61"/>
  <c r="AL661" i="61"/>
  <c r="AK661" i="61"/>
  <c r="AJ661" i="61"/>
  <c r="BC660" i="61"/>
  <c r="BB660" i="61"/>
  <c r="BA660" i="61"/>
  <c r="AZ660" i="61"/>
  <c r="AY660" i="61"/>
  <c r="AX660" i="61"/>
  <c r="AW660" i="61"/>
  <c r="AV660" i="61"/>
  <c r="AU660" i="61"/>
  <c r="AT660" i="61"/>
  <c r="AS660" i="61"/>
  <c r="AR660" i="61"/>
  <c r="AQ660" i="61"/>
  <c r="AP660" i="61"/>
  <c r="AO660" i="61"/>
  <c r="AN660" i="61"/>
  <c r="AM660" i="61"/>
  <c r="AL660" i="61"/>
  <c r="AK660" i="61"/>
  <c r="AJ660" i="61"/>
  <c r="BC659" i="61"/>
  <c r="BB659" i="61"/>
  <c r="BA659" i="61"/>
  <c r="AZ659" i="61"/>
  <c r="AY659" i="61"/>
  <c r="AX659" i="61"/>
  <c r="AW659" i="61"/>
  <c r="AV659" i="61"/>
  <c r="AU659" i="61"/>
  <c r="AT659" i="61"/>
  <c r="AS659" i="61"/>
  <c r="AR659" i="61"/>
  <c r="AQ659" i="61"/>
  <c r="AP659" i="61"/>
  <c r="AO659" i="61"/>
  <c r="AN659" i="61"/>
  <c r="AM659" i="61"/>
  <c r="AL659" i="61"/>
  <c r="AK659" i="61"/>
  <c r="AJ659" i="61"/>
  <c r="BC658" i="61"/>
  <c r="BB658" i="61"/>
  <c r="BA658" i="61"/>
  <c r="AZ658" i="61"/>
  <c r="AY658" i="61"/>
  <c r="AX658" i="61"/>
  <c r="AW658" i="61"/>
  <c r="AV658" i="61"/>
  <c r="AU658" i="61"/>
  <c r="AT658" i="61"/>
  <c r="AS658" i="61"/>
  <c r="AR658" i="61"/>
  <c r="AQ658" i="61"/>
  <c r="AP658" i="61"/>
  <c r="AO658" i="61"/>
  <c r="AN658" i="61"/>
  <c r="AM658" i="61"/>
  <c r="AL658" i="61"/>
  <c r="AK658" i="61"/>
  <c r="AJ658" i="61"/>
  <c r="BC657" i="61"/>
  <c r="BB657" i="61"/>
  <c r="BA657" i="61"/>
  <c r="AZ657" i="61"/>
  <c r="AY657" i="61"/>
  <c r="AX657" i="61"/>
  <c r="AW657" i="61"/>
  <c r="AV657" i="61"/>
  <c r="AU657" i="61"/>
  <c r="AT657" i="61"/>
  <c r="AS657" i="61"/>
  <c r="AR657" i="61"/>
  <c r="AE657" i="61" s="1"/>
  <c r="M659" i="4" s="1"/>
  <c r="AQ657" i="61"/>
  <c r="AP657" i="61"/>
  <c r="AO657" i="61"/>
  <c r="AN657" i="61"/>
  <c r="AM657" i="61"/>
  <c r="AL657" i="61"/>
  <c r="AK657" i="61"/>
  <c r="AJ657" i="61"/>
  <c r="BC656" i="61"/>
  <c r="BB656" i="61"/>
  <c r="BA656" i="61"/>
  <c r="AZ656" i="61"/>
  <c r="AY656" i="61"/>
  <c r="AX656" i="61"/>
  <c r="AW656" i="61"/>
  <c r="AV656" i="61"/>
  <c r="AU656" i="61"/>
  <c r="AT656" i="61"/>
  <c r="AS656" i="61"/>
  <c r="AR656" i="61"/>
  <c r="AQ656" i="61"/>
  <c r="AP656" i="61"/>
  <c r="AO656" i="61"/>
  <c r="AN656" i="61"/>
  <c r="AM656" i="61"/>
  <c r="AL656" i="61"/>
  <c r="AK656" i="61"/>
  <c r="AJ656" i="61"/>
  <c r="BC655" i="61"/>
  <c r="BB655" i="61"/>
  <c r="BA655" i="61"/>
  <c r="AZ655" i="61"/>
  <c r="AY655" i="61"/>
  <c r="AX655" i="61"/>
  <c r="AW655" i="61"/>
  <c r="AV655" i="61"/>
  <c r="AU655" i="61"/>
  <c r="AT655" i="61"/>
  <c r="AS655" i="61"/>
  <c r="AR655" i="61"/>
  <c r="AQ655" i="61"/>
  <c r="AP655" i="61"/>
  <c r="AO655" i="61"/>
  <c r="AN655" i="61"/>
  <c r="AM655" i="61"/>
  <c r="AL655" i="61"/>
  <c r="AK655" i="61"/>
  <c r="AJ655" i="61"/>
  <c r="BC654" i="61"/>
  <c r="BB654" i="61"/>
  <c r="BA654" i="61"/>
  <c r="AZ654" i="61"/>
  <c r="AY654" i="61"/>
  <c r="AX654" i="61"/>
  <c r="AW654" i="61"/>
  <c r="AV654" i="61"/>
  <c r="AU654" i="61"/>
  <c r="AT654" i="61"/>
  <c r="AS654" i="61"/>
  <c r="AR654" i="61"/>
  <c r="AQ654" i="61"/>
  <c r="AP654" i="61"/>
  <c r="AO654" i="61"/>
  <c r="AN654" i="61"/>
  <c r="AM654" i="61"/>
  <c r="AL654" i="61"/>
  <c r="AK654" i="61"/>
  <c r="AJ654" i="61"/>
  <c r="BC653" i="61"/>
  <c r="BB653" i="61"/>
  <c r="BA653" i="61"/>
  <c r="AZ653" i="61"/>
  <c r="AY653" i="61"/>
  <c r="AX653" i="61"/>
  <c r="AW653" i="61"/>
  <c r="AV653" i="61"/>
  <c r="AU653" i="61"/>
  <c r="AT653" i="61"/>
  <c r="AS653" i="61"/>
  <c r="AR653" i="61"/>
  <c r="AQ653" i="61"/>
  <c r="AP653" i="61"/>
  <c r="AO653" i="61"/>
  <c r="AN653" i="61"/>
  <c r="AM653" i="61"/>
  <c r="AL653" i="61"/>
  <c r="AK653" i="61"/>
  <c r="AJ653" i="61"/>
  <c r="BC652" i="61"/>
  <c r="BB652" i="61"/>
  <c r="BA652" i="61"/>
  <c r="AZ652" i="61"/>
  <c r="AY652" i="61"/>
  <c r="AX652" i="61"/>
  <c r="AW652" i="61"/>
  <c r="AV652" i="61"/>
  <c r="AU652" i="61"/>
  <c r="AT652" i="61"/>
  <c r="AS652" i="61"/>
  <c r="AR652" i="61"/>
  <c r="AQ652" i="61"/>
  <c r="AP652" i="61"/>
  <c r="AO652" i="61"/>
  <c r="AN652" i="61"/>
  <c r="AM652" i="61"/>
  <c r="AL652" i="61"/>
  <c r="AK652" i="61"/>
  <c r="AJ652" i="61"/>
  <c r="BC651" i="61"/>
  <c r="BB651" i="61"/>
  <c r="BA651" i="61"/>
  <c r="AZ651" i="61"/>
  <c r="AY651" i="61"/>
  <c r="AX651" i="61"/>
  <c r="AW651" i="61"/>
  <c r="AV651" i="61"/>
  <c r="AU651" i="61"/>
  <c r="AT651" i="61"/>
  <c r="AS651" i="61"/>
  <c r="AR651" i="61"/>
  <c r="AQ651" i="61"/>
  <c r="AP651" i="61"/>
  <c r="AO651" i="61"/>
  <c r="AN651" i="61"/>
  <c r="AM651" i="61"/>
  <c r="AL651" i="61"/>
  <c r="AK651" i="61"/>
  <c r="AJ651" i="61"/>
  <c r="BC650" i="61"/>
  <c r="BB650" i="61"/>
  <c r="BA650" i="61"/>
  <c r="AZ650" i="61"/>
  <c r="AY650" i="61"/>
  <c r="AX650" i="61"/>
  <c r="AW650" i="61"/>
  <c r="AV650" i="61"/>
  <c r="AU650" i="61"/>
  <c r="AT650" i="61"/>
  <c r="AS650" i="61"/>
  <c r="AR650" i="61"/>
  <c r="AQ650" i="61"/>
  <c r="AP650" i="61"/>
  <c r="AO650" i="61"/>
  <c r="AN650" i="61"/>
  <c r="AM650" i="61"/>
  <c r="AL650" i="61"/>
  <c r="AK650" i="61"/>
  <c r="AJ650" i="61"/>
  <c r="BC649" i="61"/>
  <c r="BB649" i="61"/>
  <c r="BA649" i="61"/>
  <c r="AZ649" i="61"/>
  <c r="AY649" i="61"/>
  <c r="AX649" i="61"/>
  <c r="AW649" i="61"/>
  <c r="AV649" i="61"/>
  <c r="AU649" i="61"/>
  <c r="AT649" i="61"/>
  <c r="AS649" i="61"/>
  <c r="AR649" i="61"/>
  <c r="AQ649" i="61"/>
  <c r="AP649" i="61"/>
  <c r="AO649" i="61"/>
  <c r="AN649" i="61"/>
  <c r="AM649" i="61"/>
  <c r="AL649" i="61"/>
  <c r="AK649" i="61"/>
  <c r="AJ649" i="61"/>
  <c r="BC648" i="61"/>
  <c r="BB648" i="61"/>
  <c r="BA648" i="61"/>
  <c r="AZ648" i="61"/>
  <c r="AY648" i="61"/>
  <c r="AX648" i="61"/>
  <c r="AW648" i="61"/>
  <c r="AV648" i="61"/>
  <c r="AU648" i="61"/>
  <c r="AT648" i="61"/>
  <c r="AS648" i="61"/>
  <c r="AR648" i="61"/>
  <c r="AQ648" i="61"/>
  <c r="AP648" i="61"/>
  <c r="AO648" i="61"/>
  <c r="AN648" i="61"/>
  <c r="AM648" i="61"/>
  <c r="AL648" i="61"/>
  <c r="AK648" i="61"/>
  <c r="AJ648" i="61"/>
  <c r="BC647" i="61"/>
  <c r="BB647" i="61"/>
  <c r="BA647" i="61"/>
  <c r="AZ647" i="61"/>
  <c r="AY647" i="61"/>
  <c r="AX647" i="61"/>
  <c r="AW647" i="61"/>
  <c r="AV647" i="61"/>
  <c r="AU647" i="61"/>
  <c r="AT647" i="61"/>
  <c r="AS647" i="61"/>
  <c r="AR647" i="61"/>
  <c r="AQ647" i="61"/>
  <c r="AP647" i="61"/>
  <c r="AO647" i="61"/>
  <c r="AN647" i="61"/>
  <c r="AM647" i="61"/>
  <c r="AL647" i="61"/>
  <c r="AK647" i="61"/>
  <c r="AJ647" i="61"/>
  <c r="BC646" i="61"/>
  <c r="BB646" i="61"/>
  <c r="BA646" i="61"/>
  <c r="AZ646" i="61"/>
  <c r="AY646" i="61"/>
  <c r="AX646" i="61"/>
  <c r="AW646" i="61"/>
  <c r="AV646" i="61"/>
  <c r="AU646" i="61"/>
  <c r="AT646" i="61"/>
  <c r="AS646" i="61"/>
  <c r="AR646" i="61"/>
  <c r="AQ646" i="61"/>
  <c r="AP646" i="61"/>
  <c r="AO646" i="61"/>
  <c r="AN646" i="61"/>
  <c r="AM646" i="61"/>
  <c r="AL646" i="61"/>
  <c r="AK646" i="61"/>
  <c r="AJ646" i="61"/>
  <c r="BC645" i="61"/>
  <c r="BB645" i="61"/>
  <c r="BA645" i="61"/>
  <c r="AZ645" i="61"/>
  <c r="AY645" i="61"/>
  <c r="AX645" i="61"/>
  <c r="AW645" i="61"/>
  <c r="AV645" i="61"/>
  <c r="AU645" i="61"/>
  <c r="AT645" i="61"/>
  <c r="AS645" i="61"/>
  <c r="AR645" i="61"/>
  <c r="AQ645" i="61"/>
  <c r="AP645" i="61"/>
  <c r="AO645" i="61"/>
  <c r="AN645" i="61"/>
  <c r="AM645" i="61"/>
  <c r="AL645" i="61"/>
  <c r="AK645" i="61"/>
  <c r="AJ645" i="61"/>
  <c r="BC644" i="61"/>
  <c r="BB644" i="61"/>
  <c r="BA644" i="61"/>
  <c r="AZ644" i="61"/>
  <c r="AY644" i="61"/>
  <c r="AX644" i="61"/>
  <c r="AW644" i="61"/>
  <c r="AV644" i="61"/>
  <c r="AU644" i="61"/>
  <c r="AT644" i="61"/>
  <c r="AS644" i="61"/>
  <c r="AR644" i="61"/>
  <c r="AQ644" i="61"/>
  <c r="AP644" i="61"/>
  <c r="AO644" i="61"/>
  <c r="AN644" i="61"/>
  <c r="AM644" i="61"/>
  <c r="AL644" i="61"/>
  <c r="AK644" i="61"/>
  <c r="AJ644" i="61"/>
  <c r="BC643" i="61"/>
  <c r="BB643" i="61"/>
  <c r="BA643" i="61"/>
  <c r="AZ643" i="61"/>
  <c r="AY643" i="61"/>
  <c r="AX643" i="61"/>
  <c r="AW643" i="61"/>
  <c r="AV643" i="61"/>
  <c r="AU643" i="61"/>
  <c r="AT643" i="61"/>
  <c r="AS643" i="61"/>
  <c r="AR643" i="61"/>
  <c r="AQ643" i="61"/>
  <c r="AP643" i="61"/>
  <c r="AO643" i="61"/>
  <c r="AN643" i="61"/>
  <c r="AM643" i="61"/>
  <c r="AL643" i="61"/>
  <c r="AK643" i="61"/>
  <c r="AJ643" i="61"/>
  <c r="BC642" i="61"/>
  <c r="BB642" i="61"/>
  <c r="BA642" i="61"/>
  <c r="AZ642" i="61"/>
  <c r="AY642" i="61"/>
  <c r="AX642" i="61"/>
  <c r="AW642" i="61"/>
  <c r="AV642" i="61"/>
  <c r="AU642" i="61"/>
  <c r="AT642" i="61"/>
  <c r="AS642" i="61"/>
  <c r="AR642" i="61"/>
  <c r="AQ642" i="61"/>
  <c r="AP642" i="61"/>
  <c r="AO642" i="61"/>
  <c r="AN642" i="61"/>
  <c r="AM642" i="61"/>
  <c r="AL642" i="61"/>
  <c r="AK642" i="61"/>
  <c r="AJ642" i="61"/>
  <c r="BC641" i="61"/>
  <c r="BB641" i="61"/>
  <c r="BA641" i="61"/>
  <c r="AZ641" i="61"/>
  <c r="AY641" i="61"/>
  <c r="AX641" i="61"/>
  <c r="AW641" i="61"/>
  <c r="AV641" i="61"/>
  <c r="AU641" i="61"/>
  <c r="AT641" i="61"/>
  <c r="AS641" i="61"/>
  <c r="AR641" i="61"/>
  <c r="AQ641" i="61"/>
  <c r="AP641" i="61"/>
  <c r="AO641" i="61"/>
  <c r="AN641" i="61"/>
  <c r="AM641" i="61"/>
  <c r="AL641" i="61"/>
  <c r="AK641" i="61"/>
  <c r="AJ641" i="61"/>
  <c r="BC640" i="61"/>
  <c r="BB640" i="61"/>
  <c r="BA640" i="61"/>
  <c r="AZ640" i="61"/>
  <c r="AY640" i="61"/>
  <c r="AX640" i="61"/>
  <c r="AW640" i="61"/>
  <c r="AV640" i="61"/>
  <c r="AU640" i="61"/>
  <c r="AT640" i="61"/>
  <c r="AS640" i="61"/>
  <c r="AR640" i="61"/>
  <c r="AQ640" i="61"/>
  <c r="AP640" i="61"/>
  <c r="AO640" i="61"/>
  <c r="AN640" i="61"/>
  <c r="AM640" i="61"/>
  <c r="AL640" i="61"/>
  <c r="AK640" i="61"/>
  <c r="AJ640" i="61"/>
  <c r="BC639" i="61"/>
  <c r="BB639" i="61"/>
  <c r="BA639" i="61"/>
  <c r="AZ639" i="61"/>
  <c r="AY639" i="61"/>
  <c r="AX639" i="61"/>
  <c r="AW639" i="61"/>
  <c r="AV639" i="61"/>
  <c r="AU639" i="61"/>
  <c r="AT639" i="61"/>
  <c r="AS639" i="61"/>
  <c r="AR639" i="61"/>
  <c r="AQ639" i="61"/>
  <c r="AP639" i="61"/>
  <c r="AO639" i="61"/>
  <c r="AN639" i="61"/>
  <c r="AM639" i="61"/>
  <c r="AL639" i="61"/>
  <c r="AK639" i="61"/>
  <c r="AJ639" i="61"/>
  <c r="BC638" i="61"/>
  <c r="BB638" i="61"/>
  <c r="BA638" i="61"/>
  <c r="AZ638" i="61"/>
  <c r="AY638" i="61"/>
  <c r="AX638" i="61"/>
  <c r="AW638" i="61"/>
  <c r="AV638" i="61"/>
  <c r="AU638" i="61"/>
  <c r="AT638" i="61"/>
  <c r="AS638" i="61"/>
  <c r="AR638" i="61"/>
  <c r="AQ638" i="61"/>
  <c r="AP638" i="61"/>
  <c r="AO638" i="61"/>
  <c r="AN638" i="61"/>
  <c r="AM638" i="61"/>
  <c r="AL638" i="61"/>
  <c r="AK638" i="61"/>
  <c r="AJ638" i="61"/>
  <c r="BC637" i="61"/>
  <c r="BB637" i="61"/>
  <c r="BA637" i="61"/>
  <c r="AZ637" i="61"/>
  <c r="AY637" i="61"/>
  <c r="AX637" i="61"/>
  <c r="AW637" i="61"/>
  <c r="AV637" i="61"/>
  <c r="AU637" i="61"/>
  <c r="AT637" i="61"/>
  <c r="AS637" i="61"/>
  <c r="AR637" i="61"/>
  <c r="AQ637" i="61"/>
  <c r="AP637" i="61"/>
  <c r="AO637" i="61"/>
  <c r="AN637" i="61"/>
  <c r="AM637" i="61"/>
  <c r="AL637" i="61"/>
  <c r="AK637" i="61"/>
  <c r="AJ637" i="61"/>
  <c r="BC636" i="61"/>
  <c r="BB636" i="61"/>
  <c r="BA636" i="61"/>
  <c r="AZ636" i="61"/>
  <c r="AY636" i="61"/>
  <c r="AX636" i="61"/>
  <c r="AW636" i="61"/>
  <c r="AV636" i="61"/>
  <c r="AU636" i="61"/>
  <c r="AT636" i="61"/>
  <c r="AS636" i="61"/>
  <c r="AR636" i="61"/>
  <c r="AQ636" i="61"/>
  <c r="AP636" i="61"/>
  <c r="AO636" i="61"/>
  <c r="AN636" i="61"/>
  <c r="AM636" i="61"/>
  <c r="AL636" i="61"/>
  <c r="AK636" i="61"/>
  <c r="AJ636" i="61"/>
  <c r="BC635" i="61"/>
  <c r="BB635" i="61"/>
  <c r="BA635" i="61"/>
  <c r="AZ635" i="61"/>
  <c r="AY635" i="61"/>
  <c r="AX635" i="61"/>
  <c r="AW635" i="61"/>
  <c r="AV635" i="61"/>
  <c r="AU635" i="61"/>
  <c r="AT635" i="61"/>
  <c r="AS635" i="61"/>
  <c r="AR635" i="61"/>
  <c r="AQ635" i="61"/>
  <c r="AP635" i="61"/>
  <c r="AO635" i="61"/>
  <c r="AN635" i="61"/>
  <c r="AM635" i="61"/>
  <c r="AL635" i="61"/>
  <c r="AK635" i="61"/>
  <c r="AJ635" i="61"/>
  <c r="BC634" i="61"/>
  <c r="BB634" i="61"/>
  <c r="BA634" i="61"/>
  <c r="AZ634" i="61"/>
  <c r="AY634" i="61"/>
  <c r="AX634" i="61"/>
  <c r="AW634" i="61"/>
  <c r="AV634" i="61"/>
  <c r="AU634" i="61"/>
  <c r="AT634" i="61"/>
  <c r="AS634" i="61"/>
  <c r="AR634" i="61"/>
  <c r="AQ634" i="61"/>
  <c r="AP634" i="61"/>
  <c r="AO634" i="61"/>
  <c r="AN634" i="61"/>
  <c r="AM634" i="61"/>
  <c r="AL634" i="61"/>
  <c r="AK634" i="61"/>
  <c r="AJ634" i="61"/>
  <c r="BC633" i="61"/>
  <c r="BB633" i="61"/>
  <c r="BA633" i="61"/>
  <c r="AZ633" i="61"/>
  <c r="AY633" i="61"/>
  <c r="AX633" i="61"/>
  <c r="AW633" i="61"/>
  <c r="AV633" i="61"/>
  <c r="AU633" i="61"/>
  <c r="AT633" i="61"/>
  <c r="AS633" i="61"/>
  <c r="AR633" i="61"/>
  <c r="AQ633" i="61"/>
  <c r="AP633" i="61"/>
  <c r="AO633" i="61"/>
  <c r="AN633" i="61"/>
  <c r="AM633" i="61"/>
  <c r="AL633" i="61"/>
  <c r="AK633" i="61"/>
  <c r="AJ633" i="61"/>
  <c r="BC632" i="61"/>
  <c r="BB632" i="61"/>
  <c r="BA632" i="61"/>
  <c r="AZ632" i="61"/>
  <c r="AY632" i="61"/>
  <c r="AX632" i="61"/>
  <c r="AW632" i="61"/>
  <c r="AV632" i="61"/>
  <c r="AU632" i="61"/>
  <c r="AT632" i="61"/>
  <c r="AS632" i="61"/>
  <c r="AR632" i="61"/>
  <c r="AQ632" i="61"/>
  <c r="AP632" i="61"/>
  <c r="AO632" i="61"/>
  <c r="AN632" i="61"/>
  <c r="AM632" i="61"/>
  <c r="AL632" i="61"/>
  <c r="AK632" i="61"/>
  <c r="AJ632" i="61"/>
  <c r="BC631" i="61"/>
  <c r="BB631" i="61"/>
  <c r="BA631" i="61"/>
  <c r="AZ631" i="61"/>
  <c r="AY631" i="61"/>
  <c r="AX631" i="61"/>
  <c r="AW631" i="61"/>
  <c r="AV631" i="61"/>
  <c r="AU631" i="61"/>
  <c r="AT631" i="61"/>
  <c r="AS631" i="61"/>
  <c r="AR631" i="61"/>
  <c r="AQ631" i="61"/>
  <c r="AP631" i="61"/>
  <c r="AO631" i="61"/>
  <c r="AN631" i="61"/>
  <c r="AM631" i="61"/>
  <c r="AL631" i="61"/>
  <c r="AK631" i="61"/>
  <c r="AJ631" i="61"/>
  <c r="BC630" i="61"/>
  <c r="BB630" i="61"/>
  <c r="BA630" i="61"/>
  <c r="AZ630" i="61"/>
  <c r="AY630" i="61"/>
  <c r="AX630" i="61"/>
  <c r="AW630" i="61"/>
  <c r="AV630" i="61"/>
  <c r="AU630" i="61"/>
  <c r="AT630" i="61"/>
  <c r="AS630" i="61"/>
  <c r="AR630" i="61"/>
  <c r="AQ630" i="61"/>
  <c r="AP630" i="61"/>
  <c r="AO630" i="61"/>
  <c r="AN630" i="61"/>
  <c r="AM630" i="61"/>
  <c r="AL630" i="61"/>
  <c r="AK630" i="61"/>
  <c r="AJ630" i="61"/>
  <c r="BC629" i="61"/>
  <c r="BB629" i="61"/>
  <c r="BA629" i="61"/>
  <c r="AZ629" i="61"/>
  <c r="AY629" i="61"/>
  <c r="AX629" i="61"/>
  <c r="AW629" i="61"/>
  <c r="AV629" i="61"/>
  <c r="AU629" i="61"/>
  <c r="AT629" i="61"/>
  <c r="AS629" i="61"/>
  <c r="AR629" i="61"/>
  <c r="AQ629" i="61"/>
  <c r="AP629" i="61"/>
  <c r="AO629" i="61"/>
  <c r="AN629" i="61"/>
  <c r="AM629" i="61"/>
  <c r="AL629" i="61"/>
  <c r="AK629" i="61"/>
  <c r="AJ629" i="61"/>
  <c r="BC628" i="61"/>
  <c r="BB628" i="61"/>
  <c r="BA628" i="61"/>
  <c r="AZ628" i="61"/>
  <c r="AY628" i="61"/>
  <c r="AX628" i="61"/>
  <c r="AW628" i="61"/>
  <c r="AV628" i="61"/>
  <c r="AU628" i="61"/>
  <c r="AT628" i="61"/>
  <c r="AS628" i="61"/>
  <c r="AR628" i="61"/>
  <c r="AQ628" i="61"/>
  <c r="AP628" i="61"/>
  <c r="AO628" i="61"/>
  <c r="AN628" i="61"/>
  <c r="AM628" i="61"/>
  <c r="AL628" i="61"/>
  <c r="AK628" i="61"/>
  <c r="AJ628" i="61"/>
  <c r="BC627" i="61"/>
  <c r="BB627" i="61"/>
  <c r="BA627" i="61"/>
  <c r="AZ627" i="61"/>
  <c r="AY627" i="61"/>
  <c r="AX627" i="61"/>
  <c r="AW627" i="61"/>
  <c r="AV627" i="61"/>
  <c r="AU627" i="61"/>
  <c r="AT627" i="61"/>
  <c r="AS627" i="61"/>
  <c r="AR627" i="61"/>
  <c r="AQ627" i="61"/>
  <c r="AP627" i="61"/>
  <c r="AO627" i="61"/>
  <c r="AN627" i="61"/>
  <c r="AM627" i="61"/>
  <c r="AL627" i="61"/>
  <c r="AK627" i="61"/>
  <c r="AJ627" i="61"/>
  <c r="BC626" i="61"/>
  <c r="BB626" i="61"/>
  <c r="BA626" i="61"/>
  <c r="AZ626" i="61"/>
  <c r="AY626" i="61"/>
  <c r="AX626" i="61"/>
  <c r="AW626" i="61"/>
  <c r="AV626" i="61"/>
  <c r="AU626" i="61"/>
  <c r="AT626" i="61"/>
  <c r="AS626" i="61"/>
  <c r="AR626" i="61"/>
  <c r="AQ626" i="61"/>
  <c r="AP626" i="61"/>
  <c r="AO626" i="61"/>
  <c r="AN626" i="61"/>
  <c r="AM626" i="61"/>
  <c r="AL626" i="61"/>
  <c r="AK626" i="61"/>
  <c r="AJ626" i="61"/>
  <c r="BC625" i="61"/>
  <c r="BB625" i="61"/>
  <c r="BA625" i="61"/>
  <c r="AZ625" i="61"/>
  <c r="AY625" i="61"/>
  <c r="AX625" i="61"/>
  <c r="AW625" i="61"/>
  <c r="AV625" i="61"/>
  <c r="AU625" i="61"/>
  <c r="AT625" i="61"/>
  <c r="AS625" i="61"/>
  <c r="AR625" i="61"/>
  <c r="AQ625" i="61"/>
  <c r="AP625" i="61"/>
  <c r="AO625" i="61"/>
  <c r="AN625" i="61"/>
  <c r="AM625" i="61"/>
  <c r="AL625" i="61"/>
  <c r="AK625" i="61"/>
  <c r="AJ625" i="61"/>
  <c r="BC624" i="61"/>
  <c r="BB624" i="61"/>
  <c r="BA624" i="61"/>
  <c r="AZ624" i="61"/>
  <c r="AY624" i="61"/>
  <c r="AX624" i="61"/>
  <c r="AW624" i="61"/>
  <c r="AV624" i="61"/>
  <c r="AU624" i="61"/>
  <c r="AT624" i="61"/>
  <c r="AS624" i="61"/>
  <c r="AR624" i="61"/>
  <c r="AQ624" i="61"/>
  <c r="AP624" i="61"/>
  <c r="AO624" i="61"/>
  <c r="AN624" i="61"/>
  <c r="AM624" i="61"/>
  <c r="AL624" i="61"/>
  <c r="AK624" i="61"/>
  <c r="AJ624" i="61"/>
  <c r="BC623" i="61"/>
  <c r="BB623" i="61"/>
  <c r="BA623" i="61"/>
  <c r="AZ623" i="61"/>
  <c r="AY623" i="61"/>
  <c r="AX623" i="61"/>
  <c r="AW623" i="61"/>
  <c r="AV623" i="61"/>
  <c r="AU623" i="61"/>
  <c r="AT623" i="61"/>
  <c r="AS623" i="61"/>
  <c r="AR623" i="61"/>
  <c r="AQ623" i="61"/>
  <c r="AP623" i="61"/>
  <c r="AO623" i="61"/>
  <c r="AN623" i="61"/>
  <c r="AM623" i="61"/>
  <c r="AL623" i="61"/>
  <c r="AK623" i="61"/>
  <c r="AJ623" i="61"/>
  <c r="BC622" i="61"/>
  <c r="BB622" i="61"/>
  <c r="BA622" i="61"/>
  <c r="AZ622" i="61"/>
  <c r="AY622" i="61"/>
  <c r="AX622" i="61"/>
  <c r="AW622" i="61"/>
  <c r="AV622" i="61"/>
  <c r="AU622" i="61"/>
  <c r="AT622" i="61"/>
  <c r="AS622" i="61"/>
  <c r="AR622" i="61"/>
  <c r="AQ622" i="61"/>
  <c r="AP622" i="61"/>
  <c r="AO622" i="61"/>
  <c r="AN622" i="61"/>
  <c r="AM622" i="61"/>
  <c r="AL622" i="61"/>
  <c r="AK622" i="61"/>
  <c r="AJ622" i="61"/>
  <c r="BC621" i="61"/>
  <c r="BB621" i="61"/>
  <c r="BA621" i="61"/>
  <c r="AZ621" i="61"/>
  <c r="AY621" i="61"/>
  <c r="AX621" i="61"/>
  <c r="AW621" i="61"/>
  <c r="AV621" i="61"/>
  <c r="AU621" i="61"/>
  <c r="AT621" i="61"/>
  <c r="AS621" i="61"/>
  <c r="AR621" i="61"/>
  <c r="AQ621" i="61"/>
  <c r="AP621" i="61"/>
  <c r="AO621" i="61"/>
  <c r="AN621" i="61"/>
  <c r="AM621" i="61"/>
  <c r="AL621" i="61"/>
  <c r="AK621" i="61"/>
  <c r="AJ621" i="61"/>
  <c r="BC620" i="61"/>
  <c r="BB620" i="61"/>
  <c r="BA620" i="61"/>
  <c r="AZ620" i="61"/>
  <c r="AY620" i="61"/>
  <c r="AX620" i="61"/>
  <c r="AW620" i="61"/>
  <c r="AV620" i="61"/>
  <c r="AU620" i="61"/>
  <c r="AT620" i="61"/>
  <c r="AS620" i="61"/>
  <c r="AR620" i="61"/>
  <c r="AQ620" i="61"/>
  <c r="AP620" i="61"/>
  <c r="AO620" i="61"/>
  <c r="AN620" i="61"/>
  <c r="AM620" i="61"/>
  <c r="AL620" i="61"/>
  <c r="AK620" i="61"/>
  <c r="AJ620" i="61"/>
  <c r="BC619" i="61"/>
  <c r="BB619" i="61"/>
  <c r="BA619" i="61"/>
  <c r="AZ619" i="61"/>
  <c r="AY619" i="61"/>
  <c r="AX619" i="61"/>
  <c r="AW619" i="61"/>
  <c r="AV619" i="61"/>
  <c r="AU619" i="61"/>
  <c r="AT619" i="61"/>
  <c r="AS619" i="61"/>
  <c r="AR619" i="61"/>
  <c r="AQ619" i="61"/>
  <c r="AP619" i="61"/>
  <c r="AO619" i="61"/>
  <c r="AN619" i="61"/>
  <c r="AM619" i="61"/>
  <c r="AL619" i="61"/>
  <c r="AK619" i="61"/>
  <c r="AJ619" i="61"/>
  <c r="BC618" i="61"/>
  <c r="BB618" i="61"/>
  <c r="BA618" i="61"/>
  <c r="AZ618" i="61"/>
  <c r="AY618" i="61"/>
  <c r="AX618" i="61"/>
  <c r="AW618" i="61"/>
  <c r="AV618" i="61"/>
  <c r="AU618" i="61"/>
  <c r="AT618" i="61"/>
  <c r="AS618" i="61"/>
  <c r="AR618" i="61"/>
  <c r="AQ618" i="61"/>
  <c r="AP618" i="61"/>
  <c r="AO618" i="61"/>
  <c r="AN618" i="61"/>
  <c r="AM618" i="61"/>
  <c r="AL618" i="61"/>
  <c r="AK618" i="61"/>
  <c r="AJ618" i="61"/>
  <c r="BC617" i="61"/>
  <c r="BB617" i="61"/>
  <c r="BA617" i="61"/>
  <c r="AZ617" i="61"/>
  <c r="AY617" i="61"/>
  <c r="AX617" i="61"/>
  <c r="AW617" i="61"/>
  <c r="AV617" i="61"/>
  <c r="AU617" i="61"/>
  <c r="AT617" i="61"/>
  <c r="AS617" i="61"/>
  <c r="AR617" i="61"/>
  <c r="AQ617" i="61"/>
  <c r="AP617" i="61"/>
  <c r="AO617" i="61"/>
  <c r="AN617" i="61"/>
  <c r="AM617" i="61"/>
  <c r="AL617" i="61"/>
  <c r="AK617" i="61"/>
  <c r="AJ617" i="61"/>
  <c r="BC616" i="61"/>
  <c r="BB616" i="61"/>
  <c r="BA616" i="61"/>
  <c r="AZ616" i="61"/>
  <c r="AY616" i="61"/>
  <c r="AX616" i="61"/>
  <c r="AW616" i="61"/>
  <c r="AV616" i="61"/>
  <c r="AU616" i="61"/>
  <c r="AT616" i="61"/>
  <c r="AS616" i="61"/>
  <c r="AR616" i="61"/>
  <c r="AQ616" i="61"/>
  <c r="AP616" i="61"/>
  <c r="AO616" i="61"/>
  <c r="AN616" i="61"/>
  <c r="AM616" i="61"/>
  <c r="AL616" i="61"/>
  <c r="AK616" i="61"/>
  <c r="AJ616" i="61"/>
  <c r="BC615" i="61"/>
  <c r="BB615" i="61"/>
  <c r="BA615" i="61"/>
  <c r="AZ615" i="61"/>
  <c r="AY615" i="61"/>
  <c r="AX615" i="61"/>
  <c r="AW615" i="61"/>
  <c r="AV615" i="61"/>
  <c r="AU615" i="61"/>
  <c r="AT615" i="61"/>
  <c r="AS615" i="61"/>
  <c r="AR615" i="61"/>
  <c r="AQ615" i="61"/>
  <c r="AP615" i="61"/>
  <c r="AO615" i="61"/>
  <c r="AN615" i="61"/>
  <c r="AM615" i="61"/>
  <c r="AL615" i="61"/>
  <c r="AK615" i="61"/>
  <c r="AJ615" i="61"/>
  <c r="BC614" i="61"/>
  <c r="BB614" i="61"/>
  <c r="BA614" i="61"/>
  <c r="AZ614" i="61"/>
  <c r="AY614" i="61"/>
  <c r="AX614" i="61"/>
  <c r="AW614" i="61"/>
  <c r="AV614" i="61"/>
  <c r="AU614" i="61"/>
  <c r="AT614" i="61"/>
  <c r="AS614" i="61"/>
  <c r="AR614" i="61"/>
  <c r="AQ614" i="61"/>
  <c r="AP614" i="61"/>
  <c r="AO614" i="61"/>
  <c r="AN614" i="61"/>
  <c r="AM614" i="61"/>
  <c r="AL614" i="61"/>
  <c r="AK614" i="61"/>
  <c r="AJ614" i="61"/>
  <c r="BC613" i="61"/>
  <c r="BB613" i="61"/>
  <c r="BA613" i="61"/>
  <c r="AZ613" i="61"/>
  <c r="AY613" i="61"/>
  <c r="AX613" i="61"/>
  <c r="AW613" i="61"/>
  <c r="AV613" i="61"/>
  <c r="AU613" i="61"/>
  <c r="AT613" i="61"/>
  <c r="AS613" i="61"/>
  <c r="AR613" i="61"/>
  <c r="AQ613" i="61"/>
  <c r="AP613" i="61"/>
  <c r="AO613" i="61"/>
  <c r="AN613" i="61"/>
  <c r="AM613" i="61"/>
  <c r="AL613" i="61"/>
  <c r="AK613" i="61"/>
  <c r="AJ613" i="61"/>
  <c r="BC612" i="61"/>
  <c r="BB612" i="61"/>
  <c r="BA612" i="61"/>
  <c r="AZ612" i="61"/>
  <c r="AG612" i="61" s="1"/>
  <c r="O614" i="4" s="1"/>
  <c r="AY612" i="61"/>
  <c r="AX612" i="61"/>
  <c r="AW612" i="61"/>
  <c r="AV612" i="61"/>
  <c r="AU612" i="61"/>
  <c r="AT612" i="61"/>
  <c r="AS612" i="61"/>
  <c r="AR612" i="61"/>
  <c r="AQ612" i="61"/>
  <c r="AP612" i="61"/>
  <c r="AO612" i="61"/>
  <c r="AN612" i="61"/>
  <c r="AM612" i="61"/>
  <c r="AL612" i="61"/>
  <c r="AK612" i="61"/>
  <c r="AJ612" i="61"/>
  <c r="BC611" i="61"/>
  <c r="BB611" i="61"/>
  <c r="BA611" i="61"/>
  <c r="AZ611" i="61"/>
  <c r="AY611" i="61"/>
  <c r="AX611" i="61"/>
  <c r="AW611" i="61"/>
  <c r="AV611" i="61"/>
  <c r="AU611" i="61"/>
  <c r="AT611" i="61"/>
  <c r="AS611" i="61"/>
  <c r="AR611" i="61"/>
  <c r="AQ611" i="61"/>
  <c r="AP611" i="61"/>
  <c r="AO611" i="61"/>
  <c r="AN611" i="61"/>
  <c r="AM611" i="61"/>
  <c r="AL611" i="61"/>
  <c r="AK611" i="61"/>
  <c r="AJ611" i="61"/>
  <c r="BC610" i="61"/>
  <c r="BB610" i="61"/>
  <c r="BA610" i="61"/>
  <c r="AZ610" i="61"/>
  <c r="AG610" i="61" s="1"/>
  <c r="O612" i="4" s="1"/>
  <c r="AY610" i="61"/>
  <c r="AX610" i="61"/>
  <c r="AW610" i="61"/>
  <c r="AV610" i="61"/>
  <c r="AU610" i="61"/>
  <c r="AT610" i="61"/>
  <c r="AS610" i="61"/>
  <c r="AR610" i="61"/>
  <c r="AQ610" i="61"/>
  <c r="AP610" i="61"/>
  <c r="AO610" i="61"/>
  <c r="AN610" i="61"/>
  <c r="AM610" i="61"/>
  <c r="AL610" i="61"/>
  <c r="AK610" i="61"/>
  <c r="AJ610" i="61"/>
  <c r="BC609" i="61"/>
  <c r="BB609" i="61"/>
  <c r="BA609" i="61"/>
  <c r="AZ609" i="61"/>
  <c r="AY609" i="61"/>
  <c r="AX609" i="61"/>
  <c r="AW609" i="61"/>
  <c r="AV609" i="61"/>
  <c r="AU609" i="61"/>
  <c r="AT609" i="61"/>
  <c r="AS609" i="61"/>
  <c r="AR609" i="61"/>
  <c r="AQ609" i="61"/>
  <c r="AP609" i="61"/>
  <c r="AO609" i="61"/>
  <c r="AN609" i="61"/>
  <c r="AM609" i="61"/>
  <c r="AL609" i="61"/>
  <c r="AK609" i="61"/>
  <c r="AJ609" i="61"/>
  <c r="BC608" i="61"/>
  <c r="BB608" i="61"/>
  <c r="BA608" i="61"/>
  <c r="AZ608" i="61"/>
  <c r="AY608" i="61"/>
  <c r="AX608" i="61"/>
  <c r="AW608" i="61"/>
  <c r="AV608" i="61"/>
  <c r="AU608" i="61"/>
  <c r="AT608" i="61"/>
  <c r="AS608" i="61"/>
  <c r="AR608" i="61"/>
  <c r="AQ608" i="61"/>
  <c r="AP608" i="61"/>
  <c r="AO608" i="61"/>
  <c r="AN608" i="61"/>
  <c r="AM608" i="61"/>
  <c r="AL608" i="61"/>
  <c r="AK608" i="61"/>
  <c r="AJ608" i="61"/>
  <c r="BC607" i="61"/>
  <c r="BB607" i="61"/>
  <c r="BA607" i="61"/>
  <c r="AZ607" i="61"/>
  <c r="AY607" i="61"/>
  <c r="AX607" i="61"/>
  <c r="AW607" i="61"/>
  <c r="AV607" i="61"/>
  <c r="AU607" i="61"/>
  <c r="AT607" i="61"/>
  <c r="AS607" i="61"/>
  <c r="AR607" i="61"/>
  <c r="AQ607" i="61"/>
  <c r="AP607" i="61"/>
  <c r="AO607" i="61"/>
  <c r="AN607" i="61"/>
  <c r="AM607" i="61"/>
  <c r="AL607" i="61"/>
  <c r="AK607" i="61"/>
  <c r="AJ607" i="61"/>
  <c r="BC606" i="61"/>
  <c r="BB606" i="61"/>
  <c r="BA606" i="61"/>
  <c r="AZ606" i="61"/>
  <c r="AY606" i="61"/>
  <c r="AX606" i="61"/>
  <c r="AW606" i="61"/>
  <c r="AV606" i="61"/>
  <c r="AU606" i="61"/>
  <c r="AT606" i="61"/>
  <c r="AS606" i="61"/>
  <c r="AR606" i="61"/>
  <c r="AQ606" i="61"/>
  <c r="AP606" i="61"/>
  <c r="AO606" i="61"/>
  <c r="AN606" i="61"/>
  <c r="AM606" i="61"/>
  <c r="AL606" i="61"/>
  <c r="AK606" i="61"/>
  <c r="AJ606" i="61"/>
  <c r="BC605" i="61"/>
  <c r="BB605" i="61"/>
  <c r="BA605" i="61"/>
  <c r="AZ605" i="61"/>
  <c r="AY605" i="61"/>
  <c r="AX605" i="61"/>
  <c r="AW605" i="61"/>
  <c r="AV605" i="61"/>
  <c r="AU605" i="61"/>
  <c r="AT605" i="61"/>
  <c r="AS605" i="61"/>
  <c r="AR605" i="61"/>
  <c r="AQ605" i="61"/>
  <c r="AP605" i="61"/>
  <c r="AO605" i="61"/>
  <c r="AN605" i="61"/>
  <c r="AM605" i="61"/>
  <c r="AL605" i="61"/>
  <c r="AK605" i="61"/>
  <c r="AJ605" i="61"/>
  <c r="BC604" i="61"/>
  <c r="BB604" i="61"/>
  <c r="BA604" i="61"/>
  <c r="AZ604" i="61"/>
  <c r="AG604" i="61" s="1"/>
  <c r="O606" i="4" s="1"/>
  <c r="AY604" i="61"/>
  <c r="AX604" i="61"/>
  <c r="AW604" i="61"/>
  <c r="AV604" i="61"/>
  <c r="AU604" i="61"/>
  <c r="AT604" i="61"/>
  <c r="AS604" i="61"/>
  <c r="AR604" i="61"/>
  <c r="AQ604" i="61"/>
  <c r="AP604" i="61"/>
  <c r="AO604" i="61"/>
  <c r="AN604" i="61"/>
  <c r="AM604" i="61"/>
  <c r="AL604" i="61"/>
  <c r="AK604" i="61"/>
  <c r="AJ604" i="61"/>
  <c r="BC603" i="61"/>
  <c r="BB603" i="61"/>
  <c r="BA603" i="61"/>
  <c r="AZ603" i="61"/>
  <c r="AY603" i="61"/>
  <c r="AX603" i="61"/>
  <c r="AW603" i="61"/>
  <c r="AV603" i="61"/>
  <c r="AU603" i="61"/>
  <c r="AT603" i="61"/>
  <c r="AS603" i="61"/>
  <c r="AR603" i="61"/>
  <c r="AQ603" i="61"/>
  <c r="AP603" i="61"/>
  <c r="AO603" i="61"/>
  <c r="AN603" i="61"/>
  <c r="AM603" i="61"/>
  <c r="AL603" i="61"/>
  <c r="AK603" i="61"/>
  <c r="AJ603" i="61"/>
  <c r="BC602" i="61"/>
  <c r="BB602" i="61"/>
  <c r="BA602" i="61"/>
  <c r="AZ602" i="61"/>
  <c r="AY602" i="61"/>
  <c r="AX602" i="61"/>
  <c r="AW602" i="61"/>
  <c r="AV602" i="61"/>
  <c r="AU602" i="61"/>
  <c r="AT602" i="61"/>
  <c r="AS602" i="61"/>
  <c r="AR602" i="61"/>
  <c r="AQ602" i="61"/>
  <c r="AP602" i="61"/>
  <c r="AO602" i="61"/>
  <c r="AN602" i="61"/>
  <c r="AM602" i="61"/>
  <c r="AL602" i="61"/>
  <c r="AK602" i="61"/>
  <c r="AJ602" i="61"/>
  <c r="BC601" i="61"/>
  <c r="BB601" i="61"/>
  <c r="BA601" i="61"/>
  <c r="AZ601" i="61"/>
  <c r="AY601" i="61"/>
  <c r="AX601" i="61"/>
  <c r="AW601" i="61"/>
  <c r="AV601" i="61"/>
  <c r="AU601" i="61"/>
  <c r="AT601" i="61"/>
  <c r="AS601" i="61"/>
  <c r="AR601" i="61"/>
  <c r="AQ601" i="61"/>
  <c r="AP601" i="61"/>
  <c r="AO601" i="61"/>
  <c r="AN601" i="61"/>
  <c r="AM601" i="61"/>
  <c r="AL601" i="61"/>
  <c r="AK601" i="61"/>
  <c r="AJ601" i="61"/>
  <c r="BC600" i="61"/>
  <c r="BB600" i="61"/>
  <c r="BA600" i="61"/>
  <c r="AZ600" i="61"/>
  <c r="AY600" i="61"/>
  <c r="AX600" i="61"/>
  <c r="AW600" i="61"/>
  <c r="AV600" i="61"/>
  <c r="AU600" i="61"/>
  <c r="AT600" i="61"/>
  <c r="AS600" i="61"/>
  <c r="AR600" i="61"/>
  <c r="AQ600" i="61"/>
  <c r="AP600" i="61"/>
  <c r="AO600" i="61"/>
  <c r="AN600" i="61"/>
  <c r="AM600" i="61"/>
  <c r="AL600" i="61"/>
  <c r="AK600" i="61"/>
  <c r="AJ600" i="61"/>
  <c r="BC599" i="61"/>
  <c r="BB599" i="61"/>
  <c r="BA599" i="61"/>
  <c r="AZ599" i="61"/>
  <c r="AY599" i="61"/>
  <c r="AX599" i="61"/>
  <c r="AW599" i="61"/>
  <c r="AV599" i="61"/>
  <c r="AU599" i="61"/>
  <c r="AT599" i="61"/>
  <c r="AS599" i="61"/>
  <c r="AR599" i="61"/>
  <c r="AQ599" i="61"/>
  <c r="AP599" i="61"/>
  <c r="AO599" i="61"/>
  <c r="AN599" i="61"/>
  <c r="AM599" i="61"/>
  <c r="AL599" i="61"/>
  <c r="AK599" i="61"/>
  <c r="AJ599" i="61"/>
  <c r="BC598" i="61"/>
  <c r="BB598" i="61"/>
  <c r="BA598" i="61"/>
  <c r="AZ598" i="61"/>
  <c r="AY598" i="61"/>
  <c r="AX598" i="61"/>
  <c r="AW598" i="61"/>
  <c r="AV598" i="61"/>
  <c r="AU598" i="61"/>
  <c r="AT598" i="61"/>
  <c r="AS598" i="61"/>
  <c r="AR598" i="61"/>
  <c r="AQ598" i="61"/>
  <c r="AP598" i="61"/>
  <c r="AO598" i="61"/>
  <c r="AN598" i="61"/>
  <c r="AM598" i="61"/>
  <c r="AL598" i="61"/>
  <c r="AK598" i="61"/>
  <c r="AJ598" i="61"/>
  <c r="BC597" i="61"/>
  <c r="BB597" i="61"/>
  <c r="BA597" i="61"/>
  <c r="AZ597" i="61"/>
  <c r="AY597" i="61"/>
  <c r="AX597" i="61"/>
  <c r="AW597" i="61"/>
  <c r="AV597" i="61"/>
  <c r="AU597" i="61"/>
  <c r="AT597" i="61"/>
  <c r="AS597" i="61"/>
  <c r="AR597" i="61"/>
  <c r="AQ597" i="61"/>
  <c r="AP597" i="61"/>
  <c r="AO597" i="61"/>
  <c r="AN597" i="61"/>
  <c r="AM597" i="61"/>
  <c r="AL597" i="61"/>
  <c r="AK597" i="61"/>
  <c r="AJ597" i="61"/>
  <c r="BC596" i="61"/>
  <c r="BB596" i="61"/>
  <c r="BA596" i="61"/>
  <c r="AZ596" i="61"/>
  <c r="AY596" i="61"/>
  <c r="AX596" i="61"/>
  <c r="AW596" i="61"/>
  <c r="AV596" i="61"/>
  <c r="AU596" i="61"/>
  <c r="AT596" i="61"/>
  <c r="AS596" i="61"/>
  <c r="AR596" i="61"/>
  <c r="AQ596" i="61"/>
  <c r="AP596" i="61"/>
  <c r="AO596" i="61"/>
  <c r="AN596" i="61"/>
  <c r="AM596" i="61"/>
  <c r="AL596" i="61"/>
  <c r="AK596" i="61"/>
  <c r="AJ596" i="61"/>
  <c r="BC595" i="61"/>
  <c r="BB595" i="61"/>
  <c r="BA595" i="61"/>
  <c r="AZ595" i="61"/>
  <c r="AY595" i="61"/>
  <c r="AX595" i="61"/>
  <c r="AW595" i="61"/>
  <c r="AV595" i="61"/>
  <c r="AU595" i="61"/>
  <c r="AT595" i="61"/>
  <c r="AS595" i="61"/>
  <c r="AR595" i="61"/>
  <c r="AQ595" i="61"/>
  <c r="AP595" i="61"/>
  <c r="AO595" i="61"/>
  <c r="AN595" i="61"/>
  <c r="AM595" i="61"/>
  <c r="AL595" i="61"/>
  <c r="AK595" i="61"/>
  <c r="AJ595" i="61"/>
  <c r="BC594" i="61"/>
  <c r="BB594" i="61"/>
  <c r="BA594" i="61"/>
  <c r="AZ594" i="61"/>
  <c r="AG594" i="61" s="1"/>
  <c r="O596" i="4" s="1"/>
  <c r="AY594" i="61"/>
  <c r="AX594" i="61"/>
  <c r="AW594" i="61"/>
  <c r="AV594" i="61"/>
  <c r="AU594" i="61"/>
  <c r="AT594" i="61"/>
  <c r="AS594" i="61"/>
  <c r="AR594" i="61"/>
  <c r="AQ594" i="61"/>
  <c r="AP594" i="61"/>
  <c r="AO594" i="61"/>
  <c r="AN594" i="61"/>
  <c r="AM594" i="61"/>
  <c r="AL594" i="61"/>
  <c r="AK594" i="61"/>
  <c r="AJ594" i="61"/>
  <c r="BC593" i="61"/>
  <c r="BB593" i="61"/>
  <c r="BA593" i="61"/>
  <c r="AZ593" i="61"/>
  <c r="AY593" i="61"/>
  <c r="AX593" i="61"/>
  <c r="AW593" i="61"/>
  <c r="AV593" i="61"/>
  <c r="AU593" i="61"/>
  <c r="AT593" i="61"/>
  <c r="AS593" i="61"/>
  <c r="AR593" i="61"/>
  <c r="AQ593" i="61"/>
  <c r="AP593" i="61"/>
  <c r="AO593" i="61"/>
  <c r="AN593" i="61"/>
  <c r="AM593" i="61"/>
  <c r="AL593" i="61"/>
  <c r="AK593" i="61"/>
  <c r="AJ593" i="61"/>
  <c r="BC592" i="61"/>
  <c r="BB592" i="61"/>
  <c r="BA592" i="61"/>
  <c r="AZ592" i="61"/>
  <c r="AY592" i="61"/>
  <c r="AX592" i="61"/>
  <c r="AW592" i="61"/>
  <c r="AV592" i="61"/>
  <c r="AU592" i="61"/>
  <c r="AT592" i="61"/>
  <c r="AS592" i="61"/>
  <c r="AR592" i="61"/>
  <c r="AQ592" i="61"/>
  <c r="AP592" i="61"/>
  <c r="AO592" i="61"/>
  <c r="AN592" i="61"/>
  <c r="AM592" i="61"/>
  <c r="AL592" i="61"/>
  <c r="AK592" i="61"/>
  <c r="AJ592" i="61"/>
  <c r="BC591" i="61"/>
  <c r="BB591" i="61"/>
  <c r="BA591" i="61"/>
  <c r="AZ591" i="61"/>
  <c r="AY591" i="61"/>
  <c r="AX591" i="61"/>
  <c r="AW591" i="61"/>
  <c r="AV591" i="61"/>
  <c r="AU591" i="61"/>
  <c r="AT591" i="61"/>
  <c r="AS591" i="61"/>
  <c r="AR591" i="61"/>
  <c r="AQ591" i="61"/>
  <c r="AP591" i="61"/>
  <c r="AO591" i="61"/>
  <c r="AN591" i="61"/>
  <c r="AM591" i="61"/>
  <c r="AL591" i="61"/>
  <c r="AK591" i="61"/>
  <c r="AJ591" i="61"/>
  <c r="BC590" i="61"/>
  <c r="BB590" i="61"/>
  <c r="BA590" i="61"/>
  <c r="AZ590" i="61"/>
  <c r="AY590" i="61"/>
  <c r="AX590" i="61"/>
  <c r="AW590" i="61"/>
  <c r="AV590" i="61"/>
  <c r="AU590" i="61"/>
  <c r="AT590" i="61"/>
  <c r="AS590" i="61"/>
  <c r="AR590" i="61"/>
  <c r="AQ590" i="61"/>
  <c r="AP590" i="61"/>
  <c r="AO590" i="61"/>
  <c r="AN590" i="61"/>
  <c r="AM590" i="61"/>
  <c r="AL590" i="61"/>
  <c r="AK590" i="61"/>
  <c r="AJ590" i="61"/>
  <c r="BC589" i="61"/>
  <c r="BB589" i="61"/>
  <c r="BA589" i="61"/>
  <c r="AZ589" i="61"/>
  <c r="AY589" i="61"/>
  <c r="AX589" i="61"/>
  <c r="AW589" i="61"/>
  <c r="AV589" i="61"/>
  <c r="AU589" i="61"/>
  <c r="AT589" i="61"/>
  <c r="AS589" i="61"/>
  <c r="AR589" i="61"/>
  <c r="AQ589" i="61"/>
  <c r="AP589" i="61"/>
  <c r="AO589" i="61"/>
  <c r="AN589" i="61"/>
  <c r="AM589" i="61"/>
  <c r="AL589" i="61"/>
  <c r="AK589" i="61"/>
  <c r="AJ589" i="61"/>
  <c r="BC588" i="61"/>
  <c r="BB588" i="61"/>
  <c r="BA588" i="61"/>
  <c r="AZ588" i="61"/>
  <c r="AG588" i="61" s="1"/>
  <c r="O590" i="4" s="1"/>
  <c r="AY588" i="61"/>
  <c r="AX588" i="61"/>
  <c r="AW588" i="61"/>
  <c r="AV588" i="61"/>
  <c r="AU588" i="61"/>
  <c r="AT588" i="61"/>
  <c r="AS588" i="61"/>
  <c r="AR588" i="61"/>
  <c r="AQ588" i="61"/>
  <c r="AP588" i="61"/>
  <c r="AO588" i="61"/>
  <c r="AN588" i="61"/>
  <c r="AM588" i="61"/>
  <c r="AL588" i="61"/>
  <c r="AK588" i="61"/>
  <c r="AJ588" i="61"/>
  <c r="BC587" i="61"/>
  <c r="BB587" i="61"/>
  <c r="BA587" i="61"/>
  <c r="AZ587" i="61"/>
  <c r="AY587" i="61"/>
  <c r="AX587" i="61"/>
  <c r="AW587" i="61"/>
  <c r="AV587" i="61"/>
  <c r="AU587" i="61"/>
  <c r="AT587" i="61"/>
  <c r="AS587" i="61"/>
  <c r="AR587" i="61"/>
  <c r="AQ587" i="61"/>
  <c r="AP587" i="61"/>
  <c r="AO587" i="61"/>
  <c r="AN587" i="61"/>
  <c r="AM587" i="61"/>
  <c r="AL587" i="61"/>
  <c r="AK587" i="61"/>
  <c r="AJ587" i="61"/>
  <c r="BC586" i="61"/>
  <c r="BB586" i="61"/>
  <c r="BA586" i="61"/>
  <c r="AZ586" i="61"/>
  <c r="AY586" i="61"/>
  <c r="AX586" i="61"/>
  <c r="AW586" i="61"/>
  <c r="AV586" i="61"/>
  <c r="AU586" i="61"/>
  <c r="AT586" i="61"/>
  <c r="AS586" i="61"/>
  <c r="AR586" i="61"/>
  <c r="AQ586" i="61"/>
  <c r="AP586" i="61"/>
  <c r="AO586" i="61"/>
  <c r="AN586" i="61"/>
  <c r="AM586" i="61"/>
  <c r="AL586" i="61"/>
  <c r="AK586" i="61"/>
  <c r="AJ586" i="61"/>
  <c r="BC585" i="61"/>
  <c r="BB585" i="61"/>
  <c r="BA585" i="61"/>
  <c r="AZ585" i="61"/>
  <c r="AY585" i="61"/>
  <c r="AX585" i="61"/>
  <c r="AW585" i="61"/>
  <c r="AV585" i="61"/>
  <c r="AU585" i="61"/>
  <c r="AT585" i="61"/>
  <c r="AS585" i="61"/>
  <c r="AR585" i="61"/>
  <c r="AQ585" i="61"/>
  <c r="AP585" i="61"/>
  <c r="AO585" i="61"/>
  <c r="AN585" i="61"/>
  <c r="AM585" i="61"/>
  <c r="AL585" i="61"/>
  <c r="AK585" i="61"/>
  <c r="AJ585" i="61"/>
  <c r="BC584" i="61"/>
  <c r="BB584" i="61"/>
  <c r="BA584" i="61"/>
  <c r="AZ584" i="61"/>
  <c r="AY584" i="61"/>
  <c r="AX584" i="61"/>
  <c r="AW584" i="61"/>
  <c r="AV584" i="61"/>
  <c r="AU584" i="61"/>
  <c r="AT584" i="61"/>
  <c r="AS584" i="61"/>
  <c r="AR584" i="61"/>
  <c r="AQ584" i="61"/>
  <c r="AP584" i="61"/>
  <c r="AO584" i="61"/>
  <c r="AN584" i="61"/>
  <c r="AM584" i="61"/>
  <c r="AL584" i="61"/>
  <c r="AK584" i="61"/>
  <c r="AJ584" i="61"/>
  <c r="BC583" i="61"/>
  <c r="BB583" i="61"/>
  <c r="BA583" i="61"/>
  <c r="AZ583" i="61"/>
  <c r="AY583" i="61"/>
  <c r="AX583" i="61"/>
  <c r="AW583" i="61"/>
  <c r="AV583" i="61"/>
  <c r="AU583" i="61"/>
  <c r="AT583" i="61"/>
  <c r="AS583" i="61"/>
  <c r="AR583" i="61"/>
  <c r="AQ583" i="61"/>
  <c r="AP583" i="61"/>
  <c r="AO583" i="61"/>
  <c r="AN583" i="61"/>
  <c r="AM583" i="61"/>
  <c r="AL583" i="61"/>
  <c r="AK583" i="61"/>
  <c r="AJ583" i="61"/>
  <c r="BC582" i="61"/>
  <c r="BB582" i="61"/>
  <c r="BA582" i="61"/>
  <c r="AZ582" i="61"/>
  <c r="AY582" i="61"/>
  <c r="AX582" i="61"/>
  <c r="AW582" i="61"/>
  <c r="AV582" i="61"/>
  <c r="AU582" i="61"/>
  <c r="AT582" i="61"/>
  <c r="AS582" i="61"/>
  <c r="AR582" i="61"/>
  <c r="AQ582" i="61"/>
  <c r="AP582" i="61"/>
  <c r="AO582" i="61"/>
  <c r="AN582" i="61"/>
  <c r="AM582" i="61"/>
  <c r="AL582" i="61"/>
  <c r="AK582" i="61"/>
  <c r="AJ582" i="61"/>
  <c r="BC581" i="61"/>
  <c r="BB581" i="61"/>
  <c r="BA581" i="61"/>
  <c r="AZ581" i="61"/>
  <c r="AY581" i="61"/>
  <c r="AX581" i="61"/>
  <c r="AW581" i="61"/>
  <c r="AV581" i="61"/>
  <c r="AU581" i="61"/>
  <c r="AT581" i="61"/>
  <c r="AS581" i="61"/>
  <c r="AR581" i="61"/>
  <c r="AQ581" i="61"/>
  <c r="AP581" i="61"/>
  <c r="AO581" i="61"/>
  <c r="AN581" i="61"/>
  <c r="AM581" i="61"/>
  <c r="AL581" i="61"/>
  <c r="AK581" i="61"/>
  <c r="AJ581" i="61"/>
  <c r="BC580" i="61"/>
  <c r="BB580" i="61"/>
  <c r="BA580" i="61"/>
  <c r="AZ580" i="61"/>
  <c r="AY580" i="61"/>
  <c r="AX580" i="61"/>
  <c r="AW580" i="61"/>
  <c r="AV580" i="61"/>
  <c r="AU580" i="61"/>
  <c r="AT580" i="61"/>
  <c r="AS580" i="61"/>
  <c r="AR580" i="61"/>
  <c r="AQ580" i="61"/>
  <c r="AP580" i="61"/>
  <c r="AO580" i="61"/>
  <c r="AN580" i="61"/>
  <c r="AM580" i="61"/>
  <c r="AL580" i="61"/>
  <c r="AK580" i="61"/>
  <c r="AJ580" i="61"/>
  <c r="BC579" i="61"/>
  <c r="BB579" i="61"/>
  <c r="BA579" i="61"/>
  <c r="AZ579" i="61"/>
  <c r="AY579" i="61"/>
  <c r="AX579" i="61"/>
  <c r="AW579" i="61"/>
  <c r="AV579" i="61"/>
  <c r="AU579" i="61"/>
  <c r="AT579" i="61"/>
  <c r="AS579" i="61"/>
  <c r="AR579" i="61"/>
  <c r="AQ579" i="61"/>
  <c r="AP579" i="61"/>
  <c r="AO579" i="61"/>
  <c r="AN579" i="61"/>
  <c r="AM579" i="61"/>
  <c r="AL579" i="61"/>
  <c r="AK579" i="61"/>
  <c r="AJ579" i="61"/>
  <c r="BC578" i="61"/>
  <c r="BB578" i="61"/>
  <c r="BA578" i="61"/>
  <c r="AZ578" i="61"/>
  <c r="AY578" i="61"/>
  <c r="AX578" i="61"/>
  <c r="AW578" i="61"/>
  <c r="AV578" i="61"/>
  <c r="AU578" i="61"/>
  <c r="AT578" i="61"/>
  <c r="AS578" i="61"/>
  <c r="AR578" i="61"/>
  <c r="AQ578" i="61"/>
  <c r="AP578" i="61"/>
  <c r="AO578" i="61"/>
  <c r="AN578" i="61"/>
  <c r="AM578" i="61"/>
  <c r="AL578" i="61"/>
  <c r="AK578" i="61"/>
  <c r="AJ578" i="61"/>
  <c r="BC577" i="61"/>
  <c r="BB577" i="61"/>
  <c r="BA577" i="61"/>
  <c r="AZ577" i="61"/>
  <c r="AY577" i="61"/>
  <c r="AX577" i="61"/>
  <c r="AW577" i="61"/>
  <c r="AV577" i="61"/>
  <c r="AU577" i="61"/>
  <c r="AT577" i="61"/>
  <c r="AS577" i="61"/>
  <c r="AR577" i="61"/>
  <c r="AQ577" i="61"/>
  <c r="AP577" i="61"/>
  <c r="AO577" i="61"/>
  <c r="AN577" i="61"/>
  <c r="AM577" i="61"/>
  <c r="AL577" i="61"/>
  <c r="AK577" i="61"/>
  <c r="AJ577" i="61"/>
  <c r="BC576" i="61"/>
  <c r="BB576" i="61"/>
  <c r="BA576" i="61"/>
  <c r="AZ576" i="61"/>
  <c r="AY576" i="61"/>
  <c r="AX576" i="61"/>
  <c r="AW576" i="61"/>
  <c r="AV576" i="61"/>
  <c r="AU576" i="61"/>
  <c r="AT576" i="61"/>
  <c r="AS576" i="61"/>
  <c r="AR576" i="61"/>
  <c r="AQ576" i="61"/>
  <c r="AP576" i="61"/>
  <c r="AO576" i="61"/>
  <c r="AN576" i="61"/>
  <c r="AM576" i="61"/>
  <c r="AL576" i="61"/>
  <c r="AK576" i="61"/>
  <c r="AJ576" i="61"/>
  <c r="BC575" i="61"/>
  <c r="BB575" i="61"/>
  <c r="BA575" i="61"/>
  <c r="AZ575" i="61"/>
  <c r="AY575" i="61"/>
  <c r="AX575" i="61"/>
  <c r="AW575" i="61"/>
  <c r="AV575" i="61"/>
  <c r="AU575" i="61"/>
  <c r="AT575" i="61"/>
  <c r="AS575" i="61"/>
  <c r="AR575" i="61"/>
  <c r="AQ575" i="61"/>
  <c r="AP575" i="61"/>
  <c r="AO575" i="61"/>
  <c r="AN575" i="61"/>
  <c r="AM575" i="61"/>
  <c r="AL575" i="61"/>
  <c r="AK575" i="61"/>
  <c r="AJ575" i="61"/>
  <c r="BC574" i="61"/>
  <c r="BB574" i="61"/>
  <c r="BA574" i="61"/>
  <c r="AZ574" i="61"/>
  <c r="AY574" i="61"/>
  <c r="AX574" i="61"/>
  <c r="AW574" i="61"/>
  <c r="AV574" i="61"/>
  <c r="AU574" i="61"/>
  <c r="AT574" i="61"/>
  <c r="AS574" i="61"/>
  <c r="AR574" i="61"/>
  <c r="AQ574" i="61"/>
  <c r="AP574" i="61"/>
  <c r="AO574" i="61"/>
  <c r="AN574" i="61"/>
  <c r="AM574" i="61"/>
  <c r="AL574" i="61"/>
  <c r="AK574" i="61"/>
  <c r="AJ574" i="61"/>
  <c r="BC573" i="61"/>
  <c r="BB573" i="61"/>
  <c r="BA573" i="61"/>
  <c r="AZ573" i="61"/>
  <c r="AY573" i="61"/>
  <c r="AX573" i="61"/>
  <c r="AW573" i="61"/>
  <c r="AV573" i="61"/>
  <c r="AU573" i="61"/>
  <c r="AT573" i="61"/>
  <c r="AS573" i="61"/>
  <c r="AR573" i="61"/>
  <c r="AQ573" i="61"/>
  <c r="AP573" i="61"/>
  <c r="AO573" i="61"/>
  <c r="AN573" i="61"/>
  <c r="AM573" i="61"/>
  <c r="AL573" i="61"/>
  <c r="AK573" i="61"/>
  <c r="AJ573" i="61"/>
  <c r="BC572" i="61"/>
  <c r="BB572" i="61"/>
  <c r="BA572" i="61"/>
  <c r="AZ572" i="61"/>
  <c r="AY572" i="61"/>
  <c r="AX572" i="61"/>
  <c r="AW572" i="61"/>
  <c r="AV572" i="61"/>
  <c r="AU572" i="61"/>
  <c r="AT572" i="61"/>
  <c r="AS572" i="61"/>
  <c r="AR572" i="61"/>
  <c r="AQ572" i="61"/>
  <c r="AP572" i="61"/>
  <c r="AO572" i="61"/>
  <c r="AN572" i="61"/>
  <c r="AM572" i="61"/>
  <c r="AH572" i="61" s="1"/>
  <c r="P574" i="4" s="1"/>
  <c r="AL572" i="61"/>
  <c r="AK572" i="61"/>
  <c r="AJ572" i="61"/>
  <c r="BC571" i="61"/>
  <c r="BB571" i="61"/>
  <c r="BA571" i="61"/>
  <c r="AZ571" i="61"/>
  <c r="AY571" i="61"/>
  <c r="AX571" i="61"/>
  <c r="AW571" i="61"/>
  <c r="AV571" i="61"/>
  <c r="AU571" i="61"/>
  <c r="AT571" i="61"/>
  <c r="AS571" i="61"/>
  <c r="AR571" i="61"/>
  <c r="AQ571" i="61"/>
  <c r="AP571" i="61"/>
  <c r="AO571" i="61"/>
  <c r="AN571" i="61"/>
  <c r="AM571" i="61"/>
  <c r="AL571" i="61"/>
  <c r="AK571" i="61"/>
  <c r="AJ571" i="61"/>
  <c r="BC570" i="61"/>
  <c r="BB570" i="61"/>
  <c r="BA570" i="61"/>
  <c r="AZ570" i="61"/>
  <c r="AY570" i="61"/>
  <c r="AX570" i="61"/>
  <c r="AW570" i="61"/>
  <c r="AV570" i="61"/>
  <c r="AU570" i="61"/>
  <c r="AT570" i="61"/>
  <c r="AS570" i="61"/>
  <c r="AR570" i="61"/>
  <c r="AQ570" i="61"/>
  <c r="AP570" i="61"/>
  <c r="AO570" i="61"/>
  <c r="AN570" i="61"/>
  <c r="AM570" i="61"/>
  <c r="AL570" i="61"/>
  <c r="AK570" i="61"/>
  <c r="AH570" i="61" s="1"/>
  <c r="P572" i="4" s="1"/>
  <c r="AJ570" i="61"/>
  <c r="BC569" i="61"/>
  <c r="BB569" i="61"/>
  <c r="BA569" i="61"/>
  <c r="AZ569" i="61"/>
  <c r="AY569" i="61"/>
  <c r="AX569" i="61"/>
  <c r="AW569" i="61"/>
  <c r="AV569" i="61"/>
  <c r="AU569" i="61"/>
  <c r="AT569" i="61"/>
  <c r="AS569" i="61"/>
  <c r="AR569" i="61"/>
  <c r="AQ569" i="61"/>
  <c r="AP569" i="61"/>
  <c r="AO569" i="61"/>
  <c r="AN569" i="61"/>
  <c r="AM569" i="61"/>
  <c r="AL569" i="61"/>
  <c r="AK569" i="61"/>
  <c r="AJ569" i="61"/>
  <c r="BC568" i="61"/>
  <c r="BB568" i="61"/>
  <c r="BA568" i="61"/>
  <c r="AZ568" i="61"/>
  <c r="AY568" i="61"/>
  <c r="AX568" i="61"/>
  <c r="AW568" i="61"/>
  <c r="AV568" i="61"/>
  <c r="AU568" i="61"/>
  <c r="AT568" i="61"/>
  <c r="AS568" i="61"/>
  <c r="AR568" i="61"/>
  <c r="AQ568" i="61"/>
  <c r="AP568" i="61"/>
  <c r="AO568" i="61"/>
  <c r="AN568" i="61"/>
  <c r="AM568" i="61"/>
  <c r="AL568" i="61"/>
  <c r="AK568" i="61"/>
  <c r="AJ568" i="61"/>
  <c r="BC567" i="61"/>
  <c r="BB567" i="61"/>
  <c r="BA567" i="61"/>
  <c r="AZ567" i="61"/>
  <c r="AY567" i="61"/>
  <c r="AX567" i="61"/>
  <c r="AW567" i="61"/>
  <c r="AV567" i="61"/>
  <c r="AU567" i="61"/>
  <c r="AT567" i="61"/>
  <c r="AS567" i="61"/>
  <c r="AR567" i="61"/>
  <c r="AQ567" i="61"/>
  <c r="AP567" i="61"/>
  <c r="AO567" i="61"/>
  <c r="AN567" i="61"/>
  <c r="AM567" i="61"/>
  <c r="AL567" i="61"/>
  <c r="AK567" i="61"/>
  <c r="AJ567" i="61"/>
  <c r="BC566" i="61"/>
  <c r="BB566" i="61"/>
  <c r="BA566" i="61"/>
  <c r="AZ566" i="61"/>
  <c r="AY566" i="61"/>
  <c r="AX566" i="61"/>
  <c r="AW566" i="61"/>
  <c r="AV566" i="61"/>
  <c r="AU566" i="61"/>
  <c r="AT566" i="61"/>
  <c r="AS566" i="61"/>
  <c r="AR566" i="61"/>
  <c r="AQ566" i="61"/>
  <c r="AP566" i="61"/>
  <c r="AO566" i="61"/>
  <c r="AN566" i="61"/>
  <c r="AM566" i="61"/>
  <c r="AL566" i="61"/>
  <c r="AK566" i="61"/>
  <c r="AJ566" i="61"/>
  <c r="BC565" i="61"/>
  <c r="BB565" i="61"/>
  <c r="BA565" i="61"/>
  <c r="AZ565" i="61"/>
  <c r="AY565" i="61"/>
  <c r="AX565" i="61"/>
  <c r="AW565" i="61"/>
  <c r="AV565" i="61"/>
  <c r="AU565" i="61"/>
  <c r="AT565" i="61"/>
  <c r="AS565" i="61"/>
  <c r="AR565" i="61"/>
  <c r="AQ565" i="61"/>
  <c r="AP565" i="61"/>
  <c r="AO565" i="61"/>
  <c r="AN565" i="61"/>
  <c r="AM565" i="61"/>
  <c r="AL565" i="61"/>
  <c r="AK565" i="61"/>
  <c r="AJ565" i="61"/>
  <c r="BC564" i="61"/>
  <c r="BB564" i="61"/>
  <c r="BA564" i="61"/>
  <c r="AZ564" i="61"/>
  <c r="AY564" i="61"/>
  <c r="AX564" i="61"/>
  <c r="AW564" i="61"/>
  <c r="AV564" i="61"/>
  <c r="AU564" i="61"/>
  <c r="AT564" i="61"/>
  <c r="AS564" i="61"/>
  <c r="AR564" i="61"/>
  <c r="AQ564" i="61"/>
  <c r="AP564" i="61"/>
  <c r="AO564" i="61"/>
  <c r="AN564" i="61"/>
  <c r="AM564" i="61"/>
  <c r="AL564" i="61"/>
  <c r="AK564" i="61"/>
  <c r="AJ564" i="61"/>
  <c r="BC563" i="61"/>
  <c r="BB563" i="61"/>
  <c r="BA563" i="61"/>
  <c r="AZ563" i="61"/>
  <c r="AY563" i="61"/>
  <c r="AX563" i="61"/>
  <c r="AW563" i="61"/>
  <c r="AV563" i="61"/>
  <c r="AU563" i="61"/>
  <c r="AT563" i="61"/>
  <c r="AS563" i="61"/>
  <c r="AR563" i="61"/>
  <c r="AQ563" i="61"/>
  <c r="AP563" i="61"/>
  <c r="AO563" i="61"/>
  <c r="AN563" i="61"/>
  <c r="AM563" i="61"/>
  <c r="AL563" i="61"/>
  <c r="AK563" i="61"/>
  <c r="AJ563" i="61"/>
  <c r="BC562" i="61"/>
  <c r="BB562" i="61"/>
  <c r="BA562" i="61"/>
  <c r="AZ562" i="61"/>
  <c r="AY562" i="61"/>
  <c r="AX562" i="61"/>
  <c r="AW562" i="61"/>
  <c r="AV562" i="61"/>
  <c r="AU562" i="61"/>
  <c r="AT562" i="61"/>
  <c r="AS562" i="61"/>
  <c r="AR562" i="61"/>
  <c r="AQ562" i="61"/>
  <c r="AP562" i="61"/>
  <c r="AO562" i="61"/>
  <c r="AN562" i="61"/>
  <c r="AM562" i="61"/>
  <c r="AL562" i="61"/>
  <c r="AK562" i="61"/>
  <c r="AJ562" i="61"/>
  <c r="BC561" i="61"/>
  <c r="BB561" i="61"/>
  <c r="BA561" i="61"/>
  <c r="AZ561" i="61"/>
  <c r="AY561" i="61"/>
  <c r="AX561" i="61"/>
  <c r="AW561" i="61"/>
  <c r="AV561" i="61"/>
  <c r="AU561" i="61"/>
  <c r="AT561" i="61"/>
  <c r="AS561" i="61"/>
  <c r="AR561" i="61"/>
  <c r="AQ561" i="61"/>
  <c r="AP561" i="61"/>
  <c r="AO561" i="61"/>
  <c r="AN561" i="61"/>
  <c r="AM561" i="61"/>
  <c r="AL561" i="61"/>
  <c r="AK561" i="61"/>
  <c r="AJ561" i="61"/>
  <c r="BC560" i="61"/>
  <c r="BB560" i="61"/>
  <c r="BA560" i="61"/>
  <c r="AZ560" i="61"/>
  <c r="AY560" i="61"/>
  <c r="AX560" i="61"/>
  <c r="AW560" i="61"/>
  <c r="AV560" i="61"/>
  <c r="AU560" i="61"/>
  <c r="AT560" i="61"/>
  <c r="AS560" i="61"/>
  <c r="AR560" i="61"/>
  <c r="AQ560" i="61"/>
  <c r="AP560" i="61"/>
  <c r="AO560" i="61"/>
  <c r="AN560" i="61"/>
  <c r="AM560" i="61"/>
  <c r="AL560" i="61"/>
  <c r="AK560" i="61"/>
  <c r="AJ560" i="61"/>
  <c r="BC559" i="61"/>
  <c r="BB559" i="61"/>
  <c r="BA559" i="61"/>
  <c r="AZ559" i="61"/>
  <c r="AY559" i="61"/>
  <c r="AX559" i="61"/>
  <c r="AW559" i="61"/>
  <c r="AF559" i="61" s="1"/>
  <c r="N561" i="4" s="1"/>
  <c r="AV559" i="61"/>
  <c r="AU559" i="61"/>
  <c r="AT559" i="61"/>
  <c r="AS559" i="61"/>
  <c r="AR559" i="61"/>
  <c r="AQ559" i="61"/>
  <c r="AP559" i="61"/>
  <c r="AO559" i="61"/>
  <c r="AN559" i="61"/>
  <c r="AM559" i="61"/>
  <c r="AL559" i="61"/>
  <c r="AK559" i="61"/>
  <c r="AJ559" i="61"/>
  <c r="BC558" i="61"/>
  <c r="BB558" i="61"/>
  <c r="BA558" i="61"/>
  <c r="AZ558" i="61"/>
  <c r="AY558" i="61"/>
  <c r="AX558" i="61"/>
  <c r="AW558" i="61"/>
  <c r="AV558" i="61"/>
  <c r="AU558" i="61"/>
  <c r="AT558" i="61"/>
  <c r="AS558" i="61"/>
  <c r="AR558" i="61"/>
  <c r="AQ558" i="61"/>
  <c r="AP558" i="61"/>
  <c r="AO558" i="61"/>
  <c r="AN558" i="61"/>
  <c r="AM558" i="61"/>
  <c r="AL558" i="61"/>
  <c r="AK558" i="61"/>
  <c r="AJ558" i="61"/>
  <c r="BC557" i="61"/>
  <c r="BB557" i="61"/>
  <c r="BA557" i="61"/>
  <c r="AZ557" i="61"/>
  <c r="AY557" i="61"/>
  <c r="AX557" i="61"/>
  <c r="AW557" i="61"/>
  <c r="AV557" i="61"/>
  <c r="AU557" i="61"/>
  <c r="AT557" i="61"/>
  <c r="AS557" i="61"/>
  <c r="AR557" i="61"/>
  <c r="AQ557" i="61"/>
  <c r="AP557" i="61"/>
  <c r="AO557" i="61"/>
  <c r="AN557" i="61"/>
  <c r="AM557" i="61"/>
  <c r="AL557" i="61"/>
  <c r="AK557" i="61"/>
  <c r="AJ557" i="61"/>
  <c r="BC556" i="61"/>
  <c r="BB556" i="61"/>
  <c r="BA556" i="61"/>
  <c r="AZ556" i="61"/>
  <c r="AY556" i="61"/>
  <c r="AX556" i="61"/>
  <c r="AW556" i="61"/>
  <c r="AV556" i="61"/>
  <c r="AU556" i="61"/>
  <c r="AT556" i="61"/>
  <c r="AS556" i="61"/>
  <c r="AR556" i="61"/>
  <c r="AQ556" i="61"/>
  <c r="AP556" i="61"/>
  <c r="AO556" i="61"/>
  <c r="AN556" i="61"/>
  <c r="AM556" i="61"/>
  <c r="AL556" i="61"/>
  <c r="AK556" i="61"/>
  <c r="AH556" i="61" s="1"/>
  <c r="P558" i="4" s="1"/>
  <c r="AJ556" i="61"/>
  <c r="BC555" i="61"/>
  <c r="BB555" i="61"/>
  <c r="BA555" i="61"/>
  <c r="AZ555" i="61"/>
  <c r="AY555" i="61"/>
  <c r="AX555" i="61"/>
  <c r="AW555" i="61"/>
  <c r="AV555" i="61"/>
  <c r="AU555" i="61"/>
  <c r="AT555" i="61"/>
  <c r="AS555" i="61"/>
  <c r="AR555" i="61"/>
  <c r="AQ555" i="61"/>
  <c r="AP555" i="61"/>
  <c r="AO555" i="61"/>
  <c r="AN555" i="61"/>
  <c r="AM555" i="61"/>
  <c r="AL555" i="61"/>
  <c r="AK555" i="61"/>
  <c r="AJ555" i="61"/>
  <c r="BC554" i="61"/>
  <c r="BB554" i="61"/>
  <c r="BA554" i="61"/>
  <c r="AZ554" i="61"/>
  <c r="AY554" i="61"/>
  <c r="AX554" i="61"/>
  <c r="AW554" i="61"/>
  <c r="AV554" i="61"/>
  <c r="AU554" i="61"/>
  <c r="AT554" i="61"/>
  <c r="AS554" i="61"/>
  <c r="AR554" i="61"/>
  <c r="AQ554" i="61"/>
  <c r="AP554" i="61"/>
  <c r="AO554" i="61"/>
  <c r="AN554" i="61"/>
  <c r="AM554" i="61"/>
  <c r="AL554" i="61"/>
  <c r="AK554" i="61"/>
  <c r="AJ554" i="61"/>
  <c r="BC553" i="61"/>
  <c r="BB553" i="61"/>
  <c r="BA553" i="61"/>
  <c r="AZ553" i="61"/>
  <c r="AY553" i="61"/>
  <c r="AX553" i="61"/>
  <c r="AW553" i="61"/>
  <c r="AV553" i="61"/>
  <c r="AU553" i="61"/>
  <c r="AT553" i="61"/>
  <c r="AS553" i="61"/>
  <c r="AR553" i="61"/>
  <c r="AQ553" i="61"/>
  <c r="AP553" i="61"/>
  <c r="AO553" i="61"/>
  <c r="AN553" i="61"/>
  <c r="AM553" i="61"/>
  <c r="AL553" i="61"/>
  <c r="AK553" i="61"/>
  <c r="AJ553" i="61"/>
  <c r="BC552" i="61"/>
  <c r="BB552" i="61"/>
  <c r="BA552" i="61"/>
  <c r="AZ552" i="61"/>
  <c r="AY552" i="61"/>
  <c r="AX552" i="61"/>
  <c r="AW552" i="61"/>
  <c r="AV552" i="61"/>
  <c r="AU552" i="61"/>
  <c r="AT552" i="61"/>
  <c r="AS552" i="61"/>
  <c r="AR552" i="61"/>
  <c r="AQ552" i="61"/>
  <c r="AP552" i="61"/>
  <c r="AO552" i="61"/>
  <c r="AN552" i="61"/>
  <c r="AM552" i="61"/>
  <c r="AL552" i="61"/>
  <c r="AK552" i="61"/>
  <c r="AJ552" i="61"/>
  <c r="BC551" i="61"/>
  <c r="BB551" i="61"/>
  <c r="BA551" i="61"/>
  <c r="AZ551" i="61"/>
  <c r="AY551" i="61"/>
  <c r="AX551" i="61"/>
  <c r="AW551" i="61"/>
  <c r="AV551" i="61"/>
  <c r="AU551" i="61"/>
  <c r="AT551" i="61"/>
  <c r="AS551" i="61"/>
  <c r="AR551" i="61"/>
  <c r="AQ551" i="61"/>
  <c r="AP551" i="61"/>
  <c r="AO551" i="61"/>
  <c r="AN551" i="61"/>
  <c r="AM551" i="61"/>
  <c r="AL551" i="61"/>
  <c r="AK551" i="61"/>
  <c r="AJ551" i="61"/>
  <c r="BC550" i="61"/>
  <c r="BB550" i="61"/>
  <c r="BA550" i="61"/>
  <c r="AZ550" i="61"/>
  <c r="AY550" i="61"/>
  <c r="AX550" i="61"/>
  <c r="AW550" i="61"/>
  <c r="AV550" i="61"/>
  <c r="AU550" i="61"/>
  <c r="AT550" i="61"/>
  <c r="AS550" i="61"/>
  <c r="AR550" i="61"/>
  <c r="AQ550" i="61"/>
  <c r="AP550" i="61"/>
  <c r="AO550" i="61"/>
  <c r="AN550" i="61"/>
  <c r="AM550" i="61"/>
  <c r="AL550" i="61"/>
  <c r="AK550" i="61"/>
  <c r="AJ550" i="61"/>
  <c r="BC549" i="61"/>
  <c r="BB549" i="61"/>
  <c r="BA549" i="61"/>
  <c r="AZ549" i="61"/>
  <c r="AY549" i="61"/>
  <c r="AX549" i="61"/>
  <c r="AW549" i="61"/>
  <c r="AV549" i="61"/>
  <c r="AU549" i="61"/>
  <c r="AT549" i="61"/>
  <c r="AS549" i="61"/>
  <c r="AR549" i="61"/>
  <c r="AQ549" i="61"/>
  <c r="AP549" i="61"/>
  <c r="AO549" i="61"/>
  <c r="AN549" i="61"/>
  <c r="AM549" i="61"/>
  <c r="AL549" i="61"/>
  <c r="AK549" i="61"/>
  <c r="AJ549" i="61"/>
  <c r="BC548" i="61"/>
  <c r="BB548" i="61"/>
  <c r="BA548" i="61"/>
  <c r="AZ548" i="61"/>
  <c r="AY548" i="61"/>
  <c r="AX548" i="61"/>
  <c r="AW548" i="61"/>
  <c r="AV548" i="61"/>
  <c r="AU548" i="61"/>
  <c r="AT548" i="61"/>
  <c r="AS548" i="61"/>
  <c r="AR548" i="61"/>
  <c r="AQ548" i="61"/>
  <c r="AP548" i="61"/>
  <c r="AO548" i="61"/>
  <c r="AN548" i="61"/>
  <c r="AM548" i="61"/>
  <c r="AL548" i="61"/>
  <c r="AK548" i="61"/>
  <c r="AJ548" i="61"/>
  <c r="BC547" i="61"/>
  <c r="BB547" i="61"/>
  <c r="BA547" i="61"/>
  <c r="AZ547" i="61"/>
  <c r="AY547" i="61"/>
  <c r="AX547" i="61"/>
  <c r="AW547" i="61"/>
  <c r="AV547" i="61"/>
  <c r="AU547" i="61"/>
  <c r="AT547" i="61"/>
  <c r="AS547" i="61"/>
  <c r="AR547" i="61"/>
  <c r="AQ547" i="61"/>
  <c r="AP547" i="61"/>
  <c r="AO547" i="61"/>
  <c r="AN547" i="61"/>
  <c r="AM547" i="61"/>
  <c r="AL547" i="61"/>
  <c r="AK547" i="61"/>
  <c r="AJ547" i="61"/>
  <c r="BC546" i="61"/>
  <c r="BB546" i="61"/>
  <c r="BA546" i="61"/>
  <c r="AZ546" i="61"/>
  <c r="AY546" i="61"/>
  <c r="AX546" i="61"/>
  <c r="AW546" i="61"/>
  <c r="AV546" i="61"/>
  <c r="AU546" i="61"/>
  <c r="AT546" i="61"/>
  <c r="AS546" i="61"/>
  <c r="AR546" i="61"/>
  <c r="AQ546" i="61"/>
  <c r="AP546" i="61"/>
  <c r="AO546" i="61"/>
  <c r="AN546" i="61"/>
  <c r="AM546" i="61"/>
  <c r="AL546" i="61"/>
  <c r="AK546" i="61"/>
  <c r="AJ546" i="61"/>
  <c r="BC545" i="61"/>
  <c r="BB545" i="61"/>
  <c r="BA545" i="61"/>
  <c r="AZ545" i="61"/>
  <c r="AY545" i="61"/>
  <c r="AX545" i="61"/>
  <c r="AW545" i="61"/>
  <c r="AV545" i="61"/>
  <c r="AU545" i="61"/>
  <c r="AT545" i="61"/>
  <c r="AS545" i="61"/>
  <c r="AR545" i="61"/>
  <c r="AQ545" i="61"/>
  <c r="AP545" i="61"/>
  <c r="AO545" i="61"/>
  <c r="AN545" i="61"/>
  <c r="AM545" i="61"/>
  <c r="AL545" i="61"/>
  <c r="AK545" i="61"/>
  <c r="AJ545" i="61"/>
  <c r="BC544" i="61"/>
  <c r="BB544" i="61"/>
  <c r="BA544" i="61"/>
  <c r="AZ544" i="61"/>
  <c r="AY544" i="61"/>
  <c r="AX544" i="61"/>
  <c r="AW544" i="61"/>
  <c r="AV544" i="61"/>
  <c r="AU544" i="61"/>
  <c r="AT544" i="61"/>
  <c r="AS544" i="61"/>
  <c r="AR544" i="61"/>
  <c r="AQ544" i="61"/>
  <c r="AP544" i="61"/>
  <c r="AO544" i="61"/>
  <c r="AN544" i="61"/>
  <c r="AM544" i="61"/>
  <c r="AL544" i="61"/>
  <c r="AK544" i="61"/>
  <c r="AJ544" i="61"/>
  <c r="BC543" i="61"/>
  <c r="BB543" i="61"/>
  <c r="BA543" i="61"/>
  <c r="AZ543" i="61"/>
  <c r="AY543" i="61"/>
  <c r="AX543" i="61"/>
  <c r="AW543" i="61"/>
  <c r="AV543" i="61"/>
  <c r="AU543" i="61"/>
  <c r="AT543" i="61"/>
  <c r="AS543" i="61"/>
  <c r="AR543" i="61"/>
  <c r="AQ543" i="61"/>
  <c r="AP543" i="61"/>
  <c r="AO543" i="61"/>
  <c r="AN543" i="61"/>
  <c r="AM543" i="61"/>
  <c r="AL543" i="61"/>
  <c r="AK543" i="61"/>
  <c r="AJ543" i="61"/>
  <c r="BC542" i="61"/>
  <c r="BB542" i="61"/>
  <c r="BA542" i="61"/>
  <c r="AZ542" i="61"/>
  <c r="AY542" i="61"/>
  <c r="AX542" i="61"/>
  <c r="AW542" i="61"/>
  <c r="AV542" i="61"/>
  <c r="AU542" i="61"/>
  <c r="AT542" i="61"/>
  <c r="AS542" i="61"/>
  <c r="AR542" i="61"/>
  <c r="AQ542" i="61"/>
  <c r="AP542" i="61"/>
  <c r="AO542" i="61"/>
  <c r="AN542" i="61"/>
  <c r="AM542" i="61"/>
  <c r="AL542" i="61"/>
  <c r="AK542" i="61"/>
  <c r="AJ542" i="61"/>
  <c r="BC541" i="61"/>
  <c r="BB541" i="61"/>
  <c r="BA541" i="61"/>
  <c r="AZ541" i="61"/>
  <c r="AY541" i="61"/>
  <c r="AX541" i="61"/>
  <c r="AW541" i="61"/>
  <c r="AV541" i="61"/>
  <c r="AU541" i="61"/>
  <c r="AT541" i="61"/>
  <c r="AS541" i="61"/>
  <c r="AR541" i="61"/>
  <c r="AQ541" i="61"/>
  <c r="AP541" i="61"/>
  <c r="AO541" i="61"/>
  <c r="AN541" i="61"/>
  <c r="AM541" i="61"/>
  <c r="AL541" i="61"/>
  <c r="AK541" i="61"/>
  <c r="AJ541" i="61"/>
  <c r="BC540" i="61"/>
  <c r="BB540" i="61"/>
  <c r="BA540" i="61"/>
  <c r="AZ540" i="61"/>
  <c r="AY540" i="61"/>
  <c r="AX540" i="61"/>
  <c r="AW540" i="61"/>
  <c r="AV540" i="61"/>
  <c r="AU540" i="61"/>
  <c r="AT540" i="61"/>
  <c r="AS540" i="61"/>
  <c r="AR540" i="61"/>
  <c r="AQ540" i="61"/>
  <c r="AP540" i="61"/>
  <c r="AO540" i="61"/>
  <c r="AN540" i="61"/>
  <c r="AM540" i="61"/>
  <c r="AL540" i="61"/>
  <c r="AK540" i="61"/>
  <c r="AJ540" i="61"/>
  <c r="BC539" i="61"/>
  <c r="BB539" i="61"/>
  <c r="BA539" i="61"/>
  <c r="AZ539" i="61"/>
  <c r="AY539" i="61"/>
  <c r="AX539" i="61"/>
  <c r="AW539" i="61"/>
  <c r="AV539" i="61"/>
  <c r="AU539" i="61"/>
  <c r="AT539" i="61"/>
  <c r="AS539" i="61"/>
  <c r="AR539" i="61"/>
  <c r="AQ539" i="61"/>
  <c r="AP539" i="61"/>
  <c r="AO539" i="61"/>
  <c r="AN539" i="61"/>
  <c r="AM539" i="61"/>
  <c r="AL539" i="61"/>
  <c r="AK539" i="61"/>
  <c r="AJ539" i="61"/>
  <c r="BC538" i="61"/>
  <c r="BB538" i="61"/>
  <c r="BA538" i="61"/>
  <c r="AZ538" i="61"/>
  <c r="AY538" i="61"/>
  <c r="AX538" i="61"/>
  <c r="AW538" i="61"/>
  <c r="AV538" i="61"/>
  <c r="AU538" i="61"/>
  <c r="AT538" i="61"/>
  <c r="AS538" i="61"/>
  <c r="AR538" i="61"/>
  <c r="AQ538" i="61"/>
  <c r="AP538" i="61"/>
  <c r="AO538" i="61"/>
  <c r="AN538" i="61"/>
  <c r="AM538" i="61"/>
  <c r="AL538" i="61"/>
  <c r="AK538" i="61"/>
  <c r="AJ538" i="61"/>
  <c r="BC537" i="61"/>
  <c r="BB537" i="61"/>
  <c r="BA537" i="61"/>
  <c r="AZ537" i="61"/>
  <c r="AY537" i="61"/>
  <c r="AX537" i="61"/>
  <c r="AW537" i="61"/>
  <c r="AV537" i="61"/>
  <c r="AU537" i="61"/>
  <c r="AT537" i="61"/>
  <c r="AS537" i="61"/>
  <c r="AR537" i="61"/>
  <c r="AQ537" i="61"/>
  <c r="AP537" i="61"/>
  <c r="AO537" i="61"/>
  <c r="AN537" i="61"/>
  <c r="AM537" i="61"/>
  <c r="AL537" i="61"/>
  <c r="AK537" i="61"/>
  <c r="AJ537" i="61"/>
  <c r="BC536" i="61"/>
  <c r="BB536" i="61"/>
  <c r="BA536" i="61"/>
  <c r="AZ536" i="61"/>
  <c r="AY536" i="61"/>
  <c r="AX536" i="61"/>
  <c r="AW536" i="61"/>
  <c r="AV536" i="61"/>
  <c r="AU536" i="61"/>
  <c r="AT536" i="61"/>
  <c r="AS536" i="61"/>
  <c r="AR536" i="61"/>
  <c r="AQ536" i="61"/>
  <c r="AP536" i="61"/>
  <c r="AO536" i="61"/>
  <c r="AN536" i="61"/>
  <c r="AM536" i="61"/>
  <c r="AL536" i="61"/>
  <c r="AK536" i="61"/>
  <c r="AJ536" i="61"/>
  <c r="BC535" i="61"/>
  <c r="BB535" i="61"/>
  <c r="BA535" i="61"/>
  <c r="AZ535" i="61"/>
  <c r="AY535" i="61"/>
  <c r="AX535" i="61"/>
  <c r="AW535" i="61"/>
  <c r="AV535" i="61"/>
  <c r="AU535" i="61"/>
  <c r="AT535" i="61"/>
  <c r="AS535" i="61"/>
  <c r="AR535" i="61"/>
  <c r="AQ535" i="61"/>
  <c r="AP535" i="61"/>
  <c r="AO535" i="61"/>
  <c r="AN535" i="61"/>
  <c r="AM535" i="61"/>
  <c r="AL535" i="61"/>
  <c r="AK535" i="61"/>
  <c r="AJ535" i="61"/>
  <c r="BC534" i="61"/>
  <c r="BB534" i="61"/>
  <c r="BA534" i="61"/>
  <c r="AZ534" i="61"/>
  <c r="AY534" i="61"/>
  <c r="AX534" i="61"/>
  <c r="AW534" i="61"/>
  <c r="AV534" i="61"/>
  <c r="AU534" i="61"/>
  <c r="AT534" i="61"/>
  <c r="AS534" i="61"/>
  <c r="AR534" i="61"/>
  <c r="AQ534" i="61"/>
  <c r="AP534" i="61"/>
  <c r="AO534" i="61"/>
  <c r="AN534" i="61"/>
  <c r="AM534" i="61"/>
  <c r="AL534" i="61"/>
  <c r="AK534" i="61"/>
  <c r="AJ534" i="61"/>
  <c r="BC533" i="61"/>
  <c r="BB533" i="61"/>
  <c r="BA533" i="61"/>
  <c r="AZ533" i="61"/>
  <c r="AY533" i="61"/>
  <c r="AX533" i="61"/>
  <c r="AW533" i="61"/>
  <c r="AV533" i="61"/>
  <c r="AU533" i="61"/>
  <c r="AT533" i="61"/>
  <c r="AS533" i="61"/>
  <c r="AR533" i="61"/>
  <c r="AQ533" i="61"/>
  <c r="AP533" i="61"/>
  <c r="AO533" i="61"/>
  <c r="AN533" i="61"/>
  <c r="AM533" i="61"/>
  <c r="AL533" i="61"/>
  <c r="AK533" i="61"/>
  <c r="AJ533" i="61"/>
  <c r="BC532" i="61"/>
  <c r="BB532" i="61"/>
  <c r="BA532" i="61"/>
  <c r="AZ532" i="61"/>
  <c r="AY532" i="61"/>
  <c r="AX532" i="61"/>
  <c r="AW532" i="61"/>
  <c r="AV532" i="61"/>
  <c r="AU532" i="61"/>
  <c r="AT532" i="61"/>
  <c r="AS532" i="61"/>
  <c r="AR532" i="61"/>
  <c r="AQ532" i="61"/>
  <c r="AP532" i="61"/>
  <c r="AO532" i="61"/>
  <c r="AN532" i="61"/>
  <c r="AM532" i="61"/>
  <c r="AL532" i="61"/>
  <c r="AK532" i="61"/>
  <c r="AH532" i="61" s="1"/>
  <c r="P534" i="4" s="1"/>
  <c r="AJ532" i="61"/>
  <c r="BC531" i="61"/>
  <c r="BB531" i="61"/>
  <c r="BA531" i="61"/>
  <c r="AZ531" i="61"/>
  <c r="AY531" i="61"/>
  <c r="AX531" i="61"/>
  <c r="AW531" i="61"/>
  <c r="AV531" i="61"/>
  <c r="AU531" i="61"/>
  <c r="AT531" i="61"/>
  <c r="AS531" i="61"/>
  <c r="AR531" i="61"/>
  <c r="AQ531" i="61"/>
  <c r="AP531" i="61"/>
  <c r="AO531" i="61"/>
  <c r="AN531" i="61"/>
  <c r="AM531" i="61"/>
  <c r="AL531" i="61"/>
  <c r="AK531" i="61"/>
  <c r="AJ531" i="61"/>
  <c r="BC530" i="61"/>
  <c r="BB530" i="61"/>
  <c r="BA530" i="61"/>
  <c r="AZ530" i="61"/>
  <c r="AY530" i="61"/>
  <c r="AX530" i="61"/>
  <c r="AW530" i="61"/>
  <c r="AV530" i="61"/>
  <c r="AU530" i="61"/>
  <c r="AT530" i="61"/>
  <c r="AS530" i="61"/>
  <c r="AR530" i="61"/>
  <c r="AQ530" i="61"/>
  <c r="AP530" i="61"/>
  <c r="AO530" i="61"/>
  <c r="AN530" i="61"/>
  <c r="AM530" i="61"/>
  <c r="AL530" i="61"/>
  <c r="AK530" i="61"/>
  <c r="AJ530" i="61"/>
  <c r="BC529" i="61"/>
  <c r="BB529" i="61"/>
  <c r="BA529" i="61"/>
  <c r="AZ529" i="61"/>
  <c r="AY529" i="61"/>
  <c r="AX529" i="61"/>
  <c r="AW529" i="61"/>
  <c r="AV529" i="61"/>
  <c r="AU529" i="61"/>
  <c r="AT529" i="61"/>
  <c r="AS529" i="61"/>
  <c r="AR529" i="61"/>
  <c r="AQ529" i="61"/>
  <c r="AP529" i="61"/>
  <c r="AO529" i="61"/>
  <c r="AN529" i="61"/>
  <c r="AM529" i="61"/>
  <c r="AL529" i="61"/>
  <c r="AK529" i="61"/>
  <c r="AJ529" i="61"/>
  <c r="BC528" i="61"/>
  <c r="BB528" i="61"/>
  <c r="BA528" i="61"/>
  <c r="AZ528" i="61"/>
  <c r="AY528" i="61"/>
  <c r="AX528" i="61"/>
  <c r="AW528" i="61"/>
  <c r="AV528" i="61"/>
  <c r="AU528" i="61"/>
  <c r="AT528" i="61"/>
  <c r="AS528" i="61"/>
  <c r="AR528" i="61"/>
  <c r="AQ528" i="61"/>
  <c r="AP528" i="61"/>
  <c r="AO528" i="61"/>
  <c r="AN528" i="61"/>
  <c r="AM528" i="61"/>
  <c r="AL528" i="61"/>
  <c r="AK528" i="61"/>
  <c r="AJ528" i="61"/>
  <c r="BC527" i="61"/>
  <c r="BB527" i="61"/>
  <c r="BA527" i="61"/>
  <c r="AZ527" i="61"/>
  <c r="AY527" i="61"/>
  <c r="AX527" i="61"/>
  <c r="AW527" i="61"/>
  <c r="AV527" i="61"/>
  <c r="AU527" i="61"/>
  <c r="AT527" i="61"/>
  <c r="AS527" i="61"/>
  <c r="AR527" i="61"/>
  <c r="AQ527" i="61"/>
  <c r="AP527" i="61"/>
  <c r="AO527" i="61"/>
  <c r="AN527" i="61"/>
  <c r="AM527" i="61"/>
  <c r="AL527" i="61"/>
  <c r="AK527" i="61"/>
  <c r="AJ527" i="61"/>
  <c r="BC526" i="61"/>
  <c r="BB526" i="61"/>
  <c r="BA526" i="61"/>
  <c r="AZ526" i="61"/>
  <c r="AY526" i="61"/>
  <c r="AX526" i="61"/>
  <c r="AW526" i="61"/>
  <c r="AV526" i="61"/>
  <c r="AU526" i="61"/>
  <c r="AT526" i="61"/>
  <c r="AS526" i="61"/>
  <c r="AR526" i="61"/>
  <c r="AQ526" i="61"/>
  <c r="AP526" i="61"/>
  <c r="AO526" i="61"/>
  <c r="AN526" i="61"/>
  <c r="AM526" i="61"/>
  <c r="AL526" i="61"/>
  <c r="AK526" i="61"/>
  <c r="AJ526" i="61"/>
  <c r="BC525" i="61"/>
  <c r="BB525" i="61"/>
  <c r="BA525" i="61"/>
  <c r="AZ525" i="61"/>
  <c r="AY525" i="61"/>
  <c r="AX525" i="61"/>
  <c r="AW525" i="61"/>
  <c r="AV525" i="61"/>
  <c r="AU525" i="61"/>
  <c r="AT525" i="61"/>
  <c r="AS525" i="61"/>
  <c r="AR525" i="61"/>
  <c r="AQ525" i="61"/>
  <c r="AP525" i="61"/>
  <c r="AO525" i="61"/>
  <c r="AN525" i="61"/>
  <c r="AM525" i="61"/>
  <c r="AL525" i="61"/>
  <c r="AK525" i="61"/>
  <c r="AJ525" i="61"/>
  <c r="BC524" i="61"/>
  <c r="BB524" i="61"/>
  <c r="BA524" i="61"/>
  <c r="AZ524" i="61"/>
  <c r="AY524" i="61"/>
  <c r="AX524" i="61"/>
  <c r="AW524" i="61"/>
  <c r="AV524" i="61"/>
  <c r="AU524" i="61"/>
  <c r="AT524" i="61"/>
  <c r="AS524" i="61"/>
  <c r="AR524" i="61"/>
  <c r="AQ524" i="61"/>
  <c r="AP524" i="61"/>
  <c r="AO524" i="61"/>
  <c r="AN524" i="61"/>
  <c r="AM524" i="61"/>
  <c r="AL524" i="61"/>
  <c r="AK524" i="61"/>
  <c r="AJ524" i="61"/>
  <c r="BC523" i="61"/>
  <c r="BB523" i="61"/>
  <c r="BA523" i="61"/>
  <c r="AZ523" i="61"/>
  <c r="AY523" i="61"/>
  <c r="AX523" i="61"/>
  <c r="AW523" i="61"/>
  <c r="AV523" i="61"/>
  <c r="AU523" i="61"/>
  <c r="AT523" i="61"/>
  <c r="AS523" i="61"/>
  <c r="AR523" i="61"/>
  <c r="AQ523" i="61"/>
  <c r="AP523" i="61"/>
  <c r="AO523" i="61"/>
  <c r="AN523" i="61"/>
  <c r="AM523" i="61"/>
  <c r="AL523" i="61"/>
  <c r="AK523" i="61"/>
  <c r="AJ523" i="61"/>
  <c r="BC522" i="61"/>
  <c r="BB522" i="61"/>
  <c r="BA522" i="61"/>
  <c r="AZ522" i="61"/>
  <c r="AY522" i="61"/>
  <c r="AX522" i="61"/>
  <c r="AW522" i="61"/>
  <c r="AV522" i="61"/>
  <c r="AU522" i="61"/>
  <c r="AT522" i="61"/>
  <c r="AS522" i="61"/>
  <c r="AR522" i="61"/>
  <c r="AQ522" i="61"/>
  <c r="AP522" i="61"/>
  <c r="AO522" i="61"/>
  <c r="AN522" i="61"/>
  <c r="AM522" i="61"/>
  <c r="AL522" i="61"/>
  <c r="AK522" i="61"/>
  <c r="AJ522" i="61"/>
  <c r="BC521" i="61"/>
  <c r="BB521" i="61"/>
  <c r="BA521" i="61"/>
  <c r="AZ521" i="61"/>
  <c r="AY521" i="61"/>
  <c r="AX521" i="61"/>
  <c r="AW521" i="61"/>
  <c r="AV521" i="61"/>
  <c r="AU521" i="61"/>
  <c r="AT521" i="61"/>
  <c r="AS521" i="61"/>
  <c r="AR521" i="61"/>
  <c r="AQ521" i="61"/>
  <c r="AP521" i="61"/>
  <c r="AO521" i="61"/>
  <c r="AN521" i="61"/>
  <c r="AM521" i="61"/>
  <c r="AL521" i="61"/>
  <c r="AK521" i="61"/>
  <c r="AJ521" i="61"/>
  <c r="BC520" i="61"/>
  <c r="BB520" i="61"/>
  <c r="BA520" i="61"/>
  <c r="AZ520" i="61"/>
  <c r="AY520" i="61"/>
  <c r="AX520" i="61"/>
  <c r="AW520" i="61"/>
  <c r="AV520" i="61"/>
  <c r="AU520" i="61"/>
  <c r="AT520" i="61"/>
  <c r="AS520" i="61"/>
  <c r="AR520" i="61"/>
  <c r="AQ520" i="61"/>
  <c r="AP520" i="61"/>
  <c r="AO520" i="61"/>
  <c r="AN520" i="61"/>
  <c r="AM520" i="61"/>
  <c r="AL520" i="61"/>
  <c r="AK520" i="61"/>
  <c r="AJ520" i="61"/>
  <c r="BC519" i="61"/>
  <c r="BB519" i="61"/>
  <c r="BA519" i="61"/>
  <c r="AZ519" i="61"/>
  <c r="AY519" i="61"/>
  <c r="AX519" i="61"/>
  <c r="AW519" i="61"/>
  <c r="AV519" i="61"/>
  <c r="AU519" i="61"/>
  <c r="AT519" i="61"/>
  <c r="AS519" i="61"/>
  <c r="AR519" i="61"/>
  <c r="AQ519" i="61"/>
  <c r="AP519" i="61"/>
  <c r="AO519" i="61"/>
  <c r="AN519" i="61"/>
  <c r="AM519" i="61"/>
  <c r="AL519" i="61"/>
  <c r="AK519" i="61"/>
  <c r="AJ519" i="61"/>
  <c r="BC518" i="61"/>
  <c r="BB518" i="61"/>
  <c r="BA518" i="61"/>
  <c r="AZ518" i="61"/>
  <c r="AY518" i="61"/>
  <c r="AX518" i="61"/>
  <c r="AW518" i="61"/>
  <c r="AV518" i="61"/>
  <c r="AU518" i="61"/>
  <c r="AT518" i="61"/>
  <c r="AS518" i="61"/>
  <c r="AR518" i="61"/>
  <c r="AQ518" i="61"/>
  <c r="AP518" i="61"/>
  <c r="AO518" i="61"/>
  <c r="AN518" i="61"/>
  <c r="AM518" i="61"/>
  <c r="AL518" i="61"/>
  <c r="AK518" i="61"/>
  <c r="AJ518" i="61"/>
  <c r="BC517" i="61"/>
  <c r="BB517" i="61"/>
  <c r="BA517" i="61"/>
  <c r="AZ517" i="61"/>
  <c r="AY517" i="61"/>
  <c r="AX517" i="61"/>
  <c r="AW517" i="61"/>
  <c r="AV517" i="61"/>
  <c r="AU517" i="61"/>
  <c r="AT517" i="61"/>
  <c r="AS517" i="61"/>
  <c r="AR517" i="61"/>
  <c r="AQ517" i="61"/>
  <c r="AP517" i="61"/>
  <c r="AO517" i="61"/>
  <c r="AN517" i="61"/>
  <c r="AM517" i="61"/>
  <c r="AL517" i="61"/>
  <c r="AK517" i="61"/>
  <c r="AJ517" i="61"/>
  <c r="BC516" i="61"/>
  <c r="BB516" i="61"/>
  <c r="BA516" i="61"/>
  <c r="AZ516" i="61"/>
  <c r="AY516" i="61"/>
  <c r="AX516" i="61"/>
  <c r="AW516" i="61"/>
  <c r="AV516" i="61"/>
  <c r="AU516" i="61"/>
  <c r="AT516" i="61"/>
  <c r="AS516" i="61"/>
  <c r="AR516" i="61"/>
  <c r="AQ516" i="61"/>
  <c r="AP516" i="61"/>
  <c r="AO516" i="61"/>
  <c r="AN516" i="61"/>
  <c r="AM516" i="61"/>
  <c r="AL516" i="61"/>
  <c r="AK516" i="61"/>
  <c r="AJ516" i="61"/>
  <c r="BC515" i="61"/>
  <c r="BB515" i="61"/>
  <c r="BA515" i="61"/>
  <c r="AZ515" i="61"/>
  <c r="AY515" i="61"/>
  <c r="AX515" i="61"/>
  <c r="AW515" i="61"/>
  <c r="AV515" i="61"/>
  <c r="AU515" i="61"/>
  <c r="AT515" i="61"/>
  <c r="AS515" i="61"/>
  <c r="AR515" i="61"/>
  <c r="AQ515" i="61"/>
  <c r="AP515" i="61"/>
  <c r="AO515" i="61"/>
  <c r="AN515" i="61"/>
  <c r="AM515" i="61"/>
  <c r="AL515" i="61"/>
  <c r="AK515" i="61"/>
  <c r="AJ515" i="61"/>
  <c r="BC514" i="61"/>
  <c r="BB514" i="61"/>
  <c r="BA514" i="61"/>
  <c r="AZ514" i="61"/>
  <c r="AY514" i="61"/>
  <c r="AX514" i="61"/>
  <c r="AW514" i="61"/>
  <c r="AV514" i="61"/>
  <c r="AU514" i="61"/>
  <c r="AT514" i="61"/>
  <c r="AS514" i="61"/>
  <c r="AR514" i="61"/>
  <c r="AQ514" i="61"/>
  <c r="AP514" i="61"/>
  <c r="AO514" i="61"/>
  <c r="AN514" i="61"/>
  <c r="AM514" i="61"/>
  <c r="AL514" i="61"/>
  <c r="AK514" i="61"/>
  <c r="AJ514" i="61"/>
  <c r="BC513" i="61"/>
  <c r="BB513" i="61"/>
  <c r="BA513" i="61"/>
  <c r="AZ513" i="61"/>
  <c r="AY513" i="61"/>
  <c r="AX513" i="61"/>
  <c r="AW513" i="61"/>
  <c r="AV513" i="61"/>
  <c r="AU513" i="61"/>
  <c r="AT513" i="61"/>
  <c r="AS513" i="61"/>
  <c r="AR513" i="61"/>
  <c r="AQ513" i="61"/>
  <c r="AP513" i="61"/>
  <c r="AO513" i="61"/>
  <c r="AN513" i="61"/>
  <c r="AM513" i="61"/>
  <c r="AL513" i="61"/>
  <c r="AK513" i="61"/>
  <c r="AJ513" i="61"/>
  <c r="BC512" i="61"/>
  <c r="BB512" i="61"/>
  <c r="BA512" i="61"/>
  <c r="AZ512" i="61"/>
  <c r="AY512" i="61"/>
  <c r="AX512" i="61"/>
  <c r="AW512" i="61"/>
  <c r="AV512" i="61"/>
  <c r="AU512" i="61"/>
  <c r="AT512" i="61"/>
  <c r="AS512" i="61"/>
  <c r="AR512" i="61"/>
  <c r="AQ512" i="61"/>
  <c r="AP512" i="61"/>
  <c r="AO512" i="61"/>
  <c r="AN512" i="61"/>
  <c r="AM512" i="61"/>
  <c r="AL512" i="61"/>
  <c r="AK512" i="61"/>
  <c r="AJ512" i="61"/>
  <c r="BC511" i="61"/>
  <c r="BB511" i="61"/>
  <c r="BA511" i="61"/>
  <c r="AZ511" i="61"/>
  <c r="AY511" i="61"/>
  <c r="AX511" i="61"/>
  <c r="AW511" i="61"/>
  <c r="AV511" i="61"/>
  <c r="AU511" i="61"/>
  <c r="AT511" i="61"/>
  <c r="AS511" i="61"/>
  <c r="AR511" i="61"/>
  <c r="AQ511" i="61"/>
  <c r="AP511" i="61"/>
  <c r="AO511" i="61"/>
  <c r="AN511" i="61"/>
  <c r="AM511" i="61"/>
  <c r="AL511" i="61"/>
  <c r="AK511" i="61"/>
  <c r="AJ511" i="61"/>
  <c r="BC510" i="61"/>
  <c r="BB510" i="61"/>
  <c r="BA510" i="61"/>
  <c r="AZ510" i="61"/>
  <c r="AY510" i="61"/>
  <c r="AX510" i="61"/>
  <c r="AW510" i="61"/>
  <c r="AV510" i="61"/>
  <c r="AU510" i="61"/>
  <c r="AT510" i="61"/>
  <c r="AS510" i="61"/>
  <c r="AR510" i="61"/>
  <c r="AQ510" i="61"/>
  <c r="AP510" i="61"/>
  <c r="AO510" i="61"/>
  <c r="AN510" i="61"/>
  <c r="AM510" i="61"/>
  <c r="AL510" i="61"/>
  <c r="AK510" i="61"/>
  <c r="AJ510" i="61"/>
  <c r="BC509" i="61"/>
  <c r="BB509" i="61"/>
  <c r="BA509" i="61"/>
  <c r="AZ509" i="61"/>
  <c r="AY509" i="61"/>
  <c r="AX509" i="61"/>
  <c r="AW509" i="61"/>
  <c r="AV509" i="61"/>
  <c r="AU509" i="61"/>
  <c r="AT509" i="61"/>
  <c r="AS509" i="61"/>
  <c r="AR509" i="61"/>
  <c r="AQ509" i="61"/>
  <c r="AP509" i="61"/>
  <c r="AO509" i="61"/>
  <c r="AN509" i="61"/>
  <c r="AM509" i="61"/>
  <c r="AL509" i="61"/>
  <c r="AK509" i="61"/>
  <c r="AJ509" i="61"/>
  <c r="BC508" i="61"/>
  <c r="BB508" i="61"/>
  <c r="BA508" i="61"/>
  <c r="AZ508" i="61"/>
  <c r="AY508" i="61"/>
  <c r="AX508" i="61"/>
  <c r="AW508" i="61"/>
  <c r="AV508" i="61"/>
  <c r="AU508" i="61"/>
  <c r="AT508" i="61"/>
  <c r="AS508" i="61"/>
  <c r="AR508" i="61"/>
  <c r="AQ508" i="61"/>
  <c r="AP508" i="61"/>
  <c r="AO508" i="61"/>
  <c r="AN508" i="61"/>
  <c r="AM508" i="61"/>
  <c r="AL508" i="61"/>
  <c r="AK508" i="61"/>
  <c r="AJ508" i="61"/>
  <c r="BC507" i="61"/>
  <c r="BB507" i="61"/>
  <c r="BA507" i="61"/>
  <c r="AZ507" i="61"/>
  <c r="AY507" i="61"/>
  <c r="AX507" i="61"/>
  <c r="AW507" i="61"/>
  <c r="AV507" i="61"/>
  <c r="AU507" i="61"/>
  <c r="AT507" i="61"/>
  <c r="AS507" i="61"/>
  <c r="AR507" i="61"/>
  <c r="AQ507" i="61"/>
  <c r="AP507" i="61"/>
  <c r="AO507" i="61"/>
  <c r="AN507" i="61"/>
  <c r="AM507" i="61"/>
  <c r="AL507" i="61"/>
  <c r="AK507" i="61"/>
  <c r="AJ507" i="61"/>
  <c r="BC506" i="61"/>
  <c r="BB506" i="61"/>
  <c r="BA506" i="61"/>
  <c r="AZ506" i="61"/>
  <c r="AY506" i="61"/>
  <c r="AX506" i="61"/>
  <c r="AW506" i="61"/>
  <c r="AV506" i="61"/>
  <c r="AU506" i="61"/>
  <c r="AT506" i="61"/>
  <c r="AS506" i="61"/>
  <c r="AR506" i="61"/>
  <c r="AQ506" i="61"/>
  <c r="AP506" i="61"/>
  <c r="AO506" i="61"/>
  <c r="AN506" i="61"/>
  <c r="AM506" i="61"/>
  <c r="AL506" i="61"/>
  <c r="AK506" i="61"/>
  <c r="AJ506" i="61"/>
  <c r="BC505" i="61"/>
  <c r="BB505" i="61"/>
  <c r="BA505" i="61"/>
  <c r="AZ505" i="61"/>
  <c r="AY505" i="61"/>
  <c r="AX505" i="61"/>
  <c r="AW505" i="61"/>
  <c r="AV505" i="61"/>
  <c r="AU505" i="61"/>
  <c r="AT505" i="61"/>
  <c r="AS505" i="61"/>
  <c r="AR505" i="61"/>
  <c r="AQ505" i="61"/>
  <c r="AP505" i="61"/>
  <c r="AO505" i="61"/>
  <c r="AN505" i="61"/>
  <c r="AM505" i="61"/>
  <c r="AL505" i="61"/>
  <c r="AK505" i="61"/>
  <c r="AJ505" i="61"/>
  <c r="BC504" i="61"/>
  <c r="BB504" i="61"/>
  <c r="BA504" i="61"/>
  <c r="AZ504" i="61"/>
  <c r="AY504" i="61"/>
  <c r="AX504" i="61"/>
  <c r="AW504" i="61"/>
  <c r="AV504" i="61"/>
  <c r="AU504" i="61"/>
  <c r="AT504" i="61"/>
  <c r="AS504" i="61"/>
  <c r="AR504" i="61"/>
  <c r="AQ504" i="61"/>
  <c r="AP504" i="61"/>
  <c r="AO504" i="61"/>
  <c r="AN504" i="61"/>
  <c r="AM504" i="61"/>
  <c r="AL504" i="61"/>
  <c r="AK504" i="61"/>
  <c r="AJ504" i="61"/>
  <c r="BC503" i="61"/>
  <c r="BB503" i="61"/>
  <c r="BA503" i="61"/>
  <c r="AZ503" i="61"/>
  <c r="AY503" i="61"/>
  <c r="AX503" i="61"/>
  <c r="AW503" i="61"/>
  <c r="AV503" i="61"/>
  <c r="AU503" i="61"/>
  <c r="AT503" i="61"/>
  <c r="AS503" i="61"/>
  <c r="AR503" i="61"/>
  <c r="AQ503" i="61"/>
  <c r="AP503" i="61"/>
  <c r="AO503" i="61"/>
  <c r="AN503" i="61"/>
  <c r="AM503" i="61"/>
  <c r="AL503" i="61"/>
  <c r="AK503" i="61"/>
  <c r="AJ503" i="61"/>
  <c r="BC502" i="61"/>
  <c r="BB502" i="61"/>
  <c r="BA502" i="61"/>
  <c r="AZ502" i="61"/>
  <c r="AY502" i="61"/>
  <c r="AX502" i="61"/>
  <c r="AW502" i="61"/>
  <c r="AV502" i="61"/>
  <c r="AU502" i="61"/>
  <c r="AT502" i="61"/>
  <c r="AS502" i="61"/>
  <c r="AR502" i="61"/>
  <c r="AQ502" i="61"/>
  <c r="AP502" i="61"/>
  <c r="AO502" i="61"/>
  <c r="AN502" i="61"/>
  <c r="AM502" i="61"/>
  <c r="AL502" i="61"/>
  <c r="AK502" i="61"/>
  <c r="AJ502" i="61"/>
  <c r="BC501" i="61"/>
  <c r="BB501" i="61"/>
  <c r="BA501" i="61"/>
  <c r="AZ501" i="61"/>
  <c r="AY501" i="61"/>
  <c r="AX501" i="61"/>
  <c r="AW501" i="61"/>
  <c r="AV501" i="61"/>
  <c r="AU501" i="61"/>
  <c r="AT501" i="61"/>
  <c r="AS501" i="61"/>
  <c r="AR501" i="61"/>
  <c r="AQ501" i="61"/>
  <c r="AP501" i="61"/>
  <c r="AO501" i="61"/>
  <c r="AN501" i="61"/>
  <c r="AM501" i="61"/>
  <c r="AL501" i="61"/>
  <c r="AK501" i="61"/>
  <c r="AJ501" i="61"/>
  <c r="BC500" i="61"/>
  <c r="BB500" i="61"/>
  <c r="BA500" i="61"/>
  <c r="AZ500" i="61"/>
  <c r="AY500" i="61"/>
  <c r="AX500" i="61"/>
  <c r="AW500" i="61"/>
  <c r="AV500" i="61"/>
  <c r="AU500" i="61"/>
  <c r="AT500" i="61"/>
  <c r="AS500" i="61"/>
  <c r="AR500" i="61"/>
  <c r="AQ500" i="61"/>
  <c r="AP500" i="61"/>
  <c r="AO500" i="61"/>
  <c r="AN500" i="61"/>
  <c r="AM500" i="61"/>
  <c r="AL500" i="61"/>
  <c r="AK500" i="61"/>
  <c r="AJ500" i="61"/>
  <c r="BC499" i="61"/>
  <c r="BB499" i="61"/>
  <c r="BA499" i="61"/>
  <c r="AZ499" i="61"/>
  <c r="AY499" i="61"/>
  <c r="AX499" i="61"/>
  <c r="AW499" i="61"/>
  <c r="AV499" i="61"/>
  <c r="AU499" i="61"/>
  <c r="AT499" i="61"/>
  <c r="AS499" i="61"/>
  <c r="AR499" i="61"/>
  <c r="AQ499" i="61"/>
  <c r="AP499" i="61"/>
  <c r="AO499" i="61"/>
  <c r="AN499" i="61"/>
  <c r="AM499" i="61"/>
  <c r="AL499" i="61"/>
  <c r="AK499" i="61"/>
  <c r="AJ499" i="61"/>
  <c r="BC498" i="61"/>
  <c r="BB498" i="61"/>
  <c r="BA498" i="61"/>
  <c r="AZ498" i="61"/>
  <c r="AY498" i="61"/>
  <c r="AX498" i="61"/>
  <c r="AW498" i="61"/>
  <c r="AV498" i="61"/>
  <c r="AU498" i="61"/>
  <c r="AT498" i="61"/>
  <c r="AS498" i="61"/>
  <c r="AR498" i="61"/>
  <c r="AQ498" i="61"/>
  <c r="AP498" i="61"/>
  <c r="AO498" i="61"/>
  <c r="AN498" i="61"/>
  <c r="AM498" i="61"/>
  <c r="AL498" i="61"/>
  <c r="AK498" i="61"/>
  <c r="AJ498" i="61"/>
  <c r="BC497" i="61"/>
  <c r="BB497" i="61"/>
  <c r="BA497" i="61"/>
  <c r="AZ497" i="61"/>
  <c r="AY497" i="61"/>
  <c r="AX497" i="61"/>
  <c r="AW497" i="61"/>
  <c r="AV497" i="61"/>
  <c r="AU497" i="61"/>
  <c r="AT497" i="61"/>
  <c r="AS497" i="61"/>
  <c r="AR497" i="61"/>
  <c r="AQ497" i="61"/>
  <c r="AP497" i="61"/>
  <c r="AO497" i="61"/>
  <c r="AN497" i="61"/>
  <c r="AM497" i="61"/>
  <c r="AL497" i="61"/>
  <c r="AK497" i="61"/>
  <c r="AJ497" i="61"/>
  <c r="BC496" i="61"/>
  <c r="BB496" i="61"/>
  <c r="BA496" i="61"/>
  <c r="AZ496" i="61"/>
  <c r="AY496" i="61"/>
  <c r="AX496" i="61"/>
  <c r="AW496" i="61"/>
  <c r="AV496" i="61"/>
  <c r="AU496" i="61"/>
  <c r="AT496" i="61"/>
  <c r="AS496" i="61"/>
  <c r="AR496" i="61"/>
  <c r="AQ496" i="61"/>
  <c r="AP496" i="61"/>
  <c r="AO496" i="61"/>
  <c r="AN496" i="61"/>
  <c r="AM496" i="61"/>
  <c r="AL496" i="61"/>
  <c r="AK496" i="61"/>
  <c r="AJ496" i="61"/>
  <c r="BC495" i="61"/>
  <c r="BB495" i="61"/>
  <c r="BA495" i="61"/>
  <c r="AZ495" i="61"/>
  <c r="AY495" i="61"/>
  <c r="AX495" i="61"/>
  <c r="AW495" i="61"/>
  <c r="AV495" i="61"/>
  <c r="AU495" i="61"/>
  <c r="AT495" i="61"/>
  <c r="AS495" i="61"/>
  <c r="AR495" i="61"/>
  <c r="AQ495" i="61"/>
  <c r="AP495" i="61"/>
  <c r="AO495" i="61"/>
  <c r="AN495" i="61"/>
  <c r="AM495" i="61"/>
  <c r="AL495" i="61"/>
  <c r="AK495" i="61"/>
  <c r="AJ495" i="61"/>
  <c r="BC494" i="61"/>
  <c r="BB494" i="61"/>
  <c r="BA494" i="61"/>
  <c r="AZ494" i="61"/>
  <c r="AY494" i="61"/>
  <c r="AX494" i="61"/>
  <c r="AW494" i="61"/>
  <c r="AV494" i="61"/>
  <c r="AU494" i="61"/>
  <c r="AT494" i="61"/>
  <c r="AS494" i="61"/>
  <c r="AR494" i="61"/>
  <c r="AQ494" i="61"/>
  <c r="AP494" i="61"/>
  <c r="AO494" i="61"/>
  <c r="AN494" i="61"/>
  <c r="AM494" i="61"/>
  <c r="AL494" i="61"/>
  <c r="AK494" i="61"/>
  <c r="AH494" i="61" s="1"/>
  <c r="P496" i="4" s="1"/>
  <c r="AJ494" i="61"/>
  <c r="BC493" i="61"/>
  <c r="BB493" i="61"/>
  <c r="BA493" i="61"/>
  <c r="AZ493" i="61"/>
  <c r="AY493" i="61"/>
  <c r="AX493" i="61"/>
  <c r="AW493" i="61"/>
  <c r="AV493" i="61"/>
  <c r="AU493" i="61"/>
  <c r="AT493" i="61"/>
  <c r="AS493" i="61"/>
  <c r="AR493" i="61"/>
  <c r="AQ493" i="61"/>
  <c r="AP493" i="61"/>
  <c r="AO493" i="61"/>
  <c r="AN493" i="61"/>
  <c r="AM493" i="61"/>
  <c r="AL493" i="61"/>
  <c r="AK493" i="61"/>
  <c r="AJ493" i="61"/>
  <c r="BC492" i="61"/>
  <c r="BB492" i="61"/>
  <c r="BA492" i="61"/>
  <c r="AZ492" i="61"/>
  <c r="AY492" i="61"/>
  <c r="AX492" i="61"/>
  <c r="AW492" i="61"/>
  <c r="AV492" i="61"/>
  <c r="AU492" i="61"/>
  <c r="AT492" i="61"/>
  <c r="AS492" i="61"/>
  <c r="AR492" i="61"/>
  <c r="AQ492" i="61"/>
  <c r="AP492" i="61"/>
  <c r="AO492" i="61"/>
  <c r="AN492" i="61"/>
  <c r="AM492" i="61"/>
  <c r="AL492" i="61"/>
  <c r="AK492" i="61"/>
  <c r="AJ492" i="61"/>
  <c r="BC491" i="61"/>
  <c r="BB491" i="61"/>
  <c r="BA491" i="61"/>
  <c r="AZ491" i="61"/>
  <c r="AY491" i="61"/>
  <c r="AX491" i="61"/>
  <c r="AW491" i="61"/>
  <c r="AV491" i="61"/>
  <c r="AU491" i="61"/>
  <c r="AT491" i="61"/>
  <c r="AS491" i="61"/>
  <c r="AR491" i="61"/>
  <c r="AQ491" i="61"/>
  <c r="AP491" i="61"/>
  <c r="AO491" i="61"/>
  <c r="AN491" i="61"/>
  <c r="AM491" i="61"/>
  <c r="AL491" i="61"/>
  <c r="AK491" i="61"/>
  <c r="AJ491" i="61"/>
  <c r="BC490" i="61"/>
  <c r="BB490" i="61"/>
  <c r="BA490" i="61"/>
  <c r="AZ490" i="61"/>
  <c r="AY490" i="61"/>
  <c r="AX490" i="61"/>
  <c r="AW490" i="61"/>
  <c r="AV490" i="61"/>
  <c r="AU490" i="61"/>
  <c r="AT490" i="61"/>
  <c r="AS490" i="61"/>
  <c r="AR490" i="61"/>
  <c r="AQ490" i="61"/>
  <c r="AP490" i="61"/>
  <c r="AO490" i="61"/>
  <c r="AN490" i="61"/>
  <c r="AM490" i="61"/>
  <c r="AL490" i="61"/>
  <c r="AK490" i="61"/>
  <c r="AJ490" i="61"/>
  <c r="BC489" i="61"/>
  <c r="BB489" i="61"/>
  <c r="BA489" i="61"/>
  <c r="AZ489" i="61"/>
  <c r="AY489" i="61"/>
  <c r="AX489" i="61"/>
  <c r="AW489" i="61"/>
  <c r="AV489" i="61"/>
  <c r="AU489" i="61"/>
  <c r="AT489" i="61"/>
  <c r="AS489" i="61"/>
  <c r="AR489" i="61"/>
  <c r="AQ489" i="61"/>
  <c r="AP489" i="61"/>
  <c r="AO489" i="61"/>
  <c r="AN489" i="61"/>
  <c r="AM489" i="61"/>
  <c r="AL489" i="61"/>
  <c r="AK489" i="61"/>
  <c r="AJ489" i="61"/>
  <c r="BC488" i="61"/>
  <c r="BB488" i="61"/>
  <c r="BA488" i="61"/>
  <c r="AZ488" i="61"/>
  <c r="AY488" i="61"/>
  <c r="AX488" i="61"/>
  <c r="AW488" i="61"/>
  <c r="AV488" i="61"/>
  <c r="AU488" i="61"/>
  <c r="AT488" i="61"/>
  <c r="AS488" i="61"/>
  <c r="AR488" i="61"/>
  <c r="AQ488" i="61"/>
  <c r="AP488" i="61"/>
  <c r="AO488" i="61"/>
  <c r="AN488" i="61"/>
  <c r="AM488" i="61"/>
  <c r="AL488" i="61"/>
  <c r="AK488" i="61"/>
  <c r="AJ488" i="61"/>
  <c r="BC487" i="61"/>
  <c r="BB487" i="61"/>
  <c r="BA487" i="61"/>
  <c r="AZ487" i="61"/>
  <c r="AY487" i="61"/>
  <c r="AX487" i="61"/>
  <c r="AW487" i="61"/>
  <c r="AV487" i="61"/>
  <c r="AU487" i="61"/>
  <c r="AT487" i="61"/>
  <c r="AS487" i="61"/>
  <c r="AR487" i="61"/>
  <c r="AQ487" i="61"/>
  <c r="AP487" i="61"/>
  <c r="AO487" i="61"/>
  <c r="AN487" i="61"/>
  <c r="AM487" i="61"/>
  <c r="AL487" i="61"/>
  <c r="AK487" i="61"/>
  <c r="AJ487" i="61"/>
  <c r="BC486" i="61"/>
  <c r="BB486" i="61"/>
  <c r="BA486" i="61"/>
  <c r="AZ486" i="61"/>
  <c r="AY486" i="61"/>
  <c r="AX486" i="61"/>
  <c r="AW486" i="61"/>
  <c r="AV486" i="61"/>
  <c r="AU486" i="61"/>
  <c r="AT486" i="61"/>
  <c r="AS486" i="61"/>
  <c r="AR486" i="61"/>
  <c r="AQ486" i="61"/>
  <c r="AP486" i="61"/>
  <c r="AO486" i="61"/>
  <c r="AN486" i="61"/>
  <c r="AM486" i="61"/>
  <c r="AL486" i="61"/>
  <c r="AK486" i="61"/>
  <c r="AJ486" i="61"/>
  <c r="BC485" i="61"/>
  <c r="BB485" i="61"/>
  <c r="BA485" i="61"/>
  <c r="AZ485" i="61"/>
  <c r="AY485" i="61"/>
  <c r="AX485" i="61"/>
  <c r="AW485" i="61"/>
  <c r="AV485" i="61"/>
  <c r="AU485" i="61"/>
  <c r="AT485" i="61"/>
  <c r="AS485" i="61"/>
  <c r="AR485" i="61"/>
  <c r="AQ485" i="61"/>
  <c r="AP485" i="61"/>
  <c r="AO485" i="61"/>
  <c r="AN485" i="61"/>
  <c r="AM485" i="61"/>
  <c r="AL485" i="61"/>
  <c r="AK485" i="61"/>
  <c r="AJ485" i="61"/>
  <c r="BC484" i="61"/>
  <c r="BB484" i="61"/>
  <c r="BA484" i="61"/>
  <c r="AZ484" i="61"/>
  <c r="AY484" i="61"/>
  <c r="AX484" i="61"/>
  <c r="AW484" i="61"/>
  <c r="AV484" i="61"/>
  <c r="AU484" i="61"/>
  <c r="AT484" i="61"/>
  <c r="AS484" i="61"/>
  <c r="AR484" i="61"/>
  <c r="AQ484" i="61"/>
  <c r="AP484" i="61"/>
  <c r="AO484" i="61"/>
  <c r="AN484" i="61"/>
  <c r="AM484" i="61"/>
  <c r="AL484" i="61"/>
  <c r="AK484" i="61"/>
  <c r="AJ484" i="61"/>
  <c r="BC483" i="61"/>
  <c r="BB483" i="61"/>
  <c r="BA483" i="61"/>
  <c r="AZ483" i="61"/>
  <c r="AY483" i="61"/>
  <c r="AX483" i="61"/>
  <c r="AW483" i="61"/>
  <c r="AV483" i="61"/>
  <c r="AU483" i="61"/>
  <c r="AT483" i="61"/>
  <c r="AS483" i="61"/>
  <c r="AR483" i="61"/>
  <c r="AQ483" i="61"/>
  <c r="AP483" i="61"/>
  <c r="AO483" i="61"/>
  <c r="AN483" i="61"/>
  <c r="AM483" i="61"/>
  <c r="AL483" i="61"/>
  <c r="AK483" i="61"/>
  <c r="AJ483" i="61"/>
  <c r="BC482" i="61"/>
  <c r="BB482" i="61"/>
  <c r="BA482" i="61"/>
  <c r="AZ482" i="61"/>
  <c r="AY482" i="61"/>
  <c r="AX482" i="61"/>
  <c r="AW482" i="61"/>
  <c r="AV482" i="61"/>
  <c r="AU482" i="61"/>
  <c r="AT482" i="61"/>
  <c r="AS482" i="61"/>
  <c r="AR482" i="61"/>
  <c r="AQ482" i="61"/>
  <c r="AP482" i="61"/>
  <c r="AO482" i="61"/>
  <c r="AN482" i="61"/>
  <c r="AM482" i="61"/>
  <c r="AL482" i="61"/>
  <c r="AK482" i="61"/>
  <c r="AJ482" i="61"/>
  <c r="BC481" i="61"/>
  <c r="BB481" i="61"/>
  <c r="BA481" i="61"/>
  <c r="AZ481" i="61"/>
  <c r="AY481" i="61"/>
  <c r="AX481" i="61"/>
  <c r="AW481" i="61"/>
  <c r="AV481" i="61"/>
  <c r="AU481" i="61"/>
  <c r="AT481" i="61"/>
  <c r="AS481" i="61"/>
  <c r="AR481" i="61"/>
  <c r="AQ481" i="61"/>
  <c r="AP481" i="61"/>
  <c r="AO481" i="61"/>
  <c r="AN481" i="61"/>
  <c r="AM481" i="61"/>
  <c r="AL481" i="61"/>
  <c r="AK481" i="61"/>
  <c r="AJ481" i="61"/>
  <c r="BC480" i="61"/>
  <c r="BB480" i="61"/>
  <c r="BA480" i="61"/>
  <c r="AZ480" i="61"/>
  <c r="AY480" i="61"/>
  <c r="AX480" i="61"/>
  <c r="AW480" i="61"/>
  <c r="AV480" i="61"/>
  <c r="AU480" i="61"/>
  <c r="AT480" i="61"/>
  <c r="AS480" i="61"/>
  <c r="AR480" i="61"/>
  <c r="AQ480" i="61"/>
  <c r="AP480" i="61"/>
  <c r="AO480" i="61"/>
  <c r="AN480" i="61"/>
  <c r="AM480" i="61"/>
  <c r="AL480" i="61"/>
  <c r="AK480" i="61"/>
  <c r="AJ480" i="61"/>
  <c r="BC479" i="61"/>
  <c r="BB479" i="61"/>
  <c r="BA479" i="61"/>
  <c r="AZ479" i="61"/>
  <c r="AY479" i="61"/>
  <c r="AX479" i="61"/>
  <c r="AW479" i="61"/>
  <c r="AV479" i="61"/>
  <c r="AU479" i="61"/>
  <c r="AT479" i="61"/>
  <c r="AS479" i="61"/>
  <c r="AR479" i="61"/>
  <c r="AQ479" i="61"/>
  <c r="AP479" i="61"/>
  <c r="AO479" i="61"/>
  <c r="AN479" i="61"/>
  <c r="AM479" i="61"/>
  <c r="AL479" i="61"/>
  <c r="AK479" i="61"/>
  <c r="AJ479" i="61"/>
  <c r="BC478" i="61"/>
  <c r="BB478" i="61"/>
  <c r="BA478" i="61"/>
  <c r="AZ478" i="61"/>
  <c r="AY478" i="61"/>
  <c r="AX478" i="61"/>
  <c r="AW478" i="61"/>
  <c r="AV478" i="61"/>
  <c r="AU478" i="61"/>
  <c r="AT478" i="61"/>
  <c r="AS478" i="61"/>
  <c r="AR478" i="61"/>
  <c r="AQ478" i="61"/>
  <c r="AP478" i="61"/>
  <c r="AO478" i="61"/>
  <c r="AN478" i="61"/>
  <c r="AM478" i="61"/>
  <c r="AL478" i="61"/>
  <c r="AK478" i="61"/>
  <c r="AJ478" i="61"/>
  <c r="BC477" i="61"/>
  <c r="BB477" i="61"/>
  <c r="BA477" i="61"/>
  <c r="AZ477" i="61"/>
  <c r="AY477" i="61"/>
  <c r="AX477" i="61"/>
  <c r="AW477" i="61"/>
  <c r="AV477" i="61"/>
  <c r="AU477" i="61"/>
  <c r="AT477" i="61"/>
  <c r="AS477" i="61"/>
  <c r="AR477" i="61"/>
  <c r="AQ477" i="61"/>
  <c r="AP477" i="61"/>
  <c r="AO477" i="61"/>
  <c r="AN477" i="61"/>
  <c r="AM477" i="61"/>
  <c r="AL477" i="61"/>
  <c r="AK477" i="61"/>
  <c r="AJ477" i="61"/>
  <c r="BC476" i="61"/>
  <c r="BB476" i="61"/>
  <c r="BA476" i="61"/>
  <c r="AZ476" i="61"/>
  <c r="AY476" i="61"/>
  <c r="AX476" i="61"/>
  <c r="AW476" i="61"/>
  <c r="AV476" i="61"/>
  <c r="AU476" i="61"/>
  <c r="AT476" i="61"/>
  <c r="AS476" i="61"/>
  <c r="AR476" i="61"/>
  <c r="AQ476" i="61"/>
  <c r="AP476" i="61"/>
  <c r="AO476" i="61"/>
  <c r="AN476" i="61"/>
  <c r="AM476" i="61"/>
  <c r="AL476" i="61"/>
  <c r="AK476" i="61"/>
  <c r="AJ476" i="61"/>
  <c r="BC475" i="61"/>
  <c r="BB475" i="61"/>
  <c r="BA475" i="61"/>
  <c r="AZ475" i="61"/>
  <c r="AY475" i="61"/>
  <c r="AX475" i="61"/>
  <c r="AW475" i="61"/>
  <c r="AV475" i="61"/>
  <c r="AU475" i="61"/>
  <c r="AT475" i="61"/>
  <c r="AS475" i="61"/>
  <c r="AR475" i="61"/>
  <c r="AQ475" i="61"/>
  <c r="AP475" i="61"/>
  <c r="AO475" i="61"/>
  <c r="AN475" i="61"/>
  <c r="AM475" i="61"/>
  <c r="AL475" i="61"/>
  <c r="AK475" i="61"/>
  <c r="AJ475" i="61"/>
  <c r="BC474" i="61"/>
  <c r="BB474" i="61"/>
  <c r="BA474" i="61"/>
  <c r="AZ474" i="61"/>
  <c r="AY474" i="61"/>
  <c r="AX474" i="61"/>
  <c r="AW474" i="61"/>
  <c r="AV474" i="61"/>
  <c r="AU474" i="61"/>
  <c r="AT474" i="61"/>
  <c r="AS474" i="61"/>
  <c r="AR474" i="61"/>
  <c r="AQ474" i="61"/>
  <c r="AP474" i="61"/>
  <c r="AO474" i="61"/>
  <c r="AN474" i="61"/>
  <c r="AM474" i="61"/>
  <c r="AL474" i="61"/>
  <c r="AK474" i="61"/>
  <c r="AJ474" i="61"/>
  <c r="BC473" i="61"/>
  <c r="BB473" i="61"/>
  <c r="BA473" i="61"/>
  <c r="AZ473" i="61"/>
  <c r="AY473" i="61"/>
  <c r="AX473" i="61"/>
  <c r="AW473" i="61"/>
  <c r="AV473" i="61"/>
  <c r="AU473" i="61"/>
  <c r="AT473" i="61"/>
  <c r="AS473" i="61"/>
  <c r="AR473" i="61"/>
  <c r="AQ473" i="61"/>
  <c r="AP473" i="61"/>
  <c r="AO473" i="61"/>
  <c r="AN473" i="61"/>
  <c r="AM473" i="61"/>
  <c r="AL473" i="61"/>
  <c r="AK473" i="61"/>
  <c r="AJ473" i="61"/>
  <c r="BC472" i="61"/>
  <c r="BB472" i="61"/>
  <c r="BA472" i="61"/>
  <c r="AZ472" i="61"/>
  <c r="AY472" i="61"/>
  <c r="AX472" i="61"/>
  <c r="AW472" i="61"/>
  <c r="AV472" i="61"/>
  <c r="AU472" i="61"/>
  <c r="AT472" i="61"/>
  <c r="AS472" i="61"/>
  <c r="AR472" i="61"/>
  <c r="AQ472" i="61"/>
  <c r="AP472" i="61"/>
  <c r="AO472" i="61"/>
  <c r="AN472" i="61"/>
  <c r="AM472" i="61"/>
  <c r="AL472" i="61"/>
  <c r="AK472" i="61"/>
  <c r="AH472" i="61" s="1"/>
  <c r="P474" i="4" s="1"/>
  <c r="AJ472" i="61"/>
  <c r="BC471" i="61"/>
  <c r="BB471" i="61"/>
  <c r="BA471" i="61"/>
  <c r="AZ471" i="61"/>
  <c r="AY471" i="61"/>
  <c r="AX471" i="61"/>
  <c r="AW471" i="61"/>
  <c r="AV471" i="61"/>
  <c r="AU471" i="61"/>
  <c r="AT471" i="61"/>
  <c r="AS471" i="61"/>
  <c r="AR471" i="61"/>
  <c r="AQ471" i="61"/>
  <c r="AP471" i="61"/>
  <c r="AO471" i="61"/>
  <c r="AN471" i="61"/>
  <c r="AM471" i="61"/>
  <c r="AL471" i="61"/>
  <c r="AK471" i="61"/>
  <c r="AJ471" i="61"/>
  <c r="BC470" i="61"/>
  <c r="BB470" i="61"/>
  <c r="BA470" i="61"/>
  <c r="AZ470" i="61"/>
  <c r="AY470" i="61"/>
  <c r="AX470" i="61"/>
  <c r="AW470" i="61"/>
  <c r="AV470" i="61"/>
  <c r="AU470" i="61"/>
  <c r="AT470" i="61"/>
  <c r="AS470" i="61"/>
  <c r="AR470" i="61"/>
  <c r="AQ470" i="61"/>
  <c r="AP470" i="61"/>
  <c r="AO470" i="61"/>
  <c r="AN470" i="61"/>
  <c r="AM470" i="61"/>
  <c r="AL470" i="61"/>
  <c r="AK470" i="61"/>
  <c r="AJ470" i="61"/>
  <c r="BC469" i="61"/>
  <c r="BB469" i="61"/>
  <c r="BA469" i="61"/>
  <c r="AZ469" i="61"/>
  <c r="AY469" i="61"/>
  <c r="AX469" i="61"/>
  <c r="AW469" i="61"/>
  <c r="AV469" i="61"/>
  <c r="AU469" i="61"/>
  <c r="AT469" i="61"/>
  <c r="AS469" i="61"/>
  <c r="AR469" i="61"/>
  <c r="AQ469" i="61"/>
  <c r="AP469" i="61"/>
  <c r="AO469" i="61"/>
  <c r="AN469" i="61"/>
  <c r="AM469" i="61"/>
  <c r="AL469" i="61"/>
  <c r="AK469" i="61"/>
  <c r="AJ469" i="61"/>
  <c r="BC468" i="61"/>
  <c r="BB468" i="61"/>
  <c r="BA468" i="61"/>
  <c r="AZ468" i="61"/>
  <c r="AY468" i="61"/>
  <c r="AX468" i="61"/>
  <c r="AW468" i="61"/>
  <c r="AV468" i="61"/>
  <c r="AU468" i="61"/>
  <c r="AT468" i="61"/>
  <c r="AS468" i="61"/>
  <c r="AR468" i="61"/>
  <c r="AQ468" i="61"/>
  <c r="AP468" i="61"/>
  <c r="AO468" i="61"/>
  <c r="AN468" i="61"/>
  <c r="AM468" i="61"/>
  <c r="AL468" i="61"/>
  <c r="AK468" i="61"/>
  <c r="AJ468" i="61"/>
  <c r="BC467" i="61"/>
  <c r="BB467" i="61"/>
  <c r="BA467" i="61"/>
  <c r="AZ467" i="61"/>
  <c r="AY467" i="61"/>
  <c r="AX467" i="61"/>
  <c r="AW467" i="61"/>
  <c r="AV467" i="61"/>
  <c r="AU467" i="61"/>
  <c r="AT467" i="61"/>
  <c r="AS467" i="61"/>
  <c r="AR467" i="61"/>
  <c r="AQ467" i="61"/>
  <c r="AP467" i="61"/>
  <c r="AO467" i="61"/>
  <c r="AN467" i="61"/>
  <c r="AM467" i="61"/>
  <c r="AL467" i="61"/>
  <c r="AK467" i="61"/>
  <c r="AJ467" i="61"/>
  <c r="BC466" i="61"/>
  <c r="BB466" i="61"/>
  <c r="BA466" i="61"/>
  <c r="AZ466" i="61"/>
  <c r="AY466" i="61"/>
  <c r="AX466" i="61"/>
  <c r="AW466" i="61"/>
  <c r="AV466" i="61"/>
  <c r="AU466" i="61"/>
  <c r="AT466" i="61"/>
  <c r="AS466" i="61"/>
  <c r="AR466" i="61"/>
  <c r="AQ466" i="61"/>
  <c r="AP466" i="61"/>
  <c r="AO466" i="61"/>
  <c r="AN466" i="61"/>
  <c r="AM466" i="61"/>
  <c r="AL466" i="61"/>
  <c r="AK466" i="61"/>
  <c r="AJ466" i="61"/>
  <c r="BC465" i="61"/>
  <c r="BB465" i="61"/>
  <c r="BA465" i="61"/>
  <c r="AZ465" i="61"/>
  <c r="AY465" i="61"/>
  <c r="AX465" i="61"/>
  <c r="AW465" i="61"/>
  <c r="AV465" i="61"/>
  <c r="AU465" i="61"/>
  <c r="AT465" i="61"/>
  <c r="AS465" i="61"/>
  <c r="AR465" i="61"/>
  <c r="AQ465" i="61"/>
  <c r="AP465" i="61"/>
  <c r="AO465" i="61"/>
  <c r="AN465" i="61"/>
  <c r="AM465" i="61"/>
  <c r="AL465" i="61"/>
  <c r="AK465" i="61"/>
  <c r="AJ465" i="61"/>
  <c r="BC464" i="61"/>
  <c r="BB464" i="61"/>
  <c r="BA464" i="61"/>
  <c r="AZ464" i="61"/>
  <c r="AY464" i="61"/>
  <c r="AX464" i="61"/>
  <c r="AW464" i="61"/>
  <c r="AV464" i="61"/>
  <c r="AU464" i="61"/>
  <c r="AT464" i="61"/>
  <c r="AS464" i="61"/>
  <c r="AR464" i="61"/>
  <c r="AQ464" i="61"/>
  <c r="AP464" i="61"/>
  <c r="AO464" i="61"/>
  <c r="AN464" i="61"/>
  <c r="AM464" i="61"/>
  <c r="AL464" i="61"/>
  <c r="AK464" i="61"/>
  <c r="AJ464" i="61"/>
  <c r="BC463" i="61"/>
  <c r="BB463" i="61"/>
  <c r="BA463" i="61"/>
  <c r="AZ463" i="61"/>
  <c r="AY463" i="61"/>
  <c r="AX463" i="61"/>
  <c r="AW463" i="61"/>
  <c r="AV463" i="61"/>
  <c r="AU463" i="61"/>
  <c r="AT463" i="61"/>
  <c r="AS463" i="61"/>
  <c r="AR463" i="61"/>
  <c r="AQ463" i="61"/>
  <c r="AP463" i="61"/>
  <c r="AO463" i="61"/>
  <c r="AN463" i="61"/>
  <c r="AM463" i="61"/>
  <c r="AL463" i="61"/>
  <c r="AK463" i="61"/>
  <c r="AJ463" i="61"/>
  <c r="BC462" i="61"/>
  <c r="BB462" i="61"/>
  <c r="BA462" i="61"/>
  <c r="AZ462" i="61"/>
  <c r="AY462" i="61"/>
  <c r="AX462" i="61"/>
  <c r="AW462" i="61"/>
  <c r="AV462" i="61"/>
  <c r="AU462" i="61"/>
  <c r="AT462" i="61"/>
  <c r="AS462" i="61"/>
  <c r="AR462" i="61"/>
  <c r="AQ462" i="61"/>
  <c r="AP462" i="61"/>
  <c r="AO462" i="61"/>
  <c r="AN462" i="61"/>
  <c r="AM462" i="61"/>
  <c r="AL462" i="61"/>
  <c r="AK462" i="61"/>
  <c r="AJ462" i="61"/>
  <c r="BC461" i="61"/>
  <c r="BB461" i="61"/>
  <c r="BA461" i="61"/>
  <c r="AZ461" i="61"/>
  <c r="AY461" i="61"/>
  <c r="AX461" i="61"/>
  <c r="AW461" i="61"/>
  <c r="AV461" i="61"/>
  <c r="AU461" i="61"/>
  <c r="AT461" i="61"/>
  <c r="AS461" i="61"/>
  <c r="AR461" i="61"/>
  <c r="AQ461" i="61"/>
  <c r="AP461" i="61"/>
  <c r="AO461" i="61"/>
  <c r="AN461" i="61"/>
  <c r="AM461" i="61"/>
  <c r="AL461" i="61"/>
  <c r="AK461" i="61"/>
  <c r="AJ461" i="61"/>
  <c r="BC460" i="61"/>
  <c r="BB460" i="61"/>
  <c r="BA460" i="61"/>
  <c r="AZ460" i="61"/>
  <c r="AY460" i="61"/>
  <c r="AX460" i="61"/>
  <c r="AW460" i="61"/>
  <c r="AV460" i="61"/>
  <c r="AU460" i="61"/>
  <c r="AT460" i="61"/>
  <c r="AS460" i="61"/>
  <c r="AR460" i="61"/>
  <c r="AQ460" i="61"/>
  <c r="AP460" i="61"/>
  <c r="AO460" i="61"/>
  <c r="AN460" i="61"/>
  <c r="AM460" i="61"/>
  <c r="AL460" i="61"/>
  <c r="AK460" i="61"/>
  <c r="AH460" i="61" s="1"/>
  <c r="P462" i="4" s="1"/>
  <c r="AJ460" i="61"/>
  <c r="BC459" i="61"/>
  <c r="BB459" i="61"/>
  <c r="BA459" i="61"/>
  <c r="AZ459" i="61"/>
  <c r="AY459" i="61"/>
  <c r="AX459" i="61"/>
  <c r="AW459" i="61"/>
  <c r="AV459" i="61"/>
  <c r="AU459" i="61"/>
  <c r="AT459" i="61"/>
  <c r="AS459" i="61"/>
  <c r="AR459" i="61"/>
  <c r="AQ459" i="61"/>
  <c r="AP459" i="61"/>
  <c r="AO459" i="61"/>
  <c r="AN459" i="61"/>
  <c r="AM459" i="61"/>
  <c r="AL459" i="61"/>
  <c r="AK459" i="61"/>
  <c r="AJ459" i="61"/>
  <c r="BC458" i="61"/>
  <c r="BB458" i="61"/>
  <c r="BA458" i="61"/>
  <c r="AZ458" i="61"/>
  <c r="AY458" i="61"/>
  <c r="AX458" i="61"/>
  <c r="AW458" i="61"/>
  <c r="AV458" i="61"/>
  <c r="AU458" i="61"/>
  <c r="AT458" i="61"/>
  <c r="AS458" i="61"/>
  <c r="AR458" i="61"/>
  <c r="AQ458" i="61"/>
  <c r="AP458" i="61"/>
  <c r="AO458" i="61"/>
  <c r="AN458" i="61"/>
  <c r="AM458" i="61"/>
  <c r="AL458" i="61"/>
  <c r="AK458" i="61"/>
  <c r="AJ458" i="61"/>
  <c r="BC457" i="61"/>
  <c r="BB457" i="61"/>
  <c r="BA457" i="61"/>
  <c r="AZ457" i="61"/>
  <c r="AY457" i="61"/>
  <c r="AX457" i="61"/>
  <c r="AW457" i="61"/>
  <c r="AV457" i="61"/>
  <c r="AU457" i="61"/>
  <c r="AT457" i="61"/>
  <c r="AS457" i="61"/>
  <c r="AR457" i="61"/>
  <c r="AQ457" i="61"/>
  <c r="AP457" i="61"/>
  <c r="AO457" i="61"/>
  <c r="AN457" i="61"/>
  <c r="AM457" i="61"/>
  <c r="AL457" i="61"/>
  <c r="AK457" i="61"/>
  <c r="AJ457" i="61"/>
  <c r="BC456" i="61"/>
  <c r="BB456" i="61"/>
  <c r="BA456" i="61"/>
  <c r="AZ456" i="61"/>
  <c r="AY456" i="61"/>
  <c r="AX456" i="61"/>
  <c r="AW456" i="61"/>
  <c r="AV456" i="61"/>
  <c r="AU456" i="61"/>
  <c r="AT456" i="61"/>
  <c r="AS456" i="61"/>
  <c r="AR456" i="61"/>
  <c r="AQ456" i="61"/>
  <c r="AP456" i="61"/>
  <c r="AO456" i="61"/>
  <c r="AN456" i="61"/>
  <c r="AM456" i="61"/>
  <c r="AL456" i="61"/>
  <c r="AK456" i="61"/>
  <c r="AJ456" i="61"/>
  <c r="BC455" i="61"/>
  <c r="BB455" i="61"/>
  <c r="BA455" i="61"/>
  <c r="AZ455" i="61"/>
  <c r="AY455" i="61"/>
  <c r="AX455" i="61"/>
  <c r="AW455" i="61"/>
  <c r="AV455" i="61"/>
  <c r="AU455" i="61"/>
  <c r="AT455" i="61"/>
  <c r="AS455" i="61"/>
  <c r="AR455" i="61"/>
  <c r="AQ455" i="61"/>
  <c r="AP455" i="61"/>
  <c r="AO455" i="61"/>
  <c r="AN455" i="61"/>
  <c r="AM455" i="61"/>
  <c r="AL455" i="61"/>
  <c r="AK455" i="61"/>
  <c r="AJ455" i="61"/>
  <c r="BC454" i="61"/>
  <c r="BB454" i="61"/>
  <c r="BA454" i="61"/>
  <c r="AZ454" i="61"/>
  <c r="AY454" i="61"/>
  <c r="AX454" i="61"/>
  <c r="AW454" i="61"/>
  <c r="AV454" i="61"/>
  <c r="AU454" i="61"/>
  <c r="AT454" i="61"/>
  <c r="AS454" i="61"/>
  <c r="AR454" i="61"/>
  <c r="AQ454" i="61"/>
  <c r="AP454" i="61"/>
  <c r="AO454" i="61"/>
  <c r="AN454" i="61"/>
  <c r="AM454" i="61"/>
  <c r="AL454" i="61"/>
  <c r="AK454" i="61"/>
  <c r="AJ454" i="61"/>
  <c r="BC453" i="61"/>
  <c r="BB453" i="61"/>
  <c r="BA453" i="61"/>
  <c r="AZ453" i="61"/>
  <c r="AY453" i="61"/>
  <c r="AX453" i="61"/>
  <c r="AW453" i="61"/>
  <c r="AV453" i="61"/>
  <c r="AU453" i="61"/>
  <c r="AT453" i="61"/>
  <c r="AS453" i="61"/>
  <c r="AR453" i="61"/>
  <c r="AQ453" i="61"/>
  <c r="AP453" i="61"/>
  <c r="AO453" i="61"/>
  <c r="AN453" i="61"/>
  <c r="AM453" i="61"/>
  <c r="AL453" i="61"/>
  <c r="AK453" i="61"/>
  <c r="AJ453" i="61"/>
  <c r="BC452" i="61"/>
  <c r="BB452" i="61"/>
  <c r="BA452" i="61"/>
  <c r="AZ452" i="61"/>
  <c r="AY452" i="61"/>
  <c r="AX452" i="61"/>
  <c r="AW452" i="61"/>
  <c r="AV452" i="61"/>
  <c r="AU452" i="61"/>
  <c r="AT452" i="61"/>
  <c r="AS452" i="61"/>
  <c r="AR452" i="61"/>
  <c r="AQ452" i="61"/>
  <c r="AP452" i="61"/>
  <c r="AO452" i="61"/>
  <c r="AN452" i="61"/>
  <c r="AM452" i="61"/>
  <c r="AL452" i="61"/>
  <c r="AK452" i="61"/>
  <c r="AJ452" i="61"/>
  <c r="BC451" i="61"/>
  <c r="BB451" i="61"/>
  <c r="BA451" i="61"/>
  <c r="AZ451" i="61"/>
  <c r="AY451" i="61"/>
  <c r="AX451" i="61"/>
  <c r="AW451" i="61"/>
  <c r="AV451" i="61"/>
  <c r="AU451" i="61"/>
  <c r="AT451" i="61"/>
  <c r="AS451" i="61"/>
  <c r="AR451" i="61"/>
  <c r="AQ451" i="61"/>
  <c r="AP451" i="61"/>
  <c r="AO451" i="61"/>
  <c r="AN451" i="61"/>
  <c r="AM451" i="61"/>
  <c r="AL451" i="61"/>
  <c r="AK451" i="61"/>
  <c r="AJ451" i="61"/>
  <c r="BC450" i="61"/>
  <c r="BB450" i="61"/>
  <c r="BA450" i="61"/>
  <c r="AZ450" i="61"/>
  <c r="AY450" i="61"/>
  <c r="AX450" i="61"/>
  <c r="AW450" i="61"/>
  <c r="AV450" i="61"/>
  <c r="AU450" i="61"/>
  <c r="AT450" i="61"/>
  <c r="AS450" i="61"/>
  <c r="AR450" i="61"/>
  <c r="AQ450" i="61"/>
  <c r="AP450" i="61"/>
  <c r="AO450" i="61"/>
  <c r="AN450" i="61"/>
  <c r="AM450" i="61"/>
  <c r="AL450" i="61"/>
  <c r="AK450" i="61"/>
  <c r="AJ450" i="61"/>
  <c r="BC449" i="61"/>
  <c r="BB449" i="61"/>
  <c r="BA449" i="61"/>
  <c r="AZ449" i="61"/>
  <c r="AY449" i="61"/>
  <c r="AX449" i="61"/>
  <c r="AW449" i="61"/>
  <c r="AV449" i="61"/>
  <c r="AU449" i="61"/>
  <c r="AT449" i="61"/>
  <c r="AS449" i="61"/>
  <c r="AR449" i="61"/>
  <c r="AQ449" i="61"/>
  <c r="AP449" i="61"/>
  <c r="AO449" i="61"/>
  <c r="AN449" i="61"/>
  <c r="AM449" i="61"/>
  <c r="AL449" i="61"/>
  <c r="AK449" i="61"/>
  <c r="AJ449" i="61"/>
  <c r="BC448" i="61"/>
  <c r="BB448" i="61"/>
  <c r="BA448" i="61"/>
  <c r="AZ448" i="61"/>
  <c r="AY448" i="61"/>
  <c r="AX448" i="61"/>
  <c r="AW448" i="61"/>
  <c r="AV448" i="61"/>
  <c r="AU448" i="61"/>
  <c r="AT448" i="61"/>
  <c r="AS448" i="61"/>
  <c r="AR448" i="61"/>
  <c r="AQ448" i="61"/>
  <c r="AP448" i="61"/>
  <c r="AO448" i="61"/>
  <c r="AN448" i="61"/>
  <c r="AM448" i="61"/>
  <c r="AL448" i="61"/>
  <c r="AK448" i="61"/>
  <c r="AJ448" i="61"/>
  <c r="BC447" i="61"/>
  <c r="BB447" i="61"/>
  <c r="BA447" i="61"/>
  <c r="AZ447" i="61"/>
  <c r="AY447" i="61"/>
  <c r="AX447" i="61"/>
  <c r="AW447" i="61"/>
  <c r="AV447" i="61"/>
  <c r="AU447" i="61"/>
  <c r="AT447" i="61"/>
  <c r="AS447" i="61"/>
  <c r="AR447" i="61"/>
  <c r="AQ447" i="61"/>
  <c r="AP447" i="61"/>
  <c r="AO447" i="61"/>
  <c r="AN447" i="61"/>
  <c r="AM447" i="61"/>
  <c r="AL447" i="61"/>
  <c r="AK447" i="61"/>
  <c r="AJ447" i="61"/>
  <c r="BC446" i="61"/>
  <c r="BB446" i="61"/>
  <c r="BA446" i="61"/>
  <c r="AZ446" i="61"/>
  <c r="AY446" i="61"/>
  <c r="AX446" i="61"/>
  <c r="AW446" i="61"/>
  <c r="AV446" i="61"/>
  <c r="AU446" i="61"/>
  <c r="AT446" i="61"/>
  <c r="AS446" i="61"/>
  <c r="AR446" i="61"/>
  <c r="AQ446" i="61"/>
  <c r="AP446" i="61"/>
  <c r="AO446" i="61"/>
  <c r="AN446" i="61"/>
  <c r="AM446" i="61"/>
  <c r="AL446" i="61"/>
  <c r="AK446" i="61"/>
  <c r="AJ446" i="61"/>
  <c r="BC445" i="61"/>
  <c r="BB445" i="61"/>
  <c r="BA445" i="61"/>
  <c r="AZ445" i="61"/>
  <c r="AY445" i="61"/>
  <c r="AX445" i="61"/>
  <c r="AW445" i="61"/>
  <c r="AV445" i="61"/>
  <c r="AU445" i="61"/>
  <c r="AT445" i="61"/>
  <c r="AS445" i="61"/>
  <c r="AR445" i="61"/>
  <c r="AQ445" i="61"/>
  <c r="AP445" i="61"/>
  <c r="AO445" i="61"/>
  <c r="AN445" i="61"/>
  <c r="AM445" i="61"/>
  <c r="AL445" i="61"/>
  <c r="AK445" i="61"/>
  <c r="AJ445" i="61"/>
  <c r="BC444" i="61"/>
  <c r="BB444" i="61"/>
  <c r="BA444" i="61"/>
  <c r="AZ444" i="61"/>
  <c r="AY444" i="61"/>
  <c r="AX444" i="61"/>
  <c r="AW444" i="61"/>
  <c r="AV444" i="61"/>
  <c r="AU444" i="61"/>
  <c r="AT444" i="61"/>
  <c r="AS444" i="61"/>
  <c r="AR444" i="61"/>
  <c r="AQ444" i="61"/>
  <c r="AP444" i="61"/>
  <c r="AO444" i="61"/>
  <c r="AN444" i="61"/>
  <c r="AM444" i="61"/>
  <c r="AL444" i="61"/>
  <c r="AK444" i="61"/>
  <c r="AJ444" i="61"/>
  <c r="BC443" i="61"/>
  <c r="BB443" i="61"/>
  <c r="BA443" i="61"/>
  <c r="AZ443" i="61"/>
  <c r="AY443" i="61"/>
  <c r="AX443" i="61"/>
  <c r="AW443" i="61"/>
  <c r="AV443" i="61"/>
  <c r="AU443" i="61"/>
  <c r="AT443" i="61"/>
  <c r="AS443" i="61"/>
  <c r="AR443" i="61"/>
  <c r="AQ443" i="61"/>
  <c r="AP443" i="61"/>
  <c r="AO443" i="61"/>
  <c r="AN443" i="61"/>
  <c r="AM443" i="61"/>
  <c r="AL443" i="61"/>
  <c r="AK443" i="61"/>
  <c r="AJ443" i="61"/>
  <c r="BC442" i="61"/>
  <c r="BB442" i="61"/>
  <c r="BA442" i="61"/>
  <c r="AZ442" i="61"/>
  <c r="AY442" i="61"/>
  <c r="AX442" i="61"/>
  <c r="AW442" i="61"/>
  <c r="AV442" i="61"/>
  <c r="AU442" i="61"/>
  <c r="AT442" i="61"/>
  <c r="AS442" i="61"/>
  <c r="AR442" i="61"/>
  <c r="AQ442" i="61"/>
  <c r="AP442" i="61"/>
  <c r="AO442" i="61"/>
  <c r="AN442" i="61"/>
  <c r="AM442" i="61"/>
  <c r="AL442" i="61"/>
  <c r="AK442" i="61"/>
  <c r="AJ442" i="61"/>
  <c r="BC441" i="61"/>
  <c r="BB441" i="61"/>
  <c r="BA441" i="61"/>
  <c r="AZ441" i="61"/>
  <c r="AY441" i="61"/>
  <c r="AX441" i="61"/>
  <c r="AW441" i="61"/>
  <c r="AV441" i="61"/>
  <c r="AU441" i="61"/>
  <c r="AT441" i="61"/>
  <c r="AS441" i="61"/>
  <c r="AR441" i="61"/>
  <c r="AQ441" i="61"/>
  <c r="AP441" i="61"/>
  <c r="AO441" i="61"/>
  <c r="AN441" i="61"/>
  <c r="AM441" i="61"/>
  <c r="AL441" i="61"/>
  <c r="AK441" i="61"/>
  <c r="AJ441" i="61"/>
  <c r="BC440" i="61"/>
  <c r="BB440" i="61"/>
  <c r="BA440" i="61"/>
  <c r="AZ440" i="61"/>
  <c r="AY440" i="61"/>
  <c r="AX440" i="61"/>
  <c r="AW440" i="61"/>
  <c r="AV440" i="61"/>
  <c r="AU440" i="61"/>
  <c r="AT440" i="61"/>
  <c r="AS440" i="61"/>
  <c r="AR440" i="61"/>
  <c r="AQ440" i="61"/>
  <c r="AP440" i="61"/>
  <c r="AO440" i="61"/>
  <c r="AN440" i="61"/>
  <c r="AM440" i="61"/>
  <c r="AL440" i="61"/>
  <c r="AK440" i="61"/>
  <c r="AJ440" i="61"/>
  <c r="BC439" i="61"/>
  <c r="BB439" i="61"/>
  <c r="BA439" i="61"/>
  <c r="AZ439" i="61"/>
  <c r="AY439" i="61"/>
  <c r="AX439" i="61"/>
  <c r="AW439" i="61"/>
  <c r="AV439" i="61"/>
  <c r="AU439" i="61"/>
  <c r="AT439" i="61"/>
  <c r="AS439" i="61"/>
  <c r="AR439" i="61"/>
  <c r="AQ439" i="61"/>
  <c r="AP439" i="61"/>
  <c r="AO439" i="61"/>
  <c r="AN439" i="61"/>
  <c r="AM439" i="61"/>
  <c r="AL439" i="61"/>
  <c r="AK439" i="61"/>
  <c r="AJ439" i="61"/>
  <c r="BC438" i="61"/>
  <c r="BB438" i="61"/>
  <c r="BA438" i="61"/>
  <c r="AZ438" i="61"/>
  <c r="AY438" i="61"/>
  <c r="AX438" i="61"/>
  <c r="AW438" i="61"/>
  <c r="AV438" i="61"/>
  <c r="AU438" i="61"/>
  <c r="AT438" i="61"/>
  <c r="AS438" i="61"/>
  <c r="AR438" i="61"/>
  <c r="AQ438" i="61"/>
  <c r="AP438" i="61"/>
  <c r="AO438" i="61"/>
  <c r="AN438" i="61"/>
  <c r="AM438" i="61"/>
  <c r="AL438" i="61"/>
  <c r="AK438" i="61"/>
  <c r="AJ438" i="61"/>
  <c r="BC437" i="61"/>
  <c r="BB437" i="61"/>
  <c r="BA437" i="61"/>
  <c r="AZ437" i="61"/>
  <c r="AY437" i="61"/>
  <c r="AX437" i="61"/>
  <c r="AW437" i="61"/>
  <c r="AV437" i="61"/>
  <c r="AU437" i="61"/>
  <c r="AT437" i="61"/>
  <c r="AS437" i="61"/>
  <c r="AR437" i="61"/>
  <c r="AQ437" i="61"/>
  <c r="AP437" i="61"/>
  <c r="AO437" i="61"/>
  <c r="AN437" i="61"/>
  <c r="AM437" i="61"/>
  <c r="AL437" i="61"/>
  <c r="AK437" i="61"/>
  <c r="AJ437" i="61"/>
  <c r="BC436" i="61"/>
  <c r="BB436" i="61"/>
  <c r="BA436" i="61"/>
  <c r="AZ436" i="61"/>
  <c r="AY436" i="61"/>
  <c r="AX436" i="61"/>
  <c r="AW436" i="61"/>
  <c r="AV436" i="61"/>
  <c r="AU436" i="61"/>
  <c r="AT436" i="61"/>
  <c r="AS436" i="61"/>
  <c r="AR436" i="61"/>
  <c r="AQ436" i="61"/>
  <c r="AP436" i="61"/>
  <c r="AO436" i="61"/>
  <c r="AN436" i="61"/>
  <c r="AM436" i="61"/>
  <c r="AL436" i="61"/>
  <c r="AK436" i="61"/>
  <c r="AJ436" i="61"/>
  <c r="AF436" i="61"/>
  <c r="N438" i="4" s="1"/>
  <c r="BC435" i="61"/>
  <c r="BB435" i="61"/>
  <c r="BA435" i="61"/>
  <c r="AZ435" i="61"/>
  <c r="AY435" i="61"/>
  <c r="AX435" i="61"/>
  <c r="AW435" i="61"/>
  <c r="AV435" i="61"/>
  <c r="AU435" i="61"/>
  <c r="AT435" i="61"/>
  <c r="AS435" i="61"/>
  <c r="AR435" i="61"/>
  <c r="AQ435" i="61"/>
  <c r="AP435" i="61"/>
  <c r="AO435" i="61"/>
  <c r="AN435" i="61"/>
  <c r="AM435" i="61"/>
  <c r="AL435" i="61"/>
  <c r="AK435" i="61"/>
  <c r="AJ435" i="61"/>
  <c r="BC434" i="61"/>
  <c r="BB434" i="61"/>
  <c r="BA434" i="61"/>
  <c r="AZ434" i="61"/>
  <c r="AY434" i="61"/>
  <c r="AX434" i="61"/>
  <c r="AW434" i="61"/>
  <c r="AV434" i="61"/>
  <c r="AU434" i="61"/>
  <c r="AT434" i="61"/>
  <c r="AS434" i="61"/>
  <c r="AR434" i="61"/>
  <c r="AQ434" i="61"/>
  <c r="AP434" i="61"/>
  <c r="AO434" i="61"/>
  <c r="AN434" i="61"/>
  <c r="AM434" i="61"/>
  <c r="AL434" i="61"/>
  <c r="AK434" i="61"/>
  <c r="AJ434" i="61"/>
  <c r="BC433" i="61"/>
  <c r="BB433" i="61"/>
  <c r="BA433" i="61"/>
  <c r="AZ433" i="61"/>
  <c r="AY433" i="61"/>
  <c r="AX433" i="61"/>
  <c r="AW433" i="61"/>
  <c r="AV433" i="61"/>
  <c r="AU433" i="61"/>
  <c r="AT433" i="61"/>
  <c r="AS433" i="61"/>
  <c r="AR433" i="61"/>
  <c r="AQ433" i="61"/>
  <c r="AP433" i="61"/>
  <c r="AO433" i="61"/>
  <c r="AN433" i="61"/>
  <c r="AM433" i="61"/>
  <c r="AL433" i="61"/>
  <c r="AK433" i="61"/>
  <c r="AJ433" i="61"/>
  <c r="BC432" i="61"/>
  <c r="BB432" i="61"/>
  <c r="BA432" i="61"/>
  <c r="AZ432" i="61"/>
  <c r="AY432" i="61"/>
  <c r="AX432" i="61"/>
  <c r="AW432" i="61"/>
  <c r="AV432" i="61"/>
  <c r="AU432" i="61"/>
  <c r="AT432" i="61"/>
  <c r="AS432" i="61"/>
  <c r="AR432" i="61"/>
  <c r="AQ432" i="61"/>
  <c r="AP432" i="61"/>
  <c r="AO432" i="61"/>
  <c r="AN432" i="61"/>
  <c r="AM432" i="61"/>
  <c r="AL432" i="61"/>
  <c r="AK432" i="61"/>
  <c r="AJ432" i="61"/>
  <c r="BC431" i="61"/>
  <c r="BB431" i="61"/>
  <c r="BA431" i="61"/>
  <c r="AZ431" i="61"/>
  <c r="AY431" i="61"/>
  <c r="AX431" i="61"/>
  <c r="AW431" i="61"/>
  <c r="AV431" i="61"/>
  <c r="AU431" i="61"/>
  <c r="AT431" i="61"/>
  <c r="AS431" i="61"/>
  <c r="AR431" i="61"/>
  <c r="AQ431" i="61"/>
  <c r="AP431" i="61"/>
  <c r="AO431" i="61"/>
  <c r="AN431" i="61"/>
  <c r="AM431" i="61"/>
  <c r="AL431" i="61"/>
  <c r="AK431" i="61"/>
  <c r="AJ431" i="61"/>
  <c r="BC430" i="61"/>
  <c r="BB430" i="61"/>
  <c r="BA430" i="61"/>
  <c r="AZ430" i="61"/>
  <c r="AY430" i="61"/>
  <c r="AX430" i="61"/>
  <c r="AW430" i="61"/>
  <c r="AV430" i="61"/>
  <c r="AU430" i="61"/>
  <c r="AT430" i="61"/>
  <c r="AS430" i="61"/>
  <c r="AR430" i="61"/>
  <c r="AQ430" i="61"/>
  <c r="AP430" i="61"/>
  <c r="AO430" i="61"/>
  <c r="AN430" i="61"/>
  <c r="AM430" i="61"/>
  <c r="AL430" i="61"/>
  <c r="AK430" i="61"/>
  <c r="AJ430" i="61"/>
  <c r="BC429" i="61"/>
  <c r="BB429" i="61"/>
  <c r="BA429" i="61"/>
  <c r="AZ429" i="61"/>
  <c r="AY429" i="61"/>
  <c r="AX429" i="61"/>
  <c r="AW429" i="61"/>
  <c r="AV429" i="61"/>
  <c r="AU429" i="61"/>
  <c r="AT429" i="61"/>
  <c r="AS429" i="61"/>
  <c r="AR429" i="61"/>
  <c r="AQ429" i="61"/>
  <c r="AP429" i="61"/>
  <c r="AO429" i="61"/>
  <c r="AN429" i="61"/>
  <c r="AM429" i="61"/>
  <c r="AL429" i="61"/>
  <c r="AK429" i="61"/>
  <c r="AJ429" i="61"/>
  <c r="BC428" i="61"/>
  <c r="BB428" i="61"/>
  <c r="BA428" i="61"/>
  <c r="AZ428" i="61"/>
  <c r="AY428" i="61"/>
  <c r="AX428" i="61"/>
  <c r="AW428" i="61"/>
  <c r="AV428" i="61"/>
  <c r="AU428" i="61"/>
  <c r="AT428" i="61"/>
  <c r="AS428" i="61"/>
  <c r="AR428" i="61"/>
  <c r="AQ428" i="61"/>
  <c r="AP428" i="61"/>
  <c r="AO428" i="61"/>
  <c r="AN428" i="61"/>
  <c r="AM428" i="61"/>
  <c r="AL428" i="61"/>
  <c r="AK428" i="61"/>
  <c r="AJ428" i="61"/>
  <c r="BC427" i="61"/>
  <c r="BB427" i="61"/>
  <c r="BA427" i="61"/>
  <c r="AZ427" i="61"/>
  <c r="AY427" i="61"/>
  <c r="AX427" i="61"/>
  <c r="AW427" i="61"/>
  <c r="AV427" i="61"/>
  <c r="AU427" i="61"/>
  <c r="AT427" i="61"/>
  <c r="AS427" i="61"/>
  <c r="AR427" i="61"/>
  <c r="AQ427" i="61"/>
  <c r="AP427" i="61"/>
  <c r="AO427" i="61"/>
  <c r="AN427" i="61"/>
  <c r="AM427" i="61"/>
  <c r="AL427" i="61"/>
  <c r="AK427" i="61"/>
  <c r="AJ427" i="61"/>
  <c r="BC426" i="61"/>
  <c r="BB426" i="61"/>
  <c r="BA426" i="61"/>
  <c r="AZ426" i="61"/>
  <c r="AY426" i="61"/>
  <c r="AX426" i="61"/>
  <c r="AW426" i="61"/>
  <c r="AV426" i="61"/>
  <c r="AU426" i="61"/>
  <c r="AT426" i="61"/>
  <c r="AS426" i="61"/>
  <c r="AR426" i="61"/>
  <c r="AQ426" i="61"/>
  <c r="AP426" i="61"/>
  <c r="AO426" i="61"/>
  <c r="AN426" i="61"/>
  <c r="AM426" i="61"/>
  <c r="AL426" i="61"/>
  <c r="AK426" i="61"/>
  <c r="AJ426" i="61"/>
  <c r="BC425" i="61"/>
  <c r="BB425" i="61"/>
  <c r="BA425" i="61"/>
  <c r="AZ425" i="61"/>
  <c r="AY425" i="61"/>
  <c r="AX425" i="61"/>
  <c r="AW425" i="61"/>
  <c r="AV425" i="61"/>
  <c r="AU425" i="61"/>
  <c r="AT425" i="61"/>
  <c r="AS425" i="61"/>
  <c r="AR425" i="61"/>
  <c r="AQ425" i="61"/>
  <c r="AP425" i="61"/>
  <c r="AO425" i="61"/>
  <c r="AN425" i="61"/>
  <c r="AM425" i="61"/>
  <c r="AL425" i="61"/>
  <c r="AK425" i="61"/>
  <c r="AJ425" i="61"/>
  <c r="BC424" i="61"/>
  <c r="BB424" i="61"/>
  <c r="BA424" i="61"/>
  <c r="AZ424" i="61"/>
  <c r="AY424" i="61"/>
  <c r="AX424" i="61"/>
  <c r="AW424" i="61"/>
  <c r="AV424" i="61"/>
  <c r="AU424" i="61"/>
  <c r="AT424" i="61"/>
  <c r="AS424" i="61"/>
  <c r="AR424" i="61"/>
  <c r="AQ424" i="61"/>
  <c r="AP424" i="61"/>
  <c r="AO424" i="61"/>
  <c r="AN424" i="61"/>
  <c r="AM424" i="61"/>
  <c r="AL424" i="61"/>
  <c r="AK424" i="61"/>
  <c r="AJ424" i="61"/>
  <c r="BC423" i="61"/>
  <c r="BB423" i="61"/>
  <c r="BA423" i="61"/>
  <c r="AZ423" i="61"/>
  <c r="AY423" i="61"/>
  <c r="AX423" i="61"/>
  <c r="AW423" i="61"/>
  <c r="AV423" i="61"/>
  <c r="AU423" i="61"/>
  <c r="AT423" i="61"/>
  <c r="AS423" i="61"/>
  <c r="AR423" i="61"/>
  <c r="AQ423" i="61"/>
  <c r="AP423" i="61"/>
  <c r="AO423" i="61"/>
  <c r="AN423" i="61"/>
  <c r="AM423" i="61"/>
  <c r="AL423" i="61"/>
  <c r="AK423" i="61"/>
  <c r="AJ423" i="61"/>
  <c r="BC422" i="61"/>
  <c r="BB422" i="61"/>
  <c r="BA422" i="61"/>
  <c r="AZ422" i="61"/>
  <c r="AY422" i="61"/>
  <c r="AX422" i="61"/>
  <c r="AW422" i="61"/>
  <c r="AV422" i="61"/>
  <c r="AU422" i="61"/>
  <c r="AT422" i="61"/>
  <c r="AS422" i="61"/>
  <c r="AR422" i="61"/>
  <c r="AQ422" i="61"/>
  <c r="AP422" i="61"/>
  <c r="AO422" i="61"/>
  <c r="AN422" i="61"/>
  <c r="AM422" i="61"/>
  <c r="AL422" i="61"/>
  <c r="AK422" i="61"/>
  <c r="AJ422" i="61"/>
  <c r="BC421" i="61"/>
  <c r="BB421" i="61"/>
  <c r="BA421" i="61"/>
  <c r="AZ421" i="61"/>
  <c r="AY421" i="61"/>
  <c r="AX421" i="61"/>
  <c r="AW421" i="61"/>
  <c r="AV421" i="61"/>
  <c r="AU421" i="61"/>
  <c r="AT421" i="61"/>
  <c r="AS421" i="61"/>
  <c r="AR421" i="61"/>
  <c r="AQ421" i="61"/>
  <c r="AP421" i="61"/>
  <c r="AO421" i="61"/>
  <c r="AN421" i="61"/>
  <c r="AM421" i="61"/>
  <c r="AL421" i="61"/>
  <c r="AK421" i="61"/>
  <c r="AJ421" i="61"/>
  <c r="BC420" i="61"/>
  <c r="BB420" i="61"/>
  <c r="BA420" i="61"/>
  <c r="AZ420" i="61"/>
  <c r="AY420" i="61"/>
  <c r="AX420" i="61"/>
  <c r="AW420" i="61"/>
  <c r="AV420" i="61"/>
  <c r="AU420" i="61"/>
  <c r="AT420" i="61"/>
  <c r="AS420" i="61"/>
  <c r="AR420" i="61"/>
  <c r="AQ420" i="61"/>
  <c r="AP420" i="61"/>
  <c r="AO420" i="61"/>
  <c r="AN420" i="61"/>
  <c r="AM420" i="61"/>
  <c r="AL420" i="61"/>
  <c r="AK420" i="61"/>
  <c r="AJ420" i="61"/>
  <c r="BC419" i="61"/>
  <c r="BB419" i="61"/>
  <c r="BA419" i="61"/>
  <c r="AZ419" i="61"/>
  <c r="AY419" i="61"/>
  <c r="AX419" i="61"/>
  <c r="AW419" i="61"/>
  <c r="AV419" i="61"/>
  <c r="AU419" i="61"/>
  <c r="AT419" i="61"/>
  <c r="AS419" i="61"/>
  <c r="AR419" i="61"/>
  <c r="AQ419" i="61"/>
  <c r="AP419" i="61"/>
  <c r="AO419" i="61"/>
  <c r="AN419" i="61"/>
  <c r="AM419" i="61"/>
  <c r="AL419" i="61"/>
  <c r="AK419" i="61"/>
  <c r="AJ419" i="61"/>
  <c r="BC418" i="61"/>
  <c r="BB418" i="61"/>
  <c r="BA418" i="61"/>
  <c r="AZ418" i="61"/>
  <c r="AY418" i="61"/>
  <c r="AX418" i="61"/>
  <c r="AW418" i="61"/>
  <c r="AV418" i="61"/>
  <c r="AU418" i="61"/>
  <c r="AT418" i="61"/>
  <c r="AS418" i="61"/>
  <c r="AR418" i="61"/>
  <c r="AQ418" i="61"/>
  <c r="AP418" i="61"/>
  <c r="AO418" i="61"/>
  <c r="AN418" i="61"/>
  <c r="AM418" i="61"/>
  <c r="AL418" i="61"/>
  <c r="AK418" i="61"/>
  <c r="AJ418" i="61"/>
  <c r="BC417" i="61"/>
  <c r="BB417" i="61"/>
  <c r="BA417" i="61"/>
  <c r="AZ417" i="61"/>
  <c r="AY417" i="61"/>
  <c r="AX417" i="61"/>
  <c r="AW417" i="61"/>
  <c r="AV417" i="61"/>
  <c r="AU417" i="61"/>
  <c r="AT417" i="61"/>
  <c r="AS417" i="61"/>
  <c r="AR417" i="61"/>
  <c r="AQ417" i="61"/>
  <c r="AP417" i="61"/>
  <c r="AO417" i="61"/>
  <c r="AN417" i="61"/>
  <c r="AM417" i="61"/>
  <c r="AL417" i="61"/>
  <c r="AK417" i="61"/>
  <c r="AJ417" i="61"/>
  <c r="BC416" i="61"/>
  <c r="BB416" i="61"/>
  <c r="BA416" i="61"/>
  <c r="AZ416" i="61"/>
  <c r="AY416" i="61"/>
  <c r="AX416" i="61"/>
  <c r="AW416" i="61"/>
  <c r="AV416" i="61"/>
  <c r="AU416" i="61"/>
  <c r="AT416" i="61"/>
  <c r="AS416" i="61"/>
  <c r="AR416" i="61"/>
  <c r="AQ416" i="61"/>
  <c r="AP416" i="61"/>
  <c r="AO416" i="61"/>
  <c r="AN416" i="61"/>
  <c r="AM416" i="61"/>
  <c r="AL416" i="61"/>
  <c r="AK416" i="61"/>
  <c r="AJ416" i="61"/>
  <c r="BC415" i="61"/>
  <c r="BB415" i="61"/>
  <c r="BA415" i="61"/>
  <c r="AZ415" i="61"/>
  <c r="AY415" i="61"/>
  <c r="AX415" i="61"/>
  <c r="AW415" i="61"/>
  <c r="AV415" i="61"/>
  <c r="AU415" i="61"/>
  <c r="AT415" i="61"/>
  <c r="AS415" i="61"/>
  <c r="AR415" i="61"/>
  <c r="AQ415" i="61"/>
  <c r="AP415" i="61"/>
  <c r="AO415" i="61"/>
  <c r="AN415" i="61"/>
  <c r="AM415" i="61"/>
  <c r="AL415" i="61"/>
  <c r="AK415" i="61"/>
  <c r="AJ415" i="61"/>
  <c r="BC414" i="61"/>
  <c r="BB414" i="61"/>
  <c r="BA414" i="61"/>
  <c r="AZ414" i="61"/>
  <c r="AY414" i="61"/>
  <c r="AX414" i="61"/>
  <c r="AW414" i="61"/>
  <c r="AV414" i="61"/>
  <c r="AU414" i="61"/>
  <c r="AT414" i="61"/>
  <c r="AS414" i="61"/>
  <c r="AR414" i="61"/>
  <c r="AQ414" i="61"/>
  <c r="AP414" i="61"/>
  <c r="AO414" i="61"/>
  <c r="AN414" i="61"/>
  <c r="AM414" i="61"/>
  <c r="AL414" i="61"/>
  <c r="AK414" i="61"/>
  <c r="AJ414" i="61"/>
  <c r="BC413" i="61"/>
  <c r="BB413" i="61"/>
  <c r="BA413" i="61"/>
  <c r="AZ413" i="61"/>
  <c r="AY413" i="61"/>
  <c r="AX413" i="61"/>
  <c r="AW413" i="61"/>
  <c r="AV413" i="61"/>
  <c r="AU413" i="61"/>
  <c r="AT413" i="61"/>
  <c r="AS413" i="61"/>
  <c r="AR413" i="61"/>
  <c r="AQ413" i="61"/>
  <c r="AP413" i="61"/>
  <c r="AO413" i="61"/>
  <c r="AN413" i="61"/>
  <c r="AM413" i="61"/>
  <c r="AL413" i="61"/>
  <c r="AK413" i="61"/>
  <c r="AJ413" i="61"/>
  <c r="BC412" i="61"/>
  <c r="BB412" i="61"/>
  <c r="BA412" i="61"/>
  <c r="AZ412" i="61"/>
  <c r="AY412" i="61"/>
  <c r="AX412" i="61"/>
  <c r="AW412" i="61"/>
  <c r="AV412" i="61"/>
  <c r="AU412" i="61"/>
  <c r="AT412" i="61"/>
  <c r="AS412" i="61"/>
  <c r="AR412" i="61"/>
  <c r="AQ412" i="61"/>
  <c r="AP412" i="61"/>
  <c r="AO412" i="61"/>
  <c r="AN412" i="61"/>
  <c r="AM412" i="61"/>
  <c r="AL412" i="61"/>
  <c r="AK412" i="61"/>
  <c r="AJ412" i="61"/>
  <c r="BC411" i="61"/>
  <c r="BB411" i="61"/>
  <c r="BA411" i="61"/>
  <c r="AZ411" i="61"/>
  <c r="AY411" i="61"/>
  <c r="AX411" i="61"/>
  <c r="AW411" i="61"/>
  <c r="AV411" i="61"/>
  <c r="AU411" i="61"/>
  <c r="AT411" i="61"/>
  <c r="AS411" i="61"/>
  <c r="AR411" i="61"/>
  <c r="AQ411" i="61"/>
  <c r="AP411" i="61"/>
  <c r="AO411" i="61"/>
  <c r="AN411" i="61"/>
  <c r="AM411" i="61"/>
  <c r="AL411" i="61"/>
  <c r="AK411" i="61"/>
  <c r="AJ411" i="61"/>
  <c r="BC410" i="61"/>
  <c r="BB410" i="61"/>
  <c r="BA410" i="61"/>
  <c r="AZ410" i="61"/>
  <c r="AY410" i="61"/>
  <c r="AX410" i="61"/>
  <c r="AW410" i="61"/>
  <c r="AV410" i="61"/>
  <c r="AU410" i="61"/>
  <c r="AT410" i="61"/>
  <c r="AS410" i="61"/>
  <c r="AR410" i="61"/>
  <c r="AQ410" i="61"/>
  <c r="AP410" i="61"/>
  <c r="AO410" i="61"/>
  <c r="AN410" i="61"/>
  <c r="AM410" i="61"/>
  <c r="AL410" i="61"/>
  <c r="AK410" i="61"/>
  <c r="AJ410" i="61"/>
  <c r="BC409" i="61"/>
  <c r="BB409" i="61"/>
  <c r="BA409" i="61"/>
  <c r="AZ409" i="61"/>
  <c r="AY409" i="61"/>
  <c r="AX409" i="61"/>
  <c r="AW409" i="61"/>
  <c r="AV409" i="61"/>
  <c r="AU409" i="61"/>
  <c r="AT409" i="61"/>
  <c r="AS409" i="61"/>
  <c r="AR409" i="61"/>
  <c r="AQ409" i="61"/>
  <c r="AP409" i="61"/>
  <c r="AO409" i="61"/>
  <c r="AN409" i="61"/>
  <c r="AM409" i="61"/>
  <c r="AL409" i="61"/>
  <c r="AK409" i="61"/>
  <c r="AJ409" i="61"/>
  <c r="BC408" i="61"/>
  <c r="BB408" i="61"/>
  <c r="BA408" i="61"/>
  <c r="AZ408" i="61"/>
  <c r="AY408" i="61"/>
  <c r="AX408" i="61"/>
  <c r="AW408" i="61"/>
  <c r="AV408" i="61"/>
  <c r="AU408" i="61"/>
  <c r="AT408" i="61"/>
  <c r="AS408" i="61"/>
  <c r="AR408" i="61"/>
  <c r="AQ408" i="61"/>
  <c r="AP408" i="61"/>
  <c r="AO408" i="61"/>
  <c r="AN408" i="61"/>
  <c r="AM408" i="61"/>
  <c r="AL408" i="61"/>
  <c r="AK408" i="61"/>
  <c r="AJ408" i="61"/>
  <c r="BC407" i="61"/>
  <c r="BB407" i="61"/>
  <c r="BA407" i="61"/>
  <c r="AZ407" i="61"/>
  <c r="AY407" i="61"/>
  <c r="AX407" i="61"/>
  <c r="AW407" i="61"/>
  <c r="AV407" i="61"/>
  <c r="AU407" i="61"/>
  <c r="AT407" i="61"/>
  <c r="AS407" i="61"/>
  <c r="AR407" i="61"/>
  <c r="AQ407" i="61"/>
  <c r="AP407" i="61"/>
  <c r="AO407" i="61"/>
  <c r="AN407" i="61"/>
  <c r="AM407" i="61"/>
  <c r="AL407" i="61"/>
  <c r="AK407" i="61"/>
  <c r="AJ407" i="61"/>
  <c r="BC406" i="61"/>
  <c r="BB406" i="61"/>
  <c r="BA406" i="61"/>
  <c r="AZ406" i="61"/>
  <c r="AY406" i="61"/>
  <c r="AX406" i="61"/>
  <c r="AW406" i="61"/>
  <c r="AV406" i="61"/>
  <c r="AU406" i="61"/>
  <c r="AT406" i="61"/>
  <c r="AS406" i="61"/>
  <c r="AR406" i="61"/>
  <c r="AQ406" i="61"/>
  <c r="AP406" i="61"/>
  <c r="AO406" i="61"/>
  <c r="AN406" i="61"/>
  <c r="AM406" i="61"/>
  <c r="AL406" i="61"/>
  <c r="AK406" i="61"/>
  <c r="AJ406" i="61"/>
  <c r="BC405" i="61"/>
  <c r="BB405" i="61"/>
  <c r="BA405" i="61"/>
  <c r="AZ405" i="61"/>
  <c r="AY405" i="61"/>
  <c r="AX405" i="61"/>
  <c r="AW405" i="61"/>
  <c r="AV405" i="61"/>
  <c r="AU405" i="61"/>
  <c r="AT405" i="61"/>
  <c r="AS405" i="61"/>
  <c r="AR405" i="61"/>
  <c r="AQ405" i="61"/>
  <c r="AP405" i="61"/>
  <c r="AO405" i="61"/>
  <c r="AN405" i="61"/>
  <c r="AM405" i="61"/>
  <c r="AL405" i="61"/>
  <c r="AK405" i="61"/>
  <c r="AJ405" i="61"/>
  <c r="BC404" i="61"/>
  <c r="BB404" i="61"/>
  <c r="BA404" i="61"/>
  <c r="AZ404" i="61"/>
  <c r="AY404" i="61"/>
  <c r="AX404" i="61"/>
  <c r="AW404" i="61"/>
  <c r="AV404" i="61"/>
  <c r="AU404" i="61"/>
  <c r="AT404" i="61"/>
  <c r="AS404" i="61"/>
  <c r="AR404" i="61"/>
  <c r="AQ404" i="61"/>
  <c r="AP404" i="61"/>
  <c r="AO404" i="61"/>
  <c r="AN404" i="61"/>
  <c r="AM404" i="61"/>
  <c r="AL404" i="61"/>
  <c r="AK404" i="61"/>
  <c r="AJ404" i="61"/>
  <c r="BC403" i="61"/>
  <c r="BB403" i="61"/>
  <c r="BA403" i="61"/>
  <c r="AZ403" i="61"/>
  <c r="AY403" i="61"/>
  <c r="AX403" i="61"/>
  <c r="AW403" i="61"/>
  <c r="AV403" i="61"/>
  <c r="AU403" i="61"/>
  <c r="AT403" i="61"/>
  <c r="AS403" i="61"/>
  <c r="AR403" i="61"/>
  <c r="AQ403" i="61"/>
  <c r="AP403" i="61"/>
  <c r="AO403" i="61"/>
  <c r="AN403" i="61"/>
  <c r="AM403" i="61"/>
  <c r="AL403" i="61"/>
  <c r="AK403" i="61"/>
  <c r="AJ403" i="61"/>
  <c r="BC402" i="61"/>
  <c r="BB402" i="61"/>
  <c r="BA402" i="61"/>
  <c r="AZ402" i="61"/>
  <c r="AY402" i="61"/>
  <c r="AX402" i="61"/>
  <c r="AW402" i="61"/>
  <c r="AV402" i="61"/>
  <c r="AU402" i="61"/>
  <c r="AT402" i="61"/>
  <c r="AS402" i="61"/>
  <c r="AR402" i="61"/>
  <c r="AQ402" i="61"/>
  <c r="AP402" i="61"/>
  <c r="AO402" i="61"/>
  <c r="AN402" i="61"/>
  <c r="AM402" i="61"/>
  <c r="AL402" i="61"/>
  <c r="AK402" i="61"/>
  <c r="AJ402" i="61"/>
  <c r="BC401" i="61"/>
  <c r="BB401" i="61"/>
  <c r="BA401" i="61"/>
  <c r="AZ401" i="61"/>
  <c r="AY401" i="61"/>
  <c r="AX401" i="61"/>
  <c r="AW401" i="61"/>
  <c r="AV401" i="61"/>
  <c r="AU401" i="61"/>
  <c r="AT401" i="61"/>
  <c r="AS401" i="61"/>
  <c r="AR401" i="61"/>
  <c r="AQ401" i="61"/>
  <c r="AP401" i="61"/>
  <c r="AO401" i="61"/>
  <c r="AN401" i="61"/>
  <c r="AM401" i="61"/>
  <c r="AL401" i="61"/>
  <c r="AK401" i="61"/>
  <c r="AJ401" i="61"/>
  <c r="BC400" i="61"/>
  <c r="BB400" i="61"/>
  <c r="BA400" i="61"/>
  <c r="AZ400" i="61"/>
  <c r="AY400" i="61"/>
  <c r="AX400" i="61"/>
  <c r="AW400" i="61"/>
  <c r="AV400" i="61"/>
  <c r="AU400" i="61"/>
  <c r="AT400" i="61"/>
  <c r="AS400" i="61"/>
  <c r="AR400" i="61"/>
  <c r="AQ400" i="61"/>
  <c r="AP400" i="61"/>
  <c r="AO400" i="61"/>
  <c r="AN400" i="61"/>
  <c r="AM400" i="61"/>
  <c r="AL400" i="61"/>
  <c r="AK400" i="61"/>
  <c r="AJ400" i="61"/>
  <c r="BC399" i="61"/>
  <c r="BB399" i="61"/>
  <c r="BA399" i="61"/>
  <c r="AZ399" i="61"/>
  <c r="AY399" i="61"/>
  <c r="AX399" i="61"/>
  <c r="AW399" i="61"/>
  <c r="AV399" i="61"/>
  <c r="AU399" i="61"/>
  <c r="AT399" i="61"/>
  <c r="AS399" i="61"/>
  <c r="AR399" i="61"/>
  <c r="AQ399" i="61"/>
  <c r="AP399" i="61"/>
  <c r="AO399" i="61"/>
  <c r="AN399" i="61"/>
  <c r="AM399" i="61"/>
  <c r="AL399" i="61"/>
  <c r="AK399" i="61"/>
  <c r="AJ399" i="61"/>
  <c r="BC398" i="61"/>
  <c r="BB398" i="61"/>
  <c r="BA398" i="61"/>
  <c r="AZ398" i="61"/>
  <c r="AY398" i="61"/>
  <c r="AX398" i="61"/>
  <c r="AW398" i="61"/>
  <c r="AV398" i="61"/>
  <c r="AU398" i="61"/>
  <c r="AT398" i="61"/>
  <c r="AS398" i="61"/>
  <c r="AR398" i="61"/>
  <c r="AQ398" i="61"/>
  <c r="AP398" i="61"/>
  <c r="AO398" i="61"/>
  <c r="AN398" i="61"/>
  <c r="AM398" i="61"/>
  <c r="AL398" i="61"/>
  <c r="AK398" i="61"/>
  <c r="AJ398" i="61"/>
  <c r="BC397" i="61"/>
  <c r="BB397" i="61"/>
  <c r="BA397" i="61"/>
  <c r="AZ397" i="61"/>
  <c r="AY397" i="61"/>
  <c r="AX397" i="61"/>
  <c r="AW397" i="61"/>
  <c r="AV397" i="61"/>
  <c r="AU397" i="61"/>
  <c r="AT397" i="61"/>
  <c r="AS397" i="61"/>
  <c r="AR397" i="61"/>
  <c r="AQ397" i="61"/>
  <c r="AP397" i="61"/>
  <c r="AO397" i="61"/>
  <c r="AN397" i="61"/>
  <c r="AM397" i="61"/>
  <c r="AL397" i="61"/>
  <c r="AK397" i="61"/>
  <c r="AJ397" i="61"/>
  <c r="BC396" i="61"/>
  <c r="BB396" i="61"/>
  <c r="BA396" i="61"/>
  <c r="AZ396" i="61"/>
  <c r="AY396" i="61"/>
  <c r="AX396" i="61"/>
  <c r="AW396" i="61"/>
  <c r="AV396" i="61"/>
  <c r="AU396" i="61"/>
  <c r="AT396" i="61"/>
  <c r="AS396" i="61"/>
  <c r="AR396" i="61"/>
  <c r="AQ396" i="61"/>
  <c r="AP396" i="61"/>
  <c r="AO396" i="61"/>
  <c r="AN396" i="61"/>
  <c r="AM396" i="61"/>
  <c r="AL396" i="61"/>
  <c r="AK396" i="61"/>
  <c r="AJ396" i="61"/>
  <c r="BC395" i="61"/>
  <c r="BB395" i="61"/>
  <c r="BA395" i="61"/>
  <c r="AZ395" i="61"/>
  <c r="AY395" i="61"/>
  <c r="AX395" i="61"/>
  <c r="AW395" i="61"/>
  <c r="AV395" i="61"/>
  <c r="AU395" i="61"/>
  <c r="AT395" i="61"/>
  <c r="AS395" i="61"/>
  <c r="AR395" i="61"/>
  <c r="AQ395" i="61"/>
  <c r="AP395" i="61"/>
  <c r="AO395" i="61"/>
  <c r="AN395" i="61"/>
  <c r="AM395" i="61"/>
  <c r="AL395" i="61"/>
  <c r="AK395" i="61"/>
  <c r="AJ395" i="61"/>
  <c r="BC394" i="61"/>
  <c r="BB394" i="61"/>
  <c r="BA394" i="61"/>
  <c r="AZ394" i="61"/>
  <c r="AY394" i="61"/>
  <c r="AX394" i="61"/>
  <c r="AW394" i="61"/>
  <c r="AV394" i="61"/>
  <c r="AU394" i="61"/>
  <c r="AT394" i="61"/>
  <c r="AS394" i="61"/>
  <c r="AR394" i="61"/>
  <c r="AQ394" i="61"/>
  <c r="AP394" i="61"/>
  <c r="AO394" i="61"/>
  <c r="AN394" i="61"/>
  <c r="AM394" i="61"/>
  <c r="AL394" i="61"/>
  <c r="AK394" i="61"/>
  <c r="AJ394" i="61"/>
  <c r="BC393" i="61"/>
  <c r="BB393" i="61"/>
  <c r="BA393" i="61"/>
  <c r="AZ393" i="61"/>
  <c r="AY393" i="61"/>
  <c r="AX393" i="61"/>
  <c r="AW393" i="61"/>
  <c r="AV393" i="61"/>
  <c r="AU393" i="61"/>
  <c r="AT393" i="61"/>
  <c r="AS393" i="61"/>
  <c r="AR393" i="61"/>
  <c r="AQ393" i="61"/>
  <c r="AP393" i="61"/>
  <c r="AO393" i="61"/>
  <c r="AN393" i="61"/>
  <c r="AM393" i="61"/>
  <c r="AL393" i="61"/>
  <c r="AK393" i="61"/>
  <c r="AJ393" i="61"/>
  <c r="BC392" i="61"/>
  <c r="BB392" i="61"/>
  <c r="BA392" i="61"/>
  <c r="AZ392" i="61"/>
  <c r="AY392" i="61"/>
  <c r="AX392" i="61"/>
  <c r="AW392" i="61"/>
  <c r="AV392" i="61"/>
  <c r="AU392" i="61"/>
  <c r="AT392" i="61"/>
  <c r="AS392" i="61"/>
  <c r="AR392" i="61"/>
  <c r="AQ392" i="61"/>
  <c r="AP392" i="61"/>
  <c r="AO392" i="61"/>
  <c r="AN392" i="61"/>
  <c r="AM392" i="61"/>
  <c r="AL392" i="61"/>
  <c r="AK392" i="61"/>
  <c r="AJ392" i="61"/>
  <c r="BC391" i="61"/>
  <c r="BB391" i="61"/>
  <c r="BA391" i="61"/>
  <c r="AZ391" i="61"/>
  <c r="AY391" i="61"/>
  <c r="AX391" i="61"/>
  <c r="AW391" i="61"/>
  <c r="AV391" i="61"/>
  <c r="AU391" i="61"/>
  <c r="AT391" i="61"/>
  <c r="AS391" i="61"/>
  <c r="AR391" i="61"/>
  <c r="AQ391" i="61"/>
  <c r="AP391" i="61"/>
  <c r="AO391" i="61"/>
  <c r="AN391" i="61"/>
  <c r="AM391" i="61"/>
  <c r="AL391" i="61"/>
  <c r="AK391" i="61"/>
  <c r="AJ391" i="61"/>
  <c r="BC390" i="61"/>
  <c r="BB390" i="61"/>
  <c r="BA390" i="61"/>
  <c r="AZ390" i="61"/>
  <c r="AY390" i="61"/>
  <c r="AX390" i="61"/>
  <c r="AW390" i="61"/>
  <c r="AV390" i="61"/>
  <c r="AU390" i="61"/>
  <c r="AT390" i="61"/>
  <c r="AS390" i="61"/>
  <c r="AR390" i="61"/>
  <c r="AQ390" i="61"/>
  <c r="AP390" i="61"/>
  <c r="AO390" i="61"/>
  <c r="AN390" i="61"/>
  <c r="AM390" i="61"/>
  <c r="AL390" i="61"/>
  <c r="AK390" i="61"/>
  <c r="AJ390" i="61"/>
  <c r="BC389" i="61"/>
  <c r="BB389" i="61"/>
  <c r="BA389" i="61"/>
  <c r="AZ389" i="61"/>
  <c r="AY389" i="61"/>
  <c r="AX389" i="61"/>
  <c r="AW389" i="61"/>
  <c r="AV389" i="61"/>
  <c r="AU389" i="61"/>
  <c r="AT389" i="61"/>
  <c r="AS389" i="61"/>
  <c r="AR389" i="61"/>
  <c r="AQ389" i="61"/>
  <c r="AP389" i="61"/>
  <c r="AO389" i="61"/>
  <c r="AN389" i="61"/>
  <c r="AM389" i="61"/>
  <c r="AL389" i="61"/>
  <c r="AK389" i="61"/>
  <c r="AJ389" i="61"/>
  <c r="BC388" i="61"/>
  <c r="BB388" i="61"/>
  <c r="BA388" i="61"/>
  <c r="AZ388" i="61"/>
  <c r="AY388" i="61"/>
  <c r="AX388" i="61"/>
  <c r="AW388" i="61"/>
  <c r="AV388" i="61"/>
  <c r="AU388" i="61"/>
  <c r="AT388" i="61"/>
  <c r="AS388" i="61"/>
  <c r="AR388" i="61"/>
  <c r="AQ388" i="61"/>
  <c r="AP388" i="61"/>
  <c r="AO388" i="61"/>
  <c r="AN388" i="61"/>
  <c r="AM388" i="61"/>
  <c r="AL388" i="61"/>
  <c r="AK388" i="61"/>
  <c r="AJ388" i="61"/>
  <c r="BC387" i="61"/>
  <c r="BB387" i="61"/>
  <c r="BA387" i="61"/>
  <c r="AZ387" i="61"/>
  <c r="AY387" i="61"/>
  <c r="AX387" i="61"/>
  <c r="AW387" i="61"/>
  <c r="AV387" i="61"/>
  <c r="AU387" i="61"/>
  <c r="AT387" i="61"/>
  <c r="AS387" i="61"/>
  <c r="AR387" i="61"/>
  <c r="AQ387" i="61"/>
  <c r="AP387" i="61"/>
  <c r="AO387" i="61"/>
  <c r="AN387" i="61"/>
  <c r="AM387" i="61"/>
  <c r="AL387" i="61"/>
  <c r="AK387" i="61"/>
  <c r="AJ387" i="61"/>
  <c r="BC386" i="61"/>
  <c r="BB386" i="61"/>
  <c r="BA386" i="61"/>
  <c r="AZ386" i="61"/>
  <c r="AY386" i="61"/>
  <c r="AX386" i="61"/>
  <c r="AW386" i="61"/>
  <c r="AV386" i="61"/>
  <c r="AU386" i="61"/>
  <c r="AT386" i="61"/>
  <c r="AS386" i="61"/>
  <c r="AR386" i="61"/>
  <c r="AQ386" i="61"/>
  <c r="AP386" i="61"/>
  <c r="AO386" i="61"/>
  <c r="AN386" i="61"/>
  <c r="AM386" i="61"/>
  <c r="AL386" i="61"/>
  <c r="AK386" i="61"/>
  <c r="AJ386" i="61"/>
  <c r="BC385" i="61"/>
  <c r="BB385" i="61"/>
  <c r="BA385" i="61"/>
  <c r="AZ385" i="61"/>
  <c r="AY385" i="61"/>
  <c r="AX385" i="61"/>
  <c r="AW385" i="61"/>
  <c r="AV385" i="61"/>
  <c r="AU385" i="61"/>
  <c r="AT385" i="61"/>
  <c r="AS385" i="61"/>
  <c r="AR385" i="61"/>
  <c r="AQ385" i="61"/>
  <c r="AP385" i="61"/>
  <c r="AO385" i="61"/>
  <c r="AN385" i="61"/>
  <c r="AM385" i="61"/>
  <c r="AL385" i="61"/>
  <c r="AK385" i="61"/>
  <c r="AJ385" i="61"/>
  <c r="BC384" i="61"/>
  <c r="BB384" i="61"/>
  <c r="BA384" i="61"/>
  <c r="AZ384" i="61"/>
  <c r="AY384" i="61"/>
  <c r="AX384" i="61"/>
  <c r="AW384" i="61"/>
  <c r="AV384" i="61"/>
  <c r="AU384" i="61"/>
  <c r="AT384" i="61"/>
  <c r="AS384" i="61"/>
  <c r="AR384" i="61"/>
  <c r="AQ384" i="61"/>
  <c r="AP384" i="61"/>
  <c r="AO384" i="61"/>
  <c r="AN384" i="61"/>
  <c r="AM384" i="61"/>
  <c r="AL384" i="61"/>
  <c r="AK384" i="61"/>
  <c r="AJ384" i="61"/>
  <c r="BC383" i="61"/>
  <c r="BB383" i="61"/>
  <c r="BA383" i="61"/>
  <c r="AZ383" i="61"/>
  <c r="AY383" i="61"/>
  <c r="AX383" i="61"/>
  <c r="AW383" i="61"/>
  <c r="AV383" i="61"/>
  <c r="AU383" i="61"/>
  <c r="AT383" i="61"/>
  <c r="AS383" i="61"/>
  <c r="AR383" i="61"/>
  <c r="AQ383" i="61"/>
  <c r="AP383" i="61"/>
  <c r="AO383" i="61"/>
  <c r="AN383" i="61"/>
  <c r="AM383" i="61"/>
  <c r="AL383" i="61"/>
  <c r="AK383" i="61"/>
  <c r="AJ383" i="61"/>
  <c r="BC382" i="61"/>
  <c r="BB382" i="61"/>
  <c r="BA382" i="61"/>
  <c r="AZ382" i="61"/>
  <c r="AY382" i="61"/>
  <c r="AX382" i="61"/>
  <c r="AW382" i="61"/>
  <c r="AV382" i="61"/>
  <c r="AU382" i="61"/>
  <c r="AT382" i="61"/>
  <c r="AS382" i="61"/>
  <c r="AR382" i="61"/>
  <c r="AQ382" i="61"/>
  <c r="AP382" i="61"/>
  <c r="AO382" i="61"/>
  <c r="AN382" i="61"/>
  <c r="AM382" i="61"/>
  <c r="AL382" i="61"/>
  <c r="AK382" i="61"/>
  <c r="AJ382" i="61"/>
  <c r="BC381" i="61"/>
  <c r="BB381" i="61"/>
  <c r="BA381" i="61"/>
  <c r="AZ381" i="61"/>
  <c r="AY381" i="61"/>
  <c r="AX381" i="61"/>
  <c r="AW381" i="61"/>
  <c r="AV381" i="61"/>
  <c r="AU381" i="61"/>
  <c r="AT381" i="61"/>
  <c r="AS381" i="61"/>
  <c r="AR381" i="61"/>
  <c r="AQ381" i="61"/>
  <c r="AP381" i="61"/>
  <c r="AO381" i="61"/>
  <c r="AN381" i="61"/>
  <c r="AM381" i="61"/>
  <c r="AL381" i="61"/>
  <c r="AK381" i="61"/>
  <c r="AJ381" i="61"/>
  <c r="BC380" i="61"/>
  <c r="BB380" i="61"/>
  <c r="BA380" i="61"/>
  <c r="AZ380" i="61"/>
  <c r="AY380" i="61"/>
  <c r="AX380" i="61"/>
  <c r="AW380" i="61"/>
  <c r="AV380" i="61"/>
  <c r="AU380" i="61"/>
  <c r="AT380" i="61"/>
  <c r="AS380" i="61"/>
  <c r="AR380" i="61"/>
  <c r="AQ380" i="61"/>
  <c r="AP380" i="61"/>
  <c r="AO380" i="61"/>
  <c r="AN380" i="61"/>
  <c r="AM380" i="61"/>
  <c r="AL380" i="61"/>
  <c r="AK380" i="61"/>
  <c r="AJ380" i="61"/>
  <c r="BC379" i="61"/>
  <c r="BB379" i="61"/>
  <c r="BA379" i="61"/>
  <c r="AZ379" i="61"/>
  <c r="AY379" i="61"/>
  <c r="AX379" i="61"/>
  <c r="AW379" i="61"/>
  <c r="AV379" i="61"/>
  <c r="AU379" i="61"/>
  <c r="AT379" i="61"/>
  <c r="AS379" i="61"/>
  <c r="AR379" i="61"/>
  <c r="AQ379" i="61"/>
  <c r="AP379" i="61"/>
  <c r="AO379" i="61"/>
  <c r="AN379" i="61"/>
  <c r="AM379" i="61"/>
  <c r="AL379" i="61"/>
  <c r="AK379" i="61"/>
  <c r="AJ379" i="61"/>
  <c r="BC378" i="61"/>
  <c r="BB378" i="61"/>
  <c r="BA378" i="61"/>
  <c r="AZ378" i="61"/>
  <c r="AY378" i="61"/>
  <c r="AX378" i="61"/>
  <c r="AW378" i="61"/>
  <c r="AV378" i="61"/>
  <c r="AU378" i="61"/>
  <c r="AT378" i="61"/>
  <c r="AS378" i="61"/>
  <c r="AR378" i="61"/>
  <c r="AQ378" i="61"/>
  <c r="AP378" i="61"/>
  <c r="AO378" i="61"/>
  <c r="AN378" i="61"/>
  <c r="AM378" i="61"/>
  <c r="AL378" i="61"/>
  <c r="AK378" i="61"/>
  <c r="AJ378" i="61"/>
  <c r="BC377" i="61"/>
  <c r="BB377" i="61"/>
  <c r="BA377" i="61"/>
  <c r="AZ377" i="61"/>
  <c r="AY377" i="61"/>
  <c r="AX377" i="61"/>
  <c r="AW377" i="61"/>
  <c r="AV377" i="61"/>
  <c r="AU377" i="61"/>
  <c r="AT377" i="61"/>
  <c r="AS377" i="61"/>
  <c r="AR377" i="61"/>
  <c r="AQ377" i="61"/>
  <c r="AP377" i="61"/>
  <c r="AO377" i="61"/>
  <c r="AN377" i="61"/>
  <c r="AM377" i="61"/>
  <c r="AL377" i="61"/>
  <c r="AK377" i="61"/>
  <c r="AJ377" i="61"/>
  <c r="BC376" i="61"/>
  <c r="BB376" i="61"/>
  <c r="BA376" i="61"/>
  <c r="AZ376" i="61"/>
  <c r="AY376" i="61"/>
  <c r="AX376" i="61"/>
  <c r="AW376" i="61"/>
  <c r="AV376" i="61"/>
  <c r="AU376" i="61"/>
  <c r="AT376" i="61"/>
  <c r="AS376" i="61"/>
  <c r="AR376" i="61"/>
  <c r="AQ376" i="61"/>
  <c r="AP376" i="61"/>
  <c r="AO376" i="61"/>
  <c r="AN376" i="61"/>
  <c r="AM376" i="61"/>
  <c r="AL376" i="61"/>
  <c r="AK376" i="61"/>
  <c r="AJ376" i="61"/>
  <c r="BC375" i="61"/>
  <c r="BB375" i="61"/>
  <c r="BA375" i="61"/>
  <c r="AZ375" i="61"/>
  <c r="AY375" i="61"/>
  <c r="AX375" i="61"/>
  <c r="AW375" i="61"/>
  <c r="AV375" i="61"/>
  <c r="AU375" i="61"/>
  <c r="AT375" i="61"/>
  <c r="AS375" i="61"/>
  <c r="AR375" i="61"/>
  <c r="AQ375" i="61"/>
  <c r="AP375" i="61"/>
  <c r="AO375" i="61"/>
  <c r="AN375" i="61"/>
  <c r="AM375" i="61"/>
  <c r="AL375" i="61"/>
  <c r="AK375" i="61"/>
  <c r="AJ375" i="61"/>
  <c r="BC374" i="61"/>
  <c r="BB374" i="61"/>
  <c r="BA374" i="61"/>
  <c r="AZ374" i="61"/>
  <c r="AY374" i="61"/>
  <c r="AX374" i="61"/>
  <c r="AW374" i="61"/>
  <c r="AV374" i="61"/>
  <c r="AU374" i="61"/>
  <c r="AT374" i="61"/>
  <c r="AS374" i="61"/>
  <c r="AR374" i="61"/>
  <c r="AQ374" i="61"/>
  <c r="AP374" i="61"/>
  <c r="AO374" i="61"/>
  <c r="AN374" i="61"/>
  <c r="AM374" i="61"/>
  <c r="AL374" i="61"/>
  <c r="AK374" i="61"/>
  <c r="AJ374" i="61"/>
  <c r="BC373" i="61"/>
  <c r="BB373" i="61"/>
  <c r="BA373" i="61"/>
  <c r="AZ373" i="61"/>
  <c r="AY373" i="61"/>
  <c r="AX373" i="61"/>
  <c r="AW373" i="61"/>
  <c r="AV373" i="61"/>
  <c r="AU373" i="61"/>
  <c r="AT373" i="61"/>
  <c r="AS373" i="61"/>
  <c r="AR373" i="61"/>
  <c r="AQ373" i="61"/>
  <c r="AP373" i="61"/>
  <c r="AO373" i="61"/>
  <c r="AN373" i="61"/>
  <c r="AM373" i="61"/>
  <c r="AL373" i="61"/>
  <c r="AK373" i="61"/>
  <c r="AJ373" i="61"/>
  <c r="BC372" i="61"/>
  <c r="BB372" i="61"/>
  <c r="BA372" i="61"/>
  <c r="AZ372" i="61"/>
  <c r="AY372" i="61"/>
  <c r="AX372" i="61"/>
  <c r="AW372" i="61"/>
  <c r="AV372" i="61"/>
  <c r="AU372" i="61"/>
  <c r="AT372" i="61"/>
  <c r="AS372" i="61"/>
  <c r="AR372" i="61"/>
  <c r="AQ372" i="61"/>
  <c r="AP372" i="61"/>
  <c r="AO372" i="61"/>
  <c r="AN372" i="61"/>
  <c r="AM372" i="61"/>
  <c r="AL372" i="61"/>
  <c r="AK372" i="61"/>
  <c r="AJ372" i="61"/>
  <c r="BC371" i="61"/>
  <c r="BB371" i="61"/>
  <c r="BA371" i="61"/>
  <c r="AZ371" i="61"/>
  <c r="AY371" i="61"/>
  <c r="AX371" i="61"/>
  <c r="AW371" i="61"/>
  <c r="AV371" i="61"/>
  <c r="AU371" i="61"/>
  <c r="AT371" i="61"/>
  <c r="AS371" i="61"/>
  <c r="AR371" i="61"/>
  <c r="AQ371" i="61"/>
  <c r="AP371" i="61"/>
  <c r="AO371" i="61"/>
  <c r="AN371" i="61"/>
  <c r="AM371" i="61"/>
  <c r="AL371" i="61"/>
  <c r="AK371" i="61"/>
  <c r="AJ371" i="61"/>
  <c r="BC370" i="61"/>
  <c r="BB370" i="61"/>
  <c r="BA370" i="61"/>
  <c r="AZ370" i="61"/>
  <c r="AY370" i="61"/>
  <c r="AX370" i="61"/>
  <c r="AW370" i="61"/>
  <c r="AV370" i="61"/>
  <c r="AU370" i="61"/>
  <c r="AT370" i="61"/>
  <c r="AS370" i="61"/>
  <c r="AR370" i="61"/>
  <c r="AQ370" i="61"/>
  <c r="AP370" i="61"/>
  <c r="AO370" i="61"/>
  <c r="AN370" i="61"/>
  <c r="AM370" i="61"/>
  <c r="AL370" i="61"/>
  <c r="AK370" i="61"/>
  <c r="AJ370" i="61"/>
  <c r="BC369" i="61"/>
  <c r="BB369" i="61"/>
  <c r="BA369" i="61"/>
  <c r="AZ369" i="61"/>
  <c r="AY369" i="61"/>
  <c r="AX369" i="61"/>
  <c r="AW369" i="61"/>
  <c r="AV369" i="61"/>
  <c r="AU369" i="61"/>
  <c r="AT369" i="61"/>
  <c r="AS369" i="61"/>
  <c r="AR369" i="61"/>
  <c r="AQ369" i="61"/>
  <c r="AP369" i="61"/>
  <c r="AO369" i="61"/>
  <c r="AN369" i="61"/>
  <c r="AM369" i="61"/>
  <c r="AL369" i="61"/>
  <c r="AK369" i="61"/>
  <c r="AJ369" i="61"/>
  <c r="BC368" i="61"/>
  <c r="BB368" i="61"/>
  <c r="BA368" i="61"/>
  <c r="AZ368" i="61"/>
  <c r="AY368" i="61"/>
  <c r="AX368" i="61"/>
  <c r="AW368" i="61"/>
  <c r="AV368" i="61"/>
  <c r="AU368" i="61"/>
  <c r="AT368" i="61"/>
  <c r="AS368" i="61"/>
  <c r="AR368" i="61"/>
  <c r="AQ368" i="61"/>
  <c r="AP368" i="61"/>
  <c r="AO368" i="61"/>
  <c r="AN368" i="61"/>
  <c r="AM368" i="61"/>
  <c r="AL368" i="61"/>
  <c r="AK368" i="61"/>
  <c r="AJ368" i="61"/>
  <c r="BC367" i="61"/>
  <c r="BB367" i="61"/>
  <c r="BA367" i="61"/>
  <c r="AZ367" i="61"/>
  <c r="AY367" i="61"/>
  <c r="AX367" i="61"/>
  <c r="AW367" i="61"/>
  <c r="AV367" i="61"/>
  <c r="AU367" i="61"/>
  <c r="AT367" i="61"/>
  <c r="AS367" i="61"/>
  <c r="AR367" i="61"/>
  <c r="AQ367" i="61"/>
  <c r="AP367" i="61"/>
  <c r="AO367" i="61"/>
  <c r="AN367" i="61"/>
  <c r="AM367" i="61"/>
  <c r="AL367" i="61"/>
  <c r="AK367" i="61"/>
  <c r="AJ367" i="61"/>
  <c r="BC366" i="61"/>
  <c r="BB366" i="61"/>
  <c r="BA366" i="61"/>
  <c r="AZ366" i="61"/>
  <c r="AY366" i="61"/>
  <c r="AX366" i="61"/>
  <c r="AW366" i="61"/>
  <c r="AV366" i="61"/>
  <c r="AU366" i="61"/>
  <c r="AT366" i="61"/>
  <c r="AS366" i="61"/>
  <c r="AR366" i="61"/>
  <c r="AQ366" i="61"/>
  <c r="AP366" i="61"/>
  <c r="AO366" i="61"/>
  <c r="AN366" i="61"/>
  <c r="AM366" i="61"/>
  <c r="AL366" i="61"/>
  <c r="AK366" i="61"/>
  <c r="AJ366" i="61"/>
  <c r="BC365" i="61"/>
  <c r="BB365" i="61"/>
  <c r="BA365" i="61"/>
  <c r="AZ365" i="61"/>
  <c r="AY365" i="61"/>
  <c r="AX365" i="61"/>
  <c r="AW365" i="61"/>
  <c r="AV365" i="61"/>
  <c r="AU365" i="61"/>
  <c r="AT365" i="61"/>
  <c r="AS365" i="61"/>
  <c r="AR365" i="61"/>
  <c r="AQ365" i="61"/>
  <c r="AP365" i="61"/>
  <c r="AO365" i="61"/>
  <c r="AN365" i="61"/>
  <c r="AM365" i="61"/>
  <c r="AL365" i="61"/>
  <c r="AK365" i="61"/>
  <c r="AJ365" i="61"/>
  <c r="BC364" i="61"/>
  <c r="BB364" i="61"/>
  <c r="BA364" i="61"/>
  <c r="AZ364" i="61"/>
  <c r="AY364" i="61"/>
  <c r="AX364" i="61"/>
  <c r="AW364" i="61"/>
  <c r="AV364" i="61"/>
  <c r="AU364" i="61"/>
  <c r="AT364" i="61"/>
  <c r="AS364" i="61"/>
  <c r="AR364" i="61"/>
  <c r="AQ364" i="61"/>
  <c r="AP364" i="61"/>
  <c r="AO364" i="61"/>
  <c r="AN364" i="61"/>
  <c r="AM364" i="61"/>
  <c r="AL364" i="61"/>
  <c r="AK364" i="61"/>
  <c r="AJ364" i="61"/>
  <c r="BC363" i="61"/>
  <c r="BB363" i="61"/>
  <c r="BA363" i="61"/>
  <c r="AZ363" i="61"/>
  <c r="AY363" i="61"/>
  <c r="AX363" i="61"/>
  <c r="AW363" i="61"/>
  <c r="AV363" i="61"/>
  <c r="AU363" i="61"/>
  <c r="AT363" i="61"/>
  <c r="AS363" i="61"/>
  <c r="AR363" i="61"/>
  <c r="AQ363" i="61"/>
  <c r="AP363" i="61"/>
  <c r="AO363" i="61"/>
  <c r="AN363" i="61"/>
  <c r="AM363" i="61"/>
  <c r="AL363" i="61"/>
  <c r="AK363" i="61"/>
  <c r="AJ363" i="61"/>
  <c r="BC362" i="61"/>
  <c r="BB362" i="61"/>
  <c r="BA362" i="61"/>
  <c r="AZ362" i="61"/>
  <c r="AY362" i="61"/>
  <c r="AX362" i="61"/>
  <c r="AW362" i="61"/>
  <c r="AV362" i="61"/>
  <c r="AU362" i="61"/>
  <c r="AT362" i="61"/>
  <c r="AS362" i="61"/>
  <c r="AR362" i="61"/>
  <c r="AQ362" i="61"/>
  <c r="AP362" i="61"/>
  <c r="AO362" i="61"/>
  <c r="AN362" i="61"/>
  <c r="AM362" i="61"/>
  <c r="AL362" i="61"/>
  <c r="AK362" i="61"/>
  <c r="AJ362" i="61"/>
  <c r="BC361" i="61"/>
  <c r="BB361" i="61"/>
  <c r="BA361" i="61"/>
  <c r="AZ361" i="61"/>
  <c r="AY361" i="61"/>
  <c r="AX361" i="61"/>
  <c r="AW361" i="61"/>
  <c r="AV361" i="61"/>
  <c r="AU361" i="61"/>
  <c r="AT361" i="61"/>
  <c r="AS361" i="61"/>
  <c r="AR361" i="61"/>
  <c r="AQ361" i="61"/>
  <c r="AP361" i="61"/>
  <c r="AO361" i="61"/>
  <c r="AN361" i="61"/>
  <c r="AM361" i="61"/>
  <c r="AL361" i="61"/>
  <c r="AK361" i="61"/>
  <c r="AJ361" i="61"/>
  <c r="BC360" i="61"/>
  <c r="BB360" i="61"/>
  <c r="BA360" i="61"/>
  <c r="AZ360" i="61"/>
  <c r="AY360" i="61"/>
  <c r="AX360" i="61"/>
  <c r="AW360" i="61"/>
  <c r="AV360" i="61"/>
  <c r="AU360" i="61"/>
  <c r="AT360" i="61"/>
  <c r="AS360" i="61"/>
  <c r="AR360" i="61"/>
  <c r="AQ360" i="61"/>
  <c r="AP360" i="61"/>
  <c r="AO360" i="61"/>
  <c r="AN360" i="61"/>
  <c r="AM360" i="61"/>
  <c r="AL360" i="61"/>
  <c r="AK360" i="61"/>
  <c r="AJ360" i="61"/>
  <c r="BC359" i="61"/>
  <c r="BB359" i="61"/>
  <c r="BA359" i="61"/>
  <c r="AZ359" i="61"/>
  <c r="AY359" i="61"/>
  <c r="AX359" i="61"/>
  <c r="AW359" i="61"/>
  <c r="AV359" i="61"/>
  <c r="AU359" i="61"/>
  <c r="AT359" i="61"/>
  <c r="AS359" i="61"/>
  <c r="AR359" i="61"/>
  <c r="AQ359" i="61"/>
  <c r="AP359" i="61"/>
  <c r="AO359" i="61"/>
  <c r="AN359" i="61"/>
  <c r="AM359" i="61"/>
  <c r="AL359" i="61"/>
  <c r="AK359" i="61"/>
  <c r="AJ359" i="61"/>
  <c r="BC358" i="61"/>
  <c r="BB358" i="61"/>
  <c r="BA358" i="61"/>
  <c r="AZ358" i="61"/>
  <c r="AY358" i="61"/>
  <c r="AX358" i="61"/>
  <c r="AW358" i="61"/>
  <c r="AV358" i="61"/>
  <c r="AU358" i="61"/>
  <c r="AT358" i="61"/>
  <c r="AS358" i="61"/>
  <c r="AR358" i="61"/>
  <c r="AQ358" i="61"/>
  <c r="AP358" i="61"/>
  <c r="AO358" i="61"/>
  <c r="AN358" i="61"/>
  <c r="AM358" i="61"/>
  <c r="AL358" i="61"/>
  <c r="AK358" i="61"/>
  <c r="AJ358" i="61"/>
  <c r="BC357" i="61"/>
  <c r="BB357" i="61"/>
  <c r="BA357" i="61"/>
  <c r="AZ357" i="61"/>
  <c r="AY357" i="61"/>
  <c r="AX357" i="61"/>
  <c r="AW357" i="61"/>
  <c r="AV357" i="61"/>
  <c r="AU357" i="61"/>
  <c r="AT357" i="61"/>
  <c r="AS357" i="61"/>
  <c r="AR357" i="61"/>
  <c r="AQ357" i="61"/>
  <c r="AP357" i="61"/>
  <c r="AO357" i="61"/>
  <c r="AN357" i="61"/>
  <c r="AM357" i="61"/>
  <c r="AL357" i="61"/>
  <c r="AK357" i="61"/>
  <c r="AJ357" i="61"/>
  <c r="BC356" i="61"/>
  <c r="BB356" i="61"/>
  <c r="BA356" i="61"/>
  <c r="AZ356" i="61"/>
  <c r="AY356" i="61"/>
  <c r="AX356" i="61"/>
  <c r="AW356" i="61"/>
  <c r="AV356" i="61"/>
  <c r="AU356" i="61"/>
  <c r="AT356" i="61"/>
  <c r="AS356" i="61"/>
  <c r="AR356" i="61"/>
  <c r="AQ356" i="61"/>
  <c r="AP356" i="61"/>
  <c r="AO356" i="61"/>
  <c r="AN356" i="61"/>
  <c r="AM356" i="61"/>
  <c r="AL356" i="61"/>
  <c r="AK356" i="61"/>
  <c r="AJ356" i="61"/>
  <c r="BC355" i="61"/>
  <c r="BB355" i="61"/>
  <c r="BA355" i="61"/>
  <c r="AZ355" i="61"/>
  <c r="AY355" i="61"/>
  <c r="AX355" i="61"/>
  <c r="AW355" i="61"/>
  <c r="AV355" i="61"/>
  <c r="AU355" i="61"/>
  <c r="AT355" i="61"/>
  <c r="AS355" i="61"/>
  <c r="AR355" i="61"/>
  <c r="AQ355" i="61"/>
  <c r="AP355" i="61"/>
  <c r="AO355" i="61"/>
  <c r="AN355" i="61"/>
  <c r="AM355" i="61"/>
  <c r="AL355" i="61"/>
  <c r="AK355" i="61"/>
  <c r="AJ355" i="61"/>
  <c r="BC354" i="61"/>
  <c r="BB354" i="61"/>
  <c r="BA354" i="61"/>
  <c r="AZ354" i="61"/>
  <c r="AY354" i="61"/>
  <c r="AX354" i="61"/>
  <c r="AW354" i="61"/>
  <c r="AV354" i="61"/>
  <c r="AU354" i="61"/>
  <c r="AT354" i="61"/>
  <c r="AS354" i="61"/>
  <c r="AR354" i="61"/>
  <c r="AQ354" i="61"/>
  <c r="AP354" i="61"/>
  <c r="AO354" i="61"/>
  <c r="AN354" i="61"/>
  <c r="AM354" i="61"/>
  <c r="AL354" i="61"/>
  <c r="AK354" i="61"/>
  <c r="AJ354" i="61"/>
  <c r="BC353" i="61"/>
  <c r="BB353" i="61"/>
  <c r="BA353" i="61"/>
  <c r="AZ353" i="61"/>
  <c r="AY353" i="61"/>
  <c r="AX353" i="61"/>
  <c r="AW353" i="61"/>
  <c r="AV353" i="61"/>
  <c r="AU353" i="61"/>
  <c r="AT353" i="61"/>
  <c r="AS353" i="61"/>
  <c r="AR353" i="61"/>
  <c r="AQ353" i="61"/>
  <c r="AP353" i="61"/>
  <c r="AO353" i="61"/>
  <c r="AN353" i="61"/>
  <c r="AM353" i="61"/>
  <c r="AL353" i="61"/>
  <c r="AK353" i="61"/>
  <c r="AJ353" i="61"/>
  <c r="BC352" i="61"/>
  <c r="BB352" i="61"/>
  <c r="BA352" i="61"/>
  <c r="AZ352" i="61"/>
  <c r="AY352" i="61"/>
  <c r="AX352" i="61"/>
  <c r="AW352" i="61"/>
  <c r="AV352" i="61"/>
  <c r="AU352" i="61"/>
  <c r="AT352" i="61"/>
  <c r="AS352" i="61"/>
  <c r="AR352" i="61"/>
  <c r="AQ352" i="61"/>
  <c r="AP352" i="61"/>
  <c r="AO352" i="61"/>
  <c r="AN352" i="61"/>
  <c r="AM352" i="61"/>
  <c r="AL352" i="61"/>
  <c r="AK352" i="61"/>
  <c r="AJ352" i="61"/>
  <c r="BC351" i="61"/>
  <c r="BB351" i="61"/>
  <c r="BA351" i="61"/>
  <c r="AZ351" i="61"/>
  <c r="AY351" i="61"/>
  <c r="AX351" i="61"/>
  <c r="AW351" i="61"/>
  <c r="AV351" i="61"/>
  <c r="AU351" i="61"/>
  <c r="AT351" i="61"/>
  <c r="AS351" i="61"/>
  <c r="AR351" i="61"/>
  <c r="AQ351" i="61"/>
  <c r="AP351" i="61"/>
  <c r="AO351" i="61"/>
  <c r="AN351" i="61"/>
  <c r="AM351" i="61"/>
  <c r="AL351" i="61"/>
  <c r="AK351" i="61"/>
  <c r="AJ351" i="61"/>
  <c r="BC350" i="61"/>
  <c r="BB350" i="61"/>
  <c r="BA350" i="61"/>
  <c r="AZ350" i="61"/>
  <c r="AY350" i="61"/>
  <c r="AX350" i="61"/>
  <c r="AW350" i="61"/>
  <c r="AV350" i="61"/>
  <c r="AU350" i="61"/>
  <c r="AT350" i="61"/>
  <c r="AS350" i="61"/>
  <c r="AR350" i="61"/>
  <c r="AQ350" i="61"/>
  <c r="AP350" i="61"/>
  <c r="AO350" i="61"/>
  <c r="AN350" i="61"/>
  <c r="AM350" i="61"/>
  <c r="AL350" i="61"/>
  <c r="AK350" i="61"/>
  <c r="AJ350" i="61"/>
  <c r="BC349" i="61"/>
  <c r="BB349" i="61"/>
  <c r="BA349" i="61"/>
  <c r="AZ349" i="61"/>
  <c r="AY349" i="61"/>
  <c r="AX349" i="61"/>
  <c r="AW349" i="61"/>
  <c r="AV349" i="61"/>
  <c r="AU349" i="61"/>
  <c r="AT349" i="61"/>
  <c r="AS349" i="61"/>
  <c r="AR349" i="61"/>
  <c r="AQ349" i="61"/>
  <c r="AP349" i="61"/>
  <c r="AO349" i="61"/>
  <c r="AN349" i="61"/>
  <c r="AM349" i="61"/>
  <c r="AL349" i="61"/>
  <c r="AK349" i="61"/>
  <c r="AJ349" i="61"/>
  <c r="BC348" i="61"/>
  <c r="BB348" i="61"/>
  <c r="BA348" i="61"/>
  <c r="AZ348" i="61"/>
  <c r="AY348" i="61"/>
  <c r="AX348" i="61"/>
  <c r="AW348" i="61"/>
  <c r="AV348" i="61"/>
  <c r="AU348" i="61"/>
  <c r="AT348" i="61"/>
  <c r="AS348" i="61"/>
  <c r="AR348" i="61"/>
  <c r="AQ348" i="61"/>
  <c r="AP348" i="61"/>
  <c r="AO348" i="61"/>
  <c r="AN348" i="61"/>
  <c r="AM348" i="61"/>
  <c r="AL348" i="61"/>
  <c r="AK348" i="61"/>
  <c r="AJ348" i="61"/>
  <c r="BC347" i="61"/>
  <c r="BB347" i="61"/>
  <c r="BA347" i="61"/>
  <c r="AZ347" i="61"/>
  <c r="AY347" i="61"/>
  <c r="AX347" i="61"/>
  <c r="AW347" i="61"/>
  <c r="AV347" i="61"/>
  <c r="AU347" i="61"/>
  <c r="AT347" i="61"/>
  <c r="AS347" i="61"/>
  <c r="AR347" i="61"/>
  <c r="AQ347" i="61"/>
  <c r="AP347" i="61"/>
  <c r="AO347" i="61"/>
  <c r="AN347" i="61"/>
  <c r="AM347" i="61"/>
  <c r="AL347" i="61"/>
  <c r="AK347" i="61"/>
  <c r="AJ347" i="61"/>
  <c r="BC346" i="61"/>
  <c r="BB346" i="61"/>
  <c r="BA346" i="61"/>
  <c r="AZ346" i="61"/>
  <c r="AY346" i="61"/>
  <c r="AX346" i="61"/>
  <c r="AW346" i="61"/>
  <c r="AV346" i="61"/>
  <c r="AU346" i="61"/>
  <c r="AT346" i="61"/>
  <c r="AS346" i="61"/>
  <c r="AR346" i="61"/>
  <c r="AQ346" i="61"/>
  <c r="AP346" i="61"/>
  <c r="AO346" i="61"/>
  <c r="AN346" i="61"/>
  <c r="AM346" i="61"/>
  <c r="AL346" i="61"/>
  <c r="AK346" i="61"/>
  <c r="AJ346" i="61"/>
  <c r="BC345" i="61"/>
  <c r="BB345" i="61"/>
  <c r="BA345" i="61"/>
  <c r="AZ345" i="61"/>
  <c r="AY345" i="61"/>
  <c r="AX345" i="61"/>
  <c r="AW345" i="61"/>
  <c r="AV345" i="61"/>
  <c r="AU345" i="61"/>
  <c r="AT345" i="61"/>
  <c r="AS345" i="61"/>
  <c r="AR345" i="61"/>
  <c r="AQ345" i="61"/>
  <c r="AP345" i="61"/>
  <c r="AO345" i="61"/>
  <c r="AN345" i="61"/>
  <c r="AM345" i="61"/>
  <c r="AL345" i="61"/>
  <c r="AK345" i="61"/>
  <c r="AJ345" i="61"/>
  <c r="BC344" i="61"/>
  <c r="BB344" i="61"/>
  <c r="BA344" i="61"/>
  <c r="AZ344" i="61"/>
  <c r="AY344" i="61"/>
  <c r="AX344" i="61"/>
  <c r="AW344" i="61"/>
  <c r="AV344" i="61"/>
  <c r="AU344" i="61"/>
  <c r="AT344" i="61"/>
  <c r="AS344" i="61"/>
  <c r="AR344" i="61"/>
  <c r="AQ344" i="61"/>
  <c r="AP344" i="61"/>
  <c r="AO344" i="61"/>
  <c r="AN344" i="61"/>
  <c r="AM344" i="61"/>
  <c r="AL344" i="61"/>
  <c r="AK344" i="61"/>
  <c r="AJ344" i="61"/>
  <c r="BC343" i="61"/>
  <c r="BB343" i="61"/>
  <c r="BA343" i="61"/>
  <c r="AZ343" i="61"/>
  <c r="AY343" i="61"/>
  <c r="AX343" i="61"/>
  <c r="AW343" i="61"/>
  <c r="AV343" i="61"/>
  <c r="AU343" i="61"/>
  <c r="AT343" i="61"/>
  <c r="AS343" i="61"/>
  <c r="AR343" i="61"/>
  <c r="AQ343" i="61"/>
  <c r="AP343" i="61"/>
  <c r="AO343" i="61"/>
  <c r="AN343" i="61"/>
  <c r="AM343" i="61"/>
  <c r="AL343" i="61"/>
  <c r="AK343" i="61"/>
  <c r="AJ343" i="61"/>
  <c r="BC342" i="61"/>
  <c r="BB342" i="61"/>
  <c r="BA342" i="61"/>
  <c r="AZ342" i="61"/>
  <c r="AY342" i="61"/>
  <c r="AX342" i="61"/>
  <c r="AW342" i="61"/>
  <c r="AV342" i="61"/>
  <c r="AU342" i="61"/>
  <c r="AT342" i="61"/>
  <c r="AS342" i="61"/>
  <c r="AR342" i="61"/>
  <c r="AQ342" i="61"/>
  <c r="AP342" i="61"/>
  <c r="AO342" i="61"/>
  <c r="AN342" i="61"/>
  <c r="AM342" i="61"/>
  <c r="AL342" i="61"/>
  <c r="AK342" i="61"/>
  <c r="AJ342" i="61"/>
  <c r="BC341" i="61"/>
  <c r="BB341" i="61"/>
  <c r="BA341" i="61"/>
  <c r="AZ341" i="61"/>
  <c r="AY341" i="61"/>
  <c r="AX341" i="61"/>
  <c r="AW341" i="61"/>
  <c r="AV341" i="61"/>
  <c r="AU341" i="61"/>
  <c r="AT341" i="61"/>
  <c r="AS341" i="61"/>
  <c r="AR341" i="61"/>
  <c r="AQ341" i="61"/>
  <c r="AP341" i="61"/>
  <c r="AO341" i="61"/>
  <c r="AN341" i="61"/>
  <c r="AM341" i="61"/>
  <c r="AL341" i="61"/>
  <c r="AK341" i="61"/>
  <c r="AJ341" i="61"/>
  <c r="BC340" i="61"/>
  <c r="BB340" i="61"/>
  <c r="BA340" i="61"/>
  <c r="AZ340" i="61"/>
  <c r="AY340" i="61"/>
  <c r="AX340" i="61"/>
  <c r="AW340" i="61"/>
  <c r="AV340" i="61"/>
  <c r="AU340" i="61"/>
  <c r="AT340" i="61"/>
  <c r="AS340" i="61"/>
  <c r="AR340" i="61"/>
  <c r="AQ340" i="61"/>
  <c r="AP340" i="61"/>
  <c r="AO340" i="61"/>
  <c r="AN340" i="61"/>
  <c r="AM340" i="61"/>
  <c r="AL340" i="61"/>
  <c r="AK340" i="61"/>
  <c r="AJ340" i="61"/>
  <c r="BC339" i="61"/>
  <c r="BB339" i="61"/>
  <c r="BA339" i="61"/>
  <c r="AZ339" i="61"/>
  <c r="AY339" i="61"/>
  <c r="AX339" i="61"/>
  <c r="AW339" i="61"/>
  <c r="AV339" i="61"/>
  <c r="AU339" i="61"/>
  <c r="AT339" i="61"/>
  <c r="AS339" i="61"/>
  <c r="AR339" i="61"/>
  <c r="AQ339" i="61"/>
  <c r="AP339" i="61"/>
  <c r="AO339" i="61"/>
  <c r="AN339" i="61"/>
  <c r="AM339" i="61"/>
  <c r="AL339" i="61"/>
  <c r="AK339" i="61"/>
  <c r="AJ339" i="61"/>
  <c r="BC338" i="61"/>
  <c r="BB338" i="61"/>
  <c r="BA338" i="61"/>
  <c r="AZ338" i="61"/>
  <c r="AY338" i="61"/>
  <c r="AX338" i="61"/>
  <c r="AW338" i="61"/>
  <c r="AV338" i="61"/>
  <c r="AU338" i="61"/>
  <c r="AT338" i="61"/>
  <c r="AS338" i="61"/>
  <c r="AR338" i="61"/>
  <c r="AQ338" i="61"/>
  <c r="AP338" i="61"/>
  <c r="AO338" i="61"/>
  <c r="AN338" i="61"/>
  <c r="AM338" i="61"/>
  <c r="AL338" i="61"/>
  <c r="AK338" i="61"/>
  <c r="AJ338" i="61"/>
  <c r="BC337" i="61"/>
  <c r="BB337" i="61"/>
  <c r="BA337" i="61"/>
  <c r="AZ337" i="61"/>
  <c r="AY337" i="61"/>
  <c r="AX337" i="61"/>
  <c r="AW337" i="61"/>
  <c r="AV337" i="61"/>
  <c r="AU337" i="61"/>
  <c r="AT337" i="61"/>
  <c r="AS337" i="61"/>
  <c r="AR337" i="61"/>
  <c r="AQ337" i="61"/>
  <c r="AP337" i="61"/>
  <c r="AO337" i="61"/>
  <c r="AN337" i="61"/>
  <c r="AM337" i="61"/>
  <c r="AL337" i="61"/>
  <c r="AK337" i="61"/>
  <c r="AJ337" i="61"/>
  <c r="BC336" i="61"/>
  <c r="BB336" i="61"/>
  <c r="BA336" i="61"/>
  <c r="AZ336" i="61"/>
  <c r="AY336" i="61"/>
  <c r="AX336" i="61"/>
  <c r="AW336" i="61"/>
  <c r="AV336" i="61"/>
  <c r="AU336" i="61"/>
  <c r="AT336" i="61"/>
  <c r="AS336" i="61"/>
  <c r="AR336" i="61"/>
  <c r="AQ336" i="61"/>
  <c r="AP336" i="61"/>
  <c r="AO336" i="61"/>
  <c r="AN336" i="61"/>
  <c r="AM336" i="61"/>
  <c r="AL336" i="61"/>
  <c r="AK336" i="61"/>
  <c r="AJ336" i="61"/>
  <c r="BC335" i="61"/>
  <c r="BB335" i="61"/>
  <c r="BA335" i="61"/>
  <c r="AZ335" i="61"/>
  <c r="AY335" i="61"/>
  <c r="AX335" i="61"/>
  <c r="AW335" i="61"/>
  <c r="AV335" i="61"/>
  <c r="AU335" i="61"/>
  <c r="AT335" i="61"/>
  <c r="AS335" i="61"/>
  <c r="AR335" i="61"/>
  <c r="AQ335" i="61"/>
  <c r="AP335" i="61"/>
  <c r="AO335" i="61"/>
  <c r="AN335" i="61"/>
  <c r="AM335" i="61"/>
  <c r="AL335" i="61"/>
  <c r="AK335" i="61"/>
  <c r="AJ335" i="61"/>
  <c r="BC334" i="61"/>
  <c r="BB334" i="61"/>
  <c r="BA334" i="61"/>
  <c r="AZ334" i="61"/>
  <c r="AY334" i="61"/>
  <c r="AX334" i="61"/>
  <c r="AW334" i="61"/>
  <c r="AV334" i="61"/>
  <c r="AU334" i="61"/>
  <c r="AT334" i="61"/>
  <c r="AS334" i="61"/>
  <c r="AR334" i="61"/>
  <c r="AQ334" i="61"/>
  <c r="AP334" i="61"/>
  <c r="AO334" i="61"/>
  <c r="AN334" i="61"/>
  <c r="AM334" i="61"/>
  <c r="AL334" i="61"/>
  <c r="AK334" i="61"/>
  <c r="AJ334" i="61"/>
  <c r="BC333" i="61"/>
  <c r="BB333" i="61"/>
  <c r="BA333" i="61"/>
  <c r="AZ333" i="61"/>
  <c r="AY333" i="61"/>
  <c r="AX333" i="61"/>
  <c r="AW333" i="61"/>
  <c r="AV333" i="61"/>
  <c r="AU333" i="61"/>
  <c r="AT333" i="61"/>
  <c r="AS333" i="61"/>
  <c r="AR333" i="61"/>
  <c r="AQ333" i="61"/>
  <c r="AP333" i="61"/>
  <c r="AO333" i="61"/>
  <c r="AN333" i="61"/>
  <c r="AM333" i="61"/>
  <c r="AL333" i="61"/>
  <c r="AK333" i="61"/>
  <c r="AJ333" i="61"/>
  <c r="BC332" i="61"/>
  <c r="BB332" i="61"/>
  <c r="BA332" i="61"/>
  <c r="AZ332" i="61"/>
  <c r="AY332" i="61"/>
  <c r="AX332" i="61"/>
  <c r="AW332" i="61"/>
  <c r="AV332" i="61"/>
  <c r="AU332" i="61"/>
  <c r="AT332" i="61"/>
  <c r="AS332" i="61"/>
  <c r="AR332" i="61"/>
  <c r="AQ332" i="61"/>
  <c r="AP332" i="61"/>
  <c r="AO332" i="61"/>
  <c r="AN332" i="61"/>
  <c r="AM332" i="61"/>
  <c r="AL332" i="61"/>
  <c r="AK332" i="61"/>
  <c r="AJ332" i="61"/>
  <c r="BC331" i="61"/>
  <c r="BB331" i="61"/>
  <c r="BA331" i="61"/>
  <c r="AZ331" i="61"/>
  <c r="AY331" i="61"/>
  <c r="AX331" i="61"/>
  <c r="AW331" i="61"/>
  <c r="AV331" i="61"/>
  <c r="AU331" i="61"/>
  <c r="AT331" i="61"/>
  <c r="AS331" i="61"/>
  <c r="AR331" i="61"/>
  <c r="AQ331" i="61"/>
  <c r="AP331" i="61"/>
  <c r="AO331" i="61"/>
  <c r="AN331" i="61"/>
  <c r="AM331" i="61"/>
  <c r="AL331" i="61"/>
  <c r="AK331" i="61"/>
  <c r="AJ331" i="61"/>
  <c r="BC330" i="61"/>
  <c r="BB330" i="61"/>
  <c r="BA330" i="61"/>
  <c r="AZ330" i="61"/>
  <c r="AY330" i="61"/>
  <c r="AX330" i="61"/>
  <c r="AW330" i="61"/>
  <c r="AV330" i="61"/>
  <c r="AU330" i="61"/>
  <c r="AT330" i="61"/>
  <c r="AS330" i="61"/>
  <c r="AR330" i="61"/>
  <c r="AQ330" i="61"/>
  <c r="AP330" i="61"/>
  <c r="AO330" i="61"/>
  <c r="AN330" i="61"/>
  <c r="AM330" i="61"/>
  <c r="AL330" i="61"/>
  <c r="AK330" i="61"/>
  <c r="AJ330" i="61"/>
  <c r="BC329" i="61"/>
  <c r="BB329" i="61"/>
  <c r="BA329" i="61"/>
  <c r="AZ329" i="61"/>
  <c r="AY329" i="61"/>
  <c r="AX329" i="61"/>
  <c r="AW329" i="61"/>
  <c r="AV329" i="61"/>
  <c r="AU329" i="61"/>
  <c r="AT329" i="61"/>
  <c r="AS329" i="61"/>
  <c r="AR329" i="61"/>
  <c r="AQ329" i="61"/>
  <c r="AP329" i="61"/>
  <c r="AO329" i="61"/>
  <c r="AN329" i="61"/>
  <c r="AM329" i="61"/>
  <c r="AL329" i="61"/>
  <c r="AK329" i="61"/>
  <c r="AJ329" i="61"/>
  <c r="BC328" i="61"/>
  <c r="BB328" i="61"/>
  <c r="BA328" i="61"/>
  <c r="AZ328" i="61"/>
  <c r="AY328" i="61"/>
  <c r="AX328" i="61"/>
  <c r="AW328" i="61"/>
  <c r="AV328" i="61"/>
  <c r="AU328" i="61"/>
  <c r="AT328" i="61"/>
  <c r="AS328" i="61"/>
  <c r="AR328" i="61"/>
  <c r="AQ328" i="61"/>
  <c r="AP328" i="61"/>
  <c r="AO328" i="61"/>
  <c r="AN328" i="61"/>
  <c r="AM328" i="61"/>
  <c r="AL328" i="61"/>
  <c r="AK328" i="61"/>
  <c r="AJ328" i="61"/>
  <c r="BC327" i="61"/>
  <c r="BB327" i="61"/>
  <c r="BA327" i="61"/>
  <c r="AZ327" i="61"/>
  <c r="AY327" i="61"/>
  <c r="AX327" i="61"/>
  <c r="AW327" i="61"/>
  <c r="AV327" i="61"/>
  <c r="AU327" i="61"/>
  <c r="AT327" i="61"/>
  <c r="AS327" i="61"/>
  <c r="AR327" i="61"/>
  <c r="AQ327" i="61"/>
  <c r="AP327" i="61"/>
  <c r="AO327" i="61"/>
  <c r="AN327" i="61"/>
  <c r="AM327" i="61"/>
  <c r="AL327" i="61"/>
  <c r="AK327" i="61"/>
  <c r="AJ327" i="61"/>
  <c r="BC326" i="61"/>
  <c r="BB326" i="61"/>
  <c r="BA326" i="61"/>
  <c r="AZ326" i="61"/>
  <c r="AY326" i="61"/>
  <c r="AX326" i="61"/>
  <c r="AW326" i="61"/>
  <c r="AV326" i="61"/>
  <c r="AU326" i="61"/>
  <c r="AT326" i="61"/>
  <c r="AS326" i="61"/>
  <c r="AR326" i="61"/>
  <c r="AQ326" i="61"/>
  <c r="AP326" i="61"/>
  <c r="AO326" i="61"/>
  <c r="AN326" i="61"/>
  <c r="AM326" i="61"/>
  <c r="AL326" i="61"/>
  <c r="AK326" i="61"/>
  <c r="AJ326" i="61"/>
  <c r="BC325" i="61"/>
  <c r="BB325" i="61"/>
  <c r="BA325" i="61"/>
  <c r="AZ325" i="61"/>
  <c r="AY325" i="61"/>
  <c r="AX325" i="61"/>
  <c r="AW325" i="61"/>
  <c r="AV325" i="61"/>
  <c r="AU325" i="61"/>
  <c r="AT325" i="61"/>
  <c r="AS325" i="61"/>
  <c r="AR325" i="61"/>
  <c r="AQ325" i="61"/>
  <c r="AP325" i="61"/>
  <c r="AO325" i="61"/>
  <c r="AN325" i="61"/>
  <c r="AM325" i="61"/>
  <c r="AL325" i="61"/>
  <c r="AK325" i="61"/>
  <c r="AJ325" i="61"/>
  <c r="BC324" i="61"/>
  <c r="BB324" i="61"/>
  <c r="BA324" i="61"/>
  <c r="AZ324" i="61"/>
  <c r="AY324" i="61"/>
  <c r="AX324" i="61"/>
  <c r="AW324" i="61"/>
  <c r="AV324" i="61"/>
  <c r="AU324" i="61"/>
  <c r="AT324" i="61"/>
  <c r="AS324" i="61"/>
  <c r="AR324" i="61"/>
  <c r="AQ324" i="61"/>
  <c r="AP324" i="61"/>
  <c r="AO324" i="61"/>
  <c r="AN324" i="61"/>
  <c r="AM324" i="61"/>
  <c r="AL324" i="61"/>
  <c r="AK324" i="61"/>
  <c r="AJ324" i="61"/>
  <c r="BC323" i="61"/>
  <c r="BB323" i="61"/>
  <c r="BA323" i="61"/>
  <c r="AZ323" i="61"/>
  <c r="AY323" i="61"/>
  <c r="AX323" i="61"/>
  <c r="AW323" i="61"/>
  <c r="AV323" i="61"/>
  <c r="AU323" i="61"/>
  <c r="AT323" i="61"/>
  <c r="AS323" i="61"/>
  <c r="AR323" i="61"/>
  <c r="AQ323" i="61"/>
  <c r="AP323" i="61"/>
  <c r="AO323" i="61"/>
  <c r="AN323" i="61"/>
  <c r="AM323" i="61"/>
  <c r="AL323" i="61"/>
  <c r="AK323" i="61"/>
  <c r="AJ323" i="61"/>
  <c r="BC322" i="61"/>
  <c r="BB322" i="61"/>
  <c r="BA322" i="61"/>
  <c r="AZ322" i="61"/>
  <c r="AY322" i="61"/>
  <c r="AX322" i="61"/>
  <c r="AW322" i="61"/>
  <c r="AV322" i="61"/>
  <c r="AU322" i="61"/>
  <c r="AT322" i="61"/>
  <c r="AS322" i="61"/>
  <c r="AR322" i="61"/>
  <c r="AQ322" i="61"/>
  <c r="AP322" i="61"/>
  <c r="AO322" i="61"/>
  <c r="AN322" i="61"/>
  <c r="AM322" i="61"/>
  <c r="AL322" i="61"/>
  <c r="AK322" i="61"/>
  <c r="AJ322" i="61"/>
  <c r="BC321" i="61"/>
  <c r="BB321" i="61"/>
  <c r="BA321" i="61"/>
  <c r="AZ321" i="61"/>
  <c r="AY321" i="61"/>
  <c r="AX321" i="61"/>
  <c r="AW321" i="61"/>
  <c r="AV321" i="61"/>
  <c r="AU321" i="61"/>
  <c r="AT321" i="61"/>
  <c r="AS321" i="61"/>
  <c r="AR321" i="61"/>
  <c r="AQ321" i="61"/>
  <c r="AP321" i="61"/>
  <c r="AO321" i="61"/>
  <c r="AN321" i="61"/>
  <c r="AM321" i="61"/>
  <c r="AL321" i="61"/>
  <c r="AK321" i="61"/>
  <c r="AJ321" i="61"/>
  <c r="BC320" i="61"/>
  <c r="BB320" i="61"/>
  <c r="BA320" i="61"/>
  <c r="AZ320" i="61"/>
  <c r="AY320" i="61"/>
  <c r="AX320" i="61"/>
  <c r="AW320" i="61"/>
  <c r="AV320" i="61"/>
  <c r="AU320" i="61"/>
  <c r="AT320" i="61"/>
  <c r="AS320" i="61"/>
  <c r="AR320" i="61"/>
  <c r="AQ320" i="61"/>
  <c r="AP320" i="61"/>
  <c r="AO320" i="61"/>
  <c r="AN320" i="61"/>
  <c r="AM320" i="61"/>
  <c r="AL320" i="61"/>
  <c r="AK320" i="61"/>
  <c r="AJ320" i="61"/>
  <c r="BC319" i="61"/>
  <c r="BB319" i="61"/>
  <c r="BA319" i="61"/>
  <c r="AZ319" i="61"/>
  <c r="AY319" i="61"/>
  <c r="AX319" i="61"/>
  <c r="AW319" i="61"/>
  <c r="AV319" i="61"/>
  <c r="AU319" i="61"/>
  <c r="AT319" i="61"/>
  <c r="AS319" i="61"/>
  <c r="AR319" i="61"/>
  <c r="AQ319" i="61"/>
  <c r="AP319" i="61"/>
  <c r="AO319" i="61"/>
  <c r="AN319" i="61"/>
  <c r="AM319" i="61"/>
  <c r="AL319" i="61"/>
  <c r="AK319" i="61"/>
  <c r="AJ319" i="61"/>
  <c r="BC318" i="61"/>
  <c r="BB318" i="61"/>
  <c r="BA318" i="61"/>
  <c r="AZ318" i="61"/>
  <c r="AY318" i="61"/>
  <c r="AX318" i="61"/>
  <c r="AW318" i="61"/>
  <c r="AV318" i="61"/>
  <c r="AU318" i="61"/>
  <c r="AT318" i="61"/>
  <c r="AS318" i="61"/>
  <c r="AR318" i="61"/>
  <c r="AQ318" i="61"/>
  <c r="AP318" i="61"/>
  <c r="AO318" i="61"/>
  <c r="AN318" i="61"/>
  <c r="AM318" i="61"/>
  <c r="AL318" i="61"/>
  <c r="AK318" i="61"/>
  <c r="AJ318" i="61"/>
  <c r="BC317" i="61"/>
  <c r="BB317" i="61"/>
  <c r="BA317" i="61"/>
  <c r="AZ317" i="61"/>
  <c r="AY317" i="61"/>
  <c r="AX317" i="61"/>
  <c r="AW317" i="61"/>
  <c r="AV317" i="61"/>
  <c r="AU317" i="61"/>
  <c r="AT317" i="61"/>
  <c r="AS317" i="61"/>
  <c r="AR317" i="61"/>
  <c r="AQ317" i="61"/>
  <c r="AP317" i="61"/>
  <c r="AO317" i="61"/>
  <c r="AN317" i="61"/>
  <c r="AM317" i="61"/>
  <c r="AL317" i="61"/>
  <c r="AK317" i="61"/>
  <c r="AJ317" i="61"/>
  <c r="BC316" i="61"/>
  <c r="BB316" i="61"/>
  <c r="BA316" i="61"/>
  <c r="AZ316" i="61"/>
  <c r="AY316" i="61"/>
  <c r="AX316" i="61"/>
  <c r="AW316" i="61"/>
  <c r="AV316" i="61"/>
  <c r="AU316" i="61"/>
  <c r="AT316" i="61"/>
  <c r="AS316" i="61"/>
  <c r="AR316" i="61"/>
  <c r="AQ316" i="61"/>
  <c r="AP316" i="61"/>
  <c r="AO316" i="61"/>
  <c r="AN316" i="61"/>
  <c r="AM316" i="61"/>
  <c r="AL316" i="61"/>
  <c r="AK316" i="61"/>
  <c r="AJ316" i="61"/>
  <c r="BC315" i="61"/>
  <c r="BB315" i="61"/>
  <c r="BA315" i="61"/>
  <c r="AZ315" i="61"/>
  <c r="AY315" i="61"/>
  <c r="AX315" i="61"/>
  <c r="AW315" i="61"/>
  <c r="AV315" i="61"/>
  <c r="AU315" i="61"/>
  <c r="AT315" i="61"/>
  <c r="AS315" i="61"/>
  <c r="AR315" i="61"/>
  <c r="AQ315" i="61"/>
  <c r="AP315" i="61"/>
  <c r="AO315" i="61"/>
  <c r="AN315" i="61"/>
  <c r="AM315" i="61"/>
  <c r="AL315" i="61"/>
  <c r="AK315" i="61"/>
  <c r="AJ315" i="61"/>
  <c r="BC314" i="61"/>
  <c r="BB314" i="61"/>
  <c r="BA314" i="61"/>
  <c r="AZ314" i="61"/>
  <c r="AY314" i="61"/>
  <c r="AX314" i="61"/>
  <c r="AW314" i="61"/>
  <c r="AV314" i="61"/>
  <c r="AU314" i="61"/>
  <c r="AT314" i="61"/>
  <c r="AS314" i="61"/>
  <c r="AR314" i="61"/>
  <c r="AQ314" i="61"/>
  <c r="AP314" i="61"/>
  <c r="AO314" i="61"/>
  <c r="AN314" i="61"/>
  <c r="AM314" i="61"/>
  <c r="AL314" i="61"/>
  <c r="AK314" i="61"/>
  <c r="AJ314" i="61"/>
  <c r="BC313" i="61"/>
  <c r="BB313" i="61"/>
  <c r="BA313" i="61"/>
  <c r="AZ313" i="61"/>
  <c r="AY313" i="61"/>
  <c r="AX313" i="61"/>
  <c r="AW313" i="61"/>
  <c r="AV313" i="61"/>
  <c r="AU313" i="61"/>
  <c r="AT313" i="61"/>
  <c r="AS313" i="61"/>
  <c r="AR313" i="61"/>
  <c r="AQ313" i="61"/>
  <c r="AP313" i="61"/>
  <c r="AO313" i="61"/>
  <c r="AN313" i="61"/>
  <c r="AM313" i="61"/>
  <c r="AL313" i="61"/>
  <c r="AK313" i="61"/>
  <c r="AJ313" i="61"/>
  <c r="BC312" i="61"/>
  <c r="BB312" i="61"/>
  <c r="BA312" i="61"/>
  <c r="AZ312" i="61"/>
  <c r="AY312" i="61"/>
  <c r="AX312" i="61"/>
  <c r="AW312" i="61"/>
  <c r="AV312" i="61"/>
  <c r="AU312" i="61"/>
  <c r="AT312" i="61"/>
  <c r="AS312" i="61"/>
  <c r="AR312" i="61"/>
  <c r="AQ312" i="61"/>
  <c r="AP312" i="61"/>
  <c r="AO312" i="61"/>
  <c r="AN312" i="61"/>
  <c r="AM312" i="61"/>
  <c r="AL312" i="61"/>
  <c r="AK312" i="61"/>
  <c r="AJ312" i="61"/>
  <c r="BC311" i="61"/>
  <c r="BB311" i="61"/>
  <c r="BA311" i="61"/>
  <c r="AZ311" i="61"/>
  <c r="AY311" i="61"/>
  <c r="AX311" i="61"/>
  <c r="AW311" i="61"/>
  <c r="AV311" i="61"/>
  <c r="AU311" i="61"/>
  <c r="AT311" i="61"/>
  <c r="AS311" i="61"/>
  <c r="AR311" i="61"/>
  <c r="AQ311" i="61"/>
  <c r="AP311" i="61"/>
  <c r="AO311" i="61"/>
  <c r="AN311" i="61"/>
  <c r="AM311" i="61"/>
  <c r="AL311" i="61"/>
  <c r="AK311" i="61"/>
  <c r="AJ311" i="61"/>
  <c r="BC310" i="61"/>
  <c r="BB310" i="61"/>
  <c r="BA310" i="61"/>
  <c r="AZ310" i="61"/>
  <c r="AY310" i="61"/>
  <c r="AX310" i="61"/>
  <c r="AW310" i="61"/>
  <c r="AV310" i="61"/>
  <c r="AU310" i="61"/>
  <c r="AT310" i="61"/>
  <c r="AS310" i="61"/>
  <c r="AR310" i="61"/>
  <c r="AQ310" i="61"/>
  <c r="AP310" i="61"/>
  <c r="AO310" i="61"/>
  <c r="AN310" i="61"/>
  <c r="AM310" i="61"/>
  <c r="AL310" i="61"/>
  <c r="AK310" i="61"/>
  <c r="AJ310" i="61"/>
  <c r="BC309" i="61"/>
  <c r="BB309" i="61"/>
  <c r="BA309" i="61"/>
  <c r="AZ309" i="61"/>
  <c r="AY309" i="61"/>
  <c r="AX309" i="61"/>
  <c r="AW309" i="61"/>
  <c r="AV309" i="61"/>
  <c r="AU309" i="61"/>
  <c r="AT309" i="61"/>
  <c r="AS309" i="61"/>
  <c r="AR309" i="61"/>
  <c r="AQ309" i="61"/>
  <c r="AP309" i="61"/>
  <c r="AO309" i="61"/>
  <c r="AN309" i="61"/>
  <c r="AM309" i="61"/>
  <c r="AL309" i="61"/>
  <c r="AK309" i="61"/>
  <c r="AJ309" i="61"/>
  <c r="BC308" i="61"/>
  <c r="BB308" i="61"/>
  <c r="BA308" i="61"/>
  <c r="AZ308" i="61"/>
  <c r="AY308" i="61"/>
  <c r="AX308" i="61"/>
  <c r="AW308" i="61"/>
  <c r="AV308" i="61"/>
  <c r="AU308" i="61"/>
  <c r="AT308" i="61"/>
  <c r="AS308" i="61"/>
  <c r="AR308" i="61"/>
  <c r="AQ308" i="61"/>
  <c r="AP308" i="61"/>
  <c r="AO308" i="61"/>
  <c r="AN308" i="61"/>
  <c r="AM308" i="61"/>
  <c r="AL308" i="61"/>
  <c r="AK308" i="61"/>
  <c r="AJ308" i="61"/>
  <c r="BC307" i="61"/>
  <c r="BB307" i="61"/>
  <c r="BA307" i="61"/>
  <c r="AZ307" i="61"/>
  <c r="AY307" i="61"/>
  <c r="AX307" i="61"/>
  <c r="AW307" i="61"/>
  <c r="AV307" i="61"/>
  <c r="AU307" i="61"/>
  <c r="AT307" i="61"/>
  <c r="AS307" i="61"/>
  <c r="AR307" i="61"/>
  <c r="AQ307" i="61"/>
  <c r="AP307" i="61"/>
  <c r="AO307" i="61"/>
  <c r="AN307" i="61"/>
  <c r="AM307" i="61"/>
  <c r="AL307" i="61"/>
  <c r="AK307" i="61"/>
  <c r="AJ307" i="61"/>
  <c r="BC306" i="61"/>
  <c r="BB306" i="61"/>
  <c r="BA306" i="61"/>
  <c r="AZ306" i="61"/>
  <c r="AY306" i="61"/>
  <c r="AX306" i="61"/>
  <c r="AW306" i="61"/>
  <c r="AV306" i="61"/>
  <c r="AU306" i="61"/>
  <c r="AT306" i="61"/>
  <c r="AS306" i="61"/>
  <c r="AR306" i="61"/>
  <c r="AE306" i="61" s="1"/>
  <c r="M308" i="4" s="1"/>
  <c r="AQ306" i="61"/>
  <c r="AP306" i="61"/>
  <c r="AO306" i="61"/>
  <c r="AN306" i="61"/>
  <c r="AM306" i="61"/>
  <c r="AL306" i="61"/>
  <c r="AK306" i="61"/>
  <c r="AJ306" i="61"/>
  <c r="BC305" i="61"/>
  <c r="BB305" i="61"/>
  <c r="BA305" i="61"/>
  <c r="AZ305" i="61"/>
  <c r="AY305" i="61"/>
  <c r="AX305" i="61"/>
  <c r="AW305" i="61"/>
  <c r="AV305" i="61"/>
  <c r="AU305" i="61"/>
  <c r="AT305" i="61"/>
  <c r="AS305" i="61"/>
  <c r="AR305" i="61"/>
  <c r="AQ305" i="61"/>
  <c r="AP305" i="61"/>
  <c r="AO305" i="61"/>
  <c r="AN305" i="61"/>
  <c r="AM305" i="61"/>
  <c r="AL305" i="61"/>
  <c r="AK305" i="61"/>
  <c r="AJ305" i="61"/>
  <c r="BC304" i="61"/>
  <c r="BB304" i="61"/>
  <c r="BA304" i="61"/>
  <c r="AZ304" i="61"/>
  <c r="AY304" i="61"/>
  <c r="AX304" i="61"/>
  <c r="AW304" i="61"/>
  <c r="AV304" i="61"/>
  <c r="AU304" i="61"/>
  <c r="AT304" i="61"/>
  <c r="AS304" i="61"/>
  <c r="AR304" i="61"/>
  <c r="AQ304" i="61"/>
  <c r="AP304" i="61"/>
  <c r="AO304" i="61"/>
  <c r="AN304" i="61"/>
  <c r="AM304" i="61"/>
  <c r="AL304" i="61"/>
  <c r="AK304" i="61"/>
  <c r="AJ304" i="61"/>
  <c r="BC303" i="61"/>
  <c r="BB303" i="61"/>
  <c r="BA303" i="61"/>
  <c r="AZ303" i="61"/>
  <c r="AY303" i="61"/>
  <c r="AX303" i="61"/>
  <c r="AW303" i="61"/>
  <c r="AV303" i="61"/>
  <c r="AU303" i="61"/>
  <c r="AT303" i="61"/>
  <c r="AS303" i="61"/>
  <c r="AR303" i="61"/>
  <c r="AQ303" i="61"/>
  <c r="AP303" i="61"/>
  <c r="AO303" i="61"/>
  <c r="AN303" i="61"/>
  <c r="AM303" i="61"/>
  <c r="AL303" i="61"/>
  <c r="AK303" i="61"/>
  <c r="AJ303" i="61"/>
  <c r="BC302" i="61"/>
  <c r="BB302" i="61"/>
  <c r="BA302" i="61"/>
  <c r="AZ302" i="61"/>
  <c r="AY302" i="61"/>
  <c r="AX302" i="61"/>
  <c r="AW302" i="61"/>
  <c r="AV302" i="61"/>
  <c r="AU302" i="61"/>
  <c r="AT302" i="61"/>
  <c r="AS302" i="61"/>
  <c r="AR302" i="61"/>
  <c r="AQ302" i="61"/>
  <c r="AP302" i="61"/>
  <c r="AO302" i="61"/>
  <c r="AN302" i="61"/>
  <c r="AM302" i="61"/>
  <c r="AL302" i="61"/>
  <c r="AK302" i="61"/>
  <c r="AJ302" i="61"/>
  <c r="BC301" i="61"/>
  <c r="BB301" i="61"/>
  <c r="BA301" i="61"/>
  <c r="AZ301" i="61"/>
  <c r="AY301" i="61"/>
  <c r="AX301" i="61"/>
  <c r="AW301" i="61"/>
  <c r="AV301" i="61"/>
  <c r="AU301" i="61"/>
  <c r="AT301" i="61"/>
  <c r="AS301" i="61"/>
  <c r="AR301" i="61"/>
  <c r="AQ301" i="61"/>
  <c r="AP301" i="61"/>
  <c r="AO301" i="61"/>
  <c r="AN301" i="61"/>
  <c r="AM301" i="61"/>
  <c r="AL301" i="61"/>
  <c r="AK301" i="61"/>
  <c r="AJ301" i="61"/>
  <c r="BC300" i="61"/>
  <c r="BB300" i="61"/>
  <c r="BA300" i="61"/>
  <c r="AZ300" i="61"/>
  <c r="AY300" i="61"/>
  <c r="AX300" i="61"/>
  <c r="AW300" i="61"/>
  <c r="AV300" i="61"/>
  <c r="AU300" i="61"/>
  <c r="AT300" i="61"/>
  <c r="AS300" i="61"/>
  <c r="AR300" i="61"/>
  <c r="AQ300" i="61"/>
  <c r="AP300" i="61"/>
  <c r="AO300" i="61"/>
  <c r="AN300" i="61"/>
  <c r="AM300" i="61"/>
  <c r="AL300" i="61"/>
  <c r="AK300" i="61"/>
  <c r="AJ300" i="61"/>
  <c r="BC299" i="61"/>
  <c r="BB299" i="61"/>
  <c r="BA299" i="61"/>
  <c r="AZ299" i="61"/>
  <c r="AY299" i="61"/>
  <c r="AX299" i="61"/>
  <c r="AW299" i="61"/>
  <c r="AV299" i="61"/>
  <c r="AU299" i="61"/>
  <c r="AT299" i="61"/>
  <c r="AS299" i="61"/>
  <c r="AR299" i="61"/>
  <c r="AQ299" i="61"/>
  <c r="AP299" i="61"/>
  <c r="AO299" i="61"/>
  <c r="AN299" i="61"/>
  <c r="AM299" i="61"/>
  <c r="AL299" i="61"/>
  <c r="AK299" i="61"/>
  <c r="AJ299" i="61"/>
  <c r="BC298" i="61"/>
  <c r="BB298" i="61"/>
  <c r="BA298" i="61"/>
  <c r="AZ298" i="61"/>
  <c r="AY298" i="61"/>
  <c r="AX298" i="61"/>
  <c r="AW298" i="61"/>
  <c r="AV298" i="61"/>
  <c r="AU298" i="61"/>
  <c r="AT298" i="61"/>
  <c r="AS298" i="61"/>
  <c r="AR298" i="61"/>
  <c r="AQ298" i="61"/>
  <c r="AP298" i="61"/>
  <c r="AO298" i="61"/>
  <c r="AN298" i="61"/>
  <c r="AM298" i="61"/>
  <c r="AL298" i="61"/>
  <c r="AK298" i="61"/>
  <c r="AJ298" i="61"/>
  <c r="BC297" i="61"/>
  <c r="BB297" i="61"/>
  <c r="BA297" i="61"/>
  <c r="AZ297" i="61"/>
  <c r="AY297" i="61"/>
  <c r="AX297" i="61"/>
  <c r="AW297" i="61"/>
  <c r="AV297" i="61"/>
  <c r="AU297" i="61"/>
  <c r="AT297" i="61"/>
  <c r="AS297" i="61"/>
  <c r="AR297" i="61"/>
  <c r="AQ297" i="61"/>
  <c r="AP297" i="61"/>
  <c r="AO297" i="61"/>
  <c r="AN297" i="61"/>
  <c r="AM297" i="61"/>
  <c r="AL297" i="61"/>
  <c r="AK297" i="61"/>
  <c r="AJ297" i="61"/>
  <c r="BC296" i="61"/>
  <c r="BB296" i="61"/>
  <c r="BA296" i="61"/>
  <c r="AZ296" i="61"/>
  <c r="AY296" i="61"/>
  <c r="AX296" i="61"/>
  <c r="AW296" i="61"/>
  <c r="AV296" i="61"/>
  <c r="AU296" i="61"/>
  <c r="AT296" i="61"/>
  <c r="AS296" i="61"/>
  <c r="AR296" i="61"/>
  <c r="AQ296" i="61"/>
  <c r="AP296" i="61"/>
  <c r="AO296" i="61"/>
  <c r="AN296" i="61"/>
  <c r="AM296" i="61"/>
  <c r="AL296" i="61"/>
  <c r="AK296" i="61"/>
  <c r="AJ296" i="61"/>
  <c r="BC295" i="61"/>
  <c r="BB295" i="61"/>
  <c r="BA295" i="61"/>
  <c r="AZ295" i="61"/>
  <c r="AY295" i="61"/>
  <c r="AX295" i="61"/>
  <c r="AW295" i="61"/>
  <c r="AV295" i="61"/>
  <c r="AU295" i="61"/>
  <c r="AT295" i="61"/>
  <c r="AS295" i="61"/>
  <c r="AR295" i="61"/>
  <c r="AQ295" i="61"/>
  <c r="AP295" i="61"/>
  <c r="AO295" i="61"/>
  <c r="AN295" i="61"/>
  <c r="AM295" i="61"/>
  <c r="AL295" i="61"/>
  <c r="AK295" i="61"/>
  <c r="AJ295" i="61"/>
  <c r="BC294" i="61"/>
  <c r="BB294" i="61"/>
  <c r="BA294" i="61"/>
  <c r="AZ294" i="61"/>
  <c r="AY294" i="61"/>
  <c r="AX294" i="61"/>
  <c r="AW294" i="61"/>
  <c r="AV294" i="61"/>
  <c r="AU294" i="61"/>
  <c r="AT294" i="61"/>
  <c r="AS294" i="61"/>
  <c r="AR294" i="61"/>
  <c r="AQ294" i="61"/>
  <c r="AP294" i="61"/>
  <c r="AO294" i="61"/>
  <c r="AN294" i="61"/>
  <c r="AM294" i="61"/>
  <c r="AL294" i="61"/>
  <c r="AK294" i="61"/>
  <c r="AJ294" i="61"/>
  <c r="BC293" i="61"/>
  <c r="BB293" i="61"/>
  <c r="BA293" i="61"/>
  <c r="AZ293" i="61"/>
  <c r="AY293" i="61"/>
  <c r="AX293" i="61"/>
  <c r="AW293" i="61"/>
  <c r="AV293" i="61"/>
  <c r="AU293" i="61"/>
  <c r="AT293" i="61"/>
  <c r="AS293" i="61"/>
  <c r="AR293" i="61"/>
  <c r="AQ293" i="61"/>
  <c r="AP293" i="61"/>
  <c r="AO293" i="61"/>
  <c r="AN293" i="61"/>
  <c r="AM293" i="61"/>
  <c r="AL293" i="61"/>
  <c r="AK293" i="61"/>
  <c r="AJ293" i="61"/>
  <c r="BC292" i="61"/>
  <c r="BB292" i="61"/>
  <c r="BA292" i="61"/>
  <c r="AZ292" i="61"/>
  <c r="AY292" i="61"/>
  <c r="AX292" i="61"/>
  <c r="AW292" i="61"/>
  <c r="AV292" i="61"/>
  <c r="AU292" i="61"/>
  <c r="AT292" i="61"/>
  <c r="AS292" i="61"/>
  <c r="AR292" i="61"/>
  <c r="AQ292" i="61"/>
  <c r="AP292" i="61"/>
  <c r="AO292" i="61"/>
  <c r="AN292" i="61"/>
  <c r="AM292" i="61"/>
  <c r="AL292" i="61"/>
  <c r="AK292" i="61"/>
  <c r="AJ292" i="61"/>
  <c r="BC291" i="61"/>
  <c r="BB291" i="61"/>
  <c r="BA291" i="61"/>
  <c r="AZ291" i="61"/>
  <c r="AY291" i="61"/>
  <c r="AX291" i="61"/>
  <c r="AW291" i="61"/>
  <c r="AV291" i="61"/>
  <c r="AU291" i="61"/>
  <c r="AT291" i="61"/>
  <c r="AS291" i="61"/>
  <c r="AR291" i="61"/>
  <c r="AQ291" i="61"/>
  <c r="AP291" i="61"/>
  <c r="AO291" i="61"/>
  <c r="AN291" i="61"/>
  <c r="AM291" i="61"/>
  <c r="AL291" i="61"/>
  <c r="AK291" i="61"/>
  <c r="AJ291" i="61"/>
  <c r="BC290" i="61"/>
  <c r="BB290" i="61"/>
  <c r="BA290" i="61"/>
  <c r="AZ290" i="61"/>
  <c r="AY290" i="61"/>
  <c r="AX290" i="61"/>
  <c r="AW290" i="61"/>
  <c r="AV290" i="61"/>
  <c r="AU290" i="61"/>
  <c r="AT290" i="61"/>
  <c r="AS290" i="61"/>
  <c r="AR290" i="61"/>
  <c r="AQ290" i="61"/>
  <c r="AP290" i="61"/>
  <c r="AO290" i="61"/>
  <c r="AN290" i="61"/>
  <c r="AM290" i="61"/>
  <c r="AL290" i="61"/>
  <c r="AK290" i="61"/>
  <c r="AJ290" i="61"/>
  <c r="BC289" i="61"/>
  <c r="BB289" i="61"/>
  <c r="BA289" i="61"/>
  <c r="AZ289" i="61"/>
  <c r="AY289" i="61"/>
  <c r="AX289" i="61"/>
  <c r="AW289" i="61"/>
  <c r="AV289" i="61"/>
  <c r="AU289" i="61"/>
  <c r="AT289" i="61"/>
  <c r="AS289" i="61"/>
  <c r="AR289" i="61"/>
  <c r="AQ289" i="61"/>
  <c r="AP289" i="61"/>
  <c r="AO289" i="61"/>
  <c r="AN289" i="61"/>
  <c r="AM289" i="61"/>
  <c r="AL289" i="61"/>
  <c r="AK289" i="61"/>
  <c r="AJ289" i="61"/>
  <c r="BC288" i="61"/>
  <c r="BB288" i="61"/>
  <c r="BA288" i="61"/>
  <c r="AZ288" i="61"/>
  <c r="AY288" i="61"/>
  <c r="AX288" i="61"/>
  <c r="AW288" i="61"/>
  <c r="AV288" i="61"/>
  <c r="AU288" i="61"/>
  <c r="AT288" i="61"/>
  <c r="AS288" i="61"/>
  <c r="AR288" i="61"/>
  <c r="AQ288" i="61"/>
  <c r="AP288" i="61"/>
  <c r="AO288" i="61"/>
  <c r="AN288" i="61"/>
  <c r="AM288" i="61"/>
  <c r="AL288" i="61"/>
  <c r="AK288" i="61"/>
  <c r="AJ288" i="61"/>
  <c r="BC287" i="61"/>
  <c r="BB287" i="61"/>
  <c r="BA287" i="61"/>
  <c r="AZ287" i="61"/>
  <c r="AY287" i="61"/>
  <c r="AX287" i="61"/>
  <c r="AW287" i="61"/>
  <c r="AV287" i="61"/>
  <c r="AU287" i="61"/>
  <c r="AT287" i="61"/>
  <c r="AS287" i="61"/>
  <c r="AR287" i="61"/>
  <c r="AQ287" i="61"/>
  <c r="AP287" i="61"/>
  <c r="AO287" i="61"/>
  <c r="AN287" i="61"/>
  <c r="AM287" i="61"/>
  <c r="AL287" i="61"/>
  <c r="AK287" i="61"/>
  <c r="AJ287" i="61"/>
  <c r="BC286" i="61"/>
  <c r="BB286" i="61"/>
  <c r="BA286" i="61"/>
  <c r="AZ286" i="61"/>
  <c r="AY286" i="61"/>
  <c r="AX286" i="61"/>
  <c r="AW286" i="61"/>
  <c r="AV286" i="61"/>
  <c r="AU286" i="61"/>
  <c r="AT286" i="61"/>
  <c r="AS286" i="61"/>
  <c r="AR286" i="61"/>
  <c r="AQ286" i="61"/>
  <c r="AP286" i="61"/>
  <c r="AO286" i="61"/>
  <c r="AN286" i="61"/>
  <c r="AM286" i="61"/>
  <c r="AL286" i="61"/>
  <c r="AK286" i="61"/>
  <c r="AJ286" i="61"/>
  <c r="BC285" i="61"/>
  <c r="BB285" i="61"/>
  <c r="BA285" i="61"/>
  <c r="AZ285" i="61"/>
  <c r="AY285" i="61"/>
  <c r="AX285" i="61"/>
  <c r="AW285" i="61"/>
  <c r="AV285" i="61"/>
  <c r="AU285" i="61"/>
  <c r="AT285" i="61"/>
  <c r="AS285" i="61"/>
  <c r="AR285" i="61"/>
  <c r="AQ285" i="61"/>
  <c r="AP285" i="61"/>
  <c r="AO285" i="61"/>
  <c r="AN285" i="61"/>
  <c r="AM285" i="61"/>
  <c r="AL285" i="61"/>
  <c r="AK285" i="61"/>
  <c r="AJ285" i="61"/>
  <c r="BC284" i="61"/>
  <c r="BB284" i="61"/>
  <c r="BA284" i="61"/>
  <c r="AZ284" i="61"/>
  <c r="AY284" i="61"/>
  <c r="AX284" i="61"/>
  <c r="AW284" i="61"/>
  <c r="AV284" i="61"/>
  <c r="AU284" i="61"/>
  <c r="AT284" i="61"/>
  <c r="AS284" i="61"/>
  <c r="AR284" i="61"/>
  <c r="AQ284" i="61"/>
  <c r="AP284" i="61"/>
  <c r="AO284" i="61"/>
  <c r="AN284" i="61"/>
  <c r="AM284" i="61"/>
  <c r="AL284" i="61"/>
  <c r="AK284" i="61"/>
  <c r="AJ284" i="61"/>
  <c r="BC283" i="61"/>
  <c r="BB283" i="61"/>
  <c r="BA283" i="61"/>
  <c r="AZ283" i="61"/>
  <c r="AY283" i="61"/>
  <c r="AX283" i="61"/>
  <c r="AW283" i="61"/>
  <c r="AV283" i="61"/>
  <c r="AU283" i="61"/>
  <c r="AT283" i="61"/>
  <c r="AS283" i="61"/>
  <c r="AR283" i="61"/>
  <c r="AQ283" i="61"/>
  <c r="AP283" i="61"/>
  <c r="AO283" i="61"/>
  <c r="AN283" i="61"/>
  <c r="AM283" i="61"/>
  <c r="AL283" i="61"/>
  <c r="AK283" i="61"/>
  <c r="AJ283" i="61"/>
  <c r="BC282" i="61"/>
  <c r="BB282" i="61"/>
  <c r="BA282" i="61"/>
  <c r="AZ282" i="61"/>
  <c r="AY282" i="61"/>
  <c r="AX282" i="61"/>
  <c r="AW282" i="61"/>
  <c r="AV282" i="61"/>
  <c r="AU282" i="61"/>
  <c r="AT282" i="61"/>
  <c r="AS282" i="61"/>
  <c r="AR282" i="61"/>
  <c r="AQ282" i="61"/>
  <c r="AP282" i="61"/>
  <c r="AO282" i="61"/>
  <c r="AN282" i="61"/>
  <c r="AM282" i="61"/>
  <c r="AL282" i="61"/>
  <c r="AK282" i="61"/>
  <c r="AJ282" i="61"/>
  <c r="BC281" i="61"/>
  <c r="BB281" i="61"/>
  <c r="BA281" i="61"/>
  <c r="AZ281" i="61"/>
  <c r="AY281" i="61"/>
  <c r="AX281" i="61"/>
  <c r="AW281" i="61"/>
  <c r="AV281" i="61"/>
  <c r="AU281" i="61"/>
  <c r="AT281" i="61"/>
  <c r="AS281" i="61"/>
  <c r="AR281" i="61"/>
  <c r="AQ281" i="61"/>
  <c r="AP281" i="61"/>
  <c r="AO281" i="61"/>
  <c r="AN281" i="61"/>
  <c r="AM281" i="61"/>
  <c r="AL281" i="61"/>
  <c r="AK281" i="61"/>
  <c r="AJ281" i="61"/>
  <c r="BC280" i="61"/>
  <c r="BB280" i="61"/>
  <c r="BA280" i="61"/>
  <c r="AZ280" i="61"/>
  <c r="AY280" i="61"/>
  <c r="AX280" i="61"/>
  <c r="AW280" i="61"/>
  <c r="AV280" i="61"/>
  <c r="AU280" i="61"/>
  <c r="AT280" i="61"/>
  <c r="AS280" i="61"/>
  <c r="AR280" i="61"/>
  <c r="AQ280" i="61"/>
  <c r="AP280" i="61"/>
  <c r="AO280" i="61"/>
  <c r="AN280" i="61"/>
  <c r="AM280" i="61"/>
  <c r="AL280" i="61"/>
  <c r="AK280" i="61"/>
  <c r="AJ280" i="61"/>
  <c r="BC279" i="61"/>
  <c r="BB279" i="61"/>
  <c r="BA279" i="61"/>
  <c r="AZ279" i="61"/>
  <c r="AY279" i="61"/>
  <c r="AX279" i="61"/>
  <c r="AW279" i="61"/>
  <c r="AV279" i="61"/>
  <c r="AU279" i="61"/>
  <c r="AT279" i="61"/>
  <c r="AS279" i="61"/>
  <c r="AR279" i="61"/>
  <c r="AQ279" i="61"/>
  <c r="AP279" i="61"/>
  <c r="AO279" i="61"/>
  <c r="AN279" i="61"/>
  <c r="AM279" i="61"/>
  <c r="AL279" i="61"/>
  <c r="AK279" i="61"/>
  <c r="AJ279" i="61"/>
  <c r="BC278" i="61"/>
  <c r="BB278" i="61"/>
  <c r="BA278" i="61"/>
  <c r="AZ278" i="61"/>
  <c r="AY278" i="61"/>
  <c r="AX278" i="61"/>
  <c r="AW278" i="61"/>
  <c r="AV278" i="61"/>
  <c r="AU278" i="61"/>
  <c r="AT278" i="61"/>
  <c r="AS278" i="61"/>
  <c r="AR278" i="61"/>
  <c r="AQ278" i="61"/>
  <c r="AP278" i="61"/>
  <c r="AO278" i="61"/>
  <c r="AN278" i="61"/>
  <c r="AM278" i="61"/>
  <c r="AL278" i="61"/>
  <c r="AK278" i="61"/>
  <c r="AJ278" i="61"/>
  <c r="BC277" i="61"/>
  <c r="BB277" i="61"/>
  <c r="BA277" i="61"/>
  <c r="AZ277" i="61"/>
  <c r="AY277" i="61"/>
  <c r="AX277" i="61"/>
  <c r="AW277" i="61"/>
  <c r="AV277" i="61"/>
  <c r="AU277" i="61"/>
  <c r="AT277" i="61"/>
  <c r="AS277" i="61"/>
  <c r="AR277" i="61"/>
  <c r="AQ277" i="61"/>
  <c r="AP277" i="61"/>
  <c r="AO277" i="61"/>
  <c r="AN277" i="61"/>
  <c r="AM277" i="61"/>
  <c r="AL277" i="61"/>
  <c r="AK277" i="61"/>
  <c r="AJ277" i="61"/>
  <c r="BC276" i="61"/>
  <c r="BB276" i="61"/>
  <c r="BA276" i="61"/>
  <c r="AZ276" i="61"/>
  <c r="AY276" i="61"/>
  <c r="AX276" i="61"/>
  <c r="AW276" i="61"/>
  <c r="AV276" i="61"/>
  <c r="AU276" i="61"/>
  <c r="AT276" i="61"/>
  <c r="AS276" i="61"/>
  <c r="AR276" i="61"/>
  <c r="AQ276" i="61"/>
  <c r="AP276" i="61"/>
  <c r="AO276" i="61"/>
  <c r="AN276" i="61"/>
  <c r="AM276" i="61"/>
  <c r="AL276" i="61"/>
  <c r="AK276" i="61"/>
  <c r="AJ276" i="61"/>
  <c r="BC275" i="61"/>
  <c r="BB275" i="61"/>
  <c r="BA275" i="61"/>
  <c r="AZ275" i="61"/>
  <c r="AY275" i="61"/>
  <c r="AX275" i="61"/>
  <c r="AW275" i="61"/>
  <c r="AV275" i="61"/>
  <c r="AU275" i="61"/>
  <c r="AT275" i="61"/>
  <c r="AS275" i="61"/>
  <c r="AR275" i="61"/>
  <c r="AQ275" i="61"/>
  <c r="AP275" i="61"/>
  <c r="AO275" i="61"/>
  <c r="AN275" i="61"/>
  <c r="AM275" i="61"/>
  <c r="AL275" i="61"/>
  <c r="AK275" i="61"/>
  <c r="AJ275" i="61"/>
  <c r="BC274" i="61"/>
  <c r="BB274" i="61"/>
  <c r="BA274" i="61"/>
  <c r="AZ274" i="61"/>
  <c r="AY274" i="61"/>
  <c r="AX274" i="61"/>
  <c r="AW274" i="61"/>
  <c r="AV274" i="61"/>
  <c r="AU274" i="61"/>
  <c r="AT274" i="61"/>
  <c r="AS274" i="61"/>
  <c r="AR274" i="61"/>
  <c r="AQ274" i="61"/>
  <c r="AP274" i="61"/>
  <c r="AO274" i="61"/>
  <c r="AN274" i="61"/>
  <c r="AM274" i="61"/>
  <c r="AL274" i="61"/>
  <c r="AK274" i="61"/>
  <c r="AJ274" i="61"/>
  <c r="BC273" i="61"/>
  <c r="BB273" i="61"/>
  <c r="BA273" i="61"/>
  <c r="AZ273" i="61"/>
  <c r="AY273" i="61"/>
  <c r="AX273" i="61"/>
  <c r="AW273" i="61"/>
  <c r="AV273" i="61"/>
  <c r="AU273" i="61"/>
  <c r="AT273" i="61"/>
  <c r="AS273" i="61"/>
  <c r="AR273" i="61"/>
  <c r="AQ273" i="61"/>
  <c r="AP273" i="61"/>
  <c r="AO273" i="61"/>
  <c r="AN273" i="61"/>
  <c r="AM273" i="61"/>
  <c r="AL273" i="61"/>
  <c r="AK273" i="61"/>
  <c r="AJ273" i="61"/>
  <c r="BC272" i="61"/>
  <c r="BB272" i="61"/>
  <c r="BA272" i="61"/>
  <c r="AZ272" i="61"/>
  <c r="AY272" i="61"/>
  <c r="AX272" i="61"/>
  <c r="AW272" i="61"/>
  <c r="AV272" i="61"/>
  <c r="AU272" i="61"/>
  <c r="AT272" i="61"/>
  <c r="AS272" i="61"/>
  <c r="AR272" i="61"/>
  <c r="AQ272" i="61"/>
  <c r="AP272" i="61"/>
  <c r="AO272" i="61"/>
  <c r="AN272" i="61"/>
  <c r="AM272" i="61"/>
  <c r="AL272" i="61"/>
  <c r="AK272" i="61"/>
  <c r="AJ272" i="61"/>
  <c r="BC271" i="61"/>
  <c r="BB271" i="61"/>
  <c r="BA271" i="61"/>
  <c r="AZ271" i="61"/>
  <c r="AY271" i="61"/>
  <c r="AX271" i="61"/>
  <c r="AW271" i="61"/>
  <c r="AV271" i="61"/>
  <c r="AU271" i="61"/>
  <c r="AT271" i="61"/>
  <c r="AS271" i="61"/>
  <c r="AR271" i="61"/>
  <c r="AQ271" i="61"/>
  <c r="AP271" i="61"/>
  <c r="AO271" i="61"/>
  <c r="AN271" i="61"/>
  <c r="AM271" i="61"/>
  <c r="AL271" i="61"/>
  <c r="AK271" i="61"/>
  <c r="AJ271" i="61"/>
  <c r="BC270" i="61"/>
  <c r="BB270" i="61"/>
  <c r="BA270" i="61"/>
  <c r="AZ270" i="61"/>
  <c r="AY270" i="61"/>
  <c r="AX270" i="61"/>
  <c r="AW270" i="61"/>
  <c r="AV270" i="61"/>
  <c r="AU270" i="61"/>
  <c r="AT270" i="61"/>
  <c r="AS270" i="61"/>
  <c r="AR270" i="61"/>
  <c r="AQ270" i="61"/>
  <c r="AP270" i="61"/>
  <c r="AO270" i="61"/>
  <c r="AN270" i="61"/>
  <c r="AM270" i="61"/>
  <c r="AL270" i="61"/>
  <c r="AK270" i="61"/>
  <c r="AJ270" i="61"/>
  <c r="BC269" i="61"/>
  <c r="BB269" i="61"/>
  <c r="BA269" i="61"/>
  <c r="AZ269" i="61"/>
  <c r="AY269" i="61"/>
  <c r="AX269" i="61"/>
  <c r="AW269" i="61"/>
  <c r="AV269" i="61"/>
  <c r="AU269" i="61"/>
  <c r="AT269" i="61"/>
  <c r="AS269" i="61"/>
  <c r="AR269" i="61"/>
  <c r="AQ269" i="61"/>
  <c r="AP269" i="61"/>
  <c r="AO269" i="61"/>
  <c r="AN269" i="61"/>
  <c r="AM269" i="61"/>
  <c r="AL269" i="61"/>
  <c r="AK269" i="61"/>
  <c r="AJ269" i="61"/>
  <c r="BC268" i="61"/>
  <c r="BB268" i="61"/>
  <c r="BA268" i="61"/>
  <c r="AZ268" i="61"/>
  <c r="AY268" i="61"/>
  <c r="AX268" i="61"/>
  <c r="AW268" i="61"/>
  <c r="AV268" i="61"/>
  <c r="AU268" i="61"/>
  <c r="AT268" i="61"/>
  <c r="AS268" i="61"/>
  <c r="AR268" i="61"/>
  <c r="AQ268" i="61"/>
  <c r="AP268" i="61"/>
  <c r="AO268" i="61"/>
  <c r="AN268" i="61"/>
  <c r="AM268" i="61"/>
  <c r="AL268" i="61"/>
  <c r="AK268" i="61"/>
  <c r="AJ268" i="61"/>
  <c r="BC267" i="61"/>
  <c r="BB267" i="61"/>
  <c r="BA267" i="61"/>
  <c r="AZ267" i="61"/>
  <c r="AY267" i="61"/>
  <c r="AX267" i="61"/>
  <c r="AW267" i="61"/>
  <c r="AV267" i="61"/>
  <c r="AU267" i="61"/>
  <c r="AT267" i="61"/>
  <c r="AS267" i="61"/>
  <c r="AR267" i="61"/>
  <c r="AQ267" i="61"/>
  <c r="AP267" i="61"/>
  <c r="AO267" i="61"/>
  <c r="AN267" i="61"/>
  <c r="AM267" i="61"/>
  <c r="AL267" i="61"/>
  <c r="AK267" i="61"/>
  <c r="AJ267" i="61"/>
  <c r="BC266" i="61"/>
  <c r="BB266" i="61"/>
  <c r="BA266" i="61"/>
  <c r="AZ266" i="61"/>
  <c r="AY266" i="61"/>
  <c r="AX266" i="61"/>
  <c r="AW266" i="61"/>
  <c r="AV266" i="61"/>
  <c r="AU266" i="61"/>
  <c r="AT266" i="61"/>
  <c r="AS266" i="61"/>
  <c r="AR266" i="61"/>
  <c r="AQ266" i="61"/>
  <c r="AP266" i="61"/>
  <c r="AO266" i="61"/>
  <c r="AN266" i="61"/>
  <c r="AM266" i="61"/>
  <c r="AL266" i="61"/>
  <c r="AK266" i="61"/>
  <c r="AJ266" i="61"/>
  <c r="BC265" i="61"/>
  <c r="BB265" i="61"/>
  <c r="BA265" i="61"/>
  <c r="AZ265" i="61"/>
  <c r="AY265" i="61"/>
  <c r="AX265" i="61"/>
  <c r="AW265" i="61"/>
  <c r="AV265" i="61"/>
  <c r="AU265" i="61"/>
  <c r="AT265" i="61"/>
  <c r="AS265" i="61"/>
  <c r="AR265" i="61"/>
  <c r="AQ265" i="61"/>
  <c r="AP265" i="61"/>
  <c r="AO265" i="61"/>
  <c r="AN265" i="61"/>
  <c r="AM265" i="61"/>
  <c r="AL265" i="61"/>
  <c r="AK265" i="61"/>
  <c r="AJ265" i="61"/>
  <c r="BC264" i="61"/>
  <c r="BB264" i="61"/>
  <c r="BA264" i="61"/>
  <c r="AZ264" i="61"/>
  <c r="AY264" i="61"/>
  <c r="AX264" i="61"/>
  <c r="AW264" i="61"/>
  <c r="AV264" i="61"/>
  <c r="AU264" i="61"/>
  <c r="AT264" i="61"/>
  <c r="AS264" i="61"/>
  <c r="AR264" i="61"/>
  <c r="AQ264" i="61"/>
  <c r="AP264" i="61"/>
  <c r="AO264" i="61"/>
  <c r="AN264" i="61"/>
  <c r="AM264" i="61"/>
  <c r="AL264" i="61"/>
  <c r="AK264" i="61"/>
  <c r="AJ264" i="61"/>
  <c r="BC263" i="61"/>
  <c r="BB263" i="61"/>
  <c r="BA263" i="61"/>
  <c r="AZ263" i="61"/>
  <c r="AY263" i="61"/>
  <c r="AX263" i="61"/>
  <c r="AW263" i="61"/>
  <c r="AV263" i="61"/>
  <c r="AU263" i="61"/>
  <c r="AT263" i="61"/>
  <c r="AS263" i="61"/>
  <c r="AR263" i="61"/>
  <c r="AQ263" i="61"/>
  <c r="AP263" i="61"/>
  <c r="AO263" i="61"/>
  <c r="AN263" i="61"/>
  <c r="AM263" i="61"/>
  <c r="AL263" i="61"/>
  <c r="AK263" i="61"/>
  <c r="AJ263" i="61"/>
  <c r="BC262" i="61"/>
  <c r="BB262" i="61"/>
  <c r="BA262" i="61"/>
  <c r="AZ262" i="61"/>
  <c r="AY262" i="61"/>
  <c r="AX262" i="61"/>
  <c r="AW262" i="61"/>
  <c r="AV262" i="61"/>
  <c r="AU262" i="61"/>
  <c r="AT262" i="61"/>
  <c r="AS262" i="61"/>
  <c r="AR262" i="61"/>
  <c r="AQ262" i="61"/>
  <c r="AP262" i="61"/>
  <c r="AO262" i="61"/>
  <c r="AN262" i="61"/>
  <c r="AM262" i="61"/>
  <c r="AL262" i="61"/>
  <c r="AK262" i="61"/>
  <c r="AJ262" i="61"/>
  <c r="BC261" i="61"/>
  <c r="BB261" i="61"/>
  <c r="BA261" i="61"/>
  <c r="AZ261" i="61"/>
  <c r="AY261" i="61"/>
  <c r="AX261" i="61"/>
  <c r="AW261" i="61"/>
  <c r="AV261" i="61"/>
  <c r="AU261" i="61"/>
  <c r="AT261" i="61"/>
  <c r="AS261" i="61"/>
  <c r="AR261" i="61"/>
  <c r="AQ261" i="61"/>
  <c r="AP261" i="61"/>
  <c r="AO261" i="61"/>
  <c r="AN261" i="61"/>
  <c r="AM261" i="61"/>
  <c r="AL261" i="61"/>
  <c r="AK261" i="61"/>
  <c r="AJ261" i="61"/>
  <c r="BC260" i="61"/>
  <c r="BB260" i="61"/>
  <c r="BA260" i="61"/>
  <c r="AZ260" i="61"/>
  <c r="AY260" i="61"/>
  <c r="AX260" i="61"/>
  <c r="AW260" i="61"/>
  <c r="AV260" i="61"/>
  <c r="AU260" i="61"/>
  <c r="AT260" i="61"/>
  <c r="AS260" i="61"/>
  <c r="AR260" i="61"/>
  <c r="AQ260" i="61"/>
  <c r="AP260" i="61"/>
  <c r="AO260" i="61"/>
  <c r="AN260" i="61"/>
  <c r="AM260" i="61"/>
  <c r="AL260" i="61"/>
  <c r="AK260" i="61"/>
  <c r="AJ260" i="61"/>
  <c r="BC259" i="61"/>
  <c r="BB259" i="61"/>
  <c r="BA259" i="61"/>
  <c r="AZ259" i="61"/>
  <c r="AY259" i="61"/>
  <c r="AX259" i="61"/>
  <c r="AW259" i="61"/>
  <c r="AV259" i="61"/>
  <c r="AU259" i="61"/>
  <c r="AT259" i="61"/>
  <c r="AS259" i="61"/>
  <c r="AR259" i="61"/>
  <c r="AQ259" i="61"/>
  <c r="AP259" i="61"/>
  <c r="AO259" i="61"/>
  <c r="AN259" i="61"/>
  <c r="AM259" i="61"/>
  <c r="AL259" i="61"/>
  <c r="AK259" i="61"/>
  <c r="AJ259" i="61"/>
  <c r="BC258" i="61"/>
  <c r="BB258" i="61"/>
  <c r="BA258" i="61"/>
  <c r="AZ258" i="61"/>
  <c r="AY258" i="61"/>
  <c r="AX258" i="61"/>
  <c r="AW258" i="61"/>
  <c r="AV258" i="61"/>
  <c r="AU258" i="61"/>
  <c r="AT258" i="61"/>
  <c r="AS258" i="61"/>
  <c r="AR258" i="61"/>
  <c r="AQ258" i="61"/>
  <c r="AP258" i="61"/>
  <c r="AO258" i="61"/>
  <c r="AN258" i="61"/>
  <c r="AM258" i="61"/>
  <c r="AL258" i="61"/>
  <c r="AK258" i="61"/>
  <c r="AJ258" i="61"/>
  <c r="BC257" i="61"/>
  <c r="BB257" i="61"/>
  <c r="BA257" i="61"/>
  <c r="AZ257" i="61"/>
  <c r="AY257" i="61"/>
  <c r="AX257" i="61"/>
  <c r="AW257" i="61"/>
  <c r="AV257" i="61"/>
  <c r="AU257" i="61"/>
  <c r="AT257" i="61"/>
  <c r="AS257" i="61"/>
  <c r="AR257" i="61"/>
  <c r="AQ257" i="61"/>
  <c r="AP257" i="61"/>
  <c r="AO257" i="61"/>
  <c r="AN257" i="61"/>
  <c r="AM257" i="61"/>
  <c r="AL257" i="61"/>
  <c r="AK257" i="61"/>
  <c r="AJ257" i="61"/>
  <c r="BC256" i="61"/>
  <c r="BB256" i="61"/>
  <c r="BA256" i="61"/>
  <c r="AZ256" i="61"/>
  <c r="AY256" i="61"/>
  <c r="AX256" i="61"/>
  <c r="AW256" i="61"/>
  <c r="AV256" i="61"/>
  <c r="AU256" i="61"/>
  <c r="AT256" i="61"/>
  <c r="AS256" i="61"/>
  <c r="AR256" i="61"/>
  <c r="AQ256" i="61"/>
  <c r="AP256" i="61"/>
  <c r="AO256" i="61"/>
  <c r="AN256" i="61"/>
  <c r="AM256" i="61"/>
  <c r="AL256" i="61"/>
  <c r="AK256" i="61"/>
  <c r="AJ256" i="61"/>
  <c r="BC255" i="61"/>
  <c r="BB255" i="61"/>
  <c r="BA255" i="61"/>
  <c r="AZ255" i="61"/>
  <c r="AY255" i="61"/>
  <c r="AX255" i="61"/>
  <c r="AW255" i="61"/>
  <c r="AV255" i="61"/>
  <c r="AU255" i="61"/>
  <c r="AT255" i="61"/>
  <c r="AS255" i="61"/>
  <c r="AR255" i="61"/>
  <c r="AQ255" i="61"/>
  <c r="AP255" i="61"/>
  <c r="AO255" i="61"/>
  <c r="AN255" i="61"/>
  <c r="AM255" i="61"/>
  <c r="AL255" i="61"/>
  <c r="AK255" i="61"/>
  <c r="AJ255" i="61"/>
  <c r="BC254" i="61"/>
  <c r="BB254" i="61"/>
  <c r="BA254" i="61"/>
  <c r="AZ254" i="61"/>
  <c r="AY254" i="61"/>
  <c r="AX254" i="61"/>
  <c r="AW254" i="61"/>
  <c r="AV254" i="61"/>
  <c r="AU254" i="61"/>
  <c r="AF254" i="61" s="1"/>
  <c r="N256" i="4" s="1"/>
  <c r="AT254" i="61"/>
  <c r="AS254" i="61"/>
  <c r="AR254" i="61"/>
  <c r="AQ254" i="61"/>
  <c r="AP254" i="61"/>
  <c r="AO254" i="61"/>
  <c r="AN254" i="61"/>
  <c r="AM254" i="61"/>
  <c r="AL254" i="61"/>
  <c r="AK254" i="61"/>
  <c r="AJ254" i="61"/>
  <c r="BC253" i="61"/>
  <c r="BB253" i="61"/>
  <c r="BA253" i="61"/>
  <c r="AZ253" i="61"/>
  <c r="AY253" i="61"/>
  <c r="AX253" i="61"/>
  <c r="AW253" i="61"/>
  <c r="AV253" i="61"/>
  <c r="AU253" i="61"/>
  <c r="AT253" i="61"/>
  <c r="AS253" i="61"/>
  <c r="AR253" i="61"/>
  <c r="AQ253" i="61"/>
  <c r="AP253" i="61"/>
  <c r="AO253" i="61"/>
  <c r="AN253" i="61"/>
  <c r="AM253" i="61"/>
  <c r="AL253" i="61"/>
  <c r="AK253" i="61"/>
  <c r="AJ253" i="61"/>
  <c r="BC252" i="61"/>
  <c r="BB252" i="61"/>
  <c r="BA252" i="61"/>
  <c r="AZ252" i="61"/>
  <c r="AY252" i="61"/>
  <c r="AX252" i="61"/>
  <c r="AW252" i="61"/>
  <c r="AV252" i="61"/>
  <c r="AU252" i="61"/>
  <c r="AT252" i="61"/>
  <c r="AS252" i="61"/>
  <c r="AR252" i="61"/>
  <c r="AQ252" i="61"/>
  <c r="AP252" i="61"/>
  <c r="AO252" i="61"/>
  <c r="AN252" i="61"/>
  <c r="AM252" i="61"/>
  <c r="AL252" i="61"/>
  <c r="AK252" i="61"/>
  <c r="AJ252" i="61"/>
  <c r="BC251" i="61"/>
  <c r="BB251" i="61"/>
  <c r="BA251" i="61"/>
  <c r="AZ251" i="61"/>
  <c r="AY251" i="61"/>
  <c r="AX251" i="61"/>
  <c r="AW251" i="61"/>
  <c r="AV251" i="61"/>
  <c r="AU251" i="61"/>
  <c r="AT251" i="61"/>
  <c r="AS251" i="61"/>
  <c r="AR251" i="61"/>
  <c r="AQ251" i="61"/>
  <c r="AP251" i="61"/>
  <c r="AO251" i="61"/>
  <c r="AN251" i="61"/>
  <c r="AM251" i="61"/>
  <c r="AL251" i="61"/>
  <c r="AK251" i="61"/>
  <c r="AJ251" i="61"/>
  <c r="BC250" i="61"/>
  <c r="BB250" i="61"/>
  <c r="BA250" i="61"/>
  <c r="AZ250" i="61"/>
  <c r="AY250" i="61"/>
  <c r="AX250" i="61"/>
  <c r="AW250" i="61"/>
  <c r="AV250" i="61"/>
  <c r="AU250" i="61"/>
  <c r="AF250" i="61" s="1"/>
  <c r="N252" i="4" s="1"/>
  <c r="AT250" i="61"/>
  <c r="AS250" i="61"/>
  <c r="AR250" i="61"/>
  <c r="AQ250" i="61"/>
  <c r="AP250" i="61"/>
  <c r="AO250" i="61"/>
  <c r="AN250" i="61"/>
  <c r="AM250" i="61"/>
  <c r="AL250" i="61"/>
  <c r="AK250" i="61"/>
  <c r="AJ250" i="61"/>
  <c r="BC249" i="61"/>
  <c r="BB249" i="61"/>
  <c r="BA249" i="61"/>
  <c r="AZ249" i="61"/>
  <c r="AY249" i="61"/>
  <c r="AX249" i="61"/>
  <c r="AW249" i="61"/>
  <c r="AV249" i="61"/>
  <c r="AU249" i="61"/>
  <c r="AT249" i="61"/>
  <c r="AS249" i="61"/>
  <c r="AR249" i="61"/>
  <c r="AQ249" i="61"/>
  <c r="AP249" i="61"/>
  <c r="AO249" i="61"/>
  <c r="AN249" i="61"/>
  <c r="AM249" i="61"/>
  <c r="AL249" i="61"/>
  <c r="AK249" i="61"/>
  <c r="AJ249" i="61"/>
  <c r="BC248" i="61"/>
  <c r="BB248" i="61"/>
  <c r="BA248" i="61"/>
  <c r="AZ248" i="61"/>
  <c r="AY248" i="61"/>
  <c r="AX248" i="61"/>
  <c r="AW248" i="61"/>
  <c r="AV248" i="61"/>
  <c r="AU248" i="61"/>
  <c r="AT248" i="61"/>
  <c r="AS248" i="61"/>
  <c r="AR248" i="61"/>
  <c r="AQ248" i="61"/>
  <c r="AP248" i="61"/>
  <c r="AO248" i="61"/>
  <c r="AN248" i="61"/>
  <c r="AM248" i="61"/>
  <c r="AL248" i="61"/>
  <c r="AK248" i="61"/>
  <c r="AJ248" i="61"/>
  <c r="BC247" i="61"/>
  <c r="BB247" i="61"/>
  <c r="BA247" i="61"/>
  <c r="AZ247" i="61"/>
  <c r="AY247" i="61"/>
  <c r="AX247" i="61"/>
  <c r="AW247" i="61"/>
  <c r="AV247" i="61"/>
  <c r="AU247" i="61"/>
  <c r="AT247" i="61"/>
  <c r="AS247" i="61"/>
  <c r="AR247" i="61"/>
  <c r="AQ247" i="61"/>
  <c r="AP247" i="61"/>
  <c r="AO247" i="61"/>
  <c r="AN247" i="61"/>
  <c r="AM247" i="61"/>
  <c r="AL247" i="61"/>
  <c r="AK247" i="61"/>
  <c r="AJ247" i="61"/>
  <c r="BC246" i="61"/>
  <c r="BB246" i="61"/>
  <c r="BA246" i="61"/>
  <c r="AZ246" i="61"/>
  <c r="AY246" i="61"/>
  <c r="AX246" i="61"/>
  <c r="AW246" i="61"/>
  <c r="AV246" i="61"/>
  <c r="AU246" i="61"/>
  <c r="AT246" i="61"/>
  <c r="AS246" i="61"/>
  <c r="AR246" i="61"/>
  <c r="AQ246" i="61"/>
  <c r="AP246" i="61"/>
  <c r="AO246" i="61"/>
  <c r="AN246" i="61"/>
  <c r="AM246" i="61"/>
  <c r="AL246" i="61"/>
  <c r="AK246" i="61"/>
  <c r="AJ246" i="61"/>
  <c r="BC245" i="61"/>
  <c r="BB245" i="61"/>
  <c r="BA245" i="61"/>
  <c r="AZ245" i="61"/>
  <c r="AY245" i="61"/>
  <c r="AX245" i="61"/>
  <c r="AW245" i="61"/>
  <c r="AV245" i="61"/>
  <c r="AU245" i="61"/>
  <c r="AT245" i="61"/>
  <c r="AS245" i="61"/>
  <c r="AR245" i="61"/>
  <c r="AQ245" i="61"/>
  <c r="AP245" i="61"/>
  <c r="AO245" i="61"/>
  <c r="AN245" i="61"/>
  <c r="AM245" i="61"/>
  <c r="AL245" i="61"/>
  <c r="AK245" i="61"/>
  <c r="AJ245" i="61"/>
  <c r="BC244" i="61"/>
  <c r="BB244" i="61"/>
  <c r="BA244" i="61"/>
  <c r="AZ244" i="61"/>
  <c r="AY244" i="61"/>
  <c r="AX244" i="61"/>
  <c r="AW244" i="61"/>
  <c r="AV244" i="61"/>
  <c r="AU244" i="61"/>
  <c r="AT244" i="61"/>
  <c r="AS244" i="61"/>
  <c r="AR244" i="61"/>
  <c r="AQ244" i="61"/>
  <c r="AP244" i="61"/>
  <c r="AO244" i="61"/>
  <c r="AN244" i="61"/>
  <c r="AH244" i="61" s="1"/>
  <c r="P246" i="4" s="1"/>
  <c r="AM244" i="61"/>
  <c r="AL244" i="61"/>
  <c r="AK244" i="61"/>
  <c r="AJ244" i="61"/>
  <c r="BC243" i="61"/>
  <c r="BB243" i="61"/>
  <c r="BA243" i="61"/>
  <c r="AZ243" i="61"/>
  <c r="AY243" i="61"/>
  <c r="AX243" i="61"/>
  <c r="AW243" i="61"/>
  <c r="AV243" i="61"/>
  <c r="AU243" i="61"/>
  <c r="AT243" i="61"/>
  <c r="AS243" i="61"/>
  <c r="AR243" i="61"/>
  <c r="AQ243" i="61"/>
  <c r="AP243" i="61"/>
  <c r="AO243" i="61"/>
  <c r="AN243" i="61"/>
  <c r="AM243" i="61"/>
  <c r="AL243" i="61"/>
  <c r="AK243" i="61"/>
  <c r="AJ243" i="61"/>
  <c r="BC242" i="61"/>
  <c r="BB242" i="61"/>
  <c r="BA242" i="61"/>
  <c r="AZ242" i="61"/>
  <c r="AY242" i="61"/>
  <c r="AX242" i="61"/>
  <c r="AW242" i="61"/>
  <c r="AV242" i="61"/>
  <c r="AU242" i="61"/>
  <c r="AT242" i="61"/>
  <c r="AS242" i="61"/>
  <c r="AR242" i="61"/>
  <c r="AQ242" i="61"/>
  <c r="AP242" i="61"/>
  <c r="AO242" i="61"/>
  <c r="AN242" i="61"/>
  <c r="AM242" i="61"/>
  <c r="AL242" i="61"/>
  <c r="AK242" i="61"/>
  <c r="AJ242" i="61"/>
  <c r="BC241" i="61"/>
  <c r="BB241" i="61"/>
  <c r="BA241" i="61"/>
  <c r="AZ241" i="61"/>
  <c r="AY241" i="61"/>
  <c r="AX241" i="61"/>
  <c r="AW241" i="61"/>
  <c r="AV241" i="61"/>
  <c r="AU241" i="61"/>
  <c r="AT241" i="61"/>
  <c r="AS241" i="61"/>
  <c r="AR241" i="61"/>
  <c r="AQ241" i="61"/>
  <c r="AP241" i="61"/>
  <c r="AO241" i="61"/>
  <c r="AN241" i="61"/>
  <c r="AM241" i="61"/>
  <c r="AL241" i="61"/>
  <c r="AK241" i="61"/>
  <c r="AJ241" i="61"/>
  <c r="BC240" i="61"/>
  <c r="BB240" i="61"/>
  <c r="BA240" i="61"/>
  <c r="AZ240" i="61"/>
  <c r="AY240" i="61"/>
  <c r="AX240" i="61"/>
  <c r="AW240" i="61"/>
  <c r="AV240" i="61"/>
  <c r="AU240" i="61"/>
  <c r="AT240" i="61"/>
  <c r="AS240" i="61"/>
  <c r="AR240" i="61"/>
  <c r="AQ240" i="61"/>
  <c r="AP240" i="61"/>
  <c r="AO240" i="61"/>
  <c r="AN240" i="61"/>
  <c r="AM240" i="61"/>
  <c r="AL240" i="61"/>
  <c r="AK240" i="61"/>
  <c r="AJ240" i="61"/>
  <c r="BC239" i="61"/>
  <c r="BB239" i="61"/>
  <c r="BA239" i="61"/>
  <c r="AZ239" i="61"/>
  <c r="AY239" i="61"/>
  <c r="AX239" i="61"/>
  <c r="AW239" i="61"/>
  <c r="AV239" i="61"/>
  <c r="AU239" i="61"/>
  <c r="AT239" i="61"/>
  <c r="AS239" i="61"/>
  <c r="AR239" i="61"/>
  <c r="AQ239" i="61"/>
  <c r="AP239" i="61"/>
  <c r="AO239" i="61"/>
  <c r="AN239" i="61"/>
  <c r="AM239" i="61"/>
  <c r="AL239" i="61"/>
  <c r="AK239" i="61"/>
  <c r="AJ239" i="61"/>
  <c r="BC238" i="61"/>
  <c r="BB238" i="61"/>
  <c r="BA238" i="61"/>
  <c r="AZ238" i="61"/>
  <c r="AY238" i="61"/>
  <c r="AX238" i="61"/>
  <c r="AW238" i="61"/>
  <c r="AV238" i="61"/>
  <c r="AU238" i="61"/>
  <c r="AT238" i="61"/>
  <c r="AS238" i="61"/>
  <c r="AR238" i="61"/>
  <c r="AQ238" i="61"/>
  <c r="AP238" i="61"/>
  <c r="AO238" i="61"/>
  <c r="AN238" i="61"/>
  <c r="AM238" i="61"/>
  <c r="AL238" i="61"/>
  <c r="AK238" i="61"/>
  <c r="AJ238" i="61"/>
  <c r="BC237" i="61"/>
  <c r="BB237" i="61"/>
  <c r="BA237" i="61"/>
  <c r="AZ237" i="61"/>
  <c r="AY237" i="61"/>
  <c r="AX237" i="61"/>
  <c r="AW237" i="61"/>
  <c r="AV237" i="61"/>
  <c r="AU237" i="61"/>
  <c r="AT237" i="61"/>
  <c r="AS237" i="61"/>
  <c r="AR237" i="61"/>
  <c r="AQ237" i="61"/>
  <c r="AP237" i="61"/>
  <c r="AO237" i="61"/>
  <c r="AN237" i="61"/>
  <c r="AM237" i="61"/>
  <c r="AL237" i="61"/>
  <c r="AK237" i="61"/>
  <c r="AJ237" i="61"/>
  <c r="BC236" i="61"/>
  <c r="BB236" i="61"/>
  <c r="BA236" i="61"/>
  <c r="AZ236" i="61"/>
  <c r="AY236" i="61"/>
  <c r="AX236" i="61"/>
  <c r="AW236" i="61"/>
  <c r="AV236" i="61"/>
  <c r="AU236" i="61"/>
  <c r="AT236" i="61"/>
  <c r="AS236" i="61"/>
  <c r="AR236" i="61"/>
  <c r="AQ236" i="61"/>
  <c r="AP236" i="61"/>
  <c r="AO236" i="61"/>
  <c r="AN236" i="61"/>
  <c r="AM236" i="61"/>
  <c r="AL236" i="61"/>
  <c r="AK236" i="61"/>
  <c r="AJ236" i="61"/>
  <c r="BC235" i="61"/>
  <c r="BB235" i="61"/>
  <c r="BA235" i="61"/>
  <c r="AZ235" i="61"/>
  <c r="AY235" i="61"/>
  <c r="AX235" i="61"/>
  <c r="AW235" i="61"/>
  <c r="AV235" i="61"/>
  <c r="AU235" i="61"/>
  <c r="AT235" i="61"/>
  <c r="AS235" i="61"/>
  <c r="AR235" i="61"/>
  <c r="AQ235" i="61"/>
  <c r="AP235" i="61"/>
  <c r="AO235" i="61"/>
  <c r="AN235" i="61"/>
  <c r="AM235" i="61"/>
  <c r="AL235" i="61"/>
  <c r="AK235" i="61"/>
  <c r="AJ235" i="61"/>
  <c r="BC234" i="61"/>
  <c r="BB234" i="61"/>
  <c r="BA234" i="61"/>
  <c r="AZ234" i="61"/>
  <c r="AY234" i="61"/>
  <c r="AX234" i="61"/>
  <c r="AW234" i="61"/>
  <c r="AV234" i="61"/>
  <c r="AU234" i="61"/>
  <c r="AT234" i="61"/>
  <c r="AS234" i="61"/>
  <c r="AR234" i="61"/>
  <c r="AQ234" i="61"/>
  <c r="AP234" i="61"/>
  <c r="AO234" i="61"/>
  <c r="AN234" i="61"/>
  <c r="AM234" i="61"/>
  <c r="AL234" i="61"/>
  <c r="AK234" i="61"/>
  <c r="AJ234" i="61"/>
  <c r="BC233" i="61"/>
  <c r="BB233" i="61"/>
  <c r="BA233" i="61"/>
  <c r="AZ233" i="61"/>
  <c r="AY233" i="61"/>
  <c r="AX233" i="61"/>
  <c r="AW233" i="61"/>
  <c r="AV233" i="61"/>
  <c r="AU233" i="61"/>
  <c r="AT233" i="61"/>
  <c r="AS233" i="61"/>
  <c r="AR233" i="61"/>
  <c r="AQ233" i="61"/>
  <c r="AP233" i="61"/>
  <c r="AO233" i="61"/>
  <c r="AN233" i="61"/>
  <c r="AM233" i="61"/>
  <c r="AL233" i="61"/>
  <c r="AK233" i="61"/>
  <c r="AJ233" i="61"/>
  <c r="BC232" i="61"/>
  <c r="BB232" i="61"/>
  <c r="BA232" i="61"/>
  <c r="AZ232" i="61"/>
  <c r="AY232" i="61"/>
  <c r="AX232" i="61"/>
  <c r="AW232" i="61"/>
  <c r="AV232" i="61"/>
  <c r="AU232" i="61"/>
  <c r="AT232" i="61"/>
  <c r="AS232" i="61"/>
  <c r="AR232" i="61"/>
  <c r="AQ232" i="61"/>
  <c r="AP232" i="61"/>
  <c r="AO232" i="61"/>
  <c r="AN232" i="61"/>
  <c r="AM232" i="61"/>
  <c r="AL232" i="61"/>
  <c r="AK232" i="61"/>
  <c r="AJ232" i="61"/>
  <c r="BC231" i="61"/>
  <c r="BB231" i="61"/>
  <c r="BA231" i="61"/>
  <c r="AZ231" i="61"/>
  <c r="AY231" i="61"/>
  <c r="AX231" i="61"/>
  <c r="AW231" i="61"/>
  <c r="AV231" i="61"/>
  <c r="AU231" i="61"/>
  <c r="AT231" i="61"/>
  <c r="AS231" i="61"/>
  <c r="AR231" i="61"/>
  <c r="AQ231" i="61"/>
  <c r="AP231" i="61"/>
  <c r="AO231" i="61"/>
  <c r="AN231" i="61"/>
  <c r="AM231" i="61"/>
  <c r="AL231" i="61"/>
  <c r="AK231" i="61"/>
  <c r="AJ231" i="61"/>
  <c r="BC230" i="61"/>
  <c r="BB230" i="61"/>
  <c r="BA230" i="61"/>
  <c r="AZ230" i="61"/>
  <c r="AY230" i="61"/>
  <c r="AX230" i="61"/>
  <c r="AW230" i="61"/>
  <c r="AV230" i="61"/>
  <c r="AU230" i="61"/>
  <c r="AT230" i="61"/>
  <c r="AS230" i="61"/>
  <c r="AR230" i="61"/>
  <c r="AQ230" i="61"/>
  <c r="AP230" i="61"/>
  <c r="AO230" i="61"/>
  <c r="AN230" i="61"/>
  <c r="AM230" i="61"/>
  <c r="AL230" i="61"/>
  <c r="AK230" i="61"/>
  <c r="AJ230" i="61"/>
  <c r="BC229" i="61"/>
  <c r="BB229" i="61"/>
  <c r="BA229" i="61"/>
  <c r="AZ229" i="61"/>
  <c r="AY229" i="61"/>
  <c r="AX229" i="61"/>
  <c r="AW229" i="61"/>
  <c r="AV229" i="61"/>
  <c r="AU229" i="61"/>
  <c r="AT229" i="61"/>
  <c r="AS229" i="61"/>
  <c r="AR229" i="61"/>
  <c r="AQ229" i="61"/>
  <c r="AP229" i="61"/>
  <c r="AO229" i="61"/>
  <c r="AN229" i="61"/>
  <c r="AM229" i="61"/>
  <c r="AL229" i="61"/>
  <c r="AK229" i="61"/>
  <c r="AJ229" i="61"/>
  <c r="BC228" i="61"/>
  <c r="BB228" i="61"/>
  <c r="BA228" i="61"/>
  <c r="AZ228" i="61"/>
  <c r="AY228" i="61"/>
  <c r="AX228" i="61"/>
  <c r="AW228" i="61"/>
  <c r="AV228" i="61"/>
  <c r="AU228" i="61"/>
  <c r="AT228" i="61"/>
  <c r="AS228" i="61"/>
  <c r="AR228" i="61"/>
  <c r="AQ228" i="61"/>
  <c r="AP228" i="61"/>
  <c r="AO228" i="61"/>
  <c r="AN228" i="61"/>
  <c r="AM228" i="61"/>
  <c r="AL228" i="61"/>
  <c r="AK228" i="61"/>
  <c r="AJ228" i="61"/>
  <c r="BC227" i="61"/>
  <c r="BB227" i="61"/>
  <c r="BA227" i="61"/>
  <c r="AZ227" i="61"/>
  <c r="AY227" i="61"/>
  <c r="AX227" i="61"/>
  <c r="AW227" i="61"/>
  <c r="AV227" i="61"/>
  <c r="AU227" i="61"/>
  <c r="AT227" i="61"/>
  <c r="AS227" i="61"/>
  <c r="AR227" i="61"/>
  <c r="AQ227" i="61"/>
  <c r="AP227" i="61"/>
  <c r="AO227" i="61"/>
  <c r="AN227" i="61"/>
  <c r="AM227" i="61"/>
  <c r="AL227" i="61"/>
  <c r="AK227" i="61"/>
  <c r="AJ227" i="61"/>
  <c r="BC226" i="61"/>
  <c r="BB226" i="61"/>
  <c r="BA226" i="61"/>
  <c r="AZ226" i="61"/>
  <c r="AY226" i="61"/>
  <c r="AX226" i="61"/>
  <c r="AW226" i="61"/>
  <c r="AV226" i="61"/>
  <c r="AU226" i="61"/>
  <c r="AT226" i="61"/>
  <c r="AS226" i="61"/>
  <c r="AR226" i="61"/>
  <c r="AQ226" i="61"/>
  <c r="AP226" i="61"/>
  <c r="AO226" i="61"/>
  <c r="AN226" i="61"/>
  <c r="AM226" i="61"/>
  <c r="AL226" i="61"/>
  <c r="AK226" i="61"/>
  <c r="AJ226" i="61"/>
  <c r="BC225" i="61"/>
  <c r="BB225" i="61"/>
  <c r="BA225" i="61"/>
  <c r="AZ225" i="61"/>
  <c r="AY225" i="61"/>
  <c r="AX225" i="61"/>
  <c r="AW225" i="61"/>
  <c r="AV225" i="61"/>
  <c r="AU225" i="61"/>
  <c r="AT225" i="61"/>
  <c r="AS225" i="61"/>
  <c r="AR225" i="61"/>
  <c r="AQ225" i="61"/>
  <c r="AP225" i="61"/>
  <c r="AO225" i="61"/>
  <c r="AN225" i="61"/>
  <c r="AM225" i="61"/>
  <c r="AL225" i="61"/>
  <c r="AK225" i="61"/>
  <c r="AJ225" i="61"/>
  <c r="BC224" i="61"/>
  <c r="BB224" i="61"/>
  <c r="BA224" i="61"/>
  <c r="AZ224" i="61"/>
  <c r="AY224" i="61"/>
  <c r="AX224" i="61"/>
  <c r="AW224" i="61"/>
  <c r="AV224" i="61"/>
  <c r="AU224" i="61"/>
  <c r="AT224" i="61"/>
  <c r="AS224" i="61"/>
  <c r="AR224" i="61"/>
  <c r="AQ224" i="61"/>
  <c r="AP224" i="61"/>
  <c r="AO224" i="61"/>
  <c r="AN224" i="61"/>
  <c r="AM224" i="61"/>
  <c r="AL224" i="61"/>
  <c r="AK224" i="61"/>
  <c r="AJ224" i="61"/>
  <c r="BC223" i="61"/>
  <c r="BB223" i="61"/>
  <c r="BA223" i="61"/>
  <c r="AZ223" i="61"/>
  <c r="AY223" i="61"/>
  <c r="AX223" i="61"/>
  <c r="AW223" i="61"/>
  <c r="AV223" i="61"/>
  <c r="AU223" i="61"/>
  <c r="AT223" i="61"/>
  <c r="AS223" i="61"/>
  <c r="AR223" i="61"/>
  <c r="AQ223" i="61"/>
  <c r="AP223" i="61"/>
  <c r="AO223" i="61"/>
  <c r="AN223" i="61"/>
  <c r="AM223" i="61"/>
  <c r="AL223" i="61"/>
  <c r="AK223" i="61"/>
  <c r="AJ223" i="61"/>
  <c r="BC222" i="61"/>
  <c r="BB222" i="61"/>
  <c r="BA222" i="61"/>
  <c r="AZ222" i="61"/>
  <c r="AY222" i="61"/>
  <c r="AX222" i="61"/>
  <c r="AW222" i="61"/>
  <c r="AV222" i="61"/>
  <c r="AU222" i="61"/>
  <c r="AT222" i="61"/>
  <c r="AS222" i="61"/>
  <c r="AR222" i="61"/>
  <c r="AQ222" i="61"/>
  <c r="AP222" i="61"/>
  <c r="AO222" i="61"/>
  <c r="AN222" i="61"/>
  <c r="AM222" i="61"/>
  <c r="AL222" i="61"/>
  <c r="AK222" i="61"/>
  <c r="AJ222" i="61"/>
  <c r="BC221" i="61"/>
  <c r="BB221" i="61"/>
  <c r="BA221" i="61"/>
  <c r="AZ221" i="61"/>
  <c r="AY221" i="61"/>
  <c r="AX221" i="61"/>
  <c r="AW221" i="61"/>
  <c r="AV221" i="61"/>
  <c r="AU221" i="61"/>
  <c r="AT221" i="61"/>
  <c r="AS221" i="61"/>
  <c r="AR221" i="61"/>
  <c r="AQ221" i="61"/>
  <c r="AP221" i="61"/>
  <c r="AO221" i="61"/>
  <c r="AN221" i="61"/>
  <c r="AM221" i="61"/>
  <c r="AL221" i="61"/>
  <c r="AK221" i="61"/>
  <c r="AJ221" i="61"/>
  <c r="BC220" i="61"/>
  <c r="BB220" i="61"/>
  <c r="BA220" i="61"/>
  <c r="AZ220" i="61"/>
  <c r="AY220" i="61"/>
  <c r="AX220" i="61"/>
  <c r="AW220" i="61"/>
  <c r="AV220" i="61"/>
  <c r="AU220" i="61"/>
  <c r="AT220" i="61"/>
  <c r="AS220" i="61"/>
  <c r="AR220" i="61"/>
  <c r="AQ220" i="61"/>
  <c r="AP220" i="61"/>
  <c r="AO220" i="61"/>
  <c r="AN220" i="61"/>
  <c r="AM220" i="61"/>
  <c r="AL220" i="61"/>
  <c r="AK220" i="61"/>
  <c r="AJ220" i="61"/>
  <c r="BC219" i="61"/>
  <c r="BB219" i="61"/>
  <c r="BA219" i="61"/>
  <c r="AZ219" i="61"/>
  <c r="AY219" i="61"/>
  <c r="AX219" i="61"/>
  <c r="AW219" i="61"/>
  <c r="AV219" i="61"/>
  <c r="AU219" i="61"/>
  <c r="AT219" i="61"/>
  <c r="AS219" i="61"/>
  <c r="AR219" i="61"/>
  <c r="AQ219" i="61"/>
  <c r="AP219" i="61"/>
  <c r="AO219" i="61"/>
  <c r="AN219" i="61"/>
  <c r="AM219" i="61"/>
  <c r="AL219" i="61"/>
  <c r="AK219" i="61"/>
  <c r="AJ219" i="61"/>
  <c r="BC218" i="61"/>
  <c r="BB218" i="61"/>
  <c r="BA218" i="61"/>
  <c r="AZ218" i="61"/>
  <c r="AY218" i="61"/>
  <c r="AX218" i="61"/>
  <c r="AW218" i="61"/>
  <c r="AV218" i="61"/>
  <c r="AU218" i="61"/>
  <c r="AT218" i="61"/>
  <c r="AS218" i="61"/>
  <c r="AR218" i="61"/>
  <c r="AQ218" i="61"/>
  <c r="AP218" i="61"/>
  <c r="AO218" i="61"/>
  <c r="AN218" i="61"/>
  <c r="AM218" i="61"/>
  <c r="AL218" i="61"/>
  <c r="AK218" i="61"/>
  <c r="AJ218" i="61"/>
  <c r="BC217" i="61"/>
  <c r="BB217" i="61"/>
  <c r="BA217" i="61"/>
  <c r="AZ217" i="61"/>
  <c r="AY217" i="61"/>
  <c r="AX217" i="61"/>
  <c r="AW217" i="61"/>
  <c r="AV217" i="61"/>
  <c r="AU217" i="61"/>
  <c r="AT217" i="61"/>
  <c r="AS217" i="61"/>
  <c r="AR217" i="61"/>
  <c r="AQ217" i="61"/>
  <c r="AP217" i="61"/>
  <c r="AO217" i="61"/>
  <c r="AN217" i="61"/>
  <c r="AM217" i="61"/>
  <c r="AL217" i="61"/>
  <c r="AK217" i="61"/>
  <c r="AJ217" i="61"/>
  <c r="BC216" i="61"/>
  <c r="BB216" i="61"/>
  <c r="BA216" i="61"/>
  <c r="AZ216" i="61"/>
  <c r="AY216" i="61"/>
  <c r="AX216" i="61"/>
  <c r="AW216" i="61"/>
  <c r="AV216" i="61"/>
  <c r="AU216" i="61"/>
  <c r="AT216" i="61"/>
  <c r="AS216" i="61"/>
  <c r="AR216" i="61"/>
  <c r="AQ216" i="61"/>
  <c r="AP216" i="61"/>
  <c r="AO216" i="61"/>
  <c r="AN216" i="61"/>
  <c r="AM216" i="61"/>
  <c r="AL216" i="61"/>
  <c r="AK216" i="61"/>
  <c r="AJ216" i="61"/>
  <c r="BC215" i="61"/>
  <c r="BB215" i="61"/>
  <c r="BA215" i="61"/>
  <c r="AZ215" i="61"/>
  <c r="AY215" i="61"/>
  <c r="AX215" i="61"/>
  <c r="AW215" i="61"/>
  <c r="AV215" i="61"/>
  <c r="AU215" i="61"/>
  <c r="AT215" i="61"/>
  <c r="AS215" i="61"/>
  <c r="AR215" i="61"/>
  <c r="AQ215" i="61"/>
  <c r="AP215" i="61"/>
  <c r="AO215" i="61"/>
  <c r="AN215" i="61"/>
  <c r="AM215" i="61"/>
  <c r="AL215" i="61"/>
  <c r="AK215" i="61"/>
  <c r="AJ215" i="61"/>
  <c r="BC214" i="61"/>
  <c r="BB214" i="61"/>
  <c r="BA214" i="61"/>
  <c r="AZ214" i="61"/>
  <c r="AY214" i="61"/>
  <c r="AX214" i="61"/>
  <c r="AW214" i="61"/>
  <c r="AV214" i="61"/>
  <c r="AU214" i="61"/>
  <c r="AT214" i="61"/>
  <c r="AS214" i="61"/>
  <c r="AR214" i="61"/>
  <c r="AQ214" i="61"/>
  <c r="AP214" i="61"/>
  <c r="AO214" i="61"/>
  <c r="AN214" i="61"/>
  <c r="AM214" i="61"/>
  <c r="AL214" i="61"/>
  <c r="AK214" i="61"/>
  <c r="AJ214" i="61"/>
  <c r="BC213" i="61"/>
  <c r="BB213" i="61"/>
  <c r="BA213" i="61"/>
  <c r="AZ213" i="61"/>
  <c r="AY213" i="61"/>
  <c r="AX213" i="61"/>
  <c r="AW213" i="61"/>
  <c r="AV213" i="61"/>
  <c r="AU213" i="61"/>
  <c r="AT213" i="61"/>
  <c r="AS213" i="61"/>
  <c r="AR213" i="61"/>
  <c r="AQ213" i="61"/>
  <c r="AP213" i="61"/>
  <c r="AO213" i="61"/>
  <c r="AN213" i="61"/>
  <c r="AM213" i="61"/>
  <c r="AL213" i="61"/>
  <c r="AK213" i="61"/>
  <c r="AJ213" i="61"/>
  <c r="BC212" i="61"/>
  <c r="BB212" i="61"/>
  <c r="BA212" i="61"/>
  <c r="AZ212" i="61"/>
  <c r="AY212" i="61"/>
  <c r="AX212" i="61"/>
  <c r="AW212" i="61"/>
  <c r="AV212" i="61"/>
  <c r="AU212" i="61"/>
  <c r="AT212" i="61"/>
  <c r="AS212" i="61"/>
  <c r="AR212" i="61"/>
  <c r="AQ212" i="61"/>
  <c r="AP212" i="61"/>
  <c r="AO212" i="61"/>
  <c r="AN212" i="61"/>
  <c r="AM212" i="61"/>
  <c r="AL212" i="61"/>
  <c r="AK212" i="61"/>
  <c r="AJ212" i="61"/>
  <c r="BC211" i="61"/>
  <c r="BB211" i="61"/>
  <c r="BA211" i="61"/>
  <c r="AZ211" i="61"/>
  <c r="AY211" i="61"/>
  <c r="AX211" i="61"/>
  <c r="AW211" i="61"/>
  <c r="AV211" i="61"/>
  <c r="AU211" i="61"/>
  <c r="AT211" i="61"/>
  <c r="AS211" i="61"/>
  <c r="AR211" i="61"/>
  <c r="AQ211" i="61"/>
  <c r="AP211" i="61"/>
  <c r="AO211" i="61"/>
  <c r="AN211" i="61"/>
  <c r="AM211" i="61"/>
  <c r="AL211" i="61"/>
  <c r="AK211" i="61"/>
  <c r="AJ211" i="61"/>
  <c r="BC210" i="61"/>
  <c r="BB210" i="61"/>
  <c r="BA210" i="61"/>
  <c r="AZ210" i="61"/>
  <c r="AY210" i="61"/>
  <c r="AX210" i="61"/>
  <c r="AW210" i="61"/>
  <c r="AV210" i="61"/>
  <c r="AU210" i="61"/>
  <c r="AT210" i="61"/>
  <c r="AS210" i="61"/>
  <c r="AR210" i="61"/>
  <c r="AQ210" i="61"/>
  <c r="AP210" i="61"/>
  <c r="AO210" i="61"/>
  <c r="AN210" i="61"/>
  <c r="AM210" i="61"/>
  <c r="AL210" i="61"/>
  <c r="AK210" i="61"/>
  <c r="AJ210" i="61"/>
  <c r="BC209" i="61"/>
  <c r="BB209" i="61"/>
  <c r="BA209" i="61"/>
  <c r="AZ209" i="61"/>
  <c r="AY209" i="61"/>
  <c r="AX209" i="61"/>
  <c r="AW209" i="61"/>
  <c r="AV209" i="61"/>
  <c r="AU209" i="61"/>
  <c r="AT209" i="61"/>
  <c r="AS209" i="61"/>
  <c r="AR209" i="61"/>
  <c r="AQ209" i="61"/>
  <c r="AP209" i="61"/>
  <c r="AO209" i="61"/>
  <c r="AN209" i="61"/>
  <c r="AM209" i="61"/>
  <c r="AL209" i="61"/>
  <c r="AK209" i="61"/>
  <c r="AJ209" i="61"/>
  <c r="BC208" i="61"/>
  <c r="BB208" i="61"/>
  <c r="BA208" i="61"/>
  <c r="AZ208" i="61"/>
  <c r="AY208" i="61"/>
  <c r="AX208" i="61"/>
  <c r="AW208" i="61"/>
  <c r="AV208" i="61"/>
  <c r="AU208" i="61"/>
  <c r="AT208" i="61"/>
  <c r="AS208" i="61"/>
  <c r="AR208" i="61"/>
  <c r="AQ208" i="61"/>
  <c r="AP208" i="61"/>
  <c r="AO208" i="61"/>
  <c r="AN208" i="61"/>
  <c r="AM208" i="61"/>
  <c r="AL208" i="61"/>
  <c r="AK208" i="61"/>
  <c r="AJ208" i="61"/>
  <c r="BC207" i="61"/>
  <c r="BB207" i="61"/>
  <c r="BA207" i="61"/>
  <c r="AZ207" i="61"/>
  <c r="AY207" i="61"/>
  <c r="AX207" i="61"/>
  <c r="AW207" i="61"/>
  <c r="AV207" i="61"/>
  <c r="AU207" i="61"/>
  <c r="AT207" i="61"/>
  <c r="AS207" i="61"/>
  <c r="AR207" i="61"/>
  <c r="AQ207" i="61"/>
  <c r="AP207" i="61"/>
  <c r="AO207" i="61"/>
  <c r="AN207" i="61"/>
  <c r="AM207" i="61"/>
  <c r="AL207" i="61"/>
  <c r="AK207" i="61"/>
  <c r="AJ207" i="61"/>
  <c r="BC206" i="61"/>
  <c r="BB206" i="61"/>
  <c r="BA206" i="61"/>
  <c r="AZ206" i="61"/>
  <c r="AY206" i="61"/>
  <c r="AX206" i="61"/>
  <c r="AW206" i="61"/>
  <c r="AV206" i="61"/>
  <c r="AU206" i="61"/>
  <c r="AT206" i="61"/>
  <c r="AS206" i="61"/>
  <c r="AR206" i="61"/>
  <c r="AQ206" i="61"/>
  <c r="AP206" i="61"/>
  <c r="AO206" i="61"/>
  <c r="AN206" i="61"/>
  <c r="AM206" i="61"/>
  <c r="AL206" i="61"/>
  <c r="AK206" i="61"/>
  <c r="AJ206" i="61"/>
  <c r="BC205" i="61"/>
  <c r="BB205" i="61"/>
  <c r="BA205" i="61"/>
  <c r="AZ205" i="61"/>
  <c r="AY205" i="61"/>
  <c r="AX205" i="61"/>
  <c r="AW205" i="61"/>
  <c r="AV205" i="61"/>
  <c r="AU205" i="61"/>
  <c r="AT205" i="61"/>
  <c r="AS205" i="61"/>
  <c r="AR205" i="61"/>
  <c r="AQ205" i="61"/>
  <c r="AP205" i="61"/>
  <c r="AO205" i="61"/>
  <c r="AN205" i="61"/>
  <c r="AM205" i="61"/>
  <c r="AL205" i="61"/>
  <c r="AK205" i="61"/>
  <c r="AJ205" i="61"/>
  <c r="AH205" i="61" s="1"/>
  <c r="P207" i="4" s="1"/>
  <c r="BC204" i="61"/>
  <c r="BB204" i="61"/>
  <c r="BA204" i="61"/>
  <c r="AZ204" i="61"/>
  <c r="AY204" i="61"/>
  <c r="AX204" i="61"/>
  <c r="AW204" i="61"/>
  <c r="AV204" i="61"/>
  <c r="AU204" i="61"/>
  <c r="AT204" i="61"/>
  <c r="AS204" i="61"/>
  <c r="AR204" i="61"/>
  <c r="AQ204" i="61"/>
  <c r="AP204" i="61"/>
  <c r="AO204" i="61"/>
  <c r="AN204" i="61"/>
  <c r="AM204" i="61"/>
  <c r="AL204" i="61"/>
  <c r="AK204" i="61"/>
  <c r="AJ204" i="61"/>
  <c r="BC203" i="61"/>
  <c r="BB203" i="61"/>
  <c r="BA203" i="61"/>
  <c r="AZ203" i="61"/>
  <c r="AY203" i="61"/>
  <c r="AX203" i="61"/>
  <c r="AW203" i="61"/>
  <c r="AV203" i="61"/>
  <c r="AU203" i="61"/>
  <c r="AT203" i="61"/>
  <c r="AS203" i="61"/>
  <c r="AR203" i="61"/>
  <c r="AQ203" i="61"/>
  <c r="AP203" i="61"/>
  <c r="AO203" i="61"/>
  <c r="AN203" i="61"/>
  <c r="AM203" i="61"/>
  <c r="AL203" i="61"/>
  <c r="AK203" i="61"/>
  <c r="AJ203" i="61"/>
  <c r="BC202" i="61"/>
  <c r="BB202" i="61"/>
  <c r="BA202" i="61"/>
  <c r="AZ202" i="61"/>
  <c r="AY202" i="61"/>
  <c r="AX202" i="61"/>
  <c r="AW202" i="61"/>
  <c r="AV202" i="61"/>
  <c r="AU202" i="61"/>
  <c r="AT202" i="61"/>
  <c r="AS202" i="61"/>
  <c r="AR202" i="61"/>
  <c r="AQ202" i="61"/>
  <c r="AP202" i="61"/>
  <c r="AO202" i="61"/>
  <c r="AN202" i="61"/>
  <c r="AM202" i="61"/>
  <c r="AL202" i="61"/>
  <c r="AK202" i="61"/>
  <c r="AJ202" i="61"/>
  <c r="BC201" i="61"/>
  <c r="BB201" i="61"/>
  <c r="BA201" i="61"/>
  <c r="AZ201" i="61"/>
  <c r="AY201" i="61"/>
  <c r="AX201" i="61"/>
  <c r="AW201" i="61"/>
  <c r="AV201" i="61"/>
  <c r="AU201" i="61"/>
  <c r="AT201" i="61"/>
  <c r="AS201" i="61"/>
  <c r="AR201" i="61"/>
  <c r="AQ201" i="61"/>
  <c r="AP201" i="61"/>
  <c r="AO201" i="61"/>
  <c r="AN201" i="61"/>
  <c r="AM201" i="61"/>
  <c r="AL201" i="61"/>
  <c r="AK201" i="61"/>
  <c r="AJ201" i="61"/>
  <c r="BC200" i="61"/>
  <c r="BB200" i="61"/>
  <c r="BA200" i="61"/>
  <c r="AZ200" i="61"/>
  <c r="AY200" i="61"/>
  <c r="AX200" i="61"/>
  <c r="AW200" i="61"/>
  <c r="AV200" i="61"/>
  <c r="AU200" i="61"/>
  <c r="AT200" i="61"/>
  <c r="AS200" i="61"/>
  <c r="AR200" i="61"/>
  <c r="AQ200" i="61"/>
  <c r="AP200" i="61"/>
  <c r="AO200" i="61"/>
  <c r="AN200" i="61"/>
  <c r="AM200" i="61"/>
  <c r="AL200" i="61"/>
  <c r="AK200" i="61"/>
  <c r="AH200" i="61" s="1"/>
  <c r="P202" i="4" s="1"/>
  <c r="AJ200" i="61"/>
  <c r="BC199" i="61"/>
  <c r="BB199" i="61"/>
  <c r="BA199" i="61"/>
  <c r="AZ199" i="61"/>
  <c r="AY199" i="61"/>
  <c r="AX199" i="61"/>
  <c r="AW199" i="61"/>
  <c r="AV199" i="61"/>
  <c r="AU199" i="61"/>
  <c r="AT199" i="61"/>
  <c r="AS199" i="61"/>
  <c r="AR199" i="61"/>
  <c r="AQ199" i="61"/>
  <c r="AP199" i="61"/>
  <c r="AO199" i="61"/>
  <c r="AN199" i="61"/>
  <c r="AM199" i="61"/>
  <c r="AL199" i="61"/>
  <c r="AK199" i="61"/>
  <c r="AJ199" i="61"/>
  <c r="BC198" i="61"/>
  <c r="BB198" i="61"/>
  <c r="BA198" i="61"/>
  <c r="AZ198" i="61"/>
  <c r="AY198" i="61"/>
  <c r="AX198" i="61"/>
  <c r="AW198" i="61"/>
  <c r="AV198" i="61"/>
  <c r="AU198" i="61"/>
  <c r="AT198" i="61"/>
  <c r="AS198" i="61"/>
  <c r="AR198" i="61"/>
  <c r="AQ198" i="61"/>
  <c r="AP198" i="61"/>
  <c r="AO198" i="61"/>
  <c r="AN198" i="61"/>
  <c r="AM198" i="61"/>
  <c r="AL198" i="61"/>
  <c r="AK198" i="61"/>
  <c r="AJ198" i="61"/>
  <c r="BC197" i="61"/>
  <c r="BB197" i="61"/>
  <c r="BA197" i="61"/>
  <c r="AZ197" i="61"/>
  <c r="AY197" i="61"/>
  <c r="AX197" i="61"/>
  <c r="AW197" i="61"/>
  <c r="AV197" i="61"/>
  <c r="AU197" i="61"/>
  <c r="AT197" i="61"/>
  <c r="AS197" i="61"/>
  <c r="AR197" i="61"/>
  <c r="AQ197" i="61"/>
  <c r="AP197" i="61"/>
  <c r="AO197" i="61"/>
  <c r="AN197" i="61"/>
  <c r="AM197" i="61"/>
  <c r="AL197" i="61"/>
  <c r="AK197" i="61"/>
  <c r="AJ197" i="61"/>
  <c r="BC196" i="61"/>
  <c r="BB196" i="61"/>
  <c r="BA196" i="61"/>
  <c r="AZ196" i="61"/>
  <c r="AY196" i="61"/>
  <c r="AX196" i="61"/>
  <c r="AW196" i="61"/>
  <c r="AV196" i="61"/>
  <c r="AU196" i="61"/>
  <c r="AT196" i="61"/>
  <c r="AS196" i="61"/>
  <c r="AR196" i="61"/>
  <c r="AQ196" i="61"/>
  <c r="AP196" i="61"/>
  <c r="AO196" i="61"/>
  <c r="AN196" i="61"/>
  <c r="AM196" i="61"/>
  <c r="AL196" i="61"/>
  <c r="AK196" i="61"/>
  <c r="AJ196" i="61"/>
  <c r="BC195" i="61"/>
  <c r="BB195" i="61"/>
  <c r="BA195" i="61"/>
  <c r="AZ195" i="61"/>
  <c r="AY195" i="61"/>
  <c r="AX195" i="61"/>
  <c r="AW195" i="61"/>
  <c r="AV195" i="61"/>
  <c r="AU195" i="61"/>
  <c r="AT195" i="61"/>
  <c r="AS195" i="61"/>
  <c r="AR195" i="61"/>
  <c r="AQ195" i="61"/>
  <c r="AP195" i="61"/>
  <c r="AO195" i="61"/>
  <c r="AN195" i="61"/>
  <c r="AM195" i="61"/>
  <c r="AL195" i="61"/>
  <c r="AK195" i="61"/>
  <c r="AJ195" i="61"/>
  <c r="BC194" i="61"/>
  <c r="BB194" i="61"/>
  <c r="BA194" i="61"/>
  <c r="AZ194" i="61"/>
  <c r="AY194" i="61"/>
  <c r="AX194" i="61"/>
  <c r="AW194" i="61"/>
  <c r="AV194" i="61"/>
  <c r="AU194" i="61"/>
  <c r="AT194" i="61"/>
  <c r="AS194" i="61"/>
  <c r="AR194" i="61"/>
  <c r="AQ194" i="61"/>
  <c r="AP194" i="61"/>
  <c r="AO194" i="61"/>
  <c r="AN194" i="61"/>
  <c r="AM194" i="61"/>
  <c r="AL194" i="61"/>
  <c r="AK194" i="61"/>
  <c r="AJ194" i="61"/>
  <c r="BC193" i="61"/>
  <c r="BB193" i="61"/>
  <c r="BA193" i="61"/>
  <c r="AZ193" i="61"/>
  <c r="AY193" i="61"/>
  <c r="AX193" i="61"/>
  <c r="AW193" i="61"/>
  <c r="AV193" i="61"/>
  <c r="AU193" i="61"/>
  <c r="AT193" i="61"/>
  <c r="AS193" i="61"/>
  <c r="AR193" i="61"/>
  <c r="AQ193" i="61"/>
  <c r="AP193" i="61"/>
  <c r="AO193" i="61"/>
  <c r="AN193" i="61"/>
  <c r="AM193" i="61"/>
  <c r="AL193" i="61"/>
  <c r="AK193" i="61"/>
  <c r="AJ193" i="61"/>
  <c r="BC192" i="61"/>
  <c r="BB192" i="61"/>
  <c r="BA192" i="61"/>
  <c r="AZ192" i="61"/>
  <c r="AY192" i="61"/>
  <c r="AX192" i="61"/>
  <c r="AW192" i="61"/>
  <c r="AV192" i="61"/>
  <c r="AU192" i="61"/>
  <c r="AT192" i="61"/>
  <c r="AS192" i="61"/>
  <c r="AR192" i="61"/>
  <c r="AQ192" i="61"/>
  <c r="AP192" i="61"/>
  <c r="AO192" i="61"/>
  <c r="AN192" i="61"/>
  <c r="AM192" i="61"/>
  <c r="AL192" i="61"/>
  <c r="AK192" i="61"/>
  <c r="AJ192" i="61"/>
  <c r="BC191" i="61"/>
  <c r="BB191" i="61"/>
  <c r="BA191" i="61"/>
  <c r="AZ191" i="61"/>
  <c r="AY191" i="61"/>
  <c r="AX191" i="61"/>
  <c r="AW191" i="61"/>
  <c r="AV191" i="61"/>
  <c r="AU191" i="61"/>
  <c r="AT191" i="61"/>
  <c r="AS191" i="61"/>
  <c r="AR191" i="61"/>
  <c r="AQ191" i="61"/>
  <c r="AP191" i="61"/>
  <c r="AO191" i="61"/>
  <c r="AN191" i="61"/>
  <c r="AM191" i="61"/>
  <c r="AL191" i="61"/>
  <c r="AK191" i="61"/>
  <c r="AJ191" i="61"/>
  <c r="BC190" i="61"/>
  <c r="BB190" i="61"/>
  <c r="BA190" i="61"/>
  <c r="AZ190" i="61"/>
  <c r="AY190" i="61"/>
  <c r="AX190" i="61"/>
  <c r="AW190" i="61"/>
  <c r="AV190" i="61"/>
  <c r="AU190" i="61"/>
  <c r="AT190" i="61"/>
  <c r="AS190" i="61"/>
  <c r="AR190" i="61"/>
  <c r="AQ190" i="61"/>
  <c r="AP190" i="61"/>
  <c r="AO190" i="61"/>
  <c r="AN190" i="61"/>
  <c r="AM190" i="61"/>
  <c r="AL190" i="61"/>
  <c r="AK190" i="61"/>
  <c r="AJ190" i="61"/>
  <c r="BC189" i="61"/>
  <c r="BB189" i="61"/>
  <c r="BA189" i="61"/>
  <c r="AZ189" i="61"/>
  <c r="AY189" i="61"/>
  <c r="AX189" i="61"/>
  <c r="AW189" i="61"/>
  <c r="AV189" i="61"/>
  <c r="AU189" i="61"/>
  <c r="AT189" i="61"/>
  <c r="AS189" i="61"/>
  <c r="AR189" i="61"/>
  <c r="AQ189" i="61"/>
  <c r="AP189" i="61"/>
  <c r="AO189" i="61"/>
  <c r="AN189" i="61"/>
  <c r="AM189" i="61"/>
  <c r="AL189" i="61"/>
  <c r="AK189" i="61"/>
  <c r="AJ189" i="61"/>
  <c r="BC188" i="61"/>
  <c r="BB188" i="61"/>
  <c r="BA188" i="61"/>
  <c r="AZ188" i="61"/>
  <c r="AY188" i="61"/>
  <c r="AX188" i="61"/>
  <c r="AW188" i="61"/>
  <c r="AV188" i="61"/>
  <c r="AU188" i="61"/>
  <c r="AT188" i="61"/>
  <c r="AS188" i="61"/>
  <c r="AR188" i="61"/>
  <c r="AQ188" i="61"/>
  <c r="AP188" i="61"/>
  <c r="AO188" i="61"/>
  <c r="AN188" i="61"/>
  <c r="AM188" i="61"/>
  <c r="AL188" i="61"/>
  <c r="AK188" i="61"/>
  <c r="AH188" i="61" s="1"/>
  <c r="P190" i="4" s="1"/>
  <c r="AJ188" i="61"/>
  <c r="BC187" i="61"/>
  <c r="BB187" i="61"/>
  <c r="BA187" i="61"/>
  <c r="AZ187" i="61"/>
  <c r="AY187" i="61"/>
  <c r="AX187" i="61"/>
  <c r="AW187" i="61"/>
  <c r="AV187" i="61"/>
  <c r="AU187" i="61"/>
  <c r="AT187" i="61"/>
  <c r="AS187" i="61"/>
  <c r="AR187" i="61"/>
  <c r="AQ187" i="61"/>
  <c r="AP187" i="61"/>
  <c r="AO187" i="61"/>
  <c r="AN187" i="61"/>
  <c r="AM187" i="61"/>
  <c r="AL187" i="61"/>
  <c r="AK187" i="61"/>
  <c r="AJ187" i="61"/>
  <c r="AH187" i="61"/>
  <c r="P189" i="4" s="1"/>
  <c r="BC186" i="61"/>
  <c r="BB186" i="61"/>
  <c r="BA186" i="61"/>
  <c r="AZ186" i="61"/>
  <c r="AY186" i="61"/>
  <c r="AX186" i="61"/>
  <c r="AW186" i="61"/>
  <c r="AV186" i="61"/>
  <c r="AU186" i="61"/>
  <c r="AF186" i="61" s="1"/>
  <c r="N188" i="4" s="1"/>
  <c r="AT186" i="61"/>
  <c r="AS186" i="61"/>
  <c r="AR186" i="61"/>
  <c r="AQ186" i="61"/>
  <c r="AP186" i="61"/>
  <c r="AO186" i="61"/>
  <c r="AN186" i="61"/>
  <c r="AM186" i="61"/>
  <c r="AL186" i="61"/>
  <c r="AK186" i="61"/>
  <c r="AJ186" i="61"/>
  <c r="BC185" i="61"/>
  <c r="BB185" i="61"/>
  <c r="BA185" i="61"/>
  <c r="AZ185" i="61"/>
  <c r="AY185" i="61"/>
  <c r="AX185" i="61"/>
  <c r="AW185" i="61"/>
  <c r="AV185" i="61"/>
  <c r="AU185" i="61"/>
  <c r="AT185" i="61"/>
  <c r="AS185" i="61"/>
  <c r="AR185" i="61"/>
  <c r="AQ185" i="61"/>
  <c r="AP185" i="61"/>
  <c r="AO185" i="61"/>
  <c r="AN185" i="61"/>
  <c r="AM185" i="61"/>
  <c r="AL185" i="61"/>
  <c r="AK185" i="61"/>
  <c r="AJ185" i="61"/>
  <c r="BC184" i="61"/>
  <c r="BB184" i="61"/>
  <c r="BA184" i="61"/>
  <c r="AZ184" i="61"/>
  <c r="AY184" i="61"/>
  <c r="AX184" i="61"/>
  <c r="AW184" i="61"/>
  <c r="AV184" i="61"/>
  <c r="AU184" i="61"/>
  <c r="AT184" i="61"/>
  <c r="AS184" i="61"/>
  <c r="AR184" i="61"/>
  <c r="AQ184" i="61"/>
  <c r="AP184" i="61"/>
  <c r="AO184" i="61"/>
  <c r="AN184" i="61"/>
  <c r="AM184" i="61"/>
  <c r="AL184" i="61"/>
  <c r="AK184" i="61"/>
  <c r="AJ184" i="61"/>
  <c r="BC183" i="61"/>
  <c r="BB183" i="61"/>
  <c r="BA183" i="61"/>
  <c r="AZ183" i="61"/>
  <c r="AY183" i="61"/>
  <c r="AX183" i="61"/>
  <c r="AW183" i="61"/>
  <c r="AV183" i="61"/>
  <c r="AU183" i="61"/>
  <c r="AT183" i="61"/>
  <c r="AS183" i="61"/>
  <c r="AR183" i="61"/>
  <c r="AQ183" i="61"/>
  <c r="AP183" i="61"/>
  <c r="AO183" i="61"/>
  <c r="AN183" i="61"/>
  <c r="AM183" i="61"/>
  <c r="AL183" i="61"/>
  <c r="AK183" i="61"/>
  <c r="AJ183" i="61"/>
  <c r="BC182" i="61"/>
  <c r="BB182" i="61"/>
  <c r="BA182" i="61"/>
  <c r="AZ182" i="61"/>
  <c r="AY182" i="61"/>
  <c r="AX182" i="61"/>
  <c r="AW182" i="61"/>
  <c r="AV182" i="61"/>
  <c r="AU182" i="61"/>
  <c r="AT182" i="61"/>
  <c r="AS182" i="61"/>
  <c r="AR182" i="61"/>
  <c r="AQ182" i="61"/>
  <c r="AP182" i="61"/>
  <c r="AO182" i="61"/>
  <c r="AN182" i="61"/>
  <c r="AM182" i="61"/>
  <c r="AL182" i="61"/>
  <c r="AK182" i="61"/>
  <c r="AJ182" i="61"/>
  <c r="BC181" i="61"/>
  <c r="BB181" i="61"/>
  <c r="BA181" i="61"/>
  <c r="AZ181" i="61"/>
  <c r="AY181" i="61"/>
  <c r="AX181" i="61"/>
  <c r="AW181" i="61"/>
  <c r="AV181" i="61"/>
  <c r="AU181" i="61"/>
  <c r="AT181" i="61"/>
  <c r="AS181" i="61"/>
  <c r="AR181" i="61"/>
  <c r="AQ181" i="61"/>
  <c r="AP181" i="61"/>
  <c r="AO181" i="61"/>
  <c r="AN181" i="61"/>
  <c r="AM181" i="61"/>
  <c r="AL181" i="61"/>
  <c r="AK181" i="61"/>
  <c r="AH181" i="61" s="1"/>
  <c r="P183" i="4" s="1"/>
  <c r="AJ181" i="61"/>
  <c r="BC180" i="61"/>
  <c r="BB180" i="61"/>
  <c r="BA180" i="61"/>
  <c r="AZ180" i="61"/>
  <c r="AY180" i="61"/>
  <c r="AX180" i="61"/>
  <c r="AW180" i="61"/>
  <c r="AV180" i="61"/>
  <c r="AU180" i="61"/>
  <c r="AT180" i="61"/>
  <c r="AS180" i="61"/>
  <c r="AR180" i="61"/>
  <c r="AQ180" i="61"/>
  <c r="AP180" i="61"/>
  <c r="AO180" i="61"/>
  <c r="AN180" i="61"/>
  <c r="AM180" i="61"/>
  <c r="AL180" i="61"/>
  <c r="AK180" i="61"/>
  <c r="AJ180" i="61"/>
  <c r="BC179" i="61"/>
  <c r="BB179" i="61"/>
  <c r="BA179" i="61"/>
  <c r="AZ179" i="61"/>
  <c r="AY179" i="61"/>
  <c r="AX179" i="61"/>
  <c r="AW179" i="61"/>
  <c r="AV179" i="61"/>
  <c r="AU179" i="61"/>
  <c r="AT179" i="61"/>
  <c r="AS179" i="61"/>
  <c r="AR179" i="61"/>
  <c r="AQ179" i="61"/>
  <c r="AP179" i="61"/>
  <c r="AO179" i="61"/>
  <c r="AN179" i="61"/>
  <c r="AM179" i="61"/>
  <c r="AL179" i="61"/>
  <c r="AK179" i="61"/>
  <c r="AH179" i="61" s="1"/>
  <c r="P181" i="4" s="1"/>
  <c r="AJ179" i="61"/>
  <c r="BC178" i="61"/>
  <c r="BB178" i="61"/>
  <c r="BA178" i="61"/>
  <c r="AZ178" i="61"/>
  <c r="AY178" i="61"/>
  <c r="AX178" i="61"/>
  <c r="AW178" i="61"/>
  <c r="AV178" i="61"/>
  <c r="AU178" i="61"/>
  <c r="AT178" i="61"/>
  <c r="AS178" i="61"/>
  <c r="AR178" i="61"/>
  <c r="AQ178" i="61"/>
  <c r="AP178" i="61"/>
  <c r="AO178" i="61"/>
  <c r="AN178" i="61"/>
  <c r="AM178" i="61"/>
  <c r="AL178" i="61"/>
  <c r="AK178" i="61"/>
  <c r="AJ178" i="61"/>
  <c r="BC177" i="61"/>
  <c r="BB177" i="61"/>
  <c r="BA177" i="61"/>
  <c r="AZ177" i="61"/>
  <c r="AY177" i="61"/>
  <c r="AX177" i="61"/>
  <c r="AW177" i="61"/>
  <c r="AV177" i="61"/>
  <c r="AU177" i="61"/>
  <c r="AT177" i="61"/>
  <c r="AS177" i="61"/>
  <c r="AR177" i="61"/>
  <c r="AQ177" i="61"/>
  <c r="AP177" i="61"/>
  <c r="AO177" i="61"/>
  <c r="AN177" i="61"/>
  <c r="AM177" i="61"/>
  <c r="AL177" i="61"/>
  <c r="AK177" i="61"/>
  <c r="AJ177" i="61"/>
  <c r="BC176" i="61"/>
  <c r="BB176" i="61"/>
  <c r="BA176" i="61"/>
  <c r="AZ176" i="61"/>
  <c r="AY176" i="61"/>
  <c r="AX176" i="61"/>
  <c r="AW176" i="61"/>
  <c r="AV176" i="61"/>
  <c r="AU176" i="61"/>
  <c r="AT176" i="61"/>
  <c r="AS176" i="61"/>
  <c r="AR176" i="61"/>
  <c r="AQ176" i="61"/>
  <c r="AP176" i="61"/>
  <c r="AO176" i="61"/>
  <c r="AN176" i="61"/>
  <c r="AM176" i="61"/>
  <c r="AL176" i="61"/>
  <c r="AK176" i="61"/>
  <c r="AJ176" i="61"/>
  <c r="BC175" i="61"/>
  <c r="BB175" i="61"/>
  <c r="BA175" i="61"/>
  <c r="AZ175" i="61"/>
  <c r="AY175" i="61"/>
  <c r="AX175" i="61"/>
  <c r="AW175" i="61"/>
  <c r="AV175" i="61"/>
  <c r="AU175" i="61"/>
  <c r="AT175" i="61"/>
  <c r="AS175" i="61"/>
  <c r="AR175" i="61"/>
  <c r="AQ175" i="61"/>
  <c r="AP175" i="61"/>
  <c r="AO175" i="61"/>
  <c r="AN175" i="61"/>
  <c r="AM175" i="61"/>
  <c r="AL175" i="61"/>
  <c r="AK175" i="61"/>
  <c r="AJ175" i="61"/>
  <c r="BC174" i="61"/>
  <c r="BB174" i="61"/>
  <c r="BA174" i="61"/>
  <c r="AZ174" i="61"/>
  <c r="AY174" i="61"/>
  <c r="AX174" i="61"/>
  <c r="AW174" i="61"/>
  <c r="AV174" i="61"/>
  <c r="AU174" i="61"/>
  <c r="AT174" i="61"/>
  <c r="AS174" i="61"/>
  <c r="AR174" i="61"/>
  <c r="AQ174" i="61"/>
  <c r="AP174" i="61"/>
  <c r="AO174" i="61"/>
  <c r="AN174" i="61"/>
  <c r="AM174" i="61"/>
  <c r="AL174" i="61"/>
  <c r="AK174" i="61"/>
  <c r="AJ174" i="61"/>
  <c r="BC173" i="61"/>
  <c r="BB173" i="61"/>
  <c r="BA173" i="61"/>
  <c r="AZ173" i="61"/>
  <c r="AY173" i="61"/>
  <c r="AX173" i="61"/>
  <c r="AW173" i="61"/>
  <c r="AV173" i="61"/>
  <c r="AU173" i="61"/>
  <c r="AT173" i="61"/>
  <c r="AS173" i="61"/>
  <c r="AR173" i="61"/>
  <c r="AQ173" i="61"/>
  <c r="AP173" i="61"/>
  <c r="AO173" i="61"/>
  <c r="AN173" i="61"/>
  <c r="AM173" i="61"/>
  <c r="AL173" i="61"/>
  <c r="AK173" i="61"/>
  <c r="AH173" i="61" s="1"/>
  <c r="P175" i="4" s="1"/>
  <c r="AJ173" i="61"/>
  <c r="BC172" i="61"/>
  <c r="BB172" i="61"/>
  <c r="BA172" i="61"/>
  <c r="AZ172" i="61"/>
  <c r="AY172" i="61"/>
  <c r="AX172" i="61"/>
  <c r="AW172" i="61"/>
  <c r="AV172" i="61"/>
  <c r="AU172" i="61"/>
  <c r="AT172" i="61"/>
  <c r="AF172" i="61" s="1"/>
  <c r="N174" i="4" s="1"/>
  <c r="AS172" i="61"/>
  <c r="AR172" i="61"/>
  <c r="AQ172" i="61"/>
  <c r="AP172" i="61"/>
  <c r="AO172" i="61"/>
  <c r="AN172" i="61"/>
  <c r="AM172" i="61"/>
  <c r="AL172" i="61"/>
  <c r="AK172" i="61"/>
  <c r="AJ172" i="61"/>
  <c r="BC171" i="61"/>
  <c r="BB171" i="61"/>
  <c r="BA171" i="61"/>
  <c r="AZ171" i="61"/>
  <c r="AY171" i="61"/>
  <c r="AX171" i="61"/>
  <c r="AW171" i="61"/>
  <c r="AV171" i="61"/>
  <c r="AU171" i="61"/>
  <c r="AT171" i="61"/>
  <c r="AS171" i="61"/>
  <c r="AR171" i="61"/>
  <c r="AQ171" i="61"/>
  <c r="AP171" i="61"/>
  <c r="AO171" i="61"/>
  <c r="AN171" i="61"/>
  <c r="AM171" i="61"/>
  <c r="AL171" i="61"/>
  <c r="AK171" i="61"/>
  <c r="AJ171" i="61"/>
  <c r="BC170" i="61"/>
  <c r="BB170" i="61"/>
  <c r="BA170" i="61"/>
  <c r="AZ170" i="61"/>
  <c r="AY170" i="61"/>
  <c r="AX170" i="61"/>
  <c r="AW170" i="61"/>
  <c r="AV170" i="61"/>
  <c r="AU170" i="61"/>
  <c r="AT170" i="61"/>
  <c r="AS170" i="61"/>
  <c r="AR170" i="61"/>
  <c r="AQ170" i="61"/>
  <c r="AP170" i="61"/>
  <c r="AO170" i="61"/>
  <c r="AN170" i="61"/>
  <c r="AM170" i="61"/>
  <c r="AL170" i="61"/>
  <c r="AK170" i="61"/>
  <c r="AJ170" i="61"/>
  <c r="BC169" i="61"/>
  <c r="BB169" i="61"/>
  <c r="BA169" i="61"/>
  <c r="AZ169" i="61"/>
  <c r="AY169" i="61"/>
  <c r="AX169" i="61"/>
  <c r="AW169" i="61"/>
  <c r="AV169" i="61"/>
  <c r="AU169" i="61"/>
  <c r="AT169" i="61"/>
  <c r="AS169" i="61"/>
  <c r="AR169" i="61"/>
  <c r="AQ169" i="61"/>
  <c r="AP169" i="61"/>
  <c r="AO169" i="61"/>
  <c r="AN169" i="61"/>
  <c r="AM169" i="61"/>
  <c r="AL169" i="61"/>
  <c r="AK169" i="61"/>
  <c r="AH169" i="61" s="1"/>
  <c r="P171" i="4" s="1"/>
  <c r="AJ169" i="61"/>
  <c r="BC168" i="61"/>
  <c r="BB168" i="61"/>
  <c r="BA168" i="61"/>
  <c r="AZ168" i="61"/>
  <c r="AY168" i="61"/>
  <c r="AX168" i="61"/>
  <c r="AW168" i="61"/>
  <c r="AV168" i="61"/>
  <c r="AU168" i="61"/>
  <c r="AT168" i="61"/>
  <c r="AS168" i="61"/>
  <c r="AR168" i="61"/>
  <c r="AQ168" i="61"/>
  <c r="AP168" i="61"/>
  <c r="AO168" i="61"/>
  <c r="AN168" i="61"/>
  <c r="AM168" i="61"/>
  <c r="AL168" i="61"/>
  <c r="AK168" i="61"/>
  <c r="AJ168" i="61"/>
  <c r="BC167" i="61"/>
  <c r="BB167" i="61"/>
  <c r="BA167" i="61"/>
  <c r="AZ167" i="61"/>
  <c r="AY167" i="61"/>
  <c r="AX167" i="61"/>
  <c r="AW167" i="61"/>
  <c r="AV167" i="61"/>
  <c r="AU167" i="61"/>
  <c r="AT167" i="61"/>
  <c r="AS167" i="61"/>
  <c r="AR167" i="61"/>
  <c r="AQ167" i="61"/>
  <c r="AP167" i="61"/>
  <c r="AO167" i="61"/>
  <c r="AN167" i="61"/>
  <c r="AM167" i="61"/>
  <c r="AL167" i="61"/>
  <c r="AK167" i="61"/>
  <c r="AJ167" i="61"/>
  <c r="BC166" i="61"/>
  <c r="BB166" i="61"/>
  <c r="BA166" i="61"/>
  <c r="AZ166" i="61"/>
  <c r="AY166" i="61"/>
  <c r="AX166" i="61"/>
  <c r="AW166" i="61"/>
  <c r="AV166" i="61"/>
  <c r="AU166" i="61"/>
  <c r="AT166" i="61"/>
  <c r="AS166" i="61"/>
  <c r="AR166" i="61"/>
  <c r="AQ166" i="61"/>
  <c r="AP166" i="61"/>
  <c r="AO166" i="61"/>
  <c r="AN166" i="61"/>
  <c r="AM166" i="61"/>
  <c r="AL166" i="61"/>
  <c r="AK166" i="61"/>
  <c r="AJ166" i="61"/>
  <c r="BC165" i="61"/>
  <c r="BB165" i="61"/>
  <c r="BA165" i="61"/>
  <c r="AZ165" i="61"/>
  <c r="AY165" i="61"/>
  <c r="AX165" i="61"/>
  <c r="AW165" i="61"/>
  <c r="AV165" i="61"/>
  <c r="AU165" i="61"/>
  <c r="AT165" i="61"/>
  <c r="AS165" i="61"/>
  <c r="AR165" i="61"/>
  <c r="AQ165" i="61"/>
  <c r="AP165" i="61"/>
  <c r="AO165" i="61"/>
  <c r="AN165" i="61"/>
  <c r="AM165" i="61"/>
  <c r="AL165" i="61"/>
  <c r="AK165" i="61"/>
  <c r="AJ165" i="61"/>
  <c r="BC164" i="61"/>
  <c r="BB164" i="61"/>
  <c r="BA164" i="61"/>
  <c r="AZ164" i="61"/>
  <c r="AY164" i="61"/>
  <c r="AX164" i="61"/>
  <c r="AW164" i="61"/>
  <c r="AV164" i="61"/>
  <c r="AU164" i="61"/>
  <c r="AT164" i="61"/>
  <c r="AF164" i="61" s="1"/>
  <c r="N166" i="4" s="1"/>
  <c r="AS164" i="61"/>
  <c r="AR164" i="61"/>
  <c r="AQ164" i="61"/>
  <c r="AP164" i="61"/>
  <c r="AO164" i="61"/>
  <c r="AN164" i="61"/>
  <c r="AM164" i="61"/>
  <c r="AL164" i="61"/>
  <c r="AK164" i="61"/>
  <c r="AJ164" i="61"/>
  <c r="BC163" i="61"/>
  <c r="BB163" i="61"/>
  <c r="BA163" i="61"/>
  <c r="AZ163" i="61"/>
  <c r="AY163" i="61"/>
  <c r="AX163" i="61"/>
  <c r="AW163" i="61"/>
  <c r="AV163" i="61"/>
  <c r="AU163" i="61"/>
  <c r="AT163" i="61"/>
  <c r="AS163" i="61"/>
  <c r="AR163" i="61"/>
  <c r="AQ163" i="61"/>
  <c r="AP163" i="61"/>
  <c r="AO163" i="61"/>
  <c r="AN163" i="61"/>
  <c r="AM163" i="61"/>
  <c r="AL163" i="61"/>
  <c r="AK163" i="61"/>
  <c r="AJ163" i="61"/>
  <c r="BC162" i="61"/>
  <c r="BB162" i="61"/>
  <c r="BA162" i="61"/>
  <c r="AZ162" i="61"/>
  <c r="AY162" i="61"/>
  <c r="AX162" i="61"/>
  <c r="AW162" i="61"/>
  <c r="AV162" i="61"/>
  <c r="AU162" i="61"/>
  <c r="AT162" i="61"/>
  <c r="AS162" i="61"/>
  <c r="AR162" i="61"/>
  <c r="AQ162" i="61"/>
  <c r="AP162" i="61"/>
  <c r="AO162" i="61"/>
  <c r="AN162" i="61"/>
  <c r="AM162" i="61"/>
  <c r="AL162" i="61"/>
  <c r="AK162" i="61"/>
  <c r="AJ162" i="61"/>
  <c r="BC161" i="61"/>
  <c r="BB161" i="61"/>
  <c r="BA161" i="61"/>
  <c r="AZ161" i="61"/>
  <c r="AY161" i="61"/>
  <c r="AX161" i="61"/>
  <c r="AW161" i="61"/>
  <c r="AV161" i="61"/>
  <c r="AU161" i="61"/>
  <c r="AT161" i="61"/>
  <c r="AS161" i="61"/>
  <c r="AR161" i="61"/>
  <c r="AQ161" i="61"/>
  <c r="AP161" i="61"/>
  <c r="AO161" i="61"/>
  <c r="AN161" i="61"/>
  <c r="AM161" i="61"/>
  <c r="AL161" i="61"/>
  <c r="AK161" i="61"/>
  <c r="AJ161" i="61"/>
  <c r="BC160" i="61"/>
  <c r="BB160" i="61"/>
  <c r="BA160" i="61"/>
  <c r="AZ160" i="61"/>
  <c r="AY160" i="61"/>
  <c r="AX160" i="61"/>
  <c r="AW160" i="61"/>
  <c r="AV160" i="61"/>
  <c r="AU160" i="61"/>
  <c r="AT160" i="61"/>
  <c r="AS160" i="61"/>
  <c r="AR160" i="61"/>
  <c r="AQ160" i="61"/>
  <c r="AP160" i="61"/>
  <c r="AO160" i="61"/>
  <c r="AN160" i="61"/>
  <c r="AM160" i="61"/>
  <c r="AL160" i="61"/>
  <c r="AK160" i="61"/>
  <c r="AJ160" i="61"/>
  <c r="BC159" i="61"/>
  <c r="BB159" i="61"/>
  <c r="BA159" i="61"/>
  <c r="AZ159" i="61"/>
  <c r="AY159" i="61"/>
  <c r="AX159" i="61"/>
  <c r="AW159" i="61"/>
  <c r="AV159" i="61"/>
  <c r="AU159" i="61"/>
  <c r="AT159" i="61"/>
  <c r="AS159" i="61"/>
  <c r="AR159" i="61"/>
  <c r="AQ159" i="61"/>
  <c r="AP159" i="61"/>
  <c r="AO159" i="61"/>
  <c r="AN159" i="61"/>
  <c r="AM159" i="61"/>
  <c r="AL159" i="61"/>
  <c r="AK159" i="61"/>
  <c r="AJ159" i="61"/>
  <c r="BC158" i="61"/>
  <c r="BB158" i="61"/>
  <c r="BA158" i="61"/>
  <c r="AZ158" i="61"/>
  <c r="AY158" i="61"/>
  <c r="AX158" i="61"/>
  <c r="AW158" i="61"/>
  <c r="AV158" i="61"/>
  <c r="AU158" i="61"/>
  <c r="AF158" i="61" s="1"/>
  <c r="N160" i="4" s="1"/>
  <c r="AT158" i="61"/>
  <c r="AS158" i="61"/>
  <c r="AR158" i="61"/>
  <c r="AQ158" i="61"/>
  <c r="AP158" i="61"/>
  <c r="AO158" i="61"/>
  <c r="AN158" i="61"/>
  <c r="AM158" i="61"/>
  <c r="AL158" i="61"/>
  <c r="AK158" i="61"/>
  <c r="AJ158" i="61"/>
  <c r="BC157" i="61"/>
  <c r="BB157" i="61"/>
  <c r="BA157" i="61"/>
  <c r="AZ157" i="61"/>
  <c r="AY157" i="61"/>
  <c r="AX157" i="61"/>
  <c r="AW157" i="61"/>
  <c r="AV157" i="61"/>
  <c r="AU157" i="61"/>
  <c r="AT157" i="61"/>
  <c r="AS157" i="61"/>
  <c r="AR157" i="61"/>
  <c r="AQ157" i="61"/>
  <c r="AP157" i="61"/>
  <c r="AO157" i="61"/>
  <c r="AN157" i="61"/>
  <c r="AM157" i="61"/>
  <c r="AL157" i="61"/>
  <c r="AK157" i="61"/>
  <c r="AJ157" i="61"/>
  <c r="BC156" i="61"/>
  <c r="BB156" i="61"/>
  <c r="BA156" i="61"/>
  <c r="AZ156" i="61"/>
  <c r="AY156" i="61"/>
  <c r="AX156" i="61"/>
  <c r="AW156" i="61"/>
  <c r="AV156" i="61"/>
  <c r="AU156" i="61"/>
  <c r="AT156" i="61"/>
  <c r="AS156" i="61"/>
  <c r="AR156" i="61"/>
  <c r="AQ156" i="61"/>
  <c r="AP156" i="61"/>
  <c r="AO156" i="61"/>
  <c r="AN156" i="61"/>
  <c r="AM156" i="61"/>
  <c r="AL156" i="61"/>
  <c r="AK156" i="61"/>
  <c r="AJ156" i="61"/>
  <c r="BC155" i="61"/>
  <c r="BB155" i="61"/>
  <c r="BA155" i="61"/>
  <c r="AZ155" i="61"/>
  <c r="AY155" i="61"/>
  <c r="AX155" i="61"/>
  <c r="AW155" i="61"/>
  <c r="AV155" i="61"/>
  <c r="AU155" i="61"/>
  <c r="AT155" i="61"/>
  <c r="AS155" i="61"/>
  <c r="AR155" i="61"/>
  <c r="AQ155" i="61"/>
  <c r="AP155" i="61"/>
  <c r="AO155" i="61"/>
  <c r="AN155" i="61"/>
  <c r="AM155" i="61"/>
  <c r="AL155" i="61"/>
  <c r="AK155" i="61"/>
  <c r="AJ155" i="61"/>
  <c r="BC154" i="61"/>
  <c r="BB154" i="61"/>
  <c r="BA154" i="61"/>
  <c r="AZ154" i="61"/>
  <c r="AY154" i="61"/>
  <c r="AX154" i="61"/>
  <c r="AW154" i="61"/>
  <c r="AV154" i="61"/>
  <c r="AU154" i="61"/>
  <c r="AT154" i="61"/>
  <c r="AS154" i="61"/>
  <c r="AR154" i="61"/>
  <c r="AQ154" i="61"/>
  <c r="AP154" i="61"/>
  <c r="AO154" i="61"/>
  <c r="AN154" i="61"/>
  <c r="AM154" i="61"/>
  <c r="AL154" i="61"/>
  <c r="AK154" i="61"/>
  <c r="AJ154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BC147" i="61"/>
  <c r="BB147" i="61"/>
  <c r="BA147" i="61"/>
  <c r="AZ147" i="61"/>
  <c r="AY147" i="61"/>
  <c r="AX147" i="61"/>
  <c r="AW147" i="61"/>
  <c r="AV147" i="61"/>
  <c r="AU147" i="61"/>
  <c r="AT147" i="61"/>
  <c r="AS147" i="61"/>
  <c r="AR147" i="61"/>
  <c r="AQ147" i="61"/>
  <c r="AP147" i="61"/>
  <c r="AO147" i="61"/>
  <c r="AN147" i="61"/>
  <c r="AM147" i="61"/>
  <c r="AL147" i="61"/>
  <c r="AK147" i="61"/>
  <c r="AJ147" i="61"/>
  <c r="BC146" i="61"/>
  <c r="BB146" i="61"/>
  <c r="BA146" i="61"/>
  <c r="AZ146" i="61"/>
  <c r="AY146" i="61"/>
  <c r="AX146" i="61"/>
  <c r="AW146" i="61"/>
  <c r="AV146" i="61"/>
  <c r="AU146" i="61"/>
  <c r="AT146" i="61"/>
  <c r="AS146" i="61"/>
  <c r="AR146" i="61"/>
  <c r="AQ146" i="61"/>
  <c r="AP146" i="61"/>
  <c r="AO146" i="61"/>
  <c r="AN146" i="61"/>
  <c r="AM146" i="61"/>
  <c r="AL146" i="61"/>
  <c r="AK146" i="61"/>
  <c r="AJ146" i="61"/>
  <c r="BC145" i="61"/>
  <c r="BB145" i="61"/>
  <c r="BA145" i="61"/>
  <c r="AZ145" i="61"/>
  <c r="AY145" i="61"/>
  <c r="AX145" i="61"/>
  <c r="AW145" i="61"/>
  <c r="AV145" i="61"/>
  <c r="AU145" i="61"/>
  <c r="AT145" i="61"/>
  <c r="AS145" i="61"/>
  <c r="AR145" i="61"/>
  <c r="AQ145" i="61"/>
  <c r="AP145" i="61"/>
  <c r="AO145" i="61"/>
  <c r="AN145" i="61"/>
  <c r="AM145" i="61"/>
  <c r="AL145" i="61"/>
  <c r="AK145" i="61"/>
  <c r="AJ145" i="61"/>
  <c r="BC144" i="61"/>
  <c r="BB144" i="61"/>
  <c r="BA144" i="61"/>
  <c r="AZ144" i="61"/>
  <c r="AY144" i="61"/>
  <c r="AX144" i="61"/>
  <c r="AW144" i="61"/>
  <c r="AV144" i="61"/>
  <c r="AU144" i="61"/>
  <c r="AT144" i="61"/>
  <c r="AS144" i="61"/>
  <c r="AR144" i="61"/>
  <c r="AQ144" i="61"/>
  <c r="AP144" i="61"/>
  <c r="AO144" i="61"/>
  <c r="AN144" i="61"/>
  <c r="AM144" i="61"/>
  <c r="AL144" i="61"/>
  <c r="AK144" i="61"/>
  <c r="AJ144" i="61"/>
  <c r="BC143" i="61"/>
  <c r="BB143" i="61"/>
  <c r="BA143" i="61"/>
  <c r="AZ143" i="61"/>
  <c r="AY143" i="61"/>
  <c r="AX143" i="61"/>
  <c r="AW143" i="61"/>
  <c r="AV143" i="61"/>
  <c r="AU143" i="61"/>
  <c r="AT143" i="61"/>
  <c r="AS143" i="61"/>
  <c r="AR143" i="61"/>
  <c r="AQ143" i="61"/>
  <c r="AP143" i="61"/>
  <c r="AO143" i="61"/>
  <c r="AN143" i="61"/>
  <c r="AM143" i="61"/>
  <c r="AL143" i="61"/>
  <c r="AK143" i="61"/>
  <c r="AJ143" i="61"/>
  <c r="BC142" i="61"/>
  <c r="BB142" i="61"/>
  <c r="BA142" i="61"/>
  <c r="AZ142" i="61"/>
  <c r="AY142" i="61"/>
  <c r="AX142" i="61"/>
  <c r="AW142" i="61"/>
  <c r="AV142" i="61"/>
  <c r="AU142" i="61"/>
  <c r="AF142" i="61" s="1"/>
  <c r="N144" i="4" s="1"/>
  <c r="AT142" i="61"/>
  <c r="AS142" i="61"/>
  <c r="AR142" i="61"/>
  <c r="AQ142" i="61"/>
  <c r="AP142" i="61"/>
  <c r="AO142" i="61"/>
  <c r="AN142" i="61"/>
  <c r="AM142" i="61"/>
  <c r="AL142" i="61"/>
  <c r="AK142" i="61"/>
  <c r="AJ142" i="61"/>
  <c r="BC141" i="61"/>
  <c r="BB141" i="61"/>
  <c r="BA141" i="61"/>
  <c r="AZ141" i="61"/>
  <c r="AY141" i="61"/>
  <c r="AX141" i="61"/>
  <c r="AW141" i="61"/>
  <c r="AV141" i="61"/>
  <c r="AU141" i="61"/>
  <c r="AT141" i="61"/>
  <c r="AS141" i="61"/>
  <c r="AR141" i="61"/>
  <c r="AQ141" i="61"/>
  <c r="AP141" i="61"/>
  <c r="AO141" i="61"/>
  <c r="AN141" i="61"/>
  <c r="AM141" i="61"/>
  <c r="AL141" i="61"/>
  <c r="AK141" i="61"/>
  <c r="AJ141" i="61"/>
  <c r="BC140" i="61"/>
  <c r="BB140" i="61"/>
  <c r="BA140" i="61"/>
  <c r="AZ140" i="61"/>
  <c r="AY140" i="61"/>
  <c r="AX140" i="61"/>
  <c r="AW140" i="61"/>
  <c r="AV140" i="61"/>
  <c r="AU140" i="61"/>
  <c r="AT140" i="61"/>
  <c r="AS140" i="61"/>
  <c r="AR140" i="61"/>
  <c r="AQ140" i="61"/>
  <c r="AP140" i="61"/>
  <c r="AO140" i="61"/>
  <c r="AN140" i="61"/>
  <c r="AM140" i="61"/>
  <c r="AL140" i="61"/>
  <c r="AK140" i="61"/>
  <c r="AJ140" i="61"/>
  <c r="BC139" i="61"/>
  <c r="BB139" i="61"/>
  <c r="BA139" i="61"/>
  <c r="AZ139" i="61"/>
  <c r="AY139" i="61"/>
  <c r="AX139" i="61"/>
  <c r="AW139" i="61"/>
  <c r="AV139" i="61"/>
  <c r="AU139" i="61"/>
  <c r="AT139" i="61"/>
  <c r="AS139" i="61"/>
  <c r="AR139" i="61"/>
  <c r="AQ139" i="61"/>
  <c r="AP139" i="61"/>
  <c r="AO139" i="61"/>
  <c r="AN139" i="61"/>
  <c r="AM139" i="61"/>
  <c r="AL139" i="61"/>
  <c r="AK139" i="61"/>
  <c r="AJ139" i="61"/>
  <c r="BC138" i="61"/>
  <c r="BB138" i="61"/>
  <c r="BA138" i="61"/>
  <c r="AZ138" i="61"/>
  <c r="AY138" i="61"/>
  <c r="AX138" i="61"/>
  <c r="AW138" i="61"/>
  <c r="AV138" i="61"/>
  <c r="AU138" i="61"/>
  <c r="AT138" i="61"/>
  <c r="AS138" i="61"/>
  <c r="AR138" i="61"/>
  <c r="AQ138" i="61"/>
  <c r="AP138" i="61"/>
  <c r="AO138" i="61"/>
  <c r="AN138" i="61"/>
  <c r="AM138" i="61"/>
  <c r="AL138" i="61"/>
  <c r="AK138" i="61"/>
  <c r="AJ138" i="61"/>
  <c r="BC137" i="61"/>
  <c r="BB137" i="61"/>
  <c r="BA137" i="61"/>
  <c r="AZ137" i="61"/>
  <c r="AY137" i="61"/>
  <c r="AX137" i="61"/>
  <c r="AW137" i="61"/>
  <c r="AV137" i="61"/>
  <c r="AU137" i="61"/>
  <c r="AT137" i="61"/>
  <c r="AS137" i="61"/>
  <c r="AR137" i="61"/>
  <c r="AQ137" i="61"/>
  <c r="AP137" i="61"/>
  <c r="AO137" i="61"/>
  <c r="AN137" i="61"/>
  <c r="AM137" i="61"/>
  <c r="AL137" i="61"/>
  <c r="AK137" i="61"/>
  <c r="AJ137" i="61"/>
  <c r="BC136" i="61"/>
  <c r="BB136" i="61"/>
  <c r="BA136" i="61"/>
  <c r="AZ136" i="61"/>
  <c r="AY136" i="61"/>
  <c r="AX136" i="61"/>
  <c r="AW136" i="61"/>
  <c r="AV136" i="61"/>
  <c r="AU136" i="61"/>
  <c r="AT136" i="61"/>
  <c r="AS136" i="61"/>
  <c r="AR136" i="61"/>
  <c r="AQ136" i="61"/>
  <c r="AP136" i="61"/>
  <c r="AO136" i="61"/>
  <c r="AN136" i="61"/>
  <c r="AM136" i="61"/>
  <c r="AL136" i="61"/>
  <c r="AK136" i="61"/>
  <c r="AJ136" i="61"/>
  <c r="BC135" i="61"/>
  <c r="BB135" i="61"/>
  <c r="BA135" i="61"/>
  <c r="AZ135" i="61"/>
  <c r="AY135" i="61"/>
  <c r="AX135" i="61"/>
  <c r="AW135" i="61"/>
  <c r="AV135" i="61"/>
  <c r="AU135" i="61"/>
  <c r="AT135" i="61"/>
  <c r="AS135" i="61"/>
  <c r="AR135" i="61"/>
  <c r="AQ135" i="61"/>
  <c r="AP135" i="61"/>
  <c r="AO135" i="61"/>
  <c r="AN135" i="61"/>
  <c r="AM135" i="61"/>
  <c r="AL135" i="61"/>
  <c r="AK135" i="61"/>
  <c r="AJ135" i="61"/>
  <c r="BC134" i="61"/>
  <c r="BB134" i="61"/>
  <c r="BA134" i="61"/>
  <c r="AZ134" i="61"/>
  <c r="AY134" i="61"/>
  <c r="AX134" i="61"/>
  <c r="AW134" i="61"/>
  <c r="AV134" i="61"/>
  <c r="AU134" i="61"/>
  <c r="AF134" i="61" s="1"/>
  <c r="N136" i="4" s="1"/>
  <c r="AT134" i="61"/>
  <c r="AS134" i="61"/>
  <c r="AR134" i="61"/>
  <c r="AQ134" i="61"/>
  <c r="AP134" i="61"/>
  <c r="AO134" i="61"/>
  <c r="AN134" i="61"/>
  <c r="AM134" i="61"/>
  <c r="AL134" i="61"/>
  <c r="AK134" i="61"/>
  <c r="AJ134" i="61"/>
  <c r="BC133" i="61"/>
  <c r="BB133" i="61"/>
  <c r="BA133" i="61"/>
  <c r="AZ133" i="61"/>
  <c r="AY133" i="61"/>
  <c r="AX133" i="61"/>
  <c r="AW133" i="61"/>
  <c r="AV133" i="61"/>
  <c r="AU133" i="61"/>
  <c r="AT133" i="61"/>
  <c r="AS133" i="61"/>
  <c r="AR133" i="61"/>
  <c r="AQ133" i="61"/>
  <c r="AP133" i="61"/>
  <c r="AO133" i="61"/>
  <c r="AN133" i="61"/>
  <c r="AM133" i="61"/>
  <c r="AL133" i="61"/>
  <c r="AK133" i="61"/>
  <c r="AJ133" i="61"/>
  <c r="BC132" i="61"/>
  <c r="BB132" i="61"/>
  <c r="BA132" i="61"/>
  <c r="AZ132" i="61"/>
  <c r="AY132" i="61"/>
  <c r="AX132" i="61"/>
  <c r="AW132" i="61"/>
  <c r="AV132" i="61"/>
  <c r="AU132" i="61"/>
  <c r="AT132" i="61"/>
  <c r="AS132" i="61"/>
  <c r="AR132" i="61"/>
  <c r="AQ132" i="61"/>
  <c r="AP132" i="61"/>
  <c r="AO132" i="61"/>
  <c r="AN132" i="61"/>
  <c r="AM132" i="61"/>
  <c r="AL132" i="61"/>
  <c r="AK132" i="61"/>
  <c r="AJ132" i="61"/>
  <c r="BC131" i="61"/>
  <c r="BB131" i="61"/>
  <c r="BA131" i="61"/>
  <c r="AZ131" i="61"/>
  <c r="AY131" i="61"/>
  <c r="AX131" i="61"/>
  <c r="AW131" i="61"/>
  <c r="AV131" i="61"/>
  <c r="AU131" i="61"/>
  <c r="AT131" i="61"/>
  <c r="AS131" i="61"/>
  <c r="AR131" i="61"/>
  <c r="AQ131" i="61"/>
  <c r="AP131" i="61"/>
  <c r="AO131" i="61"/>
  <c r="AN131" i="61"/>
  <c r="AM131" i="61"/>
  <c r="AL131" i="61"/>
  <c r="AK131" i="61"/>
  <c r="AJ131" i="61"/>
  <c r="BC130" i="61"/>
  <c r="BB130" i="61"/>
  <c r="BA130" i="61"/>
  <c r="AZ130" i="61"/>
  <c r="AY130" i="61"/>
  <c r="AX130" i="61"/>
  <c r="AW130" i="61"/>
  <c r="AV130" i="61"/>
  <c r="AU130" i="61"/>
  <c r="AT130" i="61"/>
  <c r="AS130" i="61"/>
  <c r="AR130" i="61"/>
  <c r="AQ130" i="61"/>
  <c r="AP130" i="61"/>
  <c r="AO130" i="61"/>
  <c r="AN130" i="61"/>
  <c r="AM130" i="61"/>
  <c r="AH130" i="61" s="1"/>
  <c r="P132" i="4" s="1"/>
  <c r="AL130" i="61"/>
  <c r="AK130" i="61"/>
  <c r="AJ130" i="61"/>
  <c r="BC129" i="61"/>
  <c r="BB129" i="61"/>
  <c r="BA129" i="61"/>
  <c r="AZ129" i="61"/>
  <c r="AY129" i="61"/>
  <c r="AX129" i="61"/>
  <c r="AW129" i="61"/>
  <c r="AV129" i="61"/>
  <c r="AU129" i="61"/>
  <c r="AT129" i="61"/>
  <c r="AS129" i="61"/>
  <c r="AR129" i="61"/>
  <c r="AQ129" i="61"/>
  <c r="AP129" i="61"/>
  <c r="AO129" i="61"/>
  <c r="AN129" i="61"/>
  <c r="AM129" i="61"/>
  <c r="AL129" i="61"/>
  <c r="AK129" i="61"/>
  <c r="AJ129" i="61"/>
  <c r="BC128" i="61"/>
  <c r="BB128" i="61"/>
  <c r="BA128" i="61"/>
  <c r="AZ128" i="61"/>
  <c r="AY128" i="61"/>
  <c r="AX128" i="61"/>
  <c r="AW128" i="61"/>
  <c r="AV128" i="61"/>
  <c r="AU128" i="61"/>
  <c r="AT128" i="61"/>
  <c r="AS128" i="61"/>
  <c r="AR128" i="61"/>
  <c r="AQ128" i="61"/>
  <c r="AP128" i="61"/>
  <c r="AO128" i="61"/>
  <c r="AN128" i="61"/>
  <c r="AM128" i="61"/>
  <c r="AL128" i="61"/>
  <c r="AK128" i="61"/>
  <c r="AJ128" i="61"/>
  <c r="BC127" i="61"/>
  <c r="BB127" i="61"/>
  <c r="BA127" i="61"/>
  <c r="AZ127" i="61"/>
  <c r="AY127" i="61"/>
  <c r="AX127" i="61"/>
  <c r="AW127" i="61"/>
  <c r="AV127" i="61"/>
  <c r="AU127" i="61"/>
  <c r="AT127" i="61"/>
  <c r="AS127" i="61"/>
  <c r="AR127" i="61"/>
  <c r="AQ127" i="61"/>
  <c r="AP127" i="61"/>
  <c r="AO127" i="61"/>
  <c r="AN127" i="61"/>
  <c r="AM127" i="61"/>
  <c r="AL127" i="61"/>
  <c r="AK127" i="61"/>
  <c r="AJ127" i="61"/>
  <c r="BC126" i="61"/>
  <c r="BB126" i="61"/>
  <c r="BA126" i="61"/>
  <c r="AZ126" i="61"/>
  <c r="AY126" i="61"/>
  <c r="AX126" i="61"/>
  <c r="AW126" i="61"/>
  <c r="AV126" i="61"/>
  <c r="AU126" i="61"/>
  <c r="AT126" i="61"/>
  <c r="AS126" i="61"/>
  <c r="AR126" i="61"/>
  <c r="AQ126" i="61"/>
  <c r="AP126" i="61"/>
  <c r="AO126" i="61"/>
  <c r="AN126" i="61"/>
  <c r="AM126" i="61"/>
  <c r="AL126" i="61"/>
  <c r="AK126" i="61"/>
  <c r="AJ126" i="61"/>
  <c r="BC125" i="61"/>
  <c r="BB125" i="61"/>
  <c r="BA125" i="61"/>
  <c r="AZ125" i="61"/>
  <c r="AY125" i="61"/>
  <c r="AX125" i="61"/>
  <c r="AW125" i="61"/>
  <c r="AV125" i="61"/>
  <c r="AU125" i="61"/>
  <c r="AT125" i="61"/>
  <c r="AS125" i="61"/>
  <c r="AR125" i="61"/>
  <c r="AQ125" i="61"/>
  <c r="AP125" i="61"/>
  <c r="AO125" i="61"/>
  <c r="AN125" i="61"/>
  <c r="AM125" i="61"/>
  <c r="AL125" i="61"/>
  <c r="AK125" i="61"/>
  <c r="AJ125" i="61"/>
  <c r="BC124" i="61"/>
  <c r="BB124" i="61"/>
  <c r="BA124" i="61"/>
  <c r="AZ124" i="61"/>
  <c r="AY124" i="61"/>
  <c r="AX124" i="61"/>
  <c r="AW124" i="61"/>
  <c r="AV124" i="61"/>
  <c r="AU124" i="61"/>
  <c r="AT124" i="61"/>
  <c r="AS124" i="61"/>
  <c r="AR124" i="61"/>
  <c r="AQ124" i="61"/>
  <c r="AP124" i="61"/>
  <c r="AO124" i="61"/>
  <c r="AN124" i="61"/>
  <c r="AM124" i="61"/>
  <c r="AL124" i="61"/>
  <c r="AK124" i="61"/>
  <c r="AJ124" i="61"/>
  <c r="BC123" i="61"/>
  <c r="BB123" i="61"/>
  <c r="BA123" i="61"/>
  <c r="AZ123" i="61"/>
  <c r="AY123" i="61"/>
  <c r="AX123" i="61"/>
  <c r="AW123" i="61"/>
  <c r="AV123" i="61"/>
  <c r="AU123" i="61"/>
  <c r="AT123" i="61"/>
  <c r="AS123" i="61"/>
  <c r="AR123" i="61"/>
  <c r="AQ123" i="61"/>
  <c r="AP123" i="61"/>
  <c r="AO123" i="61"/>
  <c r="AN123" i="61"/>
  <c r="AM123" i="61"/>
  <c r="AL123" i="61"/>
  <c r="AK123" i="61"/>
  <c r="AJ123" i="61"/>
  <c r="BC122" i="61"/>
  <c r="BB122" i="61"/>
  <c r="BA122" i="61"/>
  <c r="AZ122" i="61"/>
  <c r="AY122" i="61"/>
  <c r="AX122" i="61"/>
  <c r="AW122" i="61"/>
  <c r="AV122" i="61"/>
  <c r="AU122" i="61"/>
  <c r="AT122" i="61"/>
  <c r="AS122" i="61"/>
  <c r="AR122" i="61"/>
  <c r="AQ122" i="61"/>
  <c r="AP122" i="61"/>
  <c r="AO122" i="61"/>
  <c r="AN122" i="61"/>
  <c r="AM122" i="61"/>
  <c r="AL122" i="61"/>
  <c r="AK122" i="61"/>
  <c r="AJ122" i="61"/>
  <c r="BC121" i="61"/>
  <c r="BB121" i="61"/>
  <c r="BA121" i="61"/>
  <c r="AZ121" i="61"/>
  <c r="AY121" i="61"/>
  <c r="AX121" i="61"/>
  <c r="AW121" i="61"/>
  <c r="AV121" i="61"/>
  <c r="AU121" i="61"/>
  <c r="AT121" i="61"/>
  <c r="AS121" i="61"/>
  <c r="AR121" i="61"/>
  <c r="AQ121" i="61"/>
  <c r="AP121" i="61"/>
  <c r="AO121" i="61"/>
  <c r="AN121" i="61"/>
  <c r="AM121" i="61"/>
  <c r="AL121" i="61"/>
  <c r="AK121" i="61"/>
  <c r="AJ121" i="61"/>
  <c r="BC120" i="61"/>
  <c r="BB120" i="61"/>
  <c r="BA120" i="61"/>
  <c r="AZ120" i="61"/>
  <c r="AY120" i="61"/>
  <c r="AX120" i="61"/>
  <c r="AW120" i="61"/>
  <c r="AV120" i="61"/>
  <c r="AU120" i="61"/>
  <c r="AT120" i="61"/>
  <c r="AS120" i="61"/>
  <c r="AR120" i="61"/>
  <c r="AQ120" i="61"/>
  <c r="AP120" i="61"/>
  <c r="AO120" i="61"/>
  <c r="AN120" i="61"/>
  <c r="AM120" i="61"/>
  <c r="AL120" i="61"/>
  <c r="AK120" i="61"/>
  <c r="AJ120" i="61"/>
  <c r="BC119" i="61"/>
  <c r="BB119" i="61"/>
  <c r="BA119" i="61"/>
  <c r="AZ119" i="61"/>
  <c r="AY119" i="61"/>
  <c r="AX119" i="61"/>
  <c r="AW119" i="61"/>
  <c r="AV119" i="61"/>
  <c r="AU119" i="61"/>
  <c r="AT119" i="61"/>
  <c r="AS119" i="61"/>
  <c r="AR119" i="61"/>
  <c r="AQ119" i="61"/>
  <c r="AP119" i="61"/>
  <c r="AO119" i="61"/>
  <c r="AN119" i="61"/>
  <c r="AM119" i="61"/>
  <c r="AL119" i="61"/>
  <c r="AK119" i="61"/>
  <c r="AJ119" i="61"/>
  <c r="BC118" i="61"/>
  <c r="BB118" i="61"/>
  <c r="BA118" i="61"/>
  <c r="AZ118" i="61"/>
  <c r="AY118" i="61"/>
  <c r="AX118" i="61"/>
  <c r="AW118" i="61"/>
  <c r="AV118" i="61"/>
  <c r="AU118" i="61"/>
  <c r="AT118" i="61"/>
  <c r="AS118" i="61"/>
  <c r="AR118" i="61"/>
  <c r="AQ118" i="61"/>
  <c r="AP118" i="61"/>
  <c r="AO118" i="61"/>
  <c r="AN118" i="61"/>
  <c r="AM118" i="61"/>
  <c r="AL118" i="61"/>
  <c r="AK118" i="61"/>
  <c r="AJ118" i="61"/>
  <c r="BC117" i="61"/>
  <c r="BB117" i="61"/>
  <c r="BA117" i="61"/>
  <c r="AZ117" i="61"/>
  <c r="AY117" i="61"/>
  <c r="AX117" i="61"/>
  <c r="AW117" i="61"/>
  <c r="AV117" i="61"/>
  <c r="AU117" i="61"/>
  <c r="AT117" i="61"/>
  <c r="AS117" i="61"/>
  <c r="AR117" i="61"/>
  <c r="AQ117" i="61"/>
  <c r="AP117" i="61"/>
  <c r="AO117" i="61"/>
  <c r="AN117" i="61"/>
  <c r="AM117" i="61"/>
  <c r="AL117" i="61"/>
  <c r="AK117" i="61"/>
  <c r="AJ117" i="61"/>
  <c r="BC116" i="61"/>
  <c r="BB116" i="61"/>
  <c r="BA116" i="61"/>
  <c r="AZ116" i="61"/>
  <c r="AY116" i="61"/>
  <c r="AX116" i="61"/>
  <c r="AW116" i="61"/>
  <c r="AV116" i="61"/>
  <c r="AU116" i="61"/>
  <c r="AT116" i="61"/>
  <c r="AS116" i="61"/>
  <c r="AR116" i="61"/>
  <c r="AQ116" i="61"/>
  <c r="AP116" i="61"/>
  <c r="AO116" i="61"/>
  <c r="AN116" i="61"/>
  <c r="AM116" i="61"/>
  <c r="AL116" i="61"/>
  <c r="AK116" i="61"/>
  <c r="AJ116" i="61"/>
  <c r="BC115" i="61"/>
  <c r="BB115" i="61"/>
  <c r="BA115" i="61"/>
  <c r="AZ115" i="61"/>
  <c r="AY115" i="61"/>
  <c r="AX115" i="61"/>
  <c r="AW115" i="61"/>
  <c r="AV115" i="61"/>
  <c r="AU115" i="61"/>
  <c r="AT115" i="61"/>
  <c r="AS115" i="61"/>
  <c r="AR115" i="61"/>
  <c r="AQ115" i="61"/>
  <c r="AP115" i="61"/>
  <c r="AO115" i="61"/>
  <c r="AN115" i="61"/>
  <c r="AM115" i="61"/>
  <c r="AL115" i="61"/>
  <c r="AK115" i="61"/>
  <c r="AJ115" i="61"/>
  <c r="BC114" i="61"/>
  <c r="BB114" i="61"/>
  <c r="BA114" i="61"/>
  <c r="AZ114" i="61"/>
  <c r="AY114" i="61"/>
  <c r="AX114" i="61"/>
  <c r="AW114" i="61"/>
  <c r="AV114" i="61"/>
  <c r="AU114" i="61"/>
  <c r="AT114" i="61"/>
  <c r="AS114" i="61"/>
  <c r="AR114" i="61"/>
  <c r="AQ114" i="61"/>
  <c r="AP114" i="61"/>
  <c r="AO114" i="61"/>
  <c r="AN114" i="61"/>
  <c r="AM114" i="61"/>
  <c r="AL114" i="61"/>
  <c r="AK114" i="61"/>
  <c r="AJ114" i="61"/>
  <c r="BC113" i="61"/>
  <c r="BB113" i="61"/>
  <c r="BA113" i="61"/>
  <c r="AZ113" i="61"/>
  <c r="AY113" i="61"/>
  <c r="AG113" i="61" s="1"/>
  <c r="O115" i="4" s="1"/>
  <c r="AX113" i="61"/>
  <c r="AW113" i="61"/>
  <c r="AV113" i="61"/>
  <c r="AU113" i="61"/>
  <c r="AT113" i="61"/>
  <c r="AS113" i="61"/>
  <c r="AR113" i="61"/>
  <c r="AQ113" i="61"/>
  <c r="AP113" i="61"/>
  <c r="AO113" i="61"/>
  <c r="AN113" i="61"/>
  <c r="AM113" i="61"/>
  <c r="AL113" i="61"/>
  <c r="AK113" i="61"/>
  <c r="AJ113" i="61"/>
  <c r="BC112" i="61"/>
  <c r="BB112" i="61"/>
  <c r="BA112" i="61"/>
  <c r="AZ112" i="61"/>
  <c r="AY112" i="61"/>
  <c r="AX112" i="61"/>
  <c r="AW112" i="61"/>
  <c r="AV112" i="61"/>
  <c r="AU112" i="61"/>
  <c r="AT112" i="61"/>
  <c r="AS112" i="61"/>
  <c r="AR112" i="61"/>
  <c r="AQ112" i="61"/>
  <c r="AP112" i="61"/>
  <c r="AO112" i="61"/>
  <c r="AN112" i="61"/>
  <c r="AM112" i="61"/>
  <c r="AL112" i="61"/>
  <c r="AK112" i="61"/>
  <c r="AJ112" i="61"/>
  <c r="BC111" i="61"/>
  <c r="BB111" i="61"/>
  <c r="BA111" i="61"/>
  <c r="AZ111" i="61"/>
  <c r="AY111" i="61"/>
  <c r="AX111" i="61"/>
  <c r="AW111" i="61"/>
  <c r="AV111" i="61"/>
  <c r="AU111" i="61"/>
  <c r="AT111" i="61"/>
  <c r="AS111" i="61"/>
  <c r="AR111" i="61"/>
  <c r="AQ111" i="61"/>
  <c r="AP111" i="61"/>
  <c r="AO111" i="61"/>
  <c r="AN111" i="61"/>
  <c r="AM111" i="61"/>
  <c r="AL111" i="61"/>
  <c r="AK111" i="61"/>
  <c r="AJ111" i="61"/>
  <c r="BC110" i="61"/>
  <c r="BB110" i="61"/>
  <c r="BA110" i="61"/>
  <c r="AZ110" i="61"/>
  <c r="AY110" i="61"/>
  <c r="AX110" i="61"/>
  <c r="AW110" i="61"/>
  <c r="AV110" i="61"/>
  <c r="AU110" i="61"/>
  <c r="AT110" i="61"/>
  <c r="AS110" i="61"/>
  <c r="AR110" i="61"/>
  <c r="AQ110" i="61"/>
  <c r="AP110" i="61"/>
  <c r="AO110" i="61"/>
  <c r="AN110" i="61"/>
  <c r="AM110" i="61"/>
  <c r="AL110" i="61"/>
  <c r="AK110" i="61"/>
  <c r="AJ110" i="61"/>
  <c r="BC109" i="61"/>
  <c r="BB109" i="61"/>
  <c r="BA109" i="61"/>
  <c r="AZ109" i="61"/>
  <c r="AY109" i="61"/>
  <c r="AX109" i="61"/>
  <c r="AW109" i="61"/>
  <c r="AV109" i="61"/>
  <c r="AU109" i="61"/>
  <c r="AT109" i="61"/>
  <c r="AS109" i="61"/>
  <c r="AR109" i="61"/>
  <c r="AQ109" i="61"/>
  <c r="AP109" i="61"/>
  <c r="AO109" i="61"/>
  <c r="AN109" i="61"/>
  <c r="AM109" i="61"/>
  <c r="AL109" i="61"/>
  <c r="AK109" i="61"/>
  <c r="AJ109" i="61"/>
  <c r="BC108" i="61"/>
  <c r="BB108" i="61"/>
  <c r="BA108" i="61"/>
  <c r="AZ108" i="61"/>
  <c r="AY108" i="61"/>
  <c r="AX108" i="61"/>
  <c r="AW108" i="61"/>
  <c r="AV108" i="61"/>
  <c r="AU108" i="61"/>
  <c r="AT108" i="61"/>
  <c r="AS108" i="61"/>
  <c r="AR108" i="61"/>
  <c r="AQ108" i="61"/>
  <c r="AP108" i="61"/>
  <c r="AO108" i="61"/>
  <c r="AN108" i="61"/>
  <c r="AM108" i="61"/>
  <c r="AL108" i="61"/>
  <c r="AK108" i="61"/>
  <c r="AJ108" i="61"/>
  <c r="BC107" i="61"/>
  <c r="BB107" i="61"/>
  <c r="BA107" i="61"/>
  <c r="AZ107" i="61"/>
  <c r="AY107" i="61"/>
  <c r="AX107" i="61"/>
  <c r="AW107" i="61"/>
  <c r="AV107" i="61"/>
  <c r="AU107" i="61"/>
  <c r="AT107" i="61"/>
  <c r="AS107" i="61"/>
  <c r="AR107" i="61"/>
  <c r="AQ107" i="61"/>
  <c r="AP107" i="61"/>
  <c r="AO107" i="61"/>
  <c r="AN107" i="61"/>
  <c r="AM107" i="61"/>
  <c r="AL107" i="61"/>
  <c r="AK107" i="61"/>
  <c r="AJ107" i="61"/>
  <c r="BC106" i="61"/>
  <c r="BB106" i="61"/>
  <c r="BA106" i="61"/>
  <c r="AZ106" i="61"/>
  <c r="AY106" i="61"/>
  <c r="AX106" i="61"/>
  <c r="AW106" i="61"/>
  <c r="AV106" i="61"/>
  <c r="AU106" i="61"/>
  <c r="AT106" i="61"/>
  <c r="AS106" i="61"/>
  <c r="AR106" i="61"/>
  <c r="AQ106" i="61"/>
  <c r="AP106" i="61"/>
  <c r="AO106" i="61"/>
  <c r="AN106" i="61"/>
  <c r="AM106" i="61"/>
  <c r="AL106" i="61"/>
  <c r="AK106" i="61"/>
  <c r="AJ106" i="61"/>
  <c r="BC105" i="61"/>
  <c r="BB105" i="61"/>
  <c r="BA105" i="61"/>
  <c r="AZ105" i="61"/>
  <c r="AY105" i="61"/>
  <c r="AG105" i="61" s="1"/>
  <c r="O107" i="4" s="1"/>
  <c r="AX105" i="61"/>
  <c r="AW105" i="61"/>
  <c r="AV105" i="61"/>
  <c r="AU105" i="61"/>
  <c r="AT105" i="61"/>
  <c r="AS105" i="61"/>
  <c r="AR105" i="61"/>
  <c r="AQ105" i="61"/>
  <c r="AP105" i="61"/>
  <c r="AO105" i="61"/>
  <c r="AN105" i="61"/>
  <c r="AM105" i="61"/>
  <c r="AL105" i="61"/>
  <c r="AK105" i="61"/>
  <c r="AJ105" i="61"/>
  <c r="BC104" i="61"/>
  <c r="BB104" i="61"/>
  <c r="BA104" i="61"/>
  <c r="AZ104" i="61"/>
  <c r="AY104" i="61"/>
  <c r="AX104" i="61"/>
  <c r="AW104" i="61"/>
  <c r="AV104" i="61"/>
  <c r="AU104" i="61"/>
  <c r="AT104" i="61"/>
  <c r="AS104" i="61"/>
  <c r="AR104" i="61"/>
  <c r="AQ104" i="61"/>
  <c r="AP104" i="61"/>
  <c r="AO104" i="61"/>
  <c r="AN104" i="61"/>
  <c r="AM104" i="61"/>
  <c r="AL104" i="61"/>
  <c r="AK104" i="61"/>
  <c r="AJ104" i="61"/>
  <c r="BC103" i="61"/>
  <c r="BB103" i="61"/>
  <c r="BA103" i="61"/>
  <c r="AZ103" i="61"/>
  <c r="AY103" i="61"/>
  <c r="AX103" i="61"/>
  <c r="AW103" i="61"/>
  <c r="AV103" i="61"/>
  <c r="AU103" i="61"/>
  <c r="AT103" i="61"/>
  <c r="AS103" i="61"/>
  <c r="AR103" i="61"/>
  <c r="AQ103" i="61"/>
  <c r="AP103" i="61"/>
  <c r="AO103" i="61"/>
  <c r="AN103" i="61"/>
  <c r="AM103" i="61"/>
  <c r="AL103" i="61"/>
  <c r="AK103" i="61"/>
  <c r="AJ103" i="61"/>
  <c r="BC102" i="61"/>
  <c r="BB102" i="61"/>
  <c r="BA102" i="61"/>
  <c r="AZ102" i="61"/>
  <c r="AY102" i="61"/>
  <c r="AX102" i="61"/>
  <c r="AW102" i="61"/>
  <c r="AV102" i="61"/>
  <c r="AU102" i="61"/>
  <c r="AT102" i="61"/>
  <c r="AS102" i="61"/>
  <c r="AR102" i="61"/>
  <c r="AQ102" i="61"/>
  <c r="AP102" i="61"/>
  <c r="AO102" i="61"/>
  <c r="AN102" i="61"/>
  <c r="AM102" i="61"/>
  <c r="AL102" i="61"/>
  <c r="AK102" i="61"/>
  <c r="AJ102" i="61"/>
  <c r="BC101" i="61"/>
  <c r="BB101" i="61"/>
  <c r="BA101" i="61"/>
  <c r="AZ101" i="61"/>
  <c r="AY101" i="61"/>
  <c r="AX101" i="61"/>
  <c r="AW101" i="61"/>
  <c r="AV101" i="61"/>
  <c r="AU101" i="61"/>
  <c r="AT101" i="61"/>
  <c r="AS101" i="61"/>
  <c r="AR101" i="61"/>
  <c r="AQ101" i="61"/>
  <c r="AP101" i="61"/>
  <c r="AO101" i="61"/>
  <c r="AN101" i="61"/>
  <c r="AM101" i="61"/>
  <c r="AL101" i="61"/>
  <c r="AK101" i="61"/>
  <c r="AJ101" i="61"/>
  <c r="BC100" i="61"/>
  <c r="BB100" i="61"/>
  <c r="BA100" i="61"/>
  <c r="AZ100" i="61"/>
  <c r="AY100" i="61"/>
  <c r="AX100" i="61"/>
  <c r="AW100" i="61"/>
  <c r="AV100" i="61"/>
  <c r="AU100" i="61"/>
  <c r="AT100" i="61"/>
  <c r="AS100" i="61"/>
  <c r="AR100" i="61"/>
  <c r="AQ100" i="61"/>
  <c r="AP100" i="61"/>
  <c r="AO100" i="61"/>
  <c r="AN100" i="61"/>
  <c r="AM100" i="61"/>
  <c r="AL100" i="61"/>
  <c r="AK100" i="61"/>
  <c r="AJ100" i="61"/>
  <c r="BC99" i="61"/>
  <c r="BB99" i="61"/>
  <c r="BA99" i="61"/>
  <c r="AZ99" i="61"/>
  <c r="AY99" i="61"/>
  <c r="AX99" i="61"/>
  <c r="AW99" i="61"/>
  <c r="AV99" i="61"/>
  <c r="AU99" i="61"/>
  <c r="AT99" i="61"/>
  <c r="AS99" i="61"/>
  <c r="AR99" i="61"/>
  <c r="AQ99" i="61"/>
  <c r="AP99" i="61"/>
  <c r="AO99" i="61"/>
  <c r="AN99" i="61"/>
  <c r="AM99" i="61"/>
  <c r="AL99" i="61"/>
  <c r="AK99" i="61"/>
  <c r="AJ99" i="61"/>
  <c r="BC98" i="61"/>
  <c r="BB98" i="61"/>
  <c r="BA98" i="61"/>
  <c r="AZ98" i="61"/>
  <c r="AY98" i="61"/>
  <c r="AX98" i="61"/>
  <c r="AW98" i="61"/>
  <c r="AV98" i="61"/>
  <c r="AU98" i="61"/>
  <c r="AT98" i="61"/>
  <c r="AS98" i="61"/>
  <c r="AR98" i="61"/>
  <c r="AQ98" i="61"/>
  <c r="AP98" i="61"/>
  <c r="AO98" i="61"/>
  <c r="AN98" i="61"/>
  <c r="AM98" i="61"/>
  <c r="AL98" i="61"/>
  <c r="AK98" i="61"/>
  <c r="AJ98" i="61"/>
  <c r="BC97" i="61"/>
  <c r="BB97" i="61"/>
  <c r="BA97" i="61"/>
  <c r="AZ97" i="61"/>
  <c r="AY97" i="61"/>
  <c r="AX97" i="61"/>
  <c r="AW97" i="61"/>
  <c r="AV97" i="61"/>
  <c r="AU97" i="61"/>
  <c r="AT97" i="61"/>
  <c r="AS97" i="61"/>
  <c r="AR97" i="61"/>
  <c r="AQ97" i="61"/>
  <c r="AP97" i="61"/>
  <c r="AO97" i="61"/>
  <c r="AN97" i="61"/>
  <c r="AM97" i="61"/>
  <c r="AL97" i="61"/>
  <c r="AK97" i="61"/>
  <c r="AJ97" i="61"/>
  <c r="BC96" i="61"/>
  <c r="BB96" i="61"/>
  <c r="BA96" i="61"/>
  <c r="AZ96" i="61"/>
  <c r="AY96" i="61"/>
  <c r="AX96" i="61"/>
  <c r="AW96" i="61"/>
  <c r="AV96" i="61"/>
  <c r="AU96" i="61"/>
  <c r="AT96" i="61"/>
  <c r="AS96" i="61"/>
  <c r="AR96" i="61"/>
  <c r="AQ96" i="61"/>
  <c r="AP96" i="61"/>
  <c r="AO96" i="61"/>
  <c r="AN96" i="61"/>
  <c r="AM96" i="61"/>
  <c r="AL96" i="61"/>
  <c r="AK96" i="61"/>
  <c r="AJ96" i="61"/>
  <c r="BC95" i="61"/>
  <c r="BB95" i="61"/>
  <c r="BA95" i="61"/>
  <c r="AZ95" i="61"/>
  <c r="AY95" i="61"/>
  <c r="AX95" i="61"/>
  <c r="AW95" i="61"/>
  <c r="AV95" i="61"/>
  <c r="AU95" i="61"/>
  <c r="AT95" i="61"/>
  <c r="AS95" i="61"/>
  <c r="AR95" i="61"/>
  <c r="AQ95" i="61"/>
  <c r="AP95" i="61"/>
  <c r="AO95" i="61"/>
  <c r="AN95" i="61"/>
  <c r="AM95" i="61"/>
  <c r="AL95" i="61"/>
  <c r="AK95" i="61"/>
  <c r="AJ95" i="61"/>
  <c r="BC94" i="61"/>
  <c r="BB94" i="61"/>
  <c r="BA94" i="61"/>
  <c r="AZ94" i="61"/>
  <c r="AY94" i="61"/>
  <c r="AX94" i="61"/>
  <c r="AW94" i="61"/>
  <c r="AV94" i="61"/>
  <c r="AU94" i="61"/>
  <c r="AT94" i="61"/>
  <c r="AS94" i="61"/>
  <c r="AR94" i="61"/>
  <c r="AQ94" i="61"/>
  <c r="AP94" i="61"/>
  <c r="AO94" i="61"/>
  <c r="AN94" i="61"/>
  <c r="AM94" i="61"/>
  <c r="AL94" i="61"/>
  <c r="AK94" i="61"/>
  <c r="AJ94" i="61"/>
  <c r="BC93" i="61"/>
  <c r="BB93" i="61"/>
  <c r="BA93" i="61"/>
  <c r="AZ93" i="61"/>
  <c r="AY93" i="61"/>
  <c r="AX93" i="61"/>
  <c r="AW93" i="61"/>
  <c r="AV93" i="61"/>
  <c r="AU93" i="61"/>
  <c r="AT93" i="61"/>
  <c r="AS93" i="61"/>
  <c r="AR93" i="61"/>
  <c r="AQ93" i="61"/>
  <c r="AP93" i="61"/>
  <c r="AO93" i="61"/>
  <c r="AN93" i="61"/>
  <c r="AM93" i="61"/>
  <c r="AL93" i="61"/>
  <c r="AK93" i="61"/>
  <c r="AJ93" i="61"/>
  <c r="BC92" i="61"/>
  <c r="BB92" i="61"/>
  <c r="BA92" i="61"/>
  <c r="AZ92" i="61"/>
  <c r="AY92" i="61"/>
  <c r="AX92" i="61"/>
  <c r="AW92" i="61"/>
  <c r="AV92" i="61"/>
  <c r="AU92" i="61"/>
  <c r="AT92" i="61"/>
  <c r="AS92" i="61"/>
  <c r="AR92" i="61"/>
  <c r="AQ92" i="61"/>
  <c r="AP92" i="61"/>
  <c r="AO92" i="61"/>
  <c r="AN92" i="61"/>
  <c r="AM92" i="61"/>
  <c r="AL92" i="61"/>
  <c r="AK92" i="61"/>
  <c r="AJ92" i="61"/>
  <c r="BC91" i="61"/>
  <c r="BB91" i="61"/>
  <c r="BA91" i="61"/>
  <c r="AZ91" i="61"/>
  <c r="AY91" i="61"/>
  <c r="AX91" i="61"/>
  <c r="AW91" i="61"/>
  <c r="AV91" i="61"/>
  <c r="AU91" i="61"/>
  <c r="AT91" i="61"/>
  <c r="AS91" i="61"/>
  <c r="AR91" i="61"/>
  <c r="AQ91" i="61"/>
  <c r="AP91" i="61"/>
  <c r="AO91" i="61"/>
  <c r="AN91" i="61"/>
  <c r="AM91" i="61"/>
  <c r="AL91" i="61"/>
  <c r="AK91" i="61"/>
  <c r="AJ91" i="61"/>
  <c r="BC90" i="61"/>
  <c r="BB90" i="61"/>
  <c r="BA90" i="61"/>
  <c r="AZ90" i="61"/>
  <c r="AY90" i="61"/>
  <c r="AX90" i="61"/>
  <c r="AW90" i="61"/>
  <c r="AV90" i="61"/>
  <c r="AU90" i="61"/>
  <c r="AT90" i="61"/>
  <c r="AS90" i="61"/>
  <c r="AR90" i="61"/>
  <c r="AQ90" i="61"/>
  <c r="AP90" i="61"/>
  <c r="AO90" i="61"/>
  <c r="AN90" i="61"/>
  <c r="AM90" i="61"/>
  <c r="AL90" i="61"/>
  <c r="AK90" i="61"/>
  <c r="AJ90" i="61"/>
  <c r="BC89" i="61"/>
  <c r="BB89" i="61"/>
  <c r="BA89" i="61"/>
  <c r="AZ89" i="61"/>
  <c r="AY89" i="61"/>
  <c r="AX89" i="61"/>
  <c r="AW89" i="61"/>
  <c r="AV89" i="61"/>
  <c r="AU89" i="61"/>
  <c r="AT89" i="61"/>
  <c r="AS89" i="61"/>
  <c r="AR89" i="61"/>
  <c r="AQ89" i="61"/>
  <c r="AP89" i="61"/>
  <c r="AO89" i="61"/>
  <c r="AN89" i="61"/>
  <c r="AM89" i="61"/>
  <c r="AL89" i="61"/>
  <c r="AK89" i="61"/>
  <c r="AJ89" i="61"/>
  <c r="BC88" i="61"/>
  <c r="BB88" i="61"/>
  <c r="BA88" i="61"/>
  <c r="AZ88" i="61"/>
  <c r="AY88" i="61"/>
  <c r="AX88" i="61"/>
  <c r="AW88" i="61"/>
  <c r="AV88" i="61"/>
  <c r="AU88" i="61"/>
  <c r="AT88" i="61"/>
  <c r="AS88" i="61"/>
  <c r="AR88" i="61"/>
  <c r="AQ88" i="61"/>
  <c r="AP88" i="61"/>
  <c r="AO88" i="61"/>
  <c r="AN88" i="61"/>
  <c r="AM88" i="61"/>
  <c r="AL88" i="61"/>
  <c r="AK88" i="61"/>
  <c r="AJ88" i="61"/>
  <c r="BC87" i="61"/>
  <c r="BB87" i="61"/>
  <c r="BA87" i="61"/>
  <c r="AZ87" i="61"/>
  <c r="AY87" i="61"/>
  <c r="AX87" i="61"/>
  <c r="AW87" i="61"/>
  <c r="AV87" i="61"/>
  <c r="AU87" i="61"/>
  <c r="AT87" i="61"/>
  <c r="AS87" i="61"/>
  <c r="AR87" i="61"/>
  <c r="AQ87" i="61"/>
  <c r="AP87" i="61"/>
  <c r="AO87" i="61"/>
  <c r="AN87" i="61"/>
  <c r="AM87" i="61"/>
  <c r="AL87" i="61"/>
  <c r="AK87" i="61"/>
  <c r="AJ87" i="61"/>
  <c r="BC86" i="61"/>
  <c r="BB86" i="61"/>
  <c r="BA86" i="61"/>
  <c r="AZ86" i="61"/>
  <c r="AY86" i="61"/>
  <c r="AX86" i="61"/>
  <c r="AW86" i="61"/>
  <c r="AV86" i="61"/>
  <c r="AU86" i="61"/>
  <c r="AT86" i="61"/>
  <c r="AS86" i="61"/>
  <c r="AR86" i="61"/>
  <c r="AQ86" i="61"/>
  <c r="AP86" i="61"/>
  <c r="AO86" i="61"/>
  <c r="AN86" i="61"/>
  <c r="AM86" i="61"/>
  <c r="AL86" i="61"/>
  <c r="AK86" i="61"/>
  <c r="AJ86" i="61"/>
  <c r="BC85" i="61"/>
  <c r="BB85" i="61"/>
  <c r="BA85" i="61"/>
  <c r="AZ85" i="61"/>
  <c r="AY85" i="61"/>
  <c r="AX85" i="61"/>
  <c r="AW85" i="61"/>
  <c r="AV85" i="61"/>
  <c r="AU85" i="61"/>
  <c r="AT85" i="61"/>
  <c r="AS85" i="61"/>
  <c r="AR85" i="61"/>
  <c r="AQ85" i="61"/>
  <c r="AP85" i="61"/>
  <c r="AO85" i="61"/>
  <c r="AN85" i="61"/>
  <c r="AM85" i="61"/>
  <c r="AL85" i="61"/>
  <c r="AK85" i="61"/>
  <c r="AJ85" i="61"/>
  <c r="BC84" i="61"/>
  <c r="BB84" i="61"/>
  <c r="BA84" i="61"/>
  <c r="AZ84" i="61"/>
  <c r="AY84" i="61"/>
  <c r="AX84" i="61"/>
  <c r="AW84" i="61"/>
  <c r="AV84" i="61"/>
  <c r="AU84" i="61"/>
  <c r="AT84" i="61"/>
  <c r="AS84" i="61"/>
  <c r="AR84" i="61"/>
  <c r="AQ84" i="61"/>
  <c r="AP84" i="61"/>
  <c r="AO84" i="61"/>
  <c r="AN84" i="61"/>
  <c r="AM84" i="61"/>
  <c r="AL84" i="61"/>
  <c r="AK84" i="61"/>
  <c r="AJ84" i="61"/>
  <c r="BC83" i="61"/>
  <c r="BB83" i="61"/>
  <c r="BA83" i="61"/>
  <c r="AZ83" i="61"/>
  <c r="AY83" i="61"/>
  <c r="AX83" i="61"/>
  <c r="AW83" i="61"/>
  <c r="AV83" i="61"/>
  <c r="AU83" i="61"/>
  <c r="AT83" i="61"/>
  <c r="AS83" i="61"/>
  <c r="AR83" i="61"/>
  <c r="AQ83" i="61"/>
  <c r="AP83" i="61"/>
  <c r="AO83" i="61"/>
  <c r="AN83" i="61"/>
  <c r="AM83" i="61"/>
  <c r="AL83" i="61"/>
  <c r="AK83" i="61"/>
  <c r="AJ83" i="61"/>
  <c r="BC82" i="61"/>
  <c r="BB82" i="61"/>
  <c r="BA82" i="61"/>
  <c r="AZ82" i="61"/>
  <c r="AY82" i="61"/>
  <c r="AX82" i="61"/>
  <c r="AW82" i="61"/>
  <c r="AV82" i="61"/>
  <c r="AU82" i="61"/>
  <c r="AT82" i="61"/>
  <c r="AS82" i="61"/>
  <c r="AR82" i="61"/>
  <c r="AQ82" i="61"/>
  <c r="AP82" i="61"/>
  <c r="AO82" i="61"/>
  <c r="AN82" i="61"/>
  <c r="AM82" i="61"/>
  <c r="AL82" i="61"/>
  <c r="AK82" i="61"/>
  <c r="AJ82" i="61"/>
  <c r="BC81" i="61"/>
  <c r="BB81" i="61"/>
  <c r="BA81" i="61"/>
  <c r="AZ81" i="61"/>
  <c r="AY81" i="61"/>
  <c r="AX81" i="61"/>
  <c r="AW81" i="61"/>
  <c r="AV81" i="61"/>
  <c r="AU81" i="61"/>
  <c r="AT81" i="61"/>
  <c r="AS81" i="61"/>
  <c r="AR81" i="61"/>
  <c r="AQ81" i="61"/>
  <c r="AP81" i="61"/>
  <c r="AO81" i="61"/>
  <c r="AN81" i="61"/>
  <c r="AM81" i="61"/>
  <c r="AL81" i="61"/>
  <c r="AK81" i="61"/>
  <c r="AJ81" i="61"/>
  <c r="BC80" i="61"/>
  <c r="BB80" i="61"/>
  <c r="BA80" i="61"/>
  <c r="AZ80" i="61"/>
  <c r="AY80" i="61"/>
  <c r="AX80" i="61"/>
  <c r="AW80" i="61"/>
  <c r="AV80" i="61"/>
  <c r="AU80" i="61"/>
  <c r="AT80" i="61"/>
  <c r="AS80" i="61"/>
  <c r="AR80" i="61"/>
  <c r="AQ80" i="61"/>
  <c r="AP80" i="61"/>
  <c r="AO80" i="61"/>
  <c r="AN80" i="61"/>
  <c r="AM80" i="61"/>
  <c r="AL80" i="61"/>
  <c r="AK80" i="61"/>
  <c r="AJ80" i="61"/>
  <c r="BC79" i="61"/>
  <c r="BB79" i="61"/>
  <c r="BA79" i="61"/>
  <c r="AZ79" i="61"/>
  <c r="AY79" i="61"/>
  <c r="AX79" i="61"/>
  <c r="AW79" i="61"/>
  <c r="AV79" i="61"/>
  <c r="AU79" i="61"/>
  <c r="AT79" i="61"/>
  <c r="AS79" i="61"/>
  <c r="AR79" i="61"/>
  <c r="AQ79" i="61"/>
  <c r="AP79" i="61"/>
  <c r="AO79" i="61"/>
  <c r="AN79" i="61"/>
  <c r="AM79" i="61"/>
  <c r="AL79" i="61"/>
  <c r="AK79" i="61"/>
  <c r="AJ79" i="61"/>
  <c r="BC78" i="61"/>
  <c r="BB78" i="61"/>
  <c r="BA78" i="61"/>
  <c r="AZ78" i="61"/>
  <c r="AY78" i="61"/>
  <c r="AX78" i="61"/>
  <c r="AW78" i="61"/>
  <c r="AV78" i="61"/>
  <c r="AU78" i="61"/>
  <c r="AT78" i="61"/>
  <c r="AS78" i="61"/>
  <c r="AR78" i="61"/>
  <c r="AQ78" i="61"/>
  <c r="AP78" i="61"/>
  <c r="AO78" i="61"/>
  <c r="AN78" i="61"/>
  <c r="AM78" i="61"/>
  <c r="AL78" i="61"/>
  <c r="AK78" i="61"/>
  <c r="AJ78" i="61"/>
  <c r="BC77" i="61"/>
  <c r="BB77" i="61"/>
  <c r="BA77" i="61"/>
  <c r="AZ77" i="61"/>
  <c r="AY77" i="61"/>
  <c r="AX77" i="61"/>
  <c r="AW77" i="61"/>
  <c r="AV77" i="61"/>
  <c r="AU77" i="61"/>
  <c r="AT77" i="61"/>
  <c r="AS77" i="61"/>
  <c r="AR77" i="61"/>
  <c r="AQ77" i="61"/>
  <c r="AP77" i="61"/>
  <c r="AO77" i="61"/>
  <c r="AN77" i="61"/>
  <c r="AM77" i="61"/>
  <c r="AL77" i="61"/>
  <c r="AK77" i="61"/>
  <c r="AJ77" i="61"/>
  <c r="BC76" i="61"/>
  <c r="BB76" i="61"/>
  <c r="BA76" i="61"/>
  <c r="AZ76" i="61"/>
  <c r="AY76" i="61"/>
  <c r="AX76" i="61"/>
  <c r="AW76" i="61"/>
  <c r="AV76" i="61"/>
  <c r="AU76" i="61"/>
  <c r="AT76" i="61"/>
  <c r="AS76" i="61"/>
  <c r="AR76" i="61"/>
  <c r="AQ76" i="61"/>
  <c r="AP76" i="61"/>
  <c r="AO76" i="61"/>
  <c r="AN76" i="61"/>
  <c r="AM76" i="61"/>
  <c r="AL76" i="61"/>
  <c r="AK76" i="61"/>
  <c r="AJ76" i="61"/>
  <c r="BC75" i="61"/>
  <c r="BB75" i="61"/>
  <c r="BA75" i="61"/>
  <c r="AZ75" i="61"/>
  <c r="AY75" i="61"/>
  <c r="AX75" i="61"/>
  <c r="AW75" i="61"/>
  <c r="AV75" i="61"/>
  <c r="AU75" i="61"/>
  <c r="AT75" i="61"/>
  <c r="AS75" i="61"/>
  <c r="AR75" i="61"/>
  <c r="AQ75" i="61"/>
  <c r="AP75" i="61"/>
  <c r="AO75" i="61"/>
  <c r="AN75" i="61"/>
  <c r="AM75" i="61"/>
  <c r="AL75" i="61"/>
  <c r="AK75" i="61"/>
  <c r="AJ75" i="61"/>
  <c r="BC74" i="61"/>
  <c r="BB74" i="61"/>
  <c r="BA74" i="61"/>
  <c r="AZ74" i="61"/>
  <c r="AY74" i="61"/>
  <c r="AX74" i="61"/>
  <c r="AW74" i="61"/>
  <c r="AV74" i="61"/>
  <c r="AU74" i="61"/>
  <c r="AT74" i="61"/>
  <c r="AS74" i="61"/>
  <c r="AR74" i="61"/>
  <c r="AQ74" i="61"/>
  <c r="AP74" i="61"/>
  <c r="AO74" i="61"/>
  <c r="AN74" i="61"/>
  <c r="AM74" i="61"/>
  <c r="AL74" i="61"/>
  <c r="AK74" i="61"/>
  <c r="AJ74" i="61"/>
  <c r="BC73" i="61"/>
  <c r="BB73" i="61"/>
  <c r="BA73" i="61"/>
  <c r="AZ73" i="61"/>
  <c r="AY73" i="61"/>
  <c r="AX73" i="61"/>
  <c r="AW73" i="61"/>
  <c r="AV73" i="61"/>
  <c r="AU73" i="61"/>
  <c r="AT73" i="61"/>
  <c r="AS73" i="61"/>
  <c r="AR73" i="61"/>
  <c r="AQ73" i="61"/>
  <c r="AP73" i="61"/>
  <c r="AO73" i="61"/>
  <c r="AN73" i="61"/>
  <c r="AM73" i="61"/>
  <c r="AL73" i="61"/>
  <c r="AK73" i="61"/>
  <c r="AJ73" i="61"/>
  <c r="BC72" i="61"/>
  <c r="BB72" i="61"/>
  <c r="BA72" i="61"/>
  <c r="AZ72" i="61"/>
  <c r="AY72" i="61"/>
  <c r="AX72" i="61"/>
  <c r="AW72" i="61"/>
  <c r="AV72" i="61"/>
  <c r="AU72" i="61"/>
  <c r="AT72" i="61"/>
  <c r="AS72" i="61"/>
  <c r="AR72" i="61"/>
  <c r="AQ72" i="61"/>
  <c r="AP72" i="61"/>
  <c r="AO72" i="61"/>
  <c r="AN72" i="61"/>
  <c r="AM72" i="61"/>
  <c r="AL72" i="61"/>
  <c r="AK72" i="61"/>
  <c r="AJ72" i="61"/>
  <c r="BC71" i="61"/>
  <c r="BB71" i="61"/>
  <c r="BA71" i="61"/>
  <c r="AZ71" i="61"/>
  <c r="AY71" i="61"/>
  <c r="AX71" i="61"/>
  <c r="AW71" i="61"/>
  <c r="AV71" i="61"/>
  <c r="AU71" i="61"/>
  <c r="AT71" i="61"/>
  <c r="AS71" i="61"/>
  <c r="AR71" i="61"/>
  <c r="AQ71" i="61"/>
  <c r="AP71" i="61"/>
  <c r="AO71" i="61"/>
  <c r="AN71" i="61"/>
  <c r="AM71" i="61"/>
  <c r="AL71" i="61"/>
  <c r="AK71" i="61"/>
  <c r="AJ71" i="61"/>
  <c r="BC70" i="61"/>
  <c r="BB70" i="61"/>
  <c r="BA70" i="61"/>
  <c r="AZ70" i="61"/>
  <c r="AY70" i="61"/>
  <c r="AX70" i="61"/>
  <c r="AW70" i="61"/>
  <c r="AV70" i="61"/>
  <c r="AU70" i="61"/>
  <c r="AT70" i="61"/>
  <c r="AS70" i="61"/>
  <c r="AR70" i="61"/>
  <c r="AQ70" i="61"/>
  <c r="AP70" i="61"/>
  <c r="AO70" i="61"/>
  <c r="AN70" i="61"/>
  <c r="AM70" i="61"/>
  <c r="AL70" i="61"/>
  <c r="AK70" i="61"/>
  <c r="AJ70" i="61"/>
  <c r="BC69" i="61"/>
  <c r="BB69" i="61"/>
  <c r="BA69" i="61"/>
  <c r="AZ69" i="61"/>
  <c r="AY69" i="61"/>
  <c r="AX69" i="61"/>
  <c r="AW69" i="61"/>
  <c r="AV69" i="61"/>
  <c r="AU69" i="61"/>
  <c r="AT69" i="61"/>
  <c r="AS69" i="61"/>
  <c r="AR69" i="61"/>
  <c r="AQ69" i="61"/>
  <c r="AP69" i="61"/>
  <c r="AO69" i="61"/>
  <c r="AN69" i="61"/>
  <c r="AM69" i="61"/>
  <c r="AL69" i="61"/>
  <c r="AK69" i="61"/>
  <c r="AJ69" i="61"/>
  <c r="BC68" i="61"/>
  <c r="BB68" i="61"/>
  <c r="BA68" i="61"/>
  <c r="AZ68" i="61"/>
  <c r="AY68" i="61"/>
  <c r="AX68" i="61"/>
  <c r="AW68" i="61"/>
  <c r="AV68" i="61"/>
  <c r="AU68" i="61"/>
  <c r="AT68" i="61"/>
  <c r="AS68" i="61"/>
  <c r="AR68" i="61"/>
  <c r="AQ68" i="61"/>
  <c r="AP68" i="61"/>
  <c r="AO68" i="61"/>
  <c r="AN68" i="61"/>
  <c r="AM68" i="61"/>
  <c r="AL68" i="61"/>
  <c r="AK68" i="61"/>
  <c r="AJ68" i="61"/>
  <c r="BC67" i="61"/>
  <c r="BB67" i="61"/>
  <c r="BA67" i="61"/>
  <c r="AZ67" i="61"/>
  <c r="AY67" i="61"/>
  <c r="AX67" i="61"/>
  <c r="AW67" i="61"/>
  <c r="AV67" i="61"/>
  <c r="AU67" i="61"/>
  <c r="AT67" i="61"/>
  <c r="AS67" i="61"/>
  <c r="AR67" i="61"/>
  <c r="AQ67" i="61"/>
  <c r="AP67" i="61"/>
  <c r="AO67" i="61"/>
  <c r="AN67" i="61"/>
  <c r="AM67" i="61"/>
  <c r="AL67" i="61"/>
  <c r="AK67" i="61"/>
  <c r="AJ67" i="61"/>
  <c r="BC66" i="61"/>
  <c r="BB66" i="61"/>
  <c r="BA66" i="61"/>
  <c r="AZ66" i="61"/>
  <c r="AY66" i="61"/>
  <c r="AX66" i="61"/>
  <c r="AW66" i="61"/>
  <c r="AV66" i="61"/>
  <c r="AU66" i="61"/>
  <c r="AT66" i="61"/>
  <c r="AS66" i="61"/>
  <c r="AR66" i="61"/>
  <c r="AQ66" i="61"/>
  <c r="AP66" i="61"/>
  <c r="AO66" i="61"/>
  <c r="AN66" i="61"/>
  <c r="AM66" i="61"/>
  <c r="AL66" i="61"/>
  <c r="AK66" i="61"/>
  <c r="AJ66" i="61"/>
  <c r="BC65" i="61"/>
  <c r="BB65" i="61"/>
  <c r="BA65" i="61"/>
  <c r="AZ65" i="61"/>
  <c r="AY65" i="61"/>
  <c r="AX65" i="61"/>
  <c r="AW65" i="61"/>
  <c r="AV65" i="61"/>
  <c r="AU65" i="61"/>
  <c r="AT65" i="61"/>
  <c r="AS65" i="61"/>
  <c r="AR65" i="61"/>
  <c r="AQ65" i="61"/>
  <c r="AP65" i="61"/>
  <c r="AO65" i="61"/>
  <c r="AN65" i="61"/>
  <c r="AM65" i="61"/>
  <c r="AL65" i="61"/>
  <c r="AK65" i="61"/>
  <c r="AJ65" i="61"/>
  <c r="BC64" i="61"/>
  <c r="BB64" i="61"/>
  <c r="BA64" i="61"/>
  <c r="AZ64" i="61"/>
  <c r="AY64" i="61"/>
  <c r="AX64" i="61"/>
  <c r="AW64" i="61"/>
  <c r="AV64" i="61"/>
  <c r="AU64" i="61"/>
  <c r="AT64" i="61"/>
  <c r="AS64" i="61"/>
  <c r="AR64" i="61"/>
  <c r="AQ64" i="61"/>
  <c r="AP64" i="61"/>
  <c r="AO64" i="61"/>
  <c r="AN64" i="61"/>
  <c r="AM64" i="61"/>
  <c r="AL64" i="61"/>
  <c r="AK64" i="61"/>
  <c r="AJ64" i="61"/>
  <c r="BC63" i="61"/>
  <c r="BB63" i="61"/>
  <c r="BA63" i="61"/>
  <c r="AZ63" i="61"/>
  <c r="AY63" i="61"/>
  <c r="AX63" i="61"/>
  <c r="AW63" i="61"/>
  <c r="AV63" i="61"/>
  <c r="AU63" i="61"/>
  <c r="AT63" i="61"/>
  <c r="AS63" i="61"/>
  <c r="AR63" i="61"/>
  <c r="AQ63" i="61"/>
  <c r="AP63" i="61"/>
  <c r="AO63" i="61"/>
  <c r="AN63" i="61"/>
  <c r="AM63" i="61"/>
  <c r="AL63" i="61"/>
  <c r="AK63" i="61"/>
  <c r="AJ63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BC61" i="61"/>
  <c r="BB61" i="61"/>
  <c r="BA61" i="61"/>
  <c r="AZ61" i="61"/>
  <c r="AY61" i="61"/>
  <c r="AX61" i="61"/>
  <c r="AW61" i="61"/>
  <c r="AV61" i="61"/>
  <c r="AU61" i="61"/>
  <c r="AT61" i="61"/>
  <c r="AS61" i="61"/>
  <c r="AR61" i="61"/>
  <c r="AQ61" i="61"/>
  <c r="AP61" i="61"/>
  <c r="AO61" i="61"/>
  <c r="AN61" i="61"/>
  <c r="AM61" i="61"/>
  <c r="AL61" i="61"/>
  <c r="AK61" i="61"/>
  <c r="AJ61" i="61"/>
  <c r="BC60" i="61"/>
  <c r="BB60" i="61"/>
  <c r="BA60" i="61"/>
  <c r="AZ60" i="61"/>
  <c r="AY60" i="61"/>
  <c r="AX60" i="61"/>
  <c r="AW60" i="61"/>
  <c r="AV60" i="61"/>
  <c r="AU60" i="61"/>
  <c r="AT60" i="61"/>
  <c r="AS60" i="61"/>
  <c r="AR60" i="61"/>
  <c r="AQ60" i="61"/>
  <c r="AP60" i="61"/>
  <c r="AO60" i="61"/>
  <c r="AN60" i="61"/>
  <c r="AM60" i="61"/>
  <c r="AL60" i="61"/>
  <c r="AK60" i="61"/>
  <c r="AJ60" i="61"/>
  <c r="BC59" i="61"/>
  <c r="BB59" i="61"/>
  <c r="BA59" i="61"/>
  <c r="AZ59" i="61"/>
  <c r="AY59" i="61"/>
  <c r="AX59" i="61"/>
  <c r="AW59" i="61"/>
  <c r="AV59" i="61"/>
  <c r="AU59" i="61"/>
  <c r="AT59" i="61"/>
  <c r="AS59" i="61"/>
  <c r="AR59" i="61"/>
  <c r="AQ59" i="61"/>
  <c r="AP59" i="61"/>
  <c r="AO59" i="61"/>
  <c r="AN59" i="61"/>
  <c r="AM59" i="61"/>
  <c r="AL59" i="61"/>
  <c r="AK59" i="61"/>
  <c r="AJ59" i="61"/>
  <c r="BC58" i="61"/>
  <c r="BB58" i="61"/>
  <c r="BA58" i="61"/>
  <c r="AZ58" i="61"/>
  <c r="AY58" i="61"/>
  <c r="AX58" i="61"/>
  <c r="AW58" i="61"/>
  <c r="AV58" i="61"/>
  <c r="AU58" i="61"/>
  <c r="AT58" i="61"/>
  <c r="AS58" i="61"/>
  <c r="AR58" i="61"/>
  <c r="AQ58" i="61"/>
  <c r="AP58" i="61"/>
  <c r="AO58" i="61"/>
  <c r="AN58" i="61"/>
  <c r="AM58" i="61"/>
  <c r="AL58" i="61"/>
  <c r="AK58" i="61"/>
  <c r="AJ58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BC56" i="61"/>
  <c r="BB56" i="61"/>
  <c r="BA56" i="61"/>
  <c r="AZ56" i="61"/>
  <c r="AY56" i="61"/>
  <c r="AX56" i="61"/>
  <c r="AW56" i="61"/>
  <c r="AV56" i="61"/>
  <c r="AU56" i="61"/>
  <c r="AT56" i="61"/>
  <c r="AS56" i="61"/>
  <c r="AR56" i="61"/>
  <c r="AQ56" i="61"/>
  <c r="AP56" i="61"/>
  <c r="AO56" i="61"/>
  <c r="AN56" i="61"/>
  <c r="AM56" i="61"/>
  <c r="AL56" i="61"/>
  <c r="AK56" i="61"/>
  <c r="AJ56" i="61"/>
  <c r="BC55" i="61"/>
  <c r="BB55" i="61"/>
  <c r="BA55" i="61"/>
  <c r="AZ55" i="61"/>
  <c r="AY55" i="61"/>
  <c r="AX55" i="61"/>
  <c r="AW55" i="61"/>
  <c r="AV55" i="61"/>
  <c r="AU55" i="61"/>
  <c r="AT55" i="61"/>
  <c r="AS55" i="61"/>
  <c r="AR55" i="61"/>
  <c r="AQ55" i="61"/>
  <c r="AP55" i="61"/>
  <c r="AO55" i="61"/>
  <c r="AN55" i="61"/>
  <c r="AM55" i="61"/>
  <c r="AL55" i="61"/>
  <c r="AK55" i="61"/>
  <c r="AJ55" i="61"/>
  <c r="BC54" i="61"/>
  <c r="BB54" i="61"/>
  <c r="BA54" i="61"/>
  <c r="AZ54" i="61"/>
  <c r="AY54" i="61"/>
  <c r="AX54" i="61"/>
  <c r="AW54" i="61"/>
  <c r="AV54" i="61"/>
  <c r="AU54" i="61"/>
  <c r="AT54" i="61"/>
  <c r="AS54" i="61"/>
  <c r="AR54" i="61"/>
  <c r="AQ54" i="61"/>
  <c r="AP54" i="61"/>
  <c r="AO54" i="61"/>
  <c r="AN54" i="61"/>
  <c r="AM54" i="61"/>
  <c r="AL54" i="61"/>
  <c r="AK54" i="61"/>
  <c r="AJ54" i="61"/>
  <c r="BC53" i="61"/>
  <c r="BB53" i="61"/>
  <c r="BA53" i="61"/>
  <c r="AZ53" i="61"/>
  <c r="AY53" i="61"/>
  <c r="AX53" i="61"/>
  <c r="AW53" i="61"/>
  <c r="AV53" i="61"/>
  <c r="AU53" i="61"/>
  <c r="AT53" i="61"/>
  <c r="AS53" i="61"/>
  <c r="AR53" i="61"/>
  <c r="AQ53" i="61"/>
  <c r="AP53" i="61"/>
  <c r="AO53" i="61"/>
  <c r="AN53" i="61"/>
  <c r="AM53" i="61"/>
  <c r="AL53" i="61"/>
  <c r="AK53" i="61"/>
  <c r="AJ53" i="61"/>
  <c r="BC52" i="61"/>
  <c r="BB52" i="61"/>
  <c r="BA52" i="61"/>
  <c r="AZ52" i="61"/>
  <c r="AY52" i="61"/>
  <c r="AX52" i="61"/>
  <c r="AW52" i="61"/>
  <c r="AV52" i="61"/>
  <c r="AU52" i="61"/>
  <c r="AT52" i="61"/>
  <c r="AS52" i="61"/>
  <c r="AR52" i="61"/>
  <c r="AQ52" i="61"/>
  <c r="AP52" i="61"/>
  <c r="AO52" i="61"/>
  <c r="AN52" i="61"/>
  <c r="AM52" i="61"/>
  <c r="AL52" i="61"/>
  <c r="AK52" i="61"/>
  <c r="AJ52" i="61"/>
  <c r="BC51" i="61"/>
  <c r="BB51" i="61"/>
  <c r="BA51" i="61"/>
  <c r="AZ51" i="61"/>
  <c r="AY51" i="61"/>
  <c r="AX51" i="61"/>
  <c r="AW51" i="61"/>
  <c r="AV51" i="61"/>
  <c r="AU51" i="61"/>
  <c r="AT51" i="61"/>
  <c r="AS51" i="61"/>
  <c r="AR51" i="61"/>
  <c r="AQ51" i="61"/>
  <c r="AP51" i="61"/>
  <c r="AO51" i="61"/>
  <c r="AN51" i="61"/>
  <c r="AM51" i="61"/>
  <c r="AL51" i="61"/>
  <c r="AK51" i="61"/>
  <c r="AJ51" i="61"/>
  <c r="BC50" i="61"/>
  <c r="BB50" i="61"/>
  <c r="BA50" i="61"/>
  <c r="AZ50" i="61"/>
  <c r="AY50" i="61"/>
  <c r="AX50" i="61"/>
  <c r="AW50" i="61"/>
  <c r="AV50" i="61"/>
  <c r="AU50" i="61"/>
  <c r="AT50" i="61"/>
  <c r="AS50" i="61"/>
  <c r="AR50" i="61"/>
  <c r="AQ50" i="61"/>
  <c r="AP50" i="61"/>
  <c r="AO50" i="61"/>
  <c r="AN50" i="61"/>
  <c r="AM50" i="61"/>
  <c r="AL50" i="61"/>
  <c r="AK50" i="61"/>
  <c r="AJ50" i="61"/>
  <c r="BC49" i="61"/>
  <c r="BB49" i="61"/>
  <c r="BA49" i="61"/>
  <c r="AZ49" i="61"/>
  <c r="AY49" i="61"/>
  <c r="AX49" i="61"/>
  <c r="AW49" i="61"/>
  <c r="AV49" i="61"/>
  <c r="AU49" i="61"/>
  <c r="AT49" i="61"/>
  <c r="AS49" i="61"/>
  <c r="AR49" i="61"/>
  <c r="AQ49" i="61"/>
  <c r="AP49" i="61"/>
  <c r="AO49" i="61"/>
  <c r="AN49" i="61"/>
  <c r="AM49" i="61"/>
  <c r="AL49" i="61"/>
  <c r="AK49" i="61"/>
  <c r="AJ49" i="61"/>
  <c r="BC48" i="61"/>
  <c r="BB48" i="61"/>
  <c r="BA48" i="61"/>
  <c r="AZ48" i="61"/>
  <c r="AY48" i="61"/>
  <c r="AX48" i="61"/>
  <c r="AW48" i="61"/>
  <c r="AV48" i="61"/>
  <c r="AU48" i="61"/>
  <c r="AT48" i="61"/>
  <c r="AS48" i="61"/>
  <c r="AR48" i="61"/>
  <c r="AQ48" i="61"/>
  <c r="AP48" i="61"/>
  <c r="AO48" i="61"/>
  <c r="AN48" i="61"/>
  <c r="AM48" i="61"/>
  <c r="AL48" i="61"/>
  <c r="AK48" i="61"/>
  <c r="AJ48" i="61"/>
  <c r="BC47" i="61"/>
  <c r="BB47" i="61"/>
  <c r="BA47" i="61"/>
  <c r="AZ47" i="61"/>
  <c r="AY47" i="61"/>
  <c r="AX47" i="61"/>
  <c r="AW47" i="61"/>
  <c r="AV47" i="61"/>
  <c r="AU47" i="61"/>
  <c r="AT47" i="61"/>
  <c r="AS47" i="61"/>
  <c r="AR47" i="61"/>
  <c r="AQ47" i="61"/>
  <c r="AP47" i="61"/>
  <c r="AO47" i="61"/>
  <c r="AN47" i="61"/>
  <c r="AM47" i="61"/>
  <c r="AL47" i="61"/>
  <c r="AK47" i="61"/>
  <c r="AJ47" i="61"/>
  <c r="BC46" i="61"/>
  <c r="BB46" i="61"/>
  <c r="BA46" i="61"/>
  <c r="AZ46" i="61"/>
  <c r="AY46" i="61"/>
  <c r="AX46" i="61"/>
  <c r="AW46" i="61"/>
  <c r="AV46" i="61"/>
  <c r="AU46" i="61"/>
  <c r="AT46" i="61"/>
  <c r="AS46" i="61"/>
  <c r="AR46" i="61"/>
  <c r="AQ46" i="61"/>
  <c r="AP46" i="61"/>
  <c r="AO46" i="61"/>
  <c r="AN46" i="61"/>
  <c r="AM46" i="61"/>
  <c r="AL46" i="61"/>
  <c r="AK46" i="61"/>
  <c r="AJ46" i="61"/>
  <c r="BC45" i="61"/>
  <c r="BB45" i="61"/>
  <c r="BA45" i="61"/>
  <c r="AZ45" i="61"/>
  <c r="AY45" i="61"/>
  <c r="AX45" i="61"/>
  <c r="AW45" i="61"/>
  <c r="AV45" i="61"/>
  <c r="AU45" i="61"/>
  <c r="AT45" i="61"/>
  <c r="AS45" i="61"/>
  <c r="AR45" i="61"/>
  <c r="AQ45" i="61"/>
  <c r="AP45" i="61"/>
  <c r="AO45" i="61"/>
  <c r="AN45" i="61"/>
  <c r="AM45" i="61"/>
  <c r="AL45" i="61"/>
  <c r="AK45" i="61"/>
  <c r="AJ45" i="61"/>
  <c r="BC44" i="61"/>
  <c r="BB44" i="61"/>
  <c r="BA44" i="61"/>
  <c r="AZ44" i="61"/>
  <c r="AY44" i="61"/>
  <c r="AX44" i="61"/>
  <c r="AW44" i="61"/>
  <c r="AV44" i="61"/>
  <c r="AU44" i="61"/>
  <c r="AT44" i="61"/>
  <c r="AS44" i="61"/>
  <c r="AR44" i="61"/>
  <c r="AQ44" i="61"/>
  <c r="AP44" i="61"/>
  <c r="AO44" i="61"/>
  <c r="AN44" i="61"/>
  <c r="AM44" i="61"/>
  <c r="AL44" i="61"/>
  <c r="AK44" i="61"/>
  <c r="AJ44" i="61"/>
  <c r="BC43" i="61"/>
  <c r="BB43" i="61"/>
  <c r="BA43" i="61"/>
  <c r="AZ43" i="61"/>
  <c r="AY43" i="61"/>
  <c r="AX43" i="61"/>
  <c r="AW43" i="61"/>
  <c r="AV43" i="61"/>
  <c r="AU43" i="61"/>
  <c r="AT43" i="61"/>
  <c r="AS43" i="61"/>
  <c r="AR43" i="61"/>
  <c r="AQ43" i="61"/>
  <c r="AP43" i="61"/>
  <c r="AO43" i="61"/>
  <c r="AN43" i="61"/>
  <c r="AM43" i="61"/>
  <c r="AL43" i="61"/>
  <c r="AK43" i="61"/>
  <c r="AJ43" i="61"/>
  <c r="BC42" i="61"/>
  <c r="BB42" i="61"/>
  <c r="BA42" i="61"/>
  <c r="AZ42" i="61"/>
  <c r="AY42" i="61"/>
  <c r="AX42" i="61"/>
  <c r="AW42" i="61"/>
  <c r="AV42" i="61"/>
  <c r="AU42" i="61"/>
  <c r="AT42" i="61"/>
  <c r="AS42" i="61"/>
  <c r="AR42" i="61"/>
  <c r="AQ42" i="61"/>
  <c r="AP42" i="61"/>
  <c r="AO42" i="61"/>
  <c r="AN42" i="61"/>
  <c r="AM42" i="61"/>
  <c r="AL42" i="61"/>
  <c r="AK42" i="61"/>
  <c r="AJ42" i="61"/>
  <c r="BC41" i="61"/>
  <c r="BB41" i="61"/>
  <c r="BA41" i="61"/>
  <c r="AZ41" i="61"/>
  <c r="AY41" i="61"/>
  <c r="AX41" i="61"/>
  <c r="AW41" i="61"/>
  <c r="AV41" i="61"/>
  <c r="AU41" i="61"/>
  <c r="AT41" i="61"/>
  <c r="AS41" i="61"/>
  <c r="AR41" i="61"/>
  <c r="AQ41" i="61"/>
  <c r="AP41" i="61"/>
  <c r="AO41" i="61"/>
  <c r="AN41" i="61"/>
  <c r="AM41" i="61"/>
  <c r="AL41" i="61"/>
  <c r="AK41" i="61"/>
  <c r="AJ41" i="61"/>
  <c r="BC40" i="61"/>
  <c r="BB40" i="61"/>
  <c r="BA40" i="61"/>
  <c r="AZ40" i="61"/>
  <c r="AY40" i="61"/>
  <c r="AX40" i="61"/>
  <c r="AW40" i="61"/>
  <c r="AV40" i="61"/>
  <c r="AU40" i="61"/>
  <c r="AT40" i="61"/>
  <c r="AS40" i="61"/>
  <c r="AR40" i="61"/>
  <c r="AQ40" i="61"/>
  <c r="AP40" i="61"/>
  <c r="AO40" i="61"/>
  <c r="AN40" i="61"/>
  <c r="AM40" i="61"/>
  <c r="AL40" i="61"/>
  <c r="AK40" i="61"/>
  <c r="AJ40" i="61"/>
  <c r="BC39" i="61"/>
  <c r="BB39" i="61"/>
  <c r="BA39" i="61"/>
  <c r="AZ39" i="61"/>
  <c r="AY39" i="61"/>
  <c r="AX39" i="61"/>
  <c r="AW39" i="61"/>
  <c r="AV39" i="61"/>
  <c r="AU39" i="61"/>
  <c r="AT39" i="61"/>
  <c r="AS39" i="61"/>
  <c r="AR39" i="61"/>
  <c r="AQ39" i="61"/>
  <c r="AP39" i="61"/>
  <c r="AO39" i="61"/>
  <c r="AN39" i="61"/>
  <c r="AM39" i="61"/>
  <c r="AL39" i="61"/>
  <c r="AK39" i="61"/>
  <c r="AJ39" i="61"/>
  <c r="BC38" i="61"/>
  <c r="BB38" i="61"/>
  <c r="BA38" i="61"/>
  <c r="AZ38" i="61"/>
  <c r="AY38" i="61"/>
  <c r="AX38" i="61"/>
  <c r="AW38" i="61"/>
  <c r="AV38" i="61"/>
  <c r="AU38" i="61"/>
  <c r="AT38" i="61"/>
  <c r="AS38" i="61"/>
  <c r="AR38" i="61"/>
  <c r="AQ38" i="61"/>
  <c r="AP38" i="61"/>
  <c r="AO38" i="61"/>
  <c r="AN38" i="61"/>
  <c r="AM38" i="61"/>
  <c r="AL38" i="61"/>
  <c r="AK38" i="61"/>
  <c r="AJ38" i="61"/>
  <c r="BC37" i="61"/>
  <c r="BB37" i="61"/>
  <c r="BA37" i="61"/>
  <c r="AZ37" i="61"/>
  <c r="AY37" i="61"/>
  <c r="AX37" i="61"/>
  <c r="AW37" i="61"/>
  <c r="AV37" i="61"/>
  <c r="AU37" i="61"/>
  <c r="AT37" i="61"/>
  <c r="AS37" i="61"/>
  <c r="AR37" i="61"/>
  <c r="AQ37" i="61"/>
  <c r="AP37" i="61"/>
  <c r="AO37" i="61"/>
  <c r="AN37" i="61"/>
  <c r="AM37" i="61"/>
  <c r="AL37" i="61"/>
  <c r="AK37" i="61"/>
  <c r="AJ37" i="61"/>
  <c r="BC36" i="61"/>
  <c r="BB36" i="61"/>
  <c r="BA36" i="61"/>
  <c r="AZ36" i="61"/>
  <c r="AY36" i="61"/>
  <c r="AX36" i="61"/>
  <c r="AW36" i="61"/>
  <c r="AV36" i="61"/>
  <c r="AU36" i="61"/>
  <c r="AT36" i="61"/>
  <c r="AS36" i="61"/>
  <c r="AR36" i="61"/>
  <c r="AQ36" i="61"/>
  <c r="AP36" i="61"/>
  <c r="AO36" i="61"/>
  <c r="AN36" i="61"/>
  <c r="AM36" i="61"/>
  <c r="AL36" i="61"/>
  <c r="AK36" i="61"/>
  <c r="AJ36" i="61"/>
  <c r="BC35" i="61"/>
  <c r="BB35" i="61"/>
  <c r="BA35" i="61"/>
  <c r="AZ35" i="61"/>
  <c r="AY35" i="61"/>
  <c r="AX35" i="61"/>
  <c r="AW35" i="61"/>
  <c r="AV35" i="61"/>
  <c r="AU35" i="61"/>
  <c r="AT35" i="61"/>
  <c r="AS35" i="61"/>
  <c r="AR35" i="61"/>
  <c r="AQ35" i="61"/>
  <c r="AP35" i="61"/>
  <c r="AO35" i="61"/>
  <c r="AN35" i="61"/>
  <c r="AM35" i="61"/>
  <c r="AL35" i="61"/>
  <c r="AK35" i="61"/>
  <c r="AJ35" i="61"/>
  <c r="BC34" i="61"/>
  <c r="BB34" i="61"/>
  <c r="BA34" i="61"/>
  <c r="AZ34" i="61"/>
  <c r="AY34" i="61"/>
  <c r="AX34" i="61"/>
  <c r="AW34" i="61"/>
  <c r="AV34" i="61"/>
  <c r="AU34" i="61"/>
  <c r="AT34" i="61"/>
  <c r="AS34" i="61"/>
  <c r="AR34" i="61"/>
  <c r="AQ34" i="61"/>
  <c r="AP34" i="61"/>
  <c r="AO34" i="61"/>
  <c r="AN34" i="61"/>
  <c r="AM34" i="61"/>
  <c r="AL34" i="61"/>
  <c r="AK34" i="61"/>
  <c r="AJ34" i="61"/>
  <c r="BC33" i="61"/>
  <c r="BB33" i="61"/>
  <c r="BA33" i="61"/>
  <c r="AZ33" i="61"/>
  <c r="AY33" i="61"/>
  <c r="AX33" i="61"/>
  <c r="AW33" i="61"/>
  <c r="AV33" i="61"/>
  <c r="AU33" i="61"/>
  <c r="AT33" i="61"/>
  <c r="AS33" i="61"/>
  <c r="AR33" i="61"/>
  <c r="AQ33" i="61"/>
  <c r="AP33" i="61"/>
  <c r="AO33" i="61"/>
  <c r="AN33" i="61"/>
  <c r="AM33" i="61"/>
  <c r="AL33" i="61"/>
  <c r="AK33" i="61"/>
  <c r="AJ33" i="61"/>
  <c r="BC32" i="61"/>
  <c r="BB32" i="61"/>
  <c r="BA32" i="61"/>
  <c r="AZ32" i="61"/>
  <c r="AY32" i="61"/>
  <c r="AX32" i="61"/>
  <c r="AW32" i="61"/>
  <c r="AV32" i="61"/>
  <c r="AU32" i="61"/>
  <c r="AT32" i="61"/>
  <c r="AS32" i="61"/>
  <c r="AR32" i="61"/>
  <c r="AQ32" i="61"/>
  <c r="AP32" i="61"/>
  <c r="AO32" i="61"/>
  <c r="AN32" i="61"/>
  <c r="AM32" i="61"/>
  <c r="AL32" i="61"/>
  <c r="AK32" i="61"/>
  <c r="AJ32" i="61"/>
  <c r="BC31" i="61"/>
  <c r="BB31" i="61"/>
  <c r="BA31" i="61"/>
  <c r="AZ31" i="61"/>
  <c r="AY31" i="61"/>
  <c r="AX31" i="61"/>
  <c r="AW31" i="61"/>
  <c r="AV31" i="61"/>
  <c r="AU31" i="61"/>
  <c r="AT31" i="61"/>
  <c r="AS31" i="61"/>
  <c r="AR31" i="61"/>
  <c r="AQ31" i="61"/>
  <c r="AP31" i="61"/>
  <c r="AO31" i="61"/>
  <c r="AN31" i="61"/>
  <c r="AM31" i="61"/>
  <c r="AL31" i="61"/>
  <c r="AK31" i="61"/>
  <c r="AJ31" i="61"/>
  <c r="BC30" i="61"/>
  <c r="BB30" i="61"/>
  <c r="BA30" i="61"/>
  <c r="AZ30" i="61"/>
  <c r="AY30" i="61"/>
  <c r="AX30" i="61"/>
  <c r="AW30" i="61"/>
  <c r="AV30" i="61"/>
  <c r="AU30" i="61"/>
  <c r="AT30" i="61"/>
  <c r="AS30" i="61"/>
  <c r="AR30" i="61"/>
  <c r="AQ30" i="61"/>
  <c r="AP30" i="61"/>
  <c r="AO30" i="61"/>
  <c r="AN30" i="61"/>
  <c r="AM30" i="61"/>
  <c r="AL30" i="61"/>
  <c r="AK30" i="61"/>
  <c r="AJ30" i="61"/>
  <c r="BC29" i="61"/>
  <c r="BB29" i="61"/>
  <c r="BA29" i="61"/>
  <c r="AZ29" i="61"/>
  <c r="AY29" i="61"/>
  <c r="AX29" i="61"/>
  <c r="AW29" i="61"/>
  <c r="AV29" i="61"/>
  <c r="AU29" i="61"/>
  <c r="AT29" i="61"/>
  <c r="AS29" i="61"/>
  <c r="AR29" i="61"/>
  <c r="AQ29" i="61"/>
  <c r="AP29" i="61"/>
  <c r="AO29" i="61"/>
  <c r="AN29" i="61"/>
  <c r="AM29" i="61"/>
  <c r="AL29" i="61"/>
  <c r="AK29" i="61"/>
  <c r="AJ29" i="61"/>
  <c r="BC28" i="61"/>
  <c r="BB28" i="61"/>
  <c r="BA28" i="61"/>
  <c r="AZ28" i="61"/>
  <c r="AY28" i="61"/>
  <c r="AX28" i="61"/>
  <c r="AW28" i="61"/>
  <c r="AV28" i="61"/>
  <c r="AU28" i="61"/>
  <c r="AT28" i="61"/>
  <c r="AS28" i="61"/>
  <c r="AR28" i="61"/>
  <c r="AQ28" i="61"/>
  <c r="AP28" i="61"/>
  <c r="AO28" i="61"/>
  <c r="AN28" i="61"/>
  <c r="AM28" i="61"/>
  <c r="AL28" i="61"/>
  <c r="AK28" i="61"/>
  <c r="AJ28" i="61"/>
  <c r="BC27" i="61"/>
  <c r="BB27" i="61"/>
  <c r="BA27" i="61"/>
  <c r="AZ27" i="61"/>
  <c r="AY27" i="61"/>
  <c r="AX27" i="61"/>
  <c r="AW27" i="61"/>
  <c r="AV27" i="61"/>
  <c r="AU27" i="61"/>
  <c r="AT27" i="61"/>
  <c r="AS27" i="61"/>
  <c r="AR27" i="61"/>
  <c r="AQ27" i="61"/>
  <c r="AP27" i="61"/>
  <c r="AO27" i="61"/>
  <c r="AN27" i="61"/>
  <c r="AM27" i="61"/>
  <c r="AL27" i="61"/>
  <c r="AK27" i="61"/>
  <c r="AJ27" i="61"/>
  <c r="BC26" i="61"/>
  <c r="BB26" i="61"/>
  <c r="BA26" i="61"/>
  <c r="AZ26" i="61"/>
  <c r="AY26" i="61"/>
  <c r="AX26" i="61"/>
  <c r="AW26" i="61"/>
  <c r="AV26" i="61"/>
  <c r="AU26" i="61"/>
  <c r="AT26" i="61"/>
  <c r="AS26" i="61"/>
  <c r="AR26" i="61"/>
  <c r="AQ26" i="61"/>
  <c r="AP26" i="61"/>
  <c r="AO26" i="61"/>
  <c r="AN26" i="61"/>
  <c r="AM26" i="61"/>
  <c r="AL26" i="61"/>
  <c r="AK26" i="61"/>
  <c r="AJ26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BC22" i="61"/>
  <c r="BB22" i="61"/>
  <c r="BA22" i="61"/>
  <c r="AZ22" i="61"/>
  <c r="AY22" i="61"/>
  <c r="AX22" i="61"/>
  <c r="AW22" i="61"/>
  <c r="AV22" i="61"/>
  <c r="AU22" i="61"/>
  <c r="AT22" i="61"/>
  <c r="AS22" i="61"/>
  <c r="AR22" i="61"/>
  <c r="AQ22" i="61"/>
  <c r="AP22" i="61"/>
  <c r="AO22" i="61"/>
  <c r="AN22" i="61"/>
  <c r="AM22" i="61"/>
  <c r="AL22" i="61"/>
  <c r="AK22" i="61"/>
  <c r="AJ22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BC19" i="61"/>
  <c r="BB19" i="61"/>
  <c r="BA19" i="61"/>
  <c r="AZ19" i="61"/>
  <c r="AY19" i="61"/>
  <c r="AX19" i="61"/>
  <c r="AW19" i="61"/>
  <c r="AV19" i="61"/>
  <c r="AU19" i="61"/>
  <c r="AT19" i="61"/>
  <c r="AS19" i="61"/>
  <c r="AR19" i="61"/>
  <c r="AQ19" i="61"/>
  <c r="AP19" i="61"/>
  <c r="AO19" i="61"/>
  <c r="AN19" i="61"/>
  <c r="AM19" i="61"/>
  <c r="AL19" i="61"/>
  <c r="AK19" i="61"/>
  <c r="AJ19" i="61"/>
  <c r="BC18" i="61"/>
  <c r="BB18" i="61"/>
  <c r="BA18" i="61"/>
  <c r="AZ18" i="61"/>
  <c r="AY18" i="61"/>
  <c r="AX18" i="61"/>
  <c r="AW18" i="61"/>
  <c r="AV18" i="61"/>
  <c r="AU18" i="61"/>
  <c r="AT18" i="61"/>
  <c r="AS18" i="61"/>
  <c r="AR18" i="61"/>
  <c r="AQ18" i="61"/>
  <c r="AP18" i="61"/>
  <c r="AO18" i="61"/>
  <c r="AN18" i="61"/>
  <c r="AM18" i="61"/>
  <c r="AL18" i="61"/>
  <c r="AK18" i="61"/>
  <c r="AJ18" i="61"/>
  <c r="BC17" i="61"/>
  <c r="BB17" i="61"/>
  <c r="BA17" i="61"/>
  <c r="AZ17" i="61"/>
  <c r="AY17" i="61"/>
  <c r="AX17" i="61"/>
  <c r="AW17" i="61"/>
  <c r="AV17" i="61"/>
  <c r="AU17" i="61"/>
  <c r="AT17" i="61"/>
  <c r="AS17" i="61"/>
  <c r="AR17" i="61"/>
  <c r="AQ17" i="61"/>
  <c r="AP17" i="61"/>
  <c r="AO17" i="61"/>
  <c r="AN17" i="61"/>
  <c r="AM17" i="61"/>
  <c r="AL17" i="61"/>
  <c r="AK17" i="61"/>
  <c r="AJ17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BC15" i="61"/>
  <c r="BB15" i="61"/>
  <c r="BA15" i="61"/>
  <c r="AZ15" i="61"/>
  <c r="AY15" i="61"/>
  <c r="AX15" i="61"/>
  <c r="AW15" i="61"/>
  <c r="AV15" i="61"/>
  <c r="AU15" i="61"/>
  <c r="AT15" i="61"/>
  <c r="AS15" i="61"/>
  <c r="AR15" i="61"/>
  <c r="AQ15" i="61"/>
  <c r="AP15" i="61"/>
  <c r="AO15" i="61"/>
  <c r="AN15" i="61"/>
  <c r="AM15" i="61"/>
  <c r="AL15" i="61"/>
  <c r="AK15" i="61"/>
  <c r="AJ15" i="61"/>
  <c r="BC14" i="61"/>
  <c r="BB14" i="61"/>
  <c r="BA14" i="61"/>
  <c r="AZ14" i="61"/>
  <c r="AY14" i="61"/>
  <c r="AX14" i="61"/>
  <c r="AW14" i="61"/>
  <c r="AV14" i="61"/>
  <c r="AU14" i="61"/>
  <c r="AT14" i="61"/>
  <c r="AF14" i="61" s="1"/>
  <c r="N16" i="4" s="1"/>
  <c r="AS14" i="61"/>
  <c r="AR14" i="61"/>
  <c r="AQ14" i="61"/>
  <c r="AP14" i="61"/>
  <c r="AO14" i="61"/>
  <c r="AN14" i="61"/>
  <c r="AM14" i="61"/>
  <c r="AL14" i="61"/>
  <c r="AK14" i="61"/>
  <c r="AJ14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BC7" i="61"/>
  <c r="BB7" i="61"/>
  <c r="BA7" i="61"/>
  <c r="AZ7" i="61"/>
  <c r="AY7" i="61"/>
  <c r="AX7" i="61"/>
  <c r="AW7" i="61"/>
  <c r="AV7" i="61"/>
  <c r="AU7" i="61"/>
  <c r="AT7" i="61"/>
  <c r="AS7" i="61"/>
  <c r="AR7" i="61"/>
  <c r="AQ7" i="61"/>
  <c r="AP7" i="61"/>
  <c r="AO7" i="61"/>
  <c r="AN7" i="61"/>
  <c r="AM7" i="61"/>
  <c r="AL7" i="61"/>
  <c r="AK7" i="61"/>
  <c r="AJ7" i="61"/>
  <c r="BC6" i="61"/>
  <c r="BB6" i="61"/>
  <c r="BA6" i="61"/>
  <c r="AZ6" i="61"/>
  <c r="AY6" i="61"/>
  <c r="AX6" i="61"/>
  <c r="AW6" i="61"/>
  <c r="AV6" i="61"/>
  <c r="AU6" i="61"/>
  <c r="AT6" i="61"/>
  <c r="AS6" i="61"/>
  <c r="AR6" i="61"/>
  <c r="AQ6" i="61"/>
  <c r="AP6" i="61"/>
  <c r="AO6" i="61"/>
  <c r="AN6" i="61"/>
  <c r="AM6" i="61"/>
  <c r="AL6" i="61"/>
  <c r="AK6" i="61"/>
  <c r="AJ6" i="61"/>
  <c r="BC5" i="61"/>
  <c r="BB5" i="61"/>
  <c r="BA5" i="61"/>
  <c r="AZ5" i="61"/>
  <c r="AY5" i="61"/>
  <c r="AX5" i="61"/>
  <c r="AW5" i="61"/>
  <c r="AV5" i="61"/>
  <c r="AU5" i="61"/>
  <c r="AT5" i="61"/>
  <c r="AS5" i="61"/>
  <c r="AR5" i="61"/>
  <c r="AQ5" i="61"/>
  <c r="AP5" i="61"/>
  <c r="AO5" i="61"/>
  <c r="AN5" i="61"/>
  <c r="AM5" i="61"/>
  <c r="AL5" i="61"/>
  <c r="AK5" i="61"/>
  <c r="AJ5" i="61"/>
  <c r="BC4" i="61"/>
  <c r="BB4" i="61"/>
  <c r="BA4" i="61"/>
  <c r="AZ4" i="61"/>
  <c r="AY4" i="61"/>
  <c r="AX4" i="61"/>
  <c r="AW4" i="61"/>
  <c r="AV4" i="61"/>
  <c r="AU4" i="61"/>
  <c r="AT4" i="61"/>
  <c r="AS4" i="61"/>
  <c r="AR4" i="61"/>
  <c r="AQ4" i="61"/>
  <c r="AP4" i="61"/>
  <c r="AO4" i="61"/>
  <c r="AN4" i="61"/>
  <c r="AM4" i="61"/>
  <c r="AL4" i="61"/>
  <c r="AK4" i="61"/>
  <c r="AJ4" i="61"/>
  <c r="BC3" i="61"/>
  <c r="BB3" i="61"/>
  <c r="BA3" i="61"/>
  <c r="AZ3" i="61"/>
  <c r="AY3" i="61"/>
  <c r="AX3" i="61"/>
  <c r="AW3" i="61"/>
  <c r="AV3" i="61"/>
  <c r="AU3" i="61"/>
  <c r="AT3" i="61"/>
  <c r="AS3" i="61"/>
  <c r="AR3" i="61"/>
  <c r="AQ3" i="61"/>
  <c r="AP3" i="61"/>
  <c r="AO3" i="61"/>
  <c r="AN3" i="61"/>
  <c r="AM3" i="61"/>
  <c r="AL3" i="61"/>
  <c r="AK3" i="61"/>
  <c r="AJ3" i="61"/>
  <c r="AJ381" i="59"/>
  <c r="AK381" i="59"/>
  <c r="AL381" i="59"/>
  <c r="AM381" i="59"/>
  <c r="AN381" i="59"/>
  <c r="AO381" i="59"/>
  <c r="AP381" i="59"/>
  <c r="G381" i="59" s="1"/>
  <c r="AQ381" i="59"/>
  <c r="AR381" i="59"/>
  <c r="AS381" i="59"/>
  <c r="AT381" i="59"/>
  <c r="AU381" i="59"/>
  <c r="AV381" i="59"/>
  <c r="AW381" i="59"/>
  <c r="AX381" i="59"/>
  <c r="AY381" i="59"/>
  <c r="I381" i="59" s="1"/>
  <c r="AZ381" i="59"/>
  <c r="BA381" i="59"/>
  <c r="BB381" i="59"/>
  <c r="BC381" i="59"/>
  <c r="AJ308" i="59"/>
  <c r="AK308" i="59"/>
  <c r="AL308" i="59"/>
  <c r="AM308" i="59"/>
  <c r="AN308" i="59"/>
  <c r="AO308" i="59"/>
  <c r="AP308" i="59"/>
  <c r="AQ308" i="59"/>
  <c r="AR308" i="59"/>
  <c r="AS308" i="59"/>
  <c r="AT308" i="59"/>
  <c r="AU308" i="59"/>
  <c r="AV308" i="59"/>
  <c r="AW308" i="59"/>
  <c r="AX308" i="59"/>
  <c r="AY308" i="59"/>
  <c r="AZ308" i="59"/>
  <c r="BA308" i="59"/>
  <c r="BB308" i="59"/>
  <c r="BC308" i="59"/>
  <c r="AJ879" i="56"/>
  <c r="AK879" i="56"/>
  <c r="AL879" i="56"/>
  <c r="AM879" i="56"/>
  <c r="AN879" i="56"/>
  <c r="AO879" i="56"/>
  <c r="AP879" i="56"/>
  <c r="AQ879" i="56"/>
  <c r="AR879" i="56"/>
  <c r="AS879" i="56"/>
  <c r="AT879" i="56"/>
  <c r="AU879" i="56"/>
  <c r="AV879" i="56"/>
  <c r="AW879" i="56"/>
  <c r="AX879" i="56"/>
  <c r="AY879" i="56"/>
  <c r="AZ879" i="56"/>
  <c r="BA879" i="56"/>
  <c r="BB879" i="56"/>
  <c r="BC879" i="56"/>
  <c r="AJ880" i="56"/>
  <c r="AK880" i="56"/>
  <c r="AL880" i="56"/>
  <c r="AM880" i="56"/>
  <c r="AN880" i="56"/>
  <c r="AO880" i="56"/>
  <c r="AP880" i="56"/>
  <c r="AQ880" i="56"/>
  <c r="AR880" i="56"/>
  <c r="AS880" i="56"/>
  <c r="AT880" i="56"/>
  <c r="AU880" i="56"/>
  <c r="AV880" i="56"/>
  <c r="AW880" i="56"/>
  <c r="AX880" i="56"/>
  <c r="AY880" i="56"/>
  <c r="AZ880" i="56"/>
  <c r="BA880" i="56"/>
  <c r="BB880" i="56"/>
  <c r="BC880" i="56"/>
  <c r="AJ881" i="56"/>
  <c r="AK881" i="56"/>
  <c r="AL881" i="56"/>
  <c r="AM881" i="56"/>
  <c r="AN881" i="56"/>
  <c r="AO881" i="56"/>
  <c r="AP881" i="56"/>
  <c r="AQ881" i="56"/>
  <c r="AR881" i="56"/>
  <c r="AS881" i="56"/>
  <c r="AT881" i="56"/>
  <c r="AU881" i="56"/>
  <c r="AV881" i="56"/>
  <c r="AW881" i="56"/>
  <c r="AX881" i="56"/>
  <c r="AY881" i="56"/>
  <c r="AZ881" i="56"/>
  <c r="BA881" i="56"/>
  <c r="BB881" i="56"/>
  <c r="BC881" i="56"/>
  <c r="AJ882" i="56"/>
  <c r="AK882" i="56"/>
  <c r="AL882" i="56"/>
  <c r="AM882" i="56"/>
  <c r="AN882" i="56"/>
  <c r="AO882" i="56"/>
  <c r="AP882" i="56"/>
  <c r="AQ882" i="56"/>
  <c r="AR882" i="56"/>
  <c r="AS882" i="56"/>
  <c r="AT882" i="56"/>
  <c r="AU882" i="56"/>
  <c r="AV882" i="56"/>
  <c r="AW882" i="56"/>
  <c r="AX882" i="56"/>
  <c r="AY882" i="56"/>
  <c r="AZ882" i="56"/>
  <c r="BA882" i="56"/>
  <c r="BB882" i="56"/>
  <c r="BC882" i="56"/>
  <c r="AJ883" i="56"/>
  <c r="AK883" i="56"/>
  <c r="AL883" i="56"/>
  <c r="AM883" i="56"/>
  <c r="AN883" i="56"/>
  <c r="AO883" i="56"/>
  <c r="AP883" i="56"/>
  <c r="AQ883" i="56"/>
  <c r="AR883" i="56"/>
  <c r="AS883" i="56"/>
  <c r="AT883" i="56"/>
  <c r="AU883" i="56"/>
  <c r="AV883" i="56"/>
  <c r="AW883" i="56"/>
  <c r="AX883" i="56"/>
  <c r="AY883" i="56"/>
  <c r="AZ883" i="56"/>
  <c r="BA883" i="56"/>
  <c r="BB883" i="56"/>
  <c r="BC883" i="56"/>
  <c r="AJ884" i="56"/>
  <c r="AK884" i="56"/>
  <c r="AL884" i="56"/>
  <c r="AM884" i="56"/>
  <c r="AN884" i="56"/>
  <c r="AO884" i="56"/>
  <c r="AP884" i="56"/>
  <c r="AQ884" i="56"/>
  <c r="AR884" i="56"/>
  <c r="AS884" i="56"/>
  <c r="AT884" i="56"/>
  <c r="AU884" i="56"/>
  <c r="AV884" i="56"/>
  <c r="AW884" i="56"/>
  <c r="AX884" i="56"/>
  <c r="AY884" i="56"/>
  <c r="AZ884" i="56"/>
  <c r="BA884" i="56"/>
  <c r="BB884" i="56"/>
  <c r="BC884" i="56"/>
  <c r="AJ885" i="56"/>
  <c r="AK885" i="56"/>
  <c r="AL885" i="56"/>
  <c r="AM885" i="56"/>
  <c r="AN885" i="56"/>
  <c r="AO885" i="56"/>
  <c r="AP885" i="56"/>
  <c r="AQ885" i="56"/>
  <c r="AR885" i="56"/>
  <c r="AS885" i="56"/>
  <c r="AT885" i="56"/>
  <c r="AU885" i="56"/>
  <c r="AV885" i="56"/>
  <c r="AW885" i="56"/>
  <c r="AX885" i="56"/>
  <c r="AY885" i="56"/>
  <c r="AZ885" i="56"/>
  <c r="BA885" i="56"/>
  <c r="BB885" i="56"/>
  <c r="BC885" i="56"/>
  <c r="AF13" i="61" l="1"/>
  <c r="N15" i="4" s="1"/>
  <c r="AF17" i="61"/>
  <c r="N19" i="4" s="1"/>
  <c r="AF21" i="61"/>
  <c r="N23" i="4" s="1"/>
  <c r="AF49" i="61"/>
  <c r="N51" i="4" s="1"/>
  <c r="AF53" i="61"/>
  <c r="N55" i="4" s="1"/>
  <c r="AF57" i="61"/>
  <c r="N59" i="4" s="1"/>
  <c r="AF87" i="61"/>
  <c r="N89" i="4" s="1"/>
  <c r="AF91" i="61"/>
  <c r="N93" i="4" s="1"/>
  <c r="AF95" i="61"/>
  <c r="N97" i="4" s="1"/>
  <c r="AF115" i="61"/>
  <c r="N117" i="4" s="1"/>
  <c r="AH475" i="61"/>
  <c r="P477" i="4" s="1"/>
  <c r="AH563" i="61"/>
  <c r="P565" i="4" s="1"/>
  <c r="AH667" i="61"/>
  <c r="P669" i="4" s="1"/>
  <c r="AH697" i="61"/>
  <c r="P699" i="4" s="1"/>
  <c r="AG390" i="61"/>
  <c r="O392" i="4" s="1"/>
  <c r="AF419" i="61"/>
  <c r="N421" i="4" s="1"/>
  <c r="AF429" i="61"/>
  <c r="N431" i="4" s="1"/>
  <c r="AH573" i="61"/>
  <c r="P575" i="4" s="1"/>
  <c r="AH785" i="61"/>
  <c r="P787" i="4" s="1"/>
  <c r="AH878" i="61"/>
  <c r="P880" i="4" s="1"/>
  <c r="AH132" i="61"/>
  <c r="P134" i="4" s="1"/>
  <c r="AH190" i="61"/>
  <c r="P192" i="4" s="1"/>
  <c r="AH208" i="61"/>
  <c r="P210" i="4" s="1"/>
  <c r="AH218" i="61"/>
  <c r="P220" i="4" s="1"/>
  <c r="AH220" i="61"/>
  <c r="P222" i="4" s="1"/>
  <c r="AH222" i="61"/>
  <c r="P224" i="4" s="1"/>
  <c r="AH465" i="61"/>
  <c r="P467" i="4" s="1"/>
  <c r="AG516" i="61"/>
  <c r="O518" i="4" s="1"/>
  <c r="AG520" i="61"/>
  <c r="O522" i="4" s="1"/>
  <c r="AG572" i="61"/>
  <c r="O574" i="4" s="1"/>
  <c r="AF661" i="61"/>
  <c r="N663" i="4" s="1"/>
  <c r="AH793" i="61"/>
  <c r="P795" i="4" s="1"/>
  <c r="AF245" i="61"/>
  <c r="N247" i="4" s="1"/>
  <c r="AG278" i="61"/>
  <c r="O280" i="4" s="1"/>
  <c r="AH153" i="61"/>
  <c r="P155" i="4" s="1"/>
  <c r="AH189" i="61"/>
  <c r="P191" i="4" s="1"/>
  <c r="AH193" i="61"/>
  <c r="P195" i="4" s="1"/>
  <c r="AH197" i="61"/>
  <c r="P199" i="4" s="1"/>
  <c r="AH201" i="61"/>
  <c r="P203" i="4" s="1"/>
  <c r="AH209" i="61"/>
  <c r="P211" i="4" s="1"/>
  <c r="AH213" i="61"/>
  <c r="P215" i="4" s="1"/>
  <c r="AH217" i="61"/>
  <c r="P219" i="4" s="1"/>
  <c r="AH225" i="61"/>
  <c r="P227" i="4" s="1"/>
  <c r="AH229" i="61"/>
  <c r="P231" i="4" s="1"/>
  <c r="AH233" i="61"/>
  <c r="P235" i="4" s="1"/>
  <c r="AH237" i="61"/>
  <c r="P239" i="4" s="1"/>
  <c r="AH535" i="61"/>
  <c r="P537" i="4" s="1"/>
  <c r="AH537" i="61"/>
  <c r="P539" i="4" s="1"/>
  <c r="AH565" i="61"/>
  <c r="P567" i="4" s="1"/>
  <c r="AH806" i="61"/>
  <c r="P808" i="4" s="1"/>
  <c r="AE539" i="61"/>
  <c r="M541" i="4" s="1"/>
  <c r="AH604" i="61"/>
  <c r="P606" i="4" s="1"/>
  <c r="AH610" i="61"/>
  <c r="P612" i="4" s="1"/>
  <c r="AH612" i="61"/>
  <c r="P614" i="4" s="1"/>
  <c r="AH614" i="61"/>
  <c r="P616" i="4" s="1"/>
  <c r="AG662" i="61"/>
  <c r="O664" i="4" s="1"/>
  <c r="AE738" i="61"/>
  <c r="M740" i="4" s="1"/>
  <c r="AE750" i="61"/>
  <c r="M752" i="4" s="1"/>
  <c r="AE754" i="61"/>
  <c r="M756" i="4" s="1"/>
  <c r="AG868" i="61"/>
  <c r="O870" i="4" s="1"/>
  <c r="AE885" i="61"/>
  <c r="M887" i="4" s="1"/>
  <c r="AF131" i="61"/>
  <c r="N133" i="4" s="1"/>
  <c r="AF139" i="61"/>
  <c r="N141" i="4" s="1"/>
  <c r="AF141" i="61"/>
  <c r="N143" i="4" s="1"/>
  <c r="AH249" i="61"/>
  <c r="P251" i="4" s="1"/>
  <c r="AH253" i="61"/>
  <c r="P255" i="4" s="1"/>
  <c r="AH259" i="61"/>
  <c r="P261" i="4" s="1"/>
  <c r="AF456" i="61"/>
  <c r="N458" i="4" s="1"/>
  <c r="AH578" i="61"/>
  <c r="P580" i="4" s="1"/>
  <c r="AE718" i="61"/>
  <c r="M720" i="4" s="1"/>
  <c r="AE730" i="61"/>
  <c r="M732" i="4" s="1"/>
  <c r="AE734" i="61"/>
  <c r="M736" i="4" s="1"/>
  <c r="AE746" i="61"/>
  <c r="M748" i="4" s="1"/>
  <c r="AF189" i="61"/>
  <c r="N191" i="4" s="1"/>
  <c r="AF205" i="61"/>
  <c r="N207" i="4" s="1"/>
  <c r="AF209" i="61"/>
  <c r="N211" i="4" s="1"/>
  <c r="AG212" i="61"/>
  <c r="O214" i="4" s="1"/>
  <c r="AF221" i="61"/>
  <c r="N223" i="4" s="1"/>
  <c r="AF225" i="61"/>
  <c r="N227" i="4" s="1"/>
  <c r="AF241" i="61"/>
  <c r="N243" i="4" s="1"/>
  <c r="AH245" i="61"/>
  <c r="P247" i="4" s="1"/>
  <c r="AH289" i="61"/>
  <c r="P291" i="4" s="1"/>
  <c r="AH397" i="61"/>
  <c r="P399" i="4" s="1"/>
  <c r="AH831" i="61"/>
  <c r="P833" i="4" s="1"/>
  <c r="AG859" i="61"/>
  <c r="O861" i="4" s="1"/>
  <c r="AG863" i="61"/>
  <c r="O865" i="4" s="1"/>
  <c r="AE318" i="61"/>
  <c r="M320" i="4" s="1"/>
  <c r="AE330" i="61"/>
  <c r="M332" i="4" s="1"/>
  <c r="AE364" i="61"/>
  <c r="M366" i="4" s="1"/>
  <c r="AF536" i="61"/>
  <c r="N538" i="4" s="1"/>
  <c r="AF777" i="61"/>
  <c r="N779" i="4" s="1"/>
  <c r="AG869" i="61"/>
  <c r="O871" i="4" s="1"/>
  <c r="AG875" i="61"/>
  <c r="O877" i="4" s="1"/>
  <c r="AG879" i="61"/>
  <c r="O881" i="4" s="1"/>
  <c r="AE203" i="61"/>
  <c r="M205" i="4" s="1"/>
  <c r="AE211" i="61"/>
  <c r="M213" i="4" s="1"/>
  <c r="AE308" i="61"/>
  <c r="M310" i="4" s="1"/>
  <c r="AG768" i="61"/>
  <c r="O770" i="4" s="1"/>
  <c r="AE804" i="61"/>
  <c r="M806" i="4" s="1"/>
  <c r="AE848" i="61"/>
  <c r="M850" i="4" s="1"/>
  <c r="AE850" i="61"/>
  <c r="M852" i="4" s="1"/>
  <c r="AH857" i="61"/>
  <c r="P859" i="4" s="1"/>
  <c r="AG881" i="61"/>
  <c r="O883" i="4" s="1"/>
  <c r="AE884" i="61"/>
  <c r="M886" i="4" s="1"/>
  <c r="AF883" i="61"/>
  <c r="N885" i="4" s="1"/>
  <c r="AH13" i="61"/>
  <c r="P15" i="4" s="1"/>
  <c r="AH7" i="61"/>
  <c r="P9" i="4" s="1"/>
  <c r="AH11" i="61"/>
  <c r="P13" i="4" s="1"/>
  <c r="AH23" i="61"/>
  <c r="P25" i="4" s="1"/>
  <c r="AH27" i="61"/>
  <c r="P29" i="4" s="1"/>
  <c r="AH35" i="61"/>
  <c r="P37" i="4" s="1"/>
  <c r="AH43" i="61"/>
  <c r="P45" i="4" s="1"/>
  <c r="AH47" i="61"/>
  <c r="P49" i="4" s="1"/>
  <c r="AH59" i="61"/>
  <c r="P61" i="4" s="1"/>
  <c r="AH67" i="61"/>
  <c r="P69" i="4" s="1"/>
  <c r="AH75" i="61"/>
  <c r="P77" i="4" s="1"/>
  <c r="AH79" i="61"/>
  <c r="P81" i="4" s="1"/>
  <c r="AH81" i="61"/>
  <c r="P83" i="4" s="1"/>
  <c r="AH109" i="61"/>
  <c r="P111" i="4" s="1"/>
  <c r="AE271" i="61"/>
  <c r="M273" i="4" s="1"/>
  <c r="AE293" i="61"/>
  <c r="M295" i="4" s="1"/>
  <c r="AE301" i="61"/>
  <c r="M303" i="4" s="1"/>
  <c r="AF481" i="61"/>
  <c r="N483" i="4" s="1"/>
  <c r="AF503" i="61"/>
  <c r="N505" i="4" s="1"/>
  <c r="AF509" i="61"/>
  <c r="N511" i="4" s="1"/>
  <c r="AE520" i="61"/>
  <c r="M522" i="4" s="1"/>
  <c r="AF543" i="61"/>
  <c r="N545" i="4" s="1"/>
  <c r="AE692" i="61"/>
  <c r="M694" i="4" s="1"/>
  <c r="AE697" i="61"/>
  <c r="M699" i="4" s="1"/>
  <c r="AE700" i="61"/>
  <c r="M702" i="4" s="1"/>
  <c r="AH710" i="61"/>
  <c r="P712" i="4" s="1"/>
  <c r="AG753" i="61"/>
  <c r="O755" i="4" s="1"/>
  <c r="AG785" i="61"/>
  <c r="O787" i="4" s="1"/>
  <c r="AG787" i="61"/>
  <c r="O789" i="4" s="1"/>
  <c r="AE162" i="61"/>
  <c r="M164" i="4" s="1"/>
  <c r="AE182" i="61"/>
  <c r="M184" i="4" s="1"/>
  <c r="AH390" i="61"/>
  <c r="P392" i="4" s="1"/>
  <c r="AF465" i="61"/>
  <c r="N467" i="4" s="1"/>
  <c r="AE598" i="61"/>
  <c r="M600" i="4" s="1"/>
  <c r="AE600" i="61"/>
  <c r="M602" i="4" s="1"/>
  <c r="AE624" i="61"/>
  <c r="M626" i="4" s="1"/>
  <c r="AE837" i="61"/>
  <c r="M839" i="4" s="1"/>
  <c r="AF630" i="61"/>
  <c r="N632" i="4" s="1"/>
  <c r="AF646" i="61"/>
  <c r="N648" i="4" s="1"/>
  <c r="AE683" i="61"/>
  <c r="M685" i="4" s="1"/>
  <c r="AG760" i="61"/>
  <c r="O762" i="4" s="1"/>
  <c r="AG762" i="61"/>
  <c r="O764" i="4" s="1"/>
  <c r="AG770" i="61"/>
  <c r="O772" i="4" s="1"/>
  <c r="AG778" i="61"/>
  <c r="O780" i="4" s="1"/>
  <c r="AG784" i="61"/>
  <c r="O786" i="4" s="1"/>
  <c r="AH845" i="61"/>
  <c r="P847" i="4" s="1"/>
  <c r="AG261" i="61"/>
  <c r="O263" i="4" s="1"/>
  <c r="AE313" i="61"/>
  <c r="M315" i="4" s="1"/>
  <c r="AE333" i="61"/>
  <c r="M335" i="4" s="1"/>
  <c r="AE385" i="61"/>
  <c r="M387" i="4" s="1"/>
  <c r="AE478" i="61"/>
  <c r="M480" i="4" s="1"/>
  <c r="AE492" i="61"/>
  <c r="M494" i="4" s="1"/>
  <c r="AH589" i="61"/>
  <c r="P591" i="4" s="1"/>
  <c r="AE777" i="61"/>
  <c r="M779" i="4" s="1"/>
  <c r="AE783" i="61"/>
  <c r="M785" i="4" s="1"/>
  <c r="AH794" i="61"/>
  <c r="P796" i="4" s="1"/>
  <c r="AE852" i="61"/>
  <c r="M854" i="4" s="1"/>
  <c r="AF880" i="61"/>
  <c r="N882" i="4" s="1"/>
  <c r="AG884" i="61"/>
  <c r="O886" i="4" s="1"/>
  <c r="AG150" i="61"/>
  <c r="O152" i="4" s="1"/>
  <c r="AF157" i="61"/>
  <c r="N159" i="4" s="1"/>
  <c r="AE190" i="61"/>
  <c r="M192" i="4" s="1"/>
  <c r="AE192" i="61"/>
  <c r="M194" i="4" s="1"/>
  <c r="AE204" i="61"/>
  <c r="M206" i="4" s="1"/>
  <c r="AE244" i="61"/>
  <c r="M246" i="4" s="1"/>
  <c r="AG245" i="61"/>
  <c r="O247" i="4" s="1"/>
  <c r="AE361" i="61"/>
  <c r="M363" i="4" s="1"/>
  <c r="AE369" i="61"/>
  <c r="M371" i="4" s="1"/>
  <c r="AE490" i="61"/>
  <c r="M492" i="4" s="1"/>
  <c r="AE502" i="61"/>
  <c r="M504" i="4" s="1"/>
  <c r="AH8" i="61"/>
  <c r="P10" i="4" s="1"/>
  <c r="AH16" i="61"/>
  <c r="P18" i="4" s="1"/>
  <c r="AH24" i="61"/>
  <c r="P26" i="4" s="1"/>
  <c r="AH28" i="61"/>
  <c r="P30" i="4" s="1"/>
  <c r="AH32" i="61"/>
  <c r="P34" i="4" s="1"/>
  <c r="AH44" i="61"/>
  <c r="P46" i="4" s="1"/>
  <c r="AH52" i="61"/>
  <c r="P54" i="4" s="1"/>
  <c r="AH60" i="61"/>
  <c r="P62" i="4" s="1"/>
  <c r="AH64" i="61"/>
  <c r="P66" i="4" s="1"/>
  <c r="AH76" i="61"/>
  <c r="P78" i="4" s="1"/>
  <c r="AH86" i="61"/>
  <c r="P88" i="4" s="1"/>
  <c r="AH94" i="61"/>
  <c r="P96" i="4" s="1"/>
  <c r="AH102" i="61"/>
  <c r="P104" i="4" s="1"/>
  <c r="AH108" i="61"/>
  <c r="P110" i="4" s="1"/>
  <c r="AE115" i="61"/>
  <c r="M117" i="4" s="1"/>
  <c r="AH116" i="61"/>
  <c r="P118" i="4" s="1"/>
  <c r="AF153" i="61"/>
  <c r="N155" i="4" s="1"/>
  <c r="AF169" i="61"/>
  <c r="N171" i="4" s="1"/>
  <c r="AG172" i="61"/>
  <c r="O174" i="4" s="1"/>
  <c r="AF173" i="61"/>
  <c r="N175" i="4" s="1"/>
  <c r="AH175" i="61"/>
  <c r="P177" i="4" s="1"/>
  <c r="AH177" i="61"/>
  <c r="P179" i="4" s="1"/>
  <c r="AF185" i="61"/>
  <c r="N187" i="4" s="1"/>
  <c r="AF213" i="61"/>
  <c r="N215" i="4" s="1"/>
  <c r="AF215" i="61"/>
  <c r="N217" i="4" s="1"/>
  <c r="AF233" i="61"/>
  <c r="N235" i="4" s="1"/>
  <c r="AF237" i="61"/>
  <c r="N239" i="4" s="1"/>
  <c r="AG271" i="61"/>
  <c r="O273" i="4" s="1"/>
  <c r="AG287" i="61"/>
  <c r="O289" i="4" s="1"/>
  <c r="AE317" i="61"/>
  <c r="M319" i="4" s="1"/>
  <c r="AE345" i="61"/>
  <c r="M347" i="4" s="1"/>
  <c r="AE353" i="61"/>
  <c r="M355" i="4" s="1"/>
  <c r="AE389" i="61"/>
  <c r="M391" i="4" s="1"/>
  <c r="AH404" i="61"/>
  <c r="P406" i="4" s="1"/>
  <c r="AH430" i="61"/>
  <c r="P432" i="4" s="1"/>
  <c r="AE518" i="61"/>
  <c r="M520" i="4" s="1"/>
  <c r="AE530" i="61"/>
  <c r="M532" i="4" s="1"/>
  <c r="AE554" i="61"/>
  <c r="M556" i="4" s="1"/>
  <c r="AH585" i="61"/>
  <c r="P587" i="4" s="1"/>
  <c r="AH619" i="61"/>
  <c r="P621" i="4" s="1"/>
  <c r="AH653" i="61"/>
  <c r="P655" i="4" s="1"/>
  <c r="AE753" i="61"/>
  <c r="M755" i="4" s="1"/>
  <c r="AF760" i="61"/>
  <c r="N762" i="4" s="1"/>
  <c r="AF776" i="61"/>
  <c r="N778" i="4" s="1"/>
  <c r="AF788" i="61"/>
  <c r="N790" i="4" s="1"/>
  <c r="AF790" i="61"/>
  <c r="N792" i="4" s="1"/>
  <c r="AE799" i="61"/>
  <c r="M801" i="4" s="1"/>
  <c r="AH822" i="61"/>
  <c r="P824" i="4" s="1"/>
  <c r="AH855" i="61"/>
  <c r="P857" i="4" s="1"/>
  <c r="AH865" i="61"/>
  <c r="P867" i="4" s="1"/>
  <c r="AF82" i="61"/>
  <c r="N84" i="4" s="1"/>
  <c r="AF100" i="61"/>
  <c r="N102" i="4" s="1"/>
  <c r="AF102" i="61"/>
  <c r="N104" i="4" s="1"/>
  <c r="AF122" i="61"/>
  <c r="N124" i="4" s="1"/>
  <c r="AF126" i="61"/>
  <c r="N128" i="4" s="1"/>
  <c r="AH166" i="61"/>
  <c r="P168" i="4" s="1"/>
  <c r="AH170" i="61"/>
  <c r="P172" i="4" s="1"/>
  <c r="AE508" i="61"/>
  <c r="M510" i="4" s="1"/>
  <c r="AH597" i="61"/>
  <c r="P599" i="4" s="1"/>
  <c r="AF605" i="61"/>
  <c r="N607" i="4" s="1"/>
  <c r="AH617" i="61"/>
  <c r="P619" i="4" s="1"/>
  <c r="AH629" i="61"/>
  <c r="P631" i="4" s="1"/>
  <c r="AE680" i="61"/>
  <c r="M682" i="4" s="1"/>
  <c r="AE684" i="61"/>
  <c r="M686" i="4" s="1"/>
  <c r="AE811" i="61"/>
  <c r="M813" i="4" s="1"/>
  <c r="AE821" i="61"/>
  <c r="M823" i="4" s="1"/>
  <c r="AH139" i="61"/>
  <c r="P141" i="4" s="1"/>
  <c r="AG179" i="61"/>
  <c r="O181" i="4" s="1"/>
  <c r="AF208" i="61"/>
  <c r="N210" i="4" s="1"/>
  <c r="AF228" i="61"/>
  <c r="N230" i="4" s="1"/>
  <c r="AE434" i="61"/>
  <c r="M436" i="4" s="1"/>
  <c r="AH439" i="61"/>
  <c r="P441" i="4" s="1"/>
  <c r="AH453" i="61"/>
  <c r="P455" i="4" s="1"/>
  <c r="AH457" i="61"/>
  <c r="P459" i="4" s="1"/>
  <c r="AF466" i="61"/>
  <c r="N468" i="4" s="1"/>
  <c r="AF468" i="61"/>
  <c r="N470" i="4" s="1"/>
  <c r="AF470" i="61"/>
  <c r="N472" i="4" s="1"/>
  <c r="AF476" i="61"/>
  <c r="N478" i="4" s="1"/>
  <c r="AF480" i="61"/>
  <c r="N482" i="4" s="1"/>
  <c r="AF486" i="61"/>
  <c r="N488" i="4" s="1"/>
  <c r="AF731" i="61"/>
  <c r="N733" i="4" s="1"/>
  <c r="AF747" i="61"/>
  <c r="N749" i="4" s="1"/>
  <c r="AF765" i="61"/>
  <c r="N767" i="4" s="1"/>
  <c r="AF767" i="61"/>
  <c r="N769" i="4" s="1"/>
  <c r="AF792" i="61"/>
  <c r="N794" i="4" s="1"/>
  <c r="AG831" i="61"/>
  <c r="O833" i="4" s="1"/>
  <c r="AG844" i="61"/>
  <c r="O846" i="4" s="1"/>
  <c r="AE867" i="61"/>
  <c r="M869" i="4" s="1"/>
  <c r="AG872" i="61"/>
  <c r="O874" i="4" s="1"/>
  <c r="AG882" i="61"/>
  <c r="O884" i="4" s="1"/>
  <c r="AH143" i="61"/>
  <c r="P145" i="4" s="1"/>
  <c r="AG153" i="61"/>
  <c r="O155" i="4" s="1"/>
  <c r="AF216" i="61"/>
  <c r="N218" i="4" s="1"/>
  <c r="AF220" i="61"/>
  <c r="N222" i="4" s="1"/>
  <c r="AH445" i="61"/>
  <c r="P447" i="4" s="1"/>
  <c r="AH447" i="61"/>
  <c r="P449" i="4" s="1"/>
  <c r="AH451" i="61"/>
  <c r="P453" i="4" s="1"/>
  <c r="AF55" i="61"/>
  <c r="N57" i="4" s="1"/>
  <c r="AF59" i="61"/>
  <c r="N61" i="4" s="1"/>
  <c r="AF61" i="61"/>
  <c r="N63" i="4" s="1"/>
  <c r="AF63" i="61"/>
  <c r="N65" i="4" s="1"/>
  <c r="AF65" i="61"/>
  <c r="N67" i="4" s="1"/>
  <c r="AF67" i="61"/>
  <c r="N69" i="4" s="1"/>
  <c r="AF69" i="61"/>
  <c r="N71" i="4" s="1"/>
  <c r="AF71" i="61"/>
  <c r="N73" i="4" s="1"/>
  <c r="AF73" i="61"/>
  <c r="N75" i="4" s="1"/>
  <c r="AF75" i="61"/>
  <c r="N77" i="4" s="1"/>
  <c r="AF77" i="61"/>
  <c r="N79" i="4" s="1"/>
  <c r="AF79" i="61"/>
  <c r="N81" i="4" s="1"/>
  <c r="AF85" i="61"/>
  <c r="N87" i="4" s="1"/>
  <c r="AF89" i="61"/>
  <c r="N91" i="4" s="1"/>
  <c r="AF97" i="61"/>
  <c r="N99" i="4" s="1"/>
  <c r="AF99" i="61"/>
  <c r="N101" i="4" s="1"/>
  <c r="AH131" i="61"/>
  <c r="P133" i="4" s="1"/>
  <c r="AE138" i="61"/>
  <c r="M140" i="4" s="1"/>
  <c r="AF194" i="61"/>
  <c r="N196" i="4" s="1"/>
  <c r="AF198" i="61"/>
  <c r="N200" i="4" s="1"/>
  <c r="AF202" i="61"/>
  <c r="N204" i="4" s="1"/>
  <c r="AF206" i="61"/>
  <c r="N208" i="4" s="1"/>
  <c r="AF214" i="61"/>
  <c r="N216" i="4" s="1"/>
  <c r="AF218" i="61"/>
  <c r="N220" i="4" s="1"/>
  <c r="AF222" i="61"/>
  <c r="N224" i="4" s="1"/>
  <c r="AF234" i="61"/>
  <c r="N236" i="4" s="1"/>
  <c r="AF238" i="61"/>
  <c r="N240" i="4" s="1"/>
  <c r="AF242" i="61"/>
  <c r="N244" i="4" s="1"/>
  <c r="AH252" i="61"/>
  <c r="P254" i="4" s="1"/>
  <c r="AH256" i="61"/>
  <c r="P258" i="4" s="1"/>
  <c r="AH284" i="61"/>
  <c r="P286" i="4" s="1"/>
  <c r="AG294" i="61"/>
  <c r="O296" i="4" s="1"/>
  <c r="AF397" i="61"/>
  <c r="N399" i="4" s="1"/>
  <c r="AF405" i="61"/>
  <c r="N407" i="4" s="1"/>
  <c r="AF423" i="61"/>
  <c r="N425" i="4" s="1"/>
  <c r="AF431" i="61"/>
  <c r="N433" i="4" s="1"/>
  <c r="AF433" i="61"/>
  <c r="N435" i="4" s="1"/>
  <c r="AE462" i="61"/>
  <c r="M464" i="4" s="1"/>
  <c r="AF462" i="61"/>
  <c r="N464" i="4" s="1"/>
  <c r="AH463" i="61"/>
  <c r="P465" i="4" s="1"/>
  <c r="AG465" i="61"/>
  <c r="O467" i="4" s="1"/>
  <c r="AG509" i="61"/>
  <c r="O511" i="4" s="1"/>
  <c r="AF532" i="61"/>
  <c r="N534" i="4" s="1"/>
  <c r="AF548" i="61"/>
  <c r="N550" i="4" s="1"/>
  <c r="AE593" i="61"/>
  <c r="M595" i="4" s="1"/>
  <c r="AE653" i="61"/>
  <c r="M655" i="4" s="1"/>
  <c r="AH815" i="61"/>
  <c r="P817" i="4" s="1"/>
  <c r="AE828" i="61"/>
  <c r="M830" i="4" s="1"/>
  <c r="AH829" i="61"/>
  <c r="P831" i="4" s="1"/>
  <c r="AG845" i="61"/>
  <c r="O847" i="4" s="1"/>
  <c r="AE865" i="61"/>
  <c r="M867" i="4" s="1"/>
  <c r="AF866" i="61"/>
  <c r="N868" i="4" s="1"/>
  <c r="AH870" i="61"/>
  <c r="P872" i="4" s="1"/>
  <c r="AH872" i="61"/>
  <c r="P874" i="4" s="1"/>
  <c r="AH215" i="61"/>
  <c r="P217" i="4" s="1"/>
  <c r="AE537" i="61"/>
  <c r="M539" i="4" s="1"/>
  <c r="AG650" i="61"/>
  <c r="O652" i="4" s="1"/>
  <c r="AH5" i="61"/>
  <c r="P7" i="4" s="1"/>
  <c r="AH9" i="61"/>
  <c r="P11" i="4" s="1"/>
  <c r="AF18" i="61"/>
  <c r="N20" i="4" s="1"/>
  <c r="AF22" i="61"/>
  <c r="N24" i="4" s="1"/>
  <c r="AF26" i="61"/>
  <c r="N28" i="4" s="1"/>
  <c r="AF30" i="61"/>
  <c r="N32" i="4" s="1"/>
  <c r="AF34" i="61"/>
  <c r="N36" i="4" s="1"/>
  <c r="AF38" i="61"/>
  <c r="N40" i="4" s="1"/>
  <c r="AF42" i="61"/>
  <c r="N44" i="4" s="1"/>
  <c r="AF46" i="61"/>
  <c r="N48" i="4" s="1"/>
  <c r="AF54" i="61"/>
  <c r="N56" i="4" s="1"/>
  <c r="AH104" i="61"/>
  <c r="P106" i="4" s="1"/>
  <c r="AF104" i="61"/>
  <c r="N106" i="4" s="1"/>
  <c r="AF106" i="61"/>
  <c r="N108" i="4" s="1"/>
  <c r="AF108" i="61"/>
  <c r="N110" i="4" s="1"/>
  <c r="AF110" i="61"/>
  <c r="N112" i="4" s="1"/>
  <c r="AF112" i="61"/>
  <c r="N114" i="4" s="1"/>
  <c r="AF114" i="61"/>
  <c r="N116" i="4" s="1"/>
  <c r="AH134" i="61"/>
  <c r="P136" i="4" s="1"/>
  <c r="AH136" i="61"/>
  <c r="P138" i="4" s="1"/>
  <c r="AF177" i="61"/>
  <c r="N179" i="4" s="1"/>
  <c r="AH204" i="61"/>
  <c r="P206" i="4" s="1"/>
  <c r="AG205" i="61"/>
  <c r="O207" i="4" s="1"/>
  <c r="AE215" i="61"/>
  <c r="M217" i="4" s="1"/>
  <c r="AE219" i="61"/>
  <c r="M221" i="4" s="1"/>
  <c r="AE223" i="61"/>
  <c r="M225" i="4" s="1"/>
  <c r="AE239" i="61"/>
  <c r="M241" i="4" s="1"/>
  <c r="AF247" i="61"/>
  <c r="N249" i="4" s="1"/>
  <c r="AF435" i="61"/>
  <c r="N437" i="4" s="1"/>
  <c r="AF441" i="61"/>
  <c r="N443" i="4" s="1"/>
  <c r="AF482" i="61"/>
  <c r="N484" i="4" s="1"/>
  <c r="AE566" i="61"/>
  <c r="M568" i="4" s="1"/>
  <c r="AF566" i="61"/>
  <c r="N568" i="4" s="1"/>
  <c r="AG676" i="61"/>
  <c r="O678" i="4" s="1"/>
  <c r="AE695" i="61"/>
  <c r="M697" i="4" s="1"/>
  <c r="AG718" i="61"/>
  <c r="O720" i="4" s="1"/>
  <c r="AE768" i="61"/>
  <c r="M770" i="4" s="1"/>
  <c r="AH21" i="61"/>
  <c r="P23" i="4" s="1"/>
  <c r="AH25" i="61"/>
  <c r="P27" i="4" s="1"/>
  <c r="AH29" i="61"/>
  <c r="P31" i="4" s="1"/>
  <c r="AH33" i="61"/>
  <c r="P35" i="4" s="1"/>
  <c r="AH37" i="61"/>
  <c r="P39" i="4" s="1"/>
  <c r="AF40" i="61"/>
  <c r="N42" i="4" s="1"/>
  <c r="AH41" i="61"/>
  <c r="P43" i="4" s="1"/>
  <c r="AF44" i="61"/>
  <c r="N46" i="4" s="1"/>
  <c r="AH45" i="61"/>
  <c r="P47" i="4" s="1"/>
  <c r="AF56" i="61"/>
  <c r="N58" i="4" s="1"/>
  <c r="AF72" i="61"/>
  <c r="N74" i="4" s="1"/>
  <c r="AF76" i="61"/>
  <c r="N78" i="4" s="1"/>
  <c r="AH85" i="61"/>
  <c r="P87" i="4" s="1"/>
  <c r="AH87" i="61"/>
  <c r="P89" i="4" s="1"/>
  <c r="AH89" i="61"/>
  <c r="P91" i="4" s="1"/>
  <c r="AH93" i="61"/>
  <c r="P95" i="4" s="1"/>
  <c r="AH97" i="61"/>
  <c r="P99" i="4" s="1"/>
  <c r="AH105" i="61"/>
  <c r="P107" i="4" s="1"/>
  <c r="AH117" i="61"/>
  <c r="P119" i="4" s="1"/>
  <c r="AH119" i="61"/>
  <c r="P121" i="4" s="1"/>
  <c r="AH121" i="61"/>
  <c r="P123" i="4" s="1"/>
  <c r="AH125" i="61"/>
  <c r="P127" i="4" s="1"/>
  <c r="AF201" i="61"/>
  <c r="N203" i="4" s="1"/>
  <c r="AG213" i="61"/>
  <c r="O215" i="4" s="1"/>
  <c r="AF367" i="61"/>
  <c r="N369" i="4" s="1"/>
  <c r="AH407" i="61"/>
  <c r="P409" i="4" s="1"/>
  <c r="AH413" i="61"/>
  <c r="P415" i="4" s="1"/>
  <c r="AH427" i="61"/>
  <c r="P429" i="4" s="1"/>
  <c r="AG435" i="61"/>
  <c r="O437" i="4" s="1"/>
  <c r="AF444" i="61"/>
  <c r="N446" i="4" s="1"/>
  <c r="AF452" i="61"/>
  <c r="N454" i="4" s="1"/>
  <c r="AF460" i="61"/>
  <c r="N462" i="4" s="1"/>
  <c r="AG532" i="61"/>
  <c r="O534" i="4" s="1"/>
  <c r="AG554" i="61"/>
  <c r="O556" i="4" s="1"/>
  <c r="AE737" i="61"/>
  <c r="M739" i="4" s="1"/>
  <c r="AE741" i="61"/>
  <c r="M743" i="4" s="1"/>
  <c r="AE745" i="61"/>
  <c r="M747" i="4" s="1"/>
  <c r="AH807" i="61"/>
  <c r="P809" i="4" s="1"/>
  <c r="AG813" i="61"/>
  <c r="O815" i="4" s="1"/>
  <c r="AE854" i="61"/>
  <c r="M856" i="4" s="1"/>
  <c r="AG854" i="61"/>
  <c r="O856" i="4" s="1"/>
  <c r="AG858" i="61"/>
  <c r="O860" i="4" s="1"/>
  <c r="AG862" i="61"/>
  <c r="O864" i="4" s="1"/>
  <c r="AH873" i="61"/>
  <c r="P875" i="4" s="1"/>
  <c r="AF15" i="61"/>
  <c r="N17" i="4" s="1"/>
  <c r="AE92" i="61"/>
  <c r="M94" i="4" s="1"/>
  <c r="AG145" i="61"/>
  <c r="O147" i="4" s="1"/>
  <c r="AE161" i="61"/>
  <c r="M163" i="4" s="1"/>
  <c r="AE179" i="61"/>
  <c r="M181" i="4" s="1"/>
  <c r="AG188" i="61"/>
  <c r="O190" i="4" s="1"/>
  <c r="AG192" i="61"/>
  <c r="O194" i="4" s="1"/>
  <c r="AG196" i="61"/>
  <c r="O198" i="4" s="1"/>
  <c r="AE255" i="61"/>
  <c r="M257" i="4" s="1"/>
  <c r="AH294" i="61"/>
  <c r="P296" i="4" s="1"/>
  <c r="AE499" i="61"/>
  <c r="M501" i="4" s="1"/>
  <c r="AF501" i="61"/>
  <c r="N503" i="4" s="1"/>
  <c r="AE531" i="61"/>
  <c r="M533" i="4" s="1"/>
  <c r="AH552" i="61"/>
  <c r="P554" i="4" s="1"/>
  <c r="AH562" i="61"/>
  <c r="P564" i="4" s="1"/>
  <c r="AH564" i="61"/>
  <c r="P566" i="4" s="1"/>
  <c r="AG570" i="61"/>
  <c r="O572" i="4" s="1"/>
  <c r="AG633" i="61"/>
  <c r="O635" i="4" s="1"/>
  <c r="AG641" i="61"/>
  <c r="O643" i="4" s="1"/>
  <c r="AE664" i="61"/>
  <c r="M666" i="4" s="1"/>
  <c r="AH778" i="61"/>
  <c r="P780" i="4" s="1"/>
  <c r="AH780" i="61"/>
  <c r="P782" i="4" s="1"/>
  <c r="AG786" i="61"/>
  <c r="O788" i="4" s="1"/>
  <c r="AG788" i="61"/>
  <c r="O790" i="4" s="1"/>
  <c r="AG790" i="61"/>
  <c r="O792" i="4" s="1"/>
  <c r="AF793" i="61"/>
  <c r="N795" i="4" s="1"/>
  <c r="AE503" i="61"/>
  <c r="M505" i="4" s="1"/>
  <c r="AE509" i="61"/>
  <c r="M511" i="4" s="1"/>
  <c r="AE662" i="61"/>
  <c r="M664" i="4" s="1"/>
  <c r="AH669" i="61"/>
  <c r="P671" i="4" s="1"/>
  <c r="AH677" i="61"/>
  <c r="P679" i="4" s="1"/>
  <c r="AE806" i="61"/>
  <c r="M808" i="4" s="1"/>
  <c r="AG806" i="61"/>
  <c r="O808" i="4" s="1"/>
  <c r="AH817" i="61"/>
  <c r="P819" i="4" s="1"/>
  <c r="AF817" i="61"/>
  <c r="N819" i="4" s="1"/>
  <c r="AF819" i="61"/>
  <c r="N821" i="4" s="1"/>
  <c r="AH22" i="61"/>
  <c r="P24" i="4" s="1"/>
  <c r="AH26" i="61"/>
  <c r="P28" i="4" s="1"/>
  <c r="AH30" i="61"/>
  <c r="P32" i="4" s="1"/>
  <c r="AH34" i="61"/>
  <c r="P36" i="4" s="1"/>
  <c r="AH38" i="61"/>
  <c r="P40" i="4" s="1"/>
  <c r="AH42" i="61"/>
  <c r="P44" i="4" s="1"/>
  <c r="AH46" i="61"/>
  <c r="P48" i="4" s="1"/>
  <c r="AH50" i="61"/>
  <c r="P52" i="4" s="1"/>
  <c r="AH54" i="61"/>
  <c r="P56" i="4" s="1"/>
  <c r="AH84" i="61"/>
  <c r="P86" i="4" s="1"/>
  <c r="AH88" i="61"/>
  <c r="P90" i="4" s="1"/>
  <c r="AH92" i="61"/>
  <c r="P94" i="4" s="1"/>
  <c r="AH96" i="61"/>
  <c r="P98" i="4" s="1"/>
  <c r="AH120" i="61"/>
  <c r="P122" i="4" s="1"/>
  <c r="AH124" i="61"/>
  <c r="P126" i="4" s="1"/>
  <c r="AH128" i="61"/>
  <c r="P130" i="4" s="1"/>
  <c r="AG130" i="61"/>
  <c r="O132" i="4" s="1"/>
  <c r="AF133" i="61"/>
  <c r="N135" i="4" s="1"/>
  <c r="AF196" i="61"/>
  <c r="N198" i="4" s="1"/>
  <c r="AG224" i="61"/>
  <c r="O226" i="4" s="1"/>
  <c r="AG228" i="61"/>
  <c r="O230" i="4" s="1"/>
  <c r="AG232" i="61"/>
  <c r="O234" i="4" s="1"/>
  <c r="AG236" i="61"/>
  <c r="O238" i="4" s="1"/>
  <c r="AH261" i="61"/>
  <c r="P263" i="4" s="1"/>
  <c r="AH263" i="61"/>
  <c r="P265" i="4" s="1"/>
  <c r="AE269" i="61"/>
  <c r="M271" i="4" s="1"/>
  <c r="AG289" i="61"/>
  <c r="O291" i="4" s="1"/>
  <c r="AG297" i="61"/>
  <c r="O299" i="4" s="1"/>
  <c r="AF348" i="61"/>
  <c r="N350" i="4" s="1"/>
  <c r="AH503" i="61"/>
  <c r="P505" i="4" s="1"/>
  <c r="AF508" i="61"/>
  <c r="N510" i="4" s="1"/>
  <c r="AH527" i="61"/>
  <c r="P529" i="4" s="1"/>
  <c r="AH548" i="61"/>
  <c r="P550" i="4" s="1"/>
  <c r="AE631" i="61"/>
  <c r="M633" i="4" s="1"/>
  <c r="AE639" i="61"/>
  <c r="M641" i="4" s="1"/>
  <c r="AE647" i="61"/>
  <c r="M649" i="4" s="1"/>
  <c r="AH666" i="61"/>
  <c r="P668" i="4" s="1"/>
  <c r="AE694" i="61"/>
  <c r="M696" i="4" s="1"/>
  <c r="AE722" i="61"/>
  <c r="M724" i="4" s="1"/>
  <c r="AH864" i="61"/>
  <c r="P866" i="4" s="1"/>
  <c r="AE870" i="61"/>
  <c r="M872" i="4" s="1"/>
  <c r="AF107" i="61"/>
  <c r="N109" i="4" s="1"/>
  <c r="AF488" i="61"/>
  <c r="N490" i="4" s="1"/>
  <c r="AG584" i="61"/>
  <c r="O586" i="4" s="1"/>
  <c r="AH863" i="61"/>
  <c r="P865" i="4" s="1"/>
  <c r="AG865" i="61"/>
  <c r="O867" i="4" s="1"/>
  <c r="AF6" i="61"/>
  <c r="N8" i="4" s="1"/>
  <c r="AF10" i="61"/>
  <c r="N12" i="4" s="1"/>
  <c r="AH18" i="61"/>
  <c r="P20" i="4" s="1"/>
  <c r="AF51" i="61"/>
  <c r="N53" i="4" s="1"/>
  <c r="AH57" i="61"/>
  <c r="P59" i="4" s="1"/>
  <c r="AH61" i="61"/>
  <c r="P63" i="4" s="1"/>
  <c r="AH65" i="61"/>
  <c r="P67" i="4" s="1"/>
  <c r="AH69" i="61"/>
  <c r="P71" i="4" s="1"/>
  <c r="AH73" i="61"/>
  <c r="P75" i="4" s="1"/>
  <c r="AH77" i="61"/>
  <c r="P79" i="4" s="1"/>
  <c r="AG81" i="61"/>
  <c r="O83" i="4" s="1"/>
  <c r="AE107" i="61"/>
  <c r="M109" i="4" s="1"/>
  <c r="AG116" i="61"/>
  <c r="O118" i="4" s="1"/>
  <c r="AG139" i="61"/>
  <c r="O141" i="4" s="1"/>
  <c r="AF146" i="61"/>
  <c r="N148" i="4" s="1"/>
  <c r="AE155" i="61"/>
  <c r="M157" i="4" s="1"/>
  <c r="AG166" i="61"/>
  <c r="O168" i="4" s="1"/>
  <c r="AG168" i="61"/>
  <c r="O170" i="4" s="1"/>
  <c r="AG187" i="61"/>
  <c r="O189" i="4" s="1"/>
  <c r="AF188" i="61"/>
  <c r="N190" i="4" s="1"/>
  <c r="AG220" i="61"/>
  <c r="O222" i="4" s="1"/>
  <c r="AF223" i="61"/>
  <c r="N225" i="4" s="1"/>
  <c r="AE236" i="61"/>
  <c r="M238" i="4" s="1"/>
  <c r="AH239" i="61"/>
  <c r="P241" i="4" s="1"/>
  <c r="AE247" i="61"/>
  <c r="M249" i="4" s="1"/>
  <c r="AE251" i="61"/>
  <c r="M253" i="4" s="1"/>
  <c r="AH254" i="61"/>
  <c r="P256" i="4" s="1"/>
  <c r="AH262" i="61"/>
  <c r="P264" i="4" s="1"/>
  <c r="AH272" i="61"/>
  <c r="P274" i="4" s="1"/>
  <c r="AF319" i="61"/>
  <c r="N321" i="4" s="1"/>
  <c r="AF339" i="61"/>
  <c r="N341" i="4" s="1"/>
  <c r="AH500" i="61"/>
  <c r="P502" i="4" s="1"/>
  <c r="AF511" i="61"/>
  <c r="N513" i="4" s="1"/>
  <c r="AE585" i="61"/>
  <c r="M587" i="4" s="1"/>
  <c r="AE587" i="61"/>
  <c r="M589" i="4" s="1"/>
  <c r="AH588" i="61"/>
  <c r="P590" i="4" s="1"/>
  <c r="AG598" i="61"/>
  <c r="O600" i="4" s="1"/>
  <c r="AH770" i="61"/>
  <c r="P772" i="4" s="1"/>
  <c r="AG780" i="61"/>
  <c r="O782" i="4" s="1"/>
  <c r="AG782" i="61"/>
  <c r="O784" i="4" s="1"/>
  <c r="AF8" i="61"/>
  <c r="N10" i="4" s="1"/>
  <c r="AF4" i="61"/>
  <c r="N6" i="4" s="1"/>
  <c r="AF12" i="61"/>
  <c r="N14" i="4" s="1"/>
  <c r="AF16" i="61"/>
  <c r="N18" i="4" s="1"/>
  <c r="AF25" i="61"/>
  <c r="N27" i="4" s="1"/>
  <c r="AE346" i="61"/>
  <c r="M348" i="4" s="1"/>
  <c r="AE358" i="61"/>
  <c r="M360" i="4" s="1"/>
  <c r="AE384" i="61"/>
  <c r="M386" i="4" s="1"/>
  <c r="AE390" i="61"/>
  <c r="M392" i="4" s="1"/>
  <c r="AE392" i="61"/>
  <c r="M394" i="4" s="1"/>
  <c r="AH557" i="61"/>
  <c r="P559" i="4" s="1"/>
  <c r="AF3" i="61"/>
  <c r="N5" i="4" s="1"/>
  <c r="AF5" i="61"/>
  <c r="N7" i="4" s="1"/>
  <c r="AF7" i="61"/>
  <c r="N9" i="4" s="1"/>
  <c r="AF9" i="61"/>
  <c r="N11" i="4" s="1"/>
  <c r="AF11" i="61"/>
  <c r="N13" i="4" s="1"/>
  <c r="AH17" i="61"/>
  <c r="P19" i="4" s="1"/>
  <c r="AF20" i="61"/>
  <c r="N22" i="4" s="1"/>
  <c r="AF50" i="61"/>
  <c r="N52" i="4" s="1"/>
  <c r="AH58" i="61"/>
  <c r="P60" i="4" s="1"/>
  <c r="AH62" i="61"/>
  <c r="P64" i="4" s="1"/>
  <c r="AH66" i="61"/>
  <c r="P68" i="4" s="1"/>
  <c r="AH70" i="61"/>
  <c r="P72" i="4" s="1"/>
  <c r="AH74" i="61"/>
  <c r="P76" i="4" s="1"/>
  <c r="AH78" i="61"/>
  <c r="P80" i="4" s="1"/>
  <c r="AH111" i="61"/>
  <c r="P113" i="4" s="1"/>
  <c r="AH113" i="61"/>
  <c r="P115" i="4" s="1"/>
  <c r="AH137" i="61"/>
  <c r="P139" i="4" s="1"/>
  <c r="AF143" i="61"/>
  <c r="N145" i="4" s="1"/>
  <c r="AF145" i="61"/>
  <c r="N147" i="4" s="1"/>
  <c r="AF149" i="61"/>
  <c r="N151" i="4" s="1"/>
  <c r="AF151" i="61"/>
  <c r="N153" i="4" s="1"/>
  <c r="AH159" i="61"/>
  <c r="P161" i="4" s="1"/>
  <c r="AH163" i="61"/>
  <c r="P165" i="4" s="1"/>
  <c r="AH180" i="61"/>
  <c r="P182" i="4" s="1"/>
  <c r="AH182" i="61"/>
  <c r="P184" i="4" s="1"/>
  <c r="AF191" i="61"/>
  <c r="N193" i="4" s="1"/>
  <c r="AF193" i="61"/>
  <c r="N195" i="4" s="1"/>
  <c r="AE227" i="61"/>
  <c r="M229" i="4" s="1"/>
  <c r="AE231" i="61"/>
  <c r="M233" i="4" s="1"/>
  <c r="AE235" i="61"/>
  <c r="M237" i="4" s="1"/>
  <c r="AH240" i="61"/>
  <c r="P242" i="4" s="1"/>
  <c r="AG244" i="61"/>
  <c r="O246" i="4" s="1"/>
  <c r="AE248" i="61"/>
  <c r="M250" i="4" s="1"/>
  <c r="AH501" i="61"/>
  <c r="P503" i="4" s="1"/>
  <c r="AF553" i="61"/>
  <c r="N555" i="4" s="1"/>
  <c r="AE584" i="61"/>
  <c r="M586" i="4" s="1"/>
  <c r="AE853" i="61"/>
  <c r="M855" i="4" s="1"/>
  <c r="AH168" i="61"/>
  <c r="P170" i="4" s="1"/>
  <c r="AF229" i="61"/>
  <c r="N231" i="4" s="1"/>
  <c r="AH569" i="61"/>
  <c r="P571" i="4" s="1"/>
  <c r="AH656" i="61"/>
  <c r="P658" i="4" s="1"/>
  <c r="AH6" i="61"/>
  <c r="P8" i="4" s="1"/>
  <c r="AH10" i="61"/>
  <c r="P12" i="4" s="1"/>
  <c r="AF19" i="61"/>
  <c r="N21" i="4" s="1"/>
  <c r="AH49" i="61"/>
  <c r="P51" i="4" s="1"/>
  <c r="AF52" i="61"/>
  <c r="N54" i="4" s="1"/>
  <c r="AF58" i="61"/>
  <c r="N60" i="4" s="1"/>
  <c r="AF62" i="61"/>
  <c r="N64" i="4" s="1"/>
  <c r="AF66" i="61"/>
  <c r="N68" i="4" s="1"/>
  <c r="AF70" i="61"/>
  <c r="N72" i="4" s="1"/>
  <c r="AF74" i="61"/>
  <c r="N76" i="4" s="1"/>
  <c r="AF78" i="61"/>
  <c r="N80" i="4" s="1"/>
  <c r="AH80" i="61"/>
  <c r="P82" i="4" s="1"/>
  <c r="AF80" i="61"/>
  <c r="N82" i="4" s="1"/>
  <c r="AH100" i="61"/>
  <c r="P102" i="4" s="1"/>
  <c r="AF109" i="61"/>
  <c r="N111" i="4" s="1"/>
  <c r="AF111" i="61"/>
  <c r="N113" i="4" s="1"/>
  <c r="AE116" i="61"/>
  <c r="M118" i="4" s="1"/>
  <c r="AE124" i="61"/>
  <c r="M126" i="4" s="1"/>
  <c r="AH142" i="61"/>
  <c r="P144" i="4" s="1"/>
  <c r="AH146" i="61"/>
  <c r="P148" i="4" s="1"/>
  <c r="AH148" i="61"/>
  <c r="P150" i="4" s="1"/>
  <c r="AH150" i="61"/>
  <c r="P152" i="4" s="1"/>
  <c r="AG156" i="61"/>
  <c r="O158" i="4" s="1"/>
  <c r="AF159" i="61"/>
  <c r="N161" i="4" s="1"/>
  <c r="AF161" i="61"/>
  <c r="N163" i="4" s="1"/>
  <c r="AF163" i="61"/>
  <c r="N165" i="4" s="1"/>
  <c r="AE168" i="61"/>
  <c r="M170" i="4" s="1"/>
  <c r="AG169" i="61"/>
  <c r="O171" i="4" s="1"/>
  <c r="AG171" i="61"/>
  <c r="O173" i="4" s="1"/>
  <c r="AF180" i="61"/>
  <c r="N182" i="4" s="1"/>
  <c r="AG208" i="61"/>
  <c r="O210" i="4" s="1"/>
  <c r="AE216" i="61"/>
  <c r="M218" i="4" s="1"/>
  <c r="AH224" i="61"/>
  <c r="P226" i="4" s="1"/>
  <c r="AF253" i="61"/>
  <c r="N255" i="4" s="1"/>
  <c r="AF255" i="61"/>
  <c r="N257" i="4" s="1"/>
  <c r="AF256" i="61"/>
  <c r="N258" i="4" s="1"/>
  <c r="AF258" i="61"/>
  <c r="N260" i="4" s="1"/>
  <c r="AF264" i="61"/>
  <c r="N266" i="4" s="1"/>
  <c r="AE294" i="61"/>
  <c r="M296" i="4" s="1"/>
  <c r="AE296" i="61"/>
  <c r="M298" i="4" s="1"/>
  <c r="AH377" i="61"/>
  <c r="P379" i="4" s="1"/>
  <c r="AF416" i="61"/>
  <c r="N418" i="4" s="1"/>
  <c r="AF427" i="61"/>
  <c r="N429" i="4" s="1"/>
  <c r="AH441" i="61"/>
  <c r="P443" i="4" s="1"/>
  <c r="AF473" i="61"/>
  <c r="N475" i="4" s="1"/>
  <c r="AF477" i="61"/>
  <c r="N479" i="4" s="1"/>
  <c r="AF479" i="61"/>
  <c r="N481" i="4" s="1"/>
  <c r="AF483" i="61"/>
  <c r="N485" i="4" s="1"/>
  <c r="AH540" i="61"/>
  <c r="P542" i="4" s="1"/>
  <c r="AG541" i="61"/>
  <c r="O543" i="4" s="1"/>
  <c r="AF549" i="61"/>
  <c r="N551" i="4" s="1"/>
  <c r="AE555" i="61"/>
  <c r="M557" i="4" s="1"/>
  <c r="AE632" i="61"/>
  <c r="M634" i="4" s="1"/>
  <c r="AE640" i="61"/>
  <c r="M642" i="4" s="1"/>
  <c r="AE648" i="61"/>
  <c r="M650" i="4" s="1"/>
  <c r="AE656" i="61"/>
  <c r="M658" i="4" s="1"/>
  <c r="AG667" i="61"/>
  <c r="O669" i="4" s="1"/>
  <c r="AG675" i="61"/>
  <c r="O677" i="4" s="1"/>
  <c r="AE742" i="61"/>
  <c r="M744" i="4" s="1"/>
  <c r="AG801" i="61"/>
  <c r="O803" i="4" s="1"/>
  <c r="AG805" i="61"/>
  <c r="O807" i="4" s="1"/>
  <c r="AE827" i="61"/>
  <c r="M829" i="4" s="1"/>
  <c r="AE840" i="61"/>
  <c r="M842" i="4" s="1"/>
  <c r="AE842" i="61"/>
  <c r="M844" i="4" s="1"/>
  <c r="AH14" i="61"/>
  <c r="P16" i="4" s="1"/>
  <c r="AF23" i="61"/>
  <c r="N25" i="4" s="1"/>
  <c r="AF27" i="61"/>
  <c r="N29" i="4" s="1"/>
  <c r="AF29" i="61"/>
  <c r="N31" i="4" s="1"/>
  <c r="AF31" i="61"/>
  <c r="N33" i="4" s="1"/>
  <c r="AF33" i="61"/>
  <c r="N35" i="4" s="1"/>
  <c r="AF35" i="61"/>
  <c r="N37" i="4" s="1"/>
  <c r="AF37" i="61"/>
  <c r="N39" i="4" s="1"/>
  <c r="AF39" i="61"/>
  <c r="N41" i="4" s="1"/>
  <c r="AF41" i="61"/>
  <c r="N43" i="4" s="1"/>
  <c r="AF43" i="61"/>
  <c r="N45" i="4" s="1"/>
  <c r="AF45" i="61"/>
  <c r="N47" i="4" s="1"/>
  <c r="AF47" i="61"/>
  <c r="N49" i="4" s="1"/>
  <c r="AH53" i="61"/>
  <c r="P55" i="4" s="1"/>
  <c r="AF84" i="61"/>
  <c r="N86" i="4" s="1"/>
  <c r="AF86" i="61"/>
  <c r="N88" i="4" s="1"/>
  <c r="AF88" i="61"/>
  <c r="N90" i="4" s="1"/>
  <c r="AF92" i="61"/>
  <c r="N94" i="4" s="1"/>
  <c r="AF96" i="61"/>
  <c r="N98" i="4" s="1"/>
  <c r="AF98" i="61"/>
  <c r="N100" i="4" s="1"/>
  <c r="AG108" i="61"/>
  <c r="O110" i="4" s="1"/>
  <c r="AF117" i="61"/>
  <c r="N119" i="4" s="1"/>
  <c r="AF121" i="61"/>
  <c r="N123" i="4" s="1"/>
  <c r="AF129" i="61"/>
  <c r="N131" i="4" s="1"/>
  <c r="AE130" i="61"/>
  <c r="M132" i="4" s="1"/>
  <c r="AG131" i="61"/>
  <c r="O133" i="4" s="1"/>
  <c r="AH156" i="61"/>
  <c r="P158" i="4" s="1"/>
  <c r="AG162" i="61"/>
  <c r="O164" i="4" s="1"/>
  <c r="AF167" i="61"/>
  <c r="N169" i="4" s="1"/>
  <c r="AH171" i="61"/>
  <c r="P173" i="4" s="1"/>
  <c r="AE195" i="61"/>
  <c r="M197" i="4" s="1"/>
  <c r="AE199" i="61"/>
  <c r="M201" i="4" s="1"/>
  <c r="AH227" i="61"/>
  <c r="P229" i="4" s="1"/>
  <c r="AG237" i="61"/>
  <c r="O239" i="4" s="1"/>
  <c r="AG252" i="61"/>
  <c r="O254" i="4" s="1"/>
  <c r="AG256" i="61"/>
  <c r="O258" i="4" s="1"/>
  <c r="AE310" i="61"/>
  <c r="M312" i="4" s="1"/>
  <c r="AE322" i="61"/>
  <c r="M324" i="4" s="1"/>
  <c r="AE326" i="61"/>
  <c r="M328" i="4" s="1"/>
  <c r="AE338" i="61"/>
  <c r="M340" i="4" s="1"/>
  <c r="AE342" i="61"/>
  <c r="M344" i="4" s="1"/>
  <c r="AE374" i="61"/>
  <c r="M376" i="4" s="1"/>
  <c r="AG407" i="61"/>
  <c r="O409" i="4" s="1"/>
  <c r="AH481" i="61"/>
  <c r="P483" i="4" s="1"/>
  <c r="AH586" i="61"/>
  <c r="P588" i="4" s="1"/>
  <c r="AH685" i="61"/>
  <c r="P687" i="4" s="1"/>
  <c r="AH702" i="61"/>
  <c r="P704" i="4" s="1"/>
  <c r="AE721" i="61"/>
  <c r="M723" i="4" s="1"/>
  <c r="AE725" i="61"/>
  <c r="M727" i="4" s="1"/>
  <c r="AE729" i="61"/>
  <c r="M731" i="4" s="1"/>
  <c r="AE733" i="61"/>
  <c r="M735" i="4" s="1"/>
  <c r="AH801" i="61"/>
  <c r="P803" i="4" s="1"/>
  <c r="AH343" i="61"/>
  <c r="P345" i="4" s="1"/>
  <c r="AH359" i="61"/>
  <c r="P361" i="4" s="1"/>
  <c r="AH435" i="61"/>
  <c r="P437" i="4" s="1"/>
  <c r="AH443" i="61"/>
  <c r="P445" i="4" s="1"/>
  <c r="AH459" i="61"/>
  <c r="P461" i="4" s="1"/>
  <c r="AH479" i="61"/>
  <c r="P481" i="4" s="1"/>
  <c r="AH483" i="61"/>
  <c r="P485" i="4" s="1"/>
  <c r="AH485" i="61"/>
  <c r="P487" i="4" s="1"/>
  <c r="AF527" i="61"/>
  <c r="N529" i="4" s="1"/>
  <c r="AF533" i="61"/>
  <c r="N535" i="4" s="1"/>
  <c r="AE550" i="61"/>
  <c r="M552" i="4" s="1"/>
  <c r="AG565" i="61"/>
  <c r="O567" i="4" s="1"/>
  <c r="AG569" i="61"/>
  <c r="O571" i="4" s="1"/>
  <c r="AE575" i="61"/>
  <c r="M577" i="4" s="1"/>
  <c r="AE616" i="61"/>
  <c r="M618" i="4" s="1"/>
  <c r="AH627" i="61"/>
  <c r="P629" i="4" s="1"/>
  <c r="AH635" i="61"/>
  <c r="P637" i="4" s="1"/>
  <c r="AH637" i="61"/>
  <c r="P639" i="4" s="1"/>
  <c r="AH643" i="61"/>
  <c r="P645" i="4" s="1"/>
  <c r="AE643" i="61"/>
  <c r="M645" i="4" s="1"/>
  <c r="AH645" i="61"/>
  <c r="P647" i="4" s="1"/>
  <c r="AE649" i="61"/>
  <c r="M651" i="4" s="1"/>
  <c r="AH651" i="61"/>
  <c r="P653" i="4" s="1"/>
  <c r="AG653" i="61"/>
  <c r="O655" i="4" s="1"/>
  <c r="AE675" i="61"/>
  <c r="M677" i="4" s="1"/>
  <c r="AE679" i="61"/>
  <c r="M681" i="4" s="1"/>
  <c r="AH683" i="61"/>
  <c r="P685" i="4" s="1"/>
  <c r="AH693" i="61"/>
  <c r="P695" i="4" s="1"/>
  <c r="AG702" i="61"/>
  <c r="O704" i="4" s="1"/>
  <c r="AF703" i="61"/>
  <c r="N705" i="4" s="1"/>
  <c r="AF754" i="61"/>
  <c r="N756" i="4" s="1"/>
  <c r="AG772" i="61"/>
  <c r="O774" i="4" s="1"/>
  <c r="AG774" i="61"/>
  <c r="O776" i="4" s="1"/>
  <c r="AF781" i="61"/>
  <c r="N783" i="4" s="1"/>
  <c r="AF783" i="61"/>
  <c r="N785" i="4" s="1"/>
  <c r="AG793" i="61"/>
  <c r="O795" i="4" s="1"/>
  <c r="AG795" i="61"/>
  <c r="O797" i="4" s="1"/>
  <c r="AH814" i="61"/>
  <c r="P816" i="4" s="1"/>
  <c r="AE844" i="61"/>
  <c r="M846" i="4" s="1"/>
  <c r="AE859" i="61"/>
  <c r="M861" i="4" s="1"/>
  <c r="AE861" i="61"/>
  <c r="M863" i="4" s="1"/>
  <c r="AG871" i="61"/>
  <c r="O873" i="4" s="1"/>
  <c r="AF873" i="61"/>
  <c r="N875" i="4" s="1"/>
  <c r="AE876" i="61"/>
  <c r="M878" i="4" s="1"/>
  <c r="AE878" i="61"/>
  <c r="M880" i="4" s="1"/>
  <c r="AE838" i="61"/>
  <c r="M840" i="4" s="1"/>
  <c r="AE191" i="61"/>
  <c r="M193" i="4" s="1"/>
  <c r="AH198" i="61"/>
  <c r="P200" i="4" s="1"/>
  <c r="AG200" i="61"/>
  <c r="O202" i="4" s="1"/>
  <c r="AG204" i="61"/>
  <c r="O206" i="4" s="1"/>
  <c r="AE212" i="61"/>
  <c r="M214" i="4" s="1"/>
  <c r="AG217" i="61"/>
  <c r="O219" i="4" s="1"/>
  <c r="AH230" i="61"/>
  <c r="P232" i="4" s="1"/>
  <c r="AH232" i="61"/>
  <c r="P234" i="4" s="1"/>
  <c r="AG240" i="61"/>
  <c r="O242" i="4" s="1"/>
  <c r="AG249" i="61"/>
  <c r="O251" i="4" s="1"/>
  <c r="AF252" i="61"/>
  <c r="N254" i="4" s="1"/>
  <c r="AE302" i="61"/>
  <c r="M304" i="4" s="1"/>
  <c r="AH333" i="61"/>
  <c r="P335" i="4" s="1"/>
  <c r="AH334" i="61"/>
  <c r="P336" i="4" s="1"/>
  <c r="AE334" i="61"/>
  <c r="M336" i="4" s="1"/>
  <c r="AH345" i="61"/>
  <c r="P347" i="4" s="1"/>
  <c r="AE356" i="61"/>
  <c r="M358" i="4" s="1"/>
  <c r="AH362" i="61"/>
  <c r="P364" i="4" s="1"/>
  <c r="AE362" i="61"/>
  <c r="M364" i="4" s="1"/>
  <c r="AG364" i="61"/>
  <c r="O366" i="4" s="1"/>
  <c r="AE393" i="61"/>
  <c r="M395" i="4" s="1"/>
  <c r="AE397" i="61"/>
  <c r="M399" i="4" s="1"/>
  <c r="AE412" i="61"/>
  <c r="M414" i="4" s="1"/>
  <c r="AH433" i="61"/>
  <c r="P435" i="4" s="1"/>
  <c r="AG441" i="61"/>
  <c r="O443" i="4" s="1"/>
  <c r="AG494" i="61"/>
  <c r="O496" i="4" s="1"/>
  <c r="AG500" i="61"/>
  <c r="O502" i="4" s="1"/>
  <c r="AE516" i="61"/>
  <c r="M518" i="4" s="1"/>
  <c r="AE524" i="61"/>
  <c r="M526" i="4" s="1"/>
  <c r="AE526" i="61"/>
  <c r="M528" i="4" s="1"/>
  <c r="AF541" i="61"/>
  <c r="N543" i="4" s="1"/>
  <c r="AE546" i="61"/>
  <c r="M548" i="4" s="1"/>
  <c r="AE547" i="61"/>
  <c r="M549" i="4" s="1"/>
  <c r="AF551" i="61"/>
  <c r="N553" i="4" s="1"/>
  <c r="AG556" i="61"/>
  <c r="O558" i="4" s="1"/>
  <c r="AH561" i="61"/>
  <c r="P563" i="4" s="1"/>
  <c r="AG562" i="61"/>
  <c r="O564" i="4" s="1"/>
  <c r="AE574" i="61"/>
  <c r="M576" i="4" s="1"/>
  <c r="AF574" i="61"/>
  <c r="N576" i="4" s="1"/>
  <c r="AG585" i="61"/>
  <c r="O587" i="4" s="1"/>
  <c r="AE601" i="61"/>
  <c r="M603" i="4" s="1"/>
  <c r="AE603" i="61"/>
  <c r="M605" i="4" s="1"/>
  <c r="AE615" i="61"/>
  <c r="M617" i="4" s="1"/>
  <c r="AH628" i="61"/>
  <c r="P630" i="4" s="1"/>
  <c r="AH630" i="61"/>
  <c r="P632" i="4" s="1"/>
  <c r="AE672" i="61"/>
  <c r="M674" i="4" s="1"/>
  <c r="AE713" i="61"/>
  <c r="M715" i="4" s="1"/>
  <c r="AE715" i="61"/>
  <c r="M717" i="4" s="1"/>
  <c r="AE716" i="61"/>
  <c r="M718" i="4" s="1"/>
  <c r="AE717" i="61"/>
  <c r="M719" i="4" s="1"/>
  <c r="AG734" i="61"/>
  <c r="O736" i="4" s="1"/>
  <c r="AG750" i="61"/>
  <c r="O752" i="4" s="1"/>
  <c r="AH763" i="61"/>
  <c r="P765" i="4" s="1"/>
  <c r="AG777" i="61"/>
  <c r="O779" i="4" s="1"/>
  <c r="AE791" i="61"/>
  <c r="M793" i="4" s="1"/>
  <c r="AG796" i="61"/>
  <c r="O798" i="4" s="1"/>
  <c r="AG798" i="61"/>
  <c r="O800" i="4" s="1"/>
  <c r="AH813" i="61"/>
  <c r="P815" i="4" s="1"/>
  <c r="AE819" i="61"/>
  <c r="M821" i="4" s="1"/>
  <c r="AG828" i="61"/>
  <c r="O830" i="4" s="1"/>
  <c r="AE835" i="61"/>
  <c r="M837" i="4" s="1"/>
  <c r="AE843" i="61"/>
  <c r="M845" i="4" s="1"/>
  <c r="AH847" i="61"/>
  <c r="P849" i="4" s="1"/>
  <c r="AH851" i="61"/>
  <c r="P853" i="4" s="1"/>
  <c r="AF851" i="61"/>
  <c r="N853" i="4" s="1"/>
  <c r="AG851" i="61"/>
  <c r="O853" i="4" s="1"/>
  <c r="AG855" i="61"/>
  <c r="O857" i="4" s="1"/>
  <c r="AE860" i="61"/>
  <c r="M862" i="4" s="1"/>
  <c r="AE875" i="61"/>
  <c r="M877" i="4" s="1"/>
  <c r="AE877" i="61"/>
  <c r="M879" i="4" s="1"/>
  <c r="AH880" i="61"/>
  <c r="P882" i="4" s="1"/>
  <c r="AH796" i="61"/>
  <c r="P798" i="4" s="1"/>
  <c r="AE820" i="61"/>
  <c r="M822" i="4" s="1"/>
  <c r="AH823" i="61"/>
  <c r="P825" i="4" s="1"/>
  <c r="AG829" i="61"/>
  <c r="O831" i="4" s="1"/>
  <c r="AF832" i="61"/>
  <c r="N834" i="4" s="1"/>
  <c r="AH846" i="61"/>
  <c r="P848" i="4" s="1"/>
  <c r="AG848" i="61"/>
  <c r="O850" i="4" s="1"/>
  <c r="AG850" i="61"/>
  <c r="O852" i="4" s="1"/>
  <c r="AF857" i="61"/>
  <c r="N859" i="4" s="1"/>
  <c r="AG857" i="61"/>
  <c r="O859" i="4" s="1"/>
  <c r="AF859" i="61"/>
  <c r="N861" i="4" s="1"/>
  <c r="AG873" i="61"/>
  <c r="O875" i="4" s="1"/>
  <c r="AE883" i="61"/>
  <c r="M885" i="4" s="1"/>
  <c r="AF116" i="61"/>
  <c r="N118" i="4" s="1"/>
  <c r="AF118" i="61"/>
  <c r="N120" i="4" s="1"/>
  <c r="AF120" i="61"/>
  <c r="N122" i="4" s="1"/>
  <c r="AF124" i="61"/>
  <c r="N126" i="4" s="1"/>
  <c r="AF128" i="61"/>
  <c r="N130" i="4" s="1"/>
  <c r="AH135" i="61"/>
  <c r="P137" i="4" s="1"/>
  <c r="AF135" i="61"/>
  <c r="N137" i="4" s="1"/>
  <c r="AE144" i="61"/>
  <c r="M146" i="4" s="1"/>
  <c r="AE152" i="61"/>
  <c r="M154" i="4" s="1"/>
  <c r="AG163" i="61"/>
  <c r="O165" i="4" s="1"/>
  <c r="AH172" i="61"/>
  <c r="P174" i="4" s="1"/>
  <c r="AH174" i="61"/>
  <c r="P176" i="4" s="1"/>
  <c r="AG180" i="61"/>
  <c r="O182" i="4" s="1"/>
  <c r="AG193" i="61"/>
  <c r="O195" i="4" s="1"/>
  <c r="AE207" i="61"/>
  <c r="M209" i="4" s="1"/>
  <c r="AG216" i="61"/>
  <c r="O218" i="4" s="1"/>
  <c r="AF217" i="61"/>
  <c r="N219" i="4" s="1"/>
  <c r="AE224" i="61"/>
  <c r="M226" i="4" s="1"/>
  <c r="AG225" i="61"/>
  <c r="O227" i="4" s="1"/>
  <c r="AF240" i="61"/>
  <c r="N242" i="4" s="1"/>
  <c r="AE243" i="61"/>
  <c r="M245" i="4" s="1"/>
  <c r="AG248" i="61"/>
  <c r="O250" i="4" s="1"/>
  <c r="AF249" i="61"/>
  <c r="N251" i="4" s="1"/>
  <c r="AE270" i="61"/>
  <c r="M272" i="4" s="1"/>
  <c r="AE277" i="61"/>
  <c r="M279" i="4" s="1"/>
  <c r="AE278" i="61"/>
  <c r="M280" i="4" s="1"/>
  <c r="AG279" i="61"/>
  <c r="O281" i="4" s="1"/>
  <c r="AE285" i="61"/>
  <c r="M287" i="4" s="1"/>
  <c r="AE286" i="61"/>
  <c r="M288" i="4" s="1"/>
  <c r="AE288" i="61"/>
  <c r="M290" i="4" s="1"/>
  <c r="AG345" i="61"/>
  <c r="O347" i="4" s="1"/>
  <c r="AG361" i="61"/>
  <c r="O363" i="4" s="1"/>
  <c r="AF439" i="61"/>
  <c r="N441" i="4" s="1"/>
  <c r="AF445" i="61"/>
  <c r="N447" i="4" s="1"/>
  <c r="AF447" i="61"/>
  <c r="N449" i="4" s="1"/>
  <c r="AF455" i="61"/>
  <c r="N457" i="4" s="1"/>
  <c r="AF463" i="61"/>
  <c r="N465" i="4" s="1"/>
  <c r="AH469" i="61"/>
  <c r="P471" i="4" s="1"/>
  <c r="AH473" i="61"/>
  <c r="P475" i="4" s="1"/>
  <c r="AG475" i="61"/>
  <c r="O477" i="4" s="1"/>
  <c r="AG479" i="61"/>
  <c r="O481" i="4" s="1"/>
  <c r="AF500" i="61"/>
  <c r="N502" i="4" s="1"/>
  <c r="AH516" i="61"/>
  <c r="P518" i="4" s="1"/>
  <c r="AH520" i="61"/>
  <c r="P522" i="4" s="1"/>
  <c r="AH528" i="61"/>
  <c r="P530" i="4" s="1"/>
  <c r="AF529" i="61"/>
  <c r="N531" i="4" s="1"/>
  <c r="AG530" i="61"/>
  <c r="O532" i="4" s="1"/>
  <c r="AE538" i="61"/>
  <c r="M540" i="4" s="1"/>
  <c r="AH549" i="61"/>
  <c r="P551" i="4" s="1"/>
  <c r="AH551" i="61"/>
  <c r="P553" i="4" s="1"/>
  <c r="AE571" i="61"/>
  <c r="M573" i="4" s="1"/>
  <c r="AG578" i="61"/>
  <c r="O580" i="4" s="1"/>
  <c r="AH601" i="61"/>
  <c r="P603" i="4" s="1"/>
  <c r="AG619" i="61"/>
  <c r="O621" i="4" s="1"/>
  <c r="AG629" i="61"/>
  <c r="O631" i="4" s="1"/>
  <c r="AE633" i="61"/>
  <c r="M635" i="4" s="1"/>
  <c r="AG637" i="61"/>
  <c r="O639" i="4" s="1"/>
  <c r="AE641" i="61"/>
  <c r="M643" i="4" s="1"/>
  <c r="AG645" i="61"/>
  <c r="O647" i="4" s="1"/>
  <c r="AE651" i="61"/>
  <c r="M653" i="4" s="1"/>
  <c r="AE663" i="61"/>
  <c r="M665" i="4" s="1"/>
  <c r="AH675" i="61"/>
  <c r="P677" i="4" s="1"/>
  <c r="AF697" i="61"/>
  <c r="N699" i="4" s="1"/>
  <c r="AE757" i="61"/>
  <c r="M759" i="4" s="1"/>
  <c r="AE759" i="61"/>
  <c r="M761" i="4" s="1"/>
  <c r="AE784" i="61"/>
  <c r="M786" i="4" s="1"/>
  <c r="AF784" i="61"/>
  <c r="N786" i="4" s="1"/>
  <c r="AF796" i="61"/>
  <c r="N798" i="4" s="1"/>
  <c r="AF798" i="61"/>
  <c r="N800" i="4" s="1"/>
  <c r="AE803" i="61"/>
  <c r="M805" i="4" s="1"/>
  <c r="AG814" i="61"/>
  <c r="O816" i="4" s="1"/>
  <c r="AG818" i="61"/>
  <c r="O820" i="4" s="1"/>
  <c r="AE851" i="61"/>
  <c r="M853" i="4" s="1"/>
  <c r="AH854" i="61"/>
  <c r="P856" i="4" s="1"/>
  <c r="AH862" i="61"/>
  <c r="P864" i="4" s="1"/>
  <c r="AH15" i="61"/>
  <c r="P17" i="4" s="1"/>
  <c r="AF119" i="61"/>
  <c r="N121" i="4" s="1"/>
  <c r="AF154" i="61"/>
  <c r="N156" i="4" s="1"/>
  <c r="AF210" i="61"/>
  <c r="N212" i="4" s="1"/>
  <c r="AF246" i="61"/>
  <c r="N248" i="4" s="1"/>
  <c r="AH579" i="61"/>
  <c r="P581" i="4" s="1"/>
  <c r="AF631" i="61"/>
  <c r="N633" i="4" s="1"/>
  <c r="AH4" i="61"/>
  <c r="P6" i="4" s="1"/>
  <c r="AH19" i="61"/>
  <c r="P21" i="4" s="1"/>
  <c r="AF24" i="61"/>
  <c r="N26" i="4" s="1"/>
  <c r="AF28" i="61"/>
  <c r="N30" i="4" s="1"/>
  <c r="AH40" i="61"/>
  <c r="P42" i="4" s="1"/>
  <c r="AH55" i="61"/>
  <c r="P57" i="4" s="1"/>
  <c r="AF60" i="61"/>
  <c r="N62" i="4" s="1"/>
  <c r="AH72" i="61"/>
  <c r="P74" i="4" s="1"/>
  <c r="AF103" i="61"/>
  <c r="N105" i="4" s="1"/>
  <c r="AH112" i="61"/>
  <c r="P114" i="4" s="1"/>
  <c r="AF127" i="61"/>
  <c r="N129" i="4" s="1"/>
  <c r="AH140" i="61"/>
  <c r="P142" i="4" s="1"/>
  <c r="AH149" i="61"/>
  <c r="P151" i="4" s="1"/>
  <c r="AF165" i="61"/>
  <c r="N167" i="4" s="1"/>
  <c r="AF181" i="61"/>
  <c r="N183" i="4" s="1"/>
  <c r="AH183" i="61"/>
  <c r="P185" i="4" s="1"/>
  <c r="AH192" i="61"/>
  <c r="P194" i="4" s="1"/>
  <c r="AF197" i="61"/>
  <c r="N199" i="4" s="1"/>
  <c r="AH212" i="61"/>
  <c r="P214" i="4" s="1"/>
  <c r="AH228" i="61"/>
  <c r="P230" i="4" s="1"/>
  <c r="AH248" i="61"/>
  <c r="P250" i="4" s="1"/>
  <c r="AF267" i="61"/>
  <c r="N269" i="4" s="1"/>
  <c r="AE305" i="61"/>
  <c r="M307" i="4" s="1"/>
  <c r="AE309" i="61"/>
  <c r="M311" i="4" s="1"/>
  <c r="AE325" i="61"/>
  <c r="M327" i="4" s="1"/>
  <c r="AE337" i="61"/>
  <c r="M339" i="4" s="1"/>
  <c r="AH399" i="61"/>
  <c r="P401" i="4" s="1"/>
  <c r="AF432" i="61"/>
  <c r="N434" i="4" s="1"/>
  <c r="AF459" i="61"/>
  <c r="N461" i="4" s="1"/>
  <c r="AH480" i="61"/>
  <c r="P482" i="4" s="1"/>
  <c r="AF487" i="61"/>
  <c r="N489" i="4" s="1"/>
  <c r="AH488" i="61"/>
  <c r="P490" i="4" s="1"/>
  <c r="AE517" i="61"/>
  <c r="M519" i="4" s="1"/>
  <c r="AE557" i="61"/>
  <c r="M559" i="4" s="1"/>
  <c r="AF567" i="61"/>
  <c r="N569" i="4" s="1"/>
  <c r="AG600" i="61"/>
  <c r="O602" i="4" s="1"/>
  <c r="AE609" i="61"/>
  <c r="M611" i="4" s="1"/>
  <c r="AG628" i="61"/>
  <c r="O630" i="4" s="1"/>
  <c r="AG632" i="61"/>
  <c r="O634" i="4" s="1"/>
  <c r="AF639" i="61"/>
  <c r="N641" i="4" s="1"/>
  <c r="AH664" i="61"/>
  <c r="P666" i="4" s="1"/>
  <c r="AE667" i="61"/>
  <c r="M669" i="4" s="1"/>
  <c r="AG682" i="61"/>
  <c r="O684" i="4" s="1"/>
  <c r="AG684" i="61"/>
  <c r="O686" i="4" s="1"/>
  <c r="AE702" i="61"/>
  <c r="M704" i="4" s="1"/>
  <c r="AH748" i="61"/>
  <c r="P750" i="4" s="1"/>
  <c r="AE758" i="61"/>
  <c r="M760" i="4" s="1"/>
  <c r="AH772" i="61"/>
  <c r="P774" i="4" s="1"/>
  <c r="AG823" i="61"/>
  <c r="O825" i="4" s="1"/>
  <c r="AG837" i="61"/>
  <c r="O839" i="4" s="1"/>
  <c r="AE845" i="61"/>
  <c r="M847" i="4" s="1"/>
  <c r="AH861" i="61"/>
  <c r="P863" i="4" s="1"/>
  <c r="AE862" i="61"/>
  <c r="M864" i="4" s="1"/>
  <c r="AE869" i="61"/>
  <c r="M871" i="4" s="1"/>
  <c r="AG876" i="61"/>
  <c r="O878" i="4" s="1"/>
  <c r="AH36" i="61"/>
  <c r="P38" i="4" s="1"/>
  <c r="AH241" i="61"/>
  <c r="P243" i="4" s="1"/>
  <c r="AG616" i="61"/>
  <c r="O618" i="4" s="1"/>
  <c r="AG680" i="61"/>
  <c r="O682" i="4" s="1"/>
  <c r="AH881" i="61"/>
  <c r="P883" i="4" s="1"/>
  <c r="AF32" i="61"/>
  <c r="N34" i="4" s="1"/>
  <c r="AF64" i="61"/>
  <c r="N66" i="4" s="1"/>
  <c r="AH145" i="61"/>
  <c r="P147" i="4" s="1"/>
  <c r="AH185" i="61"/>
  <c r="P187" i="4" s="1"/>
  <c r="AE321" i="61"/>
  <c r="M323" i="4" s="1"/>
  <c r="AF451" i="61"/>
  <c r="N453" i="4" s="1"/>
  <c r="AF472" i="61"/>
  <c r="N474" i="4" s="1"/>
  <c r="AF485" i="61"/>
  <c r="N487" i="4" s="1"/>
  <c r="AH496" i="61"/>
  <c r="P498" i="4" s="1"/>
  <c r="AF537" i="61"/>
  <c r="N539" i="4" s="1"/>
  <c r="AH566" i="61"/>
  <c r="P568" i="4" s="1"/>
  <c r="AE591" i="61"/>
  <c r="M593" i="4" s="1"/>
  <c r="AG640" i="61"/>
  <c r="O642" i="4" s="1"/>
  <c r="AG642" i="61"/>
  <c r="O644" i="4" s="1"/>
  <c r="AF649" i="61"/>
  <c r="N651" i="4" s="1"/>
  <c r="AH672" i="61"/>
  <c r="P674" i="4" s="1"/>
  <c r="AE673" i="61"/>
  <c r="M675" i="4" s="1"/>
  <c r="AH674" i="61"/>
  <c r="P676" i="4" s="1"/>
  <c r="AH696" i="61"/>
  <c r="P698" i="4" s="1"/>
  <c r="AE824" i="61"/>
  <c r="M826" i="4" s="1"/>
  <c r="AE826" i="61"/>
  <c r="M828" i="4" s="1"/>
  <c r="AG860" i="61"/>
  <c r="O862" i="4" s="1"/>
  <c r="AH68" i="61"/>
  <c r="P70" i="4" s="1"/>
  <c r="AF123" i="61"/>
  <c r="N125" i="4" s="1"/>
  <c r="AF170" i="61"/>
  <c r="N172" i="4" s="1"/>
  <c r="AH12" i="61"/>
  <c r="P14" i="4" s="1"/>
  <c r="AH31" i="61"/>
  <c r="P33" i="4" s="1"/>
  <c r="AF36" i="61"/>
  <c r="N38" i="4" s="1"/>
  <c r="AH48" i="61"/>
  <c r="P50" i="4" s="1"/>
  <c r="AH63" i="61"/>
  <c r="P65" i="4" s="1"/>
  <c r="AF68" i="61"/>
  <c r="N70" i="4" s="1"/>
  <c r="AF83" i="61"/>
  <c r="N85" i="4" s="1"/>
  <c r="AF138" i="61"/>
  <c r="N140" i="4" s="1"/>
  <c r="AH144" i="61"/>
  <c r="P146" i="4" s="1"/>
  <c r="AH155" i="61"/>
  <c r="P157" i="4" s="1"/>
  <c r="AH157" i="61"/>
  <c r="P159" i="4" s="1"/>
  <c r="AF162" i="61"/>
  <c r="N164" i="4" s="1"/>
  <c r="AH164" i="61"/>
  <c r="P166" i="4" s="1"/>
  <c r="AF178" i="61"/>
  <c r="N180" i="4" s="1"/>
  <c r="AH184" i="61"/>
  <c r="P186" i="4" s="1"/>
  <c r="AH191" i="61"/>
  <c r="P193" i="4" s="1"/>
  <c r="AH196" i="61"/>
  <c r="P198" i="4" s="1"/>
  <c r="AH216" i="61"/>
  <c r="P218" i="4" s="1"/>
  <c r="AH236" i="61"/>
  <c r="P238" i="4" s="1"/>
  <c r="AF259" i="61"/>
  <c r="N261" i="4" s="1"/>
  <c r="AH264" i="61"/>
  <c r="P266" i="4" s="1"/>
  <c r="AE377" i="61"/>
  <c r="M379" i="4" s="1"/>
  <c r="AE379" i="61"/>
  <c r="M381" i="4" s="1"/>
  <c r="AF415" i="61"/>
  <c r="N417" i="4" s="1"/>
  <c r="AH419" i="61"/>
  <c r="P421" i="4" s="1"/>
  <c r="AF457" i="61"/>
  <c r="N459" i="4" s="1"/>
  <c r="AF484" i="61"/>
  <c r="N486" i="4" s="1"/>
  <c r="AH522" i="61"/>
  <c r="P524" i="4" s="1"/>
  <c r="AF558" i="61"/>
  <c r="N560" i="4" s="1"/>
  <c r="AF575" i="61"/>
  <c r="N577" i="4" s="1"/>
  <c r="AE607" i="61"/>
  <c r="M609" i="4" s="1"/>
  <c r="AG620" i="61"/>
  <c r="O622" i="4" s="1"/>
  <c r="AE625" i="61"/>
  <c r="M627" i="4" s="1"/>
  <c r="AG648" i="61"/>
  <c r="O650" i="4" s="1"/>
  <c r="AG657" i="61"/>
  <c r="O659" i="4" s="1"/>
  <c r="AE714" i="61"/>
  <c r="M716" i="4" s="1"/>
  <c r="AH723" i="61"/>
  <c r="P725" i="4" s="1"/>
  <c r="AF769" i="61"/>
  <c r="N771" i="4" s="1"/>
  <c r="AG769" i="61"/>
  <c r="O771" i="4" s="1"/>
  <c r="AF785" i="61"/>
  <c r="N787" i="4" s="1"/>
  <c r="AH810" i="61"/>
  <c r="P812" i="4" s="1"/>
  <c r="AG822" i="61"/>
  <c r="O824" i="4" s="1"/>
  <c r="AE836" i="61"/>
  <c r="M838" i="4" s="1"/>
  <c r="AH839" i="61"/>
  <c r="P841" i="4" s="1"/>
  <c r="AG839" i="61"/>
  <c r="O841" i="4" s="1"/>
  <c r="AG867" i="61"/>
  <c r="O869" i="4" s="1"/>
  <c r="AH874" i="61"/>
  <c r="P876" i="4" s="1"/>
  <c r="AH879" i="61"/>
  <c r="P881" i="4" s="1"/>
  <c r="AH138" i="61"/>
  <c r="P140" i="4" s="1"/>
  <c r="AF190" i="61"/>
  <c r="N192" i="4" s="1"/>
  <c r="AH221" i="61"/>
  <c r="P223" i="4" s="1"/>
  <c r="AF226" i="61"/>
  <c r="N228" i="4" s="1"/>
  <c r="AH162" i="61"/>
  <c r="P164" i="4" s="1"/>
  <c r="AH297" i="61"/>
  <c r="P299" i="4" s="1"/>
  <c r="AH301" i="61"/>
  <c r="P303" i="4" s="1"/>
  <c r="AH305" i="61"/>
  <c r="P307" i="4" s="1"/>
  <c r="AG593" i="61"/>
  <c r="O595" i="4" s="1"/>
  <c r="AG624" i="61"/>
  <c r="O626" i="4" s="1"/>
  <c r="AH682" i="61"/>
  <c r="P684" i="4" s="1"/>
  <c r="AH795" i="61"/>
  <c r="P797" i="4" s="1"/>
  <c r="AH867" i="61"/>
  <c r="P869" i="4" s="1"/>
  <c r="AG878" i="61"/>
  <c r="O880" i="4" s="1"/>
  <c r="AH885" i="61"/>
  <c r="P887" i="4" s="1"/>
  <c r="AH51" i="61"/>
  <c r="P53" i="4" s="1"/>
  <c r="AF90" i="61"/>
  <c r="N92" i="4" s="1"/>
  <c r="AF94" i="61"/>
  <c r="N96" i="4" s="1"/>
  <c r="AE402" i="61"/>
  <c r="M404" i="4" s="1"/>
  <c r="AH705" i="61"/>
  <c r="P707" i="4" s="1"/>
  <c r="AH3" i="61"/>
  <c r="P5" i="4" s="1"/>
  <c r="AH20" i="61"/>
  <c r="P22" i="4" s="1"/>
  <c r="AH39" i="61"/>
  <c r="P41" i="4" s="1"/>
  <c r="AH56" i="61"/>
  <c r="P58" i="4" s="1"/>
  <c r="AH71" i="61"/>
  <c r="P73" i="4" s="1"/>
  <c r="AH82" i="61"/>
  <c r="P84" i="4" s="1"/>
  <c r="AH101" i="61"/>
  <c r="P103" i="4" s="1"/>
  <c r="AH152" i="61"/>
  <c r="P154" i="4" s="1"/>
  <c r="AE366" i="61"/>
  <c r="M368" i="4" s="1"/>
  <c r="AH416" i="61"/>
  <c r="P418" i="4" s="1"/>
  <c r="AH420" i="61"/>
  <c r="P422" i="4" s="1"/>
  <c r="AE522" i="61"/>
  <c r="M524" i="4" s="1"/>
  <c r="AF597" i="61"/>
  <c r="N599" i="4" s="1"/>
  <c r="AF638" i="61"/>
  <c r="N640" i="4" s="1"/>
  <c r="AG664" i="61"/>
  <c r="O666" i="4" s="1"/>
  <c r="AH716" i="61"/>
  <c r="P718" i="4" s="1"/>
  <c r="AG838" i="61"/>
  <c r="O840" i="4" s="1"/>
  <c r="AF230" i="61"/>
  <c r="N232" i="4" s="1"/>
  <c r="AF48" i="61"/>
  <c r="N50" i="4" s="1"/>
  <c r="AF540" i="61"/>
  <c r="N542" i="4" s="1"/>
  <c r="AG870" i="61"/>
  <c r="O872" i="4" s="1"/>
  <c r="AG877" i="61"/>
  <c r="O879" i="4" s="1"/>
  <c r="AE5" i="61"/>
  <c r="M7" i="4" s="1"/>
  <c r="AG6" i="61"/>
  <c r="O8" i="4" s="1"/>
  <c r="AE9" i="61"/>
  <c r="M11" i="4" s="1"/>
  <c r="AG10" i="61"/>
  <c r="O12" i="4" s="1"/>
  <c r="AE13" i="61"/>
  <c r="M15" i="4" s="1"/>
  <c r="AG14" i="61"/>
  <c r="O16" i="4" s="1"/>
  <c r="AE17" i="61"/>
  <c r="M19" i="4" s="1"/>
  <c r="AG18" i="61"/>
  <c r="O20" i="4" s="1"/>
  <c r="AE21" i="61"/>
  <c r="M23" i="4" s="1"/>
  <c r="AG22" i="61"/>
  <c r="O24" i="4" s="1"/>
  <c r="AE25" i="61"/>
  <c r="M27" i="4" s="1"/>
  <c r="AG26" i="61"/>
  <c r="O28" i="4" s="1"/>
  <c r="AE29" i="61"/>
  <c r="M31" i="4" s="1"/>
  <c r="AG30" i="61"/>
  <c r="O32" i="4" s="1"/>
  <c r="AE33" i="61"/>
  <c r="M35" i="4" s="1"/>
  <c r="AG34" i="61"/>
  <c r="O36" i="4" s="1"/>
  <c r="AE37" i="61"/>
  <c r="M39" i="4" s="1"/>
  <c r="AG38" i="61"/>
  <c r="O40" i="4" s="1"/>
  <c r="AE41" i="61"/>
  <c r="M43" i="4" s="1"/>
  <c r="AG42" i="61"/>
  <c r="O44" i="4" s="1"/>
  <c r="AE45" i="61"/>
  <c r="M47" i="4" s="1"/>
  <c r="AG46" i="61"/>
  <c r="O48" i="4" s="1"/>
  <c r="AE49" i="61"/>
  <c r="M51" i="4" s="1"/>
  <c r="AG50" i="61"/>
  <c r="O52" i="4" s="1"/>
  <c r="AE53" i="61"/>
  <c r="M55" i="4" s="1"/>
  <c r="AG54" i="61"/>
  <c r="O56" i="4" s="1"/>
  <c r="AE57" i="61"/>
  <c r="M59" i="4" s="1"/>
  <c r="AG58" i="61"/>
  <c r="O60" i="4" s="1"/>
  <c r="AE61" i="61"/>
  <c r="M63" i="4" s="1"/>
  <c r="AG62" i="61"/>
  <c r="O64" i="4" s="1"/>
  <c r="AE65" i="61"/>
  <c r="M67" i="4" s="1"/>
  <c r="AG66" i="61"/>
  <c r="O68" i="4" s="1"/>
  <c r="AE69" i="61"/>
  <c r="M71" i="4" s="1"/>
  <c r="AG70" i="61"/>
  <c r="O72" i="4" s="1"/>
  <c r="AE73" i="61"/>
  <c r="M75" i="4" s="1"/>
  <c r="AG74" i="61"/>
  <c r="O76" i="4" s="1"/>
  <c r="AE77" i="61"/>
  <c r="M79" i="4" s="1"/>
  <c r="AG78" i="61"/>
  <c r="O80" i="4" s="1"/>
  <c r="AE84" i="61"/>
  <c r="M86" i="4" s="1"/>
  <c r="AE87" i="61"/>
  <c r="M89" i="4" s="1"/>
  <c r="AG88" i="61"/>
  <c r="O90" i="4" s="1"/>
  <c r="AH91" i="61"/>
  <c r="P93" i="4" s="1"/>
  <c r="AE96" i="61"/>
  <c r="M98" i="4" s="1"/>
  <c r="AH106" i="61"/>
  <c r="P108" i="4" s="1"/>
  <c r="AG117" i="61"/>
  <c r="O119" i="4" s="1"/>
  <c r="AE119" i="61"/>
  <c r="M121" i="4" s="1"/>
  <c r="AG120" i="61"/>
  <c r="O122" i="4" s="1"/>
  <c r="AH123" i="61"/>
  <c r="P125" i="4" s="1"/>
  <c r="AE136" i="61"/>
  <c r="M138" i="4" s="1"/>
  <c r="AH141" i="61"/>
  <c r="P143" i="4" s="1"/>
  <c r="AE142" i="61"/>
  <c r="M144" i="4" s="1"/>
  <c r="AE145" i="61"/>
  <c r="M147" i="4" s="1"/>
  <c r="AG146" i="61"/>
  <c r="O148" i="4" s="1"/>
  <c r="AH154" i="61"/>
  <c r="P156" i="4" s="1"/>
  <c r="AH176" i="61"/>
  <c r="P178" i="4" s="1"/>
  <c r="AE4" i="61"/>
  <c r="M6" i="4" s="1"/>
  <c r="AG5" i="61"/>
  <c r="O7" i="4" s="1"/>
  <c r="AE8" i="61"/>
  <c r="M10" i="4" s="1"/>
  <c r="AG9" i="61"/>
  <c r="O11" i="4" s="1"/>
  <c r="AE12" i="61"/>
  <c r="M14" i="4" s="1"/>
  <c r="AG13" i="61"/>
  <c r="O15" i="4" s="1"/>
  <c r="AE16" i="61"/>
  <c r="M18" i="4" s="1"/>
  <c r="AG17" i="61"/>
  <c r="O19" i="4" s="1"/>
  <c r="AE20" i="61"/>
  <c r="M22" i="4" s="1"/>
  <c r="AG21" i="61"/>
  <c r="O23" i="4" s="1"/>
  <c r="AE24" i="61"/>
  <c r="M26" i="4" s="1"/>
  <c r="AG25" i="61"/>
  <c r="O27" i="4" s="1"/>
  <c r="AE28" i="61"/>
  <c r="M30" i="4" s="1"/>
  <c r="AG29" i="61"/>
  <c r="O31" i="4" s="1"/>
  <c r="AE32" i="61"/>
  <c r="M34" i="4" s="1"/>
  <c r="AG33" i="61"/>
  <c r="O35" i="4" s="1"/>
  <c r="AE36" i="61"/>
  <c r="M38" i="4" s="1"/>
  <c r="AG37" i="61"/>
  <c r="O39" i="4" s="1"/>
  <c r="AE40" i="61"/>
  <c r="M42" i="4" s="1"/>
  <c r="AG41" i="61"/>
  <c r="O43" i="4" s="1"/>
  <c r="AE44" i="61"/>
  <c r="M46" i="4" s="1"/>
  <c r="AG45" i="61"/>
  <c r="O47" i="4" s="1"/>
  <c r="AE48" i="61"/>
  <c r="M50" i="4" s="1"/>
  <c r="AG49" i="61"/>
  <c r="O51" i="4" s="1"/>
  <c r="AE52" i="61"/>
  <c r="M54" i="4" s="1"/>
  <c r="AG53" i="61"/>
  <c r="O55" i="4" s="1"/>
  <c r="AE56" i="61"/>
  <c r="M58" i="4" s="1"/>
  <c r="AG57" i="61"/>
  <c r="O59" i="4" s="1"/>
  <c r="AE60" i="61"/>
  <c r="M62" i="4" s="1"/>
  <c r="AG61" i="61"/>
  <c r="O63" i="4" s="1"/>
  <c r="AE64" i="61"/>
  <c r="M66" i="4" s="1"/>
  <c r="AG65" i="61"/>
  <c r="O67" i="4" s="1"/>
  <c r="AE68" i="61"/>
  <c r="M70" i="4" s="1"/>
  <c r="AG69" i="61"/>
  <c r="O71" i="4" s="1"/>
  <c r="AE72" i="61"/>
  <c r="M74" i="4" s="1"/>
  <c r="AG73" i="61"/>
  <c r="O75" i="4" s="1"/>
  <c r="AE76" i="61"/>
  <c r="M78" i="4" s="1"/>
  <c r="AG77" i="61"/>
  <c r="O79" i="4" s="1"/>
  <c r="AE80" i="61"/>
  <c r="M82" i="4" s="1"/>
  <c r="AE83" i="61"/>
  <c r="M85" i="4" s="1"/>
  <c r="AG84" i="61"/>
  <c r="O86" i="4" s="1"/>
  <c r="AG93" i="61"/>
  <c r="O95" i="4" s="1"/>
  <c r="AE95" i="61"/>
  <c r="M97" i="4" s="1"/>
  <c r="AG96" i="61"/>
  <c r="O98" i="4" s="1"/>
  <c r="AH99" i="61"/>
  <c r="P101" i="4" s="1"/>
  <c r="AE104" i="61"/>
  <c r="M106" i="4" s="1"/>
  <c r="AH114" i="61"/>
  <c r="P116" i="4" s="1"/>
  <c r="AH126" i="61"/>
  <c r="P128" i="4" s="1"/>
  <c r="AE127" i="61"/>
  <c r="M129" i="4" s="1"/>
  <c r="AG128" i="61"/>
  <c r="O130" i="4" s="1"/>
  <c r="AF137" i="61"/>
  <c r="N139" i="4" s="1"/>
  <c r="AF140" i="61"/>
  <c r="N142" i="4" s="1"/>
  <c r="AE141" i="61"/>
  <c r="M143" i="4" s="1"/>
  <c r="AG142" i="61"/>
  <c r="O144" i="4" s="1"/>
  <c r="AE147" i="61"/>
  <c r="M149" i="4" s="1"/>
  <c r="AH151" i="61"/>
  <c r="P153" i="4" s="1"/>
  <c r="AH161" i="61"/>
  <c r="P163" i="4" s="1"/>
  <c r="AE3" i="61"/>
  <c r="M5" i="4" s="1"/>
  <c r="AG4" i="61"/>
  <c r="O6" i="4" s="1"/>
  <c r="AE7" i="61"/>
  <c r="M9" i="4" s="1"/>
  <c r="AG8" i="61"/>
  <c r="O10" i="4" s="1"/>
  <c r="AE11" i="61"/>
  <c r="M13" i="4" s="1"/>
  <c r="AG12" i="61"/>
  <c r="O14" i="4" s="1"/>
  <c r="AE15" i="61"/>
  <c r="M17" i="4" s="1"/>
  <c r="AG16" i="61"/>
  <c r="O18" i="4" s="1"/>
  <c r="AE19" i="61"/>
  <c r="M21" i="4" s="1"/>
  <c r="AG20" i="61"/>
  <c r="O22" i="4" s="1"/>
  <c r="AE23" i="61"/>
  <c r="M25" i="4" s="1"/>
  <c r="AG24" i="61"/>
  <c r="O26" i="4" s="1"/>
  <c r="AE27" i="61"/>
  <c r="M29" i="4" s="1"/>
  <c r="AG28" i="61"/>
  <c r="O30" i="4" s="1"/>
  <c r="AE31" i="61"/>
  <c r="M33" i="4" s="1"/>
  <c r="AG32" i="61"/>
  <c r="O34" i="4" s="1"/>
  <c r="AE35" i="61"/>
  <c r="M37" i="4" s="1"/>
  <c r="AG36" i="61"/>
  <c r="O38" i="4" s="1"/>
  <c r="AE39" i="61"/>
  <c r="M41" i="4" s="1"/>
  <c r="AG40" i="61"/>
  <c r="O42" i="4" s="1"/>
  <c r="AE43" i="61"/>
  <c r="M45" i="4" s="1"/>
  <c r="AG44" i="61"/>
  <c r="O46" i="4" s="1"/>
  <c r="AE47" i="61"/>
  <c r="M49" i="4" s="1"/>
  <c r="AG48" i="61"/>
  <c r="O50" i="4" s="1"/>
  <c r="AE51" i="61"/>
  <c r="M53" i="4" s="1"/>
  <c r="AG52" i="61"/>
  <c r="O54" i="4" s="1"/>
  <c r="AE55" i="61"/>
  <c r="M57" i="4" s="1"/>
  <c r="AG56" i="61"/>
  <c r="O58" i="4" s="1"/>
  <c r="AE59" i="61"/>
  <c r="M61" i="4" s="1"/>
  <c r="AG60" i="61"/>
  <c r="O62" i="4" s="1"/>
  <c r="AE63" i="61"/>
  <c r="M65" i="4" s="1"/>
  <c r="AG64" i="61"/>
  <c r="O66" i="4" s="1"/>
  <c r="AE67" i="61"/>
  <c r="M69" i="4" s="1"/>
  <c r="AG68" i="61"/>
  <c r="O70" i="4" s="1"/>
  <c r="AE71" i="61"/>
  <c r="M73" i="4" s="1"/>
  <c r="AG72" i="61"/>
  <c r="O74" i="4" s="1"/>
  <c r="AE75" i="61"/>
  <c r="M77" i="4" s="1"/>
  <c r="AG76" i="61"/>
  <c r="O78" i="4" s="1"/>
  <c r="AE79" i="61"/>
  <c r="M81" i="4" s="1"/>
  <c r="AG80" i="61"/>
  <c r="O82" i="4" s="1"/>
  <c r="AF81" i="61"/>
  <c r="N83" i="4" s="1"/>
  <c r="AH90" i="61"/>
  <c r="P92" i="4" s="1"/>
  <c r="AG101" i="61"/>
  <c r="O103" i="4" s="1"/>
  <c r="AE103" i="61"/>
  <c r="M105" i="4" s="1"/>
  <c r="AG104" i="61"/>
  <c r="O106" i="4" s="1"/>
  <c r="AF105" i="61"/>
  <c r="N107" i="4" s="1"/>
  <c r="AH107" i="61"/>
  <c r="P109" i="4" s="1"/>
  <c r="AE112" i="61"/>
  <c r="M114" i="4" s="1"/>
  <c r="AH122" i="61"/>
  <c r="P124" i="4" s="1"/>
  <c r="AE129" i="61"/>
  <c r="M131" i="4" s="1"/>
  <c r="AE135" i="61"/>
  <c r="M137" i="4" s="1"/>
  <c r="AG144" i="61"/>
  <c r="O146" i="4" s="1"/>
  <c r="AE149" i="61"/>
  <c r="M151" i="4" s="1"/>
  <c r="AG155" i="61"/>
  <c r="O157" i="4" s="1"/>
  <c r="AF156" i="61"/>
  <c r="N158" i="4" s="1"/>
  <c r="AE174" i="61"/>
  <c r="M176" i="4" s="1"/>
  <c r="AH83" i="61"/>
  <c r="P85" i="4" s="1"/>
  <c r="AE85" i="61"/>
  <c r="M87" i="4" s="1"/>
  <c r="AG89" i="61"/>
  <c r="O91" i="4" s="1"/>
  <c r="AE91" i="61"/>
  <c r="M93" i="4" s="1"/>
  <c r="AG92" i="61"/>
  <c r="O94" i="4" s="1"/>
  <c r="AF93" i="61"/>
  <c r="N95" i="4" s="1"/>
  <c r="AH95" i="61"/>
  <c r="P97" i="4" s="1"/>
  <c r="AE100" i="61"/>
  <c r="M102" i="4" s="1"/>
  <c r="AH110" i="61"/>
  <c r="P112" i="4" s="1"/>
  <c r="AG121" i="61"/>
  <c r="O123" i="4" s="1"/>
  <c r="AE123" i="61"/>
  <c r="M125" i="4" s="1"/>
  <c r="AG124" i="61"/>
  <c r="O126" i="4" s="1"/>
  <c r="AF125" i="61"/>
  <c r="N127" i="4" s="1"/>
  <c r="AH127" i="61"/>
  <c r="P129" i="4" s="1"/>
  <c r="AH133" i="61"/>
  <c r="P135" i="4" s="1"/>
  <c r="AF136" i="61"/>
  <c r="N138" i="4" s="1"/>
  <c r="AE137" i="61"/>
  <c r="M139" i="4" s="1"/>
  <c r="AG138" i="61"/>
  <c r="O140" i="4" s="1"/>
  <c r="AH147" i="61"/>
  <c r="P149" i="4" s="1"/>
  <c r="AG152" i="61"/>
  <c r="O154" i="4" s="1"/>
  <c r="AE154" i="61"/>
  <c r="M156" i="4" s="1"/>
  <c r="AH158" i="61"/>
  <c r="P160" i="4" s="1"/>
  <c r="AH160" i="61"/>
  <c r="P162" i="4" s="1"/>
  <c r="AE187" i="61"/>
  <c r="M189" i="4" s="1"/>
  <c r="AH211" i="61"/>
  <c r="P213" i="4" s="1"/>
  <c r="AF211" i="61"/>
  <c r="N213" i="4" s="1"/>
  <c r="AF243" i="61"/>
  <c r="N245" i="4" s="1"/>
  <c r="AH247" i="61"/>
  <c r="P249" i="4" s="1"/>
  <c r="AG3" i="61"/>
  <c r="O5" i="4" s="1"/>
  <c r="AE6" i="61"/>
  <c r="M8" i="4" s="1"/>
  <c r="AG7" i="61"/>
  <c r="O9" i="4" s="1"/>
  <c r="AE10" i="61"/>
  <c r="M12" i="4" s="1"/>
  <c r="AG11" i="61"/>
  <c r="O13" i="4" s="1"/>
  <c r="AE14" i="61"/>
  <c r="M16" i="4" s="1"/>
  <c r="AG15" i="61"/>
  <c r="O17" i="4" s="1"/>
  <c r="AE18" i="61"/>
  <c r="M20" i="4" s="1"/>
  <c r="AG19" i="61"/>
  <c r="O21" i="4" s="1"/>
  <c r="AE22" i="61"/>
  <c r="M24" i="4" s="1"/>
  <c r="AG23" i="61"/>
  <c r="O25" i="4" s="1"/>
  <c r="AE26" i="61"/>
  <c r="M28" i="4" s="1"/>
  <c r="AG27" i="61"/>
  <c r="O29" i="4" s="1"/>
  <c r="AE30" i="61"/>
  <c r="M32" i="4" s="1"/>
  <c r="AG31" i="61"/>
  <c r="O33" i="4" s="1"/>
  <c r="AE34" i="61"/>
  <c r="M36" i="4" s="1"/>
  <c r="AG35" i="61"/>
  <c r="O37" i="4" s="1"/>
  <c r="AE38" i="61"/>
  <c r="M40" i="4" s="1"/>
  <c r="AG39" i="61"/>
  <c r="O41" i="4" s="1"/>
  <c r="AE42" i="61"/>
  <c r="M44" i="4" s="1"/>
  <c r="AG43" i="61"/>
  <c r="O45" i="4" s="1"/>
  <c r="AE46" i="61"/>
  <c r="M48" i="4" s="1"/>
  <c r="AG47" i="61"/>
  <c r="O49" i="4" s="1"/>
  <c r="AE50" i="61"/>
  <c r="M52" i="4" s="1"/>
  <c r="AG51" i="61"/>
  <c r="O53" i="4" s="1"/>
  <c r="AE54" i="61"/>
  <c r="M56" i="4" s="1"/>
  <c r="AG55" i="61"/>
  <c r="O57" i="4" s="1"/>
  <c r="AE58" i="61"/>
  <c r="M60" i="4" s="1"/>
  <c r="AG59" i="61"/>
  <c r="O61" i="4" s="1"/>
  <c r="AE62" i="61"/>
  <c r="M64" i="4" s="1"/>
  <c r="AG63" i="61"/>
  <c r="O65" i="4" s="1"/>
  <c r="AE66" i="61"/>
  <c r="M68" i="4" s="1"/>
  <c r="AG67" i="61"/>
  <c r="O69" i="4" s="1"/>
  <c r="AE70" i="61"/>
  <c r="M72" i="4" s="1"/>
  <c r="AG71" i="61"/>
  <c r="O73" i="4" s="1"/>
  <c r="AE74" i="61"/>
  <c r="M76" i="4" s="1"/>
  <c r="AG75" i="61"/>
  <c r="O77" i="4" s="1"/>
  <c r="AE78" i="61"/>
  <c r="M80" i="4" s="1"/>
  <c r="AE88" i="61"/>
  <c r="M90" i="4" s="1"/>
  <c r="AH98" i="61"/>
  <c r="P100" i="4" s="1"/>
  <c r="AG109" i="61"/>
  <c r="O111" i="4" s="1"/>
  <c r="AE111" i="61"/>
  <c r="M113" i="4" s="1"/>
  <c r="AG112" i="61"/>
  <c r="O114" i="4" s="1"/>
  <c r="AF113" i="61"/>
  <c r="N115" i="4" s="1"/>
  <c r="AH115" i="61"/>
  <c r="P117" i="4" s="1"/>
  <c r="AE120" i="61"/>
  <c r="M122" i="4" s="1"/>
  <c r="AF130" i="61"/>
  <c r="N132" i="4" s="1"/>
  <c r="AG132" i="61"/>
  <c r="O134" i="4" s="1"/>
  <c r="AE134" i="61"/>
  <c r="M136" i="4" s="1"/>
  <c r="AG135" i="61"/>
  <c r="O137" i="4" s="1"/>
  <c r="AE148" i="61"/>
  <c r="M150" i="4" s="1"/>
  <c r="AG149" i="61"/>
  <c r="O151" i="4" s="1"/>
  <c r="AG157" i="61"/>
  <c r="O159" i="4" s="1"/>
  <c r="AE159" i="61"/>
  <c r="M161" i="4" s="1"/>
  <c r="AH165" i="61"/>
  <c r="P167" i="4" s="1"/>
  <c r="AF283" i="61"/>
  <c r="N285" i="4" s="1"/>
  <c r="AE81" i="61"/>
  <c r="M83" i="4" s="1"/>
  <c r="AG82" i="61"/>
  <c r="O84" i="4" s="1"/>
  <c r="AG85" i="61"/>
  <c r="O87" i="4" s="1"/>
  <c r="AG97" i="61"/>
  <c r="O99" i="4" s="1"/>
  <c r="AE99" i="61"/>
  <c r="M101" i="4" s="1"/>
  <c r="AG100" i="61"/>
  <c r="O102" i="4" s="1"/>
  <c r="AF101" i="61"/>
  <c r="N103" i="4" s="1"/>
  <c r="AH103" i="61"/>
  <c r="P105" i="4" s="1"/>
  <c r="AE108" i="61"/>
  <c r="M110" i="4" s="1"/>
  <c r="AH118" i="61"/>
  <c r="P120" i="4" s="1"/>
  <c r="AH129" i="61"/>
  <c r="P131" i="4" s="1"/>
  <c r="AE131" i="61"/>
  <c r="M133" i="4" s="1"/>
  <c r="AG137" i="61"/>
  <c r="O139" i="4" s="1"/>
  <c r="AG143" i="61"/>
  <c r="O145" i="4" s="1"/>
  <c r="AF144" i="61"/>
  <c r="N146" i="4" s="1"/>
  <c r="AF147" i="61"/>
  <c r="N149" i="4" s="1"/>
  <c r="AF150" i="61"/>
  <c r="N152" i="4" s="1"/>
  <c r="AF155" i="61"/>
  <c r="N157" i="4" s="1"/>
  <c r="AE156" i="61"/>
  <c r="M158" i="4" s="1"/>
  <c r="AH167" i="61"/>
  <c r="P169" i="4" s="1"/>
  <c r="AE171" i="61"/>
  <c r="M173" i="4" s="1"/>
  <c r="AH235" i="61"/>
  <c r="P237" i="4" s="1"/>
  <c r="AF248" i="61"/>
  <c r="N250" i="4" s="1"/>
  <c r="AH250" i="61"/>
  <c r="P252" i="4" s="1"/>
  <c r="AE284" i="61"/>
  <c r="M286" i="4" s="1"/>
  <c r="AE314" i="61"/>
  <c r="M316" i="4" s="1"/>
  <c r="AG325" i="61"/>
  <c r="O327" i="4" s="1"/>
  <c r="AE341" i="61"/>
  <c r="M343" i="4" s="1"/>
  <c r="AE349" i="61"/>
  <c r="M351" i="4" s="1"/>
  <c r="AH395" i="61"/>
  <c r="P397" i="4" s="1"/>
  <c r="AG79" i="61"/>
  <c r="O81" i="4" s="1"/>
  <c r="AE82" i="61"/>
  <c r="M84" i="4" s="1"/>
  <c r="AG83" i="61"/>
  <c r="O85" i="4" s="1"/>
  <c r="AE86" i="61"/>
  <c r="M88" i="4" s="1"/>
  <c r="AG87" i="61"/>
  <c r="O89" i="4" s="1"/>
  <c r="AE90" i="61"/>
  <c r="M92" i="4" s="1"/>
  <c r="AG91" i="61"/>
  <c r="O93" i="4" s="1"/>
  <c r="AE94" i="61"/>
  <c r="M96" i="4" s="1"/>
  <c r="AG95" i="61"/>
  <c r="O97" i="4" s="1"/>
  <c r="AE98" i="61"/>
  <c r="M100" i="4" s="1"/>
  <c r="AG99" i="61"/>
  <c r="O101" i="4" s="1"/>
  <c r="AE102" i="61"/>
  <c r="M104" i="4" s="1"/>
  <c r="AG103" i="61"/>
  <c r="O105" i="4" s="1"/>
  <c r="AE106" i="61"/>
  <c r="M108" i="4" s="1"/>
  <c r="AG107" i="61"/>
  <c r="O109" i="4" s="1"/>
  <c r="AE110" i="61"/>
  <c r="M112" i="4" s="1"/>
  <c r="AG111" i="61"/>
  <c r="O113" i="4" s="1"/>
  <c r="AE114" i="61"/>
  <c r="M116" i="4" s="1"/>
  <c r="AG115" i="61"/>
  <c r="O117" i="4" s="1"/>
  <c r="AE118" i="61"/>
  <c r="M120" i="4" s="1"/>
  <c r="AG119" i="61"/>
  <c r="O121" i="4" s="1"/>
  <c r="AE122" i="61"/>
  <c r="M124" i="4" s="1"/>
  <c r="AG123" i="61"/>
  <c r="O125" i="4" s="1"/>
  <c r="AE126" i="61"/>
  <c r="M128" i="4" s="1"/>
  <c r="AG127" i="61"/>
  <c r="O129" i="4" s="1"/>
  <c r="AE133" i="61"/>
  <c r="M135" i="4" s="1"/>
  <c r="AG134" i="61"/>
  <c r="O136" i="4" s="1"/>
  <c r="AE140" i="61"/>
  <c r="M142" i="4" s="1"/>
  <c r="AG141" i="61"/>
  <c r="O143" i="4" s="1"/>
  <c r="AG148" i="61"/>
  <c r="O150" i="4" s="1"/>
  <c r="AE151" i="61"/>
  <c r="M153" i="4" s="1"/>
  <c r="AE158" i="61"/>
  <c r="M160" i="4" s="1"/>
  <c r="AG159" i="61"/>
  <c r="O161" i="4" s="1"/>
  <c r="AF160" i="61"/>
  <c r="N162" i="4" s="1"/>
  <c r="AE165" i="61"/>
  <c r="M167" i="4" s="1"/>
  <c r="AF175" i="61"/>
  <c r="N177" i="4" s="1"/>
  <c r="AE176" i="61"/>
  <c r="M178" i="4" s="1"/>
  <c r="AG177" i="61"/>
  <c r="O179" i="4" s="1"/>
  <c r="AF183" i="61"/>
  <c r="N185" i="4" s="1"/>
  <c r="AE184" i="61"/>
  <c r="M186" i="4" s="1"/>
  <c r="AG185" i="61"/>
  <c r="O187" i="4" s="1"/>
  <c r="AH203" i="61"/>
  <c r="P205" i="4" s="1"/>
  <c r="AF203" i="61"/>
  <c r="N205" i="4" s="1"/>
  <c r="AH210" i="61"/>
  <c r="P212" i="4" s="1"/>
  <c r="AF235" i="61"/>
  <c r="N237" i="4" s="1"/>
  <c r="AH242" i="61"/>
  <c r="P244" i="4" s="1"/>
  <c r="AH265" i="61"/>
  <c r="P267" i="4" s="1"/>
  <c r="AG265" i="61"/>
  <c r="O267" i="4" s="1"/>
  <c r="AF270" i="61"/>
  <c r="N272" i="4" s="1"/>
  <c r="AG270" i="61"/>
  <c r="O272" i="4" s="1"/>
  <c r="AH280" i="61"/>
  <c r="P282" i="4" s="1"/>
  <c r="AE280" i="61"/>
  <c r="M282" i="4" s="1"/>
  <c r="AG295" i="61"/>
  <c r="O297" i="4" s="1"/>
  <c r="AH314" i="61"/>
  <c r="P316" i="4" s="1"/>
  <c r="AH316" i="61"/>
  <c r="P318" i="4" s="1"/>
  <c r="AH317" i="61"/>
  <c r="P319" i="4" s="1"/>
  <c r="AE320" i="61"/>
  <c r="M322" i="4" s="1"/>
  <c r="AF395" i="61"/>
  <c r="N397" i="4" s="1"/>
  <c r="AH321" i="61"/>
  <c r="P323" i="4" s="1"/>
  <c r="AE324" i="61"/>
  <c r="M326" i="4" s="1"/>
  <c r="AF412" i="61"/>
  <c r="N414" i="4" s="1"/>
  <c r="AG86" i="61"/>
  <c r="O88" i="4" s="1"/>
  <c r="AE89" i="61"/>
  <c r="M91" i="4" s="1"/>
  <c r="AG90" i="61"/>
  <c r="O92" i="4" s="1"/>
  <c r="AE93" i="61"/>
  <c r="M95" i="4" s="1"/>
  <c r="AG94" i="61"/>
  <c r="O96" i="4" s="1"/>
  <c r="AE97" i="61"/>
  <c r="M99" i="4" s="1"/>
  <c r="AG98" i="61"/>
  <c r="O100" i="4" s="1"/>
  <c r="AE101" i="61"/>
  <c r="M103" i="4" s="1"/>
  <c r="AG102" i="61"/>
  <c r="O104" i="4" s="1"/>
  <c r="AE105" i="61"/>
  <c r="M107" i="4" s="1"/>
  <c r="AG106" i="61"/>
  <c r="O108" i="4" s="1"/>
  <c r="AE109" i="61"/>
  <c r="M111" i="4" s="1"/>
  <c r="AG110" i="61"/>
  <c r="O112" i="4" s="1"/>
  <c r="AE113" i="61"/>
  <c r="M115" i="4" s="1"/>
  <c r="AG114" i="61"/>
  <c r="O116" i="4" s="1"/>
  <c r="AE117" i="61"/>
  <c r="M119" i="4" s="1"/>
  <c r="AG118" i="61"/>
  <c r="O120" i="4" s="1"/>
  <c r="AE121" i="61"/>
  <c r="M123" i="4" s="1"/>
  <c r="AG122" i="61"/>
  <c r="O124" i="4" s="1"/>
  <c r="AE125" i="61"/>
  <c r="M127" i="4" s="1"/>
  <c r="AG126" i="61"/>
  <c r="O128" i="4" s="1"/>
  <c r="AE132" i="61"/>
  <c r="M134" i="4" s="1"/>
  <c r="AF132" i="61"/>
  <c r="N134" i="4" s="1"/>
  <c r="AG133" i="61"/>
  <c r="O135" i="4" s="1"/>
  <c r="AG140" i="61"/>
  <c r="O142" i="4" s="1"/>
  <c r="AE143" i="61"/>
  <c r="M145" i="4" s="1"/>
  <c r="AE150" i="61"/>
  <c r="M152" i="4" s="1"/>
  <c r="AG151" i="61"/>
  <c r="O153" i="4" s="1"/>
  <c r="AF152" i="61"/>
  <c r="N154" i="4" s="1"/>
  <c r="AE157" i="61"/>
  <c r="M159" i="4" s="1"/>
  <c r="AG158" i="61"/>
  <c r="O160" i="4" s="1"/>
  <c r="AE164" i="61"/>
  <c r="M166" i="4" s="1"/>
  <c r="AG165" i="61"/>
  <c r="O167" i="4" s="1"/>
  <c r="AE167" i="61"/>
  <c r="M169" i="4" s="1"/>
  <c r="AE170" i="61"/>
  <c r="M172" i="4" s="1"/>
  <c r="AE173" i="61"/>
  <c r="M175" i="4" s="1"/>
  <c r="AG176" i="61"/>
  <c r="O178" i="4" s="1"/>
  <c r="AE178" i="61"/>
  <c r="M180" i="4" s="1"/>
  <c r="AG184" i="61"/>
  <c r="O186" i="4" s="1"/>
  <c r="AE186" i="61"/>
  <c r="M188" i="4" s="1"/>
  <c r="AH195" i="61"/>
  <c r="P197" i="4" s="1"/>
  <c r="AF195" i="61"/>
  <c r="N197" i="4" s="1"/>
  <c r="AE196" i="61"/>
  <c r="M198" i="4" s="1"/>
  <c r="AG197" i="61"/>
  <c r="O199" i="4" s="1"/>
  <c r="AF200" i="61"/>
  <c r="N202" i="4" s="1"/>
  <c r="AH202" i="61"/>
  <c r="P204" i="4" s="1"/>
  <c r="AH219" i="61"/>
  <c r="P221" i="4" s="1"/>
  <c r="AF227" i="61"/>
  <c r="N229" i="4" s="1"/>
  <c r="AE228" i="61"/>
  <c r="M230" i="4" s="1"/>
  <c r="AG229" i="61"/>
  <c r="O231" i="4" s="1"/>
  <c r="AF232" i="61"/>
  <c r="N234" i="4" s="1"/>
  <c r="AH234" i="61"/>
  <c r="P236" i="4" s="1"/>
  <c r="AH251" i="61"/>
  <c r="P253" i="4" s="1"/>
  <c r="AH258" i="61"/>
  <c r="P260" i="4" s="1"/>
  <c r="AH273" i="61"/>
  <c r="P275" i="4" s="1"/>
  <c r="AF278" i="61"/>
  <c r="N280" i="4" s="1"/>
  <c r="AE279" i="61"/>
  <c r="M281" i="4" s="1"/>
  <c r="AF293" i="61"/>
  <c r="N295" i="4" s="1"/>
  <c r="AF312" i="61"/>
  <c r="N314" i="4" s="1"/>
  <c r="AF384" i="61"/>
  <c r="N386" i="4" s="1"/>
  <c r="AF386" i="61"/>
  <c r="N388" i="4" s="1"/>
  <c r="AG136" i="61"/>
  <c r="O138" i="4" s="1"/>
  <c r="AE139" i="61"/>
  <c r="M141" i="4" s="1"/>
  <c r="AE146" i="61"/>
  <c r="M148" i="4" s="1"/>
  <c r="AG147" i="61"/>
  <c r="O149" i="4" s="1"/>
  <c r="AF148" i="61"/>
  <c r="N150" i="4" s="1"/>
  <c r="AE153" i="61"/>
  <c r="M155" i="4" s="1"/>
  <c r="AG154" i="61"/>
  <c r="O156" i="4" s="1"/>
  <c r="AE160" i="61"/>
  <c r="M162" i="4" s="1"/>
  <c r="AG161" i="61"/>
  <c r="O163" i="4" s="1"/>
  <c r="AF166" i="61"/>
  <c r="N168" i="4" s="1"/>
  <c r="AE175" i="61"/>
  <c r="M177" i="4" s="1"/>
  <c r="AE183" i="61"/>
  <c r="M185" i="4" s="1"/>
  <c r="AH207" i="61"/>
  <c r="P209" i="4" s="1"/>
  <c r="AF207" i="61"/>
  <c r="N209" i="4" s="1"/>
  <c r="AE208" i="61"/>
  <c r="M210" i="4" s="1"/>
  <c r="AG209" i="61"/>
  <c r="O211" i="4" s="1"/>
  <c r="AF212" i="61"/>
  <c r="N214" i="4" s="1"/>
  <c r="AH214" i="61"/>
  <c r="P216" i="4" s="1"/>
  <c r="AH231" i="61"/>
  <c r="P233" i="4" s="1"/>
  <c r="AF239" i="61"/>
  <c r="N241" i="4" s="1"/>
  <c r="AE240" i="61"/>
  <c r="M242" i="4" s="1"/>
  <c r="AG241" i="61"/>
  <c r="O243" i="4" s="1"/>
  <c r="AF244" i="61"/>
  <c r="N246" i="4" s="1"/>
  <c r="AH246" i="61"/>
  <c r="P248" i="4" s="1"/>
  <c r="AG262" i="61"/>
  <c r="O264" i="4" s="1"/>
  <c r="AG264" i="61"/>
  <c r="O266" i="4" s="1"/>
  <c r="AE272" i="61"/>
  <c r="M274" i="4" s="1"/>
  <c r="AH288" i="61"/>
  <c r="P290" i="4" s="1"/>
  <c r="AH290" i="61"/>
  <c r="P292" i="4" s="1"/>
  <c r="AG309" i="61"/>
  <c r="O311" i="4" s="1"/>
  <c r="AH330" i="61"/>
  <c r="P332" i="4" s="1"/>
  <c r="AH332" i="61"/>
  <c r="P334" i="4" s="1"/>
  <c r="AE336" i="61"/>
  <c r="M338" i="4" s="1"/>
  <c r="AE350" i="61"/>
  <c r="M352" i="4" s="1"/>
  <c r="AH423" i="61"/>
  <c r="P425" i="4" s="1"/>
  <c r="AG164" i="61"/>
  <c r="O166" i="4" s="1"/>
  <c r="AG167" i="61"/>
  <c r="O169" i="4" s="1"/>
  <c r="AF168" i="61"/>
  <c r="N170" i="4" s="1"/>
  <c r="AG170" i="61"/>
  <c r="O172" i="4" s="1"/>
  <c r="AF171" i="61"/>
  <c r="N173" i="4" s="1"/>
  <c r="AE172" i="61"/>
  <c r="M174" i="4" s="1"/>
  <c r="AG173" i="61"/>
  <c r="O175" i="4" s="1"/>
  <c r="AF174" i="61"/>
  <c r="N176" i="4" s="1"/>
  <c r="AF179" i="61"/>
  <c r="N181" i="4" s="1"/>
  <c r="AE180" i="61"/>
  <c r="M182" i="4" s="1"/>
  <c r="AG181" i="61"/>
  <c r="O183" i="4" s="1"/>
  <c r="AF182" i="61"/>
  <c r="N184" i="4" s="1"/>
  <c r="AF187" i="61"/>
  <c r="N189" i="4" s="1"/>
  <c r="AE188" i="61"/>
  <c r="M190" i="4" s="1"/>
  <c r="AG189" i="61"/>
  <c r="O191" i="4" s="1"/>
  <c r="AF192" i="61"/>
  <c r="N194" i="4" s="1"/>
  <c r="AH194" i="61"/>
  <c r="P196" i="4" s="1"/>
  <c r="AF219" i="61"/>
  <c r="N221" i="4" s="1"/>
  <c r="AE220" i="61"/>
  <c r="M222" i="4" s="1"/>
  <c r="AG221" i="61"/>
  <c r="O223" i="4" s="1"/>
  <c r="AF224" i="61"/>
  <c r="N226" i="4" s="1"/>
  <c r="AH226" i="61"/>
  <c r="P228" i="4" s="1"/>
  <c r="AH243" i="61"/>
  <c r="P245" i="4" s="1"/>
  <c r="AF251" i="61"/>
  <c r="N253" i="4" s="1"/>
  <c r="AE252" i="61"/>
  <c r="M254" i="4" s="1"/>
  <c r="AG253" i="61"/>
  <c r="O255" i="4" s="1"/>
  <c r="AE276" i="61"/>
  <c r="M278" i="4" s="1"/>
  <c r="AH281" i="61"/>
  <c r="P283" i="4" s="1"/>
  <c r="AG281" i="61"/>
  <c r="O283" i="4" s="1"/>
  <c r="AH296" i="61"/>
  <c r="P298" i="4" s="1"/>
  <c r="AF303" i="61"/>
  <c r="N305" i="4" s="1"/>
  <c r="AE329" i="61"/>
  <c r="M331" i="4" s="1"/>
  <c r="AH388" i="61"/>
  <c r="P390" i="4" s="1"/>
  <c r="AH415" i="61"/>
  <c r="P417" i="4" s="1"/>
  <c r="AG160" i="61"/>
  <c r="O162" i="4" s="1"/>
  <c r="AE163" i="61"/>
  <c r="M165" i="4" s="1"/>
  <c r="AE166" i="61"/>
  <c r="M168" i="4" s="1"/>
  <c r="AE169" i="61"/>
  <c r="M171" i="4" s="1"/>
  <c r="AG175" i="61"/>
  <c r="O177" i="4" s="1"/>
  <c r="AF176" i="61"/>
  <c r="N178" i="4" s="1"/>
  <c r="AH178" i="61"/>
  <c r="P180" i="4" s="1"/>
  <c r="AG183" i="61"/>
  <c r="O185" i="4" s="1"/>
  <c r="AF184" i="61"/>
  <c r="N186" i="4" s="1"/>
  <c r="AH186" i="61"/>
  <c r="P188" i="4" s="1"/>
  <c r="AH199" i="61"/>
  <c r="P201" i="4" s="1"/>
  <c r="AF199" i="61"/>
  <c r="N201" i="4" s="1"/>
  <c r="AE200" i="61"/>
  <c r="M202" i="4" s="1"/>
  <c r="AG201" i="61"/>
  <c r="O203" i="4" s="1"/>
  <c r="AF204" i="61"/>
  <c r="N206" i="4" s="1"/>
  <c r="AH206" i="61"/>
  <c r="P208" i="4" s="1"/>
  <c r="AH223" i="61"/>
  <c r="P225" i="4" s="1"/>
  <c r="AF231" i="61"/>
  <c r="N233" i="4" s="1"/>
  <c r="AE232" i="61"/>
  <c r="M234" i="4" s="1"/>
  <c r="AG233" i="61"/>
  <c r="O235" i="4" s="1"/>
  <c r="AF236" i="61"/>
  <c r="N238" i="4" s="1"/>
  <c r="AH238" i="61"/>
  <c r="P240" i="4" s="1"/>
  <c r="AH255" i="61"/>
  <c r="P257" i="4" s="1"/>
  <c r="AH257" i="61"/>
  <c r="P259" i="4" s="1"/>
  <c r="AG257" i="61"/>
  <c r="O259" i="4" s="1"/>
  <c r="AG259" i="61"/>
  <c r="O261" i="4" s="1"/>
  <c r="AG272" i="61"/>
  <c r="O274" i="4" s="1"/>
  <c r="AF275" i="61"/>
  <c r="N277" i="4" s="1"/>
  <c r="AH298" i="61"/>
  <c r="P300" i="4" s="1"/>
  <c r="AH300" i="61"/>
  <c r="P302" i="4" s="1"/>
  <c r="AE304" i="61"/>
  <c r="M306" i="4" s="1"/>
  <c r="AF328" i="61"/>
  <c r="N330" i="4" s="1"/>
  <c r="AH350" i="61"/>
  <c r="P352" i="4" s="1"/>
  <c r="AH356" i="61"/>
  <c r="P358" i="4" s="1"/>
  <c r="AG358" i="61"/>
  <c r="O360" i="4" s="1"/>
  <c r="AF408" i="61"/>
  <c r="N410" i="4" s="1"/>
  <c r="AF410" i="61"/>
  <c r="N412" i="4" s="1"/>
  <c r="AF421" i="61"/>
  <c r="N423" i="4" s="1"/>
  <c r="AF448" i="61"/>
  <c r="N450" i="4" s="1"/>
  <c r="AF469" i="61"/>
  <c r="N471" i="4" s="1"/>
  <c r="AG125" i="61"/>
  <c r="O127" i="4" s="1"/>
  <c r="AE128" i="61"/>
  <c r="M130" i="4" s="1"/>
  <c r="AG129" i="61"/>
  <c r="O131" i="4" s="1"/>
  <c r="AE261" i="61"/>
  <c r="M263" i="4" s="1"/>
  <c r="AF261" i="61"/>
  <c r="N263" i="4" s="1"/>
  <c r="AE268" i="61"/>
  <c r="M270" i="4" s="1"/>
  <c r="AH274" i="61"/>
  <c r="P276" i="4" s="1"/>
  <c r="AF277" i="61"/>
  <c r="N279" i="4" s="1"/>
  <c r="AH282" i="61"/>
  <c r="P284" i="4" s="1"/>
  <c r="AF285" i="61"/>
  <c r="N287" i="4" s="1"/>
  <c r="AE291" i="61"/>
  <c r="M293" i="4" s="1"/>
  <c r="AE297" i="61"/>
  <c r="M299" i="4" s="1"/>
  <c r="AF298" i="61"/>
  <c r="N300" i="4" s="1"/>
  <c r="AE299" i="61"/>
  <c r="M301" i="4" s="1"/>
  <c r="AF300" i="61"/>
  <c r="N302" i="4" s="1"/>
  <c r="AH302" i="61"/>
  <c r="P304" i="4" s="1"/>
  <c r="AF307" i="61"/>
  <c r="N309" i="4" s="1"/>
  <c r="AH311" i="61"/>
  <c r="P313" i="4" s="1"/>
  <c r="AG313" i="61"/>
  <c r="O315" i="4" s="1"/>
  <c r="AF316" i="61"/>
  <c r="N318" i="4" s="1"/>
  <c r="AH318" i="61"/>
  <c r="P320" i="4" s="1"/>
  <c r="AF323" i="61"/>
  <c r="N325" i="4" s="1"/>
  <c r="AH327" i="61"/>
  <c r="P329" i="4" s="1"/>
  <c r="AG329" i="61"/>
  <c r="O331" i="4" s="1"/>
  <c r="AF332" i="61"/>
  <c r="N334" i="4" s="1"/>
  <c r="AH337" i="61"/>
  <c r="P339" i="4" s="1"/>
  <c r="AE340" i="61"/>
  <c r="M342" i="4" s="1"/>
  <c r="AE373" i="61"/>
  <c r="M375" i="4" s="1"/>
  <c r="AH375" i="61"/>
  <c r="P377" i="4" s="1"/>
  <c r="AE375" i="61"/>
  <c r="M377" i="4" s="1"/>
  <c r="AG377" i="61"/>
  <c r="O379" i="4" s="1"/>
  <c r="AE387" i="61"/>
  <c r="M389" i="4" s="1"/>
  <c r="AH392" i="61"/>
  <c r="P394" i="4" s="1"/>
  <c r="AH396" i="61"/>
  <c r="P398" i="4" s="1"/>
  <c r="AH405" i="61"/>
  <c r="P407" i="4" s="1"/>
  <c r="AE406" i="61"/>
  <c r="M408" i="4" s="1"/>
  <c r="AG413" i="61"/>
  <c r="O415" i="4" s="1"/>
  <c r="AH431" i="61"/>
  <c r="P433" i="4" s="1"/>
  <c r="AG433" i="61"/>
  <c r="O435" i="4" s="1"/>
  <c r="AH436" i="61"/>
  <c r="P438" i="4" s="1"/>
  <c r="AH449" i="61"/>
  <c r="P451" i="4" s="1"/>
  <c r="AH467" i="61"/>
  <c r="P469" i="4" s="1"/>
  <c r="AG258" i="61"/>
  <c r="O260" i="4" s="1"/>
  <c r="AF260" i="61"/>
  <c r="N262" i="4" s="1"/>
  <c r="AF263" i="61"/>
  <c r="N265" i="4" s="1"/>
  <c r="AH266" i="61"/>
  <c r="P268" i="4" s="1"/>
  <c r="AF269" i="61"/>
  <c r="N271" i="4" s="1"/>
  <c r="AE275" i="61"/>
  <c r="M277" i="4" s="1"/>
  <c r="AE281" i="61"/>
  <c r="M283" i="4" s="1"/>
  <c r="AE283" i="61"/>
  <c r="M285" i="4" s="1"/>
  <c r="AH291" i="61"/>
  <c r="P293" i="4" s="1"/>
  <c r="AG291" i="61"/>
  <c r="O293" i="4" s="1"/>
  <c r="AG293" i="61"/>
  <c r="O295" i="4" s="1"/>
  <c r="AH295" i="61"/>
  <c r="P297" i="4" s="1"/>
  <c r="AG301" i="61"/>
  <c r="O303" i="4" s="1"/>
  <c r="AF304" i="61"/>
  <c r="N306" i="4" s="1"/>
  <c r="AH306" i="61"/>
  <c r="P308" i="4" s="1"/>
  <c r="AH308" i="61"/>
  <c r="P310" i="4" s="1"/>
  <c r="AF311" i="61"/>
  <c r="N313" i="4" s="1"/>
  <c r="AG317" i="61"/>
  <c r="O319" i="4" s="1"/>
  <c r="AF320" i="61"/>
  <c r="N322" i="4" s="1"/>
  <c r="AH322" i="61"/>
  <c r="P324" i="4" s="1"/>
  <c r="AH341" i="61"/>
  <c r="P343" i="4" s="1"/>
  <c r="AE344" i="61"/>
  <c r="M346" i="4" s="1"/>
  <c r="AH351" i="61"/>
  <c r="P353" i="4" s="1"/>
  <c r="AE351" i="61"/>
  <c r="M353" i="4" s="1"/>
  <c r="AG353" i="61"/>
  <c r="O355" i="4" s="1"/>
  <c r="AF360" i="61"/>
  <c r="N362" i="4" s="1"/>
  <c r="AH364" i="61"/>
  <c r="P366" i="4" s="1"/>
  <c r="AG366" i="61"/>
  <c r="O368" i="4" s="1"/>
  <c r="AF375" i="61"/>
  <c r="N377" i="4" s="1"/>
  <c r="AE380" i="61"/>
  <c r="M382" i="4" s="1"/>
  <c r="AE381" i="61"/>
  <c r="M383" i="4" s="1"/>
  <c r="AE382" i="61"/>
  <c r="M384" i="4" s="1"/>
  <c r="AH383" i="61"/>
  <c r="P385" i="4" s="1"/>
  <c r="AE383" i="61"/>
  <c r="M385" i="4" s="1"/>
  <c r="AE386" i="61"/>
  <c r="M388" i="4" s="1"/>
  <c r="AE388" i="61"/>
  <c r="M390" i="4" s="1"/>
  <c r="AH398" i="61"/>
  <c r="P400" i="4" s="1"/>
  <c r="AH403" i="61"/>
  <c r="P405" i="4" s="1"/>
  <c r="AF403" i="61"/>
  <c r="N405" i="4" s="1"/>
  <c r="AF407" i="61"/>
  <c r="N409" i="4" s="1"/>
  <c r="AE414" i="61"/>
  <c r="M416" i="4" s="1"/>
  <c r="AG415" i="61"/>
  <c r="O417" i="4" s="1"/>
  <c r="AF418" i="61"/>
  <c r="N420" i="4" s="1"/>
  <c r="AF440" i="61"/>
  <c r="N442" i="4" s="1"/>
  <c r="AH442" i="61"/>
  <c r="P444" i="4" s="1"/>
  <c r="AF478" i="61"/>
  <c r="N480" i="4" s="1"/>
  <c r="AG191" i="61"/>
  <c r="O193" i="4" s="1"/>
  <c r="AE194" i="61"/>
  <c r="M196" i="4" s="1"/>
  <c r="AG195" i="61"/>
  <c r="O197" i="4" s="1"/>
  <c r="AE198" i="61"/>
  <c r="M200" i="4" s="1"/>
  <c r="AG199" i="61"/>
  <c r="O201" i="4" s="1"/>
  <c r="AE202" i="61"/>
  <c r="M204" i="4" s="1"/>
  <c r="AG203" i="61"/>
  <c r="O205" i="4" s="1"/>
  <c r="AE206" i="61"/>
  <c r="M208" i="4" s="1"/>
  <c r="AG207" i="61"/>
  <c r="O209" i="4" s="1"/>
  <c r="AE210" i="61"/>
  <c r="M212" i="4" s="1"/>
  <c r="AG211" i="61"/>
  <c r="O213" i="4" s="1"/>
  <c r="AE214" i="61"/>
  <c r="M216" i="4" s="1"/>
  <c r="AG215" i="61"/>
  <c r="O217" i="4" s="1"/>
  <c r="AE218" i="61"/>
  <c r="M220" i="4" s="1"/>
  <c r="AG219" i="61"/>
  <c r="O221" i="4" s="1"/>
  <c r="AE222" i="61"/>
  <c r="M224" i="4" s="1"/>
  <c r="AG223" i="61"/>
  <c r="O225" i="4" s="1"/>
  <c r="AE226" i="61"/>
  <c r="M228" i="4" s="1"/>
  <c r="AG227" i="61"/>
  <c r="O229" i="4" s="1"/>
  <c r="AE230" i="61"/>
  <c r="M232" i="4" s="1"/>
  <c r="AG231" i="61"/>
  <c r="O233" i="4" s="1"/>
  <c r="AE234" i="61"/>
  <c r="M236" i="4" s="1"/>
  <c r="AG235" i="61"/>
  <c r="O237" i="4" s="1"/>
  <c r="AE238" i="61"/>
  <c r="M240" i="4" s="1"/>
  <c r="AG239" i="61"/>
  <c r="O241" i="4" s="1"/>
  <c r="AE242" i="61"/>
  <c r="M244" i="4" s="1"/>
  <c r="AG243" i="61"/>
  <c r="O245" i="4" s="1"/>
  <c r="AE246" i="61"/>
  <c r="M248" i="4" s="1"/>
  <c r="AG247" i="61"/>
  <c r="O249" i="4" s="1"/>
  <c r="AE250" i="61"/>
  <c r="M252" i="4" s="1"/>
  <c r="AG251" i="61"/>
  <c r="O253" i="4" s="1"/>
  <c r="AE254" i="61"/>
  <c r="M256" i="4" s="1"/>
  <c r="AG255" i="61"/>
  <c r="O257" i="4" s="1"/>
  <c r="AE257" i="61"/>
  <c r="M259" i="4" s="1"/>
  <c r="AG260" i="61"/>
  <c r="O262" i="4" s="1"/>
  <c r="AG263" i="61"/>
  <c r="O265" i="4" s="1"/>
  <c r="AH268" i="61"/>
  <c r="P270" i="4" s="1"/>
  <c r="AG273" i="61"/>
  <c r="O275" i="4" s="1"/>
  <c r="AH278" i="61"/>
  <c r="P280" i="4" s="1"/>
  <c r="AH287" i="61"/>
  <c r="P289" i="4" s="1"/>
  <c r="AH293" i="61"/>
  <c r="P295" i="4" s="1"/>
  <c r="AG296" i="61"/>
  <c r="O298" i="4" s="1"/>
  <c r="AH309" i="61"/>
  <c r="P311" i="4" s="1"/>
  <c r="AE312" i="61"/>
  <c r="M314" i="4" s="1"/>
  <c r="AH325" i="61"/>
  <c r="P327" i="4" s="1"/>
  <c r="AE328" i="61"/>
  <c r="M330" i="4" s="1"/>
  <c r="AH335" i="61"/>
  <c r="P337" i="4" s="1"/>
  <c r="AG337" i="61"/>
  <c r="O339" i="4" s="1"/>
  <c r="AF340" i="61"/>
  <c r="N342" i="4" s="1"/>
  <c r="AH342" i="61"/>
  <c r="P344" i="4" s="1"/>
  <c r="AF347" i="61"/>
  <c r="N349" i="4" s="1"/>
  <c r="AH353" i="61"/>
  <c r="P355" i="4" s="1"/>
  <c r="AE355" i="61"/>
  <c r="M357" i="4" s="1"/>
  <c r="AE368" i="61"/>
  <c r="M370" i="4" s="1"/>
  <c r="AH372" i="61"/>
  <c r="P374" i="4" s="1"/>
  <c r="AE372" i="61"/>
  <c r="M374" i="4" s="1"/>
  <c r="AG374" i="61"/>
  <c r="O376" i="4" s="1"/>
  <c r="AF381" i="61"/>
  <c r="N383" i="4" s="1"/>
  <c r="AE395" i="61"/>
  <c r="M397" i="4" s="1"/>
  <c r="AG395" i="61"/>
  <c r="O397" i="4" s="1"/>
  <c r="AF398" i="61"/>
  <c r="N400" i="4" s="1"/>
  <c r="AE401" i="61"/>
  <c r="M403" i="4" s="1"/>
  <c r="AF424" i="61"/>
  <c r="N426" i="4" s="1"/>
  <c r="AF426" i="61"/>
  <c r="N428" i="4" s="1"/>
  <c r="AH428" i="61"/>
  <c r="P430" i="4" s="1"/>
  <c r="AG439" i="61"/>
  <c r="O441" i="4" s="1"/>
  <c r="AF453" i="61"/>
  <c r="N455" i="4" s="1"/>
  <c r="AF471" i="61"/>
  <c r="N473" i="4" s="1"/>
  <c r="AH536" i="61"/>
  <c r="P538" i="4" s="1"/>
  <c r="AG538" i="61"/>
  <c r="O540" i="4" s="1"/>
  <c r="AE567" i="61"/>
  <c r="M569" i="4" s="1"/>
  <c r="AH577" i="61"/>
  <c r="P579" i="4" s="1"/>
  <c r="AF257" i="61"/>
  <c r="N259" i="4" s="1"/>
  <c r="AE265" i="61"/>
  <c r="M267" i="4" s="1"/>
  <c r="AF265" i="61"/>
  <c r="N267" i="4" s="1"/>
  <c r="AE267" i="61"/>
  <c r="M269" i="4" s="1"/>
  <c r="AH275" i="61"/>
  <c r="P277" i="4" s="1"/>
  <c r="AG275" i="61"/>
  <c r="O277" i="4" s="1"/>
  <c r="AG277" i="61"/>
  <c r="O279" i="4" s="1"/>
  <c r="AH279" i="61"/>
  <c r="P281" i="4" s="1"/>
  <c r="AG288" i="61"/>
  <c r="O290" i="4" s="1"/>
  <c r="AE292" i="61"/>
  <c r="M294" i="4" s="1"/>
  <c r="AF294" i="61"/>
  <c r="N296" i="4" s="1"/>
  <c r="AE295" i="61"/>
  <c r="M297" i="4" s="1"/>
  <c r="AF299" i="61"/>
  <c r="N301" i="4" s="1"/>
  <c r="AH303" i="61"/>
  <c r="P305" i="4" s="1"/>
  <c r="AG305" i="61"/>
  <c r="O307" i="4" s="1"/>
  <c r="AF308" i="61"/>
  <c r="N310" i="4" s="1"/>
  <c r="AH310" i="61"/>
  <c r="P312" i="4" s="1"/>
  <c r="AF315" i="61"/>
  <c r="N317" i="4" s="1"/>
  <c r="AH319" i="61"/>
  <c r="P321" i="4" s="1"/>
  <c r="AG321" i="61"/>
  <c r="O323" i="4" s="1"/>
  <c r="AF324" i="61"/>
  <c r="N326" i="4" s="1"/>
  <c r="AH326" i="61"/>
  <c r="P328" i="4" s="1"/>
  <c r="AF331" i="61"/>
  <c r="N333" i="4" s="1"/>
  <c r="AE348" i="61"/>
  <c r="M350" i="4" s="1"/>
  <c r="AF351" i="61"/>
  <c r="N353" i="4" s="1"/>
  <c r="AE357" i="61"/>
  <c r="M359" i="4" s="1"/>
  <c r="AE359" i="61"/>
  <c r="M361" i="4" s="1"/>
  <c r="AE376" i="61"/>
  <c r="M378" i="4" s="1"/>
  <c r="AF389" i="61"/>
  <c r="N391" i="4" s="1"/>
  <c r="AE394" i="61"/>
  <c r="M396" i="4" s="1"/>
  <c r="AG423" i="61"/>
  <c r="O425" i="4" s="1"/>
  <c r="AH437" i="61"/>
  <c r="P439" i="4" s="1"/>
  <c r="AE438" i="61"/>
  <c r="M440" i="4" s="1"/>
  <c r="AF438" i="61"/>
  <c r="N440" i="4" s="1"/>
  <c r="AG174" i="61"/>
  <c r="O176" i="4" s="1"/>
  <c r="AE177" i="61"/>
  <c r="M179" i="4" s="1"/>
  <c r="AG178" i="61"/>
  <c r="O180" i="4" s="1"/>
  <c r="AE181" i="61"/>
  <c r="M183" i="4" s="1"/>
  <c r="AG182" i="61"/>
  <c r="O184" i="4" s="1"/>
  <c r="AE185" i="61"/>
  <c r="M187" i="4" s="1"/>
  <c r="AG186" i="61"/>
  <c r="O188" i="4" s="1"/>
  <c r="AE189" i="61"/>
  <c r="M191" i="4" s="1"/>
  <c r="AG190" i="61"/>
  <c r="O192" i="4" s="1"/>
  <c r="AE193" i="61"/>
  <c r="M195" i="4" s="1"/>
  <c r="AG194" i="61"/>
  <c r="O196" i="4" s="1"/>
  <c r="AE197" i="61"/>
  <c r="M199" i="4" s="1"/>
  <c r="AG198" i="61"/>
  <c r="O200" i="4" s="1"/>
  <c r="AE201" i="61"/>
  <c r="M203" i="4" s="1"/>
  <c r="AG202" i="61"/>
  <c r="O204" i="4" s="1"/>
  <c r="AE205" i="61"/>
  <c r="M207" i="4" s="1"/>
  <c r="AG206" i="61"/>
  <c r="O208" i="4" s="1"/>
  <c r="AE209" i="61"/>
  <c r="M211" i="4" s="1"/>
  <c r="AG210" i="61"/>
  <c r="O212" i="4" s="1"/>
  <c r="AE213" i="61"/>
  <c r="M215" i="4" s="1"/>
  <c r="AG214" i="61"/>
  <c r="O216" i="4" s="1"/>
  <c r="AE217" i="61"/>
  <c r="M219" i="4" s="1"/>
  <c r="AG218" i="61"/>
  <c r="O220" i="4" s="1"/>
  <c r="AE221" i="61"/>
  <c r="M223" i="4" s="1"/>
  <c r="AG222" i="61"/>
  <c r="O224" i="4" s="1"/>
  <c r="AE225" i="61"/>
  <c r="M227" i="4" s="1"/>
  <c r="AG226" i="61"/>
  <c r="O228" i="4" s="1"/>
  <c r="AE229" i="61"/>
  <c r="M231" i="4" s="1"/>
  <c r="AG230" i="61"/>
  <c r="O232" i="4" s="1"/>
  <c r="AE233" i="61"/>
  <c r="M235" i="4" s="1"/>
  <c r="AG234" i="61"/>
  <c r="O236" i="4" s="1"/>
  <c r="AE237" i="61"/>
  <c r="M239" i="4" s="1"/>
  <c r="AG238" i="61"/>
  <c r="O240" i="4" s="1"/>
  <c r="AE241" i="61"/>
  <c r="M243" i="4" s="1"/>
  <c r="AG242" i="61"/>
  <c r="O244" i="4" s="1"/>
  <c r="AE245" i="61"/>
  <c r="M247" i="4" s="1"/>
  <c r="AG246" i="61"/>
  <c r="O248" i="4" s="1"/>
  <c r="AE249" i="61"/>
  <c r="M251" i="4" s="1"/>
  <c r="AG250" i="61"/>
  <c r="O252" i="4" s="1"/>
  <c r="AE253" i="61"/>
  <c r="M255" i="4" s="1"/>
  <c r="AG254" i="61"/>
  <c r="O256" i="4" s="1"/>
  <c r="AH260" i="61"/>
  <c r="P262" i="4" s="1"/>
  <c r="AF262" i="61"/>
  <c r="N264" i="4" s="1"/>
  <c r="AH271" i="61"/>
  <c r="P273" i="4" s="1"/>
  <c r="AH277" i="61"/>
  <c r="P279" i="4" s="1"/>
  <c r="AG280" i="61"/>
  <c r="O282" i="4" s="1"/>
  <c r="AF286" i="61"/>
  <c r="N288" i="4" s="1"/>
  <c r="AG286" i="61"/>
  <c r="O288" i="4" s="1"/>
  <c r="AE287" i="61"/>
  <c r="M289" i="4" s="1"/>
  <c r="AF291" i="61"/>
  <c r="N293" i="4" s="1"/>
  <c r="AE300" i="61"/>
  <c r="M302" i="4" s="1"/>
  <c r="AH313" i="61"/>
  <c r="P315" i="4" s="1"/>
  <c r="AE316" i="61"/>
  <c r="M318" i="4" s="1"/>
  <c r="AH329" i="61"/>
  <c r="P331" i="4" s="1"/>
  <c r="AE332" i="61"/>
  <c r="M334" i="4" s="1"/>
  <c r="AF335" i="61"/>
  <c r="N337" i="4" s="1"/>
  <c r="AG341" i="61"/>
  <c r="O343" i="4" s="1"/>
  <c r="AF344" i="61"/>
  <c r="N346" i="4" s="1"/>
  <c r="AH346" i="61"/>
  <c r="P348" i="4" s="1"/>
  <c r="AH348" i="61"/>
  <c r="P350" i="4" s="1"/>
  <c r="AH349" i="61"/>
  <c r="P351" i="4" s="1"/>
  <c r="AE352" i="61"/>
  <c r="M354" i="4" s="1"/>
  <c r="AH361" i="61"/>
  <c r="P363" i="4" s="1"/>
  <c r="AE363" i="61"/>
  <c r="M365" i="4" s="1"/>
  <c r="AF368" i="61"/>
  <c r="N370" i="4" s="1"/>
  <c r="AH391" i="61"/>
  <c r="P393" i="4" s="1"/>
  <c r="AF391" i="61"/>
  <c r="N393" i="4" s="1"/>
  <c r="AF393" i="61"/>
  <c r="N395" i="4" s="1"/>
  <c r="AE399" i="61"/>
  <c r="M401" i="4" s="1"/>
  <c r="AG399" i="61"/>
  <c r="O401" i="4" s="1"/>
  <c r="AF402" i="61"/>
  <c r="N404" i="4" s="1"/>
  <c r="AH421" i="61"/>
  <c r="P423" i="4" s="1"/>
  <c r="AE422" i="61"/>
  <c r="M424" i="4" s="1"/>
  <c r="AF437" i="61"/>
  <c r="N439" i="4" s="1"/>
  <c r="AG443" i="61"/>
  <c r="O445" i="4" s="1"/>
  <c r="AH448" i="61"/>
  <c r="P450" i="4" s="1"/>
  <c r="AG463" i="61"/>
  <c r="O465" i="4" s="1"/>
  <c r="AH504" i="61"/>
  <c r="P506" i="4" s="1"/>
  <c r="AH508" i="61"/>
  <c r="P510" i="4" s="1"/>
  <c r="AH544" i="61"/>
  <c r="P546" i="4" s="1"/>
  <c r="AG548" i="61"/>
  <c r="O550" i="4" s="1"/>
  <c r="AE592" i="61"/>
  <c r="M594" i="4" s="1"/>
  <c r="AH602" i="61"/>
  <c r="P604" i="4" s="1"/>
  <c r="AG617" i="61"/>
  <c r="O619" i="4" s="1"/>
  <c r="AE623" i="61"/>
  <c r="M625" i="4" s="1"/>
  <c r="AE446" i="61"/>
  <c r="M448" i="4" s="1"/>
  <c r="AF446" i="61"/>
  <c r="N448" i="4" s="1"/>
  <c r="AG447" i="61"/>
  <c r="O449" i="4" s="1"/>
  <c r="AH450" i="61"/>
  <c r="P452" i="4" s="1"/>
  <c r="AH455" i="61"/>
  <c r="P457" i="4" s="1"/>
  <c r="AH458" i="61"/>
  <c r="P460" i="4" s="1"/>
  <c r="AF461" i="61"/>
  <c r="N463" i="4" s="1"/>
  <c r="AH466" i="61"/>
  <c r="P468" i="4" s="1"/>
  <c r="AH471" i="61"/>
  <c r="P473" i="4" s="1"/>
  <c r="AE474" i="61"/>
  <c r="M476" i="4" s="1"/>
  <c r="AH492" i="61"/>
  <c r="P494" i="4" s="1"/>
  <c r="AE500" i="61"/>
  <c r="M502" i="4" s="1"/>
  <c r="AF502" i="61"/>
  <c r="N504" i="4" s="1"/>
  <c r="AF520" i="61"/>
  <c r="N522" i="4" s="1"/>
  <c r="AH521" i="61"/>
  <c r="P523" i="4" s="1"/>
  <c r="AE521" i="61"/>
  <c r="M523" i="4" s="1"/>
  <c r="AE532" i="61"/>
  <c r="M534" i="4" s="1"/>
  <c r="AF534" i="61"/>
  <c r="N536" i="4" s="1"/>
  <c r="AH542" i="61"/>
  <c r="P544" i="4" s="1"/>
  <c r="AE544" i="61"/>
  <c r="M546" i="4" s="1"/>
  <c r="AG544" i="61"/>
  <c r="O546" i="4" s="1"/>
  <c r="AF589" i="61"/>
  <c r="N591" i="4" s="1"/>
  <c r="AE590" i="61"/>
  <c r="M592" i="4" s="1"/>
  <c r="AF607" i="61"/>
  <c r="N609" i="4" s="1"/>
  <c r="AE705" i="61"/>
  <c r="M707" i="4" s="1"/>
  <c r="AF492" i="61"/>
  <c r="N494" i="4" s="1"/>
  <c r="AE498" i="61"/>
  <c r="M500" i="4" s="1"/>
  <c r="AF519" i="61"/>
  <c r="N521" i="4" s="1"/>
  <c r="AF522" i="61"/>
  <c r="N524" i="4" s="1"/>
  <c r="AH523" i="61"/>
  <c r="P525" i="4" s="1"/>
  <c r="AF545" i="61"/>
  <c r="N547" i="4" s="1"/>
  <c r="AG546" i="61"/>
  <c r="O548" i="4" s="1"/>
  <c r="AE551" i="61"/>
  <c r="M553" i="4" s="1"/>
  <c r="AF571" i="61"/>
  <c r="N573" i="4" s="1"/>
  <c r="AG427" i="61"/>
  <c r="O429" i="4" s="1"/>
  <c r="AF434" i="61"/>
  <c r="N436" i="4" s="1"/>
  <c r="AG449" i="61"/>
  <c r="O451" i="4" s="1"/>
  <c r="AH452" i="61"/>
  <c r="P454" i="4" s="1"/>
  <c r="AG457" i="61"/>
  <c r="O459" i="4" s="1"/>
  <c r="AH470" i="61"/>
  <c r="P472" i="4" s="1"/>
  <c r="AH477" i="61"/>
  <c r="P479" i="4" s="1"/>
  <c r="AE515" i="61"/>
  <c r="M517" i="4" s="1"/>
  <c r="AH517" i="61"/>
  <c r="P519" i="4" s="1"/>
  <c r="AF517" i="61"/>
  <c r="N519" i="4" s="1"/>
  <c r="AF524" i="61"/>
  <c r="N526" i="4" s="1"/>
  <c r="AF526" i="61"/>
  <c r="N528" i="4" s="1"/>
  <c r="AE541" i="61"/>
  <c r="M543" i="4" s="1"/>
  <c r="AE548" i="61"/>
  <c r="M550" i="4" s="1"/>
  <c r="AF550" i="61"/>
  <c r="N552" i="4" s="1"/>
  <c r="AH560" i="61"/>
  <c r="P562" i="4" s="1"/>
  <c r="AF564" i="61"/>
  <c r="N566" i="4" s="1"/>
  <c r="AH567" i="61"/>
  <c r="P569" i="4" s="1"/>
  <c r="AH576" i="61"/>
  <c r="P578" i="4" s="1"/>
  <c r="AG592" i="61"/>
  <c r="O594" i="4" s="1"/>
  <c r="AH593" i="61"/>
  <c r="P595" i="4" s="1"/>
  <c r="AF593" i="61"/>
  <c r="N595" i="4" s="1"/>
  <c r="AE594" i="61"/>
  <c r="M596" i="4" s="1"/>
  <c r="AH600" i="61"/>
  <c r="P602" i="4" s="1"/>
  <c r="AG608" i="61"/>
  <c r="O610" i="4" s="1"/>
  <c r="AE627" i="61"/>
  <c r="M629" i="4" s="1"/>
  <c r="AF359" i="61"/>
  <c r="N361" i="4" s="1"/>
  <c r="AH378" i="61"/>
  <c r="P380" i="4" s="1"/>
  <c r="AE378" i="61"/>
  <c r="M380" i="4" s="1"/>
  <c r="AG380" i="61"/>
  <c r="O382" i="4" s="1"/>
  <c r="AF383" i="61"/>
  <c r="N385" i="4" s="1"/>
  <c r="AF390" i="61"/>
  <c r="N392" i="4" s="1"/>
  <c r="AE396" i="61"/>
  <c r="M398" i="4" s="1"/>
  <c r="AG396" i="61"/>
  <c r="O398" i="4" s="1"/>
  <c r="AE403" i="61"/>
  <c r="M405" i="4" s="1"/>
  <c r="AH411" i="61"/>
  <c r="P413" i="4" s="1"/>
  <c r="AF411" i="61"/>
  <c r="N413" i="4" s="1"/>
  <c r="AF413" i="61"/>
  <c r="N415" i="4" s="1"/>
  <c r="AH429" i="61"/>
  <c r="P431" i="4" s="1"/>
  <c r="AH432" i="61"/>
  <c r="P434" i="4" s="1"/>
  <c r="AE442" i="61"/>
  <c r="M444" i="4" s="1"/>
  <c r="AF442" i="61"/>
  <c r="N444" i="4" s="1"/>
  <c r="AH446" i="61"/>
  <c r="P448" i="4" s="1"/>
  <c r="AE450" i="61"/>
  <c r="M452" i="4" s="1"/>
  <c r="AF450" i="61"/>
  <c r="N452" i="4" s="1"/>
  <c r="AG451" i="61"/>
  <c r="O453" i="4" s="1"/>
  <c r="AH454" i="61"/>
  <c r="P456" i="4" s="1"/>
  <c r="AE458" i="61"/>
  <c r="M460" i="4" s="1"/>
  <c r="AF458" i="61"/>
  <c r="N460" i="4" s="1"/>
  <c r="AG459" i="61"/>
  <c r="O461" i="4" s="1"/>
  <c r="AF475" i="61"/>
  <c r="N477" i="4" s="1"/>
  <c r="AH482" i="61"/>
  <c r="P484" i="4" s="1"/>
  <c r="AH487" i="61"/>
  <c r="P489" i="4" s="1"/>
  <c r="AF491" i="61"/>
  <c r="N493" i="4" s="1"/>
  <c r="AE504" i="61"/>
  <c r="M506" i="4" s="1"/>
  <c r="AG504" i="61"/>
  <c r="O506" i="4" s="1"/>
  <c r="AF521" i="61"/>
  <c r="N523" i="4" s="1"/>
  <c r="AG522" i="61"/>
  <c r="O524" i="4" s="1"/>
  <c r="AF535" i="61"/>
  <c r="N537" i="4" s="1"/>
  <c r="AE540" i="61"/>
  <c r="M542" i="4" s="1"/>
  <c r="AE542" i="61"/>
  <c r="M544" i="4" s="1"/>
  <c r="AF542" i="61"/>
  <c r="N544" i="4" s="1"/>
  <c r="AH543" i="61"/>
  <c r="P545" i="4" s="1"/>
  <c r="AH558" i="61"/>
  <c r="P560" i="4" s="1"/>
  <c r="AG564" i="61"/>
  <c r="O566" i="4" s="1"/>
  <c r="AH574" i="61"/>
  <c r="P576" i="4" s="1"/>
  <c r="AH580" i="61"/>
  <c r="P582" i="4" s="1"/>
  <c r="AG580" i="61"/>
  <c r="O582" i="4" s="1"/>
  <c r="AH582" i="61"/>
  <c r="P584" i="4" s="1"/>
  <c r="AH587" i="61"/>
  <c r="P589" i="4" s="1"/>
  <c r="AG589" i="61"/>
  <c r="O591" i="4" s="1"/>
  <c r="AF590" i="61"/>
  <c r="N592" i="4" s="1"/>
  <c r="AH605" i="61"/>
  <c r="P607" i="4" s="1"/>
  <c r="AE611" i="61"/>
  <c r="M613" i="4" s="1"/>
  <c r="AH621" i="61"/>
  <c r="P623" i="4" s="1"/>
  <c r="AH624" i="61"/>
  <c r="P626" i="4" s="1"/>
  <c r="AG634" i="61"/>
  <c r="O636" i="4" s="1"/>
  <c r="AE635" i="61"/>
  <c r="M637" i="4" s="1"/>
  <c r="AH638" i="61"/>
  <c r="P640" i="4" s="1"/>
  <c r="AE665" i="61"/>
  <c r="M667" i="4" s="1"/>
  <c r="AE365" i="61"/>
  <c r="M367" i="4" s="1"/>
  <c r="AH367" i="61"/>
  <c r="P369" i="4" s="1"/>
  <c r="AE367" i="61"/>
  <c r="M369" i="4" s="1"/>
  <c r="AG369" i="61"/>
  <c r="O371" i="4" s="1"/>
  <c r="AF376" i="61"/>
  <c r="N378" i="4" s="1"/>
  <c r="AH380" i="61"/>
  <c r="P382" i="4" s="1"/>
  <c r="AG382" i="61"/>
  <c r="O384" i="4" s="1"/>
  <c r="AE391" i="61"/>
  <c r="M393" i="4" s="1"/>
  <c r="AG405" i="61"/>
  <c r="O407" i="4" s="1"/>
  <c r="AG421" i="61"/>
  <c r="O423" i="4" s="1"/>
  <c r="AE430" i="61"/>
  <c r="M432" i="4" s="1"/>
  <c r="AF430" i="61"/>
  <c r="N432" i="4" s="1"/>
  <c r="AG431" i="61"/>
  <c r="O433" i="4" s="1"/>
  <c r="AG437" i="61"/>
  <c r="O439" i="4" s="1"/>
  <c r="AF449" i="61"/>
  <c r="N451" i="4" s="1"/>
  <c r="AH464" i="61"/>
  <c r="P466" i="4" s="1"/>
  <c r="AF467" i="61"/>
  <c r="N469" i="4" s="1"/>
  <c r="AF474" i="61"/>
  <c r="N476" i="4" s="1"/>
  <c r="AG481" i="61"/>
  <c r="O483" i="4" s="1"/>
  <c r="AE494" i="61"/>
  <c r="M496" i="4" s="1"/>
  <c r="AF505" i="61"/>
  <c r="N507" i="4" s="1"/>
  <c r="AG517" i="61"/>
  <c r="O519" i="4" s="1"/>
  <c r="AG540" i="61"/>
  <c r="O542" i="4" s="1"/>
  <c r="AG557" i="61"/>
  <c r="O559" i="4" s="1"/>
  <c r="AE563" i="61"/>
  <c r="M565" i="4" s="1"/>
  <c r="AF563" i="61"/>
  <c r="N565" i="4" s="1"/>
  <c r="AH571" i="61"/>
  <c r="P573" i="4" s="1"/>
  <c r="AG573" i="61"/>
  <c r="O575" i="4" s="1"/>
  <c r="AE579" i="61"/>
  <c r="M581" i="4" s="1"/>
  <c r="AF579" i="61"/>
  <c r="N581" i="4" s="1"/>
  <c r="AE583" i="61"/>
  <c r="M585" i="4" s="1"/>
  <c r="AE599" i="61"/>
  <c r="M601" i="4" s="1"/>
  <c r="AH607" i="61"/>
  <c r="P609" i="4" s="1"/>
  <c r="AG607" i="61"/>
  <c r="O609" i="4" s="1"/>
  <c r="AH608" i="61"/>
  <c r="P610" i="4" s="1"/>
  <c r="AH611" i="61"/>
  <c r="P613" i="4" s="1"/>
  <c r="AE617" i="61"/>
  <c r="M619" i="4" s="1"/>
  <c r="AF621" i="61"/>
  <c r="N623" i="4" s="1"/>
  <c r="AH642" i="61"/>
  <c r="P644" i="4" s="1"/>
  <c r="AF647" i="61"/>
  <c r="N649" i="4" s="1"/>
  <c r="AH649" i="61"/>
  <c r="P651" i="4" s="1"/>
  <c r="AG649" i="61"/>
  <c r="O651" i="4" s="1"/>
  <c r="AH324" i="61"/>
  <c r="P326" i="4" s="1"/>
  <c r="AF327" i="61"/>
  <c r="N329" i="4" s="1"/>
  <c r="AG333" i="61"/>
  <c r="O335" i="4" s="1"/>
  <c r="AF336" i="61"/>
  <c r="N338" i="4" s="1"/>
  <c r="AH338" i="61"/>
  <c r="P340" i="4" s="1"/>
  <c r="AH340" i="61"/>
  <c r="P342" i="4" s="1"/>
  <c r="AF343" i="61"/>
  <c r="N345" i="4" s="1"/>
  <c r="AG349" i="61"/>
  <c r="O351" i="4" s="1"/>
  <c r="AF352" i="61"/>
  <c r="N354" i="4" s="1"/>
  <c r="AE360" i="61"/>
  <c r="M362" i="4" s="1"/>
  <c r="AF365" i="61"/>
  <c r="N367" i="4" s="1"/>
  <c r="AH369" i="61"/>
  <c r="P371" i="4" s="1"/>
  <c r="AE371" i="61"/>
  <c r="M373" i="4" s="1"/>
  <c r="AF378" i="61"/>
  <c r="N380" i="4" s="1"/>
  <c r="AG388" i="61"/>
  <c r="O390" i="4" s="1"/>
  <c r="AH389" i="61"/>
  <c r="P391" i="4" s="1"/>
  <c r="AE404" i="61"/>
  <c r="M406" i="4" s="1"/>
  <c r="AF404" i="61"/>
  <c r="N406" i="4" s="1"/>
  <c r="AH408" i="61"/>
  <c r="P410" i="4" s="1"/>
  <c r="AH412" i="61"/>
  <c r="P414" i="4" s="1"/>
  <c r="AE420" i="61"/>
  <c r="M422" i="4" s="1"/>
  <c r="AF420" i="61"/>
  <c r="N422" i="4" s="1"/>
  <c r="AH424" i="61"/>
  <c r="P426" i="4" s="1"/>
  <c r="AH434" i="61"/>
  <c r="P436" i="4" s="1"/>
  <c r="AH440" i="61"/>
  <c r="P442" i="4" s="1"/>
  <c r="AF443" i="61"/>
  <c r="N445" i="4" s="1"/>
  <c r="AG445" i="61"/>
  <c r="O447" i="4" s="1"/>
  <c r="AG453" i="61"/>
  <c r="O455" i="4" s="1"/>
  <c r="AH461" i="61"/>
  <c r="P463" i="4" s="1"/>
  <c r="AF464" i="61"/>
  <c r="N466" i="4" s="1"/>
  <c r="AG473" i="61"/>
  <c r="O475" i="4" s="1"/>
  <c r="AH486" i="61"/>
  <c r="P488" i="4" s="1"/>
  <c r="AF489" i="61"/>
  <c r="N491" i="4" s="1"/>
  <c r="AF495" i="61"/>
  <c r="N497" i="4" s="1"/>
  <c r="AG508" i="61"/>
  <c r="O510" i="4" s="1"/>
  <c r="AH524" i="61"/>
  <c r="P526" i="4" s="1"/>
  <c r="AE528" i="61"/>
  <c r="M530" i="4" s="1"/>
  <c r="AG528" i="61"/>
  <c r="O530" i="4" s="1"/>
  <c r="AE533" i="61"/>
  <c r="M535" i="4" s="1"/>
  <c r="AG533" i="61"/>
  <c r="O535" i="4" s="1"/>
  <c r="AE552" i="61"/>
  <c r="M554" i="4" s="1"/>
  <c r="AG552" i="61"/>
  <c r="O554" i="4" s="1"/>
  <c r="AE556" i="61"/>
  <c r="M558" i="4" s="1"/>
  <c r="AF556" i="61"/>
  <c r="N558" i="4" s="1"/>
  <c r="AH559" i="61"/>
  <c r="P561" i="4" s="1"/>
  <c r="AF560" i="61"/>
  <c r="N562" i="4" s="1"/>
  <c r="AG561" i="61"/>
  <c r="O563" i="4" s="1"/>
  <c r="AH568" i="61"/>
  <c r="P570" i="4" s="1"/>
  <c r="AF572" i="61"/>
  <c r="N574" i="4" s="1"/>
  <c r="AH575" i="61"/>
  <c r="P577" i="4" s="1"/>
  <c r="AG577" i="61"/>
  <c r="O579" i="4" s="1"/>
  <c r="AG586" i="61"/>
  <c r="O588" i="4" s="1"/>
  <c r="AH592" i="61"/>
  <c r="P594" i="4" s="1"/>
  <c r="AE597" i="61"/>
  <c r="M599" i="4" s="1"/>
  <c r="AH603" i="61"/>
  <c r="P605" i="4" s="1"/>
  <c r="AE604" i="61"/>
  <c r="M606" i="4" s="1"/>
  <c r="AE608" i="61"/>
  <c r="M610" i="4" s="1"/>
  <c r="AH618" i="61"/>
  <c r="P620" i="4" s="1"/>
  <c r="AE619" i="61"/>
  <c r="M621" i="4" s="1"/>
  <c r="AH620" i="61"/>
  <c r="P622" i="4" s="1"/>
  <c r="AF629" i="61"/>
  <c r="N631" i="4" s="1"/>
  <c r="AH632" i="61"/>
  <c r="P634" i="4" s="1"/>
  <c r="AH636" i="61"/>
  <c r="P638" i="4" s="1"/>
  <c r="AG636" i="61"/>
  <c r="O638" i="4" s="1"/>
  <c r="AF637" i="61"/>
  <c r="N639" i="4" s="1"/>
  <c r="AH640" i="61"/>
  <c r="P642" i="4" s="1"/>
  <c r="AH644" i="61"/>
  <c r="P646" i="4" s="1"/>
  <c r="AG644" i="61"/>
  <c r="O646" i="4" s="1"/>
  <c r="AF645" i="61"/>
  <c r="N647" i="4" s="1"/>
  <c r="AE646" i="61"/>
  <c r="M648" i="4" s="1"/>
  <c r="AH648" i="61"/>
  <c r="P650" i="4" s="1"/>
  <c r="AE655" i="61"/>
  <c r="M657" i="4" s="1"/>
  <c r="AG656" i="61"/>
  <c r="O658" i="4" s="1"/>
  <c r="AH661" i="61"/>
  <c r="P663" i="4" s="1"/>
  <c r="AE707" i="61"/>
  <c r="M709" i="4" s="1"/>
  <c r="AG469" i="61"/>
  <c r="O471" i="4" s="1"/>
  <c r="AH476" i="61"/>
  <c r="P478" i="4" s="1"/>
  <c r="AG485" i="61"/>
  <c r="O487" i="4" s="1"/>
  <c r="AE493" i="61"/>
  <c r="M495" i="4" s="1"/>
  <c r="AG493" i="61"/>
  <c r="O495" i="4" s="1"/>
  <c r="AF497" i="61"/>
  <c r="N499" i="4" s="1"/>
  <c r="AE501" i="61"/>
  <c r="M503" i="4" s="1"/>
  <c r="AG501" i="61"/>
  <c r="O503" i="4" s="1"/>
  <c r="AH506" i="61"/>
  <c r="P508" i="4" s="1"/>
  <c r="AE506" i="61"/>
  <c r="M508" i="4" s="1"/>
  <c r="AE507" i="61"/>
  <c r="M509" i="4" s="1"/>
  <c r="AF510" i="61"/>
  <c r="N512" i="4" s="1"/>
  <c r="AF512" i="61"/>
  <c r="N514" i="4" s="1"/>
  <c r="AH513" i="61"/>
  <c r="P515" i="4" s="1"/>
  <c r="AE513" i="61"/>
  <c r="M515" i="4" s="1"/>
  <c r="AF514" i="61"/>
  <c r="N516" i="4" s="1"/>
  <c r="AH518" i="61"/>
  <c r="P520" i="4" s="1"/>
  <c r="AE525" i="61"/>
  <c r="M527" i="4" s="1"/>
  <c r="AG525" i="61"/>
  <c r="O527" i="4" s="1"/>
  <c r="AE549" i="61"/>
  <c r="M551" i="4" s="1"/>
  <c r="AG549" i="61"/>
  <c r="O551" i="4" s="1"/>
  <c r="AF555" i="61"/>
  <c r="N557" i="4" s="1"/>
  <c r="AE561" i="61"/>
  <c r="M563" i="4" s="1"/>
  <c r="AF561" i="61"/>
  <c r="N563" i="4" s="1"/>
  <c r="AG567" i="61"/>
  <c r="O569" i="4" s="1"/>
  <c r="AE569" i="61"/>
  <c r="M571" i="4" s="1"/>
  <c r="AF569" i="61"/>
  <c r="N571" i="4" s="1"/>
  <c r="AG575" i="61"/>
  <c r="O577" i="4" s="1"/>
  <c r="AE577" i="61"/>
  <c r="M579" i="4" s="1"/>
  <c r="AF577" i="61"/>
  <c r="N579" i="4" s="1"/>
  <c r="AH581" i="61"/>
  <c r="P583" i="4" s="1"/>
  <c r="AF581" i="61"/>
  <c r="N583" i="4" s="1"/>
  <c r="AE582" i="61"/>
  <c r="M584" i="4" s="1"/>
  <c r="AG582" i="61"/>
  <c r="O584" i="4" s="1"/>
  <c r="AH584" i="61"/>
  <c r="P586" i="4" s="1"/>
  <c r="AE588" i="61"/>
  <c r="M590" i="4" s="1"/>
  <c r="AH591" i="61"/>
  <c r="P593" i="4" s="1"/>
  <c r="AG591" i="61"/>
  <c r="O593" i="4" s="1"/>
  <c r="AH596" i="61"/>
  <c r="P598" i="4" s="1"/>
  <c r="AG596" i="61"/>
  <c r="O598" i="4" s="1"/>
  <c r="AH598" i="61"/>
  <c r="P600" i="4" s="1"/>
  <c r="AG601" i="61"/>
  <c r="O603" i="4" s="1"/>
  <c r="AE613" i="61"/>
  <c r="M615" i="4" s="1"/>
  <c r="AF623" i="61"/>
  <c r="N625" i="4" s="1"/>
  <c r="AH626" i="61"/>
  <c r="P628" i="4" s="1"/>
  <c r="AH650" i="61"/>
  <c r="P652" i="4" s="1"/>
  <c r="AF654" i="61"/>
  <c r="N656" i="4" s="1"/>
  <c r="AG658" i="61"/>
  <c r="O660" i="4" s="1"/>
  <c r="AH660" i="61"/>
  <c r="P662" i="4" s="1"/>
  <c r="AG660" i="61"/>
  <c r="O662" i="4" s="1"/>
  <c r="AH662" i="61"/>
  <c r="P664" i="4" s="1"/>
  <c r="AF679" i="61"/>
  <c r="N681" i="4" s="1"/>
  <c r="AE688" i="61"/>
  <c r="M690" i="4" s="1"/>
  <c r="AH764" i="61"/>
  <c r="P766" i="4" s="1"/>
  <c r="AG776" i="61"/>
  <c r="O778" i="4" s="1"/>
  <c r="AH634" i="61"/>
  <c r="P636" i="4" s="1"/>
  <c r="AE637" i="61"/>
  <c r="M639" i="4" s="1"/>
  <c r="AE645" i="61"/>
  <c r="M647" i="4" s="1"/>
  <c r="AH676" i="61"/>
  <c r="P678" i="4" s="1"/>
  <c r="AH678" i="61"/>
  <c r="P680" i="4" s="1"/>
  <c r="AH761" i="61"/>
  <c r="P763" i="4" s="1"/>
  <c r="AH462" i="61"/>
  <c r="P464" i="4" s="1"/>
  <c r="AE470" i="61"/>
  <c r="M472" i="4" s="1"/>
  <c r="AG471" i="61"/>
  <c r="O473" i="4" s="1"/>
  <c r="AH478" i="61"/>
  <c r="P480" i="4" s="1"/>
  <c r="AE486" i="61"/>
  <c r="M488" i="4" s="1"/>
  <c r="AG487" i="61"/>
  <c r="O489" i="4" s="1"/>
  <c r="AE491" i="61"/>
  <c r="M493" i="4" s="1"/>
  <c r="AE495" i="61"/>
  <c r="M497" i="4" s="1"/>
  <c r="AF504" i="61"/>
  <c r="N506" i="4" s="1"/>
  <c r="AH505" i="61"/>
  <c r="P507" i="4" s="1"/>
  <c r="AE505" i="61"/>
  <c r="M507" i="4" s="1"/>
  <c r="AF506" i="61"/>
  <c r="N508" i="4" s="1"/>
  <c r="AH507" i="61"/>
  <c r="P509" i="4" s="1"/>
  <c r="AH509" i="61"/>
  <c r="P511" i="4" s="1"/>
  <c r="AH510" i="61"/>
  <c r="P512" i="4" s="1"/>
  <c r="AE510" i="61"/>
  <c r="M512" i="4" s="1"/>
  <c r="AF523" i="61"/>
  <c r="N525" i="4" s="1"/>
  <c r="AF528" i="61"/>
  <c r="N530" i="4" s="1"/>
  <c r="AH529" i="61"/>
  <c r="P531" i="4" s="1"/>
  <c r="AE529" i="61"/>
  <c r="M531" i="4" s="1"/>
  <c r="AE534" i="61"/>
  <c r="M536" i="4" s="1"/>
  <c r="AH538" i="61"/>
  <c r="P540" i="4" s="1"/>
  <c r="AF538" i="61"/>
  <c r="N540" i="4" s="1"/>
  <c r="AF544" i="61"/>
  <c r="N546" i="4" s="1"/>
  <c r="AH545" i="61"/>
  <c r="P547" i="4" s="1"/>
  <c r="AE545" i="61"/>
  <c r="M547" i="4" s="1"/>
  <c r="AF552" i="61"/>
  <c r="N554" i="4" s="1"/>
  <c r="AH553" i="61"/>
  <c r="P555" i="4" s="1"/>
  <c r="AE553" i="61"/>
  <c r="M555" i="4" s="1"/>
  <c r="AF557" i="61"/>
  <c r="N559" i="4" s="1"/>
  <c r="AG558" i="61"/>
  <c r="O560" i="4" s="1"/>
  <c r="AG566" i="61"/>
  <c r="O568" i="4" s="1"/>
  <c r="AF568" i="61"/>
  <c r="N570" i="4" s="1"/>
  <c r="AG574" i="61"/>
  <c r="O576" i="4" s="1"/>
  <c r="AF576" i="61"/>
  <c r="N578" i="4" s="1"/>
  <c r="AE581" i="61"/>
  <c r="M583" i="4" s="1"/>
  <c r="AF591" i="61"/>
  <c r="N593" i="4" s="1"/>
  <c r="AE595" i="61"/>
  <c r="M597" i="4" s="1"/>
  <c r="AG603" i="61"/>
  <c r="O605" i="4" s="1"/>
  <c r="AG618" i="61"/>
  <c r="O620" i="4" s="1"/>
  <c r="AG621" i="61"/>
  <c r="O623" i="4" s="1"/>
  <c r="AF622" i="61"/>
  <c r="N624" i="4" s="1"/>
  <c r="AH625" i="61"/>
  <c r="P627" i="4" s="1"/>
  <c r="AF625" i="61"/>
  <c r="N627" i="4" s="1"/>
  <c r="AG625" i="61"/>
  <c r="O627" i="4" s="1"/>
  <c r="AG626" i="61"/>
  <c r="O628" i="4" s="1"/>
  <c r="AH633" i="61"/>
  <c r="P635" i="4" s="1"/>
  <c r="AF633" i="61"/>
  <c r="N635" i="4" s="1"/>
  <c r="AE634" i="61"/>
  <c r="M636" i="4" s="1"/>
  <c r="AH641" i="61"/>
  <c r="P643" i="4" s="1"/>
  <c r="AF669" i="61"/>
  <c r="N671" i="4" s="1"/>
  <c r="AE670" i="61"/>
  <c r="M672" i="4" s="1"/>
  <c r="AH699" i="61"/>
  <c r="P701" i="4" s="1"/>
  <c r="AE749" i="61"/>
  <c r="M751" i="4" s="1"/>
  <c r="AH456" i="61"/>
  <c r="P458" i="4" s="1"/>
  <c r="AH468" i="61"/>
  <c r="P470" i="4" s="1"/>
  <c r="AG477" i="61"/>
  <c r="O479" i="4" s="1"/>
  <c r="AH484" i="61"/>
  <c r="P486" i="4" s="1"/>
  <c r="AG492" i="61"/>
  <c r="O494" i="4" s="1"/>
  <c r="AF494" i="61"/>
  <c r="N496" i="4" s="1"/>
  <c r="AF496" i="61"/>
  <c r="N498" i="4" s="1"/>
  <c r="AH497" i="61"/>
  <c r="P499" i="4" s="1"/>
  <c r="AE497" i="61"/>
  <c r="M499" i="4" s="1"/>
  <c r="AF498" i="61"/>
  <c r="N500" i="4" s="1"/>
  <c r="AH499" i="61"/>
  <c r="P501" i="4" s="1"/>
  <c r="AF513" i="61"/>
  <c r="N515" i="4" s="1"/>
  <c r="AF516" i="61"/>
  <c r="N518" i="4" s="1"/>
  <c r="AE523" i="61"/>
  <c r="M525" i="4" s="1"/>
  <c r="AG524" i="61"/>
  <c r="O526" i="4" s="1"/>
  <c r="AH530" i="61"/>
  <c r="P532" i="4" s="1"/>
  <c r="AF530" i="61"/>
  <c r="N532" i="4" s="1"/>
  <c r="AH531" i="61"/>
  <c r="P533" i="4" s="1"/>
  <c r="AH533" i="61"/>
  <c r="P535" i="4" s="1"/>
  <c r="AH534" i="61"/>
  <c r="P536" i="4" s="1"/>
  <c r="AH539" i="61"/>
  <c r="P541" i="4" s="1"/>
  <c r="AH541" i="61"/>
  <c r="P543" i="4" s="1"/>
  <c r="AG542" i="61"/>
  <c r="O544" i="4" s="1"/>
  <c r="AH546" i="61"/>
  <c r="P548" i="4" s="1"/>
  <c r="AF546" i="61"/>
  <c r="N548" i="4" s="1"/>
  <c r="AH547" i="61"/>
  <c r="P549" i="4" s="1"/>
  <c r="AH554" i="61"/>
  <c r="P556" i="4" s="1"/>
  <c r="AF554" i="61"/>
  <c r="N556" i="4" s="1"/>
  <c r="AG563" i="61"/>
  <c r="O565" i="4" s="1"/>
  <c r="AE565" i="61"/>
  <c r="M567" i="4" s="1"/>
  <c r="AF565" i="61"/>
  <c r="N567" i="4" s="1"/>
  <c r="AG571" i="61"/>
  <c r="O573" i="4" s="1"/>
  <c r="AE573" i="61"/>
  <c r="M575" i="4" s="1"/>
  <c r="AF573" i="61"/>
  <c r="N575" i="4" s="1"/>
  <c r="AG579" i="61"/>
  <c r="O581" i="4" s="1"/>
  <c r="AF582" i="61"/>
  <c r="N584" i="4" s="1"/>
  <c r="AG587" i="61"/>
  <c r="O589" i="4" s="1"/>
  <c r="AH594" i="61"/>
  <c r="P596" i="4" s="1"/>
  <c r="AH595" i="61"/>
  <c r="P597" i="4" s="1"/>
  <c r="AH609" i="61"/>
  <c r="P611" i="4" s="1"/>
  <c r="AF609" i="61"/>
  <c r="N611" i="4" s="1"/>
  <c r="AG609" i="61"/>
  <c r="O611" i="4" s="1"/>
  <c r="AE610" i="61"/>
  <c r="M612" i="4" s="1"/>
  <c r="AE628" i="61"/>
  <c r="M630" i="4" s="1"/>
  <c r="AE636" i="61"/>
  <c r="M638" i="4" s="1"/>
  <c r="AH639" i="61"/>
  <c r="P641" i="4" s="1"/>
  <c r="AG639" i="61"/>
  <c r="O641" i="4" s="1"/>
  <c r="AE642" i="61"/>
  <c r="M644" i="4" s="1"/>
  <c r="AE644" i="61"/>
  <c r="M646" i="4" s="1"/>
  <c r="AH647" i="61"/>
  <c r="P649" i="4" s="1"/>
  <c r="AG647" i="61"/>
  <c r="O649" i="4" s="1"/>
  <c r="AH652" i="61"/>
  <c r="P654" i="4" s="1"/>
  <c r="AG652" i="61"/>
  <c r="O654" i="4" s="1"/>
  <c r="AF653" i="61"/>
  <c r="N655" i="4" s="1"/>
  <c r="AE654" i="61"/>
  <c r="M656" i="4" s="1"/>
  <c r="AG654" i="61"/>
  <c r="O656" i="4" s="1"/>
  <c r="AH659" i="61"/>
  <c r="P661" i="4" s="1"/>
  <c r="AH668" i="61"/>
  <c r="P670" i="4" s="1"/>
  <c r="AE681" i="61"/>
  <c r="M683" i="4" s="1"/>
  <c r="AE687" i="61"/>
  <c r="M689" i="4" s="1"/>
  <c r="AE691" i="61"/>
  <c r="M693" i="4" s="1"/>
  <c r="AE693" i="61"/>
  <c r="M695" i="4" s="1"/>
  <c r="AF715" i="61"/>
  <c r="N717" i="4" s="1"/>
  <c r="AH769" i="61"/>
  <c r="P771" i="4" s="1"/>
  <c r="AE428" i="61"/>
  <c r="M430" i="4" s="1"/>
  <c r="AF428" i="61"/>
  <c r="N430" i="4" s="1"/>
  <c r="AG429" i="61"/>
  <c r="O431" i="4" s="1"/>
  <c r="AH438" i="61"/>
  <c r="P440" i="4" s="1"/>
  <c r="AH444" i="61"/>
  <c r="P446" i="4" s="1"/>
  <c r="AE454" i="61"/>
  <c r="M456" i="4" s="1"/>
  <c r="AF454" i="61"/>
  <c r="N456" i="4" s="1"/>
  <c r="AG455" i="61"/>
  <c r="O457" i="4" s="1"/>
  <c r="AG461" i="61"/>
  <c r="O463" i="4" s="1"/>
  <c r="AE466" i="61"/>
  <c r="M468" i="4" s="1"/>
  <c r="AG467" i="61"/>
  <c r="O469" i="4" s="1"/>
  <c r="AH474" i="61"/>
  <c r="P476" i="4" s="1"/>
  <c r="AE482" i="61"/>
  <c r="M484" i="4" s="1"/>
  <c r="AG483" i="61"/>
  <c r="O485" i="4" s="1"/>
  <c r="AE489" i="61"/>
  <c r="M491" i="4" s="1"/>
  <c r="AH493" i="61"/>
  <c r="P495" i="4" s="1"/>
  <c r="AF493" i="61"/>
  <c r="N495" i="4" s="1"/>
  <c r="AH502" i="61"/>
  <c r="P504" i="4" s="1"/>
  <c r="AH512" i="61"/>
  <c r="P514" i="4" s="1"/>
  <c r="AH514" i="61"/>
  <c r="P516" i="4" s="1"/>
  <c r="AE514" i="61"/>
  <c r="M516" i="4" s="1"/>
  <c r="AF515" i="61"/>
  <c r="N517" i="4" s="1"/>
  <c r="AF518" i="61"/>
  <c r="N520" i="4" s="1"/>
  <c r="AH525" i="61"/>
  <c r="P527" i="4" s="1"/>
  <c r="AF525" i="61"/>
  <c r="N527" i="4" s="1"/>
  <c r="AH526" i="61"/>
  <c r="P528" i="4" s="1"/>
  <c r="AE536" i="61"/>
  <c r="M538" i="4" s="1"/>
  <c r="AG536" i="61"/>
  <c r="O538" i="4" s="1"/>
  <c r="AH550" i="61"/>
  <c r="P552" i="4" s="1"/>
  <c r="AE560" i="61"/>
  <c r="M562" i="4" s="1"/>
  <c r="AG560" i="61"/>
  <c r="O562" i="4" s="1"/>
  <c r="AE562" i="61"/>
  <c r="M564" i="4" s="1"/>
  <c r="AF562" i="61"/>
  <c r="N564" i="4" s="1"/>
  <c r="AG568" i="61"/>
  <c r="O570" i="4" s="1"/>
  <c r="AE570" i="61"/>
  <c r="M572" i="4" s="1"/>
  <c r="AF570" i="61"/>
  <c r="N572" i="4" s="1"/>
  <c r="AG576" i="61"/>
  <c r="O578" i="4" s="1"/>
  <c r="AE578" i="61"/>
  <c r="M580" i="4" s="1"/>
  <c r="AF578" i="61"/>
  <c r="N580" i="4" s="1"/>
  <c r="AG602" i="61"/>
  <c r="O604" i="4" s="1"/>
  <c r="AG605" i="61"/>
  <c r="O607" i="4" s="1"/>
  <c r="AF606" i="61"/>
  <c r="N608" i="4" s="1"/>
  <c r="AH613" i="61"/>
  <c r="P615" i="4" s="1"/>
  <c r="AF613" i="61"/>
  <c r="N615" i="4" s="1"/>
  <c r="AE614" i="61"/>
  <c r="M616" i="4" s="1"/>
  <c r="AG614" i="61"/>
  <c r="O616" i="4" s="1"/>
  <c r="AH616" i="61"/>
  <c r="P618" i="4" s="1"/>
  <c r="AE620" i="61"/>
  <c r="M622" i="4" s="1"/>
  <c r="AH623" i="61"/>
  <c r="P625" i="4" s="1"/>
  <c r="AG623" i="61"/>
  <c r="O625" i="4" s="1"/>
  <c r="AH654" i="61"/>
  <c r="P656" i="4" s="1"/>
  <c r="AE671" i="61"/>
  <c r="M673" i="4" s="1"/>
  <c r="AG672" i="61"/>
  <c r="O674" i="4" s="1"/>
  <c r="AE689" i="61"/>
  <c r="M691" i="4" s="1"/>
  <c r="AG714" i="61"/>
  <c r="O716" i="4" s="1"/>
  <c r="AE726" i="61"/>
  <c r="M728" i="4" s="1"/>
  <c r="AF677" i="61"/>
  <c r="N679" i="4" s="1"/>
  <c r="AH680" i="61"/>
  <c r="P682" i="4" s="1"/>
  <c r="AH688" i="61"/>
  <c r="P690" i="4" s="1"/>
  <c r="AH690" i="61"/>
  <c r="P692" i="4" s="1"/>
  <c r="AF690" i="61"/>
  <c r="N692" i="4" s="1"/>
  <c r="AH701" i="61"/>
  <c r="P703" i="4" s="1"/>
  <c r="AH704" i="61"/>
  <c r="P706" i="4" s="1"/>
  <c r="AH706" i="61"/>
  <c r="P708" i="4" s="1"/>
  <c r="AE719" i="61"/>
  <c r="M721" i="4" s="1"/>
  <c r="AH728" i="61"/>
  <c r="P730" i="4" s="1"/>
  <c r="AE728" i="61"/>
  <c r="M730" i="4" s="1"/>
  <c r="AG730" i="61"/>
  <c r="O732" i="4" s="1"/>
  <c r="AE735" i="61"/>
  <c r="M737" i="4" s="1"/>
  <c r="AH744" i="61"/>
  <c r="P746" i="4" s="1"/>
  <c r="AE744" i="61"/>
  <c r="M746" i="4" s="1"/>
  <c r="AG746" i="61"/>
  <c r="O748" i="4" s="1"/>
  <c r="AE751" i="61"/>
  <c r="M753" i="4" s="1"/>
  <c r="AF770" i="61"/>
  <c r="N772" i="4" s="1"/>
  <c r="AE813" i="61"/>
  <c r="M815" i="4" s="1"/>
  <c r="AE816" i="61"/>
  <c r="M818" i="4" s="1"/>
  <c r="AE818" i="61"/>
  <c r="M820" i="4" s="1"/>
  <c r="AH819" i="61"/>
  <c r="P821" i="4" s="1"/>
  <c r="AG819" i="61"/>
  <c r="O821" i="4" s="1"/>
  <c r="AE856" i="61"/>
  <c r="M858" i="4" s="1"/>
  <c r="AE858" i="61"/>
  <c r="M860" i="4" s="1"/>
  <c r="AE872" i="61"/>
  <c r="M874" i="4" s="1"/>
  <c r="AE879" i="61"/>
  <c r="M881" i="4" s="1"/>
  <c r="AE882" i="61"/>
  <c r="M884" i="4" s="1"/>
  <c r="AH684" i="61"/>
  <c r="P686" i="4" s="1"/>
  <c r="AF685" i="61"/>
  <c r="N687" i="4" s="1"/>
  <c r="AE686" i="61"/>
  <c r="M688" i="4" s="1"/>
  <c r="AG686" i="61"/>
  <c r="O688" i="4" s="1"/>
  <c r="AG691" i="61"/>
  <c r="O693" i="4" s="1"/>
  <c r="AH695" i="61"/>
  <c r="P697" i="4" s="1"/>
  <c r="AE698" i="61"/>
  <c r="M700" i="4" s="1"/>
  <c r="AH703" i="61"/>
  <c r="P705" i="4" s="1"/>
  <c r="AH708" i="61"/>
  <c r="P710" i="4" s="1"/>
  <c r="AF719" i="61"/>
  <c r="N721" i="4" s="1"/>
  <c r="AG725" i="61"/>
  <c r="O727" i="4" s="1"/>
  <c r="AF735" i="61"/>
  <c r="N737" i="4" s="1"/>
  <c r="AG741" i="61"/>
  <c r="O743" i="4" s="1"/>
  <c r="AF742" i="61"/>
  <c r="N744" i="4" s="1"/>
  <c r="AF751" i="61"/>
  <c r="N753" i="4" s="1"/>
  <c r="AG757" i="61"/>
  <c r="O759" i="4" s="1"/>
  <c r="AF758" i="61"/>
  <c r="N760" i="4" s="1"/>
  <c r="AF762" i="61"/>
  <c r="N764" i="4" s="1"/>
  <c r="AE769" i="61"/>
  <c r="M771" i="4" s="1"/>
  <c r="AF773" i="61"/>
  <c r="N775" i="4" s="1"/>
  <c r="AF775" i="61"/>
  <c r="N777" i="4" s="1"/>
  <c r="AF787" i="61"/>
  <c r="N789" i="4" s="1"/>
  <c r="AF795" i="61"/>
  <c r="N797" i="4" s="1"/>
  <c r="AE808" i="61"/>
  <c r="M810" i="4" s="1"/>
  <c r="AG809" i="61"/>
  <c r="O811" i="4" s="1"/>
  <c r="AE833" i="61"/>
  <c r="M835" i="4" s="1"/>
  <c r="AH860" i="61"/>
  <c r="P862" i="4" s="1"/>
  <c r="AH866" i="61"/>
  <c r="P868" i="4" s="1"/>
  <c r="AH877" i="61"/>
  <c r="P879" i="4" s="1"/>
  <c r="AH884" i="61"/>
  <c r="P886" i="4" s="1"/>
  <c r="AE723" i="61"/>
  <c r="M725" i="4" s="1"/>
  <c r="AE732" i="61"/>
  <c r="M734" i="4" s="1"/>
  <c r="AE739" i="61"/>
  <c r="M741" i="4" s="1"/>
  <c r="AE748" i="61"/>
  <c r="M750" i="4" s="1"/>
  <c r="AE755" i="61"/>
  <c r="M757" i="4" s="1"/>
  <c r="AF768" i="61"/>
  <c r="N770" i="4" s="1"/>
  <c r="AF779" i="61"/>
  <c r="N781" i="4" s="1"/>
  <c r="AH790" i="61"/>
  <c r="P792" i="4" s="1"/>
  <c r="AH798" i="61"/>
  <c r="P800" i="4" s="1"/>
  <c r="AE802" i="61"/>
  <c r="M804" i="4" s="1"/>
  <c r="AE810" i="61"/>
  <c r="M812" i="4" s="1"/>
  <c r="AG810" i="61"/>
  <c r="O812" i="4" s="1"/>
  <c r="AE812" i="61"/>
  <c r="M814" i="4" s="1"/>
  <c r="AG821" i="61"/>
  <c r="O823" i="4" s="1"/>
  <c r="AE823" i="61"/>
  <c r="M825" i="4" s="1"/>
  <c r="AH824" i="61"/>
  <c r="P826" i="4" s="1"/>
  <c r="AF824" i="61"/>
  <c r="N826" i="4" s="1"/>
  <c r="AE825" i="61"/>
  <c r="M827" i="4" s="1"/>
  <c r="AE839" i="61"/>
  <c r="M841" i="4" s="1"/>
  <c r="AH840" i="61"/>
  <c r="P842" i="4" s="1"/>
  <c r="AF840" i="61"/>
  <c r="N842" i="4" s="1"/>
  <c r="AE841" i="61"/>
  <c r="M843" i="4" s="1"/>
  <c r="AG847" i="61"/>
  <c r="O849" i="4" s="1"/>
  <c r="AF848" i="61"/>
  <c r="N850" i="4" s="1"/>
  <c r="AE849" i="61"/>
  <c r="M851" i="4" s="1"/>
  <c r="AE864" i="61"/>
  <c r="M866" i="4" s="1"/>
  <c r="AG864" i="61"/>
  <c r="O866" i="4" s="1"/>
  <c r="AE871" i="61"/>
  <c r="M873" i="4" s="1"/>
  <c r="AE874" i="61"/>
  <c r="M876" i="4" s="1"/>
  <c r="AG874" i="61"/>
  <c r="O876" i="4" s="1"/>
  <c r="AH658" i="61"/>
  <c r="P660" i="4" s="1"/>
  <c r="AE659" i="61"/>
  <c r="M661" i="4" s="1"/>
  <c r="AG659" i="61"/>
  <c r="O661" i="4" s="1"/>
  <c r="AE661" i="61"/>
  <c r="M663" i="4" s="1"/>
  <c r="AG683" i="61"/>
  <c r="O685" i="4" s="1"/>
  <c r="AH687" i="61"/>
  <c r="P689" i="4" s="1"/>
  <c r="AG688" i="61"/>
  <c r="O690" i="4" s="1"/>
  <c r="AH692" i="61"/>
  <c r="P694" i="4" s="1"/>
  <c r="AH694" i="61"/>
  <c r="P696" i="4" s="1"/>
  <c r="AF694" i="61"/>
  <c r="N696" i="4" s="1"/>
  <c r="AE704" i="61"/>
  <c r="M706" i="4" s="1"/>
  <c r="AG704" i="61"/>
  <c r="O706" i="4" s="1"/>
  <c r="AF705" i="61"/>
  <c r="N707" i="4" s="1"/>
  <c r="AH709" i="61"/>
  <c r="P711" i="4" s="1"/>
  <c r="AE709" i="61"/>
  <c r="M711" i="4" s="1"/>
  <c r="AH712" i="61"/>
  <c r="P714" i="4" s="1"/>
  <c r="AF723" i="61"/>
  <c r="N725" i="4" s="1"/>
  <c r="AF739" i="61"/>
  <c r="N741" i="4" s="1"/>
  <c r="AG745" i="61"/>
  <c r="O747" i="4" s="1"/>
  <c r="AF746" i="61"/>
  <c r="N748" i="4" s="1"/>
  <c r="AF755" i="61"/>
  <c r="N757" i="4" s="1"/>
  <c r="AE761" i="61"/>
  <c r="M763" i="4" s="1"/>
  <c r="AF761" i="61"/>
  <c r="N763" i="4" s="1"/>
  <c r="AH762" i="61"/>
  <c r="P764" i="4" s="1"/>
  <c r="AG764" i="61"/>
  <c r="O766" i="4" s="1"/>
  <c r="AG766" i="61"/>
  <c r="O768" i="4" s="1"/>
  <c r="AG779" i="61"/>
  <c r="O781" i="4" s="1"/>
  <c r="AF780" i="61"/>
  <c r="N782" i="4" s="1"/>
  <c r="AF782" i="61"/>
  <c r="N784" i="4" s="1"/>
  <c r="AH784" i="61"/>
  <c r="P786" i="4" s="1"/>
  <c r="AH787" i="61"/>
  <c r="P789" i="4" s="1"/>
  <c r="AH800" i="61"/>
  <c r="P802" i="4" s="1"/>
  <c r="AE815" i="61"/>
  <c r="M817" i="4" s="1"/>
  <c r="AH816" i="61"/>
  <c r="P818" i="4" s="1"/>
  <c r="AF816" i="61"/>
  <c r="N818" i="4" s="1"/>
  <c r="AH836" i="61"/>
  <c r="P838" i="4" s="1"/>
  <c r="AH837" i="61"/>
  <c r="P839" i="4" s="1"/>
  <c r="AE855" i="61"/>
  <c r="M857" i="4" s="1"/>
  <c r="AH856" i="61"/>
  <c r="P858" i="4" s="1"/>
  <c r="AF856" i="61"/>
  <c r="N858" i="4" s="1"/>
  <c r="AE857" i="61"/>
  <c r="M859" i="4" s="1"/>
  <c r="AF858" i="61"/>
  <c r="N860" i="4" s="1"/>
  <c r="AH859" i="61"/>
  <c r="P861" i="4" s="1"/>
  <c r="AF865" i="61"/>
  <c r="N867" i="4" s="1"/>
  <c r="AH869" i="61"/>
  <c r="P871" i="4" s="1"/>
  <c r="AF872" i="61"/>
  <c r="N874" i="4" s="1"/>
  <c r="AF875" i="61"/>
  <c r="N877" i="4" s="1"/>
  <c r="AH876" i="61"/>
  <c r="P878" i="4" s="1"/>
  <c r="AE881" i="61"/>
  <c r="M883" i="4" s="1"/>
  <c r="AF882" i="61"/>
  <c r="N884" i="4" s="1"/>
  <c r="AH883" i="61"/>
  <c r="P885" i="4" s="1"/>
  <c r="AG661" i="61"/>
  <c r="O663" i="4" s="1"/>
  <c r="AF662" i="61"/>
  <c r="N664" i="4" s="1"/>
  <c r="AH665" i="61"/>
  <c r="P667" i="4" s="1"/>
  <c r="AF665" i="61"/>
  <c r="N667" i="4" s="1"/>
  <c r="AG665" i="61"/>
  <c r="O667" i="4" s="1"/>
  <c r="AG669" i="61"/>
  <c r="O671" i="4" s="1"/>
  <c r="AF670" i="61"/>
  <c r="N672" i="4" s="1"/>
  <c r="AH673" i="61"/>
  <c r="P675" i="4" s="1"/>
  <c r="AF673" i="61"/>
  <c r="N675" i="4" s="1"/>
  <c r="AG673" i="61"/>
  <c r="O675" i="4" s="1"/>
  <c r="AG674" i="61"/>
  <c r="O676" i="4" s="1"/>
  <c r="AG677" i="61"/>
  <c r="O679" i="4" s="1"/>
  <c r="AF678" i="61"/>
  <c r="N680" i="4" s="1"/>
  <c r="AH681" i="61"/>
  <c r="P683" i="4" s="1"/>
  <c r="AF681" i="61"/>
  <c r="N683" i="4" s="1"/>
  <c r="AG681" i="61"/>
  <c r="O683" i="4" s="1"/>
  <c r="AE682" i="61"/>
  <c r="M684" i="4" s="1"/>
  <c r="AE685" i="61"/>
  <c r="M687" i="4" s="1"/>
  <c r="AH689" i="61"/>
  <c r="P691" i="4" s="1"/>
  <c r="AF689" i="61"/>
  <c r="N691" i="4" s="1"/>
  <c r="AE690" i="61"/>
  <c r="M692" i="4" s="1"/>
  <c r="AG695" i="61"/>
  <c r="O697" i="4" s="1"/>
  <c r="AH700" i="61"/>
  <c r="P702" i="4" s="1"/>
  <c r="AF701" i="61"/>
  <c r="N703" i="4" s="1"/>
  <c r="AE706" i="61"/>
  <c r="M708" i="4" s="1"/>
  <c r="AF707" i="61"/>
  <c r="N709" i="4" s="1"/>
  <c r="AF709" i="61"/>
  <c r="N711" i="4" s="1"/>
  <c r="AH711" i="61"/>
  <c r="P713" i="4" s="1"/>
  <c r="AH714" i="61"/>
  <c r="P716" i="4" s="1"/>
  <c r="AH720" i="61"/>
  <c r="P722" i="4" s="1"/>
  <c r="AE720" i="61"/>
  <c r="M722" i="4" s="1"/>
  <c r="AE727" i="61"/>
  <c r="M729" i="4" s="1"/>
  <c r="AH736" i="61"/>
  <c r="P738" i="4" s="1"/>
  <c r="AE736" i="61"/>
  <c r="M738" i="4" s="1"/>
  <c r="AE743" i="61"/>
  <c r="M745" i="4" s="1"/>
  <c r="AH752" i="61"/>
  <c r="P754" i="4" s="1"/>
  <c r="AE752" i="61"/>
  <c r="M754" i="4" s="1"/>
  <c r="AG754" i="61"/>
  <c r="O756" i="4" s="1"/>
  <c r="AF771" i="61"/>
  <c r="N773" i="4" s="1"/>
  <c r="AE775" i="61"/>
  <c r="M777" i="4" s="1"/>
  <c r="AH779" i="61"/>
  <c r="P781" i="4" s="1"/>
  <c r="AH792" i="61"/>
  <c r="P794" i="4" s="1"/>
  <c r="AF794" i="61"/>
  <c r="N796" i="4" s="1"/>
  <c r="AE807" i="61"/>
  <c r="M809" i="4" s="1"/>
  <c r="AH808" i="61"/>
  <c r="P810" i="4" s="1"/>
  <c r="AF808" i="61"/>
  <c r="N810" i="4" s="1"/>
  <c r="AE809" i="61"/>
  <c r="M811" i="4" s="1"/>
  <c r="AG817" i="61"/>
  <c r="O819" i="4" s="1"/>
  <c r="AE822" i="61"/>
  <c r="M824" i="4" s="1"/>
  <c r="AE830" i="61"/>
  <c r="M832" i="4" s="1"/>
  <c r="AG830" i="61"/>
  <c r="O832" i="4" s="1"/>
  <c r="AG836" i="61"/>
  <c r="O838" i="4" s="1"/>
  <c r="AH852" i="61"/>
  <c r="P854" i="4" s="1"/>
  <c r="AH853" i="61"/>
  <c r="P855" i="4" s="1"/>
  <c r="AE863" i="61"/>
  <c r="M865" i="4" s="1"/>
  <c r="AE866" i="61"/>
  <c r="M868" i="4" s="1"/>
  <c r="AG866" i="61"/>
  <c r="O868" i="4" s="1"/>
  <c r="AH657" i="61"/>
  <c r="P659" i="4" s="1"/>
  <c r="AE658" i="61"/>
  <c r="M660" i="4" s="1"/>
  <c r="AG666" i="61"/>
  <c r="O668" i="4" s="1"/>
  <c r="AG685" i="61"/>
  <c r="O687" i="4" s="1"/>
  <c r="AH686" i="61"/>
  <c r="P688" i="4" s="1"/>
  <c r="AF686" i="61"/>
  <c r="N688" i="4" s="1"/>
  <c r="AH698" i="61"/>
  <c r="P700" i="4" s="1"/>
  <c r="AF698" i="61"/>
  <c r="N700" i="4" s="1"/>
  <c r="AE699" i="61"/>
  <c r="M701" i="4" s="1"/>
  <c r="AG699" i="61"/>
  <c r="O701" i="4" s="1"/>
  <c r="AE708" i="61"/>
  <c r="M710" i="4" s="1"/>
  <c r="AE710" i="61"/>
  <c r="M712" i="4" s="1"/>
  <c r="AG710" i="61"/>
  <c r="O712" i="4" s="1"/>
  <c r="AF711" i="61"/>
  <c r="N713" i="4" s="1"/>
  <c r="AH713" i="61"/>
  <c r="P715" i="4" s="1"/>
  <c r="AG717" i="61"/>
  <c r="O719" i="4" s="1"/>
  <c r="AF727" i="61"/>
  <c r="N729" i="4" s="1"/>
  <c r="AG733" i="61"/>
  <c r="O735" i="4" s="1"/>
  <c r="AF743" i="61"/>
  <c r="N745" i="4" s="1"/>
  <c r="AG749" i="61"/>
  <c r="O751" i="4" s="1"/>
  <c r="AF750" i="61"/>
  <c r="N752" i="4" s="1"/>
  <c r="AF759" i="61"/>
  <c r="N761" i="4" s="1"/>
  <c r="AG761" i="61"/>
  <c r="O763" i="4" s="1"/>
  <c r="AF763" i="61"/>
  <c r="N765" i="4" s="1"/>
  <c r="AE767" i="61"/>
  <c r="M769" i="4" s="1"/>
  <c r="AG771" i="61"/>
  <c r="O773" i="4" s="1"/>
  <c r="AF772" i="61"/>
  <c r="N774" i="4" s="1"/>
  <c r="AF774" i="61"/>
  <c r="N776" i="4" s="1"/>
  <c r="AF786" i="61"/>
  <c r="N788" i="4" s="1"/>
  <c r="AE793" i="61"/>
  <c r="M795" i="4" s="1"/>
  <c r="AE801" i="61"/>
  <c r="M803" i="4" s="1"/>
  <c r="AH802" i="61"/>
  <c r="P804" i="4" s="1"/>
  <c r="AF802" i="61"/>
  <c r="N804" i="4" s="1"/>
  <c r="AE814" i="61"/>
  <c r="M816" i="4" s="1"/>
  <c r="AH818" i="61"/>
  <c r="P820" i="4" s="1"/>
  <c r="AH820" i="61"/>
  <c r="P822" i="4" s="1"/>
  <c r="AF820" i="61"/>
  <c r="N822" i="4" s="1"/>
  <c r="AG820" i="61"/>
  <c r="O822" i="4" s="1"/>
  <c r="AE846" i="61"/>
  <c r="M848" i="4" s="1"/>
  <c r="AG846" i="61"/>
  <c r="O848" i="4" s="1"/>
  <c r="AG852" i="61"/>
  <c r="O854" i="4" s="1"/>
  <c r="AH858" i="61"/>
  <c r="P860" i="4" s="1"/>
  <c r="AF864" i="61"/>
  <c r="N866" i="4" s="1"/>
  <c r="AF867" i="61"/>
  <c r="N869" i="4" s="1"/>
  <c r="AH868" i="61"/>
  <c r="P870" i="4" s="1"/>
  <c r="AE873" i="61"/>
  <c r="M875" i="4" s="1"/>
  <c r="AF874" i="61"/>
  <c r="N876" i="4" s="1"/>
  <c r="AH875" i="61"/>
  <c r="P877" i="4" s="1"/>
  <c r="AE880" i="61"/>
  <c r="M882" i="4" s="1"/>
  <c r="AH882" i="61"/>
  <c r="P884" i="4" s="1"/>
  <c r="AE650" i="61"/>
  <c r="M652" i="4" s="1"/>
  <c r="AH663" i="61"/>
  <c r="P665" i="4" s="1"/>
  <c r="AG663" i="61"/>
  <c r="O665" i="4" s="1"/>
  <c r="AE668" i="61"/>
  <c r="M670" i="4" s="1"/>
  <c r="AG671" i="61"/>
  <c r="O673" i="4" s="1"/>
  <c r="AG687" i="61"/>
  <c r="O689" i="4" s="1"/>
  <c r="AH691" i="61"/>
  <c r="P693" i="4" s="1"/>
  <c r="AG692" i="61"/>
  <c r="O694" i="4" s="1"/>
  <c r="AE696" i="61"/>
  <c r="M698" i="4" s="1"/>
  <c r="AF700" i="61"/>
  <c r="N702" i="4" s="1"/>
  <c r="AE712" i="61"/>
  <c r="M714" i="4" s="1"/>
  <c r="AF713" i="61"/>
  <c r="N715" i="4" s="1"/>
  <c r="AH724" i="61"/>
  <c r="P726" i="4" s="1"/>
  <c r="AE724" i="61"/>
  <c r="M726" i="4" s="1"/>
  <c r="AE731" i="61"/>
  <c r="M733" i="4" s="1"/>
  <c r="AH740" i="61"/>
  <c r="P742" i="4" s="1"/>
  <c r="AE740" i="61"/>
  <c r="M742" i="4" s="1"/>
  <c r="AG742" i="61"/>
  <c r="O744" i="4" s="1"/>
  <c r="AE747" i="61"/>
  <c r="M749" i="4" s="1"/>
  <c r="AH756" i="61"/>
  <c r="P758" i="4" s="1"/>
  <c r="AE756" i="61"/>
  <c r="M758" i="4" s="1"/>
  <c r="AG758" i="61"/>
  <c r="O760" i="4" s="1"/>
  <c r="AF764" i="61"/>
  <c r="N766" i="4" s="1"/>
  <c r="AF766" i="61"/>
  <c r="N768" i="4" s="1"/>
  <c r="AH768" i="61"/>
  <c r="P770" i="4" s="1"/>
  <c r="AH771" i="61"/>
  <c r="P773" i="4" s="1"/>
  <c r="AH776" i="61"/>
  <c r="P778" i="4" s="1"/>
  <c r="AF778" i="61"/>
  <c r="N780" i="4" s="1"/>
  <c r="AE785" i="61"/>
  <c r="M787" i="4" s="1"/>
  <c r="AF789" i="61"/>
  <c r="N791" i="4" s="1"/>
  <c r="AH791" i="61"/>
  <c r="P793" i="4" s="1"/>
  <c r="AF791" i="61"/>
  <c r="N793" i="4" s="1"/>
  <c r="AG791" i="61"/>
  <c r="O793" i="4" s="1"/>
  <c r="AH797" i="61"/>
  <c r="P799" i="4" s="1"/>
  <c r="AF797" i="61"/>
  <c r="N799" i="4" s="1"/>
  <c r="AG797" i="61"/>
  <c r="O799" i="4" s="1"/>
  <c r="AH799" i="61"/>
  <c r="P801" i="4" s="1"/>
  <c r="AF799" i="61"/>
  <c r="N801" i="4" s="1"/>
  <c r="AG799" i="61"/>
  <c r="O801" i="4" s="1"/>
  <c r="AE800" i="61"/>
  <c r="M802" i="4" s="1"/>
  <c r="AF800" i="61"/>
  <c r="N802" i="4" s="1"/>
  <c r="AG812" i="61"/>
  <c r="O814" i="4" s="1"/>
  <c r="AH825" i="61"/>
  <c r="P827" i="4" s="1"/>
  <c r="AF825" i="61"/>
  <c r="N827" i="4" s="1"/>
  <c r="AG825" i="61"/>
  <c r="O827" i="4" s="1"/>
  <c r="AE832" i="61"/>
  <c r="M834" i="4" s="1"/>
  <c r="AG832" i="61"/>
  <c r="O834" i="4" s="1"/>
  <c r="AE834" i="61"/>
  <c r="M836" i="4" s="1"/>
  <c r="AG834" i="61"/>
  <c r="O836" i="4" s="1"/>
  <c r="AH835" i="61"/>
  <c r="P837" i="4" s="1"/>
  <c r="AF835" i="61"/>
  <c r="N837" i="4" s="1"/>
  <c r="AG835" i="61"/>
  <c r="O837" i="4" s="1"/>
  <c r="AH841" i="61"/>
  <c r="P843" i="4" s="1"/>
  <c r="AF841" i="61"/>
  <c r="N843" i="4" s="1"/>
  <c r="AG841" i="61"/>
  <c r="O843" i="4" s="1"/>
  <c r="AG880" i="61"/>
  <c r="O882" i="4" s="1"/>
  <c r="AE258" i="61"/>
  <c r="M260" i="4" s="1"/>
  <c r="AE262" i="61"/>
  <c r="M264" i="4" s="1"/>
  <c r="AE266" i="61"/>
  <c r="M268" i="4" s="1"/>
  <c r="AG266" i="61"/>
  <c r="O268" i="4" s="1"/>
  <c r="AG268" i="61"/>
  <c r="O270" i="4" s="1"/>
  <c r="AF276" i="61"/>
  <c r="N278" i="4" s="1"/>
  <c r="AE282" i="61"/>
  <c r="M284" i="4" s="1"/>
  <c r="AG282" i="61"/>
  <c r="O284" i="4" s="1"/>
  <c r="AG284" i="61"/>
  <c r="O286" i="4" s="1"/>
  <c r="AF292" i="61"/>
  <c r="N294" i="4" s="1"/>
  <c r="AE298" i="61"/>
  <c r="M300" i="4" s="1"/>
  <c r="AG298" i="61"/>
  <c r="O300" i="4" s="1"/>
  <c r="AE303" i="61"/>
  <c r="M305" i="4" s="1"/>
  <c r="AG306" i="61"/>
  <c r="O308" i="4" s="1"/>
  <c r="AE311" i="61"/>
  <c r="M313" i="4" s="1"/>
  <c r="AG314" i="61"/>
  <c r="O316" i="4" s="1"/>
  <c r="AE319" i="61"/>
  <c r="M321" i="4" s="1"/>
  <c r="AG322" i="61"/>
  <c r="O324" i="4" s="1"/>
  <c r="AE327" i="61"/>
  <c r="M329" i="4" s="1"/>
  <c r="AG330" i="61"/>
  <c r="O332" i="4" s="1"/>
  <c r="AE335" i="61"/>
  <c r="M337" i="4" s="1"/>
  <c r="AG338" i="61"/>
  <c r="O340" i="4" s="1"/>
  <c r="AE343" i="61"/>
  <c r="M345" i="4" s="1"/>
  <c r="AG346" i="61"/>
  <c r="O348" i="4" s="1"/>
  <c r="AF354" i="61"/>
  <c r="N356" i="4" s="1"/>
  <c r="AG367" i="61"/>
  <c r="O369" i="4" s="1"/>
  <c r="AF370" i="61"/>
  <c r="N372" i="4" s="1"/>
  <c r="AH381" i="61"/>
  <c r="P383" i="4" s="1"/>
  <c r="AG383" i="61"/>
  <c r="O385" i="4" s="1"/>
  <c r="AH386" i="61"/>
  <c r="P388" i="4" s="1"/>
  <c r="AH393" i="61"/>
  <c r="P395" i="4" s="1"/>
  <c r="AH409" i="61"/>
  <c r="P411" i="4" s="1"/>
  <c r="AH425" i="61"/>
  <c r="P427" i="4" s="1"/>
  <c r="AF388" i="61"/>
  <c r="N390" i="4" s="1"/>
  <c r="AE256" i="61"/>
  <c r="M258" i="4" s="1"/>
  <c r="AE260" i="61"/>
  <c r="M262" i="4" s="1"/>
  <c r="AE264" i="61"/>
  <c r="M266" i="4" s="1"/>
  <c r="AF268" i="61"/>
  <c r="N270" i="4" s="1"/>
  <c r="AH270" i="61"/>
  <c r="P272" i="4" s="1"/>
  <c r="AE274" i="61"/>
  <c r="M276" i="4" s="1"/>
  <c r="AG274" i="61"/>
  <c r="O276" i="4" s="1"/>
  <c r="AG276" i="61"/>
  <c r="O278" i="4" s="1"/>
  <c r="AF284" i="61"/>
  <c r="N286" i="4" s="1"/>
  <c r="AH286" i="61"/>
  <c r="P288" i="4" s="1"/>
  <c r="AE290" i="61"/>
  <c r="M292" i="4" s="1"/>
  <c r="AG290" i="61"/>
  <c r="O292" i="4" s="1"/>
  <c r="AG292" i="61"/>
  <c r="O294" i="4" s="1"/>
  <c r="AG302" i="61"/>
  <c r="O304" i="4" s="1"/>
  <c r="AE307" i="61"/>
  <c r="M309" i="4" s="1"/>
  <c r="AG310" i="61"/>
  <c r="O312" i="4" s="1"/>
  <c r="AE315" i="61"/>
  <c r="M317" i="4" s="1"/>
  <c r="AG318" i="61"/>
  <c r="O320" i="4" s="1"/>
  <c r="AE323" i="61"/>
  <c r="M325" i="4" s="1"/>
  <c r="AG326" i="61"/>
  <c r="O328" i="4" s="1"/>
  <c r="AE331" i="61"/>
  <c r="M333" i="4" s="1"/>
  <c r="AG334" i="61"/>
  <c r="O336" i="4" s="1"/>
  <c r="AE339" i="61"/>
  <c r="M341" i="4" s="1"/>
  <c r="AG342" i="61"/>
  <c r="O344" i="4" s="1"/>
  <c r="AE347" i="61"/>
  <c r="M349" i="4" s="1"/>
  <c r="AG350" i="61"/>
  <c r="O352" i="4" s="1"/>
  <c r="AG359" i="61"/>
  <c r="O361" i="4" s="1"/>
  <c r="AF362" i="61"/>
  <c r="N364" i="4" s="1"/>
  <c r="AG375" i="61"/>
  <c r="O377" i="4" s="1"/>
  <c r="AH417" i="61"/>
  <c r="P419" i="4" s="1"/>
  <c r="AH267" i="61"/>
  <c r="P269" i="4" s="1"/>
  <c r="AG267" i="61"/>
  <c r="O269" i="4" s="1"/>
  <c r="AG269" i="61"/>
  <c r="O271" i="4" s="1"/>
  <c r="AH283" i="61"/>
  <c r="P285" i="4" s="1"/>
  <c r="AG283" i="61"/>
  <c r="O285" i="4" s="1"/>
  <c r="AG285" i="61"/>
  <c r="O287" i="4" s="1"/>
  <c r="AH292" i="61"/>
  <c r="P294" i="4" s="1"/>
  <c r="AH299" i="61"/>
  <c r="P301" i="4" s="1"/>
  <c r="AG299" i="61"/>
  <c r="O301" i="4" s="1"/>
  <c r="AH304" i="61"/>
  <c r="P306" i="4" s="1"/>
  <c r="AH307" i="61"/>
  <c r="P309" i="4" s="1"/>
  <c r="AH312" i="61"/>
  <c r="P314" i="4" s="1"/>
  <c r="AH315" i="61"/>
  <c r="P317" i="4" s="1"/>
  <c r="AH320" i="61"/>
  <c r="P322" i="4" s="1"/>
  <c r="AH323" i="61"/>
  <c r="P325" i="4" s="1"/>
  <c r="AH328" i="61"/>
  <c r="P330" i="4" s="1"/>
  <c r="AH331" i="61"/>
  <c r="P333" i="4" s="1"/>
  <c r="AH336" i="61"/>
  <c r="P338" i="4" s="1"/>
  <c r="AH339" i="61"/>
  <c r="P341" i="4" s="1"/>
  <c r="AH344" i="61"/>
  <c r="P346" i="4" s="1"/>
  <c r="AH347" i="61"/>
  <c r="P349" i="4" s="1"/>
  <c r="AH352" i="61"/>
  <c r="P354" i="4" s="1"/>
  <c r="AF357" i="61"/>
  <c r="N359" i="4" s="1"/>
  <c r="AF373" i="61"/>
  <c r="N375" i="4" s="1"/>
  <c r="AF400" i="61"/>
  <c r="N402" i="4" s="1"/>
  <c r="AE259" i="61"/>
  <c r="M261" i="4" s="1"/>
  <c r="AE263" i="61"/>
  <c r="M265" i="4" s="1"/>
  <c r="AH269" i="61"/>
  <c r="P271" i="4" s="1"/>
  <c r="AE273" i="61"/>
  <c r="M275" i="4" s="1"/>
  <c r="AH276" i="61"/>
  <c r="P278" i="4" s="1"/>
  <c r="AH285" i="61"/>
  <c r="P287" i="4" s="1"/>
  <c r="AE289" i="61"/>
  <c r="M291" i="4" s="1"/>
  <c r="AH354" i="61"/>
  <c r="P356" i="4" s="1"/>
  <c r="AE354" i="61"/>
  <c r="M356" i="4" s="1"/>
  <c r="AG356" i="61"/>
  <c r="O358" i="4" s="1"/>
  <c r="AH370" i="61"/>
  <c r="P372" i="4" s="1"/>
  <c r="AE370" i="61"/>
  <c r="M372" i="4" s="1"/>
  <c r="AG372" i="61"/>
  <c r="O374" i="4" s="1"/>
  <c r="AH387" i="61"/>
  <c r="P389" i="4" s="1"/>
  <c r="AF387" i="61"/>
  <c r="N389" i="4" s="1"/>
  <c r="AF394" i="61"/>
  <c r="N396" i="4" s="1"/>
  <c r="AH402" i="61"/>
  <c r="P404" i="4" s="1"/>
  <c r="AH410" i="61"/>
  <c r="P412" i="4" s="1"/>
  <c r="AH418" i="61"/>
  <c r="P420" i="4" s="1"/>
  <c r="AH426" i="61"/>
  <c r="P428" i="4" s="1"/>
  <c r="AF266" i="61"/>
  <c r="N268" i="4" s="1"/>
  <c r="AF274" i="61"/>
  <c r="N276" i="4" s="1"/>
  <c r="AF282" i="61"/>
  <c r="N284" i="4" s="1"/>
  <c r="AF290" i="61"/>
  <c r="N292" i="4" s="1"/>
  <c r="AF297" i="61"/>
  <c r="N299" i="4" s="1"/>
  <c r="AF302" i="61"/>
  <c r="N304" i="4" s="1"/>
  <c r="AF306" i="61"/>
  <c r="N308" i="4" s="1"/>
  <c r="AF310" i="61"/>
  <c r="N312" i="4" s="1"/>
  <c r="AF314" i="61"/>
  <c r="N316" i="4" s="1"/>
  <c r="AF318" i="61"/>
  <c r="N320" i="4" s="1"/>
  <c r="AF322" i="61"/>
  <c r="N324" i="4" s="1"/>
  <c r="AF326" i="61"/>
  <c r="N328" i="4" s="1"/>
  <c r="AF330" i="61"/>
  <c r="N332" i="4" s="1"/>
  <c r="AF334" i="61"/>
  <c r="N336" i="4" s="1"/>
  <c r="AF338" i="61"/>
  <c r="N340" i="4" s="1"/>
  <c r="AF342" i="61"/>
  <c r="N344" i="4" s="1"/>
  <c r="AF346" i="61"/>
  <c r="N348" i="4" s="1"/>
  <c r="AF350" i="61"/>
  <c r="N352" i="4" s="1"/>
  <c r="AG355" i="61"/>
  <c r="O357" i="4" s="1"/>
  <c r="AF356" i="61"/>
  <c r="N358" i="4" s="1"/>
  <c r="AH358" i="61"/>
  <c r="P360" i="4" s="1"/>
  <c r="AG363" i="61"/>
  <c r="O365" i="4" s="1"/>
  <c r="AF364" i="61"/>
  <c r="N366" i="4" s="1"/>
  <c r="AH366" i="61"/>
  <c r="P368" i="4" s="1"/>
  <c r="AG371" i="61"/>
  <c r="O373" i="4" s="1"/>
  <c r="AF372" i="61"/>
  <c r="N374" i="4" s="1"/>
  <c r="AH374" i="61"/>
  <c r="P376" i="4" s="1"/>
  <c r="AG379" i="61"/>
  <c r="O381" i="4" s="1"/>
  <c r="AF380" i="61"/>
  <c r="N382" i="4" s="1"/>
  <c r="AH385" i="61"/>
  <c r="P387" i="4" s="1"/>
  <c r="AF392" i="61"/>
  <c r="N394" i="4" s="1"/>
  <c r="AF396" i="61"/>
  <c r="N398" i="4" s="1"/>
  <c r="AE398" i="61"/>
  <c r="M400" i="4" s="1"/>
  <c r="AG398" i="61"/>
  <c r="O400" i="4" s="1"/>
  <c r="AF399" i="61"/>
  <c r="N401" i="4" s="1"/>
  <c r="AH401" i="61"/>
  <c r="P403" i="4" s="1"/>
  <c r="AG409" i="61"/>
  <c r="O411" i="4" s="1"/>
  <c r="AG417" i="61"/>
  <c r="O419" i="4" s="1"/>
  <c r="AG425" i="61"/>
  <c r="O427" i="4" s="1"/>
  <c r="AF273" i="61"/>
  <c r="N275" i="4" s="1"/>
  <c r="AF281" i="61"/>
  <c r="N283" i="4" s="1"/>
  <c r="AF289" i="61"/>
  <c r="N291" i="4" s="1"/>
  <c r="AF296" i="61"/>
  <c r="N298" i="4" s="1"/>
  <c r="AG300" i="61"/>
  <c r="O302" i="4" s="1"/>
  <c r="AG304" i="61"/>
  <c r="O306" i="4" s="1"/>
  <c r="AG308" i="61"/>
  <c r="O310" i="4" s="1"/>
  <c r="AG312" i="61"/>
  <c r="O314" i="4" s="1"/>
  <c r="AG316" i="61"/>
  <c r="O318" i="4" s="1"/>
  <c r="AG320" i="61"/>
  <c r="O322" i="4" s="1"/>
  <c r="AG324" i="61"/>
  <c r="O326" i="4" s="1"/>
  <c r="AG328" i="61"/>
  <c r="O330" i="4" s="1"/>
  <c r="AG332" i="61"/>
  <c r="O334" i="4" s="1"/>
  <c r="AG336" i="61"/>
  <c r="O338" i="4" s="1"/>
  <c r="AG340" i="61"/>
  <c r="O342" i="4" s="1"/>
  <c r="AG344" i="61"/>
  <c r="O346" i="4" s="1"/>
  <c r="AG348" i="61"/>
  <c r="O350" i="4" s="1"/>
  <c r="AG352" i="61"/>
  <c r="O354" i="4" s="1"/>
  <c r="AF353" i="61"/>
  <c r="N355" i="4" s="1"/>
  <c r="AH355" i="61"/>
  <c r="P357" i="4" s="1"/>
  <c r="AG360" i="61"/>
  <c r="O362" i="4" s="1"/>
  <c r="AF361" i="61"/>
  <c r="N363" i="4" s="1"/>
  <c r="AH363" i="61"/>
  <c r="P365" i="4" s="1"/>
  <c r="AG368" i="61"/>
  <c r="O370" i="4" s="1"/>
  <c r="AF369" i="61"/>
  <c r="N371" i="4" s="1"/>
  <c r="AH371" i="61"/>
  <c r="P373" i="4" s="1"/>
  <c r="AG376" i="61"/>
  <c r="O378" i="4" s="1"/>
  <c r="AF377" i="61"/>
  <c r="N379" i="4" s="1"/>
  <c r="AH379" i="61"/>
  <c r="P381" i="4" s="1"/>
  <c r="AH382" i="61"/>
  <c r="P384" i="4" s="1"/>
  <c r="AG384" i="61"/>
  <c r="O386" i="4" s="1"/>
  <c r="AF385" i="61"/>
  <c r="N387" i="4" s="1"/>
  <c r="AG391" i="61"/>
  <c r="O393" i="4" s="1"/>
  <c r="AE400" i="61"/>
  <c r="M402" i="4" s="1"/>
  <c r="AF401" i="61"/>
  <c r="N403" i="4" s="1"/>
  <c r="AE408" i="61"/>
  <c r="M410" i="4" s="1"/>
  <c r="AE416" i="61"/>
  <c r="M418" i="4" s="1"/>
  <c r="AE424" i="61"/>
  <c r="M426" i="4" s="1"/>
  <c r="AF272" i="61"/>
  <c r="N274" i="4" s="1"/>
  <c r="AF280" i="61"/>
  <c r="N282" i="4" s="1"/>
  <c r="AF288" i="61"/>
  <c r="N290" i="4" s="1"/>
  <c r="AF301" i="61"/>
  <c r="N303" i="4" s="1"/>
  <c r="AF305" i="61"/>
  <c r="N307" i="4" s="1"/>
  <c r="AF309" i="61"/>
  <c r="N311" i="4" s="1"/>
  <c r="AF313" i="61"/>
  <c r="N315" i="4" s="1"/>
  <c r="AF317" i="61"/>
  <c r="N319" i="4" s="1"/>
  <c r="AF321" i="61"/>
  <c r="N323" i="4" s="1"/>
  <c r="AF325" i="61"/>
  <c r="N327" i="4" s="1"/>
  <c r="AF329" i="61"/>
  <c r="N331" i="4" s="1"/>
  <c r="AF333" i="61"/>
  <c r="N335" i="4" s="1"/>
  <c r="AF337" i="61"/>
  <c r="N339" i="4" s="1"/>
  <c r="AF341" i="61"/>
  <c r="N343" i="4" s="1"/>
  <c r="AF345" i="61"/>
  <c r="N347" i="4" s="1"/>
  <c r="AF349" i="61"/>
  <c r="N351" i="4" s="1"/>
  <c r="AG357" i="61"/>
  <c r="O359" i="4" s="1"/>
  <c r="AF358" i="61"/>
  <c r="N360" i="4" s="1"/>
  <c r="AH360" i="61"/>
  <c r="P362" i="4" s="1"/>
  <c r="AG365" i="61"/>
  <c r="O367" i="4" s="1"/>
  <c r="AF366" i="61"/>
  <c r="N368" i="4" s="1"/>
  <c r="AH368" i="61"/>
  <c r="P370" i="4" s="1"/>
  <c r="AG373" i="61"/>
  <c r="O375" i="4" s="1"/>
  <c r="AF374" i="61"/>
  <c r="N376" i="4" s="1"/>
  <c r="AH376" i="61"/>
  <c r="P378" i="4" s="1"/>
  <c r="AG381" i="61"/>
  <c r="O383" i="4" s="1"/>
  <c r="AF382" i="61"/>
  <c r="N384" i="4" s="1"/>
  <c r="AG387" i="61"/>
  <c r="O389" i="4" s="1"/>
  <c r="AH394" i="61"/>
  <c r="P396" i="4" s="1"/>
  <c r="AG403" i="61"/>
  <c r="O405" i="4" s="1"/>
  <c r="AH406" i="61"/>
  <c r="P408" i="4" s="1"/>
  <c r="AE410" i="61"/>
  <c r="M412" i="4" s="1"/>
  <c r="AG411" i="61"/>
  <c r="O413" i="4" s="1"/>
  <c r="AH414" i="61"/>
  <c r="P416" i="4" s="1"/>
  <c r="AE418" i="61"/>
  <c r="M420" i="4" s="1"/>
  <c r="AG419" i="61"/>
  <c r="O421" i="4" s="1"/>
  <c r="AH422" i="61"/>
  <c r="P424" i="4" s="1"/>
  <c r="AE426" i="61"/>
  <c r="M428" i="4" s="1"/>
  <c r="AE558" i="61"/>
  <c r="M560" i="4" s="1"/>
  <c r="AF271" i="61"/>
  <c r="N273" i="4" s="1"/>
  <c r="AF279" i="61"/>
  <c r="N281" i="4" s="1"/>
  <c r="AF287" i="61"/>
  <c r="N289" i="4" s="1"/>
  <c r="AF295" i="61"/>
  <c r="N297" i="4" s="1"/>
  <c r="AG303" i="61"/>
  <c r="O305" i="4" s="1"/>
  <c r="AG307" i="61"/>
  <c r="O309" i="4" s="1"/>
  <c r="AG311" i="61"/>
  <c r="O313" i="4" s="1"/>
  <c r="AG315" i="61"/>
  <c r="O317" i="4" s="1"/>
  <c r="AG319" i="61"/>
  <c r="O321" i="4" s="1"/>
  <c r="AG323" i="61"/>
  <c r="O325" i="4" s="1"/>
  <c r="AG327" i="61"/>
  <c r="O329" i="4" s="1"/>
  <c r="AG331" i="61"/>
  <c r="O333" i="4" s="1"/>
  <c r="AG335" i="61"/>
  <c r="O337" i="4" s="1"/>
  <c r="AG339" i="61"/>
  <c r="O341" i="4" s="1"/>
  <c r="AG343" i="61"/>
  <c r="O345" i="4" s="1"/>
  <c r="AG347" i="61"/>
  <c r="O349" i="4" s="1"/>
  <c r="AG351" i="61"/>
  <c r="O353" i="4" s="1"/>
  <c r="AG354" i="61"/>
  <c r="O356" i="4" s="1"/>
  <c r="AF355" i="61"/>
  <c r="N357" i="4" s="1"/>
  <c r="AH357" i="61"/>
  <c r="P359" i="4" s="1"/>
  <c r="AG362" i="61"/>
  <c r="O364" i="4" s="1"/>
  <c r="AF363" i="61"/>
  <c r="N365" i="4" s="1"/>
  <c r="AH365" i="61"/>
  <c r="P367" i="4" s="1"/>
  <c r="AG370" i="61"/>
  <c r="O372" i="4" s="1"/>
  <c r="AF371" i="61"/>
  <c r="N373" i="4" s="1"/>
  <c r="AH373" i="61"/>
  <c r="P375" i="4" s="1"/>
  <c r="AG378" i="61"/>
  <c r="O380" i="4" s="1"/>
  <c r="AF379" i="61"/>
  <c r="N381" i="4" s="1"/>
  <c r="AH384" i="61"/>
  <c r="P386" i="4" s="1"/>
  <c r="AH400" i="61"/>
  <c r="P402" i="4" s="1"/>
  <c r="AF406" i="61"/>
  <c r="N408" i="4" s="1"/>
  <c r="AF409" i="61"/>
  <c r="N411" i="4" s="1"/>
  <c r="AF414" i="61"/>
  <c r="N416" i="4" s="1"/>
  <c r="AF417" i="61"/>
  <c r="N419" i="4" s="1"/>
  <c r="AF422" i="61"/>
  <c r="N424" i="4" s="1"/>
  <c r="AF425" i="61"/>
  <c r="N427" i="4" s="1"/>
  <c r="AG389" i="61"/>
  <c r="O391" i="4" s="1"/>
  <c r="AG397" i="61"/>
  <c r="O399" i="4" s="1"/>
  <c r="AG404" i="61"/>
  <c r="O406" i="4" s="1"/>
  <c r="AE407" i="61"/>
  <c r="M409" i="4" s="1"/>
  <c r="AG408" i="61"/>
  <c r="O410" i="4" s="1"/>
  <c r="AE411" i="61"/>
  <c r="M413" i="4" s="1"/>
  <c r="AG412" i="61"/>
  <c r="O414" i="4" s="1"/>
  <c r="AE415" i="61"/>
  <c r="M417" i="4" s="1"/>
  <c r="AG416" i="61"/>
  <c r="O418" i="4" s="1"/>
  <c r="AE419" i="61"/>
  <c r="M421" i="4" s="1"/>
  <c r="AG420" i="61"/>
  <c r="O422" i="4" s="1"/>
  <c r="AE423" i="61"/>
  <c r="M425" i="4" s="1"/>
  <c r="AG424" i="61"/>
  <c r="O426" i="4" s="1"/>
  <c r="AE427" i="61"/>
  <c r="M429" i="4" s="1"/>
  <c r="AG428" i="61"/>
  <c r="O430" i="4" s="1"/>
  <c r="AE431" i="61"/>
  <c r="M433" i="4" s="1"/>
  <c r="AG432" i="61"/>
  <c r="O434" i="4" s="1"/>
  <c r="AE435" i="61"/>
  <c r="M437" i="4" s="1"/>
  <c r="AG436" i="61"/>
  <c r="O438" i="4" s="1"/>
  <c r="AE439" i="61"/>
  <c r="M441" i="4" s="1"/>
  <c r="AG440" i="61"/>
  <c r="O442" i="4" s="1"/>
  <c r="AE443" i="61"/>
  <c r="M445" i="4" s="1"/>
  <c r="AG444" i="61"/>
  <c r="O446" i="4" s="1"/>
  <c r="AE447" i="61"/>
  <c r="M449" i="4" s="1"/>
  <c r="AG448" i="61"/>
  <c r="O450" i="4" s="1"/>
  <c r="AE451" i="61"/>
  <c r="M453" i="4" s="1"/>
  <c r="AG452" i="61"/>
  <c r="O454" i="4" s="1"/>
  <c r="AE455" i="61"/>
  <c r="M457" i="4" s="1"/>
  <c r="AG456" i="61"/>
  <c r="O458" i="4" s="1"/>
  <c r="AE459" i="61"/>
  <c r="M461" i="4" s="1"/>
  <c r="AG460" i="61"/>
  <c r="O462" i="4" s="1"/>
  <c r="AE463" i="61"/>
  <c r="M465" i="4" s="1"/>
  <c r="AG464" i="61"/>
  <c r="O466" i="4" s="1"/>
  <c r="AE467" i="61"/>
  <c r="M469" i="4" s="1"/>
  <c r="AG468" i="61"/>
  <c r="O470" i="4" s="1"/>
  <c r="AE471" i="61"/>
  <c r="M473" i="4" s="1"/>
  <c r="AG472" i="61"/>
  <c r="O474" i="4" s="1"/>
  <c r="AE475" i="61"/>
  <c r="M477" i="4" s="1"/>
  <c r="AG476" i="61"/>
  <c r="O478" i="4" s="1"/>
  <c r="AE479" i="61"/>
  <c r="M481" i="4" s="1"/>
  <c r="AG480" i="61"/>
  <c r="O482" i="4" s="1"/>
  <c r="AE483" i="61"/>
  <c r="M485" i="4" s="1"/>
  <c r="AG484" i="61"/>
  <c r="O486" i="4" s="1"/>
  <c r="AE487" i="61"/>
  <c r="M489" i="4" s="1"/>
  <c r="AG488" i="61"/>
  <c r="O490" i="4" s="1"/>
  <c r="AH491" i="61"/>
  <c r="P493" i="4" s="1"/>
  <c r="AH495" i="61"/>
  <c r="P497" i="4" s="1"/>
  <c r="AF507" i="61"/>
  <c r="N509" i="4" s="1"/>
  <c r="AE512" i="61"/>
  <c r="M514" i="4" s="1"/>
  <c r="AG512" i="61"/>
  <c r="O514" i="4" s="1"/>
  <c r="AG518" i="61"/>
  <c r="O520" i="4" s="1"/>
  <c r="AE527" i="61"/>
  <c r="M529" i="4" s="1"/>
  <c r="AF531" i="61"/>
  <c r="N533" i="4" s="1"/>
  <c r="AG386" i="61"/>
  <c r="O388" i="4" s="1"/>
  <c r="AG394" i="61"/>
  <c r="O396" i="4" s="1"/>
  <c r="AG402" i="61"/>
  <c r="O404" i="4" s="1"/>
  <c r="AH490" i="61"/>
  <c r="P492" i="4" s="1"/>
  <c r="AE511" i="61"/>
  <c r="M513" i="4" s="1"/>
  <c r="AG526" i="61"/>
  <c r="O528" i="4" s="1"/>
  <c r="AE535" i="61"/>
  <c r="M537" i="4" s="1"/>
  <c r="AF539" i="61"/>
  <c r="N541" i="4" s="1"/>
  <c r="AG385" i="61"/>
  <c r="O387" i="4" s="1"/>
  <c r="AG393" i="61"/>
  <c r="O395" i="4" s="1"/>
  <c r="AG401" i="61"/>
  <c r="O403" i="4" s="1"/>
  <c r="AE405" i="61"/>
  <c r="M407" i="4" s="1"/>
  <c r="AG406" i="61"/>
  <c r="O408" i="4" s="1"/>
  <c r="AE409" i="61"/>
  <c r="M411" i="4" s="1"/>
  <c r="AG410" i="61"/>
  <c r="O412" i="4" s="1"/>
  <c r="AE413" i="61"/>
  <c r="M415" i="4" s="1"/>
  <c r="AG414" i="61"/>
  <c r="O416" i="4" s="1"/>
  <c r="AE417" i="61"/>
  <c r="M419" i="4" s="1"/>
  <c r="AG418" i="61"/>
  <c r="O420" i="4" s="1"/>
  <c r="AE421" i="61"/>
  <c r="M423" i="4" s="1"/>
  <c r="AG422" i="61"/>
  <c r="O424" i="4" s="1"/>
  <c r="AE425" i="61"/>
  <c r="M427" i="4" s="1"/>
  <c r="AG426" i="61"/>
  <c r="O428" i="4" s="1"/>
  <c r="AE429" i="61"/>
  <c r="M431" i="4" s="1"/>
  <c r="AG430" i="61"/>
  <c r="O432" i="4" s="1"/>
  <c r="AE433" i="61"/>
  <c r="M435" i="4" s="1"/>
  <c r="AG434" i="61"/>
  <c r="O436" i="4" s="1"/>
  <c r="AE437" i="61"/>
  <c r="M439" i="4" s="1"/>
  <c r="AG438" i="61"/>
  <c r="O440" i="4" s="1"/>
  <c r="AE441" i="61"/>
  <c r="M443" i="4" s="1"/>
  <c r="AG442" i="61"/>
  <c r="O444" i="4" s="1"/>
  <c r="AE445" i="61"/>
  <c r="M447" i="4" s="1"/>
  <c r="AG446" i="61"/>
  <c r="O448" i="4" s="1"/>
  <c r="AE449" i="61"/>
  <c r="M451" i="4" s="1"/>
  <c r="AG450" i="61"/>
  <c r="O452" i="4" s="1"/>
  <c r="AE453" i="61"/>
  <c r="M455" i="4" s="1"/>
  <c r="AG454" i="61"/>
  <c r="O456" i="4" s="1"/>
  <c r="AE457" i="61"/>
  <c r="M459" i="4" s="1"/>
  <c r="AG458" i="61"/>
  <c r="O460" i="4" s="1"/>
  <c r="AE461" i="61"/>
  <c r="M463" i="4" s="1"/>
  <c r="AG462" i="61"/>
  <c r="O464" i="4" s="1"/>
  <c r="AE465" i="61"/>
  <c r="M467" i="4" s="1"/>
  <c r="AG466" i="61"/>
  <c r="O468" i="4" s="1"/>
  <c r="AE469" i="61"/>
  <c r="M471" i="4" s="1"/>
  <c r="AG470" i="61"/>
  <c r="O472" i="4" s="1"/>
  <c r="AE473" i="61"/>
  <c r="M475" i="4" s="1"/>
  <c r="AG474" i="61"/>
  <c r="O476" i="4" s="1"/>
  <c r="AE477" i="61"/>
  <c r="M479" i="4" s="1"/>
  <c r="AG478" i="61"/>
  <c r="O480" i="4" s="1"/>
  <c r="AE481" i="61"/>
  <c r="M483" i="4" s="1"/>
  <c r="AG482" i="61"/>
  <c r="O484" i="4" s="1"/>
  <c r="AE485" i="61"/>
  <c r="M487" i="4" s="1"/>
  <c r="AG486" i="61"/>
  <c r="O488" i="4" s="1"/>
  <c r="AE496" i="61"/>
  <c r="M498" i="4" s="1"/>
  <c r="AG496" i="61"/>
  <c r="O498" i="4" s="1"/>
  <c r="AG502" i="61"/>
  <c r="O504" i="4" s="1"/>
  <c r="AH511" i="61"/>
  <c r="P513" i="4" s="1"/>
  <c r="AG550" i="61"/>
  <c r="O552" i="4" s="1"/>
  <c r="AE559" i="61"/>
  <c r="M561" i="4" s="1"/>
  <c r="AG392" i="61"/>
  <c r="O394" i="4" s="1"/>
  <c r="AG400" i="61"/>
  <c r="O402" i="4" s="1"/>
  <c r="AH489" i="61"/>
  <c r="P491" i="4" s="1"/>
  <c r="AE519" i="61"/>
  <c r="M521" i="4" s="1"/>
  <c r="AH555" i="61"/>
  <c r="P557" i="4" s="1"/>
  <c r="AE432" i="61"/>
  <c r="M434" i="4" s="1"/>
  <c r="AE436" i="61"/>
  <c r="M438" i="4" s="1"/>
  <c r="AE440" i="61"/>
  <c r="M442" i="4" s="1"/>
  <c r="AE444" i="61"/>
  <c r="M446" i="4" s="1"/>
  <c r="AE448" i="61"/>
  <c r="M450" i="4" s="1"/>
  <c r="AE452" i="61"/>
  <c r="M454" i="4" s="1"/>
  <c r="AE456" i="61"/>
  <c r="M458" i="4" s="1"/>
  <c r="AE460" i="61"/>
  <c r="M462" i="4" s="1"/>
  <c r="AE464" i="61"/>
  <c r="M466" i="4" s="1"/>
  <c r="AE468" i="61"/>
  <c r="M470" i="4" s="1"/>
  <c r="AE472" i="61"/>
  <c r="M474" i="4" s="1"/>
  <c r="AE476" i="61"/>
  <c r="M478" i="4" s="1"/>
  <c r="AE480" i="61"/>
  <c r="M482" i="4" s="1"/>
  <c r="AE484" i="61"/>
  <c r="M486" i="4" s="1"/>
  <c r="AE488" i="61"/>
  <c r="M490" i="4" s="1"/>
  <c r="AF490" i="61"/>
  <c r="N492" i="4" s="1"/>
  <c r="AH498" i="61"/>
  <c r="P500" i="4" s="1"/>
  <c r="AF499" i="61"/>
  <c r="N501" i="4" s="1"/>
  <c r="AG510" i="61"/>
  <c r="O512" i="4" s="1"/>
  <c r="AH515" i="61"/>
  <c r="P517" i="4" s="1"/>
  <c r="AH519" i="61"/>
  <c r="P521" i="4" s="1"/>
  <c r="AG534" i="61"/>
  <c r="O536" i="4" s="1"/>
  <c r="AE543" i="61"/>
  <c r="M545" i="4" s="1"/>
  <c r="AF547" i="61"/>
  <c r="N549" i="4" s="1"/>
  <c r="AG495" i="61"/>
  <c r="O497" i="4" s="1"/>
  <c r="AG503" i="61"/>
  <c r="O505" i="4" s="1"/>
  <c r="AG511" i="61"/>
  <c r="O513" i="4" s="1"/>
  <c r="AG519" i="61"/>
  <c r="O521" i="4" s="1"/>
  <c r="AG527" i="61"/>
  <c r="O529" i="4" s="1"/>
  <c r="AG535" i="61"/>
  <c r="O537" i="4" s="1"/>
  <c r="AG543" i="61"/>
  <c r="O545" i="4" s="1"/>
  <c r="AG551" i="61"/>
  <c r="O553" i="4" s="1"/>
  <c r="AG559" i="61"/>
  <c r="O561" i="4" s="1"/>
  <c r="AF583" i="61"/>
  <c r="N585" i="4" s="1"/>
  <c r="AF599" i="61"/>
  <c r="N601" i="4" s="1"/>
  <c r="AF615" i="61"/>
  <c r="N617" i="4" s="1"/>
  <c r="AG627" i="61"/>
  <c r="O629" i="4" s="1"/>
  <c r="AF655" i="61"/>
  <c r="N657" i="4" s="1"/>
  <c r="AE660" i="61"/>
  <c r="M662" i="4" s="1"/>
  <c r="AE666" i="61"/>
  <c r="M668" i="4" s="1"/>
  <c r="AE669" i="61"/>
  <c r="M671" i="4" s="1"/>
  <c r="AE678" i="61"/>
  <c r="M680" i="4" s="1"/>
  <c r="AG678" i="61"/>
  <c r="O680" i="4" s="1"/>
  <c r="AG595" i="61"/>
  <c r="O597" i="4" s="1"/>
  <c r="AG611" i="61"/>
  <c r="O613" i="4" s="1"/>
  <c r="AE626" i="61"/>
  <c r="M628" i="4" s="1"/>
  <c r="AE629" i="61"/>
  <c r="M631" i="4" s="1"/>
  <c r="AE638" i="61"/>
  <c r="M640" i="4" s="1"/>
  <c r="AG638" i="61"/>
  <c r="O640" i="4" s="1"/>
  <c r="AG651" i="61"/>
  <c r="O653" i="4" s="1"/>
  <c r="AG581" i="61"/>
  <c r="O583" i="4" s="1"/>
  <c r="AG590" i="61"/>
  <c r="O592" i="4" s="1"/>
  <c r="AG597" i="61"/>
  <c r="O599" i="4" s="1"/>
  <c r="AF598" i="61"/>
  <c r="N600" i="4" s="1"/>
  <c r="AE606" i="61"/>
  <c r="M608" i="4" s="1"/>
  <c r="AG606" i="61"/>
  <c r="O608" i="4" s="1"/>
  <c r="AG613" i="61"/>
  <c r="O615" i="4" s="1"/>
  <c r="AF614" i="61"/>
  <c r="N616" i="4" s="1"/>
  <c r="AE622" i="61"/>
  <c r="M624" i="4" s="1"/>
  <c r="AG622" i="61"/>
  <c r="O624" i="4" s="1"/>
  <c r="AG635" i="61"/>
  <c r="O637" i="4" s="1"/>
  <c r="AF663" i="61"/>
  <c r="N665" i="4" s="1"/>
  <c r="AH671" i="61"/>
  <c r="P673" i="4" s="1"/>
  <c r="AE674" i="61"/>
  <c r="M676" i="4" s="1"/>
  <c r="AE677" i="61"/>
  <c r="M679" i="4" s="1"/>
  <c r="AG491" i="61"/>
  <c r="O493" i="4" s="1"/>
  <c r="AG499" i="61"/>
  <c r="O501" i="4" s="1"/>
  <c r="AG507" i="61"/>
  <c r="O509" i="4" s="1"/>
  <c r="AG515" i="61"/>
  <c r="O517" i="4" s="1"/>
  <c r="AG523" i="61"/>
  <c r="O525" i="4" s="1"/>
  <c r="AG531" i="61"/>
  <c r="O533" i="4" s="1"/>
  <c r="AG539" i="61"/>
  <c r="O541" i="4" s="1"/>
  <c r="AG547" i="61"/>
  <c r="O549" i="4" s="1"/>
  <c r="AG555" i="61"/>
  <c r="O557" i="4" s="1"/>
  <c r="AH590" i="61"/>
  <c r="P592" i="4" s="1"/>
  <c r="AH606" i="61"/>
  <c r="P608" i="4" s="1"/>
  <c r="AH622" i="61"/>
  <c r="P624" i="4" s="1"/>
  <c r="AH631" i="61"/>
  <c r="P633" i="4" s="1"/>
  <c r="AG631" i="61"/>
  <c r="O633" i="4" s="1"/>
  <c r="AG646" i="61"/>
  <c r="O648" i="4" s="1"/>
  <c r="AF657" i="61"/>
  <c r="N659" i="4" s="1"/>
  <c r="AE701" i="61"/>
  <c r="M703" i="4" s="1"/>
  <c r="AG490" i="61"/>
  <c r="O492" i="4" s="1"/>
  <c r="AG498" i="61"/>
  <c r="O500" i="4" s="1"/>
  <c r="AG506" i="61"/>
  <c r="O508" i="4" s="1"/>
  <c r="AG514" i="61"/>
  <c r="O516" i="4" s="1"/>
  <c r="AE564" i="61"/>
  <c r="M566" i="4" s="1"/>
  <c r="AE568" i="61"/>
  <c r="M570" i="4" s="1"/>
  <c r="AE572" i="61"/>
  <c r="M574" i="4" s="1"/>
  <c r="AE576" i="61"/>
  <c r="M578" i="4" s="1"/>
  <c r="AE580" i="61"/>
  <c r="M582" i="4" s="1"/>
  <c r="AH583" i="61"/>
  <c r="P585" i="4" s="1"/>
  <c r="AG583" i="61"/>
  <c r="O585" i="4" s="1"/>
  <c r="AF585" i="61"/>
  <c r="N587" i="4" s="1"/>
  <c r="AE596" i="61"/>
  <c r="M598" i="4" s="1"/>
  <c r="AH599" i="61"/>
  <c r="P601" i="4" s="1"/>
  <c r="AG599" i="61"/>
  <c r="O601" i="4" s="1"/>
  <c r="AF601" i="61"/>
  <c r="N603" i="4" s="1"/>
  <c r="AE612" i="61"/>
  <c r="M614" i="4" s="1"/>
  <c r="AH615" i="61"/>
  <c r="P617" i="4" s="1"/>
  <c r="AG615" i="61"/>
  <c r="O617" i="4" s="1"/>
  <c r="AF617" i="61"/>
  <c r="N619" i="4" s="1"/>
  <c r="AH646" i="61"/>
  <c r="P648" i="4" s="1"/>
  <c r="AE652" i="61"/>
  <c r="M654" i="4" s="1"/>
  <c r="AH655" i="61"/>
  <c r="P657" i="4" s="1"/>
  <c r="AG655" i="61"/>
  <c r="O657" i="4" s="1"/>
  <c r="AG670" i="61"/>
  <c r="O672" i="4" s="1"/>
  <c r="AG489" i="61"/>
  <c r="O491" i="4" s="1"/>
  <c r="AG497" i="61"/>
  <c r="O499" i="4" s="1"/>
  <c r="AG505" i="61"/>
  <c r="O507" i="4" s="1"/>
  <c r="AG513" i="61"/>
  <c r="O515" i="4" s="1"/>
  <c r="AG521" i="61"/>
  <c r="O523" i="4" s="1"/>
  <c r="AG529" i="61"/>
  <c r="O531" i="4" s="1"/>
  <c r="AG537" i="61"/>
  <c r="O539" i="4" s="1"/>
  <c r="AG545" i="61"/>
  <c r="O547" i="4" s="1"/>
  <c r="AG553" i="61"/>
  <c r="O555" i="4" s="1"/>
  <c r="AE586" i="61"/>
  <c r="M588" i="4" s="1"/>
  <c r="AE589" i="61"/>
  <c r="M591" i="4" s="1"/>
  <c r="AE602" i="61"/>
  <c r="M604" i="4" s="1"/>
  <c r="AE605" i="61"/>
  <c r="M607" i="4" s="1"/>
  <c r="AE618" i="61"/>
  <c r="M620" i="4" s="1"/>
  <c r="AE621" i="61"/>
  <c r="M623" i="4" s="1"/>
  <c r="AE630" i="61"/>
  <c r="M632" i="4" s="1"/>
  <c r="AG630" i="61"/>
  <c r="O632" i="4" s="1"/>
  <c r="AF641" i="61"/>
  <c r="N643" i="4" s="1"/>
  <c r="AG643" i="61"/>
  <c r="O645" i="4" s="1"/>
  <c r="AH670" i="61"/>
  <c r="P672" i="4" s="1"/>
  <c r="AF671" i="61"/>
  <c r="N673" i="4" s="1"/>
  <c r="AE676" i="61"/>
  <c r="M678" i="4" s="1"/>
  <c r="AH679" i="61"/>
  <c r="P681" i="4" s="1"/>
  <c r="AG679" i="61"/>
  <c r="O681" i="4" s="1"/>
  <c r="AF584" i="61"/>
  <c r="N586" i="4" s="1"/>
  <c r="AF592" i="61"/>
  <c r="N594" i="4" s="1"/>
  <c r="AF600" i="61"/>
  <c r="N602" i="4" s="1"/>
  <c r="AF608" i="61"/>
  <c r="N610" i="4" s="1"/>
  <c r="AF616" i="61"/>
  <c r="N618" i="4" s="1"/>
  <c r="AF624" i="61"/>
  <c r="N626" i="4" s="1"/>
  <c r="AF632" i="61"/>
  <c r="N634" i="4" s="1"/>
  <c r="AF640" i="61"/>
  <c r="N642" i="4" s="1"/>
  <c r="AF648" i="61"/>
  <c r="N650" i="4" s="1"/>
  <c r="AF656" i="61"/>
  <c r="N658" i="4" s="1"/>
  <c r="AF664" i="61"/>
  <c r="N666" i="4" s="1"/>
  <c r="AF672" i="61"/>
  <c r="N674" i="4" s="1"/>
  <c r="AF680" i="61"/>
  <c r="N682" i="4" s="1"/>
  <c r="AF687" i="61"/>
  <c r="N689" i="4" s="1"/>
  <c r="AG689" i="61"/>
  <c r="O691" i="4" s="1"/>
  <c r="AF691" i="61"/>
  <c r="N693" i="4" s="1"/>
  <c r="AG693" i="61"/>
  <c r="O695" i="4" s="1"/>
  <c r="AF695" i="61"/>
  <c r="N697" i="4" s="1"/>
  <c r="AG708" i="61"/>
  <c r="O710" i="4" s="1"/>
  <c r="AF726" i="61"/>
  <c r="N728" i="4" s="1"/>
  <c r="AG722" i="61"/>
  <c r="O724" i="4" s="1"/>
  <c r="AF580" i="61"/>
  <c r="N582" i="4" s="1"/>
  <c r="AF588" i="61"/>
  <c r="N590" i="4" s="1"/>
  <c r="AF596" i="61"/>
  <c r="N598" i="4" s="1"/>
  <c r="AF604" i="61"/>
  <c r="N606" i="4" s="1"/>
  <c r="AF612" i="61"/>
  <c r="N614" i="4" s="1"/>
  <c r="AF620" i="61"/>
  <c r="N622" i="4" s="1"/>
  <c r="AF628" i="61"/>
  <c r="N630" i="4" s="1"/>
  <c r="AF636" i="61"/>
  <c r="N638" i="4" s="1"/>
  <c r="AF644" i="61"/>
  <c r="N646" i="4" s="1"/>
  <c r="AF652" i="61"/>
  <c r="N654" i="4" s="1"/>
  <c r="AF660" i="61"/>
  <c r="N662" i="4" s="1"/>
  <c r="AF668" i="61"/>
  <c r="N670" i="4" s="1"/>
  <c r="AF676" i="61"/>
  <c r="N678" i="4" s="1"/>
  <c r="AF684" i="61"/>
  <c r="N686" i="4" s="1"/>
  <c r="AF693" i="61"/>
  <c r="N695" i="4" s="1"/>
  <c r="AF696" i="61"/>
  <c r="N698" i="4" s="1"/>
  <c r="AF718" i="61"/>
  <c r="N720" i="4" s="1"/>
  <c r="AF587" i="61"/>
  <c r="N589" i="4" s="1"/>
  <c r="AF595" i="61"/>
  <c r="N597" i="4" s="1"/>
  <c r="AF603" i="61"/>
  <c r="N605" i="4" s="1"/>
  <c r="AF611" i="61"/>
  <c r="N613" i="4" s="1"/>
  <c r="AF619" i="61"/>
  <c r="N621" i="4" s="1"/>
  <c r="AF627" i="61"/>
  <c r="N629" i="4" s="1"/>
  <c r="AF635" i="61"/>
  <c r="N637" i="4" s="1"/>
  <c r="AF643" i="61"/>
  <c r="N645" i="4" s="1"/>
  <c r="AF651" i="61"/>
  <c r="N653" i="4" s="1"/>
  <c r="AF659" i="61"/>
  <c r="N661" i="4" s="1"/>
  <c r="AF667" i="61"/>
  <c r="N669" i="4" s="1"/>
  <c r="AF675" i="61"/>
  <c r="N677" i="4" s="1"/>
  <c r="AF683" i="61"/>
  <c r="N685" i="4" s="1"/>
  <c r="AG698" i="61"/>
  <c r="O700" i="4" s="1"/>
  <c r="AF699" i="61"/>
  <c r="N701" i="4" s="1"/>
  <c r="AH707" i="61"/>
  <c r="P709" i="4" s="1"/>
  <c r="AH715" i="61"/>
  <c r="P717" i="4" s="1"/>
  <c r="AG726" i="61"/>
  <c r="O728" i="4" s="1"/>
  <c r="AF586" i="61"/>
  <c r="N588" i="4" s="1"/>
  <c r="AF594" i="61"/>
  <c r="N596" i="4" s="1"/>
  <c r="AF602" i="61"/>
  <c r="N604" i="4" s="1"/>
  <c r="AF610" i="61"/>
  <c r="N612" i="4" s="1"/>
  <c r="AF618" i="61"/>
  <c r="N620" i="4" s="1"/>
  <c r="AF626" i="61"/>
  <c r="N628" i="4" s="1"/>
  <c r="AF634" i="61"/>
  <c r="N636" i="4" s="1"/>
  <c r="AF642" i="61"/>
  <c r="N644" i="4" s="1"/>
  <c r="AF650" i="61"/>
  <c r="N652" i="4" s="1"/>
  <c r="AF658" i="61"/>
  <c r="N660" i="4" s="1"/>
  <c r="AF666" i="61"/>
  <c r="N668" i="4" s="1"/>
  <c r="AF674" i="61"/>
  <c r="N676" i="4" s="1"/>
  <c r="AF682" i="61"/>
  <c r="N684" i="4" s="1"/>
  <c r="AF688" i="61"/>
  <c r="N690" i="4" s="1"/>
  <c r="AG690" i="61"/>
  <c r="O692" i="4" s="1"/>
  <c r="AF692" i="61"/>
  <c r="N694" i="4" s="1"/>
  <c r="AG694" i="61"/>
  <c r="O696" i="4" s="1"/>
  <c r="AG706" i="61"/>
  <c r="O708" i="4" s="1"/>
  <c r="AG763" i="61"/>
  <c r="O765" i="4" s="1"/>
  <c r="AG697" i="61"/>
  <c r="O699" i="4" s="1"/>
  <c r="AG703" i="61"/>
  <c r="O705" i="4" s="1"/>
  <c r="AG707" i="61"/>
  <c r="O709" i="4" s="1"/>
  <c r="AG711" i="61"/>
  <c r="O713" i="4" s="1"/>
  <c r="AG715" i="61"/>
  <c r="O717" i="4" s="1"/>
  <c r="AF716" i="61"/>
  <c r="N718" i="4" s="1"/>
  <c r="AH721" i="61"/>
  <c r="P723" i="4" s="1"/>
  <c r="AG723" i="61"/>
  <c r="O725" i="4" s="1"/>
  <c r="AF724" i="61"/>
  <c r="N726" i="4" s="1"/>
  <c r="AH729" i="61"/>
  <c r="P731" i="4" s="1"/>
  <c r="AG731" i="61"/>
  <c r="O733" i="4" s="1"/>
  <c r="AF732" i="61"/>
  <c r="N734" i="4" s="1"/>
  <c r="AH737" i="61"/>
  <c r="P739" i="4" s="1"/>
  <c r="AG739" i="61"/>
  <c r="O741" i="4" s="1"/>
  <c r="AF740" i="61"/>
  <c r="N742" i="4" s="1"/>
  <c r="AH745" i="61"/>
  <c r="P747" i="4" s="1"/>
  <c r="AG747" i="61"/>
  <c r="O749" i="4" s="1"/>
  <c r="AF748" i="61"/>
  <c r="N750" i="4" s="1"/>
  <c r="AH753" i="61"/>
  <c r="P755" i="4" s="1"/>
  <c r="AG755" i="61"/>
  <c r="O757" i="4" s="1"/>
  <c r="AF756" i="61"/>
  <c r="N758" i="4" s="1"/>
  <c r="AE760" i="61"/>
  <c r="M762" i="4" s="1"/>
  <c r="AH765" i="61"/>
  <c r="P767" i="4" s="1"/>
  <c r="AG765" i="61"/>
  <c r="O767" i="4" s="1"/>
  <c r="AE776" i="61"/>
  <c r="M778" i="4" s="1"/>
  <c r="AH781" i="61"/>
  <c r="P783" i="4" s="1"/>
  <c r="AG781" i="61"/>
  <c r="O783" i="4" s="1"/>
  <c r="AE792" i="61"/>
  <c r="M794" i="4" s="1"/>
  <c r="AE805" i="61"/>
  <c r="M807" i="4" s="1"/>
  <c r="AG808" i="61"/>
  <c r="O810" i="4" s="1"/>
  <c r="AH809" i="61"/>
  <c r="P811" i="4" s="1"/>
  <c r="AH821" i="61"/>
  <c r="P823" i="4" s="1"/>
  <c r="AF821" i="61"/>
  <c r="N823" i="4" s="1"/>
  <c r="AG696" i="61"/>
  <c r="O698" i="4" s="1"/>
  <c r="AF704" i="61"/>
  <c r="N706" i="4" s="1"/>
  <c r="AF708" i="61"/>
  <c r="N710" i="4" s="1"/>
  <c r="AF712" i="61"/>
  <c r="N714" i="4" s="1"/>
  <c r="AH718" i="61"/>
  <c r="P720" i="4" s="1"/>
  <c r="AG720" i="61"/>
  <c r="O722" i="4" s="1"/>
  <c r="AF721" i="61"/>
  <c r="N723" i="4" s="1"/>
  <c r="AH726" i="61"/>
  <c r="P728" i="4" s="1"/>
  <c r="AG728" i="61"/>
  <c r="O730" i="4" s="1"/>
  <c r="AF729" i="61"/>
  <c r="N731" i="4" s="1"/>
  <c r="AH734" i="61"/>
  <c r="P736" i="4" s="1"/>
  <c r="AG736" i="61"/>
  <c r="O738" i="4" s="1"/>
  <c r="AF737" i="61"/>
  <c r="N739" i="4" s="1"/>
  <c r="AH742" i="61"/>
  <c r="P744" i="4" s="1"/>
  <c r="AG744" i="61"/>
  <c r="O746" i="4" s="1"/>
  <c r="AF745" i="61"/>
  <c r="N747" i="4" s="1"/>
  <c r="AH750" i="61"/>
  <c r="P752" i="4" s="1"/>
  <c r="AG752" i="61"/>
  <c r="O754" i="4" s="1"/>
  <c r="AF753" i="61"/>
  <c r="N755" i="4" s="1"/>
  <c r="AH758" i="61"/>
  <c r="P760" i="4" s="1"/>
  <c r="AH767" i="61"/>
  <c r="P769" i="4" s="1"/>
  <c r="AG767" i="61"/>
  <c r="O769" i="4" s="1"/>
  <c r="AH774" i="61"/>
  <c r="P776" i="4" s="1"/>
  <c r="AH783" i="61"/>
  <c r="P785" i="4" s="1"/>
  <c r="AG783" i="61"/>
  <c r="O785" i="4" s="1"/>
  <c r="AH731" i="61"/>
  <c r="P733" i="4" s="1"/>
  <c r="AF734" i="61"/>
  <c r="N736" i="4" s="1"/>
  <c r="AH739" i="61"/>
  <c r="P741" i="4" s="1"/>
  <c r="AH747" i="61"/>
  <c r="P749" i="4" s="1"/>
  <c r="AH755" i="61"/>
  <c r="P757" i="4" s="1"/>
  <c r="AE770" i="61"/>
  <c r="M772" i="4" s="1"/>
  <c r="AE786" i="61"/>
  <c r="M788" i="4" s="1"/>
  <c r="AH811" i="61"/>
  <c r="P813" i="4" s="1"/>
  <c r="AF811" i="61"/>
  <c r="N813" i="4" s="1"/>
  <c r="AG811" i="61"/>
  <c r="O813" i="4" s="1"/>
  <c r="AG738" i="61"/>
  <c r="O740" i="4" s="1"/>
  <c r="AG701" i="61"/>
  <c r="O703" i="4" s="1"/>
  <c r="AG705" i="61"/>
  <c r="O707" i="4" s="1"/>
  <c r="AG709" i="61"/>
  <c r="O711" i="4" s="1"/>
  <c r="AG713" i="61"/>
  <c r="O715" i="4" s="1"/>
  <c r="AH717" i="61"/>
  <c r="P719" i="4" s="1"/>
  <c r="AG719" i="61"/>
  <c r="O721" i="4" s="1"/>
  <c r="AF720" i="61"/>
  <c r="N722" i="4" s="1"/>
  <c r="AH725" i="61"/>
  <c r="P727" i="4" s="1"/>
  <c r="AG727" i="61"/>
  <c r="O729" i="4" s="1"/>
  <c r="AF728" i="61"/>
  <c r="N730" i="4" s="1"/>
  <c r="AH733" i="61"/>
  <c r="P735" i="4" s="1"/>
  <c r="AG735" i="61"/>
  <c r="O737" i="4" s="1"/>
  <c r="AF736" i="61"/>
  <c r="N738" i="4" s="1"/>
  <c r="AH741" i="61"/>
  <c r="P743" i="4" s="1"/>
  <c r="AG743" i="61"/>
  <c r="O745" i="4" s="1"/>
  <c r="AF744" i="61"/>
  <c r="N746" i="4" s="1"/>
  <c r="AH749" i="61"/>
  <c r="P751" i="4" s="1"/>
  <c r="AG751" i="61"/>
  <c r="O753" i="4" s="1"/>
  <c r="AF752" i="61"/>
  <c r="N754" i="4" s="1"/>
  <c r="AH757" i="61"/>
  <c r="P759" i="4" s="1"/>
  <c r="AH773" i="61"/>
  <c r="P775" i="4" s="1"/>
  <c r="AG773" i="61"/>
  <c r="O775" i="4" s="1"/>
  <c r="AH789" i="61"/>
  <c r="P791" i="4" s="1"/>
  <c r="AG789" i="61"/>
  <c r="O791" i="4" s="1"/>
  <c r="AG700" i="61"/>
  <c r="O702" i="4" s="1"/>
  <c r="AF702" i="61"/>
  <c r="N704" i="4" s="1"/>
  <c r="AF706" i="61"/>
  <c r="N708" i="4" s="1"/>
  <c r="AF710" i="61"/>
  <c r="N712" i="4" s="1"/>
  <c r="AF714" i="61"/>
  <c r="N716" i="4" s="1"/>
  <c r="AG716" i="61"/>
  <c r="O718" i="4" s="1"/>
  <c r="AF717" i="61"/>
  <c r="N719" i="4" s="1"/>
  <c r="AH722" i="61"/>
  <c r="P724" i="4" s="1"/>
  <c r="AG724" i="61"/>
  <c r="O726" i="4" s="1"/>
  <c r="AF725" i="61"/>
  <c r="N727" i="4" s="1"/>
  <c r="AH730" i="61"/>
  <c r="P732" i="4" s="1"/>
  <c r="AG732" i="61"/>
  <c r="O734" i="4" s="1"/>
  <c r="AF733" i="61"/>
  <c r="N735" i="4" s="1"/>
  <c r="AH738" i="61"/>
  <c r="P740" i="4" s="1"/>
  <c r="AG740" i="61"/>
  <c r="O742" i="4" s="1"/>
  <c r="AF741" i="61"/>
  <c r="N743" i="4" s="1"/>
  <c r="AH746" i="61"/>
  <c r="P748" i="4" s="1"/>
  <c r="AG748" i="61"/>
  <c r="O750" i="4" s="1"/>
  <c r="AF749" i="61"/>
  <c r="N751" i="4" s="1"/>
  <c r="AH754" i="61"/>
  <c r="P756" i="4" s="1"/>
  <c r="AG756" i="61"/>
  <c r="O758" i="4" s="1"/>
  <c r="AF757" i="61"/>
  <c r="N759" i="4" s="1"/>
  <c r="AH759" i="61"/>
  <c r="P761" i="4" s="1"/>
  <c r="AG759" i="61"/>
  <c r="O761" i="4" s="1"/>
  <c r="AH766" i="61"/>
  <c r="P768" i="4" s="1"/>
  <c r="AH775" i="61"/>
  <c r="P777" i="4" s="1"/>
  <c r="AG775" i="61"/>
  <c r="O777" i="4" s="1"/>
  <c r="AH782" i="61"/>
  <c r="P784" i="4" s="1"/>
  <c r="AG816" i="61"/>
  <c r="O818" i="4" s="1"/>
  <c r="AG712" i="61"/>
  <c r="O714" i="4" s="1"/>
  <c r="AH719" i="61"/>
  <c r="P721" i="4" s="1"/>
  <c r="AG721" i="61"/>
  <c r="O723" i="4" s="1"/>
  <c r="AF722" i="61"/>
  <c r="N724" i="4" s="1"/>
  <c r="AH727" i="61"/>
  <c r="P729" i="4" s="1"/>
  <c r="AG729" i="61"/>
  <c r="O731" i="4" s="1"/>
  <c r="AF730" i="61"/>
  <c r="N732" i="4" s="1"/>
  <c r="AH735" i="61"/>
  <c r="P737" i="4" s="1"/>
  <c r="AG737" i="61"/>
  <c r="O739" i="4" s="1"/>
  <c r="AF738" i="61"/>
  <c r="N740" i="4" s="1"/>
  <c r="AH743" i="61"/>
  <c r="P745" i="4" s="1"/>
  <c r="AH751" i="61"/>
  <c r="P753" i="4" s="1"/>
  <c r="AE762" i="61"/>
  <c r="M764" i="4" s="1"/>
  <c r="AE778" i="61"/>
  <c r="M780" i="4" s="1"/>
  <c r="AE794" i="61"/>
  <c r="M796" i="4" s="1"/>
  <c r="AE829" i="61"/>
  <c r="M831" i="4" s="1"/>
  <c r="AH826" i="61"/>
  <c r="P828" i="4" s="1"/>
  <c r="AF826" i="61"/>
  <c r="N828" i="4" s="1"/>
  <c r="AH833" i="61"/>
  <c r="P835" i="4" s="1"/>
  <c r="AF833" i="61"/>
  <c r="N835" i="4" s="1"/>
  <c r="AG833" i="61"/>
  <c r="O835" i="4" s="1"/>
  <c r="AH842" i="61"/>
  <c r="P844" i="4" s="1"/>
  <c r="AF842" i="61"/>
  <c r="N844" i="4" s="1"/>
  <c r="AH849" i="61"/>
  <c r="P851" i="4" s="1"/>
  <c r="AF849" i="61"/>
  <c r="N851" i="4" s="1"/>
  <c r="AG849" i="61"/>
  <c r="O851" i="4" s="1"/>
  <c r="AE766" i="61"/>
  <c r="M768" i="4" s="1"/>
  <c r="AE774" i="61"/>
  <c r="M776" i="4" s="1"/>
  <c r="AE782" i="61"/>
  <c r="M784" i="4" s="1"/>
  <c r="AE790" i="61"/>
  <c r="M792" i="4" s="1"/>
  <c r="AE798" i="61"/>
  <c r="M800" i="4" s="1"/>
  <c r="AF805" i="61"/>
  <c r="N807" i="4" s="1"/>
  <c r="AF810" i="61"/>
  <c r="N812" i="4" s="1"/>
  <c r="AE765" i="61"/>
  <c r="M767" i="4" s="1"/>
  <c r="AE773" i="61"/>
  <c r="M775" i="4" s="1"/>
  <c r="AE781" i="61"/>
  <c r="M783" i="4" s="1"/>
  <c r="AE789" i="61"/>
  <c r="M791" i="4" s="1"/>
  <c r="AE797" i="61"/>
  <c r="M799" i="4" s="1"/>
  <c r="AF801" i="61"/>
  <c r="N803" i="4" s="1"/>
  <c r="AH804" i="61"/>
  <c r="P806" i="4" s="1"/>
  <c r="AF804" i="61"/>
  <c r="N806" i="4" s="1"/>
  <c r="AE817" i="61"/>
  <c r="M819" i="4" s="1"/>
  <c r="AH828" i="61"/>
  <c r="P830" i="4" s="1"/>
  <c r="AE831" i="61"/>
  <c r="M833" i="4" s="1"/>
  <c r="AH844" i="61"/>
  <c r="P846" i="4" s="1"/>
  <c r="AE847" i="61"/>
  <c r="M849" i="4" s="1"/>
  <c r="AE764" i="61"/>
  <c r="M766" i="4" s="1"/>
  <c r="AE772" i="61"/>
  <c r="M774" i="4" s="1"/>
  <c r="AE780" i="61"/>
  <c r="M782" i="4" s="1"/>
  <c r="AE788" i="61"/>
  <c r="M790" i="4" s="1"/>
  <c r="AE796" i="61"/>
  <c r="M798" i="4" s="1"/>
  <c r="AF813" i="61"/>
  <c r="N815" i="4" s="1"/>
  <c r="AF818" i="61"/>
  <c r="N820" i="4" s="1"/>
  <c r="AH834" i="61"/>
  <c r="P836" i="4" s="1"/>
  <c r="AF834" i="61"/>
  <c r="N836" i="4" s="1"/>
  <c r="AH850" i="61"/>
  <c r="P852" i="4" s="1"/>
  <c r="AF850" i="61"/>
  <c r="N852" i="4" s="1"/>
  <c r="AE763" i="61"/>
  <c r="M765" i="4" s="1"/>
  <c r="AE771" i="61"/>
  <c r="M773" i="4" s="1"/>
  <c r="AE779" i="61"/>
  <c r="M781" i="4" s="1"/>
  <c r="AE787" i="61"/>
  <c r="M789" i="4" s="1"/>
  <c r="AE795" i="61"/>
  <c r="M797" i="4" s="1"/>
  <c r="AG802" i="61"/>
  <c r="O804" i="4" s="1"/>
  <c r="AH803" i="61"/>
  <c r="P805" i="4" s="1"/>
  <c r="AF803" i="61"/>
  <c r="N805" i="4" s="1"/>
  <c r="AG803" i="61"/>
  <c r="O805" i="4" s="1"/>
  <c r="AF809" i="61"/>
  <c r="N811" i="4" s="1"/>
  <c r="AH812" i="61"/>
  <c r="P814" i="4" s="1"/>
  <c r="AF812" i="61"/>
  <c r="N814" i="4" s="1"/>
  <c r="AG824" i="61"/>
  <c r="O826" i="4" s="1"/>
  <c r="AG826" i="61"/>
  <c r="O828" i="4" s="1"/>
  <c r="AH827" i="61"/>
  <c r="P829" i="4" s="1"/>
  <c r="AF827" i="61"/>
  <c r="N829" i="4" s="1"/>
  <c r="AG827" i="61"/>
  <c r="O829" i="4" s="1"/>
  <c r="AG840" i="61"/>
  <c r="O842" i="4" s="1"/>
  <c r="AG842" i="61"/>
  <c r="O844" i="4" s="1"/>
  <c r="AH843" i="61"/>
  <c r="P845" i="4" s="1"/>
  <c r="AF843" i="61"/>
  <c r="N845" i="4" s="1"/>
  <c r="AG843" i="61"/>
  <c r="O845" i="4" s="1"/>
  <c r="AG856" i="61"/>
  <c r="O858" i="4" s="1"/>
  <c r="AF807" i="61"/>
  <c r="N809" i="4" s="1"/>
  <c r="AF815" i="61"/>
  <c r="N817" i="4" s="1"/>
  <c r="AF823" i="61"/>
  <c r="N825" i="4" s="1"/>
  <c r="AF831" i="61"/>
  <c r="N833" i="4" s="1"/>
  <c r="AF839" i="61"/>
  <c r="N841" i="4" s="1"/>
  <c r="AF847" i="61"/>
  <c r="N849" i="4" s="1"/>
  <c r="AF855" i="61"/>
  <c r="N857" i="4" s="1"/>
  <c r="AF863" i="61"/>
  <c r="N865" i="4" s="1"/>
  <c r="AF871" i="61"/>
  <c r="N873" i="4" s="1"/>
  <c r="AF879" i="61"/>
  <c r="N881" i="4" s="1"/>
  <c r="AF806" i="61"/>
  <c r="N808" i="4" s="1"/>
  <c r="AF814" i="61"/>
  <c r="N816" i="4" s="1"/>
  <c r="AF822" i="61"/>
  <c r="N824" i="4" s="1"/>
  <c r="AF830" i="61"/>
  <c r="N832" i="4" s="1"/>
  <c r="AF838" i="61"/>
  <c r="N840" i="4" s="1"/>
  <c r="AF846" i="61"/>
  <c r="N848" i="4" s="1"/>
  <c r="AF854" i="61"/>
  <c r="N856" i="4" s="1"/>
  <c r="AF862" i="61"/>
  <c r="N864" i="4" s="1"/>
  <c r="AF870" i="61"/>
  <c r="N872" i="4" s="1"/>
  <c r="AF878" i="61"/>
  <c r="N880" i="4" s="1"/>
  <c r="AF829" i="61"/>
  <c r="N831" i="4" s="1"/>
  <c r="AF837" i="61"/>
  <c r="N839" i="4" s="1"/>
  <c r="AF845" i="61"/>
  <c r="N847" i="4" s="1"/>
  <c r="AF853" i="61"/>
  <c r="N855" i="4" s="1"/>
  <c r="AF861" i="61"/>
  <c r="N863" i="4" s="1"/>
  <c r="AF869" i="61"/>
  <c r="N871" i="4" s="1"/>
  <c r="AF877" i="61"/>
  <c r="N879" i="4" s="1"/>
  <c r="AF885" i="61"/>
  <c r="N887" i="4" s="1"/>
  <c r="AF828" i="61"/>
  <c r="N830" i="4" s="1"/>
  <c r="AF836" i="61"/>
  <c r="N838" i="4" s="1"/>
  <c r="AF844" i="61"/>
  <c r="N846" i="4" s="1"/>
  <c r="AF852" i="61"/>
  <c r="N854" i="4" s="1"/>
  <c r="AF860" i="61"/>
  <c r="N862" i="4" s="1"/>
  <c r="AF868" i="61"/>
  <c r="N870" i="4" s="1"/>
  <c r="AF876" i="61"/>
  <c r="N878" i="4" s="1"/>
  <c r="AF884" i="61"/>
  <c r="N886" i="4" s="1"/>
  <c r="H381" i="59"/>
  <c r="J381" i="59"/>
  <c r="I308" i="59"/>
  <c r="G308" i="59"/>
  <c r="H308" i="59"/>
  <c r="J308" i="59"/>
  <c r="AG881" i="56"/>
  <c r="AG879" i="56"/>
  <c r="AE883" i="56"/>
  <c r="AG880" i="56"/>
  <c r="AF880" i="56"/>
  <c r="AE881" i="56"/>
  <c r="AE885" i="56"/>
  <c r="AH885" i="56"/>
  <c r="AH883" i="56"/>
  <c r="AH884" i="56"/>
  <c r="AH882" i="56"/>
  <c r="AH880" i="56"/>
  <c r="AE879" i="56"/>
  <c r="AG885" i="56"/>
  <c r="AF885" i="56"/>
  <c r="AG883" i="56"/>
  <c r="AF883" i="56"/>
  <c r="AF881" i="56"/>
  <c r="AE884" i="56"/>
  <c r="AE882" i="56"/>
  <c r="AH881" i="56"/>
  <c r="AE880" i="56"/>
  <c r="AF879" i="56"/>
  <c r="AG884" i="56"/>
  <c r="AF884" i="56"/>
  <c r="AG882" i="56"/>
  <c r="AF882" i="56"/>
  <c r="AH879" i="56"/>
  <c r="AS582" i="59"/>
  <c r="AS33" i="59"/>
  <c r="AS21" i="59"/>
  <c r="AS27" i="59"/>
  <c r="AS256" i="59"/>
  <c r="AS309" i="59"/>
  <c r="AS46" i="59"/>
  <c r="AS210" i="59"/>
  <c r="AS147" i="59"/>
  <c r="AS711" i="59"/>
  <c r="AS25" i="59"/>
  <c r="AS542" i="59"/>
  <c r="AS38" i="59"/>
  <c r="AS121" i="59"/>
  <c r="AS26" i="59"/>
  <c r="AS517" i="59"/>
  <c r="AS129" i="59"/>
  <c r="AS575" i="59"/>
  <c r="AS9" i="59"/>
  <c r="AS665" i="59"/>
  <c r="AS771" i="59"/>
  <c r="AS43" i="59"/>
  <c r="AS8" i="59"/>
  <c r="AS97" i="59"/>
  <c r="AS10" i="59"/>
  <c r="AS356" i="59"/>
  <c r="AS590" i="59"/>
  <c r="AS658" i="59"/>
  <c r="AS533" i="59"/>
  <c r="AS4" i="59"/>
  <c r="AS776" i="59"/>
  <c r="AS785" i="59"/>
  <c r="AS59" i="59"/>
  <c r="AS152" i="59"/>
  <c r="AS816" i="59"/>
  <c r="AS794" i="59"/>
  <c r="AS73" i="59"/>
  <c r="AS624" i="59"/>
  <c r="AS257" i="59"/>
  <c r="AS612" i="59"/>
  <c r="AS17" i="59"/>
  <c r="AS39" i="59"/>
  <c r="AS164" i="59"/>
  <c r="AS221" i="59"/>
  <c r="AS302" i="59"/>
  <c r="AS289" i="59"/>
  <c r="AS22" i="59"/>
  <c r="AS763" i="59"/>
  <c r="AS503" i="59"/>
  <c r="AS732" i="59"/>
  <c r="AS58" i="59"/>
  <c r="AS206" i="59"/>
  <c r="AS95" i="59"/>
  <c r="AS32" i="59"/>
  <c r="AS6" i="59"/>
  <c r="AS138" i="59"/>
  <c r="AS196" i="59"/>
  <c r="AS869" i="59"/>
  <c r="AS47" i="59"/>
  <c r="AS779" i="59"/>
  <c r="AS236" i="59"/>
  <c r="AS69" i="59"/>
  <c r="AS261" i="59"/>
  <c r="AS562" i="59"/>
  <c r="AS818" i="59"/>
  <c r="AS149" i="59"/>
  <c r="AS614" i="59"/>
  <c r="AS70" i="59"/>
  <c r="AS83" i="59"/>
  <c r="AS197" i="59"/>
  <c r="AS102" i="59"/>
  <c r="AS103" i="59"/>
  <c r="AS159" i="59"/>
  <c r="AS631" i="59"/>
  <c r="AS401" i="59"/>
  <c r="AS449" i="59"/>
  <c r="AS19" i="59"/>
  <c r="AS37" i="59"/>
  <c r="AS249" i="59"/>
  <c r="AS16" i="59"/>
  <c r="AS792" i="59"/>
  <c r="AS192" i="59"/>
  <c r="AS647" i="59"/>
  <c r="AS71" i="59"/>
  <c r="AS822" i="59"/>
  <c r="AS645" i="59"/>
  <c r="AS7" i="59"/>
  <c r="AS705" i="59"/>
  <c r="AS557" i="59"/>
  <c r="AS463" i="59"/>
  <c r="AS217" i="59"/>
  <c r="AS180" i="59"/>
  <c r="AS837" i="59"/>
  <c r="AS780" i="59"/>
  <c r="AS34" i="59"/>
  <c r="AS52" i="59"/>
  <c r="AS706" i="59"/>
  <c r="AS13" i="59"/>
  <c r="AS227" i="59"/>
  <c r="AS835" i="59"/>
  <c r="AS589" i="59"/>
  <c r="AS509" i="59"/>
  <c r="AS187" i="59"/>
  <c r="AS466" i="59"/>
  <c r="AS373" i="59"/>
  <c r="AS802" i="59"/>
  <c r="AS733" i="59"/>
  <c r="AS680" i="59"/>
  <c r="AS852" i="59"/>
  <c r="AS271" i="59"/>
  <c r="AS299" i="59"/>
  <c r="AS398" i="59"/>
  <c r="AS93" i="59"/>
  <c r="AS182" i="59"/>
  <c r="AS853" i="59"/>
  <c r="AS120" i="59"/>
  <c r="AS94" i="59"/>
  <c r="AS179" i="59"/>
  <c r="AS664" i="59"/>
  <c r="AS316" i="59"/>
  <c r="AS759" i="59"/>
  <c r="AS114" i="59"/>
  <c r="AS698" i="59"/>
  <c r="AS201" i="59"/>
  <c r="AS110" i="59"/>
  <c r="AS798" i="59"/>
  <c r="AS858" i="59"/>
  <c r="AS15" i="59"/>
  <c r="AS126" i="59"/>
  <c r="AS28" i="59"/>
  <c r="AS541" i="59"/>
  <c r="AS134" i="59"/>
  <c r="AS845" i="59"/>
  <c r="AS18" i="59"/>
  <c r="AS194" i="59"/>
  <c r="AS346" i="59"/>
  <c r="AS669" i="59"/>
  <c r="AS834" i="59"/>
  <c r="AS863" i="59"/>
  <c r="AS462" i="59"/>
  <c r="AS884" i="59"/>
  <c r="AS729" i="59"/>
  <c r="AS203" i="59"/>
  <c r="AS160" i="59"/>
  <c r="AS158" i="59"/>
  <c r="AS548" i="59"/>
  <c r="AS75" i="59"/>
  <c r="AS878" i="59"/>
  <c r="AS532" i="59"/>
  <c r="AS312" i="59"/>
  <c r="AS717" i="59"/>
  <c r="AS877" i="59"/>
  <c r="AS124" i="59"/>
  <c r="AS173" i="59"/>
  <c r="AS68" i="59"/>
  <c r="AS699" i="59"/>
  <c r="AS876" i="59"/>
  <c r="AS150" i="59"/>
  <c r="AS602" i="59"/>
  <c r="AS231" i="59"/>
  <c r="AS109" i="59"/>
  <c r="AS280" i="59"/>
  <c r="AS629" i="59"/>
  <c r="AS775" i="59"/>
  <c r="AS718" i="59"/>
  <c r="AS508" i="59"/>
  <c r="AS35" i="59"/>
  <c r="AS813" i="59"/>
  <c r="AS230" i="59"/>
  <c r="AS826" i="59"/>
  <c r="AS846" i="59"/>
  <c r="AS305" i="59"/>
  <c r="AS885" i="59"/>
  <c r="AS220" i="59"/>
  <c r="AS755" i="59"/>
  <c r="AS80" i="59"/>
  <c r="AS155" i="59"/>
  <c r="AS563" i="59"/>
  <c r="AS116" i="59"/>
  <c r="AS184" i="59"/>
  <c r="AS213" i="59"/>
  <c r="AS716" i="59"/>
  <c r="AS644" i="59"/>
  <c r="AS245" i="59"/>
  <c r="AS406" i="59"/>
  <c r="AS585" i="59"/>
  <c r="AS205" i="59"/>
  <c r="AS56" i="59"/>
  <c r="AS781" i="59"/>
  <c r="AS5" i="59"/>
  <c r="AS882" i="59"/>
  <c r="AS512" i="59"/>
  <c r="AS838" i="59"/>
  <c r="AS229" i="59"/>
  <c r="AS467" i="59"/>
  <c r="AS237" i="59"/>
  <c r="AS136" i="59"/>
  <c r="AS72" i="59"/>
  <c r="AS646" i="59"/>
  <c r="AS829" i="59"/>
  <c r="AS63" i="59"/>
  <c r="AS335" i="59"/>
  <c r="AS131" i="59"/>
  <c r="AS259" i="59"/>
  <c r="AS762" i="59"/>
  <c r="AS506" i="59"/>
  <c r="AS420" i="59"/>
  <c r="AS824" i="59"/>
  <c r="AS689" i="59"/>
  <c r="AS707" i="59"/>
  <c r="AS11" i="59"/>
  <c r="AS857" i="59"/>
  <c r="AS403" i="59"/>
  <c r="AS674" i="59"/>
  <c r="AS429" i="59"/>
  <c r="AS334" i="59"/>
  <c r="AS787" i="59"/>
  <c r="AS613" i="59"/>
  <c r="AS444" i="59"/>
  <c r="AS273" i="59"/>
  <c r="AS333" i="59"/>
  <c r="AS145" i="59"/>
  <c r="AS849" i="59"/>
  <c r="AS498" i="59"/>
  <c r="AS696" i="59"/>
  <c r="AS809" i="59"/>
  <c r="AS55" i="59"/>
  <c r="AS154" i="59"/>
  <c r="AS144" i="59"/>
  <c r="AS171" i="59"/>
  <c r="AS862" i="59"/>
  <c r="AS298" i="59"/>
  <c r="AS45" i="59"/>
  <c r="AS633" i="59"/>
  <c r="AS448" i="59"/>
  <c r="AS746" i="59"/>
  <c r="AS36" i="59"/>
  <c r="AS281" i="59"/>
  <c r="AS204" i="59"/>
  <c r="AS125" i="59"/>
  <c r="AS527" i="59"/>
  <c r="AS649" i="59"/>
  <c r="AS341" i="59"/>
  <c r="AS675" i="59"/>
  <c r="AS795" i="59"/>
  <c r="AS88" i="59"/>
  <c r="AS638" i="59"/>
  <c r="AS54" i="59"/>
  <c r="AS519" i="59"/>
  <c r="AS215" i="59"/>
  <c r="AS504" i="59"/>
  <c r="AS765" i="59"/>
  <c r="AS770" i="59"/>
  <c r="AS815" i="59"/>
  <c r="AS348" i="59"/>
  <c r="AS233" i="59"/>
  <c r="AS640" i="59"/>
  <c r="AS181" i="59"/>
  <c r="AS270" i="59"/>
  <c r="AS630" i="59"/>
  <c r="AS92" i="59"/>
  <c r="AS202" i="59"/>
  <c r="AS487" i="59"/>
  <c r="AS568" i="59"/>
  <c r="AS821" i="59"/>
  <c r="AS218" i="59"/>
  <c r="AS520" i="59"/>
  <c r="AS875" i="59"/>
  <c r="AS362" i="59"/>
  <c r="AS363" i="59"/>
  <c r="AS123" i="59"/>
  <c r="AS619" i="59"/>
  <c r="AS870" i="59"/>
  <c r="AS64" i="59"/>
  <c r="AS766" i="59"/>
  <c r="AS189" i="59"/>
  <c r="AS242" i="59"/>
  <c r="AS313" i="59"/>
  <c r="AS731" i="59"/>
  <c r="AS74" i="59"/>
  <c r="AS285" i="59"/>
  <c r="AS291" i="59"/>
  <c r="AS712" i="59"/>
  <c r="AS412" i="59"/>
  <c r="AS86" i="59"/>
  <c r="AS240" i="59"/>
  <c r="AS844" i="59"/>
  <c r="AS867" i="59"/>
  <c r="AS879" i="59"/>
  <c r="AS691" i="59"/>
  <c r="AS578" i="59"/>
  <c r="AS812" i="59"/>
  <c r="AS223" i="59"/>
  <c r="AS84" i="59"/>
  <c r="AS383" i="59"/>
  <c r="AS195" i="59"/>
  <c r="AS112" i="59"/>
  <c r="AS244" i="59"/>
  <c r="AS127" i="59"/>
  <c r="AS657" i="59"/>
  <c r="AS174" i="59"/>
  <c r="AS216" i="59"/>
  <c r="AS90" i="59"/>
  <c r="AS465" i="59"/>
  <c r="AS211" i="59"/>
  <c r="AS636" i="59"/>
  <c r="AS153" i="59"/>
  <c r="AS817" i="59"/>
  <c r="AS497" i="59"/>
  <c r="AS591" i="59"/>
  <c r="AS782" i="59"/>
  <c r="AS800" i="59"/>
  <c r="AS326" i="59"/>
  <c r="AS352" i="59"/>
  <c r="AS397" i="59"/>
  <c r="AS715" i="59"/>
  <c r="AS804" i="59"/>
  <c r="AS881" i="59"/>
  <c r="AS3" i="59"/>
  <c r="AS62" i="59"/>
  <c r="AS101" i="59"/>
  <c r="AS133" i="59"/>
  <c r="AS142" i="59"/>
  <c r="AS170" i="59"/>
  <c r="AS172" i="59"/>
  <c r="AS177" i="59"/>
  <c r="AS193" i="59"/>
  <c r="AS209" i="59"/>
  <c r="AS235" i="59"/>
  <c r="AS225" i="59"/>
  <c r="AS332" i="59"/>
  <c r="AS478" i="59"/>
  <c r="AS639" i="59"/>
  <c r="AS392" i="59"/>
  <c r="AS880" i="59"/>
  <c r="AS50" i="59"/>
  <c r="AS98" i="59"/>
  <c r="AS115" i="59"/>
  <c r="AS132" i="59"/>
  <c r="AS243" i="59"/>
  <c r="AS283" i="59"/>
  <c r="AS321" i="59"/>
  <c r="AS162" i="59"/>
  <c r="AS226" i="59"/>
  <c r="AS684" i="59"/>
  <c r="AS146" i="59"/>
  <c r="AS409" i="59"/>
  <c r="AS450" i="59"/>
  <c r="AS492" i="59"/>
  <c r="AS524" i="59"/>
  <c r="AS571" i="59"/>
  <c r="AS605" i="59"/>
  <c r="AS621" i="59"/>
  <c r="AS791" i="59"/>
  <c r="AS178" i="59"/>
  <c r="AS871" i="59"/>
  <c r="AS873" i="59"/>
  <c r="AS12" i="59"/>
  <c r="AS14" i="59"/>
  <c r="AS20" i="59"/>
  <c r="AS23" i="59"/>
  <c r="AS24" i="59"/>
  <c r="AS29" i="59"/>
  <c r="AS31" i="59"/>
  <c r="AS40" i="59"/>
  <c r="AS41" i="59"/>
  <c r="AS42" i="59"/>
  <c r="AS44" i="59"/>
  <c r="AS48" i="59"/>
  <c r="AS49" i="59"/>
  <c r="AS51" i="59"/>
  <c r="AS53" i="59"/>
  <c r="AS57" i="59"/>
  <c r="AS60" i="59"/>
  <c r="AS61" i="59"/>
  <c r="AS65" i="59"/>
  <c r="AS66" i="59"/>
  <c r="AS67" i="59"/>
  <c r="AS76" i="59"/>
  <c r="AS77" i="59"/>
  <c r="AS78" i="59"/>
  <c r="AS81" i="59"/>
  <c r="AS82" i="59"/>
  <c r="AS85" i="59"/>
  <c r="AS87" i="59"/>
  <c r="AS89" i="59"/>
  <c r="AS91" i="59"/>
  <c r="AS96" i="59"/>
  <c r="AS100" i="59"/>
  <c r="AS104" i="59"/>
  <c r="AS105" i="59"/>
  <c r="AS106" i="59"/>
  <c r="AS107" i="59"/>
  <c r="AS108" i="59"/>
  <c r="AS111" i="59"/>
  <c r="AS113" i="59"/>
  <c r="AS117" i="59"/>
  <c r="AS118" i="59"/>
  <c r="AS119" i="59"/>
  <c r="AS122" i="59"/>
  <c r="AS128" i="59"/>
  <c r="AS130" i="59"/>
  <c r="AS137" i="59"/>
  <c r="AS140" i="59"/>
  <c r="AS141" i="59"/>
  <c r="AS143" i="59"/>
  <c r="AS148" i="59"/>
  <c r="AS151" i="59"/>
  <c r="AS157" i="59"/>
  <c r="AS161" i="59"/>
  <c r="AS163" i="59"/>
  <c r="AS165" i="59"/>
  <c r="AS166" i="59"/>
  <c r="AS167" i="59"/>
  <c r="AS168" i="59"/>
  <c r="AS169" i="59"/>
  <c r="AS175" i="59"/>
  <c r="AS176" i="59"/>
  <c r="AS185" i="59"/>
  <c r="AS186" i="59"/>
  <c r="AS188" i="59"/>
  <c r="AS190" i="59"/>
  <c r="AS198" i="59"/>
  <c r="AS199" i="59"/>
  <c r="AS200" i="59"/>
  <c r="AS207" i="59"/>
  <c r="AS208" i="59"/>
  <c r="AS212" i="59"/>
  <c r="AS214" i="59"/>
  <c r="AS219" i="59"/>
  <c r="AS222" i="59"/>
  <c r="AS224" i="59"/>
  <c r="AS228" i="59"/>
  <c r="AS232" i="59"/>
  <c r="AS234" i="59"/>
  <c r="AS238" i="59"/>
  <c r="AS239" i="59"/>
  <c r="AS241" i="59"/>
  <c r="AS246" i="59"/>
  <c r="AS247" i="59"/>
  <c r="AS248" i="59"/>
  <c r="AS250" i="59"/>
  <c r="AS251" i="59"/>
  <c r="AS252" i="59"/>
  <c r="AS253" i="59"/>
  <c r="AS255" i="59"/>
  <c r="AS258" i="59"/>
  <c r="AS260" i="59"/>
  <c r="AS262" i="59"/>
  <c r="AS263" i="59"/>
  <c r="AS264" i="59"/>
  <c r="AS265" i="59"/>
  <c r="AS266" i="59"/>
  <c r="AS268" i="59"/>
  <c r="AS269" i="59"/>
  <c r="AS274" i="59"/>
  <c r="AS276" i="59"/>
  <c r="AS277" i="59"/>
  <c r="AS278" i="59"/>
  <c r="AS279" i="59"/>
  <c r="AS284" i="59"/>
  <c r="AS286" i="59"/>
  <c r="AS287" i="59"/>
  <c r="AS288" i="59"/>
  <c r="AS290" i="59"/>
  <c r="AS292" i="59"/>
  <c r="AS293" i="59"/>
  <c r="AS294" i="59"/>
  <c r="AS295" i="59"/>
  <c r="AS296" i="59"/>
  <c r="AS297" i="59"/>
  <c r="AS301" i="59"/>
  <c r="AS303" i="59"/>
  <c r="AS306" i="59"/>
  <c r="AS307" i="59"/>
  <c r="AS311" i="59"/>
  <c r="AS314" i="59"/>
  <c r="AS315" i="59"/>
  <c r="AS317" i="59"/>
  <c r="AS318" i="59"/>
  <c r="AS319" i="59"/>
  <c r="AS320" i="59"/>
  <c r="AS323" i="59"/>
  <c r="AS324" i="59"/>
  <c r="AS325" i="59"/>
  <c r="AS327" i="59"/>
  <c r="AS328" i="59"/>
  <c r="AS330" i="59"/>
  <c r="AS331" i="59"/>
  <c r="AS336" i="59"/>
  <c r="AS337" i="59"/>
  <c r="AS338" i="59"/>
  <c r="AS339" i="59"/>
  <c r="AS340" i="59"/>
  <c r="AS342" i="59"/>
  <c r="AS343" i="59"/>
  <c r="AS345" i="59"/>
  <c r="AS347" i="59"/>
  <c r="AS349" i="59"/>
  <c r="AS350" i="59"/>
  <c r="AS351" i="59"/>
  <c r="AS353" i="59"/>
  <c r="AS354" i="59"/>
  <c r="AS355" i="59"/>
  <c r="AS357" i="59"/>
  <c r="AS358" i="59"/>
  <c r="AS359" i="59"/>
  <c r="AS360" i="59"/>
  <c r="AS361" i="59"/>
  <c r="AS364" i="59"/>
  <c r="AS365" i="59"/>
  <c r="AS366" i="59"/>
  <c r="AS367" i="59"/>
  <c r="AS369" i="59"/>
  <c r="AS370" i="59"/>
  <c r="AS371" i="59"/>
  <c r="AS372" i="59"/>
  <c r="AS374" i="59"/>
  <c r="AS375" i="59"/>
  <c r="AS376" i="59"/>
  <c r="AS377" i="59"/>
  <c r="AS378" i="59"/>
  <c r="AS379" i="59"/>
  <c r="AS380" i="59"/>
  <c r="AS382" i="59"/>
  <c r="AS384" i="59"/>
  <c r="AS385" i="59"/>
  <c r="AS386" i="59"/>
  <c r="AS387" i="59"/>
  <c r="AS388" i="59"/>
  <c r="AS389" i="59"/>
  <c r="AS390" i="59"/>
  <c r="AS391" i="59"/>
  <c r="AS393" i="59"/>
  <c r="AS394" i="59"/>
  <c r="AS395" i="59"/>
  <c r="AS396" i="59"/>
  <c r="AS399" i="59"/>
  <c r="AS400" i="59"/>
  <c r="AS402" i="59"/>
  <c r="AS404" i="59"/>
  <c r="AS405" i="59"/>
  <c r="AS407" i="59"/>
  <c r="AS408" i="59"/>
  <c r="AS410" i="59"/>
  <c r="AS411" i="59"/>
  <c r="AS413" i="59"/>
  <c r="AS79" i="59"/>
  <c r="AS415" i="59"/>
  <c r="AS416" i="59"/>
  <c r="AS417" i="59"/>
  <c r="AS418" i="59"/>
  <c r="AS419" i="59"/>
  <c r="AS421" i="59"/>
  <c r="AS422" i="59"/>
  <c r="AS423" i="59"/>
  <c r="AS424" i="59"/>
  <c r="AS425" i="59"/>
  <c r="AS426" i="59"/>
  <c r="AS427" i="59"/>
  <c r="AS428" i="59"/>
  <c r="AS430" i="59"/>
  <c r="AS431" i="59"/>
  <c r="AS432" i="59"/>
  <c r="AS433" i="59"/>
  <c r="AS434" i="59"/>
  <c r="AS435" i="59"/>
  <c r="AS436" i="59"/>
  <c r="AS99" i="59"/>
  <c r="AS438" i="59"/>
  <c r="AS439" i="59"/>
  <c r="AS440" i="59"/>
  <c r="AS441" i="59"/>
  <c r="AS442" i="59"/>
  <c r="AS443" i="59"/>
  <c r="AS135" i="59"/>
  <c r="AS446" i="59"/>
  <c r="AS447" i="59"/>
  <c r="AS139" i="59"/>
  <c r="AS452" i="59"/>
  <c r="AS453" i="59"/>
  <c r="AS156" i="59"/>
  <c r="AS455" i="59"/>
  <c r="AS456" i="59"/>
  <c r="AS457" i="59"/>
  <c r="AS458" i="59"/>
  <c r="AS459" i="59"/>
  <c r="AS460" i="59"/>
  <c r="AS461" i="59"/>
  <c r="AS464" i="59"/>
  <c r="AS468" i="59"/>
  <c r="AS469" i="59"/>
  <c r="AS470" i="59"/>
  <c r="AS471" i="59"/>
  <c r="AS472" i="59"/>
  <c r="AS473" i="59"/>
  <c r="AS474" i="59"/>
  <c r="AS475" i="59"/>
  <c r="AS476" i="59"/>
  <c r="AS477" i="59"/>
  <c r="AS479" i="59"/>
  <c r="AS480" i="59"/>
  <c r="AS481" i="59"/>
  <c r="AS482" i="59"/>
  <c r="AS483" i="59"/>
  <c r="AS484" i="59"/>
  <c r="AS485" i="59"/>
  <c r="AS486" i="59"/>
  <c r="AS488" i="59"/>
  <c r="AS489" i="59"/>
  <c r="AS490" i="59"/>
  <c r="AS183" i="59"/>
  <c r="AS493" i="59"/>
  <c r="AS494" i="59"/>
  <c r="AS495" i="59"/>
  <c r="AS496" i="59"/>
  <c r="AS499" i="59"/>
  <c r="AS500" i="59"/>
  <c r="AS501" i="59"/>
  <c r="AS502" i="59"/>
  <c r="AS505" i="59"/>
  <c r="AS507" i="59"/>
  <c r="AS510" i="59"/>
  <c r="AS511" i="59"/>
  <c r="AS513" i="59"/>
  <c r="AS514" i="59"/>
  <c r="AS515" i="59"/>
  <c r="AS191" i="59"/>
  <c r="AS518" i="59"/>
  <c r="AS254" i="59"/>
  <c r="AS521" i="59"/>
  <c r="AS522" i="59"/>
  <c r="AS523" i="59"/>
  <c r="AS525" i="59"/>
  <c r="AS526" i="59"/>
  <c r="AS528" i="59"/>
  <c r="AS529" i="59"/>
  <c r="AS530" i="59"/>
  <c r="AS531" i="59"/>
  <c r="AS534" i="59"/>
  <c r="AS535" i="59"/>
  <c r="AS536" i="59"/>
  <c r="AS537" i="59"/>
  <c r="AS538" i="59"/>
  <c r="AS539" i="59"/>
  <c r="AS540" i="59"/>
  <c r="AS543" i="59"/>
  <c r="AS544" i="59"/>
  <c r="AS545" i="59"/>
  <c r="AS546" i="59"/>
  <c r="AS547" i="59"/>
  <c r="AS549" i="59"/>
  <c r="AS550" i="59"/>
  <c r="AS551" i="59"/>
  <c r="AS552" i="59"/>
  <c r="AS553" i="59"/>
  <c r="AS554" i="59"/>
  <c r="AS555" i="59"/>
  <c r="AS556" i="59"/>
  <c r="AS558" i="59"/>
  <c r="AS559" i="59"/>
  <c r="AS267" i="59"/>
  <c r="AS561" i="59"/>
  <c r="AS564" i="59"/>
  <c r="AS565" i="59"/>
  <c r="AS566" i="59"/>
  <c r="AS567" i="59"/>
  <c r="AS569" i="59"/>
  <c r="AS570" i="59"/>
  <c r="AS572" i="59"/>
  <c r="AS573" i="59"/>
  <c r="AS574" i="59"/>
  <c r="AS576" i="59"/>
  <c r="AS577" i="59"/>
  <c r="AS579" i="59"/>
  <c r="AS580" i="59"/>
  <c r="AS581" i="59"/>
  <c r="AS583" i="59"/>
  <c r="AS584" i="59"/>
  <c r="AS586" i="59"/>
  <c r="AS587" i="59"/>
  <c r="AS588" i="59"/>
  <c r="AS592" i="59"/>
  <c r="AS593" i="59"/>
  <c r="AS594" i="59"/>
  <c r="AS595" i="59"/>
  <c r="AS596" i="59"/>
  <c r="AS597" i="59"/>
  <c r="AS598" i="59"/>
  <c r="AS599" i="59"/>
  <c r="AS600" i="59"/>
  <c r="AS272" i="59"/>
  <c r="AS603" i="59"/>
  <c r="AS604" i="59"/>
  <c r="AS606" i="59"/>
  <c r="AS607" i="59"/>
  <c r="AS608" i="59"/>
  <c r="AS609" i="59"/>
  <c r="AS610" i="59"/>
  <c r="AS611" i="59"/>
  <c r="AS615" i="59"/>
  <c r="AS616" i="59"/>
  <c r="AS275" i="59"/>
  <c r="AS618" i="59"/>
  <c r="AS620" i="59"/>
  <c r="AS622" i="59"/>
  <c r="AS282" i="59"/>
  <c r="AS300" i="59"/>
  <c r="AS626" i="59"/>
  <c r="AS627" i="59"/>
  <c r="AS628" i="59"/>
  <c r="AS632" i="59"/>
  <c r="AS634" i="59"/>
  <c r="AS635" i="59"/>
  <c r="AS637" i="59"/>
  <c r="AS304" i="59"/>
  <c r="AS641" i="59"/>
  <c r="AS642" i="59"/>
  <c r="AS643" i="59"/>
  <c r="AS648" i="59"/>
  <c r="AS310" i="59"/>
  <c r="AS651" i="59"/>
  <c r="AS652" i="59"/>
  <c r="AS653" i="59"/>
  <c r="AS654" i="59"/>
  <c r="AS655" i="59"/>
  <c r="AS656" i="59"/>
  <c r="AS660" i="59"/>
  <c r="AS661" i="59"/>
  <c r="AS662" i="59"/>
  <c r="AS663" i="59"/>
  <c r="AS666" i="59"/>
  <c r="AS667" i="59"/>
  <c r="AS668" i="59"/>
  <c r="AS322" i="59"/>
  <c r="AS670" i="59"/>
  <c r="AS671" i="59"/>
  <c r="AS672" i="59"/>
  <c r="AS329" i="59"/>
  <c r="AS676" i="59"/>
  <c r="AS344" i="59"/>
  <c r="AS678" i="59"/>
  <c r="AS679" i="59"/>
  <c r="AS368" i="59"/>
  <c r="AS681" i="59"/>
  <c r="AS682" i="59"/>
  <c r="AS683" i="59"/>
  <c r="AS414" i="59"/>
  <c r="AS685" i="59"/>
  <c r="AS686" i="59"/>
  <c r="AS687" i="59"/>
  <c r="AS688" i="59"/>
  <c r="AS690" i="59"/>
  <c r="AS692" i="59"/>
  <c r="AS693" i="59"/>
  <c r="AS694" i="59"/>
  <c r="AS695" i="59"/>
  <c r="AS437" i="59"/>
  <c r="AS697" i="59"/>
  <c r="AS445" i="59"/>
  <c r="AS700" i="59"/>
  <c r="AS451" i="59"/>
  <c r="AS702" i="59"/>
  <c r="AS703" i="59"/>
  <c r="AS454" i="59"/>
  <c r="AS491" i="59"/>
  <c r="AS516" i="59"/>
  <c r="AS709" i="59"/>
  <c r="AS710" i="59"/>
  <c r="AS713" i="59"/>
  <c r="AS714" i="59"/>
  <c r="AS719" i="59"/>
  <c r="AS720" i="59"/>
  <c r="AS721" i="59"/>
  <c r="AS722" i="59"/>
  <c r="AS723" i="59"/>
  <c r="AS724" i="59"/>
  <c r="AS725" i="59"/>
  <c r="AS726" i="59"/>
  <c r="AS560" i="59"/>
  <c r="AS728" i="59"/>
  <c r="AS730" i="59"/>
  <c r="AS601" i="59"/>
  <c r="AS734" i="59"/>
  <c r="AS735" i="59"/>
  <c r="AS617" i="59"/>
  <c r="AS737" i="59"/>
  <c r="AS623" i="59"/>
  <c r="AS739" i="59"/>
  <c r="AS740" i="59"/>
  <c r="AS741" i="59"/>
  <c r="AS742" i="59"/>
  <c r="AS743" i="59"/>
  <c r="AS744" i="59"/>
  <c r="AS745" i="59"/>
  <c r="AS747" i="59"/>
  <c r="AS748" i="59"/>
  <c r="AS749" i="59"/>
  <c r="AS750" i="59"/>
  <c r="AS751" i="59"/>
  <c r="AS752" i="59"/>
  <c r="AS753" i="59"/>
  <c r="AS754" i="59"/>
  <c r="AS756" i="59"/>
  <c r="AS757" i="59"/>
  <c r="AS758" i="59"/>
  <c r="AS760" i="59"/>
  <c r="AS761" i="59"/>
  <c r="AS764" i="59"/>
  <c r="AS625" i="59"/>
  <c r="AS650" i="59"/>
  <c r="AS768" i="59"/>
  <c r="AS769" i="59"/>
  <c r="AS673" i="59"/>
  <c r="AS772" i="59"/>
  <c r="AS677" i="59"/>
  <c r="AS701" i="59"/>
  <c r="AS704" i="59"/>
  <c r="AS777" i="59"/>
  <c r="AS708" i="59"/>
  <c r="AS727" i="59"/>
  <c r="AS783" i="59"/>
  <c r="AS784" i="59"/>
  <c r="AS786" i="59"/>
  <c r="AS788" i="59"/>
  <c r="AS789" i="59"/>
  <c r="AS790" i="59"/>
  <c r="AS793" i="59"/>
  <c r="AS796" i="59"/>
  <c r="AS797" i="59"/>
  <c r="AS799" i="59"/>
  <c r="AS736" i="59"/>
  <c r="AS801" i="59"/>
  <c r="AS803" i="59"/>
  <c r="AS805" i="59"/>
  <c r="AS806" i="59"/>
  <c r="AS807" i="59"/>
  <c r="AS808" i="59"/>
  <c r="AS810" i="59"/>
  <c r="AS811" i="59"/>
  <c r="AS738" i="59"/>
  <c r="AS767" i="59"/>
  <c r="AS819" i="59"/>
  <c r="AS820" i="59"/>
  <c r="AS773" i="59"/>
  <c r="AS825" i="59"/>
  <c r="AS827" i="59"/>
  <c r="AS774" i="59"/>
  <c r="AS830" i="59"/>
  <c r="AS831" i="59"/>
  <c r="AS778" i="59"/>
  <c r="AS833" i="59"/>
  <c r="AS814" i="59"/>
  <c r="AS30" i="59"/>
  <c r="AS839" i="59"/>
  <c r="AS840" i="59"/>
  <c r="AS841" i="59"/>
  <c r="AS842" i="59"/>
  <c r="AS828" i="59"/>
  <c r="AS847" i="59"/>
  <c r="AS848" i="59"/>
  <c r="AS850" i="59"/>
  <c r="AS832" i="59"/>
  <c r="AS854" i="59"/>
  <c r="AS855" i="59"/>
  <c r="AS856" i="59"/>
  <c r="AS859" i="59"/>
  <c r="AS860" i="59"/>
  <c r="AS861" i="59"/>
  <c r="AS843" i="59"/>
  <c r="AS865" i="59"/>
  <c r="AS866" i="59"/>
  <c r="AS868" i="59"/>
  <c r="AS872" i="59"/>
  <c r="AS864" i="59"/>
  <c r="AS874" i="59"/>
  <c r="AS823" i="59"/>
  <c r="AS836" i="59"/>
  <c r="AS883" i="59"/>
  <c r="AS851" i="59"/>
  <c r="AS659" i="59"/>
  <c r="L305" i="60" l="1"/>
  <c r="F305" i="60"/>
  <c r="G305" i="60"/>
  <c r="I305" i="60"/>
  <c r="U881" i="4"/>
  <c r="V881" i="4"/>
  <c r="W881" i="4"/>
  <c r="X881" i="4"/>
  <c r="U882" i="4"/>
  <c r="V882" i="4"/>
  <c r="W882" i="4"/>
  <c r="X882" i="4"/>
  <c r="U883" i="4"/>
  <c r="V883" i="4"/>
  <c r="W883" i="4"/>
  <c r="X883" i="4"/>
  <c r="U884" i="4"/>
  <c r="V884" i="4"/>
  <c r="W884" i="4"/>
  <c r="X884" i="4"/>
  <c r="U885" i="4"/>
  <c r="V885" i="4"/>
  <c r="W885" i="4"/>
  <c r="X885" i="4"/>
  <c r="U886" i="4"/>
  <c r="V886" i="4"/>
  <c r="W886" i="4"/>
  <c r="X886" i="4"/>
  <c r="U887" i="4"/>
  <c r="V887" i="4"/>
  <c r="W887" i="4"/>
  <c r="X887" i="4"/>
  <c r="H305" i="60" l="1"/>
  <c r="K305" i="60" s="1"/>
  <c r="AJ879" i="59"/>
  <c r="AK879" i="59"/>
  <c r="AL879" i="59"/>
  <c r="AM879" i="59"/>
  <c r="AN879" i="59"/>
  <c r="AO879" i="59"/>
  <c r="AP879" i="59"/>
  <c r="AQ879" i="59"/>
  <c r="AR879" i="59"/>
  <c r="AT879" i="59"/>
  <c r="AU879" i="59"/>
  <c r="AV879" i="59"/>
  <c r="AW879" i="59"/>
  <c r="AX879" i="59"/>
  <c r="AY879" i="59"/>
  <c r="AZ879" i="59"/>
  <c r="BA879" i="59"/>
  <c r="BB879" i="59"/>
  <c r="BC879" i="59"/>
  <c r="AJ880" i="59"/>
  <c r="AK880" i="59"/>
  <c r="AL880" i="59"/>
  <c r="AM880" i="59"/>
  <c r="AN880" i="59"/>
  <c r="AO880" i="59"/>
  <c r="AP880" i="59"/>
  <c r="AQ880" i="59"/>
  <c r="AR880" i="59"/>
  <c r="AT880" i="59"/>
  <c r="AU880" i="59"/>
  <c r="AV880" i="59"/>
  <c r="AW880" i="59"/>
  <c r="AX880" i="59"/>
  <c r="AY880" i="59"/>
  <c r="AZ880" i="59"/>
  <c r="BA880" i="59"/>
  <c r="BB880" i="59"/>
  <c r="BC880" i="59"/>
  <c r="AJ881" i="59"/>
  <c r="AK881" i="59"/>
  <c r="AL881" i="59"/>
  <c r="AM881" i="59"/>
  <c r="AN881" i="59"/>
  <c r="AO881" i="59"/>
  <c r="AP881" i="59"/>
  <c r="AQ881" i="59"/>
  <c r="AR881" i="59"/>
  <c r="AT881" i="59"/>
  <c r="AU881" i="59"/>
  <c r="AV881" i="59"/>
  <c r="AW881" i="59"/>
  <c r="AX881" i="59"/>
  <c r="AY881" i="59"/>
  <c r="AZ881" i="59"/>
  <c r="BA881" i="59"/>
  <c r="BB881" i="59"/>
  <c r="BC881" i="59"/>
  <c r="AJ882" i="59"/>
  <c r="AK882" i="59"/>
  <c r="AL882" i="59"/>
  <c r="AM882" i="59"/>
  <c r="AN882" i="59"/>
  <c r="AO882" i="59"/>
  <c r="AP882" i="59"/>
  <c r="AQ882" i="59"/>
  <c r="AR882" i="59"/>
  <c r="AT882" i="59"/>
  <c r="AU882" i="59"/>
  <c r="AV882" i="59"/>
  <c r="AW882" i="59"/>
  <c r="AX882" i="59"/>
  <c r="AY882" i="59"/>
  <c r="AZ882" i="59"/>
  <c r="BA882" i="59"/>
  <c r="BB882" i="59"/>
  <c r="BC882" i="59"/>
  <c r="AJ883" i="59"/>
  <c r="AK883" i="59"/>
  <c r="AL883" i="59"/>
  <c r="AM883" i="59"/>
  <c r="AN883" i="59"/>
  <c r="AO883" i="59"/>
  <c r="AP883" i="59"/>
  <c r="AQ883" i="59"/>
  <c r="AR883" i="59"/>
  <c r="AT883" i="59"/>
  <c r="AU883" i="59"/>
  <c r="AV883" i="59"/>
  <c r="AW883" i="59"/>
  <c r="AX883" i="59"/>
  <c r="AY883" i="59"/>
  <c r="AZ883" i="59"/>
  <c r="BA883" i="59"/>
  <c r="BB883" i="59"/>
  <c r="BC883" i="59"/>
  <c r="AJ884" i="59"/>
  <c r="AK884" i="59"/>
  <c r="AL884" i="59"/>
  <c r="AM884" i="59"/>
  <c r="AN884" i="59"/>
  <c r="AO884" i="59"/>
  <c r="AP884" i="59"/>
  <c r="AQ884" i="59"/>
  <c r="AR884" i="59"/>
  <c r="AT884" i="59"/>
  <c r="AU884" i="59"/>
  <c r="AV884" i="59"/>
  <c r="AW884" i="59"/>
  <c r="AX884" i="59"/>
  <c r="AY884" i="59"/>
  <c r="AZ884" i="59"/>
  <c r="BA884" i="59"/>
  <c r="BB884" i="59"/>
  <c r="BC884" i="59"/>
  <c r="AJ885" i="59"/>
  <c r="AK885" i="59"/>
  <c r="AL885" i="59"/>
  <c r="AM885" i="59"/>
  <c r="AN885" i="59"/>
  <c r="AO885" i="59"/>
  <c r="AP885" i="59"/>
  <c r="AQ885" i="59"/>
  <c r="AR885" i="59"/>
  <c r="AT885" i="59"/>
  <c r="AU885" i="59"/>
  <c r="AV885" i="59"/>
  <c r="AW885" i="59"/>
  <c r="AX885" i="59"/>
  <c r="AY885" i="59"/>
  <c r="AZ885" i="59"/>
  <c r="BA885" i="59"/>
  <c r="BB885" i="59"/>
  <c r="BC885" i="59"/>
  <c r="AD84" i="60"/>
  <c r="AD15" i="60" s="1"/>
  <c r="AC84" i="60"/>
  <c r="AC61" i="60" s="1"/>
  <c r="AB84" i="60"/>
  <c r="AE6" i="60"/>
  <c r="AD61" i="60"/>
  <c r="AB61" i="60"/>
  <c r="AE71" i="60"/>
  <c r="AE123" i="60"/>
  <c r="AE46" i="60"/>
  <c r="AB15" i="60" l="1"/>
  <c r="J882" i="59"/>
  <c r="T884" i="4" s="1"/>
  <c r="J879" i="59"/>
  <c r="T881" i="4" s="1"/>
  <c r="H885" i="59"/>
  <c r="R887" i="4" s="1"/>
  <c r="G885" i="59"/>
  <c r="Q887" i="4" s="1"/>
  <c r="J885" i="59"/>
  <c r="T887" i="4" s="1"/>
  <c r="H884" i="59"/>
  <c r="R886" i="4" s="1"/>
  <c r="G884" i="59"/>
  <c r="Q886" i="4" s="1"/>
  <c r="J884" i="59"/>
  <c r="T886" i="4" s="1"/>
  <c r="H883" i="59"/>
  <c r="R885" i="4" s="1"/>
  <c r="G883" i="59"/>
  <c r="Q885" i="4" s="1"/>
  <c r="J883" i="59"/>
  <c r="T885" i="4" s="1"/>
  <c r="H882" i="59"/>
  <c r="R884" i="4" s="1"/>
  <c r="G882" i="59"/>
  <c r="Q884" i="4" s="1"/>
  <c r="H881" i="59"/>
  <c r="R883" i="4" s="1"/>
  <c r="G881" i="59"/>
  <c r="Q883" i="4" s="1"/>
  <c r="J881" i="59"/>
  <c r="T883" i="4" s="1"/>
  <c r="H880" i="59"/>
  <c r="R882" i="4" s="1"/>
  <c r="G880" i="59"/>
  <c r="Q882" i="4" s="1"/>
  <c r="J880" i="59"/>
  <c r="T882" i="4" s="1"/>
  <c r="H879" i="59"/>
  <c r="R881" i="4" s="1"/>
  <c r="G879" i="59"/>
  <c r="Q881" i="4" s="1"/>
  <c r="I885" i="59"/>
  <c r="S887" i="4" s="1"/>
  <c r="I884" i="59"/>
  <c r="S886" i="4" s="1"/>
  <c r="I883" i="59"/>
  <c r="S885" i="4" s="1"/>
  <c r="I882" i="59"/>
  <c r="S884" i="4" s="1"/>
  <c r="I881" i="59"/>
  <c r="S883" i="4" s="1"/>
  <c r="I880" i="59"/>
  <c r="S882" i="4" s="1"/>
  <c r="I879" i="59"/>
  <c r="S881" i="4" s="1"/>
  <c r="AE61" i="60"/>
  <c r="AE84" i="60"/>
  <c r="AC15" i="60"/>
  <c r="AE15" i="60" l="1"/>
  <c r="AF71" i="60"/>
  <c r="AF84" i="60"/>
  <c r="BC878" i="59"/>
  <c r="BB878" i="59"/>
  <c r="BA878" i="59"/>
  <c r="AZ878" i="59"/>
  <c r="AY878" i="59"/>
  <c r="AX878" i="59"/>
  <c r="AW878" i="59"/>
  <c r="AV878" i="59"/>
  <c r="AU878" i="59"/>
  <c r="AT878" i="59"/>
  <c r="AR878" i="59"/>
  <c r="AQ878" i="59"/>
  <c r="AP878" i="59"/>
  <c r="AO878" i="59"/>
  <c r="AN878" i="59"/>
  <c r="AM878" i="59"/>
  <c r="AL878" i="59"/>
  <c r="AK878" i="59"/>
  <c r="AJ878" i="59"/>
  <c r="BC877" i="59"/>
  <c r="BB877" i="59"/>
  <c r="BA877" i="59"/>
  <c r="AZ877" i="59"/>
  <c r="AY877" i="59"/>
  <c r="AX877" i="59"/>
  <c r="AW877" i="59"/>
  <c r="AV877" i="59"/>
  <c r="AU877" i="59"/>
  <c r="AT877" i="59"/>
  <c r="AR877" i="59"/>
  <c r="AQ877" i="59"/>
  <c r="AP877" i="59"/>
  <c r="AO877" i="59"/>
  <c r="AN877" i="59"/>
  <c r="AM877" i="59"/>
  <c r="AL877" i="59"/>
  <c r="AK877" i="59"/>
  <c r="AJ877" i="59"/>
  <c r="BC876" i="59"/>
  <c r="BB876" i="59"/>
  <c r="BA876" i="59"/>
  <c r="AZ876" i="59"/>
  <c r="AY876" i="59"/>
  <c r="AX876" i="59"/>
  <c r="AW876" i="59"/>
  <c r="AV876" i="59"/>
  <c r="AU876" i="59"/>
  <c r="AT876" i="59"/>
  <c r="AR876" i="59"/>
  <c r="AQ876" i="59"/>
  <c r="AP876" i="59"/>
  <c r="AO876" i="59"/>
  <c r="AN876" i="59"/>
  <c r="AM876" i="59"/>
  <c r="AL876" i="59"/>
  <c r="AK876" i="59"/>
  <c r="AJ876" i="59"/>
  <c r="BC875" i="59"/>
  <c r="BB875" i="59"/>
  <c r="BA875" i="59"/>
  <c r="AZ875" i="59"/>
  <c r="AY875" i="59"/>
  <c r="AX875" i="59"/>
  <c r="AW875" i="59"/>
  <c r="AV875" i="59"/>
  <c r="AU875" i="59"/>
  <c r="AT875" i="59"/>
  <c r="AR875" i="59"/>
  <c r="AQ875" i="59"/>
  <c r="AP875" i="59"/>
  <c r="AO875" i="59"/>
  <c r="AN875" i="59"/>
  <c r="AM875" i="59"/>
  <c r="AL875" i="59"/>
  <c r="AK875" i="59"/>
  <c r="AJ875" i="59"/>
  <c r="BC874" i="59"/>
  <c r="BB874" i="59"/>
  <c r="BA874" i="59"/>
  <c r="AZ874" i="59"/>
  <c r="AY874" i="59"/>
  <c r="AX874" i="59"/>
  <c r="AW874" i="59"/>
  <c r="AV874" i="59"/>
  <c r="AU874" i="59"/>
  <c r="AT874" i="59"/>
  <c r="AR874" i="59"/>
  <c r="AQ874" i="59"/>
  <c r="AP874" i="59"/>
  <c r="AO874" i="59"/>
  <c r="AN874" i="59"/>
  <c r="AM874" i="59"/>
  <c r="AL874" i="59"/>
  <c r="AK874" i="59"/>
  <c r="AJ874" i="59"/>
  <c r="BC873" i="59"/>
  <c r="BB873" i="59"/>
  <c r="BA873" i="59"/>
  <c r="AZ873" i="59"/>
  <c r="AY873" i="59"/>
  <c r="AX873" i="59"/>
  <c r="AW873" i="59"/>
  <c r="AV873" i="59"/>
  <c r="AU873" i="59"/>
  <c r="AT873" i="59"/>
  <c r="AR873" i="59"/>
  <c r="AQ873" i="59"/>
  <c r="AP873" i="59"/>
  <c r="AO873" i="59"/>
  <c r="AN873" i="59"/>
  <c r="AM873" i="59"/>
  <c r="AL873" i="59"/>
  <c r="AK873" i="59"/>
  <c r="AJ873" i="59"/>
  <c r="BC872" i="59"/>
  <c r="BB872" i="59"/>
  <c r="BA872" i="59"/>
  <c r="AZ872" i="59"/>
  <c r="AY872" i="59"/>
  <c r="AX872" i="59"/>
  <c r="AW872" i="59"/>
  <c r="AV872" i="59"/>
  <c r="AU872" i="59"/>
  <c r="AT872" i="59"/>
  <c r="AR872" i="59"/>
  <c r="AQ872" i="59"/>
  <c r="AP872" i="59"/>
  <c r="AO872" i="59"/>
  <c r="AN872" i="59"/>
  <c r="AM872" i="59"/>
  <c r="AL872" i="59"/>
  <c r="AK872" i="59"/>
  <c r="AJ872" i="59"/>
  <c r="BC871" i="59"/>
  <c r="BB871" i="59"/>
  <c r="BA871" i="59"/>
  <c r="AZ871" i="59"/>
  <c r="AY871" i="59"/>
  <c r="AX871" i="59"/>
  <c r="AW871" i="59"/>
  <c r="AV871" i="59"/>
  <c r="AU871" i="59"/>
  <c r="AT871" i="59"/>
  <c r="AR871" i="59"/>
  <c r="AQ871" i="59"/>
  <c r="AP871" i="59"/>
  <c r="AO871" i="59"/>
  <c r="AN871" i="59"/>
  <c r="AM871" i="59"/>
  <c r="AL871" i="59"/>
  <c r="AK871" i="59"/>
  <c r="AJ871" i="59"/>
  <c r="BC870" i="59"/>
  <c r="BB870" i="59"/>
  <c r="BA870" i="59"/>
  <c r="AZ870" i="59"/>
  <c r="AY870" i="59"/>
  <c r="AX870" i="59"/>
  <c r="AW870" i="59"/>
  <c r="AV870" i="59"/>
  <c r="AU870" i="59"/>
  <c r="AT870" i="59"/>
  <c r="AR870" i="59"/>
  <c r="AQ870" i="59"/>
  <c r="AP870" i="59"/>
  <c r="AO870" i="59"/>
  <c r="AN870" i="59"/>
  <c r="AM870" i="59"/>
  <c r="AL870" i="59"/>
  <c r="AK870" i="59"/>
  <c r="AJ870" i="59"/>
  <c r="BC869" i="59"/>
  <c r="BB869" i="59"/>
  <c r="BA869" i="59"/>
  <c r="AZ869" i="59"/>
  <c r="AY869" i="59"/>
  <c r="AX869" i="59"/>
  <c r="AW869" i="59"/>
  <c r="AV869" i="59"/>
  <c r="AU869" i="59"/>
  <c r="AT869" i="59"/>
  <c r="AR869" i="59"/>
  <c r="AQ869" i="59"/>
  <c r="AP869" i="59"/>
  <c r="AO869" i="59"/>
  <c r="AN869" i="59"/>
  <c r="AM869" i="59"/>
  <c r="AL869" i="59"/>
  <c r="AK869" i="59"/>
  <c r="AJ869" i="59"/>
  <c r="BC868" i="59"/>
  <c r="BB868" i="59"/>
  <c r="BA868" i="59"/>
  <c r="AZ868" i="59"/>
  <c r="AY868" i="59"/>
  <c r="AX868" i="59"/>
  <c r="AW868" i="59"/>
  <c r="AV868" i="59"/>
  <c r="AU868" i="59"/>
  <c r="AT868" i="59"/>
  <c r="AR868" i="59"/>
  <c r="AQ868" i="59"/>
  <c r="AP868" i="59"/>
  <c r="AO868" i="59"/>
  <c r="AN868" i="59"/>
  <c r="AM868" i="59"/>
  <c r="AL868" i="59"/>
  <c r="AK868" i="59"/>
  <c r="AJ868" i="59"/>
  <c r="BC867" i="59"/>
  <c r="BB867" i="59"/>
  <c r="BA867" i="59"/>
  <c r="AZ867" i="59"/>
  <c r="AY867" i="59"/>
  <c r="AX867" i="59"/>
  <c r="AW867" i="59"/>
  <c r="AV867" i="59"/>
  <c r="AU867" i="59"/>
  <c r="AT867" i="59"/>
  <c r="AR867" i="59"/>
  <c r="AQ867" i="59"/>
  <c r="AP867" i="59"/>
  <c r="AO867" i="59"/>
  <c r="AN867" i="59"/>
  <c r="AM867" i="59"/>
  <c r="AL867" i="59"/>
  <c r="AK867" i="59"/>
  <c r="AJ867" i="59"/>
  <c r="BC866" i="59"/>
  <c r="BB866" i="59"/>
  <c r="BA866" i="59"/>
  <c r="AZ866" i="59"/>
  <c r="AY866" i="59"/>
  <c r="AX866" i="59"/>
  <c r="AW866" i="59"/>
  <c r="AV866" i="59"/>
  <c r="AU866" i="59"/>
  <c r="AT866" i="59"/>
  <c r="AR866" i="59"/>
  <c r="AQ866" i="59"/>
  <c r="AP866" i="59"/>
  <c r="AO866" i="59"/>
  <c r="AN866" i="59"/>
  <c r="AM866" i="59"/>
  <c r="AL866" i="59"/>
  <c r="AK866" i="59"/>
  <c r="AJ866" i="59"/>
  <c r="BC865" i="59"/>
  <c r="BB865" i="59"/>
  <c r="BA865" i="59"/>
  <c r="AZ865" i="59"/>
  <c r="AY865" i="59"/>
  <c r="AX865" i="59"/>
  <c r="AW865" i="59"/>
  <c r="AV865" i="59"/>
  <c r="AU865" i="59"/>
  <c r="AT865" i="59"/>
  <c r="AR865" i="59"/>
  <c r="AQ865" i="59"/>
  <c r="AP865" i="59"/>
  <c r="AO865" i="59"/>
  <c r="AN865" i="59"/>
  <c r="AM865" i="59"/>
  <c r="AL865" i="59"/>
  <c r="AK865" i="59"/>
  <c r="AJ865" i="59"/>
  <c r="BC864" i="59"/>
  <c r="BB864" i="59"/>
  <c r="BA864" i="59"/>
  <c r="AZ864" i="59"/>
  <c r="AY864" i="59"/>
  <c r="AX864" i="59"/>
  <c r="AW864" i="59"/>
  <c r="AV864" i="59"/>
  <c r="AU864" i="59"/>
  <c r="AT864" i="59"/>
  <c r="AR864" i="59"/>
  <c r="AQ864" i="59"/>
  <c r="AP864" i="59"/>
  <c r="AO864" i="59"/>
  <c r="AN864" i="59"/>
  <c r="AM864" i="59"/>
  <c r="AL864" i="59"/>
  <c r="AK864" i="59"/>
  <c r="AJ864" i="59"/>
  <c r="BC863" i="59"/>
  <c r="BB863" i="59"/>
  <c r="BA863" i="59"/>
  <c r="AZ863" i="59"/>
  <c r="AY863" i="59"/>
  <c r="AX863" i="59"/>
  <c r="AW863" i="59"/>
  <c r="AV863" i="59"/>
  <c r="AU863" i="59"/>
  <c r="AT863" i="59"/>
  <c r="AR863" i="59"/>
  <c r="AQ863" i="59"/>
  <c r="AP863" i="59"/>
  <c r="AO863" i="59"/>
  <c r="AN863" i="59"/>
  <c r="AM863" i="59"/>
  <c r="AL863" i="59"/>
  <c r="AK863" i="59"/>
  <c r="AJ863" i="59"/>
  <c r="BC862" i="59"/>
  <c r="BB862" i="59"/>
  <c r="BA862" i="59"/>
  <c r="AZ862" i="59"/>
  <c r="AY862" i="59"/>
  <c r="AX862" i="59"/>
  <c r="AW862" i="59"/>
  <c r="AV862" i="59"/>
  <c r="AU862" i="59"/>
  <c r="AT862" i="59"/>
  <c r="AR862" i="59"/>
  <c r="AQ862" i="59"/>
  <c r="AP862" i="59"/>
  <c r="AO862" i="59"/>
  <c r="AN862" i="59"/>
  <c r="AM862" i="59"/>
  <c r="AL862" i="59"/>
  <c r="AK862" i="59"/>
  <c r="AJ862" i="59"/>
  <c r="BC861" i="59"/>
  <c r="BB861" i="59"/>
  <c r="BA861" i="59"/>
  <c r="AZ861" i="59"/>
  <c r="AY861" i="59"/>
  <c r="AX861" i="59"/>
  <c r="AW861" i="59"/>
  <c r="AV861" i="59"/>
  <c r="AU861" i="59"/>
  <c r="AT861" i="59"/>
  <c r="AR861" i="59"/>
  <c r="AQ861" i="59"/>
  <c r="AP861" i="59"/>
  <c r="AO861" i="59"/>
  <c r="AN861" i="59"/>
  <c r="AM861" i="59"/>
  <c r="AL861" i="59"/>
  <c r="AK861" i="59"/>
  <c r="AJ861" i="59"/>
  <c r="BC860" i="59"/>
  <c r="BB860" i="59"/>
  <c r="BA860" i="59"/>
  <c r="AZ860" i="59"/>
  <c r="AY860" i="59"/>
  <c r="AX860" i="59"/>
  <c r="AW860" i="59"/>
  <c r="AV860" i="59"/>
  <c r="AU860" i="59"/>
  <c r="AT860" i="59"/>
  <c r="AR860" i="59"/>
  <c r="AQ860" i="59"/>
  <c r="AP860" i="59"/>
  <c r="AO860" i="59"/>
  <c r="AN860" i="59"/>
  <c r="AM860" i="59"/>
  <c r="AL860" i="59"/>
  <c r="AK860" i="59"/>
  <c r="AJ860" i="59"/>
  <c r="BC859" i="59"/>
  <c r="BB859" i="59"/>
  <c r="BA859" i="59"/>
  <c r="AZ859" i="59"/>
  <c r="AY859" i="59"/>
  <c r="AX859" i="59"/>
  <c r="AW859" i="59"/>
  <c r="AV859" i="59"/>
  <c r="AU859" i="59"/>
  <c r="AT859" i="59"/>
  <c r="AR859" i="59"/>
  <c r="AQ859" i="59"/>
  <c r="AP859" i="59"/>
  <c r="AO859" i="59"/>
  <c r="AN859" i="59"/>
  <c r="AM859" i="59"/>
  <c r="AL859" i="59"/>
  <c r="AK859" i="59"/>
  <c r="AJ859" i="59"/>
  <c r="BC858" i="59"/>
  <c r="BB858" i="59"/>
  <c r="BA858" i="59"/>
  <c r="AZ858" i="59"/>
  <c r="AY858" i="59"/>
  <c r="AX858" i="59"/>
  <c r="AW858" i="59"/>
  <c r="AV858" i="59"/>
  <c r="AU858" i="59"/>
  <c r="AT858" i="59"/>
  <c r="AR858" i="59"/>
  <c r="AQ858" i="59"/>
  <c r="AP858" i="59"/>
  <c r="AO858" i="59"/>
  <c r="AN858" i="59"/>
  <c r="AM858" i="59"/>
  <c r="AL858" i="59"/>
  <c r="AK858" i="59"/>
  <c r="AJ858" i="59"/>
  <c r="BC857" i="59"/>
  <c r="BB857" i="59"/>
  <c r="BA857" i="59"/>
  <c r="AZ857" i="59"/>
  <c r="AY857" i="59"/>
  <c r="AX857" i="59"/>
  <c r="AW857" i="59"/>
  <c r="AV857" i="59"/>
  <c r="AU857" i="59"/>
  <c r="AT857" i="59"/>
  <c r="AR857" i="59"/>
  <c r="AQ857" i="59"/>
  <c r="AP857" i="59"/>
  <c r="AO857" i="59"/>
  <c r="AN857" i="59"/>
  <c r="AM857" i="59"/>
  <c r="AL857" i="59"/>
  <c r="AK857" i="59"/>
  <c r="AJ857" i="59"/>
  <c r="BC856" i="59"/>
  <c r="BB856" i="59"/>
  <c r="BA856" i="59"/>
  <c r="AZ856" i="59"/>
  <c r="AY856" i="59"/>
  <c r="AX856" i="59"/>
  <c r="AW856" i="59"/>
  <c r="AV856" i="59"/>
  <c r="AU856" i="59"/>
  <c r="AT856" i="59"/>
  <c r="AR856" i="59"/>
  <c r="AQ856" i="59"/>
  <c r="AP856" i="59"/>
  <c r="AO856" i="59"/>
  <c r="AN856" i="59"/>
  <c r="AM856" i="59"/>
  <c r="AL856" i="59"/>
  <c r="AK856" i="59"/>
  <c r="AJ856" i="59"/>
  <c r="BC855" i="59"/>
  <c r="BB855" i="59"/>
  <c r="BA855" i="59"/>
  <c r="AZ855" i="59"/>
  <c r="AY855" i="59"/>
  <c r="AX855" i="59"/>
  <c r="AW855" i="59"/>
  <c r="AV855" i="59"/>
  <c r="AU855" i="59"/>
  <c r="AT855" i="59"/>
  <c r="AR855" i="59"/>
  <c r="AQ855" i="59"/>
  <c r="AP855" i="59"/>
  <c r="AO855" i="59"/>
  <c r="AN855" i="59"/>
  <c r="AM855" i="59"/>
  <c r="AL855" i="59"/>
  <c r="AK855" i="59"/>
  <c r="AJ855" i="59"/>
  <c r="BC854" i="59"/>
  <c r="BB854" i="59"/>
  <c r="BA854" i="59"/>
  <c r="AZ854" i="59"/>
  <c r="AY854" i="59"/>
  <c r="AX854" i="59"/>
  <c r="AW854" i="59"/>
  <c r="AV854" i="59"/>
  <c r="AU854" i="59"/>
  <c r="AT854" i="59"/>
  <c r="AR854" i="59"/>
  <c r="AQ854" i="59"/>
  <c r="AP854" i="59"/>
  <c r="AO854" i="59"/>
  <c r="AN854" i="59"/>
  <c r="AM854" i="59"/>
  <c r="AL854" i="59"/>
  <c r="AK854" i="59"/>
  <c r="AJ854" i="59"/>
  <c r="BC853" i="59"/>
  <c r="BB853" i="59"/>
  <c r="BA853" i="59"/>
  <c r="AZ853" i="59"/>
  <c r="AY853" i="59"/>
  <c r="AX853" i="59"/>
  <c r="AW853" i="59"/>
  <c r="AV853" i="59"/>
  <c r="AU853" i="59"/>
  <c r="AT853" i="59"/>
  <c r="AR853" i="59"/>
  <c r="AQ853" i="59"/>
  <c r="AP853" i="59"/>
  <c r="AO853" i="59"/>
  <c r="AN853" i="59"/>
  <c r="AM853" i="59"/>
  <c r="AL853" i="59"/>
  <c r="AK853" i="59"/>
  <c r="AJ853" i="59"/>
  <c r="BC852" i="59"/>
  <c r="BB852" i="59"/>
  <c r="BA852" i="59"/>
  <c r="AZ852" i="59"/>
  <c r="AY852" i="59"/>
  <c r="AX852" i="59"/>
  <c r="AW852" i="59"/>
  <c r="AV852" i="59"/>
  <c r="AU852" i="59"/>
  <c r="AT852" i="59"/>
  <c r="AR852" i="59"/>
  <c r="AQ852" i="59"/>
  <c r="AP852" i="59"/>
  <c r="AO852" i="59"/>
  <c r="AN852" i="59"/>
  <c r="AM852" i="59"/>
  <c r="AL852" i="59"/>
  <c r="AK852" i="59"/>
  <c r="AJ852" i="59"/>
  <c r="BC851" i="59"/>
  <c r="BB851" i="59"/>
  <c r="BA851" i="59"/>
  <c r="AZ851" i="59"/>
  <c r="AY851" i="59"/>
  <c r="AX851" i="59"/>
  <c r="AW851" i="59"/>
  <c r="AV851" i="59"/>
  <c r="AU851" i="59"/>
  <c r="AT851" i="59"/>
  <c r="AR851" i="59"/>
  <c r="AQ851" i="59"/>
  <c r="AP851" i="59"/>
  <c r="AO851" i="59"/>
  <c r="AN851" i="59"/>
  <c r="AM851" i="59"/>
  <c r="AL851" i="59"/>
  <c r="AK851" i="59"/>
  <c r="AJ851" i="59"/>
  <c r="BC850" i="59"/>
  <c r="BB850" i="59"/>
  <c r="BA850" i="59"/>
  <c r="AZ850" i="59"/>
  <c r="AY850" i="59"/>
  <c r="AX850" i="59"/>
  <c r="AW850" i="59"/>
  <c r="AV850" i="59"/>
  <c r="AU850" i="59"/>
  <c r="AT850" i="59"/>
  <c r="AR850" i="59"/>
  <c r="AQ850" i="59"/>
  <c r="AP850" i="59"/>
  <c r="AO850" i="59"/>
  <c r="AN850" i="59"/>
  <c r="AM850" i="59"/>
  <c r="AL850" i="59"/>
  <c r="AK850" i="59"/>
  <c r="AJ850" i="59"/>
  <c r="BC849" i="59"/>
  <c r="BB849" i="59"/>
  <c r="BA849" i="59"/>
  <c r="AZ849" i="59"/>
  <c r="AY849" i="59"/>
  <c r="AX849" i="59"/>
  <c r="AW849" i="59"/>
  <c r="AV849" i="59"/>
  <c r="AU849" i="59"/>
  <c r="AT849" i="59"/>
  <c r="AR849" i="59"/>
  <c r="AQ849" i="59"/>
  <c r="AP849" i="59"/>
  <c r="AO849" i="59"/>
  <c r="AN849" i="59"/>
  <c r="AM849" i="59"/>
  <c r="AL849" i="59"/>
  <c r="AK849" i="59"/>
  <c r="AJ849" i="59"/>
  <c r="BC848" i="59"/>
  <c r="BB848" i="59"/>
  <c r="BA848" i="59"/>
  <c r="AZ848" i="59"/>
  <c r="AY848" i="59"/>
  <c r="AX848" i="59"/>
  <c r="AW848" i="59"/>
  <c r="AV848" i="59"/>
  <c r="AU848" i="59"/>
  <c r="AT848" i="59"/>
  <c r="AR848" i="59"/>
  <c r="AQ848" i="59"/>
  <c r="AP848" i="59"/>
  <c r="AO848" i="59"/>
  <c r="AN848" i="59"/>
  <c r="AM848" i="59"/>
  <c r="AL848" i="59"/>
  <c r="AK848" i="59"/>
  <c r="AJ848" i="59"/>
  <c r="BC847" i="59"/>
  <c r="BB847" i="59"/>
  <c r="BA847" i="59"/>
  <c r="AZ847" i="59"/>
  <c r="AY847" i="59"/>
  <c r="AX847" i="59"/>
  <c r="AW847" i="59"/>
  <c r="AV847" i="59"/>
  <c r="AU847" i="59"/>
  <c r="AT847" i="59"/>
  <c r="AR847" i="59"/>
  <c r="AQ847" i="59"/>
  <c r="AP847" i="59"/>
  <c r="AO847" i="59"/>
  <c r="AN847" i="59"/>
  <c r="AM847" i="59"/>
  <c r="AL847" i="59"/>
  <c r="AK847" i="59"/>
  <c r="AJ847" i="59"/>
  <c r="BC846" i="59"/>
  <c r="BB846" i="59"/>
  <c r="BA846" i="59"/>
  <c r="AZ846" i="59"/>
  <c r="AY846" i="59"/>
  <c r="AX846" i="59"/>
  <c r="AW846" i="59"/>
  <c r="AV846" i="59"/>
  <c r="AU846" i="59"/>
  <c r="AT846" i="59"/>
  <c r="AR846" i="59"/>
  <c r="AQ846" i="59"/>
  <c r="AP846" i="59"/>
  <c r="AO846" i="59"/>
  <c r="AN846" i="59"/>
  <c r="AM846" i="59"/>
  <c r="AL846" i="59"/>
  <c r="AK846" i="59"/>
  <c r="AJ846" i="59"/>
  <c r="BC845" i="59"/>
  <c r="BB845" i="59"/>
  <c r="BA845" i="59"/>
  <c r="AZ845" i="59"/>
  <c r="AY845" i="59"/>
  <c r="AX845" i="59"/>
  <c r="AW845" i="59"/>
  <c r="AV845" i="59"/>
  <c r="AU845" i="59"/>
  <c r="AT845" i="59"/>
  <c r="AR845" i="59"/>
  <c r="AQ845" i="59"/>
  <c r="AP845" i="59"/>
  <c r="AO845" i="59"/>
  <c r="AN845" i="59"/>
  <c r="AM845" i="59"/>
  <c r="AL845" i="59"/>
  <c r="AK845" i="59"/>
  <c r="AJ845" i="59"/>
  <c r="BC844" i="59"/>
  <c r="BB844" i="59"/>
  <c r="BA844" i="59"/>
  <c r="AZ844" i="59"/>
  <c r="AY844" i="59"/>
  <c r="AX844" i="59"/>
  <c r="AW844" i="59"/>
  <c r="AV844" i="59"/>
  <c r="AU844" i="59"/>
  <c r="AT844" i="59"/>
  <c r="AR844" i="59"/>
  <c r="AQ844" i="59"/>
  <c r="AP844" i="59"/>
  <c r="AO844" i="59"/>
  <c r="AN844" i="59"/>
  <c r="AM844" i="59"/>
  <c r="AL844" i="59"/>
  <c r="AK844" i="59"/>
  <c r="AJ844" i="59"/>
  <c r="BC843" i="59"/>
  <c r="BB843" i="59"/>
  <c r="BA843" i="59"/>
  <c r="AZ843" i="59"/>
  <c r="AY843" i="59"/>
  <c r="AX843" i="59"/>
  <c r="AW843" i="59"/>
  <c r="AV843" i="59"/>
  <c r="AU843" i="59"/>
  <c r="AT843" i="59"/>
  <c r="AR843" i="59"/>
  <c r="AQ843" i="59"/>
  <c r="AP843" i="59"/>
  <c r="AO843" i="59"/>
  <c r="AN843" i="59"/>
  <c r="AM843" i="59"/>
  <c r="AL843" i="59"/>
  <c r="AK843" i="59"/>
  <c r="AJ843" i="59"/>
  <c r="BC842" i="59"/>
  <c r="BB842" i="59"/>
  <c r="BA842" i="59"/>
  <c r="AZ842" i="59"/>
  <c r="AY842" i="59"/>
  <c r="AX842" i="59"/>
  <c r="AW842" i="59"/>
  <c r="AV842" i="59"/>
  <c r="AU842" i="59"/>
  <c r="AT842" i="59"/>
  <c r="AR842" i="59"/>
  <c r="AQ842" i="59"/>
  <c r="AP842" i="59"/>
  <c r="AO842" i="59"/>
  <c r="AN842" i="59"/>
  <c r="AM842" i="59"/>
  <c r="AL842" i="59"/>
  <c r="AK842" i="59"/>
  <c r="AJ842" i="59"/>
  <c r="BC841" i="59"/>
  <c r="BB841" i="59"/>
  <c r="BA841" i="59"/>
  <c r="AZ841" i="59"/>
  <c r="AY841" i="59"/>
  <c r="AX841" i="59"/>
  <c r="AW841" i="59"/>
  <c r="AV841" i="59"/>
  <c r="AU841" i="59"/>
  <c r="AT841" i="59"/>
  <c r="AR841" i="59"/>
  <c r="AQ841" i="59"/>
  <c r="AP841" i="59"/>
  <c r="AO841" i="59"/>
  <c r="AN841" i="59"/>
  <c r="AM841" i="59"/>
  <c r="AL841" i="59"/>
  <c r="AK841" i="59"/>
  <c r="AJ841" i="59"/>
  <c r="BC840" i="59"/>
  <c r="BB840" i="59"/>
  <c r="BA840" i="59"/>
  <c r="AZ840" i="59"/>
  <c r="AY840" i="59"/>
  <c r="AX840" i="59"/>
  <c r="AW840" i="59"/>
  <c r="AV840" i="59"/>
  <c r="AU840" i="59"/>
  <c r="AT840" i="59"/>
  <c r="AR840" i="59"/>
  <c r="AQ840" i="59"/>
  <c r="AP840" i="59"/>
  <c r="AO840" i="59"/>
  <c r="AN840" i="59"/>
  <c r="AM840" i="59"/>
  <c r="AL840" i="59"/>
  <c r="AK840" i="59"/>
  <c r="AJ840" i="59"/>
  <c r="BC839" i="59"/>
  <c r="BB839" i="59"/>
  <c r="BA839" i="59"/>
  <c r="AZ839" i="59"/>
  <c r="AY839" i="59"/>
  <c r="AX839" i="59"/>
  <c r="AW839" i="59"/>
  <c r="AV839" i="59"/>
  <c r="AU839" i="59"/>
  <c r="AT839" i="59"/>
  <c r="AR839" i="59"/>
  <c r="AQ839" i="59"/>
  <c r="AP839" i="59"/>
  <c r="AO839" i="59"/>
  <c r="AN839" i="59"/>
  <c r="AM839" i="59"/>
  <c r="AL839" i="59"/>
  <c r="AK839" i="59"/>
  <c r="AJ839" i="59"/>
  <c r="BC838" i="59"/>
  <c r="BB838" i="59"/>
  <c r="BA838" i="59"/>
  <c r="AZ838" i="59"/>
  <c r="AY838" i="59"/>
  <c r="AX838" i="59"/>
  <c r="AW838" i="59"/>
  <c r="AV838" i="59"/>
  <c r="AU838" i="59"/>
  <c r="AT838" i="59"/>
  <c r="AR838" i="59"/>
  <c r="AQ838" i="59"/>
  <c r="AP838" i="59"/>
  <c r="AO838" i="59"/>
  <c r="AN838" i="59"/>
  <c r="AM838" i="59"/>
  <c r="AL838" i="59"/>
  <c r="AK838" i="59"/>
  <c r="AJ838" i="59"/>
  <c r="BC837" i="59"/>
  <c r="BB837" i="59"/>
  <c r="BA837" i="59"/>
  <c r="AZ837" i="59"/>
  <c r="AY837" i="59"/>
  <c r="AX837" i="59"/>
  <c r="AW837" i="59"/>
  <c r="AV837" i="59"/>
  <c r="AU837" i="59"/>
  <c r="AT837" i="59"/>
  <c r="AR837" i="59"/>
  <c r="AQ837" i="59"/>
  <c r="AP837" i="59"/>
  <c r="AO837" i="59"/>
  <c r="AN837" i="59"/>
  <c r="AM837" i="59"/>
  <c r="AL837" i="59"/>
  <c r="AK837" i="59"/>
  <c r="AJ837" i="59"/>
  <c r="BC836" i="59"/>
  <c r="BB836" i="59"/>
  <c r="BA836" i="59"/>
  <c r="AZ836" i="59"/>
  <c r="AY836" i="59"/>
  <c r="AX836" i="59"/>
  <c r="AW836" i="59"/>
  <c r="AV836" i="59"/>
  <c r="AU836" i="59"/>
  <c r="AT836" i="59"/>
  <c r="AR836" i="59"/>
  <c r="AQ836" i="59"/>
  <c r="AP836" i="59"/>
  <c r="AO836" i="59"/>
  <c r="AN836" i="59"/>
  <c r="AM836" i="59"/>
  <c r="AL836" i="59"/>
  <c r="AK836" i="59"/>
  <c r="AJ836" i="59"/>
  <c r="BC835" i="59"/>
  <c r="BB835" i="59"/>
  <c r="BA835" i="59"/>
  <c r="AZ835" i="59"/>
  <c r="AY835" i="59"/>
  <c r="AX835" i="59"/>
  <c r="AW835" i="59"/>
  <c r="AV835" i="59"/>
  <c r="AU835" i="59"/>
  <c r="AT835" i="59"/>
  <c r="AR835" i="59"/>
  <c r="AQ835" i="59"/>
  <c r="AP835" i="59"/>
  <c r="AO835" i="59"/>
  <c r="AN835" i="59"/>
  <c r="AM835" i="59"/>
  <c r="AL835" i="59"/>
  <c r="AK835" i="59"/>
  <c r="AJ835" i="59"/>
  <c r="BC834" i="59"/>
  <c r="BB834" i="59"/>
  <c r="BA834" i="59"/>
  <c r="AZ834" i="59"/>
  <c r="AY834" i="59"/>
  <c r="AX834" i="59"/>
  <c r="AW834" i="59"/>
  <c r="AV834" i="59"/>
  <c r="AU834" i="59"/>
  <c r="AT834" i="59"/>
  <c r="AR834" i="59"/>
  <c r="AQ834" i="59"/>
  <c r="AP834" i="59"/>
  <c r="AO834" i="59"/>
  <c r="AN834" i="59"/>
  <c r="AM834" i="59"/>
  <c r="AL834" i="59"/>
  <c r="AK834" i="59"/>
  <c r="AJ834" i="59"/>
  <c r="BC833" i="59"/>
  <c r="BB833" i="59"/>
  <c r="BA833" i="59"/>
  <c r="AZ833" i="59"/>
  <c r="AY833" i="59"/>
  <c r="AX833" i="59"/>
  <c r="AW833" i="59"/>
  <c r="AV833" i="59"/>
  <c r="AU833" i="59"/>
  <c r="AT833" i="59"/>
  <c r="AR833" i="59"/>
  <c r="AQ833" i="59"/>
  <c r="AP833" i="59"/>
  <c r="AO833" i="59"/>
  <c r="AN833" i="59"/>
  <c r="AM833" i="59"/>
  <c r="AL833" i="59"/>
  <c r="AK833" i="59"/>
  <c r="AJ833" i="59"/>
  <c r="BC832" i="59"/>
  <c r="BB832" i="59"/>
  <c r="BA832" i="59"/>
  <c r="AZ832" i="59"/>
  <c r="AY832" i="59"/>
  <c r="AX832" i="59"/>
  <c r="AW832" i="59"/>
  <c r="AV832" i="59"/>
  <c r="AU832" i="59"/>
  <c r="AT832" i="59"/>
  <c r="AR832" i="59"/>
  <c r="AQ832" i="59"/>
  <c r="AP832" i="59"/>
  <c r="AO832" i="59"/>
  <c r="AN832" i="59"/>
  <c r="AM832" i="59"/>
  <c r="AL832" i="59"/>
  <c r="AK832" i="59"/>
  <c r="AJ832" i="59"/>
  <c r="BC831" i="59"/>
  <c r="BB831" i="59"/>
  <c r="BA831" i="59"/>
  <c r="AZ831" i="59"/>
  <c r="AY831" i="59"/>
  <c r="AX831" i="59"/>
  <c r="AW831" i="59"/>
  <c r="AV831" i="59"/>
  <c r="AU831" i="59"/>
  <c r="AT831" i="59"/>
  <c r="AR831" i="59"/>
  <c r="AQ831" i="59"/>
  <c r="AP831" i="59"/>
  <c r="AO831" i="59"/>
  <c r="AN831" i="59"/>
  <c r="AM831" i="59"/>
  <c r="AL831" i="59"/>
  <c r="AK831" i="59"/>
  <c r="AJ831" i="59"/>
  <c r="BC830" i="59"/>
  <c r="BB830" i="59"/>
  <c r="BA830" i="59"/>
  <c r="AZ830" i="59"/>
  <c r="AY830" i="59"/>
  <c r="AX830" i="59"/>
  <c r="AW830" i="59"/>
  <c r="AV830" i="59"/>
  <c r="AU830" i="59"/>
  <c r="AT830" i="59"/>
  <c r="AR830" i="59"/>
  <c r="AQ830" i="59"/>
  <c r="AP830" i="59"/>
  <c r="AO830" i="59"/>
  <c r="AN830" i="59"/>
  <c r="AM830" i="59"/>
  <c r="AL830" i="59"/>
  <c r="AK830" i="59"/>
  <c r="AJ830" i="59"/>
  <c r="BC829" i="59"/>
  <c r="BB829" i="59"/>
  <c r="BA829" i="59"/>
  <c r="AZ829" i="59"/>
  <c r="AY829" i="59"/>
  <c r="AX829" i="59"/>
  <c r="AW829" i="59"/>
  <c r="AV829" i="59"/>
  <c r="AU829" i="59"/>
  <c r="AT829" i="59"/>
  <c r="AR829" i="59"/>
  <c r="AQ829" i="59"/>
  <c r="AP829" i="59"/>
  <c r="AO829" i="59"/>
  <c r="AN829" i="59"/>
  <c r="AM829" i="59"/>
  <c r="AL829" i="59"/>
  <c r="AK829" i="59"/>
  <c r="AJ829" i="59"/>
  <c r="BC828" i="59"/>
  <c r="BB828" i="59"/>
  <c r="BA828" i="59"/>
  <c r="AZ828" i="59"/>
  <c r="AY828" i="59"/>
  <c r="AX828" i="59"/>
  <c r="AW828" i="59"/>
  <c r="AV828" i="59"/>
  <c r="AU828" i="59"/>
  <c r="AT828" i="59"/>
  <c r="AR828" i="59"/>
  <c r="AQ828" i="59"/>
  <c r="AP828" i="59"/>
  <c r="AO828" i="59"/>
  <c r="AN828" i="59"/>
  <c r="AM828" i="59"/>
  <c r="AL828" i="59"/>
  <c r="AK828" i="59"/>
  <c r="AJ828" i="59"/>
  <c r="BC827" i="59"/>
  <c r="BB827" i="59"/>
  <c r="BA827" i="59"/>
  <c r="AZ827" i="59"/>
  <c r="AY827" i="59"/>
  <c r="AX827" i="59"/>
  <c r="AW827" i="59"/>
  <c r="AV827" i="59"/>
  <c r="AU827" i="59"/>
  <c r="AT827" i="59"/>
  <c r="AR827" i="59"/>
  <c r="AQ827" i="59"/>
  <c r="AP827" i="59"/>
  <c r="AO827" i="59"/>
  <c r="AN827" i="59"/>
  <c r="AM827" i="59"/>
  <c r="AL827" i="59"/>
  <c r="AK827" i="59"/>
  <c r="AJ827" i="59"/>
  <c r="BC826" i="59"/>
  <c r="BB826" i="59"/>
  <c r="BA826" i="59"/>
  <c r="AZ826" i="59"/>
  <c r="AY826" i="59"/>
  <c r="AX826" i="59"/>
  <c r="AW826" i="59"/>
  <c r="AV826" i="59"/>
  <c r="AU826" i="59"/>
  <c r="AT826" i="59"/>
  <c r="AR826" i="59"/>
  <c r="AQ826" i="59"/>
  <c r="AP826" i="59"/>
  <c r="AO826" i="59"/>
  <c r="AN826" i="59"/>
  <c r="AM826" i="59"/>
  <c r="AL826" i="59"/>
  <c r="AK826" i="59"/>
  <c r="AJ826" i="59"/>
  <c r="BC825" i="59"/>
  <c r="BB825" i="59"/>
  <c r="BA825" i="59"/>
  <c r="AZ825" i="59"/>
  <c r="AY825" i="59"/>
  <c r="AX825" i="59"/>
  <c r="AW825" i="59"/>
  <c r="AV825" i="59"/>
  <c r="AU825" i="59"/>
  <c r="AT825" i="59"/>
  <c r="AR825" i="59"/>
  <c r="AQ825" i="59"/>
  <c r="AP825" i="59"/>
  <c r="AO825" i="59"/>
  <c r="AN825" i="59"/>
  <c r="AM825" i="59"/>
  <c r="AL825" i="59"/>
  <c r="AK825" i="59"/>
  <c r="AJ825" i="59"/>
  <c r="BC824" i="59"/>
  <c r="BB824" i="59"/>
  <c r="BA824" i="59"/>
  <c r="AZ824" i="59"/>
  <c r="AY824" i="59"/>
  <c r="AX824" i="59"/>
  <c r="AW824" i="59"/>
  <c r="AV824" i="59"/>
  <c r="AU824" i="59"/>
  <c r="AT824" i="59"/>
  <c r="AR824" i="59"/>
  <c r="AQ824" i="59"/>
  <c r="AP824" i="59"/>
  <c r="AO824" i="59"/>
  <c r="AN824" i="59"/>
  <c r="AM824" i="59"/>
  <c r="AL824" i="59"/>
  <c r="AK824" i="59"/>
  <c r="AJ824" i="59"/>
  <c r="BC823" i="59"/>
  <c r="BB823" i="59"/>
  <c r="BA823" i="59"/>
  <c r="AZ823" i="59"/>
  <c r="AY823" i="59"/>
  <c r="AX823" i="59"/>
  <c r="AW823" i="59"/>
  <c r="AV823" i="59"/>
  <c r="AU823" i="59"/>
  <c r="AT823" i="59"/>
  <c r="AR823" i="59"/>
  <c r="AQ823" i="59"/>
  <c r="AP823" i="59"/>
  <c r="AO823" i="59"/>
  <c r="AN823" i="59"/>
  <c r="AM823" i="59"/>
  <c r="AL823" i="59"/>
  <c r="AK823" i="59"/>
  <c r="AJ823" i="59"/>
  <c r="BC822" i="59"/>
  <c r="BB822" i="59"/>
  <c r="BA822" i="59"/>
  <c r="AZ822" i="59"/>
  <c r="AY822" i="59"/>
  <c r="AX822" i="59"/>
  <c r="AW822" i="59"/>
  <c r="AV822" i="59"/>
  <c r="AU822" i="59"/>
  <c r="AT822" i="59"/>
  <c r="AR822" i="59"/>
  <c r="AQ822" i="59"/>
  <c r="AP822" i="59"/>
  <c r="AO822" i="59"/>
  <c r="AN822" i="59"/>
  <c r="AM822" i="59"/>
  <c r="AL822" i="59"/>
  <c r="AK822" i="59"/>
  <c r="AJ822" i="59"/>
  <c r="BC821" i="59"/>
  <c r="BB821" i="59"/>
  <c r="BA821" i="59"/>
  <c r="AZ821" i="59"/>
  <c r="AY821" i="59"/>
  <c r="AX821" i="59"/>
  <c r="AW821" i="59"/>
  <c r="AV821" i="59"/>
  <c r="AU821" i="59"/>
  <c r="AT821" i="59"/>
  <c r="AR821" i="59"/>
  <c r="AQ821" i="59"/>
  <c r="AP821" i="59"/>
  <c r="AO821" i="59"/>
  <c r="AN821" i="59"/>
  <c r="AM821" i="59"/>
  <c r="AL821" i="59"/>
  <c r="AK821" i="59"/>
  <c r="AJ821" i="59"/>
  <c r="BC820" i="59"/>
  <c r="BB820" i="59"/>
  <c r="BA820" i="59"/>
  <c r="AZ820" i="59"/>
  <c r="AY820" i="59"/>
  <c r="AX820" i="59"/>
  <c r="AW820" i="59"/>
  <c r="AV820" i="59"/>
  <c r="AU820" i="59"/>
  <c r="AT820" i="59"/>
  <c r="AR820" i="59"/>
  <c r="AQ820" i="59"/>
  <c r="AP820" i="59"/>
  <c r="AO820" i="59"/>
  <c r="AN820" i="59"/>
  <c r="AM820" i="59"/>
  <c r="AL820" i="59"/>
  <c r="AK820" i="59"/>
  <c r="AJ820" i="59"/>
  <c r="BC819" i="59"/>
  <c r="BB819" i="59"/>
  <c r="BA819" i="59"/>
  <c r="AZ819" i="59"/>
  <c r="AY819" i="59"/>
  <c r="AX819" i="59"/>
  <c r="AW819" i="59"/>
  <c r="AV819" i="59"/>
  <c r="AU819" i="59"/>
  <c r="AT819" i="59"/>
  <c r="AR819" i="59"/>
  <c r="AQ819" i="59"/>
  <c r="AP819" i="59"/>
  <c r="AO819" i="59"/>
  <c r="AN819" i="59"/>
  <c r="AM819" i="59"/>
  <c r="AL819" i="59"/>
  <c r="AK819" i="59"/>
  <c r="AJ819" i="59"/>
  <c r="BC818" i="59"/>
  <c r="BB818" i="59"/>
  <c r="BA818" i="59"/>
  <c r="AZ818" i="59"/>
  <c r="AY818" i="59"/>
  <c r="AX818" i="59"/>
  <c r="AW818" i="59"/>
  <c r="AV818" i="59"/>
  <c r="AU818" i="59"/>
  <c r="AT818" i="59"/>
  <c r="AR818" i="59"/>
  <c r="AQ818" i="59"/>
  <c r="AP818" i="59"/>
  <c r="AO818" i="59"/>
  <c r="AN818" i="59"/>
  <c r="AM818" i="59"/>
  <c r="AL818" i="59"/>
  <c r="AK818" i="59"/>
  <c r="AJ818" i="59"/>
  <c r="BC817" i="59"/>
  <c r="BB817" i="59"/>
  <c r="BA817" i="59"/>
  <c r="AZ817" i="59"/>
  <c r="AY817" i="59"/>
  <c r="AX817" i="59"/>
  <c r="AW817" i="59"/>
  <c r="AV817" i="59"/>
  <c r="AU817" i="59"/>
  <c r="AT817" i="59"/>
  <c r="AR817" i="59"/>
  <c r="AQ817" i="59"/>
  <c r="AP817" i="59"/>
  <c r="AO817" i="59"/>
  <c r="AN817" i="59"/>
  <c r="AM817" i="59"/>
  <c r="AL817" i="59"/>
  <c r="AK817" i="59"/>
  <c r="AJ817" i="59"/>
  <c r="BC816" i="59"/>
  <c r="BB816" i="59"/>
  <c r="BA816" i="59"/>
  <c r="AZ816" i="59"/>
  <c r="AY816" i="59"/>
  <c r="AX816" i="59"/>
  <c r="AW816" i="59"/>
  <c r="AV816" i="59"/>
  <c r="AU816" i="59"/>
  <c r="AT816" i="59"/>
  <c r="AR816" i="59"/>
  <c r="AQ816" i="59"/>
  <c r="AP816" i="59"/>
  <c r="AO816" i="59"/>
  <c r="AN816" i="59"/>
  <c r="AM816" i="59"/>
  <c r="AL816" i="59"/>
  <c r="AK816" i="59"/>
  <c r="AJ816" i="59"/>
  <c r="BC815" i="59"/>
  <c r="BB815" i="59"/>
  <c r="BA815" i="59"/>
  <c r="AZ815" i="59"/>
  <c r="AY815" i="59"/>
  <c r="AX815" i="59"/>
  <c r="AW815" i="59"/>
  <c r="AV815" i="59"/>
  <c r="AU815" i="59"/>
  <c r="AT815" i="59"/>
  <c r="AR815" i="59"/>
  <c r="AQ815" i="59"/>
  <c r="AP815" i="59"/>
  <c r="AO815" i="59"/>
  <c r="AN815" i="59"/>
  <c r="AM815" i="59"/>
  <c r="AL815" i="59"/>
  <c r="AK815" i="59"/>
  <c r="AJ815" i="59"/>
  <c r="BC814" i="59"/>
  <c r="BB814" i="59"/>
  <c r="BA814" i="59"/>
  <c r="AZ814" i="59"/>
  <c r="AY814" i="59"/>
  <c r="AX814" i="59"/>
  <c r="AW814" i="59"/>
  <c r="AV814" i="59"/>
  <c r="AU814" i="59"/>
  <c r="AT814" i="59"/>
  <c r="AR814" i="59"/>
  <c r="AQ814" i="59"/>
  <c r="AP814" i="59"/>
  <c r="AO814" i="59"/>
  <c r="AN814" i="59"/>
  <c r="AM814" i="59"/>
  <c r="AL814" i="59"/>
  <c r="AK814" i="59"/>
  <c r="AJ814" i="59"/>
  <c r="BC813" i="59"/>
  <c r="BB813" i="59"/>
  <c r="BA813" i="59"/>
  <c r="AZ813" i="59"/>
  <c r="AY813" i="59"/>
  <c r="AX813" i="59"/>
  <c r="AW813" i="59"/>
  <c r="AV813" i="59"/>
  <c r="AU813" i="59"/>
  <c r="AT813" i="59"/>
  <c r="AR813" i="59"/>
  <c r="AQ813" i="59"/>
  <c r="AP813" i="59"/>
  <c r="AO813" i="59"/>
  <c r="AN813" i="59"/>
  <c r="AM813" i="59"/>
  <c r="AL813" i="59"/>
  <c r="AK813" i="59"/>
  <c r="AJ813" i="59"/>
  <c r="BC812" i="59"/>
  <c r="BB812" i="59"/>
  <c r="BA812" i="59"/>
  <c r="AZ812" i="59"/>
  <c r="AY812" i="59"/>
  <c r="AX812" i="59"/>
  <c r="AW812" i="59"/>
  <c r="AV812" i="59"/>
  <c r="AU812" i="59"/>
  <c r="AT812" i="59"/>
  <c r="AR812" i="59"/>
  <c r="AQ812" i="59"/>
  <c r="AP812" i="59"/>
  <c r="AO812" i="59"/>
  <c r="AN812" i="59"/>
  <c r="AM812" i="59"/>
  <c r="AL812" i="59"/>
  <c r="AK812" i="59"/>
  <c r="AJ812" i="59"/>
  <c r="BC811" i="59"/>
  <c r="BB811" i="59"/>
  <c r="BA811" i="59"/>
  <c r="AZ811" i="59"/>
  <c r="AY811" i="59"/>
  <c r="AX811" i="59"/>
  <c r="AW811" i="59"/>
  <c r="AV811" i="59"/>
  <c r="AU811" i="59"/>
  <c r="AT811" i="59"/>
  <c r="AR811" i="59"/>
  <c r="AQ811" i="59"/>
  <c r="AP811" i="59"/>
  <c r="AO811" i="59"/>
  <c r="AN811" i="59"/>
  <c r="AM811" i="59"/>
  <c r="AL811" i="59"/>
  <c r="AK811" i="59"/>
  <c r="AJ811" i="59"/>
  <c r="BC810" i="59"/>
  <c r="BB810" i="59"/>
  <c r="BA810" i="59"/>
  <c r="AZ810" i="59"/>
  <c r="AY810" i="59"/>
  <c r="AX810" i="59"/>
  <c r="AW810" i="59"/>
  <c r="AV810" i="59"/>
  <c r="AU810" i="59"/>
  <c r="AT810" i="59"/>
  <c r="AR810" i="59"/>
  <c r="AQ810" i="59"/>
  <c r="AP810" i="59"/>
  <c r="AO810" i="59"/>
  <c r="AN810" i="59"/>
  <c r="AM810" i="59"/>
  <c r="AL810" i="59"/>
  <c r="AK810" i="59"/>
  <c r="AJ810" i="59"/>
  <c r="BC809" i="59"/>
  <c r="BB809" i="59"/>
  <c r="BA809" i="59"/>
  <c r="AZ809" i="59"/>
  <c r="AY809" i="59"/>
  <c r="AX809" i="59"/>
  <c r="AW809" i="59"/>
  <c r="AV809" i="59"/>
  <c r="AU809" i="59"/>
  <c r="AT809" i="59"/>
  <c r="AR809" i="59"/>
  <c r="AQ809" i="59"/>
  <c r="AP809" i="59"/>
  <c r="AO809" i="59"/>
  <c r="AN809" i="59"/>
  <c r="AM809" i="59"/>
  <c r="AL809" i="59"/>
  <c r="AK809" i="59"/>
  <c r="AJ809" i="59"/>
  <c r="BC808" i="59"/>
  <c r="BB808" i="59"/>
  <c r="BA808" i="59"/>
  <c r="AZ808" i="59"/>
  <c r="AY808" i="59"/>
  <c r="AX808" i="59"/>
  <c r="AW808" i="59"/>
  <c r="AV808" i="59"/>
  <c r="AU808" i="59"/>
  <c r="AT808" i="59"/>
  <c r="AR808" i="59"/>
  <c r="AQ808" i="59"/>
  <c r="AP808" i="59"/>
  <c r="AO808" i="59"/>
  <c r="AN808" i="59"/>
  <c r="AM808" i="59"/>
  <c r="AL808" i="59"/>
  <c r="AK808" i="59"/>
  <c r="AJ808" i="59"/>
  <c r="BC807" i="59"/>
  <c r="BB807" i="59"/>
  <c r="BA807" i="59"/>
  <c r="AZ807" i="59"/>
  <c r="AY807" i="59"/>
  <c r="AX807" i="59"/>
  <c r="AW807" i="59"/>
  <c r="AV807" i="59"/>
  <c r="AU807" i="59"/>
  <c r="AT807" i="59"/>
  <c r="AR807" i="59"/>
  <c r="AQ807" i="59"/>
  <c r="AP807" i="59"/>
  <c r="AO807" i="59"/>
  <c r="AN807" i="59"/>
  <c r="AM807" i="59"/>
  <c r="AL807" i="59"/>
  <c r="AK807" i="59"/>
  <c r="AJ807" i="59"/>
  <c r="BC806" i="59"/>
  <c r="BB806" i="59"/>
  <c r="BA806" i="59"/>
  <c r="AZ806" i="59"/>
  <c r="AY806" i="59"/>
  <c r="AX806" i="59"/>
  <c r="AW806" i="59"/>
  <c r="AV806" i="59"/>
  <c r="AU806" i="59"/>
  <c r="AT806" i="59"/>
  <c r="AR806" i="59"/>
  <c r="AQ806" i="59"/>
  <c r="AP806" i="59"/>
  <c r="AO806" i="59"/>
  <c r="AN806" i="59"/>
  <c r="AM806" i="59"/>
  <c r="AL806" i="59"/>
  <c r="AK806" i="59"/>
  <c r="AJ806" i="59"/>
  <c r="BC805" i="59"/>
  <c r="BB805" i="59"/>
  <c r="BA805" i="59"/>
  <c r="AZ805" i="59"/>
  <c r="AY805" i="59"/>
  <c r="AX805" i="59"/>
  <c r="AW805" i="59"/>
  <c r="AV805" i="59"/>
  <c r="AU805" i="59"/>
  <c r="AT805" i="59"/>
  <c r="AR805" i="59"/>
  <c r="AQ805" i="59"/>
  <c r="AP805" i="59"/>
  <c r="AO805" i="59"/>
  <c r="AN805" i="59"/>
  <c r="AM805" i="59"/>
  <c r="AL805" i="59"/>
  <c r="AK805" i="59"/>
  <c r="AJ805" i="59"/>
  <c r="BC804" i="59"/>
  <c r="BB804" i="59"/>
  <c r="BA804" i="59"/>
  <c r="AZ804" i="59"/>
  <c r="AY804" i="59"/>
  <c r="AX804" i="59"/>
  <c r="AW804" i="59"/>
  <c r="AV804" i="59"/>
  <c r="AU804" i="59"/>
  <c r="AT804" i="59"/>
  <c r="AR804" i="59"/>
  <c r="AQ804" i="59"/>
  <c r="AP804" i="59"/>
  <c r="AO804" i="59"/>
  <c r="AN804" i="59"/>
  <c r="AM804" i="59"/>
  <c r="AL804" i="59"/>
  <c r="AK804" i="59"/>
  <c r="AJ804" i="59"/>
  <c r="BC803" i="59"/>
  <c r="BB803" i="59"/>
  <c r="BA803" i="59"/>
  <c r="AZ803" i="59"/>
  <c r="AY803" i="59"/>
  <c r="AX803" i="59"/>
  <c r="AW803" i="59"/>
  <c r="AV803" i="59"/>
  <c r="AU803" i="59"/>
  <c r="AT803" i="59"/>
  <c r="AR803" i="59"/>
  <c r="AQ803" i="59"/>
  <c r="AP803" i="59"/>
  <c r="AO803" i="59"/>
  <c r="AN803" i="59"/>
  <c r="AM803" i="59"/>
  <c r="AL803" i="59"/>
  <c r="AK803" i="59"/>
  <c r="AJ803" i="59"/>
  <c r="BC802" i="59"/>
  <c r="BB802" i="59"/>
  <c r="BA802" i="59"/>
  <c r="AZ802" i="59"/>
  <c r="AY802" i="59"/>
  <c r="AX802" i="59"/>
  <c r="AW802" i="59"/>
  <c r="AV802" i="59"/>
  <c r="AU802" i="59"/>
  <c r="AT802" i="59"/>
  <c r="AR802" i="59"/>
  <c r="AQ802" i="59"/>
  <c r="AP802" i="59"/>
  <c r="AO802" i="59"/>
  <c r="AN802" i="59"/>
  <c r="AM802" i="59"/>
  <c r="AL802" i="59"/>
  <c r="AK802" i="59"/>
  <c r="AJ802" i="59"/>
  <c r="BC801" i="59"/>
  <c r="BB801" i="59"/>
  <c r="BA801" i="59"/>
  <c r="AZ801" i="59"/>
  <c r="AY801" i="59"/>
  <c r="AX801" i="59"/>
  <c r="AW801" i="59"/>
  <c r="AV801" i="59"/>
  <c r="AU801" i="59"/>
  <c r="AT801" i="59"/>
  <c r="AR801" i="59"/>
  <c r="AQ801" i="59"/>
  <c r="AP801" i="59"/>
  <c r="AO801" i="59"/>
  <c r="AN801" i="59"/>
  <c r="AM801" i="59"/>
  <c r="AL801" i="59"/>
  <c r="AK801" i="59"/>
  <c r="AJ801" i="59"/>
  <c r="BC800" i="59"/>
  <c r="BB800" i="59"/>
  <c r="BA800" i="59"/>
  <c r="AZ800" i="59"/>
  <c r="AY800" i="59"/>
  <c r="AX800" i="59"/>
  <c r="AW800" i="59"/>
  <c r="AV800" i="59"/>
  <c r="AU800" i="59"/>
  <c r="AT800" i="59"/>
  <c r="AR800" i="59"/>
  <c r="AQ800" i="59"/>
  <c r="AP800" i="59"/>
  <c r="AO800" i="59"/>
  <c r="AN800" i="59"/>
  <c r="AM800" i="59"/>
  <c r="AL800" i="59"/>
  <c r="AK800" i="59"/>
  <c r="AJ800" i="59"/>
  <c r="BC799" i="59"/>
  <c r="BB799" i="59"/>
  <c r="BA799" i="59"/>
  <c r="AZ799" i="59"/>
  <c r="AY799" i="59"/>
  <c r="AX799" i="59"/>
  <c r="AW799" i="59"/>
  <c r="AV799" i="59"/>
  <c r="AU799" i="59"/>
  <c r="AT799" i="59"/>
  <c r="AR799" i="59"/>
  <c r="AQ799" i="59"/>
  <c r="AP799" i="59"/>
  <c r="AO799" i="59"/>
  <c r="AN799" i="59"/>
  <c r="AM799" i="59"/>
  <c r="AL799" i="59"/>
  <c r="AK799" i="59"/>
  <c r="AJ799" i="59"/>
  <c r="BC798" i="59"/>
  <c r="BB798" i="59"/>
  <c r="BA798" i="59"/>
  <c r="AZ798" i="59"/>
  <c r="AY798" i="59"/>
  <c r="AX798" i="59"/>
  <c r="AW798" i="59"/>
  <c r="AV798" i="59"/>
  <c r="AU798" i="59"/>
  <c r="AT798" i="59"/>
  <c r="AR798" i="59"/>
  <c r="AQ798" i="59"/>
  <c r="AP798" i="59"/>
  <c r="AO798" i="59"/>
  <c r="AN798" i="59"/>
  <c r="AM798" i="59"/>
  <c r="AL798" i="59"/>
  <c r="AK798" i="59"/>
  <c r="AJ798" i="59"/>
  <c r="BC797" i="59"/>
  <c r="BB797" i="59"/>
  <c r="BA797" i="59"/>
  <c r="AZ797" i="59"/>
  <c r="AY797" i="59"/>
  <c r="AX797" i="59"/>
  <c r="AW797" i="59"/>
  <c r="AV797" i="59"/>
  <c r="AU797" i="59"/>
  <c r="AT797" i="59"/>
  <c r="AR797" i="59"/>
  <c r="AQ797" i="59"/>
  <c r="AP797" i="59"/>
  <c r="AO797" i="59"/>
  <c r="AN797" i="59"/>
  <c r="AM797" i="59"/>
  <c r="AL797" i="59"/>
  <c r="AK797" i="59"/>
  <c r="AJ797" i="59"/>
  <c r="BC796" i="59"/>
  <c r="BB796" i="59"/>
  <c r="BA796" i="59"/>
  <c r="AZ796" i="59"/>
  <c r="AY796" i="59"/>
  <c r="AX796" i="59"/>
  <c r="AW796" i="59"/>
  <c r="AV796" i="59"/>
  <c r="AU796" i="59"/>
  <c r="AT796" i="59"/>
  <c r="AR796" i="59"/>
  <c r="AQ796" i="59"/>
  <c r="AP796" i="59"/>
  <c r="AO796" i="59"/>
  <c r="AN796" i="59"/>
  <c r="AM796" i="59"/>
  <c r="AL796" i="59"/>
  <c r="AK796" i="59"/>
  <c r="AJ796" i="59"/>
  <c r="BC795" i="59"/>
  <c r="BB795" i="59"/>
  <c r="BA795" i="59"/>
  <c r="AZ795" i="59"/>
  <c r="AY795" i="59"/>
  <c r="AX795" i="59"/>
  <c r="AW795" i="59"/>
  <c r="AV795" i="59"/>
  <c r="AU795" i="59"/>
  <c r="AT795" i="59"/>
  <c r="AR795" i="59"/>
  <c r="AQ795" i="59"/>
  <c r="AP795" i="59"/>
  <c r="AO795" i="59"/>
  <c r="AN795" i="59"/>
  <c r="AM795" i="59"/>
  <c r="AL795" i="59"/>
  <c r="AK795" i="59"/>
  <c r="AJ795" i="59"/>
  <c r="BC794" i="59"/>
  <c r="BB794" i="59"/>
  <c r="BA794" i="59"/>
  <c r="AZ794" i="59"/>
  <c r="AY794" i="59"/>
  <c r="AX794" i="59"/>
  <c r="AW794" i="59"/>
  <c r="AV794" i="59"/>
  <c r="AU794" i="59"/>
  <c r="AT794" i="59"/>
  <c r="AR794" i="59"/>
  <c r="AQ794" i="59"/>
  <c r="AP794" i="59"/>
  <c r="AO794" i="59"/>
  <c r="AN794" i="59"/>
  <c r="AM794" i="59"/>
  <c r="AL794" i="59"/>
  <c r="AK794" i="59"/>
  <c r="AJ794" i="59"/>
  <c r="BC793" i="59"/>
  <c r="BB793" i="59"/>
  <c r="BA793" i="59"/>
  <c r="AZ793" i="59"/>
  <c r="AY793" i="59"/>
  <c r="AX793" i="59"/>
  <c r="AW793" i="59"/>
  <c r="AV793" i="59"/>
  <c r="AU793" i="59"/>
  <c r="AT793" i="59"/>
  <c r="AR793" i="59"/>
  <c r="AQ793" i="59"/>
  <c r="AP793" i="59"/>
  <c r="AO793" i="59"/>
  <c r="AN793" i="59"/>
  <c r="AM793" i="59"/>
  <c r="AL793" i="59"/>
  <c r="AK793" i="59"/>
  <c r="AJ793" i="59"/>
  <c r="BC792" i="59"/>
  <c r="BB792" i="59"/>
  <c r="BA792" i="59"/>
  <c r="AZ792" i="59"/>
  <c r="AY792" i="59"/>
  <c r="AX792" i="59"/>
  <c r="AW792" i="59"/>
  <c r="AV792" i="59"/>
  <c r="AU792" i="59"/>
  <c r="AT792" i="59"/>
  <c r="AR792" i="59"/>
  <c r="AQ792" i="59"/>
  <c r="AP792" i="59"/>
  <c r="AO792" i="59"/>
  <c r="AN792" i="59"/>
  <c r="AM792" i="59"/>
  <c r="AL792" i="59"/>
  <c r="AK792" i="59"/>
  <c r="AJ792" i="59"/>
  <c r="BC791" i="59"/>
  <c r="BB791" i="59"/>
  <c r="BA791" i="59"/>
  <c r="AZ791" i="59"/>
  <c r="AY791" i="59"/>
  <c r="AX791" i="59"/>
  <c r="AW791" i="59"/>
  <c r="AV791" i="59"/>
  <c r="AU791" i="59"/>
  <c r="AT791" i="59"/>
  <c r="AR791" i="59"/>
  <c r="AQ791" i="59"/>
  <c r="AP791" i="59"/>
  <c r="AO791" i="59"/>
  <c r="AN791" i="59"/>
  <c r="AM791" i="59"/>
  <c r="AL791" i="59"/>
  <c r="AK791" i="59"/>
  <c r="AJ791" i="59"/>
  <c r="BC790" i="59"/>
  <c r="BB790" i="59"/>
  <c r="BA790" i="59"/>
  <c r="AZ790" i="59"/>
  <c r="AY790" i="59"/>
  <c r="AX790" i="59"/>
  <c r="AW790" i="59"/>
  <c r="AV790" i="59"/>
  <c r="AU790" i="59"/>
  <c r="AT790" i="59"/>
  <c r="AR790" i="59"/>
  <c r="AQ790" i="59"/>
  <c r="AP790" i="59"/>
  <c r="AO790" i="59"/>
  <c r="AN790" i="59"/>
  <c r="AM790" i="59"/>
  <c r="AL790" i="59"/>
  <c r="AK790" i="59"/>
  <c r="AJ790" i="59"/>
  <c r="BC789" i="59"/>
  <c r="BB789" i="59"/>
  <c r="BA789" i="59"/>
  <c r="AZ789" i="59"/>
  <c r="AY789" i="59"/>
  <c r="AX789" i="59"/>
  <c r="AW789" i="59"/>
  <c r="AV789" i="59"/>
  <c r="AU789" i="59"/>
  <c r="AT789" i="59"/>
  <c r="AR789" i="59"/>
  <c r="AQ789" i="59"/>
  <c r="AP789" i="59"/>
  <c r="AO789" i="59"/>
  <c r="AN789" i="59"/>
  <c r="AM789" i="59"/>
  <c r="AL789" i="59"/>
  <c r="AK789" i="59"/>
  <c r="AJ789" i="59"/>
  <c r="BC788" i="59"/>
  <c r="BB788" i="59"/>
  <c r="BA788" i="59"/>
  <c r="AZ788" i="59"/>
  <c r="AY788" i="59"/>
  <c r="AX788" i="59"/>
  <c r="AW788" i="59"/>
  <c r="AV788" i="59"/>
  <c r="AU788" i="59"/>
  <c r="AT788" i="59"/>
  <c r="AR788" i="59"/>
  <c r="AQ788" i="59"/>
  <c r="AP788" i="59"/>
  <c r="AO788" i="59"/>
  <c r="AN788" i="59"/>
  <c r="AM788" i="59"/>
  <c r="AL788" i="59"/>
  <c r="AK788" i="59"/>
  <c r="AJ788" i="59"/>
  <c r="BC787" i="59"/>
  <c r="BB787" i="59"/>
  <c r="BA787" i="59"/>
  <c r="AZ787" i="59"/>
  <c r="AY787" i="59"/>
  <c r="AX787" i="59"/>
  <c r="AW787" i="59"/>
  <c r="AV787" i="59"/>
  <c r="AU787" i="59"/>
  <c r="AT787" i="59"/>
  <c r="AR787" i="59"/>
  <c r="AQ787" i="59"/>
  <c r="AP787" i="59"/>
  <c r="AO787" i="59"/>
  <c r="AN787" i="59"/>
  <c r="AM787" i="59"/>
  <c r="AL787" i="59"/>
  <c r="AK787" i="59"/>
  <c r="AJ787" i="59"/>
  <c r="BC786" i="59"/>
  <c r="BB786" i="59"/>
  <c r="BA786" i="59"/>
  <c r="AZ786" i="59"/>
  <c r="AY786" i="59"/>
  <c r="AX786" i="59"/>
  <c r="AW786" i="59"/>
  <c r="AV786" i="59"/>
  <c r="AU786" i="59"/>
  <c r="AT786" i="59"/>
  <c r="AR786" i="59"/>
  <c r="AQ786" i="59"/>
  <c r="AP786" i="59"/>
  <c r="AO786" i="59"/>
  <c r="AN786" i="59"/>
  <c r="AM786" i="59"/>
  <c r="AL786" i="59"/>
  <c r="AK786" i="59"/>
  <c r="AJ786" i="59"/>
  <c r="BC785" i="59"/>
  <c r="BB785" i="59"/>
  <c r="BA785" i="59"/>
  <c r="AZ785" i="59"/>
  <c r="AY785" i="59"/>
  <c r="AX785" i="59"/>
  <c r="AW785" i="59"/>
  <c r="AV785" i="59"/>
  <c r="AU785" i="59"/>
  <c r="AT785" i="59"/>
  <c r="AR785" i="59"/>
  <c r="AQ785" i="59"/>
  <c r="AP785" i="59"/>
  <c r="AO785" i="59"/>
  <c r="AN785" i="59"/>
  <c r="AM785" i="59"/>
  <c r="AL785" i="59"/>
  <c r="AK785" i="59"/>
  <c r="AJ785" i="59"/>
  <c r="BC784" i="59"/>
  <c r="BB784" i="59"/>
  <c r="BA784" i="59"/>
  <c r="AZ784" i="59"/>
  <c r="AY784" i="59"/>
  <c r="AX784" i="59"/>
  <c r="AW784" i="59"/>
  <c r="AV784" i="59"/>
  <c r="AU784" i="59"/>
  <c r="AT784" i="59"/>
  <c r="AR784" i="59"/>
  <c r="AQ784" i="59"/>
  <c r="AP784" i="59"/>
  <c r="AO784" i="59"/>
  <c r="AN784" i="59"/>
  <c r="AM784" i="59"/>
  <c r="AL784" i="59"/>
  <c r="AK784" i="59"/>
  <c r="AJ784" i="59"/>
  <c r="BC783" i="59"/>
  <c r="BB783" i="59"/>
  <c r="BA783" i="59"/>
  <c r="AZ783" i="59"/>
  <c r="AY783" i="59"/>
  <c r="AX783" i="59"/>
  <c r="AW783" i="59"/>
  <c r="AV783" i="59"/>
  <c r="AU783" i="59"/>
  <c r="AT783" i="59"/>
  <c r="AR783" i="59"/>
  <c r="AQ783" i="59"/>
  <c r="AP783" i="59"/>
  <c r="AO783" i="59"/>
  <c r="AN783" i="59"/>
  <c r="AM783" i="59"/>
  <c r="AL783" i="59"/>
  <c r="AK783" i="59"/>
  <c r="AJ783" i="59"/>
  <c r="BC782" i="59"/>
  <c r="BB782" i="59"/>
  <c r="BA782" i="59"/>
  <c r="AZ782" i="59"/>
  <c r="AY782" i="59"/>
  <c r="AX782" i="59"/>
  <c r="AW782" i="59"/>
  <c r="AV782" i="59"/>
  <c r="AU782" i="59"/>
  <c r="AT782" i="59"/>
  <c r="AR782" i="59"/>
  <c r="AQ782" i="59"/>
  <c r="AP782" i="59"/>
  <c r="AO782" i="59"/>
  <c r="AN782" i="59"/>
  <c r="AM782" i="59"/>
  <c r="AL782" i="59"/>
  <c r="AK782" i="59"/>
  <c r="AJ782" i="59"/>
  <c r="BC781" i="59"/>
  <c r="BB781" i="59"/>
  <c r="BA781" i="59"/>
  <c r="AZ781" i="59"/>
  <c r="AY781" i="59"/>
  <c r="AX781" i="59"/>
  <c r="AW781" i="59"/>
  <c r="AV781" i="59"/>
  <c r="AU781" i="59"/>
  <c r="AT781" i="59"/>
  <c r="AR781" i="59"/>
  <c r="AQ781" i="59"/>
  <c r="AP781" i="59"/>
  <c r="AO781" i="59"/>
  <c r="AN781" i="59"/>
  <c r="AM781" i="59"/>
  <c r="AL781" i="59"/>
  <c r="AK781" i="59"/>
  <c r="AJ781" i="59"/>
  <c r="BC780" i="59"/>
  <c r="BB780" i="59"/>
  <c r="BA780" i="59"/>
  <c r="AZ780" i="59"/>
  <c r="AY780" i="59"/>
  <c r="AX780" i="59"/>
  <c r="AW780" i="59"/>
  <c r="AV780" i="59"/>
  <c r="AU780" i="59"/>
  <c r="AT780" i="59"/>
  <c r="AR780" i="59"/>
  <c r="AQ780" i="59"/>
  <c r="AP780" i="59"/>
  <c r="AO780" i="59"/>
  <c r="AN780" i="59"/>
  <c r="AM780" i="59"/>
  <c r="AL780" i="59"/>
  <c r="AK780" i="59"/>
  <c r="AJ780" i="59"/>
  <c r="BC779" i="59"/>
  <c r="BB779" i="59"/>
  <c r="BA779" i="59"/>
  <c r="AZ779" i="59"/>
  <c r="AY779" i="59"/>
  <c r="AX779" i="59"/>
  <c r="AW779" i="59"/>
  <c r="AV779" i="59"/>
  <c r="AU779" i="59"/>
  <c r="AT779" i="59"/>
  <c r="AR779" i="59"/>
  <c r="AQ779" i="59"/>
  <c r="AP779" i="59"/>
  <c r="AO779" i="59"/>
  <c r="AN779" i="59"/>
  <c r="AM779" i="59"/>
  <c r="AL779" i="59"/>
  <c r="AK779" i="59"/>
  <c r="AJ779" i="59"/>
  <c r="BC778" i="59"/>
  <c r="BB778" i="59"/>
  <c r="BA778" i="59"/>
  <c r="AZ778" i="59"/>
  <c r="AY778" i="59"/>
  <c r="AX778" i="59"/>
  <c r="AW778" i="59"/>
  <c r="AV778" i="59"/>
  <c r="AU778" i="59"/>
  <c r="AT778" i="59"/>
  <c r="AR778" i="59"/>
  <c r="AQ778" i="59"/>
  <c r="AP778" i="59"/>
  <c r="AO778" i="59"/>
  <c r="AN778" i="59"/>
  <c r="AM778" i="59"/>
  <c r="AL778" i="59"/>
  <c r="AK778" i="59"/>
  <c r="AJ778" i="59"/>
  <c r="BC777" i="59"/>
  <c r="BB777" i="59"/>
  <c r="BA777" i="59"/>
  <c r="AZ777" i="59"/>
  <c r="AY777" i="59"/>
  <c r="AX777" i="59"/>
  <c r="AW777" i="59"/>
  <c r="AV777" i="59"/>
  <c r="AU777" i="59"/>
  <c r="AT777" i="59"/>
  <c r="AR777" i="59"/>
  <c r="AQ777" i="59"/>
  <c r="AP777" i="59"/>
  <c r="AO777" i="59"/>
  <c r="AN777" i="59"/>
  <c r="AM777" i="59"/>
  <c r="AL777" i="59"/>
  <c r="AK777" i="59"/>
  <c r="AJ777" i="59"/>
  <c r="BC776" i="59"/>
  <c r="BB776" i="59"/>
  <c r="BA776" i="59"/>
  <c r="AZ776" i="59"/>
  <c r="AY776" i="59"/>
  <c r="AX776" i="59"/>
  <c r="AW776" i="59"/>
  <c r="AV776" i="59"/>
  <c r="AU776" i="59"/>
  <c r="AT776" i="59"/>
  <c r="AR776" i="59"/>
  <c r="AQ776" i="59"/>
  <c r="AP776" i="59"/>
  <c r="AO776" i="59"/>
  <c r="AN776" i="59"/>
  <c r="AM776" i="59"/>
  <c r="AL776" i="59"/>
  <c r="AK776" i="59"/>
  <c r="AJ776" i="59"/>
  <c r="BC775" i="59"/>
  <c r="BB775" i="59"/>
  <c r="BA775" i="59"/>
  <c r="AZ775" i="59"/>
  <c r="AY775" i="59"/>
  <c r="AX775" i="59"/>
  <c r="AW775" i="59"/>
  <c r="AV775" i="59"/>
  <c r="AU775" i="59"/>
  <c r="AT775" i="59"/>
  <c r="AR775" i="59"/>
  <c r="AQ775" i="59"/>
  <c r="AP775" i="59"/>
  <c r="AO775" i="59"/>
  <c r="AN775" i="59"/>
  <c r="AM775" i="59"/>
  <c r="AL775" i="59"/>
  <c r="AK775" i="59"/>
  <c r="AJ775" i="59"/>
  <c r="BC774" i="59"/>
  <c r="BB774" i="59"/>
  <c r="BA774" i="59"/>
  <c r="AZ774" i="59"/>
  <c r="AY774" i="59"/>
  <c r="AX774" i="59"/>
  <c r="AW774" i="59"/>
  <c r="AV774" i="59"/>
  <c r="AU774" i="59"/>
  <c r="AT774" i="59"/>
  <c r="AR774" i="59"/>
  <c r="AQ774" i="59"/>
  <c r="AP774" i="59"/>
  <c r="AO774" i="59"/>
  <c r="AN774" i="59"/>
  <c r="AM774" i="59"/>
  <c r="AL774" i="59"/>
  <c r="AK774" i="59"/>
  <c r="AJ774" i="59"/>
  <c r="BC773" i="59"/>
  <c r="BB773" i="59"/>
  <c r="BA773" i="59"/>
  <c r="AZ773" i="59"/>
  <c r="AY773" i="59"/>
  <c r="AX773" i="59"/>
  <c r="AW773" i="59"/>
  <c r="AV773" i="59"/>
  <c r="AU773" i="59"/>
  <c r="AT773" i="59"/>
  <c r="AR773" i="59"/>
  <c r="AQ773" i="59"/>
  <c r="AP773" i="59"/>
  <c r="AO773" i="59"/>
  <c r="AN773" i="59"/>
  <c r="AM773" i="59"/>
  <c r="AL773" i="59"/>
  <c r="AK773" i="59"/>
  <c r="AJ773" i="59"/>
  <c r="BC772" i="59"/>
  <c r="BB772" i="59"/>
  <c r="BA772" i="59"/>
  <c r="AZ772" i="59"/>
  <c r="AY772" i="59"/>
  <c r="AX772" i="59"/>
  <c r="AW772" i="59"/>
  <c r="AV772" i="59"/>
  <c r="AU772" i="59"/>
  <c r="AT772" i="59"/>
  <c r="AR772" i="59"/>
  <c r="AQ772" i="59"/>
  <c r="AP772" i="59"/>
  <c r="AO772" i="59"/>
  <c r="AN772" i="59"/>
  <c r="AM772" i="59"/>
  <c r="AL772" i="59"/>
  <c r="AK772" i="59"/>
  <c r="AJ772" i="59"/>
  <c r="BC771" i="59"/>
  <c r="BB771" i="59"/>
  <c r="BA771" i="59"/>
  <c r="AZ771" i="59"/>
  <c r="AY771" i="59"/>
  <c r="AX771" i="59"/>
  <c r="AW771" i="59"/>
  <c r="AV771" i="59"/>
  <c r="AU771" i="59"/>
  <c r="AT771" i="59"/>
  <c r="AR771" i="59"/>
  <c r="AQ771" i="59"/>
  <c r="AP771" i="59"/>
  <c r="AO771" i="59"/>
  <c r="AN771" i="59"/>
  <c r="AM771" i="59"/>
  <c r="AL771" i="59"/>
  <c r="AK771" i="59"/>
  <c r="AJ771" i="59"/>
  <c r="BC770" i="59"/>
  <c r="BB770" i="59"/>
  <c r="BA770" i="59"/>
  <c r="AZ770" i="59"/>
  <c r="AY770" i="59"/>
  <c r="AX770" i="59"/>
  <c r="AW770" i="59"/>
  <c r="AV770" i="59"/>
  <c r="AU770" i="59"/>
  <c r="AT770" i="59"/>
  <c r="AR770" i="59"/>
  <c r="AQ770" i="59"/>
  <c r="AP770" i="59"/>
  <c r="AO770" i="59"/>
  <c r="AN770" i="59"/>
  <c r="AM770" i="59"/>
  <c r="AL770" i="59"/>
  <c r="AK770" i="59"/>
  <c r="AJ770" i="59"/>
  <c r="BC769" i="59"/>
  <c r="BB769" i="59"/>
  <c r="BA769" i="59"/>
  <c r="AZ769" i="59"/>
  <c r="AY769" i="59"/>
  <c r="AX769" i="59"/>
  <c r="AW769" i="59"/>
  <c r="AV769" i="59"/>
  <c r="AU769" i="59"/>
  <c r="AT769" i="59"/>
  <c r="AR769" i="59"/>
  <c r="AQ769" i="59"/>
  <c r="AP769" i="59"/>
  <c r="AO769" i="59"/>
  <c r="AN769" i="59"/>
  <c r="AM769" i="59"/>
  <c r="AL769" i="59"/>
  <c r="AK769" i="59"/>
  <c r="AJ769" i="59"/>
  <c r="BC768" i="59"/>
  <c r="BB768" i="59"/>
  <c r="BA768" i="59"/>
  <c r="AZ768" i="59"/>
  <c r="AY768" i="59"/>
  <c r="AX768" i="59"/>
  <c r="AW768" i="59"/>
  <c r="AV768" i="59"/>
  <c r="AU768" i="59"/>
  <c r="AT768" i="59"/>
  <c r="AR768" i="59"/>
  <c r="AQ768" i="59"/>
  <c r="AP768" i="59"/>
  <c r="AO768" i="59"/>
  <c r="AN768" i="59"/>
  <c r="AM768" i="59"/>
  <c r="AL768" i="59"/>
  <c r="AK768" i="59"/>
  <c r="AJ768" i="59"/>
  <c r="BC767" i="59"/>
  <c r="BB767" i="59"/>
  <c r="BA767" i="59"/>
  <c r="AZ767" i="59"/>
  <c r="AY767" i="59"/>
  <c r="AX767" i="59"/>
  <c r="AW767" i="59"/>
  <c r="AV767" i="59"/>
  <c r="AU767" i="59"/>
  <c r="AT767" i="59"/>
  <c r="AR767" i="59"/>
  <c r="AQ767" i="59"/>
  <c r="AP767" i="59"/>
  <c r="AO767" i="59"/>
  <c r="AN767" i="59"/>
  <c r="AM767" i="59"/>
  <c r="AL767" i="59"/>
  <c r="AK767" i="59"/>
  <c r="AJ767" i="59"/>
  <c r="BC766" i="59"/>
  <c r="BB766" i="59"/>
  <c r="BA766" i="59"/>
  <c r="AZ766" i="59"/>
  <c r="AY766" i="59"/>
  <c r="AX766" i="59"/>
  <c r="AW766" i="59"/>
  <c r="AV766" i="59"/>
  <c r="AU766" i="59"/>
  <c r="AT766" i="59"/>
  <c r="AR766" i="59"/>
  <c r="AQ766" i="59"/>
  <c r="AP766" i="59"/>
  <c r="AO766" i="59"/>
  <c r="AN766" i="59"/>
  <c r="AM766" i="59"/>
  <c r="AL766" i="59"/>
  <c r="AK766" i="59"/>
  <c r="AJ766" i="59"/>
  <c r="BC765" i="59"/>
  <c r="BB765" i="59"/>
  <c r="BA765" i="59"/>
  <c r="AZ765" i="59"/>
  <c r="AY765" i="59"/>
  <c r="AX765" i="59"/>
  <c r="AW765" i="59"/>
  <c r="AV765" i="59"/>
  <c r="AU765" i="59"/>
  <c r="AT765" i="59"/>
  <c r="AR765" i="59"/>
  <c r="AQ765" i="59"/>
  <c r="AP765" i="59"/>
  <c r="AO765" i="59"/>
  <c r="AN765" i="59"/>
  <c r="AM765" i="59"/>
  <c r="AL765" i="59"/>
  <c r="AK765" i="59"/>
  <c r="AJ765" i="59"/>
  <c r="BC764" i="59"/>
  <c r="BB764" i="59"/>
  <c r="BA764" i="59"/>
  <c r="AZ764" i="59"/>
  <c r="AY764" i="59"/>
  <c r="AX764" i="59"/>
  <c r="AW764" i="59"/>
  <c r="AV764" i="59"/>
  <c r="AU764" i="59"/>
  <c r="AT764" i="59"/>
  <c r="AR764" i="59"/>
  <c r="AQ764" i="59"/>
  <c r="AP764" i="59"/>
  <c r="AO764" i="59"/>
  <c r="AN764" i="59"/>
  <c r="AM764" i="59"/>
  <c r="AL764" i="59"/>
  <c r="AK764" i="59"/>
  <c r="AJ764" i="59"/>
  <c r="BC763" i="59"/>
  <c r="BB763" i="59"/>
  <c r="BA763" i="59"/>
  <c r="AZ763" i="59"/>
  <c r="AY763" i="59"/>
  <c r="AX763" i="59"/>
  <c r="AW763" i="59"/>
  <c r="AV763" i="59"/>
  <c r="AU763" i="59"/>
  <c r="AT763" i="59"/>
  <c r="AR763" i="59"/>
  <c r="AQ763" i="59"/>
  <c r="AP763" i="59"/>
  <c r="AO763" i="59"/>
  <c r="AN763" i="59"/>
  <c r="AM763" i="59"/>
  <c r="AL763" i="59"/>
  <c r="AK763" i="59"/>
  <c r="AJ763" i="59"/>
  <c r="BC762" i="59"/>
  <c r="BB762" i="59"/>
  <c r="BA762" i="59"/>
  <c r="AZ762" i="59"/>
  <c r="AY762" i="59"/>
  <c r="AX762" i="59"/>
  <c r="AW762" i="59"/>
  <c r="AV762" i="59"/>
  <c r="AU762" i="59"/>
  <c r="AT762" i="59"/>
  <c r="AR762" i="59"/>
  <c r="AQ762" i="59"/>
  <c r="AP762" i="59"/>
  <c r="AO762" i="59"/>
  <c r="AN762" i="59"/>
  <c r="AM762" i="59"/>
  <c r="AL762" i="59"/>
  <c r="AK762" i="59"/>
  <c r="AJ762" i="59"/>
  <c r="BC761" i="59"/>
  <c r="BB761" i="59"/>
  <c r="BA761" i="59"/>
  <c r="AZ761" i="59"/>
  <c r="AY761" i="59"/>
  <c r="AX761" i="59"/>
  <c r="AW761" i="59"/>
  <c r="AV761" i="59"/>
  <c r="AU761" i="59"/>
  <c r="AT761" i="59"/>
  <c r="AR761" i="59"/>
  <c r="AQ761" i="59"/>
  <c r="AP761" i="59"/>
  <c r="AO761" i="59"/>
  <c r="AN761" i="59"/>
  <c r="AM761" i="59"/>
  <c r="AL761" i="59"/>
  <c r="AK761" i="59"/>
  <c r="AJ761" i="59"/>
  <c r="BC760" i="59"/>
  <c r="BB760" i="59"/>
  <c r="BA760" i="59"/>
  <c r="AZ760" i="59"/>
  <c r="AY760" i="59"/>
  <c r="AX760" i="59"/>
  <c r="AW760" i="59"/>
  <c r="AV760" i="59"/>
  <c r="AU760" i="59"/>
  <c r="AT760" i="59"/>
  <c r="AR760" i="59"/>
  <c r="AQ760" i="59"/>
  <c r="AP760" i="59"/>
  <c r="AO760" i="59"/>
  <c r="AN760" i="59"/>
  <c r="AM760" i="59"/>
  <c r="AL760" i="59"/>
  <c r="AK760" i="59"/>
  <c r="AJ760" i="59"/>
  <c r="BC759" i="59"/>
  <c r="BB759" i="59"/>
  <c r="BA759" i="59"/>
  <c r="AZ759" i="59"/>
  <c r="AY759" i="59"/>
  <c r="AX759" i="59"/>
  <c r="AW759" i="59"/>
  <c r="AV759" i="59"/>
  <c r="AU759" i="59"/>
  <c r="AT759" i="59"/>
  <c r="AR759" i="59"/>
  <c r="AQ759" i="59"/>
  <c r="AP759" i="59"/>
  <c r="AO759" i="59"/>
  <c r="AN759" i="59"/>
  <c r="AM759" i="59"/>
  <c r="AL759" i="59"/>
  <c r="AK759" i="59"/>
  <c r="AJ759" i="59"/>
  <c r="BC758" i="59"/>
  <c r="BB758" i="59"/>
  <c r="BA758" i="59"/>
  <c r="AZ758" i="59"/>
  <c r="AY758" i="59"/>
  <c r="AX758" i="59"/>
  <c r="AW758" i="59"/>
  <c r="AV758" i="59"/>
  <c r="AU758" i="59"/>
  <c r="AT758" i="59"/>
  <c r="AR758" i="59"/>
  <c r="AQ758" i="59"/>
  <c r="AP758" i="59"/>
  <c r="AO758" i="59"/>
  <c r="AN758" i="59"/>
  <c r="AM758" i="59"/>
  <c r="AL758" i="59"/>
  <c r="AK758" i="59"/>
  <c r="AJ758" i="59"/>
  <c r="BC757" i="59"/>
  <c r="BB757" i="59"/>
  <c r="BA757" i="59"/>
  <c r="AZ757" i="59"/>
  <c r="AY757" i="59"/>
  <c r="AX757" i="59"/>
  <c r="AW757" i="59"/>
  <c r="AV757" i="59"/>
  <c r="AU757" i="59"/>
  <c r="AT757" i="59"/>
  <c r="AR757" i="59"/>
  <c r="AQ757" i="59"/>
  <c r="AP757" i="59"/>
  <c r="AO757" i="59"/>
  <c r="AN757" i="59"/>
  <c r="AM757" i="59"/>
  <c r="AL757" i="59"/>
  <c r="AK757" i="59"/>
  <c r="AJ757" i="59"/>
  <c r="BC756" i="59"/>
  <c r="BB756" i="59"/>
  <c r="BA756" i="59"/>
  <c r="AZ756" i="59"/>
  <c r="AY756" i="59"/>
  <c r="AX756" i="59"/>
  <c r="AW756" i="59"/>
  <c r="AV756" i="59"/>
  <c r="AU756" i="59"/>
  <c r="AT756" i="59"/>
  <c r="AR756" i="59"/>
  <c r="AQ756" i="59"/>
  <c r="AP756" i="59"/>
  <c r="AO756" i="59"/>
  <c r="AN756" i="59"/>
  <c r="AM756" i="59"/>
  <c r="AL756" i="59"/>
  <c r="AK756" i="59"/>
  <c r="AJ756" i="59"/>
  <c r="BC755" i="59"/>
  <c r="BB755" i="59"/>
  <c r="BA755" i="59"/>
  <c r="AZ755" i="59"/>
  <c r="AY755" i="59"/>
  <c r="AX755" i="59"/>
  <c r="AW755" i="59"/>
  <c r="AV755" i="59"/>
  <c r="AU755" i="59"/>
  <c r="AT755" i="59"/>
  <c r="AR755" i="59"/>
  <c r="AQ755" i="59"/>
  <c r="AP755" i="59"/>
  <c r="AO755" i="59"/>
  <c r="AN755" i="59"/>
  <c r="AM755" i="59"/>
  <c r="AL755" i="59"/>
  <c r="AK755" i="59"/>
  <c r="AJ755" i="59"/>
  <c r="BC754" i="59"/>
  <c r="BB754" i="59"/>
  <c r="BA754" i="59"/>
  <c r="AZ754" i="59"/>
  <c r="AY754" i="59"/>
  <c r="AX754" i="59"/>
  <c r="AW754" i="59"/>
  <c r="AV754" i="59"/>
  <c r="AU754" i="59"/>
  <c r="AT754" i="59"/>
  <c r="AR754" i="59"/>
  <c r="AQ754" i="59"/>
  <c r="AP754" i="59"/>
  <c r="AO754" i="59"/>
  <c r="AN754" i="59"/>
  <c r="AM754" i="59"/>
  <c r="AL754" i="59"/>
  <c r="AK754" i="59"/>
  <c r="AJ754" i="59"/>
  <c r="BC753" i="59"/>
  <c r="BB753" i="59"/>
  <c r="BA753" i="59"/>
  <c r="AZ753" i="59"/>
  <c r="AY753" i="59"/>
  <c r="AX753" i="59"/>
  <c r="AW753" i="59"/>
  <c r="AV753" i="59"/>
  <c r="AU753" i="59"/>
  <c r="AT753" i="59"/>
  <c r="AR753" i="59"/>
  <c r="AQ753" i="59"/>
  <c r="AP753" i="59"/>
  <c r="AO753" i="59"/>
  <c r="AN753" i="59"/>
  <c r="AM753" i="59"/>
  <c r="AL753" i="59"/>
  <c r="AK753" i="59"/>
  <c r="AJ753" i="59"/>
  <c r="BC752" i="59"/>
  <c r="BB752" i="59"/>
  <c r="BA752" i="59"/>
  <c r="AZ752" i="59"/>
  <c r="AY752" i="59"/>
  <c r="AX752" i="59"/>
  <c r="AW752" i="59"/>
  <c r="AV752" i="59"/>
  <c r="AU752" i="59"/>
  <c r="AT752" i="59"/>
  <c r="AR752" i="59"/>
  <c r="AQ752" i="59"/>
  <c r="AP752" i="59"/>
  <c r="AO752" i="59"/>
  <c r="AN752" i="59"/>
  <c r="AM752" i="59"/>
  <c r="AL752" i="59"/>
  <c r="AK752" i="59"/>
  <c r="AJ752" i="59"/>
  <c r="BC751" i="59"/>
  <c r="BB751" i="59"/>
  <c r="BA751" i="59"/>
  <c r="AZ751" i="59"/>
  <c r="AY751" i="59"/>
  <c r="AX751" i="59"/>
  <c r="AW751" i="59"/>
  <c r="AV751" i="59"/>
  <c r="AU751" i="59"/>
  <c r="AT751" i="59"/>
  <c r="AR751" i="59"/>
  <c r="AQ751" i="59"/>
  <c r="AP751" i="59"/>
  <c r="AO751" i="59"/>
  <c r="AN751" i="59"/>
  <c r="AM751" i="59"/>
  <c r="AL751" i="59"/>
  <c r="AK751" i="59"/>
  <c r="AJ751" i="59"/>
  <c r="BC750" i="59"/>
  <c r="BB750" i="59"/>
  <c r="BA750" i="59"/>
  <c r="AZ750" i="59"/>
  <c r="AY750" i="59"/>
  <c r="AX750" i="59"/>
  <c r="AW750" i="59"/>
  <c r="AV750" i="59"/>
  <c r="AU750" i="59"/>
  <c r="AT750" i="59"/>
  <c r="AR750" i="59"/>
  <c r="AQ750" i="59"/>
  <c r="AP750" i="59"/>
  <c r="AO750" i="59"/>
  <c r="AN750" i="59"/>
  <c r="AM750" i="59"/>
  <c r="AL750" i="59"/>
  <c r="AK750" i="59"/>
  <c r="AJ750" i="59"/>
  <c r="BC749" i="59"/>
  <c r="BB749" i="59"/>
  <c r="BA749" i="59"/>
  <c r="AZ749" i="59"/>
  <c r="AY749" i="59"/>
  <c r="AX749" i="59"/>
  <c r="AW749" i="59"/>
  <c r="AV749" i="59"/>
  <c r="AU749" i="59"/>
  <c r="AT749" i="59"/>
  <c r="AR749" i="59"/>
  <c r="AQ749" i="59"/>
  <c r="AP749" i="59"/>
  <c r="AO749" i="59"/>
  <c r="AN749" i="59"/>
  <c r="AM749" i="59"/>
  <c r="AL749" i="59"/>
  <c r="AK749" i="59"/>
  <c r="AJ749" i="59"/>
  <c r="BC748" i="59"/>
  <c r="BB748" i="59"/>
  <c r="BA748" i="59"/>
  <c r="AZ748" i="59"/>
  <c r="AY748" i="59"/>
  <c r="AX748" i="59"/>
  <c r="AW748" i="59"/>
  <c r="AV748" i="59"/>
  <c r="AU748" i="59"/>
  <c r="AT748" i="59"/>
  <c r="AR748" i="59"/>
  <c r="AQ748" i="59"/>
  <c r="AP748" i="59"/>
  <c r="AO748" i="59"/>
  <c r="AN748" i="59"/>
  <c r="AM748" i="59"/>
  <c r="AL748" i="59"/>
  <c r="AK748" i="59"/>
  <c r="AJ748" i="59"/>
  <c r="BC747" i="59"/>
  <c r="BB747" i="59"/>
  <c r="BA747" i="59"/>
  <c r="AZ747" i="59"/>
  <c r="AY747" i="59"/>
  <c r="AX747" i="59"/>
  <c r="AW747" i="59"/>
  <c r="AV747" i="59"/>
  <c r="AU747" i="59"/>
  <c r="AT747" i="59"/>
  <c r="AR747" i="59"/>
  <c r="AQ747" i="59"/>
  <c r="AP747" i="59"/>
  <c r="AO747" i="59"/>
  <c r="AN747" i="59"/>
  <c r="AM747" i="59"/>
  <c r="AL747" i="59"/>
  <c r="AK747" i="59"/>
  <c r="AJ747" i="59"/>
  <c r="BC746" i="59"/>
  <c r="BB746" i="59"/>
  <c r="BA746" i="59"/>
  <c r="AZ746" i="59"/>
  <c r="AY746" i="59"/>
  <c r="AX746" i="59"/>
  <c r="AW746" i="59"/>
  <c r="AV746" i="59"/>
  <c r="AU746" i="59"/>
  <c r="AT746" i="59"/>
  <c r="AR746" i="59"/>
  <c r="AQ746" i="59"/>
  <c r="AP746" i="59"/>
  <c r="AO746" i="59"/>
  <c r="AN746" i="59"/>
  <c r="AM746" i="59"/>
  <c r="AL746" i="59"/>
  <c r="AK746" i="59"/>
  <c r="AJ746" i="59"/>
  <c r="BC745" i="59"/>
  <c r="BB745" i="59"/>
  <c r="BA745" i="59"/>
  <c r="AZ745" i="59"/>
  <c r="AY745" i="59"/>
  <c r="AX745" i="59"/>
  <c r="AW745" i="59"/>
  <c r="AV745" i="59"/>
  <c r="AU745" i="59"/>
  <c r="AT745" i="59"/>
  <c r="AR745" i="59"/>
  <c r="AQ745" i="59"/>
  <c r="AP745" i="59"/>
  <c r="AO745" i="59"/>
  <c r="AN745" i="59"/>
  <c r="AM745" i="59"/>
  <c r="AL745" i="59"/>
  <c r="AK745" i="59"/>
  <c r="AJ745" i="59"/>
  <c r="BC744" i="59"/>
  <c r="BB744" i="59"/>
  <c r="BA744" i="59"/>
  <c r="AZ744" i="59"/>
  <c r="AY744" i="59"/>
  <c r="AX744" i="59"/>
  <c r="AW744" i="59"/>
  <c r="AV744" i="59"/>
  <c r="AU744" i="59"/>
  <c r="AT744" i="59"/>
  <c r="AR744" i="59"/>
  <c r="AQ744" i="59"/>
  <c r="AP744" i="59"/>
  <c r="AO744" i="59"/>
  <c r="AN744" i="59"/>
  <c r="AM744" i="59"/>
  <c r="AL744" i="59"/>
  <c r="AK744" i="59"/>
  <c r="AJ744" i="59"/>
  <c r="BC743" i="59"/>
  <c r="BB743" i="59"/>
  <c r="BA743" i="59"/>
  <c r="AZ743" i="59"/>
  <c r="AY743" i="59"/>
  <c r="AX743" i="59"/>
  <c r="AW743" i="59"/>
  <c r="AV743" i="59"/>
  <c r="AU743" i="59"/>
  <c r="AT743" i="59"/>
  <c r="AR743" i="59"/>
  <c r="AQ743" i="59"/>
  <c r="AP743" i="59"/>
  <c r="AO743" i="59"/>
  <c r="AN743" i="59"/>
  <c r="AM743" i="59"/>
  <c r="AL743" i="59"/>
  <c r="AK743" i="59"/>
  <c r="AJ743" i="59"/>
  <c r="BC742" i="59"/>
  <c r="BB742" i="59"/>
  <c r="BA742" i="59"/>
  <c r="AZ742" i="59"/>
  <c r="AY742" i="59"/>
  <c r="AX742" i="59"/>
  <c r="AW742" i="59"/>
  <c r="AV742" i="59"/>
  <c r="AU742" i="59"/>
  <c r="AT742" i="59"/>
  <c r="AR742" i="59"/>
  <c r="AQ742" i="59"/>
  <c r="AP742" i="59"/>
  <c r="AO742" i="59"/>
  <c r="AN742" i="59"/>
  <c r="AM742" i="59"/>
  <c r="AL742" i="59"/>
  <c r="AK742" i="59"/>
  <c r="AJ742" i="59"/>
  <c r="BC741" i="59"/>
  <c r="BB741" i="59"/>
  <c r="BA741" i="59"/>
  <c r="AZ741" i="59"/>
  <c r="AY741" i="59"/>
  <c r="AX741" i="59"/>
  <c r="AW741" i="59"/>
  <c r="AV741" i="59"/>
  <c r="AU741" i="59"/>
  <c r="AT741" i="59"/>
  <c r="AR741" i="59"/>
  <c r="AQ741" i="59"/>
  <c r="AP741" i="59"/>
  <c r="AO741" i="59"/>
  <c r="AN741" i="59"/>
  <c r="AM741" i="59"/>
  <c r="AL741" i="59"/>
  <c r="AK741" i="59"/>
  <c r="AJ741" i="59"/>
  <c r="BC740" i="59"/>
  <c r="BB740" i="59"/>
  <c r="BA740" i="59"/>
  <c r="AZ740" i="59"/>
  <c r="AY740" i="59"/>
  <c r="AX740" i="59"/>
  <c r="AW740" i="59"/>
  <c r="AV740" i="59"/>
  <c r="AU740" i="59"/>
  <c r="AT740" i="59"/>
  <c r="AR740" i="59"/>
  <c r="AQ740" i="59"/>
  <c r="AP740" i="59"/>
  <c r="AO740" i="59"/>
  <c r="AN740" i="59"/>
  <c r="AM740" i="59"/>
  <c r="AL740" i="59"/>
  <c r="AK740" i="59"/>
  <c r="AJ740" i="59"/>
  <c r="BC739" i="59"/>
  <c r="BB739" i="59"/>
  <c r="BA739" i="59"/>
  <c r="AZ739" i="59"/>
  <c r="AY739" i="59"/>
  <c r="AX739" i="59"/>
  <c r="AW739" i="59"/>
  <c r="AV739" i="59"/>
  <c r="AU739" i="59"/>
  <c r="AT739" i="59"/>
  <c r="AR739" i="59"/>
  <c r="AQ739" i="59"/>
  <c r="AP739" i="59"/>
  <c r="AO739" i="59"/>
  <c r="AN739" i="59"/>
  <c r="AM739" i="59"/>
  <c r="AL739" i="59"/>
  <c r="AK739" i="59"/>
  <c r="AJ739" i="59"/>
  <c r="BC738" i="59"/>
  <c r="BB738" i="59"/>
  <c r="BA738" i="59"/>
  <c r="AZ738" i="59"/>
  <c r="AY738" i="59"/>
  <c r="AX738" i="59"/>
  <c r="AW738" i="59"/>
  <c r="AV738" i="59"/>
  <c r="AU738" i="59"/>
  <c r="AT738" i="59"/>
  <c r="AR738" i="59"/>
  <c r="AQ738" i="59"/>
  <c r="AP738" i="59"/>
  <c r="AO738" i="59"/>
  <c r="AN738" i="59"/>
  <c r="AM738" i="59"/>
  <c r="AL738" i="59"/>
  <c r="AK738" i="59"/>
  <c r="AJ738" i="59"/>
  <c r="BC737" i="59"/>
  <c r="BB737" i="59"/>
  <c r="BA737" i="59"/>
  <c r="AZ737" i="59"/>
  <c r="AY737" i="59"/>
  <c r="AX737" i="59"/>
  <c r="AW737" i="59"/>
  <c r="AV737" i="59"/>
  <c r="AU737" i="59"/>
  <c r="AT737" i="59"/>
  <c r="AR737" i="59"/>
  <c r="AQ737" i="59"/>
  <c r="AP737" i="59"/>
  <c r="AO737" i="59"/>
  <c r="AN737" i="59"/>
  <c r="AM737" i="59"/>
  <c r="AL737" i="59"/>
  <c r="AK737" i="59"/>
  <c r="AJ737" i="59"/>
  <c r="BC736" i="59"/>
  <c r="BB736" i="59"/>
  <c r="BA736" i="59"/>
  <c r="AZ736" i="59"/>
  <c r="AY736" i="59"/>
  <c r="AX736" i="59"/>
  <c r="AW736" i="59"/>
  <c r="AV736" i="59"/>
  <c r="AU736" i="59"/>
  <c r="AT736" i="59"/>
  <c r="AR736" i="59"/>
  <c r="AQ736" i="59"/>
  <c r="AP736" i="59"/>
  <c r="AO736" i="59"/>
  <c r="AN736" i="59"/>
  <c r="AM736" i="59"/>
  <c r="AL736" i="59"/>
  <c r="AK736" i="59"/>
  <c r="AJ736" i="59"/>
  <c r="BC735" i="59"/>
  <c r="BB735" i="59"/>
  <c r="BA735" i="59"/>
  <c r="AZ735" i="59"/>
  <c r="AY735" i="59"/>
  <c r="AX735" i="59"/>
  <c r="AW735" i="59"/>
  <c r="AV735" i="59"/>
  <c r="AU735" i="59"/>
  <c r="AT735" i="59"/>
  <c r="AR735" i="59"/>
  <c r="AQ735" i="59"/>
  <c r="AP735" i="59"/>
  <c r="AO735" i="59"/>
  <c r="AN735" i="59"/>
  <c r="AM735" i="59"/>
  <c r="AL735" i="59"/>
  <c r="AK735" i="59"/>
  <c r="AJ735" i="59"/>
  <c r="BC734" i="59"/>
  <c r="BB734" i="59"/>
  <c r="BA734" i="59"/>
  <c r="AZ734" i="59"/>
  <c r="AY734" i="59"/>
  <c r="AX734" i="59"/>
  <c r="AW734" i="59"/>
  <c r="AV734" i="59"/>
  <c r="AU734" i="59"/>
  <c r="AT734" i="59"/>
  <c r="AR734" i="59"/>
  <c r="AQ734" i="59"/>
  <c r="AP734" i="59"/>
  <c r="AO734" i="59"/>
  <c r="AN734" i="59"/>
  <c r="AM734" i="59"/>
  <c r="AL734" i="59"/>
  <c r="AK734" i="59"/>
  <c r="AJ734" i="59"/>
  <c r="BC733" i="59"/>
  <c r="BB733" i="59"/>
  <c r="BA733" i="59"/>
  <c r="AZ733" i="59"/>
  <c r="AY733" i="59"/>
  <c r="AX733" i="59"/>
  <c r="AW733" i="59"/>
  <c r="AV733" i="59"/>
  <c r="AU733" i="59"/>
  <c r="AT733" i="59"/>
  <c r="AR733" i="59"/>
  <c r="AQ733" i="59"/>
  <c r="AP733" i="59"/>
  <c r="AO733" i="59"/>
  <c r="AN733" i="59"/>
  <c r="AM733" i="59"/>
  <c r="AL733" i="59"/>
  <c r="AK733" i="59"/>
  <c r="AJ733" i="59"/>
  <c r="BC732" i="59"/>
  <c r="BB732" i="59"/>
  <c r="BA732" i="59"/>
  <c r="AZ732" i="59"/>
  <c r="AY732" i="59"/>
  <c r="AX732" i="59"/>
  <c r="AW732" i="59"/>
  <c r="AV732" i="59"/>
  <c r="AU732" i="59"/>
  <c r="AT732" i="59"/>
  <c r="AR732" i="59"/>
  <c r="AQ732" i="59"/>
  <c r="AP732" i="59"/>
  <c r="AO732" i="59"/>
  <c r="AN732" i="59"/>
  <c r="AM732" i="59"/>
  <c r="AL732" i="59"/>
  <c r="AK732" i="59"/>
  <c r="AJ732" i="59"/>
  <c r="BC731" i="59"/>
  <c r="BB731" i="59"/>
  <c r="BA731" i="59"/>
  <c r="AZ731" i="59"/>
  <c r="AY731" i="59"/>
  <c r="AX731" i="59"/>
  <c r="AW731" i="59"/>
  <c r="AV731" i="59"/>
  <c r="AU731" i="59"/>
  <c r="AT731" i="59"/>
  <c r="AR731" i="59"/>
  <c r="AQ731" i="59"/>
  <c r="AP731" i="59"/>
  <c r="AO731" i="59"/>
  <c r="AN731" i="59"/>
  <c r="AM731" i="59"/>
  <c r="AL731" i="59"/>
  <c r="AK731" i="59"/>
  <c r="AJ731" i="59"/>
  <c r="BC730" i="59"/>
  <c r="BB730" i="59"/>
  <c r="BA730" i="59"/>
  <c r="AZ730" i="59"/>
  <c r="AY730" i="59"/>
  <c r="AX730" i="59"/>
  <c r="AW730" i="59"/>
  <c r="AV730" i="59"/>
  <c r="AU730" i="59"/>
  <c r="AT730" i="59"/>
  <c r="AR730" i="59"/>
  <c r="AQ730" i="59"/>
  <c r="AP730" i="59"/>
  <c r="AO730" i="59"/>
  <c r="AN730" i="59"/>
  <c r="AM730" i="59"/>
  <c r="AL730" i="59"/>
  <c r="AK730" i="59"/>
  <c r="AJ730" i="59"/>
  <c r="BC729" i="59"/>
  <c r="BB729" i="59"/>
  <c r="BA729" i="59"/>
  <c r="AZ729" i="59"/>
  <c r="AY729" i="59"/>
  <c r="AX729" i="59"/>
  <c r="AW729" i="59"/>
  <c r="AV729" i="59"/>
  <c r="AU729" i="59"/>
  <c r="AT729" i="59"/>
  <c r="AR729" i="59"/>
  <c r="AQ729" i="59"/>
  <c r="AP729" i="59"/>
  <c r="AO729" i="59"/>
  <c r="AN729" i="59"/>
  <c r="AM729" i="59"/>
  <c r="AL729" i="59"/>
  <c r="AK729" i="59"/>
  <c r="AJ729" i="59"/>
  <c r="BC728" i="59"/>
  <c r="BB728" i="59"/>
  <c r="BA728" i="59"/>
  <c r="AZ728" i="59"/>
  <c r="AY728" i="59"/>
  <c r="AX728" i="59"/>
  <c r="AW728" i="59"/>
  <c r="AV728" i="59"/>
  <c r="AU728" i="59"/>
  <c r="AT728" i="59"/>
  <c r="AR728" i="59"/>
  <c r="AQ728" i="59"/>
  <c r="AP728" i="59"/>
  <c r="AO728" i="59"/>
  <c r="AN728" i="59"/>
  <c r="AM728" i="59"/>
  <c r="AL728" i="59"/>
  <c r="AK728" i="59"/>
  <c r="AJ728" i="59"/>
  <c r="BC727" i="59"/>
  <c r="BB727" i="59"/>
  <c r="BA727" i="59"/>
  <c r="AZ727" i="59"/>
  <c r="AY727" i="59"/>
  <c r="AX727" i="59"/>
  <c r="AW727" i="59"/>
  <c r="AV727" i="59"/>
  <c r="AU727" i="59"/>
  <c r="AT727" i="59"/>
  <c r="AR727" i="59"/>
  <c r="AQ727" i="59"/>
  <c r="AP727" i="59"/>
  <c r="AO727" i="59"/>
  <c r="AN727" i="59"/>
  <c r="AM727" i="59"/>
  <c r="AL727" i="59"/>
  <c r="AK727" i="59"/>
  <c r="AJ727" i="59"/>
  <c r="BC726" i="59"/>
  <c r="BB726" i="59"/>
  <c r="BA726" i="59"/>
  <c r="AZ726" i="59"/>
  <c r="AY726" i="59"/>
  <c r="AX726" i="59"/>
  <c r="AW726" i="59"/>
  <c r="AV726" i="59"/>
  <c r="AU726" i="59"/>
  <c r="AT726" i="59"/>
  <c r="AR726" i="59"/>
  <c r="AQ726" i="59"/>
  <c r="AP726" i="59"/>
  <c r="AO726" i="59"/>
  <c r="AN726" i="59"/>
  <c r="AM726" i="59"/>
  <c r="AL726" i="59"/>
  <c r="AK726" i="59"/>
  <c r="AJ726" i="59"/>
  <c r="BC725" i="59"/>
  <c r="BB725" i="59"/>
  <c r="BA725" i="59"/>
  <c r="AZ725" i="59"/>
  <c r="AY725" i="59"/>
  <c r="AX725" i="59"/>
  <c r="AW725" i="59"/>
  <c r="AV725" i="59"/>
  <c r="AU725" i="59"/>
  <c r="AT725" i="59"/>
  <c r="AR725" i="59"/>
  <c r="AQ725" i="59"/>
  <c r="AP725" i="59"/>
  <c r="AO725" i="59"/>
  <c r="AN725" i="59"/>
  <c r="AM725" i="59"/>
  <c r="AL725" i="59"/>
  <c r="AK725" i="59"/>
  <c r="AJ725" i="59"/>
  <c r="BC724" i="59"/>
  <c r="BB724" i="59"/>
  <c r="BA724" i="59"/>
  <c r="AZ724" i="59"/>
  <c r="AY724" i="59"/>
  <c r="AX724" i="59"/>
  <c r="AW724" i="59"/>
  <c r="AV724" i="59"/>
  <c r="AU724" i="59"/>
  <c r="AT724" i="59"/>
  <c r="AR724" i="59"/>
  <c r="AQ724" i="59"/>
  <c r="AP724" i="59"/>
  <c r="AO724" i="59"/>
  <c r="AN724" i="59"/>
  <c r="AM724" i="59"/>
  <c r="AL724" i="59"/>
  <c r="AK724" i="59"/>
  <c r="AJ724" i="59"/>
  <c r="BC723" i="59"/>
  <c r="BB723" i="59"/>
  <c r="BA723" i="59"/>
  <c r="AZ723" i="59"/>
  <c r="AY723" i="59"/>
  <c r="AX723" i="59"/>
  <c r="AW723" i="59"/>
  <c r="AV723" i="59"/>
  <c r="AU723" i="59"/>
  <c r="AT723" i="59"/>
  <c r="AR723" i="59"/>
  <c r="AQ723" i="59"/>
  <c r="AP723" i="59"/>
  <c r="AO723" i="59"/>
  <c r="AN723" i="59"/>
  <c r="AM723" i="59"/>
  <c r="AL723" i="59"/>
  <c r="AK723" i="59"/>
  <c r="AJ723" i="59"/>
  <c r="BC722" i="59"/>
  <c r="BB722" i="59"/>
  <c r="BA722" i="59"/>
  <c r="AZ722" i="59"/>
  <c r="AY722" i="59"/>
  <c r="AX722" i="59"/>
  <c r="AW722" i="59"/>
  <c r="AV722" i="59"/>
  <c r="AU722" i="59"/>
  <c r="AT722" i="59"/>
  <c r="AR722" i="59"/>
  <c r="AQ722" i="59"/>
  <c r="AP722" i="59"/>
  <c r="AO722" i="59"/>
  <c r="AN722" i="59"/>
  <c r="AM722" i="59"/>
  <c r="AL722" i="59"/>
  <c r="AK722" i="59"/>
  <c r="AJ722" i="59"/>
  <c r="BC721" i="59"/>
  <c r="BB721" i="59"/>
  <c r="BA721" i="59"/>
  <c r="AZ721" i="59"/>
  <c r="AY721" i="59"/>
  <c r="AX721" i="59"/>
  <c r="AW721" i="59"/>
  <c r="AV721" i="59"/>
  <c r="AU721" i="59"/>
  <c r="AT721" i="59"/>
  <c r="AR721" i="59"/>
  <c r="AQ721" i="59"/>
  <c r="AP721" i="59"/>
  <c r="AO721" i="59"/>
  <c r="AN721" i="59"/>
  <c r="AM721" i="59"/>
  <c r="AL721" i="59"/>
  <c r="AK721" i="59"/>
  <c r="AJ721" i="59"/>
  <c r="BC720" i="59"/>
  <c r="BB720" i="59"/>
  <c r="BA720" i="59"/>
  <c r="AZ720" i="59"/>
  <c r="AY720" i="59"/>
  <c r="AX720" i="59"/>
  <c r="AW720" i="59"/>
  <c r="AV720" i="59"/>
  <c r="AU720" i="59"/>
  <c r="AT720" i="59"/>
  <c r="AR720" i="59"/>
  <c r="AQ720" i="59"/>
  <c r="AP720" i="59"/>
  <c r="AO720" i="59"/>
  <c r="AN720" i="59"/>
  <c r="AM720" i="59"/>
  <c r="AL720" i="59"/>
  <c r="AK720" i="59"/>
  <c r="AJ720" i="59"/>
  <c r="BC719" i="59"/>
  <c r="BB719" i="59"/>
  <c r="BA719" i="59"/>
  <c r="AZ719" i="59"/>
  <c r="AY719" i="59"/>
  <c r="AX719" i="59"/>
  <c r="AW719" i="59"/>
  <c r="AV719" i="59"/>
  <c r="AU719" i="59"/>
  <c r="AT719" i="59"/>
  <c r="AR719" i="59"/>
  <c r="AQ719" i="59"/>
  <c r="AP719" i="59"/>
  <c r="AO719" i="59"/>
  <c r="AN719" i="59"/>
  <c r="AM719" i="59"/>
  <c r="AL719" i="59"/>
  <c r="AK719" i="59"/>
  <c r="AJ719" i="59"/>
  <c r="BC718" i="59"/>
  <c r="BB718" i="59"/>
  <c r="BA718" i="59"/>
  <c r="AZ718" i="59"/>
  <c r="AY718" i="59"/>
  <c r="AX718" i="59"/>
  <c r="AW718" i="59"/>
  <c r="AV718" i="59"/>
  <c r="AU718" i="59"/>
  <c r="AT718" i="59"/>
  <c r="AR718" i="59"/>
  <c r="AQ718" i="59"/>
  <c r="AP718" i="59"/>
  <c r="AO718" i="59"/>
  <c r="AN718" i="59"/>
  <c r="AM718" i="59"/>
  <c r="AL718" i="59"/>
  <c r="AK718" i="59"/>
  <c r="AJ718" i="59"/>
  <c r="BC717" i="59"/>
  <c r="BB717" i="59"/>
  <c r="BA717" i="59"/>
  <c r="AZ717" i="59"/>
  <c r="AY717" i="59"/>
  <c r="AX717" i="59"/>
  <c r="AW717" i="59"/>
  <c r="AV717" i="59"/>
  <c r="AU717" i="59"/>
  <c r="AT717" i="59"/>
  <c r="AR717" i="59"/>
  <c r="AQ717" i="59"/>
  <c r="AP717" i="59"/>
  <c r="AO717" i="59"/>
  <c r="AN717" i="59"/>
  <c r="AM717" i="59"/>
  <c r="AL717" i="59"/>
  <c r="AK717" i="59"/>
  <c r="AJ717" i="59"/>
  <c r="BC716" i="59"/>
  <c r="BB716" i="59"/>
  <c r="BA716" i="59"/>
  <c r="AZ716" i="59"/>
  <c r="AY716" i="59"/>
  <c r="AX716" i="59"/>
  <c r="AW716" i="59"/>
  <c r="AV716" i="59"/>
  <c r="AU716" i="59"/>
  <c r="AT716" i="59"/>
  <c r="AR716" i="59"/>
  <c r="AQ716" i="59"/>
  <c r="AP716" i="59"/>
  <c r="AO716" i="59"/>
  <c r="AN716" i="59"/>
  <c r="AM716" i="59"/>
  <c r="AL716" i="59"/>
  <c r="AK716" i="59"/>
  <c r="AJ716" i="59"/>
  <c r="BC715" i="59"/>
  <c r="BB715" i="59"/>
  <c r="BA715" i="59"/>
  <c r="AZ715" i="59"/>
  <c r="AY715" i="59"/>
  <c r="AX715" i="59"/>
  <c r="AW715" i="59"/>
  <c r="AV715" i="59"/>
  <c r="AU715" i="59"/>
  <c r="AT715" i="59"/>
  <c r="AR715" i="59"/>
  <c r="AQ715" i="59"/>
  <c r="AP715" i="59"/>
  <c r="AO715" i="59"/>
  <c r="AN715" i="59"/>
  <c r="AM715" i="59"/>
  <c r="AL715" i="59"/>
  <c r="AK715" i="59"/>
  <c r="AJ715" i="59"/>
  <c r="BC714" i="59"/>
  <c r="BB714" i="59"/>
  <c r="BA714" i="59"/>
  <c r="AZ714" i="59"/>
  <c r="AY714" i="59"/>
  <c r="AX714" i="59"/>
  <c r="AW714" i="59"/>
  <c r="AV714" i="59"/>
  <c r="AU714" i="59"/>
  <c r="AT714" i="59"/>
  <c r="AR714" i="59"/>
  <c r="AQ714" i="59"/>
  <c r="AP714" i="59"/>
  <c r="AO714" i="59"/>
  <c r="AN714" i="59"/>
  <c r="AM714" i="59"/>
  <c r="AL714" i="59"/>
  <c r="AK714" i="59"/>
  <c r="AJ714" i="59"/>
  <c r="BC713" i="59"/>
  <c r="BB713" i="59"/>
  <c r="BA713" i="59"/>
  <c r="AZ713" i="59"/>
  <c r="AY713" i="59"/>
  <c r="AX713" i="59"/>
  <c r="AW713" i="59"/>
  <c r="AV713" i="59"/>
  <c r="AU713" i="59"/>
  <c r="AT713" i="59"/>
  <c r="AR713" i="59"/>
  <c r="AQ713" i="59"/>
  <c r="AP713" i="59"/>
  <c r="AO713" i="59"/>
  <c r="AN713" i="59"/>
  <c r="AM713" i="59"/>
  <c r="AL713" i="59"/>
  <c r="AK713" i="59"/>
  <c r="AJ713" i="59"/>
  <c r="BC712" i="59"/>
  <c r="BB712" i="59"/>
  <c r="BA712" i="59"/>
  <c r="AZ712" i="59"/>
  <c r="AY712" i="59"/>
  <c r="AX712" i="59"/>
  <c r="AW712" i="59"/>
  <c r="AV712" i="59"/>
  <c r="AU712" i="59"/>
  <c r="AT712" i="59"/>
  <c r="AR712" i="59"/>
  <c r="AQ712" i="59"/>
  <c r="AP712" i="59"/>
  <c r="AO712" i="59"/>
  <c r="AN712" i="59"/>
  <c r="AM712" i="59"/>
  <c r="AL712" i="59"/>
  <c r="AK712" i="59"/>
  <c r="AJ712" i="59"/>
  <c r="BC711" i="59"/>
  <c r="BB711" i="59"/>
  <c r="BA711" i="59"/>
  <c r="AZ711" i="59"/>
  <c r="AY711" i="59"/>
  <c r="AX711" i="59"/>
  <c r="AW711" i="59"/>
  <c r="AV711" i="59"/>
  <c r="AU711" i="59"/>
  <c r="AT711" i="59"/>
  <c r="AR711" i="59"/>
  <c r="AQ711" i="59"/>
  <c r="AP711" i="59"/>
  <c r="AO711" i="59"/>
  <c r="AN711" i="59"/>
  <c r="AM711" i="59"/>
  <c r="AL711" i="59"/>
  <c r="AK711" i="59"/>
  <c r="AJ711" i="59"/>
  <c r="BC710" i="59"/>
  <c r="BB710" i="59"/>
  <c r="BA710" i="59"/>
  <c r="AZ710" i="59"/>
  <c r="AY710" i="59"/>
  <c r="AX710" i="59"/>
  <c r="AW710" i="59"/>
  <c r="AV710" i="59"/>
  <c r="AU710" i="59"/>
  <c r="AT710" i="59"/>
  <c r="AR710" i="59"/>
  <c r="AQ710" i="59"/>
  <c r="AP710" i="59"/>
  <c r="AO710" i="59"/>
  <c r="AN710" i="59"/>
  <c r="AM710" i="59"/>
  <c r="AL710" i="59"/>
  <c r="AK710" i="59"/>
  <c r="AJ710" i="59"/>
  <c r="BC709" i="59"/>
  <c r="BB709" i="59"/>
  <c r="BA709" i="59"/>
  <c r="AZ709" i="59"/>
  <c r="AY709" i="59"/>
  <c r="AX709" i="59"/>
  <c r="AW709" i="59"/>
  <c r="AV709" i="59"/>
  <c r="AU709" i="59"/>
  <c r="AT709" i="59"/>
  <c r="AR709" i="59"/>
  <c r="AQ709" i="59"/>
  <c r="AP709" i="59"/>
  <c r="AO709" i="59"/>
  <c r="AN709" i="59"/>
  <c r="AM709" i="59"/>
  <c r="AL709" i="59"/>
  <c r="AK709" i="59"/>
  <c r="AJ709" i="59"/>
  <c r="BC708" i="59"/>
  <c r="BB708" i="59"/>
  <c r="BA708" i="59"/>
  <c r="AZ708" i="59"/>
  <c r="AY708" i="59"/>
  <c r="AX708" i="59"/>
  <c r="AW708" i="59"/>
  <c r="AV708" i="59"/>
  <c r="AU708" i="59"/>
  <c r="AT708" i="59"/>
  <c r="AR708" i="59"/>
  <c r="AQ708" i="59"/>
  <c r="AP708" i="59"/>
  <c r="AO708" i="59"/>
  <c r="AN708" i="59"/>
  <c r="AM708" i="59"/>
  <c r="AL708" i="59"/>
  <c r="AK708" i="59"/>
  <c r="AJ708" i="59"/>
  <c r="BC707" i="59"/>
  <c r="BB707" i="59"/>
  <c r="BA707" i="59"/>
  <c r="AZ707" i="59"/>
  <c r="AY707" i="59"/>
  <c r="AX707" i="59"/>
  <c r="AW707" i="59"/>
  <c r="AV707" i="59"/>
  <c r="AU707" i="59"/>
  <c r="AT707" i="59"/>
  <c r="AR707" i="59"/>
  <c r="AQ707" i="59"/>
  <c r="AP707" i="59"/>
  <c r="AO707" i="59"/>
  <c r="AN707" i="59"/>
  <c r="AM707" i="59"/>
  <c r="AL707" i="59"/>
  <c r="AK707" i="59"/>
  <c r="AJ707" i="59"/>
  <c r="BC706" i="59"/>
  <c r="BB706" i="59"/>
  <c r="BA706" i="59"/>
  <c r="AZ706" i="59"/>
  <c r="AY706" i="59"/>
  <c r="AX706" i="59"/>
  <c r="AW706" i="59"/>
  <c r="AV706" i="59"/>
  <c r="AU706" i="59"/>
  <c r="AT706" i="59"/>
  <c r="AR706" i="59"/>
  <c r="AQ706" i="59"/>
  <c r="AP706" i="59"/>
  <c r="AO706" i="59"/>
  <c r="AN706" i="59"/>
  <c r="AM706" i="59"/>
  <c r="AL706" i="59"/>
  <c r="AK706" i="59"/>
  <c r="AJ706" i="59"/>
  <c r="BC705" i="59"/>
  <c r="BB705" i="59"/>
  <c r="BA705" i="59"/>
  <c r="AZ705" i="59"/>
  <c r="AY705" i="59"/>
  <c r="AX705" i="59"/>
  <c r="AW705" i="59"/>
  <c r="AV705" i="59"/>
  <c r="AU705" i="59"/>
  <c r="AT705" i="59"/>
  <c r="AR705" i="59"/>
  <c r="AQ705" i="59"/>
  <c r="AP705" i="59"/>
  <c r="AO705" i="59"/>
  <c r="AN705" i="59"/>
  <c r="AM705" i="59"/>
  <c r="AL705" i="59"/>
  <c r="AK705" i="59"/>
  <c r="AJ705" i="59"/>
  <c r="BC704" i="59"/>
  <c r="BB704" i="59"/>
  <c r="BA704" i="59"/>
  <c r="AZ704" i="59"/>
  <c r="AY704" i="59"/>
  <c r="AX704" i="59"/>
  <c r="AW704" i="59"/>
  <c r="AV704" i="59"/>
  <c r="AU704" i="59"/>
  <c r="AT704" i="59"/>
  <c r="AR704" i="59"/>
  <c r="AQ704" i="59"/>
  <c r="AP704" i="59"/>
  <c r="AO704" i="59"/>
  <c r="AN704" i="59"/>
  <c r="AM704" i="59"/>
  <c r="AL704" i="59"/>
  <c r="AK704" i="59"/>
  <c r="AJ704" i="59"/>
  <c r="BC703" i="59"/>
  <c r="BB703" i="59"/>
  <c r="BA703" i="59"/>
  <c r="AZ703" i="59"/>
  <c r="AY703" i="59"/>
  <c r="AX703" i="59"/>
  <c r="AW703" i="59"/>
  <c r="AV703" i="59"/>
  <c r="AU703" i="59"/>
  <c r="AT703" i="59"/>
  <c r="AR703" i="59"/>
  <c r="AQ703" i="59"/>
  <c r="AP703" i="59"/>
  <c r="AO703" i="59"/>
  <c r="AN703" i="59"/>
  <c r="AM703" i="59"/>
  <c r="AL703" i="59"/>
  <c r="AK703" i="59"/>
  <c r="AJ703" i="59"/>
  <c r="BC702" i="59"/>
  <c r="BB702" i="59"/>
  <c r="BA702" i="59"/>
  <c r="AZ702" i="59"/>
  <c r="AY702" i="59"/>
  <c r="AX702" i="59"/>
  <c r="AW702" i="59"/>
  <c r="AV702" i="59"/>
  <c r="AU702" i="59"/>
  <c r="AT702" i="59"/>
  <c r="AR702" i="59"/>
  <c r="AQ702" i="59"/>
  <c r="AP702" i="59"/>
  <c r="AO702" i="59"/>
  <c r="AN702" i="59"/>
  <c r="AM702" i="59"/>
  <c r="AL702" i="59"/>
  <c r="AK702" i="59"/>
  <c r="AJ702" i="59"/>
  <c r="BC701" i="59"/>
  <c r="BB701" i="59"/>
  <c r="BA701" i="59"/>
  <c r="AZ701" i="59"/>
  <c r="AY701" i="59"/>
  <c r="AX701" i="59"/>
  <c r="AW701" i="59"/>
  <c r="AV701" i="59"/>
  <c r="AU701" i="59"/>
  <c r="AT701" i="59"/>
  <c r="AR701" i="59"/>
  <c r="AQ701" i="59"/>
  <c r="AP701" i="59"/>
  <c r="AO701" i="59"/>
  <c r="AN701" i="59"/>
  <c r="AM701" i="59"/>
  <c r="AL701" i="59"/>
  <c r="AK701" i="59"/>
  <c r="AJ701" i="59"/>
  <c r="BC700" i="59"/>
  <c r="BB700" i="59"/>
  <c r="BA700" i="59"/>
  <c r="AZ700" i="59"/>
  <c r="AY700" i="59"/>
  <c r="AX700" i="59"/>
  <c r="AW700" i="59"/>
  <c r="AV700" i="59"/>
  <c r="AU700" i="59"/>
  <c r="AT700" i="59"/>
  <c r="AR700" i="59"/>
  <c r="AQ700" i="59"/>
  <c r="AP700" i="59"/>
  <c r="AO700" i="59"/>
  <c r="AN700" i="59"/>
  <c r="AM700" i="59"/>
  <c r="AL700" i="59"/>
  <c r="AK700" i="59"/>
  <c r="AJ700" i="59"/>
  <c r="BC699" i="59"/>
  <c r="BB699" i="59"/>
  <c r="BA699" i="59"/>
  <c r="AZ699" i="59"/>
  <c r="AY699" i="59"/>
  <c r="AX699" i="59"/>
  <c r="AW699" i="59"/>
  <c r="AV699" i="59"/>
  <c r="AU699" i="59"/>
  <c r="AT699" i="59"/>
  <c r="AR699" i="59"/>
  <c r="AQ699" i="59"/>
  <c r="AP699" i="59"/>
  <c r="AO699" i="59"/>
  <c r="AN699" i="59"/>
  <c r="AM699" i="59"/>
  <c r="AL699" i="59"/>
  <c r="AK699" i="59"/>
  <c r="AJ699" i="59"/>
  <c r="BC698" i="59"/>
  <c r="BB698" i="59"/>
  <c r="BA698" i="59"/>
  <c r="AZ698" i="59"/>
  <c r="AY698" i="59"/>
  <c r="AX698" i="59"/>
  <c r="AW698" i="59"/>
  <c r="AV698" i="59"/>
  <c r="AU698" i="59"/>
  <c r="AT698" i="59"/>
  <c r="AR698" i="59"/>
  <c r="AQ698" i="59"/>
  <c r="AP698" i="59"/>
  <c r="AO698" i="59"/>
  <c r="AN698" i="59"/>
  <c r="AM698" i="59"/>
  <c r="AL698" i="59"/>
  <c r="AK698" i="59"/>
  <c r="AJ698" i="59"/>
  <c r="BC697" i="59"/>
  <c r="BB697" i="59"/>
  <c r="BA697" i="59"/>
  <c r="AZ697" i="59"/>
  <c r="AY697" i="59"/>
  <c r="AX697" i="59"/>
  <c r="AW697" i="59"/>
  <c r="AV697" i="59"/>
  <c r="AU697" i="59"/>
  <c r="AT697" i="59"/>
  <c r="AR697" i="59"/>
  <c r="AQ697" i="59"/>
  <c r="AP697" i="59"/>
  <c r="AO697" i="59"/>
  <c r="AN697" i="59"/>
  <c r="AM697" i="59"/>
  <c r="AL697" i="59"/>
  <c r="AK697" i="59"/>
  <c r="AJ697" i="59"/>
  <c r="BC696" i="59"/>
  <c r="BB696" i="59"/>
  <c r="BA696" i="59"/>
  <c r="AZ696" i="59"/>
  <c r="AY696" i="59"/>
  <c r="AX696" i="59"/>
  <c r="AW696" i="59"/>
  <c r="AV696" i="59"/>
  <c r="AU696" i="59"/>
  <c r="AT696" i="59"/>
  <c r="AR696" i="59"/>
  <c r="AQ696" i="59"/>
  <c r="AP696" i="59"/>
  <c r="AO696" i="59"/>
  <c r="AN696" i="59"/>
  <c r="AM696" i="59"/>
  <c r="AL696" i="59"/>
  <c r="AK696" i="59"/>
  <c r="AJ696" i="59"/>
  <c r="BC695" i="59"/>
  <c r="BB695" i="59"/>
  <c r="BA695" i="59"/>
  <c r="AZ695" i="59"/>
  <c r="AY695" i="59"/>
  <c r="AX695" i="59"/>
  <c r="AW695" i="59"/>
  <c r="AV695" i="59"/>
  <c r="AU695" i="59"/>
  <c r="AT695" i="59"/>
  <c r="AR695" i="59"/>
  <c r="AQ695" i="59"/>
  <c r="AP695" i="59"/>
  <c r="AO695" i="59"/>
  <c r="AN695" i="59"/>
  <c r="AM695" i="59"/>
  <c r="AL695" i="59"/>
  <c r="AK695" i="59"/>
  <c r="AJ695" i="59"/>
  <c r="BC694" i="59"/>
  <c r="BB694" i="59"/>
  <c r="BA694" i="59"/>
  <c r="AZ694" i="59"/>
  <c r="AY694" i="59"/>
  <c r="AX694" i="59"/>
  <c r="AW694" i="59"/>
  <c r="AV694" i="59"/>
  <c r="AU694" i="59"/>
  <c r="AT694" i="59"/>
  <c r="AR694" i="59"/>
  <c r="AQ694" i="59"/>
  <c r="AP694" i="59"/>
  <c r="AO694" i="59"/>
  <c r="AN694" i="59"/>
  <c r="AM694" i="59"/>
  <c r="AL694" i="59"/>
  <c r="AK694" i="59"/>
  <c r="AJ694" i="59"/>
  <c r="BC693" i="59"/>
  <c r="BB693" i="59"/>
  <c r="BA693" i="59"/>
  <c r="AZ693" i="59"/>
  <c r="AY693" i="59"/>
  <c r="AX693" i="59"/>
  <c r="AW693" i="59"/>
  <c r="AV693" i="59"/>
  <c r="AU693" i="59"/>
  <c r="AT693" i="59"/>
  <c r="AR693" i="59"/>
  <c r="AQ693" i="59"/>
  <c r="AP693" i="59"/>
  <c r="AO693" i="59"/>
  <c r="AN693" i="59"/>
  <c r="AM693" i="59"/>
  <c r="AL693" i="59"/>
  <c r="AK693" i="59"/>
  <c r="AJ693" i="59"/>
  <c r="BC692" i="59"/>
  <c r="BB692" i="59"/>
  <c r="BA692" i="59"/>
  <c r="AZ692" i="59"/>
  <c r="AY692" i="59"/>
  <c r="AX692" i="59"/>
  <c r="AW692" i="59"/>
  <c r="AV692" i="59"/>
  <c r="AU692" i="59"/>
  <c r="AT692" i="59"/>
  <c r="AR692" i="59"/>
  <c r="AQ692" i="59"/>
  <c r="AP692" i="59"/>
  <c r="AO692" i="59"/>
  <c r="AN692" i="59"/>
  <c r="AM692" i="59"/>
  <c r="AL692" i="59"/>
  <c r="AK692" i="59"/>
  <c r="AJ692" i="59"/>
  <c r="BC691" i="59"/>
  <c r="BB691" i="59"/>
  <c r="BA691" i="59"/>
  <c r="AZ691" i="59"/>
  <c r="AY691" i="59"/>
  <c r="AX691" i="59"/>
  <c r="AW691" i="59"/>
  <c r="AV691" i="59"/>
  <c r="AU691" i="59"/>
  <c r="AT691" i="59"/>
  <c r="AR691" i="59"/>
  <c r="AQ691" i="59"/>
  <c r="AP691" i="59"/>
  <c r="AO691" i="59"/>
  <c r="AN691" i="59"/>
  <c r="AM691" i="59"/>
  <c r="AL691" i="59"/>
  <c r="AK691" i="59"/>
  <c r="AJ691" i="59"/>
  <c r="BC690" i="59"/>
  <c r="BB690" i="59"/>
  <c r="BA690" i="59"/>
  <c r="AZ690" i="59"/>
  <c r="AY690" i="59"/>
  <c r="AX690" i="59"/>
  <c r="AW690" i="59"/>
  <c r="AV690" i="59"/>
  <c r="AU690" i="59"/>
  <c r="AT690" i="59"/>
  <c r="AR690" i="59"/>
  <c r="AQ690" i="59"/>
  <c r="AP690" i="59"/>
  <c r="AO690" i="59"/>
  <c r="AN690" i="59"/>
  <c r="AM690" i="59"/>
  <c r="AL690" i="59"/>
  <c r="AK690" i="59"/>
  <c r="AJ690" i="59"/>
  <c r="BC689" i="59"/>
  <c r="BB689" i="59"/>
  <c r="BA689" i="59"/>
  <c r="AZ689" i="59"/>
  <c r="AY689" i="59"/>
  <c r="AX689" i="59"/>
  <c r="AW689" i="59"/>
  <c r="AV689" i="59"/>
  <c r="AU689" i="59"/>
  <c r="AT689" i="59"/>
  <c r="AR689" i="59"/>
  <c r="AQ689" i="59"/>
  <c r="AP689" i="59"/>
  <c r="AO689" i="59"/>
  <c r="AN689" i="59"/>
  <c r="AM689" i="59"/>
  <c r="AL689" i="59"/>
  <c r="AK689" i="59"/>
  <c r="AJ689" i="59"/>
  <c r="BC688" i="59"/>
  <c r="BB688" i="59"/>
  <c r="BA688" i="59"/>
  <c r="AZ688" i="59"/>
  <c r="AY688" i="59"/>
  <c r="AX688" i="59"/>
  <c r="AW688" i="59"/>
  <c r="AV688" i="59"/>
  <c r="AU688" i="59"/>
  <c r="AT688" i="59"/>
  <c r="AR688" i="59"/>
  <c r="AQ688" i="59"/>
  <c r="AP688" i="59"/>
  <c r="AO688" i="59"/>
  <c r="AN688" i="59"/>
  <c r="AM688" i="59"/>
  <c r="AL688" i="59"/>
  <c r="AK688" i="59"/>
  <c r="AJ688" i="59"/>
  <c r="BC687" i="59"/>
  <c r="BB687" i="59"/>
  <c r="BA687" i="59"/>
  <c r="AZ687" i="59"/>
  <c r="AY687" i="59"/>
  <c r="AX687" i="59"/>
  <c r="AW687" i="59"/>
  <c r="AV687" i="59"/>
  <c r="AU687" i="59"/>
  <c r="AT687" i="59"/>
  <c r="AR687" i="59"/>
  <c r="AQ687" i="59"/>
  <c r="AP687" i="59"/>
  <c r="AO687" i="59"/>
  <c r="AN687" i="59"/>
  <c r="AM687" i="59"/>
  <c r="AL687" i="59"/>
  <c r="AK687" i="59"/>
  <c r="AJ687" i="59"/>
  <c r="BC686" i="59"/>
  <c r="BB686" i="59"/>
  <c r="BA686" i="59"/>
  <c r="AZ686" i="59"/>
  <c r="AY686" i="59"/>
  <c r="AX686" i="59"/>
  <c r="AW686" i="59"/>
  <c r="AV686" i="59"/>
  <c r="AU686" i="59"/>
  <c r="AT686" i="59"/>
  <c r="AR686" i="59"/>
  <c r="AQ686" i="59"/>
  <c r="AP686" i="59"/>
  <c r="AO686" i="59"/>
  <c r="AN686" i="59"/>
  <c r="AM686" i="59"/>
  <c r="AL686" i="59"/>
  <c r="AK686" i="59"/>
  <c r="AJ686" i="59"/>
  <c r="BC685" i="59"/>
  <c r="BB685" i="59"/>
  <c r="BA685" i="59"/>
  <c r="AZ685" i="59"/>
  <c r="AY685" i="59"/>
  <c r="AX685" i="59"/>
  <c r="AW685" i="59"/>
  <c r="AV685" i="59"/>
  <c r="AU685" i="59"/>
  <c r="AT685" i="59"/>
  <c r="AR685" i="59"/>
  <c r="AQ685" i="59"/>
  <c r="AP685" i="59"/>
  <c r="AO685" i="59"/>
  <c r="AN685" i="59"/>
  <c r="AM685" i="59"/>
  <c r="AL685" i="59"/>
  <c r="AK685" i="59"/>
  <c r="AJ685" i="59"/>
  <c r="BC684" i="59"/>
  <c r="BB684" i="59"/>
  <c r="BA684" i="59"/>
  <c r="AZ684" i="59"/>
  <c r="AY684" i="59"/>
  <c r="AX684" i="59"/>
  <c r="AW684" i="59"/>
  <c r="AV684" i="59"/>
  <c r="AU684" i="59"/>
  <c r="AT684" i="59"/>
  <c r="AR684" i="59"/>
  <c r="AQ684" i="59"/>
  <c r="AP684" i="59"/>
  <c r="AO684" i="59"/>
  <c r="AN684" i="59"/>
  <c r="AM684" i="59"/>
  <c r="AL684" i="59"/>
  <c r="AK684" i="59"/>
  <c r="AJ684" i="59"/>
  <c r="BC683" i="59"/>
  <c r="BB683" i="59"/>
  <c r="BA683" i="59"/>
  <c r="AZ683" i="59"/>
  <c r="AY683" i="59"/>
  <c r="AX683" i="59"/>
  <c r="AW683" i="59"/>
  <c r="AV683" i="59"/>
  <c r="AU683" i="59"/>
  <c r="AT683" i="59"/>
  <c r="AR683" i="59"/>
  <c r="AQ683" i="59"/>
  <c r="AP683" i="59"/>
  <c r="AO683" i="59"/>
  <c r="AN683" i="59"/>
  <c r="AM683" i="59"/>
  <c r="AL683" i="59"/>
  <c r="AK683" i="59"/>
  <c r="AJ683" i="59"/>
  <c r="BC682" i="59"/>
  <c r="BB682" i="59"/>
  <c r="BA682" i="59"/>
  <c r="AZ682" i="59"/>
  <c r="AY682" i="59"/>
  <c r="AX682" i="59"/>
  <c r="AW682" i="59"/>
  <c r="AV682" i="59"/>
  <c r="AU682" i="59"/>
  <c r="AT682" i="59"/>
  <c r="AR682" i="59"/>
  <c r="AQ682" i="59"/>
  <c r="AP682" i="59"/>
  <c r="AO682" i="59"/>
  <c r="AN682" i="59"/>
  <c r="AM682" i="59"/>
  <c r="AL682" i="59"/>
  <c r="AK682" i="59"/>
  <c r="AJ682" i="59"/>
  <c r="BC681" i="59"/>
  <c r="BB681" i="59"/>
  <c r="BA681" i="59"/>
  <c r="AZ681" i="59"/>
  <c r="AY681" i="59"/>
  <c r="AX681" i="59"/>
  <c r="AW681" i="59"/>
  <c r="AV681" i="59"/>
  <c r="AU681" i="59"/>
  <c r="AT681" i="59"/>
  <c r="AR681" i="59"/>
  <c r="AQ681" i="59"/>
  <c r="AP681" i="59"/>
  <c r="AO681" i="59"/>
  <c r="AN681" i="59"/>
  <c r="AM681" i="59"/>
  <c r="AL681" i="59"/>
  <c r="AK681" i="59"/>
  <c r="AJ681" i="59"/>
  <c r="BC680" i="59"/>
  <c r="BB680" i="59"/>
  <c r="BA680" i="59"/>
  <c r="AZ680" i="59"/>
  <c r="AY680" i="59"/>
  <c r="AX680" i="59"/>
  <c r="AW680" i="59"/>
  <c r="AV680" i="59"/>
  <c r="AU680" i="59"/>
  <c r="AT680" i="59"/>
  <c r="AR680" i="59"/>
  <c r="AQ680" i="59"/>
  <c r="AP680" i="59"/>
  <c r="AO680" i="59"/>
  <c r="AN680" i="59"/>
  <c r="AM680" i="59"/>
  <c r="AL680" i="59"/>
  <c r="AK680" i="59"/>
  <c r="AJ680" i="59"/>
  <c r="BC679" i="59"/>
  <c r="BB679" i="59"/>
  <c r="BA679" i="59"/>
  <c r="AZ679" i="59"/>
  <c r="AY679" i="59"/>
  <c r="AX679" i="59"/>
  <c r="AW679" i="59"/>
  <c r="AV679" i="59"/>
  <c r="AU679" i="59"/>
  <c r="AT679" i="59"/>
  <c r="AR679" i="59"/>
  <c r="AQ679" i="59"/>
  <c r="AP679" i="59"/>
  <c r="AO679" i="59"/>
  <c r="AN679" i="59"/>
  <c r="AM679" i="59"/>
  <c r="AL679" i="59"/>
  <c r="AK679" i="59"/>
  <c r="AJ679" i="59"/>
  <c r="BC678" i="59"/>
  <c r="BB678" i="59"/>
  <c r="BA678" i="59"/>
  <c r="AZ678" i="59"/>
  <c r="AY678" i="59"/>
  <c r="AX678" i="59"/>
  <c r="AW678" i="59"/>
  <c r="AV678" i="59"/>
  <c r="AU678" i="59"/>
  <c r="AT678" i="59"/>
  <c r="AR678" i="59"/>
  <c r="AQ678" i="59"/>
  <c r="AP678" i="59"/>
  <c r="AO678" i="59"/>
  <c r="AN678" i="59"/>
  <c r="AM678" i="59"/>
  <c r="AL678" i="59"/>
  <c r="AK678" i="59"/>
  <c r="AJ678" i="59"/>
  <c r="BC677" i="59"/>
  <c r="BB677" i="59"/>
  <c r="BA677" i="59"/>
  <c r="AZ677" i="59"/>
  <c r="AY677" i="59"/>
  <c r="AX677" i="59"/>
  <c r="AW677" i="59"/>
  <c r="AV677" i="59"/>
  <c r="AU677" i="59"/>
  <c r="AT677" i="59"/>
  <c r="AR677" i="59"/>
  <c r="AQ677" i="59"/>
  <c r="AP677" i="59"/>
  <c r="AO677" i="59"/>
  <c r="AN677" i="59"/>
  <c r="AM677" i="59"/>
  <c r="AL677" i="59"/>
  <c r="AK677" i="59"/>
  <c r="AJ677" i="59"/>
  <c r="BC676" i="59"/>
  <c r="BB676" i="59"/>
  <c r="BA676" i="59"/>
  <c r="AZ676" i="59"/>
  <c r="AY676" i="59"/>
  <c r="AX676" i="59"/>
  <c r="AW676" i="59"/>
  <c r="AV676" i="59"/>
  <c r="AU676" i="59"/>
  <c r="AT676" i="59"/>
  <c r="AR676" i="59"/>
  <c r="AQ676" i="59"/>
  <c r="AP676" i="59"/>
  <c r="AO676" i="59"/>
  <c r="AN676" i="59"/>
  <c r="AM676" i="59"/>
  <c r="AL676" i="59"/>
  <c r="AK676" i="59"/>
  <c r="AJ676" i="59"/>
  <c r="BC675" i="59"/>
  <c r="BB675" i="59"/>
  <c r="BA675" i="59"/>
  <c r="AZ675" i="59"/>
  <c r="AY675" i="59"/>
  <c r="AX675" i="59"/>
  <c r="AW675" i="59"/>
  <c r="AV675" i="59"/>
  <c r="AU675" i="59"/>
  <c r="AT675" i="59"/>
  <c r="AR675" i="59"/>
  <c r="AQ675" i="59"/>
  <c r="AP675" i="59"/>
  <c r="AO675" i="59"/>
  <c r="AN675" i="59"/>
  <c r="AM675" i="59"/>
  <c r="AL675" i="59"/>
  <c r="AK675" i="59"/>
  <c r="AJ675" i="59"/>
  <c r="BC674" i="59"/>
  <c r="BB674" i="59"/>
  <c r="BA674" i="59"/>
  <c r="AZ674" i="59"/>
  <c r="AY674" i="59"/>
  <c r="AX674" i="59"/>
  <c r="AW674" i="59"/>
  <c r="AV674" i="59"/>
  <c r="AU674" i="59"/>
  <c r="AT674" i="59"/>
  <c r="AR674" i="59"/>
  <c r="AQ674" i="59"/>
  <c r="AP674" i="59"/>
  <c r="AO674" i="59"/>
  <c r="AN674" i="59"/>
  <c r="AM674" i="59"/>
  <c r="AL674" i="59"/>
  <c r="AK674" i="59"/>
  <c r="AJ674" i="59"/>
  <c r="BC673" i="59"/>
  <c r="BB673" i="59"/>
  <c r="BA673" i="59"/>
  <c r="AZ673" i="59"/>
  <c r="AY673" i="59"/>
  <c r="AX673" i="59"/>
  <c r="AW673" i="59"/>
  <c r="AV673" i="59"/>
  <c r="AU673" i="59"/>
  <c r="AT673" i="59"/>
  <c r="AR673" i="59"/>
  <c r="AQ673" i="59"/>
  <c r="AP673" i="59"/>
  <c r="AO673" i="59"/>
  <c r="AN673" i="59"/>
  <c r="AM673" i="59"/>
  <c r="AL673" i="59"/>
  <c r="AK673" i="59"/>
  <c r="AJ673" i="59"/>
  <c r="BC672" i="59"/>
  <c r="BB672" i="59"/>
  <c r="BA672" i="59"/>
  <c r="AZ672" i="59"/>
  <c r="AY672" i="59"/>
  <c r="AX672" i="59"/>
  <c r="AW672" i="59"/>
  <c r="AV672" i="59"/>
  <c r="AU672" i="59"/>
  <c r="AT672" i="59"/>
  <c r="AR672" i="59"/>
  <c r="AQ672" i="59"/>
  <c r="AP672" i="59"/>
  <c r="AO672" i="59"/>
  <c r="AN672" i="59"/>
  <c r="AM672" i="59"/>
  <c r="AL672" i="59"/>
  <c r="AK672" i="59"/>
  <c r="AJ672" i="59"/>
  <c r="BC671" i="59"/>
  <c r="BB671" i="59"/>
  <c r="BA671" i="59"/>
  <c r="AZ671" i="59"/>
  <c r="AY671" i="59"/>
  <c r="AX671" i="59"/>
  <c r="AW671" i="59"/>
  <c r="AV671" i="59"/>
  <c r="AU671" i="59"/>
  <c r="AT671" i="59"/>
  <c r="AR671" i="59"/>
  <c r="AQ671" i="59"/>
  <c r="AP671" i="59"/>
  <c r="AO671" i="59"/>
  <c r="AN671" i="59"/>
  <c r="AM671" i="59"/>
  <c r="AL671" i="59"/>
  <c r="AK671" i="59"/>
  <c r="AJ671" i="59"/>
  <c r="BC670" i="59"/>
  <c r="BB670" i="59"/>
  <c r="BA670" i="59"/>
  <c r="AZ670" i="59"/>
  <c r="AY670" i="59"/>
  <c r="AX670" i="59"/>
  <c r="AW670" i="59"/>
  <c r="AV670" i="59"/>
  <c r="AU670" i="59"/>
  <c r="AT670" i="59"/>
  <c r="AR670" i="59"/>
  <c r="AQ670" i="59"/>
  <c r="AP670" i="59"/>
  <c r="AO670" i="59"/>
  <c r="AN670" i="59"/>
  <c r="AM670" i="59"/>
  <c r="AL670" i="59"/>
  <c r="AK670" i="59"/>
  <c r="AJ670" i="59"/>
  <c r="BC669" i="59"/>
  <c r="BB669" i="59"/>
  <c r="BA669" i="59"/>
  <c r="AZ669" i="59"/>
  <c r="AY669" i="59"/>
  <c r="AX669" i="59"/>
  <c r="AW669" i="59"/>
  <c r="AV669" i="59"/>
  <c r="AU669" i="59"/>
  <c r="AT669" i="59"/>
  <c r="AR669" i="59"/>
  <c r="AQ669" i="59"/>
  <c r="AP669" i="59"/>
  <c r="AO669" i="59"/>
  <c r="AN669" i="59"/>
  <c r="AM669" i="59"/>
  <c r="AL669" i="59"/>
  <c r="AK669" i="59"/>
  <c r="AJ669" i="59"/>
  <c r="BC668" i="59"/>
  <c r="BB668" i="59"/>
  <c r="BA668" i="59"/>
  <c r="AZ668" i="59"/>
  <c r="AY668" i="59"/>
  <c r="AX668" i="59"/>
  <c r="AW668" i="59"/>
  <c r="AV668" i="59"/>
  <c r="AU668" i="59"/>
  <c r="AT668" i="59"/>
  <c r="AR668" i="59"/>
  <c r="AQ668" i="59"/>
  <c r="AP668" i="59"/>
  <c r="AO668" i="59"/>
  <c r="AN668" i="59"/>
  <c r="AM668" i="59"/>
  <c r="AL668" i="59"/>
  <c r="AK668" i="59"/>
  <c r="AJ668" i="59"/>
  <c r="BC667" i="59"/>
  <c r="BB667" i="59"/>
  <c r="BA667" i="59"/>
  <c r="AZ667" i="59"/>
  <c r="AY667" i="59"/>
  <c r="AX667" i="59"/>
  <c r="AW667" i="59"/>
  <c r="AV667" i="59"/>
  <c r="AU667" i="59"/>
  <c r="AT667" i="59"/>
  <c r="AR667" i="59"/>
  <c r="AQ667" i="59"/>
  <c r="AP667" i="59"/>
  <c r="AO667" i="59"/>
  <c r="AN667" i="59"/>
  <c r="AM667" i="59"/>
  <c r="AL667" i="59"/>
  <c r="AK667" i="59"/>
  <c r="AJ667" i="59"/>
  <c r="BC666" i="59"/>
  <c r="BB666" i="59"/>
  <c r="BA666" i="59"/>
  <c r="AZ666" i="59"/>
  <c r="AY666" i="59"/>
  <c r="AX666" i="59"/>
  <c r="AW666" i="59"/>
  <c r="AV666" i="59"/>
  <c r="AU666" i="59"/>
  <c r="AT666" i="59"/>
  <c r="AR666" i="59"/>
  <c r="AQ666" i="59"/>
  <c r="AP666" i="59"/>
  <c r="AO666" i="59"/>
  <c r="AN666" i="59"/>
  <c r="AM666" i="59"/>
  <c r="AL666" i="59"/>
  <c r="AK666" i="59"/>
  <c r="AJ666" i="59"/>
  <c r="BC665" i="59"/>
  <c r="BB665" i="59"/>
  <c r="BA665" i="59"/>
  <c r="AZ665" i="59"/>
  <c r="AY665" i="59"/>
  <c r="AX665" i="59"/>
  <c r="AW665" i="59"/>
  <c r="AV665" i="59"/>
  <c r="AU665" i="59"/>
  <c r="AT665" i="59"/>
  <c r="AR665" i="59"/>
  <c r="AQ665" i="59"/>
  <c r="AP665" i="59"/>
  <c r="AO665" i="59"/>
  <c r="AN665" i="59"/>
  <c r="AM665" i="59"/>
  <c r="AL665" i="59"/>
  <c r="AK665" i="59"/>
  <c r="AJ665" i="59"/>
  <c r="BC664" i="59"/>
  <c r="BB664" i="59"/>
  <c r="BA664" i="59"/>
  <c r="AZ664" i="59"/>
  <c r="AY664" i="59"/>
  <c r="AX664" i="59"/>
  <c r="AW664" i="59"/>
  <c r="AV664" i="59"/>
  <c r="AU664" i="59"/>
  <c r="AT664" i="59"/>
  <c r="AR664" i="59"/>
  <c r="AQ664" i="59"/>
  <c r="AP664" i="59"/>
  <c r="AO664" i="59"/>
  <c r="AN664" i="59"/>
  <c r="AM664" i="59"/>
  <c r="AL664" i="59"/>
  <c r="AK664" i="59"/>
  <c r="AJ664" i="59"/>
  <c r="BC663" i="59"/>
  <c r="BB663" i="59"/>
  <c r="BA663" i="59"/>
  <c r="AZ663" i="59"/>
  <c r="AY663" i="59"/>
  <c r="AX663" i="59"/>
  <c r="AW663" i="59"/>
  <c r="AV663" i="59"/>
  <c r="AU663" i="59"/>
  <c r="AT663" i="59"/>
  <c r="AR663" i="59"/>
  <c r="AQ663" i="59"/>
  <c r="AP663" i="59"/>
  <c r="AO663" i="59"/>
  <c r="AN663" i="59"/>
  <c r="AM663" i="59"/>
  <c r="AL663" i="59"/>
  <c r="AK663" i="59"/>
  <c r="AJ663" i="59"/>
  <c r="BC662" i="59"/>
  <c r="BB662" i="59"/>
  <c r="BA662" i="59"/>
  <c r="AZ662" i="59"/>
  <c r="AY662" i="59"/>
  <c r="AX662" i="59"/>
  <c r="AW662" i="59"/>
  <c r="AV662" i="59"/>
  <c r="AU662" i="59"/>
  <c r="AT662" i="59"/>
  <c r="AR662" i="59"/>
  <c r="AQ662" i="59"/>
  <c r="AP662" i="59"/>
  <c r="AO662" i="59"/>
  <c r="AN662" i="59"/>
  <c r="AM662" i="59"/>
  <c r="AL662" i="59"/>
  <c r="AK662" i="59"/>
  <c r="AJ662" i="59"/>
  <c r="BC661" i="59"/>
  <c r="BB661" i="59"/>
  <c r="BA661" i="59"/>
  <c r="AZ661" i="59"/>
  <c r="AY661" i="59"/>
  <c r="AX661" i="59"/>
  <c r="AW661" i="59"/>
  <c r="AV661" i="59"/>
  <c r="AU661" i="59"/>
  <c r="AT661" i="59"/>
  <c r="AR661" i="59"/>
  <c r="AQ661" i="59"/>
  <c r="AP661" i="59"/>
  <c r="AO661" i="59"/>
  <c r="AN661" i="59"/>
  <c r="AM661" i="59"/>
  <c r="AL661" i="59"/>
  <c r="AK661" i="59"/>
  <c r="AJ661" i="59"/>
  <c r="BC660" i="59"/>
  <c r="BB660" i="59"/>
  <c r="BA660" i="59"/>
  <c r="AZ660" i="59"/>
  <c r="AY660" i="59"/>
  <c r="AX660" i="59"/>
  <c r="AW660" i="59"/>
  <c r="AV660" i="59"/>
  <c r="AU660" i="59"/>
  <c r="AT660" i="59"/>
  <c r="AR660" i="59"/>
  <c r="AQ660" i="59"/>
  <c r="AP660" i="59"/>
  <c r="AO660" i="59"/>
  <c r="AN660" i="59"/>
  <c r="AM660" i="59"/>
  <c r="AL660" i="59"/>
  <c r="AK660" i="59"/>
  <c r="AJ660" i="59"/>
  <c r="BC659" i="59"/>
  <c r="BB659" i="59"/>
  <c r="BA659" i="59"/>
  <c r="AZ659" i="59"/>
  <c r="AY659" i="59"/>
  <c r="AX659" i="59"/>
  <c r="AW659" i="59"/>
  <c r="AV659" i="59"/>
  <c r="AU659" i="59"/>
  <c r="AT659" i="59"/>
  <c r="AR659" i="59"/>
  <c r="AQ659" i="59"/>
  <c r="AP659" i="59"/>
  <c r="AO659" i="59"/>
  <c r="AN659" i="59"/>
  <c r="AM659" i="59"/>
  <c r="AL659" i="59"/>
  <c r="AK659" i="59"/>
  <c r="AJ659" i="59"/>
  <c r="BC658" i="59"/>
  <c r="BB658" i="59"/>
  <c r="BA658" i="59"/>
  <c r="AZ658" i="59"/>
  <c r="AY658" i="59"/>
  <c r="AX658" i="59"/>
  <c r="AW658" i="59"/>
  <c r="AV658" i="59"/>
  <c r="AU658" i="59"/>
  <c r="AT658" i="59"/>
  <c r="AR658" i="59"/>
  <c r="AQ658" i="59"/>
  <c r="AP658" i="59"/>
  <c r="AO658" i="59"/>
  <c r="AN658" i="59"/>
  <c r="AM658" i="59"/>
  <c r="AL658" i="59"/>
  <c r="AK658" i="59"/>
  <c r="AJ658" i="59"/>
  <c r="BC657" i="59"/>
  <c r="BB657" i="59"/>
  <c r="BA657" i="59"/>
  <c r="AZ657" i="59"/>
  <c r="AY657" i="59"/>
  <c r="AX657" i="59"/>
  <c r="AW657" i="59"/>
  <c r="AV657" i="59"/>
  <c r="AU657" i="59"/>
  <c r="AT657" i="59"/>
  <c r="AR657" i="59"/>
  <c r="AQ657" i="59"/>
  <c r="AP657" i="59"/>
  <c r="AO657" i="59"/>
  <c r="AN657" i="59"/>
  <c r="AM657" i="59"/>
  <c r="AL657" i="59"/>
  <c r="AK657" i="59"/>
  <c r="AJ657" i="59"/>
  <c r="BC656" i="59"/>
  <c r="BB656" i="59"/>
  <c r="BA656" i="59"/>
  <c r="AZ656" i="59"/>
  <c r="AY656" i="59"/>
  <c r="AX656" i="59"/>
  <c r="AW656" i="59"/>
  <c r="AV656" i="59"/>
  <c r="AU656" i="59"/>
  <c r="AT656" i="59"/>
  <c r="AR656" i="59"/>
  <c r="AQ656" i="59"/>
  <c r="AP656" i="59"/>
  <c r="AO656" i="59"/>
  <c r="AN656" i="59"/>
  <c r="AM656" i="59"/>
  <c r="AL656" i="59"/>
  <c r="AK656" i="59"/>
  <c r="AJ656" i="59"/>
  <c r="BC655" i="59"/>
  <c r="BB655" i="59"/>
  <c r="BA655" i="59"/>
  <c r="AZ655" i="59"/>
  <c r="AY655" i="59"/>
  <c r="AX655" i="59"/>
  <c r="AW655" i="59"/>
  <c r="AV655" i="59"/>
  <c r="AU655" i="59"/>
  <c r="AT655" i="59"/>
  <c r="AR655" i="59"/>
  <c r="AQ655" i="59"/>
  <c r="AP655" i="59"/>
  <c r="AO655" i="59"/>
  <c r="AN655" i="59"/>
  <c r="AM655" i="59"/>
  <c r="AL655" i="59"/>
  <c r="AK655" i="59"/>
  <c r="AJ655" i="59"/>
  <c r="BC654" i="59"/>
  <c r="BB654" i="59"/>
  <c r="BA654" i="59"/>
  <c r="AZ654" i="59"/>
  <c r="AY654" i="59"/>
  <c r="AX654" i="59"/>
  <c r="AW654" i="59"/>
  <c r="AV654" i="59"/>
  <c r="AU654" i="59"/>
  <c r="AT654" i="59"/>
  <c r="AR654" i="59"/>
  <c r="AQ654" i="59"/>
  <c r="AP654" i="59"/>
  <c r="AO654" i="59"/>
  <c r="AN654" i="59"/>
  <c r="AM654" i="59"/>
  <c r="AL654" i="59"/>
  <c r="AK654" i="59"/>
  <c r="AJ654" i="59"/>
  <c r="BC653" i="59"/>
  <c r="BB653" i="59"/>
  <c r="BA653" i="59"/>
  <c r="AZ653" i="59"/>
  <c r="AY653" i="59"/>
  <c r="AX653" i="59"/>
  <c r="AW653" i="59"/>
  <c r="AV653" i="59"/>
  <c r="AU653" i="59"/>
  <c r="AT653" i="59"/>
  <c r="AR653" i="59"/>
  <c r="AQ653" i="59"/>
  <c r="AP653" i="59"/>
  <c r="AO653" i="59"/>
  <c r="AN653" i="59"/>
  <c r="AM653" i="59"/>
  <c r="AL653" i="59"/>
  <c r="AK653" i="59"/>
  <c r="AJ653" i="59"/>
  <c r="BC652" i="59"/>
  <c r="BB652" i="59"/>
  <c r="BA652" i="59"/>
  <c r="AZ652" i="59"/>
  <c r="AY652" i="59"/>
  <c r="AX652" i="59"/>
  <c r="AW652" i="59"/>
  <c r="AV652" i="59"/>
  <c r="AU652" i="59"/>
  <c r="AT652" i="59"/>
  <c r="AR652" i="59"/>
  <c r="AQ652" i="59"/>
  <c r="AP652" i="59"/>
  <c r="AO652" i="59"/>
  <c r="AN652" i="59"/>
  <c r="AM652" i="59"/>
  <c r="AL652" i="59"/>
  <c r="AK652" i="59"/>
  <c r="AJ652" i="59"/>
  <c r="BC651" i="59"/>
  <c r="BB651" i="59"/>
  <c r="BA651" i="59"/>
  <c r="AZ651" i="59"/>
  <c r="AY651" i="59"/>
  <c r="AX651" i="59"/>
  <c r="AW651" i="59"/>
  <c r="AV651" i="59"/>
  <c r="AU651" i="59"/>
  <c r="AT651" i="59"/>
  <c r="AR651" i="59"/>
  <c r="AQ651" i="59"/>
  <c r="AP651" i="59"/>
  <c r="AO651" i="59"/>
  <c r="AN651" i="59"/>
  <c r="AM651" i="59"/>
  <c r="AL651" i="59"/>
  <c r="AK651" i="59"/>
  <c r="AJ651" i="59"/>
  <c r="BC650" i="59"/>
  <c r="BB650" i="59"/>
  <c r="BA650" i="59"/>
  <c r="AZ650" i="59"/>
  <c r="AY650" i="59"/>
  <c r="AX650" i="59"/>
  <c r="AW650" i="59"/>
  <c r="AV650" i="59"/>
  <c r="AU650" i="59"/>
  <c r="AT650" i="59"/>
  <c r="AR650" i="59"/>
  <c r="AQ650" i="59"/>
  <c r="AP650" i="59"/>
  <c r="AO650" i="59"/>
  <c r="AN650" i="59"/>
  <c r="AM650" i="59"/>
  <c r="AL650" i="59"/>
  <c r="AK650" i="59"/>
  <c r="AJ650" i="59"/>
  <c r="BC649" i="59"/>
  <c r="BB649" i="59"/>
  <c r="BA649" i="59"/>
  <c r="AZ649" i="59"/>
  <c r="AY649" i="59"/>
  <c r="AX649" i="59"/>
  <c r="AW649" i="59"/>
  <c r="AV649" i="59"/>
  <c r="AU649" i="59"/>
  <c r="AT649" i="59"/>
  <c r="AR649" i="59"/>
  <c r="AQ649" i="59"/>
  <c r="AP649" i="59"/>
  <c r="AO649" i="59"/>
  <c r="AN649" i="59"/>
  <c r="AM649" i="59"/>
  <c r="AL649" i="59"/>
  <c r="AK649" i="59"/>
  <c r="AJ649" i="59"/>
  <c r="BC648" i="59"/>
  <c r="BB648" i="59"/>
  <c r="BA648" i="59"/>
  <c r="AZ648" i="59"/>
  <c r="AY648" i="59"/>
  <c r="AX648" i="59"/>
  <c r="AW648" i="59"/>
  <c r="AV648" i="59"/>
  <c r="AU648" i="59"/>
  <c r="AT648" i="59"/>
  <c r="AR648" i="59"/>
  <c r="AQ648" i="59"/>
  <c r="AP648" i="59"/>
  <c r="AO648" i="59"/>
  <c r="AN648" i="59"/>
  <c r="AM648" i="59"/>
  <c r="AL648" i="59"/>
  <c r="AK648" i="59"/>
  <c r="AJ648" i="59"/>
  <c r="BC647" i="59"/>
  <c r="BB647" i="59"/>
  <c r="BA647" i="59"/>
  <c r="AZ647" i="59"/>
  <c r="AY647" i="59"/>
  <c r="AX647" i="59"/>
  <c r="AW647" i="59"/>
  <c r="AV647" i="59"/>
  <c r="AU647" i="59"/>
  <c r="AT647" i="59"/>
  <c r="AR647" i="59"/>
  <c r="AQ647" i="59"/>
  <c r="AP647" i="59"/>
  <c r="AO647" i="59"/>
  <c r="AN647" i="59"/>
  <c r="AM647" i="59"/>
  <c r="AL647" i="59"/>
  <c r="AK647" i="59"/>
  <c r="AJ647" i="59"/>
  <c r="BC646" i="59"/>
  <c r="BB646" i="59"/>
  <c r="BA646" i="59"/>
  <c r="AZ646" i="59"/>
  <c r="AY646" i="59"/>
  <c r="AX646" i="59"/>
  <c r="AW646" i="59"/>
  <c r="AV646" i="59"/>
  <c r="AU646" i="59"/>
  <c r="AT646" i="59"/>
  <c r="AR646" i="59"/>
  <c r="AQ646" i="59"/>
  <c r="AP646" i="59"/>
  <c r="AO646" i="59"/>
  <c r="AN646" i="59"/>
  <c r="AM646" i="59"/>
  <c r="AL646" i="59"/>
  <c r="AK646" i="59"/>
  <c r="AJ646" i="59"/>
  <c r="BC645" i="59"/>
  <c r="BB645" i="59"/>
  <c r="BA645" i="59"/>
  <c r="AZ645" i="59"/>
  <c r="AY645" i="59"/>
  <c r="AX645" i="59"/>
  <c r="AW645" i="59"/>
  <c r="AV645" i="59"/>
  <c r="AU645" i="59"/>
  <c r="AT645" i="59"/>
  <c r="AR645" i="59"/>
  <c r="AQ645" i="59"/>
  <c r="AP645" i="59"/>
  <c r="AO645" i="59"/>
  <c r="AN645" i="59"/>
  <c r="AM645" i="59"/>
  <c r="AL645" i="59"/>
  <c r="AK645" i="59"/>
  <c r="AJ645" i="59"/>
  <c r="BC644" i="59"/>
  <c r="BB644" i="59"/>
  <c r="BA644" i="59"/>
  <c r="AZ644" i="59"/>
  <c r="AY644" i="59"/>
  <c r="AX644" i="59"/>
  <c r="AW644" i="59"/>
  <c r="AV644" i="59"/>
  <c r="AU644" i="59"/>
  <c r="AT644" i="59"/>
  <c r="AR644" i="59"/>
  <c r="AQ644" i="59"/>
  <c r="AP644" i="59"/>
  <c r="AO644" i="59"/>
  <c r="AN644" i="59"/>
  <c r="AM644" i="59"/>
  <c r="AL644" i="59"/>
  <c r="AK644" i="59"/>
  <c r="AJ644" i="59"/>
  <c r="BC643" i="59"/>
  <c r="BB643" i="59"/>
  <c r="BA643" i="59"/>
  <c r="AZ643" i="59"/>
  <c r="AY643" i="59"/>
  <c r="AX643" i="59"/>
  <c r="AW643" i="59"/>
  <c r="AV643" i="59"/>
  <c r="AU643" i="59"/>
  <c r="AT643" i="59"/>
  <c r="AR643" i="59"/>
  <c r="AQ643" i="59"/>
  <c r="AP643" i="59"/>
  <c r="AO643" i="59"/>
  <c r="AN643" i="59"/>
  <c r="AM643" i="59"/>
  <c r="AL643" i="59"/>
  <c r="AK643" i="59"/>
  <c r="AJ643" i="59"/>
  <c r="BC642" i="59"/>
  <c r="BB642" i="59"/>
  <c r="BA642" i="59"/>
  <c r="AZ642" i="59"/>
  <c r="AY642" i="59"/>
  <c r="AX642" i="59"/>
  <c r="AW642" i="59"/>
  <c r="AV642" i="59"/>
  <c r="AU642" i="59"/>
  <c r="AT642" i="59"/>
  <c r="AR642" i="59"/>
  <c r="AQ642" i="59"/>
  <c r="AP642" i="59"/>
  <c r="AO642" i="59"/>
  <c r="AN642" i="59"/>
  <c r="AM642" i="59"/>
  <c r="AL642" i="59"/>
  <c r="AK642" i="59"/>
  <c r="AJ642" i="59"/>
  <c r="BC641" i="59"/>
  <c r="BB641" i="59"/>
  <c r="BA641" i="59"/>
  <c r="AZ641" i="59"/>
  <c r="AY641" i="59"/>
  <c r="AX641" i="59"/>
  <c r="AW641" i="59"/>
  <c r="AV641" i="59"/>
  <c r="AU641" i="59"/>
  <c r="AT641" i="59"/>
  <c r="AR641" i="59"/>
  <c r="AQ641" i="59"/>
  <c r="AP641" i="59"/>
  <c r="AO641" i="59"/>
  <c r="AN641" i="59"/>
  <c r="AM641" i="59"/>
  <c r="AL641" i="59"/>
  <c r="AK641" i="59"/>
  <c r="AJ641" i="59"/>
  <c r="BC640" i="59"/>
  <c r="BB640" i="59"/>
  <c r="BA640" i="59"/>
  <c r="AZ640" i="59"/>
  <c r="AY640" i="59"/>
  <c r="AX640" i="59"/>
  <c r="AW640" i="59"/>
  <c r="AV640" i="59"/>
  <c r="AU640" i="59"/>
  <c r="AT640" i="59"/>
  <c r="AR640" i="59"/>
  <c r="AQ640" i="59"/>
  <c r="AP640" i="59"/>
  <c r="AO640" i="59"/>
  <c r="AN640" i="59"/>
  <c r="AM640" i="59"/>
  <c r="AL640" i="59"/>
  <c r="AK640" i="59"/>
  <c r="AJ640" i="59"/>
  <c r="BC639" i="59"/>
  <c r="BB639" i="59"/>
  <c r="BA639" i="59"/>
  <c r="AZ639" i="59"/>
  <c r="AY639" i="59"/>
  <c r="AX639" i="59"/>
  <c r="AW639" i="59"/>
  <c r="AV639" i="59"/>
  <c r="AU639" i="59"/>
  <c r="AT639" i="59"/>
  <c r="AR639" i="59"/>
  <c r="AQ639" i="59"/>
  <c r="AP639" i="59"/>
  <c r="AO639" i="59"/>
  <c r="AN639" i="59"/>
  <c r="AM639" i="59"/>
  <c r="AL639" i="59"/>
  <c r="AK639" i="59"/>
  <c r="AJ639" i="59"/>
  <c r="BC638" i="59"/>
  <c r="BB638" i="59"/>
  <c r="BA638" i="59"/>
  <c r="AZ638" i="59"/>
  <c r="AY638" i="59"/>
  <c r="AX638" i="59"/>
  <c r="AW638" i="59"/>
  <c r="AV638" i="59"/>
  <c r="AU638" i="59"/>
  <c r="AT638" i="59"/>
  <c r="AR638" i="59"/>
  <c r="AQ638" i="59"/>
  <c r="AP638" i="59"/>
  <c r="AO638" i="59"/>
  <c r="AN638" i="59"/>
  <c r="AM638" i="59"/>
  <c r="AL638" i="59"/>
  <c r="AK638" i="59"/>
  <c r="AJ638" i="59"/>
  <c r="BC637" i="59"/>
  <c r="BB637" i="59"/>
  <c r="BA637" i="59"/>
  <c r="AZ637" i="59"/>
  <c r="AY637" i="59"/>
  <c r="AX637" i="59"/>
  <c r="AW637" i="59"/>
  <c r="AV637" i="59"/>
  <c r="AU637" i="59"/>
  <c r="AT637" i="59"/>
  <c r="AR637" i="59"/>
  <c r="AQ637" i="59"/>
  <c r="AP637" i="59"/>
  <c r="AO637" i="59"/>
  <c r="AN637" i="59"/>
  <c r="AM637" i="59"/>
  <c r="AL637" i="59"/>
  <c r="AK637" i="59"/>
  <c r="AJ637" i="59"/>
  <c r="BC636" i="59"/>
  <c r="BB636" i="59"/>
  <c r="BA636" i="59"/>
  <c r="AZ636" i="59"/>
  <c r="AY636" i="59"/>
  <c r="AX636" i="59"/>
  <c r="AW636" i="59"/>
  <c r="AV636" i="59"/>
  <c r="AU636" i="59"/>
  <c r="AT636" i="59"/>
  <c r="AR636" i="59"/>
  <c r="AQ636" i="59"/>
  <c r="AP636" i="59"/>
  <c r="AO636" i="59"/>
  <c r="AN636" i="59"/>
  <c r="AM636" i="59"/>
  <c r="AL636" i="59"/>
  <c r="AK636" i="59"/>
  <c r="AJ636" i="59"/>
  <c r="BC635" i="59"/>
  <c r="BB635" i="59"/>
  <c r="BA635" i="59"/>
  <c r="AZ635" i="59"/>
  <c r="AY635" i="59"/>
  <c r="AX635" i="59"/>
  <c r="AW635" i="59"/>
  <c r="AV635" i="59"/>
  <c r="AU635" i="59"/>
  <c r="AT635" i="59"/>
  <c r="AR635" i="59"/>
  <c r="AQ635" i="59"/>
  <c r="AP635" i="59"/>
  <c r="AO635" i="59"/>
  <c r="AN635" i="59"/>
  <c r="AM635" i="59"/>
  <c r="AL635" i="59"/>
  <c r="AK635" i="59"/>
  <c r="AJ635" i="59"/>
  <c r="BC634" i="59"/>
  <c r="BB634" i="59"/>
  <c r="BA634" i="59"/>
  <c r="AZ634" i="59"/>
  <c r="AY634" i="59"/>
  <c r="AX634" i="59"/>
  <c r="AW634" i="59"/>
  <c r="AV634" i="59"/>
  <c r="AU634" i="59"/>
  <c r="AT634" i="59"/>
  <c r="AR634" i="59"/>
  <c r="AQ634" i="59"/>
  <c r="AP634" i="59"/>
  <c r="AO634" i="59"/>
  <c r="AN634" i="59"/>
  <c r="AM634" i="59"/>
  <c r="AL634" i="59"/>
  <c r="AK634" i="59"/>
  <c r="AJ634" i="59"/>
  <c r="BC633" i="59"/>
  <c r="BB633" i="59"/>
  <c r="BA633" i="59"/>
  <c r="AZ633" i="59"/>
  <c r="AY633" i="59"/>
  <c r="AX633" i="59"/>
  <c r="AW633" i="59"/>
  <c r="AV633" i="59"/>
  <c r="AU633" i="59"/>
  <c r="AT633" i="59"/>
  <c r="AR633" i="59"/>
  <c r="AQ633" i="59"/>
  <c r="AP633" i="59"/>
  <c r="AO633" i="59"/>
  <c r="AN633" i="59"/>
  <c r="AM633" i="59"/>
  <c r="AL633" i="59"/>
  <c r="AK633" i="59"/>
  <c r="AJ633" i="59"/>
  <c r="BC632" i="59"/>
  <c r="BB632" i="59"/>
  <c r="BA632" i="59"/>
  <c r="AZ632" i="59"/>
  <c r="AY632" i="59"/>
  <c r="AX632" i="59"/>
  <c r="AW632" i="59"/>
  <c r="AV632" i="59"/>
  <c r="AU632" i="59"/>
  <c r="AT632" i="59"/>
  <c r="AR632" i="59"/>
  <c r="AQ632" i="59"/>
  <c r="AP632" i="59"/>
  <c r="AO632" i="59"/>
  <c r="AN632" i="59"/>
  <c r="AM632" i="59"/>
  <c r="AL632" i="59"/>
  <c r="AK632" i="59"/>
  <c r="AJ632" i="59"/>
  <c r="BC631" i="59"/>
  <c r="BB631" i="59"/>
  <c r="BA631" i="59"/>
  <c r="AZ631" i="59"/>
  <c r="AY631" i="59"/>
  <c r="AX631" i="59"/>
  <c r="AW631" i="59"/>
  <c r="AV631" i="59"/>
  <c r="AU631" i="59"/>
  <c r="AT631" i="59"/>
  <c r="AR631" i="59"/>
  <c r="AQ631" i="59"/>
  <c r="AP631" i="59"/>
  <c r="AO631" i="59"/>
  <c r="AN631" i="59"/>
  <c r="AM631" i="59"/>
  <c r="AL631" i="59"/>
  <c r="AK631" i="59"/>
  <c r="AJ631" i="59"/>
  <c r="BC630" i="59"/>
  <c r="BB630" i="59"/>
  <c r="BA630" i="59"/>
  <c r="AZ630" i="59"/>
  <c r="AY630" i="59"/>
  <c r="AX630" i="59"/>
  <c r="AW630" i="59"/>
  <c r="AV630" i="59"/>
  <c r="AU630" i="59"/>
  <c r="AT630" i="59"/>
  <c r="AR630" i="59"/>
  <c r="AQ630" i="59"/>
  <c r="AP630" i="59"/>
  <c r="AO630" i="59"/>
  <c r="AN630" i="59"/>
  <c r="AM630" i="59"/>
  <c r="AL630" i="59"/>
  <c r="AK630" i="59"/>
  <c r="AJ630" i="59"/>
  <c r="BC629" i="59"/>
  <c r="BB629" i="59"/>
  <c r="BA629" i="59"/>
  <c r="AZ629" i="59"/>
  <c r="AY629" i="59"/>
  <c r="AX629" i="59"/>
  <c r="AW629" i="59"/>
  <c r="AV629" i="59"/>
  <c r="AU629" i="59"/>
  <c r="AT629" i="59"/>
  <c r="AR629" i="59"/>
  <c r="AQ629" i="59"/>
  <c r="AP629" i="59"/>
  <c r="AO629" i="59"/>
  <c r="AN629" i="59"/>
  <c r="AM629" i="59"/>
  <c r="AL629" i="59"/>
  <c r="AK629" i="59"/>
  <c r="AJ629" i="59"/>
  <c r="BC628" i="59"/>
  <c r="BB628" i="59"/>
  <c r="BA628" i="59"/>
  <c r="AZ628" i="59"/>
  <c r="AY628" i="59"/>
  <c r="AX628" i="59"/>
  <c r="AW628" i="59"/>
  <c r="AV628" i="59"/>
  <c r="AU628" i="59"/>
  <c r="AT628" i="59"/>
  <c r="AR628" i="59"/>
  <c r="AQ628" i="59"/>
  <c r="AP628" i="59"/>
  <c r="AO628" i="59"/>
  <c r="AN628" i="59"/>
  <c r="AM628" i="59"/>
  <c r="AL628" i="59"/>
  <c r="AK628" i="59"/>
  <c r="AJ628" i="59"/>
  <c r="BC627" i="59"/>
  <c r="BB627" i="59"/>
  <c r="BA627" i="59"/>
  <c r="AZ627" i="59"/>
  <c r="AY627" i="59"/>
  <c r="AX627" i="59"/>
  <c r="AW627" i="59"/>
  <c r="AV627" i="59"/>
  <c r="AU627" i="59"/>
  <c r="AT627" i="59"/>
  <c r="AR627" i="59"/>
  <c r="AQ627" i="59"/>
  <c r="AP627" i="59"/>
  <c r="AO627" i="59"/>
  <c r="AN627" i="59"/>
  <c r="AM627" i="59"/>
  <c r="AL627" i="59"/>
  <c r="AK627" i="59"/>
  <c r="AJ627" i="59"/>
  <c r="BC626" i="59"/>
  <c r="BB626" i="59"/>
  <c r="BA626" i="59"/>
  <c r="AZ626" i="59"/>
  <c r="AY626" i="59"/>
  <c r="AX626" i="59"/>
  <c r="AW626" i="59"/>
  <c r="AV626" i="59"/>
  <c r="AU626" i="59"/>
  <c r="AT626" i="59"/>
  <c r="AR626" i="59"/>
  <c r="AQ626" i="59"/>
  <c r="AP626" i="59"/>
  <c r="AO626" i="59"/>
  <c r="AN626" i="59"/>
  <c r="AM626" i="59"/>
  <c r="AL626" i="59"/>
  <c r="AK626" i="59"/>
  <c r="AJ626" i="59"/>
  <c r="BC625" i="59"/>
  <c r="BB625" i="59"/>
  <c r="BA625" i="59"/>
  <c r="AZ625" i="59"/>
  <c r="AY625" i="59"/>
  <c r="AX625" i="59"/>
  <c r="AW625" i="59"/>
  <c r="AV625" i="59"/>
  <c r="AU625" i="59"/>
  <c r="AT625" i="59"/>
  <c r="AR625" i="59"/>
  <c r="AQ625" i="59"/>
  <c r="AP625" i="59"/>
  <c r="AO625" i="59"/>
  <c r="AN625" i="59"/>
  <c r="AM625" i="59"/>
  <c r="AL625" i="59"/>
  <c r="AK625" i="59"/>
  <c r="AJ625" i="59"/>
  <c r="BC624" i="59"/>
  <c r="BB624" i="59"/>
  <c r="BA624" i="59"/>
  <c r="AZ624" i="59"/>
  <c r="AY624" i="59"/>
  <c r="AX624" i="59"/>
  <c r="AW624" i="59"/>
  <c r="AV624" i="59"/>
  <c r="AU624" i="59"/>
  <c r="AT624" i="59"/>
  <c r="AR624" i="59"/>
  <c r="AQ624" i="59"/>
  <c r="AP624" i="59"/>
  <c r="AO624" i="59"/>
  <c r="AN624" i="59"/>
  <c r="AM624" i="59"/>
  <c r="AL624" i="59"/>
  <c r="AK624" i="59"/>
  <c r="AJ624" i="59"/>
  <c r="BC623" i="59"/>
  <c r="BB623" i="59"/>
  <c r="BA623" i="59"/>
  <c r="AZ623" i="59"/>
  <c r="AY623" i="59"/>
  <c r="AX623" i="59"/>
  <c r="AW623" i="59"/>
  <c r="AV623" i="59"/>
  <c r="AU623" i="59"/>
  <c r="AT623" i="59"/>
  <c r="AR623" i="59"/>
  <c r="AQ623" i="59"/>
  <c r="AP623" i="59"/>
  <c r="AO623" i="59"/>
  <c r="AN623" i="59"/>
  <c r="AM623" i="59"/>
  <c r="AL623" i="59"/>
  <c r="AK623" i="59"/>
  <c r="AJ623" i="59"/>
  <c r="BC622" i="59"/>
  <c r="BB622" i="59"/>
  <c r="BA622" i="59"/>
  <c r="AZ622" i="59"/>
  <c r="AY622" i="59"/>
  <c r="AX622" i="59"/>
  <c r="AW622" i="59"/>
  <c r="AV622" i="59"/>
  <c r="AU622" i="59"/>
  <c r="AT622" i="59"/>
  <c r="AR622" i="59"/>
  <c r="AQ622" i="59"/>
  <c r="AP622" i="59"/>
  <c r="AO622" i="59"/>
  <c r="AN622" i="59"/>
  <c r="AM622" i="59"/>
  <c r="AL622" i="59"/>
  <c r="AK622" i="59"/>
  <c r="AJ622" i="59"/>
  <c r="BC621" i="59"/>
  <c r="BB621" i="59"/>
  <c r="BA621" i="59"/>
  <c r="AZ621" i="59"/>
  <c r="AY621" i="59"/>
  <c r="AX621" i="59"/>
  <c r="AW621" i="59"/>
  <c r="AV621" i="59"/>
  <c r="AU621" i="59"/>
  <c r="AT621" i="59"/>
  <c r="AR621" i="59"/>
  <c r="AQ621" i="59"/>
  <c r="AP621" i="59"/>
  <c r="AO621" i="59"/>
  <c r="AN621" i="59"/>
  <c r="AM621" i="59"/>
  <c r="AL621" i="59"/>
  <c r="AK621" i="59"/>
  <c r="AJ621" i="59"/>
  <c r="BC620" i="59"/>
  <c r="BB620" i="59"/>
  <c r="BA620" i="59"/>
  <c r="AZ620" i="59"/>
  <c r="AY620" i="59"/>
  <c r="AX620" i="59"/>
  <c r="AW620" i="59"/>
  <c r="AV620" i="59"/>
  <c r="AU620" i="59"/>
  <c r="AT620" i="59"/>
  <c r="AR620" i="59"/>
  <c r="AQ620" i="59"/>
  <c r="AP620" i="59"/>
  <c r="AO620" i="59"/>
  <c r="AN620" i="59"/>
  <c r="AM620" i="59"/>
  <c r="AL620" i="59"/>
  <c r="AK620" i="59"/>
  <c r="AJ620" i="59"/>
  <c r="BC619" i="59"/>
  <c r="BB619" i="59"/>
  <c r="BA619" i="59"/>
  <c r="AZ619" i="59"/>
  <c r="AY619" i="59"/>
  <c r="AX619" i="59"/>
  <c r="AW619" i="59"/>
  <c r="AV619" i="59"/>
  <c r="AU619" i="59"/>
  <c r="AT619" i="59"/>
  <c r="AR619" i="59"/>
  <c r="AQ619" i="59"/>
  <c r="AP619" i="59"/>
  <c r="AO619" i="59"/>
  <c r="AN619" i="59"/>
  <c r="AM619" i="59"/>
  <c r="AL619" i="59"/>
  <c r="AK619" i="59"/>
  <c r="AJ619" i="59"/>
  <c r="BC618" i="59"/>
  <c r="BB618" i="59"/>
  <c r="BA618" i="59"/>
  <c r="AZ618" i="59"/>
  <c r="AY618" i="59"/>
  <c r="AX618" i="59"/>
  <c r="AW618" i="59"/>
  <c r="AV618" i="59"/>
  <c r="AU618" i="59"/>
  <c r="AT618" i="59"/>
  <c r="AR618" i="59"/>
  <c r="AQ618" i="59"/>
  <c r="AP618" i="59"/>
  <c r="AO618" i="59"/>
  <c r="AN618" i="59"/>
  <c r="AM618" i="59"/>
  <c r="AL618" i="59"/>
  <c r="AK618" i="59"/>
  <c r="AJ618" i="59"/>
  <c r="BC617" i="59"/>
  <c r="BB617" i="59"/>
  <c r="BA617" i="59"/>
  <c r="AZ617" i="59"/>
  <c r="AY617" i="59"/>
  <c r="AX617" i="59"/>
  <c r="AW617" i="59"/>
  <c r="AV617" i="59"/>
  <c r="AU617" i="59"/>
  <c r="AT617" i="59"/>
  <c r="AR617" i="59"/>
  <c r="AQ617" i="59"/>
  <c r="AP617" i="59"/>
  <c r="AO617" i="59"/>
  <c r="AN617" i="59"/>
  <c r="AM617" i="59"/>
  <c r="AL617" i="59"/>
  <c r="AK617" i="59"/>
  <c r="AJ617" i="59"/>
  <c r="BC616" i="59"/>
  <c r="BB616" i="59"/>
  <c r="BA616" i="59"/>
  <c r="AZ616" i="59"/>
  <c r="AY616" i="59"/>
  <c r="AX616" i="59"/>
  <c r="AW616" i="59"/>
  <c r="AV616" i="59"/>
  <c r="AU616" i="59"/>
  <c r="AT616" i="59"/>
  <c r="AR616" i="59"/>
  <c r="AQ616" i="59"/>
  <c r="AP616" i="59"/>
  <c r="AO616" i="59"/>
  <c r="AN616" i="59"/>
  <c r="AM616" i="59"/>
  <c r="AL616" i="59"/>
  <c r="AK616" i="59"/>
  <c r="AJ616" i="59"/>
  <c r="BC615" i="59"/>
  <c r="BB615" i="59"/>
  <c r="BA615" i="59"/>
  <c r="AZ615" i="59"/>
  <c r="AY615" i="59"/>
  <c r="AX615" i="59"/>
  <c r="AW615" i="59"/>
  <c r="AV615" i="59"/>
  <c r="AU615" i="59"/>
  <c r="AT615" i="59"/>
  <c r="AR615" i="59"/>
  <c r="AQ615" i="59"/>
  <c r="AP615" i="59"/>
  <c r="AO615" i="59"/>
  <c r="AN615" i="59"/>
  <c r="AM615" i="59"/>
  <c r="AL615" i="59"/>
  <c r="AK615" i="59"/>
  <c r="AJ615" i="59"/>
  <c r="BC614" i="59"/>
  <c r="BB614" i="59"/>
  <c r="BA614" i="59"/>
  <c r="AZ614" i="59"/>
  <c r="AY614" i="59"/>
  <c r="AX614" i="59"/>
  <c r="AW614" i="59"/>
  <c r="AV614" i="59"/>
  <c r="AU614" i="59"/>
  <c r="AT614" i="59"/>
  <c r="AR614" i="59"/>
  <c r="AQ614" i="59"/>
  <c r="AP614" i="59"/>
  <c r="AO614" i="59"/>
  <c r="AN614" i="59"/>
  <c r="AM614" i="59"/>
  <c r="AL614" i="59"/>
  <c r="AK614" i="59"/>
  <c r="AJ614" i="59"/>
  <c r="BC613" i="59"/>
  <c r="BB613" i="59"/>
  <c r="BA613" i="59"/>
  <c r="AZ613" i="59"/>
  <c r="AY613" i="59"/>
  <c r="AX613" i="59"/>
  <c r="AW613" i="59"/>
  <c r="AV613" i="59"/>
  <c r="AU613" i="59"/>
  <c r="AT613" i="59"/>
  <c r="AR613" i="59"/>
  <c r="AQ613" i="59"/>
  <c r="AP613" i="59"/>
  <c r="AO613" i="59"/>
  <c r="AN613" i="59"/>
  <c r="AM613" i="59"/>
  <c r="AL613" i="59"/>
  <c r="AK613" i="59"/>
  <c r="AJ613" i="59"/>
  <c r="BC612" i="59"/>
  <c r="BB612" i="59"/>
  <c r="BA612" i="59"/>
  <c r="AZ612" i="59"/>
  <c r="AY612" i="59"/>
  <c r="AX612" i="59"/>
  <c r="AW612" i="59"/>
  <c r="AV612" i="59"/>
  <c r="AU612" i="59"/>
  <c r="AT612" i="59"/>
  <c r="AR612" i="59"/>
  <c r="AQ612" i="59"/>
  <c r="AP612" i="59"/>
  <c r="AO612" i="59"/>
  <c r="AN612" i="59"/>
  <c r="AM612" i="59"/>
  <c r="AL612" i="59"/>
  <c r="AK612" i="59"/>
  <c r="AJ612" i="59"/>
  <c r="BC611" i="59"/>
  <c r="BB611" i="59"/>
  <c r="BA611" i="59"/>
  <c r="AZ611" i="59"/>
  <c r="AY611" i="59"/>
  <c r="AX611" i="59"/>
  <c r="AW611" i="59"/>
  <c r="AV611" i="59"/>
  <c r="AU611" i="59"/>
  <c r="AT611" i="59"/>
  <c r="AR611" i="59"/>
  <c r="AQ611" i="59"/>
  <c r="AP611" i="59"/>
  <c r="AO611" i="59"/>
  <c r="AN611" i="59"/>
  <c r="AM611" i="59"/>
  <c r="AL611" i="59"/>
  <c r="AK611" i="59"/>
  <c r="AJ611" i="59"/>
  <c r="BC610" i="59"/>
  <c r="BB610" i="59"/>
  <c r="BA610" i="59"/>
  <c r="AZ610" i="59"/>
  <c r="AY610" i="59"/>
  <c r="AX610" i="59"/>
  <c r="AW610" i="59"/>
  <c r="AV610" i="59"/>
  <c r="AU610" i="59"/>
  <c r="AT610" i="59"/>
  <c r="AR610" i="59"/>
  <c r="AQ610" i="59"/>
  <c r="AP610" i="59"/>
  <c r="AO610" i="59"/>
  <c r="AN610" i="59"/>
  <c r="AM610" i="59"/>
  <c r="AL610" i="59"/>
  <c r="AK610" i="59"/>
  <c r="AJ610" i="59"/>
  <c r="BC609" i="59"/>
  <c r="BB609" i="59"/>
  <c r="BA609" i="59"/>
  <c r="AZ609" i="59"/>
  <c r="AY609" i="59"/>
  <c r="AX609" i="59"/>
  <c r="AW609" i="59"/>
  <c r="AV609" i="59"/>
  <c r="AU609" i="59"/>
  <c r="AT609" i="59"/>
  <c r="AR609" i="59"/>
  <c r="AQ609" i="59"/>
  <c r="AP609" i="59"/>
  <c r="AO609" i="59"/>
  <c r="AN609" i="59"/>
  <c r="AM609" i="59"/>
  <c r="AL609" i="59"/>
  <c r="AK609" i="59"/>
  <c r="AJ609" i="59"/>
  <c r="BC608" i="59"/>
  <c r="BB608" i="59"/>
  <c r="BA608" i="59"/>
  <c r="AZ608" i="59"/>
  <c r="AY608" i="59"/>
  <c r="AX608" i="59"/>
  <c r="AW608" i="59"/>
  <c r="AV608" i="59"/>
  <c r="AU608" i="59"/>
  <c r="AT608" i="59"/>
  <c r="AR608" i="59"/>
  <c r="AQ608" i="59"/>
  <c r="AP608" i="59"/>
  <c r="AO608" i="59"/>
  <c r="AN608" i="59"/>
  <c r="AM608" i="59"/>
  <c r="AL608" i="59"/>
  <c r="AK608" i="59"/>
  <c r="AJ608" i="59"/>
  <c r="BC607" i="59"/>
  <c r="BB607" i="59"/>
  <c r="BA607" i="59"/>
  <c r="AZ607" i="59"/>
  <c r="AY607" i="59"/>
  <c r="AX607" i="59"/>
  <c r="AW607" i="59"/>
  <c r="AV607" i="59"/>
  <c r="AU607" i="59"/>
  <c r="AT607" i="59"/>
  <c r="AR607" i="59"/>
  <c r="AQ607" i="59"/>
  <c r="AP607" i="59"/>
  <c r="AO607" i="59"/>
  <c r="AN607" i="59"/>
  <c r="AM607" i="59"/>
  <c r="AL607" i="59"/>
  <c r="AK607" i="59"/>
  <c r="AJ607" i="59"/>
  <c r="BC606" i="59"/>
  <c r="BB606" i="59"/>
  <c r="BA606" i="59"/>
  <c r="AZ606" i="59"/>
  <c r="AY606" i="59"/>
  <c r="AX606" i="59"/>
  <c r="AW606" i="59"/>
  <c r="AV606" i="59"/>
  <c r="AU606" i="59"/>
  <c r="AT606" i="59"/>
  <c r="AR606" i="59"/>
  <c r="AQ606" i="59"/>
  <c r="AP606" i="59"/>
  <c r="AO606" i="59"/>
  <c r="AN606" i="59"/>
  <c r="AM606" i="59"/>
  <c r="AL606" i="59"/>
  <c r="AK606" i="59"/>
  <c r="AJ606" i="59"/>
  <c r="BC605" i="59"/>
  <c r="BB605" i="59"/>
  <c r="BA605" i="59"/>
  <c r="AZ605" i="59"/>
  <c r="AY605" i="59"/>
  <c r="AX605" i="59"/>
  <c r="AW605" i="59"/>
  <c r="AV605" i="59"/>
  <c r="AU605" i="59"/>
  <c r="AT605" i="59"/>
  <c r="AR605" i="59"/>
  <c r="AQ605" i="59"/>
  <c r="AP605" i="59"/>
  <c r="AO605" i="59"/>
  <c r="AN605" i="59"/>
  <c r="AM605" i="59"/>
  <c r="AL605" i="59"/>
  <c r="AK605" i="59"/>
  <c r="AJ605" i="59"/>
  <c r="BC604" i="59"/>
  <c r="BB604" i="59"/>
  <c r="BA604" i="59"/>
  <c r="AZ604" i="59"/>
  <c r="AY604" i="59"/>
  <c r="AX604" i="59"/>
  <c r="AW604" i="59"/>
  <c r="AV604" i="59"/>
  <c r="AU604" i="59"/>
  <c r="AT604" i="59"/>
  <c r="AR604" i="59"/>
  <c r="AQ604" i="59"/>
  <c r="AP604" i="59"/>
  <c r="AO604" i="59"/>
  <c r="AN604" i="59"/>
  <c r="AM604" i="59"/>
  <c r="AL604" i="59"/>
  <c r="AK604" i="59"/>
  <c r="AJ604" i="59"/>
  <c r="BC603" i="59"/>
  <c r="BB603" i="59"/>
  <c r="BA603" i="59"/>
  <c r="AZ603" i="59"/>
  <c r="AY603" i="59"/>
  <c r="AX603" i="59"/>
  <c r="AW603" i="59"/>
  <c r="AV603" i="59"/>
  <c r="AU603" i="59"/>
  <c r="AT603" i="59"/>
  <c r="AR603" i="59"/>
  <c r="AQ603" i="59"/>
  <c r="AP603" i="59"/>
  <c r="AO603" i="59"/>
  <c r="AN603" i="59"/>
  <c r="AM603" i="59"/>
  <c r="AL603" i="59"/>
  <c r="AK603" i="59"/>
  <c r="AJ603" i="59"/>
  <c r="BC602" i="59"/>
  <c r="BB602" i="59"/>
  <c r="BA602" i="59"/>
  <c r="AZ602" i="59"/>
  <c r="AY602" i="59"/>
  <c r="AX602" i="59"/>
  <c r="AW602" i="59"/>
  <c r="AV602" i="59"/>
  <c r="AU602" i="59"/>
  <c r="AT602" i="59"/>
  <c r="AR602" i="59"/>
  <c r="AQ602" i="59"/>
  <c r="AP602" i="59"/>
  <c r="AO602" i="59"/>
  <c r="AN602" i="59"/>
  <c r="AM602" i="59"/>
  <c r="AL602" i="59"/>
  <c r="AK602" i="59"/>
  <c r="AJ602" i="59"/>
  <c r="BC601" i="59"/>
  <c r="BB601" i="59"/>
  <c r="BA601" i="59"/>
  <c r="AZ601" i="59"/>
  <c r="AY601" i="59"/>
  <c r="AX601" i="59"/>
  <c r="AW601" i="59"/>
  <c r="AV601" i="59"/>
  <c r="AU601" i="59"/>
  <c r="AT601" i="59"/>
  <c r="AR601" i="59"/>
  <c r="AQ601" i="59"/>
  <c r="AP601" i="59"/>
  <c r="AO601" i="59"/>
  <c r="AN601" i="59"/>
  <c r="AM601" i="59"/>
  <c r="AL601" i="59"/>
  <c r="AK601" i="59"/>
  <c r="AJ601" i="59"/>
  <c r="BC600" i="59"/>
  <c r="BB600" i="59"/>
  <c r="BA600" i="59"/>
  <c r="AZ600" i="59"/>
  <c r="AY600" i="59"/>
  <c r="AX600" i="59"/>
  <c r="AW600" i="59"/>
  <c r="AV600" i="59"/>
  <c r="AU600" i="59"/>
  <c r="AT600" i="59"/>
  <c r="AR600" i="59"/>
  <c r="AQ600" i="59"/>
  <c r="AP600" i="59"/>
  <c r="AO600" i="59"/>
  <c r="AN600" i="59"/>
  <c r="AM600" i="59"/>
  <c r="AL600" i="59"/>
  <c r="AK600" i="59"/>
  <c r="AJ600" i="59"/>
  <c r="BC599" i="59"/>
  <c r="BB599" i="59"/>
  <c r="BA599" i="59"/>
  <c r="AZ599" i="59"/>
  <c r="AY599" i="59"/>
  <c r="AX599" i="59"/>
  <c r="AW599" i="59"/>
  <c r="AV599" i="59"/>
  <c r="AU599" i="59"/>
  <c r="AT599" i="59"/>
  <c r="AR599" i="59"/>
  <c r="AQ599" i="59"/>
  <c r="AP599" i="59"/>
  <c r="AO599" i="59"/>
  <c r="AN599" i="59"/>
  <c r="AM599" i="59"/>
  <c r="AL599" i="59"/>
  <c r="AK599" i="59"/>
  <c r="AJ599" i="59"/>
  <c r="BC598" i="59"/>
  <c r="BB598" i="59"/>
  <c r="BA598" i="59"/>
  <c r="AZ598" i="59"/>
  <c r="AY598" i="59"/>
  <c r="AX598" i="59"/>
  <c r="AW598" i="59"/>
  <c r="AV598" i="59"/>
  <c r="AU598" i="59"/>
  <c r="AT598" i="59"/>
  <c r="AR598" i="59"/>
  <c r="AQ598" i="59"/>
  <c r="AP598" i="59"/>
  <c r="AO598" i="59"/>
  <c r="AN598" i="59"/>
  <c r="AM598" i="59"/>
  <c r="AL598" i="59"/>
  <c r="AK598" i="59"/>
  <c r="AJ598" i="59"/>
  <c r="BC597" i="59"/>
  <c r="BB597" i="59"/>
  <c r="BA597" i="59"/>
  <c r="AZ597" i="59"/>
  <c r="AY597" i="59"/>
  <c r="AX597" i="59"/>
  <c r="AW597" i="59"/>
  <c r="AV597" i="59"/>
  <c r="AU597" i="59"/>
  <c r="AT597" i="59"/>
  <c r="AR597" i="59"/>
  <c r="AQ597" i="59"/>
  <c r="AP597" i="59"/>
  <c r="AO597" i="59"/>
  <c r="AN597" i="59"/>
  <c r="AM597" i="59"/>
  <c r="AL597" i="59"/>
  <c r="AK597" i="59"/>
  <c r="AJ597" i="59"/>
  <c r="BC596" i="59"/>
  <c r="BB596" i="59"/>
  <c r="BA596" i="59"/>
  <c r="AZ596" i="59"/>
  <c r="AY596" i="59"/>
  <c r="AX596" i="59"/>
  <c r="AW596" i="59"/>
  <c r="AV596" i="59"/>
  <c r="AU596" i="59"/>
  <c r="AT596" i="59"/>
  <c r="AR596" i="59"/>
  <c r="AQ596" i="59"/>
  <c r="AP596" i="59"/>
  <c r="AO596" i="59"/>
  <c r="AN596" i="59"/>
  <c r="AM596" i="59"/>
  <c r="AL596" i="59"/>
  <c r="AK596" i="59"/>
  <c r="AJ596" i="59"/>
  <c r="BC595" i="59"/>
  <c r="BB595" i="59"/>
  <c r="BA595" i="59"/>
  <c r="AZ595" i="59"/>
  <c r="AY595" i="59"/>
  <c r="AX595" i="59"/>
  <c r="AW595" i="59"/>
  <c r="AV595" i="59"/>
  <c r="AU595" i="59"/>
  <c r="AT595" i="59"/>
  <c r="AR595" i="59"/>
  <c r="AQ595" i="59"/>
  <c r="AP595" i="59"/>
  <c r="AO595" i="59"/>
  <c r="AN595" i="59"/>
  <c r="AM595" i="59"/>
  <c r="AL595" i="59"/>
  <c r="AK595" i="59"/>
  <c r="AJ595" i="59"/>
  <c r="BC594" i="59"/>
  <c r="BB594" i="59"/>
  <c r="BA594" i="59"/>
  <c r="AZ594" i="59"/>
  <c r="AY594" i="59"/>
  <c r="AX594" i="59"/>
  <c r="AW594" i="59"/>
  <c r="AV594" i="59"/>
  <c r="AU594" i="59"/>
  <c r="AT594" i="59"/>
  <c r="AR594" i="59"/>
  <c r="AQ594" i="59"/>
  <c r="AP594" i="59"/>
  <c r="AO594" i="59"/>
  <c r="AN594" i="59"/>
  <c r="AM594" i="59"/>
  <c r="AL594" i="59"/>
  <c r="AK594" i="59"/>
  <c r="AJ594" i="59"/>
  <c r="BC593" i="59"/>
  <c r="BB593" i="59"/>
  <c r="BA593" i="59"/>
  <c r="AZ593" i="59"/>
  <c r="AY593" i="59"/>
  <c r="AX593" i="59"/>
  <c r="AW593" i="59"/>
  <c r="AV593" i="59"/>
  <c r="AU593" i="59"/>
  <c r="AT593" i="59"/>
  <c r="AR593" i="59"/>
  <c r="AQ593" i="59"/>
  <c r="AP593" i="59"/>
  <c r="AO593" i="59"/>
  <c r="AN593" i="59"/>
  <c r="AM593" i="59"/>
  <c r="AL593" i="59"/>
  <c r="AK593" i="59"/>
  <c r="AJ593" i="59"/>
  <c r="BC592" i="59"/>
  <c r="BB592" i="59"/>
  <c r="BA592" i="59"/>
  <c r="AZ592" i="59"/>
  <c r="AY592" i="59"/>
  <c r="AX592" i="59"/>
  <c r="AW592" i="59"/>
  <c r="AV592" i="59"/>
  <c r="AU592" i="59"/>
  <c r="AT592" i="59"/>
  <c r="AR592" i="59"/>
  <c r="AQ592" i="59"/>
  <c r="AP592" i="59"/>
  <c r="AO592" i="59"/>
  <c r="AN592" i="59"/>
  <c r="AM592" i="59"/>
  <c r="AL592" i="59"/>
  <c r="AK592" i="59"/>
  <c r="AJ592" i="59"/>
  <c r="BC591" i="59"/>
  <c r="BB591" i="59"/>
  <c r="BA591" i="59"/>
  <c r="AZ591" i="59"/>
  <c r="AY591" i="59"/>
  <c r="AX591" i="59"/>
  <c r="AW591" i="59"/>
  <c r="AV591" i="59"/>
  <c r="AU591" i="59"/>
  <c r="AT591" i="59"/>
  <c r="AR591" i="59"/>
  <c r="AQ591" i="59"/>
  <c r="AP591" i="59"/>
  <c r="AO591" i="59"/>
  <c r="AN591" i="59"/>
  <c r="AM591" i="59"/>
  <c r="AL591" i="59"/>
  <c r="AK591" i="59"/>
  <c r="AJ591" i="59"/>
  <c r="BC590" i="59"/>
  <c r="BB590" i="59"/>
  <c r="BA590" i="59"/>
  <c r="AZ590" i="59"/>
  <c r="AY590" i="59"/>
  <c r="AX590" i="59"/>
  <c r="AW590" i="59"/>
  <c r="AV590" i="59"/>
  <c r="AU590" i="59"/>
  <c r="AT590" i="59"/>
  <c r="AR590" i="59"/>
  <c r="AQ590" i="59"/>
  <c r="AP590" i="59"/>
  <c r="AO590" i="59"/>
  <c r="AN590" i="59"/>
  <c r="AM590" i="59"/>
  <c r="AL590" i="59"/>
  <c r="AK590" i="59"/>
  <c r="AJ590" i="59"/>
  <c r="BC589" i="59"/>
  <c r="BB589" i="59"/>
  <c r="BA589" i="59"/>
  <c r="AZ589" i="59"/>
  <c r="AY589" i="59"/>
  <c r="AX589" i="59"/>
  <c r="AW589" i="59"/>
  <c r="AV589" i="59"/>
  <c r="AU589" i="59"/>
  <c r="AT589" i="59"/>
  <c r="AR589" i="59"/>
  <c r="AQ589" i="59"/>
  <c r="AP589" i="59"/>
  <c r="AO589" i="59"/>
  <c r="AN589" i="59"/>
  <c r="AM589" i="59"/>
  <c r="AL589" i="59"/>
  <c r="AK589" i="59"/>
  <c r="AJ589" i="59"/>
  <c r="BC588" i="59"/>
  <c r="BB588" i="59"/>
  <c r="BA588" i="59"/>
  <c r="AZ588" i="59"/>
  <c r="AY588" i="59"/>
  <c r="AX588" i="59"/>
  <c r="AW588" i="59"/>
  <c r="AV588" i="59"/>
  <c r="AU588" i="59"/>
  <c r="AT588" i="59"/>
  <c r="AR588" i="59"/>
  <c r="AQ588" i="59"/>
  <c r="AP588" i="59"/>
  <c r="AO588" i="59"/>
  <c r="AN588" i="59"/>
  <c r="AM588" i="59"/>
  <c r="AL588" i="59"/>
  <c r="AK588" i="59"/>
  <c r="AJ588" i="59"/>
  <c r="BC587" i="59"/>
  <c r="BB587" i="59"/>
  <c r="BA587" i="59"/>
  <c r="AZ587" i="59"/>
  <c r="AY587" i="59"/>
  <c r="AX587" i="59"/>
  <c r="AW587" i="59"/>
  <c r="AV587" i="59"/>
  <c r="AU587" i="59"/>
  <c r="AT587" i="59"/>
  <c r="AR587" i="59"/>
  <c r="AQ587" i="59"/>
  <c r="AP587" i="59"/>
  <c r="AO587" i="59"/>
  <c r="AN587" i="59"/>
  <c r="AM587" i="59"/>
  <c r="AL587" i="59"/>
  <c r="AK587" i="59"/>
  <c r="AJ587" i="59"/>
  <c r="BC586" i="59"/>
  <c r="BB586" i="59"/>
  <c r="BA586" i="59"/>
  <c r="AZ586" i="59"/>
  <c r="AY586" i="59"/>
  <c r="AX586" i="59"/>
  <c r="AW586" i="59"/>
  <c r="AV586" i="59"/>
  <c r="AU586" i="59"/>
  <c r="AT586" i="59"/>
  <c r="AR586" i="59"/>
  <c r="AQ586" i="59"/>
  <c r="AP586" i="59"/>
  <c r="AO586" i="59"/>
  <c r="AN586" i="59"/>
  <c r="AM586" i="59"/>
  <c r="AL586" i="59"/>
  <c r="AK586" i="59"/>
  <c r="AJ586" i="59"/>
  <c r="BC585" i="59"/>
  <c r="BB585" i="59"/>
  <c r="BA585" i="59"/>
  <c r="AZ585" i="59"/>
  <c r="AY585" i="59"/>
  <c r="AX585" i="59"/>
  <c r="AW585" i="59"/>
  <c r="AV585" i="59"/>
  <c r="AU585" i="59"/>
  <c r="AT585" i="59"/>
  <c r="AR585" i="59"/>
  <c r="AQ585" i="59"/>
  <c r="AP585" i="59"/>
  <c r="AO585" i="59"/>
  <c r="AN585" i="59"/>
  <c r="AM585" i="59"/>
  <c r="AL585" i="59"/>
  <c r="AK585" i="59"/>
  <c r="AJ585" i="59"/>
  <c r="BC584" i="59"/>
  <c r="BB584" i="59"/>
  <c r="BA584" i="59"/>
  <c r="AZ584" i="59"/>
  <c r="AY584" i="59"/>
  <c r="AX584" i="59"/>
  <c r="AW584" i="59"/>
  <c r="AV584" i="59"/>
  <c r="AU584" i="59"/>
  <c r="AT584" i="59"/>
  <c r="AR584" i="59"/>
  <c r="AQ584" i="59"/>
  <c r="AP584" i="59"/>
  <c r="AO584" i="59"/>
  <c r="AN584" i="59"/>
  <c r="AM584" i="59"/>
  <c r="AL584" i="59"/>
  <c r="AK584" i="59"/>
  <c r="AJ584" i="59"/>
  <c r="BC583" i="59"/>
  <c r="BB583" i="59"/>
  <c r="BA583" i="59"/>
  <c r="AZ583" i="59"/>
  <c r="AY583" i="59"/>
  <c r="AX583" i="59"/>
  <c r="AW583" i="59"/>
  <c r="AV583" i="59"/>
  <c r="AU583" i="59"/>
  <c r="AT583" i="59"/>
  <c r="AR583" i="59"/>
  <c r="AQ583" i="59"/>
  <c r="AP583" i="59"/>
  <c r="AO583" i="59"/>
  <c r="AN583" i="59"/>
  <c r="AM583" i="59"/>
  <c r="AL583" i="59"/>
  <c r="AK583" i="59"/>
  <c r="AJ583" i="59"/>
  <c r="BC582" i="59"/>
  <c r="BB582" i="59"/>
  <c r="BA582" i="59"/>
  <c r="AZ582" i="59"/>
  <c r="AY582" i="59"/>
  <c r="AX582" i="59"/>
  <c r="AW582" i="59"/>
  <c r="AV582" i="59"/>
  <c r="AU582" i="59"/>
  <c r="AT582" i="59"/>
  <c r="AR582" i="59"/>
  <c r="AQ582" i="59"/>
  <c r="AP582" i="59"/>
  <c r="AO582" i="59"/>
  <c r="AN582" i="59"/>
  <c r="AM582" i="59"/>
  <c r="AL582" i="59"/>
  <c r="AK582" i="59"/>
  <c r="AJ582" i="59"/>
  <c r="BC581" i="59"/>
  <c r="BB581" i="59"/>
  <c r="BA581" i="59"/>
  <c r="AZ581" i="59"/>
  <c r="AY581" i="59"/>
  <c r="AX581" i="59"/>
  <c r="AW581" i="59"/>
  <c r="AV581" i="59"/>
  <c r="AU581" i="59"/>
  <c r="AT581" i="59"/>
  <c r="AR581" i="59"/>
  <c r="AQ581" i="59"/>
  <c r="AP581" i="59"/>
  <c r="AO581" i="59"/>
  <c r="AN581" i="59"/>
  <c r="AM581" i="59"/>
  <c r="AL581" i="59"/>
  <c r="AK581" i="59"/>
  <c r="AJ581" i="59"/>
  <c r="BC580" i="59"/>
  <c r="BB580" i="59"/>
  <c r="BA580" i="59"/>
  <c r="AZ580" i="59"/>
  <c r="AY580" i="59"/>
  <c r="AX580" i="59"/>
  <c r="AW580" i="59"/>
  <c r="AV580" i="59"/>
  <c r="AU580" i="59"/>
  <c r="AT580" i="59"/>
  <c r="AR580" i="59"/>
  <c r="AQ580" i="59"/>
  <c r="AP580" i="59"/>
  <c r="AO580" i="59"/>
  <c r="AN580" i="59"/>
  <c r="AM580" i="59"/>
  <c r="AL580" i="59"/>
  <c r="AK580" i="59"/>
  <c r="AJ580" i="59"/>
  <c r="BC579" i="59"/>
  <c r="BB579" i="59"/>
  <c r="BA579" i="59"/>
  <c r="AZ579" i="59"/>
  <c r="AY579" i="59"/>
  <c r="AX579" i="59"/>
  <c r="AW579" i="59"/>
  <c r="AV579" i="59"/>
  <c r="AU579" i="59"/>
  <c r="AT579" i="59"/>
  <c r="AR579" i="59"/>
  <c r="AQ579" i="59"/>
  <c r="AP579" i="59"/>
  <c r="AO579" i="59"/>
  <c r="AN579" i="59"/>
  <c r="AM579" i="59"/>
  <c r="AL579" i="59"/>
  <c r="AK579" i="59"/>
  <c r="AJ579" i="59"/>
  <c r="BC578" i="59"/>
  <c r="BB578" i="59"/>
  <c r="BA578" i="59"/>
  <c r="AZ578" i="59"/>
  <c r="AY578" i="59"/>
  <c r="AX578" i="59"/>
  <c r="AW578" i="59"/>
  <c r="AV578" i="59"/>
  <c r="AU578" i="59"/>
  <c r="AT578" i="59"/>
  <c r="AR578" i="59"/>
  <c r="AQ578" i="59"/>
  <c r="AP578" i="59"/>
  <c r="AO578" i="59"/>
  <c r="AN578" i="59"/>
  <c r="AM578" i="59"/>
  <c r="AL578" i="59"/>
  <c r="AK578" i="59"/>
  <c r="AJ578" i="59"/>
  <c r="BC577" i="59"/>
  <c r="BB577" i="59"/>
  <c r="BA577" i="59"/>
  <c r="AZ577" i="59"/>
  <c r="AY577" i="59"/>
  <c r="AX577" i="59"/>
  <c r="AW577" i="59"/>
  <c r="AV577" i="59"/>
  <c r="AU577" i="59"/>
  <c r="AT577" i="59"/>
  <c r="AR577" i="59"/>
  <c r="AQ577" i="59"/>
  <c r="AP577" i="59"/>
  <c r="AO577" i="59"/>
  <c r="AN577" i="59"/>
  <c r="AM577" i="59"/>
  <c r="AL577" i="59"/>
  <c r="AK577" i="59"/>
  <c r="AJ577" i="59"/>
  <c r="BC576" i="59"/>
  <c r="BB576" i="59"/>
  <c r="BA576" i="59"/>
  <c r="AZ576" i="59"/>
  <c r="AY576" i="59"/>
  <c r="AX576" i="59"/>
  <c r="AW576" i="59"/>
  <c r="AV576" i="59"/>
  <c r="AU576" i="59"/>
  <c r="AT576" i="59"/>
  <c r="AR576" i="59"/>
  <c r="AQ576" i="59"/>
  <c r="AP576" i="59"/>
  <c r="AO576" i="59"/>
  <c r="AN576" i="59"/>
  <c r="AM576" i="59"/>
  <c r="AL576" i="59"/>
  <c r="AK576" i="59"/>
  <c r="AJ576" i="59"/>
  <c r="BC575" i="59"/>
  <c r="BB575" i="59"/>
  <c r="BA575" i="59"/>
  <c r="AZ575" i="59"/>
  <c r="AY575" i="59"/>
  <c r="AX575" i="59"/>
  <c r="AW575" i="59"/>
  <c r="AV575" i="59"/>
  <c r="AU575" i="59"/>
  <c r="AT575" i="59"/>
  <c r="AR575" i="59"/>
  <c r="AQ575" i="59"/>
  <c r="AP575" i="59"/>
  <c r="AO575" i="59"/>
  <c r="AN575" i="59"/>
  <c r="AM575" i="59"/>
  <c r="AL575" i="59"/>
  <c r="AK575" i="59"/>
  <c r="AJ575" i="59"/>
  <c r="BC574" i="59"/>
  <c r="BB574" i="59"/>
  <c r="BA574" i="59"/>
  <c r="AZ574" i="59"/>
  <c r="AY574" i="59"/>
  <c r="AX574" i="59"/>
  <c r="AW574" i="59"/>
  <c r="AV574" i="59"/>
  <c r="AU574" i="59"/>
  <c r="AT574" i="59"/>
  <c r="AR574" i="59"/>
  <c r="AQ574" i="59"/>
  <c r="AP574" i="59"/>
  <c r="AO574" i="59"/>
  <c r="AN574" i="59"/>
  <c r="AM574" i="59"/>
  <c r="AL574" i="59"/>
  <c r="AK574" i="59"/>
  <c r="AJ574" i="59"/>
  <c r="BC573" i="59"/>
  <c r="BB573" i="59"/>
  <c r="BA573" i="59"/>
  <c r="AZ573" i="59"/>
  <c r="AY573" i="59"/>
  <c r="AX573" i="59"/>
  <c r="AW573" i="59"/>
  <c r="AV573" i="59"/>
  <c r="AU573" i="59"/>
  <c r="AT573" i="59"/>
  <c r="AR573" i="59"/>
  <c r="AQ573" i="59"/>
  <c r="AP573" i="59"/>
  <c r="AO573" i="59"/>
  <c r="AN573" i="59"/>
  <c r="AM573" i="59"/>
  <c r="AL573" i="59"/>
  <c r="AK573" i="59"/>
  <c r="AJ573" i="59"/>
  <c r="BC572" i="59"/>
  <c r="BB572" i="59"/>
  <c r="BA572" i="59"/>
  <c r="AZ572" i="59"/>
  <c r="AY572" i="59"/>
  <c r="AX572" i="59"/>
  <c r="AW572" i="59"/>
  <c r="AV572" i="59"/>
  <c r="AU572" i="59"/>
  <c r="AT572" i="59"/>
  <c r="AR572" i="59"/>
  <c r="AQ572" i="59"/>
  <c r="AP572" i="59"/>
  <c r="AO572" i="59"/>
  <c r="AN572" i="59"/>
  <c r="AM572" i="59"/>
  <c r="AL572" i="59"/>
  <c r="AK572" i="59"/>
  <c r="AJ572" i="59"/>
  <c r="BC571" i="59"/>
  <c r="BB571" i="59"/>
  <c r="BA571" i="59"/>
  <c r="AZ571" i="59"/>
  <c r="AY571" i="59"/>
  <c r="AX571" i="59"/>
  <c r="AW571" i="59"/>
  <c r="AV571" i="59"/>
  <c r="AU571" i="59"/>
  <c r="AT571" i="59"/>
  <c r="AR571" i="59"/>
  <c r="AQ571" i="59"/>
  <c r="AP571" i="59"/>
  <c r="AO571" i="59"/>
  <c r="AN571" i="59"/>
  <c r="AM571" i="59"/>
  <c r="AL571" i="59"/>
  <c r="AK571" i="59"/>
  <c r="AJ571" i="59"/>
  <c r="BC570" i="59"/>
  <c r="BB570" i="59"/>
  <c r="BA570" i="59"/>
  <c r="AZ570" i="59"/>
  <c r="AY570" i="59"/>
  <c r="AX570" i="59"/>
  <c r="AW570" i="59"/>
  <c r="AV570" i="59"/>
  <c r="AU570" i="59"/>
  <c r="AT570" i="59"/>
  <c r="AR570" i="59"/>
  <c r="AQ570" i="59"/>
  <c r="AP570" i="59"/>
  <c r="AO570" i="59"/>
  <c r="AN570" i="59"/>
  <c r="AM570" i="59"/>
  <c r="AL570" i="59"/>
  <c r="AK570" i="59"/>
  <c r="AJ570" i="59"/>
  <c r="BC569" i="59"/>
  <c r="BB569" i="59"/>
  <c r="BA569" i="59"/>
  <c r="AZ569" i="59"/>
  <c r="AY569" i="59"/>
  <c r="AX569" i="59"/>
  <c r="AW569" i="59"/>
  <c r="AV569" i="59"/>
  <c r="AU569" i="59"/>
  <c r="AT569" i="59"/>
  <c r="AR569" i="59"/>
  <c r="AQ569" i="59"/>
  <c r="AP569" i="59"/>
  <c r="AO569" i="59"/>
  <c r="AN569" i="59"/>
  <c r="AM569" i="59"/>
  <c r="AL569" i="59"/>
  <c r="AK569" i="59"/>
  <c r="AJ569" i="59"/>
  <c r="BC568" i="59"/>
  <c r="BB568" i="59"/>
  <c r="BA568" i="59"/>
  <c r="AZ568" i="59"/>
  <c r="AY568" i="59"/>
  <c r="AX568" i="59"/>
  <c r="AW568" i="59"/>
  <c r="AV568" i="59"/>
  <c r="AU568" i="59"/>
  <c r="AT568" i="59"/>
  <c r="AR568" i="59"/>
  <c r="AQ568" i="59"/>
  <c r="AP568" i="59"/>
  <c r="AO568" i="59"/>
  <c r="AN568" i="59"/>
  <c r="AM568" i="59"/>
  <c r="AL568" i="59"/>
  <c r="AK568" i="59"/>
  <c r="AJ568" i="59"/>
  <c r="BC567" i="59"/>
  <c r="BB567" i="59"/>
  <c r="BA567" i="59"/>
  <c r="AZ567" i="59"/>
  <c r="AY567" i="59"/>
  <c r="AX567" i="59"/>
  <c r="AW567" i="59"/>
  <c r="AV567" i="59"/>
  <c r="AU567" i="59"/>
  <c r="AT567" i="59"/>
  <c r="AR567" i="59"/>
  <c r="AQ567" i="59"/>
  <c r="AP567" i="59"/>
  <c r="AO567" i="59"/>
  <c r="AN567" i="59"/>
  <c r="AM567" i="59"/>
  <c r="AL567" i="59"/>
  <c r="AK567" i="59"/>
  <c r="AJ567" i="59"/>
  <c r="BC566" i="59"/>
  <c r="BB566" i="59"/>
  <c r="BA566" i="59"/>
  <c r="AZ566" i="59"/>
  <c r="AY566" i="59"/>
  <c r="AX566" i="59"/>
  <c r="AW566" i="59"/>
  <c r="AV566" i="59"/>
  <c r="AU566" i="59"/>
  <c r="AT566" i="59"/>
  <c r="AR566" i="59"/>
  <c r="AQ566" i="59"/>
  <c r="AP566" i="59"/>
  <c r="AO566" i="59"/>
  <c r="AN566" i="59"/>
  <c r="AM566" i="59"/>
  <c r="AL566" i="59"/>
  <c r="AK566" i="59"/>
  <c r="AJ566" i="59"/>
  <c r="BC565" i="59"/>
  <c r="BB565" i="59"/>
  <c r="BA565" i="59"/>
  <c r="AZ565" i="59"/>
  <c r="AY565" i="59"/>
  <c r="AX565" i="59"/>
  <c r="AW565" i="59"/>
  <c r="AV565" i="59"/>
  <c r="AU565" i="59"/>
  <c r="AT565" i="59"/>
  <c r="AR565" i="59"/>
  <c r="AQ565" i="59"/>
  <c r="AP565" i="59"/>
  <c r="AO565" i="59"/>
  <c r="AN565" i="59"/>
  <c r="AM565" i="59"/>
  <c r="AL565" i="59"/>
  <c r="AK565" i="59"/>
  <c r="AJ565" i="59"/>
  <c r="BC564" i="59"/>
  <c r="BB564" i="59"/>
  <c r="BA564" i="59"/>
  <c r="AZ564" i="59"/>
  <c r="AY564" i="59"/>
  <c r="AX564" i="59"/>
  <c r="AW564" i="59"/>
  <c r="AV564" i="59"/>
  <c r="AU564" i="59"/>
  <c r="AT564" i="59"/>
  <c r="AR564" i="59"/>
  <c r="AQ564" i="59"/>
  <c r="AP564" i="59"/>
  <c r="AO564" i="59"/>
  <c r="AN564" i="59"/>
  <c r="AM564" i="59"/>
  <c r="AL564" i="59"/>
  <c r="AK564" i="59"/>
  <c r="AJ564" i="59"/>
  <c r="BC563" i="59"/>
  <c r="BB563" i="59"/>
  <c r="BA563" i="59"/>
  <c r="AZ563" i="59"/>
  <c r="AY563" i="59"/>
  <c r="AX563" i="59"/>
  <c r="AW563" i="59"/>
  <c r="AV563" i="59"/>
  <c r="AU563" i="59"/>
  <c r="AT563" i="59"/>
  <c r="AR563" i="59"/>
  <c r="AQ563" i="59"/>
  <c r="AP563" i="59"/>
  <c r="AO563" i="59"/>
  <c r="AN563" i="59"/>
  <c r="AM563" i="59"/>
  <c r="AL563" i="59"/>
  <c r="AK563" i="59"/>
  <c r="AJ563" i="59"/>
  <c r="BC562" i="59"/>
  <c r="BB562" i="59"/>
  <c r="BA562" i="59"/>
  <c r="AZ562" i="59"/>
  <c r="AY562" i="59"/>
  <c r="AX562" i="59"/>
  <c r="AW562" i="59"/>
  <c r="AV562" i="59"/>
  <c r="AU562" i="59"/>
  <c r="AT562" i="59"/>
  <c r="AR562" i="59"/>
  <c r="AQ562" i="59"/>
  <c r="AP562" i="59"/>
  <c r="AO562" i="59"/>
  <c r="AN562" i="59"/>
  <c r="AM562" i="59"/>
  <c r="AL562" i="59"/>
  <c r="AK562" i="59"/>
  <c r="AJ562" i="59"/>
  <c r="BC561" i="59"/>
  <c r="BB561" i="59"/>
  <c r="BA561" i="59"/>
  <c r="AZ561" i="59"/>
  <c r="AY561" i="59"/>
  <c r="AX561" i="59"/>
  <c r="AW561" i="59"/>
  <c r="AV561" i="59"/>
  <c r="AU561" i="59"/>
  <c r="AT561" i="59"/>
  <c r="AR561" i="59"/>
  <c r="AQ561" i="59"/>
  <c r="AP561" i="59"/>
  <c r="AO561" i="59"/>
  <c r="AN561" i="59"/>
  <c r="AM561" i="59"/>
  <c r="AL561" i="59"/>
  <c r="AK561" i="59"/>
  <c r="AJ561" i="59"/>
  <c r="BC560" i="59"/>
  <c r="BB560" i="59"/>
  <c r="BA560" i="59"/>
  <c r="AZ560" i="59"/>
  <c r="AY560" i="59"/>
  <c r="AX560" i="59"/>
  <c r="AW560" i="59"/>
  <c r="AV560" i="59"/>
  <c r="AU560" i="59"/>
  <c r="AT560" i="59"/>
  <c r="AR560" i="59"/>
  <c r="AQ560" i="59"/>
  <c r="AP560" i="59"/>
  <c r="AO560" i="59"/>
  <c r="AN560" i="59"/>
  <c r="AM560" i="59"/>
  <c r="AL560" i="59"/>
  <c r="AK560" i="59"/>
  <c r="AJ560" i="59"/>
  <c r="BC559" i="59"/>
  <c r="BB559" i="59"/>
  <c r="BA559" i="59"/>
  <c r="AZ559" i="59"/>
  <c r="AY559" i="59"/>
  <c r="AX559" i="59"/>
  <c r="AW559" i="59"/>
  <c r="AV559" i="59"/>
  <c r="AU559" i="59"/>
  <c r="AT559" i="59"/>
  <c r="AR559" i="59"/>
  <c r="AQ559" i="59"/>
  <c r="AP559" i="59"/>
  <c r="AO559" i="59"/>
  <c r="AN559" i="59"/>
  <c r="AM559" i="59"/>
  <c r="AL559" i="59"/>
  <c r="AK559" i="59"/>
  <c r="AJ559" i="59"/>
  <c r="BC558" i="59"/>
  <c r="BB558" i="59"/>
  <c r="BA558" i="59"/>
  <c r="AZ558" i="59"/>
  <c r="AY558" i="59"/>
  <c r="AX558" i="59"/>
  <c r="AW558" i="59"/>
  <c r="AV558" i="59"/>
  <c r="AU558" i="59"/>
  <c r="AT558" i="59"/>
  <c r="AR558" i="59"/>
  <c r="AQ558" i="59"/>
  <c r="AP558" i="59"/>
  <c r="AO558" i="59"/>
  <c r="AN558" i="59"/>
  <c r="AM558" i="59"/>
  <c r="AL558" i="59"/>
  <c r="AK558" i="59"/>
  <c r="AJ558" i="59"/>
  <c r="BC557" i="59"/>
  <c r="BB557" i="59"/>
  <c r="BA557" i="59"/>
  <c r="AZ557" i="59"/>
  <c r="AY557" i="59"/>
  <c r="AX557" i="59"/>
  <c r="AW557" i="59"/>
  <c r="AV557" i="59"/>
  <c r="AU557" i="59"/>
  <c r="AT557" i="59"/>
  <c r="AR557" i="59"/>
  <c r="AQ557" i="59"/>
  <c r="AP557" i="59"/>
  <c r="AO557" i="59"/>
  <c r="AN557" i="59"/>
  <c r="AM557" i="59"/>
  <c r="AL557" i="59"/>
  <c r="AK557" i="59"/>
  <c r="AJ557" i="59"/>
  <c r="BC556" i="59"/>
  <c r="BB556" i="59"/>
  <c r="BA556" i="59"/>
  <c r="AZ556" i="59"/>
  <c r="AY556" i="59"/>
  <c r="AX556" i="59"/>
  <c r="AW556" i="59"/>
  <c r="AV556" i="59"/>
  <c r="AU556" i="59"/>
  <c r="AT556" i="59"/>
  <c r="AR556" i="59"/>
  <c r="AQ556" i="59"/>
  <c r="AP556" i="59"/>
  <c r="AO556" i="59"/>
  <c r="AN556" i="59"/>
  <c r="AM556" i="59"/>
  <c r="AL556" i="59"/>
  <c r="AK556" i="59"/>
  <c r="AJ556" i="59"/>
  <c r="BC555" i="59"/>
  <c r="BB555" i="59"/>
  <c r="BA555" i="59"/>
  <c r="AZ555" i="59"/>
  <c r="AY555" i="59"/>
  <c r="AX555" i="59"/>
  <c r="AW555" i="59"/>
  <c r="AV555" i="59"/>
  <c r="AU555" i="59"/>
  <c r="AT555" i="59"/>
  <c r="AR555" i="59"/>
  <c r="AQ555" i="59"/>
  <c r="AP555" i="59"/>
  <c r="AO555" i="59"/>
  <c r="AN555" i="59"/>
  <c r="AM555" i="59"/>
  <c r="AL555" i="59"/>
  <c r="AK555" i="59"/>
  <c r="AJ555" i="59"/>
  <c r="BC554" i="59"/>
  <c r="BB554" i="59"/>
  <c r="BA554" i="59"/>
  <c r="AZ554" i="59"/>
  <c r="AY554" i="59"/>
  <c r="AX554" i="59"/>
  <c r="AW554" i="59"/>
  <c r="AV554" i="59"/>
  <c r="AU554" i="59"/>
  <c r="AT554" i="59"/>
  <c r="AR554" i="59"/>
  <c r="AQ554" i="59"/>
  <c r="AP554" i="59"/>
  <c r="AO554" i="59"/>
  <c r="AN554" i="59"/>
  <c r="AM554" i="59"/>
  <c r="AL554" i="59"/>
  <c r="AK554" i="59"/>
  <c r="AJ554" i="59"/>
  <c r="BC553" i="59"/>
  <c r="BB553" i="59"/>
  <c r="BA553" i="59"/>
  <c r="AZ553" i="59"/>
  <c r="AY553" i="59"/>
  <c r="AX553" i="59"/>
  <c r="AW553" i="59"/>
  <c r="AV553" i="59"/>
  <c r="AU553" i="59"/>
  <c r="AT553" i="59"/>
  <c r="AR553" i="59"/>
  <c r="AQ553" i="59"/>
  <c r="AP553" i="59"/>
  <c r="AO553" i="59"/>
  <c r="AN553" i="59"/>
  <c r="AM553" i="59"/>
  <c r="AL553" i="59"/>
  <c r="AK553" i="59"/>
  <c r="AJ553" i="59"/>
  <c r="BC552" i="59"/>
  <c r="BB552" i="59"/>
  <c r="BA552" i="59"/>
  <c r="AZ552" i="59"/>
  <c r="AY552" i="59"/>
  <c r="AX552" i="59"/>
  <c r="AW552" i="59"/>
  <c r="AV552" i="59"/>
  <c r="AU552" i="59"/>
  <c r="AT552" i="59"/>
  <c r="AR552" i="59"/>
  <c r="AQ552" i="59"/>
  <c r="AP552" i="59"/>
  <c r="AO552" i="59"/>
  <c r="AN552" i="59"/>
  <c r="AM552" i="59"/>
  <c r="AL552" i="59"/>
  <c r="AK552" i="59"/>
  <c r="AJ552" i="59"/>
  <c r="BC551" i="59"/>
  <c r="BB551" i="59"/>
  <c r="BA551" i="59"/>
  <c r="AZ551" i="59"/>
  <c r="AY551" i="59"/>
  <c r="AX551" i="59"/>
  <c r="AW551" i="59"/>
  <c r="AV551" i="59"/>
  <c r="AU551" i="59"/>
  <c r="AT551" i="59"/>
  <c r="AR551" i="59"/>
  <c r="AQ551" i="59"/>
  <c r="AP551" i="59"/>
  <c r="AO551" i="59"/>
  <c r="AN551" i="59"/>
  <c r="AM551" i="59"/>
  <c r="AL551" i="59"/>
  <c r="AK551" i="59"/>
  <c r="AJ551" i="59"/>
  <c r="BC550" i="59"/>
  <c r="BB550" i="59"/>
  <c r="BA550" i="59"/>
  <c r="AZ550" i="59"/>
  <c r="AY550" i="59"/>
  <c r="AX550" i="59"/>
  <c r="AW550" i="59"/>
  <c r="AV550" i="59"/>
  <c r="AU550" i="59"/>
  <c r="AT550" i="59"/>
  <c r="AR550" i="59"/>
  <c r="AQ550" i="59"/>
  <c r="AP550" i="59"/>
  <c r="AO550" i="59"/>
  <c r="AN550" i="59"/>
  <c r="AM550" i="59"/>
  <c r="AL550" i="59"/>
  <c r="AK550" i="59"/>
  <c r="AJ550" i="59"/>
  <c r="BC549" i="59"/>
  <c r="BB549" i="59"/>
  <c r="BA549" i="59"/>
  <c r="AZ549" i="59"/>
  <c r="AY549" i="59"/>
  <c r="AX549" i="59"/>
  <c r="AW549" i="59"/>
  <c r="AV549" i="59"/>
  <c r="AU549" i="59"/>
  <c r="AT549" i="59"/>
  <c r="AR549" i="59"/>
  <c r="AQ549" i="59"/>
  <c r="AP549" i="59"/>
  <c r="AO549" i="59"/>
  <c r="AN549" i="59"/>
  <c r="AM549" i="59"/>
  <c r="AL549" i="59"/>
  <c r="AK549" i="59"/>
  <c r="AJ549" i="59"/>
  <c r="BC548" i="59"/>
  <c r="BB548" i="59"/>
  <c r="BA548" i="59"/>
  <c r="AZ548" i="59"/>
  <c r="AY548" i="59"/>
  <c r="AX548" i="59"/>
  <c r="AW548" i="59"/>
  <c r="AV548" i="59"/>
  <c r="AU548" i="59"/>
  <c r="AT548" i="59"/>
  <c r="AR548" i="59"/>
  <c r="AQ548" i="59"/>
  <c r="AP548" i="59"/>
  <c r="AO548" i="59"/>
  <c r="AN548" i="59"/>
  <c r="AM548" i="59"/>
  <c r="AL548" i="59"/>
  <c r="AK548" i="59"/>
  <c r="AJ548" i="59"/>
  <c r="BC547" i="59"/>
  <c r="BB547" i="59"/>
  <c r="BA547" i="59"/>
  <c r="AZ547" i="59"/>
  <c r="AY547" i="59"/>
  <c r="AX547" i="59"/>
  <c r="AW547" i="59"/>
  <c r="AV547" i="59"/>
  <c r="AU547" i="59"/>
  <c r="AT547" i="59"/>
  <c r="AR547" i="59"/>
  <c r="AQ547" i="59"/>
  <c r="AP547" i="59"/>
  <c r="AO547" i="59"/>
  <c r="AN547" i="59"/>
  <c r="AM547" i="59"/>
  <c r="AL547" i="59"/>
  <c r="AK547" i="59"/>
  <c r="AJ547" i="59"/>
  <c r="BC546" i="59"/>
  <c r="BB546" i="59"/>
  <c r="BA546" i="59"/>
  <c r="AZ546" i="59"/>
  <c r="AY546" i="59"/>
  <c r="AX546" i="59"/>
  <c r="AW546" i="59"/>
  <c r="AV546" i="59"/>
  <c r="AU546" i="59"/>
  <c r="AT546" i="59"/>
  <c r="AR546" i="59"/>
  <c r="AQ546" i="59"/>
  <c r="AP546" i="59"/>
  <c r="AO546" i="59"/>
  <c r="AN546" i="59"/>
  <c r="AM546" i="59"/>
  <c r="AL546" i="59"/>
  <c r="AK546" i="59"/>
  <c r="AJ546" i="59"/>
  <c r="BC545" i="59"/>
  <c r="BB545" i="59"/>
  <c r="BA545" i="59"/>
  <c r="AZ545" i="59"/>
  <c r="AY545" i="59"/>
  <c r="AX545" i="59"/>
  <c r="AW545" i="59"/>
  <c r="AV545" i="59"/>
  <c r="AU545" i="59"/>
  <c r="AT545" i="59"/>
  <c r="AR545" i="59"/>
  <c r="AQ545" i="59"/>
  <c r="AP545" i="59"/>
  <c r="AO545" i="59"/>
  <c r="AN545" i="59"/>
  <c r="AM545" i="59"/>
  <c r="AL545" i="59"/>
  <c r="AK545" i="59"/>
  <c r="AJ545" i="59"/>
  <c r="BC544" i="59"/>
  <c r="BB544" i="59"/>
  <c r="BA544" i="59"/>
  <c r="AZ544" i="59"/>
  <c r="AY544" i="59"/>
  <c r="AX544" i="59"/>
  <c r="AW544" i="59"/>
  <c r="AV544" i="59"/>
  <c r="AU544" i="59"/>
  <c r="AT544" i="59"/>
  <c r="AR544" i="59"/>
  <c r="AQ544" i="59"/>
  <c r="AP544" i="59"/>
  <c r="AO544" i="59"/>
  <c r="AN544" i="59"/>
  <c r="AM544" i="59"/>
  <c r="AL544" i="59"/>
  <c r="AK544" i="59"/>
  <c r="AJ544" i="59"/>
  <c r="BC543" i="59"/>
  <c r="BB543" i="59"/>
  <c r="BA543" i="59"/>
  <c r="AZ543" i="59"/>
  <c r="AY543" i="59"/>
  <c r="AX543" i="59"/>
  <c r="AW543" i="59"/>
  <c r="AV543" i="59"/>
  <c r="AU543" i="59"/>
  <c r="AT543" i="59"/>
  <c r="AR543" i="59"/>
  <c r="AQ543" i="59"/>
  <c r="AP543" i="59"/>
  <c r="AO543" i="59"/>
  <c r="AN543" i="59"/>
  <c r="AM543" i="59"/>
  <c r="AL543" i="59"/>
  <c r="AK543" i="59"/>
  <c r="AJ543" i="59"/>
  <c r="BC542" i="59"/>
  <c r="BB542" i="59"/>
  <c r="BA542" i="59"/>
  <c r="AZ542" i="59"/>
  <c r="AY542" i="59"/>
  <c r="AX542" i="59"/>
  <c r="AW542" i="59"/>
  <c r="AV542" i="59"/>
  <c r="AU542" i="59"/>
  <c r="AT542" i="59"/>
  <c r="AR542" i="59"/>
  <c r="AQ542" i="59"/>
  <c r="AP542" i="59"/>
  <c r="AO542" i="59"/>
  <c r="AN542" i="59"/>
  <c r="AM542" i="59"/>
  <c r="AL542" i="59"/>
  <c r="AK542" i="59"/>
  <c r="AJ542" i="59"/>
  <c r="BC541" i="59"/>
  <c r="BB541" i="59"/>
  <c r="BA541" i="59"/>
  <c r="AZ541" i="59"/>
  <c r="AY541" i="59"/>
  <c r="AX541" i="59"/>
  <c r="AW541" i="59"/>
  <c r="AV541" i="59"/>
  <c r="AU541" i="59"/>
  <c r="AT541" i="59"/>
  <c r="AR541" i="59"/>
  <c r="AQ541" i="59"/>
  <c r="AP541" i="59"/>
  <c r="AO541" i="59"/>
  <c r="AN541" i="59"/>
  <c r="AM541" i="59"/>
  <c r="AL541" i="59"/>
  <c r="AK541" i="59"/>
  <c r="AJ541" i="59"/>
  <c r="BC540" i="59"/>
  <c r="BB540" i="59"/>
  <c r="BA540" i="59"/>
  <c r="AZ540" i="59"/>
  <c r="AY540" i="59"/>
  <c r="AX540" i="59"/>
  <c r="AW540" i="59"/>
  <c r="AV540" i="59"/>
  <c r="AU540" i="59"/>
  <c r="AT540" i="59"/>
  <c r="AR540" i="59"/>
  <c r="AQ540" i="59"/>
  <c r="AP540" i="59"/>
  <c r="AO540" i="59"/>
  <c r="AN540" i="59"/>
  <c r="AM540" i="59"/>
  <c r="AL540" i="59"/>
  <c r="AK540" i="59"/>
  <c r="AJ540" i="59"/>
  <c r="BC539" i="59"/>
  <c r="BB539" i="59"/>
  <c r="BA539" i="59"/>
  <c r="AZ539" i="59"/>
  <c r="AY539" i="59"/>
  <c r="AX539" i="59"/>
  <c r="AW539" i="59"/>
  <c r="AV539" i="59"/>
  <c r="AU539" i="59"/>
  <c r="AT539" i="59"/>
  <c r="AR539" i="59"/>
  <c r="AQ539" i="59"/>
  <c r="AP539" i="59"/>
  <c r="AO539" i="59"/>
  <c r="AN539" i="59"/>
  <c r="AM539" i="59"/>
  <c r="AL539" i="59"/>
  <c r="AK539" i="59"/>
  <c r="AJ539" i="59"/>
  <c r="BC538" i="59"/>
  <c r="BB538" i="59"/>
  <c r="BA538" i="59"/>
  <c r="AZ538" i="59"/>
  <c r="AY538" i="59"/>
  <c r="AX538" i="59"/>
  <c r="AW538" i="59"/>
  <c r="AV538" i="59"/>
  <c r="AU538" i="59"/>
  <c r="AT538" i="59"/>
  <c r="AR538" i="59"/>
  <c r="AQ538" i="59"/>
  <c r="AP538" i="59"/>
  <c r="AO538" i="59"/>
  <c r="AN538" i="59"/>
  <c r="AM538" i="59"/>
  <c r="AL538" i="59"/>
  <c r="AK538" i="59"/>
  <c r="AJ538" i="59"/>
  <c r="BC537" i="59"/>
  <c r="BB537" i="59"/>
  <c r="BA537" i="59"/>
  <c r="AZ537" i="59"/>
  <c r="AY537" i="59"/>
  <c r="AX537" i="59"/>
  <c r="AW537" i="59"/>
  <c r="AV537" i="59"/>
  <c r="AU537" i="59"/>
  <c r="AT537" i="59"/>
  <c r="AR537" i="59"/>
  <c r="AQ537" i="59"/>
  <c r="AP537" i="59"/>
  <c r="AO537" i="59"/>
  <c r="AN537" i="59"/>
  <c r="AM537" i="59"/>
  <c r="AL537" i="59"/>
  <c r="AK537" i="59"/>
  <c r="AJ537" i="59"/>
  <c r="BC536" i="59"/>
  <c r="BB536" i="59"/>
  <c r="BA536" i="59"/>
  <c r="AZ536" i="59"/>
  <c r="AY536" i="59"/>
  <c r="AX536" i="59"/>
  <c r="AW536" i="59"/>
  <c r="AV536" i="59"/>
  <c r="AU536" i="59"/>
  <c r="AT536" i="59"/>
  <c r="AR536" i="59"/>
  <c r="AQ536" i="59"/>
  <c r="AP536" i="59"/>
  <c r="AO536" i="59"/>
  <c r="AN536" i="59"/>
  <c r="AM536" i="59"/>
  <c r="AL536" i="59"/>
  <c r="AK536" i="59"/>
  <c r="AJ536" i="59"/>
  <c r="BC535" i="59"/>
  <c r="BB535" i="59"/>
  <c r="BA535" i="59"/>
  <c r="AZ535" i="59"/>
  <c r="AY535" i="59"/>
  <c r="AX535" i="59"/>
  <c r="AW535" i="59"/>
  <c r="AV535" i="59"/>
  <c r="AU535" i="59"/>
  <c r="AT535" i="59"/>
  <c r="AR535" i="59"/>
  <c r="AQ535" i="59"/>
  <c r="AP535" i="59"/>
  <c r="AO535" i="59"/>
  <c r="AN535" i="59"/>
  <c r="AM535" i="59"/>
  <c r="AL535" i="59"/>
  <c r="AK535" i="59"/>
  <c r="AJ535" i="59"/>
  <c r="BC534" i="59"/>
  <c r="BB534" i="59"/>
  <c r="BA534" i="59"/>
  <c r="AZ534" i="59"/>
  <c r="AY534" i="59"/>
  <c r="AX534" i="59"/>
  <c r="AW534" i="59"/>
  <c r="AV534" i="59"/>
  <c r="AU534" i="59"/>
  <c r="AT534" i="59"/>
  <c r="AR534" i="59"/>
  <c r="AQ534" i="59"/>
  <c r="AP534" i="59"/>
  <c r="AO534" i="59"/>
  <c r="AN534" i="59"/>
  <c r="AM534" i="59"/>
  <c r="AL534" i="59"/>
  <c r="AK534" i="59"/>
  <c r="AJ534" i="59"/>
  <c r="BC533" i="59"/>
  <c r="BB533" i="59"/>
  <c r="BA533" i="59"/>
  <c r="AZ533" i="59"/>
  <c r="AY533" i="59"/>
  <c r="AX533" i="59"/>
  <c r="AW533" i="59"/>
  <c r="AV533" i="59"/>
  <c r="AU533" i="59"/>
  <c r="AT533" i="59"/>
  <c r="AR533" i="59"/>
  <c r="AQ533" i="59"/>
  <c r="AP533" i="59"/>
  <c r="AO533" i="59"/>
  <c r="AN533" i="59"/>
  <c r="AM533" i="59"/>
  <c r="AL533" i="59"/>
  <c r="AK533" i="59"/>
  <c r="AJ533" i="59"/>
  <c r="BC532" i="59"/>
  <c r="BB532" i="59"/>
  <c r="BA532" i="59"/>
  <c r="AZ532" i="59"/>
  <c r="AY532" i="59"/>
  <c r="AX532" i="59"/>
  <c r="AW532" i="59"/>
  <c r="AV532" i="59"/>
  <c r="AU532" i="59"/>
  <c r="AT532" i="59"/>
  <c r="AR532" i="59"/>
  <c r="AQ532" i="59"/>
  <c r="AP532" i="59"/>
  <c r="AO532" i="59"/>
  <c r="AN532" i="59"/>
  <c r="AM532" i="59"/>
  <c r="AL532" i="59"/>
  <c r="AK532" i="59"/>
  <c r="AJ532" i="59"/>
  <c r="BC531" i="59"/>
  <c r="BB531" i="59"/>
  <c r="BA531" i="59"/>
  <c r="AZ531" i="59"/>
  <c r="AY531" i="59"/>
  <c r="AX531" i="59"/>
  <c r="AW531" i="59"/>
  <c r="AV531" i="59"/>
  <c r="AU531" i="59"/>
  <c r="AT531" i="59"/>
  <c r="AR531" i="59"/>
  <c r="AQ531" i="59"/>
  <c r="AP531" i="59"/>
  <c r="AO531" i="59"/>
  <c r="AN531" i="59"/>
  <c r="AM531" i="59"/>
  <c r="AL531" i="59"/>
  <c r="AK531" i="59"/>
  <c r="AJ531" i="59"/>
  <c r="BC530" i="59"/>
  <c r="BB530" i="59"/>
  <c r="BA530" i="59"/>
  <c r="AZ530" i="59"/>
  <c r="AY530" i="59"/>
  <c r="AX530" i="59"/>
  <c r="AW530" i="59"/>
  <c r="AV530" i="59"/>
  <c r="AU530" i="59"/>
  <c r="AT530" i="59"/>
  <c r="AR530" i="59"/>
  <c r="AQ530" i="59"/>
  <c r="AP530" i="59"/>
  <c r="AO530" i="59"/>
  <c r="AN530" i="59"/>
  <c r="AM530" i="59"/>
  <c r="AL530" i="59"/>
  <c r="AK530" i="59"/>
  <c r="AJ530" i="59"/>
  <c r="BC529" i="59"/>
  <c r="BB529" i="59"/>
  <c r="BA529" i="59"/>
  <c r="AZ529" i="59"/>
  <c r="AY529" i="59"/>
  <c r="AX529" i="59"/>
  <c r="AW529" i="59"/>
  <c r="AV529" i="59"/>
  <c r="AU529" i="59"/>
  <c r="AT529" i="59"/>
  <c r="AR529" i="59"/>
  <c r="AQ529" i="59"/>
  <c r="AP529" i="59"/>
  <c r="AO529" i="59"/>
  <c r="AN529" i="59"/>
  <c r="AM529" i="59"/>
  <c r="AL529" i="59"/>
  <c r="AK529" i="59"/>
  <c r="AJ529" i="59"/>
  <c r="BC528" i="59"/>
  <c r="BB528" i="59"/>
  <c r="BA528" i="59"/>
  <c r="AZ528" i="59"/>
  <c r="AY528" i="59"/>
  <c r="AX528" i="59"/>
  <c r="AW528" i="59"/>
  <c r="AV528" i="59"/>
  <c r="AU528" i="59"/>
  <c r="AT528" i="59"/>
  <c r="AR528" i="59"/>
  <c r="AQ528" i="59"/>
  <c r="AP528" i="59"/>
  <c r="AO528" i="59"/>
  <c r="AN528" i="59"/>
  <c r="AM528" i="59"/>
  <c r="AL528" i="59"/>
  <c r="AK528" i="59"/>
  <c r="AJ528" i="59"/>
  <c r="BC527" i="59"/>
  <c r="BB527" i="59"/>
  <c r="BA527" i="59"/>
  <c r="AZ527" i="59"/>
  <c r="AY527" i="59"/>
  <c r="AX527" i="59"/>
  <c r="AW527" i="59"/>
  <c r="AV527" i="59"/>
  <c r="AU527" i="59"/>
  <c r="AT527" i="59"/>
  <c r="AR527" i="59"/>
  <c r="AQ527" i="59"/>
  <c r="AP527" i="59"/>
  <c r="AO527" i="59"/>
  <c r="AN527" i="59"/>
  <c r="AM527" i="59"/>
  <c r="AL527" i="59"/>
  <c r="AK527" i="59"/>
  <c r="AJ527" i="59"/>
  <c r="BC526" i="59"/>
  <c r="BB526" i="59"/>
  <c r="BA526" i="59"/>
  <c r="AZ526" i="59"/>
  <c r="AY526" i="59"/>
  <c r="AX526" i="59"/>
  <c r="AW526" i="59"/>
  <c r="AV526" i="59"/>
  <c r="AU526" i="59"/>
  <c r="AT526" i="59"/>
  <c r="AR526" i="59"/>
  <c r="AQ526" i="59"/>
  <c r="AP526" i="59"/>
  <c r="AO526" i="59"/>
  <c r="AN526" i="59"/>
  <c r="AM526" i="59"/>
  <c r="AL526" i="59"/>
  <c r="AK526" i="59"/>
  <c r="AJ526" i="59"/>
  <c r="BC525" i="59"/>
  <c r="BB525" i="59"/>
  <c r="BA525" i="59"/>
  <c r="AZ525" i="59"/>
  <c r="AY525" i="59"/>
  <c r="AX525" i="59"/>
  <c r="AW525" i="59"/>
  <c r="AV525" i="59"/>
  <c r="AU525" i="59"/>
  <c r="AT525" i="59"/>
  <c r="AR525" i="59"/>
  <c r="AQ525" i="59"/>
  <c r="AP525" i="59"/>
  <c r="AO525" i="59"/>
  <c r="AN525" i="59"/>
  <c r="AM525" i="59"/>
  <c r="AL525" i="59"/>
  <c r="AK525" i="59"/>
  <c r="AJ525" i="59"/>
  <c r="BC524" i="59"/>
  <c r="BB524" i="59"/>
  <c r="BA524" i="59"/>
  <c r="AZ524" i="59"/>
  <c r="AY524" i="59"/>
  <c r="AX524" i="59"/>
  <c r="AW524" i="59"/>
  <c r="AV524" i="59"/>
  <c r="AU524" i="59"/>
  <c r="AT524" i="59"/>
  <c r="AR524" i="59"/>
  <c r="AQ524" i="59"/>
  <c r="AP524" i="59"/>
  <c r="AO524" i="59"/>
  <c r="AN524" i="59"/>
  <c r="AM524" i="59"/>
  <c r="AL524" i="59"/>
  <c r="AK524" i="59"/>
  <c r="AJ524" i="59"/>
  <c r="BC523" i="59"/>
  <c r="BB523" i="59"/>
  <c r="BA523" i="59"/>
  <c r="AZ523" i="59"/>
  <c r="AY523" i="59"/>
  <c r="AX523" i="59"/>
  <c r="AW523" i="59"/>
  <c r="AV523" i="59"/>
  <c r="AU523" i="59"/>
  <c r="AT523" i="59"/>
  <c r="AR523" i="59"/>
  <c r="AQ523" i="59"/>
  <c r="AP523" i="59"/>
  <c r="AO523" i="59"/>
  <c r="AN523" i="59"/>
  <c r="AM523" i="59"/>
  <c r="AL523" i="59"/>
  <c r="AK523" i="59"/>
  <c r="AJ523" i="59"/>
  <c r="BC522" i="59"/>
  <c r="BB522" i="59"/>
  <c r="BA522" i="59"/>
  <c r="AZ522" i="59"/>
  <c r="AY522" i="59"/>
  <c r="AX522" i="59"/>
  <c r="AW522" i="59"/>
  <c r="AV522" i="59"/>
  <c r="AU522" i="59"/>
  <c r="AT522" i="59"/>
  <c r="AR522" i="59"/>
  <c r="AQ522" i="59"/>
  <c r="AP522" i="59"/>
  <c r="AO522" i="59"/>
  <c r="AN522" i="59"/>
  <c r="AM522" i="59"/>
  <c r="AL522" i="59"/>
  <c r="AK522" i="59"/>
  <c r="AJ522" i="59"/>
  <c r="BC521" i="59"/>
  <c r="BB521" i="59"/>
  <c r="BA521" i="59"/>
  <c r="AZ521" i="59"/>
  <c r="AY521" i="59"/>
  <c r="AX521" i="59"/>
  <c r="AW521" i="59"/>
  <c r="AV521" i="59"/>
  <c r="AU521" i="59"/>
  <c r="AT521" i="59"/>
  <c r="AR521" i="59"/>
  <c r="AQ521" i="59"/>
  <c r="AP521" i="59"/>
  <c r="AO521" i="59"/>
  <c r="AN521" i="59"/>
  <c r="AM521" i="59"/>
  <c r="AL521" i="59"/>
  <c r="AK521" i="59"/>
  <c r="AJ521" i="59"/>
  <c r="BC520" i="59"/>
  <c r="BB520" i="59"/>
  <c r="BA520" i="59"/>
  <c r="AZ520" i="59"/>
  <c r="AY520" i="59"/>
  <c r="AX520" i="59"/>
  <c r="AW520" i="59"/>
  <c r="AV520" i="59"/>
  <c r="AU520" i="59"/>
  <c r="AT520" i="59"/>
  <c r="AR520" i="59"/>
  <c r="AQ520" i="59"/>
  <c r="AP520" i="59"/>
  <c r="AO520" i="59"/>
  <c r="AN520" i="59"/>
  <c r="AM520" i="59"/>
  <c r="AL520" i="59"/>
  <c r="AK520" i="59"/>
  <c r="AJ520" i="59"/>
  <c r="BC519" i="59"/>
  <c r="BB519" i="59"/>
  <c r="BA519" i="59"/>
  <c r="AZ519" i="59"/>
  <c r="AY519" i="59"/>
  <c r="AX519" i="59"/>
  <c r="AW519" i="59"/>
  <c r="AV519" i="59"/>
  <c r="AU519" i="59"/>
  <c r="AT519" i="59"/>
  <c r="AR519" i="59"/>
  <c r="AQ519" i="59"/>
  <c r="AP519" i="59"/>
  <c r="AO519" i="59"/>
  <c r="AN519" i="59"/>
  <c r="AM519" i="59"/>
  <c r="AL519" i="59"/>
  <c r="AK519" i="59"/>
  <c r="AJ519" i="59"/>
  <c r="BC518" i="59"/>
  <c r="BB518" i="59"/>
  <c r="BA518" i="59"/>
  <c r="AZ518" i="59"/>
  <c r="AY518" i="59"/>
  <c r="AX518" i="59"/>
  <c r="AW518" i="59"/>
  <c r="AV518" i="59"/>
  <c r="AU518" i="59"/>
  <c r="AT518" i="59"/>
  <c r="AR518" i="59"/>
  <c r="AQ518" i="59"/>
  <c r="AP518" i="59"/>
  <c r="AO518" i="59"/>
  <c r="AN518" i="59"/>
  <c r="AM518" i="59"/>
  <c r="AL518" i="59"/>
  <c r="AK518" i="59"/>
  <c r="AJ518" i="59"/>
  <c r="BC517" i="59"/>
  <c r="BB517" i="59"/>
  <c r="BA517" i="59"/>
  <c r="AZ517" i="59"/>
  <c r="AY517" i="59"/>
  <c r="AX517" i="59"/>
  <c r="AW517" i="59"/>
  <c r="AV517" i="59"/>
  <c r="AU517" i="59"/>
  <c r="AT517" i="59"/>
  <c r="AR517" i="59"/>
  <c r="AQ517" i="59"/>
  <c r="AP517" i="59"/>
  <c r="AO517" i="59"/>
  <c r="AN517" i="59"/>
  <c r="AM517" i="59"/>
  <c r="AL517" i="59"/>
  <c r="AK517" i="59"/>
  <c r="AJ517" i="59"/>
  <c r="BC516" i="59"/>
  <c r="BB516" i="59"/>
  <c r="BA516" i="59"/>
  <c r="AZ516" i="59"/>
  <c r="AY516" i="59"/>
  <c r="AX516" i="59"/>
  <c r="AW516" i="59"/>
  <c r="AV516" i="59"/>
  <c r="AU516" i="59"/>
  <c r="AT516" i="59"/>
  <c r="AR516" i="59"/>
  <c r="AQ516" i="59"/>
  <c r="AP516" i="59"/>
  <c r="AO516" i="59"/>
  <c r="AN516" i="59"/>
  <c r="AM516" i="59"/>
  <c r="AL516" i="59"/>
  <c r="AK516" i="59"/>
  <c r="AJ516" i="59"/>
  <c r="BC515" i="59"/>
  <c r="BB515" i="59"/>
  <c r="BA515" i="59"/>
  <c r="AZ515" i="59"/>
  <c r="AY515" i="59"/>
  <c r="AX515" i="59"/>
  <c r="AW515" i="59"/>
  <c r="AV515" i="59"/>
  <c r="AU515" i="59"/>
  <c r="AT515" i="59"/>
  <c r="AR515" i="59"/>
  <c r="AQ515" i="59"/>
  <c r="AP515" i="59"/>
  <c r="AO515" i="59"/>
  <c r="AN515" i="59"/>
  <c r="AM515" i="59"/>
  <c r="AL515" i="59"/>
  <c r="AK515" i="59"/>
  <c r="AJ515" i="59"/>
  <c r="BC514" i="59"/>
  <c r="BB514" i="59"/>
  <c r="BA514" i="59"/>
  <c r="AZ514" i="59"/>
  <c r="AY514" i="59"/>
  <c r="AX514" i="59"/>
  <c r="AW514" i="59"/>
  <c r="AV514" i="59"/>
  <c r="AU514" i="59"/>
  <c r="AT514" i="59"/>
  <c r="AR514" i="59"/>
  <c r="AQ514" i="59"/>
  <c r="AP514" i="59"/>
  <c r="AO514" i="59"/>
  <c r="AN514" i="59"/>
  <c r="AM514" i="59"/>
  <c r="AL514" i="59"/>
  <c r="AK514" i="59"/>
  <c r="AJ514" i="59"/>
  <c r="BC513" i="59"/>
  <c r="BB513" i="59"/>
  <c r="BA513" i="59"/>
  <c r="AZ513" i="59"/>
  <c r="AY513" i="59"/>
  <c r="AX513" i="59"/>
  <c r="AW513" i="59"/>
  <c r="AV513" i="59"/>
  <c r="AU513" i="59"/>
  <c r="AT513" i="59"/>
  <c r="AR513" i="59"/>
  <c r="AQ513" i="59"/>
  <c r="AP513" i="59"/>
  <c r="AO513" i="59"/>
  <c r="AN513" i="59"/>
  <c r="AM513" i="59"/>
  <c r="AL513" i="59"/>
  <c r="AK513" i="59"/>
  <c r="AJ513" i="59"/>
  <c r="BC512" i="59"/>
  <c r="BB512" i="59"/>
  <c r="BA512" i="59"/>
  <c r="AZ512" i="59"/>
  <c r="AY512" i="59"/>
  <c r="AX512" i="59"/>
  <c r="AW512" i="59"/>
  <c r="AV512" i="59"/>
  <c r="AU512" i="59"/>
  <c r="AT512" i="59"/>
  <c r="AR512" i="59"/>
  <c r="AQ512" i="59"/>
  <c r="AP512" i="59"/>
  <c r="AO512" i="59"/>
  <c r="AN512" i="59"/>
  <c r="AM512" i="59"/>
  <c r="AL512" i="59"/>
  <c r="AK512" i="59"/>
  <c r="AJ512" i="59"/>
  <c r="BC511" i="59"/>
  <c r="BB511" i="59"/>
  <c r="BA511" i="59"/>
  <c r="AZ511" i="59"/>
  <c r="AY511" i="59"/>
  <c r="AX511" i="59"/>
  <c r="AW511" i="59"/>
  <c r="AV511" i="59"/>
  <c r="AU511" i="59"/>
  <c r="AT511" i="59"/>
  <c r="AR511" i="59"/>
  <c r="AQ511" i="59"/>
  <c r="AP511" i="59"/>
  <c r="AO511" i="59"/>
  <c r="AN511" i="59"/>
  <c r="AM511" i="59"/>
  <c r="AL511" i="59"/>
  <c r="AK511" i="59"/>
  <c r="AJ511" i="59"/>
  <c r="BC510" i="59"/>
  <c r="BB510" i="59"/>
  <c r="BA510" i="59"/>
  <c r="AZ510" i="59"/>
  <c r="AY510" i="59"/>
  <c r="AX510" i="59"/>
  <c r="AW510" i="59"/>
  <c r="AV510" i="59"/>
  <c r="AU510" i="59"/>
  <c r="AT510" i="59"/>
  <c r="AR510" i="59"/>
  <c r="AQ510" i="59"/>
  <c r="AP510" i="59"/>
  <c r="AO510" i="59"/>
  <c r="AN510" i="59"/>
  <c r="AM510" i="59"/>
  <c r="AL510" i="59"/>
  <c r="AK510" i="59"/>
  <c r="AJ510" i="59"/>
  <c r="BC509" i="59"/>
  <c r="BB509" i="59"/>
  <c r="BA509" i="59"/>
  <c r="AZ509" i="59"/>
  <c r="AY509" i="59"/>
  <c r="AX509" i="59"/>
  <c r="AW509" i="59"/>
  <c r="AV509" i="59"/>
  <c r="AU509" i="59"/>
  <c r="AT509" i="59"/>
  <c r="AR509" i="59"/>
  <c r="AQ509" i="59"/>
  <c r="AP509" i="59"/>
  <c r="AO509" i="59"/>
  <c r="AN509" i="59"/>
  <c r="AM509" i="59"/>
  <c r="AL509" i="59"/>
  <c r="AK509" i="59"/>
  <c r="AJ509" i="59"/>
  <c r="BC508" i="59"/>
  <c r="BB508" i="59"/>
  <c r="BA508" i="59"/>
  <c r="AZ508" i="59"/>
  <c r="AY508" i="59"/>
  <c r="AX508" i="59"/>
  <c r="AW508" i="59"/>
  <c r="AV508" i="59"/>
  <c r="AU508" i="59"/>
  <c r="AT508" i="59"/>
  <c r="AR508" i="59"/>
  <c r="AQ508" i="59"/>
  <c r="AP508" i="59"/>
  <c r="AO508" i="59"/>
  <c r="AN508" i="59"/>
  <c r="AM508" i="59"/>
  <c r="AL508" i="59"/>
  <c r="AK508" i="59"/>
  <c r="AJ508" i="59"/>
  <c r="BC507" i="59"/>
  <c r="BB507" i="59"/>
  <c r="BA507" i="59"/>
  <c r="AZ507" i="59"/>
  <c r="AY507" i="59"/>
  <c r="AX507" i="59"/>
  <c r="AW507" i="59"/>
  <c r="AV507" i="59"/>
  <c r="AU507" i="59"/>
  <c r="AT507" i="59"/>
  <c r="AR507" i="59"/>
  <c r="AQ507" i="59"/>
  <c r="AP507" i="59"/>
  <c r="AO507" i="59"/>
  <c r="AN507" i="59"/>
  <c r="AM507" i="59"/>
  <c r="AL507" i="59"/>
  <c r="AK507" i="59"/>
  <c r="AJ507" i="59"/>
  <c r="BC506" i="59"/>
  <c r="BB506" i="59"/>
  <c r="BA506" i="59"/>
  <c r="AZ506" i="59"/>
  <c r="AY506" i="59"/>
  <c r="AX506" i="59"/>
  <c r="AW506" i="59"/>
  <c r="AV506" i="59"/>
  <c r="AU506" i="59"/>
  <c r="AT506" i="59"/>
  <c r="AR506" i="59"/>
  <c r="AQ506" i="59"/>
  <c r="AP506" i="59"/>
  <c r="AO506" i="59"/>
  <c r="AN506" i="59"/>
  <c r="AM506" i="59"/>
  <c r="AL506" i="59"/>
  <c r="AK506" i="59"/>
  <c r="AJ506" i="59"/>
  <c r="BC505" i="59"/>
  <c r="BB505" i="59"/>
  <c r="BA505" i="59"/>
  <c r="AZ505" i="59"/>
  <c r="AY505" i="59"/>
  <c r="AX505" i="59"/>
  <c r="AW505" i="59"/>
  <c r="AV505" i="59"/>
  <c r="AU505" i="59"/>
  <c r="AT505" i="59"/>
  <c r="AR505" i="59"/>
  <c r="AQ505" i="59"/>
  <c r="AP505" i="59"/>
  <c r="AO505" i="59"/>
  <c r="AN505" i="59"/>
  <c r="AM505" i="59"/>
  <c r="AL505" i="59"/>
  <c r="AK505" i="59"/>
  <c r="AJ505" i="59"/>
  <c r="BC504" i="59"/>
  <c r="BB504" i="59"/>
  <c r="BA504" i="59"/>
  <c r="AZ504" i="59"/>
  <c r="AY504" i="59"/>
  <c r="AX504" i="59"/>
  <c r="AW504" i="59"/>
  <c r="AV504" i="59"/>
  <c r="AU504" i="59"/>
  <c r="AT504" i="59"/>
  <c r="AR504" i="59"/>
  <c r="AQ504" i="59"/>
  <c r="AP504" i="59"/>
  <c r="AO504" i="59"/>
  <c r="AN504" i="59"/>
  <c r="AM504" i="59"/>
  <c r="AL504" i="59"/>
  <c r="AK504" i="59"/>
  <c r="AJ504" i="59"/>
  <c r="BC503" i="59"/>
  <c r="BB503" i="59"/>
  <c r="BA503" i="59"/>
  <c r="AZ503" i="59"/>
  <c r="AY503" i="59"/>
  <c r="AX503" i="59"/>
  <c r="AW503" i="59"/>
  <c r="AV503" i="59"/>
  <c r="AU503" i="59"/>
  <c r="AT503" i="59"/>
  <c r="AR503" i="59"/>
  <c r="AQ503" i="59"/>
  <c r="AP503" i="59"/>
  <c r="AO503" i="59"/>
  <c r="AN503" i="59"/>
  <c r="AM503" i="59"/>
  <c r="AL503" i="59"/>
  <c r="AK503" i="59"/>
  <c r="AJ503" i="59"/>
  <c r="BC502" i="59"/>
  <c r="BB502" i="59"/>
  <c r="BA502" i="59"/>
  <c r="AZ502" i="59"/>
  <c r="AY502" i="59"/>
  <c r="AX502" i="59"/>
  <c r="AW502" i="59"/>
  <c r="AV502" i="59"/>
  <c r="AU502" i="59"/>
  <c r="AT502" i="59"/>
  <c r="AR502" i="59"/>
  <c r="AQ502" i="59"/>
  <c r="AP502" i="59"/>
  <c r="AO502" i="59"/>
  <c r="AN502" i="59"/>
  <c r="AM502" i="59"/>
  <c r="AL502" i="59"/>
  <c r="AK502" i="59"/>
  <c r="AJ502" i="59"/>
  <c r="BC501" i="59"/>
  <c r="BB501" i="59"/>
  <c r="BA501" i="59"/>
  <c r="AZ501" i="59"/>
  <c r="AY501" i="59"/>
  <c r="AX501" i="59"/>
  <c r="AW501" i="59"/>
  <c r="AV501" i="59"/>
  <c r="AU501" i="59"/>
  <c r="AT501" i="59"/>
  <c r="AR501" i="59"/>
  <c r="AQ501" i="59"/>
  <c r="AP501" i="59"/>
  <c r="AO501" i="59"/>
  <c r="AN501" i="59"/>
  <c r="AM501" i="59"/>
  <c r="AL501" i="59"/>
  <c r="AK501" i="59"/>
  <c r="AJ501" i="59"/>
  <c r="BC500" i="59"/>
  <c r="BB500" i="59"/>
  <c r="BA500" i="59"/>
  <c r="AZ500" i="59"/>
  <c r="AY500" i="59"/>
  <c r="AX500" i="59"/>
  <c r="AW500" i="59"/>
  <c r="AV500" i="59"/>
  <c r="AU500" i="59"/>
  <c r="AT500" i="59"/>
  <c r="AR500" i="59"/>
  <c r="AQ500" i="59"/>
  <c r="AP500" i="59"/>
  <c r="AO500" i="59"/>
  <c r="AN500" i="59"/>
  <c r="AM500" i="59"/>
  <c r="AL500" i="59"/>
  <c r="AK500" i="59"/>
  <c r="AJ500" i="59"/>
  <c r="BC499" i="59"/>
  <c r="BB499" i="59"/>
  <c r="BA499" i="59"/>
  <c r="AZ499" i="59"/>
  <c r="AY499" i="59"/>
  <c r="AX499" i="59"/>
  <c r="AW499" i="59"/>
  <c r="AV499" i="59"/>
  <c r="AU499" i="59"/>
  <c r="AT499" i="59"/>
  <c r="AR499" i="59"/>
  <c r="AQ499" i="59"/>
  <c r="AP499" i="59"/>
  <c r="AO499" i="59"/>
  <c r="AN499" i="59"/>
  <c r="AM499" i="59"/>
  <c r="AL499" i="59"/>
  <c r="AK499" i="59"/>
  <c r="AJ499" i="59"/>
  <c r="BC498" i="59"/>
  <c r="BB498" i="59"/>
  <c r="BA498" i="59"/>
  <c r="AZ498" i="59"/>
  <c r="AY498" i="59"/>
  <c r="AX498" i="59"/>
  <c r="AW498" i="59"/>
  <c r="AV498" i="59"/>
  <c r="AU498" i="59"/>
  <c r="AT498" i="59"/>
  <c r="AR498" i="59"/>
  <c r="AQ498" i="59"/>
  <c r="AP498" i="59"/>
  <c r="AO498" i="59"/>
  <c r="AN498" i="59"/>
  <c r="AM498" i="59"/>
  <c r="AL498" i="59"/>
  <c r="AK498" i="59"/>
  <c r="AJ498" i="59"/>
  <c r="BC497" i="59"/>
  <c r="BB497" i="59"/>
  <c r="BA497" i="59"/>
  <c r="AZ497" i="59"/>
  <c r="AY497" i="59"/>
  <c r="AX497" i="59"/>
  <c r="AW497" i="59"/>
  <c r="AV497" i="59"/>
  <c r="AU497" i="59"/>
  <c r="AT497" i="59"/>
  <c r="AR497" i="59"/>
  <c r="AQ497" i="59"/>
  <c r="AP497" i="59"/>
  <c r="AO497" i="59"/>
  <c r="AN497" i="59"/>
  <c r="AM497" i="59"/>
  <c r="AL497" i="59"/>
  <c r="AK497" i="59"/>
  <c r="AJ497" i="59"/>
  <c r="BC496" i="59"/>
  <c r="BB496" i="59"/>
  <c r="BA496" i="59"/>
  <c r="AZ496" i="59"/>
  <c r="AY496" i="59"/>
  <c r="AX496" i="59"/>
  <c r="AW496" i="59"/>
  <c r="AV496" i="59"/>
  <c r="AU496" i="59"/>
  <c r="AT496" i="59"/>
  <c r="AR496" i="59"/>
  <c r="AQ496" i="59"/>
  <c r="AP496" i="59"/>
  <c r="AO496" i="59"/>
  <c r="AN496" i="59"/>
  <c r="AM496" i="59"/>
  <c r="AL496" i="59"/>
  <c r="AK496" i="59"/>
  <c r="AJ496" i="59"/>
  <c r="BC495" i="59"/>
  <c r="BB495" i="59"/>
  <c r="BA495" i="59"/>
  <c r="AZ495" i="59"/>
  <c r="AY495" i="59"/>
  <c r="AX495" i="59"/>
  <c r="AW495" i="59"/>
  <c r="AV495" i="59"/>
  <c r="AU495" i="59"/>
  <c r="AT495" i="59"/>
  <c r="AR495" i="59"/>
  <c r="AQ495" i="59"/>
  <c r="AP495" i="59"/>
  <c r="AO495" i="59"/>
  <c r="AN495" i="59"/>
  <c r="AM495" i="59"/>
  <c r="AL495" i="59"/>
  <c r="AK495" i="59"/>
  <c r="AJ495" i="59"/>
  <c r="BC494" i="59"/>
  <c r="BB494" i="59"/>
  <c r="BA494" i="59"/>
  <c r="AZ494" i="59"/>
  <c r="AY494" i="59"/>
  <c r="AX494" i="59"/>
  <c r="AW494" i="59"/>
  <c r="AV494" i="59"/>
  <c r="AU494" i="59"/>
  <c r="AT494" i="59"/>
  <c r="AR494" i="59"/>
  <c r="AQ494" i="59"/>
  <c r="AP494" i="59"/>
  <c r="AO494" i="59"/>
  <c r="AN494" i="59"/>
  <c r="AM494" i="59"/>
  <c r="AL494" i="59"/>
  <c r="AK494" i="59"/>
  <c r="AJ494" i="59"/>
  <c r="BC493" i="59"/>
  <c r="BB493" i="59"/>
  <c r="BA493" i="59"/>
  <c r="AZ493" i="59"/>
  <c r="AY493" i="59"/>
  <c r="AX493" i="59"/>
  <c r="AW493" i="59"/>
  <c r="AV493" i="59"/>
  <c r="AU493" i="59"/>
  <c r="AT493" i="59"/>
  <c r="AR493" i="59"/>
  <c r="AQ493" i="59"/>
  <c r="AP493" i="59"/>
  <c r="AO493" i="59"/>
  <c r="AN493" i="59"/>
  <c r="AM493" i="59"/>
  <c r="AL493" i="59"/>
  <c r="AK493" i="59"/>
  <c r="AJ493" i="59"/>
  <c r="BC492" i="59"/>
  <c r="BB492" i="59"/>
  <c r="BA492" i="59"/>
  <c r="AZ492" i="59"/>
  <c r="AY492" i="59"/>
  <c r="AX492" i="59"/>
  <c r="AW492" i="59"/>
  <c r="AV492" i="59"/>
  <c r="AU492" i="59"/>
  <c r="AT492" i="59"/>
  <c r="AR492" i="59"/>
  <c r="AQ492" i="59"/>
  <c r="AP492" i="59"/>
  <c r="AO492" i="59"/>
  <c r="AN492" i="59"/>
  <c r="AM492" i="59"/>
  <c r="AL492" i="59"/>
  <c r="AK492" i="59"/>
  <c r="AJ492" i="59"/>
  <c r="BC491" i="59"/>
  <c r="BB491" i="59"/>
  <c r="BA491" i="59"/>
  <c r="AZ491" i="59"/>
  <c r="AY491" i="59"/>
  <c r="AX491" i="59"/>
  <c r="AW491" i="59"/>
  <c r="AV491" i="59"/>
  <c r="AU491" i="59"/>
  <c r="AT491" i="59"/>
  <c r="AR491" i="59"/>
  <c r="AQ491" i="59"/>
  <c r="AP491" i="59"/>
  <c r="AO491" i="59"/>
  <c r="AN491" i="59"/>
  <c r="AM491" i="59"/>
  <c r="AL491" i="59"/>
  <c r="AK491" i="59"/>
  <c r="AJ491" i="59"/>
  <c r="BC490" i="59"/>
  <c r="BB490" i="59"/>
  <c r="BA490" i="59"/>
  <c r="AZ490" i="59"/>
  <c r="AY490" i="59"/>
  <c r="AX490" i="59"/>
  <c r="AW490" i="59"/>
  <c r="AV490" i="59"/>
  <c r="AU490" i="59"/>
  <c r="AT490" i="59"/>
  <c r="AR490" i="59"/>
  <c r="AQ490" i="59"/>
  <c r="AP490" i="59"/>
  <c r="AO490" i="59"/>
  <c r="AN490" i="59"/>
  <c r="AM490" i="59"/>
  <c r="AL490" i="59"/>
  <c r="AK490" i="59"/>
  <c r="AJ490" i="59"/>
  <c r="BC489" i="59"/>
  <c r="BB489" i="59"/>
  <c r="BA489" i="59"/>
  <c r="AZ489" i="59"/>
  <c r="AY489" i="59"/>
  <c r="AX489" i="59"/>
  <c r="AW489" i="59"/>
  <c r="AV489" i="59"/>
  <c r="AU489" i="59"/>
  <c r="AT489" i="59"/>
  <c r="AR489" i="59"/>
  <c r="AQ489" i="59"/>
  <c r="AP489" i="59"/>
  <c r="AO489" i="59"/>
  <c r="AN489" i="59"/>
  <c r="AM489" i="59"/>
  <c r="AL489" i="59"/>
  <c r="AK489" i="59"/>
  <c r="AJ489" i="59"/>
  <c r="BC488" i="59"/>
  <c r="BB488" i="59"/>
  <c r="BA488" i="59"/>
  <c r="AZ488" i="59"/>
  <c r="AY488" i="59"/>
  <c r="AX488" i="59"/>
  <c r="AW488" i="59"/>
  <c r="AV488" i="59"/>
  <c r="AU488" i="59"/>
  <c r="AT488" i="59"/>
  <c r="AR488" i="59"/>
  <c r="AQ488" i="59"/>
  <c r="AP488" i="59"/>
  <c r="AO488" i="59"/>
  <c r="AN488" i="59"/>
  <c r="AM488" i="59"/>
  <c r="AL488" i="59"/>
  <c r="AK488" i="59"/>
  <c r="AJ488" i="59"/>
  <c r="BC487" i="59"/>
  <c r="BB487" i="59"/>
  <c r="BA487" i="59"/>
  <c r="AZ487" i="59"/>
  <c r="AY487" i="59"/>
  <c r="AX487" i="59"/>
  <c r="AW487" i="59"/>
  <c r="AV487" i="59"/>
  <c r="AU487" i="59"/>
  <c r="AT487" i="59"/>
  <c r="AR487" i="59"/>
  <c r="AQ487" i="59"/>
  <c r="AP487" i="59"/>
  <c r="AO487" i="59"/>
  <c r="AN487" i="59"/>
  <c r="AM487" i="59"/>
  <c r="AL487" i="59"/>
  <c r="AK487" i="59"/>
  <c r="AJ487" i="59"/>
  <c r="BC486" i="59"/>
  <c r="BB486" i="59"/>
  <c r="BA486" i="59"/>
  <c r="AZ486" i="59"/>
  <c r="AY486" i="59"/>
  <c r="AX486" i="59"/>
  <c r="AW486" i="59"/>
  <c r="AV486" i="59"/>
  <c r="AU486" i="59"/>
  <c r="AT486" i="59"/>
  <c r="AR486" i="59"/>
  <c r="AQ486" i="59"/>
  <c r="AP486" i="59"/>
  <c r="AO486" i="59"/>
  <c r="AN486" i="59"/>
  <c r="AM486" i="59"/>
  <c r="AL486" i="59"/>
  <c r="AK486" i="59"/>
  <c r="AJ486" i="59"/>
  <c r="BC485" i="59"/>
  <c r="BB485" i="59"/>
  <c r="BA485" i="59"/>
  <c r="AZ485" i="59"/>
  <c r="AY485" i="59"/>
  <c r="AX485" i="59"/>
  <c r="AW485" i="59"/>
  <c r="AV485" i="59"/>
  <c r="AU485" i="59"/>
  <c r="AT485" i="59"/>
  <c r="AR485" i="59"/>
  <c r="AQ485" i="59"/>
  <c r="AP485" i="59"/>
  <c r="AO485" i="59"/>
  <c r="AN485" i="59"/>
  <c r="AM485" i="59"/>
  <c r="AL485" i="59"/>
  <c r="AK485" i="59"/>
  <c r="AJ485" i="59"/>
  <c r="BC484" i="59"/>
  <c r="BB484" i="59"/>
  <c r="BA484" i="59"/>
  <c r="AZ484" i="59"/>
  <c r="AY484" i="59"/>
  <c r="AX484" i="59"/>
  <c r="AW484" i="59"/>
  <c r="AV484" i="59"/>
  <c r="AU484" i="59"/>
  <c r="AT484" i="59"/>
  <c r="AR484" i="59"/>
  <c r="AQ484" i="59"/>
  <c r="AP484" i="59"/>
  <c r="AO484" i="59"/>
  <c r="AN484" i="59"/>
  <c r="AM484" i="59"/>
  <c r="AL484" i="59"/>
  <c r="AK484" i="59"/>
  <c r="AJ484" i="59"/>
  <c r="BC483" i="59"/>
  <c r="BB483" i="59"/>
  <c r="BA483" i="59"/>
  <c r="AZ483" i="59"/>
  <c r="AY483" i="59"/>
  <c r="AX483" i="59"/>
  <c r="AW483" i="59"/>
  <c r="AV483" i="59"/>
  <c r="AU483" i="59"/>
  <c r="AT483" i="59"/>
  <c r="AR483" i="59"/>
  <c r="AQ483" i="59"/>
  <c r="AP483" i="59"/>
  <c r="AO483" i="59"/>
  <c r="AN483" i="59"/>
  <c r="AM483" i="59"/>
  <c r="AL483" i="59"/>
  <c r="AK483" i="59"/>
  <c r="AJ483" i="59"/>
  <c r="BC482" i="59"/>
  <c r="BB482" i="59"/>
  <c r="BA482" i="59"/>
  <c r="AZ482" i="59"/>
  <c r="AY482" i="59"/>
  <c r="AX482" i="59"/>
  <c r="AW482" i="59"/>
  <c r="AV482" i="59"/>
  <c r="AU482" i="59"/>
  <c r="AT482" i="59"/>
  <c r="AR482" i="59"/>
  <c r="AQ482" i="59"/>
  <c r="AP482" i="59"/>
  <c r="AO482" i="59"/>
  <c r="AN482" i="59"/>
  <c r="AM482" i="59"/>
  <c r="AL482" i="59"/>
  <c r="AK482" i="59"/>
  <c r="AJ482" i="59"/>
  <c r="BC481" i="59"/>
  <c r="BB481" i="59"/>
  <c r="BA481" i="59"/>
  <c r="AZ481" i="59"/>
  <c r="AY481" i="59"/>
  <c r="AX481" i="59"/>
  <c r="AW481" i="59"/>
  <c r="AV481" i="59"/>
  <c r="AU481" i="59"/>
  <c r="AT481" i="59"/>
  <c r="AR481" i="59"/>
  <c r="AQ481" i="59"/>
  <c r="AP481" i="59"/>
  <c r="AO481" i="59"/>
  <c r="AN481" i="59"/>
  <c r="AM481" i="59"/>
  <c r="AL481" i="59"/>
  <c r="AK481" i="59"/>
  <c r="AJ481" i="59"/>
  <c r="BC480" i="59"/>
  <c r="BB480" i="59"/>
  <c r="BA480" i="59"/>
  <c r="AZ480" i="59"/>
  <c r="AY480" i="59"/>
  <c r="AX480" i="59"/>
  <c r="AW480" i="59"/>
  <c r="AV480" i="59"/>
  <c r="AU480" i="59"/>
  <c r="AT480" i="59"/>
  <c r="AR480" i="59"/>
  <c r="AQ480" i="59"/>
  <c r="AP480" i="59"/>
  <c r="AO480" i="59"/>
  <c r="AN480" i="59"/>
  <c r="AM480" i="59"/>
  <c r="AL480" i="59"/>
  <c r="AK480" i="59"/>
  <c r="AJ480" i="59"/>
  <c r="BC479" i="59"/>
  <c r="BB479" i="59"/>
  <c r="BA479" i="59"/>
  <c r="AZ479" i="59"/>
  <c r="AY479" i="59"/>
  <c r="AX479" i="59"/>
  <c r="AW479" i="59"/>
  <c r="AV479" i="59"/>
  <c r="AU479" i="59"/>
  <c r="AT479" i="59"/>
  <c r="AR479" i="59"/>
  <c r="AQ479" i="59"/>
  <c r="AP479" i="59"/>
  <c r="AO479" i="59"/>
  <c r="AN479" i="59"/>
  <c r="AM479" i="59"/>
  <c r="AL479" i="59"/>
  <c r="AK479" i="59"/>
  <c r="AJ479" i="59"/>
  <c r="BC478" i="59"/>
  <c r="BB478" i="59"/>
  <c r="BA478" i="59"/>
  <c r="AZ478" i="59"/>
  <c r="AY478" i="59"/>
  <c r="AX478" i="59"/>
  <c r="AW478" i="59"/>
  <c r="AV478" i="59"/>
  <c r="AU478" i="59"/>
  <c r="AT478" i="59"/>
  <c r="AR478" i="59"/>
  <c r="AQ478" i="59"/>
  <c r="AP478" i="59"/>
  <c r="AO478" i="59"/>
  <c r="AN478" i="59"/>
  <c r="AM478" i="59"/>
  <c r="AL478" i="59"/>
  <c r="AK478" i="59"/>
  <c r="AJ478" i="59"/>
  <c r="BC477" i="59"/>
  <c r="BB477" i="59"/>
  <c r="BA477" i="59"/>
  <c r="AZ477" i="59"/>
  <c r="AY477" i="59"/>
  <c r="AX477" i="59"/>
  <c r="AW477" i="59"/>
  <c r="AV477" i="59"/>
  <c r="AU477" i="59"/>
  <c r="AT477" i="59"/>
  <c r="AR477" i="59"/>
  <c r="AQ477" i="59"/>
  <c r="AP477" i="59"/>
  <c r="AO477" i="59"/>
  <c r="AN477" i="59"/>
  <c r="AM477" i="59"/>
  <c r="AL477" i="59"/>
  <c r="AK477" i="59"/>
  <c r="AJ477" i="59"/>
  <c r="BC476" i="59"/>
  <c r="BB476" i="59"/>
  <c r="BA476" i="59"/>
  <c r="AZ476" i="59"/>
  <c r="AY476" i="59"/>
  <c r="AX476" i="59"/>
  <c r="AW476" i="59"/>
  <c r="AV476" i="59"/>
  <c r="AU476" i="59"/>
  <c r="AT476" i="59"/>
  <c r="AR476" i="59"/>
  <c r="AQ476" i="59"/>
  <c r="AP476" i="59"/>
  <c r="AO476" i="59"/>
  <c r="AN476" i="59"/>
  <c r="AM476" i="59"/>
  <c r="AL476" i="59"/>
  <c r="AK476" i="59"/>
  <c r="AJ476" i="59"/>
  <c r="BC475" i="59"/>
  <c r="BB475" i="59"/>
  <c r="BA475" i="59"/>
  <c r="AZ475" i="59"/>
  <c r="AY475" i="59"/>
  <c r="AX475" i="59"/>
  <c r="AW475" i="59"/>
  <c r="AV475" i="59"/>
  <c r="AU475" i="59"/>
  <c r="AT475" i="59"/>
  <c r="AR475" i="59"/>
  <c r="AQ475" i="59"/>
  <c r="AP475" i="59"/>
  <c r="AO475" i="59"/>
  <c r="AN475" i="59"/>
  <c r="AM475" i="59"/>
  <c r="AL475" i="59"/>
  <c r="AK475" i="59"/>
  <c r="AJ475" i="59"/>
  <c r="BC474" i="59"/>
  <c r="BB474" i="59"/>
  <c r="BA474" i="59"/>
  <c r="AZ474" i="59"/>
  <c r="AY474" i="59"/>
  <c r="AX474" i="59"/>
  <c r="AW474" i="59"/>
  <c r="AV474" i="59"/>
  <c r="AU474" i="59"/>
  <c r="AT474" i="59"/>
  <c r="AR474" i="59"/>
  <c r="AQ474" i="59"/>
  <c r="AP474" i="59"/>
  <c r="AO474" i="59"/>
  <c r="AN474" i="59"/>
  <c r="AM474" i="59"/>
  <c r="AL474" i="59"/>
  <c r="AK474" i="59"/>
  <c r="AJ474" i="59"/>
  <c r="BC473" i="59"/>
  <c r="BB473" i="59"/>
  <c r="BA473" i="59"/>
  <c r="AZ473" i="59"/>
  <c r="AY473" i="59"/>
  <c r="AX473" i="59"/>
  <c r="AW473" i="59"/>
  <c r="AV473" i="59"/>
  <c r="AU473" i="59"/>
  <c r="AT473" i="59"/>
  <c r="AR473" i="59"/>
  <c r="AQ473" i="59"/>
  <c r="AP473" i="59"/>
  <c r="AO473" i="59"/>
  <c r="AN473" i="59"/>
  <c r="AM473" i="59"/>
  <c r="AL473" i="59"/>
  <c r="AK473" i="59"/>
  <c r="AJ473" i="59"/>
  <c r="BC472" i="59"/>
  <c r="BB472" i="59"/>
  <c r="BA472" i="59"/>
  <c r="AZ472" i="59"/>
  <c r="AY472" i="59"/>
  <c r="AX472" i="59"/>
  <c r="AW472" i="59"/>
  <c r="AV472" i="59"/>
  <c r="AU472" i="59"/>
  <c r="AT472" i="59"/>
  <c r="AR472" i="59"/>
  <c r="AQ472" i="59"/>
  <c r="AP472" i="59"/>
  <c r="AO472" i="59"/>
  <c r="AN472" i="59"/>
  <c r="AM472" i="59"/>
  <c r="AL472" i="59"/>
  <c r="AK472" i="59"/>
  <c r="AJ472" i="59"/>
  <c r="BC471" i="59"/>
  <c r="BB471" i="59"/>
  <c r="BA471" i="59"/>
  <c r="AZ471" i="59"/>
  <c r="AY471" i="59"/>
  <c r="AX471" i="59"/>
  <c r="AW471" i="59"/>
  <c r="AV471" i="59"/>
  <c r="AU471" i="59"/>
  <c r="AT471" i="59"/>
  <c r="AR471" i="59"/>
  <c r="AQ471" i="59"/>
  <c r="AP471" i="59"/>
  <c r="AO471" i="59"/>
  <c r="AN471" i="59"/>
  <c r="AM471" i="59"/>
  <c r="AL471" i="59"/>
  <c r="AK471" i="59"/>
  <c r="AJ471" i="59"/>
  <c r="BC470" i="59"/>
  <c r="BB470" i="59"/>
  <c r="BA470" i="59"/>
  <c r="AZ470" i="59"/>
  <c r="AY470" i="59"/>
  <c r="AX470" i="59"/>
  <c r="AW470" i="59"/>
  <c r="AV470" i="59"/>
  <c r="AU470" i="59"/>
  <c r="AT470" i="59"/>
  <c r="AR470" i="59"/>
  <c r="AQ470" i="59"/>
  <c r="AP470" i="59"/>
  <c r="AO470" i="59"/>
  <c r="AN470" i="59"/>
  <c r="AM470" i="59"/>
  <c r="AL470" i="59"/>
  <c r="AK470" i="59"/>
  <c r="AJ470" i="59"/>
  <c r="BC469" i="59"/>
  <c r="BB469" i="59"/>
  <c r="BA469" i="59"/>
  <c r="AZ469" i="59"/>
  <c r="AY469" i="59"/>
  <c r="AX469" i="59"/>
  <c r="AW469" i="59"/>
  <c r="AV469" i="59"/>
  <c r="AU469" i="59"/>
  <c r="AT469" i="59"/>
  <c r="AR469" i="59"/>
  <c r="AQ469" i="59"/>
  <c r="AP469" i="59"/>
  <c r="AO469" i="59"/>
  <c r="AN469" i="59"/>
  <c r="AM469" i="59"/>
  <c r="AL469" i="59"/>
  <c r="AK469" i="59"/>
  <c r="AJ469" i="59"/>
  <c r="BC468" i="59"/>
  <c r="BB468" i="59"/>
  <c r="BA468" i="59"/>
  <c r="AZ468" i="59"/>
  <c r="AY468" i="59"/>
  <c r="AX468" i="59"/>
  <c r="AW468" i="59"/>
  <c r="AV468" i="59"/>
  <c r="AU468" i="59"/>
  <c r="AT468" i="59"/>
  <c r="AR468" i="59"/>
  <c r="AQ468" i="59"/>
  <c r="AP468" i="59"/>
  <c r="AO468" i="59"/>
  <c r="AN468" i="59"/>
  <c r="AM468" i="59"/>
  <c r="AL468" i="59"/>
  <c r="AK468" i="59"/>
  <c r="AJ468" i="59"/>
  <c r="BC467" i="59"/>
  <c r="BB467" i="59"/>
  <c r="BA467" i="59"/>
  <c r="AZ467" i="59"/>
  <c r="AY467" i="59"/>
  <c r="AX467" i="59"/>
  <c r="AW467" i="59"/>
  <c r="AV467" i="59"/>
  <c r="AU467" i="59"/>
  <c r="AT467" i="59"/>
  <c r="AR467" i="59"/>
  <c r="AQ467" i="59"/>
  <c r="AP467" i="59"/>
  <c r="AO467" i="59"/>
  <c r="AN467" i="59"/>
  <c r="AM467" i="59"/>
  <c r="AL467" i="59"/>
  <c r="AK467" i="59"/>
  <c r="AJ467" i="59"/>
  <c r="BC466" i="59"/>
  <c r="BB466" i="59"/>
  <c r="BA466" i="59"/>
  <c r="AZ466" i="59"/>
  <c r="AY466" i="59"/>
  <c r="AX466" i="59"/>
  <c r="AW466" i="59"/>
  <c r="AV466" i="59"/>
  <c r="AU466" i="59"/>
  <c r="AT466" i="59"/>
  <c r="AR466" i="59"/>
  <c r="AQ466" i="59"/>
  <c r="AP466" i="59"/>
  <c r="AO466" i="59"/>
  <c r="AN466" i="59"/>
  <c r="AM466" i="59"/>
  <c r="AL466" i="59"/>
  <c r="AK466" i="59"/>
  <c r="AJ466" i="59"/>
  <c r="BC465" i="59"/>
  <c r="BB465" i="59"/>
  <c r="BA465" i="59"/>
  <c r="AZ465" i="59"/>
  <c r="AY465" i="59"/>
  <c r="AX465" i="59"/>
  <c r="AW465" i="59"/>
  <c r="AV465" i="59"/>
  <c r="AU465" i="59"/>
  <c r="AT465" i="59"/>
  <c r="AR465" i="59"/>
  <c r="AQ465" i="59"/>
  <c r="AP465" i="59"/>
  <c r="AO465" i="59"/>
  <c r="AN465" i="59"/>
  <c r="AM465" i="59"/>
  <c r="AL465" i="59"/>
  <c r="AK465" i="59"/>
  <c r="AJ465" i="59"/>
  <c r="BC464" i="59"/>
  <c r="BB464" i="59"/>
  <c r="BA464" i="59"/>
  <c r="AZ464" i="59"/>
  <c r="AY464" i="59"/>
  <c r="AX464" i="59"/>
  <c r="AW464" i="59"/>
  <c r="AV464" i="59"/>
  <c r="AU464" i="59"/>
  <c r="AT464" i="59"/>
  <c r="AR464" i="59"/>
  <c r="AQ464" i="59"/>
  <c r="AP464" i="59"/>
  <c r="AO464" i="59"/>
  <c r="AN464" i="59"/>
  <c r="AM464" i="59"/>
  <c r="AL464" i="59"/>
  <c r="AK464" i="59"/>
  <c r="AJ464" i="59"/>
  <c r="BC463" i="59"/>
  <c r="BB463" i="59"/>
  <c r="BA463" i="59"/>
  <c r="AZ463" i="59"/>
  <c r="AY463" i="59"/>
  <c r="AX463" i="59"/>
  <c r="AW463" i="59"/>
  <c r="AV463" i="59"/>
  <c r="AU463" i="59"/>
  <c r="AT463" i="59"/>
  <c r="AR463" i="59"/>
  <c r="AQ463" i="59"/>
  <c r="AP463" i="59"/>
  <c r="AO463" i="59"/>
  <c r="AN463" i="59"/>
  <c r="AM463" i="59"/>
  <c r="AL463" i="59"/>
  <c r="AK463" i="59"/>
  <c r="AJ463" i="59"/>
  <c r="BC462" i="59"/>
  <c r="BB462" i="59"/>
  <c r="BA462" i="59"/>
  <c r="AZ462" i="59"/>
  <c r="AY462" i="59"/>
  <c r="AX462" i="59"/>
  <c r="AW462" i="59"/>
  <c r="AV462" i="59"/>
  <c r="AU462" i="59"/>
  <c r="AT462" i="59"/>
  <c r="AR462" i="59"/>
  <c r="AQ462" i="59"/>
  <c r="AP462" i="59"/>
  <c r="AO462" i="59"/>
  <c r="AN462" i="59"/>
  <c r="AM462" i="59"/>
  <c r="AL462" i="59"/>
  <c r="AK462" i="59"/>
  <c r="AJ462" i="59"/>
  <c r="BC461" i="59"/>
  <c r="BB461" i="59"/>
  <c r="BA461" i="59"/>
  <c r="AZ461" i="59"/>
  <c r="AY461" i="59"/>
  <c r="AX461" i="59"/>
  <c r="AW461" i="59"/>
  <c r="AV461" i="59"/>
  <c r="AU461" i="59"/>
  <c r="AT461" i="59"/>
  <c r="AR461" i="59"/>
  <c r="AQ461" i="59"/>
  <c r="AP461" i="59"/>
  <c r="AO461" i="59"/>
  <c r="AN461" i="59"/>
  <c r="AM461" i="59"/>
  <c r="AL461" i="59"/>
  <c r="AK461" i="59"/>
  <c r="AJ461" i="59"/>
  <c r="BC460" i="59"/>
  <c r="BB460" i="59"/>
  <c r="BA460" i="59"/>
  <c r="AZ460" i="59"/>
  <c r="AY460" i="59"/>
  <c r="AX460" i="59"/>
  <c r="AW460" i="59"/>
  <c r="AV460" i="59"/>
  <c r="AU460" i="59"/>
  <c r="AT460" i="59"/>
  <c r="AR460" i="59"/>
  <c r="AQ460" i="59"/>
  <c r="AP460" i="59"/>
  <c r="AO460" i="59"/>
  <c r="AN460" i="59"/>
  <c r="AM460" i="59"/>
  <c r="AL460" i="59"/>
  <c r="AK460" i="59"/>
  <c r="AJ460" i="59"/>
  <c r="BC459" i="59"/>
  <c r="BB459" i="59"/>
  <c r="BA459" i="59"/>
  <c r="AZ459" i="59"/>
  <c r="AY459" i="59"/>
  <c r="AX459" i="59"/>
  <c r="AW459" i="59"/>
  <c r="AV459" i="59"/>
  <c r="AU459" i="59"/>
  <c r="AT459" i="59"/>
  <c r="AR459" i="59"/>
  <c r="AQ459" i="59"/>
  <c r="AP459" i="59"/>
  <c r="AO459" i="59"/>
  <c r="AN459" i="59"/>
  <c r="AM459" i="59"/>
  <c r="AL459" i="59"/>
  <c r="AK459" i="59"/>
  <c r="AJ459" i="59"/>
  <c r="BC458" i="59"/>
  <c r="BB458" i="59"/>
  <c r="BA458" i="59"/>
  <c r="AZ458" i="59"/>
  <c r="AY458" i="59"/>
  <c r="AX458" i="59"/>
  <c r="AW458" i="59"/>
  <c r="AV458" i="59"/>
  <c r="AU458" i="59"/>
  <c r="AT458" i="59"/>
  <c r="AR458" i="59"/>
  <c r="AQ458" i="59"/>
  <c r="AP458" i="59"/>
  <c r="AO458" i="59"/>
  <c r="AN458" i="59"/>
  <c r="AM458" i="59"/>
  <c r="AL458" i="59"/>
  <c r="AK458" i="59"/>
  <c r="AJ458" i="59"/>
  <c r="BC457" i="59"/>
  <c r="BB457" i="59"/>
  <c r="BA457" i="59"/>
  <c r="AZ457" i="59"/>
  <c r="AY457" i="59"/>
  <c r="AX457" i="59"/>
  <c r="AW457" i="59"/>
  <c r="AV457" i="59"/>
  <c r="AU457" i="59"/>
  <c r="AT457" i="59"/>
  <c r="AR457" i="59"/>
  <c r="AQ457" i="59"/>
  <c r="AP457" i="59"/>
  <c r="AO457" i="59"/>
  <c r="AN457" i="59"/>
  <c r="AM457" i="59"/>
  <c r="AL457" i="59"/>
  <c r="AK457" i="59"/>
  <c r="AJ457" i="59"/>
  <c r="BC456" i="59"/>
  <c r="BB456" i="59"/>
  <c r="BA456" i="59"/>
  <c r="AZ456" i="59"/>
  <c r="AY456" i="59"/>
  <c r="AX456" i="59"/>
  <c r="AW456" i="59"/>
  <c r="AV456" i="59"/>
  <c r="AU456" i="59"/>
  <c r="AT456" i="59"/>
  <c r="AR456" i="59"/>
  <c r="AQ456" i="59"/>
  <c r="AP456" i="59"/>
  <c r="AO456" i="59"/>
  <c r="AN456" i="59"/>
  <c r="AM456" i="59"/>
  <c r="AL456" i="59"/>
  <c r="AK456" i="59"/>
  <c r="AJ456" i="59"/>
  <c r="BC455" i="59"/>
  <c r="BB455" i="59"/>
  <c r="BA455" i="59"/>
  <c r="AZ455" i="59"/>
  <c r="AY455" i="59"/>
  <c r="AX455" i="59"/>
  <c r="AW455" i="59"/>
  <c r="AV455" i="59"/>
  <c r="AU455" i="59"/>
  <c r="AT455" i="59"/>
  <c r="AR455" i="59"/>
  <c r="AQ455" i="59"/>
  <c r="AP455" i="59"/>
  <c r="AO455" i="59"/>
  <c r="AN455" i="59"/>
  <c r="AM455" i="59"/>
  <c r="AL455" i="59"/>
  <c r="AK455" i="59"/>
  <c r="AJ455" i="59"/>
  <c r="BC454" i="59"/>
  <c r="BB454" i="59"/>
  <c r="BA454" i="59"/>
  <c r="AZ454" i="59"/>
  <c r="AY454" i="59"/>
  <c r="AX454" i="59"/>
  <c r="AW454" i="59"/>
  <c r="AV454" i="59"/>
  <c r="AU454" i="59"/>
  <c r="AT454" i="59"/>
  <c r="AR454" i="59"/>
  <c r="AQ454" i="59"/>
  <c r="AP454" i="59"/>
  <c r="AO454" i="59"/>
  <c r="AN454" i="59"/>
  <c r="AM454" i="59"/>
  <c r="AL454" i="59"/>
  <c r="AK454" i="59"/>
  <c r="AJ454" i="59"/>
  <c r="BC453" i="59"/>
  <c r="BB453" i="59"/>
  <c r="BA453" i="59"/>
  <c r="AZ453" i="59"/>
  <c r="AY453" i="59"/>
  <c r="AX453" i="59"/>
  <c r="AW453" i="59"/>
  <c r="AV453" i="59"/>
  <c r="AU453" i="59"/>
  <c r="AT453" i="59"/>
  <c r="AR453" i="59"/>
  <c r="AQ453" i="59"/>
  <c r="AP453" i="59"/>
  <c r="AO453" i="59"/>
  <c r="AN453" i="59"/>
  <c r="AM453" i="59"/>
  <c r="AL453" i="59"/>
  <c r="AK453" i="59"/>
  <c r="AJ453" i="59"/>
  <c r="BC452" i="59"/>
  <c r="BB452" i="59"/>
  <c r="BA452" i="59"/>
  <c r="AZ452" i="59"/>
  <c r="AY452" i="59"/>
  <c r="AX452" i="59"/>
  <c r="AW452" i="59"/>
  <c r="AV452" i="59"/>
  <c r="AU452" i="59"/>
  <c r="AT452" i="59"/>
  <c r="AR452" i="59"/>
  <c r="AQ452" i="59"/>
  <c r="AP452" i="59"/>
  <c r="AO452" i="59"/>
  <c r="AN452" i="59"/>
  <c r="AM452" i="59"/>
  <c r="AL452" i="59"/>
  <c r="AK452" i="59"/>
  <c r="AJ452" i="59"/>
  <c r="BC451" i="59"/>
  <c r="BB451" i="59"/>
  <c r="BA451" i="59"/>
  <c r="AZ451" i="59"/>
  <c r="AY451" i="59"/>
  <c r="AX451" i="59"/>
  <c r="AW451" i="59"/>
  <c r="AV451" i="59"/>
  <c r="AU451" i="59"/>
  <c r="AT451" i="59"/>
  <c r="AR451" i="59"/>
  <c r="AQ451" i="59"/>
  <c r="AP451" i="59"/>
  <c r="AO451" i="59"/>
  <c r="AN451" i="59"/>
  <c r="AM451" i="59"/>
  <c r="AL451" i="59"/>
  <c r="AK451" i="59"/>
  <c r="AJ451" i="59"/>
  <c r="BC450" i="59"/>
  <c r="BB450" i="59"/>
  <c r="BA450" i="59"/>
  <c r="AZ450" i="59"/>
  <c r="AY450" i="59"/>
  <c r="AX450" i="59"/>
  <c r="AW450" i="59"/>
  <c r="AV450" i="59"/>
  <c r="AU450" i="59"/>
  <c r="AT450" i="59"/>
  <c r="AR450" i="59"/>
  <c r="AQ450" i="59"/>
  <c r="AP450" i="59"/>
  <c r="AO450" i="59"/>
  <c r="AN450" i="59"/>
  <c r="AM450" i="59"/>
  <c r="AL450" i="59"/>
  <c r="AK450" i="59"/>
  <c r="AJ450" i="59"/>
  <c r="BC449" i="59"/>
  <c r="BB449" i="59"/>
  <c r="BA449" i="59"/>
  <c r="AZ449" i="59"/>
  <c r="AY449" i="59"/>
  <c r="AX449" i="59"/>
  <c r="AW449" i="59"/>
  <c r="AV449" i="59"/>
  <c r="AU449" i="59"/>
  <c r="AT449" i="59"/>
  <c r="AR449" i="59"/>
  <c r="AQ449" i="59"/>
  <c r="AP449" i="59"/>
  <c r="AO449" i="59"/>
  <c r="AN449" i="59"/>
  <c r="AM449" i="59"/>
  <c r="AL449" i="59"/>
  <c r="AK449" i="59"/>
  <c r="AJ449" i="59"/>
  <c r="BC448" i="59"/>
  <c r="BB448" i="59"/>
  <c r="BA448" i="59"/>
  <c r="AZ448" i="59"/>
  <c r="AY448" i="59"/>
  <c r="AX448" i="59"/>
  <c r="AW448" i="59"/>
  <c r="AV448" i="59"/>
  <c r="AU448" i="59"/>
  <c r="AT448" i="59"/>
  <c r="AR448" i="59"/>
  <c r="AQ448" i="59"/>
  <c r="AP448" i="59"/>
  <c r="AO448" i="59"/>
  <c r="AN448" i="59"/>
  <c r="AM448" i="59"/>
  <c r="AL448" i="59"/>
  <c r="AK448" i="59"/>
  <c r="AJ448" i="59"/>
  <c r="BC447" i="59"/>
  <c r="BB447" i="59"/>
  <c r="BA447" i="59"/>
  <c r="AZ447" i="59"/>
  <c r="AY447" i="59"/>
  <c r="AX447" i="59"/>
  <c r="AW447" i="59"/>
  <c r="AV447" i="59"/>
  <c r="AU447" i="59"/>
  <c r="AT447" i="59"/>
  <c r="AR447" i="59"/>
  <c r="AQ447" i="59"/>
  <c r="AP447" i="59"/>
  <c r="AO447" i="59"/>
  <c r="AN447" i="59"/>
  <c r="AM447" i="59"/>
  <c r="AL447" i="59"/>
  <c r="AK447" i="59"/>
  <c r="AJ447" i="59"/>
  <c r="BC446" i="59"/>
  <c r="BB446" i="59"/>
  <c r="BA446" i="59"/>
  <c r="AZ446" i="59"/>
  <c r="AY446" i="59"/>
  <c r="AX446" i="59"/>
  <c r="AW446" i="59"/>
  <c r="AV446" i="59"/>
  <c r="AU446" i="59"/>
  <c r="AT446" i="59"/>
  <c r="AR446" i="59"/>
  <c r="AQ446" i="59"/>
  <c r="AP446" i="59"/>
  <c r="AO446" i="59"/>
  <c r="AN446" i="59"/>
  <c r="AM446" i="59"/>
  <c r="AL446" i="59"/>
  <c r="AK446" i="59"/>
  <c r="AJ446" i="59"/>
  <c r="BC445" i="59"/>
  <c r="BB445" i="59"/>
  <c r="BA445" i="59"/>
  <c r="AZ445" i="59"/>
  <c r="AY445" i="59"/>
  <c r="AX445" i="59"/>
  <c r="AW445" i="59"/>
  <c r="AV445" i="59"/>
  <c r="AU445" i="59"/>
  <c r="AT445" i="59"/>
  <c r="AR445" i="59"/>
  <c r="AQ445" i="59"/>
  <c r="AP445" i="59"/>
  <c r="AO445" i="59"/>
  <c r="AN445" i="59"/>
  <c r="AM445" i="59"/>
  <c r="AL445" i="59"/>
  <c r="AK445" i="59"/>
  <c r="AJ445" i="59"/>
  <c r="BC444" i="59"/>
  <c r="BB444" i="59"/>
  <c r="BA444" i="59"/>
  <c r="AZ444" i="59"/>
  <c r="AY444" i="59"/>
  <c r="AX444" i="59"/>
  <c r="AW444" i="59"/>
  <c r="AV444" i="59"/>
  <c r="AU444" i="59"/>
  <c r="AT444" i="59"/>
  <c r="AR444" i="59"/>
  <c r="AQ444" i="59"/>
  <c r="AP444" i="59"/>
  <c r="AO444" i="59"/>
  <c r="AN444" i="59"/>
  <c r="AM444" i="59"/>
  <c r="AL444" i="59"/>
  <c r="AK444" i="59"/>
  <c r="AJ444" i="59"/>
  <c r="BC443" i="59"/>
  <c r="BB443" i="59"/>
  <c r="BA443" i="59"/>
  <c r="AZ443" i="59"/>
  <c r="AY443" i="59"/>
  <c r="AX443" i="59"/>
  <c r="AW443" i="59"/>
  <c r="AV443" i="59"/>
  <c r="AU443" i="59"/>
  <c r="AT443" i="59"/>
  <c r="AR443" i="59"/>
  <c r="AQ443" i="59"/>
  <c r="AP443" i="59"/>
  <c r="AO443" i="59"/>
  <c r="AN443" i="59"/>
  <c r="AM443" i="59"/>
  <c r="AL443" i="59"/>
  <c r="AK443" i="59"/>
  <c r="AJ443" i="59"/>
  <c r="BC442" i="59"/>
  <c r="BB442" i="59"/>
  <c r="BA442" i="59"/>
  <c r="AZ442" i="59"/>
  <c r="AY442" i="59"/>
  <c r="AX442" i="59"/>
  <c r="AW442" i="59"/>
  <c r="AV442" i="59"/>
  <c r="AU442" i="59"/>
  <c r="AT442" i="59"/>
  <c r="AR442" i="59"/>
  <c r="AQ442" i="59"/>
  <c r="AP442" i="59"/>
  <c r="AO442" i="59"/>
  <c r="AN442" i="59"/>
  <c r="AM442" i="59"/>
  <c r="AL442" i="59"/>
  <c r="AK442" i="59"/>
  <c r="AJ442" i="59"/>
  <c r="BC441" i="59"/>
  <c r="BB441" i="59"/>
  <c r="BA441" i="59"/>
  <c r="AZ441" i="59"/>
  <c r="AY441" i="59"/>
  <c r="AX441" i="59"/>
  <c r="AW441" i="59"/>
  <c r="AV441" i="59"/>
  <c r="AU441" i="59"/>
  <c r="AT441" i="59"/>
  <c r="AR441" i="59"/>
  <c r="AQ441" i="59"/>
  <c r="AP441" i="59"/>
  <c r="AO441" i="59"/>
  <c r="AN441" i="59"/>
  <c r="AM441" i="59"/>
  <c r="AL441" i="59"/>
  <c r="AK441" i="59"/>
  <c r="AJ441" i="59"/>
  <c r="BC440" i="59"/>
  <c r="BB440" i="59"/>
  <c r="BA440" i="59"/>
  <c r="AZ440" i="59"/>
  <c r="AY440" i="59"/>
  <c r="AX440" i="59"/>
  <c r="AW440" i="59"/>
  <c r="AV440" i="59"/>
  <c r="AU440" i="59"/>
  <c r="AT440" i="59"/>
  <c r="AR440" i="59"/>
  <c r="AQ440" i="59"/>
  <c r="AP440" i="59"/>
  <c r="AO440" i="59"/>
  <c r="AN440" i="59"/>
  <c r="AM440" i="59"/>
  <c r="AL440" i="59"/>
  <c r="AK440" i="59"/>
  <c r="AJ440" i="59"/>
  <c r="BC439" i="59"/>
  <c r="BB439" i="59"/>
  <c r="BA439" i="59"/>
  <c r="AZ439" i="59"/>
  <c r="AY439" i="59"/>
  <c r="AX439" i="59"/>
  <c r="AW439" i="59"/>
  <c r="AV439" i="59"/>
  <c r="AU439" i="59"/>
  <c r="AT439" i="59"/>
  <c r="AR439" i="59"/>
  <c r="AQ439" i="59"/>
  <c r="AP439" i="59"/>
  <c r="AO439" i="59"/>
  <c r="AN439" i="59"/>
  <c r="AM439" i="59"/>
  <c r="AL439" i="59"/>
  <c r="AK439" i="59"/>
  <c r="AJ439" i="59"/>
  <c r="BC438" i="59"/>
  <c r="BB438" i="59"/>
  <c r="BA438" i="59"/>
  <c r="AZ438" i="59"/>
  <c r="AY438" i="59"/>
  <c r="AX438" i="59"/>
  <c r="AW438" i="59"/>
  <c r="AV438" i="59"/>
  <c r="AU438" i="59"/>
  <c r="AT438" i="59"/>
  <c r="AR438" i="59"/>
  <c r="AQ438" i="59"/>
  <c r="AP438" i="59"/>
  <c r="AO438" i="59"/>
  <c r="AN438" i="59"/>
  <c r="AM438" i="59"/>
  <c r="AL438" i="59"/>
  <c r="AK438" i="59"/>
  <c r="AJ438" i="59"/>
  <c r="BC437" i="59"/>
  <c r="BB437" i="59"/>
  <c r="BA437" i="59"/>
  <c r="AZ437" i="59"/>
  <c r="AY437" i="59"/>
  <c r="AX437" i="59"/>
  <c r="AW437" i="59"/>
  <c r="AV437" i="59"/>
  <c r="AU437" i="59"/>
  <c r="AT437" i="59"/>
  <c r="AR437" i="59"/>
  <c r="AQ437" i="59"/>
  <c r="AP437" i="59"/>
  <c r="AO437" i="59"/>
  <c r="AN437" i="59"/>
  <c r="AM437" i="59"/>
  <c r="AL437" i="59"/>
  <c r="AK437" i="59"/>
  <c r="AJ437" i="59"/>
  <c r="BC436" i="59"/>
  <c r="BB436" i="59"/>
  <c r="BA436" i="59"/>
  <c r="AZ436" i="59"/>
  <c r="AY436" i="59"/>
  <c r="AX436" i="59"/>
  <c r="AW436" i="59"/>
  <c r="AV436" i="59"/>
  <c r="AU436" i="59"/>
  <c r="AT436" i="59"/>
  <c r="AR436" i="59"/>
  <c r="AQ436" i="59"/>
  <c r="AP436" i="59"/>
  <c r="AO436" i="59"/>
  <c r="AN436" i="59"/>
  <c r="AM436" i="59"/>
  <c r="AL436" i="59"/>
  <c r="AK436" i="59"/>
  <c r="AJ436" i="59"/>
  <c r="BC435" i="59"/>
  <c r="BB435" i="59"/>
  <c r="BA435" i="59"/>
  <c r="AZ435" i="59"/>
  <c r="AY435" i="59"/>
  <c r="AX435" i="59"/>
  <c r="AW435" i="59"/>
  <c r="AV435" i="59"/>
  <c r="AU435" i="59"/>
  <c r="AT435" i="59"/>
  <c r="AR435" i="59"/>
  <c r="AQ435" i="59"/>
  <c r="AP435" i="59"/>
  <c r="AO435" i="59"/>
  <c r="AN435" i="59"/>
  <c r="AM435" i="59"/>
  <c r="AL435" i="59"/>
  <c r="AK435" i="59"/>
  <c r="AJ435" i="59"/>
  <c r="BC434" i="59"/>
  <c r="BB434" i="59"/>
  <c r="BA434" i="59"/>
  <c r="AZ434" i="59"/>
  <c r="AY434" i="59"/>
  <c r="AX434" i="59"/>
  <c r="AW434" i="59"/>
  <c r="AV434" i="59"/>
  <c r="AU434" i="59"/>
  <c r="AT434" i="59"/>
  <c r="AR434" i="59"/>
  <c r="AQ434" i="59"/>
  <c r="AP434" i="59"/>
  <c r="AO434" i="59"/>
  <c r="AN434" i="59"/>
  <c r="AM434" i="59"/>
  <c r="AL434" i="59"/>
  <c r="AK434" i="59"/>
  <c r="AJ434" i="59"/>
  <c r="BC433" i="59"/>
  <c r="BB433" i="59"/>
  <c r="BA433" i="59"/>
  <c r="AZ433" i="59"/>
  <c r="AY433" i="59"/>
  <c r="AX433" i="59"/>
  <c r="AW433" i="59"/>
  <c r="AV433" i="59"/>
  <c r="AU433" i="59"/>
  <c r="AT433" i="59"/>
  <c r="AR433" i="59"/>
  <c r="AQ433" i="59"/>
  <c r="AP433" i="59"/>
  <c r="AO433" i="59"/>
  <c r="AN433" i="59"/>
  <c r="AM433" i="59"/>
  <c r="AL433" i="59"/>
  <c r="AK433" i="59"/>
  <c r="AJ433" i="59"/>
  <c r="BC432" i="59"/>
  <c r="BB432" i="59"/>
  <c r="BA432" i="59"/>
  <c r="AZ432" i="59"/>
  <c r="AY432" i="59"/>
  <c r="AX432" i="59"/>
  <c r="AW432" i="59"/>
  <c r="AV432" i="59"/>
  <c r="AU432" i="59"/>
  <c r="AT432" i="59"/>
  <c r="AR432" i="59"/>
  <c r="AQ432" i="59"/>
  <c r="AP432" i="59"/>
  <c r="AO432" i="59"/>
  <c r="AN432" i="59"/>
  <c r="AM432" i="59"/>
  <c r="AL432" i="59"/>
  <c r="AK432" i="59"/>
  <c r="AJ432" i="59"/>
  <c r="BC431" i="59"/>
  <c r="BB431" i="59"/>
  <c r="BA431" i="59"/>
  <c r="AZ431" i="59"/>
  <c r="AY431" i="59"/>
  <c r="AX431" i="59"/>
  <c r="AW431" i="59"/>
  <c r="AV431" i="59"/>
  <c r="AU431" i="59"/>
  <c r="AT431" i="59"/>
  <c r="AR431" i="59"/>
  <c r="AQ431" i="59"/>
  <c r="AP431" i="59"/>
  <c r="AO431" i="59"/>
  <c r="AN431" i="59"/>
  <c r="AM431" i="59"/>
  <c r="AL431" i="59"/>
  <c r="AK431" i="59"/>
  <c r="AJ431" i="59"/>
  <c r="BC430" i="59"/>
  <c r="BB430" i="59"/>
  <c r="BA430" i="59"/>
  <c r="AZ430" i="59"/>
  <c r="AY430" i="59"/>
  <c r="AX430" i="59"/>
  <c r="AW430" i="59"/>
  <c r="AV430" i="59"/>
  <c r="AU430" i="59"/>
  <c r="AT430" i="59"/>
  <c r="AR430" i="59"/>
  <c r="AQ430" i="59"/>
  <c r="AP430" i="59"/>
  <c r="AO430" i="59"/>
  <c r="AN430" i="59"/>
  <c r="AM430" i="59"/>
  <c r="AL430" i="59"/>
  <c r="AK430" i="59"/>
  <c r="AJ430" i="59"/>
  <c r="BC429" i="59"/>
  <c r="BB429" i="59"/>
  <c r="BA429" i="59"/>
  <c r="AZ429" i="59"/>
  <c r="AY429" i="59"/>
  <c r="AX429" i="59"/>
  <c r="AW429" i="59"/>
  <c r="AV429" i="59"/>
  <c r="AU429" i="59"/>
  <c r="AT429" i="59"/>
  <c r="AR429" i="59"/>
  <c r="AQ429" i="59"/>
  <c r="AP429" i="59"/>
  <c r="AO429" i="59"/>
  <c r="AN429" i="59"/>
  <c r="AM429" i="59"/>
  <c r="AL429" i="59"/>
  <c r="AK429" i="59"/>
  <c r="AJ429" i="59"/>
  <c r="BC428" i="59"/>
  <c r="BB428" i="59"/>
  <c r="BA428" i="59"/>
  <c r="AZ428" i="59"/>
  <c r="AY428" i="59"/>
  <c r="AX428" i="59"/>
  <c r="AW428" i="59"/>
  <c r="AV428" i="59"/>
  <c r="AU428" i="59"/>
  <c r="AT428" i="59"/>
  <c r="AR428" i="59"/>
  <c r="AQ428" i="59"/>
  <c r="AP428" i="59"/>
  <c r="AO428" i="59"/>
  <c r="AN428" i="59"/>
  <c r="AM428" i="59"/>
  <c r="AL428" i="59"/>
  <c r="AK428" i="59"/>
  <c r="AJ428" i="59"/>
  <c r="BC427" i="59"/>
  <c r="BB427" i="59"/>
  <c r="BA427" i="59"/>
  <c r="AZ427" i="59"/>
  <c r="AY427" i="59"/>
  <c r="AX427" i="59"/>
  <c r="AW427" i="59"/>
  <c r="AV427" i="59"/>
  <c r="AU427" i="59"/>
  <c r="AT427" i="59"/>
  <c r="AR427" i="59"/>
  <c r="AQ427" i="59"/>
  <c r="AP427" i="59"/>
  <c r="AO427" i="59"/>
  <c r="AN427" i="59"/>
  <c r="AM427" i="59"/>
  <c r="AL427" i="59"/>
  <c r="AK427" i="59"/>
  <c r="AJ427" i="59"/>
  <c r="BC426" i="59"/>
  <c r="BB426" i="59"/>
  <c r="BA426" i="59"/>
  <c r="AZ426" i="59"/>
  <c r="AY426" i="59"/>
  <c r="AX426" i="59"/>
  <c r="AW426" i="59"/>
  <c r="AV426" i="59"/>
  <c r="AU426" i="59"/>
  <c r="AT426" i="59"/>
  <c r="AR426" i="59"/>
  <c r="AQ426" i="59"/>
  <c r="AP426" i="59"/>
  <c r="AO426" i="59"/>
  <c r="AN426" i="59"/>
  <c r="AM426" i="59"/>
  <c r="AL426" i="59"/>
  <c r="AK426" i="59"/>
  <c r="AJ426" i="59"/>
  <c r="BC425" i="59"/>
  <c r="BB425" i="59"/>
  <c r="BA425" i="59"/>
  <c r="AZ425" i="59"/>
  <c r="AY425" i="59"/>
  <c r="AX425" i="59"/>
  <c r="AW425" i="59"/>
  <c r="AV425" i="59"/>
  <c r="AU425" i="59"/>
  <c r="AT425" i="59"/>
  <c r="AR425" i="59"/>
  <c r="AQ425" i="59"/>
  <c r="AP425" i="59"/>
  <c r="AO425" i="59"/>
  <c r="AN425" i="59"/>
  <c r="AM425" i="59"/>
  <c r="AL425" i="59"/>
  <c r="AK425" i="59"/>
  <c r="AJ425" i="59"/>
  <c r="BC424" i="59"/>
  <c r="BB424" i="59"/>
  <c r="BA424" i="59"/>
  <c r="AZ424" i="59"/>
  <c r="AY424" i="59"/>
  <c r="AX424" i="59"/>
  <c r="AW424" i="59"/>
  <c r="AV424" i="59"/>
  <c r="AU424" i="59"/>
  <c r="AT424" i="59"/>
  <c r="AR424" i="59"/>
  <c r="AQ424" i="59"/>
  <c r="AP424" i="59"/>
  <c r="AO424" i="59"/>
  <c r="AN424" i="59"/>
  <c r="AM424" i="59"/>
  <c r="AL424" i="59"/>
  <c r="AK424" i="59"/>
  <c r="AJ424" i="59"/>
  <c r="BC423" i="59"/>
  <c r="BB423" i="59"/>
  <c r="BA423" i="59"/>
  <c r="AZ423" i="59"/>
  <c r="AY423" i="59"/>
  <c r="AX423" i="59"/>
  <c r="AW423" i="59"/>
  <c r="AV423" i="59"/>
  <c r="AU423" i="59"/>
  <c r="AT423" i="59"/>
  <c r="AR423" i="59"/>
  <c r="AQ423" i="59"/>
  <c r="AP423" i="59"/>
  <c r="AO423" i="59"/>
  <c r="AN423" i="59"/>
  <c r="AM423" i="59"/>
  <c r="AL423" i="59"/>
  <c r="AK423" i="59"/>
  <c r="AJ423" i="59"/>
  <c r="BC422" i="59"/>
  <c r="BB422" i="59"/>
  <c r="BA422" i="59"/>
  <c r="AZ422" i="59"/>
  <c r="AY422" i="59"/>
  <c r="AX422" i="59"/>
  <c r="AW422" i="59"/>
  <c r="AV422" i="59"/>
  <c r="AU422" i="59"/>
  <c r="AT422" i="59"/>
  <c r="AR422" i="59"/>
  <c r="AQ422" i="59"/>
  <c r="AP422" i="59"/>
  <c r="AO422" i="59"/>
  <c r="AN422" i="59"/>
  <c r="AM422" i="59"/>
  <c r="AL422" i="59"/>
  <c r="AK422" i="59"/>
  <c r="AJ422" i="59"/>
  <c r="BC421" i="59"/>
  <c r="BB421" i="59"/>
  <c r="BA421" i="59"/>
  <c r="AZ421" i="59"/>
  <c r="AY421" i="59"/>
  <c r="AX421" i="59"/>
  <c r="AW421" i="59"/>
  <c r="AV421" i="59"/>
  <c r="AU421" i="59"/>
  <c r="AT421" i="59"/>
  <c r="AR421" i="59"/>
  <c r="AQ421" i="59"/>
  <c r="AP421" i="59"/>
  <c r="AO421" i="59"/>
  <c r="AN421" i="59"/>
  <c r="AM421" i="59"/>
  <c r="AL421" i="59"/>
  <c r="AK421" i="59"/>
  <c r="AJ421" i="59"/>
  <c r="BC420" i="59"/>
  <c r="BB420" i="59"/>
  <c r="BA420" i="59"/>
  <c r="AZ420" i="59"/>
  <c r="AY420" i="59"/>
  <c r="AX420" i="59"/>
  <c r="AW420" i="59"/>
  <c r="AV420" i="59"/>
  <c r="AU420" i="59"/>
  <c r="AT420" i="59"/>
  <c r="AR420" i="59"/>
  <c r="AQ420" i="59"/>
  <c r="AP420" i="59"/>
  <c r="AO420" i="59"/>
  <c r="AN420" i="59"/>
  <c r="AM420" i="59"/>
  <c r="AL420" i="59"/>
  <c r="AK420" i="59"/>
  <c r="AJ420" i="59"/>
  <c r="BC419" i="59"/>
  <c r="BB419" i="59"/>
  <c r="BA419" i="59"/>
  <c r="AZ419" i="59"/>
  <c r="AY419" i="59"/>
  <c r="AX419" i="59"/>
  <c r="AW419" i="59"/>
  <c r="AV419" i="59"/>
  <c r="AU419" i="59"/>
  <c r="AT419" i="59"/>
  <c r="AR419" i="59"/>
  <c r="AQ419" i="59"/>
  <c r="AP419" i="59"/>
  <c r="AO419" i="59"/>
  <c r="AN419" i="59"/>
  <c r="AM419" i="59"/>
  <c r="AL419" i="59"/>
  <c r="AK419" i="59"/>
  <c r="AJ419" i="59"/>
  <c r="BC418" i="59"/>
  <c r="BB418" i="59"/>
  <c r="BA418" i="59"/>
  <c r="AZ418" i="59"/>
  <c r="AY418" i="59"/>
  <c r="AX418" i="59"/>
  <c r="AW418" i="59"/>
  <c r="AV418" i="59"/>
  <c r="AU418" i="59"/>
  <c r="AT418" i="59"/>
  <c r="AR418" i="59"/>
  <c r="AQ418" i="59"/>
  <c r="AP418" i="59"/>
  <c r="AO418" i="59"/>
  <c r="AN418" i="59"/>
  <c r="AM418" i="59"/>
  <c r="AL418" i="59"/>
  <c r="AK418" i="59"/>
  <c r="AJ418" i="59"/>
  <c r="BC417" i="59"/>
  <c r="BB417" i="59"/>
  <c r="BA417" i="59"/>
  <c r="AZ417" i="59"/>
  <c r="AY417" i="59"/>
  <c r="AX417" i="59"/>
  <c r="AW417" i="59"/>
  <c r="AV417" i="59"/>
  <c r="AU417" i="59"/>
  <c r="AT417" i="59"/>
  <c r="AR417" i="59"/>
  <c r="AQ417" i="59"/>
  <c r="AP417" i="59"/>
  <c r="AO417" i="59"/>
  <c r="AN417" i="59"/>
  <c r="AM417" i="59"/>
  <c r="AL417" i="59"/>
  <c r="AK417" i="59"/>
  <c r="AJ417" i="59"/>
  <c r="BC416" i="59"/>
  <c r="BB416" i="59"/>
  <c r="BA416" i="59"/>
  <c r="AZ416" i="59"/>
  <c r="AY416" i="59"/>
  <c r="AX416" i="59"/>
  <c r="AW416" i="59"/>
  <c r="AV416" i="59"/>
  <c r="AU416" i="59"/>
  <c r="AT416" i="59"/>
  <c r="AR416" i="59"/>
  <c r="AQ416" i="59"/>
  <c r="AP416" i="59"/>
  <c r="AO416" i="59"/>
  <c r="AN416" i="59"/>
  <c r="AM416" i="59"/>
  <c r="AL416" i="59"/>
  <c r="AK416" i="59"/>
  <c r="AJ416" i="59"/>
  <c r="BC415" i="59"/>
  <c r="BB415" i="59"/>
  <c r="BA415" i="59"/>
  <c r="AZ415" i="59"/>
  <c r="AY415" i="59"/>
  <c r="AX415" i="59"/>
  <c r="AW415" i="59"/>
  <c r="AV415" i="59"/>
  <c r="AU415" i="59"/>
  <c r="AT415" i="59"/>
  <c r="AR415" i="59"/>
  <c r="AQ415" i="59"/>
  <c r="AP415" i="59"/>
  <c r="AO415" i="59"/>
  <c r="AN415" i="59"/>
  <c r="AM415" i="59"/>
  <c r="AL415" i="59"/>
  <c r="AK415" i="59"/>
  <c r="AJ415" i="59"/>
  <c r="BC414" i="59"/>
  <c r="BB414" i="59"/>
  <c r="BA414" i="59"/>
  <c r="AZ414" i="59"/>
  <c r="AY414" i="59"/>
  <c r="AX414" i="59"/>
  <c r="AW414" i="59"/>
  <c r="AV414" i="59"/>
  <c r="AU414" i="59"/>
  <c r="AT414" i="59"/>
  <c r="AR414" i="59"/>
  <c r="AQ414" i="59"/>
  <c r="AP414" i="59"/>
  <c r="AO414" i="59"/>
  <c r="AN414" i="59"/>
  <c r="AM414" i="59"/>
  <c r="AL414" i="59"/>
  <c r="AK414" i="59"/>
  <c r="AJ414" i="59"/>
  <c r="BC413" i="59"/>
  <c r="BB413" i="59"/>
  <c r="BA413" i="59"/>
  <c r="AZ413" i="59"/>
  <c r="AY413" i="59"/>
  <c r="AX413" i="59"/>
  <c r="AW413" i="59"/>
  <c r="AV413" i="59"/>
  <c r="AU413" i="59"/>
  <c r="AT413" i="59"/>
  <c r="AR413" i="59"/>
  <c r="AQ413" i="59"/>
  <c r="AP413" i="59"/>
  <c r="AO413" i="59"/>
  <c r="AN413" i="59"/>
  <c r="AM413" i="59"/>
  <c r="AL413" i="59"/>
  <c r="AK413" i="59"/>
  <c r="AJ413" i="59"/>
  <c r="BC412" i="59"/>
  <c r="BB412" i="59"/>
  <c r="BA412" i="59"/>
  <c r="AZ412" i="59"/>
  <c r="AY412" i="59"/>
  <c r="AX412" i="59"/>
  <c r="AW412" i="59"/>
  <c r="AV412" i="59"/>
  <c r="AU412" i="59"/>
  <c r="AT412" i="59"/>
  <c r="AR412" i="59"/>
  <c r="AQ412" i="59"/>
  <c r="AP412" i="59"/>
  <c r="AO412" i="59"/>
  <c r="AN412" i="59"/>
  <c r="AM412" i="59"/>
  <c r="AL412" i="59"/>
  <c r="AK412" i="59"/>
  <c r="AJ412" i="59"/>
  <c r="BC411" i="59"/>
  <c r="BB411" i="59"/>
  <c r="BA411" i="59"/>
  <c r="AZ411" i="59"/>
  <c r="AY411" i="59"/>
  <c r="AX411" i="59"/>
  <c r="AW411" i="59"/>
  <c r="AV411" i="59"/>
  <c r="AU411" i="59"/>
  <c r="AT411" i="59"/>
  <c r="AR411" i="59"/>
  <c r="AQ411" i="59"/>
  <c r="AP411" i="59"/>
  <c r="AO411" i="59"/>
  <c r="AN411" i="59"/>
  <c r="AM411" i="59"/>
  <c r="AL411" i="59"/>
  <c r="AK411" i="59"/>
  <c r="AJ411" i="59"/>
  <c r="BC410" i="59"/>
  <c r="BB410" i="59"/>
  <c r="BA410" i="59"/>
  <c r="AZ410" i="59"/>
  <c r="AY410" i="59"/>
  <c r="AX410" i="59"/>
  <c r="AW410" i="59"/>
  <c r="AV410" i="59"/>
  <c r="AU410" i="59"/>
  <c r="AT410" i="59"/>
  <c r="AR410" i="59"/>
  <c r="AQ410" i="59"/>
  <c r="AP410" i="59"/>
  <c r="AO410" i="59"/>
  <c r="AN410" i="59"/>
  <c r="AM410" i="59"/>
  <c r="AL410" i="59"/>
  <c r="AK410" i="59"/>
  <c r="AJ410" i="59"/>
  <c r="BC409" i="59"/>
  <c r="BB409" i="59"/>
  <c r="BA409" i="59"/>
  <c r="AZ409" i="59"/>
  <c r="AY409" i="59"/>
  <c r="AX409" i="59"/>
  <c r="AW409" i="59"/>
  <c r="AV409" i="59"/>
  <c r="AU409" i="59"/>
  <c r="AT409" i="59"/>
  <c r="AR409" i="59"/>
  <c r="AQ409" i="59"/>
  <c r="AP409" i="59"/>
  <c r="AO409" i="59"/>
  <c r="AN409" i="59"/>
  <c r="AM409" i="59"/>
  <c r="AL409" i="59"/>
  <c r="AK409" i="59"/>
  <c r="AJ409" i="59"/>
  <c r="BC408" i="59"/>
  <c r="BB408" i="59"/>
  <c r="BA408" i="59"/>
  <c r="AZ408" i="59"/>
  <c r="AY408" i="59"/>
  <c r="AX408" i="59"/>
  <c r="AW408" i="59"/>
  <c r="AV408" i="59"/>
  <c r="AU408" i="59"/>
  <c r="AT408" i="59"/>
  <c r="AR408" i="59"/>
  <c r="AQ408" i="59"/>
  <c r="AP408" i="59"/>
  <c r="AO408" i="59"/>
  <c r="AN408" i="59"/>
  <c r="AM408" i="59"/>
  <c r="AL408" i="59"/>
  <c r="AK408" i="59"/>
  <c r="AJ408" i="59"/>
  <c r="BC407" i="59"/>
  <c r="BB407" i="59"/>
  <c r="BA407" i="59"/>
  <c r="AZ407" i="59"/>
  <c r="AY407" i="59"/>
  <c r="AX407" i="59"/>
  <c r="AW407" i="59"/>
  <c r="AV407" i="59"/>
  <c r="AU407" i="59"/>
  <c r="AT407" i="59"/>
  <c r="AR407" i="59"/>
  <c r="AQ407" i="59"/>
  <c r="AP407" i="59"/>
  <c r="AO407" i="59"/>
  <c r="AN407" i="59"/>
  <c r="AM407" i="59"/>
  <c r="AL407" i="59"/>
  <c r="AK407" i="59"/>
  <c r="AJ407" i="59"/>
  <c r="BC406" i="59"/>
  <c r="BB406" i="59"/>
  <c r="BA406" i="59"/>
  <c r="AZ406" i="59"/>
  <c r="AY406" i="59"/>
  <c r="AX406" i="59"/>
  <c r="AW406" i="59"/>
  <c r="AV406" i="59"/>
  <c r="AU406" i="59"/>
  <c r="AT406" i="59"/>
  <c r="AR406" i="59"/>
  <c r="AQ406" i="59"/>
  <c r="AP406" i="59"/>
  <c r="AO406" i="59"/>
  <c r="AN406" i="59"/>
  <c r="AM406" i="59"/>
  <c r="AL406" i="59"/>
  <c r="AK406" i="59"/>
  <c r="AJ406" i="59"/>
  <c r="BC405" i="59"/>
  <c r="BB405" i="59"/>
  <c r="BA405" i="59"/>
  <c r="AZ405" i="59"/>
  <c r="AY405" i="59"/>
  <c r="AX405" i="59"/>
  <c r="AW405" i="59"/>
  <c r="AV405" i="59"/>
  <c r="AU405" i="59"/>
  <c r="AT405" i="59"/>
  <c r="AR405" i="59"/>
  <c r="AQ405" i="59"/>
  <c r="AP405" i="59"/>
  <c r="AO405" i="59"/>
  <c r="AN405" i="59"/>
  <c r="AM405" i="59"/>
  <c r="AL405" i="59"/>
  <c r="AK405" i="59"/>
  <c r="AJ405" i="59"/>
  <c r="BC404" i="59"/>
  <c r="BB404" i="59"/>
  <c r="BA404" i="59"/>
  <c r="AZ404" i="59"/>
  <c r="AY404" i="59"/>
  <c r="AX404" i="59"/>
  <c r="AW404" i="59"/>
  <c r="AV404" i="59"/>
  <c r="AU404" i="59"/>
  <c r="AT404" i="59"/>
  <c r="AR404" i="59"/>
  <c r="AQ404" i="59"/>
  <c r="AP404" i="59"/>
  <c r="AO404" i="59"/>
  <c r="AN404" i="59"/>
  <c r="AM404" i="59"/>
  <c r="AL404" i="59"/>
  <c r="AK404" i="59"/>
  <c r="AJ404" i="59"/>
  <c r="BC403" i="59"/>
  <c r="BB403" i="59"/>
  <c r="BA403" i="59"/>
  <c r="AZ403" i="59"/>
  <c r="AY403" i="59"/>
  <c r="AX403" i="59"/>
  <c r="AW403" i="59"/>
  <c r="AV403" i="59"/>
  <c r="AU403" i="59"/>
  <c r="AT403" i="59"/>
  <c r="AR403" i="59"/>
  <c r="AQ403" i="59"/>
  <c r="AP403" i="59"/>
  <c r="AO403" i="59"/>
  <c r="AN403" i="59"/>
  <c r="AM403" i="59"/>
  <c r="AL403" i="59"/>
  <c r="AK403" i="59"/>
  <c r="AJ403" i="59"/>
  <c r="BC402" i="59"/>
  <c r="BB402" i="59"/>
  <c r="BA402" i="59"/>
  <c r="AZ402" i="59"/>
  <c r="AY402" i="59"/>
  <c r="AX402" i="59"/>
  <c r="AW402" i="59"/>
  <c r="AV402" i="59"/>
  <c r="AU402" i="59"/>
  <c r="AT402" i="59"/>
  <c r="AR402" i="59"/>
  <c r="AQ402" i="59"/>
  <c r="AP402" i="59"/>
  <c r="AO402" i="59"/>
  <c r="AN402" i="59"/>
  <c r="AM402" i="59"/>
  <c r="AL402" i="59"/>
  <c r="AK402" i="59"/>
  <c r="AJ402" i="59"/>
  <c r="BC401" i="59"/>
  <c r="BB401" i="59"/>
  <c r="BA401" i="59"/>
  <c r="AZ401" i="59"/>
  <c r="AY401" i="59"/>
  <c r="AX401" i="59"/>
  <c r="AW401" i="59"/>
  <c r="AV401" i="59"/>
  <c r="AU401" i="59"/>
  <c r="AT401" i="59"/>
  <c r="AR401" i="59"/>
  <c r="AQ401" i="59"/>
  <c r="AP401" i="59"/>
  <c r="AO401" i="59"/>
  <c r="AN401" i="59"/>
  <c r="AM401" i="59"/>
  <c r="AL401" i="59"/>
  <c r="AK401" i="59"/>
  <c r="AJ401" i="59"/>
  <c r="BC400" i="59"/>
  <c r="BB400" i="59"/>
  <c r="BA400" i="59"/>
  <c r="AZ400" i="59"/>
  <c r="AY400" i="59"/>
  <c r="AX400" i="59"/>
  <c r="AW400" i="59"/>
  <c r="AV400" i="59"/>
  <c r="AU400" i="59"/>
  <c r="AT400" i="59"/>
  <c r="AR400" i="59"/>
  <c r="AQ400" i="59"/>
  <c r="AP400" i="59"/>
  <c r="AO400" i="59"/>
  <c r="AN400" i="59"/>
  <c r="AM400" i="59"/>
  <c r="AL400" i="59"/>
  <c r="AK400" i="59"/>
  <c r="AJ400" i="59"/>
  <c r="BC399" i="59"/>
  <c r="BB399" i="59"/>
  <c r="BA399" i="59"/>
  <c r="AZ399" i="59"/>
  <c r="AY399" i="59"/>
  <c r="AX399" i="59"/>
  <c r="AW399" i="59"/>
  <c r="AV399" i="59"/>
  <c r="AU399" i="59"/>
  <c r="AT399" i="59"/>
  <c r="AR399" i="59"/>
  <c r="AQ399" i="59"/>
  <c r="AP399" i="59"/>
  <c r="AO399" i="59"/>
  <c r="AN399" i="59"/>
  <c r="AM399" i="59"/>
  <c r="AL399" i="59"/>
  <c r="AK399" i="59"/>
  <c r="AJ399" i="59"/>
  <c r="BC398" i="59"/>
  <c r="BB398" i="59"/>
  <c r="BA398" i="59"/>
  <c r="AZ398" i="59"/>
  <c r="AY398" i="59"/>
  <c r="AX398" i="59"/>
  <c r="AW398" i="59"/>
  <c r="AV398" i="59"/>
  <c r="AU398" i="59"/>
  <c r="AT398" i="59"/>
  <c r="AR398" i="59"/>
  <c r="AQ398" i="59"/>
  <c r="AP398" i="59"/>
  <c r="AO398" i="59"/>
  <c r="AN398" i="59"/>
  <c r="AM398" i="59"/>
  <c r="AL398" i="59"/>
  <c r="AK398" i="59"/>
  <c r="AJ398" i="59"/>
  <c r="BC397" i="59"/>
  <c r="BB397" i="59"/>
  <c r="BA397" i="59"/>
  <c r="AZ397" i="59"/>
  <c r="AY397" i="59"/>
  <c r="AX397" i="59"/>
  <c r="AW397" i="59"/>
  <c r="AV397" i="59"/>
  <c r="AU397" i="59"/>
  <c r="AT397" i="59"/>
  <c r="AR397" i="59"/>
  <c r="AQ397" i="59"/>
  <c r="AP397" i="59"/>
  <c r="AO397" i="59"/>
  <c r="AN397" i="59"/>
  <c r="AM397" i="59"/>
  <c r="AL397" i="59"/>
  <c r="AK397" i="59"/>
  <c r="AJ397" i="59"/>
  <c r="BC396" i="59"/>
  <c r="BB396" i="59"/>
  <c r="BA396" i="59"/>
  <c r="AZ396" i="59"/>
  <c r="AY396" i="59"/>
  <c r="AX396" i="59"/>
  <c r="AW396" i="59"/>
  <c r="AV396" i="59"/>
  <c r="AU396" i="59"/>
  <c r="AT396" i="59"/>
  <c r="AR396" i="59"/>
  <c r="AQ396" i="59"/>
  <c r="AP396" i="59"/>
  <c r="AO396" i="59"/>
  <c r="AN396" i="59"/>
  <c r="AM396" i="59"/>
  <c r="AL396" i="59"/>
  <c r="AK396" i="59"/>
  <c r="AJ396" i="59"/>
  <c r="BC395" i="59"/>
  <c r="BB395" i="59"/>
  <c r="BA395" i="59"/>
  <c r="AZ395" i="59"/>
  <c r="AY395" i="59"/>
  <c r="AX395" i="59"/>
  <c r="AW395" i="59"/>
  <c r="AV395" i="59"/>
  <c r="AU395" i="59"/>
  <c r="AT395" i="59"/>
  <c r="AR395" i="59"/>
  <c r="AQ395" i="59"/>
  <c r="AP395" i="59"/>
  <c r="AO395" i="59"/>
  <c r="AN395" i="59"/>
  <c r="AM395" i="59"/>
  <c r="AL395" i="59"/>
  <c r="AK395" i="59"/>
  <c r="AJ395" i="59"/>
  <c r="BC394" i="59"/>
  <c r="BB394" i="59"/>
  <c r="BA394" i="59"/>
  <c r="AZ394" i="59"/>
  <c r="AY394" i="59"/>
  <c r="AX394" i="59"/>
  <c r="AW394" i="59"/>
  <c r="AV394" i="59"/>
  <c r="AU394" i="59"/>
  <c r="AT394" i="59"/>
  <c r="AR394" i="59"/>
  <c r="AQ394" i="59"/>
  <c r="AP394" i="59"/>
  <c r="AO394" i="59"/>
  <c r="AN394" i="59"/>
  <c r="AM394" i="59"/>
  <c r="AL394" i="59"/>
  <c r="AK394" i="59"/>
  <c r="AJ394" i="59"/>
  <c r="BC393" i="59"/>
  <c r="BB393" i="59"/>
  <c r="BA393" i="59"/>
  <c r="AZ393" i="59"/>
  <c r="AY393" i="59"/>
  <c r="AX393" i="59"/>
  <c r="AW393" i="59"/>
  <c r="AV393" i="59"/>
  <c r="AU393" i="59"/>
  <c r="AT393" i="59"/>
  <c r="AR393" i="59"/>
  <c r="AQ393" i="59"/>
  <c r="AP393" i="59"/>
  <c r="AO393" i="59"/>
  <c r="AN393" i="59"/>
  <c r="AM393" i="59"/>
  <c r="AL393" i="59"/>
  <c r="AK393" i="59"/>
  <c r="AJ393" i="59"/>
  <c r="BC392" i="59"/>
  <c r="BB392" i="59"/>
  <c r="BA392" i="59"/>
  <c r="AZ392" i="59"/>
  <c r="AY392" i="59"/>
  <c r="AX392" i="59"/>
  <c r="AW392" i="59"/>
  <c r="AV392" i="59"/>
  <c r="AU392" i="59"/>
  <c r="AT392" i="59"/>
  <c r="AR392" i="59"/>
  <c r="AQ392" i="59"/>
  <c r="AP392" i="59"/>
  <c r="AO392" i="59"/>
  <c r="AN392" i="59"/>
  <c r="AM392" i="59"/>
  <c r="AL392" i="59"/>
  <c r="AK392" i="59"/>
  <c r="AJ392" i="59"/>
  <c r="BC391" i="59"/>
  <c r="BB391" i="59"/>
  <c r="BA391" i="59"/>
  <c r="AZ391" i="59"/>
  <c r="AY391" i="59"/>
  <c r="AX391" i="59"/>
  <c r="AW391" i="59"/>
  <c r="AV391" i="59"/>
  <c r="AU391" i="59"/>
  <c r="AT391" i="59"/>
  <c r="AR391" i="59"/>
  <c r="AQ391" i="59"/>
  <c r="AP391" i="59"/>
  <c r="AO391" i="59"/>
  <c r="AN391" i="59"/>
  <c r="AM391" i="59"/>
  <c r="AL391" i="59"/>
  <c r="AK391" i="59"/>
  <c r="AJ391" i="59"/>
  <c r="BC390" i="59"/>
  <c r="BB390" i="59"/>
  <c r="BA390" i="59"/>
  <c r="AZ390" i="59"/>
  <c r="AY390" i="59"/>
  <c r="AX390" i="59"/>
  <c r="AW390" i="59"/>
  <c r="AV390" i="59"/>
  <c r="AU390" i="59"/>
  <c r="AT390" i="59"/>
  <c r="AR390" i="59"/>
  <c r="AQ390" i="59"/>
  <c r="AP390" i="59"/>
  <c r="AO390" i="59"/>
  <c r="AN390" i="59"/>
  <c r="AM390" i="59"/>
  <c r="AL390" i="59"/>
  <c r="AK390" i="59"/>
  <c r="AJ390" i="59"/>
  <c r="BC389" i="59"/>
  <c r="BB389" i="59"/>
  <c r="BA389" i="59"/>
  <c r="AZ389" i="59"/>
  <c r="AY389" i="59"/>
  <c r="AX389" i="59"/>
  <c r="AW389" i="59"/>
  <c r="AV389" i="59"/>
  <c r="AU389" i="59"/>
  <c r="AT389" i="59"/>
  <c r="AR389" i="59"/>
  <c r="AQ389" i="59"/>
  <c r="AP389" i="59"/>
  <c r="AO389" i="59"/>
  <c r="AN389" i="59"/>
  <c r="AM389" i="59"/>
  <c r="AL389" i="59"/>
  <c r="AK389" i="59"/>
  <c r="AJ389" i="59"/>
  <c r="BC388" i="59"/>
  <c r="BB388" i="59"/>
  <c r="BA388" i="59"/>
  <c r="AZ388" i="59"/>
  <c r="AY388" i="59"/>
  <c r="AX388" i="59"/>
  <c r="AW388" i="59"/>
  <c r="AV388" i="59"/>
  <c r="AU388" i="59"/>
  <c r="AT388" i="59"/>
  <c r="AR388" i="59"/>
  <c r="AQ388" i="59"/>
  <c r="AP388" i="59"/>
  <c r="AO388" i="59"/>
  <c r="AN388" i="59"/>
  <c r="AM388" i="59"/>
  <c r="AL388" i="59"/>
  <c r="AK388" i="59"/>
  <c r="AJ388" i="59"/>
  <c r="BC387" i="59"/>
  <c r="BB387" i="59"/>
  <c r="BA387" i="59"/>
  <c r="AZ387" i="59"/>
  <c r="AY387" i="59"/>
  <c r="AX387" i="59"/>
  <c r="AW387" i="59"/>
  <c r="AV387" i="59"/>
  <c r="AU387" i="59"/>
  <c r="AT387" i="59"/>
  <c r="AR387" i="59"/>
  <c r="AQ387" i="59"/>
  <c r="AP387" i="59"/>
  <c r="AO387" i="59"/>
  <c r="AN387" i="59"/>
  <c r="AM387" i="59"/>
  <c r="AL387" i="59"/>
  <c r="AK387" i="59"/>
  <c r="AJ387" i="59"/>
  <c r="BC386" i="59"/>
  <c r="BB386" i="59"/>
  <c r="BA386" i="59"/>
  <c r="AZ386" i="59"/>
  <c r="AY386" i="59"/>
  <c r="AX386" i="59"/>
  <c r="AW386" i="59"/>
  <c r="AV386" i="59"/>
  <c r="AU386" i="59"/>
  <c r="AT386" i="59"/>
  <c r="AR386" i="59"/>
  <c r="AQ386" i="59"/>
  <c r="AP386" i="59"/>
  <c r="AO386" i="59"/>
  <c r="AN386" i="59"/>
  <c r="AM386" i="59"/>
  <c r="AL386" i="59"/>
  <c r="AK386" i="59"/>
  <c r="AJ386" i="59"/>
  <c r="BC385" i="59"/>
  <c r="BB385" i="59"/>
  <c r="BA385" i="59"/>
  <c r="AZ385" i="59"/>
  <c r="AY385" i="59"/>
  <c r="AX385" i="59"/>
  <c r="AW385" i="59"/>
  <c r="AV385" i="59"/>
  <c r="AU385" i="59"/>
  <c r="AT385" i="59"/>
  <c r="AR385" i="59"/>
  <c r="AQ385" i="59"/>
  <c r="AP385" i="59"/>
  <c r="AO385" i="59"/>
  <c r="AN385" i="59"/>
  <c r="AM385" i="59"/>
  <c r="AL385" i="59"/>
  <c r="AK385" i="59"/>
  <c r="AJ385" i="59"/>
  <c r="BC384" i="59"/>
  <c r="BB384" i="59"/>
  <c r="BA384" i="59"/>
  <c r="AZ384" i="59"/>
  <c r="AY384" i="59"/>
  <c r="AX384" i="59"/>
  <c r="AW384" i="59"/>
  <c r="AV384" i="59"/>
  <c r="AU384" i="59"/>
  <c r="AT384" i="59"/>
  <c r="AR384" i="59"/>
  <c r="AQ384" i="59"/>
  <c r="AP384" i="59"/>
  <c r="AO384" i="59"/>
  <c r="AN384" i="59"/>
  <c r="AM384" i="59"/>
  <c r="AL384" i="59"/>
  <c r="AK384" i="59"/>
  <c r="AJ384" i="59"/>
  <c r="BC383" i="59"/>
  <c r="BB383" i="59"/>
  <c r="BA383" i="59"/>
  <c r="AZ383" i="59"/>
  <c r="AY383" i="59"/>
  <c r="AX383" i="59"/>
  <c r="AW383" i="59"/>
  <c r="AV383" i="59"/>
  <c r="AU383" i="59"/>
  <c r="AT383" i="59"/>
  <c r="AR383" i="59"/>
  <c r="AQ383" i="59"/>
  <c r="AP383" i="59"/>
  <c r="AO383" i="59"/>
  <c r="AN383" i="59"/>
  <c r="AM383" i="59"/>
  <c r="AL383" i="59"/>
  <c r="AK383" i="59"/>
  <c r="AJ383" i="59"/>
  <c r="BC382" i="59"/>
  <c r="BB382" i="59"/>
  <c r="BA382" i="59"/>
  <c r="AZ382" i="59"/>
  <c r="AY382" i="59"/>
  <c r="AX382" i="59"/>
  <c r="AW382" i="59"/>
  <c r="AV382" i="59"/>
  <c r="AU382" i="59"/>
  <c r="AT382" i="59"/>
  <c r="AR382" i="59"/>
  <c r="AQ382" i="59"/>
  <c r="AP382" i="59"/>
  <c r="AO382" i="59"/>
  <c r="AN382" i="59"/>
  <c r="AM382" i="59"/>
  <c r="AL382" i="59"/>
  <c r="AK382" i="59"/>
  <c r="AJ382" i="59"/>
  <c r="BC380" i="59"/>
  <c r="BB380" i="59"/>
  <c r="BA380" i="59"/>
  <c r="AZ380" i="59"/>
  <c r="AY380" i="59"/>
  <c r="AX380" i="59"/>
  <c r="AW380" i="59"/>
  <c r="AV380" i="59"/>
  <c r="AU380" i="59"/>
  <c r="AT380" i="59"/>
  <c r="AR380" i="59"/>
  <c r="AQ380" i="59"/>
  <c r="AP380" i="59"/>
  <c r="AO380" i="59"/>
  <c r="AN380" i="59"/>
  <c r="AM380" i="59"/>
  <c r="AL380" i="59"/>
  <c r="AK380" i="59"/>
  <c r="AJ380" i="59"/>
  <c r="BC379" i="59"/>
  <c r="BB379" i="59"/>
  <c r="BA379" i="59"/>
  <c r="AZ379" i="59"/>
  <c r="AY379" i="59"/>
  <c r="AX379" i="59"/>
  <c r="AW379" i="59"/>
  <c r="AV379" i="59"/>
  <c r="AU379" i="59"/>
  <c r="AT379" i="59"/>
  <c r="AR379" i="59"/>
  <c r="AQ379" i="59"/>
  <c r="AP379" i="59"/>
  <c r="AO379" i="59"/>
  <c r="AN379" i="59"/>
  <c r="AM379" i="59"/>
  <c r="AL379" i="59"/>
  <c r="AK379" i="59"/>
  <c r="AJ379" i="59"/>
  <c r="BC378" i="59"/>
  <c r="BB378" i="59"/>
  <c r="BA378" i="59"/>
  <c r="AZ378" i="59"/>
  <c r="AY378" i="59"/>
  <c r="AX378" i="59"/>
  <c r="AW378" i="59"/>
  <c r="AV378" i="59"/>
  <c r="AU378" i="59"/>
  <c r="AT378" i="59"/>
  <c r="AR378" i="59"/>
  <c r="AQ378" i="59"/>
  <c r="AP378" i="59"/>
  <c r="AO378" i="59"/>
  <c r="AN378" i="59"/>
  <c r="AM378" i="59"/>
  <c r="AL378" i="59"/>
  <c r="AK378" i="59"/>
  <c r="AJ378" i="59"/>
  <c r="BC377" i="59"/>
  <c r="BB377" i="59"/>
  <c r="BA377" i="59"/>
  <c r="AZ377" i="59"/>
  <c r="AY377" i="59"/>
  <c r="AX377" i="59"/>
  <c r="AW377" i="59"/>
  <c r="AV377" i="59"/>
  <c r="AU377" i="59"/>
  <c r="AT377" i="59"/>
  <c r="AR377" i="59"/>
  <c r="AQ377" i="59"/>
  <c r="AP377" i="59"/>
  <c r="AO377" i="59"/>
  <c r="AN377" i="59"/>
  <c r="AM377" i="59"/>
  <c r="AL377" i="59"/>
  <c r="AK377" i="59"/>
  <c r="AJ377" i="59"/>
  <c r="BC376" i="59"/>
  <c r="BB376" i="59"/>
  <c r="BA376" i="59"/>
  <c r="AZ376" i="59"/>
  <c r="AY376" i="59"/>
  <c r="AX376" i="59"/>
  <c r="AW376" i="59"/>
  <c r="AV376" i="59"/>
  <c r="AU376" i="59"/>
  <c r="AT376" i="59"/>
  <c r="AR376" i="59"/>
  <c r="AQ376" i="59"/>
  <c r="AP376" i="59"/>
  <c r="AO376" i="59"/>
  <c r="AN376" i="59"/>
  <c r="AM376" i="59"/>
  <c r="AL376" i="59"/>
  <c r="AK376" i="59"/>
  <c r="AJ376" i="59"/>
  <c r="BC375" i="59"/>
  <c r="BB375" i="59"/>
  <c r="BA375" i="59"/>
  <c r="AZ375" i="59"/>
  <c r="AY375" i="59"/>
  <c r="AX375" i="59"/>
  <c r="AW375" i="59"/>
  <c r="AV375" i="59"/>
  <c r="AU375" i="59"/>
  <c r="AT375" i="59"/>
  <c r="AR375" i="59"/>
  <c r="AQ375" i="59"/>
  <c r="AP375" i="59"/>
  <c r="AO375" i="59"/>
  <c r="AN375" i="59"/>
  <c r="AM375" i="59"/>
  <c r="AL375" i="59"/>
  <c r="AK375" i="59"/>
  <c r="AJ375" i="59"/>
  <c r="BC374" i="59"/>
  <c r="BB374" i="59"/>
  <c r="BA374" i="59"/>
  <c r="AZ374" i="59"/>
  <c r="AY374" i="59"/>
  <c r="AX374" i="59"/>
  <c r="AW374" i="59"/>
  <c r="AV374" i="59"/>
  <c r="AU374" i="59"/>
  <c r="AT374" i="59"/>
  <c r="AR374" i="59"/>
  <c r="AQ374" i="59"/>
  <c r="AP374" i="59"/>
  <c r="AO374" i="59"/>
  <c r="AN374" i="59"/>
  <c r="AM374" i="59"/>
  <c r="AL374" i="59"/>
  <c r="AK374" i="59"/>
  <c r="AJ374" i="59"/>
  <c r="BC373" i="59"/>
  <c r="BB373" i="59"/>
  <c r="BA373" i="59"/>
  <c r="AZ373" i="59"/>
  <c r="AY373" i="59"/>
  <c r="AX373" i="59"/>
  <c r="AW373" i="59"/>
  <c r="AV373" i="59"/>
  <c r="AU373" i="59"/>
  <c r="AT373" i="59"/>
  <c r="AR373" i="59"/>
  <c r="AQ373" i="59"/>
  <c r="AP373" i="59"/>
  <c r="AO373" i="59"/>
  <c r="AN373" i="59"/>
  <c r="AM373" i="59"/>
  <c r="AL373" i="59"/>
  <c r="AK373" i="59"/>
  <c r="AJ373" i="59"/>
  <c r="BC372" i="59"/>
  <c r="BB372" i="59"/>
  <c r="BA372" i="59"/>
  <c r="AZ372" i="59"/>
  <c r="AY372" i="59"/>
  <c r="AX372" i="59"/>
  <c r="AW372" i="59"/>
  <c r="AV372" i="59"/>
  <c r="AU372" i="59"/>
  <c r="AT372" i="59"/>
  <c r="AR372" i="59"/>
  <c r="AQ372" i="59"/>
  <c r="AP372" i="59"/>
  <c r="AO372" i="59"/>
  <c r="AN372" i="59"/>
  <c r="AM372" i="59"/>
  <c r="AL372" i="59"/>
  <c r="AK372" i="59"/>
  <c r="AJ372" i="59"/>
  <c r="BC371" i="59"/>
  <c r="BB371" i="59"/>
  <c r="BA371" i="59"/>
  <c r="AZ371" i="59"/>
  <c r="AY371" i="59"/>
  <c r="AX371" i="59"/>
  <c r="AW371" i="59"/>
  <c r="AV371" i="59"/>
  <c r="AU371" i="59"/>
  <c r="AT371" i="59"/>
  <c r="AR371" i="59"/>
  <c r="AQ371" i="59"/>
  <c r="AP371" i="59"/>
  <c r="AO371" i="59"/>
  <c r="AN371" i="59"/>
  <c r="AM371" i="59"/>
  <c r="AL371" i="59"/>
  <c r="AK371" i="59"/>
  <c r="AJ371" i="59"/>
  <c r="BC370" i="59"/>
  <c r="BB370" i="59"/>
  <c r="BA370" i="59"/>
  <c r="AZ370" i="59"/>
  <c r="AY370" i="59"/>
  <c r="AX370" i="59"/>
  <c r="AW370" i="59"/>
  <c r="AV370" i="59"/>
  <c r="AU370" i="59"/>
  <c r="AT370" i="59"/>
  <c r="AR370" i="59"/>
  <c r="AQ370" i="59"/>
  <c r="AP370" i="59"/>
  <c r="AO370" i="59"/>
  <c r="AN370" i="59"/>
  <c r="AM370" i="59"/>
  <c r="AL370" i="59"/>
  <c r="AK370" i="59"/>
  <c r="AJ370" i="59"/>
  <c r="BC369" i="59"/>
  <c r="BB369" i="59"/>
  <c r="BA369" i="59"/>
  <c r="AZ369" i="59"/>
  <c r="AY369" i="59"/>
  <c r="AX369" i="59"/>
  <c r="AW369" i="59"/>
  <c r="AV369" i="59"/>
  <c r="AU369" i="59"/>
  <c r="AT369" i="59"/>
  <c r="AR369" i="59"/>
  <c r="AQ369" i="59"/>
  <c r="AP369" i="59"/>
  <c r="AO369" i="59"/>
  <c r="AN369" i="59"/>
  <c r="AM369" i="59"/>
  <c r="AL369" i="59"/>
  <c r="AK369" i="59"/>
  <c r="AJ369" i="59"/>
  <c r="BC368" i="59"/>
  <c r="BB368" i="59"/>
  <c r="BA368" i="59"/>
  <c r="AZ368" i="59"/>
  <c r="AY368" i="59"/>
  <c r="AX368" i="59"/>
  <c r="AW368" i="59"/>
  <c r="AV368" i="59"/>
  <c r="AU368" i="59"/>
  <c r="AT368" i="59"/>
  <c r="AR368" i="59"/>
  <c r="AQ368" i="59"/>
  <c r="AP368" i="59"/>
  <c r="AO368" i="59"/>
  <c r="AN368" i="59"/>
  <c r="AM368" i="59"/>
  <c r="AL368" i="59"/>
  <c r="AK368" i="59"/>
  <c r="AJ368" i="59"/>
  <c r="BC367" i="59"/>
  <c r="BB367" i="59"/>
  <c r="BA367" i="59"/>
  <c r="AZ367" i="59"/>
  <c r="AY367" i="59"/>
  <c r="AX367" i="59"/>
  <c r="AW367" i="59"/>
  <c r="AV367" i="59"/>
  <c r="AU367" i="59"/>
  <c r="AT367" i="59"/>
  <c r="AR367" i="59"/>
  <c r="AQ367" i="59"/>
  <c r="AP367" i="59"/>
  <c r="AO367" i="59"/>
  <c r="AN367" i="59"/>
  <c r="AM367" i="59"/>
  <c r="AL367" i="59"/>
  <c r="AK367" i="59"/>
  <c r="AJ367" i="59"/>
  <c r="BC366" i="59"/>
  <c r="BB366" i="59"/>
  <c r="BA366" i="59"/>
  <c r="AZ366" i="59"/>
  <c r="AY366" i="59"/>
  <c r="AX366" i="59"/>
  <c r="AW366" i="59"/>
  <c r="AV366" i="59"/>
  <c r="AU366" i="59"/>
  <c r="AT366" i="59"/>
  <c r="AR366" i="59"/>
  <c r="AQ366" i="59"/>
  <c r="AP366" i="59"/>
  <c r="AO366" i="59"/>
  <c r="AN366" i="59"/>
  <c r="AM366" i="59"/>
  <c r="AL366" i="59"/>
  <c r="AK366" i="59"/>
  <c r="AJ366" i="59"/>
  <c r="BC365" i="59"/>
  <c r="BB365" i="59"/>
  <c r="BA365" i="59"/>
  <c r="AZ365" i="59"/>
  <c r="AY365" i="59"/>
  <c r="AX365" i="59"/>
  <c r="AW365" i="59"/>
  <c r="AV365" i="59"/>
  <c r="AU365" i="59"/>
  <c r="AT365" i="59"/>
  <c r="AR365" i="59"/>
  <c r="AQ365" i="59"/>
  <c r="AP365" i="59"/>
  <c r="AO365" i="59"/>
  <c r="AN365" i="59"/>
  <c r="AM365" i="59"/>
  <c r="AL365" i="59"/>
  <c r="AK365" i="59"/>
  <c r="AJ365" i="59"/>
  <c r="BC364" i="59"/>
  <c r="BB364" i="59"/>
  <c r="BA364" i="59"/>
  <c r="AZ364" i="59"/>
  <c r="AY364" i="59"/>
  <c r="AX364" i="59"/>
  <c r="AW364" i="59"/>
  <c r="AV364" i="59"/>
  <c r="AU364" i="59"/>
  <c r="AT364" i="59"/>
  <c r="AR364" i="59"/>
  <c r="AQ364" i="59"/>
  <c r="AP364" i="59"/>
  <c r="AO364" i="59"/>
  <c r="AN364" i="59"/>
  <c r="AM364" i="59"/>
  <c r="AL364" i="59"/>
  <c r="AK364" i="59"/>
  <c r="AJ364" i="59"/>
  <c r="BC363" i="59"/>
  <c r="BB363" i="59"/>
  <c r="BA363" i="59"/>
  <c r="AZ363" i="59"/>
  <c r="AY363" i="59"/>
  <c r="AX363" i="59"/>
  <c r="AW363" i="59"/>
  <c r="AV363" i="59"/>
  <c r="AU363" i="59"/>
  <c r="AT363" i="59"/>
  <c r="AR363" i="59"/>
  <c r="AQ363" i="59"/>
  <c r="AP363" i="59"/>
  <c r="AO363" i="59"/>
  <c r="AN363" i="59"/>
  <c r="AM363" i="59"/>
  <c r="AL363" i="59"/>
  <c r="AK363" i="59"/>
  <c r="AJ363" i="59"/>
  <c r="BC362" i="59"/>
  <c r="BB362" i="59"/>
  <c r="BA362" i="59"/>
  <c r="AZ362" i="59"/>
  <c r="AY362" i="59"/>
  <c r="AX362" i="59"/>
  <c r="AW362" i="59"/>
  <c r="AV362" i="59"/>
  <c r="AU362" i="59"/>
  <c r="AT362" i="59"/>
  <c r="AR362" i="59"/>
  <c r="AQ362" i="59"/>
  <c r="AP362" i="59"/>
  <c r="AO362" i="59"/>
  <c r="AN362" i="59"/>
  <c r="AM362" i="59"/>
  <c r="AL362" i="59"/>
  <c r="AK362" i="59"/>
  <c r="AJ362" i="59"/>
  <c r="BC361" i="59"/>
  <c r="BB361" i="59"/>
  <c r="BA361" i="59"/>
  <c r="AZ361" i="59"/>
  <c r="AY361" i="59"/>
  <c r="AX361" i="59"/>
  <c r="AW361" i="59"/>
  <c r="AV361" i="59"/>
  <c r="AU361" i="59"/>
  <c r="AT361" i="59"/>
  <c r="AR361" i="59"/>
  <c r="AQ361" i="59"/>
  <c r="AP361" i="59"/>
  <c r="AO361" i="59"/>
  <c r="AN361" i="59"/>
  <c r="AM361" i="59"/>
  <c r="AL361" i="59"/>
  <c r="AK361" i="59"/>
  <c r="AJ361" i="59"/>
  <c r="BC360" i="59"/>
  <c r="BB360" i="59"/>
  <c r="BA360" i="59"/>
  <c r="AZ360" i="59"/>
  <c r="AY360" i="59"/>
  <c r="AX360" i="59"/>
  <c r="AW360" i="59"/>
  <c r="AV360" i="59"/>
  <c r="AU360" i="59"/>
  <c r="AT360" i="59"/>
  <c r="AR360" i="59"/>
  <c r="AQ360" i="59"/>
  <c r="AP360" i="59"/>
  <c r="AO360" i="59"/>
  <c r="AN360" i="59"/>
  <c r="AM360" i="59"/>
  <c r="AL360" i="59"/>
  <c r="AK360" i="59"/>
  <c r="AJ360" i="59"/>
  <c r="BC359" i="59"/>
  <c r="BB359" i="59"/>
  <c r="BA359" i="59"/>
  <c r="AZ359" i="59"/>
  <c r="AY359" i="59"/>
  <c r="AX359" i="59"/>
  <c r="AW359" i="59"/>
  <c r="AV359" i="59"/>
  <c r="AU359" i="59"/>
  <c r="AT359" i="59"/>
  <c r="AR359" i="59"/>
  <c r="AQ359" i="59"/>
  <c r="AP359" i="59"/>
  <c r="AO359" i="59"/>
  <c r="AN359" i="59"/>
  <c r="AM359" i="59"/>
  <c r="AL359" i="59"/>
  <c r="AK359" i="59"/>
  <c r="AJ359" i="59"/>
  <c r="BC358" i="59"/>
  <c r="BB358" i="59"/>
  <c r="BA358" i="59"/>
  <c r="AZ358" i="59"/>
  <c r="AY358" i="59"/>
  <c r="AX358" i="59"/>
  <c r="AW358" i="59"/>
  <c r="AV358" i="59"/>
  <c r="AU358" i="59"/>
  <c r="AT358" i="59"/>
  <c r="AR358" i="59"/>
  <c r="AQ358" i="59"/>
  <c r="AP358" i="59"/>
  <c r="AO358" i="59"/>
  <c r="AN358" i="59"/>
  <c r="AM358" i="59"/>
  <c r="AL358" i="59"/>
  <c r="AK358" i="59"/>
  <c r="AJ358" i="59"/>
  <c r="BC357" i="59"/>
  <c r="BB357" i="59"/>
  <c r="BA357" i="59"/>
  <c r="AZ357" i="59"/>
  <c r="AY357" i="59"/>
  <c r="AX357" i="59"/>
  <c r="AW357" i="59"/>
  <c r="AV357" i="59"/>
  <c r="AU357" i="59"/>
  <c r="AT357" i="59"/>
  <c r="AR357" i="59"/>
  <c r="AQ357" i="59"/>
  <c r="AP357" i="59"/>
  <c r="AO357" i="59"/>
  <c r="AN357" i="59"/>
  <c r="AM357" i="59"/>
  <c r="AL357" i="59"/>
  <c r="AK357" i="59"/>
  <c r="AJ357" i="59"/>
  <c r="BC356" i="59"/>
  <c r="BB356" i="59"/>
  <c r="BA356" i="59"/>
  <c r="AZ356" i="59"/>
  <c r="AY356" i="59"/>
  <c r="AX356" i="59"/>
  <c r="AW356" i="59"/>
  <c r="AV356" i="59"/>
  <c r="AU356" i="59"/>
  <c r="AT356" i="59"/>
  <c r="AR356" i="59"/>
  <c r="AQ356" i="59"/>
  <c r="AP356" i="59"/>
  <c r="AO356" i="59"/>
  <c r="AN356" i="59"/>
  <c r="AM356" i="59"/>
  <c r="AL356" i="59"/>
  <c r="AK356" i="59"/>
  <c r="AJ356" i="59"/>
  <c r="BC355" i="59"/>
  <c r="BB355" i="59"/>
  <c r="BA355" i="59"/>
  <c r="AZ355" i="59"/>
  <c r="AY355" i="59"/>
  <c r="AX355" i="59"/>
  <c r="AW355" i="59"/>
  <c r="AV355" i="59"/>
  <c r="AU355" i="59"/>
  <c r="AT355" i="59"/>
  <c r="AR355" i="59"/>
  <c r="AQ355" i="59"/>
  <c r="AP355" i="59"/>
  <c r="AO355" i="59"/>
  <c r="AN355" i="59"/>
  <c r="AM355" i="59"/>
  <c r="AL355" i="59"/>
  <c r="AK355" i="59"/>
  <c r="AJ355" i="59"/>
  <c r="BC354" i="59"/>
  <c r="BB354" i="59"/>
  <c r="BA354" i="59"/>
  <c r="AZ354" i="59"/>
  <c r="AY354" i="59"/>
  <c r="AX354" i="59"/>
  <c r="AW354" i="59"/>
  <c r="AV354" i="59"/>
  <c r="AU354" i="59"/>
  <c r="AT354" i="59"/>
  <c r="AR354" i="59"/>
  <c r="AQ354" i="59"/>
  <c r="AP354" i="59"/>
  <c r="AO354" i="59"/>
  <c r="AN354" i="59"/>
  <c r="AM354" i="59"/>
  <c r="AL354" i="59"/>
  <c r="AK354" i="59"/>
  <c r="AJ354" i="59"/>
  <c r="BC353" i="59"/>
  <c r="BB353" i="59"/>
  <c r="BA353" i="59"/>
  <c r="AZ353" i="59"/>
  <c r="AY353" i="59"/>
  <c r="AX353" i="59"/>
  <c r="AW353" i="59"/>
  <c r="AV353" i="59"/>
  <c r="AU353" i="59"/>
  <c r="AT353" i="59"/>
  <c r="AR353" i="59"/>
  <c r="AQ353" i="59"/>
  <c r="AP353" i="59"/>
  <c r="AO353" i="59"/>
  <c r="AN353" i="59"/>
  <c r="AM353" i="59"/>
  <c r="AL353" i="59"/>
  <c r="AK353" i="59"/>
  <c r="AJ353" i="59"/>
  <c r="BC352" i="59"/>
  <c r="BB352" i="59"/>
  <c r="BA352" i="59"/>
  <c r="AZ352" i="59"/>
  <c r="AY352" i="59"/>
  <c r="AX352" i="59"/>
  <c r="AW352" i="59"/>
  <c r="AV352" i="59"/>
  <c r="AU352" i="59"/>
  <c r="AT352" i="59"/>
  <c r="AR352" i="59"/>
  <c r="AQ352" i="59"/>
  <c r="AP352" i="59"/>
  <c r="AO352" i="59"/>
  <c r="AN352" i="59"/>
  <c r="AM352" i="59"/>
  <c r="AL352" i="59"/>
  <c r="AK352" i="59"/>
  <c r="AJ352" i="59"/>
  <c r="BC351" i="59"/>
  <c r="BB351" i="59"/>
  <c r="BA351" i="59"/>
  <c r="AZ351" i="59"/>
  <c r="AY351" i="59"/>
  <c r="AX351" i="59"/>
  <c r="AW351" i="59"/>
  <c r="AV351" i="59"/>
  <c r="AU351" i="59"/>
  <c r="AT351" i="59"/>
  <c r="AR351" i="59"/>
  <c r="AQ351" i="59"/>
  <c r="AP351" i="59"/>
  <c r="AO351" i="59"/>
  <c r="AN351" i="59"/>
  <c r="AM351" i="59"/>
  <c r="AL351" i="59"/>
  <c r="AK351" i="59"/>
  <c r="AJ351" i="59"/>
  <c r="BC350" i="59"/>
  <c r="BB350" i="59"/>
  <c r="BA350" i="59"/>
  <c r="AZ350" i="59"/>
  <c r="AY350" i="59"/>
  <c r="AX350" i="59"/>
  <c r="AW350" i="59"/>
  <c r="AV350" i="59"/>
  <c r="AU350" i="59"/>
  <c r="AT350" i="59"/>
  <c r="AR350" i="59"/>
  <c r="AQ350" i="59"/>
  <c r="AP350" i="59"/>
  <c r="AO350" i="59"/>
  <c r="AN350" i="59"/>
  <c r="AM350" i="59"/>
  <c r="AL350" i="59"/>
  <c r="AK350" i="59"/>
  <c r="AJ350" i="59"/>
  <c r="BC349" i="59"/>
  <c r="BB349" i="59"/>
  <c r="BA349" i="59"/>
  <c r="AZ349" i="59"/>
  <c r="AY349" i="59"/>
  <c r="AX349" i="59"/>
  <c r="AW349" i="59"/>
  <c r="AV349" i="59"/>
  <c r="AU349" i="59"/>
  <c r="AT349" i="59"/>
  <c r="AR349" i="59"/>
  <c r="AQ349" i="59"/>
  <c r="AP349" i="59"/>
  <c r="AO349" i="59"/>
  <c r="AN349" i="59"/>
  <c r="AM349" i="59"/>
  <c r="AL349" i="59"/>
  <c r="AK349" i="59"/>
  <c r="AJ349" i="59"/>
  <c r="BC348" i="59"/>
  <c r="BB348" i="59"/>
  <c r="BA348" i="59"/>
  <c r="AZ348" i="59"/>
  <c r="AY348" i="59"/>
  <c r="AX348" i="59"/>
  <c r="AW348" i="59"/>
  <c r="AV348" i="59"/>
  <c r="AU348" i="59"/>
  <c r="AT348" i="59"/>
  <c r="AR348" i="59"/>
  <c r="AQ348" i="59"/>
  <c r="AP348" i="59"/>
  <c r="AO348" i="59"/>
  <c r="AN348" i="59"/>
  <c r="AM348" i="59"/>
  <c r="AL348" i="59"/>
  <c r="AK348" i="59"/>
  <c r="AJ348" i="59"/>
  <c r="BC347" i="59"/>
  <c r="BB347" i="59"/>
  <c r="BA347" i="59"/>
  <c r="AZ347" i="59"/>
  <c r="AY347" i="59"/>
  <c r="AX347" i="59"/>
  <c r="AW347" i="59"/>
  <c r="AV347" i="59"/>
  <c r="AU347" i="59"/>
  <c r="AT347" i="59"/>
  <c r="AR347" i="59"/>
  <c r="AQ347" i="59"/>
  <c r="AP347" i="59"/>
  <c r="AO347" i="59"/>
  <c r="AN347" i="59"/>
  <c r="AM347" i="59"/>
  <c r="AL347" i="59"/>
  <c r="AK347" i="59"/>
  <c r="AJ347" i="59"/>
  <c r="BC346" i="59"/>
  <c r="BB346" i="59"/>
  <c r="BA346" i="59"/>
  <c r="AZ346" i="59"/>
  <c r="AY346" i="59"/>
  <c r="AX346" i="59"/>
  <c r="AW346" i="59"/>
  <c r="AV346" i="59"/>
  <c r="AU346" i="59"/>
  <c r="AT346" i="59"/>
  <c r="AR346" i="59"/>
  <c r="AQ346" i="59"/>
  <c r="AP346" i="59"/>
  <c r="AO346" i="59"/>
  <c r="AN346" i="59"/>
  <c r="AM346" i="59"/>
  <c r="AL346" i="59"/>
  <c r="AK346" i="59"/>
  <c r="AJ346" i="59"/>
  <c r="BC345" i="59"/>
  <c r="BB345" i="59"/>
  <c r="BA345" i="59"/>
  <c r="AZ345" i="59"/>
  <c r="AY345" i="59"/>
  <c r="AX345" i="59"/>
  <c r="AW345" i="59"/>
  <c r="AV345" i="59"/>
  <c r="AU345" i="59"/>
  <c r="AT345" i="59"/>
  <c r="AR345" i="59"/>
  <c r="AQ345" i="59"/>
  <c r="AP345" i="59"/>
  <c r="AO345" i="59"/>
  <c r="AN345" i="59"/>
  <c r="AM345" i="59"/>
  <c r="AL345" i="59"/>
  <c r="AK345" i="59"/>
  <c r="AJ345" i="59"/>
  <c r="BC344" i="59"/>
  <c r="BB344" i="59"/>
  <c r="BA344" i="59"/>
  <c r="AZ344" i="59"/>
  <c r="AY344" i="59"/>
  <c r="AX344" i="59"/>
  <c r="AW344" i="59"/>
  <c r="AV344" i="59"/>
  <c r="AU344" i="59"/>
  <c r="AT344" i="59"/>
  <c r="AR344" i="59"/>
  <c r="AQ344" i="59"/>
  <c r="AP344" i="59"/>
  <c r="AO344" i="59"/>
  <c r="AN344" i="59"/>
  <c r="AM344" i="59"/>
  <c r="AL344" i="59"/>
  <c r="AK344" i="59"/>
  <c r="AJ344" i="59"/>
  <c r="BC343" i="59"/>
  <c r="BB343" i="59"/>
  <c r="BA343" i="59"/>
  <c r="AZ343" i="59"/>
  <c r="AY343" i="59"/>
  <c r="AX343" i="59"/>
  <c r="AW343" i="59"/>
  <c r="AV343" i="59"/>
  <c r="AU343" i="59"/>
  <c r="AT343" i="59"/>
  <c r="AR343" i="59"/>
  <c r="AQ343" i="59"/>
  <c r="AP343" i="59"/>
  <c r="AO343" i="59"/>
  <c r="AN343" i="59"/>
  <c r="AM343" i="59"/>
  <c r="AL343" i="59"/>
  <c r="AK343" i="59"/>
  <c r="AJ343" i="59"/>
  <c r="BC342" i="59"/>
  <c r="BB342" i="59"/>
  <c r="BA342" i="59"/>
  <c r="AZ342" i="59"/>
  <c r="AY342" i="59"/>
  <c r="AX342" i="59"/>
  <c r="AW342" i="59"/>
  <c r="AV342" i="59"/>
  <c r="AU342" i="59"/>
  <c r="AT342" i="59"/>
  <c r="AR342" i="59"/>
  <c r="AQ342" i="59"/>
  <c r="AP342" i="59"/>
  <c r="AO342" i="59"/>
  <c r="AN342" i="59"/>
  <c r="AM342" i="59"/>
  <c r="AL342" i="59"/>
  <c r="AK342" i="59"/>
  <c r="AJ342" i="59"/>
  <c r="BC341" i="59"/>
  <c r="BB341" i="59"/>
  <c r="BA341" i="59"/>
  <c r="AZ341" i="59"/>
  <c r="AY341" i="59"/>
  <c r="AX341" i="59"/>
  <c r="AW341" i="59"/>
  <c r="AV341" i="59"/>
  <c r="AU341" i="59"/>
  <c r="AT341" i="59"/>
  <c r="AR341" i="59"/>
  <c r="AQ341" i="59"/>
  <c r="AP341" i="59"/>
  <c r="AO341" i="59"/>
  <c r="AN341" i="59"/>
  <c r="AM341" i="59"/>
  <c r="AL341" i="59"/>
  <c r="AK341" i="59"/>
  <c r="AJ341" i="59"/>
  <c r="BC340" i="59"/>
  <c r="BB340" i="59"/>
  <c r="BA340" i="59"/>
  <c r="AZ340" i="59"/>
  <c r="AY340" i="59"/>
  <c r="AX340" i="59"/>
  <c r="AW340" i="59"/>
  <c r="AV340" i="59"/>
  <c r="AU340" i="59"/>
  <c r="AT340" i="59"/>
  <c r="AR340" i="59"/>
  <c r="AQ340" i="59"/>
  <c r="AP340" i="59"/>
  <c r="AO340" i="59"/>
  <c r="AN340" i="59"/>
  <c r="AM340" i="59"/>
  <c r="AL340" i="59"/>
  <c r="AK340" i="59"/>
  <c r="AJ340" i="59"/>
  <c r="BC339" i="59"/>
  <c r="BB339" i="59"/>
  <c r="BA339" i="59"/>
  <c r="AZ339" i="59"/>
  <c r="AY339" i="59"/>
  <c r="AX339" i="59"/>
  <c r="AW339" i="59"/>
  <c r="AV339" i="59"/>
  <c r="AU339" i="59"/>
  <c r="AT339" i="59"/>
  <c r="AR339" i="59"/>
  <c r="AQ339" i="59"/>
  <c r="AP339" i="59"/>
  <c r="AO339" i="59"/>
  <c r="AN339" i="59"/>
  <c r="AM339" i="59"/>
  <c r="AL339" i="59"/>
  <c r="AK339" i="59"/>
  <c r="AJ339" i="59"/>
  <c r="BC338" i="59"/>
  <c r="BB338" i="59"/>
  <c r="BA338" i="59"/>
  <c r="AZ338" i="59"/>
  <c r="AY338" i="59"/>
  <c r="AX338" i="59"/>
  <c r="AW338" i="59"/>
  <c r="AV338" i="59"/>
  <c r="AU338" i="59"/>
  <c r="AT338" i="59"/>
  <c r="AR338" i="59"/>
  <c r="AQ338" i="59"/>
  <c r="AP338" i="59"/>
  <c r="AO338" i="59"/>
  <c r="AN338" i="59"/>
  <c r="AM338" i="59"/>
  <c r="AL338" i="59"/>
  <c r="AK338" i="59"/>
  <c r="AJ338" i="59"/>
  <c r="BC337" i="59"/>
  <c r="BB337" i="59"/>
  <c r="BA337" i="59"/>
  <c r="AZ337" i="59"/>
  <c r="AY337" i="59"/>
  <c r="AX337" i="59"/>
  <c r="AW337" i="59"/>
  <c r="AV337" i="59"/>
  <c r="AU337" i="59"/>
  <c r="AT337" i="59"/>
  <c r="AR337" i="59"/>
  <c r="AQ337" i="59"/>
  <c r="AP337" i="59"/>
  <c r="AO337" i="59"/>
  <c r="AN337" i="59"/>
  <c r="AM337" i="59"/>
  <c r="AL337" i="59"/>
  <c r="AK337" i="59"/>
  <c r="AJ337" i="59"/>
  <c r="BC336" i="59"/>
  <c r="BB336" i="59"/>
  <c r="BA336" i="59"/>
  <c r="AZ336" i="59"/>
  <c r="AY336" i="59"/>
  <c r="AX336" i="59"/>
  <c r="AW336" i="59"/>
  <c r="AV336" i="59"/>
  <c r="AU336" i="59"/>
  <c r="AT336" i="59"/>
  <c r="AR336" i="59"/>
  <c r="AQ336" i="59"/>
  <c r="AP336" i="59"/>
  <c r="AO336" i="59"/>
  <c r="AN336" i="59"/>
  <c r="AM336" i="59"/>
  <c r="AL336" i="59"/>
  <c r="AK336" i="59"/>
  <c r="AJ336" i="59"/>
  <c r="BC335" i="59"/>
  <c r="BB335" i="59"/>
  <c r="BA335" i="59"/>
  <c r="AZ335" i="59"/>
  <c r="AY335" i="59"/>
  <c r="AX335" i="59"/>
  <c r="AW335" i="59"/>
  <c r="AV335" i="59"/>
  <c r="AU335" i="59"/>
  <c r="AT335" i="59"/>
  <c r="AR335" i="59"/>
  <c r="AQ335" i="59"/>
  <c r="AP335" i="59"/>
  <c r="AO335" i="59"/>
  <c r="AN335" i="59"/>
  <c r="AM335" i="59"/>
  <c r="AL335" i="59"/>
  <c r="AK335" i="59"/>
  <c r="AJ335" i="59"/>
  <c r="BC334" i="59"/>
  <c r="BB334" i="59"/>
  <c r="BA334" i="59"/>
  <c r="AZ334" i="59"/>
  <c r="AY334" i="59"/>
  <c r="AX334" i="59"/>
  <c r="AW334" i="59"/>
  <c r="AV334" i="59"/>
  <c r="AU334" i="59"/>
  <c r="AT334" i="59"/>
  <c r="AR334" i="59"/>
  <c r="AQ334" i="59"/>
  <c r="AP334" i="59"/>
  <c r="AO334" i="59"/>
  <c r="AN334" i="59"/>
  <c r="AM334" i="59"/>
  <c r="AL334" i="59"/>
  <c r="AK334" i="59"/>
  <c r="AJ334" i="59"/>
  <c r="BC333" i="59"/>
  <c r="BB333" i="59"/>
  <c r="BA333" i="59"/>
  <c r="AZ333" i="59"/>
  <c r="AY333" i="59"/>
  <c r="AX333" i="59"/>
  <c r="AW333" i="59"/>
  <c r="AV333" i="59"/>
  <c r="AU333" i="59"/>
  <c r="AT333" i="59"/>
  <c r="AR333" i="59"/>
  <c r="AQ333" i="59"/>
  <c r="AP333" i="59"/>
  <c r="AO333" i="59"/>
  <c r="AN333" i="59"/>
  <c r="AM333" i="59"/>
  <c r="AL333" i="59"/>
  <c r="AK333" i="59"/>
  <c r="AJ333" i="59"/>
  <c r="BC332" i="59"/>
  <c r="BB332" i="59"/>
  <c r="BA332" i="59"/>
  <c r="AZ332" i="59"/>
  <c r="AY332" i="59"/>
  <c r="AX332" i="59"/>
  <c r="AW332" i="59"/>
  <c r="AV332" i="59"/>
  <c r="AU332" i="59"/>
  <c r="AT332" i="59"/>
  <c r="AR332" i="59"/>
  <c r="AQ332" i="59"/>
  <c r="AP332" i="59"/>
  <c r="AO332" i="59"/>
  <c r="AN332" i="59"/>
  <c r="AM332" i="59"/>
  <c r="AL332" i="59"/>
  <c r="AK332" i="59"/>
  <c r="AJ332" i="59"/>
  <c r="BC331" i="59"/>
  <c r="BB331" i="59"/>
  <c r="BA331" i="59"/>
  <c r="AZ331" i="59"/>
  <c r="AY331" i="59"/>
  <c r="AX331" i="59"/>
  <c r="AW331" i="59"/>
  <c r="AV331" i="59"/>
  <c r="AU331" i="59"/>
  <c r="AT331" i="59"/>
  <c r="AR331" i="59"/>
  <c r="AQ331" i="59"/>
  <c r="AP331" i="59"/>
  <c r="AO331" i="59"/>
  <c r="AN331" i="59"/>
  <c r="AM331" i="59"/>
  <c r="AL331" i="59"/>
  <c r="AK331" i="59"/>
  <c r="AJ331" i="59"/>
  <c r="BC330" i="59"/>
  <c r="BB330" i="59"/>
  <c r="BA330" i="59"/>
  <c r="AZ330" i="59"/>
  <c r="AY330" i="59"/>
  <c r="AX330" i="59"/>
  <c r="AW330" i="59"/>
  <c r="AV330" i="59"/>
  <c r="AU330" i="59"/>
  <c r="AT330" i="59"/>
  <c r="AR330" i="59"/>
  <c r="AQ330" i="59"/>
  <c r="AP330" i="59"/>
  <c r="AO330" i="59"/>
  <c r="AN330" i="59"/>
  <c r="AM330" i="59"/>
  <c r="AL330" i="59"/>
  <c r="AK330" i="59"/>
  <c r="AJ330" i="59"/>
  <c r="BC329" i="59"/>
  <c r="BB329" i="59"/>
  <c r="BA329" i="59"/>
  <c r="AZ329" i="59"/>
  <c r="AY329" i="59"/>
  <c r="AX329" i="59"/>
  <c r="AW329" i="59"/>
  <c r="AV329" i="59"/>
  <c r="AU329" i="59"/>
  <c r="AT329" i="59"/>
  <c r="AR329" i="59"/>
  <c r="AQ329" i="59"/>
  <c r="AP329" i="59"/>
  <c r="AO329" i="59"/>
  <c r="AN329" i="59"/>
  <c r="AM329" i="59"/>
  <c r="AL329" i="59"/>
  <c r="AK329" i="59"/>
  <c r="AJ329" i="59"/>
  <c r="BC328" i="59"/>
  <c r="BB328" i="59"/>
  <c r="BA328" i="59"/>
  <c r="AZ328" i="59"/>
  <c r="AY328" i="59"/>
  <c r="AX328" i="59"/>
  <c r="AW328" i="59"/>
  <c r="AV328" i="59"/>
  <c r="AU328" i="59"/>
  <c r="AT328" i="59"/>
  <c r="AR328" i="59"/>
  <c r="AQ328" i="59"/>
  <c r="AP328" i="59"/>
  <c r="AO328" i="59"/>
  <c r="AN328" i="59"/>
  <c r="AM328" i="59"/>
  <c r="AL328" i="59"/>
  <c r="AK328" i="59"/>
  <c r="AJ328" i="59"/>
  <c r="BC327" i="59"/>
  <c r="BB327" i="59"/>
  <c r="BA327" i="59"/>
  <c r="AZ327" i="59"/>
  <c r="AY327" i="59"/>
  <c r="AX327" i="59"/>
  <c r="AW327" i="59"/>
  <c r="AV327" i="59"/>
  <c r="AU327" i="59"/>
  <c r="AT327" i="59"/>
  <c r="AR327" i="59"/>
  <c r="AQ327" i="59"/>
  <c r="AP327" i="59"/>
  <c r="AO327" i="59"/>
  <c r="AN327" i="59"/>
  <c r="AM327" i="59"/>
  <c r="AL327" i="59"/>
  <c r="AK327" i="59"/>
  <c r="AJ327" i="59"/>
  <c r="BC326" i="59"/>
  <c r="BB326" i="59"/>
  <c r="BA326" i="59"/>
  <c r="AZ326" i="59"/>
  <c r="AY326" i="59"/>
  <c r="AX326" i="59"/>
  <c r="AW326" i="59"/>
  <c r="AV326" i="59"/>
  <c r="AU326" i="59"/>
  <c r="AT326" i="59"/>
  <c r="AR326" i="59"/>
  <c r="AQ326" i="59"/>
  <c r="AP326" i="59"/>
  <c r="AO326" i="59"/>
  <c r="AN326" i="59"/>
  <c r="AM326" i="59"/>
  <c r="AL326" i="59"/>
  <c r="AK326" i="59"/>
  <c r="AJ326" i="59"/>
  <c r="BC325" i="59"/>
  <c r="BB325" i="59"/>
  <c r="BA325" i="59"/>
  <c r="AZ325" i="59"/>
  <c r="AY325" i="59"/>
  <c r="AX325" i="59"/>
  <c r="AW325" i="59"/>
  <c r="AV325" i="59"/>
  <c r="AU325" i="59"/>
  <c r="AT325" i="59"/>
  <c r="AR325" i="59"/>
  <c r="AQ325" i="59"/>
  <c r="AP325" i="59"/>
  <c r="AO325" i="59"/>
  <c r="AN325" i="59"/>
  <c r="AM325" i="59"/>
  <c r="AL325" i="59"/>
  <c r="AK325" i="59"/>
  <c r="AJ325" i="59"/>
  <c r="BC324" i="59"/>
  <c r="BB324" i="59"/>
  <c r="BA324" i="59"/>
  <c r="AZ324" i="59"/>
  <c r="AY324" i="59"/>
  <c r="AX324" i="59"/>
  <c r="AW324" i="59"/>
  <c r="AV324" i="59"/>
  <c r="AU324" i="59"/>
  <c r="AT324" i="59"/>
  <c r="AR324" i="59"/>
  <c r="AQ324" i="59"/>
  <c r="AP324" i="59"/>
  <c r="AO324" i="59"/>
  <c r="AN324" i="59"/>
  <c r="AM324" i="59"/>
  <c r="AL324" i="59"/>
  <c r="AK324" i="59"/>
  <c r="AJ324" i="59"/>
  <c r="BC323" i="59"/>
  <c r="BB323" i="59"/>
  <c r="BA323" i="59"/>
  <c r="AZ323" i="59"/>
  <c r="AY323" i="59"/>
  <c r="AX323" i="59"/>
  <c r="AW323" i="59"/>
  <c r="AV323" i="59"/>
  <c r="AU323" i="59"/>
  <c r="AT323" i="59"/>
  <c r="AR323" i="59"/>
  <c r="AQ323" i="59"/>
  <c r="AP323" i="59"/>
  <c r="AO323" i="59"/>
  <c r="AN323" i="59"/>
  <c r="AM323" i="59"/>
  <c r="AL323" i="59"/>
  <c r="AK323" i="59"/>
  <c r="AJ323" i="59"/>
  <c r="BC322" i="59"/>
  <c r="BB322" i="59"/>
  <c r="BA322" i="59"/>
  <c r="AZ322" i="59"/>
  <c r="AY322" i="59"/>
  <c r="AX322" i="59"/>
  <c r="AW322" i="59"/>
  <c r="AV322" i="59"/>
  <c r="AU322" i="59"/>
  <c r="AT322" i="59"/>
  <c r="AR322" i="59"/>
  <c r="AQ322" i="59"/>
  <c r="AP322" i="59"/>
  <c r="AO322" i="59"/>
  <c r="AN322" i="59"/>
  <c r="AM322" i="59"/>
  <c r="AL322" i="59"/>
  <c r="AK322" i="59"/>
  <c r="AJ322" i="59"/>
  <c r="BC321" i="59"/>
  <c r="BB321" i="59"/>
  <c r="BA321" i="59"/>
  <c r="AZ321" i="59"/>
  <c r="AY321" i="59"/>
  <c r="AX321" i="59"/>
  <c r="AW321" i="59"/>
  <c r="AV321" i="59"/>
  <c r="AU321" i="59"/>
  <c r="AT321" i="59"/>
  <c r="AR321" i="59"/>
  <c r="AQ321" i="59"/>
  <c r="AP321" i="59"/>
  <c r="AO321" i="59"/>
  <c r="AN321" i="59"/>
  <c r="AM321" i="59"/>
  <c r="AL321" i="59"/>
  <c r="AK321" i="59"/>
  <c r="AJ321" i="59"/>
  <c r="BC320" i="59"/>
  <c r="BB320" i="59"/>
  <c r="BA320" i="59"/>
  <c r="AZ320" i="59"/>
  <c r="AY320" i="59"/>
  <c r="AX320" i="59"/>
  <c r="AW320" i="59"/>
  <c r="AV320" i="59"/>
  <c r="AU320" i="59"/>
  <c r="AT320" i="59"/>
  <c r="AR320" i="59"/>
  <c r="AQ320" i="59"/>
  <c r="AP320" i="59"/>
  <c r="AO320" i="59"/>
  <c r="AN320" i="59"/>
  <c r="AM320" i="59"/>
  <c r="AL320" i="59"/>
  <c r="AK320" i="59"/>
  <c r="AJ320" i="59"/>
  <c r="BC319" i="59"/>
  <c r="BB319" i="59"/>
  <c r="BA319" i="59"/>
  <c r="AZ319" i="59"/>
  <c r="AY319" i="59"/>
  <c r="AX319" i="59"/>
  <c r="AW319" i="59"/>
  <c r="AV319" i="59"/>
  <c r="AU319" i="59"/>
  <c r="AT319" i="59"/>
  <c r="AR319" i="59"/>
  <c r="AQ319" i="59"/>
  <c r="AP319" i="59"/>
  <c r="AO319" i="59"/>
  <c r="AN319" i="59"/>
  <c r="AM319" i="59"/>
  <c r="AL319" i="59"/>
  <c r="AK319" i="59"/>
  <c r="AJ319" i="59"/>
  <c r="BC318" i="59"/>
  <c r="BB318" i="59"/>
  <c r="BA318" i="59"/>
  <c r="AZ318" i="59"/>
  <c r="AY318" i="59"/>
  <c r="AX318" i="59"/>
  <c r="AW318" i="59"/>
  <c r="AV318" i="59"/>
  <c r="AU318" i="59"/>
  <c r="AT318" i="59"/>
  <c r="AR318" i="59"/>
  <c r="AQ318" i="59"/>
  <c r="AP318" i="59"/>
  <c r="AO318" i="59"/>
  <c r="AN318" i="59"/>
  <c r="AM318" i="59"/>
  <c r="AL318" i="59"/>
  <c r="AK318" i="59"/>
  <c r="AJ318" i="59"/>
  <c r="BC317" i="59"/>
  <c r="BB317" i="59"/>
  <c r="BA317" i="59"/>
  <c r="AZ317" i="59"/>
  <c r="AY317" i="59"/>
  <c r="AX317" i="59"/>
  <c r="AW317" i="59"/>
  <c r="AV317" i="59"/>
  <c r="AU317" i="59"/>
  <c r="AT317" i="59"/>
  <c r="AR317" i="59"/>
  <c r="AQ317" i="59"/>
  <c r="AP317" i="59"/>
  <c r="AO317" i="59"/>
  <c r="AN317" i="59"/>
  <c r="AM317" i="59"/>
  <c r="AL317" i="59"/>
  <c r="AK317" i="59"/>
  <c r="AJ317" i="59"/>
  <c r="BC316" i="59"/>
  <c r="BB316" i="59"/>
  <c r="BA316" i="59"/>
  <c r="AZ316" i="59"/>
  <c r="AY316" i="59"/>
  <c r="AX316" i="59"/>
  <c r="AW316" i="59"/>
  <c r="AV316" i="59"/>
  <c r="AU316" i="59"/>
  <c r="AT316" i="59"/>
  <c r="AR316" i="59"/>
  <c r="AQ316" i="59"/>
  <c r="AP316" i="59"/>
  <c r="AO316" i="59"/>
  <c r="AN316" i="59"/>
  <c r="AM316" i="59"/>
  <c r="AL316" i="59"/>
  <c r="AK316" i="59"/>
  <c r="AJ316" i="59"/>
  <c r="BC315" i="59"/>
  <c r="BB315" i="59"/>
  <c r="BA315" i="59"/>
  <c r="AZ315" i="59"/>
  <c r="AY315" i="59"/>
  <c r="AX315" i="59"/>
  <c r="AW315" i="59"/>
  <c r="AV315" i="59"/>
  <c r="AU315" i="59"/>
  <c r="AT315" i="59"/>
  <c r="AR315" i="59"/>
  <c r="AQ315" i="59"/>
  <c r="AP315" i="59"/>
  <c r="AO315" i="59"/>
  <c r="AN315" i="59"/>
  <c r="AM315" i="59"/>
  <c r="AL315" i="59"/>
  <c r="AK315" i="59"/>
  <c r="AJ315" i="59"/>
  <c r="BC314" i="59"/>
  <c r="BB314" i="59"/>
  <c r="BA314" i="59"/>
  <c r="AZ314" i="59"/>
  <c r="AY314" i="59"/>
  <c r="AX314" i="59"/>
  <c r="AW314" i="59"/>
  <c r="AV314" i="59"/>
  <c r="AU314" i="59"/>
  <c r="AT314" i="59"/>
  <c r="AR314" i="59"/>
  <c r="AQ314" i="59"/>
  <c r="AP314" i="59"/>
  <c r="AO314" i="59"/>
  <c r="AN314" i="59"/>
  <c r="AM314" i="59"/>
  <c r="AL314" i="59"/>
  <c r="AK314" i="59"/>
  <c r="AJ314" i="59"/>
  <c r="BC313" i="59"/>
  <c r="BB313" i="59"/>
  <c r="BA313" i="59"/>
  <c r="AZ313" i="59"/>
  <c r="AY313" i="59"/>
  <c r="AX313" i="59"/>
  <c r="AW313" i="59"/>
  <c r="AV313" i="59"/>
  <c r="AU313" i="59"/>
  <c r="AT313" i="59"/>
  <c r="AR313" i="59"/>
  <c r="AQ313" i="59"/>
  <c r="AP313" i="59"/>
  <c r="AO313" i="59"/>
  <c r="AN313" i="59"/>
  <c r="AM313" i="59"/>
  <c r="AL313" i="59"/>
  <c r="AK313" i="59"/>
  <c r="AJ313" i="59"/>
  <c r="BC312" i="59"/>
  <c r="BB312" i="59"/>
  <c r="BA312" i="59"/>
  <c r="AZ312" i="59"/>
  <c r="AY312" i="59"/>
  <c r="AX312" i="59"/>
  <c r="AW312" i="59"/>
  <c r="AV312" i="59"/>
  <c r="AU312" i="59"/>
  <c r="AT312" i="59"/>
  <c r="AR312" i="59"/>
  <c r="AQ312" i="59"/>
  <c r="AP312" i="59"/>
  <c r="AO312" i="59"/>
  <c r="AN312" i="59"/>
  <c r="AM312" i="59"/>
  <c r="AL312" i="59"/>
  <c r="AK312" i="59"/>
  <c r="AJ312" i="59"/>
  <c r="BC311" i="59"/>
  <c r="BB311" i="59"/>
  <c r="BA311" i="59"/>
  <c r="AZ311" i="59"/>
  <c r="AY311" i="59"/>
  <c r="AX311" i="59"/>
  <c r="AW311" i="59"/>
  <c r="AV311" i="59"/>
  <c r="AU311" i="59"/>
  <c r="AT311" i="59"/>
  <c r="AR311" i="59"/>
  <c r="AQ311" i="59"/>
  <c r="AP311" i="59"/>
  <c r="AO311" i="59"/>
  <c r="AN311" i="59"/>
  <c r="AM311" i="59"/>
  <c r="AL311" i="59"/>
  <c r="AK311" i="59"/>
  <c r="AJ311" i="59"/>
  <c r="BC310" i="59"/>
  <c r="BB310" i="59"/>
  <c r="BA310" i="59"/>
  <c r="AZ310" i="59"/>
  <c r="AY310" i="59"/>
  <c r="AX310" i="59"/>
  <c r="AW310" i="59"/>
  <c r="AV310" i="59"/>
  <c r="AU310" i="59"/>
  <c r="AT310" i="59"/>
  <c r="AR310" i="59"/>
  <c r="AQ310" i="59"/>
  <c r="AP310" i="59"/>
  <c r="AO310" i="59"/>
  <c r="AN310" i="59"/>
  <c r="AM310" i="59"/>
  <c r="AL310" i="59"/>
  <c r="AK310" i="59"/>
  <c r="AJ310" i="59"/>
  <c r="BC309" i="59"/>
  <c r="BB309" i="59"/>
  <c r="BA309" i="59"/>
  <c r="AZ309" i="59"/>
  <c r="AY309" i="59"/>
  <c r="AX309" i="59"/>
  <c r="AW309" i="59"/>
  <c r="AV309" i="59"/>
  <c r="AU309" i="59"/>
  <c r="AT309" i="59"/>
  <c r="AR309" i="59"/>
  <c r="AQ309" i="59"/>
  <c r="AP309" i="59"/>
  <c r="AO309" i="59"/>
  <c r="AN309" i="59"/>
  <c r="AM309" i="59"/>
  <c r="AL309" i="59"/>
  <c r="AK309" i="59"/>
  <c r="AJ309" i="59"/>
  <c r="BC307" i="59"/>
  <c r="BB307" i="59"/>
  <c r="BA307" i="59"/>
  <c r="AZ307" i="59"/>
  <c r="AY307" i="59"/>
  <c r="AX307" i="59"/>
  <c r="AW307" i="59"/>
  <c r="AV307" i="59"/>
  <c r="AU307" i="59"/>
  <c r="AT307" i="59"/>
  <c r="AR307" i="59"/>
  <c r="AQ307" i="59"/>
  <c r="AP307" i="59"/>
  <c r="AO307" i="59"/>
  <c r="AN307" i="59"/>
  <c r="AM307" i="59"/>
  <c r="AL307" i="59"/>
  <c r="AK307" i="59"/>
  <c r="AJ307" i="59"/>
  <c r="BC306" i="59"/>
  <c r="BB306" i="59"/>
  <c r="BA306" i="59"/>
  <c r="AZ306" i="59"/>
  <c r="AY306" i="59"/>
  <c r="AX306" i="59"/>
  <c r="AW306" i="59"/>
  <c r="AV306" i="59"/>
  <c r="AU306" i="59"/>
  <c r="AT306" i="59"/>
  <c r="AR306" i="59"/>
  <c r="AQ306" i="59"/>
  <c r="AP306" i="59"/>
  <c r="AO306" i="59"/>
  <c r="AN306" i="59"/>
  <c r="AM306" i="59"/>
  <c r="AL306" i="59"/>
  <c r="AK306" i="59"/>
  <c r="AJ306" i="59"/>
  <c r="BC305" i="59"/>
  <c r="BB305" i="59"/>
  <c r="BA305" i="59"/>
  <c r="AZ305" i="59"/>
  <c r="AY305" i="59"/>
  <c r="AX305" i="59"/>
  <c r="AW305" i="59"/>
  <c r="AV305" i="59"/>
  <c r="AU305" i="59"/>
  <c r="AT305" i="59"/>
  <c r="AR305" i="59"/>
  <c r="AQ305" i="59"/>
  <c r="AP305" i="59"/>
  <c r="AO305" i="59"/>
  <c r="AN305" i="59"/>
  <c r="AM305" i="59"/>
  <c r="AL305" i="59"/>
  <c r="AK305" i="59"/>
  <c r="AJ305" i="59"/>
  <c r="BC304" i="59"/>
  <c r="BB304" i="59"/>
  <c r="BA304" i="59"/>
  <c r="AZ304" i="59"/>
  <c r="AY304" i="59"/>
  <c r="AX304" i="59"/>
  <c r="AW304" i="59"/>
  <c r="AV304" i="59"/>
  <c r="AU304" i="59"/>
  <c r="AT304" i="59"/>
  <c r="AR304" i="59"/>
  <c r="AQ304" i="59"/>
  <c r="AP304" i="59"/>
  <c r="AO304" i="59"/>
  <c r="AN304" i="59"/>
  <c r="AM304" i="59"/>
  <c r="AL304" i="59"/>
  <c r="AK304" i="59"/>
  <c r="AJ304" i="59"/>
  <c r="BC303" i="59"/>
  <c r="BB303" i="59"/>
  <c r="BA303" i="59"/>
  <c r="AZ303" i="59"/>
  <c r="AY303" i="59"/>
  <c r="AX303" i="59"/>
  <c r="AW303" i="59"/>
  <c r="AV303" i="59"/>
  <c r="AU303" i="59"/>
  <c r="AT303" i="59"/>
  <c r="AR303" i="59"/>
  <c r="AQ303" i="59"/>
  <c r="AP303" i="59"/>
  <c r="AO303" i="59"/>
  <c r="AN303" i="59"/>
  <c r="AM303" i="59"/>
  <c r="AL303" i="59"/>
  <c r="AK303" i="59"/>
  <c r="AJ303" i="59"/>
  <c r="BC302" i="59"/>
  <c r="BB302" i="59"/>
  <c r="BA302" i="59"/>
  <c r="AZ302" i="59"/>
  <c r="AY302" i="59"/>
  <c r="AX302" i="59"/>
  <c r="AW302" i="59"/>
  <c r="AV302" i="59"/>
  <c r="AU302" i="59"/>
  <c r="AT302" i="59"/>
  <c r="AR302" i="59"/>
  <c r="AQ302" i="59"/>
  <c r="AP302" i="59"/>
  <c r="AO302" i="59"/>
  <c r="AN302" i="59"/>
  <c r="AM302" i="59"/>
  <c r="AL302" i="59"/>
  <c r="AK302" i="59"/>
  <c r="AJ302" i="59"/>
  <c r="BC301" i="59"/>
  <c r="BB301" i="59"/>
  <c r="BA301" i="59"/>
  <c r="AZ301" i="59"/>
  <c r="AY301" i="59"/>
  <c r="AX301" i="59"/>
  <c r="AW301" i="59"/>
  <c r="AV301" i="59"/>
  <c r="AU301" i="59"/>
  <c r="AT301" i="59"/>
  <c r="AR301" i="59"/>
  <c r="AQ301" i="59"/>
  <c r="AP301" i="59"/>
  <c r="AO301" i="59"/>
  <c r="AN301" i="59"/>
  <c r="AM301" i="59"/>
  <c r="AL301" i="59"/>
  <c r="AK301" i="59"/>
  <c r="AJ301" i="59"/>
  <c r="BC300" i="59"/>
  <c r="BB300" i="59"/>
  <c r="BA300" i="59"/>
  <c r="AZ300" i="59"/>
  <c r="AY300" i="59"/>
  <c r="AX300" i="59"/>
  <c r="AW300" i="59"/>
  <c r="AV300" i="59"/>
  <c r="AU300" i="59"/>
  <c r="AT300" i="59"/>
  <c r="AR300" i="59"/>
  <c r="AQ300" i="59"/>
  <c r="AP300" i="59"/>
  <c r="AO300" i="59"/>
  <c r="AN300" i="59"/>
  <c r="AM300" i="59"/>
  <c r="AL300" i="59"/>
  <c r="AK300" i="59"/>
  <c r="AJ300" i="59"/>
  <c r="BC299" i="59"/>
  <c r="BB299" i="59"/>
  <c r="BA299" i="59"/>
  <c r="AZ299" i="59"/>
  <c r="AY299" i="59"/>
  <c r="AX299" i="59"/>
  <c r="AW299" i="59"/>
  <c r="AV299" i="59"/>
  <c r="AU299" i="59"/>
  <c r="AT299" i="59"/>
  <c r="AR299" i="59"/>
  <c r="AQ299" i="59"/>
  <c r="AP299" i="59"/>
  <c r="AO299" i="59"/>
  <c r="AN299" i="59"/>
  <c r="AM299" i="59"/>
  <c r="AL299" i="59"/>
  <c r="AK299" i="59"/>
  <c r="AJ299" i="59"/>
  <c r="BC298" i="59"/>
  <c r="BB298" i="59"/>
  <c r="BA298" i="59"/>
  <c r="AZ298" i="59"/>
  <c r="AY298" i="59"/>
  <c r="AX298" i="59"/>
  <c r="AW298" i="59"/>
  <c r="AV298" i="59"/>
  <c r="AU298" i="59"/>
  <c r="AT298" i="59"/>
  <c r="AR298" i="59"/>
  <c r="AQ298" i="59"/>
  <c r="AP298" i="59"/>
  <c r="AO298" i="59"/>
  <c r="AN298" i="59"/>
  <c r="AM298" i="59"/>
  <c r="AL298" i="59"/>
  <c r="AK298" i="59"/>
  <c r="AJ298" i="59"/>
  <c r="BC297" i="59"/>
  <c r="BB297" i="59"/>
  <c r="BA297" i="59"/>
  <c r="AZ297" i="59"/>
  <c r="AY297" i="59"/>
  <c r="AX297" i="59"/>
  <c r="AW297" i="59"/>
  <c r="AV297" i="59"/>
  <c r="AU297" i="59"/>
  <c r="AT297" i="59"/>
  <c r="AR297" i="59"/>
  <c r="AQ297" i="59"/>
  <c r="AP297" i="59"/>
  <c r="AO297" i="59"/>
  <c r="AN297" i="59"/>
  <c r="AM297" i="59"/>
  <c r="AL297" i="59"/>
  <c r="AK297" i="59"/>
  <c r="AJ297" i="59"/>
  <c r="BC296" i="59"/>
  <c r="BB296" i="59"/>
  <c r="BA296" i="59"/>
  <c r="AZ296" i="59"/>
  <c r="AY296" i="59"/>
  <c r="AX296" i="59"/>
  <c r="AW296" i="59"/>
  <c r="AV296" i="59"/>
  <c r="AU296" i="59"/>
  <c r="AT296" i="59"/>
  <c r="AR296" i="59"/>
  <c r="AQ296" i="59"/>
  <c r="AP296" i="59"/>
  <c r="AO296" i="59"/>
  <c r="AN296" i="59"/>
  <c r="AM296" i="59"/>
  <c r="AL296" i="59"/>
  <c r="AK296" i="59"/>
  <c r="AJ296" i="59"/>
  <c r="BC295" i="59"/>
  <c r="BB295" i="59"/>
  <c r="BA295" i="59"/>
  <c r="AZ295" i="59"/>
  <c r="AY295" i="59"/>
  <c r="AX295" i="59"/>
  <c r="AW295" i="59"/>
  <c r="AV295" i="59"/>
  <c r="AU295" i="59"/>
  <c r="AT295" i="59"/>
  <c r="AR295" i="59"/>
  <c r="AQ295" i="59"/>
  <c r="AP295" i="59"/>
  <c r="AO295" i="59"/>
  <c r="AN295" i="59"/>
  <c r="AM295" i="59"/>
  <c r="AL295" i="59"/>
  <c r="AK295" i="59"/>
  <c r="AJ295" i="59"/>
  <c r="BC294" i="59"/>
  <c r="BB294" i="59"/>
  <c r="BA294" i="59"/>
  <c r="AZ294" i="59"/>
  <c r="AY294" i="59"/>
  <c r="AX294" i="59"/>
  <c r="AW294" i="59"/>
  <c r="AV294" i="59"/>
  <c r="AU294" i="59"/>
  <c r="AT294" i="59"/>
  <c r="AR294" i="59"/>
  <c r="AQ294" i="59"/>
  <c r="AP294" i="59"/>
  <c r="AO294" i="59"/>
  <c r="AN294" i="59"/>
  <c r="AM294" i="59"/>
  <c r="AL294" i="59"/>
  <c r="AK294" i="59"/>
  <c r="AJ294" i="59"/>
  <c r="BC293" i="59"/>
  <c r="BB293" i="59"/>
  <c r="BA293" i="59"/>
  <c r="AZ293" i="59"/>
  <c r="AY293" i="59"/>
  <c r="AX293" i="59"/>
  <c r="AW293" i="59"/>
  <c r="AV293" i="59"/>
  <c r="AU293" i="59"/>
  <c r="AT293" i="59"/>
  <c r="AR293" i="59"/>
  <c r="AQ293" i="59"/>
  <c r="AP293" i="59"/>
  <c r="AO293" i="59"/>
  <c r="AN293" i="59"/>
  <c r="AM293" i="59"/>
  <c r="AL293" i="59"/>
  <c r="AK293" i="59"/>
  <c r="AJ293" i="59"/>
  <c r="BC292" i="59"/>
  <c r="BB292" i="59"/>
  <c r="BA292" i="59"/>
  <c r="AZ292" i="59"/>
  <c r="AY292" i="59"/>
  <c r="AX292" i="59"/>
  <c r="AW292" i="59"/>
  <c r="AV292" i="59"/>
  <c r="AU292" i="59"/>
  <c r="AT292" i="59"/>
  <c r="AR292" i="59"/>
  <c r="AQ292" i="59"/>
  <c r="AP292" i="59"/>
  <c r="AO292" i="59"/>
  <c r="AN292" i="59"/>
  <c r="AM292" i="59"/>
  <c r="AL292" i="59"/>
  <c r="AK292" i="59"/>
  <c r="AJ292" i="59"/>
  <c r="BC291" i="59"/>
  <c r="BB291" i="59"/>
  <c r="BA291" i="59"/>
  <c r="AZ291" i="59"/>
  <c r="AY291" i="59"/>
  <c r="AX291" i="59"/>
  <c r="AW291" i="59"/>
  <c r="AV291" i="59"/>
  <c r="AU291" i="59"/>
  <c r="AT291" i="59"/>
  <c r="AR291" i="59"/>
  <c r="AQ291" i="59"/>
  <c r="AP291" i="59"/>
  <c r="AO291" i="59"/>
  <c r="AN291" i="59"/>
  <c r="AM291" i="59"/>
  <c r="AL291" i="59"/>
  <c r="AK291" i="59"/>
  <c r="AJ291" i="59"/>
  <c r="BC290" i="59"/>
  <c r="BB290" i="59"/>
  <c r="BA290" i="59"/>
  <c r="AZ290" i="59"/>
  <c r="AY290" i="59"/>
  <c r="AX290" i="59"/>
  <c r="AW290" i="59"/>
  <c r="AV290" i="59"/>
  <c r="AU290" i="59"/>
  <c r="AT290" i="59"/>
  <c r="AR290" i="59"/>
  <c r="AQ290" i="59"/>
  <c r="AP290" i="59"/>
  <c r="AO290" i="59"/>
  <c r="AN290" i="59"/>
  <c r="AM290" i="59"/>
  <c r="AL290" i="59"/>
  <c r="AK290" i="59"/>
  <c r="AJ290" i="59"/>
  <c r="BC289" i="59"/>
  <c r="BB289" i="59"/>
  <c r="BA289" i="59"/>
  <c r="AZ289" i="59"/>
  <c r="AY289" i="59"/>
  <c r="AX289" i="59"/>
  <c r="AW289" i="59"/>
  <c r="AV289" i="59"/>
  <c r="AU289" i="59"/>
  <c r="AT289" i="59"/>
  <c r="AR289" i="59"/>
  <c r="AQ289" i="59"/>
  <c r="AP289" i="59"/>
  <c r="AO289" i="59"/>
  <c r="AN289" i="59"/>
  <c r="AM289" i="59"/>
  <c r="AL289" i="59"/>
  <c r="AK289" i="59"/>
  <c r="AJ289" i="59"/>
  <c r="BC288" i="59"/>
  <c r="BB288" i="59"/>
  <c r="BA288" i="59"/>
  <c r="AZ288" i="59"/>
  <c r="AY288" i="59"/>
  <c r="AX288" i="59"/>
  <c r="AW288" i="59"/>
  <c r="AV288" i="59"/>
  <c r="AU288" i="59"/>
  <c r="AT288" i="59"/>
  <c r="AR288" i="59"/>
  <c r="AQ288" i="59"/>
  <c r="AP288" i="59"/>
  <c r="AO288" i="59"/>
  <c r="AN288" i="59"/>
  <c r="AM288" i="59"/>
  <c r="AL288" i="59"/>
  <c r="AK288" i="59"/>
  <c r="AJ288" i="59"/>
  <c r="BC287" i="59"/>
  <c r="BB287" i="59"/>
  <c r="BA287" i="59"/>
  <c r="AZ287" i="59"/>
  <c r="AY287" i="59"/>
  <c r="AX287" i="59"/>
  <c r="AW287" i="59"/>
  <c r="AV287" i="59"/>
  <c r="AU287" i="59"/>
  <c r="AT287" i="59"/>
  <c r="AR287" i="59"/>
  <c r="AQ287" i="59"/>
  <c r="AP287" i="59"/>
  <c r="AO287" i="59"/>
  <c r="AN287" i="59"/>
  <c r="AM287" i="59"/>
  <c r="AL287" i="59"/>
  <c r="AK287" i="59"/>
  <c r="AJ287" i="59"/>
  <c r="BC286" i="59"/>
  <c r="BB286" i="59"/>
  <c r="BA286" i="59"/>
  <c r="AZ286" i="59"/>
  <c r="AY286" i="59"/>
  <c r="AX286" i="59"/>
  <c r="AW286" i="59"/>
  <c r="AV286" i="59"/>
  <c r="AU286" i="59"/>
  <c r="AT286" i="59"/>
  <c r="AR286" i="59"/>
  <c r="AQ286" i="59"/>
  <c r="AP286" i="59"/>
  <c r="AO286" i="59"/>
  <c r="AN286" i="59"/>
  <c r="AM286" i="59"/>
  <c r="AL286" i="59"/>
  <c r="AK286" i="59"/>
  <c r="AJ286" i="59"/>
  <c r="BC285" i="59"/>
  <c r="BB285" i="59"/>
  <c r="BA285" i="59"/>
  <c r="AZ285" i="59"/>
  <c r="AY285" i="59"/>
  <c r="AX285" i="59"/>
  <c r="AW285" i="59"/>
  <c r="AV285" i="59"/>
  <c r="AU285" i="59"/>
  <c r="AT285" i="59"/>
  <c r="AR285" i="59"/>
  <c r="AQ285" i="59"/>
  <c r="AP285" i="59"/>
  <c r="AO285" i="59"/>
  <c r="AN285" i="59"/>
  <c r="AM285" i="59"/>
  <c r="AL285" i="59"/>
  <c r="AK285" i="59"/>
  <c r="AJ285" i="59"/>
  <c r="BC284" i="59"/>
  <c r="BB284" i="59"/>
  <c r="BA284" i="59"/>
  <c r="AZ284" i="59"/>
  <c r="AY284" i="59"/>
  <c r="AX284" i="59"/>
  <c r="AW284" i="59"/>
  <c r="AV284" i="59"/>
  <c r="AU284" i="59"/>
  <c r="AT284" i="59"/>
  <c r="AR284" i="59"/>
  <c r="AQ284" i="59"/>
  <c r="AP284" i="59"/>
  <c r="AO284" i="59"/>
  <c r="AN284" i="59"/>
  <c r="AM284" i="59"/>
  <c r="AL284" i="59"/>
  <c r="AK284" i="59"/>
  <c r="AJ284" i="59"/>
  <c r="BC283" i="59"/>
  <c r="BB283" i="59"/>
  <c r="BA283" i="59"/>
  <c r="AZ283" i="59"/>
  <c r="AY283" i="59"/>
  <c r="AX283" i="59"/>
  <c r="AW283" i="59"/>
  <c r="AV283" i="59"/>
  <c r="AU283" i="59"/>
  <c r="AT283" i="59"/>
  <c r="AR283" i="59"/>
  <c r="AQ283" i="59"/>
  <c r="AP283" i="59"/>
  <c r="AO283" i="59"/>
  <c r="AN283" i="59"/>
  <c r="AM283" i="59"/>
  <c r="AL283" i="59"/>
  <c r="AK283" i="59"/>
  <c r="AJ283" i="59"/>
  <c r="BC282" i="59"/>
  <c r="BB282" i="59"/>
  <c r="BA282" i="59"/>
  <c r="AZ282" i="59"/>
  <c r="AY282" i="59"/>
  <c r="AX282" i="59"/>
  <c r="AW282" i="59"/>
  <c r="AV282" i="59"/>
  <c r="AU282" i="59"/>
  <c r="AT282" i="59"/>
  <c r="AR282" i="59"/>
  <c r="AQ282" i="59"/>
  <c r="AP282" i="59"/>
  <c r="AO282" i="59"/>
  <c r="AN282" i="59"/>
  <c r="AM282" i="59"/>
  <c r="AL282" i="59"/>
  <c r="AK282" i="59"/>
  <c r="AJ282" i="59"/>
  <c r="BC281" i="59"/>
  <c r="BB281" i="59"/>
  <c r="BA281" i="59"/>
  <c r="AZ281" i="59"/>
  <c r="AY281" i="59"/>
  <c r="AX281" i="59"/>
  <c r="AW281" i="59"/>
  <c r="AV281" i="59"/>
  <c r="AU281" i="59"/>
  <c r="AT281" i="59"/>
  <c r="AR281" i="59"/>
  <c r="AQ281" i="59"/>
  <c r="AP281" i="59"/>
  <c r="AO281" i="59"/>
  <c r="AN281" i="59"/>
  <c r="AM281" i="59"/>
  <c r="AL281" i="59"/>
  <c r="AK281" i="59"/>
  <c r="AJ281" i="59"/>
  <c r="BC280" i="59"/>
  <c r="BB280" i="59"/>
  <c r="BA280" i="59"/>
  <c r="AZ280" i="59"/>
  <c r="AY280" i="59"/>
  <c r="AX280" i="59"/>
  <c r="AW280" i="59"/>
  <c r="AV280" i="59"/>
  <c r="AU280" i="59"/>
  <c r="AT280" i="59"/>
  <c r="AR280" i="59"/>
  <c r="AQ280" i="59"/>
  <c r="AP280" i="59"/>
  <c r="AO280" i="59"/>
  <c r="AN280" i="59"/>
  <c r="AM280" i="59"/>
  <c r="AL280" i="59"/>
  <c r="AK280" i="59"/>
  <c r="AJ280" i="59"/>
  <c r="BC279" i="59"/>
  <c r="BB279" i="59"/>
  <c r="BA279" i="59"/>
  <c r="AZ279" i="59"/>
  <c r="AY279" i="59"/>
  <c r="AX279" i="59"/>
  <c r="AW279" i="59"/>
  <c r="AV279" i="59"/>
  <c r="AU279" i="59"/>
  <c r="AT279" i="59"/>
  <c r="AR279" i="59"/>
  <c r="AQ279" i="59"/>
  <c r="AP279" i="59"/>
  <c r="AO279" i="59"/>
  <c r="AN279" i="59"/>
  <c r="AM279" i="59"/>
  <c r="AL279" i="59"/>
  <c r="AK279" i="59"/>
  <c r="AJ279" i="59"/>
  <c r="BC278" i="59"/>
  <c r="BB278" i="59"/>
  <c r="BA278" i="59"/>
  <c r="AZ278" i="59"/>
  <c r="AY278" i="59"/>
  <c r="AX278" i="59"/>
  <c r="AW278" i="59"/>
  <c r="AV278" i="59"/>
  <c r="AU278" i="59"/>
  <c r="AT278" i="59"/>
  <c r="AR278" i="59"/>
  <c r="AQ278" i="59"/>
  <c r="AP278" i="59"/>
  <c r="AO278" i="59"/>
  <c r="AN278" i="59"/>
  <c r="AM278" i="59"/>
  <c r="AL278" i="59"/>
  <c r="AK278" i="59"/>
  <c r="AJ278" i="59"/>
  <c r="BC277" i="59"/>
  <c r="BB277" i="59"/>
  <c r="BA277" i="59"/>
  <c r="AZ277" i="59"/>
  <c r="AY277" i="59"/>
  <c r="AX277" i="59"/>
  <c r="AW277" i="59"/>
  <c r="AV277" i="59"/>
  <c r="AU277" i="59"/>
  <c r="AT277" i="59"/>
  <c r="AR277" i="59"/>
  <c r="AQ277" i="59"/>
  <c r="AP277" i="59"/>
  <c r="AO277" i="59"/>
  <c r="AN277" i="59"/>
  <c r="AM277" i="59"/>
  <c r="AL277" i="59"/>
  <c r="AK277" i="59"/>
  <c r="AJ277" i="59"/>
  <c r="BC276" i="59"/>
  <c r="BB276" i="59"/>
  <c r="BA276" i="59"/>
  <c r="AZ276" i="59"/>
  <c r="AY276" i="59"/>
  <c r="AX276" i="59"/>
  <c r="AW276" i="59"/>
  <c r="AV276" i="59"/>
  <c r="AU276" i="59"/>
  <c r="AT276" i="59"/>
  <c r="AR276" i="59"/>
  <c r="AQ276" i="59"/>
  <c r="AP276" i="59"/>
  <c r="AO276" i="59"/>
  <c r="AN276" i="59"/>
  <c r="AM276" i="59"/>
  <c r="AL276" i="59"/>
  <c r="AK276" i="59"/>
  <c r="AJ276" i="59"/>
  <c r="BC275" i="59"/>
  <c r="BB275" i="59"/>
  <c r="BA275" i="59"/>
  <c r="AZ275" i="59"/>
  <c r="AY275" i="59"/>
  <c r="AX275" i="59"/>
  <c r="AW275" i="59"/>
  <c r="AV275" i="59"/>
  <c r="AU275" i="59"/>
  <c r="AT275" i="59"/>
  <c r="AR275" i="59"/>
  <c r="AQ275" i="59"/>
  <c r="AP275" i="59"/>
  <c r="AO275" i="59"/>
  <c r="AN275" i="59"/>
  <c r="AM275" i="59"/>
  <c r="AL275" i="59"/>
  <c r="AK275" i="59"/>
  <c r="AJ275" i="59"/>
  <c r="BC274" i="59"/>
  <c r="BB274" i="59"/>
  <c r="BA274" i="59"/>
  <c r="AZ274" i="59"/>
  <c r="AY274" i="59"/>
  <c r="AX274" i="59"/>
  <c r="AW274" i="59"/>
  <c r="AV274" i="59"/>
  <c r="AU274" i="59"/>
  <c r="AT274" i="59"/>
  <c r="AR274" i="59"/>
  <c r="AQ274" i="59"/>
  <c r="AP274" i="59"/>
  <c r="AO274" i="59"/>
  <c r="AN274" i="59"/>
  <c r="AM274" i="59"/>
  <c r="AL274" i="59"/>
  <c r="AK274" i="59"/>
  <c r="AJ274" i="59"/>
  <c r="BC273" i="59"/>
  <c r="BB273" i="59"/>
  <c r="BA273" i="59"/>
  <c r="AZ273" i="59"/>
  <c r="AY273" i="59"/>
  <c r="AX273" i="59"/>
  <c r="AW273" i="59"/>
  <c r="AV273" i="59"/>
  <c r="AU273" i="59"/>
  <c r="AT273" i="59"/>
  <c r="AR273" i="59"/>
  <c r="AQ273" i="59"/>
  <c r="AP273" i="59"/>
  <c r="AO273" i="59"/>
  <c r="AN273" i="59"/>
  <c r="AM273" i="59"/>
  <c r="AL273" i="59"/>
  <c r="AK273" i="59"/>
  <c r="AJ273" i="59"/>
  <c r="BC272" i="59"/>
  <c r="BB272" i="59"/>
  <c r="BA272" i="59"/>
  <c r="AZ272" i="59"/>
  <c r="AY272" i="59"/>
  <c r="AX272" i="59"/>
  <c r="AW272" i="59"/>
  <c r="AV272" i="59"/>
  <c r="AU272" i="59"/>
  <c r="AT272" i="59"/>
  <c r="AR272" i="59"/>
  <c r="AQ272" i="59"/>
  <c r="AP272" i="59"/>
  <c r="AO272" i="59"/>
  <c r="AN272" i="59"/>
  <c r="AM272" i="59"/>
  <c r="AL272" i="59"/>
  <c r="AK272" i="59"/>
  <c r="AJ272" i="59"/>
  <c r="BC271" i="59"/>
  <c r="BB271" i="59"/>
  <c r="BA271" i="59"/>
  <c r="AZ271" i="59"/>
  <c r="AY271" i="59"/>
  <c r="AX271" i="59"/>
  <c r="AW271" i="59"/>
  <c r="AV271" i="59"/>
  <c r="AU271" i="59"/>
  <c r="AT271" i="59"/>
  <c r="AR271" i="59"/>
  <c r="AQ271" i="59"/>
  <c r="AP271" i="59"/>
  <c r="AO271" i="59"/>
  <c r="AN271" i="59"/>
  <c r="AM271" i="59"/>
  <c r="AL271" i="59"/>
  <c r="AK271" i="59"/>
  <c r="AJ271" i="59"/>
  <c r="BC270" i="59"/>
  <c r="BB270" i="59"/>
  <c r="BA270" i="59"/>
  <c r="AZ270" i="59"/>
  <c r="AY270" i="59"/>
  <c r="AX270" i="59"/>
  <c r="AW270" i="59"/>
  <c r="AV270" i="59"/>
  <c r="AU270" i="59"/>
  <c r="AT270" i="59"/>
  <c r="AR270" i="59"/>
  <c r="AQ270" i="59"/>
  <c r="AP270" i="59"/>
  <c r="AO270" i="59"/>
  <c r="AN270" i="59"/>
  <c r="AM270" i="59"/>
  <c r="AL270" i="59"/>
  <c r="AK270" i="59"/>
  <c r="AJ270" i="59"/>
  <c r="BC269" i="59"/>
  <c r="BB269" i="59"/>
  <c r="BA269" i="59"/>
  <c r="AZ269" i="59"/>
  <c r="AY269" i="59"/>
  <c r="AX269" i="59"/>
  <c r="AW269" i="59"/>
  <c r="AV269" i="59"/>
  <c r="AU269" i="59"/>
  <c r="AT269" i="59"/>
  <c r="AR269" i="59"/>
  <c r="AQ269" i="59"/>
  <c r="AP269" i="59"/>
  <c r="AO269" i="59"/>
  <c r="AN269" i="59"/>
  <c r="AM269" i="59"/>
  <c r="AL269" i="59"/>
  <c r="AK269" i="59"/>
  <c r="AJ269" i="59"/>
  <c r="BC268" i="59"/>
  <c r="BB268" i="59"/>
  <c r="BA268" i="59"/>
  <c r="AZ268" i="59"/>
  <c r="AY268" i="59"/>
  <c r="AX268" i="59"/>
  <c r="AW268" i="59"/>
  <c r="AV268" i="59"/>
  <c r="AU268" i="59"/>
  <c r="AT268" i="59"/>
  <c r="AR268" i="59"/>
  <c r="AQ268" i="59"/>
  <c r="AP268" i="59"/>
  <c r="AO268" i="59"/>
  <c r="AN268" i="59"/>
  <c r="AM268" i="59"/>
  <c r="AL268" i="59"/>
  <c r="AK268" i="59"/>
  <c r="AJ268" i="59"/>
  <c r="BC267" i="59"/>
  <c r="BB267" i="59"/>
  <c r="BA267" i="59"/>
  <c r="AZ267" i="59"/>
  <c r="AY267" i="59"/>
  <c r="AX267" i="59"/>
  <c r="AW267" i="59"/>
  <c r="AV267" i="59"/>
  <c r="AU267" i="59"/>
  <c r="AT267" i="59"/>
  <c r="AR267" i="59"/>
  <c r="AQ267" i="59"/>
  <c r="AP267" i="59"/>
  <c r="AO267" i="59"/>
  <c r="AN267" i="59"/>
  <c r="AM267" i="59"/>
  <c r="AL267" i="59"/>
  <c r="AK267" i="59"/>
  <c r="AJ267" i="59"/>
  <c r="BC266" i="59"/>
  <c r="BB266" i="59"/>
  <c r="BA266" i="59"/>
  <c r="AZ266" i="59"/>
  <c r="AY266" i="59"/>
  <c r="AX266" i="59"/>
  <c r="AW266" i="59"/>
  <c r="AV266" i="59"/>
  <c r="AU266" i="59"/>
  <c r="AT266" i="59"/>
  <c r="AR266" i="59"/>
  <c r="AQ266" i="59"/>
  <c r="AP266" i="59"/>
  <c r="AO266" i="59"/>
  <c r="AN266" i="59"/>
  <c r="AM266" i="59"/>
  <c r="AL266" i="59"/>
  <c r="AK266" i="59"/>
  <c r="AJ266" i="59"/>
  <c r="BC265" i="59"/>
  <c r="BB265" i="59"/>
  <c r="BA265" i="59"/>
  <c r="AZ265" i="59"/>
  <c r="AY265" i="59"/>
  <c r="AX265" i="59"/>
  <c r="AW265" i="59"/>
  <c r="AV265" i="59"/>
  <c r="AU265" i="59"/>
  <c r="AT265" i="59"/>
  <c r="AR265" i="59"/>
  <c r="AQ265" i="59"/>
  <c r="AP265" i="59"/>
  <c r="AO265" i="59"/>
  <c r="AN265" i="59"/>
  <c r="AM265" i="59"/>
  <c r="AL265" i="59"/>
  <c r="AK265" i="59"/>
  <c r="AJ265" i="59"/>
  <c r="BC264" i="59"/>
  <c r="BB264" i="59"/>
  <c r="BA264" i="59"/>
  <c r="AZ264" i="59"/>
  <c r="AY264" i="59"/>
  <c r="AX264" i="59"/>
  <c r="AW264" i="59"/>
  <c r="AV264" i="59"/>
  <c r="AU264" i="59"/>
  <c r="AT264" i="59"/>
  <c r="AR264" i="59"/>
  <c r="AQ264" i="59"/>
  <c r="AP264" i="59"/>
  <c r="AO264" i="59"/>
  <c r="AN264" i="59"/>
  <c r="AM264" i="59"/>
  <c r="AL264" i="59"/>
  <c r="AK264" i="59"/>
  <c r="AJ264" i="59"/>
  <c r="BC263" i="59"/>
  <c r="BB263" i="59"/>
  <c r="BA263" i="59"/>
  <c r="AZ263" i="59"/>
  <c r="AY263" i="59"/>
  <c r="AX263" i="59"/>
  <c r="AW263" i="59"/>
  <c r="AV263" i="59"/>
  <c r="AU263" i="59"/>
  <c r="AT263" i="59"/>
  <c r="AR263" i="59"/>
  <c r="AQ263" i="59"/>
  <c r="AP263" i="59"/>
  <c r="AO263" i="59"/>
  <c r="AN263" i="59"/>
  <c r="AM263" i="59"/>
  <c r="AL263" i="59"/>
  <c r="AK263" i="59"/>
  <c r="AJ263" i="59"/>
  <c r="BC262" i="59"/>
  <c r="BB262" i="59"/>
  <c r="BA262" i="59"/>
  <c r="AZ262" i="59"/>
  <c r="AY262" i="59"/>
  <c r="AX262" i="59"/>
  <c r="AW262" i="59"/>
  <c r="AV262" i="59"/>
  <c r="AU262" i="59"/>
  <c r="AT262" i="59"/>
  <c r="AR262" i="59"/>
  <c r="AQ262" i="59"/>
  <c r="AP262" i="59"/>
  <c r="AO262" i="59"/>
  <c r="AN262" i="59"/>
  <c r="AM262" i="59"/>
  <c r="AL262" i="59"/>
  <c r="AK262" i="59"/>
  <c r="AJ262" i="59"/>
  <c r="BC261" i="59"/>
  <c r="BB261" i="59"/>
  <c r="BA261" i="59"/>
  <c r="AZ261" i="59"/>
  <c r="AY261" i="59"/>
  <c r="AX261" i="59"/>
  <c r="AW261" i="59"/>
  <c r="AV261" i="59"/>
  <c r="AU261" i="59"/>
  <c r="AT261" i="59"/>
  <c r="AR261" i="59"/>
  <c r="AQ261" i="59"/>
  <c r="AP261" i="59"/>
  <c r="AO261" i="59"/>
  <c r="AN261" i="59"/>
  <c r="AM261" i="59"/>
  <c r="AL261" i="59"/>
  <c r="AK261" i="59"/>
  <c r="AJ261" i="59"/>
  <c r="BC260" i="59"/>
  <c r="BB260" i="59"/>
  <c r="BA260" i="59"/>
  <c r="AZ260" i="59"/>
  <c r="AY260" i="59"/>
  <c r="AX260" i="59"/>
  <c r="AW260" i="59"/>
  <c r="AV260" i="59"/>
  <c r="AU260" i="59"/>
  <c r="AT260" i="59"/>
  <c r="AR260" i="59"/>
  <c r="AQ260" i="59"/>
  <c r="AP260" i="59"/>
  <c r="AO260" i="59"/>
  <c r="AN260" i="59"/>
  <c r="AM260" i="59"/>
  <c r="AL260" i="59"/>
  <c r="AK260" i="59"/>
  <c r="AJ260" i="59"/>
  <c r="BC259" i="59"/>
  <c r="BB259" i="59"/>
  <c r="BA259" i="59"/>
  <c r="AZ259" i="59"/>
  <c r="AY259" i="59"/>
  <c r="AX259" i="59"/>
  <c r="AW259" i="59"/>
  <c r="AV259" i="59"/>
  <c r="AU259" i="59"/>
  <c r="AT259" i="59"/>
  <c r="AR259" i="59"/>
  <c r="AQ259" i="59"/>
  <c r="AP259" i="59"/>
  <c r="AO259" i="59"/>
  <c r="AN259" i="59"/>
  <c r="AM259" i="59"/>
  <c r="AL259" i="59"/>
  <c r="AK259" i="59"/>
  <c r="AJ259" i="59"/>
  <c r="BC258" i="59"/>
  <c r="BB258" i="59"/>
  <c r="BA258" i="59"/>
  <c r="AZ258" i="59"/>
  <c r="AY258" i="59"/>
  <c r="AX258" i="59"/>
  <c r="AW258" i="59"/>
  <c r="AV258" i="59"/>
  <c r="AU258" i="59"/>
  <c r="AT258" i="59"/>
  <c r="AR258" i="59"/>
  <c r="AQ258" i="59"/>
  <c r="AP258" i="59"/>
  <c r="AO258" i="59"/>
  <c r="AN258" i="59"/>
  <c r="AM258" i="59"/>
  <c r="AL258" i="59"/>
  <c r="AK258" i="59"/>
  <c r="AJ258" i="59"/>
  <c r="BC257" i="59"/>
  <c r="BB257" i="59"/>
  <c r="BA257" i="59"/>
  <c r="AZ257" i="59"/>
  <c r="AY257" i="59"/>
  <c r="AX257" i="59"/>
  <c r="AW257" i="59"/>
  <c r="AV257" i="59"/>
  <c r="AU257" i="59"/>
  <c r="AT257" i="59"/>
  <c r="AR257" i="59"/>
  <c r="AQ257" i="59"/>
  <c r="AP257" i="59"/>
  <c r="AO257" i="59"/>
  <c r="AN257" i="59"/>
  <c r="AM257" i="59"/>
  <c r="AL257" i="59"/>
  <c r="AK257" i="59"/>
  <c r="AJ257" i="59"/>
  <c r="BC256" i="59"/>
  <c r="BB256" i="59"/>
  <c r="BA256" i="59"/>
  <c r="AZ256" i="59"/>
  <c r="AY256" i="59"/>
  <c r="AX256" i="59"/>
  <c r="AW256" i="59"/>
  <c r="AV256" i="59"/>
  <c r="AU256" i="59"/>
  <c r="AT256" i="59"/>
  <c r="AR256" i="59"/>
  <c r="AQ256" i="59"/>
  <c r="AP256" i="59"/>
  <c r="AO256" i="59"/>
  <c r="AN256" i="59"/>
  <c r="AM256" i="59"/>
  <c r="AL256" i="59"/>
  <c r="AK256" i="59"/>
  <c r="AJ256" i="59"/>
  <c r="BC255" i="59"/>
  <c r="BB255" i="59"/>
  <c r="BA255" i="59"/>
  <c r="AZ255" i="59"/>
  <c r="AY255" i="59"/>
  <c r="AX255" i="59"/>
  <c r="AW255" i="59"/>
  <c r="AV255" i="59"/>
  <c r="AU255" i="59"/>
  <c r="AT255" i="59"/>
  <c r="AR255" i="59"/>
  <c r="AQ255" i="59"/>
  <c r="AP255" i="59"/>
  <c r="AO255" i="59"/>
  <c r="AN255" i="59"/>
  <c r="AM255" i="59"/>
  <c r="AL255" i="59"/>
  <c r="AK255" i="59"/>
  <c r="AJ255" i="59"/>
  <c r="BC254" i="59"/>
  <c r="BB254" i="59"/>
  <c r="BA254" i="59"/>
  <c r="AZ254" i="59"/>
  <c r="AY254" i="59"/>
  <c r="AX254" i="59"/>
  <c r="AW254" i="59"/>
  <c r="AV254" i="59"/>
  <c r="AU254" i="59"/>
  <c r="AT254" i="59"/>
  <c r="AR254" i="59"/>
  <c r="AQ254" i="59"/>
  <c r="AP254" i="59"/>
  <c r="AO254" i="59"/>
  <c r="AN254" i="59"/>
  <c r="AM254" i="59"/>
  <c r="AL254" i="59"/>
  <c r="AK254" i="59"/>
  <c r="AJ254" i="59"/>
  <c r="BC253" i="59"/>
  <c r="BB253" i="59"/>
  <c r="BA253" i="59"/>
  <c r="AZ253" i="59"/>
  <c r="AY253" i="59"/>
  <c r="AX253" i="59"/>
  <c r="AW253" i="59"/>
  <c r="AV253" i="59"/>
  <c r="AU253" i="59"/>
  <c r="AT253" i="59"/>
  <c r="AR253" i="59"/>
  <c r="AQ253" i="59"/>
  <c r="AP253" i="59"/>
  <c r="AO253" i="59"/>
  <c r="AN253" i="59"/>
  <c r="AM253" i="59"/>
  <c r="AL253" i="59"/>
  <c r="AK253" i="59"/>
  <c r="AJ253" i="59"/>
  <c r="BC252" i="59"/>
  <c r="BB252" i="59"/>
  <c r="BA252" i="59"/>
  <c r="AZ252" i="59"/>
  <c r="AY252" i="59"/>
  <c r="AX252" i="59"/>
  <c r="AW252" i="59"/>
  <c r="AV252" i="59"/>
  <c r="AU252" i="59"/>
  <c r="AT252" i="59"/>
  <c r="AR252" i="59"/>
  <c r="AQ252" i="59"/>
  <c r="AP252" i="59"/>
  <c r="AO252" i="59"/>
  <c r="AN252" i="59"/>
  <c r="AM252" i="59"/>
  <c r="AL252" i="59"/>
  <c r="AK252" i="59"/>
  <c r="AJ252" i="59"/>
  <c r="BC251" i="59"/>
  <c r="BB251" i="59"/>
  <c r="BA251" i="59"/>
  <c r="AZ251" i="59"/>
  <c r="AY251" i="59"/>
  <c r="AX251" i="59"/>
  <c r="AW251" i="59"/>
  <c r="AV251" i="59"/>
  <c r="AU251" i="59"/>
  <c r="AT251" i="59"/>
  <c r="AR251" i="59"/>
  <c r="AQ251" i="59"/>
  <c r="AP251" i="59"/>
  <c r="AO251" i="59"/>
  <c r="AN251" i="59"/>
  <c r="AM251" i="59"/>
  <c r="AL251" i="59"/>
  <c r="AK251" i="59"/>
  <c r="AJ251" i="59"/>
  <c r="BC250" i="59"/>
  <c r="BB250" i="59"/>
  <c r="BA250" i="59"/>
  <c r="AZ250" i="59"/>
  <c r="AY250" i="59"/>
  <c r="AX250" i="59"/>
  <c r="AW250" i="59"/>
  <c r="AV250" i="59"/>
  <c r="AU250" i="59"/>
  <c r="AT250" i="59"/>
  <c r="AR250" i="59"/>
  <c r="AQ250" i="59"/>
  <c r="AP250" i="59"/>
  <c r="AO250" i="59"/>
  <c r="AN250" i="59"/>
  <c r="AM250" i="59"/>
  <c r="AL250" i="59"/>
  <c r="AK250" i="59"/>
  <c r="AJ250" i="59"/>
  <c r="BC249" i="59"/>
  <c r="BB249" i="59"/>
  <c r="BA249" i="59"/>
  <c r="AZ249" i="59"/>
  <c r="AY249" i="59"/>
  <c r="AX249" i="59"/>
  <c r="AW249" i="59"/>
  <c r="AV249" i="59"/>
  <c r="AU249" i="59"/>
  <c r="AT249" i="59"/>
  <c r="AR249" i="59"/>
  <c r="AQ249" i="59"/>
  <c r="AP249" i="59"/>
  <c r="AO249" i="59"/>
  <c r="AN249" i="59"/>
  <c r="AM249" i="59"/>
  <c r="AL249" i="59"/>
  <c r="AK249" i="59"/>
  <c r="AJ249" i="59"/>
  <c r="BC248" i="59"/>
  <c r="BB248" i="59"/>
  <c r="BA248" i="59"/>
  <c r="AZ248" i="59"/>
  <c r="AY248" i="59"/>
  <c r="AX248" i="59"/>
  <c r="AW248" i="59"/>
  <c r="AV248" i="59"/>
  <c r="AU248" i="59"/>
  <c r="AT248" i="59"/>
  <c r="AR248" i="59"/>
  <c r="AQ248" i="59"/>
  <c r="AP248" i="59"/>
  <c r="AO248" i="59"/>
  <c r="AN248" i="59"/>
  <c r="AM248" i="59"/>
  <c r="AL248" i="59"/>
  <c r="AK248" i="59"/>
  <c r="AJ248" i="59"/>
  <c r="BC247" i="59"/>
  <c r="BB247" i="59"/>
  <c r="BA247" i="59"/>
  <c r="AZ247" i="59"/>
  <c r="AY247" i="59"/>
  <c r="AX247" i="59"/>
  <c r="AW247" i="59"/>
  <c r="AV247" i="59"/>
  <c r="AU247" i="59"/>
  <c r="AT247" i="59"/>
  <c r="AR247" i="59"/>
  <c r="AQ247" i="59"/>
  <c r="AP247" i="59"/>
  <c r="AO247" i="59"/>
  <c r="AN247" i="59"/>
  <c r="AM247" i="59"/>
  <c r="AL247" i="59"/>
  <c r="AK247" i="59"/>
  <c r="AJ247" i="59"/>
  <c r="BC246" i="59"/>
  <c r="BB246" i="59"/>
  <c r="BA246" i="59"/>
  <c r="AZ246" i="59"/>
  <c r="AY246" i="59"/>
  <c r="AX246" i="59"/>
  <c r="AW246" i="59"/>
  <c r="AV246" i="59"/>
  <c r="AU246" i="59"/>
  <c r="AT246" i="59"/>
  <c r="AR246" i="59"/>
  <c r="AQ246" i="59"/>
  <c r="AP246" i="59"/>
  <c r="AO246" i="59"/>
  <c r="AN246" i="59"/>
  <c r="AM246" i="59"/>
  <c r="AL246" i="59"/>
  <c r="AK246" i="59"/>
  <c r="AJ246" i="59"/>
  <c r="BC245" i="59"/>
  <c r="BB245" i="59"/>
  <c r="BA245" i="59"/>
  <c r="AZ245" i="59"/>
  <c r="AY245" i="59"/>
  <c r="AX245" i="59"/>
  <c r="AW245" i="59"/>
  <c r="AV245" i="59"/>
  <c r="AU245" i="59"/>
  <c r="AT245" i="59"/>
  <c r="AR245" i="59"/>
  <c r="AQ245" i="59"/>
  <c r="AP245" i="59"/>
  <c r="AO245" i="59"/>
  <c r="AN245" i="59"/>
  <c r="AM245" i="59"/>
  <c r="AL245" i="59"/>
  <c r="AK245" i="59"/>
  <c r="AJ245" i="59"/>
  <c r="BC244" i="59"/>
  <c r="BB244" i="59"/>
  <c r="BA244" i="59"/>
  <c r="AZ244" i="59"/>
  <c r="AY244" i="59"/>
  <c r="AX244" i="59"/>
  <c r="AW244" i="59"/>
  <c r="AV244" i="59"/>
  <c r="AU244" i="59"/>
  <c r="AT244" i="59"/>
  <c r="AR244" i="59"/>
  <c r="AQ244" i="59"/>
  <c r="AP244" i="59"/>
  <c r="AO244" i="59"/>
  <c r="AN244" i="59"/>
  <c r="AM244" i="59"/>
  <c r="AL244" i="59"/>
  <c r="AK244" i="59"/>
  <c r="AJ244" i="59"/>
  <c r="BC243" i="59"/>
  <c r="BB243" i="59"/>
  <c r="BA243" i="59"/>
  <c r="AZ243" i="59"/>
  <c r="AY243" i="59"/>
  <c r="AX243" i="59"/>
  <c r="AW243" i="59"/>
  <c r="AV243" i="59"/>
  <c r="AU243" i="59"/>
  <c r="AT243" i="59"/>
  <c r="AR243" i="59"/>
  <c r="AQ243" i="59"/>
  <c r="AP243" i="59"/>
  <c r="AO243" i="59"/>
  <c r="AN243" i="59"/>
  <c r="AM243" i="59"/>
  <c r="AL243" i="59"/>
  <c r="AK243" i="59"/>
  <c r="AJ243" i="59"/>
  <c r="BC242" i="59"/>
  <c r="BB242" i="59"/>
  <c r="BA242" i="59"/>
  <c r="AZ242" i="59"/>
  <c r="AY242" i="59"/>
  <c r="AX242" i="59"/>
  <c r="AW242" i="59"/>
  <c r="AV242" i="59"/>
  <c r="AU242" i="59"/>
  <c r="AT242" i="59"/>
  <c r="AR242" i="59"/>
  <c r="AQ242" i="59"/>
  <c r="AP242" i="59"/>
  <c r="AO242" i="59"/>
  <c r="AN242" i="59"/>
  <c r="AM242" i="59"/>
  <c r="AL242" i="59"/>
  <c r="AK242" i="59"/>
  <c r="AJ242" i="59"/>
  <c r="BC241" i="59"/>
  <c r="BB241" i="59"/>
  <c r="BA241" i="59"/>
  <c r="AZ241" i="59"/>
  <c r="AY241" i="59"/>
  <c r="AX241" i="59"/>
  <c r="AW241" i="59"/>
  <c r="AV241" i="59"/>
  <c r="AU241" i="59"/>
  <c r="AT241" i="59"/>
  <c r="AR241" i="59"/>
  <c r="AQ241" i="59"/>
  <c r="AP241" i="59"/>
  <c r="AO241" i="59"/>
  <c r="AN241" i="59"/>
  <c r="AM241" i="59"/>
  <c r="AL241" i="59"/>
  <c r="AK241" i="59"/>
  <c r="AJ241" i="59"/>
  <c r="BC240" i="59"/>
  <c r="BB240" i="59"/>
  <c r="BA240" i="59"/>
  <c r="AZ240" i="59"/>
  <c r="AY240" i="59"/>
  <c r="AX240" i="59"/>
  <c r="AW240" i="59"/>
  <c r="AV240" i="59"/>
  <c r="AU240" i="59"/>
  <c r="AT240" i="59"/>
  <c r="AR240" i="59"/>
  <c r="AQ240" i="59"/>
  <c r="AP240" i="59"/>
  <c r="AO240" i="59"/>
  <c r="AN240" i="59"/>
  <c r="AM240" i="59"/>
  <c r="AL240" i="59"/>
  <c r="AK240" i="59"/>
  <c r="AJ240" i="59"/>
  <c r="BC239" i="59"/>
  <c r="BB239" i="59"/>
  <c r="BA239" i="59"/>
  <c r="AZ239" i="59"/>
  <c r="AY239" i="59"/>
  <c r="AX239" i="59"/>
  <c r="AW239" i="59"/>
  <c r="AV239" i="59"/>
  <c r="AU239" i="59"/>
  <c r="AT239" i="59"/>
  <c r="AR239" i="59"/>
  <c r="AQ239" i="59"/>
  <c r="AP239" i="59"/>
  <c r="AO239" i="59"/>
  <c r="AN239" i="59"/>
  <c r="AM239" i="59"/>
  <c r="AL239" i="59"/>
  <c r="AK239" i="59"/>
  <c r="AJ239" i="59"/>
  <c r="BC238" i="59"/>
  <c r="BB238" i="59"/>
  <c r="BA238" i="59"/>
  <c r="AZ238" i="59"/>
  <c r="AY238" i="59"/>
  <c r="AX238" i="59"/>
  <c r="AW238" i="59"/>
  <c r="AV238" i="59"/>
  <c r="AU238" i="59"/>
  <c r="AT238" i="59"/>
  <c r="AR238" i="59"/>
  <c r="AQ238" i="59"/>
  <c r="AP238" i="59"/>
  <c r="AO238" i="59"/>
  <c r="AN238" i="59"/>
  <c r="AM238" i="59"/>
  <c r="AL238" i="59"/>
  <c r="AK238" i="59"/>
  <c r="AJ238" i="59"/>
  <c r="BC237" i="59"/>
  <c r="BB237" i="59"/>
  <c r="BA237" i="59"/>
  <c r="AZ237" i="59"/>
  <c r="AY237" i="59"/>
  <c r="AX237" i="59"/>
  <c r="AW237" i="59"/>
  <c r="AV237" i="59"/>
  <c r="AU237" i="59"/>
  <c r="AT237" i="59"/>
  <c r="AR237" i="59"/>
  <c r="AQ237" i="59"/>
  <c r="AP237" i="59"/>
  <c r="AO237" i="59"/>
  <c r="AN237" i="59"/>
  <c r="AM237" i="59"/>
  <c r="AL237" i="59"/>
  <c r="AK237" i="59"/>
  <c r="AJ237" i="59"/>
  <c r="BC236" i="59"/>
  <c r="BB236" i="59"/>
  <c r="BA236" i="59"/>
  <c r="AZ236" i="59"/>
  <c r="AY236" i="59"/>
  <c r="AX236" i="59"/>
  <c r="AW236" i="59"/>
  <c r="AV236" i="59"/>
  <c r="AU236" i="59"/>
  <c r="AT236" i="59"/>
  <c r="AR236" i="59"/>
  <c r="AQ236" i="59"/>
  <c r="AP236" i="59"/>
  <c r="AO236" i="59"/>
  <c r="AN236" i="59"/>
  <c r="AM236" i="59"/>
  <c r="AL236" i="59"/>
  <c r="AK236" i="59"/>
  <c r="AJ236" i="59"/>
  <c r="BC235" i="59"/>
  <c r="BB235" i="59"/>
  <c r="BA235" i="59"/>
  <c r="AZ235" i="59"/>
  <c r="AY235" i="59"/>
  <c r="AX235" i="59"/>
  <c r="AW235" i="59"/>
  <c r="AV235" i="59"/>
  <c r="AU235" i="59"/>
  <c r="AT235" i="59"/>
  <c r="AR235" i="59"/>
  <c r="AQ235" i="59"/>
  <c r="AP235" i="59"/>
  <c r="AO235" i="59"/>
  <c r="AN235" i="59"/>
  <c r="AM235" i="59"/>
  <c r="AL235" i="59"/>
  <c r="AK235" i="59"/>
  <c r="AJ235" i="59"/>
  <c r="BC234" i="59"/>
  <c r="BB234" i="59"/>
  <c r="BA234" i="59"/>
  <c r="AZ234" i="59"/>
  <c r="AY234" i="59"/>
  <c r="AX234" i="59"/>
  <c r="AW234" i="59"/>
  <c r="AV234" i="59"/>
  <c r="AU234" i="59"/>
  <c r="AT234" i="59"/>
  <c r="AR234" i="59"/>
  <c r="AQ234" i="59"/>
  <c r="AP234" i="59"/>
  <c r="AO234" i="59"/>
  <c r="AN234" i="59"/>
  <c r="AM234" i="59"/>
  <c r="AL234" i="59"/>
  <c r="AK234" i="59"/>
  <c r="AJ234" i="59"/>
  <c r="BC233" i="59"/>
  <c r="BB233" i="59"/>
  <c r="BA233" i="59"/>
  <c r="AZ233" i="59"/>
  <c r="AY233" i="59"/>
  <c r="AX233" i="59"/>
  <c r="AW233" i="59"/>
  <c r="AV233" i="59"/>
  <c r="AU233" i="59"/>
  <c r="AT233" i="59"/>
  <c r="AR233" i="59"/>
  <c r="AQ233" i="59"/>
  <c r="AP233" i="59"/>
  <c r="AO233" i="59"/>
  <c r="AN233" i="59"/>
  <c r="AM233" i="59"/>
  <c r="AL233" i="59"/>
  <c r="AK233" i="59"/>
  <c r="AJ233" i="59"/>
  <c r="BC232" i="59"/>
  <c r="BB232" i="59"/>
  <c r="BA232" i="59"/>
  <c r="AZ232" i="59"/>
  <c r="AY232" i="59"/>
  <c r="AX232" i="59"/>
  <c r="AW232" i="59"/>
  <c r="AV232" i="59"/>
  <c r="AU232" i="59"/>
  <c r="AT232" i="59"/>
  <c r="AR232" i="59"/>
  <c r="AQ232" i="59"/>
  <c r="AP232" i="59"/>
  <c r="AO232" i="59"/>
  <c r="AN232" i="59"/>
  <c r="AM232" i="59"/>
  <c r="AL232" i="59"/>
  <c r="AK232" i="59"/>
  <c r="AJ232" i="59"/>
  <c r="BC231" i="59"/>
  <c r="BB231" i="59"/>
  <c r="BA231" i="59"/>
  <c r="AZ231" i="59"/>
  <c r="AY231" i="59"/>
  <c r="AX231" i="59"/>
  <c r="AW231" i="59"/>
  <c r="AV231" i="59"/>
  <c r="AU231" i="59"/>
  <c r="AT231" i="59"/>
  <c r="AR231" i="59"/>
  <c r="AQ231" i="59"/>
  <c r="AP231" i="59"/>
  <c r="AO231" i="59"/>
  <c r="AN231" i="59"/>
  <c r="AM231" i="59"/>
  <c r="AL231" i="59"/>
  <c r="AK231" i="59"/>
  <c r="AJ231" i="59"/>
  <c r="BC230" i="59"/>
  <c r="BB230" i="59"/>
  <c r="BA230" i="59"/>
  <c r="AZ230" i="59"/>
  <c r="AY230" i="59"/>
  <c r="AX230" i="59"/>
  <c r="AW230" i="59"/>
  <c r="AV230" i="59"/>
  <c r="AU230" i="59"/>
  <c r="AT230" i="59"/>
  <c r="AR230" i="59"/>
  <c r="AQ230" i="59"/>
  <c r="AP230" i="59"/>
  <c r="AO230" i="59"/>
  <c r="AN230" i="59"/>
  <c r="AM230" i="59"/>
  <c r="AL230" i="59"/>
  <c r="AK230" i="59"/>
  <c r="AJ230" i="59"/>
  <c r="BC229" i="59"/>
  <c r="BB229" i="59"/>
  <c r="BA229" i="59"/>
  <c r="AZ229" i="59"/>
  <c r="AY229" i="59"/>
  <c r="AX229" i="59"/>
  <c r="AW229" i="59"/>
  <c r="AV229" i="59"/>
  <c r="AU229" i="59"/>
  <c r="AT229" i="59"/>
  <c r="AR229" i="59"/>
  <c r="AQ229" i="59"/>
  <c r="AP229" i="59"/>
  <c r="AO229" i="59"/>
  <c r="AN229" i="59"/>
  <c r="AM229" i="59"/>
  <c r="AL229" i="59"/>
  <c r="AK229" i="59"/>
  <c r="AJ229" i="59"/>
  <c r="BC228" i="59"/>
  <c r="BB228" i="59"/>
  <c r="BA228" i="59"/>
  <c r="AZ228" i="59"/>
  <c r="AY228" i="59"/>
  <c r="AX228" i="59"/>
  <c r="AW228" i="59"/>
  <c r="AV228" i="59"/>
  <c r="AU228" i="59"/>
  <c r="AT228" i="59"/>
  <c r="AR228" i="59"/>
  <c r="AQ228" i="59"/>
  <c r="AP228" i="59"/>
  <c r="AO228" i="59"/>
  <c r="AN228" i="59"/>
  <c r="AM228" i="59"/>
  <c r="AL228" i="59"/>
  <c r="AK228" i="59"/>
  <c r="AJ228" i="59"/>
  <c r="BC227" i="59"/>
  <c r="BB227" i="59"/>
  <c r="BA227" i="59"/>
  <c r="AZ227" i="59"/>
  <c r="AY227" i="59"/>
  <c r="AX227" i="59"/>
  <c r="AW227" i="59"/>
  <c r="AV227" i="59"/>
  <c r="AU227" i="59"/>
  <c r="AT227" i="59"/>
  <c r="AR227" i="59"/>
  <c r="AQ227" i="59"/>
  <c r="AP227" i="59"/>
  <c r="AO227" i="59"/>
  <c r="AN227" i="59"/>
  <c r="AM227" i="59"/>
  <c r="AL227" i="59"/>
  <c r="AK227" i="59"/>
  <c r="AJ227" i="59"/>
  <c r="BC226" i="59"/>
  <c r="BB226" i="59"/>
  <c r="BA226" i="59"/>
  <c r="AZ226" i="59"/>
  <c r="AY226" i="59"/>
  <c r="AX226" i="59"/>
  <c r="AW226" i="59"/>
  <c r="AV226" i="59"/>
  <c r="AU226" i="59"/>
  <c r="AT226" i="59"/>
  <c r="AR226" i="59"/>
  <c r="AQ226" i="59"/>
  <c r="AP226" i="59"/>
  <c r="AO226" i="59"/>
  <c r="AN226" i="59"/>
  <c r="AM226" i="59"/>
  <c r="AL226" i="59"/>
  <c r="AK226" i="59"/>
  <c r="AJ226" i="59"/>
  <c r="BC225" i="59"/>
  <c r="BB225" i="59"/>
  <c r="BA225" i="59"/>
  <c r="AZ225" i="59"/>
  <c r="AY225" i="59"/>
  <c r="AX225" i="59"/>
  <c r="AW225" i="59"/>
  <c r="AV225" i="59"/>
  <c r="AU225" i="59"/>
  <c r="AT225" i="59"/>
  <c r="AR225" i="59"/>
  <c r="AQ225" i="59"/>
  <c r="AP225" i="59"/>
  <c r="AO225" i="59"/>
  <c r="AN225" i="59"/>
  <c r="AM225" i="59"/>
  <c r="AL225" i="59"/>
  <c r="AK225" i="59"/>
  <c r="AJ225" i="59"/>
  <c r="BC224" i="59"/>
  <c r="BB224" i="59"/>
  <c r="BA224" i="59"/>
  <c r="AZ224" i="59"/>
  <c r="AY224" i="59"/>
  <c r="AX224" i="59"/>
  <c r="AW224" i="59"/>
  <c r="AV224" i="59"/>
  <c r="AU224" i="59"/>
  <c r="AT224" i="59"/>
  <c r="AR224" i="59"/>
  <c r="AQ224" i="59"/>
  <c r="AP224" i="59"/>
  <c r="AO224" i="59"/>
  <c r="AN224" i="59"/>
  <c r="AM224" i="59"/>
  <c r="AL224" i="59"/>
  <c r="AK224" i="59"/>
  <c r="AJ224" i="59"/>
  <c r="BC223" i="59"/>
  <c r="BB223" i="59"/>
  <c r="BA223" i="59"/>
  <c r="AZ223" i="59"/>
  <c r="AY223" i="59"/>
  <c r="AX223" i="59"/>
  <c r="AW223" i="59"/>
  <c r="AV223" i="59"/>
  <c r="AU223" i="59"/>
  <c r="AT223" i="59"/>
  <c r="AR223" i="59"/>
  <c r="AQ223" i="59"/>
  <c r="AP223" i="59"/>
  <c r="AO223" i="59"/>
  <c r="AN223" i="59"/>
  <c r="AM223" i="59"/>
  <c r="AL223" i="59"/>
  <c r="AK223" i="59"/>
  <c r="AJ223" i="59"/>
  <c r="BC222" i="59"/>
  <c r="BB222" i="59"/>
  <c r="BA222" i="59"/>
  <c r="AZ222" i="59"/>
  <c r="AY222" i="59"/>
  <c r="AX222" i="59"/>
  <c r="AW222" i="59"/>
  <c r="AV222" i="59"/>
  <c r="AU222" i="59"/>
  <c r="AT222" i="59"/>
  <c r="AR222" i="59"/>
  <c r="AQ222" i="59"/>
  <c r="AP222" i="59"/>
  <c r="AO222" i="59"/>
  <c r="AN222" i="59"/>
  <c r="AM222" i="59"/>
  <c r="AL222" i="59"/>
  <c r="AK222" i="59"/>
  <c r="AJ222" i="59"/>
  <c r="BC221" i="59"/>
  <c r="BB221" i="59"/>
  <c r="BA221" i="59"/>
  <c r="AZ221" i="59"/>
  <c r="AY221" i="59"/>
  <c r="AX221" i="59"/>
  <c r="AW221" i="59"/>
  <c r="AV221" i="59"/>
  <c r="AU221" i="59"/>
  <c r="AT221" i="59"/>
  <c r="AR221" i="59"/>
  <c r="AQ221" i="59"/>
  <c r="AP221" i="59"/>
  <c r="AO221" i="59"/>
  <c r="AN221" i="59"/>
  <c r="AM221" i="59"/>
  <c r="AL221" i="59"/>
  <c r="AK221" i="59"/>
  <c r="AJ221" i="59"/>
  <c r="BC220" i="59"/>
  <c r="BB220" i="59"/>
  <c r="BA220" i="59"/>
  <c r="AZ220" i="59"/>
  <c r="AY220" i="59"/>
  <c r="AX220" i="59"/>
  <c r="AW220" i="59"/>
  <c r="AV220" i="59"/>
  <c r="AU220" i="59"/>
  <c r="AT220" i="59"/>
  <c r="AR220" i="59"/>
  <c r="AQ220" i="59"/>
  <c r="AP220" i="59"/>
  <c r="AO220" i="59"/>
  <c r="AN220" i="59"/>
  <c r="AM220" i="59"/>
  <c r="AL220" i="59"/>
  <c r="AK220" i="59"/>
  <c r="AJ220" i="59"/>
  <c r="BC219" i="59"/>
  <c r="BB219" i="59"/>
  <c r="BA219" i="59"/>
  <c r="AZ219" i="59"/>
  <c r="AY219" i="59"/>
  <c r="AX219" i="59"/>
  <c r="AW219" i="59"/>
  <c r="AV219" i="59"/>
  <c r="AU219" i="59"/>
  <c r="AT219" i="59"/>
  <c r="AR219" i="59"/>
  <c r="AQ219" i="59"/>
  <c r="AP219" i="59"/>
  <c r="AO219" i="59"/>
  <c r="AN219" i="59"/>
  <c r="AM219" i="59"/>
  <c r="AL219" i="59"/>
  <c r="AK219" i="59"/>
  <c r="AJ219" i="59"/>
  <c r="BC218" i="59"/>
  <c r="BB218" i="59"/>
  <c r="BA218" i="59"/>
  <c r="AZ218" i="59"/>
  <c r="AY218" i="59"/>
  <c r="AX218" i="59"/>
  <c r="AW218" i="59"/>
  <c r="AV218" i="59"/>
  <c r="AU218" i="59"/>
  <c r="AT218" i="59"/>
  <c r="AR218" i="59"/>
  <c r="AQ218" i="59"/>
  <c r="AP218" i="59"/>
  <c r="AO218" i="59"/>
  <c r="AN218" i="59"/>
  <c r="AM218" i="59"/>
  <c r="AL218" i="59"/>
  <c r="AK218" i="59"/>
  <c r="AJ218" i="59"/>
  <c r="BC217" i="59"/>
  <c r="BB217" i="59"/>
  <c r="BA217" i="59"/>
  <c r="AZ217" i="59"/>
  <c r="AY217" i="59"/>
  <c r="AX217" i="59"/>
  <c r="AW217" i="59"/>
  <c r="AV217" i="59"/>
  <c r="AU217" i="59"/>
  <c r="AT217" i="59"/>
  <c r="AR217" i="59"/>
  <c r="AQ217" i="59"/>
  <c r="AP217" i="59"/>
  <c r="AO217" i="59"/>
  <c r="AN217" i="59"/>
  <c r="AM217" i="59"/>
  <c r="AL217" i="59"/>
  <c r="AK217" i="59"/>
  <c r="AJ217" i="59"/>
  <c r="BC216" i="59"/>
  <c r="BB216" i="59"/>
  <c r="BA216" i="59"/>
  <c r="AZ216" i="59"/>
  <c r="AY216" i="59"/>
  <c r="AX216" i="59"/>
  <c r="AW216" i="59"/>
  <c r="AV216" i="59"/>
  <c r="AU216" i="59"/>
  <c r="AT216" i="59"/>
  <c r="AR216" i="59"/>
  <c r="AQ216" i="59"/>
  <c r="AP216" i="59"/>
  <c r="AO216" i="59"/>
  <c r="AN216" i="59"/>
  <c r="AM216" i="59"/>
  <c r="AL216" i="59"/>
  <c r="AK216" i="59"/>
  <c r="AJ216" i="59"/>
  <c r="BC215" i="59"/>
  <c r="BB215" i="59"/>
  <c r="BA215" i="59"/>
  <c r="AZ215" i="59"/>
  <c r="AY215" i="59"/>
  <c r="AX215" i="59"/>
  <c r="AW215" i="59"/>
  <c r="AV215" i="59"/>
  <c r="AU215" i="59"/>
  <c r="AT215" i="59"/>
  <c r="AR215" i="59"/>
  <c r="AQ215" i="59"/>
  <c r="AP215" i="59"/>
  <c r="AO215" i="59"/>
  <c r="AN215" i="59"/>
  <c r="AM215" i="59"/>
  <c r="AL215" i="59"/>
  <c r="AK215" i="59"/>
  <c r="AJ215" i="59"/>
  <c r="BC214" i="59"/>
  <c r="BB214" i="59"/>
  <c r="BA214" i="59"/>
  <c r="AZ214" i="59"/>
  <c r="AY214" i="59"/>
  <c r="AX214" i="59"/>
  <c r="AW214" i="59"/>
  <c r="AV214" i="59"/>
  <c r="AU214" i="59"/>
  <c r="AT214" i="59"/>
  <c r="AR214" i="59"/>
  <c r="AQ214" i="59"/>
  <c r="AP214" i="59"/>
  <c r="AO214" i="59"/>
  <c r="AN214" i="59"/>
  <c r="AM214" i="59"/>
  <c r="AL214" i="59"/>
  <c r="AK214" i="59"/>
  <c r="AJ214" i="59"/>
  <c r="BC213" i="59"/>
  <c r="BB213" i="59"/>
  <c r="BA213" i="59"/>
  <c r="AZ213" i="59"/>
  <c r="AY213" i="59"/>
  <c r="AX213" i="59"/>
  <c r="AW213" i="59"/>
  <c r="AV213" i="59"/>
  <c r="AU213" i="59"/>
  <c r="AT213" i="59"/>
  <c r="AR213" i="59"/>
  <c r="AQ213" i="59"/>
  <c r="AP213" i="59"/>
  <c r="AO213" i="59"/>
  <c r="AN213" i="59"/>
  <c r="AM213" i="59"/>
  <c r="AL213" i="59"/>
  <c r="AK213" i="59"/>
  <c r="AJ213" i="59"/>
  <c r="BC212" i="59"/>
  <c r="BB212" i="59"/>
  <c r="BA212" i="59"/>
  <c r="AZ212" i="59"/>
  <c r="AY212" i="59"/>
  <c r="AX212" i="59"/>
  <c r="AW212" i="59"/>
  <c r="AV212" i="59"/>
  <c r="AU212" i="59"/>
  <c r="AT212" i="59"/>
  <c r="AR212" i="59"/>
  <c r="AQ212" i="59"/>
  <c r="AP212" i="59"/>
  <c r="AO212" i="59"/>
  <c r="AN212" i="59"/>
  <c r="AM212" i="59"/>
  <c r="AL212" i="59"/>
  <c r="AK212" i="59"/>
  <c r="AJ212" i="59"/>
  <c r="BC211" i="59"/>
  <c r="BB211" i="59"/>
  <c r="BA211" i="59"/>
  <c r="AZ211" i="59"/>
  <c r="AY211" i="59"/>
  <c r="AX211" i="59"/>
  <c r="AW211" i="59"/>
  <c r="AV211" i="59"/>
  <c r="AU211" i="59"/>
  <c r="AT211" i="59"/>
  <c r="AR211" i="59"/>
  <c r="AQ211" i="59"/>
  <c r="AP211" i="59"/>
  <c r="AO211" i="59"/>
  <c r="AN211" i="59"/>
  <c r="AM211" i="59"/>
  <c r="AL211" i="59"/>
  <c r="AK211" i="59"/>
  <c r="AJ211" i="59"/>
  <c r="BC210" i="59"/>
  <c r="BB210" i="59"/>
  <c r="BA210" i="59"/>
  <c r="AZ210" i="59"/>
  <c r="AY210" i="59"/>
  <c r="AX210" i="59"/>
  <c r="AW210" i="59"/>
  <c r="AV210" i="59"/>
  <c r="AU210" i="59"/>
  <c r="AT210" i="59"/>
  <c r="AR210" i="59"/>
  <c r="AQ210" i="59"/>
  <c r="AP210" i="59"/>
  <c r="AO210" i="59"/>
  <c r="AN210" i="59"/>
  <c r="AM210" i="59"/>
  <c r="AL210" i="59"/>
  <c r="AK210" i="59"/>
  <c r="AJ210" i="59"/>
  <c r="BC209" i="59"/>
  <c r="BB209" i="59"/>
  <c r="BA209" i="59"/>
  <c r="AZ209" i="59"/>
  <c r="AY209" i="59"/>
  <c r="AX209" i="59"/>
  <c r="AW209" i="59"/>
  <c r="AV209" i="59"/>
  <c r="AU209" i="59"/>
  <c r="AT209" i="59"/>
  <c r="AR209" i="59"/>
  <c r="AQ209" i="59"/>
  <c r="AP209" i="59"/>
  <c r="AO209" i="59"/>
  <c r="AN209" i="59"/>
  <c r="AM209" i="59"/>
  <c r="AL209" i="59"/>
  <c r="AK209" i="59"/>
  <c r="AJ209" i="59"/>
  <c r="BC208" i="59"/>
  <c r="BB208" i="59"/>
  <c r="BA208" i="59"/>
  <c r="AZ208" i="59"/>
  <c r="AY208" i="59"/>
  <c r="AX208" i="59"/>
  <c r="AW208" i="59"/>
  <c r="AV208" i="59"/>
  <c r="AU208" i="59"/>
  <c r="AT208" i="59"/>
  <c r="AR208" i="59"/>
  <c r="AQ208" i="59"/>
  <c r="AP208" i="59"/>
  <c r="AO208" i="59"/>
  <c r="AN208" i="59"/>
  <c r="AM208" i="59"/>
  <c r="AL208" i="59"/>
  <c r="AK208" i="59"/>
  <c r="AJ208" i="59"/>
  <c r="BC207" i="59"/>
  <c r="BB207" i="59"/>
  <c r="BA207" i="59"/>
  <c r="AZ207" i="59"/>
  <c r="AY207" i="59"/>
  <c r="AX207" i="59"/>
  <c r="AW207" i="59"/>
  <c r="AV207" i="59"/>
  <c r="AU207" i="59"/>
  <c r="AT207" i="59"/>
  <c r="AR207" i="59"/>
  <c r="AQ207" i="59"/>
  <c r="AP207" i="59"/>
  <c r="AO207" i="59"/>
  <c r="AN207" i="59"/>
  <c r="AM207" i="59"/>
  <c r="AL207" i="59"/>
  <c r="AK207" i="59"/>
  <c r="AJ207" i="59"/>
  <c r="BC206" i="59"/>
  <c r="BB206" i="59"/>
  <c r="BA206" i="59"/>
  <c r="AZ206" i="59"/>
  <c r="AY206" i="59"/>
  <c r="AX206" i="59"/>
  <c r="AW206" i="59"/>
  <c r="AV206" i="59"/>
  <c r="AU206" i="59"/>
  <c r="AT206" i="59"/>
  <c r="AR206" i="59"/>
  <c r="AQ206" i="59"/>
  <c r="AP206" i="59"/>
  <c r="AO206" i="59"/>
  <c r="AN206" i="59"/>
  <c r="AM206" i="59"/>
  <c r="AL206" i="59"/>
  <c r="AK206" i="59"/>
  <c r="AJ206" i="59"/>
  <c r="BC205" i="59"/>
  <c r="BB205" i="59"/>
  <c r="BA205" i="59"/>
  <c r="AZ205" i="59"/>
  <c r="AY205" i="59"/>
  <c r="AX205" i="59"/>
  <c r="AW205" i="59"/>
  <c r="AV205" i="59"/>
  <c r="AU205" i="59"/>
  <c r="AT205" i="59"/>
  <c r="AR205" i="59"/>
  <c r="AQ205" i="59"/>
  <c r="AP205" i="59"/>
  <c r="AO205" i="59"/>
  <c r="AN205" i="59"/>
  <c r="AM205" i="59"/>
  <c r="AL205" i="59"/>
  <c r="AK205" i="59"/>
  <c r="AJ205" i="59"/>
  <c r="BC204" i="59"/>
  <c r="BB204" i="59"/>
  <c r="BA204" i="59"/>
  <c r="AZ204" i="59"/>
  <c r="AY204" i="59"/>
  <c r="AX204" i="59"/>
  <c r="AW204" i="59"/>
  <c r="AV204" i="59"/>
  <c r="AU204" i="59"/>
  <c r="AT204" i="59"/>
  <c r="AR204" i="59"/>
  <c r="AQ204" i="59"/>
  <c r="AP204" i="59"/>
  <c r="AO204" i="59"/>
  <c r="AN204" i="59"/>
  <c r="AM204" i="59"/>
  <c r="AL204" i="59"/>
  <c r="AK204" i="59"/>
  <c r="AJ204" i="59"/>
  <c r="BC203" i="59"/>
  <c r="BB203" i="59"/>
  <c r="BA203" i="59"/>
  <c r="AZ203" i="59"/>
  <c r="AY203" i="59"/>
  <c r="AX203" i="59"/>
  <c r="AW203" i="59"/>
  <c r="AV203" i="59"/>
  <c r="AU203" i="59"/>
  <c r="AT203" i="59"/>
  <c r="AR203" i="59"/>
  <c r="AQ203" i="59"/>
  <c r="AP203" i="59"/>
  <c r="AO203" i="59"/>
  <c r="AN203" i="59"/>
  <c r="AM203" i="59"/>
  <c r="AL203" i="59"/>
  <c r="AK203" i="59"/>
  <c r="AJ203" i="59"/>
  <c r="BC202" i="59"/>
  <c r="BB202" i="59"/>
  <c r="BA202" i="59"/>
  <c r="AZ202" i="59"/>
  <c r="AY202" i="59"/>
  <c r="AX202" i="59"/>
  <c r="AW202" i="59"/>
  <c r="AV202" i="59"/>
  <c r="AU202" i="59"/>
  <c r="AT202" i="59"/>
  <c r="AR202" i="59"/>
  <c r="AQ202" i="59"/>
  <c r="AP202" i="59"/>
  <c r="AO202" i="59"/>
  <c r="AN202" i="59"/>
  <c r="AM202" i="59"/>
  <c r="AL202" i="59"/>
  <c r="AK202" i="59"/>
  <c r="AJ202" i="59"/>
  <c r="BC201" i="59"/>
  <c r="BB201" i="59"/>
  <c r="BA201" i="59"/>
  <c r="AZ201" i="59"/>
  <c r="AY201" i="59"/>
  <c r="AX201" i="59"/>
  <c r="AW201" i="59"/>
  <c r="AV201" i="59"/>
  <c r="AU201" i="59"/>
  <c r="AT201" i="59"/>
  <c r="AR201" i="59"/>
  <c r="AQ201" i="59"/>
  <c r="AP201" i="59"/>
  <c r="AO201" i="59"/>
  <c r="AN201" i="59"/>
  <c r="AM201" i="59"/>
  <c r="AL201" i="59"/>
  <c r="AK201" i="59"/>
  <c r="AJ201" i="59"/>
  <c r="BC200" i="59"/>
  <c r="BB200" i="59"/>
  <c r="BA200" i="59"/>
  <c r="AZ200" i="59"/>
  <c r="AY200" i="59"/>
  <c r="AX200" i="59"/>
  <c r="AW200" i="59"/>
  <c r="AV200" i="59"/>
  <c r="AU200" i="59"/>
  <c r="AT200" i="59"/>
  <c r="AR200" i="59"/>
  <c r="AQ200" i="59"/>
  <c r="AP200" i="59"/>
  <c r="AO200" i="59"/>
  <c r="AN200" i="59"/>
  <c r="AM200" i="59"/>
  <c r="AL200" i="59"/>
  <c r="AK200" i="59"/>
  <c r="AJ200" i="59"/>
  <c r="BC199" i="59"/>
  <c r="BB199" i="59"/>
  <c r="BA199" i="59"/>
  <c r="AZ199" i="59"/>
  <c r="AY199" i="59"/>
  <c r="AX199" i="59"/>
  <c r="AW199" i="59"/>
  <c r="AV199" i="59"/>
  <c r="AU199" i="59"/>
  <c r="AT199" i="59"/>
  <c r="AR199" i="59"/>
  <c r="AQ199" i="59"/>
  <c r="AP199" i="59"/>
  <c r="AO199" i="59"/>
  <c r="AN199" i="59"/>
  <c r="AM199" i="59"/>
  <c r="AL199" i="59"/>
  <c r="AK199" i="59"/>
  <c r="AJ199" i="59"/>
  <c r="BC198" i="59"/>
  <c r="BB198" i="59"/>
  <c r="BA198" i="59"/>
  <c r="AZ198" i="59"/>
  <c r="AY198" i="59"/>
  <c r="AX198" i="59"/>
  <c r="AW198" i="59"/>
  <c r="AV198" i="59"/>
  <c r="AU198" i="59"/>
  <c r="AT198" i="59"/>
  <c r="AR198" i="59"/>
  <c r="AQ198" i="59"/>
  <c r="AP198" i="59"/>
  <c r="AO198" i="59"/>
  <c r="AN198" i="59"/>
  <c r="AM198" i="59"/>
  <c r="AL198" i="59"/>
  <c r="AK198" i="59"/>
  <c r="AJ198" i="59"/>
  <c r="BC197" i="59"/>
  <c r="BB197" i="59"/>
  <c r="BA197" i="59"/>
  <c r="AZ197" i="59"/>
  <c r="AY197" i="59"/>
  <c r="AX197" i="59"/>
  <c r="AW197" i="59"/>
  <c r="AV197" i="59"/>
  <c r="AU197" i="59"/>
  <c r="AT197" i="59"/>
  <c r="AR197" i="59"/>
  <c r="AQ197" i="59"/>
  <c r="AP197" i="59"/>
  <c r="AO197" i="59"/>
  <c r="AN197" i="59"/>
  <c r="AM197" i="59"/>
  <c r="AL197" i="59"/>
  <c r="AK197" i="59"/>
  <c r="AJ197" i="59"/>
  <c r="BC196" i="59"/>
  <c r="BB196" i="59"/>
  <c r="BA196" i="59"/>
  <c r="AZ196" i="59"/>
  <c r="AY196" i="59"/>
  <c r="AX196" i="59"/>
  <c r="AW196" i="59"/>
  <c r="AV196" i="59"/>
  <c r="AU196" i="59"/>
  <c r="AT196" i="59"/>
  <c r="AR196" i="59"/>
  <c r="AQ196" i="59"/>
  <c r="AP196" i="59"/>
  <c r="AO196" i="59"/>
  <c r="AN196" i="59"/>
  <c r="AM196" i="59"/>
  <c r="AL196" i="59"/>
  <c r="AK196" i="59"/>
  <c r="AJ196" i="59"/>
  <c r="BC195" i="59"/>
  <c r="BB195" i="59"/>
  <c r="BA195" i="59"/>
  <c r="AZ195" i="59"/>
  <c r="AY195" i="59"/>
  <c r="AX195" i="59"/>
  <c r="AW195" i="59"/>
  <c r="AV195" i="59"/>
  <c r="AU195" i="59"/>
  <c r="AT195" i="59"/>
  <c r="AR195" i="59"/>
  <c r="AQ195" i="59"/>
  <c r="AP195" i="59"/>
  <c r="AO195" i="59"/>
  <c r="AN195" i="59"/>
  <c r="AM195" i="59"/>
  <c r="AL195" i="59"/>
  <c r="AK195" i="59"/>
  <c r="AJ195" i="59"/>
  <c r="BC194" i="59"/>
  <c r="BB194" i="59"/>
  <c r="BA194" i="59"/>
  <c r="AZ194" i="59"/>
  <c r="AY194" i="59"/>
  <c r="AX194" i="59"/>
  <c r="AW194" i="59"/>
  <c r="AV194" i="59"/>
  <c r="AU194" i="59"/>
  <c r="AT194" i="59"/>
  <c r="AR194" i="59"/>
  <c r="AQ194" i="59"/>
  <c r="AP194" i="59"/>
  <c r="AO194" i="59"/>
  <c r="AN194" i="59"/>
  <c r="AM194" i="59"/>
  <c r="AL194" i="59"/>
  <c r="AK194" i="59"/>
  <c r="AJ194" i="59"/>
  <c r="BC193" i="59"/>
  <c r="BB193" i="59"/>
  <c r="BA193" i="59"/>
  <c r="AZ193" i="59"/>
  <c r="AY193" i="59"/>
  <c r="AX193" i="59"/>
  <c r="AW193" i="59"/>
  <c r="AV193" i="59"/>
  <c r="AU193" i="59"/>
  <c r="AT193" i="59"/>
  <c r="AR193" i="59"/>
  <c r="AQ193" i="59"/>
  <c r="AP193" i="59"/>
  <c r="AO193" i="59"/>
  <c r="AN193" i="59"/>
  <c r="AM193" i="59"/>
  <c r="AL193" i="59"/>
  <c r="AK193" i="59"/>
  <c r="AJ193" i="59"/>
  <c r="BC192" i="59"/>
  <c r="BB192" i="59"/>
  <c r="BA192" i="59"/>
  <c r="AZ192" i="59"/>
  <c r="AY192" i="59"/>
  <c r="AX192" i="59"/>
  <c r="AW192" i="59"/>
  <c r="AV192" i="59"/>
  <c r="AU192" i="59"/>
  <c r="AT192" i="59"/>
  <c r="AR192" i="59"/>
  <c r="AQ192" i="59"/>
  <c r="AP192" i="59"/>
  <c r="AO192" i="59"/>
  <c r="AN192" i="59"/>
  <c r="AM192" i="59"/>
  <c r="AL192" i="59"/>
  <c r="AK192" i="59"/>
  <c r="AJ192" i="59"/>
  <c r="BC191" i="59"/>
  <c r="BB191" i="59"/>
  <c r="BA191" i="59"/>
  <c r="AZ191" i="59"/>
  <c r="AY191" i="59"/>
  <c r="AX191" i="59"/>
  <c r="AW191" i="59"/>
  <c r="AV191" i="59"/>
  <c r="AU191" i="59"/>
  <c r="AT191" i="59"/>
  <c r="AR191" i="59"/>
  <c r="AQ191" i="59"/>
  <c r="AP191" i="59"/>
  <c r="AO191" i="59"/>
  <c r="AN191" i="59"/>
  <c r="AM191" i="59"/>
  <c r="AL191" i="59"/>
  <c r="AK191" i="59"/>
  <c r="AJ191" i="59"/>
  <c r="BC190" i="59"/>
  <c r="BB190" i="59"/>
  <c r="BA190" i="59"/>
  <c r="AZ190" i="59"/>
  <c r="AY190" i="59"/>
  <c r="AX190" i="59"/>
  <c r="AW190" i="59"/>
  <c r="AV190" i="59"/>
  <c r="AU190" i="59"/>
  <c r="AT190" i="59"/>
  <c r="AR190" i="59"/>
  <c r="AQ190" i="59"/>
  <c r="AP190" i="59"/>
  <c r="AO190" i="59"/>
  <c r="AN190" i="59"/>
  <c r="AM190" i="59"/>
  <c r="AL190" i="59"/>
  <c r="AK190" i="59"/>
  <c r="AJ190" i="59"/>
  <c r="BC189" i="59"/>
  <c r="BB189" i="59"/>
  <c r="BA189" i="59"/>
  <c r="AZ189" i="59"/>
  <c r="AY189" i="59"/>
  <c r="AX189" i="59"/>
  <c r="AW189" i="59"/>
  <c r="AV189" i="59"/>
  <c r="AU189" i="59"/>
  <c r="AT189" i="59"/>
  <c r="AR189" i="59"/>
  <c r="AQ189" i="59"/>
  <c r="AP189" i="59"/>
  <c r="AO189" i="59"/>
  <c r="AN189" i="59"/>
  <c r="AM189" i="59"/>
  <c r="AL189" i="59"/>
  <c r="AK189" i="59"/>
  <c r="AJ189" i="59"/>
  <c r="BC188" i="59"/>
  <c r="BB188" i="59"/>
  <c r="BA188" i="59"/>
  <c r="AZ188" i="59"/>
  <c r="AY188" i="59"/>
  <c r="AX188" i="59"/>
  <c r="AW188" i="59"/>
  <c r="AV188" i="59"/>
  <c r="AU188" i="59"/>
  <c r="AT188" i="59"/>
  <c r="AR188" i="59"/>
  <c r="AQ188" i="59"/>
  <c r="AP188" i="59"/>
  <c r="AO188" i="59"/>
  <c r="AN188" i="59"/>
  <c r="AM188" i="59"/>
  <c r="AL188" i="59"/>
  <c r="AK188" i="59"/>
  <c r="AJ188" i="59"/>
  <c r="BC187" i="59"/>
  <c r="BB187" i="59"/>
  <c r="BA187" i="59"/>
  <c r="AZ187" i="59"/>
  <c r="AY187" i="59"/>
  <c r="AX187" i="59"/>
  <c r="AW187" i="59"/>
  <c r="AV187" i="59"/>
  <c r="AU187" i="59"/>
  <c r="AT187" i="59"/>
  <c r="AR187" i="59"/>
  <c r="AQ187" i="59"/>
  <c r="AP187" i="59"/>
  <c r="AO187" i="59"/>
  <c r="AN187" i="59"/>
  <c r="AM187" i="59"/>
  <c r="AL187" i="59"/>
  <c r="AK187" i="59"/>
  <c r="AJ187" i="59"/>
  <c r="BC186" i="59"/>
  <c r="BB186" i="59"/>
  <c r="BA186" i="59"/>
  <c r="AZ186" i="59"/>
  <c r="AY186" i="59"/>
  <c r="AX186" i="59"/>
  <c r="AW186" i="59"/>
  <c r="AV186" i="59"/>
  <c r="AU186" i="59"/>
  <c r="AT186" i="59"/>
  <c r="AR186" i="59"/>
  <c r="AQ186" i="59"/>
  <c r="AP186" i="59"/>
  <c r="AO186" i="59"/>
  <c r="AN186" i="59"/>
  <c r="AM186" i="59"/>
  <c r="AL186" i="59"/>
  <c r="AK186" i="59"/>
  <c r="AJ186" i="59"/>
  <c r="BC185" i="59"/>
  <c r="BB185" i="59"/>
  <c r="BA185" i="59"/>
  <c r="AZ185" i="59"/>
  <c r="AY185" i="59"/>
  <c r="AX185" i="59"/>
  <c r="AW185" i="59"/>
  <c r="AV185" i="59"/>
  <c r="AU185" i="59"/>
  <c r="AT185" i="59"/>
  <c r="AR185" i="59"/>
  <c r="AQ185" i="59"/>
  <c r="AP185" i="59"/>
  <c r="AO185" i="59"/>
  <c r="AN185" i="59"/>
  <c r="AM185" i="59"/>
  <c r="AL185" i="59"/>
  <c r="AK185" i="59"/>
  <c r="AJ185" i="59"/>
  <c r="BC184" i="59"/>
  <c r="BB184" i="59"/>
  <c r="BA184" i="59"/>
  <c r="AZ184" i="59"/>
  <c r="AY184" i="59"/>
  <c r="AX184" i="59"/>
  <c r="AW184" i="59"/>
  <c r="AV184" i="59"/>
  <c r="AU184" i="59"/>
  <c r="AT184" i="59"/>
  <c r="AR184" i="59"/>
  <c r="AQ184" i="59"/>
  <c r="AP184" i="59"/>
  <c r="AO184" i="59"/>
  <c r="AN184" i="59"/>
  <c r="AM184" i="59"/>
  <c r="AL184" i="59"/>
  <c r="AK184" i="59"/>
  <c r="AJ184" i="59"/>
  <c r="BC183" i="59"/>
  <c r="BB183" i="59"/>
  <c r="BA183" i="59"/>
  <c r="AZ183" i="59"/>
  <c r="AY183" i="59"/>
  <c r="AX183" i="59"/>
  <c r="AW183" i="59"/>
  <c r="AV183" i="59"/>
  <c r="AU183" i="59"/>
  <c r="AT183" i="59"/>
  <c r="AR183" i="59"/>
  <c r="AQ183" i="59"/>
  <c r="AP183" i="59"/>
  <c r="AO183" i="59"/>
  <c r="AN183" i="59"/>
  <c r="AM183" i="59"/>
  <c r="AL183" i="59"/>
  <c r="AK183" i="59"/>
  <c r="AJ183" i="59"/>
  <c r="BC182" i="59"/>
  <c r="BB182" i="59"/>
  <c r="BA182" i="59"/>
  <c r="AZ182" i="59"/>
  <c r="AY182" i="59"/>
  <c r="AX182" i="59"/>
  <c r="AW182" i="59"/>
  <c r="AV182" i="59"/>
  <c r="AU182" i="59"/>
  <c r="AT182" i="59"/>
  <c r="AR182" i="59"/>
  <c r="AQ182" i="59"/>
  <c r="AP182" i="59"/>
  <c r="AO182" i="59"/>
  <c r="AN182" i="59"/>
  <c r="AM182" i="59"/>
  <c r="AL182" i="59"/>
  <c r="AK182" i="59"/>
  <c r="AJ182" i="59"/>
  <c r="BC181" i="59"/>
  <c r="BB181" i="59"/>
  <c r="BA181" i="59"/>
  <c r="AZ181" i="59"/>
  <c r="AY181" i="59"/>
  <c r="AX181" i="59"/>
  <c r="AW181" i="59"/>
  <c r="AV181" i="59"/>
  <c r="AU181" i="59"/>
  <c r="AT181" i="59"/>
  <c r="AR181" i="59"/>
  <c r="AQ181" i="59"/>
  <c r="AP181" i="59"/>
  <c r="AO181" i="59"/>
  <c r="AN181" i="59"/>
  <c r="AM181" i="59"/>
  <c r="AL181" i="59"/>
  <c r="AK181" i="59"/>
  <c r="AJ181" i="59"/>
  <c r="BC180" i="59"/>
  <c r="BB180" i="59"/>
  <c r="BA180" i="59"/>
  <c r="AZ180" i="59"/>
  <c r="AY180" i="59"/>
  <c r="AX180" i="59"/>
  <c r="AW180" i="59"/>
  <c r="AV180" i="59"/>
  <c r="AU180" i="59"/>
  <c r="AT180" i="59"/>
  <c r="AR180" i="59"/>
  <c r="AQ180" i="59"/>
  <c r="AP180" i="59"/>
  <c r="AO180" i="59"/>
  <c r="AN180" i="59"/>
  <c r="AM180" i="59"/>
  <c r="AL180" i="59"/>
  <c r="AK180" i="59"/>
  <c r="AJ180" i="59"/>
  <c r="BC179" i="59"/>
  <c r="BB179" i="59"/>
  <c r="BA179" i="59"/>
  <c r="AZ179" i="59"/>
  <c r="AY179" i="59"/>
  <c r="AX179" i="59"/>
  <c r="AW179" i="59"/>
  <c r="AV179" i="59"/>
  <c r="AU179" i="59"/>
  <c r="AT179" i="59"/>
  <c r="AR179" i="59"/>
  <c r="AQ179" i="59"/>
  <c r="AP179" i="59"/>
  <c r="AO179" i="59"/>
  <c r="AN179" i="59"/>
  <c r="AM179" i="59"/>
  <c r="AL179" i="59"/>
  <c r="AK179" i="59"/>
  <c r="AJ179" i="59"/>
  <c r="BC178" i="59"/>
  <c r="BB178" i="59"/>
  <c r="BA178" i="59"/>
  <c r="AZ178" i="59"/>
  <c r="AY178" i="59"/>
  <c r="AX178" i="59"/>
  <c r="AW178" i="59"/>
  <c r="AV178" i="59"/>
  <c r="AU178" i="59"/>
  <c r="AT178" i="59"/>
  <c r="AR178" i="59"/>
  <c r="AQ178" i="59"/>
  <c r="AP178" i="59"/>
  <c r="AO178" i="59"/>
  <c r="AN178" i="59"/>
  <c r="AM178" i="59"/>
  <c r="AL178" i="59"/>
  <c r="AK178" i="59"/>
  <c r="AJ178" i="59"/>
  <c r="BC177" i="59"/>
  <c r="BB177" i="59"/>
  <c r="BA177" i="59"/>
  <c r="AZ177" i="59"/>
  <c r="AY177" i="59"/>
  <c r="AX177" i="59"/>
  <c r="AW177" i="59"/>
  <c r="AV177" i="59"/>
  <c r="AU177" i="59"/>
  <c r="AT177" i="59"/>
  <c r="AR177" i="59"/>
  <c r="AQ177" i="59"/>
  <c r="AP177" i="59"/>
  <c r="AO177" i="59"/>
  <c r="AN177" i="59"/>
  <c r="AM177" i="59"/>
  <c r="AL177" i="59"/>
  <c r="AK177" i="59"/>
  <c r="AJ177" i="59"/>
  <c r="BC176" i="59"/>
  <c r="BB176" i="59"/>
  <c r="BA176" i="59"/>
  <c r="AZ176" i="59"/>
  <c r="AY176" i="59"/>
  <c r="AX176" i="59"/>
  <c r="AW176" i="59"/>
  <c r="AV176" i="59"/>
  <c r="AU176" i="59"/>
  <c r="AT176" i="59"/>
  <c r="AR176" i="59"/>
  <c r="AQ176" i="59"/>
  <c r="AP176" i="59"/>
  <c r="AO176" i="59"/>
  <c r="AN176" i="59"/>
  <c r="AM176" i="59"/>
  <c r="AL176" i="59"/>
  <c r="AK176" i="59"/>
  <c r="AJ176" i="59"/>
  <c r="BC175" i="59"/>
  <c r="BB175" i="59"/>
  <c r="BA175" i="59"/>
  <c r="AZ175" i="59"/>
  <c r="AY175" i="59"/>
  <c r="AX175" i="59"/>
  <c r="AW175" i="59"/>
  <c r="AV175" i="59"/>
  <c r="AU175" i="59"/>
  <c r="AT175" i="59"/>
  <c r="AR175" i="59"/>
  <c r="AQ175" i="59"/>
  <c r="AP175" i="59"/>
  <c r="AO175" i="59"/>
  <c r="AN175" i="59"/>
  <c r="AM175" i="59"/>
  <c r="AL175" i="59"/>
  <c r="AK175" i="59"/>
  <c r="AJ175" i="59"/>
  <c r="BC174" i="59"/>
  <c r="BB174" i="59"/>
  <c r="BA174" i="59"/>
  <c r="AZ174" i="59"/>
  <c r="AY174" i="59"/>
  <c r="AX174" i="59"/>
  <c r="AW174" i="59"/>
  <c r="AV174" i="59"/>
  <c r="AU174" i="59"/>
  <c r="AT174" i="59"/>
  <c r="AR174" i="59"/>
  <c r="AQ174" i="59"/>
  <c r="AP174" i="59"/>
  <c r="AO174" i="59"/>
  <c r="AN174" i="59"/>
  <c r="AM174" i="59"/>
  <c r="AL174" i="59"/>
  <c r="AK174" i="59"/>
  <c r="AJ174" i="59"/>
  <c r="BC173" i="59"/>
  <c r="BB173" i="59"/>
  <c r="BA173" i="59"/>
  <c r="AZ173" i="59"/>
  <c r="AY173" i="59"/>
  <c r="AX173" i="59"/>
  <c r="AW173" i="59"/>
  <c r="AV173" i="59"/>
  <c r="AU173" i="59"/>
  <c r="AT173" i="59"/>
  <c r="AR173" i="59"/>
  <c r="AQ173" i="59"/>
  <c r="AP173" i="59"/>
  <c r="AO173" i="59"/>
  <c r="AN173" i="59"/>
  <c r="AM173" i="59"/>
  <c r="AL173" i="59"/>
  <c r="AK173" i="59"/>
  <c r="AJ173" i="59"/>
  <c r="BC172" i="59"/>
  <c r="BB172" i="59"/>
  <c r="BA172" i="59"/>
  <c r="AZ172" i="59"/>
  <c r="AY172" i="59"/>
  <c r="AX172" i="59"/>
  <c r="AW172" i="59"/>
  <c r="AV172" i="59"/>
  <c r="AU172" i="59"/>
  <c r="AT172" i="59"/>
  <c r="AR172" i="59"/>
  <c r="AQ172" i="59"/>
  <c r="AP172" i="59"/>
  <c r="AO172" i="59"/>
  <c r="AN172" i="59"/>
  <c r="AM172" i="59"/>
  <c r="AL172" i="59"/>
  <c r="AK172" i="59"/>
  <c r="AJ172" i="59"/>
  <c r="BC171" i="59"/>
  <c r="BB171" i="59"/>
  <c r="BA171" i="59"/>
  <c r="AZ171" i="59"/>
  <c r="AY171" i="59"/>
  <c r="AX171" i="59"/>
  <c r="AW171" i="59"/>
  <c r="AV171" i="59"/>
  <c r="AU171" i="59"/>
  <c r="AT171" i="59"/>
  <c r="AR171" i="59"/>
  <c r="AQ171" i="59"/>
  <c r="AP171" i="59"/>
  <c r="AO171" i="59"/>
  <c r="AN171" i="59"/>
  <c r="AM171" i="59"/>
  <c r="AL171" i="59"/>
  <c r="AK171" i="59"/>
  <c r="AJ171" i="59"/>
  <c r="BC170" i="59"/>
  <c r="BB170" i="59"/>
  <c r="BA170" i="59"/>
  <c r="AZ170" i="59"/>
  <c r="AY170" i="59"/>
  <c r="AX170" i="59"/>
  <c r="AW170" i="59"/>
  <c r="AV170" i="59"/>
  <c r="AU170" i="59"/>
  <c r="AT170" i="59"/>
  <c r="AR170" i="59"/>
  <c r="AQ170" i="59"/>
  <c r="AP170" i="59"/>
  <c r="AO170" i="59"/>
  <c r="AN170" i="59"/>
  <c r="AM170" i="59"/>
  <c r="AL170" i="59"/>
  <c r="AK170" i="59"/>
  <c r="AJ170" i="59"/>
  <c r="BC169" i="59"/>
  <c r="BB169" i="59"/>
  <c r="BA169" i="59"/>
  <c r="AZ169" i="59"/>
  <c r="AY169" i="59"/>
  <c r="AX169" i="59"/>
  <c r="AW169" i="59"/>
  <c r="AV169" i="59"/>
  <c r="AU169" i="59"/>
  <c r="AT169" i="59"/>
  <c r="AR169" i="59"/>
  <c r="AQ169" i="59"/>
  <c r="AP169" i="59"/>
  <c r="AO169" i="59"/>
  <c r="AN169" i="59"/>
  <c r="AM169" i="59"/>
  <c r="AL169" i="59"/>
  <c r="AK169" i="59"/>
  <c r="AJ169" i="59"/>
  <c r="BC168" i="59"/>
  <c r="BB168" i="59"/>
  <c r="BA168" i="59"/>
  <c r="AZ168" i="59"/>
  <c r="AY168" i="59"/>
  <c r="AX168" i="59"/>
  <c r="AW168" i="59"/>
  <c r="AV168" i="59"/>
  <c r="AU168" i="59"/>
  <c r="AT168" i="59"/>
  <c r="AR168" i="59"/>
  <c r="AQ168" i="59"/>
  <c r="AP168" i="59"/>
  <c r="AO168" i="59"/>
  <c r="AN168" i="59"/>
  <c r="AM168" i="59"/>
  <c r="AL168" i="59"/>
  <c r="AK168" i="59"/>
  <c r="AJ168" i="59"/>
  <c r="BC167" i="59"/>
  <c r="BB167" i="59"/>
  <c r="BA167" i="59"/>
  <c r="AZ167" i="59"/>
  <c r="AY167" i="59"/>
  <c r="AX167" i="59"/>
  <c r="AW167" i="59"/>
  <c r="AV167" i="59"/>
  <c r="AU167" i="59"/>
  <c r="AT167" i="59"/>
  <c r="AR167" i="59"/>
  <c r="AQ167" i="59"/>
  <c r="AP167" i="59"/>
  <c r="AO167" i="59"/>
  <c r="AN167" i="59"/>
  <c r="AM167" i="59"/>
  <c r="AL167" i="59"/>
  <c r="AK167" i="59"/>
  <c r="AJ167" i="59"/>
  <c r="BC166" i="59"/>
  <c r="BB166" i="59"/>
  <c r="BA166" i="59"/>
  <c r="AZ166" i="59"/>
  <c r="AY166" i="59"/>
  <c r="AX166" i="59"/>
  <c r="AW166" i="59"/>
  <c r="AV166" i="59"/>
  <c r="AU166" i="59"/>
  <c r="AT166" i="59"/>
  <c r="AR166" i="59"/>
  <c r="AQ166" i="59"/>
  <c r="AP166" i="59"/>
  <c r="AO166" i="59"/>
  <c r="AN166" i="59"/>
  <c r="AM166" i="59"/>
  <c r="AL166" i="59"/>
  <c r="AK166" i="59"/>
  <c r="AJ166" i="59"/>
  <c r="BC165" i="59"/>
  <c r="BB165" i="59"/>
  <c r="BA165" i="59"/>
  <c r="AZ165" i="59"/>
  <c r="AY165" i="59"/>
  <c r="AX165" i="59"/>
  <c r="AW165" i="59"/>
  <c r="AV165" i="59"/>
  <c r="AU165" i="59"/>
  <c r="AT165" i="59"/>
  <c r="AR165" i="59"/>
  <c r="AQ165" i="59"/>
  <c r="AP165" i="59"/>
  <c r="AO165" i="59"/>
  <c r="AN165" i="59"/>
  <c r="AM165" i="59"/>
  <c r="AL165" i="59"/>
  <c r="AK165" i="59"/>
  <c r="AJ165" i="59"/>
  <c r="BC164" i="59"/>
  <c r="BB164" i="59"/>
  <c r="BA164" i="59"/>
  <c r="AZ164" i="59"/>
  <c r="AY164" i="59"/>
  <c r="AX164" i="59"/>
  <c r="AW164" i="59"/>
  <c r="AV164" i="59"/>
  <c r="AU164" i="59"/>
  <c r="AT164" i="59"/>
  <c r="AR164" i="59"/>
  <c r="AQ164" i="59"/>
  <c r="AP164" i="59"/>
  <c r="AO164" i="59"/>
  <c r="AN164" i="59"/>
  <c r="AM164" i="59"/>
  <c r="AL164" i="59"/>
  <c r="AK164" i="59"/>
  <c r="AJ164" i="59"/>
  <c r="BC163" i="59"/>
  <c r="BB163" i="59"/>
  <c r="BA163" i="59"/>
  <c r="AZ163" i="59"/>
  <c r="AY163" i="59"/>
  <c r="AX163" i="59"/>
  <c r="AW163" i="59"/>
  <c r="AV163" i="59"/>
  <c r="AU163" i="59"/>
  <c r="AT163" i="59"/>
  <c r="AR163" i="59"/>
  <c r="AQ163" i="59"/>
  <c r="AP163" i="59"/>
  <c r="AO163" i="59"/>
  <c r="AN163" i="59"/>
  <c r="AM163" i="59"/>
  <c r="AL163" i="59"/>
  <c r="AK163" i="59"/>
  <c r="AJ163" i="59"/>
  <c r="BC162" i="59"/>
  <c r="BB162" i="59"/>
  <c r="BA162" i="59"/>
  <c r="AZ162" i="59"/>
  <c r="AY162" i="59"/>
  <c r="AX162" i="59"/>
  <c r="AW162" i="59"/>
  <c r="AV162" i="59"/>
  <c r="AU162" i="59"/>
  <c r="AT162" i="59"/>
  <c r="AR162" i="59"/>
  <c r="AQ162" i="59"/>
  <c r="AP162" i="59"/>
  <c r="AO162" i="59"/>
  <c r="AN162" i="59"/>
  <c r="AM162" i="59"/>
  <c r="AL162" i="59"/>
  <c r="AK162" i="59"/>
  <c r="AJ162" i="59"/>
  <c r="BC161" i="59"/>
  <c r="BB161" i="59"/>
  <c r="BA161" i="59"/>
  <c r="AZ161" i="59"/>
  <c r="AY161" i="59"/>
  <c r="AX161" i="59"/>
  <c r="AW161" i="59"/>
  <c r="AV161" i="59"/>
  <c r="AU161" i="59"/>
  <c r="AT161" i="59"/>
  <c r="AR161" i="59"/>
  <c r="AQ161" i="59"/>
  <c r="AP161" i="59"/>
  <c r="AO161" i="59"/>
  <c r="AN161" i="59"/>
  <c r="AM161" i="59"/>
  <c r="AL161" i="59"/>
  <c r="AK161" i="59"/>
  <c r="AJ161" i="59"/>
  <c r="BC160" i="59"/>
  <c r="BB160" i="59"/>
  <c r="BA160" i="59"/>
  <c r="AZ160" i="59"/>
  <c r="AY160" i="59"/>
  <c r="AX160" i="59"/>
  <c r="AW160" i="59"/>
  <c r="AV160" i="59"/>
  <c r="AU160" i="59"/>
  <c r="AT160" i="59"/>
  <c r="AR160" i="59"/>
  <c r="AQ160" i="59"/>
  <c r="AP160" i="59"/>
  <c r="AO160" i="59"/>
  <c r="AN160" i="59"/>
  <c r="AM160" i="59"/>
  <c r="AL160" i="59"/>
  <c r="AK160" i="59"/>
  <c r="AJ160" i="59"/>
  <c r="BC159" i="59"/>
  <c r="BB159" i="59"/>
  <c r="BA159" i="59"/>
  <c r="AZ159" i="59"/>
  <c r="AY159" i="59"/>
  <c r="AX159" i="59"/>
  <c r="AW159" i="59"/>
  <c r="AV159" i="59"/>
  <c r="AU159" i="59"/>
  <c r="AT159" i="59"/>
  <c r="AR159" i="59"/>
  <c r="AQ159" i="59"/>
  <c r="AP159" i="59"/>
  <c r="AO159" i="59"/>
  <c r="AN159" i="59"/>
  <c r="AM159" i="59"/>
  <c r="AL159" i="59"/>
  <c r="AK159" i="59"/>
  <c r="AJ159" i="59"/>
  <c r="BC158" i="59"/>
  <c r="BB158" i="59"/>
  <c r="BA158" i="59"/>
  <c r="AZ158" i="59"/>
  <c r="AY158" i="59"/>
  <c r="AX158" i="59"/>
  <c r="AW158" i="59"/>
  <c r="AV158" i="59"/>
  <c r="AU158" i="59"/>
  <c r="AT158" i="59"/>
  <c r="AR158" i="59"/>
  <c r="AQ158" i="59"/>
  <c r="AP158" i="59"/>
  <c r="AO158" i="59"/>
  <c r="AN158" i="59"/>
  <c r="AM158" i="59"/>
  <c r="AL158" i="59"/>
  <c r="AK158" i="59"/>
  <c r="AJ158" i="59"/>
  <c r="BC157" i="59"/>
  <c r="BB157" i="59"/>
  <c r="BA157" i="59"/>
  <c r="AZ157" i="59"/>
  <c r="AY157" i="59"/>
  <c r="AX157" i="59"/>
  <c r="AW157" i="59"/>
  <c r="AV157" i="59"/>
  <c r="AU157" i="59"/>
  <c r="AT157" i="59"/>
  <c r="AR157" i="59"/>
  <c r="AQ157" i="59"/>
  <c r="AP157" i="59"/>
  <c r="AO157" i="59"/>
  <c r="AN157" i="59"/>
  <c r="AM157" i="59"/>
  <c r="AL157" i="59"/>
  <c r="AK157" i="59"/>
  <c r="AJ157" i="59"/>
  <c r="BC156" i="59"/>
  <c r="BB156" i="59"/>
  <c r="BA156" i="59"/>
  <c r="AZ156" i="59"/>
  <c r="AY156" i="59"/>
  <c r="AX156" i="59"/>
  <c r="AW156" i="59"/>
  <c r="AV156" i="59"/>
  <c r="AU156" i="59"/>
  <c r="AT156" i="59"/>
  <c r="AR156" i="59"/>
  <c r="AQ156" i="59"/>
  <c r="AP156" i="59"/>
  <c r="AO156" i="59"/>
  <c r="AN156" i="59"/>
  <c r="AM156" i="59"/>
  <c r="AL156" i="59"/>
  <c r="AK156" i="59"/>
  <c r="AJ156" i="59"/>
  <c r="BC155" i="59"/>
  <c r="BB155" i="59"/>
  <c r="BA155" i="59"/>
  <c r="AZ155" i="59"/>
  <c r="AY155" i="59"/>
  <c r="AX155" i="59"/>
  <c r="AW155" i="59"/>
  <c r="AV155" i="59"/>
  <c r="AU155" i="59"/>
  <c r="AT155" i="59"/>
  <c r="AR155" i="59"/>
  <c r="AQ155" i="59"/>
  <c r="AP155" i="59"/>
  <c r="AO155" i="59"/>
  <c r="AN155" i="59"/>
  <c r="AM155" i="59"/>
  <c r="AL155" i="59"/>
  <c r="AK155" i="59"/>
  <c r="AJ155" i="59"/>
  <c r="BC154" i="59"/>
  <c r="BB154" i="59"/>
  <c r="BA154" i="59"/>
  <c r="AZ154" i="59"/>
  <c r="AY154" i="59"/>
  <c r="AX154" i="59"/>
  <c r="AW154" i="59"/>
  <c r="AV154" i="59"/>
  <c r="AU154" i="59"/>
  <c r="AT154" i="59"/>
  <c r="AR154" i="59"/>
  <c r="AQ154" i="59"/>
  <c r="AP154" i="59"/>
  <c r="AO154" i="59"/>
  <c r="AN154" i="59"/>
  <c r="AM154" i="59"/>
  <c r="AL154" i="59"/>
  <c r="AK154" i="59"/>
  <c r="AJ154" i="59"/>
  <c r="BC153" i="59"/>
  <c r="BB153" i="59"/>
  <c r="BA153" i="59"/>
  <c r="AZ153" i="59"/>
  <c r="AY153" i="59"/>
  <c r="AX153" i="59"/>
  <c r="AW153" i="59"/>
  <c r="AV153" i="59"/>
  <c r="AU153" i="59"/>
  <c r="AT153" i="59"/>
  <c r="AR153" i="59"/>
  <c r="AQ153" i="59"/>
  <c r="AP153" i="59"/>
  <c r="AO153" i="59"/>
  <c r="AN153" i="59"/>
  <c r="AM153" i="59"/>
  <c r="AL153" i="59"/>
  <c r="AK153" i="59"/>
  <c r="AJ153" i="59"/>
  <c r="BC152" i="59"/>
  <c r="BB152" i="59"/>
  <c r="BA152" i="59"/>
  <c r="AZ152" i="59"/>
  <c r="AY152" i="59"/>
  <c r="AX152" i="59"/>
  <c r="AW152" i="59"/>
  <c r="AV152" i="59"/>
  <c r="AU152" i="59"/>
  <c r="AT152" i="59"/>
  <c r="AR152" i="59"/>
  <c r="AQ152" i="59"/>
  <c r="AP152" i="59"/>
  <c r="AO152" i="59"/>
  <c r="AN152" i="59"/>
  <c r="AM152" i="59"/>
  <c r="AL152" i="59"/>
  <c r="AK152" i="59"/>
  <c r="AJ152" i="59"/>
  <c r="BC151" i="59"/>
  <c r="BB151" i="59"/>
  <c r="BA151" i="59"/>
  <c r="AZ151" i="59"/>
  <c r="AY151" i="59"/>
  <c r="AX151" i="59"/>
  <c r="AW151" i="59"/>
  <c r="AV151" i="59"/>
  <c r="AU151" i="59"/>
  <c r="AT151" i="59"/>
  <c r="AR151" i="59"/>
  <c r="AQ151" i="59"/>
  <c r="AP151" i="59"/>
  <c r="AO151" i="59"/>
  <c r="AN151" i="59"/>
  <c r="AM151" i="59"/>
  <c r="AL151" i="59"/>
  <c r="AK151" i="59"/>
  <c r="AJ151" i="59"/>
  <c r="BC150" i="59"/>
  <c r="BB150" i="59"/>
  <c r="BA150" i="59"/>
  <c r="AZ150" i="59"/>
  <c r="AY150" i="59"/>
  <c r="AX150" i="59"/>
  <c r="AW150" i="59"/>
  <c r="AV150" i="59"/>
  <c r="AU150" i="59"/>
  <c r="AT150" i="59"/>
  <c r="AR150" i="59"/>
  <c r="AQ150" i="59"/>
  <c r="AP150" i="59"/>
  <c r="AO150" i="59"/>
  <c r="AN150" i="59"/>
  <c r="AM150" i="59"/>
  <c r="AL150" i="59"/>
  <c r="AK150" i="59"/>
  <c r="AJ150" i="59"/>
  <c r="BC149" i="59"/>
  <c r="BB149" i="59"/>
  <c r="BA149" i="59"/>
  <c r="AZ149" i="59"/>
  <c r="AY149" i="59"/>
  <c r="AX149" i="59"/>
  <c r="AW149" i="59"/>
  <c r="AV149" i="59"/>
  <c r="AU149" i="59"/>
  <c r="AT149" i="59"/>
  <c r="AR149" i="59"/>
  <c r="AQ149" i="59"/>
  <c r="AP149" i="59"/>
  <c r="AO149" i="59"/>
  <c r="AN149" i="59"/>
  <c r="AM149" i="59"/>
  <c r="AL149" i="59"/>
  <c r="AK149" i="59"/>
  <c r="AJ149" i="59"/>
  <c r="BC148" i="59"/>
  <c r="BB148" i="59"/>
  <c r="BA148" i="59"/>
  <c r="AZ148" i="59"/>
  <c r="AY148" i="59"/>
  <c r="AX148" i="59"/>
  <c r="AW148" i="59"/>
  <c r="AV148" i="59"/>
  <c r="AU148" i="59"/>
  <c r="AT148" i="59"/>
  <c r="AR148" i="59"/>
  <c r="AQ148" i="59"/>
  <c r="AP148" i="59"/>
  <c r="AO148" i="59"/>
  <c r="AN148" i="59"/>
  <c r="AM148" i="59"/>
  <c r="AL148" i="59"/>
  <c r="AK148" i="59"/>
  <c r="AJ148" i="59"/>
  <c r="BC147" i="59"/>
  <c r="BB147" i="59"/>
  <c r="BA147" i="59"/>
  <c r="AZ147" i="59"/>
  <c r="AY147" i="59"/>
  <c r="AX147" i="59"/>
  <c r="AW147" i="59"/>
  <c r="AV147" i="59"/>
  <c r="AU147" i="59"/>
  <c r="AT147" i="59"/>
  <c r="AR147" i="59"/>
  <c r="AQ147" i="59"/>
  <c r="AP147" i="59"/>
  <c r="AO147" i="59"/>
  <c r="AN147" i="59"/>
  <c r="AM147" i="59"/>
  <c r="AL147" i="59"/>
  <c r="AK147" i="59"/>
  <c r="AJ147" i="59"/>
  <c r="BC146" i="59"/>
  <c r="BB146" i="59"/>
  <c r="BA146" i="59"/>
  <c r="AZ146" i="59"/>
  <c r="AY146" i="59"/>
  <c r="AX146" i="59"/>
  <c r="AW146" i="59"/>
  <c r="AV146" i="59"/>
  <c r="AU146" i="59"/>
  <c r="AT146" i="59"/>
  <c r="AR146" i="59"/>
  <c r="AQ146" i="59"/>
  <c r="AP146" i="59"/>
  <c r="AO146" i="59"/>
  <c r="AN146" i="59"/>
  <c r="AM146" i="59"/>
  <c r="AL146" i="59"/>
  <c r="AK146" i="59"/>
  <c r="AJ146" i="59"/>
  <c r="BC145" i="59"/>
  <c r="BB145" i="59"/>
  <c r="BA145" i="59"/>
  <c r="AZ145" i="59"/>
  <c r="AY145" i="59"/>
  <c r="AX145" i="59"/>
  <c r="AW145" i="59"/>
  <c r="AV145" i="59"/>
  <c r="AU145" i="59"/>
  <c r="AT145" i="59"/>
  <c r="AR145" i="59"/>
  <c r="AQ145" i="59"/>
  <c r="AP145" i="59"/>
  <c r="AO145" i="59"/>
  <c r="AN145" i="59"/>
  <c r="AM145" i="59"/>
  <c r="AL145" i="59"/>
  <c r="AK145" i="59"/>
  <c r="AJ145" i="59"/>
  <c r="BC144" i="59"/>
  <c r="BB144" i="59"/>
  <c r="BA144" i="59"/>
  <c r="AZ144" i="59"/>
  <c r="AY144" i="59"/>
  <c r="AX144" i="59"/>
  <c r="AW144" i="59"/>
  <c r="AV144" i="59"/>
  <c r="AU144" i="59"/>
  <c r="AT144" i="59"/>
  <c r="AR144" i="59"/>
  <c r="AQ144" i="59"/>
  <c r="AP144" i="59"/>
  <c r="AO144" i="59"/>
  <c r="AN144" i="59"/>
  <c r="AM144" i="59"/>
  <c r="AL144" i="59"/>
  <c r="AK144" i="59"/>
  <c r="AJ144" i="59"/>
  <c r="BC143" i="59"/>
  <c r="BB143" i="59"/>
  <c r="BA143" i="59"/>
  <c r="AZ143" i="59"/>
  <c r="AY143" i="59"/>
  <c r="AX143" i="59"/>
  <c r="AW143" i="59"/>
  <c r="AV143" i="59"/>
  <c r="AU143" i="59"/>
  <c r="AT143" i="59"/>
  <c r="AR143" i="59"/>
  <c r="AQ143" i="59"/>
  <c r="AP143" i="59"/>
  <c r="AO143" i="59"/>
  <c r="AN143" i="59"/>
  <c r="AM143" i="59"/>
  <c r="AL143" i="59"/>
  <c r="AK143" i="59"/>
  <c r="AJ143" i="59"/>
  <c r="BC142" i="59"/>
  <c r="BB142" i="59"/>
  <c r="BA142" i="59"/>
  <c r="AZ142" i="59"/>
  <c r="AY142" i="59"/>
  <c r="AX142" i="59"/>
  <c r="AW142" i="59"/>
  <c r="AV142" i="59"/>
  <c r="AU142" i="59"/>
  <c r="AT142" i="59"/>
  <c r="AR142" i="59"/>
  <c r="AQ142" i="59"/>
  <c r="AP142" i="59"/>
  <c r="AO142" i="59"/>
  <c r="AN142" i="59"/>
  <c r="AM142" i="59"/>
  <c r="AL142" i="59"/>
  <c r="AK142" i="59"/>
  <c r="AJ142" i="59"/>
  <c r="BC141" i="59"/>
  <c r="BB141" i="59"/>
  <c r="BA141" i="59"/>
  <c r="AZ141" i="59"/>
  <c r="AY141" i="59"/>
  <c r="AX141" i="59"/>
  <c r="AW141" i="59"/>
  <c r="AV141" i="59"/>
  <c r="AU141" i="59"/>
  <c r="AT141" i="59"/>
  <c r="AR141" i="59"/>
  <c r="AQ141" i="59"/>
  <c r="AP141" i="59"/>
  <c r="AO141" i="59"/>
  <c r="AN141" i="59"/>
  <c r="AM141" i="59"/>
  <c r="AL141" i="59"/>
  <c r="AK141" i="59"/>
  <c r="AJ141" i="59"/>
  <c r="BC140" i="59"/>
  <c r="BB140" i="59"/>
  <c r="BA140" i="59"/>
  <c r="AZ140" i="59"/>
  <c r="AY140" i="59"/>
  <c r="AX140" i="59"/>
  <c r="AW140" i="59"/>
  <c r="AV140" i="59"/>
  <c r="AU140" i="59"/>
  <c r="AT140" i="59"/>
  <c r="AR140" i="59"/>
  <c r="AQ140" i="59"/>
  <c r="AP140" i="59"/>
  <c r="AO140" i="59"/>
  <c r="AN140" i="59"/>
  <c r="AM140" i="59"/>
  <c r="AL140" i="59"/>
  <c r="AK140" i="59"/>
  <c r="AJ140" i="59"/>
  <c r="BC139" i="59"/>
  <c r="BB139" i="59"/>
  <c r="BA139" i="59"/>
  <c r="AZ139" i="59"/>
  <c r="AY139" i="59"/>
  <c r="AX139" i="59"/>
  <c r="AW139" i="59"/>
  <c r="AV139" i="59"/>
  <c r="AU139" i="59"/>
  <c r="AT139" i="59"/>
  <c r="AR139" i="59"/>
  <c r="AQ139" i="59"/>
  <c r="AP139" i="59"/>
  <c r="AO139" i="59"/>
  <c r="AN139" i="59"/>
  <c r="AM139" i="59"/>
  <c r="AL139" i="59"/>
  <c r="AK139" i="59"/>
  <c r="AJ139" i="59"/>
  <c r="BC138" i="59"/>
  <c r="BB138" i="59"/>
  <c r="BA138" i="59"/>
  <c r="AZ138" i="59"/>
  <c r="AY138" i="59"/>
  <c r="AX138" i="59"/>
  <c r="AW138" i="59"/>
  <c r="AV138" i="59"/>
  <c r="AU138" i="59"/>
  <c r="AT138" i="59"/>
  <c r="AR138" i="59"/>
  <c r="AQ138" i="59"/>
  <c r="AP138" i="59"/>
  <c r="AO138" i="59"/>
  <c r="AN138" i="59"/>
  <c r="AM138" i="59"/>
  <c r="AL138" i="59"/>
  <c r="AK138" i="59"/>
  <c r="AJ138" i="59"/>
  <c r="BC137" i="59"/>
  <c r="BB137" i="59"/>
  <c r="BA137" i="59"/>
  <c r="AZ137" i="59"/>
  <c r="AY137" i="59"/>
  <c r="AX137" i="59"/>
  <c r="AW137" i="59"/>
  <c r="AV137" i="59"/>
  <c r="AU137" i="59"/>
  <c r="AT137" i="59"/>
  <c r="AR137" i="59"/>
  <c r="AQ137" i="59"/>
  <c r="AP137" i="59"/>
  <c r="AO137" i="59"/>
  <c r="AN137" i="59"/>
  <c r="AM137" i="59"/>
  <c r="AL137" i="59"/>
  <c r="AK137" i="59"/>
  <c r="AJ137" i="59"/>
  <c r="BC136" i="59"/>
  <c r="BB136" i="59"/>
  <c r="BA136" i="59"/>
  <c r="AZ136" i="59"/>
  <c r="AY136" i="59"/>
  <c r="AX136" i="59"/>
  <c r="AW136" i="59"/>
  <c r="AV136" i="59"/>
  <c r="AU136" i="59"/>
  <c r="AT136" i="59"/>
  <c r="AR136" i="59"/>
  <c r="AQ136" i="59"/>
  <c r="AP136" i="59"/>
  <c r="AO136" i="59"/>
  <c r="AN136" i="59"/>
  <c r="AM136" i="59"/>
  <c r="AL136" i="59"/>
  <c r="AK136" i="59"/>
  <c r="AJ136" i="59"/>
  <c r="BC135" i="59"/>
  <c r="BB135" i="59"/>
  <c r="BA135" i="59"/>
  <c r="AZ135" i="59"/>
  <c r="AY135" i="59"/>
  <c r="AX135" i="59"/>
  <c r="AW135" i="59"/>
  <c r="AV135" i="59"/>
  <c r="AU135" i="59"/>
  <c r="AT135" i="59"/>
  <c r="AR135" i="59"/>
  <c r="AQ135" i="59"/>
  <c r="AP135" i="59"/>
  <c r="AO135" i="59"/>
  <c r="AN135" i="59"/>
  <c r="AM135" i="59"/>
  <c r="AL135" i="59"/>
  <c r="AK135" i="59"/>
  <c r="AJ135" i="59"/>
  <c r="BC134" i="59"/>
  <c r="BB134" i="59"/>
  <c r="BA134" i="59"/>
  <c r="AZ134" i="59"/>
  <c r="AY134" i="59"/>
  <c r="AX134" i="59"/>
  <c r="AW134" i="59"/>
  <c r="AV134" i="59"/>
  <c r="AU134" i="59"/>
  <c r="AT134" i="59"/>
  <c r="AR134" i="59"/>
  <c r="AQ134" i="59"/>
  <c r="AP134" i="59"/>
  <c r="AO134" i="59"/>
  <c r="AN134" i="59"/>
  <c r="AM134" i="59"/>
  <c r="AL134" i="59"/>
  <c r="AK134" i="59"/>
  <c r="AJ134" i="59"/>
  <c r="BC133" i="59"/>
  <c r="BB133" i="59"/>
  <c r="BA133" i="59"/>
  <c r="AZ133" i="59"/>
  <c r="AY133" i="59"/>
  <c r="AX133" i="59"/>
  <c r="AW133" i="59"/>
  <c r="AV133" i="59"/>
  <c r="AU133" i="59"/>
  <c r="AT133" i="59"/>
  <c r="AR133" i="59"/>
  <c r="AQ133" i="59"/>
  <c r="AP133" i="59"/>
  <c r="AO133" i="59"/>
  <c r="AN133" i="59"/>
  <c r="AM133" i="59"/>
  <c r="AL133" i="59"/>
  <c r="AK133" i="59"/>
  <c r="AJ133" i="59"/>
  <c r="BC132" i="59"/>
  <c r="BB132" i="59"/>
  <c r="BA132" i="59"/>
  <c r="AZ132" i="59"/>
  <c r="AY132" i="59"/>
  <c r="AX132" i="59"/>
  <c r="AW132" i="59"/>
  <c r="AV132" i="59"/>
  <c r="AU132" i="59"/>
  <c r="AT132" i="59"/>
  <c r="AR132" i="59"/>
  <c r="AQ132" i="59"/>
  <c r="AP132" i="59"/>
  <c r="AO132" i="59"/>
  <c r="AN132" i="59"/>
  <c r="AM132" i="59"/>
  <c r="AL132" i="59"/>
  <c r="AK132" i="59"/>
  <c r="AJ132" i="59"/>
  <c r="BC131" i="59"/>
  <c r="BB131" i="59"/>
  <c r="BA131" i="59"/>
  <c r="AZ131" i="59"/>
  <c r="AY131" i="59"/>
  <c r="AX131" i="59"/>
  <c r="AW131" i="59"/>
  <c r="AV131" i="59"/>
  <c r="AU131" i="59"/>
  <c r="AT131" i="59"/>
  <c r="AR131" i="59"/>
  <c r="AQ131" i="59"/>
  <c r="AP131" i="59"/>
  <c r="AO131" i="59"/>
  <c r="AN131" i="59"/>
  <c r="AM131" i="59"/>
  <c r="AL131" i="59"/>
  <c r="AK131" i="59"/>
  <c r="AJ131" i="59"/>
  <c r="BC130" i="59"/>
  <c r="BB130" i="59"/>
  <c r="BA130" i="59"/>
  <c r="AZ130" i="59"/>
  <c r="AY130" i="59"/>
  <c r="AX130" i="59"/>
  <c r="AW130" i="59"/>
  <c r="AV130" i="59"/>
  <c r="AU130" i="59"/>
  <c r="AT130" i="59"/>
  <c r="AR130" i="59"/>
  <c r="AQ130" i="59"/>
  <c r="AP130" i="59"/>
  <c r="AO130" i="59"/>
  <c r="AN130" i="59"/>
  <c r="AM130" i="59"/>
  <c r="AL130" i="59"/>
  <c r="AK130" i="59"/>
  <c r="AJ130" i="59"/>
  <c r="BC129" i="59"/>
  <c r="BB129" i="59"/>
  <c r="BA129" i="59"/>
  <c r="AZ129" i="59"/>
  <c r="AY129" i="59"/>
  <c r="AX129" i="59"/>
  <c r="AW129" i="59"/>
  <c r="AV129" i="59"/>
  <c r="AU129" i="59"/>
  <c r="AT129" i="59"/>
  <c r="AR129" i="59"/>
  <c r="AQ129" i="59"/>
  <c r="AP129" i="59"/>
  <c r="AO129" i="59"/>
  <c r="AN129" i="59"/>
  <c r="AM129" i="59"/>
  <c r="AL129" i="59"/>
  <c r="AK129" i="59"/>
  <c r="AJ129" i="59"/>
  <c r="BC128" i="59"/>
  <c r="BB128" i="59"/>
  <c r="BA128" i="59"/>
  <c r="AZ128" i="59"/>
  <c r="AY128" i="59"/>
  <c r="AX128" i="59"/>
  <c r="AW128" i="59"/>
  <c r="AV128" i="59"/>
  <c r="AU128" i="59"/>
  <c r="AT128" i="59"/>
  <c r="AR128" i="59"/>
  <c r="AQ128" i="59"/>
  <c r="AP128" i="59"/>
  <c r="AO128" i="59"/>
  <c r="AN128" i="59"/>
  <c r="AM128" i="59"/>
  <c r="AL128" i="59"/>
  <c r="AK128" i="59"/>
  <c r="AJ128" i="59"/>
  <c r="BC127" i="59"/>
  <c r="BB127" i="59"/>
  <c r="BA127" i="59"/>
  <c r="AZ127" i="59"/>
  <c r="AY127" i="59"/>
  <c r="AX127" i="59"/>
  <c r="AW127" i="59"/>
  <c r="AV127" i="59"/>
  <c r="AU127" i="59"/>
  <c r="AT127" i="59"/>
  <c r="AR127" i="59"/>
  <c r="AQ127" i="59"/>
  <c r="AP127" i="59"/>
  <c r="AO127" i="59"/>
  <c r="AN127" i="59"/>
  <c r="AM127" i="59"/>
  <c r="AL127" i="59"/>
  <c r="AK127" i="59"/>
  <c r="AJ127" i="59"/>
  <c r="BC126" i="59"/>
  <c r="BB126" i="59"/>
  <c r="BA126" i="59"/>
  <c r="AZ126" i="59"/>
  <c r="AY126" i="59"/>
  <c r="AX126" i="59"/>
  <c r="AW126" i="59"/>
  <c r="AV126" i="59"/>
  <c r="AU126" i="59"/>
  <c r="AT126" i="59"/>
  <c r="AR126" i="59"/>
  <c r="AQ126" i="59"/>
  <c r="AP126" i="59"/>
  <c r="AO126" i="59"/>
  <c r="AN126" i="59"/>
  <c r="AM126" i="59"/>
  <c r="AL126" i="59"/>
  <c r="AK126" i="59"/>
  <c r="AJ126" i="59"/>
  <c r="BC125" i="59"/>
  <c r="BB125" i="59"/>
  <c r="BA125" i="59"/>
  <c r="AZ125" i="59"/>
  <c r="AY125" i="59"/>
  <c r="AX125" i="59"/>
  <c r="AW125" i="59"/>
  <c r="AV125" i="59"/>
  <c r="AU125" i="59"/>
  <c r="AT125" i="59"/>
  <c r="AR125" i="59"/>
  <c r="AQ125" i="59"/>
  <c r="AP125" i="59"/>
  <c r="AO125" i="59"/>
  <c r="AN125" i="59"/>
  <c r="AM125" i="59"/>
  <c r="AL125" i="59"/>
  <c r="AK125" i="59"/>
  <c r="AJ125" i="59"/>
  <c r="BC124" i="59"/>
  <c r="BB124" i="59"/>
  <c r="BA124" i="59"/>
  <c r="AZ124" i="59"/>
  <c r="AY124" i="59"/>
  <c r="AX124" i="59"/>
  <c r="AW124" i="59"/>
  <c r="AV124" i="59"/>
  <c r="AU124" i="59"/>
  <c r="AT124" i="59"/>
  <c r="AR124" i="59"/>
  <c r="AQ124" i="59"/>
  <c r="AP124" i="59"/>
  <c r="AO124" i="59"/>
  <c r="AN124" i="59"/>
  <c r="AM124" i="59"/>
  <c r="AL124" i="59"/>
  <c r="AK124" i="59"/>
  <c r="AJ124" i="59"/>
  <c r="BC123" i="59"/>
  <c r="BB123" i="59"/>
  <c r="BA123" i="59"/>
  <c r="AZ123" i="59"/>
  <c r="AY123" i="59"/>
  <c r="AX123" i="59"/>
  <c r="AW123" i="59"/>
  <c r="AV123" i="59"/>
  <c r="AU123" i="59"/>
  <c r="AT123" i="59"/>
  <c r="AR123" i="59"/>
  <c r="AQ123" i="59"/>
  <c r="AP123" i="59"/>
  <c r="AO123" i="59"/>
  <c r="AN123" i="59"/>
  <c r="AM123" i="59"/>
  <c r="AL123" i="59"/>
  <c r="AK123" i="59"/>
  <c r="AJ123" i="59"/>
  <c r="BC122" i="59"/>
  <c r="BB122" i="59"/>
  <c r="BA122" i="59"/>
  <c r="AZ122" i="59"/>
  <c r="AY122" i="59"/>
  <c r="AX122" i="59"/>
  <c r="AW122" i="59"/>
  <c r="AV122" i="59"/>
  <c r="AU122" i="59"/>
  <c r="AT122" i="59"/>
  <c r="AR122" i="59"/>
  <c r="AQ122" i="59"/>
  <c r="AP122" i="59"/>
  <c r="AO122" i="59"/>
  <c r="AN122" i="59"/>
  <c r="AM122" i="59"/>
  <c r="AL122" i="59"/>
  <c r="AK122" i="59"/>
  <c r="AJ122" i="59"/>
  <c r="BC121" i="59"/>
  <c r="BB121" i="59"/>
  <c r="BA121" i="59"/>
  <c r="AZ121" i="59"/>
  <c r="AY121" i="59"/>
  <c r="AX121" i="59"/>
  <c r="AW121" i="59"/>
  <c r="AV121" i="59"/>
  <c r="AU121" i="59"/>
  <c r="AT121" i="59"/>
  <c r="AR121" i="59"/>
  <c r="AQ121" i="59"/>
  <c r="AP121" i="59"/>
  <c r="AO121" i="59"/>
  <c r="AN121" i="59"/>
  <c r="AM121" i="59"/>
  <c r="AL121" i="59"/>
  <c r="AK121" i="59"/>
  <c r="AJ121" i="59"/>
  <c r="BC120" i="59"/>
  <c r="BB120" i="59"/>
  <c r="BA120" i="59"/>
  <c r="AZ120" i="59"/>
  <c r="AY120" i="59"/>
  <c r="AX120" i="59"/>
  <c r="AW120" i="59"/>
  <c r="AV120" i="59"/>
  <c r="AU120" i="59"/>
  <c r="AT120" i="59"/>
  <c r="AR120" i="59"/>
  <c r="AQ120" i="59"/>
  <c r="AP120" i="59"/>
  <c r="AO120" i="59"/>
  <c r="AN120" i="59"/>
  <c r="AM120" i="59"/>
  <c r="AL120" i="59"/>
  <c r="AK120" i="59"/>
  <c r="AJ120" i="59"/>
  <c r="BC119" i="59"/>
  <c r="BB119" i="59"/>
  <c r="BA119" i="59"/>
  <c r="AZ119" i="59"/>
  <c r="AY119" i="59"/>
  <c r="AX119" i="59"/>
  <c r="AW119" i="59"/>
  <c r="AV119" i="59"/>
  <c r="AU119" i="59"/>
  <c r="AT119" i="59"/>
  <c r="AR119" i="59"/>
  <c r="AQ119" i="59"/>
  <c r="AP119" i="59"/>
  <c r="AO119" i="59"/>
  <c r="AN119" i="59"/>
  <c r="AM119" i="59"/>
  <c r="AL119" i="59"/>
  <c r="AK119" i="59"/>
  <c r="AJ119" i="59"/>
  <c r="BC118" i="59"/>
  <c r="BB118" i="59"/>
  <c r="BA118" i="59"/>
  <c r="AZ118" i="59"/>
  <c r="AY118" i="59"/>
  <c r="AX118" i="59"/>
  <c r="AW118" i="59"/>
  <c r="AV118" i="59"/>
  <c r="AU118" i="59"/>
  <c r="AT118" i="59"/>
  <c r="AR118" i="59"/>
  <c r="AQ118" i="59"/>
  <c r="AP118" i="59"/>
  <c r="AO118" i="59"/>
  <c r="AN118" i="59"/>
  <c r="AM118" i="59"/>
  <c r="AL118" i="59"/>
  <c r="AK118" i="59"/>
  <c r="AJ118" i="59"/>
  <c r="BC117" i="59"/>
  <c r="BB117" i="59"/>
  <c r="BA117" i="59"/>
  <c r="AZ117" i="59"/>
  <c r="AY117" i="59"/>
  <c r="AX117" i="59"/>
  <c r="AW117" i="59"/>
  <c r="AV117" i="59"/>
  <c r="AU117" i="59"/>
  <c r="AT117" i="59"/>
  <c r="AR117" i="59"/>
  <c r="AQ117" i="59"/>
  <c r="AP117" i="59"/>
  <c r="AO117" i="59"/>
  <c r="AN117" i="59"/>
  <c r="AM117" i="59"/>
  <c r="AL117" i="59"/>
  <c r="AK117" i="59"/>
  <c r="AJ117" i="59"/>
  <c r="BC116" i="59"/>
  <c r="BB116" i="59"/>
  <c r="BA116" i="59"/>
  <c r="AZ116" i="59"/>
  <c r="AY116" i="59"/>
  <c r="AX116" i="59"/>
  <c r="AW116" i="59"/>
  <c r="AV116" i="59"/>
  <c r="AU116" i="59"/>
  <c r="AT116" i="59"/>
  <c r="AR116" i="59"/>
  <c r="AQ116" i="59"/>
  <c r="AP116" i="59"/>
  <c r="AO116" i="59"/>
  <c r="AN116" i="59"/>
  <c r="AM116" i="59"/>
  <c r="AL116" i="59"/>
  <c r="AK116" i="59"/>
  <c r="AJ116" i="59"/>
  <c r="BC115" i="59"/>
  <c r="BB115" i="59"/>
  <c r="BA115" i="59"/>
  <c r="AZ115" i="59"/>
  <c r="AY115" i="59"/>
  <c r="AX115" i="59"/>
  <c r="AW115" i="59"/>
  <c r="AV115" i="59"/>
  <c r="AU115" i="59"/>
  <c r="AT115" i="59"/>
  <c r="AR115" i="59"/>
  <c r="AQ115" i="59"/>
  <c r="AP115" i="59"/>
  <c r="AO115" i="59"/>
  <c r="AN115" i="59"/>
  <c r="AM115" i="59"/>
  <c r="AL115" i="59"/>
  <c r="AK115" i="59"/>
  <c r="AJ115" i="59"/>
  <c r="BC114" i="59"/>
  <c r="BB114" i="59"/>
  <c r="BA114" i="59"/>
  <c r="AZ114" i="59"/>
  <c r="AY114" i="59"/>
  <c r="AX114" i="59"/>
  <c r="AW114" i="59"/>
  <c r="AV114" i="59"/>
  <c r="AU114" i="59"/>
  <c r="AT114" i="59"/>
  <c r="AR114" i="59"/>
  <c r="AQ114" i="59"/>
  <c r="AP114" i="59"/>
  <c r="AO114" i="59"/>
  <c r="AN114" i="59"/>
  <c r="AM114" i="59"/>
  <c r="AL114" i="59"/>
  <c r="AK114" i="59"/>
  <c r="AJ114" i="59"/>
  <c r="BC113" i="59"/>
  <c r="BB113" i="59"/>
  <c r="BA113" i="59"/>
  <c r="AZ113" i="59"/>
  <c r="AY113" i="59"/>
  <c r="AX113" i="59"/>
  <c r="AW113" i="59"/>
  <c r="AV113" i="59"/>
  <c r="AU113" i="59"/>
  <c r="AT113" i="59"/>
  <c r="AR113" i="59"/>
  <c r="AQ113" i="59"/>
  <c r="AP113" i="59"/>
  <c r="AO113" i="59"/>
  <c r="AN113" i="59"/>
  <c r="AM113" i="59"/>
  <c r="AL113" i="59"/>
  <c r="AK113" i="59"/>
  <c r="AJ113" i="59"/>
  <c r="BC112" i="59"/>
  <c r="BB112" i="59"/>
  <c r="BA112" i="59"/>
  <c r="AZ112" i="59"/>
  <c r="AY112" i="59"/>
  <c r="AX112" i="59"/>
  <c r="AW112" i="59"/>
  <c r="AV112" i="59"/>
  <c r="AU112" i="59"/>
  <c r="AT112" i="59"/>
  <c r="AR112" i="59"/>
  <c r="AQ112" i="59"/>
  <c r="AP112" i="59"/>
  <c r="AO112" i="59"/>
  <c r="AN112" i="59"/>
  <c r="AM112" i="59"/>
  <c r="AL112" i="59"/>
  <c r="AK112" i="59"/>
  <c r="AJ112" i="59"/>
  <c r="BC111" i="59"/>
  <c r="BB111" i="59"/>
  <c r="BA111" i="59"/>
  <c r="AZ111" i="59"/>
  <c r="AY111" i="59"/>
  <c r="AX111" i="59"/>
  <c r="AW111" i="59"/>
  <c r="AV111" i="59"/>
  <c r="AU111" i="59"/>
  <c r="AT111" i="59"/>
  <c r="AR111" i="59"/>
  <c r="AQ111" i="59"/>
  <c r="AP111" i="59"/>
  <c r="AO111" i="59"/>
  <c r="AN111" i="59"/>
  <c r="AM111" i="59"/>
  <c r="AL111" i="59"/>
  <c r="AK111" i="59"/>
  <c r="AJ111" i="59"/>
  <c r="BC110" i="59"/>
  <c r="BB110" i="59"/>
  <c r="BA110" i="59"/>
  <c r="AZ110" i="59"/>
  <c r="AY110" i="59"/>
  <c r="AX110" i="59"/>
  <c r="AW110" i="59"/>
  <c r="AV110" i="59"/>
  <c r="AU110" i="59"/>
  <c r="AT110" i="59"/>
  <c r="AR110" i="59"/>
  <c r="AQ110" i="59"/>
  <c r="AP110" i="59"/>
  <c r="AO110" i="59"/>
  <c r="AN110" i="59"/>
  <c r="AM110" i="59"/>
  <c r="AL110" i="59"/>
  <c r="AK110" i="59"/>
  <c r="AJ110" i="59"/>
  <c r="BC109" i="59"/>
  <c r="BB109" i="59"/>
  <c r="BA109" i="59"/>
  <c r="AZ109" i="59"/>
  <c r="AY109" i="59"/>
  <c r="AX109" i="59"/>
  <c r="AW109" i="59"/>
  <c r="AV109" i="59"/>
  <c r="AU109" i="59"/>
  <c r="AT109" i="59"/>
  <c r="AR109" i="59"/>
  <c r="AQ109" i="59"/>
  <c r="AP109" i="59"/>
  <c r="AO109" i="59"/>
  <c r="AN109" i="59"/>
  <c r="AM109" i="59"/>
  <c r="AL109" i="59"/>
  <c r="AK109" i="59"/>
  <c r="AJ109" i="59"/>
  <c r="BC108" i="59"/>
  <c r="BB108" i="59"/>
  <c r="BA108" i="59"/>
  <c r="AZ108" i="59"/>
  <c r="AY108" i="59"/>
  <c r="AX108" i="59"/>
  <c r="AW108" i="59"/>
  <c r="AV108" i="59"/>
  <c r="AU108" i="59"/>
  <c r="AT108" i="59"/>
  <c r="AR108" i="59"/>
  <c r="AQ108" i="59"/>
  <c r="AP108" i="59"/>
  <c r="AO108" i="59"/>
  <c r="AN108" i="59"/>
  <c r="AM108" i="59"/>
  <c r="AL108" i="59"/>
  <c r="AK108" i="59"/>
  <c r="AJ108" i="59"/>
  <c r="BC107" i="59"/>
  <c r="BB107" i="59"/>
  <c r="BA107" i="59"/>
  <c r="AZ107" i="59"/>
  <c r="AY107" i="59"/>
  <c r="AX107" i="59"/>
  <c r="AW107" i="59"/>
  <c r="AV107" i="59"/>
  <c r="AU107" i="59"/>
  <c r="AT107" i="59"/>
  <c r="AR107" i="59"/>
  <c r="AQ107" i="59"/>
  <c r="AP107" i="59"/>
  <c r="AO107" i="59"/>
  <c r="AN107" i="59"/>
  <c r="AM107" i="59"/>
  <c r="AL107" i="59"/>
  <c r="AK107" i="59"/>
  <c r="AJ107" i="59"/>
  <c r="BC106" i="59"/>
  <c r="BB106" i="59"/>
  <c r="BA106" i="59"/>
  <c r="AZ106" i="59"/>
  <c r="AY106" i="59"/>
  <c r="AX106" i="59"/>
  <c r="AW106" i="59"/>
  <c r="AV106" i="59"/>
  <c r="AU106" i="59"/>
  <c r="AT106" i="59"/>
  <c r="AR106" i="59"/>
  <c r="AQ106" i="59"/>
  <c r="AP106" i="59"/>
  <c r="AO106" i="59"/>
  <c r="AN106" i="59"/>
  <c r="AM106" i="59"/>
  <c r="AL106" i="59"/>
  <c r="AK106" i="59"/>
  <c r="AJ106" i="59"/>
  <c r="BC105" i="59"/>
  <c r="BB105" i="59"/>
  <c r="BA105" i="59"/>
  <c r="AZ105" i="59"/>
  <c r="AY105" i="59"/>
  <c r="AX105" i="59"/>
  <c r="AW105" i="59"/>
  <c r="AV105" i="59"/>
  <c r="AU105" i="59"/>
  <c r="AT105" i="59"/>
  <c r="AR105" i="59"/>
  <c r="AQ105" i="59"/>
  <c r="AP105" i="59"/>
  <c r="AO105" i="59"/>
  <c r="AN105" i="59"/>
  <c r="AM105" i="59"/>
  <c r="AL105" i="59"/>
  <c r="AK105" i="59"/>
  <c r="AJ105" i="59"/>
  <c r="BC104" i="59"/>
  <c r="BB104" i="59"/>
  <c r="BA104" i="59"/>
  <c r="AZ104" i="59"/>
  <c r="AY104" i="59"/>
  <c r="AX104" i="59"/>
  <c r="AW104" i="59"/>
  <c r="AV104" i="59"/>
  <c r="AU104" i="59"/>
  <c r="AT104" i="59"/>
  <c r="AR104" i="59"/>
  <c r="AQ104" i="59"/>
  <c r="AP104" i="59"/>
  <c r="AO104" i="59"/>
  <c r="AN104" i="59"/>
  <c r="AM104" i="59"/>
  <c r="AL104" i="59"/>
  <c r="AK104" i="59"/>
  <c r="AJ104" i="59"/>
  <c r="BC103" i="59"/>
  <c r="BB103" i="59"/>
  <c r="BA103" i="59"/>
  <c r="AZ103" i="59"/>
  <c r="AY103" i="59"/>
  <c r="AX103" i="59"/>
  <c r="AW103" i="59"/>
  <c r="AV103" i="59"/>
  <c r="AU103" i="59"/>
  <c r="AT103" i="59"/>
  <c r="AR103" i="59"/>
  <c r="AQ103" i="59"/>
  <c r="AP103" i="59"/>
  <c r="AO103" i="59"/>
  <c r="AN103" i="59"/>
  <c r="AM103" i="59"/>
  <c r="AL103" i="59"/>
  <c r="AK103" i="59"/>
  <c r="AJ103" i="59"/>
  <c r="BC102" i="59"/>
  <c r="BB102" i="59"/>
  <c r="BA102" i="59"/>
  <c r="AZ102" i="59"/>
  <c r="AY102" i="59"/>
  <c r="AX102" i="59"/>
  <c r="AW102" i="59"/>
  <c r="AV102" i="59"/>
  <c r="AU102" i="59"/>
  <c r="AT102" i="59"/>
  <c r="AR102" i="59"/>
  <c r="AQ102" i="59"/>
  <c r="AP102" i="59"/>
  <c r="AO102" i="59"/>
  <c r="AN102" i="59"/>
  <c r="AM102" i="59"/>
  <c r="AL102" i="59"/>
  <c r="AK102" i="59"/>
  <c r="AJ102" i="59"/>
  <c r="BC101" i="59"/>
  <c r="BB101" i="59"/>
  <c r="BA101" i="59"/>
  <c r="AZ101" i="59"/>
  <c r="AY101" i="59"/>
  <c r="AX101" i="59"/>
  <c r="AW101" i="59"/>
  <c r="AV101" i="59"/>
  <c r="AU101" i="59"/>
  <c r="AT101" i="59"/>
  <c r="AR101" i="59"/>
  <c r="AQ101" i="59"/>
  <c r="AP101" i="59"/>
  <c r="AO101" i="59"/>
  <c r="AN101" i="59"/>
  <c r="AM101" i="59"/>
  <c r="AL101" i="59"/>
  <c r="AK101" i="59"/>
  <c r="AJ101" i="59"/>
  <c r="BC100" i="59"/>
  <c r="BB100" i="59"/>
  <c r="BA100" i="59"/>
  <c r="AZ100" i="59"/>
  <c r="AY100" i="59"/>
  <c r="AX100" i="59"/>
  <c r="AW100" i="59"/>
  <c r="AV100" i="59"/>
  <c r="AU100" i="59"/>
  <c r="AT100" i="59"/>
  <c r="AR100" i="59"/>
  <c r="AQ100" i="59"/>
  <c r="AP100" i="59"/>
  <c r="AO100" i="59"/>
  <c r="AN100" i="59"/>
  <c r="AM100" i="59"/>
  <c r="AL100" i="59"/>
  <c r="AK100" i="59"/>
  <c r="AJ100" i="59"/>
  <c r="BC99" i="59"/>
  <c r="BB99" i="59"/>
  <c r="BA99" i="59"/>
  <c r="AZ99" i="59"/>
  <c r="AY99" i="59"/>
  <c r="AX99" i="59"/>
  <c r="AW99" i="59"/>
  <c r="AV99" i="59"/>
  <c r="AU99" i="59"/>
  <c r="AT99" i="59"/>
  <c r="AR99" i="59"/>
  <c r="AQ99" i="59"/>
  <c r="AP99" i="59"/>
  <c r="AO99" i="59"/>
  <c r="AN99" i="59"/>
  <c r="AM99" i="59"/>
  <c r="AL99" i="59"/>
  <c r="AK99" i="59"/>
  <c r="AJ99" i="59"/>
  <c r="BC98" i="59"/>
  <c r="BB98" i="59"/>
  <c r="BA98" i="59"/>
  <c r="AZ98" i="59"/>
  <c r="AY98" i="59"/>
  <c r="AX98" i="59"/>
  <c r="AW98" i="59"/>
  <c r="AV98" i="59"/>
  <c r="AU98" i="59"/>
  <c r="AT98" i="59"/>
  <c r="AR98" i="59"/>
  <c r="AQ98" i="59"/>
  <c r="AP98" i="59"/>
  <c r="AO98" i="59"/>
  <c r="AN98" i="59"/>
  <c r="AM98" i="59"/>
  <c r="AL98" i="59"/>
  <c r="AK98" i="59"/>
  <c r="AJ98" i="59"/>
  <c r="BC97" i="59"/>
  <c r="BB97" i="59"/>
  <c r="BA97" i="59"/>
  <c r="AZ97" i="59"/>
  <c r="AY97" i="59"/>
  <c r="AX97" i="59"/>
  <c r="AW97" i="59"/>
  <c r="AV97" i="59"/>
  <c r="AU97" i="59"/>
  <c r="AT97" i="59"/>
  <c r="AR97" i="59"/>
  <c r="AQ97" i="59"/>
  <c r="AP97" i="59"/>
  <c r="AO97" i="59"/>
  <c r="AN97" i="59"/>
  <c r="AM97" i="59"/>
  <c r="AL97" i="59"/>
  <c r="AK97" i="59"/>
  <c r="AJ97" i="59"/>
  <c r="BC96" i="59"/>
  <c r="BB96" i="59"/>
  <c r="BA96" i="59"/>
  <c r="AZ96" i="59"/>
  <c r="AY96" i="59"/>
  <c r="AX96" i="59"/>
  <c r="AW96" i="59"/>
  <c r="AV96" i="59"/>
  <c r="AU96" i="59"/>
  <c r="AT96" i="59"/>
  <c r="AR96" i="59"/>
  <c r="AQ96" i="59"/>
  <c r="AP96" i="59"/>
  <c r="AO96" i="59"/>
  <c r="AN96" i="59"/>
  <c r="AM96" i="59"/>
  <c r="AL96" i="59"/>
  <c r="AK96" i="59"/>
  <c r="AJ96" i="59"/>
  <c r="BC95" i="59"/>
  <c r="BB95" i="59"/>
  <c r="BA95" i="59"/>
  <c r="AZ95" i="59"/>
  <c r="AY95" i="59"/>
  <c r="AX95" i="59"/>
  <c r="AW95" i="59"/>
  <c r="AV95" i="59"/>
  <c r="AU95" i="59"/>
  <c r="AT95" i="59"/>
  <c r="AR95" i="59"/>
  <c r="AQ95" i="59"/>
  <c r="AP95" i="59"/>
  <c r="AO95" i="59"/>
  <c r="AN95" i="59"/>
  <c r="AM95" i="59"/>
  <c r="AL95" i="59"/>
  <c r="AK95" i="59"/>
  <c r="AJ95" i="59"/>
  <c r="BC94" i="59"/>
  <c r="BB94" i="59"/>
  <c r="BA94" i="59"/>
  <c r="AZ94" i="59"/>
  <c r="AY94" i="59"/>
  <c r="AX94" i="59"/>
  <c r="AW94" i="59"/>
  <c r="AV94" i="59"/>
  <c r="AU94" i="59"/>
  <c r="AT94" i="59"/>
  <c r="AR94" i="59"/>
  <c r="AQ94" i="59"/>
  <c r="AP94" i="59"/>
  <c r="AO94" i="59"/>
  <c r="AN94" i="59"/>
  <c r="AM94" i="59"/>
  <c r="AL94" i="59"/>
  <c r="AK94" i="59"/>
  <c r="AJ94" i="59"/>
  <c r="BC93" i="59"/>
  <c r="BB93" i="59"/>
  <c r="BA93" i="59"/>
  <c r="AZ93" i="59"/>
  <c r="AY93" i="59"/>
  <c r="AX93" i="59"/>
  <c r="AW93" i="59"/>
  <c r="AV93" i="59"/>
  <c r="AU93" i="59"/>
  <c r="AT93" i="59"/>
  <c r="AR93" i="59"/>
  <c r="AQ93" i="59"/>
  <c r="AP93" i="59"/>
  <c r="AO93" i="59"/>
  <c r="AN93" i="59"/>
  <c r="AM93" i="59"/>
  <c r="AL93" i="59"/>
  <c r="AK93" i="59"/>
  <c r="AJ93" i="59"/>
  <c r="BC92" i="59"/>
  <c r="BB92" i="59"/>
  <c r="BA92" i="59"/>
  <c r="AZ92" i="59"/>
  <c r="AY92" i="59"/>
  <c r="AX92" i="59"/>
  <c r="AW92" i="59"/>
  <c r="AV92" i="59"/>
  <c r="AU92" i="59"/>
  <c r="AT92" i="59"/>
  <c r="AR92" i="59"/>
  <c r="AQ92" i="59"/>
  <c r="AP92" i="59"/>
  <c r="AO92" i="59"/>
  <c r="AN92" i="59"/>
  <c r="AM92" i="59"/>
  <c r="AL92" i="59"/>
  <c r="AK92" i="59"/>
  <c r="AJ92" i="59"/>
  <c r="BC91" i="59"/>
  <c r="BB91" i="59"/>
  <c r="BA91" i="59"/>
  <c r="AZ91" i="59"/>
  <c r="AY91" i="59"/>
  <c r="AX91" i="59"/>
  <c r="AW91" i="59"/>
  <c r="AV91" i="59"/>
  <c r="AU91" i="59"/>
  <c r="AT91" i="59"/>
  <c r="AR91" i="59"/>
  <c r="AQ91" i="59"/>
  <c r="AP91" i="59"/>
  <c r="AO91" i="59"/>
  <c r="AN91" i="59"/>
  <c r="AM91" i="59"/>
  <c r="AL91" i="59"/>
  <c r="AK91" i="59"/>
  <c r="AJ91" i="59"/>
  <c r="BC90" i="59"/>
  <c r="BB90" i="59"/>
  <c r="BA90" i="59"/>
  <c r="AZ90" i="59"/>
  <c r="AY90" i="59"/>
  <c r="AX90" i="59"/>
  <c r="AW90" i="59"/>
  <c r="AV90" i="59"/>
  <c r="AU90" i="59"/>
  <c r="AT90" i="59"/>
  <c r="AR90" i="59"/>
  <c r="AQ90" i="59"/>
  <c r="AP90" i="59"/>
  <c r="AO90" i="59"/>
  <c r="AN90" i="59"/>
  <c r="AM90" i="59"/>
  <c r="AL90" i="59"/>
  <c r="AK90" i="59"/>
  <c r="AJ90" i="59"/>
  <c r="BC89" i="59"/>
  <c r="BB89" i="59"/>
  <c r="BA89" i="59"/>
  <c r="AZ89" i="59"/>
  <c r="AY89" i="59"/>
  <c r="AX89" i="59"/>
  <c r="AW89" i="59"/>
  <c r="AV89" i="59"/>
  <c r="AU89" i="59"/>
  <c r="AT89" i="59"/>
  <c r="AR89" i="59"/>
  <c r="AQ89" i="59"/>
  <c r="AP89" i="59"/>
  <c r="AO89" i="59"/>
  <c r="AN89" i="59"/>
  <c r="AM89" i="59"/>
  <c r="AL89" i="59"/>
  <c r="AK89" i="59"/>
  <c r="AJ89" i="59"/>
  <c r="BC88" i="59"/>
  <c r="BB88" i="59"/>
  <c r="BA88" i="59"/>
  <c r="AZ88" i="59"/>
  <c r="AY88" i="59"/>
  <c r="AX88" i="59"/>
  <c r="AW88" i="59"/>
  <c r="AV88" i="59"/>
  <c r="AU88" i="59"/>
  <c r="AT88" i="59"/>
  <c r="AR88" i="59"/>
  <c r="AQ88" i="59"/>
  <c r="AP88" i="59"/>
  <c r="AO88" i="59"/>
  <c r="AN88" i="59"/>
  <c r="AM88" i="59"/>
  <c r="AL88" i="59"/>
  <c r="AK88" i="59"/>
  <c r="AJ88" i="59"/>
  <c r="BC87" i="59"/>
  <c r="BB87" i="59"/>
  <c r="BA87" i="59"/>
  <c r="AZ87" i="59"/>
  <c r="AY87" i="59"/>
  <c r="AX87" i="59"/>
  <c r="AW87" i="59"/>
  <c r="AV87" i="59"/>
  <c r="AU87" i="59"/>
  <c r="AT87" i="59"/>
  <c r="AR87" i="59"/>
  <c r="AQ87" i="59"/>
  <c r="AP87" i="59"/>
  <c r="AO87" i="59"/>
  <c r="AN87" i="59"/>
  <c r="AM87" i="59"/>
  <c r="AL87" i="59"/>
  <c r="AK87" i="59"/>
  <c r="AJ87" i="59"/>
  <c r="BC86" i="59"/>
  <c r="BB86" i="59"/>
  <c r="BA86" i="59"/>
  <c r="AZ86" i="59"/>
  <c r="AY86" i="59"/>
  <c r="AX86" i="59"/>
  <c r="AW86" i="59"/>
  <c r="AV86" i="59"/>
  <c r="AU86" i="59"/>
  <c r="AT86" i="59"/>
  <c r="AR86" i="59"/>
  <c r="AQ86" i="59"/>
  <c r="AP86" i="59"/>
  <c r="AO86" i="59"/>
  <c r="AN86" i="59"/>
  <c r="AM86" i="59"/>
  <c r="AL86" i="59"/>
  <c r="AK86" i="59"/>
  <c r="AJ86" i="59"/>
  <c r="BC85" i="59"/>
  <c r="BB85" i="59"/>
  <c r="BA85" i="59"/>
  <c r="AZ85" i="59"/>
  <c r="AY85" i="59"/>
  <c r="AX85" i="59"/>
  <c r="AW85" i="59"/>
  <c r="AV85" i="59"/>
  <c r="AU85" i="59"/>
  <c r="AT85" i="59"/>
  <c r="AR85" i="59"/>
  <c r="AQ85" i="59"/>
  <c r="AP85" i="59"/>
  <c r="AO85" i="59"/>
  <c r="AN85" i="59"/>
  <c r="AM85" i="59"/>
  <c r="AL85" i="59"/>
  <c r="AK85" i="59"/>
  <c r="AJ85" i="59"/>
  <c r="BC84" i="59"/>
  <c r="BB84" i="59"/>
  <c r="BA84" i="59"/>
  <c r="AZ84" i="59"/>
  <c r="AY84" i="59"/>
  <c r="AX84" i="59"/>
  <c r="AW84" i="59"/>
  <c r="AV84" i="59"/>
  <c r="AU84" i="59"/>
  <c r="AT84" i="59"/>
  <c r="AR84" i="59"/>
  <c r="AQ84" i="59"/>
  <c r="AP84" i="59"/>
  <c r="AO84" i="59"/>
  <c r="AN84" i="59"/>
  <c r="AM84" i="59"/>
  <c r="AL84" i="59"/>
  <c r="AK84" i="59"/>
  <c r="AJ84" i="59"/>
  <c r="BC83" i="59"/>
  <c r="BB83" i="59"/>
  <c r="BA83" i="59"/>
  <c r="AZ83" i="59"/>
  <c r="AY83" i="59"/>
  <c r="AX83" i="59"/>
  <c r="AW83" i="59"/>
  <c r="AV83" i="59"/>
  <c r="AU83" i="59"/>
  <c r="AT83" i="59"/>
  <c r="AR83" i="59"/>
  <c r="AQ83" i="59"/>
  <c r="AP83" i="59"/>
  <c r="AO83" i="59"/>
  <c r="AN83" i="59"/>
  <c r="AM83" i="59"/>
  <c r="AL83" i="59"/>
  <c r="AK83" i="59"/>
  <c r="AJ83" i="59"/>
  <c r="BC82" i="59"/>
  <c r="BB82" i="59"/>
  <c r="BA82" i="59"/>
  <c r="AZ82" i="59"/>
  <c r="AY82" i="59"/>
  <c r="AX82" i="59"/>
  <c r="AW82" i="59"/>
  <c r="AV82" i="59"/>
  <c r="AU82" i="59"/>
  <c r="AT82" i="59"/>
  <c r="AR82" i="59"/>
  <c r="AQ82" i="59"/>
  <c r="AP82" i="59"/>
  <c r="AO82" i="59"/>
  <c r="AN82" i="59"/>
  <c r="AM82" i="59"/>
  <c r="AL82" i="59"/>
  <c r="AK82" i="59"/>
  <c r="AJ82" i="59"/>
  <c r="BC81" i="59"/>
  <c r="BB81" i="59"/>
  <c r="BA81" i="59"/>
  <c r="AZ81" i="59"/>
  <c r="AY81" i="59"/>
  <c r="AX81" i="59"/>
  <c r="AW81" i="59"/>
  <c r="AV81" i="59"/>
  <c r="AU81" i="59"/>
  <c r="AT81" i="59"/>
  <c r="AR81" i="59"/>
  <c r="AQ81" i="59"/>
  <c r="AP81" i="59"/>
  <c r="AO81" i="59"/>
  <c r="AN81" i="59"/>
  <c r="AM81" i="59"/>
  <c r="AL81" i="59"/>
  <c r="AK81" i="59"/>
  <c r="AJ81" i="59"/>
  <c r="BC80" i="59"/>
  <c r="BB80" i="59"/>
  <c r="BA80" i="59"/>
  <c r="AZ80" i="59"/>
  <c r="AY80" i="59"/>
  <c r="AX80" i="59"/>
  <c r="AW80" i="59"/>
  <c r="AV80" i="59"/>
  <c r="AU80" i="59"/>
  <c r="AT80" i="59"/>
  <c r="AR80" i="59"/>
  <c r="AQ80" i="59"/>
  <c r="AP80" i="59"/>
  <c r="AO80" i="59"/>
  <c r="AN80" i="59"/>
  <c r="AM80" i="59"/>
  <c r="AL80" i="59"/>
  <c r="AK80" i="59"/>
  <c r="AJ80" i="59"/>
  <c r="BC79" i="59"/>
  <c r="BB79" i="59"/>
  <c r="BA79" i="59"/>
  <c r="AZ79" i="59"/>
  <c r="AY79" i="59"/>
  <c r="AX79" i="59"/>
  <c r="AW79" i="59"/>
  <c r="AV79" i="59"/>
  <c r="AU79" i="59"/>
  <c r="AT79" i="59"/>
  <c r="AR79" i="59"/>
  <c r="AQ79" i="59"/>
  <c r="AP79" i="59"/>
  <c r="AO79" i="59"/>
  <c r="AN79" i="59"/>
  <c r="AM79" i="59"/>
  <c r="AL79" i="59"/>
  <c r="AK79" i="59"/>
  <c r="AJ79" i="59"/>
  <c r="BC78" i="59"/>
  <c r="BB78" i="59"/>
  <c r="BA78" i="59"/>
  <c r="AZ78" i="59"/>
  <c r="AY78" i="59"/>
  <c r="AX78" i="59"/>
  <c r="AW78" i="59"/>
  <c r="AV78" i="59"/>
  <c r="AU78" i="59"/>
  <c r="AT78" i="59"/>
  <c r="AR78" i="59"/>
  <c r="AQ78" i="59"/>
  <c r="AP78" i="59"/>
  <c r="AO78" i="59"/>
  <c r="AN78" i="59"/>
  <c r="AM78" i="59"/>
  <c r="AL78" i="59"/>
  <c r="AK78" i="59"/>
  <c r="AJ78" i="59"/>
  <c r="BC77" i="59"/>
  <c r="BB77" i="59"/>
  <c r="BA77" i="59"/>
  <c r="AZ77" i="59"/>
  <c r="AY77" i="59"/>
  <c r="AX77" i="59"/>
  <c r="AW77" i="59"/>
  <c r="AV77" i="59"/>
  <c r="AU77" i="59"/>
  <c r="AT77" i="59"/>
  <c r="AR77" i="59"/>
  <c r="AQ77" i="59"/>
  <c r="AP77" i="59"/>
  <c r="AO77" i="59"/>
  <c r="AN77" i="59"/>
  <c r="AM77" i="59"/>
  <c r="AL77" i="59"/>
  <c r="AK77" i="59"/>
  <c r="AJ77" i="59"/>
  <c r="BC76" i="59"/>
  <c r="BB76" i="59"/>
  <c r="BA76" i="59"/>
  <c r="AZ76" i="59"/>
  <c r="AY76" i="59"/>
  <c r="AX76" i="59"/>
  <c r="AW76" i="59"/>
  <c r="AV76" i="59"/>
  <c r="AU76" i="59"/>
  <c r="AT76" i="59"/>
  <c r="AR76" i="59"/>
  <c r="AQ76" i="59"/>
  <c r="AP76" i="59"/>
  <c r="AO76" i="59"/>
  <c r="AN76" i="59"/>
  <c r="AM76" i="59"/>
  <c r="AL76" i="59"/>
  <c r="AK76" i="59"/>
  <c r="AJ76" i="59"/>
  <c r="BC75" i="59"/>
  <c r="BB75" i="59"/>
  <c r="BA75" i="59"/>
  <c r="AZ75" i="59"/>
  <c r="AY75" i="59"/>
  <c r="AX75" i="59"/>
  <c r="AW75" i="59"/>
  <c r="AV75" i="59"/>
  <c r="AU75" i="59"/>
  <c r="AT75" i="59"/>
  <c r="AR75" i="59"/>
  <c r="AQ75" i="59"/>
  <c r="AP75" i="59"/>
  <c r="AO75" i="59"/>
  <c r="AN75" i="59"/>
  <c r="AM75" i="59"/>
  <c r="AL75" i="59"/>
  <c r="AK75" i="59"/>
  <c r="AJ75" i="59"/>
  <c r="BC74" i="59"/>
  <c r="BB74" i="59"/>
  <c r="BA74" i="59"/>
  <c r="AZ74" i="59"/>
  <c r="AY74" i="59"/>
  <c r="AX74" i="59"/>
  <c r="AW74" i="59"/>
  <c r="AV74" i="59"/>
  <c r="AU74" i="59"/>
  <c r="AT74" i="59"/>
  <c r="AR74" i="59"/>
  <c r="AQ74" i="59"/>
  <c r="AP74" i="59"/>
  <c r="AO74" i="59"/>
  <c r="AN74" i="59"/>
  <c r="AM74" i="59"/>
  <c r="AL74" i="59"/>
  <c r="AK74" i="59"/>
  <c r="AJ74" i="59"/>
  <c r="BC73" i="59"/>
  <c r="BB73" i="59"/>
  <c r="BA73" i="59"/>
  <c r="AZ73" i="59"/>
  <c r="AY73" i="59"/>
  <c r="AX73" i="59"/>
  <c r="AW73" i="59"/>
  <c r="AV73" i="59"/>
  <c r="AU73" i="59"/>
  <c r="AT73" i="59"/>
  <c r="AR73" i="59"/>
  <c r="AQ73" i="59"/>
  <c r="AP73" i="59"/>
  <c r="AO73" i="59"/>
  <c r="AN73" i="59"/>
  <c r="AM73" i="59"/>
  <c r="AL73" i="59"/>
  <c r="AK73" i="59"/>
  <c r="AJ73" i="59"/>
  <c r="BC72" i="59"/>
  <c r="BB72" i="59"/>
  <c r="BA72" i="59"/>
  <c r="AZ72" i="59"/>
  <c r="AY72" i="59"/>
  <c r="AX72" i="59"/>
  <c r="AW72" i="59"/>
  <c r="AV72" i="59"/>
  <c r="AU72" i="59"/>
  <c r="AT72" i="59"/>
  <c r="AR72" i="59"/>
  <c r="AQ72" i="59"/>
  <c r="AP72" i="59"/>
  <c r="AO72" i="59"/>
  <c r="AN72" i="59"/>
  <c r="AM72" i="59"/>
  <c r="AL72" i="59"/>
  <c r="AK72" i="59"/>
  <c r="AJ72" i="59"/>
  <c r="BC71" i="59"/>
  <c r="BB71" i="59"/>
  <c r="BA71" i="59"/>
  <c r="AZ71" i="59"/>
  <c r="AY71" i="59"/>
  <c r="AX71" i="59"/>
  <c r="AW71" i="59"/>
  <c r="AV71" i="59"/>
  <c r="AU71" i="59"/>
  <c r="AT71" i="59"/>
  <c r="AR71" i="59"/>
  <c r="AQ71" i="59"/>
  <c r="AP71" i="59"/>
  <c r="AO71" i="59"/>
  <c r="AN71" i="59"/>
  <c r="AM71" i="59"/>
  <c r="AL71" i="59"/>
  <c r="AK71" i="59"/>
  <c r="AJ71" i="59"/>
  <c r="BC70" i="59"/>
  <c r="BB70" i="59"/>
  <c r="BA70" i="59"/>
  <c r="AZ70" i="59"/>
  <c r="AY70" i="59"/>
  <c r="AX70" i="59"/>
  <c r="AW70" i="59"/>
  <c r="AV70" i="59"/>
  <c r="AU70" i="59"/>
  <c r="AT70" i="59"/>
  <c r="AR70" i="59"/>
  <c r="AQ70" i="59"/>
  <c r="AP70" i="59"/>
  <c r="AO70" i="59"/>
  <c r="AN70" i="59"/>
  <c r="AM70" i="59"/>
  <c r="AL70" i="59"/>
  <c r="AK70" i="59"/>
  <c r="AJ70" i="59"/>
  <c r="BC69" i="59"/>
  <c r="BB69" i="59"/>
  <c r="BA69" i="59"/>
  <c r="AZ69" i="59"/>
  <c r="AY69" i="59"/>
  <c r="AX69" i="59"/>
  <c r="AW69" i="59"/>
  <c r="AV69" i="59"/>
  <c r="AU69" i="59"/>
  <c r="AT69" i="59"/>
  <c r="AR69" i="59"/>
  <c r="AQ69" i="59"/>
  <c r="AP69" i="59"/>
  <c r="AO69" i="59"/>
  <c r="AN69" i="59"/>
  <c r="AM69" i="59"/>
  <c r="AL69" i="59"/>
  <c r="AK69" i="59"/>
  <c r="AJ69" i="59"/>
  <c r="BC68" i="59"/>
  <c r="BB68" i="59"/>
  <c r="BA68" i="59"/>
  <c r="AZ68" i="59"/>
  <c r="AY68" i="59"/>
  <c r="AX68" i="59"/>
  <c r="AW68" i="59"/>
  <c r="AV68" i="59"/>
  <c r="AU68" i="59"/>
  <c r="AT68" i="59"/>
  <c r="AR68" i="59"/>
  <c r="AQ68" i="59"/>
  <c r="AP68" i="59"/>
  <c r="AO68" i="59"/>
  <c r="AN68" i="59"/>
  <c r="AM68" i="59"/>
  <c r="AL68" i="59"/>
  <c r="AK68" i="59"/>
  <c r="AJ68" i="59"/>
  <c r="BC67" i="59"/>
  <c r="BB67" i="59"/>
  <c r="BA67" i="59"/>
  <c r="AZ67" i="59"/>
  <c r="AY67" i="59"/>
  <c r="AX67" i="59"/>
  <c r="AW67" i="59"/>
  <c r="AV67" i="59"/>
  <c r="AU67" i="59"/>
  <c r="AT67" i="59"/>
  <c r="AR67" i="59"/>
  <c r="AQ67" i="59"/>
  <c r="AP67" i="59"/>
  <c r="AO67" i="59"/>
  <c r="AN67" i="59"/>
  <c r="AM67" i="59"/>
  <c r="AL67" i="59"/>
  <c r="AK67" i="59"/>
  <c r="AJ67" i="59"/>
  <c r="BC66" i="59"/>
  <c r="BB66" i="59"/>
  <c r="BA66" i="59"/>
  <c r="AZ66" i="59"/>
  <c r="AY66" i="59"/>
  <c r="AX66" i="59"/>
  <c r="AW66" i="59"/>
  <c r="AV66" i="59"/>
  <c r="AU66" i="59"/>
  <c r="AT66" i="59"/>
  <c r="AR66" i="59"/>
  <c r="AQ66" i="59"/>
  <c r="AP66" i="59"/>
  <c r="AO66" i="59"/>
  <c r="AN66" i="59"/>
  <c r="AM66" i="59"/>
  <c r="AL66" i="59"/>
  <c r="AK66" i="59"/>
  <c r="AJ66" i="59"/>
  <c r="BC65" i="59"/>
  <c r="BB65" i="59"/>
  <c r="BA65" i="59"/>
  <c r="AZ65" i="59"/>
  <c r="AY65" i="59"/>
  <c r="AX65" i="59"/>
  <c r="AW65" i="59"/>
  <c r="AV65" i="59"/>
  <c r="AU65" i="59"/>
  <c r="AT65" i="59"/>
  <c r="AR65" i="59"/>
  <c r="AQ65" i="59"/>
  <c r="AP65" i="59"/>
  <c r="AO65" i="59"/>
  <c r="AN65" i="59"/>
  <c r="AM65" i="59"/>
  <c r="AL65" i="59"/>
  <c r="AK65" i="59"/>
  <c r="AJ65" i="59"/>
  <c r="BC64" i="59"/>
  <c r="BB64" i="59"/>
  <c r="BA64" i="59"/>
  <c r="AZ64" i="59"/>
  <c r="AY64" i="59"/>
  <c r="AX64" i="59"/>
  <c r="AW64" i="59"/>
  <c r="AV64" i="59"/>
  <c r="AU64" i="59"/>
  <c r="AT64" i="59"/>
  <c r="AR64" i="59"/>
  <c r="AQ64" i="59"/>
  <c r="AP64" i="59"/>
  <c r="AO64" i="59"/>
  <c r="AN64" i="59"/>
  <c r="AM64" i="59"/>
  <c r="AL64" i="59"/>
  <c r="AK64" i="59"/>
  <c r="AJ64" i="59"/>
  <c r="BC63" i="59"/>
  <c r="BB63" i="59"/>
  <c r="BA63" i="59"/>
  <c r="AZ63" i="59"/>
  <c r="AY63" i="59"/>
  <c r="AX63" i="59"/>
  <c r="AW63" i="59"/>
  <c r="AV63" i="59"/>
  <c r="AU63" i="59"/>
  <c r="AT63" i="59"/>
  <c r="AR63" i="59"/>
  <c r="AQ63" i="59"/>
  <c r="AP63" i="59"/>
  <c r="AO63" i="59"/>
  <c r="AN63" i="59"/>
  <c r="AM63" i="59"/>
  <c r="AL63" i="59"/>
  <c r="AK63" i="59"/>
  <c r="AJ63" i="59"/>
  <c r="BC62" i="59"/>
  <c r="BB62" i="59"/>
  <c r="BA62" i="59"/>
  <c r="AZ62" i="59"/>
  <c r="AY62" i="59"/>
  <c r="AX62" i="59"/>
  <c r="AW62" i="59"/>
  <c r="AV62" i="59"/>
  <c r="AU62" i="59"/>
  <c r="AT62" i="59"/>
  <c r="AR62" i="59"/>
  <c r="AQ62" i="59"/>
  <c r="AP62" i="59"/>
  <c r="AO62" i="59"/>
  <c r="AN62" i="59"/>
  <c r="AM62" i="59"/>
  <c r="AL62" i="59"/>
  <c r="AK62" i="59"/>
  <c r="AJ62" i="59"/>
  <c r="BC61" i="59"/>
  <c r="BB61" i="59"/>
  <c r="BA61" i="59"/>
  <c r="AZ61" i="59"/>
  <c r="AY61" i="59"/>
  <c r="AX61" i="59"/>
  <c r="AW61" i="59"/>
  <c r="AV61" i="59"/>
  <c r="AU61" i="59"/>
  <c r="AT61" i="59"/>
  <c r="AR61" i="59"/>
  <c r="AQ61" i="59"/>
  <c r="AP61" i="59"/>
  <c r="AO61" i="59"/>
  <c r="AN61" i="59"/>
  <c r="AM61" i="59"/>
  <c r="AL61" i="59"/>
  <c r="AK61" i="59"/>
  <c r="AJ61" i="59"/>
  <c r="BC60" i="59"/>
  <c r="BB60" i="59"/>
  <c r="BA60" i="59"/>
  <c r="AZ60" i="59"/>
  <c r="AY60" i="59"/>
  <c r="AX60" i="59"/>
  <c r="AW60" i="59"/>
  <c r="AV60" i="59"/>
  <c r="AU60" i="59"/>
  <c r="AT60" i="59"/>
  <c r="AR60" i="59"/>
  <c r="AQ60" i="59"/>
  <c r="AP60" i="59"/>
  <c r="AO60" i="59"/>
  <c r="AN60" i="59"/>
  <c r="AM60" i="59"/>
  <c r="AL60" i="59"/>
  <c r="AK60" i="59"/>
  <c r="AJ60" i="59"/>
  <c r="BC59" i="59"/>
  <c r="BB59" i="59"/>
  <c r="BA59" i="59"/>
  <c r="AZ59" i="59"/>
  <c r="AY59" i="59"/>
  <c r="AX59" i="59"/>
  <c r="AW59" i="59"/>
  <c r="AV59" i="59"/>
  <c r="AU59" i="59"/>
  <c r="AT59" i="59"/>
  <c r="AR59" i="59"/>
  <c r="AQ59" i="59"/>
  <c r="AP59" i="59"/>
  <c r="AO59" i="59"/>
  <c r="AN59" i="59"/>
  <c r="AM59" i="59"/>
  <c r="AL59" i="59"/>
  <c r="AK59" i="59"/>
  <c r="AJ59" i="59"/>
  <c r="BC58" i="59"/>
  <c r="BB58" i="59"/>
  <c r="BA58" i="59"/>
  <c r="AZ58" i="59"/>
  <c r="AY58" i="59"/>
  <c r="AX58" i="59"/>
  <c r="AW58" i="59"/>
  <c r="AV58" i="59"/>
  <c r="AU58" i="59"/>
  <c r="AT58" i="59"/>
  <c r="AR58" i="59"/>
  <c r="AQ58" i="59"/>
  <c r="AP58" i="59"/>
  <c r="AO58" i="59"/>
  <c r="AN58" i="59"/>
  <c r="AM58" i="59"/>
  <c r="AL58" i="59"/>
  <c r="AK58" i="59"/>
  <c r="AJ58" i="59"/>
  <c r="BC57" i="59"/>
  <c r="BB57" i="59"/>
  <c r="BA57" i="59"/>
  <c r="AZ57" i="59"/>
  <c r="AY57" i="59"/>
  <c r="AX57" i="59"/>
  <c r="AW57" i="59"/>
  <c r="AV57" i="59"/>
  <c r="AU57" i="59"/>
  <c r="AT57" i="59"/>
  <c r="AR57" i="59"/>
  <c r="AQ57" i="59"/>
  <c r="AP57" i="59"/>
  <c r="AO57" i="59"/>
  <c r="AN57" i="59"/>
  <c r="AM57" i="59"/>
  <c r="AL57" i="59"/>
  <c r="AK57" i="59"/>
  <c r="AJ57" i="59"/>
  <c r="BC56" i="59"/>
  <c r="BB56" i="59"/>
  <c r="BA56" i="59"/>
  <c r="AZ56" i="59"/>
  <c r="AY56" i="59"/>
  <c r="AX56" i="59"/>
  <c r="AW56" i="59"/>
  <c r="AV56" i="59"/>
  <c r="AU56" i="59"/>
  <c r="AT56" i="59"/>
  <c r="AR56" i="59"/>
  <c r="AQ56" i="59"/>
  <c r="AP56" i="59"/>
  <c r="AO56" i="59"/>
  <c r="AN56" i="59"/>
  <c r="AM56" i="59"/>
  <c r="AL56" i="59"/>
  <c r="AK56" i="59"/>
  <c r="AJ56" i="59"/>
  <c r="BC55" i="59"/>
  <c r="BB55" i="59"/>
  <c r="BA55" i="59"/>
  <c r="AZ55" i="59"/>
  <c r="AY55" i="59"/>
  <c r="AX55" i="59"/>
  <c r="AW55" i="59"/>
  <c r="AV55" i="59"/>
  <c r="AU55" i="59"/>
  <c r="AT55" i="59"/>
  <c r="AR55" i="59"/>
  <c r="AQ55" i="59"/>
  <c r="AP55" i="59"/>
  <c r="AO55" i="59"/>
  <c r="AN55" i="59"/>
  <c r="AM55" i="59"/>
  <c r="AL55" i="59"/>
  <c r="AK55" i="59"/>
  <c r="AJ55" i="59"/>
  <c r="BC54" i="59"/>
  <c r="BB54" i="59"/>
  <c r="BA54" i="59"/>
  <c r="AZ54" i="59"/>
  <c r="AY54" i="59"/>
  <c r="AX54" i="59"/>
  <c r="AW54" i="59"/>
  <c r="AV54" i="59"/>
  <c r="AU54" i="59"/>
  <c r="AT54" i="59"/>
  <c r="AR54" i="59"/>
  <c r="AQ54" i="59"/>
  <c r="AP54" i="59"/>
  <c r="AO54" i="59"/>
  <c r="AN54" i="59"/>
  <c r="AM54" i="59"/>
  <c r="AL54" i="59"/>
  <c r="AK54" i="59"/>
  <c r="AJ54" i="59"/>
  <c r="BC53" i="59"/>
  <c r="BB53" i="59"/>
  <c r="BA53" i="59"/>
  <c r="AZ53" i="59"/>
  <c r="AY53" i="59"/>
  <c r="AX53" i="59"/>
  <c r="AW53" i="59"/>
  <c r="AV53" i="59"/>
  <c r="AU53" i="59"/>
  <c r="AT53" i="59"/>
  <c r="AR53" i="59"/>
  <c r="AQ53" i="59"/>
  <c r="AP53" i="59"/>
  <c r="AO53" i="59"/>
  <c r="AN53" i="59"/>
  <c r="AM53" i="59"/>
  <c r="AL53" i="59"/>
  <c r="AK53" i="59"/>
  <c r="AJ53" i="59"/>
  <c r="BC52" i="59"/>
  <c r="BB52" i="59"/>
  <c r="BA52" i="59"/>
  <c r="AZ52" i="59"/>
  <c r="AY52" i="59"/>
  <c r="AX52" i="59"/>
  <c r="AW52" i="59"/>
  <c r="AV52" i="59"/>
  <c r="AU52" i="59"/>
  <c r="AT52" i="59"/>
  <c r="AR52" i="59"/>
  <c r="AQ52" i="59"/>
  <c r="AP52" i="59"/>
  <c r="AO52" i="59"/>
  <c r="AN52" i="59"/>
  <c r="AM52" i="59"/>
  <c r="AL52" i="59"/>
  <c r="AK52" i="59"/>
  <c r="AJ52" i="59"/>
  <c r="BC51" i="59"/>
  <c r="BB51" i="59"/>
  <c r="BA51" i="59"/>
  <c r="AZ51" i="59"/>
  <c r="AY51" i="59"/>
  <c r="AX51" i="59"/>
  <c r="AW51" i="59"/>
  <c r="AV51" i="59"/>
  <c r="AU51" i="59"/>
  <c r="AT51" i="59"/>
  <c r="AR51" i="59"/>
  <c r="AQ51" i="59"/>
  <c r="AP51" i="59"/>
  <c r="AO51" i="59"/>
  <c r="AN51" i="59"/>
  <c r="AM51" i="59"/>
  <c r="AL51" i="59"/>
  <c r="AK51" i="59"/>
  <c r="AJ51" i="59"/>
  <c r="BC50" i="59"/>
  <c r="BB50" i="59"/>
  <c r="BA50" i="59"/>
  <c r="AZ50" i="59"/>
  <c r="AY50" i="59"/>
  <c r="AX50" i="59"/>
  <c r="AW50" i="59"/>
  <c r="AV50" i="59"/>
  <c r="AU50" i="59"/>
  <c r="AT50" i="59"/>
  <c r="AR50" i="59"/>
  <c r="AQ50" i="59"/>
  <c r="AP50" i="59"/>
  <c r="AO50" i="59"/>
  <c r="AN50" i="59"/>
  <c r="AM50" i="59"/>
  <c r="AL50" i="59"/>
  <c r="AK50" i="59"/>
  <c r="AJ50" i="59"/>
  <c r="BC49" i="59"/>
  <c r="BB49" i="59"/>
  <c r="BA49" i="59"/>
  <c r="AZ49" i="59"/>
  <c r="AY49" i="59"/>
  <c r="AX49" i="59"/>
  <c r="AW49" i="59"/>
  <c r="AV49" i="59"/>
  <c r="AU49" i="59"/>
  <c r="AT49" i="59"/>
  <c r="AR49" i="59"/>
  <c r="AQ49" i="59"/>
  <c r="AP49" i="59"/>
  <c r="AO49" i="59"/>
  <c r="AN49" i="59"/>
  <c r="AM49" i="59"/>
  <c r="AL49" i="59"/>
  <c r="AK49" i="59"/>
  <c r="AJ49" i="59"/>
  <c r="BC48" i="59"/>
  <c r="BB48" i="59"/>
  <c r="BA48" i="59"/>
  <c r="AZ48" i="59"/>
  <c r="AY48" i="59"/>
  <c r="AX48" i="59"/>
  <c r="AW48" i="59"/>
  <c r="AV48" i="59"/>
  <c r="AU48" i="59"/>
  <c r="AT48" i="59"/>
  <c r="AR48" i="59"/>
  <c r="AQ48" i="59"/>
  <c r="AP48" i="59"/>
  <c r="AO48" i="59"/>
  <c r="AN48" i="59"/>
  <c r="AM48" i="59"/>
  <c r="AL48" i="59"/>
  <c r="AK48" i="59"/>
  <c r="AJ48" i="59"/>
  <c r="BC47" i="59"/>
  <c r="BB47" i="59"/>
  <c r="BA47" i="59"/>
  <c r="AZ47" i="59"/>
  <c r="AY47" i="59"/>
  <c r="AX47" i="59"/>
  <c r="AW47" i="59"/>
  <c r="AV47" i="59"/>
  <c r="AU47" i="59"/>
  <c r="AT47" i="59"/>
  <c r="AR47" i="59"/>
  <c r="AQ47" i="59"/>
  <c r="AP47" i="59"/>
  <c r="AO47" i="59"/>
  <c r="AN47" i="59"/>
  <c r="AM47" i="59"/>
  <c r="AL47" i="59"/>
  <c r="AK47" i="59"/>
  <c r="AJ47" i="59"/>
  <c r="BC46" i="59"/>
  <c r="BB46" i="59"/>
  <c r="BA46" i="59"/>
  <c r="AZ46" i="59"/>
  <c r="AY46" i="59"/>
  <c r="AX46" i="59"/>
  <c r="AW46" i="59"/>
  <c r="AV46" i="59"/>
  <c r="AU46" i="59"/>
  <c r="AT46" i="59"/>
  <c r="AR46" i="59"/>
  <c r="AQ46" i="59"/>
  <c r="AP46" i="59"/>
  <c r="AO46" i="59"/>
  <c r="AN46" i="59"/>
  <c r="AM46" i="59"/>
  <c r="AL46" i="59"/>
  <c r="AK46" i="59"/>
  <c r="AJ46" i="59"/>
  <c r="BC45" i="59"/>
  <c r="BB45" i="59"/>
  <c r="BA45" i="59"/>
  <c r="AZ45" i="59"/>
  <c r="AY45" i="59"/>
  <c r="AX45" i="59"/>
  <c r="AW45" i="59"/>
  <c r="AV45" i="59"/>
  <c r="AU45" i="59"/>
  <c r="AT45" i="59"/>
  <c r="AR45" i="59"/>
  <c r="AQ45" i="59"/>
  <c r="AP45" i="59"/>
  <c r="AO45" i="59"/>
  <c r="AN45" i="59"/>
  <c r="AM45" i="59"/>
  <c r="AL45" i="59"/>
  <c r="AK45" i="59"/>
  <c r="AJ45" i="59"/>
  <c r="BC44" i="59"/>
  <c r="BB44" i="59"/>
  <c r="BA44" i="59"/>
  <c r="AZ44" i="59"/>
  <c r="AY44" i="59"/>
  <c r="AX44" i="59"/>
  <c r="AW44" i="59"/>
  <c r="AV44" i="59"/>
  <c r="AU44" i="59"/>
  <c r="AT44" i="59"/>
  <c r="AR44" i="59"/>
  <c r="AQ44" i="59"/>
  <c r="AP44" i="59"/>
  <c r="AO44" i="59"/>
  <c r="AN44" i="59"/>
  <c r="AM44" i="59"/>
  <c r="AL44" i="59"/>
  <c r="AK44" i="59"/>
  <c r="AJ44" i="59"/>
  <c r="BC43" i="59"/>
  <c r="BB43" i="59"/>
  <c r="BA43" i="59"/>
  <c r="AZ43" i="59"/>
  <c r="AY43" i="59"/>
  <c r="AX43" i="59"/>
  <c r="AW43" i="59"/>
  <c r="AV43" i="59"/>
  <c r="AU43" i="59"/>
  <c r="AT43" i="59"/>
  <c r="AR43" i="59"/>
  <c r="AQ43" i="59"/>
  <c r="AP43" i="59"/>
  <c r="AO43" i="59"/>
  <c r="AN43" i="59"/>
  <c r="AM43" i="59"/>
  <c r="AL43" i="59"/>
  <c r="AK43" i="59"/>
  <c r="AJ43" i="59"/>
  <c r="BC42" i="59"/>
  <c r="BB42" i="59"/>
  <c r="BA42" i="59"/>
  <c r="AZ42" i="59"/>
  <c r="AY42" i="59"/>
  <c r="AX42" i="59"/>
  <c r="AW42" i="59"/>
  <c r="AV42" i="59"/>
  <c r="AU42" i="59"/>
  <c r="AT42" i="59"/>
  <c r="AR42" i="59"/>
  <c r="AQ42" i="59"/>
  <c r="AP42" i="59"/>
  <c r="AO42" i="59"/>
  <c r="AN42" i="59"/>
  <c r="AM42" i="59"/>
  <c r="AL42" i="59"/>
  <c r="AK42" i="59"/>
  <c r="AJ42" i="59"/>
  <c r="BC41" i="59"/>
  <c r="BB41" i="59"/>
  <c r="BA41" i="59"/>
  <c r="AZ41" i="59"/>
  <c r="AY41" i="59"/>
  <c r="AX41" i="59"/>
  <c r="AW41" i="59"/>
  <c r="AV41" i="59"/>
  <c r="AU41" i="59"/>
  <c r="AT41" i="59"/>
  <c r="AR41" i="59"/>
  <c r="AQ41" i="59"/>
  <c r="AP41" i="59"/>
  <c r="AO41" i="59"/>
  <c r="AN41" i="59"/>
  <c r="AM41" i="59"/>
  <c r="AL41" i="59"/>
  <c r="AK41" i="59"/>
  <c r="AJ41" i="59"/>
  <c r="BC40" i="59"/>
  <c r="BB40" i="59"/>
  <c r="BA40" i="59"/>
  <c r="AZ40" i="59"/>
  <c r="AY40" i="59"/>
  <c r="AX40" i="59"/>
  <c r="AW40" i="59"/>
  <c r="AV40" i="59"/>
  <c r="AU40" i="59"/>
  <c r="AT40" i="59"/>
  <c r="AR40" i="59"/>
  <c r="AQ40" i="59"/>
  <c r="AP40" i="59"/>
  <c r="AO40" i="59"/>
  <c r="AN40" i="59"/>
  <c r="AM40" i="59"/>
  <c r="AL40" i="59"/>
  <c r="AK40" i="59"/>
  <c r="AJ40" i="59"/>
  <c r="BC39" i="59"/>
  <c r="BB39" i="59"/>
  <c r="BA39" i="59"/>
  <c r="AZ39" i="59"/>
  <c r="AY39" i="59"/>
  <c r="AX39" i="59"/>
  <c r="AW39" i="59"/>
  <c r="AV39" i="59"/>
  <c r="AU39" i="59"/>
  <c r="AT39" i="59"/>
  <c r="AR39" i="59"/>
  <c r="AQ39" i="59"/>
  <c r="AP39" i="59"/>
  <c r="AO39" i="59"/>
  <c r="AN39" i="59"/>
  <c r="AM39" i="59"/>
  <c r="AL39" i="59"/>
  <c r="AK39" i="59"/>
  <c r="AJ39" i="59"/>
  <c r="BC38" i="59"/>
  <c r="BB38" i="59"/>
  <c r="BA38" i="59"/>
  <c r="AZ38" i="59"/>
  <c r="AY38" i="59"/>
  <c r="AX38" i="59"/>
  <c r="AW38" i="59"/>
  <c r="AV38" i="59"/>
  <c r="AU38" i="59"/>
  <c r="AT38" i="59"/>
  <c r="AR38" i="59"/>
  <c r="AQ38" i="59"/>
  <c r="AP38" i="59"/>
  <c r="AO38" i="59"/>
  <c r="AN38" i="59"/>
  <c r="AM38" i="59"/>
  <c r="AL38" i="59"/>
  <c r="AK38" i="59"/>
  <c r="AJ38" i="59"/>
  <c r="BC37" i="59"/>
  <c r="BB37" i="59"/>
  <c r="BA37" i="59"/>
  <c r="AZ37" i="59"/>
  <c r="AY37" i="59"/>
  <c r="AX37" i="59"/>
  <c r="AW37" i="59"/>
  <c r="AV37" i="59"/>
  <c r="AU37" i="59"/>
  <c r="AT37" i="59"/>
  <c r="AR37" i="59"/>
  <c r="AQ37" i="59"/>
  <c r="AP37" i="59"/>
  <c r="AO37" i="59"/>
  <c r="AN37" i="59"/>
  <c r="AM37" i="59"/>
  <c r="AL37" i="59"/>
  <c r="AK37" i="59"/>
  <c r="AJ37" i="59"/>
  <c r="BC36" i="59"/>
  <c r="BB36" i="59"/>
  <c r="BA36" i="59"/>
  <c r="AZ36" i="59"/>
  <c r="AY36" i="59"/>
  <c r="AX36" i="59"/>
  <c r="AW36" i="59"/>
  <c r="AV36" i="59"/>
  <c r="AU36" i="59"/>
  <c r="AT36" i="59"/>
  <c r="AR36" i="59"/>
  <c r="AQ36" i="59"/>
  <c r="AP36" i="59"/>
  <c r="AO36" i="59"/>
  <c r="AN36" i="59"/>
  <c r="AM36" i="59"/>
  <c r="AL36" i="59"/>
  <c r="AK36" i="59"/>
  <c r="AJ36" i="59"/>
  <c r="BC35" i="59"/>
  <c r="BB35" i="59"/>
  <c r="BA35" i="59"/>
  <c r="AZ35" i="59"/>
  <c r="AY35" i="59"/>
  <c r="AX35" i="59"/>
  <c r="AW35" i="59"/>
  <c r="AV35" i="59"/>
  <c r="AU35" i="59"/>
  <c r="AT35" i="59"/>
  <c r="AR35" i="59"/>
  <c r="AQ35" i="59"/>
  <c r="AP35" i="59"/>
  <c r="AO35" i="59"/>
  <c r="AN35" i="59"/>
  <c r="AM35" i="59"/>
  <c r="AL35" i="59"/>
  <c r="AK35" i="59"/>
  <c r="AJ35" i="59"/>
  <c r="BC34" i="59"/>
  <c r="BB34" i="59"/>
  <c r="BA34" i="59"/>
  <c r="AZ34" i="59"/>
  <c r="AY34" i="59"/>
  <c r="AX34" i="59"/>
  <c r="AW34" i="59"/>
  <c r="AV34" i="59"/>
  <c r="AU34" i="59"/>
  <c r="AT34" i="59"/>
  <c r="AR34" i="59"/>
  <c r="AQ34" i="59"/>
  <c r="AP34" i="59"/>
  <c r="AO34" i="59"/>
  <c r="AN34" i="59"/>
  <c r="AM34" i="59"/>
  <c r="AL34" i="59"/>
  <c r="AK34" i="59"/>
  <c r="AJ34" i="59"/>
  <c r="BC33" i="59"/>
  <c r="BB33" i="59"/>
  <c r="BA33" i="59"/>
  <c r="AZ33" i="59"/>
  <c r="AY33" i="59"/>
  <c r="AX33" i="59"/>
  <c r="AW33" i="59"/>
  <c r="AV33" i="59"/>
  <c r="AU33" i="59"/>
  <c r="AT33" i="59"/>
  <c r="AR33" i="59"/>
  <c r="AQ33" i="59"/>
  <c r="AP33" i="59"/>
  <c r="AO33" i="59"/>
  <c r="AN33" i="59"/>
  <c r="AM33" i="59"/>
  <c r="AL33" i="59"/>
  <c r="AK33" i="59"/>
  <c r="AJ33" i="59"/>
  <c r="BC32" i="59"/>
  <c r="BB32" i="59"/>
  <c r="BA32" i="59"/>
  <c r="AZ32" i="59"/>
  <c r="AY32" i="59"/>
  <c r="AX32" i="59"/>
  <c r="AW32" i="59"/>
  <c r="AV32" i="59"/>
  <c r="AU32" i="59"/>
  <c r="AT32" i="59"/>
  <c r="AR32" i="59"/>
  <c r="AQ32" i="59"/>
  <c r="AP32" i="59"/>
  <c r="AO32" i="59"/>
  <c r="AN32" i="59"/>
  <c r="AM32" i="59"/>
  <c r="AL32" i="59"/>
  <c r="AK32" i="59"/>
  <c r="AJ32" i="59"/>
  <c r="BC31" i="59"/>
  <c r="BB31" i="59"/>
  <c r="BA31" i="59"/>
  <c r="AZ31" i="59"/>
  <c r="AY31" i="59"/>
  <c r="AX31" i="59"/>
  <c r="AW31" i="59"/>
  <c r="AV31" i="59"/>
  <c r="AU31" i="59"/>
  <c r="AT31" i="59"/>
  <c r="AR31" i="59"/>
  <c r="AQ31" i="59"/>
  <c r="AP31" i="59"/>
  <c r="AO31" i="59"/>
  <c r="AN31" i="59"/>
  <c r="AM31" i="59"/>
  <c r="AL31" i="59"/>
  <c r="AK31" i="59"/>
  <c r="AJ31" i="59"/>
  <c r="BC30" i="59"/>
  <c r="BB30" i="59"/>
  <c r="BA30" i="59"/>
  <c r="AZ30" i="59"/>
  <c r="AY30" i="59"/>
  <c r="AX30" i="59"/>
  <c r="AW30" i="59"/>
  <c r="AV30" i="59"/>
  <c r="AU30" i="59"/>
  <c r="AT30" i="59"/>
  <c r="AR30" i="59"/>
  <c r="AQ30" i="59"/>
  <c r="AP30" i="59"/>
  <c r="AO30" i="59"/>
  <c r="AN30" i="59"/>
  <c r="AM30" i="59"/>
  <c r="AL30" i="59"/>
  <c r="AK30" i="59"/>
  <c r="AJ30" i="59"/>
  <c r="BC29" i="59"/>
  <c r="BB29" i="59"/>
  <c r="BA29" i="59"/>
  <c r="AZ29" i="59"/>
  <c r="AY29" i="59"/>
  <c r="AX29" i="59"/>
  <c r="AW29" i="59"/>
  <c r="AV29" i="59"/>
  <c r="AU29" i="59"/>
  <c r="AT29" i="59"/>
  <c r="AR29" i="59"/>
  <c r="AQ29" i="59"/>
  <c r="AP29" i="59"/>
  <c r="AO29" i="59"/>
  <c r="AN29" i="59"/>
  <c r="AM29" i="59"/>
  <c r="AL29" i="59"/>
  <c r="AK29" i="59"/>
  <c r="AJ29" i="59"/>
  <c r="BC28" i="59"/>
  <c r="BB28" i="59"/>
  <c r="BA28" i="59"/>
  <c r="AZ28" i="59"/>
  <c r="AY28" i="59"/>
  <c r="AX28" i="59"/>
  <c r="AW28" i="59"/>
  <c r="AV28" i="59"/>
  <c r="AU28" i="59"/>
  <c r="AT28" i="59"/>
  <c r="AR28" i="59"/>
  <c r="AQ28" i="59"/>
  <c r="AP28" i="59"/>
  <c r="AO28" i="59"/>
  <c r="AN28" i="59"/>
  <c r="AM28" i="59"/>
  <c r="AL28" i="59"/>
  <c r="AK28" i="59"/>
  <c r="AJ28" i="59"/>
  <c r="BC27" i="59"/>
  <c r="BB27" i="59"/>
  <c r="BA27" i="59"/>
  <c r="AZ27" i="59"/>
  <c r="AY27" i="59"/>
  <c r="AX27" i="59"/>
  <c r="AW27" i="59"/>
  <c r="AV27" i="59"/>
  <c r="AU27" i="59"/>
  <c r="AT27" i="59"/>
  <c r="AR27" i="59"/>
  <c r="AQ27" i="59"/>
  <c r="AP27" i="59"/>
  <c r="AO27" i="59"/>
  <c r="AN27" i="59"/>
  <c r="AM27" i="59"/>
  <c r="AL27" i="59"/>
  <c r="AK27" i="59"/>
  <c r="AJ27" i="59"/>
  <c r="BC26" i="59"/>
  <c r="BB26" i="59"/>
  <c r="BA26" i="59"/>
  <c r="AZ26" i="59"/>
  <c r="AY26" i="59"/>
  <c r="AX26" i="59"/>
  <c r="AW26" i="59"/>
  <c r="AV26" i="59"/>
  <c r="AU26" i="59"/>
  <c r="AT26" i="59"/>
  <c r="AR26" i="59"/>
  <c r="AQ26" i="59"/>
  <c r="AP26" i="59"/>
  <c r="AO26" i="59"/>
  <c r="AN26" i="59"/>
  <c r="AM26" i="59"/>
  <c r="AL26" i="59"/>
  <c r="AK26" i="59"/>
  <c r="AJ26" i="59"/>
  <c r="BC25" i="59"/>
  <c r="BB25" i="59"/>
  <c r="BA25" i="59"/>
  <c r="AZ25" i="59"/>
  <c r="AY25" i="59"/>
  <c r="AX25" i="59"/>
  <c r="AW25" i="59"/>
  <c r="AV25" i="59"/>
  <c r="AU25" i="59"/>
  <c r="AT25" i="59"/>
  <c r="AR25" i="59"/>
  <c r="AQ25" i="59"/>
  <c r="AP25" i="59"/>
  <c r="AO25" i="59"/>
  <c r="AN25" i="59"/>
  <c r="AM25" i="59"/>
  <c r="AL25" i="59"/>
  <c r="AK25" i="59"/>
  <c r="AJ25" i="59"/>
  <c r="BC24" i="59"/>
  <c r="BB24" i="59"/>
  <c r="BA24" i="59"/>
  <c r="AZ24" i="59"/>
  <c r="AY24" i="59"/>
  <c r="AX24" i="59"/>
  <c r="AW24" i="59"/>
  <c r="AV24" i="59"/>
  <c r="AU24" i="59"/>
  <c r="AT24" i="59"/>
  <c r="AR24" i="59"/>
  <c r="AQ24" i="59"/>
  <c r="AP24" i="59"/>
  <c r="AO24" i="59"/>
  <c r="AN24" i="59"/>
  <c r="AM24" i="59"/>
  <c r="AL24" i="59"/>
  <c r="AK24" i="59"/>
  <c r="AJ24" i="59"/>
  <c r="BC23" i="59"/>
  <c r="BB23" i="59"/>
  <c r="BA23" i="59"/>
  <c r="AZ23" i="59"/>
  <c r="AY23" i="59"/>
  <c r="AX23" i="59"/>
  <c r="AW23" i="59"/>
  <c r="AV23" i="59"/>
  <c r="AU23" i="59"/>
  <c r="AT23" i="59"/>
  <c r="AR23" i="59"/>
  <c r="AQ23" i="59"/>
  <c r="AP23" i="59"/>
  <c r="AO23" i="59"/>
  <c r="AN23" i="59"/>
  <c r="AM23" i="59"/>
  <c r="AL23" i="59"/>
  <c r="AK23" i="59"/>
  <c r="AJ23" i="59"/>
  <c r="BC22" i="59"/>
  <c r="BB22" i="59"/>
  <c r="BA22" i="59"/>
  <c r="AZ22" i="59"/>
  <c r="AY22" i="59"/>
  <c r="AX22" i="59"/>
  <c r="AW22" i="59"/>
  <c r="AV22" i="59"/>
  <c r="AU22" i="59"/>
  <c r="AT22" i="59"/>
  <c r="AR22" i="59"/>
  <c r="AQ22" i="59"/>
  <c r="AP22" i="59"/>
  <c r="AO22" i="59"/>
  <c r="AN22" i="59"/>
  <c r="AM22" i="59"/>
  <c r="AL22" i="59"/>
  <c r="AK22" i="59"/>
  <c r="AJ22" i="59"/>
  <c r="BC21" i="59"/>
  <c r="BB21" i="59"/>
  <c r="BA21" i="59"/>
  <c r="AZ21" i="59"/>
  <c r="AY21" i="59"/>
  <c r="AX21" i="59"/>
  <c r="AW21" i="59"/>
  <c r="AV21" i="59"/>
  <c r="AU21" i="59"/>
  <c r="AT21" i="59"/>
  <c r="AR21" i="59"/>
  <c r="AQ21" i="59"/>
  <c r="AP21" i="59"/>
  <c r="AO21" i="59"/>
  <c r="AN21" i="59"/>
  <c r="AM21" i="59"/>
  <c r="AL21" i="59"/>
  <c r="AK21" i="59"/>
  <c r="AJ21" i="59"/>
  <c r="BC20" i="59"/>
  <c r="BB20" i="59"/>
  <c r="BA20" i="59"/>
  <c r="AZ20" i="59"/>
  <c r="AY20" i="59"/>
  <c r="AX20" i="59"/>
  <c r="AW20" i="59"/>
  <c r="AV20" i="59"/>
  <c r="AU20" i="59"/>
  <c r="AT20" i="59"/>
  <c r="AR20" i="59"/>
  <c r="AQ20" i="59"/>
  <c r="AP20" i="59"/>
  <c r="AO20" i="59"/>
  <c r="AN20" i="59"/>
  <c r="AM20" i="59"/>
  <c r="AL20" i="59"/>
  <c r="AK20" i="59"/>
  <c r="AJ20" i="59"/>
  <c r="BC19" i="59"/>
  <c r="BB19" i="59"/>
  <c r="BA19" i="59"/>
  <c r="AZ19" i="59"/>
  <c r="AY19" i="59"/>
  <c r="AX19" i="59"/>
  <c r="AW19" i="59"/>
  <c r="AV19" i="59"/>
  <c r="AU19" i="59"/>
  <c r="AT19" i="59"/>
  <c r="AR19" i="59"/>
  <c r="AQ19" i="59"/>
  <c r="AP19" i="59"/>
  <c r="AO19" i="59"/>
  <c r="AN19" i="59"/>
  <c r="AM19" i="59"/>
  <c r="AL19" i="59"/>
  <c r="AK19" i="59"/>
  <c r="AJ19" i="59"/>
  <c r="BC18" i="59"/>
  <c r="BB18" i="59"/>
  <c r="BA18" i="59"/>
  <c r="AZ18" i="59"/>
  <c r="AY18" i="59"/>
  <c r="AX18" i="59"/>
  <c r="AW18" i="59"/>
  <c r="AV18" i="59"/>
  <c r="AU18" i="59"/>
  <c r="AT18" i="59"/>
  <c r="AR18" i="59"/>
  <c r="AQ18" i="59"/>
  <c r="AP18" i="59"/>
  <c r="AO18" i="59"/>
  <c r="AN18" i="59"/>
  <c r="AM18" i="59"/>
  <c r="AL18" i="59"/>
  <c r="AK18" i="59"/>
  <c r="AJ18" i="59"/>
  <c r="BC17" i="59"/>
  <c r="BB17" i="59"/>
  <c r="BA17" i="59"/>
  <c r="AZ17" i="59"/>
  <c r="AY17" i="59"/>
  <c r="AX17" i="59"/>
  <c r="AW17" i="59"/>
  <c r="AV17" i="59"/>
  <c r="AU17" i="59"/>
  <c r="AT17" i="59"/>
  <c r="AR17" i="59"/>
  <c r="AQ17" i="59"/>
  <c r="AP17" i="59"/>
  <c r="AO17" i="59"/>
  <c r="AN17" i="59"/>
  <c r="AM17" i="59"/>
  <c r="AL17" i="59"/>
  <c r="AK17" i="59"/>
  <c r="AJ17" i="59"/>
  <c r="BC16" i="59"/>
  <c r="BB16" i="59"/>
  <c r="BA16" i="59"/>
  <c r="AZ16" i="59"/>
  <c r="AY16" i="59"/>
  <c r="AX16" i="59"/>
  <c r="AW16" i="59"/>
  <c r="AV16" i="59"/>
  <c r="AU16" i="59"/>
  <c r="AT16" i="59"/>
  <c r="AR16" i="59"/>
  <c r="AQ16" i="59"/>
  <c r="AP16" i="59"/>
  <c r="AO16" i="59"/>
  <c r="AN16" i="59"/>
  <c r="AM16" i="59"/>
  <c r="AL16" i="59"/>
  <c r="AK16" i="59"/>
  <c r="AJ16" i="59"/>
  <c r="BC15" i="59"/>
  <c r="BB15" i="59"/>
  <c r="BA15" i="59"/>
  <c r="AZ15" i="59"/>
  <c r="AY15" i="59"/>
  <c r="AX15" i="59"/>
  <c r="AW15" i="59"/>
  <c r="AV15" i="59"/>
  <c r="AU15" i="59"/>
  <c r="AT15" i="59"/>
  <c r="AR15" i="59"/>
  <c r="AQ15" i="59"/>
  <c r="AP15" i="59"/>
  <c r="AO15" i="59"/>
  <c r="AN15" i="59"/>
  <c r="AM15" i="59"/>
  <c r="AL15" i="59"/>
  <c r="AK15" i="59"/>
  <c r="AJ15" i="59"/>
  <c r="BC14" i="59"/>
  <c r="BB14" i="59"/>
  <c r="BA14" i="59"/>
  <c r="AZ14" i="59"/>
  <c r="AY14" i="59"/>
  <c r="AX14" i="59"/>
  <c r="AW14" i="59"/>
  <c r="AV14" i="59"/>
  <c r="AU14" i="59"/>
  <c r="AT14" i="59"/>
  <c r="AR14" i="59"/>
  <c r="AQ14" i="59"/>
  <c r="AP14" i="59"/>
  <c r="AO14" i="59"/>
  <c r="AN14" i="59"/>
  <c r="AM14" i="59"/>
  <c r="AL14" i="59"/>
  <c r="AK14" i="59"/>
  <c r="AJ14" i="59"/>
  <c r="BC13" i="59"/>
  <c r="BB13" i="59"/>
  <c r="BA13" i="59"/>
  <c r="AZ13" i="59"/>
  <c r="AY13" i="59"/>
  <c r="AX13" i="59"/>
  <c r="AW13" i="59"/>
  <c r="AV13" i="59"/>
  <c r="AU13" i="59"/>
  <c r="AT13" i="59"/>
  <c r="AR13" i="59"/>
  <c r="AQ13" i="59"/>
  <c r="AP13" i="59"/>
  <c r="AO13" i="59"/>
  <c r="AN13" i="59"/>
  <c r="AM13" i="59"/>
  <c r="AL13" i="59"/>
  <c r="AK13" i="59"/>
  <c r="AJ13" i="59"/>
  <c r="BC12" i="59"/>
  <c r="BB12" i="59"/>
  <c r="BA12" i="59"/>
  <c r="AZ12" i="59"/>
  <c r="AY12" i="59"/>
  <c r="AX12" i="59"/>
  <c r="AW12" i="59"/>
  <c r="AV12" i="59"/>
  <c r="AU12" i="59"/>
  <c r="AT12" i="59"/>
  <c r="AR12" i="59"/>
  <c r="AQ12" i="59"/>
  <c r="AP12" i="59"/>
  <c r="AO12" i="59"/>
  <c r="AN12" i="59"/>
  <c r="AM12" i="59"/>
  <c r="AL12" i="59"/>
  <c r="AK12" i="59"/>
  <c r="AJ12" i="59"/>
  <c r="BC11" i="59"/>
  <c r="BB11" i="59"/>
  <c r="BA11" i="59"/>
  <c r="AZ11" i="59"/>
  <c r="AY11" i="59"/>
  <c r="AX11" i="59"/>
  <c r="AW11" i="59"/>
  <c r="AV11" i="59"/>
  <c r="AU11" i="59"/>
  <c r="AT11" i="59"/>
  <c r="AR11" i="59"/>
  <c r="AQ11" i="59"/>
  <c r="AP11" i="59"/>
  <c r="AO11" i="59"/>
  <c r="AN11" i="59"/>
  <c r="AM11" i="59"/>
  <c r="AL11" i="59"/>
  <c r="AK11" i="59"/>
  <c r="AJ11" i="59"/>
  <c r="BC10" i="59"/>
  <c r="BB10" i="59"/>
  <c r="BA10" i="59"/>
  <c r="AZ10" i="59"/>
  <c r="AY10" i="59"/>
  <c r="AX10" i="59"/>
  <c r="AW10" i="59"/>
  <c r="AV10" i="59"/>
  <c r="AU10" i="59"/>
  <c r="AT10" i="59"/>
  <c r="AR10" i="59"/>
  <c r="AQ10" i="59"/>
  <c r="AP10" i="59"/>
  <c r="AO10" i="59"/>
  <c r="AN10" i="59"/>
  <c r="AM10" i="59"/>
  <c r="AL10" i="59"/>
  <c r="AK10" i="59"/>
  <c r="AJ10" i="59"/>
  <c r="BC9" i="59"/>
  <c r="BB9" i="59"/>
  <c r="BA9" i="59"/>
  <c r="AZ9" i="59"/>
  <c r="AY9" i="59"/>
  <c r="AX9" i="59"/>
  <c r="AW9" i="59"/>
  <c r="AV9" i="59"/>
  <c r="AU9" i="59"/>
  <c r="AT9" i="59"/>
  <c r="AR9" i="59"/>
  <c r="AQ9" i="59"/>
  <c r="AP9" i="59"/>
  <c r="AO9" i="59"/>
  <c r="AN9" i="59"/>
  <c r="AM9" i="59"/>
  <c r="AL9" i="59"/>
  <c r="AK9" i="59"/>
  <c r="AJ9" i="59"/>
  <c r="BC8" i="59"/>
  <c r="BB8" i="59"/>
  <c r="BA8" i="59"/>
  <c r="AZ8" i="59"/>
  <c r="AY8" i="59"/>
  <c r="AX8" i="59"/>
  <c r="AW8" i="59"/>
  <c r="AV8" i="59"/>
  <c r="AU8" i="59"/>
  <c r="AT8" i="59"/>
  <c r="AR8" i="59"/>
  <c r="AQ8" i="59"/>
  <c r="AP8" i="59"/>
  <c r="AO8" i="59"/>
  <c r="AN8" i="59"/>
  <c r="AM8" i="59"/>
  <c r="AL8" i="59"/>
  <c r="AK8" i="59"/>
  <c r="AJ8" i="59"/>
  <c r="BC7" i="59"/>
  <c r="BB7" i="59"/>
  <c r="BA7" i="59"/>
  <c r="AZ7" i="59"/>
  <c r="AY7" i="59"/>
  <c r="AX7" i="59"/>
  <c r="AW7" i="59"/>
  <c r="AV7" i="59"/>
  <c r="AU7" i="59"/>
  <c r="AT7" i="59"/>
  <c r="AR7" i="59"/>
  <c r="AQ7" i="59"/>
  <c r="AP7" i="59"/>
  <c r="AO7" i="59"/>
  <c r="AN7" i="59"/>
  <c r="AM7" i="59"/>
  <c r="AL7" i="59"/>
  <c r="AK7" i="59"/>
  <c r="AJ7" i="59"/>
  <c r="BC6" i="59"/>
  <c r="BB6" i="59"/>
  <c r="BA6" i="59"/>
  <c r="AZ6" i="59"/>
  <c r="AY6" i="59"/>
  <c r="AX6" i="59"/>
  <c r="AW6" i="59"/>
  <c r="AV6" i="59"/>
  <c r="AU6" i="59"/>
  <c r="AT6" i="59"/>
  <c r="AR6" i="59"/>
  <c r="AQ6" i="59"/>
  <c r="AP6" i="59"/>
  <c r="AO6" i="59"/>
  <c r="AN6" i="59"/>
  <c r="AM6" i="59"/>
  <c r="AL6" i="59"/>
  <c r="AK6" i="59"/>
  <c r="AJ6" i="59"/>
  <c r="BC5" i="59"/>
  <c r="BB5" i="59"/>
  <c r="BA5" i="59"/>
  <c r="AZ5" i="59"/>
  <c r="AY5" i="59"/>
  <c r="AX5" i="59"/>
  <c r="AW5" i="59"/>
  <c r="AV5" i="59"/>
  <c r="AU5" i="59"/>
  <c r="AT5" i="59"/>
  <c r="AR5" i="59"/>
  <c r="AQ5" i="59"/>
  <c r="AP5" i="59"/>
  <c r="AO5" i="59"/>
  <c r="AN5" i="59"/>
  <c r="AM5" i="59"/>
  <c r="AL5" i="59"/>
  <c r="AK5" i="59"/>
  <c r="AJ5" i="59"/>
  <c r="BC4" i="59"/>
  <c r="BB4" i="59"/>
  <c r="BA4" i="59"/>
  <c r="AZ4" i="59"/>
  <c r="AY4" i="59"/>
  <c r="AX4" i="59"/>
  <c r="AW4" i="59"/>
  <c r="AV4" i="59"/>
  <c r="AU4" i="59"/>
  <c r="AT4" i="59"/>
  <c r="AR4" i="59"/>
  <c r="AQ4" i="59"/>
  <c r="AP4" i="59"/>
  <c r="AO4" i="59"/>
  <c r="AN4" i="59"/>
  <c r="AM4" i="59"/>
  <c r="AL4" i="59"/>
  <c r="AK4" i="59"/>
  <c r="AJ4" i="59"/>
  <c r="BC3" i="59"/>
  <c r="BB3" i="59"/>
  <c r="BA3" i="59"/>
  <c r="AZ3" i="59"/>
  <c r="AY3" i="59"/>
  <c r="AX3" i="59"/>
  <c r="AW3" i="59"/>
  <c r="AV3" i="59"/>
  <c r="AU3" i="59"/>
  <c r="AT3" i="59"/>
  <c r="AR3" i="59"/>
  <c r="AQ3" i="59"/>
  <c r="AP3" i="59"/>
  <c r="AO3" i="59"/>
  <c r="AN3" i="59"/>
  <c r="AM3" i="59"/>
  <c r="AL3" i="59"/>
  <c r="AK3" i="59"/>
  <c r="AJ3" i="59"/>
  <c r="H874" i="59" l="1"/>
  <c r="R876" i="4" s="1"/>
  <c r="I874" i="59"/>
  <c r="S876" i="4" s="1"/>
  <c r="I873" i="59"/>
  <c r="S875" i="4" s="1"/>
  <c r="G845" i="59"/>
  <c r="Q847" i="4" s="1"/>
  <c r="G873" i="59"/>
  <c r="Q875" i="4" s="1"/>
  <c r="J874" i="59"/>
  <c r="T876" i="4" s="1"/>
  <c r="I248" i="59"/>
  <c r="S250" i="4" s="1"/>
  <c r="I371" i="59"/>
  <c r="I376" i="59"/>
  <c r="S378" i="4" s="1"/>
  <c r="I400" i="59"/>
  <c r="S402" i="4" s="1"/>
  <c r="I406" i="59"/>
  <c r="S408" i="4" s="1"/>
  <c r="I408" i="59"/>
  <c r="S410" i="4" s="1"/>
  <c r="G95" i="59"/>
  <c r="J877" i="59"/>
  <c r="T879" i="4" s="1"/>
  <c r="G877" i="59"/>
  <c r="Q879" i="4" s="1"/>
  <c r="H877" i="59"/>
  <c r="R879" i="4" s="1"/>
  <c r="I877" i="59"/>
  <c r="S879" i="4" s="1"/>
  <c r="J873" i="59"/>
  <c r="T875" i="4" s="1"/>
  <c r="J878" i="59"/>
  <c r="T880" i="4" s="1"/>
  <c r="H878" i="59"/>
  <c r="R880" i="4" s="1"/>
  <c r="I878" i="59"/>
  <c r="S880" i="4" s="1"/>
  <c r="J34" i="59"/>
  <c r="T36" i="4" s="1"/>
  <c r="G632" i="59"/>
  <c r="Q634" i="4" s="1"/>
  <c r="H681" i="59"/>
  <c r="R683" i="4" s="1"/>
  <c r="G685" i="59"/>
  <c r="Q687" i="4" s="1"/>
  <c r="G686" i="59"/>
  <c r="Q688" i="4" s="1"/>
  <c r="H686" i="59"/>
  <c r="R688" i="4" s="1"/>
  <c r="G687" i="59"/>
  <c r="Q689" i="4" s="1"/>
  <c r="H687" i="59"/>
  <c r="R689" i="4" s="1"/>
  <c r="H713" i="59"/>
  <c r="R715" i="4" s="1"/>
  <c r="G717" i="59"/>
  <c r="Q719" i="4" s="1"/>
  <c r="G718" i="59"/>
  <c r="Q720" i="4" s="1"/>
  <c r="H718" i="59"/>
  <c r="R720" i="4" s="1"/>
  <c r="G719" i="59"/>
  <c r="Q721" i="4" s="1"/>
  <c r="H719" i="59"/>
  <c r="R721" i="4" s="1"/>
  <c r="G720" i="59"/>
  <c r="Q722" i="4" s="1"/>
  <c r="G752" i="59"/>
  <c r="Q754" i="4" s="1"/>
  <c r="H134" i="59"/>
  <c r="R136" i="4" s="1"/>
  <c r="H144" i="59"/>
  <c r="R146" i="4" s="1"/>
  <c r="H157" i="59"/>
  <c r="R159" i="4" s="1"/>
  <c r="H189" i="59"/>
  <c r="R191" i="4" s="1"/>
  <c r="H506" i="59"/>
  <c r="R508" i="4" s="1"/>
  <c r="H540" i="59"/>
  <c r="R542" i="4" s="1"/>
  <c r="H545" i="59"/>
  <c r="R547" i="4" s="1"/>
  <c r="H551" i="59"/>
  <c r="R553" i="4" s="1"/>
  <c r="I590" i="59"/>
  <c r="S592" i="4" s="1"/>
  <c r="J18" i="59"/>
  <c r="T20" i="4" s="1"/>
  <c r="J22" i="59"/>
  <c r="T24" i="4" s="1"/>
  <c r="J30" i="59"/>
  <c r="T32" i="4" s="1"/>
  <c r="J33" i="59"/>
  <c r="T35" i="4" s="1"/>
  <c r="I34" i="59"/>
  <c r="S36" i="4" s="1"/>
  <c r="H34" i="59"/>
  <c r="R36" i="4" s="1"/>
  <c r="G105" i="59"/>
  <c r="Q107" i="4" s="1"/>
  <c r="J717" i="59"/>
  <c r="T719" i="4" s="1"/>
  <c r="J718" i="59"/>
  <c r="T720" i="4" s="1"/>
  <c r="J719" i="59"/>
  <c r="T721" i="4" s="1"/>
  <c r="J720" i="59"/>
  <c r="T722" i="4" s="1"/>
  <c r="J10" i="59"/>
  <c r="T12" i="4" s="1"/>
  <c r="J66" i="59"/>
  <c r="T68" i="4" s="1"/>
  <c r="J99" i="59"/>
  <c r="T101" i="4" s="1"/>
  <c r="J103" i="59"/>
  <c r="T105" i="4" s="1"/>
  <c r="J104" i="59"/>
  <c r="T106" i="4" s="1"/>
  <c r="G104" i="59"/>
  <c r="Q106" i="4" s="1"/>
  <c r="H104" i="59"/>
  <c r="R106" i="4" s="1"/>
  <c r="H105" i="59"/>
  <c r="R107" i="4" s="1"/>
  <c r="H205" i="59"/>
  <c r="R207" i="4" s="1"/>
  <c r="H209" i="59"/>
  <c r="R211" i="4" s="1"/>
  <c r="I310" i="59"/>
  <c r="I323" i="59"/>
  <c r="I325" i="59"/>
  <c r="I355" i="59"/>
  <c r="I357" i="59"/>
  <c r="H456" i="59"/>
  <c r="R458" i="4" s="1"/>
  <c r="H474" i="59"/>
  <c r="R476" i="4" s="1"/>
  <c r="H505" i="59"/>
  <c r="R507" i="4" s="1"/>
  <c r="I506" i="59"/>
  <c r="S508" i="4" s="1"/>
  <c r="H514" i="59"/>
  <c r="R516" i="4" s="1"/>
  <c r="I514" i="59"/>
  <c r="S516" i="4" s="1"/>
  <c r="H643" i="59"/>
  <c r="R645" i="4" s="1"/>
  <c r="H657" i="59"/>
  <c r="R659" i="4" s="1"/>
  <c r="G770" i="59"/>
  <c r="Q772" i="4" s="1"/>
  <c r="G807" i="59"/>
  <c r="Q809" i="4" s="1"/>
  <c r="G821" i="59"/>
  <c r="Q823" i="4" s="1"/>
  <c r="G829" i="59"/>
  <c r="Q831" i="4" s="1"/>
  <c r="G833" i="59"/>
  <c r="Q835" i="4" s="1"/>
  <c r="G12" i="59"/>
  <c r="Q14" i="4" s="1"/>
  <c r="J83" i="59"/>
  <c r="T85" i="4" s="1"/>
  <c r="J50" i="59"/>
  <c r="T52" i="4" s="1"/>
  <c r="J74" i="59"/>
  <c r="T76" i="4" s="1"/>
  <c r="J76" i="59"/>
  <c r="T78" i="4" s="1"/>
  <c r="G76" i="59"/>
  <c r="Q78" i="4" s="1"/>
  <c r="H173" i="59"/>
  <c r="R175" i="4" s="1"/>
  <c r="I175" i="59"/>
  <c r="S177" i="4" s="1"/>
  <c r="I183" i="59"/>
  <c r="S185" i="4" s="1"/>
  <c r="I187" i="59"/>
  <c r="S189" i="4" s="1"/>
  <c r="I280" i="59"/>
  <c r="S282" i="4" s="1"/>
  <c r="H286" i="59"/>
  <c r="R288" i="4" s="1"/>
  <c r="I286" i="59"/>
  <c r="S288" i="4" s="1"/>
  <c r="H287" i="59"/>
  <c r="R289" i="4" s="1"/>
  <c r="I287" i="59"/>
  <c r="S289" i="4" s="1"/>
  <c r="H464" i="59"/>
  <c r="R466" i="4" s="1"/>
  <c r="G466" i="59"/>
  <c r="Q468" i="4" s="1"/>
  <c r="G467" i="59"/>
  <c r="Q469" i="4" s="1"/>
  <c r="H572" i="59"/>
  <c r="R574" i="4" s="1"/>
  <c r="J577" i="59"/>
  <c r="T579" i="4" s="1"/>
  <c r="H587" i="59"/>
  <c r="R589" i="4" s="1"/>
  <c r="H590" i="59"/>
  <c r="R592" i="4" s="1"/>
  <c r="I775" i="59"/>
  <c r="S777" i="4" s="1"/>
  <c r="G776" i="59"/>
  <c r="Q778" i="4" s="1"/>
  <c r="H776" i="59"/>
  <c r="R778" i="4" s="1"/>
  <c r="J12" i="59"/>
  <c r="T14" i="4" s="1"/>
  <c r="J55" i="59"/>
  <c r="T57" i="4" s="1"/>
  <c r="H165" i="59"/>
  <c r="R167" i="4" s="1"/>
  <c r="I165" i="59"/>
  <c r="S167" i="4" s="1"/>
  <c r="J166" i="59"/>
  <c r="T168" i="4" s="1"/>
  <c r="G166" i="59"/>
  <c r="Q168" i="4" s="1"/>
  <c r="H166" i="59"/>
  <c r="R168" i="4" s="1"/>
  <c r="I166" i="59"/>
  <c r="S168" i="4" s="1"/>
  <c r="I223" i="59"/>
  <c r="S225" i="4" s="1"/>
  <c r="I227" i="59"/>
  <c r="S229" i="4" s="1"/>
  <c r="I240" i="59"/>
  <c r="S242" i="4" s="1"/>
  <c r="I245" i="59"/>
  <c r="S247" i="4" s="1"/>
  <c r="H444" i="59"/>
  <c r="R446" i="4" s="1"/>
  <c r="G446" i="59"/>
  <c r="Q448" i="4" s="1"/>
  <c r="H446" i="59"/>
  <c r="R448" i="4" s="1"/>
  <c r="H452" i="59"/>
  <c r="R454" i="4" s="1"/>
  <c r="H563" i="59"/>
  <c r="R565" i="4" s="1"/>
  <c r="G565" i="59"/>
  <c r="Q567" i="4" s="1"/>
  <c r="H565" i="59"/>
  <c r="R567" i="4" s="1"/>
  <c r="H729" i="59"/>
  <c r="R731" i="4" s="1"/>
  <c r="I747" i="59"/>
  <c r="S749" i="4" s="1"/>
  <c r="I750" i="59"/>
  <c r="S752" i="4" s="1"/>
  <c r="J26" i="59"/>
  <c r="T28" i="4" s="1"/>
  <c r="G28" i="59"/>
  <c r="Q30" i="4" s="1"/>
  <c r="J49" i="59"/>
  <c r="T51" i="4" s="1"/>
  <c r="H50" i="59"/>
  <c r="R52" i="4" s="1"/>
  <c r="J97" i="59"/>
  <c r="T99" i="4" s="1"/>
  <c r="I134" i="59"/>
  <c r="S136" i="4" s="1"/>
  <c r="J7" i="59"/>
  <c r="T9" i="4" s="1"/>
  <c r="J28" i="59"/>
  <c r="T30" i="4" s="1"/>
  <c r="J38" i="59"/>
  <c r="T40" i="4" s="1"/>
  <c r="J46" i="59"/>
  <c r="T48" i="4" s="1"/>
  <c r="I50" i="59"/>
  <c r="S52" i="4" s="1"/>
  <c r="J71" i="59"/>
  <c r="T73" i="4" s="1"/>
  <c r="G89" i="59"/>
  <c r="Q91" i="4" s="1"/>
  <c r="H94" i="59"/>
  <c r="R96" i="4" s="1"/>
  <c r="G97" i="59"/>
  <c r="Q99" i="4" s="1"/>
  <c r="H132" i="59"/>
  <c r="R134" i="4" s="1"/>
  <c r="H161" i="59"/>
  <c r="R163" i="4" s="1"/>
  <c r="H318" i="59"/>
  <c r="I318" i="59"/>
  <c r="J23" i="59"/>
  <c r="T25" i="4" s="1"/>
  <c r="J42" i="59"/>
  <c r="T44" i="4" s="1"/>
  <c r="J44" i="59"/>
  <c r="T46" i="4" s="1"/>
  <c r="G44" i="59"/>
  <c r="Q46" i="4" s="1"/>
  <c r="J54" i="59"/>
  <c r="T56" i="4" s="1"/>
  <c r="J62" i="59"/>
  <c r="T64" i="4" s="1"/>
  <c r="J65" i="59"/>
  <c r="T67" i="4" s="1"/>
  <c r="H66" i="59"/>
  <c r="R68" i="4" s="1"/>
  <c r="I66" i="59"/>
  <c r="S68" i="4" s="1"/>
  <c r="H90" i="59"/>
  <c r="R92" i="4" s="1"/>
  <c r="H116" i="59"/>
  <c r="R118" i="4" s="1"/>
  <c r="G120" i="59"/>
  <c r="Q122" i="4" s="1"/>
  <c r="G121" i="59"/>
  <c r="Q123" i="4" s="1"/>
  <c r="H121" i="59"/>
  <c r="R123" i="4" s="1"/>
  <c r="I151" i="59"/>
  <c r="S153" i="4" s="1"/>
  <c r="I155" i="59"/>
  <c r="S157" i="4" s="1"/>
  <c r="H213" i="59"/>
  <c r="R215" i="4" s="1"/>
  <c r="I213" i="59"/>
  <c r="S215" i="4" s="1"/>
  <c r="J214" i="59"/>
  <c r="T216" i="4" s="1"/>
  <c r="G214" i="59"/>
  <c r="Q216" i="4" s="1"/>
  <c r="H214" i="59"/>
  <c r="R216" i="4" s="1"/>
  <c r="I214" i="59"/>
  <c r="S216" i="4" s="1"/>
  <c r="I236" i="59"/>
  <c r="S238" i="4" s="1"/>
  <c r="I237" i="59"/>
  <c r="S239" i="4" s="1"/>
  <c r="I253" i="59"/>
  <c r="S255" i="4" s="1"/>
  <c r="I269" i="59"/>
  <c r="S271" i="4" s="1"/>
  <c r="I276" i="59"/>
  <c r="S278" i="4" s="1"/>
  <c r="I440" i="59"/>
  <c r="S442" i="4" s="1"/>
  <c r="H448" i="59"/>
  <c r="R450" i="4" s="1"/>
  <c r="G450" i="59"/>
  <c r="Q452" i="4" s="1"/>
  <c r="G451" i="59"/>
  <c r="Q453" i="4" s="1"/>
  <c r="H556" i="59"/>
  <c r="R558" i="4" s="1"/>
  <c r="J6" i="59"/>
  <c r="T8" i="4" s="1"/>
  <c r="J14" i="59"/>
  <c r="T16" i="4" s="1"/>
  <c r="J17" i="59"/>
  <c r="T19" i="4" s="1"/>
  <c r="H18" i="59"/>
  <c r="R20" i="4" s="1"/>
  <c r="I18" i="59"/>
  <c r="S20" i="4" s="1"/>
  <c r="J39" i="59"/>
  <c r="T41" i="4" s="1"/>
  <c r="J58" i="59"/>
  <c r="T60" i="4" s="1"/>
  <c r="J60" i="59"/>
  <c r="T62" i="4" s="1"/>
  <c r="G60" i="59"/>
  <c r="Q62" i="4" s="1"/>
  <c r="J70" i="59"/>
  <c r="T72" i="4" s="1"/>
  <c r="J78" i="59"/>
  <c r="T80" i="4" s="1"/>
  <c r="J82" i="59"/>
  <c r="T84" i="4" s="1"/>
  <c r="G83" i="59"/>
  <c r="Q85" i="4" s="1"/>
  <c r="H83" i="59"/>
  <c r="R85" i="4" s="1"/>
  <c r="I83" i="59"/>
  <c r="S85" i="4" s="1"/>
  <c r="H110" i="59"/>
  <c r="R112" i="4" s="1"/>
  <c r="J111" i="59"/>
  <c r="T113" i="4" s="1"/>
  <c r="H114" i="59"/>
  <c r="R116" i="4" s="1"/>
  <c r="H124" i="59"/>
  <c r="R126" i="4" s="1"/>
  <c r="H148" i="59"/>
  <c r="R150" i="4" s="1"/>
  <c r="H149" i="59"/>
  <c r="R151" i="4" s="1"/>
  <c r="I149" i="59"/>
  <c r="S151" i="4" s="1"/>
  <c r="J150" i="59"/>
  <c r="T152" i="4" s="1"/>
  <c r="G150" i="59"/>
  <c r="Q152" i="4" s="1"/>
  <c r="H150" i="59"/>
  <c r="R152" i="4" s="1"/>
  <c r="I150" i="59"/>
  <c r="S152" i="4" s="1"/>
  <c r="I159" i="59"/>
  <c r="S161" i="4" s="1"/>
  <c r="I167" i="59"/>
  <c r="S169" i="4" s="1"/>
  <c r="I171" i="59"/>
  <c r="S173" i="4" s="1"/>
  <c r="H193" i="59"/>
  <c r="R195" i="4" s="1"/>
  <c r="I339" i="59"/>
  <c r="I345" i="59"/>
  <c r="I361" i="59"/>
  <c r="I369" i="59"/>
  <c r="J420" i="59"/>
  <c r="T422" i="4" s="1"/>
  <c r="G420" i="59"/>
  <c r="Q422" i="4" s="1"/>
  <c r="H420" i="59"/>
  <c r="R422" i="4" s="1"/>
  <c r="I420" i="59"/>
  <c r="S422" i="4" s="1"/>
  <c r="J421" i="59"/>
  <c r="T423" i="4" s="1"/>
  <c r="G421" i="59"/>
  <c r="Q423" i="4" s="1"/>
  <c r="H421" i="59"/>
  <c r="R423" i="4" s="1"/>
  <c r="I421" i="59"/>
  <c r="S423" i="4" s="1"/>
  <c r="J422" i="59"/>
  <c r="T424" i="4" s="1"/>
  <c r="G422" i="59"/>
  <c r="Q424" i="4" s="1"/>
  <c r="H422" i="59"/>
  <c r="R424" i="4" s="1"/>
  <c r="J423" i="59"/>
  <c r="T425" i="4" s="1"/>
  <c r="G423" i="59"/>
  <c r="Q425" i="4" s="1"/>
  <c r="H423" i="59"/>
  <c r="R425" i="4" s="1"/>
  <c r="I423" i="59"/>
  <c r="S425" i="4" s="1"/>
  <c r="H665" i="59"/>
  <c r="R667" i="4" s="1"/>
  <c r="H181" i="59"/>
  <c r="R183" i="4" s="1"/>
  <c r="I181" i="59"/>
  <c r="S183" i="4" s="1"/>
  <c r="J182" i="59"/>
  <c r="T184" i="4" s="1"/>
  <c r="G182" i="59"/>
  <c r="Q184" i="4" s="1"/>
  <c r="H182" i="59"/>
  <c r="R184" i="4" s="1"/>
  <c r="I182" i="59"/>
  <c r="S184" i="4" s="1"/>
  <c r="I191" i="59"/>
  <c r="S193" i="4" s="1"/>
  <c r="I199" i="59"/>
  <c r="S201" i="4" s="1"/>
  <c r="I203" i="59"/>
  <c r="S205" i="4" s="1"/>
  <c r="H228" i="59"/>
  <c r="R230" i="4" s="1"/>
  <c r="I228" i="59"/>
  <c r="S230" i="4" s="1"/>
  <c r="H229" i="59"/>
  <c r="R231" i="4" s="1"/>
  <c r="I229" i="59"/>
  <c r="S231" i="4" s="1"/>
  <c r="H230" i="59"/>
  <c r="R232" i="4" s="1"/>
  <c r="I230" i="59"/>
  <c r="S232" i="4" s="1"/>
  <c r="I264" i="59"/>
  <c r="S266" i="4" s="1"/>
  <c r="I265" i="59"/>
  <c r="S267" i="4" s="1"/>
  <c r="I285" i="59"/>
  <c r="S287" i="4" s="1"/>
  <c r="I301" i="59"/>
  <c r="S303" i="4" s="1"/>
  <c r="I309" i="59"/>
  <c r="S310" i="4" s="1"/>
  <c r="J347" i="59"/>
  <c r="G347" i="59"/>
  <c r="H347" i="59"/>
  <c r="I347" i="59"/>
  <c r="J348" i="59"/>
  <c r="T349" i="4" s="1"/>
  <c r="G348" i="59"/>
  <c r="Q349" i="4" s="1"/>
  <c r="H348" i="59"/>
  <c r="I348" i="59"/>
  <c r="I387" i="59"/>
  <c r="I389" i="59"/>
  <c r="I396" i="59"/>
  <c r="S398" i="4" s="1"/>
  <c r="I418" i="59"/>
  <c r="S420" i="4" s="1"/>
  <c r="I434" i="59"/>
  <c r="S436" i="4" s="1"/>
  <c r="I439" i="59"/>
  <c r="S441" i="4" s="1"/>
  <c r="G440" i="59"/>
  <c r="Q442" i="4" s="1"/>
  <c r="H440" i="59"/>
  <c r="R442" i="4" s="1"/>
  <c r="H460" i="59"/>
  <c r="R462" i="4" s="1"/>
  <c r="G462" i="59"/>
  <c r="Q464" i="4" s="1"/>
  <c r="H462" i="59"/>
  <c r="R464" i="4" s="1"/>
  <c r="H468" i="59"/>
  <c r="R470" i="4" s="1"/>
  <c r="H490" i="59"/>
  <c r="R492" i="4" s="1"/>
  <c r="G494" i="59"/>
  <c r="Q496" i="4" s="1"/>
  <c r="G495" i="59"/>
  <c r="Q497" i="4" s="1"/>
  <c r="H495" i="59"/>
  <c r="R497" i="4" s="1"/>
  <c r="G496" i="59"/>
  <c r="Q498" i="4" s="1"/>
  <c r="H496" i="59"/>
  <c r="R498" i="4" s="1"/>
  <c r="J539" i="59"/>
  <c r="T541" i="4" s="1"/>
  <c r="H539" i="59"/>
  <c r="R541" i="4" s="1"/>
  <c r="I540" i="59"/>
  <c r="S542" i="4" s="1"/>
  <c r="H561" i="59"/>
  <c r="R563" i="4" s="1"/>
  <c r="H567" i="59"/>
  <c r="R569" i="4" s="1"/>
  <c r="H579" i="59"/>
  <c r="R581" i="4" s="1"/>
  <c r="J581" i="59"/>
  <c r="T583" i="4" s="1"/>
  <c r="J631" i="59"/>
  <c r="T633" i="4" s="1"/>
  <c r="I631" i="59"/>
  <c r="S633" i="4" s="1"/>
  <c r="H673" i="59"/>
  <c r="R675" i="4" s="1"/>
  <c r="H676" i="59"/>
  <c r="R678" i="4" s="1"/>
  <c r="H677" i="59"/>
  <c r="R679" i="4" s="1"/>
  <c r="H680" i="59"/>
  <c r="R682" i="4" s="1"/>
  <c r="H689" i="59"/>
  <c r="R691" i="4" s="1"/>
  <c r="H705" i="59"/>
  <c r="R707" i="4" s="1"/>
  <c r="H708" i="59"/>
  <c r="R710" i="4" s="1"/>
  <c r="H709" i="59"/>
  <c r="R711" i="4" s="1"/>
  <c r="H712" i="59"/>
  <c r="R714" i="4" s="1"/>
  <c r="H724" i="59"/>
  <c r="R726" i="4" s="1"/>
  <c r="G743" i="59"/>
  <c r="Q745" i="4" s="1"/>
  <c r="G745" i="59"/>
  <c r="Q747" i="4" s="1"/>
  <c r="I745" i="59"/>
  <c r="S747" i="4" s="1"/>
  <c r="I760" i="59"/>
  <c r="S762" i="4" s="1"/>
  <c r="I767" i="59"/>
  <c r="S769" i="4" s="1"/>
  <c r="I768" i="59"/>
  <c r="S770" i="4" s="1"/>
  <c r="J769" i="59"/>
  <c r="T771" i="4" s="1"/>
  <c r="G769" i="59"/>
  <c r="Q771" i="4" s="1"/>
  <c r="I769" i="59"/>
  <c r="S771" i="4" s="1"/>
  <c r="G837" i="59"/>
  <c r="Q839" i="4" s="1"/>
  <c r="G853" i="59"/>
  <c r="Q855" i="4" s="1"/>
  <c r="G861" i="59"/>
  <c r="Q863" i="4" s="1"/>
  <c r="G865" i="59"/>
  <c r="Q867" i="4" s="1"/>
  <c r="G869" i="59"/>
  <c r="Q871" i="4" s="1"/>
  <c r="H177" i="59"/>
  <c r="R179" i="4" s="1"/>
  <c r="H197" i="59"/>
  <c r="R199" i="4" s="1"/>
  <c r="I197" i="59"/>
  <c r="S199" i="4" s="1"/>
  <c r="J198" i="59"/>
  <c r="T200" i="4" s="1"/>
  <c r="G198" i="59"/>
  <c r="Q200" i="4" s="1"/>
  <c r="H198" i="59"/>
  <c r="R200" i="4" s="1"/>
  <c r="I198" i="59"/>
  <c r="S200" i="4" s="1"/>
  <c r="I207" i="59"/>
  <c r="S209" i="4" s="1"/>
  <c r="I215" i="59"/>
  <c r="S217" i="4" s="1"/>
  <c r="I220" i="59"/>
  <c r="S222" i="4" s="1"/>
  <c r="H254" i="59"/>
  <c r="R256" i="4" s="1"/>
  <c r="I254" i="59"/>
  <c r="S256" i="4" s="1"/>
  <c r="H255" i="59"/>
  <c r="R257" i="4" s="1"/>
  <c r="I255" i="59"/>
  <c r="S257" i="4" s="1"/>
  <c r="I296" i="59"/>
  <c r="S298" i="4" s="1"/>
  <c r="I297" i="59"/>
  <c r="S299" i="4" s="1"/>
  <c r="I317" i="59"/>
  <c r="I329" i="59"/>
  <c r="I337" i="59"/>
  <c r="J378" i="59"/>
  <c r="T380" i="4" s="1"/>
  <c r="G378" i="59"/>
  <c r="Q380" i="4" s="1"/>
  <c r="H378" i="59"/>
  <c r="R380" i="4" s="1"/>
  <c r="I378" i="59"/>
  <c r="S380" i="4" s="1"/>
  <c r="J379" i="59"/>
  <c r="T381" i="4" s="1"/>
  <c r="G379" i="59"/>
  <c r="Q381" i="4" s="1"/>
  <c r="H379" i="59"/>
  <c r="R381" i="4" s="1"/>
  <c r="I379" i="59"/>
  <c r="S381" i="4" s="1"/>
  <c r="I426" i="59"/>
  <c r="S428" i="4" s="1"/>
  <c r="G456" i="59"/>
  <c r="Q458" i="4" s="1"/>
  <c r="I456" i="59"/>
  <c r="S458" i="4" s="1"/>
  <c r="H482" i="59"/>
  <c r="R484" i="4" s="1"/>
  <c r="H485" i="59"/>
  <c r="R487" i="4" s="1"/>
  <c r="H486" i="59"/>
  <c r="R488" i="4" s="1"/>
  <c r="H498" i="59"/>
  <c r="R500" i="4" s="1"/>
  <c r="H525" i="59"/>
  <c r="R527" i="4" s="1"/>
  <c r="G529" i="59"/>
  <c r="Q531" i="4" s="1"/>
  <c r="H529" i="59"/>
  <c r="R531" i="4" s="1"/>
  <c r="J555" i="59"/>
  <c r="T557" i="4" s="1"/>
  <c r="H555" i="59"/>
  <c r="R557" i="4" s="1"/>
  <c r="I556" i="59"/>
  <c r="S558" i="4" s="1"/>
  <c r="H583" i="59"/>
  <c r="R585" i="4" s="1"/>
  <c r="G604" i="59"/>
  <c r="Q606" i="4" s="1"/>
  <c r="H619" i="59"/>
  <c r="R621" i="4" s="1"/>
  <c r="J664" i="59"/>
  <c r="T666" i="4" s="1"/>
  <c r="I665" i="59"/>
  <c r="S667" i="4" s="1"/>
  <c r="H697" i="59"/>
  <c r="R699" i="4" s="1"/>
  <c r="I697" i="59"/>
  <c r="S699" i="4" s="1"/>
  <c r="H737" i="59"/>
  <c r="R739" i="4" s="1"/>
  <c r="G739" i="59"/>
  <c r="Q741" i="4" s="1"/>
  <c r="I779" i="59"/>
  <c r="S781" i="4" s="1"/>
  <c r="J803" i="59"/>
  <c r="T805" i="4" s="1"/>
  <c r="G803" i="59"/>
  <c r="Q805" i="4" s="1"/>
  <c r="H803" i="59"/>
  <c r="R805" i="4" s="1"/>
  <c r="I803" i="59"/>
  <c r="S805" i="4" s="1"/>
  <c r="J804" i="59"/>
  <c r="T806" i="4" s="1"/>
  <c r="G804" i="59"/>
  <c r="Q806" i="4" s="1"/>
  <c r="H804" i="59"/>
  <c r="R806" i="4" s="1"/>
  <c r="I804" i="59"/>
  <c r="S806" i="4" s="1"/>
  <c r="J805" i="59"/>
  <c r="T807" i="4" s="1"/>
  <c r="G805" i="59"/>
  <c r="Q807" i="4" s="1"/>
  <c r="H805" i="59"/>
  <c r="R807" i="4" s="1"/>
  <c r="I805" i="59"/>
  <c r="S807" i="4" s="1"/>
  <c r="J806" i="59"/>
  <c r="T808" i="4" s="1"/>
  <c r="G806" i="59"/>
  <c r="Q808" i="4" s="1"/>
  <c r="H806" i="59"/>
  <c r="R808" i="4" s="1"/>
  <c r="I806" i="59"/>
  <c r="S808" i="4" s="1"/>
  <c r="J473" i="59"/>
  <c r="T475" i="4" s="1"/>
  <c r="H473" i="59"/>
  <c r="R475" i="4" s="1"/>
  <c r="I474" i="59"/>
  <c r="S476" i="4" s="1"/>
  <c r="H522" i="59"/>
  <c r="R524" i="4" s="1"/>
  <c r="H533" i="59"/>
  <c r="R535" i="4" s="1"/>
  <c r="H547" i="59"/>
  <c r="R549" i="4" s="1"/>
  <c r="G549" i="59"/>
  <c r="Q551" i="4" s="1"/>
  <c r="H549" i="59"/>
  <c r="R551" i="4" s="1"/>
  <c r="J571" i="59"/>
  <c r="T573" i="4" s="1"/>
  <c r="H571" i="59"/>
  <c r="R573" i="4" s="1"/>
  <c r="I572" i="59"/>
  <c r="S574" i="4" s="1"/>
  <c r="H627" i="59"/>
  <c r="R629" i="4" s="1"/>
  <c r="G640" i="59"/>
  <c r="Q642" i="4" s="1"/>
  <c r="G648" i="59"/>
  <c r="Q650" i="4" s="1"/>
  <c r="J696" i="59"/>
  <c r="T698" i="4" s="1"/>
  <c r="H728" i="59"/>
  <c r="R730" i="4" s="1"/>
  <c r="I729" i="59"/>
  <c r="S731" i="4" s="1"/>
  <c r="I756" i="59"/>
  <c r="S758" i="4" s="1"/>
  <c r="G780" i="59"/>
  <c r="Q782" i="4" s="1"/>
  <c r="G794" i="59"/>
  <c r="Q796" i="4" s="1"/>
  <c r="J843" i="59"/>
  <c r="T845" i="4" s="1"/>
  <c r="G843" i="59"/>
  <c r="Q845" i="4" s="1"/>
  <c r="H843" i="59"/>
  <c r="R845" i="4" s="1"/>
  <c r="I843" i="59"/>
  <c r="S845" i="4" s="1"/>
  <c r="J844" i="59"/>
  <c r="T846" i="4" s="1"/>
  <c r="G844" i="59"/>
  <c r="Q846" i="4" s="1"/>
  <c r="H844" i="59"/>
  <c r="R846" i="4" s="1"/>
  <c r="I844" i="59"/>
  <c r="S846" i="4" s="1"/>
  <c r="J5" i="59"/>
  <c r="T7" i="4" s="1"/>
  <c r="H6" i="59"/>
  <c r="R8" i="4" s="1"/>
  <c r="I6" i="59"/>
  <c r="S8" i="4" s="1"/>
  <c r="J11" i="59"/>
  <c r="T13" i="4" s="1"/>
  <c r="J16" i="59"/>
  <c r="T18" i="4" s="1"/>
  <c r="G16" i="59"/>
  <c r="Q18" i="4" s="1"/>
  <c r="J21" i="59"/>
  <c r="T23" i="4" s="1"/>
  <c r="H22" i="59"/>
  <c r="R24" i="4" s="1"/>
  <c r="I22" i="59"/>
  <c r="S24" i="4" s="1"/>
  <c r="J27" i="59"/>
  <c r="T29" i="4" s="1"/>
  <c r="J32" i="59"/>
  <c r="T34" i="4" s="1"/>
  <c r="G32" i="59"/>
  <c r="Q34" i="4" s="1"/>
  <c r="J37" i="59"/>
  <c r="T39" i="4" s="1"/>
  <c r="H38" i="59"/>
  <c r="R40" i="4" s="1"/>
  <c r="I38" i="59"/>
  <c r="S40" i="4" s="1"/>
  <c r="J43" i="59"/>
  <c r="T45" i="4" s="1"/>
  <c r="J48" i="59"/>
  <c r="T50" i="4" s="1"/>
  <c r="G48" i="59"/>
  <c r="Q50" i="4" s="1"/>
  <c r="J53" i="59"/>
  <c r="T55" i="4" s="1"/>
  <c r="H54" i="59"/>
  <c r="R56" i="4" s="1"/>
  <c r="I54" i="59"/>
  <c r="S56" i="4" s="1"/>
  <c r="J59" i="59"/>
  <c r="T61" i="4" s="1"/>
  <c r="J64" i="59"/>
  <c r="T66" i="4" s="1"/>
  <c r="G64" i="59"/>
  <c r="Q66" i="4" s="1"/>
  <c r="J69" i="59"/>
  <c r="T71" i="4" s="1"/>
  <c r="H70" i="59"/>
  <c r="R72" i="4" s="1"/>
  <c r="I70" i="59"/>
  <c r="S72" i="4" s="1"/>
  <c r="J75" i="59"/>
  <c r="T77" i="4" s="1"/>
  <c r="J81" i="59"/>
  <c r="T83" i="4" s="1"/>
  <c r="G81" i="59"/>
  <c r="Q83" i="4" s="1"/>
  <c r="J87" i="59"/>
  <c r="T89" i="4" s="1"/>
  <c r="J88" i="59"/>
  <c r="T90" i="4" s="1"/>
  <c r="G88" i="59"/>
  <c r="Q90" i="4" s="1"/>
  <c r="H88" i="59"/>
  <c r="R90" i="4" s="1"/>
  <c r="H89" i="59"/>
  <c r="R91" i="4" s="1"/>
  <c r="J95" i="59"/>
  <c r="T97" i="4" s="1"/>
  <c r="H98" i="59"/>
  <c r="R100" i="4" s="1"/>
  <c r="G110" i="59"/>
  <c r="Q112" i="4" s="1"/>
  <c r="H118" i="59"/>
  <c r="R120" i="4" s="1"/>
  <c r="H120" i="59"/>
  <c r="R122" i="4" s="1"/>
  <c r="H122" i="59"/>
  <c r="R124" i="4" s="1"/>
  <c r="G128" i="59"/>
  <c r="Q130" i="4" s="1"/>
  <c r="G129" i="59"/>
  <c r="Q131" i="4" s="1"/>
  <c r="H129" i="59"/>
  <c r="R131" i="4" s="1"/>
  <c r="G130" i="59"/>
  <c r="Q132" i="4" s="1"/>
  <c r="G131" i="59"/>
  <c r="Q133" i="4" s="1"/>
  <c r="H131" i="59"/>
  <c r="R133" i="4" s="1"/>
  <c r="I144" i="59"/>
  <c r="S146" i="4" s="1"/>
  <c r="H153" i="59"/>
  <c r="R155" i="4" s="1"/>
  <c r="I153" i="59"/>
  <c r="S155" i="4" s="1"/>
  <c r="J154" i="59"/>
  <c r="T156" i="4" s="1"/>
  <c r="G154" i="59"/>
  <c r="Q156" i="4" s="1"/>
  <c r="H154" i="59"/>
  <c r="R156" i="4" s="1"/>
  <c r="I154" i="59"/>
  <c r="S156" i="4" s="1"/>
  <c r="H159" i="59"/>
  <c r="R161" i="4" s="1"/>
  <c r="I169" i="59"/>
  <c r="S171" i="4" s="1"/>
  <c r="J170" i="59"/>
  <c r="T172" i="4" s="1"/>
  <c r="G170" i="59"/>
  <c r="Q172" i="4" s="1"/>
  <c r="H170" i="59"/>
  <c r="R172" i="4" s="1"/>
  <c r="I170" i="59"/>
  <c r="S172" i="4" s="1"/>
  <c r="H175" i="59"/>
  <c r="R177" i="4" s="1"/>
  <c r="I185" i="59"/>
  <c r="S187" i="4" s="1"/>
  <c r="J186" i="59"/>
  <c r="T188" i="4" s="1"/>
  <c r="G186" i="59"/>
  <c r="Q188" i="4" s="1"/>
  <c r="H186" i="59"/>
  <c r="R188" i="4" s="1"/>
  <c r="I186" i="59"/>
  <c r="S188" i="4" s="1"/>
  <c r="H191" i="59"/>
  <c r="R193" i="4" s="1"/>
  <c r="I201" i="59"/>
  <c r="S203" i="4" s="1"/>
  <c r="J202" i="59"/>
  <c r="T204" i="4" s="1"/>
  <c r="G202" i="59"/>
  <c r="Q204" i="4" s="1"/>
  <c r="H202" i="59"/>
  <c r="R204" i="4" s="1"/>
  <c r="I202" i="59"/>
  <c r="S204" i="4" s="1"/>
  <c r="H207" i="59"/>
  <c r="R209" i="4" s="1"/>
  <c r="I217" i="59"/>
  <c r="S219" i="4" s="1"/>
  <c r="J218" i="59"/>
  <c r="T220" i="4" s="1"/>
  <c r="G218" i="59"/>
  <c r="Q220" i="4" s="1"/>
  <c r="J219" i="59"/>
  <c r="T221" i="4" s="1"/>
  <c r="G219" i="59"/>
  <c r="Q221" i="4" s="1"/>
  <c r="I225" i="59"/>
  <c r="S227" i="4" s="1"/>
  <c r="J243" i="59"/>
  <c r="T245" i="4" s="1"/>
  <c r="G243" i="59"/>
  <c r="Q245" i="4" s="1"/>
  <c r="I243" i="59"/>
  <c r="S245" i="4" s="1"/>
  <c r="I252" i="59"/>
  <c r="S254" i="4" s="1"/>
  <c r="J272" i="59"/>
  <c r="T274" i="4" s="1"/>
  <c r="G272" i="59"/>
  <c r="Q274" i="4" s="1"/>
  <c r="I272" i="59"/>
  <c r="S274" i="4" s="1"/>
  <c r="J274" i="59"/>
  <c r="T276" i="4" s="1"/>
  <c r="G274" i="59"/>
  <c r="Q276" i="4" s="1"/>
  <c r="J275" i="59"/>
  <c r="T277" i="4" s="1"/>
  <c r="G275" i="59"/>
  <c r="Q277" i="4" s="1"/>
  <c r="I284" i="59"/>
  <c r="S286" i="4" s="1"/>
  <c r="J304" i="59"/>
  <c r="T306" i="4" s="1"/>
  <c r="G304" i="59"/>
  <c r="Q306" i="4" s="1"/>
  <c r="I304" i="59"/>
  <c r="S306" i="4" s="1"/>
  <c r="J306" i="59"/>
  <c r="T308" i="4" s="1"/>
  <c r="G306" i="59"/>
  <c r="Q308" i="4" s="1"/>
  <c r="J307" i="59"/>
  <c r="T309" i="4" s="1"/>
  <c r="G307" i="59"/>
  <c r="Q309" i="4" s="1"/>
  <c r="I314" i="59"/>
  <c r="I333" i="59"/>
  <c r="I343" i="59"/>
  <c r="I365" i="59"/>
  <c r="I374" i="59"/>
  <c r="S376" i="4" s="1"/>
  <c r="J394" i="59"/>
  <c r="T396" i="4" s="1"/>
  <c r="G394" i="59"/>
  <c r="Q396" i="4" s="1"/>
  <c r="H394" i="59"/>
  <c r="R396" i="4" s="1"/>
  <c r="I394" i="59"/>
  <c r="S396" i="4" s="1"/>
  <c r="J395" i="59"/>
  <c r="T397" i="4" s="1"/>
  <c r="G395" i="59"/>
  <c r="Q397" i="4" s="1"/>
  <c r="H395" i="59"/>
  <c r="R397" i="4" s="1"/>
  <c r="I395" i="59"/>
  <c r="S397" i="4" s="1"/>
  <c r="I404" i="59"/>
  <c r="S406" i="4" s="1"/>
  <c r="I416" i="59"/>
  <c r="S418" i="4" s="1"/>
  <c r="J428" i="59"/>
  <c r="T430" i="4" s="1"/>
  <c r="G428" i="59"/>
  <c r="Q430" i="4" s="1"/>
  <c r="H428" i="59"/>
  <c r="R430" i="4" s="1"/>
  <c r="I428" i="59"/>
  <c r="S430" i="4" s="1"/>
  <c r="J429" i="59"/>
  <c r="T431" i="4" s="1"/>
  <c r="G429" i="59"/>
  <c r="Q431" i="4" s="1"/>
  <c r="H429" i="59"/>
  <c r="R431" i="4" s="1"/>
  <c r="I429" i="59"/>
  <c r="S431" i="4" s="1"/>
  <c r="G444" i="59"/>
  <c r="Q446" i="4" s="1"/>
  <c r="I444" i="59"/>
  <c r="S446" i="4" s="1"/>
  <c r="G460" i="59"/>
  <c r="Q462" i="4" s="1"/>
  <c r="I460" i="59"/>
  <c r="S462" i="4" s="1"/>
  <c r="J481" i="59"/>
  <c r="T483" i="4" s="1"/>
  <c r="H481" i="59"/>
  <c r="R483" i="4" s="1"/>
  <c r="I482" i="59"/>
  <c r="S484" i="4" s="1"/>
  <c r="H493" i="59"/>
  <c r="R495" i="4" s="1"/>
  <c r="H513" i="59"/>
  <c r="R515" i="4" s="1"/>
  <c r="H521" i="59"/>
  <c r="R523" i="4" s="1"/>
  <c r="H526" i="59"/>
  <c r="R528" i="4" s="1"/>
  <c r="H543" i="59"/>
  <c r="R545" i="4" s="1"/>
  <c r="J544" i="59"/>
  <c r="T546" i="4" s="1"/>
  <c r="H544" i="59"/>
  <c r="R546" i="4" s="1"/>
  <c r="I545" i="59"/>
  <c r="S547" i="4" s="1"/>
  <c r="H548" i="59"/>
  <c r="R550" i="4" s="1"/>
  <c r="G553" i="59"/>
  <c r="Q555" i="4" s="1"/>
  <c r="G554" i="59"/>
  <c r="Q556" i="4" s="1"/>
  <c r="H559" i="59"/>
  <c r="R561" i="4" s="1"/>
  <c r="J560" i="59"/>
  <c r="T562" i="4" s="1"/>
  <c r="H560" i="59"/>
  <c r="R562" i="4" s="1"/>
  <c r="I561" i="59"/>
  <c r="S563" i="4" s="1"/>
  <c r="H564" i="59"/>
  <c r="R566" i="4" s="1"/>
  <c r="H575" i="59"/>
  <c r="R577" i="4" s="1"/>
  <c r="I576" i="59"/>
  <c r="S578" i="4" s="1"/>
  <c r="I577" i="59"/>
  <c r="S579" i="4" s="1"/>
  <c r="H580" i="59"/>
  <c r="R582" i="4" s="1"/>
  <c r="H588" i="59"/>
  <c r="R590" i="4" s="1"/>
  <c r="I588" i="59"/>
  <c r="S590" i="4" s="1"/>
  <c r="J589" i="59"/>
  <c r="T591" i="4" s="1"/>
  <c r="G589" i="59"/>
  <c r="Q591" i="4" s="1"/>
  <c r="H589" i="59"/>
  <c r="R591" i="4" s="1"/>
  <c r="I589" i="59"/>
  <c r="S591" i="4" s="1"/>
  <c r="G600" i="59"/>
  <c r="Q602" i="4" s="1"/>
  <c r="J601" i="59"/>
  <c r="T603" i="4" s="1"/>
  <c r="H601" i="59"/>
  <c r="R603" i="4" s="1"/>
  <c r="I601" i="59"/>
  <c r="S603" i="4" s="1"/>
  <c r="J603" i="59"/>
  <c r="T605" i="4" s="1"/>
  <c r="H603" i="59"/>
  <c r="R605" i="4" s="1"/>
  <c r="I603" i="59"/>
  <c r="S605" i="4" s="1"/>
  <c r="H623" i="59"/>
  <c r="R625" i="4" s="1"/>
  <c r="G628" i="59"/>
  <c r="Q630" i="4" s="1"/>
  <c r="H628" i="59"/>
  <c r="R630" i="4" s="1"/>
  <c r="G629" i="59"/>
  <c r="Q631" i="4" s="1"/>
  <c r="G630" i="59"/>
  <c r="Q632" i="4" s="1"/>
  <c r="H630" i="59"/>
  <c r="R632" i="4" s="1"/>
  <c r="J639" i="59"/>
  <c r="T641" i="4" s="1"/>
  <c r="I639" i="59"/>
  <c r="S641" i="4" s="1"/>
  <c r="H652" i="59"/>
  <c r="R654" i="4" s="1"/>
  <c r="H653" i="59"/>
  <c r="R655" i="4" s="1"/>
  <c r="H656" i="59"/>
  <c r="R658" i="4" s="1"/>
  <c r="G661" i="59"/>
  <c r="Q663" i="4" s="1"/>
  <c r="G662" i="59"/>
  <c r="Q664" i="4" s="1"/>
  <c r="H662" i="59"/>
  <c r="R664" i="4" s="1"/>
  <c r="G663" i="59"/>
  <c r="Q665" i="4" s="1"/>
  <c r="H663" i="59"/>
  <c r="R665" i="4" s="1"/>
  <c r="J672" i="59"/>
  <c r="T674" i="4" s="1"/>
  <c r="I673" i="59"/>
  <c r="S675" i="4" s="1"/>
  <c r="H684" i="59"/>
  <c r="R686" i="4" s="1"/>
  <c r="J704" i="59"/>
  <c r="T706" i="4" s="1"/>
  <c r="I705" i="59"/>
  <c r="S707" i="4" s="1"/>
  <c r="H716" i="59"/>
  <c r="R718" i="4" s="1"/>
  <c r="H736" i="59"/>
  <c r="R738" i="4" s="1"/>
  <c r="I737" i="59"/>
  <c r="S739" i="4" s="1"/>
  <c r="I743" i="59"/>
  <c r="S745" i="4" s="1"/>
  <c r="G756" i="59"/>
  <c r="Q758" i="4" s="1"/>
  <c r="G762" i="59"/>
  <c r="Q764" i="4" s="1"/>
  <c r="H762" i="59"/>
  <c r="R764" i="4" s="1"/>
  <c r="I762" i="59"/>
  <c r="S764" i="4" s="1"/>
  <c r="I772" i="59"/>
  <c r="S774" i="4" s="1"/>
  <c r="J773" i="59"/>
  <c r="T775" i="4" s="1"/>
  <c r="G773" i="59"/>
  <c r="Q775" i="4" s="1"/>
  <c r="I773" i="59"/>
  <c r="S775" i="4" s="1"/>
  <c r="G784" i="59"/>
  <c r="Q786" i="4" s="1"/>
  <c r="H784" i="59"/>
  <c r="R786" i="4" s="1"/>
  <c r="I784" i="59"/>
  <c r="S786" i="4" s="1"/>
  <c r="H786" i="59"/>
  <c r="R788" i="4" s="1"/>
  <c r="I786" i="59"/>
  <c r="S788" i="4" s="1"/>
  <c r="G788" i="59"/>
  <c r="Q790" i="4" s="1"/>
  <c r="H788" i="59"/>
  <c r="R790" i="4" s="1"/>
  <c r="I788" i="59"/>
  <c r="S790" i="4" s="1"/>
  <c r="G798" i="59"/>
  <c r="Q800" i="4" s="1"/>
  <c r="G799" i="59"/>
  <c r="Q801" i="4" s="1"/>
  <c r="G802" i="59"/>
  <c r="Q804" i="4" s="1"/>
  <c r="J819" i="59"/>
  <c r="T821" i="4" s="1"/>
  <c r="G819" i="59"/>
  <c r="Q821" i="4" s="1"/>
  <c r="H819" i="59"/>
  <c r="R821" i="4" s="1"/>
  <c r="I819" i="59"/>
  <c r="S821" i="4" s="1"/>
  <c r="J820" i="59"/>
  <c r="T822" i="4" s="1"/>
  <c r="G820" i="59"/>
  <c r="Q822" i="4" s="1"/>
  <c r="H820" i="59"/>
  <c r="R822" i="4" s="1"/>
  <c r="I820" i="59"/>
  <c r="S822" i="4" s="1"/>
  <c r="G839" i="59"/>
  <c r="Q841" i="4" s="1"/>
  <c r="G841" i="59"/>
  <c r="Q843" i="4" s="1"/>
  <c r="J851" i="59"/>
  <c r="T853" i="4" s="1"/>
  <c r="G851" i="59"/>
  <c r="Q853" i="4" s="1"/>
  <c r="H851" i="59"/>
  <c r="R853" i="4" s="1"/>
  <c r="I851" i="59"/>
  <c r="S853" i="4" s="1"/>
  <c r="J852" i="59"/>
  <c r="T854" i="4" s="1"/>
  <c r="G852" i="59"/>
  <c r="Q854" i="4" s="1"/>
  <c r="H852" i="59"/>
  <c r="R854" i="4" s="1"/>
  <c r="I852" i="59"/>
  <c r="S854" i="4" s="1"/>
  <c r="G871" i="59"/>
  <c r="Q873" i="4" s="1"/>
  <c r="J4" i="59"/>
  <c r="T6" i="4" s="1"/>
  <c r="H10" i="59"/>
  <c r="R12" i="4" s="1"/>
  <c r="J15" i="59"/>
  <c r="T17" i="4" s="1"/>
  <c r="J20" i="59"/>
  <c r="T22" i="4" s="1"/>
  <c r="J25" i="59"/>
  <c r="T27" i="4" s="1"/>
  <c r="H26" i="59"/>
  <c r="R28" i="4" s="1"/>
  <c r="J31" i="59"/>
  <c r="T33" i="4" s="1"/>
  <c r="J36" i="59"/>
  <c r="T38" i="4" s="1"/>
  <c r="I42" i="59"/>
  <c r="S44" i="4" s="1"/>
  <c r="J52" i="59"/>
  <c r="T54" i="4" s="1"/>
  <c r="I58" i="59"/>
  <c r="S60" i="4" s="1"/>
  <c r="J63" i="59"/>
  <c r="T65" i="4" s="1"/>
  <c r="J68" i="59"/>
  <c r="T70" i="4" s="1"/>
  <c r="G68" i="59"/>
  <c r="Q70" i="4" s="1"/>
  <c r="J73" i="59"/>
  <c r="T75" i="4" s="1"/>
  <c r="H74" i="59"/>
  <c r="R76" i="4" s="1"/>
  <c r="I74" i="59"/>
  <c r="S76" i="4" s="1"/>
  <c r="J79" i="59"/>
  <c r="T81" i="4" s="1"/>
  <c r="H82" i="59"/>
  <c r="R84" i="4" s="1"/>
  <c r="G94" i="59"/>
  <c r="Q96" i="4" s="1"/>
  <c r="G101" i="59"/>
  <c r="Q103" i="4" s="1"/>
  <c r="H102" i="59"/>
  <c r="R104" i="4" s="1"/>
  <c r="J107" i="59"/>
  <c r="T109" i="4" s="1"/>
  <c r="G109" i="59"/>
  <c r="Q111" i="4" s="1"/>
  <c r="I116" i="59"/>
  <c r="S118" i="4" s="1"/>
  <c r="H126" i="59"/>
  <c r="R128" i="4" s="1"/>
  <c r="H128" i="59"/>
  <c r="R130" i="4" s="1"/>
  <c r="G140" i="59"/>
  <c r="Q142" i="4" s="1"/>
  <c r="H140" i="59"/>
  <c r="R142" i="4" s="1"/>
  <c r="G141" i="59"/>
  <c r="Q143" i="4" s="1"/>
  <c r="H141" i="59"/>
  <c r="R143" i="4" s="1"/>
  <c r="I148" i="59"/>
  <c r="S150" i="4" s="1"/>
  <c r="I157" i="59"/>
  <c r="S159" i="4" s="1"/>
  <c r="J158" i="59"/>
  <c r="T160" i="4" s="1"/>
  <c r="G158" i="59"/>
  <c r="Q160" i="4" s="1"/>
  <c r="H158" i="59"/>
  <c r="R160" i="4" s="1"/>
  <c r="I158" i="59"/>
  <c r="S160" i="4" s="1"/>
  <c r="I163" i="59"/>
  <c r="S165" i="4" s="1"/>
  <c r="H169" i="59"/>
  <c r="R171" i="4" s="1"/>
  <c r="I173" i="59"/>
  <c r="S175" i="4" s="1"/>
  <c r="J174" i="59"/>
  <c r="T176" i="4" s="1"/>
  <c r="G174" i="59"/>
  <c r="Q176" i="4" s="1"/>
  <c r="H174" i="59"/>
  <c r="R176" i="4" s="1"/>
  <c r="I174" i="59"/>
  <c r="S176" i="4" s="1"/>
  <c r="I179" i="59"/>
  <c r="S181" i="4" s="1"/>
  <c r="H185" i="59"/>
  <c r="R187" i="4" s="1"/>
  <c r="I189" i="59"/>
  <c r="S191" i="4" s="1"/>
  <c r="J190" i="59"/>
  <c r="T192" i="4" s="1"/>
  <c r="G190" i="59"/>
  <c r="Q192" i="4" s="1"/>
  <c r="H190" i="59"/>
  <c r="R192" i="4" s="1"/>
  <c r="I190" i="59"/>
  <c r="S192" i="4" s="1"/>
  <c r="I195" i="59"/>
  <c r="S197" i="4" s="1"/>
  <c r="H201" i="59"/>
  <c r="R203" i="4" s="1"/>
  <c r="I205" i="59"/>
  <c r="S207" i="4" s="1"/>
  <c r="J206" i="59"/>
  <c r="T208" i="4" s="1"/>
  <c r="G206" i="59"/>
  <c r="Q208" i="4" s="1"/>
  <c r="H206" i="59"/>
  <c r="R208" i="4" s="1"/>
  <c r="I206" i="59"/>
  <c r="S208" i="4" s="1"/>
  <c r="I211" i="59"/>
  <c r="S213" i="4" s="1"/>
  <c r="H217" i="59"/>
  <c r="R219" i="4" s="1"/>
  <c r="I224" i="59"/>
  <c r="S226" i="4" s="1"/>
  <c r="I235" i="59"/>
  <c r="S237" i="4" s="1"/>
  <c r="H241" i="59"/>
  <c r="R243" i="4" s="1"/>
  <c r="I241" i="59"/>
  <c r="S243" i="4" s="1"/>
  <c r="H242" i="59"/>
  <c r="R244" i="4" s="1"/>
  <c r="I242" i="59"/>
  <c r="S244" i="4" s="1"/>
  <c r="I249" i="59"/>
  <c r="S251" i="4" s="1"/>
  <c r="I260" i="59"/>
  <c r="S262" i="4" s="1"/>
  <c r="H270" i="59"/>
  <c r="R272" i="4" s="1"/>
  <c r="I270" i="59"/>
  <c r="S272" i="4" s="1"/>
  <c r="H271" i="59"/>
  <c r="R273" i="4" s="1"/>
  <c r="I271" i="59"/>
  <c r="S273" i="4" s="1"/>
  <c r="I281" i="59"/>
  <c r="S283" i="4" s="1"/>
  <c r="I292" i="59"/>
  <c r="S294" i="4" s="1"/>
  <c r="H302" i="59"/>
  <c r="R304" i="4" s="1"/>
  <c r="I302" i="59"/>
  <c r="S304" i="4" s="1"/>
  <c r="H303" i="59"/>
  <c r="R305" i="4" s="1"/>
  <c r="I303" i="59"/>
  <c r="S305" i="4" s="1"/>
  <c r="J313" i="59"/>
  <c r="G313" i="59"/>
  <c r="I313" i="59"/>
  <c r="I322" i="59"/>
  <c r="J331" i="59"/>
  <c r="G331" i="59"/>
  <c r="H331" i="59"/>
  <c r="I331" i="59"/>
  <c r="J332" i="59"/>
  <c r="G332" i="59"/>
  <c r="H332" i="59"/>
  <c r="I332" i="59"/>
  <c r="S333" i="4" s="1"/>
  <c r="I341" i="59"/>
  <c r="I353" i="59"/>
  <c r="J363" i="59"/>
  <c r="G363" i="59"/>
  <c r="H363" i="59"/>
  <c r="I363" i="59"/>
  <c r="J364" i="59"/>
  <c r="G364" i="59"/>
  <c r="Q365" i="4" s="1"/>
  <c r="H364" i="59"/>
  <c r="I364" i="59"/>
  <c r="S365" i="4" s="1"/>
  <c r="I385" i="59"/>
  <c r="J402" i="59"/>
  <c r="T404" i="4" s="1"/>
  <c r="G402" i="59"/>
  <c r="Q404" i="4" s="1"/>
  <c r="H402" i="59"/>
  <c r="R404" i="4" s="1"/>
  <c r="I402" i="59"/>
  <c r="S404" i="4" s="1"/>
  <c r="J403" i="59"/>
  <c r="T405" i="4" s="1"/>
  <c r="G403" i="59"/>
  <c r="Q405" i="4" s="1"/>
  <c r="H403" i="59"/>
  <c r="R405" i="4" s="1"/>
  <c r="I403" i="59"/>
  <c r="S405" i="4" s="1"/>
  <c r="I412" i="59"/>
  <c r="S414" i="4" s="1"/>
  <c r="I424" i="59"/>
  <c r="S426" i="4" s="1"/>
  <c r="J436" i="59"/>
  <c r="T438" i="4" s="1"/>
  <c r="G436" i="59"/>
  <c r="Q438" i="4" s="1"/>
  <c r="H436" i="59"/>
  <c r="R438" i="4" s="1"/>
  <c r="I436" i="59"/>
  <c r="S438" i="4" s="1"/>
  <c r="J437" i="59"/>
  <c r="T439" i="4" s="1"/>
  <c r="G437" i="59"/>
  <c r="Q439" i="4" s="1"/>
  <c r="H437" i="59"/>
  <c r="R439" i="4" s="1"/>
  <c r="I437" i="59"/>
  <c r="S439" i="4" s="1"/>
  <c r="J438" i="59"/>
  <c r="T440" i="4" s="1"/>
  <c r="G438" i="59"/>
  <c r="Q440" i="4" s="1"/>
  <c r="H438" i="59"/>
  <c r="R440" i="4" s="1"/>
  <c r="G442" i="59"/>
  <c r="Q444" i="4" s="1"/>
  <c r="G443" i="59"/>
  <c r="Q445" i="4" s="1"/>
  <c r="G448" i="59"/>
  <c r="Q450" i="4" s="1"/>
  <c r="I448" i="59"/>
  <c r="S450" i="4" s="1"/>
  <c r="G454" i="59"/>
  <c r="Q456" i="4" s="1"/>
  <c r="H454" i="59"/>
  <c r="R456" i="4" s="1"/>
  <c r="G458" i="59"/>
  <c r="Q460" i="4" s="1"/>
  <c r="G459" i="59"/>
  <c r="Q461" i="4" s="1"/>
  <c r="G464" i="59"/>
  <c r="Q466" i="4" s="1"/>
  <c r="I464" i="59"/>
  <c r="S466" i="4" s="1"/>
  <c r="G470" i="59"/>
  <c r="Q472" i="4" s="1"/>
  <c r="H470" i="59"/>
  <c r="R472" i="4" s="1"/>
  <c r="G478" i="59"/>
  <c r="Q480" i="4" s="1"/>
  <c r="G479" i="59"/>
  <c r="Q481" i="4" s="1"/>
  <c r="H479" i="59"/>
  <c r="R481" i="4" s="1"/>
  <c r="G480" i="59"/>
  <c r="Q482" i="4" s="1"/>
  <c r="H480" i="59"/>
  <c r="R482" i="4" s="1"/>
  <c r="J489" i="59"/>
  <c r="T491" i="4" s="1"/>
  <c r="H489" i="59"/>
  <c r="R491" i="4" s="1"/>
  <c r="I490" i="59"/>
  <c r="S492" i="4" s="1"/>
  <c r="H501" i="59"/>
  <c r="R503" i="4" s="1"/>
  <c r="H502" i="59"/>
  <c r="R504" i="4" s="1"/>
  <c r="G510" i="59"/>
  <c r="Q512" i="4" s="1"/>
  <c r="G511" i="59"/>
  <c r="Q513" i="4" s="1"/>
  <c r="H511" i="59"/>
  <c r="R513" i="4" s="1"/>
  <c r="G512" i="59"/>
  <c r="Q514" i="4" s="1"/>
  <c r="H512" i="59"/>
  <c r="R514" i="4" s="1"/>
  <c r="J524" i="59"/>
  <c r="T526" i="4" s="1"/>
  <c r="I525" i="59"/>
  <c r="S527" i="4" s="1"/>
  <c r="H534" i="59"/>
  <c r="R536" i="4" s="1"/>
  <c r="H537" i="59"/>
  <c r="R539" i="4" s="1"/>
  <c r="H538" i="59"/>
  <c r="R540" i="4" s="1"/>
  <c r="G543" i="59"/>
  <c r="Q545" i="4" s="1"/>
  <c r="J546" i="59"/>
  <c r="T548" i="4" s="1"/>
  <c r="I547" i="59"/>
  <c r="S549" i="4" s="1"/>
  <c r="H552" i="59"/>
  <c r="R554" i="4" s="1"/>
  <c r="G559" i="59"/>
  <c r="Q561" i="4" s="1"/>
  <c r="J562" i="59"/>
  <c r="T564" i="4" s="1"/>
  <c r="I563" i="59"/>
  <c r="S565" i="4" s="1"/>
  <c r="H568" i="59"/>
  <c r="R570" i="4" s="1"/>
  <c r="H569" i="59"/>
  <c r="R571" i="4" s="1"/>
  <c r="H570" i="59"/>
  <c r="R572" i="4" s="1"/>
  <c r="G575" i="59"/>
  <c r="Q577" i="4" s="1"/>
  <c r="J578" i="59"/>
  <c r="T580" i="4" s="1"/>
  <c r="I579" i="59"/>
  <c r="S581" i="4" s="1"/>
  <c r="H584" i="59"/>
  <c r="R586" i="4" s="1"/>
  <c r="I584" i="59"/>
  <c r="S586" i="4" s="1"/>
  <c r="H585" i="59"/>
  <c r="R587" i="4" s="1"/>
  <c r="G596" i="59"/>
  <c r="Q598" i="4" s="1"/>
  <c r="H596" i="59"/>
  <c r="R598" i="4" s="1"/>
  <c r="G597" i="59"/>
  <c r="Q599" i="4" s="1"/>
  <c r="G598" i="59"/>
  <c r="Q600" i="4" s="1"/>
  <c r="H598" i="59"/>
  <c r="R600" i="4" s="1"/>
  <c r="G616" i="59"/>
  <c r="Q618" i="4" s="1"/>
  <c r="J617" i="59"/>
  <c r="T619" i="4" s="1"/>
  <c r="H617" i="59"/>
  <c r="R619" i="4" s="1"/>
  <c r="I617" i="59"/>
  <c r="S619" i="4" s="1"/>
  <c r="J647" i="59"/>
  <c r="T649" i="4" s="1"/>
  <c r="I647" i="59"/>
  <c r="S649" i="4" s="1"/>
  <c r="H660" i="59"/>
  <c r="R662" i="4" s="1"/>
  <c r="J680" i="59"/>
  <c r="T682" i="4" s="1"/>
  <c r="I681" i="59"/>
  <c r="S683" i="4" s="1"/>
  <c r="H692" i="59"/>
  <c r="R694" i="4" s="1"/>
  <c r="H693" i="59"/>
  <c r="R695" i="4" s="1"/>
  <c r="H696" i="59"/>
  <c r="R698" i="4" s="1"/>
  <c r="G701" i="59"/>
  <c r="Q703" i="4" s="1"/>
  <c r="G702" i="59"/>
  <c r="Q704" i="4" s="1"/>
  <c r="H702" i="59"/>
  <c r="R704" i="4" s="1"/>
  <c r="G703" i="59"/>
  <c r="Q705" i="4" s="1"/>
  <c r="H703" i="59"/>
  <c r="R705" i="4" s="1"/>
  <c r="J712" i="59"/>
  <c r="T714" i="4" s="1"/>
  <c r="I713" i="59"/>
  <c r="S715" i="4" s="1"/>
  <c r="H725" i="59"/>
  <c r="R727" i="4" s="1"/>
  <c r="J733" i="59"/>
  <c r="T735" i="4" s="1"/>
  <c r="G733" i="59"/>
  <c r="Q735" i="4" s="1"/>
  <c r="J734" i="59"/>
  <c r="T736" i="4" s="1"/>
  <c r="G734" i="59"/>
  <c r="Q736" i="4" s="1"/>
  <c r="H734" i="59"/>
  <c r="R736" i="4" s="1"/>
  <c r="J735" i="59"/>
  <c r="T737" i="4" s="1"/>
  <c r="G735" i="59"/>
  <c r="Q737" i="4" s="1"/>
  <c r="H735" i="59"/>
  <c r="R737" i="4" s="1"/>
  <c r="H741" i="59"/>
  <c r="R743" i="4" s="1"/>
  <c r="G749" i="59"/>
  <c r="Q751" i="4" s="1"/>
  <c r="G754" i="59"/>
  <c r="Q756" i="4" s="1"/>
  <c r="G760" i="59"/>
  <c r="Q762" i="4" s="1"/>
  <c r="G795" i="59"/>
  <c r="Q797" i="4" s="1"/>
  <c r="G811" i="59"/>
  <c r="Q813" i="4" s="1"/>
  <c r="G815" i="59"/>
  <c r="Q817" i="4" s="1"/>
  <c r="J827" i="59"/>
  <c r="T829" i="4" s="1"/>
  <c r="G827" i="59"/>
  <c r="Q829" i="4" s="1"/>
  <c r="H827" i="59"/>
  <c r="R829" i="4" s="1"/>
  <c r="I827" i="59"/>
  <c r="S829" i="4" s="1"/>
  <c r="J828" i="59"/>
  <c r="T830" i="4" s="1"/>
  <c r="G828" i="59"/>
  <c r="Q830" i="4" s="1"/>
  <c r="H828" i="59"/>
  <c r="R830" i="4" s="1"/>
  <c r="I828" i="59"/>
  <c r="S830" i="4" s="1"/>
  <c r="G847" i="59"/>
  <c r="Q849" i="4" s="1"/>
  <c r="G849" i="59"/>
  <c r="Q851" i="4" s="1"/>
  <c r="J859" i="59"/>
  <c r="T861" i="4" s="1"/>
  <c r="H859" i="59"/>
  <c r="R861" i="4" s="1"/>
  <c r="I859" i="59"/>
  <c r="S861" i="4" s="1"/>
  <c r="J860" i="59"/>
  <c r="T862" i="4" s="1"/>
  <c r="G860" i="59"/>
  <c r="Q862" i="4" s="1"/>
  <c r="H860" i="59"/>
  <c r="R862" i="4" s="1"/>
  <c r="I860" i="59"/>
  <c r="S862" i="4" s="1"/>
  <c r="H873" i="59"/>
  <c r="R875" i="4" s="1"/>
  <c r="G875" i="59"/>
  <c r="Q877" i="4" s="1"/>
  <c r="H875" i="59"/>
  <c r="R877" i="4" s="1"/>
  <c r="G4" i="59"/>
  <c r="Q6" i="4" s="1"/>
  <c r="J9" i="59"/>
  <c r="T11" i="4" s="1"/>
  <c r="I10" i="59"/>
  <c r="S12" i="4" s="1"/>
  <c r="G20" i="59"/>
  <c r="Q22" i="4" s="1"/>
  <c r="I26" i="59"/>
  <c r="S28" i="4" s="1"/>
  <c r="G36" i="59"/>
  <c r="Q38" i="4" s="1"/>
  <c r="J41" i="59"/>
  <c r="T43" i="4" s="1"/>
  <c r="H42" i="59"/>
  <c r="R44" i="4" s="1"/>
  <c r="J47" i="59"/>
  <c r="T49" i="4" s="1"/>
  <c r="G52" i="59"/>
  <c r="Q54" i="4" s="1"/>
  <c r="J57" i="59"/>
  <c r="T59" i="4" s="1"/>
  <c r="H58" i="59"/>
  <c r="R60" i="4" s="1"/>
  <c r="J3" i="59"/>
  <c r="T5" i="4" s="1"/>
  <c r="J8" i="59"/>
  <c r="T10" i="4" s="1"/>
  <c r="J13" i="59"/>
  <c r="T15" i="4" s="1"/>
  <c r="H14" i="59"/>
  <c r="R16" i="4" s="1"/>
  <c r="I14" i="59"/>
  <c r="S16" i="4" s="1"/>
  <c r="J19" i="59"/>
  <c r="T21" i="4" s="1"/>
  <c r="J24" i="59"/>
  <c r="T26" i="4" s="1"/>
  <c r="G24" i="59"/>
  <c r="Q26" i="4" s="1"/>
  <c r="J29" i="59"/>
  <c r="T31" i="4" s="1"/>
  <c r="H30" i="59"/>
  <c r="R32" i="4" s="1"/>
  <c r="I30" i="59"/>
  <c r="S32" i="4" s="1"/>
  <c r="J35" i="59"/>
  <c r="T37" i="4" s="1"/>
  <c r="J40" i="59"/>
  <c r="T42" i="4" s="1"/>
  <c r="G40" i="59"/>
  <c r="Q42" i="4" s="1"/>
  <c r="J45" i="59"/>
  <c r="T47" i="4" s="1"/>
  <c r="H46" i="59"/>
  <c r="R48" i="4" s="1"/>
  <c r="I46" i="59"/>
  <c r="S48" i="4" s="1"/>
  <c r="J51" i="59"/>
  <c r="T53" i="4" s="1"/>
  <c r="J56" i="59"/>
  <c r="T58" i="4" s="1"/>
  <c r="G56" i="59"/>
  <c r="Q58" i="4" s="1"/>
  <c r="J61" i="59"/>
  <c r="T63" i="4" s="1"/>
  <c r="H62" i="59"/>
  <c r="R64" i="4" s="1"/>
  <c r="I62" i="59"/>
  <c r="S64" i="4" s="1"/>
  <c r="J67" i="59"/>
  <c r="T69" i="4" s="1"/>
  <c r="J72" i="59"/>
  <c r="T74" i="4" s="1"/>
  <c r="G72" i="59"/>
  <c r="Q74" i="4" s="1"/>
  <c r="J77" i="59"/>
  <c r="T79" i="4" s="1"/>
  <c r="H78" i="59"/>
  <c r="R80" i="4" s="1"/>
  <c r="I78" i="59"/>
  <c r="S80" i="4" s="1"/>
  <c r="G85" i="59"/>
  <c r="Q87" i="4" s="1"/>
  <c r="H86" i="59"/>
  <c r="R88" i="4" s="1"/>
  <c r="J91" i="59"/>
  <c r="T93" i="4" s="1"/>
  <c r="G93" i="59"/>
  <c r="Q95" i="4" s="1"/>
  <c r="J98" i="59"/>
  <c r="T100" i="4" s="1"/>
  <c r="G99" i="59"/>
  <c r="Q101" i="4" s="1"/>
  <c r="H99" i="59"/>
  <c r="R101" i="4" s="1"/>
  <c r="I99" i="59"/>
  <c r="S101" i="4" s="1"/>
  <c r="H106" i="59"/>
  <c r="R108" i="4" s="1"/>
  <c r="J113" i="59"/>
  <c r="T115" i="4" s="1"/>
  <c r="G113" i="59"/>
  <c r="Q115" i="4" s="1"/>
  <c r="I124" i="59"/>
  <c r="S126" i="4" s="1"/>
  <c r="H136" i="59"/>
  <c r="R138" i="4" s="1"/>
  <c r="H138" i="59"/>
  <c r="R140" i="4" s="1"/>
  <c r="H142" i="59"/>
  <c r="R144" i="4" s="1"/>
  <c r="H151" i="59"/>
  <c r="R153" i="4" s="1"/>
  <c r="I161" i="59"/>
  <c r="S163" i="4" s="1"/>
  <c r="J162" i="59"/>
  <c r="T164" i="4" s="1"/>
  <c r="G162" i="59"/>
  <c r="Q164" i="4" s="1"/>
  <c r="H162" i="59"/>
  <c r="R164" i="4" s="1"/>
  <c r="I162" i="59"/>
  <c r="S164" i="4" s="1"/>
  <c r="H167" i="59"/>
  <c r="R169" i="4" s="1"/>
  <c r="I177" i="59"/>
  <c r="S179" i="4" s="1"/>
  <c r="J178" i="59"/>
  <c r="T180" i="4" s="1"/>
  <c r="G178" i="59"/>
  <c r="Q180" i="4" s="1"/>
  <c r="H178" i="59"/>
  <c r="R180" i="4" s="1"/>
  <c r="I178" i="59"/>
  <c r="S180" i="4" s="1"/>
  <c r="H183" i="59"/>
  <c r="R185" i="4" s="1"/>
  <c r="I193" i="59"/>
  <c r="S195" i="4" s="1"/>
  <c r="J194" i="59"/>
  <c r="T196" i="4" s="1"/>
  <c r="G194" i="59"/>
  <c r="Q196" i="4" s="1"/>
  <c r="H194" i="59"/>
  <c r="R196" i="4" s="1"/>
  <c r="I194" i="59"/>
  <c r="S196" i="4" s="1"/>
  <c r="H199" i="59"/>
  <c r="R201" i="4" s="1"/>
  <c r="I209" i="59"/>
  <c r="S211" i="4" s="1"/>
  <c r="J210" i="59"/>
  <c r="T212" i="4" s="1"/>
  <c r="G210" i="59"/>
  <c r="Q212" i="4" s="1"/>
  <c r="H210" i="59"/>
  <c r="R212" i="4" s="1"/>
  <c r="I210" i="59"/>
  <c r="S212" i="4" s="1"/>
  <c r="H215" i="59"/>
  <c r="R217" i="4" s="1"/>
  <c r="J231" i="59"/>
  <c r="T233" i="4" s="1"/>
  <c r="G231" i="59"/>
  <c r="Q233" i="4" s="1"/>
  <c r="I231" i="59"/>
  <c r="S233" i="4" s="1"/>
  <c r="J234" i="59"/>
  <c r="T236" i="4" s="1"/>
  <c r="G234" i="59"/>
  <c r="Q236" i="4" s="1"/>
  <c r="I239" i="59"/>
  <c r="S241" i="4" s="1"/>
  <c r="J256" i="59"/>
  <c r="T258" i="4" s="1"/>
  <c r="G256" i="59"/>
  <c r="Q258" i="4" s="1"/>
  <c r="I256" i="59"/>
  <c r="S258" i="4" s="1"/>
  <c r="J258" i="59"/>
  <c r="T260" i="4" s="1"/>
  <c r="G258" i="59"/>
  <c r="Q260" i="4" s="1"/>
  <c r="J259" i="59"/>
  <c r="T261" i="4" s="1"/>
  <c r="G259" i="59"/>
  <c r="Q261" i="4" s="1"/>
  <c r="I268" i="59"/>
  <c r="S270" i="4" s="1"/>
  <c r="J288" i="59"/>
  <c r="T290" i="4" s="1"/>
  <c r="G288" i="59"/>
  <c r="Q290" i="4" s="1"/>
  <c r="I288" i="59"/>
  <c r="S290" i="4" s="1"/>
  <c r="J290" i="59"/>
  <c r="T292" i="4" s="1"/>
  <c r="G290" i="59"/>
  <c r="Q292" i="4" s="1"/>
  <c r="J291" i="59"/>
  <c r="T293" i="4" s="1"/>
  <c r="G291" i="59"/>
  <c r="Q293" i="4" s="1"/>
  <c r="I300" i="59"/>
  <c r="S302" i="4" s="1"/>
  <c r="I319" i="59"/>
  <c r="S320" i="4" s="1"/>
  <c r="I326" i="59"/>
  <c r="S327" i="4" s="1"/>
  <c r="I349" i="59"/>
  <c r="S350" i="4" s="1"/>
  <c r="I359" i="59"/>
  <c r="I380" i="59"/>
  <c r="S382" i="4" s="1"/>
  <c r="I392" i="59"/>
  <c r="S394" i="4" s="1"/>
  <c r="I398" i="59"/>
  <c r="S400" i="4" s="1"/>
  <c r="J410" i="59"/>
  <c r="T412" i="4" s="1"/>
  <c r="G410" i="59"/>
  <c r="Q412" i="4" s="1"/>
  <c r="H410" i="59"/>
  <c r="R412" i="4" s="1"/>
  <c r="I410" i="59"/>
  <c r="S412" i="4" s="1"/>
  <c r="J411" i="59"/>
  <c r="T413" i="4" s="1"/>
  <c r="G411" i="59"/>
  <c r="Q413" i="4" s="1"/>
  <c r="H411" i="59"/>
  <c r="R413" i="4" s="1"/>
  <c r="I411" i="59"/>
  <c r="S413" i="4" s="1"/>
  <c r="I430" i="59"/>
  <c r="S432" i="4" s="1"/>
  <c r="I432" i="59"/>
  <c r="S434" i="4" s="1"/>
  <c r="G452" i="59"/>
  <c r="Q454" i="4" s="1"/>
  <c r="I452" i="59"/>
  <c r="S454" i="4" s="1"/>
  <c r="G468" i="59"/>
  <c r="Q470" i="4" s="1"/>
  <c r="I468" i="59"/>
  <c r="S470" i="4" s="1"/>
  <c r="H477" i="59"/>
  <c r="R479" i="4" s="1"/>
  <c r="H497" i="59"/>
  <c r="R499" i="4" s="1"/>
  <c r="I498" i="59"/>
  <c r="S500" i="4" s="1"/>
  <c r="H509" i="59"/>
  <c r="R511" i="4" s="1"/>
  <c r="H517" i="59"/>
  <c r="R519" i="4" s="1"/>
  <c r="H518" i="59"/>
  <c r="R520" i="4" s="1"/>
  <c r="J530" i="59"/>
  <c r="T532" i="4" s="1"/>
  <c r="J532" i="59"/>
  <c r="T534" i="4" s="1"/>
  <c r="I533" i="59"/>
  <c r="S535" i="4" s="1"/>
  <c r="H541" i="59"/>
  <c r="R543" i="4" s="1"/>
  <c r="H542" i="59"/>
  <c r="R544" i="4" s="1"/>
  <c r="J550" i="59"/>
  <c r="T552" i="4" s="1"/>
  <c r="I551" i="59"/>
  <c r="S553" i="4" s="1"/>
  <c r="H557" i="59"/>
  <c r="R559" i="4" s="1"/>
  <c r="H558" i="59"/>
  <c r="R560" i="4" s="1"/>
  <c r="J566" i="59"/>
  <c r="T568" i="4" s="1"/>
  <c r="I567" i="59"/>
  <c r="S569" i="4" s="1"/>
  <c r="H573" i="59"/>
  <c r="R575" i="4" s="1"/>
  <c r="H574" i="59"/>
  <c r="R576" i="4" s="1"/>
  <c r="J582" i="59"/>
  <c r="T584" i="4" s="1"/>
  <c r="I583" i="59"/>
  <c r="S585" i="4" s="1"/>
  <c r="H592" i="59"/>
  <c r="R594" i="4" s="1"/>
  <c r="G608" i="59"/>
  <c r="Q610" i="4" s="1"/>
  <c r="H608" i="59"/>
  <c r="R610" i="4" s="1"/>
  <c r="G609" i="59"/>
  <c r="Q611" i="4" s="1"/>
  <c r="G610" i="59"/>
  <c r="Q612" i="4" s="1"/>
  <c r="H610" i="59"/>
  <c r="R612" i="4" s="1"/>
  <c r="G612" i="59"/>
  <c r="Q614" i="4" s="1"/>
  <c r="H612" i="59"/>
  <c r="R614" i="4" s="1"/>
  <c r="G613" i="59"/>
  <c r="Q615" i="4" s="1"/>
  <c r="G614" i="59"/>
  <c r="Q616" i="4" s="1"/>
  <c r="H614" i="59"/>
  <c r="R616" i="4" s="1"/>
  <c r="G624" i="59"/>
  <c r="Q626" i="4" s="1"/>
  <c r="J625" i="59"/>
  <c r="T627" i="4" s="1"/>
  <c r="H625" i="59"/>
  <c r="R627" i="4" s="1"/>
  <c r="I625" i="59"/>
  <c r="S627" i="4" s="1"/>
  <c r="H635" i="59"/>
  <c r="R637" i="4" s="1"/>
  <c r="H639" i="59"/>
  <c r="R641" i="4" s="1"/>
  <c r="G644" i="59"/>
  <c r="Q646" i="4" s="1"/>
  <c r="H644" i="59"/>
  <c r="R646" i="4" s="1"/>
  <c r="G645" i="59"/>
  <c r="Q647" i="4" s="1"/>
  <c r="G646" i="59"/>
  <c r="Q648" i="4" s="1"/>
  <c r="H646" i="59"/>
  <c r="R648" i="4" s="1"/>
  <c r="J656" i="59"/>
  <c r="T658" i="4" s="1"/>
  <c r="I656" i="59"/>
  <c r="S658" i="4" s="1"/>
  <c r="I657" i="59"/>
  <c r="S659" i="4" s="1"/>
  <c r="H668" i="59"/>
  <c r="R670" i="4" s="1"/>
  <c r="H669" i="59"/>
  <c r="R671" i="4" s="1"/>
  <c r="H672" i="59"/>
  <c r="R674" i="4" s="1"/>
  <c r="J688" i="59"/>
  <c r="T690" i="4" s="1"/>
  <c r="I689" i="59"/>
  <c r="S691" i="4" s="1"/>
  <c r="H700" i="59"/>
  <c r="R702" i="4" s="1"/>
  <c r="H721" i="59"/>
  <c r="R723" i="4" s="1"/>
  <c r="I724" i="59"/>
  <c r="S726" i="4" s="1"/>
  <c r="H732" i="59"/>
  <c r="R734" i="4" s="1"/>
  <c r="G747" i="59"/>
  <c r="Q749" i="4" s="1"/>
  <c r="H750" i="59"/>
  <c r="R752" i="4" s="1"/>
  <c r="H752" i="59"/>
  <c r="R754" i="4" s="1"/>
  <c r="I752" i="59"/>
  <c r="S754" i="4" s="1"/>
  <c r="I764" i="59"/>
  <c r="S766" i="4" s="1"/>
  <c r="J765" i="59"/>
  <c r="T767" i="4" s="1"/>
  <c r="G765" i="59"/>
  <c r="Q767" i="4" s="1"/>
  <c r="I765" i="59"/>
  <c r="S767" i="4" s="1"/>
  <c r="I771" i="59"/>
  <c r="S773" i="4" s="1"/>
  <c r="I780" i="59"/>
  <c r="S782" i="4" s="1"/>
  <c r="J783" i="59"/>
  <c r="T785" i="4" s="1"/>
  <c r="G783" i="59"/>
  <c r="Q785" i="4" s="1"/>
  <c r="I783" i="59"/>
  <c r="S785" i="4" s="1"/>
  <c r="J791" i="59"/>
  <c r="T793" i="4" s="1"/>
  <c r="G791" i="59"/>
  <c r="Q793" i="4" s="1"/>
  <c r="I791" i="59"/>
  <c r="S793" i="4" s="1"/>
  <c r="J793" i="59"/>
  <c r="T795" i="4" s="1"/>
  <c r="G793" i="59"/>
  <c r="Q795" i="4" s="1"/>
  <c r="I793" i="59"/>
  <c r="S795" i="4" s="1"/>
  <c r="G823" i="59"/>
  <c r="Q825" i="4" s="1"/>
  <c r="G825" i="59"/>
  <c r="Q827" i="4" s="1"/>
  <c r="J835" i="59"/>
  <c r="T837" i="4" s="1"/>
  <c r="G835" i="59"/>
  <c r="Q837" i="4" s="1"/>
  <c r="H835" i="59"/>
  <c r="R837" i="4" s="1"/>
  <c r="I835" i="59"/>
  <c r="S837" i="4" s="1"/>
  <c r="J836" i="59"/>
  <c r="T838" i="4" s="1"/>
  <c r="G836" i="59"/>
  <c r="Q838" i="4" s="1"/>
  <c r="H836" i="59"/>
  <c r="R838" i="4" s="1"/>
  <c r="I836" i="59"/>
  <c r="S838" i="4" s="1"/>
  <c r="G855" i="59"/>
  <c r="Q857" i="4" s="1"/>
  <c r="G857" i="59"/>
  <c r="Q859" i="4" s="1"/>
  <c r="J867" i="59"/>
  <c r="T869" i="4" s="1"/>
  <c r="H867" i="59"/>
  <c r="R869" i="4" s="1"/>
  <c r="I867" i="59"/>
  <c r="S869" i="4" s="1"/>
  <c r="J868" i="59"/>
  <c r="T870" i="4" s="1"/>
  <c r="G868" i="59"/>
  <c r="Q870" i="4" s="1"/>
  <c r="H868" i="59"/>
  <c r="R870" i="4" s="1"/>
  <c r="I868" i="59"/>
  <c r="S870" i="4" s="1"/>
  <c r="I3" i="59"/>
  <c r="S5" i="4" s="1"/>
  <c r="H7" i="59"/>
  <c r="R9" i="4" s="1"/>
  <c r="H11" i="59"/>
  <c r="R13" i="4" s="1"/>
  <c r="G13" i="59"/>
  <c r="Q15" i="4" s="1"/>
  <c r="G17" i="59"/>
  <c r="Q19" i="4" s="1"/>
  <c r="H19" i="59"/>
  <c r="R21" i="4" s="1"/>
  <c r="I23" i="59"/>
  <c r="S25" i="4" s="1"/>
  <c r="H27" i="59"/>
  <c r="R29" i="4" s="1"/>
  <c r="H31" i="59"/>
  <c r="R33" i="4" s="1"/>
  <c r="G33" i="59"/>
  <c r="Q35" i="4" s="1"/>
  <c r="H35" i="59"/>
  <c r="R37" i="4" s="1"/>
  <c r="G37" i="59"/>
  <c r="Q39" i="4" s="1"/>
  <c r="H39" i="59"/>
  <c r="R41" i="4" s="1"/>
  <c r="H47" i="59"/>
  <c r="R49" i="4" s="1"/>
  <c r="I51" i="59"/>
  <c r="S53" i="4" s="1"/>
  <c r="H55" i="59"/>
  <c r="R57" i="4" s="1"/>
  <c r="G57" i="59"/>
  <c r="Q59" i="4" s="1"/>
  <c r="H59" i="59"/>
  <c r="R61" i="4" s="1"/>
  <c r="I63" i="59"/>
  <c r="S65" i="4" s="1"/>
  <c r="I67" i="59"/>
  <c r="S69" i="4" s="1"/>
  <c r="G69" i="59"/>
  <c r="Q71" i="4" s="1"/>
  <c r="I75" i="59"/>
  <c r="S77" i="4" s="1"/>
  <c r="H79" i="59"/>
  <c r="R81" i="4" s="1"/>
  <c r="I79" i="59"/>
  <c r="S81" i="4" s="1"/>
  <c r="G84" i="59"/>
  <c r="Q86" i="4" s="1"/>
  <c r="H84" i="59"/>
  <c r="R86" i="4" s="1"/>
  <c r="H85" i="59"/>
  <c r="R87" i="4" s="1"/>
  <c r="G90" i="59"/>
  <c r="Q92" i="4" s="1"/>
  <c r="J93" i="59"/>
  <c r="T95" i="4" s="1"/>
  <c r="J94" i="59"/>
  <c r="T96" i="4" s="1"/>
  <c r="Q97" i="4"/>
  <c r="H95" i="59"/>
  <c r="R97" i="4" s="1"/>
  <c r="I95" i="59"/>
  <c r="S97" i="4" s="1"/>
  <c r="J100" i="59"/>
  <c r="T102" i="4" s="1"/>
  <c r="G100" i="59"/>
  <c r="Q102" i="4" s="1"/>
  <c r="H100" i="59"/>
  <c r="R102" i="4" s="1"/>
  <c r="H101" i="59"/>
  <c r="R103" i="4" s="1"/>
  <c r="G106" i="59"/>
  <c r="Q108" i="4" s="1"/>
  <c r="J109" i="59"/>
  <c r="T111" i="4" s="1"/>
  <c r="J110" i="59"/>
  <c r="T112" i="4" s="1"/>
  <c r="G111" i="59"/>
  <c r="Q113" i="4" s="1"/>
  <c r="H111" i="59"/>
  <c r="R113" i="4" s="1"/>
  <c r="I111" i="59"/>
  <c r="S113" i="4" s="1"/>
  <c r="G114" i="59"/>
  <c r="Q116" i="4" s="1"/>
  <c r="G115" i="59"/>
  <c r="Q117" i="4" s="1"/>
  <c r="H115" i="59"/>
  <c r="R117" i="4" s="1"/>
  <c r="I118" i="59"/>
  <c r="S120" i="4" s="1"/>
  <c r="G122" i="59"/>
  <c r="Q124" i="4" s="1"/>
  <c r="G123" i="59"/>
  <c r="Q125" i="4" s="1"/>
  <c r="H123" i="59"/>
  <c r="R125" i="4" s="1"/>
  <c r="I126" i="59"/>
  <c r="S128" i="4" s="1"/>
  <c r="H130" i="59"/>
  <c r="R132" i="4" s="1"/>
  <c r="G132" i="59"/>
  <c r="Q134" i="4" s="1"/>
  <c r="G133" i="59"/>
  <c r="Q135" i="4" s="1"/>
  <c r="H133" i="59"/>
  <c r="R135" i="4" s="1"/>
  <c r="I136" i="59"/>
  <c r="S138" i="4" s="1"/>
  <c r="J156" i="59"/>
  <c r="T158" i="4" s="1"/>
  <c r="G156" i="59"/>
  <c r="Q158" i="4" s="1"/>
  <c r="H156" i="59"/>
  <c r="R158" i="4" s="1"/>
  <c r="I156" i="59"/>
  <c r="S158" i="4" s="1"/>
  <c r="H218" i="59"/>
  <c r="R220" i="4" s="1"/>
  <c r="I218" i="59"/>
  <c r="S220" i="4" s="1"/>
  <c r="H231" i="59"/>
  <c r="R233" i="4" s="1"/>
  <c r="H243" i="59"/>
  <c r="R245" i="4" s="1"/>
  <c r="H256" i="59"/>
  <c r="R258" i="4" s="1"/>
  <c r="H257" i="59"/>
  <c r="R259" i="4" s="1"/>
  <c r="I257" i="59"/>
  <c r="S259" i="4" s="1"/>
  <c r="H272" i="59"/>
  <c r="R274" i="4" s="1"/>
  <c r="H273" i="59"/>
  <c r="R275" i="4" s="1"/>
  <c r="I273" i="59"/>
  <c r="S275" i="4" s="1"/>
  <c r="H288" i="59"/>
  <c r="R290" i="4" s="1"/>
  <c r="H289" i="59"/>
  <c r="R291" i="4" s="1"/>
  <c r="I289" i="59"/>
  <c r="S291" i="4" s="1"/>
  <c r="H304" i="59"/>
  <c r="R306" i="4" s="1"/>
  <c r="H305" i="59"/>
  <c r="R307" i="4" s="1"/>
  <c r="I305" i="59"/>
  <c r="S307" i="4" s="1"/>
  <c r="H319" i="59"/>
  <c r="R320" i="4" s="1"/>
  <c r="J320" i="59"/>
  <c r="G320" i="59"/>
  <c r="H320" i="59"/>
  <c r="I320" i="59"/>
  <c r="S321" i="4" s="1"/>
  <c r="J333" i="59"/>
  <c r="T334" i="4" s="1"/>
  <c r="G333" i="59"/>
  <c r="Q334" i="4" s="1"/>
  <c r="H333" i="59"/>
  <c r="R334" i="4" s="1"/>
  <c r="J334" i="59"/>
  <c r="G334" i="59"/>
  <c r="H334" i="59"/>
  <c r="I334" i="59"/>
  <c r="S335" i="4" s="1"/>
  <c r="J349" i="59"/>
  <c r="T350" i="4" s="1"/>
  <c r="G349" i="59"/>
  <c r="Q350" i="4" s="1"/>
  <c r="H349" i="59"/>
  <c r="R350" i="4" s="1"/>
  <c r="J350" i="59"/>
  <c r="G350" i="59"/>
  <c r="H350" i="59"/>
  <c r="I350" i="59"/>
  <c r="S351" i="4" s="1"/>
  <c r="J365" i="59"/>
  <c r="T366" i="4" s="1"/>
  <c r="G365" i="59"/>
  <c r="H365" i="59"/>
  <c r="R366" i="4" s="1"/>
  <c r="J366" i="59"/>
  <c r="T367" i="4" s="1"/>
  <c r="G366" i="59"/>
  <c r="H366" i="59"/>
  <c r="I366" i="59"/>
  <c r="S367" i="4" s="1"/>
  <c r="J380" i="59"/>
  <c r="T382" i="4" s="1"/>
  <c r="G380" i="59"/>
  <c r="Q382" i="4" s="1"/>
  <c r="H380" i="59"/>
  <c r="R382" i="4" s="1"/>
  <c r="J382" i="59"/>
  <c r="T383" i="4" s="1"/>
  <c r="G382" i="59"/>
  <c r="Q383" i="4" s="1"/>
  <c r="H382" i="59"/>
  <c r="R383" i="4" s="1"/>
  <c r="I382" i="59"/>
  <c r="S383" i="4" s="1"/>
  <c r="I391" i="59"/>
  <c r="G8" i="59"/>
  <c r="Q10" i="4" s="1"/>
  <c r="H3" i="59"/>
  <c r="R5" i="4" s="1"/>
  <c r="I7" i="59"/>
  <c r="S9" i="4" s="1"/>
  <c r="I11" i="59"/>
  <c r="S13" i="4" s="1"/>
  <c r="H15" i="59"/>
  <c r="R17" i="4" s="1"/>
  <c r="I19" i="59"/>
  <c r="S21" i="4" s="1"/>
  <c r="H23" i="59"/>
  <c r="R25" i="4" s="1"/>
  <c r="I27" i="59"/>
  <c r="S29" i="4" s="1"/>
  <c r="I31" i="59"/>
  <c r="S33" i="4" s="1"/>
  <c r="I35" i="59"/>
  <c r="S37" i="4" s="1"/>
  <c r="I39" i="59"/>
  <c r="S41" i="4" s="1"/>
  <c r="G41" i="59"/>
  <c r="Q43" i="4" s="1"/>
  <c r="H43" i="59"/>
  <c r="R45" i="4" s="1"/>
  <c r="G45" i="59"/>
  <c r="Q47" i="4" s="1"/>
  <c r="I47" i="59"/>
  <c r="S49" i="4" s="1"/>
  <c r="G49" i="59"/>
  <c r="Q51" i="4" s="1"/>
  <c r="H51" i="59"/>
  <c r="R53" i="4" s="1"/>
  <c r="G61" i="59"/>
  <c r="Q63" i="4" s="1"/>
  <c r="H63" i="59"/>
  <c r="R65" i="4" s="1"/>
  <c r="H67" i="59"/>
  <c r="R69" i="4" s="1"/>
  <c r="I71" i="59"/>
  <c r="S73" i="4" s="1"/>
  <c r="G73" i="59"/>
  <c r="Q75" i="4" s="1"/>
  <c r="H75" i="59"/>
  <c r="R77" i="4" s="1"/>
  <c r="J84" i="59"/>
  <c r="T86" i="4" s="1"/>
  <c r="H4" i="59"/>
  <c r="R6" i="4" s="1"/>
  <c r="I8" i="59"/>
  <c r="S10" i="4" s="1"/>
  <c r="G10" i="59"/>
  <c r="Q12" i="4" s="1"/>
  <c r="H12" i="59"/>
  <c r="R14" i="4" s="1"/>
  <c r="G14" i="59"/>
  <c r="Q16" i="4" s="1"/>
  <c r="H16" i="59"/>
  <c r="R18" i="4" s="1"/>
  <c r="H20" i="59"/>
  <c r="R22" i="4" s="1"/>
  <c r="G22" i="59"/>
  <c r="Q24" i="4" s="1"/>
  <c r="H24" i="59"/>
  <c r="R26" i="4" s="1"/>
  <c r="G26" i="59"/>
  <c r="Q28" i="4" s="1"/>
  <c r="I28" i="59"/>
  <c r="S30" i="4" s="1"/>
  <c r="I32" i="59"/>
  <c r="S34" i="4" s="1"/>
  <c r="H36" i="59"/>
  <c r="R38" i="4" s="1"/>
  <c r="G38" i="59"/>
  <c r="Q40" i="4" s="1"/>
  <c r="H40" i="59"/>
  <c r="R42" i="4" s="1"/>
  <c r="I44" i="59"/>
  <c r="S46" i="4" s="1"/>
  <c r="I48" i="59"/>
  <c r="S50" i="4" s="1"/>
  <c r="H52" i="59"/>
  <c r="R54" i="4" s="1"/>
  <c r="H56" i="59"/>
  <c r="R58" i="4" s="1"/>
  <c r="G58" i="59"/>
  <c r="Q60" i="4" s="1"/>
  <c r="H60" i="59"/>
  <c r="R62" i="4" s="1"/>
  <c r="I60" i="59"/>
  <c r="S62" i="4" s="1"/>
  <c r="G62" i="59"/>
  <c r="Q64" i="4" s="1"/>
  <c r="H64" i="59"/>
  <c r="R66" i="4" s="1"/>
  <c r="I64" i="59"/>
  <c r="S66" i="4" s="1"/>
  <c r="G66" i="59"/>
  <c r="Q68" i="4" s="1"/>
  <c r="H68" i="59"/>
  <c r="R70" i="4" s="1"/>
  <c r="I68" i="59"/>
  <c r="S70" i="4" s="1"/>
  <c r="G70" i="59"/>
  <c r="Q72" i="4" s="1"/>
  <c r="H72" i="59"/>
  <c r="R74" i="4" s="1"/>
  <c r="I72" i="59"/>
  <c r="S74" i="4" s="1"/>
  <c r="G74" i="59"/>
  <c r="Q76" i="4" s="1"/>
  <c r="H76" i="59"/>
  <c r="R78" i="4" s="1"/>
  <c r="I76" i="59"/>
  <c r="S78" i="4" s="1"/>
  <c r="G78" i="59"/>
  <c r="Q80" i="4" s="1"/>
  <c r="J80" i="59"/>
  <c r="T82" i="4" s="1"/>
  <c r="G80" i="59"/>
  <c r="Q82" i="4" s="1"/>
  <c r="H80" i="59"/>
  <c r="R82" i="4" s="1"/>
  <c r="H81" i="59"/>
  <c r="R83" i="4" s="1"/>
  <c r="G86" i="59"/>
  <c r="Q88" i="4" s="1"/>
  <c r="J89" i="59"/>
  <c r="T91" i="4" s="1"/>
  <c r="J90" i="59"/>
  <c r="T92" i="4" s="1"/>
  <c r="G91" i="59"/>
  <c r="Q93" i="4" s="1"/>
  <c r="H91" i="59"/>
  <c r="R93" i="4" s="1"/>
  <c r="I91" i="59"/>
  <c r="S93" i="4" s="1"/>
  <c r="J96" i="59"/>
  <c r="T98" i="4" s="1"/>
  <c r="G96" i="59"/>
  <c r="Q98" i="4" s="1"/>
  <c r="H96" i="59"/>
  <c r="R98" i="4" s="1"/>
  <c r="H97" i="59"/>
  <c r="R99" i="4" s="1"/>
  <c r="G102" i="59"/>
  <c r="Q104" i="4" s="1"/>
  <c r="J105" i="59"/>
  <c r="T107" i="4" s="1"/>
  <c r="J106" i="59"/>
  <c r="T108" i="4" s="1"/>
  <c r="G107" i="59"/>
  <c r="Q109" i="4" s="1"/>
  <c r="H107" i="59"/>
  <c r="R109" i="4" s="1"/>
  <c r="I107" i="59"/>
  <c r="S109" i="4" s="1"/>
  <c r="J112" i="59"/>
  <c r="T114" i="4" s="1"/>
  <c r="G112" i="59"/>
  <c r="Q114" i="4" s="1"/>
  <c r="H112" i="59"/>
  <c r="R114" i="4" s="1"/>
  <c r="H113" i="59"/>
  <c r="R115" i="4" s="1"/>
  <c r="G116" i="59"/>
  <c r="Q118" i="4" s="1"/>
  <c r="G117" i="59"/>
  <c r="Q119" i="4" s="1"/>
  <c r="H117" i="59"/>
  <c r="R119" i="4" s="1"/>
  <c r="I120" i="59"/>
  <c r="S122" i="4" s="1"/>
  <c r="G124" i="59"/>
  <c r="Q126" i="4" s="1"/>
  <c r="G125" i="59"/>
  <c r="Q127" i="4" s="1"/>
  <c r="H125" i="59"/>
  <c r="R127" i="4" s="1"/>
  <c r="I128" i="59"/>
  <c r="S130" i="4" s="1"/>
  <c r="I140" i="59"/>
  <c r="S142" i="4" s="1"/>
  <c r="G144" i="59"/>
  <c r="Q146" i="4" s="1"/>
  <c r="G145" i="59"/>
  <c r="Q147" i="4" s="1"/>
  <c r="H145" i="59"/>
  <c r="R147" i="4" s="1"/>
  <c r="G146" i="59"/>
  <c r="Q148" i="4" s="1"/>
  <c r="G147" i="59"/>
  <c r="Q149" i="4" s="1"/>
  <c r="H147" i="59"/>
  <c r="R149" i="4" s="1"/>
  <c r="J152" i="59"/>
  <c r="T154" i="4" s="1"/>
  <c r="G152" i="59"/>
  <c r="Q154" i="4" s="1"/>
  <c r="H152" i="59"/>
  <c r="R154" i="4" s="1"/>
  <c r="I152" i="59"/>
  <c r="S154" i="4" s="1"/>
  <c r="J226" i="59"/>
  <c r="T228" i="4" s="1"/>
  <c r="G226" i="59"/>
  <c r="Q228" i="4" s="1"/>
  <c r="J239" i="59"/>
  <c r="T241" i="4" s="1"/>
  <c r="G239" i="59"/>
  <c r="Q241" i="4" s="1"/>
  <c r="J252" i="59"/>
  <c r="T254" i="4" s="1"/>
  <c r="G252" i="59"/>
  <c r="Q254" i="4" s="1"/>
  <c r="J268" i="59"/>
  <c r="T270" i="4" s="1"/>
  <c r="G268" i="59"/>
  <c r="Q270" i="4" s="1"/>
  <c r="J284" i="59"/>
  <c r="T286" i="4" s="1"/>
  <c r="G284" i="59"/>
  <c r="Q286" i="4" s="1"/>
  <c r="J300" i="59"/>
  <c r="T302" i="4" s="1"/>
  <c r="G300" i="59"/>
  <c r="Q302" i="4" s="1"/>
  <c r="G5" i="59"/>
  <c r="Q7" i="4" s="1"/>
  <c r="G9" i="59"/>
  <c r="Q11" i="4" s="1"/>
  <c r="I15" i="59"/>
  <c r="S17" i="4" s="1"/>
  <c r="G21" i="59"/>
  <c r="Q23" i="4" s="1"/>
  <c r="G25" i="59"/>
  <c r="Q27" i="4" s="1"/>
  <c r="G29" i="59"/>
  <c r="Q31" i="4" s="1"/>
  <c r="I43" i="59"/>
  <c r="S45" i="4" s="1"/>
  <c r="G53" i="59"/>
  <c r="Q55" i="4" s="1"/>
  <c r="I55" i="59"/>
  <c r="S57" i="4" s="1"/>
  <c r="I59" i="59"/>
  <c r="S61" i="4" s="1"/>
  <c r="G65" i="59"/>
  <c r="Q67" i="4" s="1"/>
  <c r="H71" i="59"/>
  <c r="R73" i="4" s="1"/>
  <c r="G77" i="59"/>
  <c r="Q79" i="4" s="1"/>
  <c r="I4" i="59"/>
  <c r="S6" i="4" s="1"/>
  <c r="G6" i="59"/>
  <c r="Q8" i="4" s="1"/>
  <c r="H8" i="59"/>
  <c r="R10" i="4" s="1"/>
  <c r="I12" i="59"/>
  <c r="S14" i="4" s="1"/>
  <c r="I16" i="59"/>
  <c r="S18" i="4" s="1"/>
  <c r="G18" i="59"/>
  <c r="Q20" i="4" s="1"/>
  <c r="I20" i="59"/>
  <c r="S22" i="4" s="1"/>
  <c r="I24" i="59"/>
  <c r="S26" i="4" s="1"/>
  <c r="H28" i="59"/>
  <c r="R30" i="4" s="1"/>
  <c r="G30" i="59"/>
  <c r="Q32" i="4" s="1"/>
  <c r="H32" i="59"/>
  <c r="R34" i="4" s="1"/>
  <c r="G34" i="59"/>
  <c r="Q36" i="4" s="1"/>
  <c r="I36" i="59"/>
  <c r="S38" i="4" s="1"/>
  <c r="I40" i="59"/>
  <c r="S42" i="4" s="1"/>
  <c r="G42" i="59"/>
  <c r="Q44" i="4" s="1"/>
  <c r="H44" i="59"/>
  <c r="R46" i="4" s="1"/>
  <c r="G46" i="59"/>
  <c r="Q48" i="4" s="1"/>
  <c r="H48" i="59"/>
  <c r="R50" i="4" s="1"/>
  <c r="G50" i="59"/>
  <c r="Q52" i="4" s="1"/>
  <c r="I52" i="59"/>
  <c r="S54" i="4" s="1"/>
  <c r="G54" i="59"/>
  <c r="Q56" i="4" s="1"/>
  <c r="I56" i="59"/>
  <c r="S58" i="4" s="1"/>
  <c r="G3" i="59"/>
  <c r="Q5" i="4" s="1"/>
  <c r="H5" i="59"/>
  <c r="R7" i="4" s="1"/>
  <c r="I5" i="59"/>
  <c r="S7" i="4" s="1"/>
  <c r="G7" i="59"/>
  <c r="Q9" i="4" s="1"/>
  <c r="H9" i="59"/>
  <c r="I9" i="59"/>
  <c r="S11" i="4" s="1"/>
  <c r="G11" i="59"/>
  <c r="Q13" i="4" s="1"/>
  <c r="H13" i="59"/>
  <c r="R15" i="4" s="1"/>
  <c r="I13" i="59"/>
  <c r="S15" i="4" s="1"/>
  <c r="G15" i="59"/>
  <c r="Q17" i="4" s="1"/>
  <c r="H17" i="59"/>
  <c r="R19" i="4" s="1"/>
  <c r="I17" i="59"/>
  <c r="S19" i="4" s="1"/>
  <c r="G19" i="59"/>
  <c r="Q21" i="4" s="1"/>
  <c r="H21" i="59"/>
  <c r="R23" i="4" s="1"/>
  <c r="I21" i="59"/>
  <c r="S23" i="4" s="1"/>
  <c r="G23" i="59"/>
  <c r="Q25" i="4" s="1"/>
  <c r="H25" i="59"/>
  <c r="R27" i="4" s="1"/>
  <c r="I25" i="59"/>
  <c r="S27" i="4" s="1"/>
  <c r="G27" i="59"/>
  <c r="Q29" i="4" s="1"/>
  <c r="H29" i="59"/>
  <c r="R31" i="4" s="1"/>
  <c r="I29" i="59"/>
  <c r="S31" i="4" s="1"/>
  <c r="G31" i="59"/>
  <c r="Q33" i="4" s="1"/>
  <c r="H33" i="59"/>
  <c r="R35" i="4" s="1"/>
  <c r="I33" i="59"/>
  <c r="S35" i="4" s="1"/>
  <c r="G35" i="59"/>
  <c r="Q37" i="4" s="1"/>
  <c r="H37" i="59"/>
  <c r="R39" i="4" s="1"/>
  <c r="I37" i="59"/>
  <c r="S39" i="4" s="1"/>
  <c r="G39" i="59"/>
  <c r="Q41" i="4" s="1"/>
  <c r="H41" i="59"/>
  <c r="R43" i="4" s="1"/>
  <c r="I41" i="59"/>
  <c r="S43" i="4" s="1"/>
  <c r="G43" i="59"/>
  <c r="Q45" i="4" s="1"/>
  <c r="H45" i="59"/>
  <c r="R47" i="4" s="1"/>
  <c r="I45" i="59"/>
  <c r="S47" i="4" s="1"/>
  <c r="G47" i="59"/>
  <c r="Q49" i="4" s="1"/>
  <c r="H49" i="59"/>
  <c r="R51" i="4" s="1"/>
  <c r="I49" i="59"/>
  <c r="S51" i="4" s="1"/>
  <c r="G51" i="59"/>
  <c r="Q53" i="4" s="1"/>
  <c r="H53" i="59"/>
  <c r="R55" i="4" s="1"/>
  <c r="I53" i="59"/>
  <c r="S55" i="4" s="1"/>
  <c r="G55" i="59"/>
  <c r="Q57" i="4" s="1"/>
  <c r="H57" i="59"/>
  <c r="R59" i="4" s="1"/>
  <c r="I57" i="59"/>
  <c r="S59" i="4" s="1"/>
  <c r="G59" i="59"/>
  <c r="Q61" i="4" s="1"/>
  <c r="H61" i="59"/>
  <c r="R63" i="4" s="1"/>
  <c r="I61" i="59"/>
  <c r="S63" i="4" s="1"/>
  <c r="G63" i="59"/>
  <c r="Q65" i="4" s="1"/>
  <c r="H65" i="59"/>
  <c r="R67" i="4" s="1"/>
  <c r="I65" i="59"/>
  <c r="S67" i="4" s="1"/>
  <c r="G67" i="59"/>
  <c r="Q69" i="4" s="1"/>
  <c r="H69" i="59"/>
  <c r="R71" i="4" s="1"/>
  <c r="I69" i="59"/>
  <c r="S71" i="4" s="1"/>
  <c r="G71" i="59"/>
  <c r="Q73" i="4" s="1"/>
  <c r="H73" i="59"/>
  <c r="R75" i="4" s="1"/>
  <c r="I73" i="59"/>
  <c r="S75" i="4" s="1"/>
  <c r="G75" i="59"/>
  <c r="Q77" i="4" s="1"/>
  <c r="H77" i="59"/>
  <c r="R79" i="4" s="1"/>
  <c r="I77" i="59"/>
  <c r="S79" i="4" s="1"/>
  <c r="G79" i="59"/>
  <c r="Q81" i="4" s="1"/>
  <c r="G82" i="59"/>
  <c r="Q84" i="4" s="1"/>
  <c r="J85" i="59"/>
  <c r="T87" i="4" s="1"/>
  <c r="J86" i="59"/>
  <c r="T88" i="4" s="1"/>
  <c r="G87" i="59"/>
  <c r="Q89" i="4" s="1"/>
  <c r="H87" i="59"/>
  <c r="R89" i="4" s="1"/>
  <c r="I87" i="59"/>
  <c r="S89" i="4" s="1"/>
  <c r="J92" i="59"/>
  <c r="T94" i="4" s="1"/>
  <c r="G92" i="59"/>
  <c r="Q94" i="4" s="1"/>
  <c r="H92" i="59"/>
  <c r="R94" i="4" s="1"/>
  <c r="H93" i="59"/>
  <c r="R95" i="4" s="1"/>
  <c r="G98" i="59"/>
  <c r="Q100" i="4" s="1"/>
  <c r="J101" i="59"/>
  <c r="T103" i="4" s="1"/>
  <c r="J102" i="59"/>
  <c r="T104" i="4" s="1"/>
  <c r="G103" i="59"/>
  <c r="Q105" i="4" s="1"/>
  <c r="H103" i="59"/>
  <c r="R105" i="4" s="1"/>
  <c r="I103" i="59"/>
  <c r="S105" i="4" s="1"/>
  <c r="J108" i="59"/>
  <c r="T110" i="4" s="1"/>
  <c r="G108" i="59"/>
  <c r="Q110" i="4" s="1"/>
  <c r="H108" i="59"/>
  <c r="R110" i="4" s="1"/>
  <c r="H109" i="59"/>
  <c r="R111" i="4" s="1"/>
  <c r="I114" i="59"/>
  <c r="S116" i="4" s="1"/>
  <c r="G118" i="59"/>
  <c r="Q120" i="4" s="1"/>
  <c r="G119" i="59"/>
  <c r="Q121" i="4" s="1"/>
  <c r="H119" i="59"/>
  <c r="R121" i="4" s="1"/>
  <c r="I122" i="59"/>
  <c r="S124" i="4" s="1"/>
  <c r="I132" i="59"/>
  <c r="S134" i="4" s="1"/>
  <c r="G136" i="59"/>
  <c r="Q138" i="4" s="1"/>
  <c r="G137" i="59"/>
  <c r="Q139" i="4" s="1"/>
  <c r="H137" i="59"/>
  <c r="R139" i="4" s="1"/>
  <c r="G138" i="59"/>
  <c r="Q140" i="4" s="1"/>
  <c r="G139" i="59"/>
  <c r="Q141" i="4" s="1"/>
  <c r="H139" i="59"/>
  <c r="R141" i="4" s="1"/>
  <c r="I142" i="59"/>
  <c r="S144" i="4" s="1"/>
  <c r="H146" i="59"/>
  <c r="R148" i="4" s="1"/>
  <c r="G148" i="59"/>
  <c r="Q150" i="4" s="1"/>
  <c r="H155" i="59"/>
  <c r="R157" i="4" s="1"/>
  <c r="H163" i="59"/>
  <c r="R165" i="4" s="1"/>
  <c r="H171" i="59"/>
  <c r="R173" i="4" s="1"/>
  <c r="H179" i="59"/>
  <c r="R181" i="4" s="1"/>
  <c r="H187" i="59"/>
  <c r="R189" i="4" s="1"/>
  <c r="H195" i="59"/>
  <c r="R197" i="4" s="1"/>
  <c r="H203" i="59"/>
  <c r="R205" i="4" s="1"/>
  <c r="H211" i="59"/>
  <c r="R213" i="4" s="1"/>
  <c r="I219" i="59"/>
  <c r="S221" i="4" s="1"/>
  <c r="H223" i="59"/>
  <c r="R225" i="4" s="1"/>
  <c r="H224" i="59"/>
  <c r="R226" i="4" s="1"/>
  <c r="I232" i="59"/>
  <c r="S234" i="4" s="1"/>
  <c r="H236" i="59"/>
  <c r="R238" i="4" s="1"/>
  <c r="H237" i="59"/>
  <c r="R239" i="4" s="1"/>
  <c r="I238" i="59"/>
  <c r="S240" i="4" s="1"/>
  <c r="I244" i="59"/>
  <c r="S246" i="4" s="1"/>
  <c r="H248" i="59"/>
  <c r="R250" i="4" s="1"/>
  <c r="H249" i="59"/>
  <c r="R251" i="4" s="1"/>
  <c r="H250" i="59"/>
  <c r="R252" i="4" s="1"/>
  <c r="I250" i="59"/>
  <c r="S252" i="4" s="1"/>
  <c r="H251" i="59"/>
  <c r="R253" i="4" s="1"/>
  <c r="I251" i="59"/>
  <c r="S253" i="4" s="1"/>
  <c r="I258" i="59"/>
  <c r="S260" i="4" s="1"/>
  <c r="H264" i="59"/>
  <c r="R266" i="4" s="1"/>
  <c r="H265" i="59"/>
  <c r="R267" i="4" s="1"/>
  <c r="H266" i="59"/>
  <c r="R268" i="4" s="1"/>
  <c r="I266" i="59"/>
  <c r="S268" i="4" s="1"/>
  <c r="H267" i="59"/>
  <c r="R269" i="4" s="1"/>
  <c r="I267" i="59"/>
  <c r="S269" i="4" s="1"/>
  <c r="I274" i="59"/>
  <c r="S276" i="4" s="1"/>
  <c r="H280" i="59"/>
  <c r="R282" i="4" s="1"/>
  <c r="H281" i="59"/>
  <c r="R283" i="4" s="1"/>
  <c r="H282" i="59"/>
  <c r="R284" i="4" s="1"/>
  <c r="I282" i="59"/>
  <c r="S284" i="4" s="1"/>
  <c r="H283" i="59"/>
  <c r="R285" i="4" s="1"/>
  <c r="I283" i="59"/>
  <c r="S285" i="4" s="1"/>
  <c r="I290" i="59"/>
  <c r="S292" i="4" s="1"/>
  <c r="H296" i="59"/>
  <c r="R298" i="4" s="1"/>
  <c r="H297" i="59"/>
  <c r="R299" i="4" s="1"/>
  <c r="H298" i="59"/>
  <c r="R300" i="4" s="1"/>
  <c r="I298" i="59"/>
  <c r="S300" i="4" s="1"/>
  <c r="H299" i="59"/>
  <c r="R301" i="4" s="1"/>
  <c r="I299" i="59"/>
  <c r="S301" i="4" s="1"/>
  <c r="I306" i="59"/>
  <c r="S308" i="4" s="1"/>
  <c r="H310" i="59"/>
  <c r="H311" i="59"/>
  <c r="I311" i="59"/>
  <c r="S312" i="4" s="1"/>
  <c r="H312" i="59"/>
  <c r="I312" i="59"/>
  <c r="H313" i="59"/>
  <c r="I321" i="59"/>
  <c r="S322" i="4" s="1"/>
  <c r="J323" i="59"/>
  <c r="G323" i="59"/>
  <c r="H323" i="59"/>
  <c r="J324" i="59"/>
  <c r="G324" i="59"/>
  <c r="H324" i="59"/>
  <c r="I324" i="59"/>
  <c r="S325" i="4" s="1"/>
  <c r="J325" i="59"/>
  <c r="T326" i="4" s="1"/>
  <c r="G325" i="59"/>
  <c r="H325" i="59"/>
  <c r="R326" i="4" s="1"/>
  <c r="I335" i="59"/>
  <c r="S336" i="4" s="1"/>
  <c r="J339" i="59"/>
  <c r="G339" i="59"/>
  <c r="H339" i="59"/>
  <c r="J340" i="59"/>
  <c r="G340" i="59"/>
  <c r="Q341" i="4" s="1"/>
  <c r="H340" i="59"/>
  <c r="I340" i="59"/>
  <c r="S341" i="4" s="1"/>
  <c r="J341" i="59"/>
  <c r="G341" i="59"/>
  <c r="H341" i="59"/>
  <c r="R342" i="4" s="1"/>
  <c r="J342" i="59"/>
  <c r="G342" i="59"/>
  <c r="H342" i="59"/>
  <c r="R343" i="4" s="1"/>
  <c r="I342" i="59"/>
  <c r="S343" i="4" s="1"/>
  <c r="I351" i="59"/>
  <c r="S352" i="4" s="1"/>
  <c r="J355" i="59"/>
  <c r="G355" i="59"/>
  <c r="H355" i="59"/>
  <c r="J356" i="59"/>
  <c r="G356" i="59"/>
  <c r="H356" i="59"/>
  <c r="R357" i="4" s="1"/>
  <c r="I356" i="59"/>
  <c r="S357" i="4" s="1"/>
  <c r="J357" i="59"/>
  <c r="T358" i="4" s="1"/>
  <c r="G357" i="59"/>
  <c r="H357" i="59"/>
  <c r="J358" i="59"/>
  <c r="G358" i="59"/>
  <c r="H358" i="59"/>
  <c r="I358" i="59"/>
  <c r="S359" i="4" s="1"/>
  <c r="I367" i="59"/>
  <c r="S368" i="4" s="1"/>
  <c r="J371" i="59"/>
  <c r="G371" i="59"/>
  <c r="H371" i="59"/>
  <c r="J372" i="59"/>
  <c r="T374" i="4" s="1"/>
  <c r="G372" i="59"/>
  <c r="H372" i="59"/>
  <c r="I372" i="59"/>
  <c r="S373" i="4" s="1"/>
  <c r="Q374" i="4"/>
  <c r="J373" i="59"/>
  <c r="T375" i="4" s="1"/>
  <c r="G373" i="59"/>
  <c r="Q375" i="4" s="1"/>
  <c r="H373" i="59"/>
  <c r="R375" i="4" s="1"/>
  <c r="I373" i="59"/>
  <c r="S375" i="4" s="1"/>
  <c r="I383" i="59"/>
  <c r="S384" i="4" s="1"/>
  <c r="J387" i="59"/>
  <c r="T388" i="4" s="1"/>
  <c r="G387" i="59"/>
  <c r="H387" i="59"/>
  <c r="J388" i="59"/>
  <c r="G388" i="59"/>
  <c r="Q389" i="4" s="1"/>
  <c r="H388" i="59"/>
  <c r="R389" i="4" s="1"/>
  <c r="I388" i="59"/>
  <c r="S389" i="4" s="1"/>
  <c r="J389" i="59"/>
  <c r="G389" i="59"/>
  <c r="Q390" i="4" s="1"/>
  <c r="H389" i="59"/>
  <c r="J390" i="59"/>
  <c r="T391" i="4" s="1"/>
  <c r="G390" i="59"/>
  <c r="H390" i="59"/>
  <c r="R391" i="4" s="1"/>
  <c r="I390" i="59"/>
  <c r="S391" i="4" s="1"/>
  <c r="J396" i="59"/>
  <c r="T398" i="4" s="1"/>
  <c r="G396" i="59"/>
  <c r="Q398" i="4" s="1"/>
  <c r="H396" i="59"/>
  <c r="R398" i="4" s="1"/>
  <c r="J397" i="59"/>
  <c r="T399" i="4" s="1"/>
  <c r="G397" i="59"/>
  <c r="Q399" i="4" s="1"/>
  <c r="H397" i="59"/>
  <c r="R399" i="4" s="1"/>
  <c r="I397" i="59"/>
  <c r="S399" i="4" s="1"/>
  <c r="J404" i="59"/>
  <c r="T406" i="4" s="1"/>
  <c r="G404" i="59"/>
  <c r="Q406" i="4" s="1"/>
  <c r="H404" i="59"/>
  <c r="R406" i="4" s="1"/>
  <c r="J405" i="59"/>
  <c r="T407" i="4" s="1"/>
  <c r="G405" i="59"/>
  <c r="Q407" i="4" s="1"/>
  <c r="H405" i="59"/>
  <c r="R407" i="4" s="1"/>
  <c r="I405" i="59"/>
  <c r="S407" i="4" s="1"/>
  <c r="J412" i="59"/>
  <c r="T414" i="4" s="1"/>
  <c r="G412" i="59"/>
  <c r="Q414" i="4" s="1"/>
  <c r="H412" i="59"/>
  <c r="R414" i="4" s="1"/>
  <c r="J413" i="59"/>
  <c r="T415" i="4" s="1"/>
  <c r="G413" i="59"/>
  <c r="Q415" i="4" s="1"/>
  <c r="H413" i="59"/>
  <c r="R415" i="4" s="1"/>
  <c r="I413" i="59"/>
  <c r="S415" i="4" s="1"/>
  <c r="J414" i="59"/>
  <c r="T416" i="4" s="1"/>
  <c r="G414" i="59"/>
  <c r="Q416" i="4" s="1"/>
  <c r="H414" i="59"/>
  <c r="R416" i="4" s="1"/>
  <c r="J415" i="59"/>
  <c r="T417" i="4" s="1"/>
  <c r="G415" i="59"/>
  <c r="Q417" i="4" s="1"/>
  <c r="H415" i="59"/>
  <c r="R417" i="4" s="1"/>
  <c r="I415" i="59"/>
  <c r="S417" i="4" s="1"/>
  <c r="J444" i="59"/>
  <c r="T446" i="4" s="1"/>
  <c r="J445" i="59"/>
  <c r="T447" i="4" s="1"/>
  <c r="H445" i="59"/>
  <c r="R447" i="4" s="1"/>
  <c r="J452" i="59"/>
  <c r="T454" i="4" s="1"/>
  <c r="J453" i="59"/>
  <c r="T455" i="4" s="1"/>
  <c r="H453" i="59"/>
  <c r="R455" i="4" s="1"/>
  <c r="J460" i="59"/>
  <c r="T462" i="4" s="1"/>
  <c r="J461" i="59"/>
  <c r="T463" i="4" s="1"/>
  <c r="H461" i="59"/>
  <c r="R463" i="4" s="1"/>
  <c r="J468" i="59"/>
  <c r="T470" i="4" s="1"/>
  <c r="J469" i="59"/>
  <c r="T471" i="4" s="1"/>
  <c r="H469" i="59"/>
  <c r="R471" i="4" s="1"/>
  <c r="G481" i="59"/>
  <c r="Q483" i="4" s="1"/>
  <c r="J482" i="59"/>
  <c r="T484" i="4" s="1"/>
  <c r="J484" i="59"/>
  <c r="T486" i="4" s="1"/>
  <c r="I485" i="59"/>
  <c r="S487" i="4" s="1"/>
  <c r="G497" i="59"/>
  <c r="Q499" i="4" s="1"/>
  <c r="J498" i="59"/>
  <c r="T500" i="4" s="1"/>
  <c r="J500" i="59"/>
  <c r="T502" i="4" s="1"/>
  <c r="I501" i="59"/>
  <c r="S503" i="4" s="1"/>
  <c r="G513" i="59"/>
  <c r="Q515" i="4" s="1"/>
  <c r="J514" i="59"/>
  <c r="T516" i="4" s="1"/>
  <c r="J516" i="59"/>
  <c r="T518" i="4" s="1"/>
  <c r="I517" i="59"/>
  <c r="S519" i="4" s="1"/>
  <c r="G530" i="59"/>
  <c r="Q532" i="4" s="1"/>
  <c r="G531" i="59"/>
  <c r="Q533" i="4" s="1"/>
  <c r="H531" i="59"/>
  <c r="R533" i="4" s="1"/>
  <c r="G532" i="59"/>
  <c r="Q534" i="4" s="1"/>
  <c r="H532" i="59"/>
  <c r="R534" i="4" s="1"/>
  <c r="I534" i="59"/>
  <c r="S536" i="4" s="1"/>
  <c r="G555" i="59"/>
  <c r="Q557" i="4" s="1"/>
  <c r="J556" i="59"/>
  <c r="T558" i="4" s="1"/>
  <c r="I557" i="59"/>
  <c r="S559" i="4" s="1"/>
  <c r="G566" i="59"/>
  <c r="Q568" i="4" s="1"/>
  <c r="J567" i="59"/>
  <c r="T569" i="4" s="1"/>
  <c r="I568" i="59"/>
  <c r="S570" i="4" s="1"/>
  <c r="G664" i="59"/>
  <c r="Q666" i="4" s="1"/>
  <c r="J665" i="59"/>
  <c r="T667" i="4" s="1"/>
  <c r="J667" i="59"/>
  <c r="T669" i="4" s="1"/>
  <c r="I668" i="59"/>
  <c r="S670" i="4" s="1"/>
  <c r="J160" i="59"/>
  <c r="T162" i="4" s="1"/>
  <c r="G160" i="59"/>
  <c r="Q162" i="4" s="1"/>
  <c r="H160" i="59"/>
  <c r="R162" i="4" s="1"/>
  <c r="I160" i="59"/>
  <c r="S162" i="4" s="1"/>
  <c r="J164" i="59"/>
  <c r="T166" i="4" s="1"/>
  <c r="G164" i="59"/>
  <c r="Q166" i="4" s="1"/>
  <c r="H164" i="59"/>
  <c r="R166" i="4" s="1"/>
  <c r="I164" i="59"/>
  <c r="S166" i="4" s="1"/>
  <c r="J168" i="59"/>
  <c r="T170" i="4" s="1"/>
  <c r="G168" i="59"/>
  <c r="Q170" i="4" s="1"/>
  <c r="H168" i="59"/>
  <c r="R170" i="4" s="1"/>
  <c r="I168" i="59"/>
  <c r="S170" i="4" s="1"/>
  <c r="J172" i="59"/>
  <c r="T174" i="4" s="1"/>
  <c r="G172" i="59"/>
  <c r="Q174" i="4" s="1"/>
  <c r="H172" i="59"/>
  <c r="R174" i="4" s="1"/>
  <c r="I172" i="59"/>
  <c r="S174" i="4" s="1"/>
  <c r="J176" i="59"/>
  <c r="T178" i="4" s="1"/>
  <c r="G176" i="59"/>
  <c r="Q178" i="4" s="1"/>
  <c r="H176" i="59"/>
  <c r="R178" i="4" s="1"/>
  <c r="I176" i="59"/>
  <c r="S178" i="4" s="1"/>
  <c r="J180" i="59"/>
  <c r="T182" i="4" s="1"/>
  <c r="G180" i="59"/>
  <c r="Q182" i="4" s="1"/>
  <c r="H180" i="59"/>
  <c r="R182" i="4" s="1"/>
  <c r="I180" i="59"/>
  <c r="S182" i="4" s="1"/>
  <c r="J184" i="59"/>
  <c r="T186" i="4" s="1"/>
  <c r="G184" i="59"/>
  <c r="Q186" i="4" s="1"/>
  <c r="H184" i="59"/>
  <c r="R186" i="4" s="1"/>
  <c r="I184" i="59"/>
  <c r="S186" i="4" s="1"/>
  <c r="J188" i="59"/>
  <c r="T190" i="4" s="1"/>
  <c r="G188" i="59"/>
  <c r="Q190" i="4" s="1"/>
  <c r="H188" i="59"/>
  <c r="R190" i="4" s="1"/>
  <c r="I188" i="59"/>
  <c r="S190" i="4" s="1"/>
  <c r="J192" i="59"/>
  <c r="T194" i="4" s="1"/>
  <c r="G192" i="59"/>
  <c r="Q194" i="4" s="1"/>
  <c r="H192" i="59"/>
  <c r="R194" i="4" s="1"/>
  <c r="I192" i="59"/>
  <c r="S194" i="4" s="1"/>
  <c r="J196" i="59"/>
  <c r="T198" i="4" s="1"/>
  <c r="G196" i="59"/>
  <c r="Q198" i="4" s="1"/>
  <c r="H196" i="59"/>
  <c r="R198" i="4" s="1"/>
  <c r="I196" i="59"/>
  <c r="S198" i="4" s="1"/>
  <c r="J200" i="59"/>
  <c r="T202" i="4" s="1"/>
  <c r="G200" i="59"/>
  <c r="Q202" i="4" s="1"/>
  <c r="H200" i="59"/>
  <c r="R202" i="4" s="1"/>
  <c r="I200" i="59"/>
  <c r="S202" i="4" s="1"/>
  <c r="J204" i="59"/>
  <c r="T206" i="4" s="1"/>
  <c r="G204" i="59"/>
  <c r="Q206" i="4" s="1"/>
  <c r="H204" i="59"/>
  <c r="R206" i="4" s="1"/>
  <c r="I204" i="59"/>
  <c r="S206" i="4" s="1"/>
  <c r="J208" i="59"/>
  <c r="T210" i="4" s="1"/>
  <c r="G208" i="59"/>
  <c r="Q210" i="4" s="1"/>
  <c r="H208" i="59"/>
  <c r="R210" i="4" s="1"/>
  <c r="I208" i="59"/>
  <c r="S210" i="4" s="1"/>
  <c r="J212" i="59"/>
  <c r="T214" i="4" s="1"/>
  <c r="G212" i="59"/>
  <c r="Q214" i="4" s="1"/>
  <c r="H212" i="59"/>
  <c r="R214" i="4" s="1"/>
  <c r="I212" i="59"/>
  <c r="S214" i="4" s="1"/>
  <c r="J216" i="59"/>
  <c r="T218" i="4" s="1"/>
  <c r="G216" i="59"/>
  <c r="Q218" i="4" s="1"/>
  <c r="H216" i="59"/>
  <c r="R218" i="4" s="1"/>
  <c r="I216" i="59"/>
  <c r="S218" i="4" s="1"/>
  <c r="H219" i="59"/>
  <c r="R221" i="4" s="1"/>
  <c r="H225" i="59"/>
  <c r="R227" i="4" s="1"/>
  <c r="H226" i="59"/>
  <c r="R228" i="4" s="1"/>
  <c r="I226" i="59"/>
  <c r="S228" i="4" s="1"/>
  <c r="J227" i="59"/>
  <c r="T229" i="4" s="1"/>
  <c r="G227" i="59"/>
  <c r="Q229" i="4" s="1"/>
  <c r="H232" i="59"/>
  <c r="R234" i="4" s="1"/>
  <c r="H233" i="59"/>
  <c r="R235" i="4" s="1"/>
  <c r="I233" i="59"/>
  <c r="S235" i="4" s="1"/>
  <c r="H234" i="59"/>
  <c r="R236" i="4" s="1"/>
  <c r="I234" i="59"/>
  <c r="S236" i="4" s="1"/>
  <c r="J235" i="59"/>
  <c r="T237" i="4" s="1"/>
  <c r="G235" i="59"/>
  <c r="Q237" i="4" s="1"/>
  <c r="H239" i="59"/>
  <c r="R241" i="4" s="1"/>
  <c r="H244" i="59"/>
  <c r="R246" i="4" s="1"/>
  <c r="H252" i="59"/>
  <c r="R254" i="4" s="1"/>
  <c r="H258" i="59"/>
  <c r="R260" i="4" s="1"/>
  <c r="H259" i="59"/>
  <c r="R261" i="4" s="1"/>
  <c r="I259" i="59"/>
  <c r="S261" i="4" s="1"/>
  <c r="J260" i="59"/>
  <c r="T262" i="4" s="1"/>
  <c r="G260" i="59"/>
  <c r="Q262" i="4" s="1"/>
  <c r="J262" i="59"/>
  <c r="T264" i="4" s="1"/>
  <c r="G262" i="59"/>
  <c r="Q264" i="4" s="1"/>
  <c r="J263" i="59"/>
  <c r="T265" i="4" s="1"/>
  <c r="G263" i="59"/>
  <c r="Q265" i="4" s="1"/>
  <c r="H268" i="59"/>
  <c r="R270" i="4" s="1"/>
  <c r="H274" i="59"/>
  <c r="R276" i="4" s="1"/>
  <c r="H275" i="59"/>
  <c r="R277" i="4" s="1"/>
  <c r="I275" i="59"/>
  <c r="S277" i="4" s="1"/>
  <c r="J276" i="59"/>
  <c r="T278" i="4" s="1"/>
  <c r="G276" i="59"/>
  <c r="Q278" i="4" s="1"/>
  <c r="J278" i="59"/>
  <c r="T280" i="4" s="1"/>
  <c r="G278" i="59"/>
  <c r="Q280" i="4" s="1"/>
  <c r="J279" i="59"/>
  <c r="T281" i="4" s="1"/>
  <c r="G279" i="59"/>
  <c r="Q281" i="4" s="1"/>
  <c r="H284" i="59"/>
  <c r="R286" i="4" s="1"/>
  <c r="H290" i="59"/>
  <c r="R292" i="4" s="1"/>
  <c r="H291" i="59"/>
  <c r="R293" i="4" s="1"/>
  <c r="I291" i="59"/>
  <c r="S293" i="4" s="1"/>
  <c r="J292" i="59"/>
  <c r="T294" i="4" s="1"/>
  <c r="G292" i="59"/>
  <c r="Q294" i="4" s="1"/>
  <c r="J294" i="59"/>
  <c r="T296" i="4" s="1"/>
  <c r="G294" i="59"/>
  <c r="Q296" i="4" s="1"/>
  <c r="J295" i="59"/>
  <c r="T297" i="4" s="1"/>
  <c r="G295" i="59"/>
  <c r="Q297" i="4" s="1"/>
  <c r="H300" i="59"/>
  <c r="R302" i="4" s="1"/>
  <c r="H306" i="59"/>
  <c r="R308" i="4" s="1"/>
  <c r="H307" i="59"/>
  <c r="R309" i="4" s="1"/>
  <c r="I307" i="59"/>
  <c r="S309" i="4" s="1"/>
  <c r="J309" i="59"/>
  <c r="T310" i="4" s="1"/>
  <c r="G309" i="59"/>
  <c r="Q310" i="4" s="1"/>
  <c r="H314" i="59"/>
  <c r="H315" i="59"/>
  <c r="I315" i="59"/>
  <c r="S316" i="4" s="1"/>
  <c r="H316" i="59"/>
  <c r="I316" i="59"/>
  <c r="S317" i="4" s="1"/>
  <c r="J317" i="59"/>
  <c r="G317" i="59"/>
  <c r="J321" i="59"/>
  <c r="T322" i="4" s="1"/>
  <c r="G321" i="59"/>
  <c r="Q322" i="4" s="1"/>
  <c r="H321" i="59"/>
  <c r="R322" i="4" s="1"/>
  <c r="J326" i="59"/>
  <c r="G326" i="59"/>
  <c r="Q327" i="4" s="1"/>
  <c r="H326" i="59"/>
  <c r="R327" i="4" s="1"/>
  <c r="J327" i="59"/>
  <c r="G327" i="59"/>
  <c r="H327" i="59"/>
  <c r="I327" i="59"/>
  <c r="S328" i="4" s="1"/>
  <c r="J328" i="59"/>
  <c r="G328" i="59"/>
  <c r="H328" i="59"/>
  <c r="I328" i="59"/>
  <c r="S329" i="4" s="1"/>
  <c r="J335" i="59"/>
  <c r="T336" i="4" s="1"/>
  <c r="G335" i="59"/>
  <c r="Q336" i="4" s="1"/>
  <c r="H335" i="59"/>
  <c r="R336" i="4" s="1"/>
  <c r="J336" i="59"/>
  <c r="G336" i="59"/>
  <c r="H336" i="59"/>
  <c r="I336" i="59"/>
  <c r="S337" i="4" s="1"/>
  <c r="J343" i="59"/>
  <c r="T344" i="4" s="1"/>
  <c r="G343" i="59"/>
  <c r="Q344" i="4" s="1"/>
  <c r="H343" i="59"/>
  <c r="J344" i="59"/>
  <c r="G344" i="59"/>
  <c r="H344" i="59"/>
  <c r="I344" i="59"/>
  <c r="S345" i="4" s="1"/>
  <c r="J351" i="59"/>
  <c r="T352" i="4" s="1"/>
  <c r="G351" i="59"/>
  <c r="Q352" i="4" s="1"/>
  <c r="H351" i="59"/>
  <c r="R352" i="4" s="1"/>
  <c r="J352" i="59"/>
  <c r="G352" i="59"/>
  <c r="H352" i="59"/>
  <c r="I352" i="59"/>
  <c r="S353" i="4" s="1"/>
  <c r="J359" i="59"/>
  <c r="T360" i="4" s="1"/>
  <c r="G359" i="59"/>
  <c r="Q360" i="4" s="1"/>
  <c r="H359" i="59"/>
  <c r="J360" i="59"/>
  <c r="G360" i="59"/>
  <c r="H360" i="59"/>
  <c r="I360" i="59"/>
  <c r="J367" i="59"/>
  <c r="G367" i="59"/>
  <c r="Q368" i="4" s="1"/>
  <c r="H367" i="59"/>
  <c r="R368" i="4" s="1"/>
  <c r="J368" i="59"/>
  <c r="T369" i="4" s="1"/>
  <c r="G368" i="59"/>
  <c r="H368" i="59"/>
  <c r="I368" i="59"/>
  <c r="S369" i="4" s="1"/>
  <c r="J374" i="59"/>
  <c r="T376" i="4" s="1"/>
  <c r="G374" i="59"/>
  <c r="Q376" i="4" s="1"/>
  <c r="H374" i="59"/>
  <c r="R376" i="4" s="1"/>
  <c r="J375" i="59"/>
  <c r="T377" i="4" s="1"/>
  <c r="G375" i="59"/>
  <c r="Q377" i="4" s="1"/>
  <c r="H375" i="59"/>
  <c r="R377" i="4" s="1"/>
  <c r="I375" i="59"/>
  <c r="S377" i="4" s="1"/>
  <c r="J383" i="59"/>
  <c r="T384" i="4" s="1"/>
  <c r="G383" i="59"/>
  <c r="H383" i="59"/>
  <c r="R384" i="4" s="1"/>
  <c r="J384" i="59"/>
  <c r="G384" i="59"/>
  <c r="Q385" i="4" s="1"/>
  <c r="H384" i="59"/>
  <c r="R385" i="4" s="1"/>
  <c r="I384" i="59"/>
  <c r="S385" i="4" s="1"/>
  <c r="J391" i="59"/>
  <c r="T392" i="4" s="1"/>
  <c r="G391" i="59"/>
  <c r="Q392" i="4" s="1"/>
  <c r="H391" i="59"/>
  <c r="R392" i="4" s="1"/>
  <c r="T393" i="4"/>
  <c r="R393" i="4"/>
  <c r="S393" i="4"/>
  <c r="J398" i="59"/>
  <c r="T400" i="4" s="1"/>
  <c r="G398" i="59"/>
  <c r="Q400" i="4" s="1"/>
  <c r="H398" i="59"/>
  <c r="R400" i="4" s="1"/>
  <c r="J399" i="59"/>
  <c r="T401" i="4" s="1"/>
  <c r="G399" i="59"/>
  <c r="Q401" i="4" s="1"/>
  <c r="H399" i="59"/>
  <c r="R401" i="4" s="1"/>
  <c r="I399" i="59"/>
  <c r="S401" i="4" s="1"/>
  <c r="J406" i="59"/>
  <c r="T408" i="4" s="1"/>
  <c r="G406" i="59"/>
  <c r="Q408" i="4" s="1"/>
  <c r="H406" i="59"/>
  <c r="R408" i="4" s="1"/>
  <c r="J407" i="59"/>
  <c r="T409" i="4" s="1"/>
  <c r="G407" i="59"/>
  <c r="Q409" i="4" s="1"/>
  <c r="H407" i="59"/>
  <c r="R409" i="4" s="1"/>
  <c r="I407" i="59"/>
  <c r="S409" i="4" s="1"/>
  <c r="I422" i="59"/>
  <c r="S424" i="4" s="1"/>
  <c r="J430" i="59"/>
  <c r="T432" i="4" s="1"/>
  <c r="G430" i="59"/>
  <c r="Q432" i="4" s="1"/>
  <c r="H430" i="59"/>
  <c r="R432" i="4" s="1"/>
  <c r="J431" i="59"/>
  <c r="T433" i="4" s="1"/>
  <c r="G431" i="59"/>
  <c r="Q433" i="4" s="1"/>
  <c r="H431" i="59"/>
  <c r="R433" i="4" s="1"/>
  <c r="I431" i="59"/>
  <c r="S433" i="4" s="1"/>
  <c r="I438" i="59"/>
  <c r="S440" i="4" s="1"/>
  <c r="H442" i="59"/>
  <c r="R444" i="4" s="1"/>
  <c r="H450" i="59"/>
  <c r="R452" i="4" s="1"/>
  <c r="H458" i="59"/>
  <c r="R460" i="4" s="1"/>
  <c r="H466" i="59"/>
  <c r="R468" i="4" s="1"/>
  <c r="H478" i="59"/>
  <c r="R480" i="4" s="1"/>
  <c r="H494" i="59"/>
  <c r="R496" i="4" s="1"/>
  <c r="H510" i="59"/>
  <c r="R512" i="4" s="1"/>
  <c r="H553" i="59"/>
  <c r="R555" i="4" s="1"/>
  <c r="H554" i="59"/>
  <c r="R556" i="4" s="1"/>
  <c r="I580" i="59"/>
  <c r="S582" i="4" s="1"/>
  <c r="J649" i="59"/>
  <c r="T651" i="4" s="1"/>
  <c r="H649" i="59"/>
  <c r="R651" i="4" s="1"/>
  <c r="I649" i="59"/>
  <c r="S651" i="4" s="1"/>
  <c r="J651" i="59"/>
  <c r="T653" i="4" s="1"/>
  <c r="I651" i="59"/>
  <c r="S653" i="4" s="1"/>
  <c r="G126" i="59"/>
  <c r="Q128" i="4" s="1"/>
  <c r="G127" i="59"/>
  <c r="Q129" i="4" s="1"/>
  <c r="H127" i="59"/>
  <c r="R129" i="4" s="1"/>
  <c r="I130" i="59"/>
  <c r="S132" i="4" s="1"/>
  <c r="G134" i="59"/>
  <c r="Q136" i="4" s="1"/>
  <c r="G135" i="59"/>
  <c r="Q137" i="4" s="1"/>
  <c r="H135" i="59"/>
  <c r="R137" i="4" s="1"/>
  <c r="I138" i="59"/>
  <c r="S140" i="4" s="1"/>
  <c r="G142" i="59"/>
  <c r="Q144" i="4" s="1"/>
  <c r="G143" i="59"/>
  <c r="Q145" i="4" s="1"/>
  <c r="H143" i="59"/>
  <c r="R145" i="4" s="1"/>
  <c r="I146" i="59"/>
  <c r="S148" i="4" s="1"/>
  <c r="H220" i="59"/>
  <c r="R222" i="4" s="1"/>
  <c r="H221" i="59"/>
  <c r="R223" i="4" s="1"/>
  <c r="I221" i="59"/>
  <c r="S223" i="4" s="1"/>
  <c r="H222" i="59"/>
  <c r="R224" i="4" s="1"/>
  <c r="I222" i="59"/>
  <c r="S224" i="4" s="1"/>
  <c r="J223" i="59"/>
  <c r="T225" i="4" s="1"/>
  <c r="G223" i="59"/>
  <c r="Q225" i="4" s="1"/>
  <c r="H227" i="59"/>
  <c r="R229" i="4" s="1"/>
  <c r="H235" i="59"/>
  <c r="R237" i="4" s="1"/>
  <c r="H240" i="59"/>
  <c r="R242" i="4" s="1"/>
  <c r="H245" i="59"/>
  <c r="R247" i="4" s="1"/>
  <c r="H246" i="59"/>
  <c r="R248" i="4" s="1"/>
  <c r="I246" i="59"/>
  <c r="S248" i="4" s="1"/>
  <c r="H247" i="59"/>
  <c r="R249" i="4" s="1"/>
  <c r="I247" i="59"/>
  <c r="S249" i="4" s="1"/>
  <c r="J248" i="59"/>
  <c r="T250" i="4" s="1"/>
  <c r="G248" i="59"/>
  <c r="Q250" i="4" s="1"/>
  <c r="H253" i="59"/>
  <c r="R255" i="4" s="1"/>
  <c r="H260" i="59"/>
  <c r="R262" i="4" s="1"/>
  <c r="H261" i="59"/>
  <c r="R263" i="4" s="1"/>
  <c r="I261" i="59"/>
  <c r="S263" i="4" s="1"/>
  <c r="H262" i="59"/>
  <c r="R264" i="4" s="1"/>
  <c r="I262" i="59"/>
  <c r="S264" i="4" s="1"/>
  <c r="H263" i="59"/>
  <c r="R265" i="4" s="1"/>
  <c r="I263" i="59"/>
  <c r="S265" i="4" s="1"/>
  <c r="J264" i="59"/>
  <c r="T266" i="4" s="1"/>
  <c r="G264" i="59"/>
  <c r="Q266" i="4" s="1"/>
  <c r="H269" i="59"/>
  <c r="R271" i="4" s="1"/>
  <c r="H276" i="59"/>
  <c r="R278" i="4" s="1"/>
  <c r="H277" i="59"/>
  <c r="R279" i="4" s="1"/>
  <c r="I277" i="59"/>
  <c r="S279" i="4" s="1"/>
  <c r="H278" i="59"/>
  <c r="R280" i="4" s="1"/>
  <c r="I278" i="59"/>
  <c r="S280" i="4" s="1"/>
  <c r="H279" i="59"/>
  <c r="R281" i="4" s="1"/>
  <c r="I279" i="59"/>
  <c r="S281" i="4" s="1"/>
  <c r="J280" i="59"/>
  <c r="T282" i="4" s="1"/>
  <c r="G280" i="59"/>
  <c r="Q282" i="4" s="1"/>
  <c r="H285" i="59"/>
  <c r="R287" i="4" s="1"/>
  <c r="H292" i="59"/>
  <c r="R294" i="4" s="1"/>
  <c r="H293" i="59"/>
  <c r="R295" i="4" s="1"/>
  <c r="I293" i="59"/>
  <c r="S295" i="4" s="1"/>
  <c r="H294" i="59"/>
  <c r="R296" i="4" s="1"/>
  <c r="I294" i="59"/>
  <c r="S296" i="4" s="1"/>
  <c r="H295" i="59"/>
  <c r="R297" i="4" s="1"/>
  <c r="I295" i="59"/>
  <c r="S297" i="4" s="1"/>
  <c r="J296" i="59"/>
  <c r="T298" i="4" s="1"/>
  <c r="G296" i="59"/>
  <c r="Q298" i="4" s="1"/>
  <c r="H301" i="59"/>
  <c r="R303" i="4" s="1"/>
  <c r="H309" i="59"/>
  <c r="R310" i="4" s="1"/>
  <c r="J312" i="59"/>
  <c r="G312" i="59"/>
  <c r="H317" i="59"/>
  <c r="R318" i="4" s="1"/>
  <c r="J322" i="59"/>
  <c r="G322" i="59"/>
  <c r="Q323" i="4" s="1"/>
  <c r="H322" i="59"/>
  <c r="R323" i="4" s="1"/>
  <c r="J329" i="59"/>
  <c r="T330" i="4" s="1"/>
  <c r="G329" i="59"/>
  <c r="Q330" i="4" s="1"/>
  <c r="H329" i="59"/>
  <c r="J330" i="59"/>
  <c r="G330" i="59"/>
  <c r="H330" i="59"/>
  <c r="I330" i="59"/>
  <c r="S331" i="4" s="1"/>
  <c r="J337" i="59"/>
  <c r="T338" i="4" s="1"/>
  <c r="G337" i="59"/>
  <c r="Q338" i="4" s="1"/>
  <c r="H337" i="59"/>
  <c r="R338" i="4" s="1"/>
  <c r="J338" i="59"/>
  <c r="G338" i="59"/>
  <c r="H338" i="59"/>
  <c r="I338" i="59"/>
  <c r="S339" i="4" s="1"/>
  <c r="J345" i="59"/>
  <c r="G345" i="59"/>
  <c r="Q346" i="4" s="1"/>
  <c r="H345" i="59"/>
  <c r="R346" i="4" s="1"/>
  <c r="J346" i="59"/>
  <c r="G346" i="59"/>
  <c r="H346" i="59"/>
  <c r="I346" i="59"/>
  <c r="S347" i="4" s="1"/>
  <c r="J353" i="59"/>
  <c r="G353" i="59"/>
  <c r="H353" i="59"/>
  <c r="R354" i="4" s="1"/>
  <c r="J354" i="59"/>
  <c r="G354" i="59"/>
  <c r="H354" i="59"/>
  <c r="I354" i="59"/>
  <c r="S355" i="4" s="1"/>
  <c r="J361" i="59"/>
  <c r="G361" i="59"/>
  <c r="H361" i="59"/>
  <c r="J362" i="59"/>
  <c r="G362" i="59"/>
  <c r="H362" i="59"/>
  <c r="I362" i="59"/>
  <c r="J369" i="59"/>
  <c r="T370" i="4" s="1"/>
  <c r="G369" i="59"/>
  <c r="H369" i="59"/>
  <c r="J370" i="59"/>
  <c r="T371" i="4" s="1"/>
  <c r="G370" i="59"/>
  <c r="H370" i="59"/>
  <c r="I370" i="59"/>
  <c r="S371" i="4" s="1"/>
  <c r="J376" i="59"/>
  <c r="T378" i="4" s="1"/>
  <c r="G376" i="59"/>
  <c r="Q378" i="4" s="1"/>
  <c r="H376" i="59"/>
  <c r="R378" i="4" s="1"/>
  <c r="J377" i="59"/>
  <c r="T379" i="4" s="1"/>
  <c r="G377" i="59"/>
  <c r="Q379" i="4" s="1"/>
  <c r="H377" i="59"/>
  <c r="R379" i="4" s="1"/>
  <c r="I377" i="59"/>
  <c r="S379" i="4" s="1"/>
  <c r="J385" i="59"/>
  <c r="T386" i="4" s="1"/>
  <c r="G385" i="59"/>
  <c r="H385" i="59"/>
  <c r="R386" i="4" s="1"/>
  <c r="J386" i="59"/>
  <c r="G386" i="59"/>
  <c r="Q387" i="4" s="1"/>
  <c r="H386" i="59"/>
  <c r="R387" i="4" s="1"/>
  <c r="I386" i="59"/>
  <c r="S387" i="4" s="1"/>
  <c r="J392" i="59"/>
  <c r="T394" i="4" s="1"/>
  <c r="G392" i="59"/>
  <c r="Q394" i="4" s="1"/>
  <c r="H392" i="59"/>
  <c r="R394" i="4" s="1"/>
  <c r="J393" i="59"/>
  <c r="T395" i="4" s="1"/>
  <c r="G393" i="59"/>
  <c r="Q395" i="4" s="1"/>
  <c r="H393" i="59"/>
  <c r="R395" i="4" s="1"/>
  <c r="I393" i="59"/>
  <c r="S395" i="4" s="1"/>
  <c r="J400" i="59"/>
  <c r="T402" i="4" s="1"/>
  <c r="G400" i="59"/>
  <c r="Q402" i="4" s="1"/>
  <c r="H400" i="59"/>
  <c r="R402" i="4" s="1"/>
  <c r="J401" i="59"/>
  <c r="T403" i="4" s="1"/>
  <c r="G401" i="59"/>
  <c r="Q403" i="4" s="1"/>
  <c r="H401" i="59"/>
  <c r="R403" i="4" s="1"/>
  <c r="I401" i="59"/>
  <c r="S403" i="4" s="1"/>
  <c r="J408" i="59"/>
  <c r="T410" i="4" s="1"/>
  <c r="G408" i="59"/>
  <c r="Q410" i="4" s="1"/>
  <c r="H408" i="59"/>
  <c r="R410" i="4" s="1"/>
  <c r="J409" i="59"/>
  <c r="T411" i="4" s="1"/>
  <c r="G409" i="59"/>
  <c r="Q411" i="4" s="1"/>
  <c r="I414" i="59"/>
  <c r="S416" i="4" s="1"/>
  <c r="J418" i="59"/>
  <c r="T420" i="4" s="1"/>
  <c r="G418" i="59"/>
  <c r="Q420" i="4" s="1"/>
  <c r="H418" i="59"/>
  <c r="R420" i="4" s="1"/>
  <c r="J419" i="59"/>
  <c r="T421" i="4" s="1"/>
  <c r="J441" i="59"/>
  <c r="T443" i="4" s="1"/>
  <c r="H441" i="59"/>
  <c r="R443" i="4" s="1"/>
  <c r="I441" i="59"/>
  <c r="S443" i="4" s="1"/>
  <c r="G447" i="59"/>
  <c r="Q449" i="4" s="1"/>
  <c r="J448" i="59"/>
  <c r="T450" i="4" s="1"/>
  <c r="J449" i="59"/>
  <c r="T451" i="4" s="1"/>
  <c r="H449" i="59"/>
  <c r="R451" i="4" s="1"/>
  <c r="G455" i="59"/>
  <c r="Q457" i="4" s="1"/>
  <c r="J456" i="59"/>
  <c r="T458" i="4" s="1"/>
  <c r="J457" i="59"/>
  <c r="T459" i="4" s="1"/>
  <c r="H457" i="59"/>
  <c r="R459" i="4" s="1"/>
  <c r="G463" i="59"/>
  <c r="Q465" i="4" s="1"/>
  <c r="J464" i="59"/>
  <c r="T466" i="4" s="1"/>
  <c r="J465" i="59"/>
  <c r="T467" i="4" s="1"/>
  <c r="H465" i="59"/>
  <c r="R467" i="4" s="1"/>
  <c r="G471" i="59"/>
  <c r="Q473" i="4" s="1"/>
  <c r="H471" i="59"/>
  <c r="R473" i="4" s="1"/>
  <c r="G472" i="59"/>
  <c r="Q474" i="4" s="1"/>
  <c r="H472" i="59"/>
  <c r="R474" i="4" s="1"/>
  <c r="G473" i="59"/>
  <c r="Q475" i="4" s="1"/>
  <c r="J474" i="59"/>
  <c r="T476" i="4" s="1"/>
  <c r="J476" i="59"/>
  <c r="T478" i="4" s="1"/>
  <c r="I477" i="59"/>
  <c r="S479" i="4" s="1"/>
  <c r="G486" i="59"/>
  <c r="Q488" i="4" s="1"/>
  <c r="G487" i="59"/>
  <c r="Q489" i="4" s="1"/>
  <c r="H487" i="59"/>
  <c r="R489" i="4" s="1"/>
  <c r="G488" i="59"/>
  <c r="Q490" i="4" s="1"/>
  <c r="H488" i="59"/>
  <c r="R490" i="4" s="1"/>
  <c r="G489" i="59"/>
  <c r="Q491" i="4" s="1"/>
  <c r="J490" i="59"/>
  <c r="T492" i="4" s="1"/>
  <c r="J492" i="59"/>
  <c r="T494" i="4" s="1"/>
  <c r="I493" i="59"/>
  <c r="S495" i="4" s="1"/>
  <c r="G502" i="59"/>
  <c r="Q504" i="4" s="1"/>
  <c r="G503" i="59"/>
  <c r="Q505" i="4" s="1"/>
  <c r="H503" i="59"/>
  <c r="R505" i="4" s="1"/>
  <c r="G504" i="59"/>
  <c r="Q506" i="4" s="1"/>
  <c r="H504" i="59"/>
  <c r="R506" i="4" s="1"/>
  <c r="G505" i="59"/>
  <c r="Q507" i="4" s="1"/>
  <c r="J506" i="59"/>
  <c r="T508" i="4" s="1"/>
  <c r="J508" i="59"/>
  <c r="T510" i="4" s="1"/>
  <c r="I509" i="59"/>
  <c r="S511" i="4" s="1"/>
  <c r="G518" i="59"/>
  <c r="Q520" i="4" s="1"/>
  <c r="G519" i="59"/>
  <c r="Q521" i="4" s="1"/>
  <c r="H519" i="59"/>
  <c r="R521" i="4" s="1"/>
  <c r="G520" i="59"/>
  <c r="Q522" i="4" s="1"/>
  <c r="H520" i="59"/>
  <c r="R522" i="4" s="1"/>
  <c r="G521" i="59"/>
  <c r="Q523" i="4" s="1"/>
  <c r="J522" i="59"/>
  <c r="T524" i="4" s="1"/>
  <c r="G537" i="59"/>
  <c r="Q539" i="4" s="1"/>
  <c r="G538" i="59"/>
  <c r="Q540" i="4" s="1"/>
  <c r="G539" i="59"/>
  <c r="Q541" i="4" s="1"/>
  <c r="J540" i="59"/>
  <c r="T542" i="4" s="1"/>
  <c r="I541" i="59"/>
  <c r="S543" i="4" s="1"/>
  <c r="G550" i="59"/>
  <c r="Q552" i="4" s="1"/>
  <c r="J551" i="59"/>
  <c r="T553" i="4" s="1"/>
  <c r="I552" i="59"/>
  <c r="S554" i="4" s="1"/>
  <c r="G569" i="59"/>
  <c r="Q571" i="4" s="1"/>
  <c r="G570" i="59"/>
  <c r="Q572" i="4" s="1"/>
  <c r="G571" i="59"/>
  <c r="Q573" i="4" s="1"/>
  <c r="J572" i="59"/>
  <c r="T574" i="4" s="1"/>
  <c r="I573" i="59"/>
  <c r="S575" i="4" s="1"/>
  <c r="J613" i="59"/>
  <c r="T615" i="4" s="1"/>
  <c r="H613" i="59"/>
  <c r="R615" i="4" s="1"/>
  <c r="I613" i="59"/>
  <c r="S615" i="4" s="1"/>
  <c r="J615" i="59"/>
  <c r="T617" i="4" s="1"/>
  <c r="H615" i="59"/>
  <c r="R617" i="4" s="1"/>
  <c r="I615" i="59"/>
  <c r="S617" i="4" s="1"/>
  <c r="J633" i="59"/>
  <c r="T635" i="4" s="1"/>
  <c r="H633" i="59"/>
  <c r="R635" i="4" s="1"/>
  <c r="I633" i="59"/>
  <c r="S635" i="4" s="1"/>
  <c r="G704" i="59"/>
  <c r="Q706" i="4" s="1"/>
  <c r="J705" i="59"/>
  <c r="T707" i="4" s="1"/>
  <c r="J707" i="59"/>
  <c r="T709" i="4" s="1"/>
  <c r="I708" i="59"/>
  <c r="S710" i="4" s="1"/>
  <c r="J755" i="59"/>
  <c r="T757" i="4" s="1"/>
  <c r="G755" i="59"/>
  <c r="Q757" i="4" s="1"/>
  <c r="I755" i="59"/>
  <c r="S757" i="4" s="1"/>
  <c r="H756" i="59"/>
  <c r="R758" i="4" s="1"/>
  <c r="G758" i="59"/>
  <c r="Q760" i="4" s="1"/>
  <c r="H758" i="59"/>
  <c r="R760" i="4" s="1"/>
  <c r="I758" i="59"/>
  <c r="S760" i="4" s="1"/>
  <c r="H409" i="59"/>
  <c r="R411" i="4" s="1"/>
  <c r="I409" i="59"/>
  <c r="S411" i="4" s="1"/>
  <c r="J416" i="59"/>
  <c r="T418" i="4" s="1"/>
  <c r="G416" i="59"/>
  <c r="Q418" i="4" s="1"/>
  <c r="H416" i="59"/>
  <c r="R418" i="4" s="1"/>
  <c r="J417" i="59"/>
  <c r="T419" i="4" s="1"/>
  <c r="G417" i="59"/>
  <c r="Q419" i="4" s="1"/>
  <c r="H417" i="59"/>
  <c r="R419" i="4" s="1"/>
  <c r="I417" i="59"/>
  <c r="S419" i="4" s="1"/>
  <c r="J424" i="59"/>
  <c r="T426" i="4" s="1"/>
  <c r="G424" i="59"/>
  <c r="Q426" i="4" s="1"/>
  <c r="H424" i="59"/>
  <c r="R426" i="4" s="1"/>
  <c r="J425" i="59"/>
  <c r="T427" i="4" s="1"/>
  <c r="G425" i="59"/>
  <c r="Q427" i="4" s="1"/>
  <c r="H425" i="59"/>
  <c r="R427" i="4" s="1"/>
  <c r="I425" i="59"/>
  <c r="S427" i="4" s="1"/>
  <c r="J432" i="59"/>
  <c r="T434" i="4" s="1"/>
  <c r="G432" i="59"/>
  <c r="Q434" i="4" s="1"/>
  <c r="H432" i="59"/>
  <c r="R434" i="4" s="1"/>
  <c r="J433" i="59"/>
  <c r="T435" i="4" s="1"/>
  <c r="G433" i="59"/>
  <c r="Q435" i="4" s="1"/>
  <c r="H433" i="59"/>
  <c r="R435" i="4" s="1"/>
  <c r="I433" i="59"/>
  <c r="S435" i="4" s="1"/>
  <c r="J439" i="59"/>
  <c r="T441" i="4" s="1"/>
  <c r="G439" i="59"/>
  <c r="Q441" i="4" s="1"/>
  <c r="H439" i="59"/>
  <c r="R441" i="4" s="1"/>
  <c r="G441" i="59"/>
  <c r="Q443" i="4" s="1"/>
  <c r="G445" i="59"/>
  <c r="Q447" i="4" s="1"/>
  <c r="I446" i="59"/>
  <c r="S448" i="4" s="1"/>
  <c r="G449" i="59"/>
  <c r="Q451" i="4" s="1"/>
  <c r="I450" i="59"/>
  <c r="S452" i="4" s="1"/>
  <c r="G453" i="59"/>
  <c r="Q455" i="4" s="1"/>
  <c r="I454" i="59"/>
  <c r="S456" i="4" s="1"/>
  <c r="G457" i="59"/>
  <c r="Q459" i="4" s="1"/>
  <c r="I458" i="59"/>
  <c r="S460" i="4" s="1"/>
  <c r="G461" i="59"/>
  <c r="Q463" i="4" s="1"/>
  <c r="I462" i="59"/>
  <c r="S464" i="4" s="1"/>
  <c r="G465" i="59"/>
  <c r="Q467" i="4" s="1"/>
  <c r="I466" i="59"/>
  <c r="S468" i="4" s="1"/>
  <c r="G469" i="59"/>
  <c r="Q471" i="4" s="1"/>
  <c r="I470" i="59"/>
  <c r="S472" i="4" s="1"/>
  <c r="G474" i="59"/>
  <c r="Q476" i="4" s="1"/>
  <c r="G475" i="59"/>
  <c r="Q477" i="4" s="1"/>
  <c r="H475" i="59"/>
  <c r="R477" i="4" s="1"/>
  <c r="G476" i="59"/>
  <c r="Q478" i="4" s="1"/>
  <c r="H476" i="59"/>
  <c r="R478" i="4" s="1"/>
  <c r="J477" i="59"/>
  <c r="T479" i="4" s="1"/>
  <c r="I478" i="59"/>
  <c r="S480" i="4" s="1"/>
  <c r="G482" i="59"/>
  <c r="Q484" i="4" s="1"/>
  <c r="G483" i="59"/>
  <c r="Q485" i="4" s="1"/>
  <c r="H483" i="59"/>
  <c r="R485" i="4" s="1"/>
  <c r="G484" i="59"/>
  <c r="Q486" i="4" s="1"/>
  <c r="H484" i="59"/>
  <c r="R486" i="4" s="1"/>
  <c r="J485" i="59"/>
  <c r="T487" i="4" s="1"/>
  <c r="I486" i="59"/>
  <c r="S488" i="4" s="1"/>
  <c r="G490" i="59"/>
  <c r="Q492" i="4" s="1"/>
  <c r="G491" i="59"/>
  <c r="Q493" i="4" s="1"/>
  <c r="H491" i="59"/>
  <c r="R493" i="4" s="1"/>
  <c r="G492" i="59"/>
  <c r="Q494" i="4" s="1"/>
  <c r="H492" i="59"/>
  <c r="R494" i="4" s="1"/>
  <c r="J493" i="59"/>
  <c r="T495" i="4" s="1"/>
  <c r="I494" i="59"/>
  <c r="S496" i="4" s="1"/>
  <c r="G498" i="59"/>
  <c r="Q500" i="4" s="1"/>
  <c r="G499" i="59"/>
  <c r="Q501" i="4" s="1"/>
  <c r="H499" i="59"/>
  <c r="R501" i="4" s="1"/>
  <c r="G500" i="59"/>
  <c r="Q502" i="4" s="1"/>
  <c r="H500" i="59"/>
  <c r="R502" i="4" s="1"/>
  <c r="I502" i="59"/>
  <c r="S504" i="4" s="1"/>
  <c r="G506" i="59"/>
  <c r="Q508" i="4" s="1"/>
  <c r="G507" i="59"/>
  <c r="Q509" i="4" s="1"/>
  <c r="H507" i="59"/>
  <c r="R509" i="4" s="1"/>
  <c r="G508" i="59"/>
  <c r="Q510" i="4" s="1"/>
  <c r="H508" i="59"/>
  <c r="R510" i="4" s="1"/>
  <c r="I510" i="59"/>
  <c r="S512" i="4" s="1"/>
  <c r="G514" i="59"/>
  <c r="Q516" i="4" s="1"/>
  <c r="G515" i="59"/>
  <c r="Q517" i="4" s="1"/>
  <c r="H515" i="59"/>
  <c r="R517" i="4" s="1"/>
  <c r="G516" i="59"/>
  <c r="Q518" i="4" s="1"/>
  <c r="H516" i="59"/>
  <c r="R518" i="4" s="1"/>
  <c r="I518" i="59"/>
  <c r="S520" i="4" s="1"/>
  <c r="G522" i="59"/>
  <c r="Q524" i="4" s="1"/>
  <c r="G523" i="59"/>
  <c r="Q525" i="4" s="1"/>
  <c r="H523" i="59"/>
  <c r="R525" i="4" s="1"/>
  <c r="G524" i="59"/>
  <c r="Q526" i="4" s="1"/>
  <c r="H524" i="59"/>
  <c r="R526" i="4" s="1"/>
  <c r="I526" i="59"/>
  <c r="S528" i="4" s="1"/>
  <c r="H530" i="59"/>
  <c r="R532" i="4" s="1"/>
  <c r="G533" i="59"/>
  <c r="Q535" i="4" s="1"/>
  <c r="J534" i="59"/>
  <c r="T536" i="4" s="1"/>
  <c r="J536" i="59"/>
  <c r="T538" i="4" s="1"/>
  <c r="I537" i="59"/>
  <c r="S539" i="4" s="1"/>
  <c r="J542" i="59"/>
  <c r="T544" i="4" s="1"/>
  <c r="I543" i="59"/>
  <c r="S545" i="4" s="1"/>
  <c r="G545" i="59"/>
  <c r="Q547" i="4" s="1"/>
  <c r="G546" i="59"/>
  <c r="Q548" i="4" s="1"/>
  <c r="J547" i="59"/>
  <c r="T549" i="4" s="1"/>
  <c r="I548" i="59"/>
  <c r="S550" i="4" s="1"/>
  <c r="H550" i="59"/>
  <c r="R552" i="4" s="1"/>
  <c r="G551" i="59"/>
  <c r="Q553" i="4" s="1"/>
  <c r="J552" i="59"/>
  <c r="T554" i="4" s="1"/>
  <c r="I553" i="59"/>
  <c r="S555" i="4" s="1"/>
  <c r="J558" i="59"/>
  <c r="T560" i="4" s="1"/>
  <c r="I559" i="59"/>
  <c r="S561" i="4" s="1"/>
  <c r="G561" i="59"/>
  <c r="Q563" i="4" s="1"/>
  <c r="G562" i="59"/>
  <c r="Q564" i="4" s="1"/>
  <c r="J563" i="59"/>
  <c r="T565" i="4" s="1"/>
  <c r="I564" i="59"/>
  <c r="S566" i="4" s="1"/>
  <c r="H566" i="59"/>
  <c r="R568" i="4" s="1"/>
  <c r="G567" i="59"/>
  <c r="Q569" i="4" s="1"/>
  <c r="J568" i="59"/>
  <c r="T570" i="4" s="1"/>
  <c r="I569" i="59"/>
  <c r="S571" i="4" s="1"/>
  <c r="J574" i="59"/>
  <c r="T576" i="4" s="1"/>
  <c r="I575" i="59"/>
  <c r="S577" i="4" s="1"/>
  <c r="H576" i="59"/>
  <c r="R578" i="4" s="1"/>
  <c r="H581" i="59"/>
  <c r="R583" i="4" s="1"/>
  <c r="J586" i="59"/>
  <c r="T588" i="4" s="1"/>
  <c r="I587" i="59"/>
  <c r="S589" i="4" s="1"/>
  <c r="J597" i="59"/>
  <c r="T599" i="4" s="1"/>
  <c r="H597" i="59"/>
  <c r="R599" i="4" s="1"/>
  <c r="I597" i="59"/>
  <c r="S599" i="4" s="1"/>
  <c r="J599" i="59"/>
  <c r="T601" i="4" s="1"/>
  <c r="H599" i="59"/>
  <c r="R601" i="4" s="1"/>
  <c r="I599" i="59"/>
  <c r="S601" i="4" s="1"/>
  <c r="J623" i="59"/>
  <c r="T625" i="4" s="1"/>
  <c r="I623" i="59"/>
  <c r="S625" i="4" s="1"/>
  <c r="H631" i="59"/>
  <c r="R633" i="4" s="1"/>
  <c r="H647" i="59"/>
  <c r="R649" i="4" s="1"/>
  <c r="H661" i="59"/>
  <c r="R663" i="4" s="1"/>
  <c r="H664" i="59"/>
  <c r="R666" i="4" s="1"/>
  <c r="G688" i="59"/>
  <c r="Q690" i="4" s="1"/>
  <c r="J689" i="59"/>
  <c r="T691" i="4" s="1"/>
  <c r="J691" i="59"/>
  <c r="T693" i="4" s="1"/>
  <c r="I692" i="59"/>
  <c r="S694" i="4" s="1"/>
  <c r="J748" i="59"/>
  <c r="T750" i="4" s="1"/>
  <c r="H748" i="59"/>
  <c r="R750" i="4" s="1"/>
  <c r="I748" i="59"/>
  <c r="S750" i="4" s="1"/>
  <c r="G419" i="59"/>
  <c r="Q421" i="4" s="1"/>
  <c r="H419" i="59"/>
  <c r="R421" i="4" s="1"/>
  <c r="I419" i="59"/>
  <c r="S421" i="4" s="1"/>
  <c r="J426" i="59"/>
  <c r="T428" i="4" s="1"/>
  <c r="G426" i="59"/>
  <c r="Q428" i="4" s="1"/>
  <c r="H426" i="59"/>
  <c r="R428" i="4" s="1"/>
  <c r="J427" i="59"/>
  <c r="T429" i="4" s="1"/>
  <c r="G427" i="59"/>
  <c r="Q429" i="4" s="1"/>
  <c r="H427" i="59"/>
  <c r="R429" i="4" s="1"/>
  <c r="I427" i="59"/>
  <c r="S429" i="4" s="1"/>
  <c r="J434" i="59"/>
  <c r="T436" i="4" s="1"/>
  <c r="G434" i="59"/>
  <c r="Q436" i="4" s="1"/>
  <c r="H434" i="59"/>
  <c r="R436" i="4" s="1"/>
  <c r="J435" i="59"/>
  <c r="T437" i="4" s="1"/>
  <c r="G435" i="59"/>
  <c r="Q437" i="4" s="1"/>
  <c r="H435" i="59"/>
  <c r="R437" i="4" s="1"/>
  <c r="I435" i="59"/>
  <c r="S437" i="4" s="1"/>
  <c r="J440" i="59"/>
  <c r="T442" i="4" s="1"/>
  <c r="J442" i="59"/>
  <c r="T444" i="4" s="1"/>
  <c r="I442" i="59"/>
  <c r="S444" i="4" s="1"/>
  <c r="J443" i="59"/>
  <c r="T445" i="4" s="1"/>
  <c r="H443" i="59"/>
  <c r="R445" i="4" s="1"/>
  <c r="J446" i="59"/>
  <c r="T448" i="4" s="1"/>
  <c r="J447" i="59"/>
  <c r="T449" i="4" s="1"/>
  <c r="H447" i="59"/>
  <c r="R449" i="4" s="1"/>
  <c r="J450" i="59"/>
  <c r="T452" i="4" s="1"/>
  <c r="J451" i="59"/>
  <c r="T453" i="4" s="1"/>
  <c r="H451" i="59"/>
  <c r="R453" i="4" s="1"/>
  <c r="J454" i="59"/>
  <c r="T456" i="4" s="1"/>
  <c r="J455" i="59"/>
  <c r="T457" i="4" s="1"/>
  <c r="H455" i="59"/>
  <c r="R457" i="4" s="1"/>
  <c r="J458" i="59"/>
  <c r="T460" i="4" s="1"/>
  <c r="J459" i="59"/>
  <c r="T461" i="4" s="1"/>
  <c r="H459" i="59"/>
  <c r="R461" i="4" s="1"/>
  <c r="J462" i="59"/>
  <c r="T464" i="4" s="1"/>
  <c r="J463" i="59"/>
  <c r="T465" i="4" s="1"/>
  <c r="H463" i="59"/>
  <c r="R465" i="4" s="1"/>
  <c r="J466" i="59"/>
  <c r="T468" i="4" s="1"/>
  <c r="J467" i="59"/>
  <c r="T469" i="4" s="1"/>
  <c r="H467" i="59"/>
  <c r="R469" i="4" s="1"/>
  <c r="J470" i="59"/>
  <c r="T472" i="4" s="1"/>
  <c r="J472" i="59"/>
  <c r="T474" i="4" s="1"/>
  <c r="I473" i="59"/>
  <c r="S475" i="4" s="1"/>
  <c r="G477" i="59"/>
  <c r="Q479" i="4" s="1"/>
  <c r="J478" i="59"/>
  <c r="T480" i="4" s="1"/>
  <c r="J480" i="59"/>
  <c r="T482" i="4" s="1"/>
  <c r="I481" i="59"/>
  <c r="S483" i="4" s="1"/>
  <c r="G485" i="59"/>
  <c r="Q487" i="4" s="1"/>
  <c r="J486" i="59"/>
  <c r="T488" i="4" s="1"/>
  <c r="J488" i="59"/>
  <c r="T490" i="4" s="1"/>
  <c r="I489" i="59"/>
  <c r="S491" i="4" s="1"/>
  <c r="G493" i="59"/>
  <c r="Q495" i="4" s="1"/>
  <c r="J494" i="59"/>
  <c r="T496" i="4" s="1"/>
  <c r="J496" i="59"/>
  <c r="T498" i="4" s="1"/>
  <c r="I497" i="59"/>
  <c r="S499" i="4" s="1"/>
  <c r="G501" i="59"/>
  <c r="Q503" i="4" s="1"/>
  <c r="J502" i="59"/>
  <c r="T504" i="4" s="1"/>
  <c r="J504" i="59"/>
  <c r="T506" i="4" s="1"/>
  <c r="I505" i="59"/>
  <c r="S507" i="4" s="1"/>
  <c r="G509" i="59"/>
  <c r="Q511" i="4" s="1"/>
  <c r="J510" i="59"/>
  <c r="T512" i="4" s="1"/>
  <c r="J512" i="59"/>
  <c r="T514" i="4" s="1"/>
  <c r="I513" i="59"/>
  <c r="S515" i="4" s="1"/>
  <c r="G517" i="59"/>
  <c r="Q519" i="4" s="1"/>
  <c r="J518" i="59"/>
  <c r="T520" i="4" s="1"/>
  <c r="J520" i="59"/>
  <c r="T522" i="4" s="1"/>
  <c r="I521" i="59"/>
  <c r="S523" i="4" s="1"/>
  <c r="G525" i="59"/>
  <c r="Q527" i="4" s="1"/>
  <c r="J526" i="59"/>
  <c r="T528" i="4" s="1"/>
  <c r="J528" i="59"/>
  <c r="T530" i="4" s="1"/>
  <c r="I529" i="59"/>
  <c r="S531" i="4" s="1"/>
  <c r="J538" i="59"/>
  <c r="T540" i="4" s="1"/>
  <c r="I539" i="59"/>
  <c r="S541" i="4" s="1"/>
  <c r="G541" i="59"/>
  <c r="Q543" i="4" s="1"/>
  <c r="G542" i="59"/>
  <c r="Q544" i="4" s="1"/>
  <c r="J543" i="59"/>
  <c r="T545" i="4" s="1"/>
  <c r="I544" i="59"/>
  <c r="S546" i="4" s="1"/>
  <c r="H546" i="59"/>
  <c r="R548" i="4" s="1"/>
  <c r="G547" i="59"/>
  <c r="Q549" i="4" s="1"/>
  <c r="J548" i="59"/>
  <c r="T550" i="4" s="1"/>
  <c r="I549" i="59"/>
  <c r="S551" i="4" s="1"/>
  <c r="J554" i="59"/>
  <c r="T556" i="4" s="1"/>
  <c r="I555" i="59"/>
  <c r="S557" i="4" s="1"/>
  <c r="G557" i="59"/>
  <c r="Q559" i="4" s="1"/>
  <c r="G558" i="59"/>
  <c r="Q560" i="4" s="1"/>
  <c r="J559" i="59"/>
  <c r="T561" i="4" s="1"/>
  <c r="I560" i="59"/>
  <c r="S562" i="4" s="1"/>
  <c r="H562" i="59"/>
  <c r="R564" i="4" s="1"/>
  <c r="G563" i="59"/>
  <c r="Q565" i="4" s="1"/>
  <c r="J564" i="59"/>
  <c r="T566" i="4" s="1"/>
  <c r="I565" i="59"/>
  <c r="S567" i="4" s="1"/>
  <c r="J570" i="59"/>
  <c r="T572" i="4" s="1"/>
  <c r="I571" i="59"/>
  <c r="S573" i="4" s="1"/>
  <c r="G573" i="59"/>
  <c r="Q575" i="4" s="1"/>
  <c r="G574" i="59"/>
  <c r="Q576" i="4" s="1"/>
  <c r="J575" i="59"/>
  <c r="T577" i="4" s="1"/>
  <c r="H577" i="59"/>
  <c r="R579" i="4" s="1"/>
  <c r="H578" i="59"/>
  <c r="R580" i="4" s="1"/>
  <c r="J579" i="59"/>
  <c r="T581" i="4" s="1"/>
  <c r="G579" i="59"/>
  <c r="Q581" i="4" s="1"/>
  <c r="J585" i="59"/>
  <c r="T587" i="4" s="1"/>
  <c r="I592" i="59"/>
  <c r="S594" i="4" s="1"/>
  <c r="G593" i="59"/>
  <c r="Q595" i="4" s="1"/>
  <c r="G594" i="59"/>
  <c r="Q596" i="4" s="1"/>
  <c r="H594" i="59"/>
  <c r="R596" i="4" s="1"/>
  <c r="G620" i="59"/>
  <c r="Q622" i="4" s="1"/>
  <c r="H620" i="59"/>
  <c r="R622" i="4" s="1"/>
  <c r="G621" i="59"/>
  <c r="Q623" i="4" s="1"/>
  <c r="G622" i="59"/>
  <c r="Q624" i="4" s="1"/>
  <c r="H622" i="59"/>
  <c r="R624" i="4" s="1"/>
  <c r="G636" i="59"/>
  <c r="Q638" i="4" s="1"/>
  <c r="H636" i="59"/>
  <c r="R638" i="4" s="1"/>
  <c r="G637" i="59"/>
  <c r="Q639" i="4" s="1"/>
  <c r="G638" i="59"/>
  <c r="Q640" i="4" s="1"/>
  <c r="H638" i="59"/>
  <c r="R640" i="4" s="1"/>
  <c r="J641" i="59"/>
  <c r="T643" i="4" s="1"/>
  <c r="H641" i="59"/>
  <c r="R643" i="4" s="1"/>
  <c r="I641" i="59"/>
  <c r="S643" i="4" s="1"/>
  <c r="G653" i="59"/>
  <c r="Q655" i="4" s="1"/>
  <c r="G654" i="59"/>
  <c r="Q656" i="4" s="1"/>
  <c r="H654" i="59"/>
  <c r="R656" i="4" s="1"/>
  <c r="G655" i="59"/>
  <c r="Q657" i="4" s="1"/>
  <c r="H655" i="59"/>
  <c r="R657" i="4" s="1"/>
  <c r="G656" i="59"/>
  <c r="Q658" i="4" s="1"/>
  <c r="J657" i="59"/>
  <c r="T659" i="4" s="1"/>
  <c r="J659" i="59"/>
  <c r="T661" i="4" s="1"/>
  <c r="I660" i="59"/>
  <c r="S662" i="4" s="1"/>
  <c r="G669" i="59"/>
  <c r="Q671" i="4" s="1"/>
  <c r="G670" i="59"/>
  <c r="Q672" i="4" s="1"/>
  <c r="H670" i="59"/>
  <c r="R672" i="4" s="1"/>
  <c r="G671" i="59"/>
  <c r="Q673" i="4" s="1"/>
  <c r="H671" i="59"/>
  <c r="R673" i="4" s="1"/>
  <c r="G672" i="59"/>
  <c r="Q674" i="4" s="1"/>
  <c r="J673" i="59"/>
  <c r="T675" i="4" s="1"/>
  <c r="J675" i="59"/>
  <c r="T677" i="4" s="1"/>
  <c r="I676" i="59"/>
  <c r="S678" i="4" s="1"/>
  <c r="H720" i="59"/>
  <c r="R722" i="4" s="1"/>
  <c r="I721" i="59"/>
  <c r="S723" i="4" s="1"/>
  <c r="J736" i="59"/>
  <c r="T738" i="4" s="1"/>
  <c r="G736" i="59"/>
  <c r="Q738" i="4" s="1"/>
  <c r="I763" i="59"/>
  <c r="S765" i="4" s="1"/>
  <c r="G764" i="59"/>
  <c r="Q766" i="4" s="1"/>
  <c r="G772" i="59"/>
  <c r="Q774" i="4" s="1"/>
  <c r="J775" i="59"/>
  <c r="T777" i="4" s="1"/>
  <c r="G775" i="59"/>
  <c r="Q777" i="4" s="1"/>
  <c r="I581" i="59"/>
  <c r="S583" i="4" s="1"/>
  <c r="H582" i="59"/>
  <c r="R584" i="4" s="1"/>
  <c r="J583" i="59"/>
  <c r="T585" i="4" s="1"/>
  <c r="G583" i="59"/>
  <c r="Q585" i="4" s="1"/>
  <c r="I585" i="59"/>
  <c r="S587" i="4" s="1"/>
  <c r="H586" i="59"/>
  <c r="R588" i="4" s="1"/>
  <c r="J587" i="59"/>
  <c r="T589" i="4" s="1"/>
  <c r="G587" i="59"/>
  <c r="Q589" i="4" s="1"/>
  <c r="J591" i="59"/>
  <c r="T593" i="4" s="1"/>
  <c r="G591" i="59"/>
  <c r="Q593" i="4" s="1"/>
  <c r="H591" i="59"/>
  <c r="R593" i="4" s="1"/>
  <c r="I591" i="59"/>
  <c r="S593" i="4" s="1"/>
  <c r="H600" i="59"/>
  <c r="R602" i="4" s="1"/>
  <c r="G601" i="59"/>
  <c r="Q603" i="4" s="1"/>
  <c r="G602" i="59"/>
  <c r="Q604" i="4" s="1"/>
  <c r="H602" i="59"/>
  <c r="R604" i="4" s="1"/>
  <c r="J605" i="59"/>
  <c r="T607" i="4" s="1"/>
  <c r="H605" i="59"/>
  <c r="R607" i="4" s="1"/>
  <c r="I605" i="59"/>
  <c r="S607" i="4" s="1"/>
  <c r="J607" i="59"/>
  <c r="T609" i="4" s="1"/>
  <c r="H607" i="59"/>
  <c r="R609" i="4" s="1"/>
  <c r="I607" i="59"/>
  <c r="S609" i="4" s="1"/>
  <c r="H616" i="59"/>
  <c r="R618" i="4" s="1"/>
  <c r="G617" i="59"/>
  <c r="Q619" i="4" s="1"/>
  <c r="G618" i="59"/>
  <c r="Q620" i="4" s="1"/>
  <c r="H618" i="59"/>
  <c r="R620" i="4" s="1"/>
  <c r="J619" i="59"/>
  <c r="T621" i="4" s="1"/>
  <c r="I619" i="59"/>
  <c r="S621" i="4" s="1"/>
  <c r="H624" i="59"/>
  <c r="R626" i="4" s="1"/>
  <c r="G625" i="59"/>
  <c r="Q627" i="4" s="1"/>
  <c r="G626" i="59"/>
  <c r="Q628" i="4" s="1"/>
  <c r="H626" i="59"/>
  <c r="R628" i="4" s="1"/>
  <c r="J627" i="59"/>
  <c r="T629" i="4" s="1"/>
  <c r="I627" i="59"/>
  <c r="S629" i="4" s="1"/>
  <c r="H632" i="59"/>
  <c r="R634" i="4" s="1"/>
  <c r="G633" i="59"/>
  <c r="Q635" i="4" s="1"/>
  <c r="G634" i="59"/>
  <c r="Q636" i="4" s="1"/>
  <c r="H634" i="59"/>
  <c r="R636" i="4" s="1"/>
  <c r="J635" i="59"/>
  <c r="T637" i="4" s="1"/>
  <c r="I635" i="59"/>
  <c r="S637" i="4" s="1"/>
  <c r="H640" i="59"/>
  <c r="R642" i="4" s="1"/>
  <c r="G641" i="59"/>
  <c r="Q643" i="4" s="1"/>
  <c r="G642" i="59"/>
  <c r="Q644" i="4" s="1"/>
  <c r="H642" i="59"/>
  <c r="R644" i="4" s="1"/>
  <c r="J643" i="59"/>
  <c r="T645" i="4" s="1"/>
  <c r="I643" i="59"/>
  <c r="S645" i="4" s="1"/>
  <c r="H648" i="59"/>
  <c r="R650" i="4" s="1"/>
  <c r="G649" i="59"/>
  <c r="Q651" i="4" s="1"/>
  <c r="G650" i="59"/>
  <c r="Q652" i="4" s="1"/>
  <c r="H650" i="59"/>
  <c r="R652" i="4" s="1"/>
  <c r="G651" i="59"/>
  <c r="Q653" i="4" s="1"/>
  <c r="H651" i="59"/>
  <c r="R653" i="4" s="1"/>
  <c r="J652" i="59"/>
  <c r="T654" i="4" s="1"/>
  <c r="I652" i="59"/>
  <c r="S654" i="4" s="1"/>
  <c r="G657" i="59"/>
  <c r="Q659" i="4" s="1"/>
  <c r="G658" i="59"/>
  <c r="Q660" i="4" s="1"/>
  <c r="H658" i="59"/>
  <c r="R660" i="4" s="1"/>
  <c r="G659" i="59"/>
  <c r="Q661" i="4" s="1"/>
  <c r="H659" i="59"/>
  <c r="R661" i="4" s="1"/>
  <c r="J660" i="59"/>
  <c r="T662" i="4" s="1"/>
  <c r="I661" i="59"/>
  <c r="S663" i="4" s="1"/>
  <c r="G665" i="59"/>
  <c r="Q667" i="4" s="1"/>
  <c r="G666" i="59"/>
  <c r="Q668" i="4" s="1"/>
  <c r="H666" i="59"/>
  <c r="R668" i="4" s="1"/>
  <c r="G667" i="59"/>
  <c r="Q669" i="4" s="1"/>
  <c r="H667" i="59"/>
  <c r="R669" i="4" s="1"/>
  <c r="J668" i="59"/>
  <c r="T670" i="4" s="1"/>
  <c r="I669" i="59"/>
  <c r="S671" i="4" s="1"/>
  <c r="G673" i="59"/>
  <c r="Q675" i="4" s="1"/>
  <c r="G674" i="59"/>
  <c r="Q676" i="4" s="1"/>
  <c r="H685" i="59"/>
  <c r="R687" i="4" s="1"/>
  <c r="H688" i="59"/>
  <c r="R690" i="4" s="1"/>
  <c r="H701" i="59"/>
  <c r="R703" i="4" s="1"/>
  <c r="H704" i="59"/>
  <c r="R706" i="4" s="1"/>
  <c r="H717" i="59"/>
  <c r="R719" i="4" s="1"/>
  <c r="H733" i="59"/>
  <c r="R735" i="4" s="1"/>
  <c r="I739" i="59"/>
  <c r="S741" i="4" s="1"/>
  <c r="G746" i="59"/>
  <c r="Q748" i="4" s="1"/>
  <c r="H746" i="59"/>
  <c r="R748" i="4" s="1"/>
  <c r="H754" i="59"/>
  <c r="R756" i="4" s="1"/>
  <c r="I754" i="59"/>
  <c r="S756" i="4" s="1"/>
  <c r="I759" i="59"/>
  <c r="S761" i="4" s="1"/>
  <c r="I776" i="59"/>
  <c r="S778" i="4" s="1"/>
  <c r="H780" i="59"/>
  <c r="R782" i="4" s="1"/>
  <c r="G782" i="59"/>
  <c r="Q784" i="4" s="1"/>
  <c r="H782" i="59"/>
  <c r="R784" i="4" s="1"/>
  <c r="I782" i="59"/>
  <c r="S784" i="4" s="1"/>
  <c r="I522" i="59"/>
  <c r="S524" i="4" s="1"/>
  <c r="G526" i="59"/>
  <c r="Q528" i="4" s="1"/>
  <c r="G527" i="59"/>
  <c r="Q529" i="4" s="1"/>
  <c r="H527" i="59"/>
  <c r="R529" i="4" s="1"/>
  <c r="G528" i="59"/>
  <c r="Q530" i="4" s="1"/>
  <c r="H528" i="59"/>
  <c r="R530" i="4" s="1"/>
  <c r="I530" i="59"/>
  <c r="S532" i="4" s="1"/>
  <c r="G534" i="59"/>
  <c r="Q536" i="4" s="1"/>
  <c r="G535" i="59"/>
  <c r="Q537" i="4" s="1"/>
  <c r="H535" i="59"/>
  <c r="R537" i="4" s="1"/>
  <c r="G536" i="59"/>
  <c r="Q538" i="4" s="1"/>
  <c r="H536" i="59"/>
  <c r="R538" i="4" s="1"/>
  <c r="I538" i="59"/>
  <c r="S540" i="4" s="1"/>
  <c r="G540" i="59"/>
  <c r="Q542" i="4" s="1"/>
  <c r="J541" i="59"/>
  <c r="T543" i="4" s="1"/>
  <c r="I542" i="59"/>
  <c r="S544" i="4" s="1"/>
  <c r="G544" i="59"/>
  <c r="Q546" i="4" s="1"/>
  <c r="J545" i="59"/>
  <c r="T547" i="4" s="1"/>
  <c r="I546" i="59"/>
  <c r="S548" i="4" s="1"/>
  <c r="G548" i="59"/>
  <c r="Q550" i="4" s="1"/>
  <c r="J549" i="59"/>
  <c r="T551" i="4" s="1"/>
  <c r="I550" i="59"/>
  <c r="S552" i="4" s="1"/>
  <c r="G552" i="59"/>
  <c r="Q554" i="4" s="1"/>
  <c r="J553" i="59"/>
  <c r="T555" i="4" s="1"/>
  <c r="I554" i="59"/>
  <c r="S556" i="4" s="1"/>
  <c r="G556" i="59"/>
  <c r="Q558" i="4" s="1"/>
  <c r="J557" i="59"/>
  <c r="T559" i="4" s="1"/>
  <c r="I558" i="59"/>
  <c r="S560" i="4" s="1"/>
  <c r="G560" i="59"/>
  <c r="Q562" i="4" s="1"/>
  <c r="J561" i="59"/>
  <c r="T563" i="4" s="1"/>
  <c r="I562" i="59"/>
  <c r="S564" i="4" s="1"/>
  <c r="G564" i="59"/>
  <c r="Q566" i="4" s="1"/>
  <c r="J565" i="59"/>
  <c r="T567" i="4" s="1"/>
  <c r="I566" i="59"/>
  <c r="S568" i="4" s="1"/>
  <c r="G568" i="59"/>
  <c r="Q570" i="4" s="1"/>
  <c r="J569" i="59"/>
  <c r="T571" i="4" s="1"/>
  <c r="I570" i="59"/>
  <c r="S572" i="4" s="1"/>
  <c r="G572" i="59"/>
  <c r="Q574" i="4" s="1"/>
  <c r="J573" i="59"/>
  <c r="T575" i="4" s="1"/>
  <c r="I574" i="59"/>
  <c r="S576" i="4" s="1"/>
  <c r="J576" i="59"/>
  <c r="T578" i="4" s="1"/>
  <c r="I578" i="59"/>
  <c r="S580" i="4" s="1"/>
  <c r="J580" i="59"/>
  <c r="T582" i="4" s="1"/>
  <c r="I582" i="59"/>
  <c r="S584" i="4" s="1"/>
  <c r="J584" i="59"/>
  <c r="T586" i="4" s="1"/>
  <c r="I586" i="59"/>
  <c r="S588" i="4" s="1"/>
  <c r="J593" i="59"/>
  <c r="T595" i="4" s="1"/>
  <c r="H593" i="59"/>
  <c r="R595" i="4" s="1"/>
  <c r="I593" i="59"/>
  <c r="S595" i="4" s="1"/>
  <c r="J595" i="59"/>
  <c r="T597" i="4" s="1"/>
  <c r="H595" i="59"/>
  <c r="R597" i="4" s="1"/>
  <c r="I595" i="59"/>
  <c r="S597" i="4" s="1"/>
  <c r="H604" i="59"/>
  <c r="R606" i="4" s="1"/>
  <c r="G605" i="59"/>
  <c r="Q607" i="4" s="1"/>
  <c r="G606" i="59"/>
  <c r="Q608" i="4" s="1"/>
  <c r="H606" i="59"/>
  <c r="R608" i="4" s="1"/>
  <c r="J609" i="59"/>
  <c r="T611" i="4" s="1"/>
  <c r="H609" i="59"/>
  <c r="R611" i="4" s="1"/>
  <c r="I609" i="59"/>
  <c r="S611" i="4" s="1"/>
  <c r="J611" i="59"/>
  <c r="T613" i="4" s="1"/>
  <c r="H611" i="59"/>
  <c r="R613" i="4" s="1"/>
  <c r="I611" i="59"/>
  <c r="S613" i="4" s="1"/>
  <c r="J621" i="59"/>
  <c r="T623" i="4" s="1"/>
  <c r="H621" i="59"/>
  <c r="R623" i="4" s="1"/>
  <c r="I621" i="59"/>
  <c r="S623" i="4" s="1"/>
  <c r="J629" i="59"/>
  <c r="T631" i="4" s="1"/>
  <c r="H629" i="59"/>
  <c r="R631" i="4" s="1"/>
  <c r="I629" i="59"/>
  <c r="S631" i="4" s="1"/>
  <c r="J637" i="59"/>
  <c r="T639" i="4" s="1"/>
  <c r="H637" i="59"/>
  <c r="R639" i="4" s="1"/>
  <c r="I637" i="59"/>
  <c r="S639" i="4" s="1"/>
  <c r="J645" i="59"/>
  <c r="T647" i="4" s="1"/>
  <c r="H645" i="59"/>
  <c r="R647" i="4" s="1"/>
  <c r="I645" i="59"/>
  <c r="S647" i="4" s="1"/>
  <c r="G652" i="59"/>
  <c r="Q654" i="4" s="1"/>
  <c r="J653" i="59"/>
  <c r="T655" i="4" s="1"/>
  <c r="I653" i="59"/>
  <c r="S655" i="4" s="1"/>
  <c r="G660" i="59"/>
  <c r="Q662" i="4" s="1"/>
  <c r="J661" i="59"/>
  <c r="T663" i="4" s="1"/>
  <c r="I664" i="59"/>
  <c r="S666" i="4" s="1"/>
  <c r="G668" i="59"/>
  <c r="Q670" i="4" s="1"/>
  <c r="J669" i="59"/>
  <c r="T671" i="4" s="1"/>
  <c r="G677" i="59"/>
  <c r="Q679" i="4" s="1"/>
  <c r="G678" i="59"/>
  <c r="Q680" i="4" s="1"/>
  <c r="H678" i="59"/>
  <c r="R680" i="4" s="1"/>
  <c r="G679" i="59"/>
  <c r="Q681" i="4" s="1"/>
  <c r="H679" i="59"/>
  <c r="R681" i="4" s="1"/>
  <c r="G680" i="59"/>
  <c r="Q682" i="4" s="1"/>
  <c r="J681" i="59"/>
  <c r="T683" i="4" s="1"/>
  <c r="J683" i="59"/>
  <c r="T685" i="4" s="1"/>
  <c r="I684" i="59"/>
  <c r="S686" i="4" s="1"/>
  <c r="G693" i="59"/>
  <c r="Q695" i="4" s="1"/>
  <c r="G694" i="59"/>
  <c r="Q696" i="4" s="1"/>
  <c r="H694" i="59"/>
  <c r="R696" i="4" s="1"/>
  <c r="G695" i="59"/>
  <c r="Q697" i="4" s="1"/>
  <c r="H695" i="59"/>
  <c r="R697" i="4" s="1"/>
  <c r="G696" i="59"/>
  <c r="Q698" i="4" s="1"/>
  <c r="J697" i="59"/>
  <c r="T699" i="4" s="1"/>
  <c r="J699" i="59"/>
  <c r="T701" i="4" s="1"/>
  <c r="I700" i="59"/>
  <c r="S702" i="4" s="1"/>
  <c r="G709" i="59"/>
  <c r="Q711" i="4" s="1"/>
  <c r="G710" i="59"/>
  <c r="Q712" i="4" s="1"/>
  <c r="H710" i="59"/>
  <c r="R712" i="4" s="1"/>
  <c r="G711" i="59"/>
  <c r="Q713" i="4" s="1"/>
  <c r="H711" i="59"/>
  <c r="R713" i="4" s="1"/>
  <c r="G712" i="59"/>
  <c r="Q714" i="4" s="1"/>
  <c r="J713" i="59"/>
  <c r="T715" i="4" s="1"/>
  <c r="I716" i="59"/>
  <c r="S718" i="4" s="1"/>
  <c r="J725" i="59"/>
  <c r="T727" i="4" s="1"/>
  <c r="G725" i="59"/>
  <c r="Q727" i="4" s="1"/>
  <c r="J726" i="59"/>
  <c r="T728" i="4" s="1"/>
  <c r="G726" i="59"/>
  <c r="Q728" i="4" s="1"/>
  <c r="H726" i="59"/>
  <c r="R728" i="4" s="1"/>
  <c r="J727" i="59"/>
  <c r="T729" i="4" s="1"/>
  <c r="G727" i="59"/>
  <c r="Q729" i="4" s="1"/>
  <c r="H727" i="59"/>
  <c r="R729" i="4" s="1"/>
  <c r="J728" i="59"/>
  <c r="T730" i="4" s="1"/>
  <c r="G728" i="59"/>
  <c r="Q730" i="4" s="1"/>
  <c r="I732" i="59"/>
  <c r="S734" i="4" s="1"/>
  <c r="H739" i="59"/>
  <c r="R741" i="4" s="1"/>
  <c r="G741" i="59"/>
  <c r="Q743" i="4" s="1"/>
  <c r="I741" i="59"/>
  <c r="S743" i="4" s="1"/>
  <c r="G751" i="59"/>
  <c r="Q753" i="4" s="1"/>
  <c r="I751" i="59"/>
  <c r="S753" i="4" s="1"/>
  <c r="J761" i="59"/>
  <c r="T763" i="4" s="1"/>
  <c r="G761" i="59"/>
  <c r="Q763" i="4" s="1"/>
  <c r="I761" i="59"/>
  <c r="S763" i="4" s="1"/>
  <c r="G768" i="59"/>
  <c r="Q770" i="4" s="1"/>
  <c r="G778" i="59"/>
  <c r="Q780" i="4" s="1"/>
  <c r="J779" i="59"/>
  <c r="T781" i="4" s="1"/>
  <c r="G779" i="59"/>
  <c r="Q781" i="4" s="1"/>
  <c r="G786" i="59"/>
  <c r="Q788" i="4" s="1"/>
  <c r="G790" i="59"/>
  <c r="Q792" i="4" s="1"/>
  <c r="J794" i="59"/>
  <c r="T796" i="4" s="1"/>
  <c r="H794" i="59"/>
  <c r="R796" i="4" s="1"/>
  <c r="I794" i="59"/>
  <c r="S796" i="4" s="1"/>
  <c r="H674" i="59"/>
  <c r="R676" i="4" s="1"/>
  <c r="G675" i="59"/>
  <c r="Q677" i="4" s="1"/>
  <c r="H675" i="59"/>
  <c r="R677" i="4" s="1"/>
  <c r="J676" i="59"/>
  <c r="T678" i="4" s="1"/>
  <c r="I677" i="59"/>
  <c r="S679" i="4" s="1"/>
  <c r="G681" i="59"/>
  <c r="Q683" i="4" s="1"/>
  <c r="G682" i="59"/>
  <c r="Q684" i="4" s="1"/>
  <c r="H682" i="59"/>
  <c r="R684" i="4" s="1"/>
  <c r="G683" i="59"/>
  <c r="Q685" i="4" s="1"/>
  <c r="H683" i="59"/>
  <c r="R685" i="4" s="1"/>
  <c r="J684" i="59"/>
  <c r="T686" i="4" s="1"/>
  <c r="I685" i="59"/>
  <c r="S687" i="4" s="1"/>
  <c r="G689" i="59"/>
  <c r="Q691" i="4" s="1"/>
  <c r="G690" i="59"/>
  <c r="Q692" i="4" s="1"/>
  <c r="H690" i="59"/>
  <c r="R692" i="4" s="1"/>
  <c r="G691" i="59"/>
  <c r="Q693" i="4" s="1"/>
  <c r="H691" i="59"/>
  <c r="R693" i="4" s="1"/>
  <c r="J692" i="59"/>
  <c r="T694" i="4" s="1"/>
  <c r="I693" i="59"/>
  <c r="S695" i="4" s="1"/>
  <c r="G697" i="59"/>
  <c r="Q699" i="4" s="1"/>
  <c r="G698" i="59"/>
  <c r="Q700" i="4" s="1"/>
  <c r="H698" i="59"/>
  <c r="R700" i="4" s="1"/>
  <c r="G699" i="59"/>
  <c r="Q701" i="4" s="1"/>
  <c r="H699" i="59"/>
  <c r="R701" i="4" s="1"/>
  <c r="J700" i="59"/>
  <c r="T702" i="4" s="1"/>
  <c r="I701" i="59"/>
  <c r="S703" i="4" s="1"/>
  <c r="G705" i="59"/>
  <c r="Q707" i="4" s="1"/>
  <c r="G706" i="59"/>
  <c r="Q708" i="4" s="1"/>
  <c r="H706" i="59"/>
  <c r="R708" i="4" s="1"/>
  <c r="G707" i="59"/>
  <c r="Q709" i="4" s="1"/>
  <c r="H707" i="59"/>
  <c r="R709" i="4" s="1"/>
  <c r="J708" i="59"/>
  <c r="T710" i="4" s="1"/>
  <c r="I709" i="59"/>
  <c r="S711" i="4" s="1"/>
  <c r="G713" i="59"/>
  <c r="Q715" i="4" s="1"/>
  <c r="G714" i="59"/>
  <c r="Q716" i="4" s="1"/>
  <c r="H714" i="59"/>
  <c r="R716" i="4" s="1"/>
  <c r="J715" i="59"/>
  <c r="T717" i="4" s="1"/>
  <c r="G715" i="59"/>
  <c r="Q717" i="4" s="1"/>
  <c r="H715" i="59"/>
  <c r="R717" i="4" s="1"/>
  <c r="I717" i="59"/>
  <c r="S719" i="4" s="1"/>
  <c r="J721" i="59"/>
  <c r="T723" i="4" s="1"/>
  <c r="G721" i="59"/>
  <c r="Q723" i="4" s="1"/>
  <c r="J722" i="59"/>
  <c r="T724" i="4" s="1"/>
  <c r="G722" i="59"/>
  <c r="Q724" i="4" s="1"/>
  <c r="H722" i="59"/>
  <c r="R724" i="4" s="1"/>
  <c r="J723" i="59"/>
  <c r="T725" i="4" s="1"/>
  <c r="G723" i="59"/>
  <c r="Q725" i="4" s="1"/>
  <c r="H723" i="59"/>
  <c r="R725" i="4" s="1"/>
  <c r="I725" i="59"/>
  <c r="S727" i="4" s="1"/>
  <c r="J729" i="59"/>
  <c r="T731" i="4" s="1"/>
  <c r="G729" i="59"/>
  <c r="Q731" i="4" s="1"/>
  <c r="J730" i="59"/>
  <c r="T732" i="4" s="1"/>
  <c r="G730" i="59"/>
  <c r="Q732" i="4" s="1"/>
  <c r="H730" i="59"/>
  <c r="R732" i="4" s="1"/>
  <c r="J731" i="59"/>
  <c r="T733" i="4" s="1"/>
  <c r="G731" i="59"/>
  <c r="Q733" i="4" s="1"/>
  <c r="H731" i="59"/>
  <c r="R733" i="4" s="1"/>
  <c r="I733" i="59"/>
  <c r="S735" i="4" s="1"/>
  <c r="J737" i="59"/>
  <c r="T739" i="4" s="1"/>
  <c r="G737" i="59"/>
  <c r="Q739" i="4" s="1"/>
  <c r="G742" i="59"/>
  <c r="Q744" i="4" s="1"/>
  <c r="H742" i="59"/>
  <c r="R744" i="4" s="1"/>
  <c r="J744" i="59"/>
  <c r="T746" i="4" s="1"/>
  <c r="H744" i="59"/>
  <c r="R746" i="4" s="1"/>
  <c r="I744" i="59"/>
  <c r="S746" i="4" s="1"/>
  <c r="H747" i="59"/>
  <c r="R749" i="4" s="1"/>
  <c r="G750" i="59"/>
  <c r="Q752" i="4" s="1"/>
  <c r="J753" i="59"/>
  <c r="T755" i="4" s="1"/>
  <c r="G753" i="59"/>
  <c r="Q755" i="4" s="1"/>
  <c r="I753" i="59"/>
  <c r="S755" i="4" s="1"/>
  <c r="J757" i="59"/>
  <c r="T759" i="4" s="1"/>
  <c r="G757" i="59"/>
  <c r="Q759" i="4" s="1"/>
  <c r="I757" i="59"/>
  <c r="S759" i="4" s="1"/>
  <c r="J767" i="59"/>
  <c r="T769" i="4" s="1"/>
  <c r="G767" i="59"/>
  <c r="Q769" i="4" s="1"/>
  <c r="H768" i="59"/>
  <c r="R770" i="4" s="1"/>
  <c r="J771" i="59"/>
  <c r="T773" i="4" s="1"/>
  <c r="G771" i="59"/>
  <c r="Q773" i="4" s="1"/>
  <c r="H772" i="59"/>
  <c r="R774" i="4" s="1"/>
  <c r="G774" i="59"/>
  <c r="Q776" i="4" s="1"/>
  <c r="H774" i="59"/>
  <c r="R776" i="4" s="1"/>
  <c r="I774" i="59"/>
  <c r="S776" i="4" s="1"/>
  <c r="H778" i="59"/>
  <c r="R780" i="4" s="1"/>
  <c r="I778" i="59"/>
  <c r="S780" i="4" s="1"/>
  <c r="J785" i="59"/>
  <c r="T787" i="4" s="1"/>
  <c r="G785" i="59"/>
  <c r="Q787" i="4" s="1"/>
  <c r="I785" i="59"/>
  <c r="S787" i="4" s="1"/>
  <c r="H790" i="59"/>
  <c r="R792" i="4" s="1"/>
  <c r="I790" i="59"/>
  <c r="S792" i="4" s="1"/>
  <c r="G792" i="59"/>
  <c r="Q794" i="4" s="1"/>
  <c r="H792" i="59"/>
  <c r="R794" i="4" s="1"/>
  <c r="I792" i="59"/>
  <c r="S794" i="4" s="1"/>
  <c r="J795" i="59"/>
  <c r="T797" i="4" s="1"/>
  <c r="H795" i="59"/>
  <c r="R797" i="4" s="1"/>
  <c r="I795" i="59"/>
  <c r="S797" i="4" s="1"/>
  <c r="J796" i="59"/>
  <c r="T798" i="4" s="1"/>
  <c r="G796" i="59"/>
  <c r="Q798" i="4" s="1"/>
  <c r="H796" i="59"/>
  <c r="R798" i="4" s="1"/>
  <c r="I796" i="59"/>
  <c r="S798" i="4" s="1"/>
  <c r="J797" i="59"/>
  <c r="T799" i="4" s="1"/>
  <c r="G797" i="59"/>
  <c r="Q799" i="4" s="1"/>
  <c r="H797" i="59"/>
  <c r="R799" i="4" s="1"/>
  <c r="I797" i="59"/>
  <c r="S799" i="4" s="1"/>
  <c r="G859" i="59"/>
  <c r="Q861" i="4" s="1"/>
  <c r="I672" i="59"/>
  <c r="S674" i="4" s="1"/>
  <c r="G676" i="59"/>
  <c r="Q678" i="4" s="1"/>
  <c r="J677" i="59"/>
  <c r="T679" i="4" s="1"/>
  <c r="I680" i="59"/>
  <c r="S682" i="4" s="1"/>
  <c r="G684" i="59"/>
  <c r="Q686" i="4" s="1"/>
  <c r="J685" i="59"/>
  <c r="T687" i="4" s="1"/>
  <c r="I688" i="59"/>
  <c r="S690" i="4" s="1"/>
  <c r="G692" i="59"/>
  <c r="Q694" i="4" s="1"/>
  <c r="J693" i="59"/>
  <c r="T695" i="4" s="1"/>
  <c r="I696" i="59"/>
  <c r="S698" i="4" s="1"/>
  <c r="G700" i="59"/>
  <c r="Q702" i="4" s="1"/>
  <c r="J701" i="59"/>
  <c r="T703" i="4" s="1"/>
  <c r="I704" i="59"/>
  <c r="S706" i="4" s="1"/>
  <c r="G708" i="59"/>
  <c r="Q710" i="4" s="1"/>
  <c r="J709" i="59"/>
  <c r="T711" i="4" s="1"/>
  <c r="J711" i="59"/>
  <c r="T713" i="4" s="1"/>
  <c r="I712" i="59"/>
  <c r="S714" i="4" s="1"/>
  <c r="J716" i="59"/>
  <c r="T718" i="4" s="1"/>
  <c r="G716" i="59"/>
  <c r="Q718" i="4" s="1"/>
  <c r="I720" i="59"/>
  <c r="S722" i="4" s="1"/>
  <c r="J724" i="59"/>
  <c r="T726" i="4" s="1"/>
  <c r="G724" i="59"/>
  <c r="Q726" i="4" s="1"/>
  <c r="I728" i="59"/>
  <c r="S730" i="4" s="1"/>
  <c r="J732" i="59"/>
  <c r="T734" i="4" s="1"/>
  <c r="G732" i="59"/>
  <c r="Q734" i="4" s="1"/>
  <c r="I736" i="59"/>
  <c r="S738" i="4" s="1"/>
  <c r="G738" i="59"/>
  <c r="Q740" i="4" s="1"/>
  <c r="H738" i="59"/>
  <c r="R740" i="4" s="1"/>
  <c r="J740" i="59"/>
  <c r="T742" i="4" s="1"/>
  <c r="H740" i="59"/>
  <c r="R742" i="4" s="1"/>
  <c r="I740" i="59"/>
  <c r="S742" i="4" s="1"/>
  <c r="H743" i="59"/>
  <c r="R745" i="4" s="1"/>
  <c r="H745" i="59"/>
  <c r="R747" i="4" s="1"/>
  <c r="H749" i="59"/>
  <c r="R751" i="4" s="1"/>
  <c r="I749" i="59"/>
  <c r="S751" i="4" s="1"/>
  <c r="J759" i="59"/>
  <c r="T761" i="4" s="1"/>
  <c r="G759" i="59"/>
  <c r="Q761" i="4" s="1"/>
  <c r="H760" i="59"/>
  <c r="R762" i="4" s="1"/>
  <c r="J763" i="59"/>
  <c r="T765" i="4" s="1"/>
  <c r="G763" i="59"/>
  <c r="Q765" i="4" s="1"/>
  <c r="H764" i="59"/>
  <c r="R766" i="4" s="1"/>
  <c r="G766" i="59"/>
  <c r="Q768" i="4" s="1"/>
  <c r="H766" i="59"/>
  <c r="R768" i="4" s="1"/>
  <c r="I766" i="59"/>
  <c r="S768" i="4" s="1"/>
  <c r="H770" i="59"/>
  <c r="R772" i="4" s="1"/>
  <c r="I770" i="59"/>
  <c r="S772" i="4" s="1"/>
  <c r="J777" i="59"/>
  <c r="T779" i="4" s="1"/>
  <c r="G777" i="59"/>
  <c r="Q779" i="4" s="1"/>
  <c r="I777" i="59"/>
  <c r="S779" i="4" s="1"/>
  <c r="J781" i="59"/>
  <c r="T783" i="4" s="1"/>
  <c r="G781" i="59"/>
  <c r="Q783" i="4" s="1"/>
  <c r="I781" i="59"/>
  <c r="S783" i="4" s="1"/>
  <c r="J787" i="59"/>
  <c r="T789" i="4" s="1"/>
  <c r="G787" i="59"/>
  <c r="Q789" i="4" s="1"/>
  <c r="I787" i="59"/>
  <c r="S789" i="4" s="1"/>
  <c r="J789" i="59"/>
  <c r="T791" i="4" s="1"/>
  <c r="G789" i="59"/>
  <c r="Q791" i="4" s="1"/>
  <c r="I789" i="59"/>
  <c r="S791" i="4" s="1"/>
  <c r="J799" i="59"/>
  <c r="T801" i="4" s="1"/>
  <c r="H799" i="59"/>
  <c r="R801" i="4" s="1"/>
  <c r="I799" i="59"/>
  <c r="S801" i="4" s="1"/>
  <c r="J800" i="59"/>
  <c r="T802" i="4" s="1"/>
  <c r="G831" i="59"/>
  <c r="Q833" i="4" s="1"/>
  <c r="G863" i="59"/>
  <c r="Q865" i="4" s="1"/>
  <c r="G867" i="59"/>
  <c r="Q869" i="4" s="1"/>
  <c r="J798" i="59"/>
  <c r="T800" i="4" s="1"/>
  <c r="H798" i="59"/>
  <c r="R800" i="4" s="1"/>
  <c r="I798" i="59"/>
  <c r="S800" i="4" s="1"/>
  <c r="J807" i="59"/>
  <c r="T809" i="4" s="1"/>
  <c r="H807" i="59"/>
  <c r="R809" i="4" s="1"/>
  <c r="I807" i="59"/>
  <c r="S809" i="4" s="1"/>
  <c r="J808" i="59"/>
  <c r="T810" i="4" s="1"/>
  <c r="G808" i="59"/>
  <c r="Q810" i="4" s="1"/>
  <c r="H808" i="59"/>
  <c r="R810" i="4" s="1"/>
  <c r="I808" i="59"/>
  <c r="S810" i="4" s="1"/>
  <c r="J809" i="59"/>
  <c r="T811" i="4" s="1"/>
  <c r="G809" i="59"/>
  <c r="Q811" i="4" s="1"/>
  <c r="H809" i="59"/>
  <c r="R811" i="4" s="1"/>
  <c r="I809" i="59"/>
  <c r="S811" i="4" s="1"/>
  <c r="J810" i="59"/>
  <c r="T812" i="4" s="1"/>
  <c r="G810" i="59"/>
  <c r="Q812" i="4" s="1"/>
  <c r="H810" i="59"/>
  <c r="R812" i="4" s="1"/>
  <c r="I810" i="59"/>
  <c r="S812" i="4" s="1"/>
  <c r="J821" i="59"/>
  <c r="T823" i="4" s="1"/>
  <c r="H821" i="59"/>
  <c r="R823" i="4" s="1"/>
  <c r="I821" i="59"/>
  <c r="S823" i="4" s="1"/>
  <c r="J822" i="59"/>
  <c r="T824" i="4" s="1"/>
  <c r="G822" i="59"/>
  <c r="Q824" i="4" s="1"/>
  <c r="H822" i="59"/>
  <c r="R824" i="4" s="1"/>
  <c r="I822" i="59"/>
  <c r="S824" i="4" s="1"/>
  <c r="J829" i="59"/>
  <c r="T831" i="4" s="1"/>
  <c r="H829" i="59"/>
  <c r="R831" i="4" s="1"/>
  <c r="I829" i="59"/>
  <c r="S831" i="4" s="1"/>
  <c r="J830" i="59"/>
  <c r="T832" i="4" s="1"/>
  <c r="G830" i="59"/>
  <c r="Q832" i="4" s="1"/>
  <c r="H830" i="59"/>
  <c r="R832" i="4" s="1"/>
  <c r="I830" i="59"/>
  <c r="S832" i="4" s="1"/>
  <c r="J837" i="59"/>
  <c r="T839" i="4" s="1"/>
  <c r="H837" i="59"/>
  <c r="R839" i="4" s="1"/>
  <c r="I837" i="59"/>
  <c r="S839" i="4" s="1"/>
  <c r="J838" i="59"/>
  <c r="T840" i="4" s="1"/>
  <c r="G838" i="59"/>
  <c r="Q840" i="4" s="1"/>
  <c r="H838" i="59"/>
  <c r="R840" i="4" s="1"/>
  <c r="I838" i="59"/>
  <c r="S840" i="4" s="1"/>
  <c r="J845" i="59"/>
  <c r="T847" i="4" s="1"/>
  <c r="H845" i="59"/>
  <c r="R847" i="4" s="1"/>
  <c r="I845" i="59"/>
  <c r="S847" i="4" s="1"/>
  <c r="J846" i="59"/>
  <c r="T848" i="4" s="1"/>
  <c r="G846" i="59"/>
  <c r="Q848" i="4" s="1"/>
  <c r="H846" i="59"/>
  <c r="R848" i="4" s="1"/>
  <c r="I846" i="59"/>
  <c r="S848" i="4" s="1"/>
  <c r="J853" i="59"/>
  <c r="T855" i="4" s="1"/>
  <c r="H853" i="59"/>
  <c r="R855" i="4" s="1"/>
  <c r="I853" i="59"/>
  <c r="S855" i="4" s="1"/>
  <c r="J854" i="59"/>
  <c r="T856" i="4" s="1"/>
  <c r="G854" i="59"/>
  <c r="Q856" i="4" s="1"/>
  <c r="H854" i="59"/>
  <c r="R856" i="4" s="1"/>
  <c r="I854" i="59"/>
  <c r="S856" i="4" s="1"/>
  <c r="J861" i="59"/>
  <c r="T863" i="4" s="1"/>
  <c r="H861" i="59"/>
  <c r="R863" i="4" s="1"/>
  <c r="I861" i="59"/>
  <c r="S863" i="4" s="1"/>
  <c r="J862" i="59"/>
  <c r="T864" i="4" s="1"/>
  <c r="G862" i="59"/>
  <c r="Q864" i="4" s="1"/>
  <c r="H862" i="59"/>
  <c r="R864" i="4" s="1"/>
  <c r="I862" i="59"/>
  <c r="S864" i="4" s="1"/>
  <c r="J869" i="59"/>
  <c r="T871" i="4" s="1"/>
  <c r="H869" i="59"/>
  <c r="R871" i="4" s="1"/>
  <c r="I869" i="59"/>
  <c r="S871" i="4" s="1"/>
  <c r="J870" i="59"/>
  <c r="T872" i="4" s="1"/>
  <c r="G870" i="59"/>
  <c r="Q872" i="4" s="1"/>
  <c r="H870" i="59"/>
  <c r="R872" i="4" s="1"/>
  <c r="I870" i="59"/>
  <c r="S872" i="4" s="1"/>
  <c r="G800" i="59"/>
  <c r="Q802" i="4" s="1"/>
  <c r="H800" i="59"/>
  <c r="R802" i="4" s="1"/>
  <c r="I800" i="59"/>
  <c r="S802" i="4" s="1"/>
  <c r="J801" i="59"/>
  <c r="T803" i="4" s="1"/>
  <c r="G801" i="59"/>
  <c r="Q803" i="4" s="1"/>
  <c r="H801" i="59"/>
  <c r="R803" i="4" s="1"/>
  <c r="I801" i="59"/>
  <c r="S803" i="4" s="1"/>
  <c r="J811" i="59"/>
  <c r="T813" i="4" s="1"/>
  <c r="H811" i="59"/>
  <c r="R813" i="4" s="1"/>
  <c r="I811" i="59"/>
  <c r="S813" i="4" s="1"/>
  <c r="J812" i="59"/>
  <c r="T814" i="4" s="1"/>
  <c r="G812" i="59"/>
  <c r="Q814" i="4" s="1"/>
  <c r="H812" i="59"/>
  <c r="R814" i="4" s="1"/>
  <c r="I812" i="59"/>
  <c r="S814" i="4" s="1"/>
  <c r="J813" i="59"/>
  <c r="T815" i="4" s="1"/>
  <c r="G813" i="59"/>
  <c r="Q815" i="4" s="1"/>
  <c r="H813" i="59"/>
  <c r="R815" i="4" s="1"/>
  <c r="I813" i="59"/>
  <c r="S815" i="4" s="1"/>
  <c r="J814" i="59"/>
  <c r="T816" i="4" s="1"/>
  <c r="G814" i="59"/>
  <c r="Q816" i="4" s="1"/>
  <c r="H814" i="59"/>
  <c r="R816" i="4" s="1"/>
  <c r="I814" i="59"/>
  <c r="S816" i="4" s="1"/>
  <c r="J823" i="59"/>
  <c r="T825" i="4" s="1"/>
  <c r="H823" i="59"/>
  <c r="R825" i="4" s="1"/>
  <c r="I823" i="59"/>
  <c r="S825" i="4" s="1"/>
  <c r="J824" i="59"/>
  <c r="T826" i="4" s="1"/>
  <c r="G824" i="59"/>
  <c r="Q826" i="4" s="1"/>
  <c r="H824" i="59"/>
  <c r="R826" i="4" s="1"/>
  <c r="I824" i="59"/>
  <c r="S826" i="4" s="1"/>
  <c r="J831" i="59"/>
  <c r="T833" i="4" s="1"/>
  <c r="H831" i="59"/>
  <c r="R833" i="4" s="1"/>
  <c r="I831" i="59"/>
  <c r="S833" i="4" s="1"/>
  <c r="J832" i="59"/>
  <c r="T834" i="4" s="1"/>
  <c r="G832" i="59"/>
  <c r="Q834" i="4" s="1"/>
  <c r="H832" i="59"/>
  <c r="R834" i="4" s="1"/>
  <c r="I832" i="59"/>
  <c r="S834" i="4" s="1"/>
  <c r="J839" i="59"/>
  <c r="T841" i="4" s="1"/>
  <c r="H839" i="59"/>
  <c r="R841" i="4" s="1"/>
  <c r="I839" i="59"/>
  <c r="S841" i="4" s="1"/>
  <c r="J840" i="59"/>
  <c r="T842" i="4" s="1"/>
  <c r="G840" i="59"/>
  <c r="Q842" i="4" s="1"/>
  <c r="H840" i="59"/>
  <c r="R842" i="4" s="1"/>
  <c r="I840" i="59"/>
  <c r="S842" i="4" s="1"/>
  <c r="J847" i="59"/>
  <c r="T849" i="4" s="1"/>
  <c r="H847" i="59"/>
  <c r="R849" i="4" s="1"/>
  <c r="I847" i="59"/>
  <c r="S849" i="4" s="1"/>
  <c r="J848" i="59"/>
  <c r="T850" i="4" s="1"/>
  <c r="G848" i="59"/>
  <c r="Q850" i="4" s="1"/>
  <c r="H848" i="59"/>
  <c r="R850" i="4" s="1"/>
  <c r="I848" i="59"/>
  <c r="S850" i="4" s="1"/>
  <c r="J855" i="59"/>
  <c r="T857" i="4" s="1"/>
  <c r="H855" i="59"/>
  <c r="R857" i="4" s="1"/>
  <c r="I855" i="59"/>
  <c r="S857" i="4" s="1"/>
  <c r="J856" i="59"/>
  <c r="T858" i="4" s="1"/>
  <c r="G856" i="59"/>
  <c r="Q858" i="4" s="1"/>
  <c r="H856" i="59"/>
  <c r="R858" i="4" s="1"/>
  <c r="I856" i="59"/>
  <c r="S858" i="4" s="1"/>
  <c r="J863" i="59"/>
  <c r="T865" i="4" s="1"/>
  <c r="H863" i="59"/>
  <c r="R865" i="4" s="1"/>
  <c r="I863" i="59"/>
  <c r="S865" i="4" s="1"/>
  <c r="J864" i="59"/>
  <c r="T866" i="4" s="1"/>
  <c r="G864" i="59"/>
  <c r="Q866" i="4" s="1"/>
  <c r="H864" i="59"/>
  <c r="R866" i="4" s="1"/>
  <c r="I864" i="59"/>
  <c r="S866" i="4" s="1"/>
  <c r="J871" i="59"/>
  <c r="T873" i="4" s="1"/>
  <c r="H871" i="59"/>
  <c r="R873" i="4" s="1"/>
  <c r="I871" i="59"/>
  <c r="S873" i="4" s="1"/>
  <c r="J872" i="59"/>
  <c r="T874" i="4" s="1"/>
  <c r="H872" i="59"/>
  <c r="R874" i="4" s="1"/>
  <c r="I872" i="59"/>
  <c r="S874" i="4" s="1"/>
  <c r="J875" i="59"/>
  <c r="T877" i="4" s="1"/>
  <c r="I875" i="59"/>
  <c r="S877" i="4" s="1"/>
  <c r="J876" i="59"/>
  <c r="T878" i="4" s="1"/>
  <c r="H876" i="59"/>
  <c r="R878" i="4" s="1"/>
  <c r="I876" i="59"/>
  <c r="S878" i="4" s="1"/>
  <c r="J802" i="59"/>
  <c r="T804" i="4" s="1"/>
  <c r="H802" i="59"/>
  <c r="R804" i="4" s="1"/>
  <c r="I802" i="59"/>
  <c r="S804" i="4" s="1"/>
  <c r="J815" i="59"/>
  <c r="T817" i="4" s="1"/>
  <c r="H815" i="59"/>
  <c r="R817" i="4" s="1"/>
  <c r="I815" i="59"/>
  <c r="S817" i="4" s="1"/>
  <c r="J816" i="59"/>
  <c r="T818" i="4" s="1"/>
  <c r="G816" i="59"/>
  <c r="Q818" i="4" s="1"/>
  <c r="H816" i="59"/>
  <c r="R818" i="4" s="1"/>
  <c r="I816" i="59"/>
  <c r="S818" i="4" s="1"/>
  <c r="J817" i="59"/>
  <c r="T819" i="4" s="1"/>
  <c r="G817" i="59"/>
  <c r="Q819" i="4" s="1"/>
  <c r="H817" i="59"/>
  <c r="R819" i="4" s="1"/>
  <c r="I817" i="59"/>
  <c r="S819" i="4" s="1"/>
  <c r="J818" i="59"/>
  <c r="T820" i="4" s="1"/>
  <c r="G818" i="59"/>
  <c r="Q820" i="4" s="1"/>
  <c r="H818" i="59"/>
  <c r="R820" i="4" s="1"/>
  <c r="I818" i="59"/>
  <c r="S820" i="4" s="1"/>
  <c r="J825" i="59"/>
  <c r="T827" i="4" s="1"/>
  <c r="H825" i="59"/>
  <c r="R827" i="4" s="1"/>
  <c r="I825" i="59"/>
  <c r="S827" i="4" s="1"/>
  <c r="J826" i="59"/>
  <c r="T828" i="4" s="1"/>
  <c r="G826" i="59"/>
  <c r="Q828" i="4" s="1"/>
  <c r="H826" i="59"/>
  <c r="R828" i="4" s="1"/>
  <c r="I826" i="59"/>
  <c r="S828" i="4" s="1"/>
  <c r="J833" i="59"/>
  <c r="T835" i="4" s="1"/>
  <c r="H833" i="59"/>
  <c r="R835" i="4" s="1"/>
  <c r="I833" i="59"/>
  <c r="S835" i="4" s="1"/>
  <c r="J834" i="59"/>
  <c r="T836" i="4" s="1"/>
  <c r="G834" i="59"/>
  <c r="Q836" i="4" s="1"/>
  <c r="H834" i="59"/>
  <c r="R836" i="4" s="1"/>
  <c r="I834" i="59"/>
  <c r="S836" i="4" s="1"/>
  <c r="J841" i="59"/>
  <c r="T843" i="4" s="1"/>
  <c r="H841" i="59"/>
  <c r="R843" i="4" s="1"/>
  <c r="I841" i="59"/>
  <c r="S843" i="4" s="1"/>
  <c r="J842" i="59"/>
  <c r="T844" i="4" s="1"/>
  <c r="G842" i="59"/>
  <c r="Q844" i="4" s="1"/>
  <c r="H842" i="59"/>
  <c r="R844" i="4" s="1"/>
  <c r="I842" i="59"/>
  <c r="S844" i="4" s="1"/>
  <c r="J849" i="59"/>
  <c r="T851" i="4" s="1"/>
  <c r="H849" i="59"/>
  <c r="R851" i="4" s="1"/>
  <c r="I849" i="59"/>
  <c r="S851" i="4" s="1"/>
  <c r="J850" i="59"/>
  <c r="T852" i="4" s="1"/>
  <c r="G850" i="59"/>
  <c r="Q852" i="4" s="1"/>
  <c r="H850" i="59"/>
  <c r="R852" i="4" s="1"/>
  <c r="I850" i="59"/>
  <c r="S852" i="4" s="1"/>
  <c r="J857" i="59"/>
  <c r="T859" i="4" s="1"/>
  <c r="H857" i="59"/>
  <c r="R859" i="4" s="1"/>
  <c r="I857" i="59"/>
  <c r="S859" i="4" s="1"/>
  <c r="J858" i="59"/>
  <c r="T860" i="4" s="1"/>
  <c r="G858" i="59"/>
  <c r="Q860" i="4" s="1"/>
  <c r="H858" i="59"/>
  <c r="R860" i="4" s="1"/>
  <c r="I858" i="59"/>
  <c r="S860" i="4" s="1"/>
  <c r="J865" i="59"/>
  <c r="T867" i="4" s="1"/>
  <c r="H865" i="59"/>
  <c r="R867" i="4" s="1"/>
  <c r="I865" i="59"/>
  <c r="S867" i="4" s="1"/>
  <c r="J866" i="59"/>
  <c r="T868" i="4" s="1"/>
  <c r="G866" i="59"/>
  <c r="Q868" i="4" s="1"/>
  <c r="H866" i="59"/>
  <c r="R868" i="4" s="1"/>
  <c r="I866" i="59"/>
  <c r="S868" i="4" s="1"/>
  <c r="G872" i="59"/>
  <c r="Q874" i="4" s="1"/>
  <c r="G876" i="59"/>
  <c r="Q878" i="4" s="1"/>
  <c r="I81" i="59"/>
  <c r="S83" i="4" s="1"/>
  <c r="I89" i="59"/>
  <c r="S91" i="4" s="1"/>
  <c r="I80" i="59"/>
  <c r="S82" i="4" s="1"/>
  <c r="I84" i="59"/>
  <c r="S86" i="4" s="1"/>
  <c r="I88" i="59"/>
  <c r="S90" i="4" s="1"/>
  <c r="I92" i="59"/>
  <c r="S94" i="4" s="1"/>
  <c r="I96" i="59"/>
  <c r="S98" i="4" s="1"/>
  <c r="I100" i="59"/>
  <c r="S102" i="4" s="1"/>
  <c r="I104" i="59"/>
  <c r="S106" i="4" s="1"/>
  <c r="I108" i="59"/>
  <c r="S110" i="4" s="1"/>
  <c r="I112" i="59"/>
  <c r="S114" i="4" s="1"/>
  <c r="J115" i="59"/>
  <c r="T117" i="4" s="1"/>
  <c r="J117" i="59"/>
  <c r="T119" i="4" s="1"/>
  <c r="J119" i="59"/>
  <c r="T121" i="4" s="1"/>
  <c r="J121" i="59"/>
  <c r="T123" i="4" s="1"/>
  <c r="J123" i="59"/>
  <c r="T125" i="4" s="1"/>
  <c r="J125" i="59"/>
  <c r="T127" i="4" s="1"/>
  <c r="J127" i="59"/>
  <c r="T129" i="4" s="1"/>
  <c r="J129" i="59"/>
  <c r="T131" i="4" s="1"/>
  <c r="J131" i="59"/>
  <c r="T133" i="4" s="1"/>
  <c r="J133" i="59"/>
  <c r="T135" i="4" s="1"/>
  <c r="J135" i="59"/>
  <c r="T137" i="4" s="1"/>
  <c r="J137" i="59"/>
  <c r="T139" i="4" s="1"/>
  <c r="J139" i="59"/>
  <c r="T141" i="4" s="1"/>
  <c r="J141" i="59"/>
  <c r="T143" i="4" s="1"/>
  <c r="J143" i="59"/>
  <c r="T145" i="4" s="1"/>
  <c r="J145" i="59"/>
  <c r="T147" i="4" s="1"/>
  <c r="J147" i="59"/>
  <c r="T149" i="4" s="1"/>
  <c r="J222" i="59"/>
  <c r="T224" i="4" s="1"/>
  <c r="G222" i="59"/>
  <c r="Q224" i="4" s="1"/>
  <c r="H238" i="59"/>
  <c r="R240" i="4" s="1"/>
  <c r="I82" i="59"/>
  <c r="S84" i="4" s="1"/>
  <c r="I86" i="59"/>
  <c r="S88" i="4" s="1"/>
  <c r="I90" i="59"/>
  <c r="S92" i="4" s="1"/>
  <c r="I94" i="59"/>
  <c r="S96" i="4" s="1"/>
  <c r="I98" i="59"/>
  <c r="S100" i="4" s="1"/>
  <c r="I102" i="59"/>
  <c r="S104" i="4" s="1"/>
  <c r="I106" i="59"/>
  <c r="S108" i="4" s="1"/>
  <c r="I110" i="59"/>
  <c r="S112" i="4" s="1"/>
  <c r="J114" i="59"/>
  <c r="T116" i="4" s="1"/>
  <c r="J116" i="59"/>
  <c r="T118" i="4" s="1"/>
  <c r="J118" i="59"/>
  <c r="T120" i="4" s="1"/>
  <c r="J120" i="59"/>
  <c r="T122" i="4" s="1"/>
  <c r="J122" i="59"/>
  <c r="T124" i="4" s="1"/>
  <c r="J124" i="59"/>
  <c r="T126" i="4" s="1"/>
  <c r="J126" i="59"/>
  <c r="T128" i="4" s="1"/>
  <c r="J128" i="59"/>
  <c r="T130" i="4" s="1"/>
  <c r="J130" i="59"/>
  <c r="T132" i="4" s="1"/>
  <c r="J132" i="59"/>
  <c r="T134" i="4" s="1"/>
  <c r="J134" i="59"/>
  <c r="T136" i="4" s="1"/>
  <c r="J136" i="59"/>
  <c r="T138" i="4" s="1"/>
  <c r="J138" i="59"/>
  <c r="T140" i="4" s="1"/>
  <c r="J140" i="59"/>
  <c r="T142" i="4" s="1"/>
  <c r="J142" i="59"/>
  <c r="T144" i="4" s="1"/>
  <c r="J144" i="59"/>
  <c r="T146" i="4" s="1"/>
  <c r="J146" i="59"/>
  <c r="T148" i="4" s="1"/>
  <c r="J148" i="59"/>
  <c r="T150" i="4" s="1"/>
  <c r="J230" i="59"/>
  <c r="T232" i="4" s="1"/>
  <c r="G230" i="59"/>
  <c r="Q232" i="4" s="1"/>
  <c r="I85" i="59"/>
  <c r="S87" i="4" s="1"/>
  <c r="I93" i="59"/>
  <c r="S95" i="4" s="1"/>
  <c r="I97" i="59"/>
  <c r="S99" i="4" s="1"/>
  <c r="I101" i="59"/>
  <c r="S103" i="4" s="1"/>
  <c r="I105" i="59"/>
  <c r="S107" i="4" s="1"/>
  <c r="I109" i="59"/>
  <c r="S111" i="4" s="1"/>
  <c r="I113" i="59"/>
  <c r="S115" i="4" s="1"/>
  <c r="I115" i="59"/>
  <c r="S117" i="4" s="1"/>
  <c r="I117" i="59"/>
  <c r="S119" i="4" s="1"/>
  <c r="I119" i="59"/>
  <c r="S121" i="4" s="1"/>
  <c r="I121" i="59"/>
  <c r="S123" i="4" s="1"/>
  <c r="I123" i="59"/>
  <c r="S125" i="4" s="1"/>
  <c r="I125" i="59"/>
  <c r="S127" i="4" s="1"/>
  <c r="I127" i="59"/>
  <c r="S129" i="4" s="1"/>
  <c r="I129" i="59"/>
  <c r="S131" i="4" s="1"/>
  <c r="I131" i="59"/>
  <c r="S133" i="4" s="1"/>
  <c r="I133" i="59"/>
  <c r="S135" i="4" s="1"/>
  <c r="I135" i="59"/>
  <c r="S137" i="4" s="1"/>
  <c r="I137" i="59"/>
  <c r="S139" i="4" s="1"/>
  <c r="I139" i="59"/>
  <c r="S141" i="4" s="1"/>
  <c r="I141" i="59"/>
  <c r="S143" i="4" s="1"/>
  <c r="I143" i="59"/>
  <c r="S145" i="4" s="1"/>
  <c r="I145" i="59"/>
  <c r="S147" i="4" s="1"/>
  <c r="I147" i="59"/>
  <c r="S149" i="4" s="1"/>
  <c r="J149" i="59"/>
  <c r="T151" i="4" s="1"/>
  <c r="G149" i="59"/>
  <c r="Q151" i="4" s="1"/>
  <c r="J151" i="59"/>
  <c r="T153" i="4" s="1"/>
  <c r="G151" i="59"/>
  <c r="Q153" i="4" s="1"/>
  <c r="J153" i="59"/>
  <c r="T155" i="4" s="1"/>
  <c r="G153" i="59"/>
  <c r="Q155" i="4" s="1"/>
  <c r="J155" i="59"/>
  <c r="T157" i="4" s="1"/>
  <c r="G155" i="59"/>
  <c r="Q157" i="4" s="1"/>
  <c r="J157" i="59"/>
  <c r="T159" i="4" s="1"/>
  <c r="G157" i="59"/>
  <c r="Q159" i="4" s="1"/>
  <c r="J159" i="59"/>
  <c r="T161" i="4" s="1"/>
  <c r="G159" i="59"/>
  <c r="Q161" i="4" s="1"/>
  <c r="J161" i="59"/>
  <c r="T163" i="4" s="1"/>
  <c r="G161" i="59"/>
  <c r="Q163" i="4" s="1"/>
  <c r="J163" i="59"/>
  <c r="T165" i="4" s="1"/>
  <c r="G163" i="59"/>
  <c r="Q165" i="4" s="1"/>
  <c r="J165" i="59"/>
  <c r="T167" i="4" s="1"/>
  <c r="G165" i="59"/>
  <c r="Q167" i="4" s="1"/>
  <c r="J167" i="59"/>
  <c r="T169" i="4" s="1"/>
  <c r="G167" i="59"/>
  <c r="Q169" i="4" s="1"/>
  <c r="J169" i="59"/>
  <c r="T171" i="4" s="1"/>
  <c r="G169" i="59"/>
  <c r="Q171" i="4" s="1"/>
  <c r="J171" i="59"/>
  <c r="T173" i="4" s="1"/>
  <c r="G171" i="59"/>
  <c r="Q173" i="4" s="1"/>
  <c r="J173" i="59"/>
  <c r="T175" i="4" s="1"/>
  <c r="G173" i="59"/>
  <c r="Q175" i="4" s="1"/>
  <c r="J175" i="59"/>
  <c r="T177" i="4" s="1"/>
  <c r="G175" i="59"/>
  <c r="Q177" i="4" s="1"/>
  <c r="J177" i="59"/>
  <c r="T179" i="4" s="1"/>
  <c r="G177" i="59"/>
  <c r="Q179" i="4" s="1"/>
  <c r="J179" i="59"/>
  <c r="T181" i="4" s="1"/>
  <c r="G179" i="59"/>
  <c r="Q181" i="4" s="1"/>
  <c r="J181" i="59"/>
  <c r="T183" i="4" s="1"/>
  <c r="G181" i="59"/>
  <c r="Q183" i="4" s="1"/>
  <c r="J183" i="59"/>
  <c r="T185" i="4" s="1"/>
  <c r="G183" i="59"/>
  <c r="Q185" i="4" s="1"/>
  <c r="J185" i="59"/>
  <c r="T187" i="4" s="1"/>
  <c r="G185" i="59"/>
  <c r="Q187" i="4" s="1"/>
  <c r="J187" i="59"/>
  <c r="T189" i="4" s="1"/>
  <c r="G187" i="59"/>
  <c r="Q189" i="4" s="1"/>
  <c r="J189" i="59"/>
  <c r="T191" i="4" s="1"/>
  <c r="G189" i="59"/>
  <c r="Q191" i="4" s="1"/>
  <c r="J191" i="59"/>
  <c r="T193" i="4" s="1"/>
  <c r="G191" i="59"/>
  <c r="Q193" i="4" s="1"/>
  <c r="J193" i="59"/>
  <c r="T195" i="4" s="1"/>
  <c r="G193" i="59"/>
  <c r="Q195" i="4" s="1"/>
  <c r="J195" i="59"/>
  <c r="T197" i="4" s="1"/>
  <c r="G195" i="59"/>
  <c r="Q197" i="4" s="1"/>
  <c r="J197" i="59"/>
  <c r="T199" i="4" s="1"/>
  <c r="G197" i="59"/>
  <c r="Q199" i="4" s="1"/>
  <c r="J199" i="59"/>
  <c r="T201" i="4" s="1"/>
  <c r="G199" i="59"/>
  <c r="Q201" i="4" s="1"/>
  <c r="J201" i="59"/>
  <c r="T203" i="4" s="1"/>
  <c r="G201" i="59"/>
  <c r="Q203" i="4" s="1"/>
  <c r="J203" i="59"/>
  <c r="T205" i="4" s="1"/>
  <c r="G203" i="59"/>
  <c r="Q205" i="4" s="1"/>
  <c r="J205" i="59"/>
  <c r="T207" i="4" s="1"/>
  <c r="G205" i="59"/>
  <c r="Q207" i="4" s="1"/>
  <c r="J207" i="59"/>
  <c r="T209" i="4" s="1"/>
  <c r="G207" i="59"/>
  <c r="Q209" i="4" s="1"/>
  <c r="J209" i="59"/>
  <c r="T211" i="4" s="1"/>
  <c r="G209" i="59"/>
  <c r="Q211" i="4" s="1"/>
  <c r="J211" i="59"/>
  <c r="T213" i="4" s="1"/>
  <c r="G211" i="59"/>
  <c r="Q213" i="4" s="1"/>
  <c r="J213" i="59"/>
  <c r="T215" i="4" s="1"/>
  <c r="G213" i="59"/>
  <c r="Q215" i="4" s="1"/>
  <c r="J215" i="59"/>
  <c r="T217" i="4" s="1"/>
  <c r="G215" i="59"/>
  <c r="Q217" i="4" s="1"/>
  <c r="J217" i="59"/>
  <c r="T219" i="4" s="1"/>
  <c r="G217" i="59"/>
  <c r="Q219" i="4" s="1"/>
  <c r="J221" i="59"/>
  <c r="T223" i="4" s="1"/>
  <c r="G221" i="59"/>
  <c r="Q223" i="4" s="1"/>
  <c r="J225" i="59"/>
  <c r="T227" i="4" s="1"/>
  <c r="G225" i="59"/>
  <c r="Q227" i="4" s="1"/>
  <c r="J229" i="59"/>
  <c r="T231" i="4" s="1"/>
  <c r="G229" i="59"/>
  <c r="Q231" i="4" s="1"/>
  <c r="J233" i="59"/>
  <c r="T235" i="4" s="1"/>
  <c r="G233" i="59"/>
  <c r="Q235" i="4" s="1"/>
  <c r="J237" i="59"/>
  <c r="T239" i="4" s="1"/>
  <c r="G237" i="59"/>
  <c r="Q239" i="4" s="1"/>
  <c r="J241" i="59"/>
  <c r="T243" i="4" s="1"/>
  <c r="G241" i="59"/>
  <c r="Q243" i="4" s="1"/>
  <c r="J245" i="59"/>
  <c r="T247" i="4" s="1"/>
  <c r="J250" i="59"/>
  <c r="T252" i="4" s="1"/>
  <c r="G250" i="59"/>
  <c r="Q252" i="4" s="1"/>
  <c r="J251" i="59"/>
  <c r="T253" i="4" s="1"/>
  <c r="G251" i="59"/>
  <c r="Q253" i="4" s="1"/>
  <c r="J266" i="59"/>
  <c r="T268" i="4" s="1"/>
  <c r="G266" i="59"/>
  <c r="Q268" i="4" s="1"/>
  <c r="J267" i="59"/>
  <c r="T269" i="4" s="1"/>
  <c r="G267" i="59"/>
  <c r="Q269" i="4" s="1"/>
  <c r="J282" i="59"/>
  <c r="T284" i="4" s="1"/>
  <c r="G282" i="59"/>
  <c r="Q284" i="4" s="1"/>
  <c r="J283" i="59"/>
  <c r="T285" i="4" s="1"/>
  <c r="G283" i="59"/>
  <c r="Q285" i="4" s="1"/>
  <c r="J298" i="59"/>
  <c r="T300" i="4" s="1"/>
  <c r="G298" i="59"/>
  <c r="Q300" i="4" s="1"/>
  <c r="J299" i="59"/>
  <c r="T301" i="4" s="1"/>
  <c r="G299" i="59"/>
  <c r="Q301" i="4" s="1"/>
  <c r="J316" i="59"/>
  <c r="G316" i="59"/>
  <c r="J238" i="59"/>
  <c r="T240" i="4" s="1"/>
  <c r="G238" i="59"/>
  <c r="Q240" i="4" s="1"/>
  <c r="J242" i="59"/>
  <c r="T244" i="4" s="1"/>
  <c r="G242" i="59"/>
  <c r="Q244" i="4" s="1"/>
  <c r="J246" i="59"/>
  <c r="T248" i="4" s="1"/>
  <c r="G246" i="59"/>
  <c r="Q248" i="4" s="1"/>
  <c r="J247" i="59"/>
  <c r="T249" i="4" s="1"/>
  <c r="G247" i="59"/>
  <c r="Q249" i="4" s="1"/>
  <c r="J220" i="59"/>
  <c r="T222" i="4" s="1"/>
  <c r="G220" i="59"/>
  <c r="Q222" i="4" s="1"/>
  <c r="J224" i="59"/>
  <c r="T226" i="4" s="1"/>
  <c r="G224" i="59"/>
  <c r="Q226" i="4" s="1"/>
  <c r="J228" i="59"/>
  <c r="T230" i="4" s="1"/>
  <c r="G228" i="59"/>
  <c r="Q230" i="4" s="1"/>
  <c r="J232" i="59"/>
  <c r="T234" i="4" s="1"/>
  <c r="G232" i="59"/>
  <c r="Q234" i="4" s="1"/>
  <c r="J236" i="59"/>
  <c r="T238" i="4" s="1"/>
  <c r="G236" i="59"/>
  <c r="Q238" i="4" s="1"/>
  <c r="J240" i="59"/>
  <c r="T242" i="4" s="1"/>
  <c r="G240" i="59"/>
  <c r="Q242" i="4" s="1"/>
  <c r="J244" i="59"/>
  <c r="T246" i="4" s="1"/>
  <c r="G244" i="59"/>
  <c r="Q246" i="4" s="1"/>
  <c r="J254" i="59"/>
  <c r="T256" i="4" s="1"/>
  <c r="G254" i="59"/>
  <c r="Q256" i="4" s="1"/>
  <c r="J255" i="59"/>
  <c r="T257" i="4" s="1"/>
  <c r="G255" i="59"/>
  <c r="Q257" i="4" s="1"/>
  <c r="J270" i="59"/>
  <c r="T272" i="4" s="1"/>
  <c r="G270" i="59"/>
  <c r="Q272" i="4" s="1"/>
  <c r="J271" i="59"/>
  <c r="T273" i="4" s="1"/>
  <c r="G271" i="59"/>
  <c r="Q273" i="4" s="1"/>
  <c r="J286" i="59"/>
  <c r="T288" i="4" s="1"/>
  <c r="G286" i="59"/>
  <c r="Q288" i="4" s="1"/>
  <c r="J287" i="59"/>
  <c r="T289" i="4" s="1"/>
  <c r="G287" i="59"/>
  <c r="Q289" i="4" s="1"/>
  <c r="J302" i="59"/>
  <c r="T304" i="4" s="1"/>
  <c r="G302" i="59"/>
  <c r="Q304" i="4" s="1"/>
  <c r="J303" i="59"/>
  <c r="T305" i="4" s="1"/>
  <c r="G303" i="59"/>
  <c r="Q305" i="4" s="1"/>
  <c r="G245" i="59"/>
  <c r="Q247" i="4" s="1"/>
  <c r="J249" i="59"/>
  <c r="T251" i="4" s="1"/>
  <c r="G249" i="59"/>
  <c r="Q251" i="4" s="1"/>
  <c r="J253" i="59"/>
  <c r="T255" i="4" s="1"/>
  <c r="G253" i="59"/>
  <c r="Q255" i="4" s="1"/>
  <c r="J257" i="59"/>
  <c r="T259" i="4" s="1"/>
  <c r="G257" i="59"/>
  <c r="Q259" i="4" s="1"/>
  <c r="J261" i="59"/>
  <c r="T263" i="4" s="1"/>
  <c r="G261" i="59"/>
  <c r="Q263" i="4" s="1"/>
  <c r="J265" i="59"/>
  <c r="T267" i="4" s="1"/>
  <c r="G265" i="59"/>
  <c r="Q267" i="4" s="1"/>
  <c r="J269" i="59"/>
  <c r="T271" i="4" s="1"/>
  <c r="G269" i="59"/>
  <c r="Q271" i="4" s="1"/>
  <c r="J273" i="59"/>
  <c r="T275" i="4" s="1"/>
  <c r="G273" i="59"/>
  <c r="Q275" i="4" s="1"/>
  <c r="J277" i="59"/>
  <c r="T279" i="4" s="1"/>
  <c r="G277" i="59"/>
  <c r="Q279" i="4" s="1"/>
  <c r="J281" i="59"/>
  <c r="T283" i="4" s="1"/>
  <c r="G281" i="59"/>
  <c r="Q283" i="4" s="1"/>
  <c r="J285" i="59"/>
  <c r="T287" i="4" s="1"/>
  <c r="G285" i="59"/>
  <c r="Q287" i="4" s="1"/>
  <c r="J289" i="59"/>
  <c r="T291" i="4" s="1"/>
  <c r="G289" i="59"/>
  <c r="Q291" i="4" s="1"/>
  <c r="J293" i="59"/>
  <c r="T295" i="4" s="1"/>
  <c r="G293" i="59"/>
  <c r="Q295" i="4" s="1"/>
  <c r="J297" i="59"/>
  <c r="T299" i="4" s="1"/>
  <c r="G297" i="59"/>
  <c r="Q299" i="4" s="1"/>
  <c r="J301" i="59"/>
  <c r="T303" i="4" s="1"/>
  <c r="G301" i="59"/>
  <c r="Q303" i="4" s="1"/>
  <c r="J305" i="59"/>
  <c r="T307" i="4" s="1"/>
  <c r="G305" i="59"/>
  <c r="Q307" i="4" s="1"/>
  <c r="J310" i="59"/>
  <c r="T311" i="4" s="1"/>
  <c r="G310" i="59"/>
  <c r="J314" i="59"/>
  <c r="T315" i="4" s="1"/>
  <c r="G314" i="59"/>
  <c r="Q315" i="4" s="1"/>
  <c r="J318" i="59"/>
  <c r="T319" i="4" s="1"/>
  <c r="G318" i="59"/>
  <c r="Q319" i="4" s="1"/>
  <c r="J311" i="59"/>
  <c r="T312" i="4" s="1"/>
  <c r="G311" i="59"/>
  <c r="J315" i="59"/>
  <c r="G315" i="59"/>
  <c r="J319" i="59"/>
  <c r="G319" i="59"/>
  <c r="J497" i="59"/>
  <c r="T499" i="4" s="1"/>
  <c r="J501" i="59"/>
  <c r="T503" i="4" s="1"/>
  <c r="J505" i="59"/>
  <c r="T507" i="4" s="1"/>
  <c r="J509" i="59"/>
  <c r="T511" i="4" s="1"/>
  <c r="J513" i="59"/>
  <c r="T515" i="4" s="1"/>
  <c r="J517" i="59"/>
  <c r="T519" i="4" s="1"/>
  <c r="J521" i="59"/>
  <c r="T523" i="4" s="1"/>
  <c r="J525" i="59"/>
  <c r="T527" i="4" s="1"/>
  <c r="J529" i="59"/>
  <c r="T531" i="4" s="1"/>
  <c r="J533" i="59"/>
  <c r="T535" i="4" s="1"/>
  <c r="J537" i="59"/>
  <c r="T539" i="4" s="1"/>
  <c r="I471" i="59"/>
  <c r="S473" i="4" s="1"/>
  <c r="I475" i="59"/>
  <c r="S477" i="4" s="1"/>
  <c r="I479" i="59"/>
  <c r="S481" i="4" s="1"/>
  <c r="I483" i="59"/>
  <c r="S485" i="4" s="1"/>
  <c r="I487" i="59"/>
  <c r="S489" i="4" s="1"/>
  <c r="I491" i="59"/>
  <c r="S493" i="4" s="1"/>
  <c r="I495" i="59"/>
  <c r="S497" i="4" s="1"/>
  <c r="I499" i="59"/>
  <c r="S501" i="4" s="1"/>
  <c r="I503" i="59"/>
  <c r="S505" i="4" s="1"/>
  <c r="I507" i="59"/>
  <c r="S509" i="4" s="1"/>
  <c r="I511" i="59"/>
  <c r="S513" i="4" s="1"/>
  <c r="I515" i="59"/>
  <c r="S517" i="4" s="1"/>
  <c r="I519" i="59"/>
  <c r="S521" i="4" s="1"/>
  <c r="I523" i="59"/>
  <c r="S525" i="4" s="1"/>
  <c r="I527" i="59"/>
  <c r="S529" i="4" s="1"/>
  <c r="I531" i="59"/>
  <c r="S533" i="4" s="1"/>
  <c r="I535" i="59"/>
  <c r="S537" i="4" s="1"/>
  <c r="I443" i="59"/>
  <c r="S445" i="4" s="1"/>
  <c r="I445" i="59"/>
  <c r="S447" i="4" s="1"/>
  <c r="I447" i="59"/>
  <c r="S449" i="4" s="1"/>
  <c r="I449" i="59"/>
  <c r="S451" i="4" s="1"/>
  <c r="I451" i="59"/>
  <c r="S453" i="4" s="1"/>
  <c r="I453" i="59"/>
  <c r="S455" i="4" s="1"/>
  <c r="I455" i="59"/>
  <c r="S457" i="4" s="1"/>
  <c r="I457" i="59"/>
  <c r="S459" i="4" s="1"/>
  <c r="I459" i="59"/>
  <c r="S461" i="4" s="1"/>
  <c r="I461" i="59"/>
  <c r="S463" i="4" s="1"/>
  <c r="I463" i="59"/>
  <c r="S465" i="4" s="1"/>
  <c r="I465" i="59"/>
  <c r="S467" i="4" s="1"/>
  <c r="I467" i="59"/>
  <c r="S469" i="4" s="1"/>
  <c r="I469" i="59"/>
  <c r="S471" i="4" s="1"/>
  <c r="J471" i="59"/>
  <c r="T473" i="4" s="1"/>
  <c r="I472" i="59"/>
  <c r="S474" i="4" s="1"/>
  <c r="J475" i="59"/>
  <c r="T477" i="4" s="1"/>
  <c r="I476" i="59"/>
  <c r="S478" i="4" s="1"/>
  <c r="J479" i="59"/>
  <c r="T481" i="4" s="1"/>
  <c r="I480" i="59"/>
  <c r="S482" i="4" s="1"/>
  <c r="J483" i="59"/>
  <c r="T485" i="4" s="1"/>
  <c r="I484" i="59"/>
  <c r="S486" i="4" s="1"/>
  <c r="J487" i="59"/>
  <c r="T489" i="4" s="1"/>
  <c r="I488" i="59"/>
  <c r="S490" i="4" s="1"/>
  <c r="J491" i="59"/>
  <c r="T493" i="4" s="1"/>
  <c r="I492" i="59"/>
  <c r="S494" i="4" s="1"/>
  <c r="J495" i="59"/>
  <c r="T497" i="4" s="1"/>
  <c r="I496" i="59"/>
  <c r="S498" i="4" s="1"/>
  <c r="J499" i="59"/>
  <c r="T501" i="4" s="1"/>
  <c r="I500" i="59"/>
  <c r="S502" i="4" s="1"/>
  <c r="J503" i="59"/>
  <c r="T505" i="4" s="1"/>
  <c r="I504" i="59"/>
  <c r="S506" i="4" s="1"/>
  <c r="J507" i="59"/>
  <c r="T509" i="4" s="1"/>
  <c r="I508" i="59"/>
  <c r="S510" i="4" s="1"/>
  <c r="J511" i="59"/>
  <c r="T513" i="4" s="1"/>
  <c r="I512" i="59"/>
  <c r="S514" i="4" s="1"/>
  <c r="J515" i="59"/>
  <c r="T517" i="4" s="1"/>
  <c r="I516" i="59"/>
  <c r="S518" i="4" s="1"/>
  <c r="J519" i="59"/>
  <c r="T521" i="4" s="1"/>
  <c r="I520" i="59"/>
  <c r="S522" i="4" s="1"/>
  <c r="J523" i="59"/>
  <c r="T525" i="4" s="1"/>
  <c r="I524" i="59"/>
  <c r="S526" i="4" s="1"/>
  <c r="J527" i="59"/>
  <c r="T529" i="4" s="1"/>
  <c r="I528" i="59"/>
  <c r="S530" i="4" s="1"/>
  <c r="J531" i="59"/>
  <c r="T533" i="4" s="1"/>
  <c r="I532" i="59"/>
  <c r="S534" i="4" s="1"/>
  <c r="J535" i="59"/>
  <c r="T537" i="4" s="1"/>
  <c r="I536" i="59"/>
  <c r="S538" i="4" s="1"/>
  <c r="G578" i="59"/>
  <c r="Q580" i="4" s="1"/>
  <c r="G582" i="59"/>
  <c r="Q584" i="4" s="1"/>
  <c r="G586" i="59"/>
  <c r="Q588" i="4" s="1"/>
  <c r="G595" i="59"/>
  <c r="Q597" i="4" s="1"/>
  <c r="G599" i="59"/>
  <c r="Q601" i="4" s="1"/>
  <c r="G603" i="59"/>
  <c r="Q605" i="4" s="1"/>
  <c r="G607" i="59"/>
  <c r="Q609" i="4" s="1"/>
  <c r="G611" i="59"/>
  <c r="Q613" i="4" s="1"/>
  <c r="G615" i="59"/>
  <c r="Q617" i="4" s="1"/>
  <c r="G619" i="59"/>
  <c r="Q621" i="4" s="1"/>
  <c r="G623" i="59"/>
  <c r="Q625" i="4" s="1"/>
  <c r="G627" i="59"/>
  <c r="Q629" i="4" s="1"/>
  <c r="G631" i="59"/>
  <c r="Q633" i="4" s="1"/>
  <c r="G635" i="59"/>
  <c r="Q637" i="4" s="1"/>
  <c r="G639" i="59"/>
  <c r="Q641" i="4" s="1"/>
  <c r="G643" i="59"/>
  <c r="Q645" i="4" s="1"/>
  <c r="G647" i="59"/>
  <c r="Q649" i="4" s="1"/>
  <c r="J655" i="59"/>
  <c r="T657" i="4" s="1"/>
  <c r="I655" i="59"/>
  <c r="S657" i="4" s="1"/>
  <c r="J663" i="59"/>
  <c r="T665" i="4" s="1"/>
  <c r="J671" i="59"/>
  <c r="T673" i="4" s="1"/>
  <c r="J679" i="59"/>
  <c r="T681" i="4" s="1"/>
  <c r="J687" i="59"/>
  <c r="T689" i="4" s="1"/>
  <c r="J695" i="59"/>
  <c r="T697" i="4" s="1"/>
  <c r="J703" i="59"/>
  <c r="T705" i="4" s="1"/>
  <c r="G577" i="59"/>
  <c r="Q579" i="4" s="1"/>
  <c r="G581" i="59"/>
  <c r="Q583" i="4" s="1"/>
  <c r="G585" i="59"/>
  <c r="Q587" i="4" s="1"/>
  <c r="J588" i="59"/>
  <c r="T590" i="4" s="1"/>
  <c r="G588" i="59"/>
  <c r="Q590" i="4" s="1"/>
  <c r="J590" i="59"/>
  <c r="T592" i="4" s="1"/>
  <c r="G590" i="59"/>
  <c r="Q592" i="4" s="1"/>
  <c r="J592" i="59"/>
  <c r="T594" i="4" s="1"/>
  <c r="G592" i="59"/>
  <c r="Q594" i="4" s="1"/>
  <c r="G576" i="59"/>
  <c r="Q578" i="4" s="1"/>
  <c r="G580" i="59"/>
  <c r="Q582" i="4" s="1"/>
  <c r="G584" i="59"/>
  <c r="Q586" i="4" s="1"/>
  <c r="I658" i="59"/>
  <c r="S660" i="4" s="1"/>
  <c r="I662" i="59"/>
  <c r="S664" i="4" s="1"/>
  <c r="I666" i="59"/>
  <c r="S668" i="4" s="1"/>
  <c r="I670" i="59"/>
  <c r="S672" i="4" s="1"/>
  <c r="I674" i="59"/>
  <c r="S676" i="4" s="1"/>
  <c r="I678" i="59"/>
  <c r="S680" i="4" s="1"/>
  <c r="I682" i="59"/>
  <c r="S684" i="4" s="1"/>
  <c r="I686" i="59"/>
  <c r="S688" i="4" s="1"/>
  <c r="I690" i="59"/>
  <c r="S692" i="4" s="1"/>
  <c r="I694" i="59"/>
  <c r="S696" i="4" s="1"/>
  <c r="I698" i="59"/>
  <c r="S700" i="4" s="1"/>
  <c r="I702" i="59"/>
  <c r="S704" i="4" s="1"/>
  <c r="I706" i="59"/>
  <c r="S708" i="4" s="1"/>
  <c r="I710" i="59"/>
  <c r="S712" i="4" s="1"/>
  <c r="I714" i="59"/>
  <c r="S716" i="4" s="1"/>
  <c r="I718" i="59"/>
  <c r="S720" i="4" s="1"/>
  <c r="I722" i="59"/>
  <c r="S724" i="4" s="1"/>
  <c r="I726" i="59"/>
  <c r="S728" i="4" s="1"/>
  <c r="I730" i="59"/>
  <c r="S732" i="4" s="1"/>
  <c r="I734" i="59"/>
  <c r="S736" i="4" s="1"/>
  <c r="J594" i="59"/>
  <c r="T596" i="4" s="1"/>
  <c r="I594" i="59"/>
  <c r="S596" i="4" s="1"/>
  <c r="J596" i="59"/>
  <c r="T598" i="4" s="1"/>
  <c r="I596" i="59"/>
  <c r="S598" i="4" s="1"/>
  <c r="J598" i="59"/>
  <c r="T600" i="4" s="1"/>
  <c r="I598" i="59"/>
  <c r="S600" i="4" s="1"/>
  <c r="J600" i="59"/>
  <c r="T602" i="4" s="1"/>
  <c r="I600" i="59"/>
  <c r="S602" i="4" s="1"/>
  <c r="J602" i="59"/>
  <c r="T604" i="4" s="1"/>
  <c r="I602" i="59"/>
  <c r="S604" i="4" s="1"/>
  <c r="J604" i="59"/>
  <c r="T606" i="4" s="1"/>
  <c r="I604" i="59"/>
  <c r="S606" i="4" s="1"/>
  <c r="J606" i="59"/>
  <c r="T608" i="4" s="1"/>
  <c r="I606" i="59"/>
  <c r="S608" i="4" s="1"/>
  <c r="J608" i="59"/>
  <c r="T610" i="4" s="1"/>
  <c r="I608" i="59"/>
  <c r="S610" i="4" s="1"/>
  <c r="J610" i="59"/>
  <c r="T612" i="4" s="1"/>
  <c r="I610" i="59"/>
  <c r="S612" i="4" s="1"/>
  <c r="J612" i="59"/>
  <c r="T614" i="4" s="1"/>
  <c r="I612" i="59"/>
  <c r="S614" i="4" s="1"/>
  <c r="J614" i="59"/>
  <c r="T616" i="4" s="1"/>
  <c r="I614" i="59"/>
  <c r="S616" i="4" s="1"/>
  <c r="J616" i="59"/>
  <c r="T618" i="4" s="1"/>
  <c r="I616" i="59"/>
  <c r="S618" i="4" s="1"/>
  <c r="J618" i="59"/>
  <c r="T620" i="4" s="1"/>
  <c r="I618" i="59"/>
  <c r="S620" i="4" s="1"/>
  <c r="J620" i="59"/>
  <c r="T622" i="4" s="1"/>
  <c r="I620" i="59"/>
  <c r="S622" i="4" s="1"/>
  <c r="J622" i="59"/>
  <c r="T624" i="4" s="1"/>
  <c r="I622" i="59"/>
  <c r="S624" i="4" s="1"/>
  <c r="J624" i="59"/>
  <c r="T626" i="4" s="1"/>
  <c r="I624" i="59"/>
  <c r="S626" i="4" s="1"/>
  <c r="J626" i="59"/>
  <c r="T628" i="4" s="1"/>
  <c r="I626" i="59"/>
  <c r="S628" i="4" s="1"/>
  <c r="J628" i="59"/>
  <c r="T630" i="4" s="1"/>
  <c r="I628" i="59"/>
  <c r="S630" i="4" s="1"/>
  <c r="J630" i="59"/>
  <c r="T632" i="4" s="1"/>
  <c r="I630" i="59"/>
  <c r="S632" i="4" s="1"/>
  <c r="J632" i="59"/>
  <c r="T634" i="4" s="1"/>
  <c r="I632" i="59"/>
  <c r="S634" i="4" s="1"/>
  <c r="J634" i="59"/>
  <c r="T636" i="4" s="1"/>
  <c r="I634" i="59"/>
  <c r="S636" i="4" s="1"/>
  <c r="J636" i="59"/>
  <c r="T638" i="4" s="1"/>
  <c r="I636" i="59"/>
  <c r="S638" i="4" s="1"/>
  <c r="J638" i="59"/>
  <c r="T640" i="4" s="1"/>
  <c r="I638" i="59"/>
  <c r="S640" i="4" s="1"/>
  <c r="J640" i="59"/>
  <c r="T642" i="4" s="1"/>
  <c r="I640" i="59"/>
  <c r="S642" i="4" s="1"/>
  <c r="J642" i="59"/>
  <c r="T644" i="4" s="1"/>
  <c r="I642" i="59"/>
  <c r="S644" i="4" s="1"/>
  <c r="J644" i="59"/>
  <c r="T646" i="4" s="1"/>
  <c r="I644" i="59"/>
  <c r="S646" i="4" s="1"/>
  <c r="J646" i="59"/>
  <c r="T648" i="4" s="1"/>
  <c r="I646" i="59"/>
  <c r="S648" i="4" s="1"/>
  <c r="J648" i="59"/>
  <c r="T650" i="4" s="1"/>
  <c r="I648" i="59"/>
  <c r="S650" i="4" s="1"/>
  <c r="J650" i="59"/>
  <c r="T652" i="4" s="1"/>
  <c r="I650" i="59"/>
  <c r="S652" i="4" s="1"/>
  <c r="J654" i="59"/>
  <c r="T656" i="4" s="1"/>
  <c r="I654" i="59"/>
  <c r="S656" i="4" s="1"/>
  <c r="J658" i="59"/>
  <c r="T660" i="4" s="1"/>
  <c r="I659" i="59"/>
  <c r="S661" i="4" s="1"/>
  <c r="J662" i="59"/>
  <c r="T664" i="4" s="1"/>
  <c r="I663" i="59"/>
  <c r="S665" i="4" s="1"/>
  <c r="J666" i="59"/>
  <c r="T668" i="4" s="1"/>
  <c r="I667" i="59"/>
  <c r="S669" i="4" s="1"/>
  <c r="J670" i="59"/>
  <c r="T672" i="4" s="1"/>
  <c r="I671" i="59"/>
  <c r="S673" i="4" s="1"/>
  <c r="J674" i="59"/>
  <c r="T676" i="4" s="1"/>
  <c r="I675" i="59"/>
  <c r="S677" i="4" s="1"/>
  <c r="J678" i="59"/>
  <c r="T680" i="4" s="1"/>
  <c r="I679" i="59"/>
  <c r="S681" i="4" s="1"/>
  <c r="J682" i="59"/>
  <c r="T684" i="4" s="1"/>
  <c r="I683" i="59"/>
  <c r="S685" i="4" s="1"/>
  <c r="J686" i="59"/>
  <c r="T688" i="4" s="1"/>
  <c r="I687" i="59"/>
  <c r="S689" i="4" s="1"/>
  <c r="J690" i="59"/>
  <c r="T692" i="4" s="1"/>
  <c r="I691" i="59"/>
  <c r="S693" i="4" s="1"/>
  <c r="J694" i="59"/>
  <c r="T696" i="4" s="1"/>
  <c r="I695" i="59"/>
  <c r="S697" i="4" s="1"/>
  <c r="J698" i="59"/>
  <c r="T700" i="4" s="1"/>
  <c r="I699" i="59"/>
  <c r="S701" i="4" s="1"/>
  <c r="J702" i="59"/>
  <c r="T704" i="4" s="1"/>
  <c r="I703" i="59"/>
  <c r="S705" i="4" s="1"/>
  <c r="J706" i="59"/>
  <c r="T708" i="4" s="1"/>
  <c r="I707" i="59"/>
  <c r="S709" i="4" s="1"/>
  <c r="J710" i="59"/>
  <c r="T712" i="4" s="1"/>
  <c r="I711" i="59"/>
  <c r="S713" i="4" s="1"/>
  <c r="J714" i="59"/>
  <c r="T716" i="4" s="1"/>
  <c r="I715" i="59"/>
  <c r="S717" i="4" s="1"/>
  <c r="I719" i="59"/>
  <c r="S721" i="4" s="1"/>
  <c r="I723" i="59"/>
  <c r="S725" i="4" s="1"/>
  <c r="I727" i="59"/>
  <c r="S729" i="4" s="1"/>
  <c r="I731" i="59"/>
  <c r="S733" i="4" s="1"/>
  <c r="I735" i="59"/>
  <c r="S737" i="4" s="1"/>
  <c r="I738" i="59"/>
  <c r="S740" i="4" s="1"/>
  <c r="G740" i="59"/>
  <c r="Q742" i="4" s="1"/>
  <c r="I742" i="59"/>
  <c r="S744" i="4" s="1"/>
  <c r="G744" i="59"/>
  <c r="Q746" i="4" s="1"/>
  <c r="I746" i="59"/>
  <c r="S748" i="4" s="1"/>
  <c r="G748" i="59"/>
  <c r="Q750" i="4" s="1"/>
  <c r="J739" i="59"/>
  <c r="T741" i="4" s="1"/>
  <c r="J743" i="59"/>
  <c r="T745" i="4" s="1"/>
  <c r="J747" i="59"/>
  <c r="T749" i="4" s="1"/>
  <c r="J750" i="59"/>
  <c r="T752" i="4" s="1"/>
  <c r="J738" i="59"/>
  <c r="T740" i="4" s="1"/>
  <c r="J742" i="59"/>
  <c r="T744" i="4" s="1"/>
  <c r="J746" i="59"/>
  <c r="T748" i="4" s="1"/>
  <c r="J741" i="59"/>
  <c r="T743" i="4" s="1"/>
  <c r="J745" i="59"/>
  <c r="T747" i="4" s="1"/>
  <c r="J751" i="59"/>
  <c r="T753" i="4" s="1"/>
  <c r="H751" i="59"/>
  <c r="R753" i="4" s="1"/>
  <c r="J749" i="59"/>
  <c r="T751" i="4" s="1"/>
  <c r="J752" i="59"/>
  <c r="T754" i="4" s="1"/>
  <c r="H753" i="59"/>
  <c r="R755" i="4" s="1"/>
  <c r="J754" i="59"/>
  <c r="T756" i="4" s="1"/>
  <c r="H755" i="59"/>
  <c r="R757" i="4" s="1"/>
  <c r="J756" i="59"/>
  <c r="T758" i="4" s="1"/>
  <c r="H757" i="59"/>
  <c r="R759" i="4" s="1"/>
  <c r="J758" i="59"/>
  <c r="T760" i="4" s="1"/>
  <c r="H759" i="59"/>
  <c r="R761" i="4" s="1"/>
  <c r="J760" i="59"/>
  <c r="T762" i="4" s="1"/>
  <c r="H761" i="59"/>
  <c r="R763" i="4" s="1"/>
  <c r="J762" i="59"/>
  <c r="T764" i="4" s="1"/>
  <c r="H763" i="59"/>
  <c r="R765" i="4" s="1"/>
  <c r="J764" i="59"/>
  <c r="T766" i="4" s="1"/>
  <c r="H765" i="59"/>
  <c r="R767" i="4" s="1"/>
  <c r="J766" i="59"/>
  <c r="T768" i="4" s="1"/>
  <c r="H767" i="59"/>
  <c r="R769" i="4" s="1"/>
  <c r="J768" i="59"/>
  <c r="T770" i="4" s="1"/>
  <c r="H769" i="59"/>
  <c r="R771" i="4" s="1"/>
  <c r="J770" i="59"/>
  <c r="T772" i="4" s="1"/>
  <c r="H771" i="59"/>
  <c r="R773" i="4" s="1"/>
  <c r="J772" i="59"/>
  <c r="T774" i="4" s="1"/>
  <c r="H773" i="59"/>
  <c r="R775" i="4" s="1"/>
  <c r="J774" i="59"/>
  <c r="T776" i="4" s="1"/>
  <c r="H775" i="59"/>
  <c r="R777" i="4" s="1"/>
  <c r="J776" i="59"/>
  <c r="T778" i="4" s="1"/>
  <c r="H777" i="59"/>
  <c r="R779" i="4" s="1"/>
  <c r="J778" i="59"/>
  <c r="T780" i="4" s="1"/>
  <c r="H779" i="59"/>
  <c r="R781" i="4" s="1"/>
  <c r="J780" i="59"/>
  <c r="T782" i="4" s="1"/>
  <c r="H781" i="59"/>
  <c r="R783" i="4" s="1"/>
  <c r="J782" i="59"/>
  <c r="T784" i="4" s="1"/>
  <c r="H783" i="59"/>
  <c r="R785" i="4" s="1"/>
  <c r="J784" i="59"/>
  <c r="T786" i="4" s="1"/>
  <c r="H785" i="59"/>
  <c r="R787" i="4" s="1"/>
  <c r="J786" i="59"/>
  <c r="T788" i="4" s="1"/>
  <c r="H787" i="59"/>
  <c r="R789" i="4" s="1"/>
  <c r="J788" i="59"/>
  <c r="T790" i="4" s="1"/>
  <c r="H789" i="59"/>
  <c r="R791" i="4" s="1"/>
  <c r="J790" i="59"/>
  <c r="T792" i="4" s="1"/>
  <c r="H791" i="59"/>
  <c r="R793" i="4" s="1"/>
  <c r="J792" i="59"/>
  <c r="T794" i="4" s="1"/>
  <c r="H793" i="59"/>
  <c r="R795" i="4" s="1"/>
  <c r="G874" i="59"/>
  <c r="Q876" i="4" s="1"/>
  <c r="G878" i="59"/>
  <c r="Q880" i="4" s="1"/>
  <c r="R371" i="4" l="1"/>
  <c r="T355" i="4"/>
  <c r="R369" i="4"/>
  <c r="Q361" i="4"/>
  <c r="T353" i="4"/>
  <c r="R344" i="4"/>
  <c r="Q328" i="4"/>
  <c r="T390" i="4"/>
  <c r="R373" i="4"/>
  <c r="R359" i="4"/>
  <c r="Q357" i="4"/>
  <c r="Q343" i="4"/>
  <c r="T341" i="4"/>
  <c r="R314" i="4"/>
  <c r="S360" i="4"/>
  <c r="S390" i="4"/>
  <c r="Q371" i="4"/>
  <c r="Q369" i="4"/>
  <c r="T361" i="4"/>
  <c r="T328" i="4"/>
  <c r="Q373" i="4"/>
  <c r="Q359" i="4"/>
  <c r="T357" i="4"/>
  <c r="T343" i="4"/>
  <c r="R325" i="4"/>
  <c r="S313" i="4"/>
  <c r="Q333" i="4"/>
  <c r="S388" i="4"/>
  <c r="R362" i="4"/>
  <c r="Q354" i="4"/>
  <c r="T346" i="4"/>
  <c r="T323" i="4"/>
  <c r="R329" i="4"/>
  <c r="Q311" i="4"/>
  <c r="T387" i="4"/>
  <c r="Q393" i="4"/>
  <c r="T385" i="4"/>
  <c r="T327" i="4"/>
  <c r="Q391" i="4"/>
  <c r="T389" i="4"/>
  <c r="S392" i="4"/>
  <c r="S386" i="4"/>
  <c r="T368" i="4"/>
  <c r="R388" i="4"/>
  <c r="Q312" i="4"/>
  <c r="Q386" i="4"/>
  <c r="R330" i="4"/>
  <c r="Q384" i="4"/>
  <c r="R390" i="4"/>
  <c r="Q388" i="4"/>
  <c r="Q326" i="4"/>
  <c r="R365" i="4"/>
  <c r="T318" i="4"/>
  <c r="S323" i="4"/>
  <c r="R348" i="4"/>
  <c r="S362" i="4"/>
  <c r="S358" i="4"/>
  <c r="S372" i="4"/>
  <c r="Q320" i="4"/>
  <c r="R360" i="4"/>
  <c r="R340" i="4"/>
  <c r="Q366" i="4"/>
  <c r="T365" i="4"/>
  <c r="R333" i="4"/>
  <c r="S314" i="4"/>
  <c r="Q348" i="4"/>
  <c r="S346" i="4"/>
  <c r="S319" i="4"/>
  <c r="S356" i="4"/>
  <c r="T320" i="4"/>
  <c r="Q317" i="4"/>
  <c r="R370" i="4"/>
  <c r="Q362" i="4"/>
  <c r="T354" i="4"/>
  <c r="R331" i="4"/>
  <c r="R317" i="4"/>
  <c r="T373" i="4"/>
  <c r="T359" i="4"/>
  <c r="R356" i="4"/>
  <c r="Q340" i="4"/>
  <c r="Q325" i="4"/>
  <c r="R313" i="4"/>
  <c r="R321" i="4"/>
  <c r="Q314" i="4"/>
  <c r="T348" i="4"/>
  <c r="S340" i="4"/>
  <c r="R319" i="4"/>
  <c r="S326" i="4"/>
  <c r="Q316" i="4"/>
  <c r="T317" i="4"/>
  <c r="Q370" i="4"/>
  <c r="T362" i="4"/>
  <c r="R339" i="4"/>
  <c r="Q331" i="4"/>
  <c r="R337" i="4"/>
  <c r="Q329" i="4"/>
  <c r="R372" i="4"/>
  <c r="R358" i="4"/>
  <c r="Q356" i="4"/>
  <c r="Q342" i="4"/>
  <c r="T340" i="4"/>
  <c r="T325" i="4"/>
  <c r="R335" i="4"/>
  <c r="Q321" i="4"/>
  <c r="T333" i="4"/>
  <c r="T314" i="4"/>
  <c r="S349" i="4"/>
  <c r="S324" i="4"/>
  <c r="T316" i="4"/>
  <c r="R347" i="4"/>
  <c r="Q339" i="4"/>
  <c r="T331" i="4"/>
  <c r="Q313" i="4"/>
  <c r="R345" i="4"/>
  <c r="Q337" i="4"/>
  <c r="T329" i="4"/>
  <c r="R316" i="4"/>
  <c r="R374" i="4"/>
  <c r="Q372" i="4"/>
  <c r="Q358" i="4"/>
  <c r="T356" i="4"/>
  <c r="T342" i="4"/>
  <c r="R324" i="4"/>
  <c r="R312" i="4"/>
  <c r="R351" i="4"/>
  <c r="Q335" i="4"/>
  <c r="T321" i="4"/>
  <c r="S332" i="4"/>
  <c r="S366" i="4"/>
  <c r="R349" i="4"/>
  <c r="S311" i="4"/>
  <c r="R355" i="4"/>
  <c r="Q347" i="4"/>
  <c r="T339" i="4"/>
  <c r="T313" i="4"/>
  <c r="S361" i="4"/>
  <c r="R353" i="4"/>
  <c r="Q345" i="4"/>
  <c r="T337" i="4"/>
  <c r="R315" i="4"/>
  <c r="T372" i="4"/>
  <c r="Q324" i="4"/>
  <c r="R311" i="4"/>
  <c r="R367" i="4"/>
  <c r="Q351" i="4"/>
  <c r="T335" i="4"/>
  <c r="S374" i="4"/>
  <c r="R332" i="4"/>
  <c r="S344" i="4"/>
  <c r="S338" i="4"/>
  <c r="Q355" i="4"/>
  <c r="T347" i="4"/>
  <c r="R361" i="4"/>
  <c r="Q353" i="4"/>
  <c r="T345" i="4"/>
  <c r="R328" i="4"/>
  <c r="R341" i="4"/>
  <c r="T324" i="4"/>
  <c r="Q367" i="4"/>
  <c r="T351" i="4"/>
  <c r="S354" i="4"/>
  <c r="Q332" i="4"/>
  <c r="S334" i="4"/>
  <c r="S330" i="4"/>
  <c r="Q318" i="4"/>
  <c r="S342" i="4"/>
  <c r="T332" i="4"/>
  <c r="S315" i="4"/>
  <c r="S318" i="4"/>
  <c r="S348" i="4"/>
  <c r="S370" i="4"/>
  <c r="S363" i="4"/>
  <c r="S364" i="4"/>
  <c r="R363" i="4"/>
  <c r="R364" i="4"/>
  <c r="Q363" i="4"/>
  <c r="Q364" i="4"/>
  <c r="T363" i="4"/>
  <c r="T364" i="4"/>
  <c r="AJ378" i="56" l="1"/>
  <c r="AK378" i="56"/>
  <c r="AL378" i="56"/>
  <c r="AM378" i="56"/>
  <c r="AN378" i="56"/>
  <c r="AO378" i="56"/>
  <c r="AP378" i="56"/>
  <c r="AQ378" i="56"/>
  <c r="AR378" i="56"/>
  <c r="AS378" i="56"/>
  <c r="AT378" i="56"/>
  <c r="AU378" i="56"/>
  <c r="AV378" i="56"/>
  <c r="AW378" i="56"/>
  <c r="AX378" i="56"/>
  <c r="AY378" i="56"/>
  <c r="AZ378" i="56"/>
  <c r="BA378" i="56"/>
  <c r="BB378" i="56"/>
  <c r="BC378" i="56"/>
  <c r="AJ379" i="56"/>
  <c r="AK379" i="56"/>
  <c r="AL379" i="56"/>
  <c r="AM379" i="56"/>
  <c r="AN379" i="56"/>
  <c r="AO379" i="56"/>
  <c r="AP379" i="56"/>
  <c r="AQ379" i="56"/>
  <c r="AR379" i="56"/>
  <c r="AS379" i="56"/>
  <c r="AT379" i="56"/>
  <c r="AU379" i="56"/>
  <c r="AV379" i="56"/>
  <c r="AW379" i="56"/>
  <c r="AX379" i="56"/>
  <c r="AY379" i="56"/>
  <c r="AZ379" i="56"/>
  <c r="BA379" i="56"/>
  <c r="BB379" i="56"/>
  <c r="BC379" i="56"/>
  <c r="AJ380" i="56"/>
  <c r="AK380" i="56"/>
  <c r="AL380" i="56"/>
  <c r="AM380" i="56"/>
  <c r="AN380" i="56"/>
  <c r="AO380" i="56"/>
  <c r="AP380" i="56"/>
  <c r="AQ380" i="56"/>
  <c r="AR380" i="56"/>
  <c r="AS380" i="56"/>
  <c r="AT380" i="56"/>
  <c r="AU380" i="56"/>
  <c r="AV380" i="56"/>
  <c r="AW380" i="56"/>
  <c r="AX380" i="56"/>
  <c r="AY380" i="56"/>
  <c r="AZ380" i="56"/>
  <c r="BA380" i="56"/>
  <c r="BB380" i="56"/>
  <c r="BC380" i="56"/>
  <c r="AJ381" i="56"/>
  <c r="AK381" i="56"/>
  <c r="AL381" i="56"/>
  <c r="AM381" i="56"/>
  <c r="AN381" i="56"/>
  <c r="AO381" i="56"/>
  <c r="AP381" i="56"/>
  <c r="AQ381" i="56"/>
  <c r="AR381" i="56"/>
  <c r="AS381" i="56"/>
  <c r="AT381" i="56"/>
  <c r="AU381" i="56"/>
  <c r="AV381" i="56"/>
  <c r="AW381" i="56"/>
  <c r="AX381" i="56"/>
  <c r="AY381" i="56"/>
  <c r="AZ381" i="56"/>
  <c r="BA381" i="56"/>
  <c r="BB381" i="56"/>
  <c r="BC381" i="56"/>
  <c r="AJ382" i="56"/>
  <c r="AK382" i="56"/>
  <c r="AL382" i="56"/>
  <c r="AM382" i="56"/>
  <c r="AN382" i="56"/>
  <c r="AO382" i="56"/>
  <c r="AP382" i="56"/>
  <c r="AQ382" i="56"/>
  <c r="AR382" i="56"/>
  <c r="AS382" i="56"/>
  <c r="AT382" i="56"/>
  <c r="AU382" i="56"/>
  <c r="AV382" i="56"/>
  <c r="AW382" i="56"/>
  <c r="AX382" i="56"/>
  <c r="AY382" i="56"/>
  <c r="AZ382" i="56"/>
  <c r="BA382" i="56"/>
  <c r="BB382" i="56"/>
  <c r="BC382" i="56"/>
  <c r="AJ383" i="56"/>
  <c r="AK383" i="56"/>
  <c r="AL383" i="56"/>
  <c r="AM383" i="56"/>
  <c r="AN383" i="56"/>
  <c r="AO383" i="56"/>
  <c r="AP383" i="56"/>
  <c r="AQ383" i="56"/>
  <c r="AR383" i="56"/>
  <c r="AS383" i="56"/>
  <c r="AT383" i="56"/>
  <c r="AU383" i="56"/>
  <c r="AV383" i="56"/>
  <c r="AW383" i="56"/>
  <c r="AX383" i="56"/>
  <c r="AY383" i="56"/>
  <c r="AZ383" i="56"/>
  <c r="BA383" i="56"/>
  <c r="BB383" i="56"/>
  <c r="BC383" i="56"/>
  <c r="AJ384" i="56"/>
  <c r="AK384" i="56"/>
  <c r="AL384" i="56"/>
  <c r="AM384" i="56"/>
  <c r="AN384" i="56"/>
  <c r="AO384" i="56"/>
  <c r="AP384" i="56"/>
  <c r="AQ384" i="56"/>
  <c r="AR384" i="56"/>
  <c r="AS384" i="56"/>
  <c r="AT384" i="56"/>
  <c r="AU384" i="56"/>
  <c r="AV384" i="56"/>
  <c r="AW384" i="56"/>
  <c r="AX384" i="56"/>
  <c r="AY384" i="56"/>
  <c r="AZ384" i="56"/>
  <c r="BA384" i="56"/>
  <c r="BB384" i="56"/>
  <c r="BC384" i="56"/>
  <c r="AJ385" i="56"/>
  <c r="AK385" i="56"/>
  <c r="AL385" i="56"/>
  <c r="AM385" i="56"/>
  <c r="AN385" i="56"/>
  <c r="AO385" i="56"/>
  <c r="AP385" i="56"/>
  <c r="AQ385" i="56"/>
  <c r="AR385" i="56"/>
  <c r="AS385" i="56"/>
  <c r="AT385" i="56"/>
  <c r="AU385" i="56"/>
  <c r="AV385" i="56"/>
  <c r="AW385" i="56"/>
  <c r="AX385" i="56"/>
  <c r="AY385" i="56"/>
  <c r="AZ385" i="56"/>
  <c r="BA385" i="56"/>
  <c r="BB385" i="56"/>
  <c r="BC385" i="56"/>
  <c r="AJ386" i="56"/>
  <c r="AK386" i="56"/>
  <c r="AL386" i="56"/>
  <c r="AM386" i="56"/>
  <c r="AN386" i="56"/>
  <c r="AO386" i="56"/>
  <c r="AP386" i="56"/>
  <c r="AQ386" i="56"/>
  <c r="AR386" i="56"/>
  <c r="AS386" i="56"/>
  <c r="AT386" i="56"/>
  <c r="AU386" i="56"/>
  <c r="AV386" i="56"/>
  <c r="AW386" i="56"/>
  <c r="AX386" i="56"/>
  <c r="AY386" i="56"/>
  <c r="AZ386" i="56"/>
  <c r="BA386" i="56"/>
  <c r="BB386" i="56"/>
  <c r="BC386" i="56"/>
  <c r="AJ387" i="56"/>
  <c r="AK387" i="56"/>
  <c r="AL387" i="56"/>
  <c r="AM387" i="56"/>
  <c r="AN387" i="56"/>
  <c r="AO387" i="56"/>
  <c r="AP387" i="56"/>
  <c r="AQ387" i="56"/>
  <c r="AR387" i="56"/>
  <c r="AS387" i="56"/>
  <c r="AT387" i="56"/>
  <c r="AU387" i="56"/>
  <c r="AV387" i="56"/>
  <c r="AW387" i="56"/>
  <c r="AX387" i="56"/>
  <c r="AY387" i="56"/>
  <c r="AZ387" i="56"/>
  <c r="BA387" i="56"/>
  <c r="BB387" i="56"/>
  <c r="BC387" i="56"/>
  <c r="AJ388" i="56"/>
  <c r="AK388" i="56"/>
  <c r="AL388" i="56"/>
  <c r="AM388" i="56"/>
  <c r="AN388" i="56"/>
  <c r="AO388" i="56"/>
  <c r="AP388" i="56"/>
  <c r="AQ388" i="56"/>
  <c r="AR388" i="56"/>
  <c r="AS388" i="56"/>
  <c r="AT388" i="56"/>
  <c r="AU388" i="56"/>
  <c r="AV388" i="56"/>
  <c r="AW388" i="56"/>
  <c r="AX388" i="56"/>
  <c r="AY388" i="56"/>
  <c r="AZ388" i="56"/>
  <c r="BA388" i="56"/>
  <c r="BB388" i="56"/>
  <c r="BC388" i="56"/>
  <c r="AJ389" i="56"/>
  <c r="AK389" i="56"/>
  <c r="AL389" i="56"/>
  <c r="AM389" i="56"/>
  <c r="AN389" i="56"/>
  <c r="AO389" i="56"/>
  <c r="AP389" i="56"/>
  <c r="AQ389" i="56"/>
  <c r="AR389" i="56"/>
  <c r="AS389" i="56"/>
  <c r="AT389" i="56"/>
  <c r="AU389" i="56"/>
  <c r="AV389" i="56"/>
  <c r="AW389" i="56"/>
  <c r="AX389" i="56"/>
  <c r="AY389" i="56"/>
  <c r="AZ389" i="56"/>
  <c r="BA389" i="56"/>
  <c r="BB389" i="56"/>
  <c r="BC389" i="56"/>
  <c r="AJ390" i="56"/>
  <c r="AK390" i="56"/>
  <c r="AL390" i="56"/>
  <c r="AM390" i="56"/>
  <c r="AN390" i="56"/>
  <c r="AO390" i="56"/>
  <c r="AP390" i="56"/>
  <c r="AQ390" i="56"/>
  <c r="AR390" i="56"/>
  <c r="AS390" i="56"/>
  <c r="AT390" i="56"/>
  <c r="AU390" i="56"/>
  <c r="AV390" i="56"/>
  <c r="AW390" i="56"/>
  <c r="AX390" i="56"/>
  <c r="AY390" i="56"/>
  <c r="AZ390" i="56"/>
  <c r="BA390" i="56"/>
  <c r="BB390" i="56"/>
  <c r="BC390" i="56"/>
  <c r="AJ391" i="56"/>
  <c r="AK391" i="56"/>
  <c r="AL391" i="56"/>
  <c r="AM391" i="56"/>
  <c r="AN391" i="56"/>
  <c r="AO391" i="56"/>
  <c r="AP391" i="56"/>
  <c r="AQ391" i="56"/>
  <c r="AR391" i="56"/>
  <c r="AS391" i="56"/>
  <c r="AT391" i="56"/>
  <c r="AU391" i="56"/>
  <c r="AV391" i="56"/>
  <c r="AW391" i="56"/>
  <c r="AX391" i="56"/>
  <c r="AY391" i="56"/>
  <c r="AZ391" i="56"/>
  <c r="BA391" i="56"/>
  <c r="BB391" i="56"/>
  <c r="BC391" i="56"/>
  <c r="AJ236" i="56"/>
  <c r="AK236" i="56"/>
  <c r="AL236" i="56"/>
  <c r="AM236" i="56"/>
  <c r="AN236" i="56"/>
  <c r="AO236" i="56"/>
  <c r="AP236" i="56"/>
  <c r="AQ236" i="56"/>
  <c r="AR236" i="56"/>
  <c r="AS236" i="56"/>
  <c r="AT236" i="56"/>
  <c r="AU236" i="56"/>
  <c r="AV236" i="56"/>
  <c r="AW236" i="56"/>
  <c r="AX236" i="56"/>
  <c r="AY236" i="56"/>
  <c r="AZ236" i="56"/>
  <c r="BA236" i="56"/>
  <c r="BB236" i="56"/>
  <c r="BC236" i="56"/>
  <c r="AJ771" i="56"/>
  <c r="AK771" i="56"/>
  <c r="AL771" i="56"/>
  <c r="AM771" i="56"/>
  <c r="AN771" i="56"/>
  <c r="AO771" i="56"/>
  <c r="AP771" i="56"/>
  <c r="AQ771" i="56"/>
  <c r="AR771" i="56"/>
  <c r="AS771" i="56"/>
  <c r="AT771" i="56"/>
  <c r="AU771" i="56"/>
  <c r="AV771" i="56"/>
  <c r="AW771" i="56"/>
  <c r="AX771" i="56"/>
  <c r="AY771" i="56"/>
  <c r="AZ771" i="56"/>
  <c r="BA771" i="56"/>
  <c r="BB771" i="56"/>
  <c r="BC771" i="56"/>
  <c r="AJ394" i="56"/>
  <c r="AK394" i="56"/>
  <c r="AL394" i="56"/>
  <c r="AM394" i="56"/>
  <c r="AN394" i="56"/>
  <c r="AO394" i="56"/>
  <c r="AP394" i="56"/>
  <c r="AQ394" i="56"/>
  <c r="AR394" i="56"/>
  <c r="AS394" i="56"/>
  <c r="AT394" i="56"/>
  <c r="AU394" i="56"/>
  <c r="AV394" i="56"/>
  <c r="AW394" i="56"/>
  <c r="AX394" i="56"/>
  <c r="AY394" i="56"/>
  <c r="AZ394" i="56"/>
  <c r="BA394" i="56"/>
  <c r="BB394" i="56"/>
  <c r="BC394" i="56"/>
  <c r="AJ395" i="56"/>
  <c r="AK395" i="56"/>
  <c r="AL395" i="56"/>
  <c r="AM395" i="56"/>
  <c r="AN395" i="56"/>
  <c r="AO395" i="56"/>
  <c r="AP395" i="56"/>
  <c r="AQ395" i="56"/>
  <c r="AR395" i="56"/>
  <c r="AS395" i="56"/>
  <c r="AT395" i="56"/>
  <c r="AU395" i="56"/>
  <c r="AV395" i="56"/>
  <c r="AW395" i="56"/>
  <c r="AX395" i="56"/>
  <c r="AY395" i="56"/>
  <c r="AZ395" i="56"/>
  <c r="BA395" i="56"/>
  <c r="BB395" i="56"/>
  <c r="BC395" i="56"/>
  <c r="AJ396" i="56"/>
  <c r="AK396" i="56"/>
  <c r="AL396" i="56"/>
  <c r="AM396" i="56"/>
  <c r="AN396" i="56"/>
  <c r="AO396" i="56"/>
  <c r="AP396" i="56"/>
  <c r="AQ396" i="56"/>
  <c r="AR396" i="56"/>
  <c r="AS396" i="56"/>
  <c r="AT396" i="56"/>
  <c r="AU396" i="56"/>
  <c r="AV396" i="56"/>
  <c r="AW396" i="56"/>
  <c r="AX396" i="56"/>
  <c r="AY396" i="56"/>
  <c r="AZ396" i="56"/>
  <c r="BA396" i="56"/>
  <c r="BB396" i="56"/>
  <c r="BC396" i="56"/>
  <c r="AJ397" i="56"/>
  <c r="AK397" i="56"/>
  <c r="AL397" i="56"/>
  <c r="AM397" i="56"/>
  <c r="AN397" i="56"/>
  <c r="AO397" i="56"/>
  <c r="AP397" i="56"/>
  <c r="AQ397" i="56"/>
  <c r="AR397" i="56"/>
  <c r="AS397" i="56"/>
  <c r="AT397" i="56"/>
  <c r="AU397" i="56"/>
  <c r="AV397" i="56"/>
  <c r="AW397" i="56"/>
  <c r="AX397" i="56"/>
  <c r="AY397" i="56"/>
  <c r="AZ397" i="56"/>
  <c r="BA397" i="56"/>
  <c r="BB397" i="56"/>
  <c r="BC397" i="56"/>
  <c r="AJ398" i="56"/>
  <c r="AK398" i="56"/>
  <c r="AL398" i="56"/>
  <c r="AM398" i="56"/>
  <c r="AN398" i="56"/>
  <c r="AO398" i="56"/>
  <c r="AP398" i="56"/>
  <c r="AQ398" i="56"/>
  <c r="AR398" i="56"/>
  <c r="AS398" i="56"/>
  <c r="AT398" i="56"/>
  <c r="AU398" i="56"/>
  <c r="AV398" i="56"/>
  <c r="AW398" i="56"/>
  <c r="AX398" i="56"/>
  <c r="AY398" i="56"/>
  <c r="AZ398" i="56"/>
  <c r="BA398" i="56"/>
  <c r="BB398" i="56"/>
  <c r="BC398" i="56"/>
  <c r="AJ399" i="56"/>
  <c r="AK399" i="56"/>
  <c r="AL399" i="56"/>
  <c r="AM399" i="56"/>
  <c r="AN399" i="56"/>
  <c r="AO399" i="56"/>
  <c r="AP399" i="56"/>
  <c r="AQ399" i="56"/>
  <c r="AR399" i="56"/>
  <c r="AS399" i="56"/>
  <c r="AT399" i="56"/>
  <c r="AU399" i="56"/>
  <c r="AV399" i="56"/>
  <c r="AW399" i="56"/>
  <c r="AX399" i="56"/>
  <c r="AY399" i="56"/>
  <c r="AZ399" i="56"/>
  <c r="BA399" i="56"/>
  <c r="BB399" i="56"/>
  <c r="BC399" i="56"/>
  <c r="AJ400" i="56"/>
  <c r="AK400" i="56"/>
  <c r="AL400" i="56"/>
  <c r="AM400" i="56"/>
  <c r="AN400" i="56"/>
  <c r="AO400" i="56"/>
  <c r="AP400" i="56"/>
  <c r="AQ400" i="56"/>
  <c r="AR400" i="56"/>
  <c r="AS400" i="56"/>
  <c r="AT400" i="56"/>
  <c r="AU400" i="56"/>
  <c r="AV400" i="56"/>
  <c r="AW400" i="56"/>
  <c r="AX400" i="56"/>
  <c r="AY400" i="56"/>
  <c r="AZ400" i="56"/>
  <c r="BA400" i="56"/>
  <c r="BB400" i="56"/>
  <c r="BC400" i="56"/>
  <c r="AJ401" i="56"/>
  <c r="AK401" i="56"/>
  <c r="AL401" i="56"/>
  <c r="AM401" i="56"/>
  <c r="AN401" i="56"/>
  <c r="AO401" i="56"/>
  <c r="AP401" i="56"/>
  <c r="AQ401" i="56"/>
  <c r="AR401" i="56"/>
  <c r="AS401" i="56"/>
  <c r="AT401" i="56"/>
  <c r="AU401" i="56"/>
  <c r="AV401" i="56"/>
  <c r="AW401" i="56"/>
  <c r="AX401" i="56"/>
  <c r="AY401" i="56"/>
  <c r="AZ401" i="56"/>
  <c r="BA401" i="56"/>
  <c r="BB401" i="56"/>
  <c r="BC401" i="56"/>
  <c r="AJ402" i="56"/>
  <c r="AK402" i="56"/>
  <c r="AL402" i="56"/>
  <c r="AM402" i="56"/>
  <c r="AN402" i="56"/>
  <c r="AO402" i="56"/>
  <c r="AP402" i="56"/>
  <c r="AQ402" i="56"/>
  <c r="AR402" i="56"/>
  <c r="AS402" i="56"/>
  <c r="AT402" i="56"/>
  <c r="AU402" i="56"/>
  <c r="AV402" i="56"/>
  <c r="AW402" i="56"/>
  <c r="AX402" i="56"/>
  <c r="AY402" i="56"/>
  <c r="AZ402" i="56"/>
  <c r="BA402" i="56"/>
  <c r="BB402" i="56"/>
  <c r="BC402" i="56"/>
  <c r="AJ403" i="56"/>
  <c r="AK403" i="56"/>
  <c r="AL403" i="56"/>
  <c r="AM403" i="56"/>
  <c r="AN403" i="56"/>
  <c r="AO403" i="56"/>
  <c r="AP403" i="56"/>
  <c r="AQ403" i="56"/>
  <c r="AR403" i="56"/>
  <c r="AS403" i="56"/>
  <c r="AT403" i="56"/>
  <c r="AU403" i="56"/>
  <c r="AV403" i="56"/>
  <c r="AW403" i="56"/>
  <c r="AX403" i="56"/>
  <c r="AY403" i="56"/>
  <c r="AZ403" i="56"/>
  <c r="BA403" i="56"/>
  <c r="BB403" i="56"/>
  <c r="BC403" i="56"/>
  <c r="AJ404" i="56"/>
  <c r="AK404" i="56"/>
  <c r="AL404" i="56"/>
  <c r="AM404" i="56"/>
  <c r="AN404" i="56"/>
  <c r="AO404" i="56"/>
  <c r="AP404" i="56"/>
  <c r="AQ404" i="56"/>
  <c r="AR404" i="56"/>
  <c r="AS404" i="56"/>
  <c r="AT404" i="56"/>
  <c r="AU404" i="56"/>
  <c r="AV404" i="56"/>
  <c r="AW404" i="56"/>
  <c r="AX404" i="56"/>
  <c r="AY404" i="56"/>
  <c r="AZ404" i="56"/>
  <c r="BA404" i="56"/>
  <c r="BB404" i="56"/>
  <c r="BC404" i="56"/>
  <c r="AJ393" i="56"/>
  <c r="AK393" i="56"/>
  <c r="AL393" i="56"/>
  <c r="AM393" i="56"/>
  <c r="AN393" i="56"/>
  <c r="AO393" i="56"/>
  <c r="AP393" i="56"/>
  <c r="AQ393" i="56"/>
  <c r="AR393" i="56"/>
  <c r="AS393" i="56"/>
  <c r="AT393" i="56"/>
  <c r="AU393" i="56"/>
  <c r="AV393" i="56"/>
  <c r="AW393" i="56"/>
  <c r="AX393" i="56"/>
  <c r="AY393" i="56"/>
  <c r="AZ393" i="56"/>
  <c r="BA393" i="56"/>
  <c r="BB393" i="56"/>
  <c r="BC393" i="56"/>
  <c r="AJ406" i="56"/>
  <c r="AK406" i="56"/>
  <c r="AL406" i="56"/>
  <c r="AM406" i="56"/>
  <c r="AN406" i="56"/>
  <c r="AO406" i="56"/>
  <c r="AP406" i="56"/>
  <c r="AQ406" i="56"/>
  <c r="AR406" i="56"/>
  <c r="AS406" i="56"/>
  <c r="AT406" i="56"/>
  <c r="AU406" i="56"/>
  <c r="AV406" i="56"/>
  <c r="AW406" i="56"/>
  <c r="AX406" i="56"/>
  <c r="AY406" i="56"/>
  <c r="AZ406" i="56"/>
  <c r="BA406" i="56"/>
  <c r="BB406" i="56"/>
  <c r="BC406" i="56"/>
  <c r="AJ407" i="56"/>
  <c r="AK407" i="56"/>
  <c r="AL407" i="56"/>
  <c r="AM407" i="56"/>
  <c r="AN407" i="56"/>
  <c r="AO407" i="56"/>
  <c r="AP407" i="56"/>
  <c r="AQ407" i="56"/>
  <c r="AR407" i="56"/>
  <c r="AS407" i="56"/>
  <c r="AT407" i="56"/>
  <c r="AU407" i="56"/>
  <c r="AV407" i="56"/>
  <c r="AW407" i="56"/>
  <c r="AX407" i="56"/>
  <c r="AY407" i="56"/>
  <c r="AZ407" i="56"/>
  <c r="BA407" i="56"/>
  <c r="BB407" i="56"/>
  <c r="BC407" i="56"/>
  <c r="AJ408" i="56"/>
  <c r="AK408" i="56"/>
  <c r="AL408" i="56"/>
  <c r="AM408" i="56"/>
  <c r="AN408" i="56"/>
  <c r="AO408" i="56"/>
  <c r="AP408" i="56"/>
  <c r="AQ408" i="56"/>
  <c r="AR408" i="56"/>
  <c r="AS408" i="56"/>
  <c r="AT408" i="56"/>
  <c r="AU408" i="56"/>
  <c r="AV408" i="56"/>
  <c r="AW408" i="56"/>
  <c r="AX408" i="56"/>
  <c r="AY408" i="56"/>
  <c r="AZ408" i="56"/>
  <c r="BA408" i="56"/>
  <c r="BB408" i="56"/>
  <c r="BC408" i="56"/>
  <c r="AJ409" i="56"/>
  <c r="AK409" i="56"/>
  <c r="AL409" i="56"/>
  <c r="AM409" i="56"/>
  <c r="AN409" i="56"/>
  <c r="AO409" i="56"/>
  <c r="AP409" i="56"/>
  <c r="AQ409" i="56"/>
  <c r="AR409" i="56"/>
  <c r="AS409" i="56"/>
  <c r="AT409" i="56"/>
  <c r="AU409" i="56"/>
  <c r="AV409" i="56"/>
  <c r="AW409" i="56"/>
  <c r="AX409" i="56"/>
  <c r="AY409" i="56"/>
  <c r="AZ409" i="56"/>
  <c r="BA409" i="56"/>
  <c r="BB409" i="56"/>
  <c r="BC409" i="56"/>
  <c r="AJ410" i="56"/>
  <c r="AK410" i="56"/>
  <c r="AL410" i="56"/>
  <c r="AM410" i="56"/>
  <c r="AN410" i="56"/>
  <c r="AO410" i="56"/>
  <c r="AP410" i="56"/>
  <c r="AQ410" i="56"/>
  <c r="AR410" i="56"/>
  <c r="AS410" i="56"/>
  <c r="AT410" i="56"/>
  <c r="AU410" i="56"/>
  <c r="AV410" i="56"/>
  <c r="AW410" i="56"/>
  <c r="AX410" i="56"/>
  <c r="AY410" i="56"/>
  <c r="AZ410" i="56"/>
  <c r="BA410" i="56"/>
  <c r="BB410" i="56"/>
  <c r="BC410" i="56"/>
  <c r="AJ411" i="56"/>
  <c r="AK411" i="56"/>
  <c r="AL411" i="56"/>
  <c r="AM411" i="56"/>
  <c r="AN411" i="56"/>
  <c r="AO411" i="56"/>
  <c r="AP411" i="56"/>
  <c r="AQ411" i="56"/>
  <c r="AR411" i="56"/>
  <c r="AS411" i="56"/>
  <c r="AT411" i="56"/>
  <c r="AU411" i="56"/>
  <c r="AV411" i="56"/>
  <c r="AW411" i="56"/>
  <c r="AX411" i="56"/>
  <c r="AY411" i="56"/>
  <c r="AZ411" i="56"/>
  <c r="BA411" i="56"/>
  <c r="BB411" i="56"/>
  <c r="BC411" i="56"/>
  <c r="AJ822" i="56"/>
  <c r="AK822" i="56"/>
  <c r="AL822" i="56"/>
  <c r="AM822" i="56"/>
  <c r="AN822" i="56"/>
  <c r="AO822" i="56"/>
  <c r="AP822" i="56"/>
  <c r="AQ822" i="56"/>
  <c r="AR822" i="56"/>
  <c r="AS822" i="56"/>
  <c r="AT822" i="56"/>
  <c r="AU822" i="56"/>
  <c r="AV822" i="56"/>
  <c r="AW822" i="56"/>
  <c r="AX822" i="56"/>
  <c r="AY822" i="56"/>
  <c r="AZ822" i="56"/>
  <c r="BA822" i="56"/>
  <c r="BB822" i="56"/>
  <c r="BC822" i="56"/>
  <c r="AJ413" i="56"/>
  <c r="AK413" i="56"/>
  <c r="AL413" i="56"/>
  <c r="AM413" i="56"/>
  <c r="AN413" i="56"/>
  <c r="AO413" i="56"/>
  <c r="AP413" i="56"/>
  <c r="AQ413" i="56"/>
  <c r="AR413" i="56"/>
  <c r="AS413" i="56"/>
  <c r="AT413" i="56"/>
  <c r="AU413" i="56"/>
  <c r="AV413" i="56"/>
  <c r="AW413" i="56"/>
  <c r="AX413" i="56"/>
  <c r="AY413" i="56"/>
  <c r="AZ413" i="56"/>
  <c r="BA413" i="56"/>
  <c r="BB413" i="56"/>
  <c r="BC413" i="56"/>
  <c r="AJ414" i="56"/>
  <c r="AK414" i="56"/>
  <c r="AL414" i="56"/>
  <c r="AM414" i="56"/>
  <c r="AN414" i="56"/>
  <c r="AO414" i="56"/>
  <c r="AP414" i="56"/>
  <c r="AQ414" i="56"/>
  <c r="AR414" i="56"/>
  <c r="AS414" i="56"/>
  <c r="AT414" i="56"/>
  <c r="AU414" i="56"/>
  <c r="AV414" i="56"/>
  <c r="AW414" i="56"/>
  <c r="AX414" i="56"/>
  <c r="AY414" i="56"/>
  <c r="AZ414" i="56"/>
  <c r="BA414" i="56"/>
  <c r="BB414" i="56"/>
  <c r="BC414" i="56"/>
  <c r="AJ415" i="56"/>
  <c r="AK415" i="56"/>
  <c r="AL415" i="56"/>
  <c r="AM415" i="56"/>
  <c r="AN415" i="56"/>
  <c r="AO415" i="56"/>
  <c r="AP415" i="56"/>
  <c r="AQ415" i="56"/>
  <c r="AR415" i="56"/>
  <c r="AS415" i="56"/>
  <c r="AT415" i="56"/>
  <c r="AU415" i="56"/>
  <c r="AV415" i="56"/>
  <c r="AW415" i="56"/>
  <c r="AX415" i="56"/>
  <c r="AY415" i="56"/>
  <c r="AZ415" i="56"/>
  <c r="BA415" i="56"/>
  <c r="BB415" i="56"/>
  <c r="BC415" i="56"/>
  <c r="AJ416" i="56"/>
  <c r="AK416" i="56"/>
  <c r="AL416" i="56"/>
  <c r="AM416" i="56"/>
  <c r="AN416" i="56"/>
  <c r="AO416" i="56"/>
  <c r="AP416" i="56"/>
  <c r="AQ416" i="56"/>
  <c r="AR416" i="56"/>
  <c r="AS416" i="56"/>
  <c r="AT416" i="56"/>
  <c r="AU416" i="56"/>
  <c r="AV416" i="56"/>
  <c r="AW416" i="56"/>
  <c r="AX416" i="56"/>
  <c r="AY416" i="56"/>
  <c r="AZ416" i="56"/>
  <c r="BA416" i="56"/>
  <c r="BB416" i="56"/>
  <c r="BC416" i="56"/>
  <c r="AJ417" i="56"/>
  <c r="AK417" i="56"/>
  <c r="AL417" i="56"/>
  <c r="AM417" i="56"/>
  <c r="AN417" i="56"/>
  <c r="AO417" i="56"/>
  <c r="AP417" i="56"/>
  <c r="AQ417" i="56"/>
  <c r="AR417" i="56"/>
  <c r="AS417" i="56"/>
  <c r="AT417" i="56"/>
  <c r="AU417" i="56"/>
  <c r="AV417" i="56"/>
  <c r="AW417" i="56"/>
  <c r="AX417" i="56"/>
  <c r="AY417" i="56"/>
  <c r="AZ417" i="56"/>
  <c r="BA417" i="56"/>
  <c r="BB417" i="56"/>
  <c r="BC417" i="56"/>
  <c r="AJ823" i="56"/>
  <c r="AK823" i="56"/>
  <c r="AL823" i="56"/>
  <c r="AM823" i="56"/>
  <c r="AN823" i="56"/>
  <c r="AO823" i="56"/>
  <c r="AP823" i="56"/>
  <c r="AQ823" i="56"/>
  <c r="AR823" i="56"/>
  <c r="AS823" i="56"/>
  <c r="AT823" i="56"/>
  <c r="AU823" i="56"/>
  <c r="AV823" i="56"/>
  <c r="AW823" i="56"/>
  <c r="AX823" i="56"/>
  <c r="AY823" i="56"/>
  <c r="AZ823" i="56"/>
  <c r="BA823" i="56"/>
  <c r="BB823" i="56"/>
  <c r="BC823" i="56"/>
  <c r="AJ419" i="56"/>
  <c r="AK419" i="56"/>
  <c r="AL419" i="56"/>
  <c r="AM419" i="56"/>
  <c r="AN419" i="56"/>
  <c r="AO419" i="56"/>
  <c r="AP419" i="56"/>
  <c r="AQ419" i="56"/>
  <c r="AR419" i="56"/>
  <c r="AS419" i="56"/>
  <c r="AT419" i="56"/>
  <c r="AU419" i="56"/>
  <c r="AV419" i="56"/>
  <c r="AW419" i="56"/>
  <c r="AX419" i="56"/>
  <c r="AY419" i="56"/>
  <c r="AZ419" i="56"/>
  <c r="BA419" i="56"/>
  <c r="BB419" i="56"/>
  <c r="BC419" i="56"/>
  <c r="AJ420" i="56"/>
  <c r="AK420" i="56"/>
  <c r="AL420" i="56"/>
  <c r="AM420" i="56"/>
  <c r="AN420" i="56"/>
  <c r="AO420" i="56"/>
  <c r="AP420" i="56"/>
  <c r="AQ420" i="56"/>
  <c r="AR420" i="56"/>
  <c r="AS420" i="56"/>
  <c r="AT420" i="56"/>
  <c r="AU420" i="56"/>
  <c r="AV420" i="56"/>
  <c r="AW420" i="56"/>
  <c r="AX420" i="56"/>
  <c r="AY420" i="56"/>
  <c r="AZ420" i="56"/>
  <c r="BA420" i="56"/>
  <c r="BB420" i="56"/>
  <c r="BC420" i="56"/>
  <c r="AJ421" i="56"/>
  <c r="AK421" i="56"/>
  <c r="AL421" i="56"/>
  <c r="AM421" i="56"/>
  <c r="AN421" i="56"/>
  <c r="AO421" i="56"/>
  <c r="AP421" i="56"/>
  <c r="AQ421" i="56"/>
  <c r="AR421" i="56"/>
  <c r="AS421" i="56"/>
  <c r="AT421" i="56"/>
  <c r="AU421" i="56"/>
  <c r="AV421" i="56"/>
  <c r="AW421" i="56"/>
  <c r="AX421" i="56"/>
  <c r="AY421" i="56"/>
  <c r="AZ421" i="56"/>
  <c r="BA421" i="56"/>
  <c r="BB421" i="56"/>
  <c r="BC421" i="56"/>
  <c r="AJ422" i="56"/>
  <c r="AK422" i="56"/>
  <c r="AL422" i="56"/>
  <c r="AM422" i="56"/>
  <c r="AN422" i="56"/>
  <c r="AO422" i="56"/>
  <c r="AP422" i="56"/>
  <c r="AQ422" i="56"/>
  <c r="AR422" i="56"/>
  <c r="AS422" i="56"/>
  <c r="AT422" i="56"/>
  <c r="AU422" i="56"/>
  <c r="AV422" i="56"/>
  <c r="AW422" i="56"/>
  <c r="AX422" i="56"/>
  <c r="AY422" i="56"/>
  <c r="AZ422" i="56"/>
  <c r="BA422" i="56"/>
  <c r="BB422" i="56"/>
  <c r="BC422" i="56"/>
  <c r="AJ423" i="56"/>
  <c r="AK423" i="56"/>
  <c r="AL423" i="56"/>
  <c r="AM423" i="56"/>
  <c r="AN423" i="56"/>
  <c r="AO423" i="56"/>
  <c r="AP423" i="56"/>
  <c r="AQ423" i="56"/>
  <c r="AR423" i="56"/>
  <c r="AS423" i="56"/>
  <c r="AT423" i="56"/>
  <c r="AU423" i="56"/>
  <c r="AV423" i="56"/>
  <c r="AW423" i="56"/>
  <c r="AX423" i="56"/>
  <c r="AY423" i="56"/>
  <c r="AZ423" i="56"/>
  <c r="BA423" i="56"/>
  <c r="BB423" i="56"/>
  <c r="BC423" i="56"/>
  <c r="AJ424" i="56"/>
  <c r="AK424" i="56"/>
  <c r="AL424" i="56"/>
  <c r="AM424" i="56"/>
  <c r="AN424" i="56"/>
  <c r="AO424" i="56"/>
  <c r="AP424" i="56"/>
  <c r="AQ424" i="56"/>
  <c r="AR424" i="56"/>
  <c r="AS424" i="56"/>
  <c r="AT424" i="56"/>
  <c r="AU424" i="56"/>
  <c r="AV424" i="56"/>
  <c r="AW424" i="56"/>
  <c r="AX424" i="56"/>
  <c r="AY424" i="56"/>
  <c r="AZ424" i="56"/>
  <c r="BA424" i="56"/>
  <c r="BB424" i="56"/>
  <c r="BC424" i="56"/>
  <c r="AJ425" i="56"/>
  <c r="AK425" i="56"/>
  <c r="AL425" i="56"/>
  <c r="AM425" i="56"/>
  <c r="AN425" i="56"/>
  <c r="AO425" i="56"/>
  <c r="AP425" i="56"/>
  <c r="AQ425" i="56"/>
  <c r="AR425" i="56"/>
  <c r="AS425" i="56"/>
  <c r="AT425" i="56"/>
  <c r="AU425" i="56"/>
  <c r="AV425" i="56"/>
  <c r="AW425" i="56"/>
  <c r="AX425" i="56"/>
  <c r="AY425" i="56"/>
  <c r="AZ425" i="56"/>
  <c r="BA425" i="56"/>
  <c r="BB425" i="56"/>
  <c r="BC425" i="56"/>
  <c r="AJ426" i="56"/>
  <c r="AK426" i="56"/>
  <c r="AL426" i="56"/>
  <c r="AM426" i="56"/>
  <c r="AN426" i="56"/>
  <c r="AO426" i="56"/>
  <c r="AP426" i="56"/>
  <c r="AQ426" i="56"/>
  <c r="AR426" i="56"/>
  <c r="AS426" i="56"/>
  <c r="AT426" i="56"/>
  <c r="AU426" i="56"/>
  <c r="AV426" i="56"/>
  <c r="AW426" i="56"/>
  <c r="AX426" i="56"/>
  <c r="AY426" i="56"/>
  <c r="AZ426" i="56"/>
  <c r="BA426" i="56"/>
  <c r="BB426" i="56"/>
  <c r="BC426" i="56"/>
  <c r="AJ427" i="56"/>
  <c r="AK427" i="56"/>
  <c r="AL427" i="56"/>
  <c r="AM427" i="56"/>
  <c r="AN427" i="56"/>
  <c r="AO427" i="56"/>
  <c r="AP427" i="56"/>
  <c r="AQ427" i="56"/>
  <c r="AR427" i="56"/>
  <c r="AS427" i="56"/>
  <c r="AT427" i="56"/>
  <c r="AU427" i="56"/>
  <c r="AV427" i="56"/>
  <c r="AW427" i="56"/>
  <c r="AX427" i="56"/>
  <c r="AY427" i="56"/>
  <c r="AZ427" i="56"/>
  <c r="BA427" i="56"/>
  <c r="BB427" i="56"/>
  <c r="BC427" i="56"/>
  <c r="AJ428" i="56"/>
  <c r="AK428" i="56"/>
  <c r="AL428" i="56"/>
  <c r="AM428" i="56"/>
  <c r="AN428" i="56"/>
  <c r="AO428" i="56"/>
  <c r="AP428" i="56"/>
  <c r="AQ428" i="56"/>
  <c r="AR428" i="56"/>
  <c r="AS428" i="56"/>
  <c r="AT428" i="56"/>
  <c r="AU428" i="56"/>
  <c r="AV428" i="56"/>
  <c r="AW428" i="56"/>
  <c r="AX428" i="56"/>
  <c r="AY428" i="56"/>
  <c r="AZ428" i="56"/>
  <c r="BA428" i="56"/>
  <c r="BB428" i="56"/>
  <c r="BC428" i="56"/>
  <c r="AJ429" i="56"/>
  <c r="AK429" i="56"/>
  <c r="AL429" i="56"/>
  <c r="AM429" i="56"/>
  <c r="AN429" i="56"/>
  <c r="AO429" i="56"/>
  <c r="AP429" i="56"/>
  <c r="AQ429" i="56"/>
  <c r="AR429" i="56"/>
  <c r="AS429" i="56"/>
  <c r="AT429" i="56"/>
  <c r="AU429" i="56"/>
  <c r="AV429" i="56"/>
  <c r="AW429" i="56"/>
  <c r="AX429" i="56"/>
  <c r="AY429" i="56"/>
  <c r="AZ429" i="56"/>
  <c r="BA429" i="56"/>
  <c r="BB429" i="56"/>
  <c r="BC429" i="56"/>
  <c r="AJ430" i="56"/>
  <c r="AK430" i="56"/>
  <c r="AL430" i="56"/>
  <c r="AM430" i="56"/>
  <c r="AN430" i="56"/>
  <c r="AO430" i="56"/>
  <c r="AP430" i="56"/>
  <c r="AQ430" i="56"/>
  <c r="AR430" i="56"/>
  <c r="AS430" i="56"/>
  <c r="AT430" i="56"/>
  <c r="AU430" i="56"/>
  <c r="AV430" i="56"/>
  <c r="AW430" i="56"/>
  <c r="AX430" i="56"/>
  <c r="AY430" i="56"/>
  <c r="AZ430" i="56"/>
  <c r="BA430" i="56"/>
  <c r="BB430" i="56"/>
  <c r="BC430" i="56"/>
  <c r="AJ431" i="56"/>
  <c r="AK431" i="56"/>
  <c r="AL431" i="56"/>
  <c r="AM431" i="56"/>
  <c r="AN431" i="56"/>
  <c r="AO431" i="56"/>
  <c r="AP431" i="56"/>
  <c r="AQ431" i="56"/>
  <c r="AR431" i="56"/>
  <c r="AS431" i="56"/>
  <c r="AT431" i="56"/>
  <c r="AU431" i="56"/>
  <c r="AV431" i="56"/>
  <c r="AW431" i="56"/>
  <c r="AX431" i="56"/>
  <c r="AY431" i="56"/>
  <c r="AZ431" i="56"/>
  <c r="BA431" i="56"/>
  <c r="BB431" i="56"/>
  <c r="BC431" i="56"/>
  <c r="AJ432" i="56"/>
  <c r="AK432" i="56"/>
  <c r="AL432" i="56"/>
  <c r="AM432" i="56"/>
  <c r="AN432" i="56"/>
  <c r="AO432" i="56"/>
  <c r="AP432" i="56"/>
  <c r="AQ432" i="56"/>
  <c r="AR432" i="56"/>
  <c r="AS432" i="56"/>
  <c r="AT432" i="56"/>
  <c r="AU432" i="56"/>
  <c r="AV432" i="56"/>
  <c r="AW432" i="56"/>
  <c r="AX432" i="56"/>
  <c r="AY432" i="56"/>
  <c r="AZ432" i="56"/>
  <c r="BA432" i="56"/>
  <c r="BB432" i="56"/>
  <c r="BC432" i="56"/>
  <c r="AJ433" i="56"/>
  <c r="AK433" i="56"/>
  <c r="AL433" i="56"/>
  <c r="AM433" i="56"/>
  <c r="AN433" i="56"/>
  <c r="AO433" i="56"/>
  <c r="AP433" i="56"/>
  <c r="AQ433" i="56"/>
  <c r="AR433" i="56"/>
  <c r="AS433" i="56"/>
  <c r="AT433" i="56"/>
  <c r="AU433" i="56"/>
  <c r="AV433" i="56"/>
  <c r="AW433" i="56"/>
  <c r="AX433" i="56"/>
  <c r="AY433" i="56"/>
  <c r="AZ433" i="56"/>
  <c r="BA433" i="56"/>
  <c r="BB433" i="56"/>
  <c r="BC433" i="56"/>
  <c r="AJ434" i="56"/>
  <c r="AK434" i="56"/>
  <c r="AL434" i="56"/>
  <c r="AM434" i="56"/>
  <c r="AN434" i="56"/>
  <c r="AO434" i="56"/>
  <c r="AP434" i="56"/>
  <c r="AQ434" i="56"/>
  <c r="AR434" i="56"/>
  <c r="AS434" i="56"/>
  <c r="AT434" i="56"/>
  <c r="AU434" i="56"/>
  <c r="AV434" i="56"/>
  <c r="AW434" i="56"/>
  <c r="AX434" i="56"/>
  <c r="AY434" i="56"/>
  <c r="AZ434" i="56"/>
  <c r="BA434" i="56"/>
  <c r="BB434" i="56"/>
  <c r="BC434" i="56"/>
  <c r="AJ435" i="56"/>
  <c r="AK435" i="56"/>
  <c r="AL435" i="56"/>
  <c r="AM435" i="56"/>
  <c r="AN435" i="56"/>
  <c r="AO435" i="56"/>
  <c r="AP435" i="56"/>
  <c r="AQ435" i="56"/>
  <c r="AR435" i="56"/>
  <c r="AS435" i="56"/>
  <c r="AT435" i="56"/>
  <c r="AU435" i="56"/>
  <c r="AV435" i="56"/>
  <c r="AW435" i="56"/>
  <c r="AX435" i="56"/>
  <c r="AY435" i="56"/>
  <c r="AZ435" i="56"/>
  <c r="BA435" i="56"/>
  <c r="BB435" i="56"/>
  <c r="BC435" i="56"/>
  <c r="AJ436" i="56"/>
  <c r="AK436" i="56"/>
  <c r="AL436" i="56"/>
  <c r="AM436" i="56"/>
  <c r="AN436" i="56"/>
  <c r="AO436" i="56"/>
  <c r="AP436" i="56"/>
  <c r="AQ436" i="56"/>
  <c r="AR436" i="56"/>
  <c r="AS436" i="56"/>
  <c r="AT436" i="56"/>
  <c r="AU436" i="56"/>
  <c r="AV436" i="56"/>
  <c r="AW436" i="56"/>
  <c r="AX436" i="56"/>
  <c r="AY436" i="56"/>
  <c r="AZ436" i="56"/>
  <c r="BA436" i="56"/>
  <c r="BB436" i="56"/>
  <c r="BC436" i="56"/>
  <c r="AJ437" i="56"/>
  <c r="AK437" i="56"/>
  <c r="AL437" i="56"/>
  <c r="AM437" i="56"/>
  <c r="AN437" i="56"/>
  <c r="AO437" i="56"/>
  <c r="AP437" i="56"/>
  <c r="AQ437" i="56"/>
  <c r="AR437" i="56"/>
  <c r="AS437" i="56"/>
  <c r="AT437" i="56"/>
  <c r="AU437" i="56"/>
  <c r="AV437" i="56"/>
  <c r="AW437" i="56"/>
  <c r="AX437" i="56"/>
  <c r="AY437" i="56"/>
  <c r="AZ437" i="56"/>
  <c r="BA437" i="56"/>
  <c r="BB437" i="56"/>
  <c r="BC437" i="56"/>
  <c r="AJ438" i="56"/>
  <c r="AK438" i="56"/>
  <c r="AL438" i="56"/>
  <c r="AM438" i="56"/>
  <c r="AN438" i="56"/>
  <c r="AO438" i="56"/>
  <c r="AP438" i="56"/>
  <c r="AQ438" i="56"/>
  <c r="AR438" i="56"/>
  <c r="AS438" i="56"/>
  <c r="AT438" i="56"/>
  <c r="AU438" i="56"/>
  <c r="AV438" i="56"/>
  <c r="AW438" i="56"/>
  <c r="AX438" i="56"/>
  <c r="AY438" i="56"/>
  <c r="AZ438" i="56"/>
  <c r="BA438" i="56"/>
  <c r="BB438" i="56"/>
  <c r="BC438" i="56"/>
  <c r="AJ439" i="56"/>
  <c r="AK439" i="56"/>
  <c r="AL439" i="56"/>
  <c r="AM439" i="56"/>
  <c r="AN439" i="56"/>
  <c r="AO439" i="56"/>
  <c r="AP439" i="56"/>
  <c r="AQ439" i="56"/>
  <c r="AR439" i="56"/>
  <c r="AS439" i="56"/>
  <c r="AT439" i="56"/>
  <c r="AU439" i="56"/>
  <c r="AV439" i="56"/>
  <c r="AW439" i="56"/>
  <c r="AX439" i="56"/>
  <c r="AY439" i="56"/>
  <c r="AZ439" i="56"/>
  <c r="BA439" i="56"/>
  <c r="BB439" i="56"/>
  <c r="BC439" i="56"/>
  <c r="AJ440" i="56"/>
  <c r="AK440" i="56"/>
  <c r="AL440" i="56"/>
  <c r="AM440" i="56"/>
  <c r="AN440" i="56"/>
  <c r="AO440" i="56"/>
  <c r="AP440" i="56"/>
  <c r="AQ440" i="56"/>
  <c r="AR440" i="56"/>
  <c r="AS440" i="56"/>
  <c r="AT440" i="56"/>
  <c r="AU440" i="56"/>
  <c r="AV440" i="56"/>
  <c r="AW440" i="56"/>
  <c r="AX440" i="56"/>
  <c r="AY440" i="56"/>
  <c r="AZ440" i="56"/>
  <c r="BA440" i="56"/>
  <c r="BB440" i="56"/>
  <c r="BC440" i="56"/>
  <c r="AJ441" i="56"/>
  <c r="AK441" i="56"/>
  <c r="AL441" i="56"/>
  <c r="AM441" i="56"/>
  <c r="AN441" i="56"/>
  <c r="AO441" i="56"/>
  <c r="AP441" i="56"/>
  <c r="AQ441" i="56"/>
  <c r="AR441" i="56"/>
  <c r="AS441" i="56"/>
  <c r="AT441" i="56"/>
  <c r="AU441" i="56"/>
  <c r="AV441" i="56"/>
  <c r="AW441" i="56"/>
  <c r="AX441" i="56"/>
  <c r="AY441" i="56"/>
  <c r="AZ441" i="56"/>
  <c r="BA441" i="56"/>
  <c r="BB441" i="56"/>
  <c r="BC441" i="56"/>
  <c r="AJ442" i="56"/>
  <c r="AK442" i="56"/>
  <c r="AL442" i="56"/>
  <c r="AM442" i="56"/>
  <c r="AN442" i="56"/>
  <c r="AO442" i="56"/>
  <c r="AP442" i="56"/>
  <c r="AQ442" i="56"/>
  <c r="AR442" i="56"/>
  <c r="AS442" i="56"/>
  <c r="AT442" i="56"/>
  <c r="AU442" i="56"/>
  <c r="AV442" i="56"/>
  <c r="AW442" i="56"/>
  <c r="AX442" i="56"/>
  <c r="AY442" i="56"/>
  <c r="AZ442" i="56"/>
  <c r="BA442" i="56"/>
  <c r="BB442" i="56"/>
  <c r="BC442" i="56"/>
  <c r="AJ443" i="56"/>
  <c r="AK443" i="56"/>
  <c r="AL443" i="56"/>
  <c r="AM443" i="56"/>
  <c r="AN443" i="56"/>
  <c r="AO443" i="56"/>
  <c r="AP443" i="56"/>
  <c r="AQ443" i="56"/>
  <c r="AR443" i="56"/>
  <c r="AS443" i="56"/>
  <c r="AT443" i="56"/>
  <c r="AU443" i="56"/>
  <c r="AV443" i="56"/>
  <c r="AW443" i="56"/>
  <c r="AX443" i="56"/>
  <c r="AY443" i="56"/>
  <c r="AZ443" i="56"/>
  <c r="BA443" i="56"/>
  <c r="BB443" i="56"/>
  <c r="BC443" i="56"/>
  <c r="AJ444" i="56"/>
  <c r="AK444" i="56"/>
  <c r="AL444" i="56"/>
  <c r="AM444" i="56"/>
  <c r="AN444" i="56"/>
  <c r="AO444" i="56"/>
  <c r="AP444" i="56"/>
  <c r="AQ444" i="56"/>
  <c r="AR444" i="56"/>
  <c r="AS444" i="56"/>
  <c r="AT444" i="56"/>
  <c r="AU444" i="56"/>
  <c r="AV444" i="56"/>
  <c r="AW444" i="56"/>
  <c r="AX444" i="56"/>
  <c r="AY444" i="56"/>
  <c r="AZ444" i="56"/>
  <c r="BA444" i="56"/>
  <c r="BB444" i="56"/>
  <c r="BC444" i="56"/>
  <c r="AJ445" i="56"/>
  <c r="AK445" i="56"/>
  <c r="AL445" i="56"/>
  <c r="AM445" i="56"/>
  <c r="AN445" i="56"/>
  <c r="AO445" i="56"/>
  <c r="AP445" i="56"/>
  <c r="AQ445" i="56"/>
  <c r="AR445" i="56"/>
  <c r="AS445" i="56"/>
  <c r="AT445" i="56"/>
  <c r="AU445" i="56"/>
  <c r="AV445" i="56"/>
  <c r="AW445" i="56"/>
  <c r="AX445" i="56"/>
  <c r="AY445" i="56"/>
  <c r="AZ445" i="56"/>
  <c r="BA445" i="56"/>
  <c r="BB445" i="56"/>
  <c r="BC445" i="56"/>
  <c r="AJ446" i="56"/>
  <c r="AK446" i="56"/>
  <c r="AL446" i="56"/>
  <c r="AM446" i="56"/>
  <c r="AN446" i="56"/>
  <c r="AO446" i="56"/>
  <c r="AP446" i="56"/>
  <c r="AQ446" i="56"/>
  <c r="AR446" i="56"/>
  <c r="AS446" i="56"/>
  <c r="AT446" i="56"/>
  <c r="AU446" i="56"/>
  <c r="AV446" i="56"/>
  <c r="AW446" i="56"/>
  <c r="AX446" i="56"/>
  <c r="AY446" i="56"/>
  <c r="AZ446" i="56"/>
  <c r="BA446" i="56"/>
  <c r="BB446" i="56"/>
  <c r="BC446" i="56"/>
  <c r="AJ447" i="56"/>
  <c r="AK447" i="56"/>
  <c r="AL447" i="56"/>
  <c r="AM447" i="56"/>
  <c r="AN447" i="56"/>
  <c r="AO447" i="56"/>
  <c r="AP447" i="56"/>
  <c r="AQ447" i="56"/>
  <c r="AR447" i="56"/>
  <c r="AS447" i="56"/>
  <c r="AT447" i="56"/>
  <c r="AU447" i="56"/>
  <c r="AV447" i="56"/>
  <c r="AW447" i="56"/>
  <c r="AX447" i="56"/>
  <c r="AY447" i="56"/>
  <c r="AZ447" i="56"/>
  <c r="BA447" i="56"/>
  <c r="BB447" i="56"/>
  <c r="BC447" i="56"/>
  <c r="AJ448" i="56"/>
  <c r="AK448" i="56"/>
  <c r="AL448" i="56"/>
  <c r="AM448" i="56"/>
  <c r="AN448" i="56"/>
  <c r="AO448" i="56"/>
  <c r="AP448" i="56"/>
  <c r="AQ448" i="56"/>
  <c r="AR448" i="56"/>
  <c r="AS448" i="56"/>
  <c r="AT448" i="56"/>
  <c r="AU448" i="56"/>
  <c r="AV448" i="56"/>
  <c r="AW448" i="56"/>
  <c r="AX448" i="56"/>
  <c r="AY448" i="56"/>
  <c r="AZ448" i="56"/>
  <c r="BA448" i="56"/>
  <c r="BB448" i="56"/>
  <c r="BC448" i="56"/>
  <c r="AJ449" i="56"/>
  <c r="AK449" i="56"/>
  <c r="AL449" i="56"/>
  <c r="AM449" i="56"/>
  <c r="AN449" i="56"/>
  <c r="AO449" i="56"/>
  <c r="AP449" i="56"/>
  <c r="AQ449" i="56"/>
  <c r="AR449" i="56"/>
  <c r="AS449" i="56"/>
  <c r="AT449" i="56"/>
  <c r="AU449" i="56"/>
  <c r="AV449" i="56"/>
  <c r="AW449" i="56"/>
  <c r="AX449" i="56"/>
  <c r="AY449" i="56"/>
  <c r="AZ449" i="56"/>
  <c r="BA449" i="56"/>
  <c r="BB449" i="56"/>
  <c r="BC449" i="56"/>
  <c r="AJ450" i="56"/>
  <c r="AK450" i="56"/>
  <c r="AL450" i="56"/>
  <c r="AM450" i="56"/>
  <c r="AN450" i="56"/>
  <c r="AO450" i="56"/>
  <c r="AP450" i="56"/>
  <c r="AQ450" i="56"/>
  <c r="AR450" i="56"/>
  <c r="AS450" i="56"/>
  <c r="AT450" i="56"/>
  <c r="AU450" i="56"/>
  <c r="AV450" i="56"/>
  <c r="AW450" i="56"/>
  <c r="AX450" i="56"/>
  <c r="AY450" i="56"/>
  <c r="AZ450" i="56"/>
  <c r="BA450" i="56"/>
  <c r="BB450" i="56"/>
  <c r="BC450" i="56"/>
  <c r="AJ451" i="56"/>
  <c r="AK451" i="56"/>
  <c r="AL451" i="56"/>
  <c r="AM451" i="56"/>
  <c r="AN451" i="56"/>
  <c r="AO451" i="56"/>
  <c r="AP451" i="56"/>
  <c r="AQ451" i="56"/>
  <c r="AR451" i="56"/>
  <c r="AS451" i="56"/>
  <c r="AT451" i="56"/>
  <c r="AU451" i="56"/>
  <c r="AV451" i="56"/>
  <c r="AW451" i="56"/>
  <c r="AX451" i="56"/>
  <c r="AY451" i="56"/>
  <c r="AZ451" i="56"/>
  <c r="BA451" i="56"/>
  <c r="BB451" i="56"/>
  <c r="BC451" i="56"/>
  <c r="AJ452" i="56"/>
  <c r="AK452" i="56"/>
  <c r="AL452" i="56"/>
  <c r="AM452" i="56"/>
  <c r="AN452" i="56"/>
  <c r="AO452" i="56"/>
  <c r="AP452" i="56"/>
  <c r="AQ452" i="56"/>
  <c r="AR452" i="56"/>
  <c r="AS452" i="56"/>
  <c r="AT452" i="56"/>
  <c r="AU452" i="56"/>
  <c r="AV452" i="56"/>
  <c r="AW452" i="56"/>
  <c r="AX452" i="56"/>
  <c r="AY452" i="56"/>
  <c r="AZ452" i="56"/>
  <c r="BA452" i="56"/>
  <c r="BB452" i="56"/>
  <c r="BC452" i="56"/>
  <c r="AJ453" i="56"/>
  <c r="AK453" i="56"/>
  <c r="AL453" i="56"/>
  <c r="AM453" i="56"/>
  <c r="AN453" i="56"/>
  <c r="AO453" i="56"/>
  <c r="AP453" i="56"/>
  <c r="AQ453" i="56"/>
  <c r="AR453" i="56"/>
  <c r="AS453" i="56"/>
  <c r="AT453" i="56"/>
  <c r="AU453" i="56"/>
  <c r="AV453" i="56"/>
  <c r="AW453" i="56"/>
  <c r="AX453" i="56"/>
  <c r="AY453" i="56"/>
  <c r="AZ453" i="56"/>
  <c r="BA453" i="56"/>
  <c r="BB453" i="56"/>
  <c r="BC453" i="56"/>
  <c r="AJ454" i="56"/>
  <c r="AK454" i="56"/>
  <c r="AL454" i="56"/>
  <c r="AM454" i="56"/>
  <c r="AN454" i="56"/>
  <c r="AO454" i="56"/>
  <c r="AP454" i="56"/>
  <c r="AQ454" i="56"/>
  <c r="AR454" i="56"/>
  <c r="AS454" i="56"/>
  <c r="AT454" i="56"/>
  <c r="AU454" i="56"/>
  <c r="AV454" i="56"/>
  <c r="AW454" i="56"/>
  <c r="AX454" i="56"/>
  <c r="AY454" i="56"/>
  <c r="AZ454" i="56"/>
  <c r="BA454" i="56"/>
  <c r="BB454" i="56"/>
  <c r="BC454" i="56"/>
  <c r="AJ455" i="56"/>
  <c r="AK455" i="56"/>
  <c r="AL455" i="56"/>
  <c r="AM455" i="56"/>
  <c r="AN455" i="56"/>
  <c r="AO455" i="56"/>
  <c r="AP455" i="56"/>
  <c r="AQ455" i="56"/>
  <c r="AR455" i="56"/>
  <c r="AS455" i="56"/>
  <c r="AT455" i="56"/>
  <c r="AU455" i="56"/>
  <c r="AV455" i="56"/>
  <c r="AW455" i="56"/>
  <c r="AX455" i="56"/>
  <c r="AY455" i="56"/>
  <c r="AZ455" i="56"/>
  <c r="BA455" i="56"/>
  <c r="BB455" i="56"/>
  <c r="BC455" i="56"/>
  <c r="AJ456" i="56"/>
  <c r="AK456" i="56"/>
  <c r="AL456" i="56"/>
  <c r="AM456" i="56"/>
  <c r="AN456" i="56"/>
  <c r="AO456" i="56"/>
  <c r="AP456" i="56"/>
  <c r="AQ456" i="56"/>
  <c r="AR456" i="56"/>
  <c r="AS456" i="56"/>
  <c r="AT456" i="56"/>
  <c r="AU456" i="56"/>
  <c r="AV456" i="56"/>
  <c r="AW456" i="56"/>
  <c r="AX456" i="56"/>
  <c r="AY456" i="56"/>
  <c r="AZ456" i="56"/>
  <c r="BA456" i="56"/>
  <c r="BB456" i="56"/>
  <c r="BC456" i="56"/>
  <c r="AJ457" i="56"/>
  <c r="AK457" i="56"/>
  <c r="AL457" i="56"/>
  <c r="AM457" i="56"/>
  <c r="AN457" i="56"/>
  <c r="AO457" i="56"/>
  <c r="AP457" i="56"/>
  <c r="AQ457" i="56"/>
  <c r="AR457" i="56"/>
  <c r="AS457" i="56"/>
  <c r="AT457" i="56"/>
  <c r="AU457" i="56"/>
  <c r="AV457" i="56"/>
  <c r="AW457" i="56"/>
  <c r="AX457" i="56"/>
  <c r="AY457" i="56"/>
  <c r="AZ457" i="56"/>
  <c r="BA457" i="56"/>
  <c r="BB457" i="56"/>
  <c r="BC457" i="56"/>
  <c r="AJ458" i="56"/>
  <c r="AK458" i="56"/>
  <c r="AL458" i="56"/>
  <c r="AM458" i="56"/>
  <c r="AN458" i="56"/>
  <c r="AO458" i="56"/>
  <c r="AP458" i="56"/>
  <c r="AQ458" i="56"/>
  <c r="AR458" i="56"/>
  <c r="AS458" i="56"/>
  <c r="AT458" i="56"/>
  <c r="AU458" i="56"/>
  <c r="AV458" i="56"/>
  <c r="AW458" i="56"/>
  <c r="AX458" i="56"/>
  <c r="AY458" i="56"/>
  <c r="AZ458" i="56"/>
  <c r="BA458" i="56"/>
  <c r="BB458" i="56"/>
  <c r="BC458" i="56"/>
  <c r="AJ459" i="56"/>
  <c r="AK459" i="56"/>
  <c r="AL459" i="56"/>
  <c r="AM459" i="56"/>
  <c r="AN459" i="56"/>
  <c r="AO459" i="56"/>
  <c r="AP459" i="56"/>
  <c r="AQ459" i="56"/>
  <c r="AR459" i="56"/>
  <c r="AS459" i="56"/>
  <c r="AT459" i="56"/>
  <c r="AU459" i="56"/>
  <c r="AV459" i="56"/>
  <c r="AW459" i="56"/>
  <c r="AX459" i="56"/>
  <c r="AY459" i="56"/>
  <c r="AZ459" i="56"/>
  <c r="BA459" i="56"/>
  <c r="BB459" i="56"/>
  <c r="BC459" i="56"/>
  <c r="AJ460" i="56"/>
  <c r="AK460" i="56"/>
  <c r="AL460" i="56"/>
  <c r="AM460" i="56"/>
  <c r="AN460" i="56"/>
  <c r="AO460" i="56"/>
  <c r="AP460" i="56"/>
  <c r="AQ460" i="56"/>
  <c r="AR460" i="56"/>
  <c r="AS460" i="56"/>
  <c r="AT460" i="56"/>
  <c r="AU460" i="56"/>
  <c r="AV460" i="56"/>
  <c r="AW460" i="56"/>
  <c r="AX460" i="56"/>
  <c r="AY460" i="56"/>
  <c r="AZ460" i="56"/>
  <c r="BA460" i="56"/>
  <c r="BB460" i="56"/>
  <c r="BC460" i="56"/>
  <c r="AJ461" i="56"/>
  <c r="AK461" i="56"/>
  <c r="AL461" i="56"/>
  <c r="AM461" i="56"/>
  <c r="AN461" i="56"/>
  <c r="AO461" i="56"/>
  <c r="AP461" i="56"/>
  <c r="AQ461" i="56"/>
  <c r="AR461" i="56"/>
  <c r="AS461" i="56"/>
  <c r="AT461" i="56"/>
  <c r="AU461" i="56"/>
  <c r="AV461" i="56"/>
  <c r="AW461" i="56"/>
  <c r="AX461" i="56"/>
  <c r="AY461" i="56"/>
  <c r="AZ461" i="56"/>
  <c r="BA461" i="56"/>
  <c r="BB461" i="56"/>
  <c r="BC461" i="56"/>
  <c r="AJ412" i="56"/>
  <c r="AK412" i="56"/>
  <c r="AL412" i="56"/>
  <c r="AM412" i="56"/>
  <c r="AN412" i="56"/>
  <c r="AO412" i="56"/>
  <c r="AP412" i="56"/>
  <c r="AQ412" i="56"/>
  <c r="AR412" i="56"/>
  <c r="AS412" i="56"/>
  <c r="AT412" i="56"/>
  <c r="AU412" i="56"/>
  <c r="AV412" i="56"/>
  <c r="AW412" i="56"/>
  <c r="AX412" i="56"/>
  <c r="AY412" i="56"/>
  <c r="AZ412" i="56"/>
  <c r="BA412" i="56"/>
  <c r="BB412" i="56"/>
  <c r="BC412" i="56"/>
  <c r="AJ147" i="56"/>
  <c r="AK147" i="56"/>
  <c r="AL147" i="56"/>
  <c r="AM147" i="56"/>
  <c r="AN147" i="56"/>
  <c r="AO147" i="56"/>
  <c r="AP147" i="56"/>
  <c r="AQ147" i="56"/>
  <c r="AR147" i="56"/>
  <c r="AS147" i="56"/>
  <c r="AT147" i="56"/>
  <c r="AU147" i="56"/>
  <c r="AV147" i="56"/>
  <c r="AW147" i="56"/>
  <c r="AX147" i="56"/>
  <c r="AY147" i="56"/>
  <c r="AZ147" i="56"/>
  <c r="BA147" i="56"/>
  <c r="BB147" i="56"/>
  <c r="BC147" i="56"/>
  <c r="AJ464" i="56"/>
  <c r="AK464" i="56"/>
  <c r="AL464" i="56"/>
  <c r="AM464" i="56"/>
  <c r="AN464" i="56"/>
  <c r="AO464" i="56"/>
  <c r="AP464" i="56"/>
  <c r="AQ464" i="56"/>
  <c r="AR464" i="56"/>
  <c r="AS464" i="56"/>
  <c r="AT464" i="56"/>
  <c r="AU464" i="56"/>
  <c r="AV464" i="56"/>
  <c r="AW464" i="56"/>
  <c r="AX464" i="56"/>
  <c r="AY464" i="56"/>
  <c r="AZ464" i="56"/>
  <c r="BA464" i="56"/>
  <c r="BB464" i="56"/>
  <c r="BC464" i="56"/>
  <c r="AJ465" i="56"/>
  <c r="AK465" i="56"/>
  <c r="AL465" i="56"/>
  <c r="AM465" i="56"/>
  <c r="AN465" i="56"/>
  <c r="AO465" i="56"/>
  <c r="AP465" i="56"/>
  <c r="AQ465" i="56"/>
  <c r="AR465" i="56"/>
  <c r="AS465" i="56"/>
  <c r="AT465" i="56"/>
  <c r="AU465" i="56"/>
  <c r="AV465" i="56"/>
  <c r="AW465" i="56"/>
  <c r="AX465" i="56"/>
  <c r="AY465" i="56"/>
  <c r="AZ465" i="56"/>
  <c r="BA465" i="56"/>
  <c r="BB465" i="56"/>
  <c r="BC465" i="56"/>
  <c r="AJ463" i="56"/>
  <c r="AK463" i="56"/>
  <c r="AL463" i="56"/>
  <c r="AM463" i="56"/>
  <c r="AN463" i="56"/>
  <c r="AO463" i="56"/>
  <c r="AP463" i="56"/>
  <c r="AQ463" i="56"/>
  <c r="AR463" i="56"/>
  <c r="AS463" i="56"/>
  <c r="AT463" i="56"/>
  <c r="AU463" i="56"/>
  <c r="AV463" i="56"/>
  <c r="AW463" i="56"/>
  <c r="AX463" i="56"/>
  <c r="AY463" i="56"/>
  <c r="AZ463" i="56"/>
  <c r="BA463" i="56"/>
  <c r="BB463" i="56"/>
  <c r="BC463" i="56"/>
  <c r="AJ467" i="56"/>
  <c r="AK467" i="56"/>
  <c r="AL467" i="56"/>
  <c r="AM467" i="56"/>
  <c r="AN467" i="56"/>
  <c r="AO467" i="56"/>
  <c r="AP467" i="56"/>
  <c r="AQ467" i="56"/>
  <c r="AR467" i="56"/>
  <c r="AS467" i="56"/>
  <c r="AT467" i="56"/>
  <c r="AU467" i="56"/>
  <c r="AV467" i="56"/>
  <c r="AW467" i="56"/>
  <c r="AX467" i="56"/>
  <c r="AY467" i="56"/>
  <c r="AZ467" i="56"/>
  <c r="BA467" i="56"/>
  <c r="BB467" i="56"/>
  <c r="BC467" i="56"/>
  <c r="AJ468" i="56"/>
  <c r="AK468" i="56"/>
  <c r="AL468" i="56"/>
  <c r="AM468" i="56"/>
  <c r="AN468" i="56"/>
  <c r="AO468" i="56"/>
  <c r="AP468" i="56"/>
  <c r="AQ468" i="56"/>
  <c r="AR468" i="56"/>
  <c r="AS468" i="56"/>
  <c r="AT468" i="56"/>
  <c r="AU468" i="56"/>
  <c r="AV468" i="56"/>
  <c r="AW468" i="56"/>
  <c r="AX468" i="56"/>
  <c r="AY468" i="56"/>
  <c r="AZ468" i="56"/>
  <c r="BA468" i="56"/>
  <c r="BB468" i="56"/>
  <c r="BC468" i="56"/>
  <c r="AJ469" i="56"/>
  <c r="AK469" i="56"/>
  <c r="AL469" i="56"/>
  <c r="AM469" i="56"/>
  <c r="AN469" i="56"/>
  <c r="AO469" i="56"/>
  <c r="AP469" i="56"/>
  <c r="AQ469" i="56"/>
  <c r="AR469" i="56"/>
  <c r="AS469" i="56"/>
  <c r="AT469" i="56"/>
  <c r="AU469" i="56"/>
  <c r="AV469" i="56"/>
  <c r="AW469" i="56"/>
  <c r="AX469" i="56"/>
  <c r="AY469" i="56"/>
  <c r="AZ469" i="56"/>
  <c r="BA469" i="56"/>
  <c r="BB469" i="56"/>
  <c r="BC469" i="56"/>
  <c r="AJ470" i="56"/>
  <c r="AK470" i="56"/>
  <c r="AL470" i="56"/>
  <c r="AM470" i="56"/>
  <c r="AN470" i="56"/>
  <c r="AO470" i="56"/>
  <c r="AP470" i="56"/>
  <c r="AQ470" i="56"/>
  <c r="AR470" i="56"/>
  <c r="AS470" i="56"/>
  <c r="AT470" i="56"/>
  <c r="AU470" i="56"/>
  <c r="AV470" i="56"/>
  <c r="AW470" i="56"/>
  <c r="AX470" i="56"/>
  <c r="AY470" i="56"/>
  <c r="AZ470" i="56"/>
  <c r="BA470" i="56"/>
  <c r="BB470" i="56"/>
  <c r="BC470" i="56"/>
  <c r="AJ471" i="56"/>
  <c r="AK471" i="56"/>
  <c r="AL471" i="56"/>
  <c r="AM471" i="56"/>
  <c r="AN471" i="56"/>
  <c r="AO471" i="56"/>
  <c r="AP471" i="56"/>
  <c r="AQ471" i="56"/>
  <c r="AR471" i="56"/>
  <c r="AS471" i="56"/>
  <c r="AT471" i="56"/>
  <c r="AU471" i="56"/>
  <c r="AV471" i="56"/>
  <c r="AW471" i="56"/>
  <c r="AX471" i="56"/>
  <c r="AY471" i="56"/>
  <c r="AZ471" i="56"/>
  <c r="BA471" i="56"/>
  <c r="BB471" i="56"/>
  <c r="BC471" i="56"/>
  <c r="AJ472" i="56"/>
  <c r="AK472" i="56"/>
  <c r="AL472" i="56"/>
  <c r="AM472" i="56"/>
  <c r="AN472" i="56"/>
  <c r="AO472" i="56"/>
  <c r="AP472" i="56"/>
  <c r="AQ472" i="56"/>
  <c r="AR472" i="56"/>
  <c r="AS472" i="56"/>
  <c r="AT472" i="56"/>
  <c r="AU472" i="56"/>
  <c r="AV472" i="56"/>
  <c r="AW472" i="56"/>
  <c r="AX472" i="56"/>
  <c r="AY472" i="56"/>
  <c r="AZ472" i="56"/>
  <c r="BA472" i="56"/>
  <c r="BB472" i="56"/>
  <c r="BC472" i="56"/>
  <c r="AJ473" i="56"/>
  <c r="AK473" i="56"/>
  <c r="AL473" i="56"/>
  <c r="AM473" i="56"/>
  <c r="AN473" i="56"/>
  <c r="AO473" i="56"/>
  <c r="AP473" i="56"/>
  <c r="AQ473" i="56"/>
  <c r="AR473" i="56"/>
  <c r="AS473" i="56"/>
  <c r="AT473" i="56"/>
  <c r="AU473" i="56"/>
  <c r="AV473" i="56"/>
  <c r="AW473" i="56"/>
  <c r="AX473" i="56"/>
  <c r="AY473" i="56"/>
  <c r="AZ473" i="56"/>
  <c r="BA473" i="56"/>
  <c r="BB473" i="56"/>
  <c r="BC473" i="56"/>
  <c r="AJ474" i="56"/>
  <c r="AK474" i="56"/>
  <c r="AL474" i="56"/>
  <c r="AM474" i="56"/>
  <c r="AN474" i="56"/>
  <c r="AO474" i="56"/>
  <c r="AP474" i="56"/>
  <c r="AQ474" i="56"/>
  <c r="AR474" i="56"/>
  <c r="AS474" i="56"/>
  <c r="AT474" i="56"/>
  <c r="AU474" i="56"/>
  <c r="AV474" i="56"/>
  <c r="AW474" i="56"/>
  <c r="AX474" i="56"/>
  <c r="AY474" i="56"/>
  <c r="AZ474" i="56"/>
  <c r="BA474" i="56"/>
  <c r="BB474" i="56"/>
  <c r="BC474" i="56"/>
  <c r="AJ475" i="56"/>
  <c r="AK475" i="56"/>
  <c r="AL475" i="56"/>
  <c r="AM475" i="56"/>
  <c r="AN475" i="56"/>
  <c r="AO475" i="56"/>
  <c r="AP475" i="56"/>
  <c r="AQ475" i="56"/>
  <c r="AR475" i="56"/>
  <c r="AS475" i="56"/>
  <c r="AT475" i="56"/>
  <c r="AU475" i="56"/>
  <c r="AV475" i="56"/>
  <c r="AW475" i="56"/>
  <c r="AX475" i="56"/>
  <c r="AY475" i="56"/>
  <c r="AZ475" i="56"/>
  <c r="BA475" i="56"/>
  <c r="BB475" i="56"/>
  <c r="BC475" i="56"/>
  <c r="AJ476" i="56"/>
  <c r="AK476" i="56"/>
  <c r="AL476" i="56"/>
  <c r="AM476" i="56"/>
  <c r="AN476" i="56"/>
  <c r="AO476" i="56"/>
  <c r="AP476" i="56"/>
  <c r="AQ476" i="56"/>
  <c r="AR476" i="56"/>
  <c r="AS476" i="56"/>
  <c r="AT476" i="56"/>
  <c r="AU476" i="56"/>
  <c r="AV476" i="56"/>
  <c r="AW476" i="56"/>
  <c r="AX476" i="56"/>
  <c r="AY476" i="56"/>
  <c r="AZ476" i="56"/>
  <c r="BA476" i="56"/>
  <c r="BB476" i="56"/>
  <c r="BC476" i="56"/>
  <c r="AJ477" i="56"/>
  <c r="AK477" i="56"/>
  <c r="AL477" i="56"/>
  <c r="AM477" i="56"/>
  <c r="AN477" i="56"/>
  <c r="AO477" i="56"/>
  <c r="AP477" i="56"/>
  <c r="AQ477" i="56"/>
  <c r="AR477" i="56"/>
  <c r="AS477" i="56"/>
  <c r="AT477" i="56"/>
  <c r="AU477" i="56"/>
  <c r="AV477" i="56"/>
  <c r="AW477" i="56"/>
  <c r="AX477" i="56"/>
  <c r="AY477" i="56"/>
  <c r="AZ477" i="56"/>
  <c r="BA477" i="56"/>
  <c r="BB477" i="56"/>
  <c r="BC477" i="56"/>
  <c r="AJ478" i="56"/>
  <c r="AK478" i="56"/>
  <c r="AL478" i="56"/>
  <c r="AM478" i="56"/>
  <c r="AN478" i="56"/>
  <c r="AO478" i="56"/>
  <c r="AP478" i="56"/>
  <c r="AQ478" i="56"/>
  <c r="AR478" i="56"/>
  <c r="AS478" i="56"/>
  <c r="AT478" i="56"/>
  <c r="AU478" i="56"/>
  <c r="AV478" i="56"/>
  <c r="AW478" i="56"/>
  <c r="AX478" i="56"/>
  <c r="AY478" i="56"/>
  <c r="AZ478" i="56"/>
  <c r="BA478" i="56"/>
  <c r="BB478" i="56"/>
  <c r="BC478" i="56"/>
  <c r="AJ479" i="56"/>
  <c r="AK479" i="56"/>
  <c r="AL479" i="56"/>
  <c r="AM479" i="56"/>
  <c r="AN479" i="56"/>
  <c r="AO479" i="56"/>
  <c r="AP479" i="56"/>
  <c r="AQ479" i="56"/>
  <c r="AR479" i="56"/>
  <c r="AS479" i="56"/>
  <c r="AT479" i="56"/>
  <c r="AU479" i="56"/>
  <c r="AV479" i="56"/>
  <c r="AW479" i="56"/>
  <c r="AX479" i="56"/>
  <c r="AY479" i="56"/>
  <c r="AZ479" i="56"/>
  <c r="BA479" i="56"/>
  <c r="BB479" i="56"/>
  <c r="BC479" i="56"/>
  <c r="AJ480" i="56"/>
  <c r="AK480" i="56"/>
  <c r="AL480" i="56"/>
  <c r="AM480" i="56"/>
  <c r="AN480" i="56"/>
  <c r="AO480" i="56"/>
  <c r="AP480" i="56"/>
  <c r="AQ480" i="56"/>
  <c r="AR480" i="56"/>
  <c r="AS480" i="56"/>
  <c r="AT480" i="56"/>
  <c r="AU480" i="56"/>
  <c r="AV480" i="56"/>
  <c r="AW480" i="56"/>
  <c r="AX480" i="56"/>
  <c r="AY480" i="56"/>
  <c r="AZ480" i="56"/>
  <c r="BA480" i="56"/>
  <c r="BB480" i="56"/>
  <c r="BC480" i="56"/>
  <c r="AJ481" i="56"/>
  <c r="AK481" i="56"/>
  <c r="AL481" i="56"/>
  <c r="AM481" i="56"/>
  <c r="AN481" i="56"/>
  <c r="AO481" i="56"/>
  <c r="AP481" i="56"/>
  <c r="AQ481" i="56"/>
  <c r="AR481" i="56"/>
  <c r="AS481" i="56"/>
  <c r="AT481" i="56"/>
  <c r="AU481" i="56"/>
  <c r="AV481" i="56"/>
  <c r="AW481" i="56"/>
  <c r="AX481" i="56"/>
  <c r="AY481" i="56"/>
  <c r="AZ481" i="56"/>
  <c r="BA481" i="56"/>
  <c r="BB481" i="56"/>
  <c r="BC481" i="56"/>
  <c r="AJ482" i="56"/>
  <c r="AK482" i="56"/>
  <c r="AL482" i="56"/>
  <c r="AM482" i="56"/>
  <c r="AN482" i="56"/>
  <c r="AO482" i="56"/>
  <c r="AP482" i="56"/>
  <c r="AQ482" i="56"/>
  <c r="AR482" i="56"/>
  <c r="AS482" i="56"/>
  <c r="AT482" i="56"/>
  <c r="AU482" i="56"/>
  <c r="AV482" i="56"/>
  <c r="AW482" i="56"/>
  <c r="AX482" i="56"/>
  <c r="AY482" i="56"/>
  <c r="AZ482" i="56"/>
  <c r="BA482" i="56"/>
  <c r="BB482" i="56"/>
  <c r="BC482" i="56"/>
  <c r="AJ483" i="56"/>
  <c r="AK483" i="56"/>
  <c r="AL483" i="56"/>
  <c r="AM483" i="56"/>
  <c r="AN483" i="56"/>
  <c r="AO483" i="56"/>
  <c r="AP483" i="56"/>
  <c r="AQ483" i="56"/>
  <c r="AR483" i="56"/>
  <c r="AS483" i="56"/>
  <c r="AT483" i="56"/>
  <c r="AU483" i="56"/>
  <c r="AV483" i="56"/>
  <c r="AW483" i="56"/>
  <c r="AX483" i="56"/>
  <c r="AY483" i="56"/>
  <c r="AZ483" i="56"/>
  <c r="BA483" i="56"/>
  <c r="BB483" i="56"/>
  <c r="BC483" i="56"/>
  <c r="AJ484" i="56"/>
  <c r="AK484" i="56"/>
  <c r="AL484" i="56"/>
  <c r="AM484" i="56"/>
  <c r="AN484" i="56"/>
  <c r="AO484" i="56"/>
  <c r="AP484" i="56"/>
  <c r="AQ484" i="56"/>
  <c r="AR484" i="56"/>
  <c r="AS484" i="56"/>
  <c r="AT484" i="56"/>
  <c r="AU484" i="56"/>
  <c r="AV484" i="56"/>
  <c r="AW484" i="56"/>
  <c r="AX484" i="56"/>
  <c r="AY484" i="56"/>
  <c r="AZ484" i="56"/>
  <c r="BA484" i="56"/>
  <c r="BB484" i="56"/>
  <c r="BC484" i="56"/>
  <c r="AJ485" i="56"/>
  <c r="AK485" i="56"/>
  <c r="AL485" i="56"/>
  <c r="AM485" i="56"/>
  <c r="AN485" i="56"/>
  <c r="AO485" i="56"/>
  <c r="AP485" i="56"/>
  <c r="AQ485" i="56"/>
  <c r="AR485" i="56"/>
  <c r="AS485" i="56"/>
  <c r="AT485" i="56"/>
  <c r="AU485" i="56"/>
  <c r="AV485" i="56"/>
  <c r="AW485" i="56"/>
  <c r="AX485" i="56"/>
  <c r="AY485" i="56"/>
  <c r="AZ485" i="56"/>
  <c r="BA485" i="56"/>
  <c r="BB485" i="56"/>
  <c r="BC485" i="56"/>
  <c r="AJ486" i="56"/>
  <c r="AK486" i="56"/>
  <c r="AL486" i="56"/>
  <c r="AM486" i="56"/>
  <c r="AN486" i="56"/>
  <c r="AO486" i="56"/>
  <c r="AP486" i="56"/>
  <c r="AQ486" i="56"/>
  <c r="AR486" i="56"/>
  <c r="AS486" i="56"/>
  <c r="AT486" i="56"/>
  <c r="AU486" i="56"/>
  <c r="AV486" i="56"/>
  <c r="AW486" i="56"/>
  <c r="AX486" i="56"/>
  <c r="AY486" i="56"/>
  <c r="AZ486" i="56"/>
  <c r="BA486" i="56"/>
  <c r="BB486" i="56"/>
  <c r="BC486" i="56"/>
  <c r="AJ487" i="56"/>
  <c r="AK487" i="56"/>
  <c r="AL487" i="56"/>
  <c r="AM487" i="56"/>
  <c r="AN487" i="56"/>
  <c r="AO487" i="56"/>
  <c r="AP487" i="56"/>
  <c r="AQ487" i="56"/>
  <c r="AR487" i="56"/>
  <c r="AS487" i="56"/>
  <c r="AT487" i="56"/>
  <c r="AU487" i="56"/>
  <c r="AV487" i="56"/>
  <c r="AW487" i="56"/>
  <c r="AX487" i="56"/>
  <c r="AY487" i="56"/>
  <c r="AZ487" i="56"/>
  <c r="BA487" i="56"/>
  <c r="BB487" i="56"/>
  <c r="BC487" i="56"/>
  <c r="AJ488" i="56"/>
  <c r="AK488" i="56"/>
  <c r="AL488" i="56"/>
  <c r="AM488" i="56"/>
  <c r="AN488" i="56"/>
  <c r="AO488" i="56"/>
  <c r="AP488" i="56"/>
  <c r="AQ488" i="56"/>
  <c r="AR488" i="56"/>
  <c r="AS488" i="56"/>
  <c r="AT488" i="56"/>
  <c r="AU488" i="56"/>
  <c r="AV488" i="56"/>
  <c r="AW488" i="56"/>
  <c r="AX488" i="56"/>
  <c r="AY488" i="56"/>
  <c r="AZ488" i="56"/>
  <c r="BA488" i="56"/>
  <c r="BB488" i="56"/>
  <c r="BC488" i="56"/>
  <c r="AJ489" i="56"/>
  <c r="AK489" i="56"/>
  <c r="AL489" i="56"/>
  <c r="AM489" i="56"/>
  <c r="AN489" i="56"/>
  <c r="AO489" i="56"/>
  <c r="AP489" i="56"/>
  <c r="AQ489" i="56"/>
  <c r="AR489" i="56"/>
  <c r="AS489" i="56"/>
  <c r="AT489" i="56"/>
  <c r="AU489" i="56"/>
  <c r="AV489" i="56"/>
  <c r="AW489" i="56"/>
  <c r="AX489" i="56"/>
  <c r="AY489" i="56"/>
  <c r="AZ489" i="56"/>
  <c r="BA489" i="56"/>
  <c r="BB489" i="56"/>
  <c r="BC489" i="56"/>
  <c r="AJ490" i="56"/>
  <c r="AK490" i="56"/>
  <c r="AL490" i="56"/>
  <c r="AM490" i="56"/>
  <c r="AN490" i="56"/>
  <c r="AO490" i="56"/>
  <c r="AP490" i="56"/>
  <c r="AQ490" i="56"/>
  <c r="AR490" i="56"/>
  <c r="AS490" i="56"/>
  <c r="AT490" i="56"/>
  <c r="AU490" i="56"/>
  <c r="AV490" i="56"/>
  <c r="AW490" i="56"/>
  <c r="AX490" i="56"/>
  <c r="AY490" i="56"/>
  <c r="AZ490" i="56"/>
  <c r="BA490" i="56"/>
  <c r="BB490" i="56"/>
  <c r="BC490" i="56"/>
  <c r="AJ491" i="56"/>
  <c r="AK491" i="56"/>
  <c r="AL491" i="56"/>
  <c r="AM491" i="56"/>
  <c r="AN491" i="56"/>
  <c r="AO491" i="56"/>
  <c r="AP491" i="56"/>
  <c r="AQ491" i="56"/>
  <c r="AR491" i="56"/>
  <c r="AS491" i="56"/>
  <c r="AT491" i="56"/>
  <c r="AU491" i="56"/>
  <c r="AV491" i="56"/>
  <c r="AW491" i="56"/>
  <c r="AX491" i="56"/>
  <c r="AY491" i="56"/>
  <c r="AZ491" i="56"/>
  <c r="BA491" i="56"/>
  <c r="BB491" i="56"/>
  <c r="BC491" i="56"/>
  <c r="AJ492" i="56"/>
  <c r="AK492" i="56"/>
  <c r="AL492" i="56"/>
  <c r="AM492" i="56"/>
  <c r="AN492" i="56"/>
  <c r="AO492" i="56"/>
  <c r="AP492" i="56"/>
  <c r="AQ492" i="56"/>
  <c r="AR492" i="56"/>
  <c r="AS492" i="56"/>
  <c r="AT492" i="56"/>
  <c r="AU492" i="56"/>
  <c r="AV492" i="56"/>
  <c r="AW492" i="56"/>
  <c r="AX492" i="56"/>
  <c r="AY492" i="56"/>
  <c r="AZ492" i="56"/>
  <c r="BA492" i="56"/>
  <c r="BB492" i="56"/>
  <c r="BC492" i="56"/>
  <c r="AJ493" i="56"/>
  <c r="AK493" i="56"/>
  <c r="AL493" i="56"/>
  <c r="AM493" i="56"/>
  <c r="AN493" i="56"/>
  <c r="AO493" i="56"/>
  <c r="AP493" i="56"/>
  <c r="AQ493" i="56"/>
  <c r="AR493" i="56"/>
  <c r="AS493" i="56"/>
  <c r="AT493" i="56"/>
  <c r="AU493" i="56"/>
  <c r="AV493" i="56"/>
  <c r="AW493" i="56"/>
  <c r="AX493" i="56"/>
  <c r="AY493" i="56"/>
  <c r="AZ493" i="56"/>
  <c r="BA493" i="56"/>
  <c r="BB493" i="56"/>
  <c r="BC493" i="56"/>
  <c r="AJ494" i="56"/>
  <c r="AK494" i="56"/>
  <c r="AL494" i="56"/>
  <c r="AM494" i="56"/>
  <c r="AN494" i="56"/>
  <c r="AO494" i="56"/>
  <c r="AP494" i="56"/>
  <c r="AQ494" i="56"/>
  <c r="AR494" i="56"/>
  <c r="AS494" i="56"/>
  <c r="AT494" i="56"/>
  <c r="AU494" i="56"/>
  <c r="AV494" i="56"/>
  <c r="AW494" i="56"/>
  <c r="AX494" i="56"/>
  <c r="AY494" i="56"/>
  <c r="AZ494" i="56"/>
  <c r="BA494" i="56"/>
  <c r="BB494" i="56"/>
  <c r="BC494" i="56"/>
  <c r="AJ495" i="56"/>
  <c r="AK495" i="56"/>
  <c r="AL495" i="56"/>
  <c r="AM495" i="56"/>
  <c r="AN495" i="56"/>
  <c r="AO495" i="56"/>
  <c r="AP495" i="56"/>
  <c r="AQ495" i="56"/>
  <c r="AR495" i="56"/>
  <c r="AS495" i="56"/>
  <c r="AT495" i="56"/>
  <c r="AU495" i="56"/>
  <c r="AV495" i="56"/>
  <c r="AW495" i="56"/>
  <c r="AX495" i="56"/>
  <c r="AY495" i="56"/>
  <c r="AZ495" i="56"/>
  <c r="BA495" i="56"/>
  <c r="BB495" i="56"/>
  <c r="BC495" i="56"/>
  <c r="AJ496" i="56"/>
  <c r="AK496" i="56"/>
  <c r="AL496" i="56"/>
  <c r="AM496" i="56"/>
  <c r="AN496" i="56"/>
  <c r="AO496" i="56"/>
  <c r="AP496" i="56"/>
  <c r="AQ496" i="56"/>
  <c r="AR496" i="56"/>
  <c r="AS496" i="56"/>
  <c r="AT496" i="56"/>
  <c r="AU496" i="56"/>
  <c r="AV496" i="56"/>
  <c r="AW496" i="56"/>
  <c r="AX496" i="56"/>
  <c r="AY496" i="56"/>
  <c r="AZ496" i="56"/>
  <c r="BA496" i="56"/>
  <c r="BB496" i="56"/>
  <c r="BC496" i="56"/>
  <c r="AJ497" i="56"/>
  <c r="AK497" i="56"/>
  <c r="AL497" i="56"/>
  <c r="AM497" i="56"/>
  <c r="AN497" i="56"/>
  <c r="AO497" i="56"/>
  <c r="AP497" i="56"/>
  <c r="AQ497" i="56"/>
  <c r="AR497" i="56"/>
  <c r="AS497" i="56"/>
  <c r="AT497" i="56"/>
  <c r="AU497" i="56"/>
  <c r="AV497" i="56"/>
  <c r="AW497" i="56"/>
  <c r="AX497" i="56"/>
  <c r="AY497" i="56"/>
  <c r="AZ497" i="56"/>
  <c r="BA497" i="56"/>
  <c r="BB497" i="56"/>
  <c r="BC497" i="56"/>
  <c r="AJ498" i="56"/>
  <c r="AK498" i="56"/>
  <c r="AL498" i="56"/>
  <c r="AM498" i="56"/>
  <c r="AN498" i="56"/>
  <c r="AO498" i="56"/>
  <c r="AP498" i="56"/>
  <c r="AQ498" i="56"/>
  <c r="AR498" i="56"/>
  <c r="AS498" i="56"/>
  <c r="AT498" i="56"/>
  <c r="AU498" i="56"/>
  <c r="AV498" i="56"/>
  <c r="AW498" i="56"/>
  <c r="AX498" i="56"/>
  <c r="AY498" i="56"/>
  <c r="AZ498" i="56"/>
  <c r="BA498" i="56"/>
  <c r="BB498" i="56"/>
  <c r="BC498" i="56"/>
  <c r="AJ499" i="56"/>
  <c r="AK499" i="56"/>
  <c r="AL499" i="56"/>
  <c r="AM499" i="56"/>
  <c r="AN499" i="56"/>
  <c r="AO499" i="56"/>
  <c r="AP499" i="56"/>
  <c r="AQ499" i="56"/>
  <c r="AR499" i="56"/>
  <c r="AS499" i="56"/>
  <c r="AT499" i="56"/>
  <c r="AU499" i="56"/>
  <c r="AV499" i="56"/>
  <c r="AW499" i="56"/>
  <c r="AX499" i="56"/>
  <c r="AY499" i="56"/>
  <c r="AZ499" i="56"/>
  <c r="BA499" i="56"/>
  <c r="BB499" i="56"/>
  <c r="BC499" i="56"/>
  <c r="AJ500" i="56"/>
  <c r="AK500" i="56"/>
  <c r="AL500" i="56"/>
  <c r="AM500" i="56"/>
  <c r="AN500" i="56"/>
  <c r="AO500" i="56"/>
  <c r="AP500" i="56"/>
  <c r="AQ500" i="56"/>
  <c r="AR500" i="56"/>
  <c r="AS500" i="56"/>
  <c r="AT500" i="56"/>
  <c r="AU500" i="56"/>
  <c r="AV500" i="56"/>
  <c r="AW500" i="56"/>
  <c r="AX500" i="56"/>
  <c r="AY500" i="56"/>
  <c r="AZ500" i="56"/>
  <c r="BA500" i="56"/>
  <c r="BB500" i="56"/>
  <c r="BC500" i="56"/>
  <c r="AJ501" i="56"/>
  <c r="AK501" i="56"/>
  <c r="AL501" i="56"/>
  <c r="AM501" i="56"/>
  <c r="AN501" i="56"/>
  <c r="AO501" i="56"/>
  <c r="AP501" i="56"/>
  <c r="AQ501" i="56"/>
  <c r="AR501" i="56"/>
  <c r="AS501" i="56"/>
  <c r="AT501" i="56"/>
  <c r="AU501" i="56"/>
  <c r="AV501" i="56"/>
  <c r="AW501" i="56"/>
  <c r="AX501" i="56"/>
  <c r="AY501" i="56"/>
  <c r="AZ501" i="56"/>
  <c r="BA501" i="56"/>
  <c r="BB501" i="56"/>
  <c r="BC501" i="56"/>
  <c r="AJ502" i="56"/>
  <c r="AK502" i="56"/>
  <c r="AL502" i="56"/>
  <c r="AM502" i="56"/>
  <c r="AN502" i="56"/>
  <c r="AO502" i="56"/>
  <c r="AP502" i="56"/>
  <c r="AQ502" i="56"/>
  <c r="AR502" i="56"/>
  <c r="AS502" i="56"/>
  <c r="AT502" i="56"/>
  <c r="AU502" i="56"/>
  <c r="AV502" i="56"/>
  <c r="AW502" i="56"/>
  <c r="AX502" i="56"/>
  <c r="AY502" i="56"/>
  <c r="AZ502" i="56"/>
  <c r="BA502" i="56"/>
  <c r="BB502" i="56"/>
  <c r="BC502" i="56"/>
  <c r="AJ503" i="56"/>
  <c r="AK503" i="56"/>
  <c r="AL503" i="56"/>
  <c r="AM503" i="56"/>
  <c r="AN503" i="56"/>
  <c r="AO503" i="56"/>
  <c r="AP503" i="56"/>
  <c r="AQ503" i="56"/>
  <c r="AR503" i="56"/>
  <c r="AS503" i="56"/>
  <c r="AT503" i="56"/>
  <c r="AU503" i="56"/>
  <c r="AV503" i="56"/>
  <c r="AW503" i="56"/>
  <c r="AX503" i="56"/>
  <c r="AY503" i="56"/>
  <c r="AZ503" i="56"/>
  <c r="BA503" i="56"/>
  <c r="BB503" i="56"/>
  <c r="BC503" i="56"/>
  <c r="AJ504" i="56"/>
  <c r="AK504" i="56"/>
  <c r="AL504" i="56"/>
  <c r="AM504" i="56"/>
  <c r="AN504" i="56"/>
  <c r="AO504" i="56"/>
  <c r="AP504" i="56"/>
  <c r="AQ504" i="56"/>
  <c r="AR504" i="56"/>
  <c r="AS504" i="56"/>
  <c r="AT504" i="56"/>
  <c r="AU504" i="56"/>
  <c r="AV504" i="56"/>
  <c r="AW504" i="56"/>
  <c r="AX504" i="56"/>
  <c r="AY504" i="56"/>
  <c r="AZ504" i="56"/>
  <c r="BA504" i="56"/>
  <c r="BB504" i="56"/>
  <c r="BC504" i="56"/>
  <c r="AJ505" i="56"/>
  <c r="AK505" i="56"/>
  <c r="AL505" i="56"/>
  <c r="AM505" i="56"/>
  <c r="AN505" i="56"/>
  <c r="AO505" i="56"/>
  <c r="AP505" i="56"/>
  <c r="AQ505" i="56"/>
  <c r="AR505" i="56"/>
  <c r="AS505" i="56"/>
  <c r="AT505" i="56"/>
  <c r="AU505" i="56"/>
  <c r="AV505" i="56"/>
  <c r="AW505" i="56"/>
  <c r="AX505" i="56"/>
  <c r="AY505" i="56"/>
  <c r="AZ505" i="56"/>
  <c r="BA505" i="56"/>
  <c r="BB505" i="56"/>
  <c r="BC505" i="56"/>
  <c r="AJ506" i="56"/>
  <c r="AK506" i="56"/>
  <c r="AL506" i="56"/>
  <c r="AM506" i="56"/>
  <c r="AN506" i="56"/>
  <c r="AO506" i="56"/>
  <c r="AP506" i="56"/>
  <c r="AQ506" i="56"/>
  <c r="AR506" i="56"/>
  <c r="AS506" i="56"/>
  <c r="AT506" i="56"/>
  <c r="AU506" i="56"/>
  <c r="AV506" i="56"/>
  <c r="AW506" i="56"/>
  <c r="AX506" i="56"/>
  <c r="AY506" i="56"/>
  <c r="AZ506" i="56"/>
  <c r="BA506" i="56"/>
  <c r="BB506" i="56"/>
  <c r="BC506" i="56"/>
  <c r="AJ507" i="56"/>
  <c r="AK507" i="56"/>
  <c r="AL507" i="56"/>
  <c r="AM507" i="56"/>
  <c r="AN507" i="56"/>
  <c r="AO507" i="56"/>
  <c r="AP507" i="56"/>
  <c r="AQ507" i="56"/>
  <c r="AR507" i="56"/>
  <c r="AS507" i="56"/>
  <c r="AT507" i="56"/>
  <c r="AU507" i="56"/>
  <c r="AV507" i="56"/>
  <c r="AW507" i="56"/>
  <c r="AX507" i="56"/>
  <c r="AY507" i="56"/>
  <c r="AZ507" i="56"/>
  <c r="BA507" i="56"/>
  <c r="BB507" i="56"/>
  <c r="BC507" i="56"/>
  <c r="AJ508" i="56"/>
  <c r="AK508" i="56"/>
  <c r="AL508" i="56"/>
  <c r="AM508" i="56"/>
  <c r="AN508" i="56"/>
  <c r="AO508" i="56"/>
  <c r="AP508" i="56"/>
  <c r="AQ508" i="56"/>
  <c r="AR508" i="56"/>
  <c r="AS508" i="56"/>
  <c r="AT508" i="56"/>
  <c r="AU508" i="56"/>
  <c r="AV508" i="56"/>
  <c r="AW508" i="56"/>
  <c r="AX508" i="56"/>
  <c r="AY508" i="56"/>
  <c r="AZ508" i="56"/>
  <c r="BA508" i="56"/>
  <c r="BB508" i="56"/>
  <c r="BC508" i="56"/>
  <c r="AJ509" i="56"/>
  <c r="AK509" i="56"/>
  <c r="AL509" i="56"/>
  <c r="AM509" i="56"/>
  <c r="AN509" i="56"/>
  <c r="AO509" i="56"/>
  <c r="AP509" i="56"/>
  <c r="AQ509" i="56"/>
  <c r="AR509" i="56"/>
  <c r="AS509" i="56"/>
  <c r="AT509" i="56"/>
  <c r="AU509" i="56"/>
  <c r="AV509" i="56"/>
  <c r="AW509" i="56"/>
  <c r="AX509" i="56"/>
  <c r="AY509" i="56"/>
  <c r="AZ509" i="56"/>
  <c r="BA509" i="56"/>
  <c r="BB509" i="56"/>
  <c r="BC509" i="56"/>
  <c r="AJ510" i="56"/>
  <c r="AK510" i="56"/>
  <c r="AL510" i="56"/>
  <c r="AM510" i="56"/>
  <c r="AN510" i="56"/>
  <c r="AO510" i="56"/>
  <c r="AP510" i="56"/>
  <c r="AQ510" i="56"/>
  <c r="AR510" i="56"/>
  <c r="AS510" i="56"/>
  <c r="AT510" i="56"/>
  <c r="AU510" i="56"/>
  <c r="AV510" i="56"/>
  <c r="AW510" i="56"/>
  <c r="AX510" i="56"/>
  <c r="AY510" i="56"/>
  <c r="AZ510" i="56"/>
  <c r="BA510" i="56"/>
  <c r="BB510" i="56"/>
  <c r="BC510" i="56"/>
  <c r="AJ511" i="56"/>
  <c r="AK511" i="56"/>
  <c r="AL511" i="56"/>
  <c r="AM511" i="56"/>
  <c r="AN511" i="56"/>
  <c r="AO511" i="56"/>
  <c r="AP511" i="56"/>
  <c r="AQ511" i="56"/>
  <c r="AR511" i="56"/>
  <c r="AS511" i="56"/>
  <c r="AT511" i="56"/>
  <c r="AU511" i="56"/>
  <c r="AV511" i="56"/>
  <c r="AW511" i="56"/>
  <c r="AX511" i="56"/>
  <c r="AY511" i="56"/>
  <c r="AZ511" i="56"/>
  <c r="BA511" i="56"/>
  <c r="BB511" i="56"/>
  <c r="BC511" i="56"/>
  <c r="AJ512" i="56"/>
  <c r="AK512" i="56"/>
  <c r="AL512" i="56"/>
  <c r="AM512" i="56"/>
  <c r="AN512" i="56"/>
  <c r="AO512" i="56"/>
  <c r="AP512" i="56"/>
  <c r="AQ512" i="56"/>
  <c r="AR512" i="56"/>
  <c r="AS512" i="56"/>
  <c r="AT512" i="56"/>
  <c r="AU512" i="56"/>
  <c r="AV512" i="56"/>
  <c r="AW512" i="56"/>
  <c r="AX512" i="56"/>
  <c r="AY512" i="56"/>
  <c r="AZ512" i="56"/>
  <c r="BA512" i="56"/>
  <c r="BB512" i="56"/>
  <c r="BC512" i="56"/>
  <c r="AJ513" i="56"/>
  <c r="AK513" i="56"/>
  <c r="AL513" i="56"/>
  <c r="AM513" i="56"/>
  <c r="AN513" i="56"/>
  <c r="AO513" i="56"/>
  <c r="AP513" i="56"/>
  <c r="AQ513" i="56"/>
  <c r="AR513" i="56"/>
  <c r="AS513" i="56"/>
  <c r="AT513" i="56"/>
  <c r="AU513" i="56"/>
  <c r="AV513" i="56"/>
  <c r="AW513" i="56"/>
  <c r="AX513" i="56"/>
  <c r="AY513" i="56"/>
  <c r="AZ513" i="56"/>
  <c r="BA513" i="56"/>
  <c r="BB513" i="56"/>
  <c r="BC513" i="56"/>
  <c r="AJ514" i="56"/>
  <c r="AK514" i="56"/>
  <c r="AL514" i="56"/>
  <c r="AM514" i="56"/>
  <c r="AN514" i="56"/>
  <c r="AO514" i="56"/>
  <c r="AP514" i="56"/>
  <c r="AQ514" i="56"/>
  <c r="AR514" i="56"/>
  <c r="AS514" i="56"/>
  <c r="AT514" i="56"/>
  <c r="AU514" i="56"/>
  <c r="AV514" i="56"/>
  <c r="AW514" i="56"/>
  <c r="AX514" i="56"/>
  <c r="AY514" i="56"/>
  <c r="AZ514" i="56"/>
  <c r="BA514" i="56"/>
  <c r="BB514" i="56"/>
  <c r="BC514" i="56"/>
  <c r="AJ515" i="56"/>
  <c r="AK515" i="56"/>
  <c r="AL515" i="56"/>
  <c r="AM515" i="56"/>
  <c r="AN515" i="56"/>
  <c r="AO515" i="56"/>
  <c r="AP515" i="56"/>
  <c r="AQ515" i="56"/>
  <c r="AR515" i="56"/>
  <c r="AS515" i="56"/>
  <c r="AT515" i="56"/>
  <c r="AU515" i="56"/>
  <c r="AV515" i="56"/>
  <c r="AW515" i="56"/>
  <c r="AX515" i="56"/>
  <c r="AY515" i="56"/>
  <c r="AZ515" i="56"/>
  <c r="BA515" i="56"/>
  <c r="BB515" i="56"/>
  <c r="BC515" i="56"/>
  <c r="AJ516" i="56"/>
  <c r="AK516" i="56"/>
  <c r="AL516" i="56"/>
  <c r="AM516" i="56"/>
  <c r="AN516" i="56"/>
  <c r="AO516" i="56"/>
  <c r="AP516" i="56"/>
  <c r="AQ516" i="56"/>
  <c r="AR516" i="56"/>
  <c r="AS516" i="56"/>
  <c r="AT516" i="56"/>
  <c r="AU516" i="56"/>
  <c r="AV516" i="56"/>
  <c r="AW516" i="56"/>
  <c r="AX516" i="56"/>
  <c r="AY516" i="56"/>
  <c r="AZ516" i="56"/>
  <c r="BA516" i="56"/>
  <c r="BB516" i="56"/>
  <c r="BC516" i="56"/>
  <c r="AJ517" i="56"/>
  <c r="AK517" i="56"/>
  <c r="AL517" i="56"/>
  <c r="AM517" i="56"/>
  <c r="AN517" i="56"/>
  <c r="AO517" i="56"/>
  <c r="AP517" i="56"/>
  <c r="AQ517" i="56"/>
  <c r="AR517" i="56"/>
  <c r="AS517" i="56"/>
  <c r="AT517" i="56"/>
  <c r="AU517" i="56"/>
  <c r="AV517" i="56"/>
  <c r="AW517" i="56"/>
  <c r="AX517" i="56"/>
  <c r="AY517" i="56"/>
  <c r="AZ517" i="56"/>
  <c r="BA517" i="56"/>
  <c r="BB517" i="56"/>
  <c r="BC517" i="56"/>
  <c r="AJ518" i="56"/>
  <c r="AK518" i="56"/>
  <c r="AL518" i="56"/>
  <c r="AM518" i="56"/>
  <c r="AN518" i="56"/>
  <c r="AO518" i="56"/>
  <c r="AP518" i="56"/>
  <c r="AQ518" i="56"/>
  <c r="AR518" i="56"/>
  <c r="AS518" i="56"/>
  <c r="AT518" i="56"/>
  <c r="AU518" i="56"/>
  <c r="AV518" i="56"/>
  <c r="AW518" i="56"/>
  <c r="AX518" i="56"/>
  <c r="AY518" i="56"/>
  <c r="AZ518" i="56"/>
  <c r="BA518" i="56"/>
  <c r="BB518" i="56"/>
  <c r="BC518" i="56"/>
  <c r="AJ418" i="56"/>
  <c r="AK418" i="56"/>
  <c r="AL418" i="56"/>
  <c r="AM418" i="56"/>
  <c r="AN418" i="56"/>
  <c r="AO418" i="56"/>
  <c r="AP418" i="56"/>
  <c r="AQ418" i="56"/>
  <c r="AR418" i="56"/>
  <c r="AS418" i="56"/>
  <c r="AT418" i="56"/>
  <c r="AU418" i="56"/>
  <c r="AV418" i="56"/>
  <c r="AW418" i="56"/>
  <c r="AX418" i="56"/>
  <c r="AY418" i="56"/>
  <c r="AZ418" i="56"/>
  <c r="BA418" i="56"/>
  <c r="BB418" i="56"/>
  <c r="BC418" i="56"/>
  <c r="AJ520" i="56"/>
  <c r="AK520" i="56"/>
  <c r="AL520" i="56"/>
  <c r="AM520" i="56"/>
  <c r="AN520" i="56"/>
  <c r="AO520" i="56"/>
  <c r="AP520" i="56"/>
  <c r="AQ520" i="56"/>
  <c r="AR520" i="56"/>
  <c r="AS520" i="56"/>
  <c r="AT520" i="56"/>
  <c r="AU520" i="56"/>
  <c r="AV520" i="56"/>
  <c r="AW520" i="56"/>
  <c r="AX520" i="56"/>
  <c r="AY520" i="56"/>
  <c r="AZ520" i="56"/>
  <c r="BA520" i="56"/>
  <c r="BB520" i="56"/>
  <c r="BC520" i="56"/>
  <c r="AJ521" i="56"/>
  <c r="AK521" i="56"/>
  <c r="AL521" i="56"/>
  <c r="AM521" i="56"/>
  <c r="AN521" i="56"/>
  <c r="AO521" i="56"/>
  <c r="AP521" i="56"/>
  <c r="AQ521" i="56"/>
  <c r="AR521" i="56"/>
  <c r="AS521" i="56"/>
  <c r="AT521" i="56"/>
  <c r="AU521" i="56"/>
  <c r="AV521" i="56"/>
  <c r="AW521" i="56"/>
  <c r="AX521" i="56"/>
  <c r="AY521" i="56"/>
  <c r="AZ521" i="56"/>
  <c r="BA521" i="56"/>
  <c r="BB521" i="56"/>
  <c r="BC521" i="56"/>
  <c r="AJ522" i="56"/>
  <c r="AK522" i="56"/>
  <c r="AL522" i="56"/>
  <c r="AM522" i="56"/>
  <c r="AN522" i="56"/>
  <c r="AO522" i="56"/>
  <c r="AP522" i="56"/>
  <c r="AQ522" i="56"/>
  <c r="AR522" i="56"/>
  <c r="AS522" i="56"/>
  <c r="AT522" i="56"/>
  <c r="AU522" i="56"/>
  <c r="AV522" i="56"/>
  <c r="AW522" i="56"/>
  <c r="AX522" i="56"/>
  <c r="AY522" i="56"/>
  <c r="AZ522" i="56"/>
  <c r="BA522" i="56"/>
  <c r="BB522" i="56"/>
  <c r="BC522" i="56"/>
  <c r="AJ523" i="56"/>
  <c r="AK523" i="56"/>
  <c r="AL523" i="56"/>
  <c r="AM523" i="56"/>
  <c r="AN523" i="56"/>
  <c r="AO523" i="56"/>
  <c r="AP523" i="56"/>
  <c r="AQ523" i="56"/>
  <c r="AR523" i="56"/>
  <c r="AS523" i="56"/>
  <c r="AT523" i="56"/>
  <c r="AU523" i="56"/>
  <c r="AV523" i="56"/>
  <c r="AW523" i="56"/>
  <c r="AX523" i="56"/>
  <c r="AY523" i="56"/>
  <c r="AZ523" i="56"/>
  <c r="BA523" i="56"/>
  <c r="BB523" i="56"/>
  <c r="BC523" i="56"/>
  <c r="AJ524" i="56"/>
  <c r="AK524" i="56"/>
  <c r="AL524" i="56"/>
  <c r="AM524" i="56"/>
  <c r="AN524" i="56"/>
  <c r="AO524" i="56"/>
  <c r="AP524" i="56"/>
  <c r="AQ524" i="56"/>
  <c r="AR524" i="56"/>
  <c r="AS524" i="56"/>
  <c r="AT524" i="56"/>
  <c r="AU524" i="56"/>
  <c r="AV524" i="56"/>
  <c r="AW524" i="56"/>
  <c r="AX524" i="56"/>
  <c r="AY524" i="56"/>
  <c r="AZ524" i="56"/>
  <c r="BA524" i="56"/>
  <c r="BB524" i="56"/>
  <c r="BC524" i="56"/>
  <c r="AJ525" i="56"/>
  <c r="AK525" i="56"/>
  <c r="AL525" i="56"/>
  <c r="AM525" i="56"/>
  <c r="AN525" i="56"/>
  <c r="AO525" i="56"/>
  <c r="AP525" i="56"/>
  <c r="AQ525" i="56"/>
  <c r="AR525" i="56"/>
  <c r="AS525" i="56"/>
  <c r="AT525" i="56"/>
  <c r="AU525" i="56"/>
  <c r="AV525" i="56"/>
  <c r="AW525" i="56"/>
  <c r="AX525" i="56"/>
  <c r="AY525" i="56"/>
  <c r="AZ525" i="56"/>
  <c r="BA525" i="56"/>
  <c r="BB525" i="56"/>
  <c r="BC525" i="56"/>
  <c r="AJ526" i="56"/>
  <c r="AK526" i="56"/>
  <c r="AL526" i="56"/>
  <c r="AM526" i="56"/>
  <c r="AN526" i="56"/>
  <c r="AO526" i="56"/>
  <c r="AP526" i="56"/>
  <c r="AQ526" i="56"/>
  <c r="AR526" i="56"/>
  <c r="AS526" i="56"/>
  <c r="AT526" i="56"/>
  <c r="AU526" i="56"/>
  <c r="AV526" i="56"/>
  <c r="AW526" i="56"/>
  <c r="AX526" i="56"/>
  <c r="AY526" i="56"/>
  <c r="AZ526" i="56"/>
  <c r="BA526" i="56"/>
  <c r="BB526" i="56"/>
  <c r="BC526" i="56"/>
  <c r="AJ527" i="56"/>
  <c r="AK527" i="56"/>
  <c r="AL527" i="56"/>
  <c r="AM527" i="56"/>
  <c r="AN527" i="56"/>
  <c r="AO527" i="56"/>
  <c r="AP527" i="56"/>
  <c r="AQ527" i="56"/>
  <c r="AR527" i="56"/>
  <c r="AS527" i="56"/>
  <c r="AT527" i="56"/>
  <c r="AU527" i="56"/>
  <c r="AV527" i="56"/>
  <c r="AW527" i="56"/>
  <c r="AX527" i="56"/>
  <c r="AY527" i="56"/>
  <c r="AZ527" i="56"/>
  <c r="BA527" i="56"/>
  <c r="BB527" i="56"/>
  <c r="BC527" i="56"/>
  <c r="AJ528" i="56"/>
  <c r="AK528" i="56"/>
  <c r="AL528" i="56"/>
  <c r="AM528" i="56"/>
  <c r="AN528" i="56"/>
  <c r="AO528" i="56"/>
  <c r="AP528" i="56"/>
  <c r="AQ528" i="56"/>
  <c r="AR528" i="56"/>
  <c r="AS528" i="56"/>
  <c r="AT528" i="56"/>
  <c r="AU528" i="56"/>
  <c r="AV528" i="56"/>
  <c r="AW528" i="56"/>
  <c r="AX528" i="56"/>
  <c r="AY528" i="56"/>
  <c r="AZ528" i="56"/>
  <c r="BA528" i="56"/>
  <c r="BB528" i="56"/>
  <c r="BC528" i="56"/>
  <c r="AJ529" i="56"/>
  <c r="AK529" i="56"/>
  <c r="AL529" i="56"/>
  <c r="AM529" i="56"/>
  <c r="AN529" i="56"/>
  <c r="AO529" i="56"/>
  <c r="AP529" i="56"/>
  <c r="AQ529" i="56"/>
  <c r="AR529" i="56"/>
  <c r="AS529" i="56"/>
  <c r="AT529" i="56"/>
  <c r="AU529" i="56"/>
  <c r="AV529" i="56"/>
  <c r="AW529" i="56"/>
  <c r="AX529" i="56"/>
  <c r="AY529" i="56"/>
  <c r="AZ529" i="56"/>
  <c r="BA529" i="56"/>
  <c r="BB529" i="56"/>
  <c r="BC529" i="56"/>
  <c r="AJ530" i="56"/>
  <c r="AK530" i="56"/>
  <c r="AL530" i="56"/>
  <c r="AM530" i="56"/>
  <c r="AN530" i="56"/>
  <c r="AO530" i="56"/>
  <c r="AP530" i="56"/>
  <c r="AQ530" i="56"/>
  <c r="AR530" i="56"/>
  <c r="AS530" i="56"/>
  <c r="AT530" i="56"/>
  <c r="AU530" i="56"/>
  <c r="AV530" i="56"/>
  <c r="AW530" i="56"/>
  <c r="AX530" i="56"/>
  <c r="AY530" i="56"/>
  <c r="AZ530" i="56"/>
  <c r="BA530" i="56"/>
  <c r="BB530" i="56"/>
  <c r="BC530" i="56"/>
  <c r="AJ531" i="56"/>
  <c r="AK531" i="56"/>
  <c r="AL531" i="56"/>
  <c r="AM531" i="56"/>
  <c r="AN531" i="56"/>
  <c r="AO531" i="56"/>
  <c r="AP531" i="56"/>
  <c r="AQ531" i="56"/>
  <c r="AR531" i="56"/>
  <c r="AS531" i="56"/>
  <c r="AT531" i="56"/>
  <c r="AU531" i="56"/>
  <c r="AV531" i="56"/>
  <c r="AW531" i="56"/>
  <c r="AX531" i="56"/>
  <c r="AY531" i="56"/>
  <c r="AZ531" i="56"/>
  <c r="BA531" i="56"/>
  <c r="BB531" i="56"/>
  <c r="BC531" i="56"/>
  <c r="AJ532" i="56"/>
  <c r="AK532" i="56"/>
  <c r="AL532" i="56"/>
  <c r="AM532" i="56"/>
  <c r="AN532" i="56"/>
  <c r="AO532" i="56"/>
  <c r="AP532" i="56"/>
  <c r="AQ532" i="56"/>
  <c r="AR532" i="56"/>
  <c r="AS532" i="56"/>
  <c r="AT532" i="56"/>
  <c r="AU532" i="56"/>
  <c r="AV532" i="56"/>
  <c r="AW532" i="56"/>
  <c r="AX532" i="56"/>
  <c r="AY532" i="56"/>
  <c r="AZ532" i="56"/>
  <c r="BA532" i="56"/>
  <c r="BB532" i="56"/>
  <c r="BC532" i="56"/>
  <c r="AJ533" i="56"/>
  <c r="AK533" i="56"/>
  <c r="AL533" i="56"/>
  <c r="AM533" i="56"/>
  <c r="AN533" i="56"/>
  <c r="AO533" i="56"/>
  <c r="AP533" i="56"/>
  <c r="AQ533" i="56"/>
  <c r="AR533" i="56"/>
  <c r="AS533" i="56"/>
  <c r="AT533" i="56"/>
  <c r="AU533" i="56"/>
  <c r="AV533" i="56"/>
  <c r="AW533" i="56"/>
  <c r="AX533" i="56"/>
  <c r="AY533" i="56"/>
  <c r="AZ533" i="56"/>
  <c r="BA533" i="56"/>
  <c r="BB533" i="56"/>
  <c r="BC533" i="56"/>
  <c r="AJ534" i="56"/>
  <c r="AK534" i="56"/>
  <c r="AL534" i="56"/>
  <c r="AM534" i="56"/>
  <c r="AN534" i="56"/>
  <c r="AO534" i="56"/>
  <c r="AP534" i="56"/>
  <c r="AQ534" i="56"/>
  <c r="AR534" i="56"/>
  <c r="AS534" i="56"/>
  <c r="AT534" i="56"/>
  <c r="AU534" i="56"/>
  <c r="AV534" i="56"/>
  <c r="AW534" i="56"/>
  <c r="AX534" i="56"/>
  <c r="AY534" i="56"/>
  <c r="AZ534" i="56"/>
  <c r="BA534" i="56"/>
  <c r="BB534" i="56"/>
  <c r="BC534" i="56"/>
  <c r="AJ535" i="56"/>
  <c r="AK535" i="56"/>
  <c r="AL535" i="56"/>
  <c r="AM535" i="56"/>
  <c r="AN535" i="56"/>
  <c r="AO535" i="56"/>
  <c r="AP535" i="56"/>
  <c r="AQ535" i="56"/>
  <c r="AR535" i="56"/>
  <c r="AS535" i="56"/>
  <c r="AT535" i="56"/>
  <c r="AU535" i="56"/>
  <c r="AV535" i="56"/>
  <c r="AW535" i="56"/>
  <c r="AX535" i="56"/>
  <c r="AY535" i="56"/>
  <c r="AZ535" i="56"/>
  <c r="BA535" i="56"/>
  <c r="BB535" i="56"/>
  <c r="BC535" i="56"/>
  <c r="AJ536" i="56"/>
  <c r="AK536" i="56"/>
  <c r="AL536" i="56"/>
  <c r="AM536" i="56"/>
  <c r="AN536" i="56"/>
  <c r="AO536" i="56"/>
  <c r="AP536" i="56"/>
  <c r="AQ536" i="56"/>
  <c r="AR536" i="56"/>
  <c r="AS536" i="56"/>
  <c r="AT536" i="56"/>
  <c r="AU536" i="56"/>
  <c r="AV536" i="56"/>
  <c r="AW536" i="56"/>
  <c r="AX536" i="56"/>
  <c r="AY536" i="56"/>
  <c r="AZ536" i="56"/>
  <c r="BA536" i="56"/>
  <c r="BB536" i="56"/>
  <c r="BC536" i="56"/>
  <c r="AJ537" i="56"/>
  <c r="AK537" i="56"/>
  <c r="AL537" i="56"/>
  <c r="AM537" i="56"/>
  <c r="AN537" i="56"/>
  <c r="AO537" i="56"/>
  <c r="AP537" i="56"/>
  <c r="AQ537" i="56"/>
  <c r="AR537" i="56"/>
  <c r="AS537" i="56"/>
  <c r="AT537" i="56"/>
  <c r="AU537" i="56"/>
  <c r="AV537" i="56"/>
  <c r="AW537" i="56"/>
  <c r="AX537" i="56"/>
  <c r="AY537" i="56"/>
  <c r="AZ537" i="56"/>
  <c r="BA537" i="56"/>
  <c r="BB537" i="56"/>
  <c r="BC537" i="56"/>
  <c r="AJ538" i="56"/>
  <c r="AK538" i="56"/>
  <c r="AL538" i="56"/>
  <c r="AM538" i="56"/>
  <c r="AN538" i="56"/>
  <c r="AO538" i="56"/>
  <c r="AP538" i="56"/>
  <c r="AQ538" i="56"/>
  <c r="AR538" i="56"/>
  <c r="AS538" i="56"/>
  <c r="AT538" i="56"/>
  <c r="AU538" i="56"/>
  <c r="AV538" i="56"/>
  <c r="AW538" i="56"/>
  <c r="AX538" i="56"/>
  <c r="AY538" i="56"/>
  <c r="AZ538" i="56"/>
  <c r="BA538" i="56"/>
  <c r="BB538" i="56"/>
  <c r="BC538" i="56"/>
  <c r="AJ539" i="56"/>
  <c r="AK539" i="56"/>
  <c r="AL539" i="56"/>
  <c r="AM539" i="56"/>
  <c r="AN539" i="56"/>
  <c r="AO539" i="56"/>
  <c r="AP539" i="56"/>
  <c r="AQ539" i="56"/>
  <c r="AR539" i="56"/>
  <c r="AS539" i="56"/>
  <c r="AT539" i="56"/>
  <c r="AU539" i="56"/>
  <c r="AV539" i="56"/>
  <c r="AW539" i="56"/>
  <c r="AX539" i="56"/>
  <c r="AY539" i="56"/>
  <c r="AZ539" i="56"/>
  <c r="BA539" i="56"/>
  <c r="BB539" i="56"/>
  <c r="BC539" i="56"/>
  <c r="AJ540" i="56"/>
  <c r="AK540" i="56"/>
  <c r="AL540" i="56"/>
  <c r="AM540" i="56"/>
  <c r="AN540" i="56"/>
  <c r="AO540" i="56"/>
  <c r="AP540" i="56"/>
  <c r="AQ540" i="56"/>
  <c r="AR540" i="56"/>
  <c r="AS540" i="56"/>
  <c r="AT540" i="56"/>
  <c r="AU540" i="56"/>
  <c r="AV540" i="56"/>
  <c r="AW540" i="56"/>
  <c r="AX540" i="56"/>
  <c r="AY540" i="56"/>
  <c r="AZ540" i="56"/>
  <c r="BA540" i="56"/>
  <c r="BB540" i="56"/>
  <c r="BC540" i="56"/>
  <c r="AJ541" i="56"/>
  <c r="AK541" i="56"/>
  <c r="AL541" i="56"/>
  <c r="AM541" i="56"/>
  <c r="AN541" i="56"/>
  <c r="AO541" i="56"/>
  <c r="AP541" i="56"/>
  <c r="AQ541" i="56"/>
  <c r="AR541" i="56"/>
  <c r="AS541" i="56"/>
  <c r="AT541" i="56"/>
  <c r="AU541" i="56"/>
  <c r="AV541" i="56"/>
  <c r="AW541" i="56"/>
  <c r="AX541" i="56"/>
  <c r="AY541" i="56"/>
  <c r="AZ541" i="56"/>
  <c r="BA541" i="56"/>
  <c r="BB541" i="56"/>
  <c r="BC541" i="56"/>
  <c r="AJ542" i="56"/>
  <c r="AK542" i="56"/>
  <c r="AL542" i="56"/>
  <c r="AM542" i="56"/>
  <c r="AN542" i="56"/>
  <c r="AO542" i="56"/>
  <c r="AP542" i="56"/>
  <c r="AQ542" i="56"/>
  <c r="AR542" i="56"/>
  <c r="AS542" i="56"/>
  <c r="AT542" i="56"/>
  <c r="AU542" i="56"/>
  <c r="AV542" i="56"/>
  <c r="AW542" i="56"/>
  <c r="AX542" i="56"/>
  <c r="AY542" i="56"/>
  <c r="AZ542" i="56"/>
  <c r="BA542" i="56"/>
  <c r="BB542" i="56"/>
  <c r="BC542" i="56"/>
  <c r="AJ543" i="56"/>
  <c r="AK543" i="56"/>
  <c r="AL543" i="56"/>
  <c r="AM543" i="56"/>
  <c r="AN543" i="56"/>
  <c r="AO543" i="56"/>
  <c r="AP543" i="56"/>
  <c r="AQ543" i="56"/>
  <c r="AR543" i="56"/>
  <c r="AS543" i="56"/>
  <c r="AT543" i="56"/>
  <c r="AU543" i="56"/>
  <c r="AV543" i="56"/>
  <c r="AW543" i="56"/>
  <c r="AX543" i="56"/>
  <c r="AY543" i="56"/>
  <c r="AZ543" i="56"/>
  <c r="BA543" i="56"/>
  <c r="BB543" i="56"/>
  <c r="BC543" i="56"/>
  <c r="AJ544" i="56"/>
  <c r="AK544" i="56"/>
  <c r="AL544" i="56"/>
  <c r="AM544" i="56"/>
  <c r="AN544" i="56"/>
  <c r="AO544" i="56"/>
  <c r="AP544" i="56"/>
  <c r="AQ544" i="56"/>
  <c r="AR544" i="56"/>
  <c r="AS544" i="56"/>
  <c r="AT544" i="56"/>
  <c r="AU544" i="56"/>
  <c r="AV544" i="56"/>
  <c r="AW544" i="56"/>
  <c r="AX544" i="56"/>
  <c r="AY544" i="56"/>
  <c r="AZ544" i="56"/>
  <c r="BA544" i="56"/>
  <c r="BB544" i="56"/>
  <c r="BC544" i="56"/>
  <c r="AJ545" i="56"/>
  <c r="AK545" i="56"/>
  <c r="AL545" i="56"/>
  <c r="AM545" i="56"/>
  <c r="AN545" i="56"/>
  <c r="AO545" i="56"/>
  <c r="AP545" i="56"/>
  <c r="AQ545" i="56"/>
  <c r="AR545" i="56"/>
  <c r="AS545" i="56"/>
  <c r="AT545" i="56"/>
  <c r="AU545" i="56"/>
  <c r="AV545" i="56"/>
  <c r="AW545" i="56"/>
  <c r="AX545" i="56"/>
  <c r="AY545" i="56"/>
  <c r="AZ545" i="56"/>
  <c r="BA545" i="56"/>
  <c r="BB545" i="56"/>
  <c r="BC545" i="56"/>
  <c r="AJ546" i="56"/>
  <c r="AK546" i="56"/>
  <c r="AL546" i="56"/>
  <c r="AM546" i="56"/>
  <c r="AN546" i="56"/>
  <c r="AO546" i="56"/>
  <c r="AP546" i="56"/>
  <c r="AQ546" i="56"/>
  <c r="AR546" i="56"/>
  <c r="AS546" i="56"/>
  <c r="AT546" i="56"/>
  <c r="AU546" i="56"/>
  <c r="AV546" i="56"/>
  <c r="AW546" i="56"/>
  <c r="AX546" i="56"/>
  <c r="AY546" i="56"/>
  <c r="AZ546" i="56"/>
  <c r="BA546" i="56"/>
  <c r="BB546" i="56"/>
  <c r="BC546" i="56"/>
  <c r="AJ547" i="56"/>
  <c r="AK547" i="56"/>
  <c r="AL547" i="56"/>
  <c r="AM547" i="56"/>
  <c r="AN547" i="56"/>
  <c r="AO547" i="56"/>
  <c r="AP547" i="56"/>
  <c r="AQ547" i="56"/>
  <c r="AR547" i="56"/>
  <c r="AS547" i="56"/>
  <c r="AT547" i="56"/>
  <c r="AU547" i="56"/>
  <c r="AV547" i="56"/>
  <c r="AW547" i="56"/>
  <c r="AX547" i="56"/>
  <c r="AY547" i="56"/>
  <c r="AZ547" i="56"/>
  <c r="BA547" i="56"/>
  <c r="BB547" i="56"/>
  <c r="BC547" i="56"/>
  <c r="AJ548" i="56"/>
  <c r="AK548" i="56"/>
  <c r="AL548" i="56"/>
  <c r="AM548" i="56"/>
  <c r="AN548" i="56"/>
  <c r="AO548" i="56"/>
  <c r="AP548" i="56"/>
  <c r="AQ548" i="56"/>
  <c r="AR548" i="56"/>
  <c r="AS548" i="56"/>
  <c r="AT548" i="56"/>
  <c r="AU548" i="56"/>
  <c r="AV548" i="56"/>
  <c r="AW548" i="56"/>
  <c r="AX548" i="56"/>
  <c r="AY548" i="56"/>
  <c r="AZ548" i="56"/>
  <c r="BA548" i="56"/>
  <c r="BB548" i="56"/>
  <c r="BC548" i="56"/>
  <c r="AJ549" i="56"/>
  <c r="AK549" i="56"/>
  <c r="AL549" i="56"/>
  <c r="AM549" i="56"/>
  <c r="AN549" i="56"/>
  <c r="AO549" i="56"/>
  <c r="AP549" i="56"/>
  <c r="AQ549" i="56"/>
  <c r="AR549" i="56"/>
  <c r="AS549" i="56"/>
  <c r="AT549" i="56"/>
  <c r="AU549" i="56"/>
  <c r="AV549" i="56"/>
  <c r="AW549" i="56"/>
  <c r="AX549" i="56"/>
  <c r="AY549" i="56"/>
  <c r="AZ549" i="56"/>
  <c r="BA549" i="56"/>
  <c r="BB549" i="56"/>
  <c r="BC549" i="56"/>
  <c r="AJ550" i="56"/>
  <c r="AK550" i="56"/>
  <c r="AL550" i="56"/>
  <c r="AM550" i="56"/>
  <c r="AN550" i="56"/>
  <c r="AO550" i="56"/>
  <c r="AP550" i="56"/>
  <c r="AQ550" i="56"/>
  <c r="AR550" i="56"/>
  <c r="AS550" i="56"/>
  <c r="AT550" i="56"/>
  <c r="AU550" i="56"/>
  <c r="AV550" i="56"/>
  <c r="AW550" i="56"/>
  <c r="AX550" i="56"/>
  <c r="AY550" i="56"/>
  <c r="AZ550" i="56"/>
  <c r="BA550" i="56"/>
  <c r="BB550" i="56"/>
  <c r="BC550" i="56"/>
  <c r="AJ551" i="56"/>
  <c r="AK551" i="56"/>
  <c r="AL551" i="56"/>
  <c r="AM551" i="56"/>
  <c r="AN551" i="56"/>
  <c r="AO551" i="56"/>
  <c r="AP551" i="56"/>
  <c r="AQ551" i="56"/>
  <c r="AR551" i="56"/>
  <c r="AS551" i="56"/>
  <c r="AT551" i="56"/>
  <c r="AU551" i="56"/>
  <c r="AV551" i="56"/>
  <c r="AW551" i="56"/>
  <c r="AX551" i="56"/>
  <c r="AY551" i="56"/>
  <c r="AZ551" i="56"/>
  <c r="BA551" i="56"/>
  <c r="BB551" i="56"/>
  <c r="BC551" i="56"/>
  <c r="AJ552" i="56"/>
  <c r="AK552" i="56"/>
  <c r="AL552" i="56"/>
  <c r="AM552" i="56"/>
  <c r="AN552" i="56"/>
  <c r="AO552" i="56"/>
  <c r="AP552" i="56"/>
  <c r="AQ552" i="56"/>
  <c r="AR552" i="56"/>
  <c r="AS552" i="56"/>
  <c r="AT552" i="56"/>
  <c r="AU552" i="56"/>
  <c r="AV552" i="56"/>
  <c r="AW552" i="56"/>
  <c r="AX552" i="56"/>
  <c r="AY552" i="56"/>
  <c r="AZ552" i="56"/>
  <c r="BA552" i="56"/>
  <c r="BB552" i="56"/>
  <c r="BC552" i="56"/>
  <c r="AJ553" i="56"/>
  <c r="AK553" i="56"/>
  <c r="AL553" i="56"/>
  <c r="AM553" i="56"/>
  <c r="AN553" i="56"/>
  <c r="AO553" i="56"/>
  <c r="AP553" i="56"/>
  <c r="AQ553" i="56"/>
  <c r="AR553" i="56"/>
  <c r="AS553" i="56"/>
  <c r="AT553" i="56"/>
  <c r="AU553" i="56"/>
  <c r="AV553" i="56"/>
  <c r="AW553" i="56"/>
  <c r="AX553" i="56"/>
  <c r="AY553" i="56"/>
  <c r="AZ553" i="56"/>
  <c r="BA553" i="56"/>
  <c r="BB553" i="56"/>
  <c r="BC553" i="56"/>
  <c r="AJ554" i="56"/>
  <c r="AK554" i="56"/>
  <c r="AL554" i="56"/>
  <c r="AM554" i="56"/>
  <c r="AN554" i="56"/>
  <c r="AO554" i="56"/>
  <c r="AP554" i="56"/>
  <c r="AQ554" i="56"/>
  <c r="AR554" i="56"/>
  <c r="AS554" i="56"/>
  <c r="AT554" i="56"/>
  <c r="AU554" i="56"/>
  <c r="AV554" i="56"/>
  <c r="AW554" i="56"/>
  <c r="AX554" i="56"/>
  <c r="AY554" i="56"/>
  <c r="AZ554" i="56"/>
  <c r="BA554" i="56"/>
  <c r="BB554" i="56"/>
  <c r="BC554" i="56"/>
  <c r="AJ555" i="56"/>
  <c r="AK555" i="56"/>
  <c r="AL555" i="56"/>
  <c r="AM555" i="56"/>
  <c r="AN555" i="56"/>
  <c r="AO555" i="56"/>
  <c r="AP555" i="56"/>
  <c r="AQ555" i="56"/>
  <c r="AR555" i="56"/>
  <c r="AS555" i="56"/>
  <c r="AT555" i="56"/>
  <c r="AU555" i="56"/>
  <c r="AV555" i="56"/>
  <c r="AW555" i="56"/>
  <c r="AX555" i="56"/>
  <c r="AY555" i="56"/>
  <c r="AZ555" i="56"/>
  <c r="BA555" i="56"/>
  <c r="BB555" i="56"/>
  <c r="BC555" i="56"/>
  <c r="AJ556" i="56"/>
  <c r="AK556" i="56"/>
  <c r="AL556" i="56"/>
  <c r="AM556" i="56"/>
  <c r="AN556" i="56"/>
  <c r="AO556" i="56"/>
  <c r="AP556" i="56"/>
  <c r="AQ556" i="56"/>
  <c r="AR556" i="56"/>
  <c r="AS556" i="56"/>
  <c r="AT556" i="56"/>
  <c r="AU556" i="56"/>
  <c r="AV556" i="56"/>
  <c r="AW556" i="56"/>
  <c r="AX556" i="56"/>
  <c r="AY556" i="56"/>
  <c r="AZ556" i="56"/>
  <c r="BA556" i="56"/>
  <c r="BB556" i="56"/>
  <c r="BC556" i="56"/>
  <c r="AJ557" i="56"/>
  <c r="AK557" i="56"/>
  <c r="AL557" i="56"/>
  <c r="AM557" i="56"/>
  <c r="AN557" i="56"/>
  <c r="AO557" i="56"/>
  <c r="AP557" i="56"/>
  <c r="AQ557" i="56"/>
  <c r="AR557" i="56"/>
  <c r="AS557" i="56"/>
  <c r="AT557" i="56"/>
  <c r="AU557" i="56"/>
  <c r="AV557" i="56"/>
  <c r="AW557" i="56"/>
  <c r="AX557" i="56"/>
  <c r="AY557" i="56"/>
  <c r="AZ557" i="56"/>
  <c r="BA557" i="56"/>
  <c r="BB557" i="56"/>
  <c r="BC557" i="56"/>
  <c r="AJ558" i="56"/>
  <c r="AK558" i="56"/>
  <c r="AL558" i="56"/>
  <c r="AM558" i="56"/>
  <c r="AN558" i="56"/>
  <c r="AO558" i="56"/>
  <c r="AP558" i="56"/>
  <c r="AQ558" i="56"/>
  <c r="AR558" i="56"/>
  <c r="AS558" i="56"/>
  <c r="AT558" i="56"/>
  <c r="AU558" i="56"/>
  <c r="AV558" i="56"/>
  <c r="AW558" i="56"/>
  <c r="AX558" i="56"/>
  <c r="AY558" i="56"/>
  <c r="AZ558" i="56"/>
  <c r="BA558" i="56"/>
  <c r="BB558" i="56"/>
  <c r="BC558" i="56"/>
  <c r="AJ559" i="56"/>
  <c r="AK559" i="56"/>
  <c r="AL559" i="56"/>
  <c r="AM559" i="56"/>
  <c r="AN559" i="56"/>
  <c r="AO559" i="56"/>
  <c r="AP559" i="56"/>
  <c r="AQ559" i="56"/>
  <c r="AR559" i="56"/>
  <c r="AS559" i="56"/>
  <c r="AT559" i="56"/>
  <c r="AU559" i="56"/>
  <c r="AV559" i="56"/>
  <c r="AW559" i="56"/>
  <c r="AX559" i="56"/>
  <c r="AY559" i="56"/>
  <c r="AZ559" i="56"/>
  <c r="BA559" i="56"/>
  <c r="BB559" i="56"/>
  <c r="BC559" i="56"/>
  <c r="AJ560" i="56"/>
  <c r="AK560" i="56"/>
  <c r="AL560" i="56"/>
  <c r="AM560" i="56"/>
  <c r="AN560" i="56"/>
  <c r="AO560" i="56"/>
  <c r="AP560" i="56"/>
  <c r="AQ560" i="56"/>
  <c r="AR560" i="56"/>
  <c r="AS560" i="56"/>
  <c r="AT560" i="56"/>
  <c r="AU560" i="56"/>
  <c r="AV560" i="56"/>
  <c r="AW560" i="56"/>
  <c r="AX560" i="56"/>
  <c r="AY560" i="56"/>
  <c r="AZ560" i="56"/>
  <c r="BA560" i="56"/>
  <c r="BB560" i="56"/>
  <c r="BC560" i="56"/>
  <c r="AJ561" i="56"/>
  <c r="AK561" i="56"/>
  <c r="AL561" i="56"/>
  <c r="AM561" i="56"/>
  <c r="AN561" i="56"/>
  <c r="AO561" i="56"/>
  <c r="AP561" i="56"/>
  <c r="AQ561" i="56"/>
  <c r="AR561" i="56"/>
  <c r="AS561" i="56"/>
  <c r="AT561" i="56"/>
  <c r="AU561" i="56"/>
  <c r="AV561" i="56"/>
  <c r="AW561" i="56"/>
  <c r="AX561" i="56"/>
  <c r="AY561" i="56"/>
  <c r="AZ561" i="56"/>
  <c r="BA561" i="56"/>
  <c r="BB561" i="56"/>
  <c r="BC561" i="56"/>
  <c r="AJ562" i="56"/>
  <c r="AK562" i="56"/>
  <c r="AL562" i="56"/>
  <c r="AM562" i="56"/>
  <c r="AN562" i="56"/>
  <c r="AO562" i="56"/>
  <c r="AP562" i="56"/>
  <c r="AQ562" i="56"/>
  <c r="AR562" i="56"/>
  <c r="AS562" i="56"/>
  <c r="AT562" i="56"/>
  <c r="AU562" i="56"/>
  <c r="AV562" i="56"/>
  <c r="AW562" i="56"/>
  <c r="AX562" i="56"/>
  <c r="AY562" i="56"/>
  <c r="AZ562" i="56"/>
  <c r="BA562" i="56"/>
  <c r="BB562" i="56"/>
  <c r="BC562" i="56"/>
  <c r="AJ563" i="56"/>
  <c r="AK563" i="56"/>
  <c r="AL563" i="56"/>
  <c r="AM563" i="56"/>
  <c r="AN563" i="56"/>
  <c r="AO563" i="56"/>
  <c r="AP563" i="56"/>
  <c r="AQ563" i="56"/>
  <c r="AR563" i="56"/>
  <c r="AS563" i="56"/>
  <c r="AT563" i="56"/>
  <c r="AU563" i="56"/>
  <c r="AV563" i="56"/>
  <c r="AW563" i="56"/>
  <c r="AX563" i="56"/>
  <c r="AY563" i="56"/>
  <c r="AZ563" i="56"/>
  <c r="BA563" i="56"/>
  <c r="BB563" i="56"/>
  <c r="BC563" i="56"/>
  <c r="AJ564" i="56"/>
  <c r="AK564" i="56"/>
  <c r="AL564" i="56"/>
  <c r="AM564" i="56"/>
  <c r="AN564" i="56"/>
  <c r="AO564" i="56"/>
  <c r="AP564" i="56"/>
  <c r="AQ564" i="56"/>
  <c r="AR564" i="56"/>
  <c r="AS564" i="56"/>
  <c r="AT564" i="56"/>
  <c r="AU564" i="56"/>
  <c r="AV564" i="56"/>
  <c r="AW564" i="56"/>
  <c r="AX564" i="56"/>
  <c r="AY564" i="56"/>
  <c r="AZ564" i="56"/>
  <c r="BA564" i="56"/>
  <c r="BB564" i="56"/>
  <c r="BC564" i="56"/>
  <c r="AJ565" i="56"/>
  <c r="AK565" i="56"/>
  <c r="AL565" i="56"/>
  <c r="AM565" i="56"/>
  <c r="AN565" i="56"/>
  <c r="AO565" i="56"/>
  <c r="AP565" i="56"/>
  <c r="AQ565" i="56"/>
  <c r="AR565" i="56"/>
  <c r="AS565" i="56"/>
  <c r="AT565" i="56"/>
  <c r="AU565" i="56"/>
  <c r="AV565" i="56"/>
  <c r="AW565" i="56"/>
  <c r="AX565" i="56"/>
  <c r="AY565" i="56"/>
  <c r="AZ565" i="56"/>
  <c r="BA565" i="56"/>
  <c r="BB565" i="56"/>
  <c r="BC565" i="56"/>
  <c r="AJ566" i="56"/>
  <c r="AK566" i="56"/>
  <c r="AL566" i="56"/>
  <c r="AM566" i="56"/>
  <c r="AN566" i="56"/>
  <c r="AO566" i="56"/>
  <c r="AP566" i="56"/>
  <c r="AQ566" i="56"/>
  <c r="AR566" i="56"/>
  <c r="AS566" i="56"/>
  <c r="AT566" i="56"/>
  <c r="AU566" i="56"/>
  <c r="AV566" i="56"/>
  <c r="AW566" i="56"/>
  <c r="AX566" i="56"/>
  <c r="AY566" i="56"/>
  <c r="AZ566" i="56"/>
  <c r="BA566" i="56"/>
  <c r="BB566" i="56"/>
  <c r="BC566" i="56"/>
  <c r="AJ567" i="56"/>
  <c r="AK567" i="56"/>
  <c r="AL567" i="56"/>
  <c r="AM567" i="56"/>
  <c r="AN567" i="56"/>
  <c r="AO567" i="56"/>
  <c r="AP567" i="56"/>
  <c r="AQ567" i="56"/>
  <c r="AR567" i="56"/>
  <c r="AS567" i="56"/>
  <c r="AT567" i="56"/>
  <c r="AU567" i="56"/>
  <c r="AV567" i="56"/>
  <c r="AW567" i="56"/>
  <c r="AX567" i="56"/>
  <c r="AY567" i="56"/>
  <c r="AZ567" i="56"/>
  <c r="BA567" i="56"/>
  <c r="BB567" i="56"/>
  <c r="BC567" i="56"/>
  <c r="AJ568" i="56"/>
  <c r="AK568" i="56"/>
  <c r="AL568" i="56"/>
  <c r="AM568" i="56"/>
  <c r="AN568" i="56"/>
  <c r="AO568" i="56"/>
  <c r="AP568" i="56"/>
  <c r="AQ568" i="56"/>
  <c r="AR568" i="56"/>
  <c r="AS568" i="56"/>
  <c r="AT568" i="56"/>
  <c r="AU568" i="56"/>
  <c r="AV568" i="56"/>
  <c r="AW568" i="56"/>
  <c r="AX568" i="56"/>
  <c r="AY568" i="56"/>
  <c r="AZ568" i="56"/>
  <c r="BA568" i="56"/>
  <c r="BB568" i="56"/>
  <c r="BC568" i="56"/>
  <c r="AJ569" i="56"/>
  <c r="AK569" i="56"/>
  <c r="AL569" i="56"/>
  <c r="AM569" i="56"/>
  <c r="AN569" i="56"/>
  <c r="AO569" i="56"/>
  <c r="AP569" i="56"/>
  <c r="AQ569" i="56"/>
  <c r="AR569" i="56"/>
  <c r="AS569" i="56"/>
  <c r="AT569" i="56"/>
  <c r="AU569" i="56"/>
  <c r="AV569" i="56"/>
  <c r="AW569" i="56"/>
  <c r="AX569" i="56"/>
  <c r="AY569" i="56"/>
  <c r="AZ569" i="56"/>
  <c r="BA569" i="56"/>
  <c r="BB569" i="56"/>
  <c r="BC569" i="56"/>
  <c r="AJ570" i="56"/>
  <c r="AK570" i="56"/>
  <c r="AL570" i="56"/>
  <c r="AM570" i="56"/>
  <c r="AN570" i="56"/>
  <c r="AO570" i="56"/>
  <c r="AP570" i="56"/>
  <c r="AQ570" i="56"/>
  <c r="AR570" i="56"/>
  <c r="AS570" i="56"/>
  <c r="AT570" i="56"/>
  <c r="AU570" i="56"/>
  <c r="AV570" i="56"/>
  <c r="AW570" i="56"/>
  <c r="AX570" i="56"/>
  <c r="AY570" i="56"/>
  <c r="AZ570" i="56"/>
  <c r="BA570" i="56"/>
  <c r="BB570" i="56"/>
  <c r="BC570" i="56"/>
  <c r="AJ571" i="56"/>
  <c r="AK571" i="56"/>
  <c r="AL571" i="56"/>
  <c r="AM571" i="56"/>
  <c r="AN571" i="56"/>
  <c r="AO571" i="56"/>
  <c r="AP571" i="56"/>
  <c r="AQ571" i="56"/>
  <c r="AR571" i="56"/>
  <c r="AS571" i="56"/>
  <c r="AT571" i="56"/>
  <c r="AU571" i="56"/>
  <c r="AV571" i="56"/>
  <c r="AW571" i="56"/>
  <c r="AX571" i="56"/>
  <c r="AY571" i="56"/>
  <c r="AZ571" i="56"/>
  <c r="BA571" i="56"/>
  <c r="BB571" i="56"/>
  <c r="BC571" i="56"/>
  <c r="AJ572" i="56"/>
  <c r="AK572" i="56"/>
  <c r="AL572" i="56"/>
  <c r="AM572" i="56"/>
  <c r="AN572" i="56"/>
  <c r="AO572" i="56"/>
  <c r="AP572" i="56"/>
  <c r="AQ572" i="56"/>
  <c r="AR572" i="56"/>
  <c r="AS572" i="56"/>
  <c r="AT572" i="56"/>
  <c r="AU572" i="56"/>
  <c r="AV572" i="56"/>
  <c r="AW572" i="56"/>
  <c r="AX572" i="56"/>
  <c r="AY572" i="56"/>
  <c r="AZ572" i="56"/>
  <c r="BA572" i="56"/>
  <c r="BB572" i="56"/>
  <c r="BC572" i="56"/>
  <c r="AJ573" i="56"/>
  <c r="AK573" i="56"/>
  <c r="AL573" i="56"/>
  <c r="AM573" i="56"/>
  <c r="AN573" i="56"/>
  <c r="AO573" i="56"/>
  <c r="AP573" i="56"/>
  <c r="AQ573" i="56"/>
  <c r="AR573" i="56"/>
  <c r="AS573" i="56"/>
  <c r="AT573" i="56"/>
  <c r="AU573" i="56"/>
  <c r="AV573" i="56"/>
  <c r="AW573" i="56"/>
  <c r="AX573" i="56"/>
  <c r="AY573" i="56"/>
  <c r="AZ573" i="56"/>
  <c r="BA573" i="56"/>
  <c r="BB573" i="56"/>
  <c r="BC573" i="56"/>
  <c r="AJ574" i="56"/>
  <c r="AK574" i="56"/>
  <c r="AL574" i="56"/>
  <c r="AM574" i="56"/>
  <c r="AN574" i="56"/>
  <c r="AO574" i="56"/>
  <c r="AP574" i="56"/>
  <c r="AQ574" i="56"/>
  <c r="AR574" i="56"/>
  <c r="AS574" i="56"/>
  <c r="AT574" i="56"/>
  <c r="AU574" i="56"/>
  <c r="AV574" i="56"/>
  <c r="AW574" i="56"/>
  <c r="AX574" i="56"/>
  <c r="AY574" i="56"/>
  <c r="AZ574" i="56"/>
  <c r="BA574" i="56"/>
  <c r="BB574" i="56"/>
  <c r="BC574" i="56"/>
  <c r="AJ575" i="56"/>
  <c r="AK575" i="56"/>
  <c r="AL575" i="56"/>
  <c r="AM575" i="56"/>
  <c r="AN575" i="56"/>
  <c r="AO575" i="56"/>
  <c r="AP575" i="56"/>
  <c r="AQ575" i="56"/>
  <c r="AR575" i="56"/>
  <c r="AS575" i="56"/>
  <c r="AT575" i="56"/>
  <c r="AU575" i="56"/>
  <c r="AV575" i="56"/>
  <c r="AW575" i="56"/>
  <c r="AX575" i="56"/>
  <c r="AY575" i="56"/>
  <c r="AZ575" i="56"/>
  <c r="BA575" i="56"/>
  <c r="BB575" i="56"/>
  <c r="BC575" i="56"/>
  <c r="AJ576" i="56"/>
  <c r="AK576" i="56"/>
  <c r="AL576" i="56"/>
  <c r="AM576" i="56"/>
  <c r="AN576" i="56"/>
  <c r="AO576" i="56"/>
  <c r="AP576" i="56"/>
  <c r="AQ576" i="56"/>
  <c r="AR576" i="56"/>
  <c r="AS576" i="56"/>
  <c r="AT576" i="56"/>
  <c r="AU576" i="56"/>
  <c r="AV576" i="56"/>
  <c r="AW576" i="56"/>
  <c r="AX576" i="56"/>
  <c r="AY576" i="56"/>
  <c r="AZ576" i="56"/>
  <c r="BA576" i="56"/>
  <c r="BB576" i="56"/>
  <c r="BC576" i="56"/>
  <c r="AJ577" i="56"/>
  <c r="AK577" i="56"/>
  <c r="AL577" i="56"/>
  <c r="AM577" i="56"/>
  <c r="AN577" i="56"/>
  <c r="AO577" i="56"/>
  <c r="AP577" i="56"/>
  <c r="AQ577" i="56"/>
  <c r="AR577" i="56"/>
  <c r="AS577" i="56"/>
  <c r="AT577" i="56"/>
  <c r="AU577" i="56"/>
  <c r="AV577" i="56"/>
  <c r="AW577" i="56"/>
  <c r="AX577" i="56"/>
  <c r="AY577" i="56"/>
  <c r="AZ577" i="56"/>
  <c r="BA577" i="56"/>
  <c r="BB577" i="56"/>
  <c r="BC577" i="56"/>
  <c r="AJ578" i="56"/>
  <c r="AK578" i="56"/>
  <c r="AL578" i="56"/>
  <c r="AM578" i="56"/>
  <c r="AN578" i="56"/>
  <c r="AO578" i="56"/>
  <c r="AP578" i="56"/>
  <c r="AQ578" i="56"/>
  <c r="AR578" i="56"/>
  <c r="AS578" i="56"/>
  <c r="AT578" i="56"/>
  <c r="AU578" i="56"/>
  <c r="AV578" i="56"/>
  <c r="AW578" i="56"/>
  <c r="AX578" i="56"/>
  <c r="AY578" i="56"/>
  <c r="AZ578" i="56"/>
  <c r="BA578" i="56"/>
  <c r="BB578" i="56"/>
  <c r="BC578" i="56"/>
  <c r="AJ579" i="56"/>
  <c r="AK579" i="56"/>
  <c r="AL579" i="56"/>
  <c r="AM579" i="56"/>
  <c r="AN579" i="56"/>
  <c r="AO579" i="56"/>
  <c r="AP579" i="56"/>
  <c r="AQ579" i="56"/>
  <c r="AR579" i="56"/>
  <c r="AS579" i="56"/>
  <c r="AT579" i="56"/>
  <c r="AU579" i="56"/>
  <c r="AV579" i="56"/>
  <c r="AW579" i="56"/>
  <c r="AX579" i="56"/>
  <c r="AY579" i="56"/>
  <c r="AZ579" i="56"/>
  <c r="BA579" i="56"/>
  <c r="BB579" i="56"/>
  <c r="BC579" i="56"/>
  <c r="AJ580" i="56"/>
  <c r="AK580" i="56"/>
  <c r="AL580" i="56"/>
  <c r="AM580" i="56"/>
  <c r="AN580" i="56"/>
  <c r="AO580" i="56"/>
  <c r="AP580" i="56"/>
  <c r="AQ580" i="56"/>
  <c r="AR580" i="56"/>
  <c r="AS580" i="56"/>
  <c r="AT580" i="56"/>
  <c r="AU580" i="56"/>
  <c r="AV580" i="56"/>
  <c r="AW580" i="56"/>
  <c r="AX580" i="56"/>
  <c r="AY580" i="56"/>
  <c r="AZ580" i="56"/>
  <c r="BA580" i="56"/>
  <c r="BB580" i="56"/>
  <c r="BC580" i="56"/>
  <c r="AJ581" i="56"/>
  <c r="AK581" i="56"/>
  <c r="AL581" i="56"/>
  <c r="AM581" i="56"/>
  <c r="AN581" i="56"/>
  <c r="AO581" i="56"/>
  <c r="AP581" i="56"/>
  <c r="AQ581" i="56"/>
  <c r="AR581" i="56"/>
  <c r="AS581" i="56"/>
  <c r="AT581" i="56"/>
  <c r="AU581" i="56"/>
  <c r="AV581" i="56"/>
  <c r="AW581" i="56"/>
  <c r="AX581" i="56"/>
  <c r="AY581" i="56"/>
  <c r="AZ581" i="56"/>
  <c r="BA581" i="56"/>
  <c r="BB581" i="56"/>
  <c r="BC581" i="56"/>
  <c r="AJ582" i="56"/>
  <c r="AK582" i="56"/>
  <c r="AL582" i="56"/>
  <c r="AM582" i="56"/>
  <c r="AN582" i="56"/>
  <c r="AO582" i="56"/>
  <c r="AP582" i="56"/>
  <c r="AQ582" i="56"/>
  <c r="AR582" i="56"/>
  <c r="AS582" i="56"/>
  <c r="AT582" i="56"/>
  <c r="AU582" i="56"/>
  <c r="AV582" i="56"/>
  <c r="AW582" i="56"/>
  <c r="AX582" i="56"/>
  <c r="AY582" i="56"/>
  <c r="AZ582" i="56"/>
  <c r="BA582" i="56"/>
  <c r="BB582" i="56"/>
  <c r="BC582" i="56"/>
  <c r="AJ583" i="56"/>
  <c r="AK583" i="56"/>
  <c r="AL583" i="56"/>
  <c r="AM583" i="56"/>
  <c r="AN583" i="56"/>
  <c r="AO583" i="56"/>
  <c r="AP583" i="56"/>
  <c r="AQ583" i="56"/>
  <c r="AR583" i="56"/>
  <c r="AS583" i="56"/>
  <c r="AT583" i="56"/>
  <c r="AU583" i="56"/>
  <c r="AV583" i="56"/>
  <c r="AW583" i="56"/>
  <c r="AX583" i="56"/>
  <c r="AY583" i="56"/>
  <c r="AZ583" i="56"/>
  <c r="BA583" i="56"/>
  <c r="BB583" i="56"/>
  <c r="BC583" i="56"/>
  <c r="AJ584" i="56"/>
  <c r="AK584" i="56"/>
  <c r="AL584" i="56"/>
  <c r="AM584" i="56"/>
  <c r="AN584" i="56"/>
  <c r="AO584" i="56"/>
  <c r="AP584" i="56"/>
  <c r="AQ584" i="56"/>
  <c r="AR584" i="56"/>
  <c r="AS584" i="56"/>
  <c r="AT584" i="56"/>
  <c r="AU584" i="56"/>
  <c r="AV584" i="56"/>
  <c r="AW584" i="56"/>
  <c r="AX584" i="56"/>
  <c r="AY584" i="56"/>
  <c r="AZ584" i="56"/>
  <c r="BA584" i="56"/>
  <c r="BB584" i="56"/>
  <c r="BC584" i="56"/>
  <c r="AJ466" i="56"/>
  <c r="AK466" i="56"/>
  <c r="AL466" i="56"/>
  <c r="AM466" i="56"/>
  <c r="AN466" i="56"/>
  <c r="AO466" i="56"/>
  <c r="AP466" i="56"/>
  <c r="AQ466" i="56"/>
  <c r="AR466" i="56"/>
  <c r="AS466" i="56"/>
  <c r="AT466" i="56"/>
  <c r="AU466" i="56"/>
  <c r="AV466" i="56"/>
  <c r="AW466" i="56"/>
  <c r="AX466" i="56"/>
  <c r="AY466" i="56"/>
  <c r="AZ466" i="56"/>
  <c r="BA466" i="56"/>
  <c r="BB466" i="56"/>
  <c r="BC466" i="56"/>
  <c r="AJ242" i="56"/>
  <c r="AK242" i="56"/>
  <c r="AL242" i="56"/>
  <c r="AM242" i="56"/>
  <c r="AN242" i="56"/>
  <c r="AO242" i="56"/>
  <c r="AP242" i="56"/>
  <c r="AQ242" i="56"/>
  <c r="AR242" i="56"/>
  <c r="AS242" i="56"/>
  <c r="AT242" i="56"/>
  <c r="AU242" i="56"/>
  <c r="AV242" i="56"/>
  <c r="AW242" i="56"/>
  <c r="AX242" i="56"/>
  <c r="AY242" i="56"/>
  <c r="AZ242" i="56"/>
  <c r="BA242" i="56"/>
  <c r="BB242" i="56"/>
  <c r="BC242" i="56"/>
  <c r="AJ587" i="56"/>
  <c r="AK587" i="56"/>
  <c r="AL587" i="56"/>
  <c r="AM587" i="56"/>
  <c r="AN587" i="56"/>
  <c r="AO587" i="56"/>
  <c r="AP587" i="56"/>
  <c r="AQ587" i="56"/>
  <c r="AR587" i="56"/>
  <c r="AS587" i="56"/>
  <c r="AT587" i="56"/>
  <c r="AU587" i="56"/>
  <c r="AV587" i="56"/>
  <c r="AW587" i="56"/>
  <c r="AX587" i="56"/>
  <c r="AY587" i="56"/>
  <c r="AZ587" i="56"/>
  <c r="BA587" i="56"/>
  <c r="BB587" i="56"/>
  <c r="BC587" i="56"/>
  <c r="AJ588" i="56"/>
  <c r="AK588" i="56"/>
  <c r="AL588" i="56"/>
  <c r="AM588" i="56"/>
  <c r="AN588" i="56"/>
  <c r="AO588" i="56"/>
  <c r="AP588" i="56"/>
  <c r="AQ588" i="56"/>
  <c r="AR588" i="56"/>
  <c r="AS588" i="56"/>
  <c r="AT588" i="56"/>
  <c r="AU588" i="56"/>
  <c r="AV588" i="56"/>
  <c r="AW588" i="56"/>
  <c r="AX588" i="56"/>
  <c r="AY588" i="56"/>
  <c r="AZ588" i="56"/>
  <c r="BA588" i="56"/>
  <c r="BB588" i="56"/>
  <c r="BC588" i="56"/>
  <c r="AJ589" i="56"/>
  <c r="AK589" i="56"/>
  <c r="AL589" i="56"/>
  <c r="AM589" i="56"/>
  <c r="AN589" i="56"/>
  <c r="AO589" i="56"/>
  <c r="AP589" i="56"/>
  <c r="AQ589" i="56"/>
  <c r="AR589" i="56"/>
  <c r="AS589" i="56"/>
  <c r="AT589" i="56"/>
  <c r="AU589" i="56"/>
  <c r="AV589" i="56"/>
  <c r="AW589" i="56"/>
  <c r="AX589" i="56"/>
  <c r="AY589" i="56"/>
  <c r="AZ589" i="56"/>
  <c r="BA589" i="56"/>
  <c r="BB589" i="56"/>
  <c r="BC589" i="56"/>
  <c r="AJ590" i="56"/>
  <c r="AK590" i="56"/>
  <c r="AL590" i="56"/>
  <c r="AM590" i="56"/>
  <c r="AN590" i="56"/>
  <c r="AO590" i="56"/>
  <c r="AP590" i="56"/>
  <c r="AQ590" i="56"/>
  <c r="AR590" i="56"/>
  <c r="AS590" i="56"/>
  <c r="AT590" i="56"/>
  <c r="AU590" i="56"/>
  <c r="AV590" i="56"/>
  <c r="AW590" i="56"/>
  <c r="AX590" i="56"/>
  <c r="AY590" i="56"/>
  <c r="AZ590" i="56"/>
  <c r="BA590" i="56"/>
  <c r="BB590" i="56"/>
  <c r="BC590" i="56"/>
  <c r="AJ591" i="56"/>
  <c r="AK591" i="56"/>
  <c r="AL591" i="56"/>
  <c r="AM591" i="56"/>
  <c r="AN591" i="56"/>
  <c r="AO591" i="56"/>
  <c r="AP591" i="56"/>
  <c r="AQ591" i="56"/>
  <c r="AR591" i="56"/>
  <c r="AS591" i="56"/>
  <c r="AT591" i="56"/>
  <c r="AU591" i="56"/>
  <c r="AV591" i="56"/>
  <c r="AW591" i="56"/>
  <c r="AX591" i="56"/>
  <c r="AY591" i="56"/>
  <c r="AZ591" i="56"/>
  <c r="BA591" i="56"/>
  <c r="BB591" i="56"/>
  <c r="BC591" i="56"/>
  <c r="AJ592" i="56"/>
  <c r="AK592" i="56"/>
  <c r="AL592" i="56"/>
  <c r="AM592" i="56"/>
  <c r="AN592" i="56"/>
  <c r="AO592" i="56"/>
  <c r="AP592" i="56"/>
  <c r="AQ592" i="56"/>
  <c r="AR592" i="56"/>
  <c r="AS592" i="56"/>
  <c r="AT592" i="56"/>
  <c r="AU592" i="56"/>
  <c r="AV592" i="56"/>
  <c r="AW592" i="56"/>
  <c r="AX592" i="56"/>
  <c r="AY592" i="56"/>
  <c r="AZ592" i="56"/>
  <c r="BA592" i="56"/>
  <c r="BB592" i="56"/>
  <c r="BC592" i="56"/>
  <c r="AJ593" i="56"/>
  <c r="AK593" i="56"/>
  <c r="AL593" i="56"/>
  <c r="AM593" i="56"/>
  <c r="AN593" i="56"/>
  <c r="AO593" i="56"/>
  <c r="AP593" i="56"/>
  <c r="AQ593" i="56"/>
  <c r="AR593" i="56"/>
  <c r="AS593" i="56"/>
  <c r="AT593" i="56"/>
  <c r="AU593" i="56"/>
  <c r="AV593" i="56"/>
  <c r="AW593" i="56"/>
  <c r="AX593" i="56"/>
  <c r="AY593" i="56"/>
  <c r="AZ593" i="56"/>
  <c r="BA593" i="56"/>
  <c r="BB593" i="56"/>
  <c r="BC593" i="56"/>
  <c r="AJ594" i="56"/>
  <c r="AK594" i="56"/>
  <c r="AL594" i="56"/>
  <c r="AM594" i="56"/>
  <c r="AN594" i="56"/>
  <c r="AO594" i="56"/>
  <c r="AP594" i="56"/>
  <c r="AQ594" i="56"/>
  <c r="AR594" i="56"/>
  <c r="AS594" i="56"/>
  <c r="AT594" i="56"/>
  <c r="AU594" i="56"/>
  <c r="AV594" i="56"/>
  <c r="AW594" i="56"/>
  <c r="AX594" i="56"/>
  <c r="AY594" i="56"/>
  <c r="AZ594" i="56"/>
  <c r="BA594" i="56"/>
  <c r="BB594" i="56"/>
  <c r="BC594" i="56"/>
  <c r="AJ595" i="56"/>
  <c r="AK595" i="56"/>
  <c r="AL595" i="56"/>
  <c r="AM595" i="56"/>
  <c r="AN595" i="56"/>
  <c r="AO595" i="56"/>
  <c r="AP595" i="56"/>
  <c r="AQ595" i="56"/>
  <c r="AR595" i="56"/>
  <c r="AS595" i="56"/>
  <c r="AT595" i="56"/>
  <c r="AU595" i="56"/>
  <c r="AV595" i="56"/>
  <c r="AW595" i="56"/>
  <c r="AX595" i="56"/>
  <c r="AY595" i="56"/>
  <c r="AZ595" i="56"/>
  <c r="BA595" i="56"/>
  <c r="BB595" i="56"/>
  <c r="BC595" i="56"/>
  <c r="AJ596" i="56"/>
  <c r="AK596" i="56"/>
  <c r="AL596" i="56"/>
  <c r="AM596" i="56"/>
  <c r="AN596" i="56"/>
  <c r="AO596" i="56"/>
  <c r="AP596" i="56"/>
  <c r="AQ596" i="56"/>
  <c r="AR596" i="56"/>
  <c r="AS596" i="56"/>
  <c r="AT596" i="56"/>
  <c r="AU596" i="56"/>
  <c r="AV596" i="56"/>
  <c r="AW596" i="56"/>
  <c r="AX596" i="56"/>
  <c r="AY596" i="56"/>
  <c r="AZ596" i="56"/>
  <c r="BA596" i="56"/>
  <c r="BB596" i="56"/>
  <c r="BC596" i="56"/>
  <c r="AJ597" i="56"/>
  <c r="AK597" i="56"/>
  <c r="AL597" i="56"/>
  <c r="AM597" i="56"/>
  <c r="AN597" i="56"/>
  <c r="AO597" i="56"/>
  <c r="AP597" i="56"/>
  <c r="AQ597" i="56"/>
  <c r="AR597" i="56"/>
  <c r="AS597" i="56"/>
  <c r="AT597" i="56"/>
  <c r="AU597" i="56"/>
  <c r="AV597" i="56"/>
  <c r="AW597" i="56"/>
  <c r="AX597" i="56"/>
  <c r="AY597" i="56"/>
  <c r="AZ597" i="56"/>
  <c r="BA597" i="56"/>
  <c r="BB597" i="56"/>
  <c r="BC597" i="56"/>
  <c r="AJ598" i="56"/>
  <c r="AK598" i="56"/>
  <c r="AL598" i="56"/>
  <c r="AM598" i="56"/>
  <c r="AN598" i="56"/>
  <c r="AO598" i="56"/>
  <c r="AP598" i="56"/>
  <c r="AQ598" i="56"/>
  <c r="AR598" i="56"/>
  <c r="AS598" i="56"/>
  <c r="AT598" i="56"/>
  <c r="AU598" i="56"/>
  <c r="AV598" i="56"/>
  <c r="AW598" i="56"/>
  <c r="AX598" i="56"/>
  <c r="AY598" i="56"/>
  <c r="AZ598" i="56"/>
  <c r="BA598" i="56"/>
  <c r="BB598" i="56"/>
  <c r="BC598" i="56"/>
  <c r="AJ599" i="56"/>
  <c r="AK599" i="56"/>
  <c r="AL599" i="56"/>
  <c r="AM599" i="56"/>
  <c r="AN599" i="56"/>
  <c r="AO599" i="56"/>
  <c r="AP599" i="56"/>
  <c r="AQ599" i="56"/>
  <c r="AR599" i="56"/>
  <c r="AS599" i="56"/>
  <c r="AT599" i="56"/>
  <c r="AU599" i="56"/>
  <c r="AV599" i="56"/>
  <c r="AW599" i="56"/>
  <c r="AX599" i="56"/>
  <c r="AY599" i="56"/>
  <c r="AZ599" i="56"/>
  <c r="BA599" i="56"/>
  <c r="BB599" i="56"/>
  <c r="BC599" i="56"/>
  <c r="AJ600" i="56"/>
  <c r="AK600" i="56"/>
  <c r="AL600" i="56"/>
  <c r="AM600" i="56"/>
  <c r="AN600" i="56"/>
  <c r="AO600" i="56"/>
  <c r="AP600" i="56"/>
  <c r="AQ600" i="56"/>
  <c r="AR600" i="56"/>
  <c r="AS600" i="56"/>
  <c r="AT600" i="56"/>
  <c r="AU600" i="56"/>
  <c r="AV600" i="56"/>
  <c r="AW600" i="56"/>
  <c r="AX600" i="56"/>
  <c r="AY600" i="56"/>
  <c r="AZ600" i="56"/>
  <c r="BA600" i="56"/>
  <c r="BB600" i="56"/>
  <c r="BC600" i="56"/>
  <c r="AJ601" i="56"/>
  <c r="AK601" i="56"/>
  <c r="AL601" i="56"/>
  <c r="AM601" i="56"/>
  <c r="AN601" i="56"/>
  <c r="AO601" i="56"/>
  <c r="AP601" i="56"/>
  <c r="AQ601" i="56"/>
  <c r="AR601" i="56"/>
  <c r="AS601" i="56"/>
  <c r="AT601" i="56"/>
  <c r="AU601" i="56"/>
  <c r="AV601" i="56"/>
  <c r="AW601" i="56"/>
  <c r="AX601" i="56"/>
  <c r="AY601" i="56"/>
  <c r="AZ601" i="56"/>
  <c r="BA601" i="56"/>
  <c r="BB601" i="56"/>
  <c r="BC601" i="56"/>
  <c r="AJ602" i="56"/>
  <c r="AK602" i="56"/>
  <c r="AL602" i="56"/>
  <c r="AM602" i="56"/>
  <c r="AN602" i="56"/>
  <c r="AO602" i="56"/>
  <c r="AP602" i="56"/>
  <c r="AQ602" i="56"/>
  <c r="AR602" i="56"/>
  <c r="AS602" i="56"/>
  <c r="AT602" i="56"/>
  <c r="AU602" i="56"/>
  <c r="AV602" i="56"/>
  <c r="AW602" i="56"/>
  <c r="AX602" i="56"/>
  <c r="AY602" i="56"/>
  <c r="AZ602" i="56"/>
  <c r="BA602" i="56"/>
  <c r="BB602" i="56"/>
  <c r="BC602" i="56"/>
  <c r="AJ603" i="56"/>
  <c r="AK603" i="56"/>
  <c r="AL603" i="56"/>
  <c r="AM603" i="56"/>
  <c r="AN603" i="56"/>
  <c r="AO603" i="56"/>
  <c r="AP603" i="56"/>
  <c r="AQ603" i="56"/>
  <c r="AR603" i="56"/>
  <c r="AS603" i="56"/>
  <c r="AT603" i="56"/>
  <c r="AU603" i="56"/>
  <c r="AV603" i="56"/>
  <c r="AW603" i="56"/>
  <c r="AX603" i="56"/>
  <c r="AY603" i="56"/>
  <c r="AZ603" i="56"/>
  <c r="BA603" i="56"/>
  <c r="BB603" i="56"/>
  <c r="BC603" i="56"/>
  <c r="AJ604" i="56"/>
  <c r="AK604" i="56"/>
  <c r="AL604" i="56"/>
  <c r="AM604" i="56"/>
  <c r="AN604" i="56"/>
  <c r="AO604" i="56"/>
  <c r="AP604" i="56"/>
  <c r="AQ604" i="56"/>
  <c r="AR604" i="56"/>
  <c r="AS604" i="56"/>
  <c r="AT604" i="56"/>
  <c r="AU604" i="56"/>
  <c r="AV604" i="56"/>
  <c r="AW604" i="56"/>
  <c r="AX604" i="56"/>
  <c r="AY604" i="56"/>
  <c r="AZ604" i="56"/>
  <c r="BA604" i="56"/>
  <c r="BB604" i="56"/>
  <c r="BC604" i="56"/>
  <c r="AJ605" i="56"/>
  <c r="AK605" i="56"/>
  <c r="AL605" i="56"/>
  <c r="AM605" i="56"/>
  <c r="AN605" i="56"/>
  <c r="AO605" i="56"/>
  <c r="AP605" i="56"/>
  <c r="AQ605" i="56"/>
  <c r="AR605" i="56"/>
  <c r="AS605" i="56"/>
  <c r="AT605" i="56"/>
  <c r="AU605" i="56"/>
  <c r="AV605" i="56"/>
  <c r="AW605" i="56"/>
  <c r="AX605" i="56"/>
  <c r="AY605" i="56"/>
  <c r="AZ605" i="56"/>
  <c r="BA605" i="56"/>
  <c r="BB605" i="56"/>
  <c r="BC605" i="56"/>
  <c r="AJ606" i="56"/>
  <c r="AK606" i="56"/>
  <c r="AL606" i="56"/>
  <c r="AM606" i="56"/>
  <c r="AN606" i="56"/>
  <c r="AO606" i="56"/>
  <c r="AP606" i="56"/>
  <c r="AQ606" i="56"/>
  <c r="AR606" i="56"/>
  <c r="AS606" i="56"/>
  <c r="AT606" i="56"/>
  <c r="AU606" i="56"/>
  <c r="AV606" i="56"/>
  <c r="AW606" i="56"/>
  <c r="AX606" i="56"/>
  <c r="AY606" i="56"/>
  <c r="AZ606" i="56"/>
  <c r="BA606" i="56"/>
  <c r="BB606" i="56"/>
  <c r="BC606" i="56"/>
  <c r="AJ607" i="56"/>
  <c r="AK607" i="56"/>
  <c r="AL607" i="56"/>
  <c r="AM607" i="56"/>
  <c r="AN607" i="56"/>
  <c r="AO607" i="56"/>
  <c r="AP607" i="56"/>
  <c r="AQ607" i="56"/>
  <c r="AR607" i="56"/>
  <c r="AS607" i="56"/>
  <c r="AT607" i="56"/>
  <c r="AU607" i="56"/>
  <c r="AV607" i="56"/>
  <c r="AW607" i="56"/>
  <c r="AX607" i="56"/>
  <c r="AY607" i="56"/>
  <c r="AZ607" i="56"/>
  <c r="BA607" i="56"/>
  <c r="BB607" i="56"/>
  <c r="BC607" i="56"/>
  <c r="AJ608" i="56"/>
  <c r="AK608" i="56"/>
  <c r="AL608" i="56"/>
  <c r="AM608" i="56"/>
  <c r="AN608" i="56"/>
  <c r="AO608" i="56"/>
  <c r="AP608" i="56"/>
  <c r="AQ608" i="56"/>
  <c r="AR608" i="56"/>
  <c r="AS608" i="56"/>
  <c r="AT608" i="56"/>
  <c r="AU608" i="56"/>
  <c r="AV608" i="56"/>
  <c r="AW608" i="56"/>
  <c r="AX608" i="56"/>
  <c r="AY608" i="56"/>
  <c r="AZ608" i="56"/>
  <c r="BA608" i="56"/>
  <c r="BB608" i="56"/>
  <c r="BC608" i="56"/>
  <c r="AJ609" i="56"/>
  <c r="AK609" i="56"/>
  <c r="AL609" i="56"/>
  <c r="AM609" i="56"/>
  <c r="AN609" i="56"/>
  <c r="AO609" i="56"/>
  <c r="AP609" i="56"/>
  <c r="AQ609" i="56"/>
  <c r="AR609" i="56"/>
  <c r="AS609" i="56"/>
  <c r="AT609" i="56"/>
  <c r="AU609" i="56"/>
  <c r="AV609" i="56"/>
  <c r="AW609" i="56"/>
  <c r="AX609" i="56"/>
  <c r="AY609" i="56"/>
  <c r="AZ609" i="56"/>
  <c r="BA609" i="56"/>
  <c r="BB609" i="56"/>
  <c r="BC609" i="56"/>
  <c r="AJ610" i="56"/>
  <c r="AK610" i="56"/>
  <c r="AL610" i="56"/>
  <c r="AM610" i="56"/>
  <c r="AN610" i="56"/>
  <c r="AO610" i="56"/>
  <c r="AP610" i="56"/>
  <c r="AQ610" i="56"/>
  <c r="AR610" i="56"/>
  <c r="AS610" i="56"/>
  <c r="AT610" i="56"/>
  <c r="AU610" i="56"/>
  <c r="AV610" i="56"/>
  <c r="AW610" i="56"/>
  <c r="AX610" i="56"/>
  <c r="AY610" i="56"/>
  <c r="AZ610" i="56"/>
  <c r="BA610" i="56"/>
  <c r="BB610" i="56"/>
  <c r="BC610" i="56"/>
  <c r="AJ611" i="56"/>
  <c r="AK611" i="56"/>
  <c r="AL611" i="56"/>
  <c r="AM611" i="56"/>
  <c r="AN611" i="56"/>
  <c r="AO611" i="56"/>
  <c r="AP611" i="56"/>
  <c r="AQ611" i="56"/>
  <c r="AR611" i="56"/>
  <c r="AS611" i="56"/>
  <c r="AT611" i="56"/>
  <c r="AU611" i="56"/>
  <c r="AV611" i="56"/>
  <c r="AW611" i="56"/>
  <c r="AX611" i="56"/>
  <c r="AY611" i="56"/>
  <c r="AZ611" i="56"/>
  <c r="BA611" i="56"/>
  <c r="BB611" i="56"/>
  <c r="BC611" i="56"/>
  <c r="AJ612" i="56"/>
  <c r="AK612" i="56"/>
  <c r="AL612" i="56"/>
  <c r="AM612" i="56"/>
  <c r="AN612" i="56"/>
  <c r="AO612" i="56"/>
  <c r="AP612" i="56"/>
  <c r="AQ612" i="56"/>
  <c r="AR612" i="56"/>
  <c r="AS612" i="56"/>
  <c r="AT612" i="56"/>
  <c r="AU612" i="56"/>
  <c r="AV612" i="56"/>
  <c r="AW612" i="56"/>
  <c r="AX612" i="56"/>
  <c r="AY612" i="56"/>
  <c r="AZ612" i="56"/>
  <c r="BA612" i="56"/>
  <c r="BB612" i="56"/>
  <c r="BC612" i="56"/>
  <c r="AJ613" i="56"/>
  <c r="AK613" i="56"/>
  <c r="AL613" i="56"/>
  <c r="AM613" i="56"/>
  <c r="AN613" i="56"/>
  <c r="AO613" i="56"/>
  <c r="AP613" i="56"/>
  <c r="AQ613" i="56"/>
  <c r="AR613" i="56"/>
  <c r="AS613" i="56"/>
  <c r="AT613" i="56"/>
  <c r="AU613" i="56"/>
  <c r="AV613" i="56"/>
  <c r="AW613" i="56"/>
  <c r="AX613" i="56"/>
  <c r="AY613" i="56"/>
  <c r="AZ613" i="56"/>
  <c r="BA613" i="56"/>
  <c r="BB613" i="56"/>
  <c r="BC613" i="56"/>
  <c r="AJ614" i="56"/>
  <c r="AK614" i="56"/>
  <c r="AL614" i="56"/>
  <c r="AM614" i="56"/>
  <c r="AN614" i="56"/>
  <c r="AO614" i="56"/>
  <c r="AP614" i="56"/>
  <c r="AQ614" i="56"/>
  <c r="AR614" i="56"/>
  <c r="AS614" i="56"/>
  <c r="AT614" i="56"/>
  <c r="AU614" i="56"/>
  <c r="AV614" i="56"/>
  <c r="AW614" i="56"/>
  <c r="AX614" i="56"/>
  <c r="AY614" i="56"/>
  <c r="AZ614" i="56"/>
  <c r="BA614" i="56"/>
  <c r="BB614" i="56"/>
  <c r="BC614" i="56"/>
  <c r="AJ615" i="56"/>
  <c r="AK615" i="56"/>
  <c r="AL615" i="56"/>
  <c r="AM615" i="56"/>
  <c r="AN615" i="56"/>
  <c r="AO615" i="56"/>
  <c r="AP615" i="56"/>
  <c r="AQ615" i="56"/>
  <c r="AR615" i="56"/>
  <c r="AS615" i="56"/>
  <c r="AT615" i="56"/>
  <c r="AU615" i="56"/>
  <c r="AV615" i="56"/>
  <c r="AW615" i="56"/>
  <c r="AX615" i="56"/>
  <c r="AY615" i="56"/>
  <c r="AZ615" i="56"/>
  <c r="BA615" i="56"/>
  <c r="BB615" i="56"/>
  <c r="BC615" i="56"/>
  <c r="AJ616" i="56"/>
  <c r="AK616" i="56"/>
  <c r="AL616" i="56"/>
  <c r="AM616" i="56"/>
  <c r="AN616" i="56"/>
  <c r="AO616" i="56"/>
  <c r="AP616" i="56"/>
  <c r="AQ616" i="56"/>
  <c r="AR616" i="56"/>
  <c r="AS616" i="56"/>
  <c r="AT616" i="56"/>
  <c r="AU616" i="56"/>
  <c r="AV616" i="56"/>
  <c r="AW616" i="56"/>
  <c r="AX616" i="56"/>
  <c r="AY616" i="56"/>
  <c r="AZ616" i="56"/>
  <c r="BA616" i="56"/>
  <c r="BB616" i="56"/>
  <c r="BC616" i="56"/>
  <c r="AJ617" i="56"/>
  <c r="AK617" i="56"/>
  <c r="AL617" i="56"/>
  <c r="AM617" i="56"/>
  <c r="AN617" i="56"/>
  <c r="AO617" i="56"/>
  <c r="AP617" i="56"/>
  <c r="AQ617" i="56"/>
  <c r="AR617" i="56"/>
  <c r="AS617" i="56"/>
  <c r="AT617" i="56"/>
  <c r="AU617" i="56"/>
  <c r="AV617" i="56"/>
  <c r="AW617" i="56"/>
  <c r="AX617" i="56"/>
  <c r="AY617" i="56"/>
  <c r="AZ617" i="56"/>
  <c r="BA617" i="56"/>
  <c r="BB617" i="56"/>
  <c r="BC617" i="56"/>
  <c r="AJ618" i="56"/>
  <c r="AK618" i="56"/>
  <c r="AL618" i="56"/>
  <c r="AM618" i="56"/>
  <c r="AN618" i="56"/>
  <c r="AO618" i="56"/>
  <c r="AP618" i="56"/>
  <c r="AQ618" i="56"/>
  <c r="AR618" i="56"/>
  <c r="AS618" i="56"/>
  <c r="AT618" i="56"/>
  <c r="AU618" i="56"/>
  <c r="AV618" i="56"/>
  <c r="AW618" i="56"/>
  <c r="AX618" i="56"/>
  <c r="AY618" i="56"/>
  <c r="AZ618" i="56"/>
  <c r="BA618" i="56"/>
  <c r="BB618" i="56"/>
  <c r="BC618" i="56"/>
  <c r="AJ619" i="56"/>
  <c r="AK619" i="56"/>
  <c r="AL619" i="56"/>
  <c r="AM619" i="56"/>
  <c r="AN619" i="56"/>
  <c r="AO619" i="56"/>
  <c r="AP619" i="56"/>
  <c r="AQ619" i="56"/>
  <c r="AR619" i="56"/>
  <c r="AS619" i="56"/>
  <c r="AT619" i="56"/>
  <c r="AU619" i="56"/>
  <c r="AV619" i="56"/>
  <c r="AW619" i="56"/>
  <c r="AX619" i="56"/>
  <c r="AY619" i="56"/>
  <c r="AZ619" i="56"/>
  <c r="BA619" i="56"/>
  <c r="BB619" i="56"/>
  <c r="BC619" i="56"/>
  <c r="AJ620" i="56"/>
  <c r="AK620" i="56"/>
  <c r="AL620" i="56"/>
  <c r="AM620" i="56"/>
  <c r="AN620" i="56"/>
  <c r="AO620" i="56"/>
  <c r="AP620" i="56"/>
  <c r="AQ620" i="56"/>
  <c r="AR620" i="56"/>
  <c r="AS620" i="56"/>
  <c r="AT620" i="56"/>
  <c r="AU620" i="56"/>
  <c r="AV620" i="56"/>
  <c r="AW620" i="56"/>
  <c r="AX620" i="56"/>
  <c r="AY620" i="56"/>
  <c r="AZ620" i="56"/>
  <c r="BA620" i="56"/>
  <c r="BB620" i="56"/>
  <c r="BC620" i="56"/>
  <c r="AJ621" i="56"/>
  <c r="AK621" i="56"/>
  <c r="AL621" i="56"/>
  <c r="AM621" i="56"/>
  <c r="AN621" i="56"/>
  <c r="AO621" i="56"/>
  <c r="AP621" i="56"/>
  <c r="AQ621" i="56"/>
  <c r="AR621" i="56"/>
  <c r="AS621" i="56"/>
  <c r="AT621" i="56"/>
  <c r="AU621" i="56"/>
  <c r="AV621" i="56"/>
  <c r="AW621" i="56"/>
  <c r="AX621" i="56"/>
  <c r="AY621" i="56"/>
  <c r="AZ621" i="56"/>
  <c r="BA621" i="56"/>
  <c r="BB621" i="56"/>
  <c r="BC621" i="56"/>
  <c r="AJ622" i="56"/>
  <c r="AK622" i="56"/>
  <c r="AL622" i="56"/>
  <c r="AM622" i="56"/>
  <c r="AN622" i="56"/>
  <c r="AO622" i="56"/>
  <c r="AP622" i="56"/>
  <c r="AQ622" i="56"/>
  <c r="AR622" i="56"/>
  <c r="AS622" i="56"/>
  <c r="AT622" i="56"/>
  <c r="AU622" i="56"/>
  <c r="AV622" i="56"/>
  <c r="AW622" i="56"/>
  <c r="AX622" i="56"/>
  <c r="AY622" i="56"/>
  <c r="AZ622" i="56"/>
  <c r="BA622" i="56"/>
  <c r="BB622" i="56"/>
  <c r="BC622" i="56"/>
  <c r="AJ623" i="56"/>
  <c r="AK623" i="56"/>
  <c r="AL623" i="56"/>
  <c r="AM623" i="56"/>
  <c r="AN623" i="56"/>
  <c r="AO623" i="56"/>
  <c r="AP623" i="56"/>
  <c r="AQ623" i="56"/>
  <c r="AR623" i="56"/>
  <c r="AS623" i="56"/>
  <c r="AT623" i="56"/>
  <c r="AU623" i="56"/>
  <c r="AV623" i="56"/>
  <c r="AW623" i="56"/>
  <c r="AX623" i="56"/>
  <c r="AY623" i="56"/>
  <c r="AZ623" i="56"/>
  <c r="BA623" i="56"/>
  <c r="BB623" i="56"/>
  <c r="BC623" i="56"/>
  <c r="AJ624" i="56"/>
  <c r="AK624" i="56"/>
  <c r="AL624" i="56"/>
  <c r="AM624" i="56"/>
  <c r="AN624" i="56"/>
  <c r="AO624" i="56"/>
  <c r="AP624" i="56"/>
  <c r="AQ624" i="56"/>
  <c r="AR624" i="56"/>
  <c r="AS624" i="56"/>
  <c r="AT624" i="56"/>
  <c r="AU624" i="56"/>
  <c r="AV624" i="56"/>
  <c r="AW624" i="56"/>
  <c r="AX624" i="56"/>
  <c r="AY624" i="56"/>
  <c r="AZ624" i="56"/>
  <c r="BA624" i="56"/>
  <c r="BB624" i="56"/>
  <c r="BC624" i="56"/>
  <c r="AJ625" i="56"/>
  <c r="AK625" i="56"/>
  <c r="AL625" i="56"/>
  <c r="AM625" i="56"/>
  <c r="AN625" i="56"/>
  <c r="AO625" i="56"/>
  <c r="AP625" i="56"/>
  <c r="AQ625" i="56"/>
  <c r="AR625" i="56"/>
  <c r="AS625" i="56"/>
  <c r="AT625" i="56"/>
  <c r="AU625" i="56"/>
  <c r="AV625" i="56"/>
  <c r="AW625" i="56"/>
  <c r="AX625" i="56"/>
  <c r="AY625" i="56"/>
  <c r="AZ625" i="56"/>
  <c r="BA625" i="56"/>
  <c r="BB625" i="56"/>
  <c r="BC625" i="56"/>
  <c r="AJ626" i="56"/>
  <c r="AK626" i="56"/>
  <c r="AL626" i="56"/>
  <c r="AM626" i="56"/>
  <c r="AN626" i="56"/>
  <c r="AO626" i="56"/>
  <c r="AP626" i="56"/>
  <c r="AQ626" i="56"/>
  <c r="AR626" i="56"/>
  <c r="AS626" i="56"/>
  <c r="AT626" i="56"/>
  <c r="AU626" i="56"/>
  <c r="AV626" i="56"/>
  <c r="AW626" i="56"/>
  <c r="AX626" i="56"/>
  <c r="AY626" i="56"/>
  <c r="AZ626" i="56"/>
  <c r="BA626" i="56"/>
  <c r="BB626" i="56"/>
  <c r="BC626" i="56"/>
  <c r="AJ627" i="56"/>
  <c r="AK627" i="56"/>
  <c r="AL627" i="56"/>
  <c r="AM627" i="56"/>
  <c r="AN627" i="56"/>
  <c r="AO627" i="56"/>
  <c r="AP627" i="56"/>
  <c r="AQ627" i="56"/>
  <c r="AR627" i="56"/>
  <c r="AS627" i="56"/>
  <c r="AT627" i="56"/>
  <c r="AU627" i="56"/>
  <c r="AV627" i="56"/>
  <c r="AW627" i="56"/>
  <c r="AX627" i="56"/>
  <c r="AY627" i="56"/>
  <c r="AZ627" i="56"/>
  <c r="BA627" i="56"/>
  <c r="BB627" i="56"/>
  <c r="BC627" i="56"/>
  <c r="AJ628" i="56"/>
  <c r="AK628" i="56"/>
  <c r="AL628" i="56"/>
  <c r="AM628" i="56"/>
  <c r="AN628" i="56"/>
  <c r="AO628" i="56"/>
  <c r="AP628" i="56"/>
  <c r="AQ628" i="56"/>
  <c r="AR628" i="56"/>
  <c r="AS628" i="56"/>
  <c r="AT628" i="56"/>
  <c r="AU628" i="56"/>
  <c r="AV628" i="56"/>
  <c r="AW628" i="56"/>
  <c r="AX628" i="56"/>
  <c r="AY628" i="56"/>
  <c r="AZ628" i="56"/>
  <c r="BA628" i="56"/>
  <c r="BB628" i="56"/>
  <c r="BC628" i="56"/>
  <c r="AJ629" i="56"/>
  <c r="AK629" i="56"/>
  <c r="AL629" i="56"/>
  <c r="AM629" i="56"/>
  <c r="AN629" i="56"/>
  <c r="AO629" i="56"/>
  <c r="AP629" i="56"/>
  <c r="AQ629" i="56"/>
  <c r="AR629" i="56"/>
  <c r="AS629" i="56"/>
  <c r="AT629" i="56"/>
  <c r="AU629" i="56"/>
  <c r="AV629" i="56"/>
  <c r="AW629" i="56"/>
  <c r="AX629" i="56"/>
  <c r="AY629" i="56"/>
  <c r="AZ629" i="56"/>
  <c r="BA629" i="56"/>
  <c r="BB629" i="56"/>
  <c r="BC629" i="56"/>
  <c r="AJ519" i="56"/>
  <c r="AK519" i="56"/>
  <c r="AL519" i="56"/>
  <c r="AM519" i="56"/>
  <c r="AN519" i="56"/>
  <c r="AO519" i="56"/>
  <c r="AP519" i="56"/>
  <c r="AQ519" i="56"/>
  <c r="AR519" i="56"/>
  <c r="AS519" i="56"/>
  <c r="AT519" i="56"/>
  <c r="AU519" i="56"/>
  <c r="AV519" i="56"/>
  <c r="AW519" i="56"/>
  <c r="AX519" i="56"/>
  <c r="AY519" i="56"/>
  <c r="AZ519" i="56"/>
  <c r="BA519" i="56"/>
  <c r="BB519" i="56"/>
  <c r="BC519" i="56"/>
  <c r="AJ631" i="56"/>
  <c r="AK631" i="56"/>
  <c r="AL631" i="56"/>
  <c r="AM631" i="56"/>
  <c r="AN631" i="56"/>
  <c r="AO631" i="56"/>
  <c r="AP631" i="56"/>
  <c r="AQ631" i="56"/>
  <c r="AR631" i="56"/>
  <c r="AS631" i="56"/>
  <c r="AT631" i="56"/>
  <c r="AU631" i="56"/>
  <c r="AV631" i="56"/>
  <c r="AW631" i="56"/>
  <c r="AX631" i="56"/>
  <c r="AY631" i="56"/>
  <c r="AZ631" i="56"/>
  <c r="BA631" i="56"/>
  <c r="BB631" i="56"/>
  <c r="BC631" i="56"/>
  <c r="AJ632" i="56"/>
  <c r="AK632" i="56"/>
  <c r="AL632" i="56"/>
  <c r="AM632" i="56"/>
  <c r="AN632" i="56"/>
  <c r="AO632" i="56"/>
  <c r="AP632" i="56"/>
  <c r="AQ632" i="56"/>
  <c r="AR632" i="56"/>
  <c r="AS632" i="56"/>
  <c r="AT632" i="56"/>
  <c r="AU632" i="56"/>
  <c r="AV632" i="56"/>
  <c r="AW632" i="56"/>
  <c r="AX632" i="56"/>
  <c r="AY632" i="56"/>
  <c r="AZ632" i="56"/>
  <c r="BA632" i="56"/>
  <c r="BB632" i="56"/>
  <c r="BC632" i="56"/>
  <c r="AJ633" i="56"/>
  <c r="AK633" i="56"/>
  <c r="AL633" i="56"/>
  <c r="AM633" i="56"/>
  <c r="AN633" i="56"/>
  <c r="AO633" i="56"/>
  <c r="AP633" i="56"/>
  <c r="AQ633" i="56"/>
  <c r="AR633" i="56"/>
  <c r="AS633" i="56"/>
  <c r="AT633" i="56"/>
  <c r="AU633" i="56"/>
  <c r="AV633" i="56"/>
  <c r="AW633" i="56"/>
  <c r="AX633" i="56"/>
  <c r="AY633" i="56"/>
  <c r="AZ633" i="56"/>
  <c r="BA633" i="56"/>
  <c r="BB633" i="56"/>
  <c r="BC633" i="56"/>
  <c r="AJ585" i="56"/>
  <c r="AK585" i="56"/>
  <c r="AL585" i="56"/>
  <c r="AM585" i="56"/>
  <c r="AN585" i="56"/>
  <c r="AO585" i="56"/>
  <c r="AP585" i="56"/>
  <c r="AQ585" i="56"/>
  <c r="AR585" i="56"/>
  <c r="AS585" i="56"/>
  <c r="AT585" i="56"/>
  <c r="AU585" i="56"/>
  <c r="AV585" i="56"/>
  <c r="AW585" i="56"/>
  <c r="AX585" i="56"/>
  <c r="AY585" i="56"/>
  <c r="AZ585" i="56"/>
  <c r="BA585" i="56"/>
  <c r="BB585" i="56"/>
  <c r="BC585" i="56"/>
  <c r="AJ635" i="56"/>
  <c r="AK635" i="56"/>
  <c r="AL635" i="56"/>
  <c r="AM635" i="56"/>
  <c r="AN635" i="56"/>
  <c r="AO635" i="56"/>
  <c r="AP635" i="56"/>
  <c r="AQ635" i="56"/>
  <c r="AR635" i="56"/>
  <c r="AS635" i="56"/>
  <c r="AT635" i="56"/>
  <c r="AU635" i="56"/>
  <c r="AV635" i="56"/>
  <c r="AW635" i="56"/>
  <c r="AX635" i="56"/>
  <c r="AY635" i="56"/>
  <c r="AZ635" i="56"/>
  <c r="BA635" i="56"/>
  <c r="BB635" i="56"/>
  <c r="BC635" i="56"/>
  <c r="AJ636" i="56"/>
  <c r="AK636" i="56"/>
  <c r="AL636" i="56"/>
  <c r="AM636" i="56"/>
  <c r="AN636" i="56"/>
  <c r="AO636" i="56"/>
  <c r="AP636" i="56"/>
  <c r="AQ636" i="56"/>
  <c r="AR636" i="56"/>
  <c r="AS636" i="56"/>
  <c r="AT636" i="56"/>
  <c r="AU636" i="56"/>
  <c r="AV636" i="56"/>
  <c r="AW636" i="56"/>
  <c r="AX636" i="56"/>
  <c r="AY636" i="56"/>
  <c r="AZ636" i="56"/>
  <c r="BA636" i="56"/>
  <c r="BB636" i="56"/>
  <c r="BC636" i="56"/>
  <c r="AJ637" i="56"/>
  <c r="AK637" i="56"/>
  <c r="AL637" i="56"/>
  <c r="AM637" i="56"/>
  <c r="AN637" i="56"/>
  <c r="AO637" i="56"/>
  <c r="AP637" i="56"/>
  <c r="AQ637" i="56"/>
  <c r="AR637" i="56"/>
  <c r="AS637" i="56"/>
  <c r="AT637" i="56"/>
  <c r="AU637" i="56"/>
  <c r="AV637" i="56"/>
  <c r="AW637" i="56"/>
  <c r="AX637" i="56"/>
  <c r="AY637" i="56"/>
  <c r="AZ637" i="56"/>
  <c r="BA637" i="56"/>
  <c r="BB637" i="56"/>
  <c r="BC637" i="56"/>
  <c r="AJ638" i="56"/>
  <c r="AK638" i="56"/>
  <c r="AL638" i="56"/>
  <c r="AM638" i="56"/>
  <c r="AN638" i="56"/>
  <c r="AO638" i="56"/>
  <c r="AP638" i="56"/>
  <c r="AQ638" i="56"/>
  <c r="AR638" i="56"/>
  <c r="AS638" i="56"/>
  <c r="AT638" i="56"/>
  <c r="AU638" i="56"/>
  <c r="AV638" i="56"/>
  <c r="AW638" i="56"/>
  <c r="AX638" i="56"/>
  <c r="AY638" i="56"/>
  <c r="AZ638" i="56"/>
  <c r="BA638" i="56"/>
  <c r="BB638" i="56"/>
  <c r="BC638" i="56"/>
  <c r="AJ639" i="56"/>
  <c r="AK639" i="56"/>
  <c r="AL639" i="56"/>
  <c r="AM639" i="56"/>
  <c r="AN639" i="56"/>
  <c r="AO639" i="56"/>
  <c r="AP639" i="56"/>
  <c r="AQ639" i="56"/>
  <c r="AR639" i="56"/>
  <c r="AS639" i="56"/>
  <c r="AT639" i="56"/>
  <c r="AU639" i="56"/>
  <c r="AV639" i="56"/>
  <c r="AW639" i="56"/>
  <c r="AX639" i="56"/>
  <c r="AY639" i="56"/>
  <c r="AZ639" i="56"/>
  <c r="BA639" i="56"/>
  <c r="BB639" i="56"/>
  <c r="BC639" i="56"/>
  <c r="AJ640" i="56"/>
  <c r="AK640" i="56"/>
  <c r="AL640" i="56"/>
  <c r="AM640" i="56"/>
  <c r="AN640" i="56"/>
  <c r="AO640" i="56"/>
  <c r="AP640" i="56"/>
  <c r="AQ640" i="56"/>
  <c r="AR640" i="56"/>
  <c r="AS640" i="56"/>
  <c r="AT640" i="56"/>
  <c r="AU640" i="56"/>
  <c r="AV640" i="56"/>
  <c r="AW640" i="56"/>
  <c r="AX640" i="56"/>
  <c r="AY640" i="56"/>
  <c r="AZ640" i="56"/>
  <c r="BA640" i="56"/>
  <c r="BB640" i="56"/>
  <c r="BC640" i="56"/>
  <c r="AJ641" i="56"/>
  <c r="AK641" i="56"/>
  <c r="AL641" i="56"/>
  <c r="AM641" i="56"/>
  <c r="AN641" i="56"/>
  <c r="AO641" i="56"/>
  <c r="AP641" i="56"/>
  <c r="AQ641" i="56"/>
  <c r="AR641" i="56"/>
  <c r="AS641" i="56"/>
  <c r="AT641" i="56"/>
  <c r="AU641" i="56"/>
  <c r="AV641" i="56"/>
  <c r="AW641" i="56"/>
  <c r="AX641" i="56"/>
  <c r="AY641" i="56"/>
  <c r="AZ641" i="56"/>
  <c r="BA641" i="56"/>
  <c r="BB641" i="56"/>
  <c r="BC641" i="56"/>
  <c r="AJ642" i="56"/>
  <c r="AK642" i="56"/>
  <c r="AL642" i="56"/>
  <c r="AM642" i="56"/>
  <c r="AN642" i="56"/>
  <c r="AO642" i="56"/>
  <c r="AP642" i="56"/>
  <c r="AQ642" i="56"/>
  <c r="AR642" i="56"/>
  <c r="AS642" i="56"/>
  <c r="AT642" i="56"/>
  <c r="AU642" i="56"/>
  <c r="AV642" i="56"/>
  <c r="AW642" i="56"/>
  <c r="AX642" i="56"/>
  <c r="AY642" i="56"/>
  <c r="AZ642" i="56"/>
  <c r="BA642" i="56"/>
  <c r="BB642" i="56"/>
  <c r="BC642" i="56"/>
  <c r="AJ643" i="56"/>
  <c r="AK643" i="56"/>
  <c r="AL643" i="56"/>
  <c r="AM643" i="56"/>
  <c r="AN643" i="56"/>
  <c r="AO643" i="56"/>
  <c r="AP643" i="56"/>
  <c r="AQ643" i="56"/>
  <c r="AR643" i="56"/>
  <c r="AS643" i="56"/>
  <c r="AT643" i="56"/>
  <c r="AU643" i="56"/>
  <c r="AV643" i="56"/>
  <c r="AW643" i="56"/>
  <c r="AX643" i="56"/>
  <c r="AY643" i="56"/>
  <c r="AZ643" i="56"/>
  <c r="BA643" i="56"/>
  <c r="BB643" i="56"/>
  <c r="BC643" i="56"/>
  <c r="AJ644" i="56"/>
  <c r="AK644" i="56"/>
  <c r="AL644" i="56"/>
  <c r="AM644" i="56"/>
  <c r="AN644" i="56"/>
  <c r="AO644" i="56"/>
  <c r="AP644" i="56"/>
  <c r="AQ644" i="56"/>
  <c r="AR644" i="56"/>
  <c r="AS644" i="56"/>
  <c r="AT644" i="56"/>
  <c r="AU644" i="56"/>
  <c r="AV644" i="56"/>
  <c r="AW644" i="56"/>
  <c r="AX644" i="56"/>
  <c r="AY644" i="56"/>
  <c r="AZ644" i="56"/>
  <c r="BA644" i="56"/>
  <c r="BB644" i="56"/>
  <c r="BC644" i="56"/>
  <c r="AJ645" i="56"/>
  <c r="AK645" i="56"/>
  <c r="AL645" i="56"/>
  <c r="AM645" i="56"/>
  <c r="AN645" i="56"/>
  <c r="AO645" i="56"/>
  <c r="AP645" i="56"/>
  <c r="AQ645" i="56"/>
  <c r="AR645" i="56"/>
  <c r="AS645" i="56"/>
  <c r="AT645" i="56"/>
  <c r="AU645" i="56"/>
  <c r="AV645" i="56"/>
  <c r="AW645" i="56"/>
  <c r="AX645" i="56"/>
  <c r="AY645" i="56"/>
  <c r="AZ645" i="56"/>
  <c r="BA645" i="56"/>
  <c r="BB645" i="56"/>
  <c r="BC645" i="56"/>
  <c r="AJ646" i="56"/>
  <c r="AK646" i="56"/>
  <c r="AL646" i="56"/>
  <c r="AM646" i="56"/>
  <c r="AN646" i="56"/>
  <c r="AO646" i="56"/>
  <c r="AP646" i="56"/>
  <c r="AQ646" i="56"/>
  <c r="AR646" i="56"/>
  <c r="AS646" i="56"/>
  <c r="AT646" i="56"/>
  <c r="AU646" i="56"/>
  <c r="AV646" i="56"/>
  <c r="AW646" i="56"/>
  <c r="AX646" i="56"/>
  <c r="AY646" i="56"/>
  <c r="AZ646" i="56"/>
  <c r="BA646" i="56"/>
  <c r="BB646" i="56"/>
  <c r="BC646" i="56"/>
  <c r="AJ647" i="56"/>
  <c r="AK647" i="56"/>
  <c r="AL647" i="56"/>
  <c r="AM647" i="56"/>
  <c r="AN647" i="56"/>
  <c r="AO647" i="56"/>
  <c r="AP647" i="56"/>
  <c r="AQ647" i="56"/>
  <c r="AR647" i="56"/>
  <c r="AS647" i="56"/>
  <c r="AT647" i="56"/>
  <c r="AU647" i="56"/>
  <c r="AV647" i="56"/>
  <c r="AW647" i="56"/>
  <c r="AX647" i="56"/>
  <c r="AY647" i="56"/>
  <c r="AZ647" i="56"/>
  <c r="BA647" i="56"/>
  <c r="BB647" i="56"/>
  <c r="BC647" i="56"/>
  <c r="AJ648" i="56"/>
  <c r="AK648" i="56"/>
  <c r="AL648" i="56"/>
  <c r="AM648" i="56"/>
  <c r="AN648" i="56"/>
  <c r="AO648" i="56"/>
  <c r="AP648" i="56"/>
  <c r="AQ648" i="56"/>
  <c r="AR648" i="56"/>
  <c r="AS648" i="56"/>
  <c r="AT648" i="56"/>
  <c r="AU648" i="56"/>
  <c r="AV648" i="56"/>
  <c r="AW648" i="56"/>
  <c r="AX648" i="56"/>
  <c r="AY648" i="56"/>
  <c r="AZ648" i="56"/>
  <c r="BA648" i="56"/>
  <c r="BB648" i="56"/>
  <c r="BC648" i="56"/>
  <c r="AJ649" i="56"/>
  <c r="AK649" i="56"/>
  <c r="AL649" i="56"/>
  <c r="AM649" i="56"/>
  <c r="AN649" i="56"/>
  <c r="AO649" i="56"/>
  <c r="AP649" i="56"/>
  <c r="AQ649" i="56"/>
  <c r="AR649" i="56"/>
  <c r="AS649" i="56"/>
  <c r="AT649" i="56"/>
  <c r="AU649" i="56"/>
  <c r="AV649" i="56"/>
  <c r="AW649" i="56"/>
  <c r="AX649" i="56"/>
  <c r="AY649" i="56"/>
  <c r="AZ649" i="56"/>
  <c r="BA649" i="56"/>
  <c r="BB649" i="56"/>
  <c r="BC649" i="56"/>
  <c r="AJ650" i="56"/>
  <c r="AK650" i="56"/>
  <c r="AL650" i="56"/>
  <c r="AM650" i="56"/>
  <c r="AN650" i="56"/>
  <c r="AO650" i="56"/>
  <c r="AP650" i="56"/>
  <c r="AQ650" i="56"/>
  <c r="AR650" i="56"/>
  <c r="AS650" i="56"/>
  <c r="AT650" i="56"/>
  <c r="AU650" i="56"/>
  <c r="AV650" i="56"/>
  <c r="AW650" i="56"/>
  <c r="AX650" i="56"/>
  <c r="AY650" i="56"/>
  <c r="AZ650" i="56"/>
  <c r="BA650" i="56"/>
  <c r="BB650" i="56"/>
  <c r="BC650" i="56"/>
  <c r="AJ651" i="56"/>
  <c r="AK651" i="56"/>
  <c r="AL651" i="56"/>
  <c r="AM651" i="56"/>
  <c r="AN651" i="56"/>
  <c r="AO651" i="56"/>
  <c r="AP651" i="56"/>
  <c r="AQ651" i="56"/>
  <c r="AR651" i="56"/>
  <c r="AS651" i="56"/>
  <c r="AT651" i="56"/>
  <c r="AU651" i="56"/>
  <c r="AV651" i="56"/>
  <c r="AW651" i="56"/>
  <c r="AX651" i="56"/>
  <c r="AY651" i="56"/>
  <c r="AZ651" i="56"/>
  <c r="BA651" i="56"/>
  <c r="BB651" i="56"/>
  <c r="BC651" i="56"/>
  <c r="AJ652" i="56"/>
  <c r="AK652" i="56"/>
  <c r="AL652" i="56"/>
  <c r="AM652" i="56"/>
  <c r="AN652" i="56"/>
  <c r="AO652" i="56"/>
  <c r="AP652" i="56"/>
  <c r="AQ652" i="56"/>
  <c r="AR652" i="56"/>
  <c r="AS652" i="56"/>
  <c r="AT652" i="56"/>
  <c r="AU652" i="56"/>
  <c r="AV652" i="56"/>
  <c r="AW652" i="56"/>
  <c r="AX652" i="56"/>
  <c r="AY652" i="56"/>
  <c r="AZ652" i="56"/>
  <c r="BA652" i="56"/>
  <c r="BB652" i="56"/>
  <c r="BC652" i="56"/>
  <c r="AJ653" i="56"/>
  <c r="AK653" i="56"/>
  <c r="AL653" i="56"/>
  <c r="AM653" i="56"/>
  <c r="AN653" i="56"/>
  <c r="AO653" i="56"/>
  <c r="AP653" i="56"/>
  <c r="AQ653" i="56"/>
  <c r="AR653" i="56"/>
  <c r="AS653" i="56"/>
  <c r="AT653" i="56"/>
  <c r="AU653" i="56"/>
  <c r="AV653" i="56"/>
  <c r="AW653" i="56"/>
  <c r="AX653" i="56"/>
  <c r="AY653" i="56"/>
  <c r="AZ653" i="56"/>
  <c r="BA653" i="56"/>
  <c r="BB653" i="56"/>
  <c r="BC653" i="56"/>
  <c r="AJ654" i="56"/>
  <c r="AK654" i="56"/>
  <c r="AL654" i="56"/>
  <c r="AM654" i="56"/>
  <c r="AN654" i="56"/>
  <c r="AO654" i="56"/>
  <c r="AP654" i="56"/>
  <c r="AQ654" i="56"/>
  <c r="AR654" i="56"/>
  <c r="AS654" i="56"/>
  <c r="AT654" i="56"/>
  <c r="AU654" i="56"/>
  <c r="AV654" i="56"/>
  <c r="AW654" i="56"/>
  <c r="AX654" i="56"/>
  <c r="AY654" i="56"/>
  <c r="AZ654" i="56"/>
  <c r="BA654" i="56"/>
  <c r="BB654" i="56"/>
  <c r="BC654" i="56"/>
  <c r="AJ655" i="56"/>
  <c r="AK655" i="56"/>
  <c r="AL655" i="56"/>
  <c r="AM655" i="56"/>
  <c r="AN655" i="56"/>
  <c r="AO655" i="56"/>
  <c r="AP655" i="56"/>
  <c r="AQ655" i="56"/>
  <c r="AR655" i="56"/>
  <c r="AS655" i="56"/>
  <c r="AT655" i="56"/>
  <c r="AU655" i="56"/>
  <c r="AV655" i="56"/>
  <c r="AW655" i="56"/>
  <c r="AX655" i="56"/>
  <c r="AY655" i="56"/>
  <c r="AZ655" i="56"/>
  <c r="BA655" i="56"/>
  <c r="BB655" i="56"/>
  <c r="BC655" i="56"/>
  <c r="AJ656" i="56"/>
  <c r="AK656" i="56"/>
  <c r="AL656" i="56"/>
  <c r="AM656" i="56"/>
  <c r="AN656" i="56"/>
  <c r="AO656" i="56"/>
  <c r="AP656" i="56"/>
  <c r="AQ656" i="56"/>
  <c r="AR656" i="56"/>
  <c r="AS656" i="56"/>
  <c r="AT656" i="56"/>
  <c r="AU656" i="56"/>
  <c r="AV656" i="56"/>
  <c r="AW656" i="56"/>
  <c r="AX656" i="56"/>
  <c r="AY656" i="56"/>
  <c r="AZ656" i="56"/>
  <c r="BA656" i="56"/>
  <c r="BB656" i="56"/>
  <c r="BC656" i="56"/>
  <c r="AJ657" i="56"/>
  <c r="AK657" i="56"/>
  <c r="AL657" i="56"/>
  <c r="AM657" i="56"/>
  <c r="AN657" i="56"/>
  <c r="AO657" i="56"/>
  <c r="AP657" i="56"/>
  <c r="AQ657" i="56"/>
  <c r="AR657" i="56"/>
  <c r="AS657" i="56"/>
  <c r="AT657" i="56"/>
  <c r="AU657" i="56"/>
  <c r="AV657" i="56"/>
  <c r="AW657" i="56"/>
  <c r="AX657" i="56"/>
  <c r="AY657" i="56"/>
  <c r="AZ657" i="56"/>
  <c r="BA657" i="56"/>
  <c r="BB657" i="56"/>
  <c r="BC657" i="56"/>
  <c r="AJ658" i="56"/>
  <c r="AK658" i="56"/>
  <c r="AL658" i="56"/>
  <c r="AM658" i="56"/>
  <c r="AN658" i="56"/>
  <c r="AO658" i="56"/>
  <c r="AP658" i="56"/>
  <c r="AQ658" i="56"/>
  <c r="AR658" i="56"/>
  <c r="AS658" i="56"/>
  <c r="AT658" i="56"/>
  <c r="AU658" i="56"/>
  <c r="AV658" i="56"/>
  <c r="AW658" i="56"/>
  <c r="AX658" i="56"/>
  <c r="AY658" i="56"/>
  <c r="AZ658" i="56"/>
  <c r="BA658" i="56"/>
  <c r="BB658" i="56"/>
  <c r="BC658" i="56"/>
  <c r="AJ659" i="56"/>
  <c r="AK659" i="56"/>
  <c r="AL659" i="56"/>
  <c r="AM659" i="56"/>
  <c r="AN659" i="56"/>
  <c r="AO659" i="56"/>
  <c r="AP659" i="56"/>
  <c r="AQ659" i="56"/>
  <c r="AR659" i="56"/>
  <c r="AS659" i="56"/>
  <c r="AT659" i="56"/>
  <c r="AU659" i="56"/>
  <c r="AV659" i="56"/>
  <c r="AW659" i="56"/>
  <c r="AX659" i="56"/>
  <c r="AY659" i="56"/>
  <c r="AZ659" i="56"/>
  <c r="BA659" i="56"/>
  <c r="BB659" i="56"/>
  <c r="BC659" i="56"/>
  <c r="AJ660" i="56"/>
  <c r="AK660" i="56"/>
  <c r="AL660" i="56"/>
  <c r="AM660" i="56"/>
  <c r="AN660" i="56"/>
  <c r="AO660" i="56"/>
  <c r="AP660" i="56"/>
  <c r="AQ660" i="56"/>
  <c r="AR660" i="56"/>
  <c r="AS660" i="56"/>
  <c r="AT660" i="56"/>
  <c r="AU660" i="56"/>
  <c r="AV660" i="56"/>
  <c r="AW660" i="56"/>
  <c r="AX660" i="56"/>
  <c r="AY660" i="56"/>
  <c r="AZ660" i="56"/>
  <c r="BA660" i="56"/>
  <c r="BB660" i="56"/>
  <c r="BC660" i="56"/>
  <c r="AJ661" i="56"/>
  <c r="AK661" i="56"/>
  <c r="AL661" i="56"/>
  <c r="AM661" i="56"/>
  <c r="AN661" i="56"/>
  <c r="AO661" i="56"/>
  <c r="AP661" i="56"/>
  <c r="AQ661" i="56"/>
  <c r="AR661" i="56"/>
  <c r="AS661" i="56"/>
  <c r="AT661" i="56"/>
  <c r="AU661" i="56"/>
  <c r="AV661" i="56"/>
  <c r="AW661" i="56"/>
  <c r="AX661" i="56"/>
  <c r="AY661" i="56"/>
  <c r="AZ661" i="56"/>
  <c r="BA661" i="56"/>
  <c r="BB661" i="56"/>
  <c r="BC661" i="56"/>
  <c r="AJ662" i="56"/>
  <c r="AK662" i="56"/>
  <c r="AL662" i="56"/>
  <c r="AM662" i="56"/>
  <c r="AN662" i="56"/>
  <c r="AO662" i="56"/>
  <c r="AP662" i="56"/>
  <c r="AQ662" i="56"/>
  <c r="AR662" i="56"/>
  <c r="AS662" i="56"/>
  <c r="AT662" i="56"/>
  <c r="AU662" i="56"/>
  <c r="AV662" i="56"/>
  <c r="AW662" i="56"/>
  <c r="AX662" i="56"/>
  <c r="AY662" i="56"/>
  <c r="AZ662" i="56"/>
  <c r="BA662" i="56"/>
  <c r="BB662" i="56"/>
  <c r="BC662" i="56"/>
  <c r="AJ663" i="56"/>
  <c r="AK663" i="56"/>
  <c r="AL663" i="56"/>
  <c r="AM663" i="56"/>
  <c r="AN663" i="56"/>
  <c r="AO663" i="56"/>
  <c r="AP663" i="56"/>
  <c r="AQ663" i="56"/>
  <c r="AR663" i="56"/>
  <c r="AS663" i="56"/>
  <c r="AT663" i="56"/>
  <c r="AU663" i="56"/>
  <c r="AV663" i="56"/>
  <c r="AW663" i="56"/>
  <c r="AX663" i="56"/>
  <c r="AY663" i="56"/>
  <c r="AZ663" i="56"/>
  <c r="BA663" i="56"/>
  <c r="BB663" i="56"/>
  <c r="BC663" i="56"/>
  <c r="AJ664" i="56"/>
  <c r="AK664" i="56"/>
  <c r="AL664" i="56"/>
  <c r="AM664" i="56"/>
  <c r="AN664" i="56"/>
  <c r="AO664" i="56"/>
  <c r="AP664" i="56"/>
  <c r="AQ664" i="56"/>
  <c r="AR664" i="56"/>
  <c r="AS664" i="56"/>
  <c r="AT664" i="56"/>
  <c r="AU664" i="56"/>
  <c r="AV664" i="56"/>
  <c r="AW664" i="56"/>
  <c r="AX664" i="56"/>
  <c r="AY664" i="56"/>
  <c r="AZ664" i="56"/>
  <c r="BA664" i="56"/>
  <c r="BB664" i="56"/>
  <c r="BC664" i="56"/>
  <c r="AJ665" i="56"/>
  <c r="AK665" i="56"/>
  <c r="AL665" i="56"/>
  <c r="AM665" i="56"/>
  <c r="AN665" i="56"/>
  <c r="AO665" i="56"/>
  <c r="AP665" i="56"/>
  <c r="AQ665" i="56"/>
  <c r="AR665" i="56"/>
  <c r="AS665" i="56"/>
  <c r="AT665" i="56"/>
  <c r="AU665" i="56"/>
  <c r="AV665" i="56"/>
  <c r="AW665" i="56"/>
  <c r="AX665" i="56"/>
  <c r="AY665" i="56"/>
  <c r="AZ665" i="56"/>
  <c r="BA665" i="56"/>
  <c r="BB665" i="56"/>
  <c r="BC665" i="56"/>
  <c r="AJ666" i="56"/>
  <c r="AK666" i="56"/>
  <c r="AL666" i="56"/>
  <c r="AM666" i="56"/>
  <c r="AN666" i="56"/>
  <c r="AO666" i="56"/>
  <c r="AP666" i="56"/>
  <c r="AQ666" i="56"/>
  <c r="AR666" i="56"/>
  <c r="AS666" i="56"/>
  <c r="AT666" i="56"/>
  <c r="AU666" i="56"/>
  <c r="AV666" i="56"/>
  <c r="AW666" i="56"/>
  <c r="AX666" i="56"/>
  <c r="AY666" i="56"/>
  <c r="AZ666" i="56"/>
  <c r="BA666" i="56"/>
  <c r="BB666" i="56"/>
  <c r="BC666" i="56"/>
  <c r="AJ667" i="56"/>
  <c r="AK667" i="56"/>
  <c r="AL667" i="56"/>
  <c r="AM667" i="56"/>
  <c r="AN667" i="56"/>
  <c r="AO667" i="56"/>
  <c r="AP667" i="56"/>
  <c r="AQ667" i="56"/>
  <c r="AR667" i="56"/>
  <c r="AS667" i="56"/>
  <c r="AT667" i="56"/>
  <c r="AU667" i="56"/>
  <c r="AV667" i="56"/>
  <c r="AW667" i="56"/>
  <c r="AX667" i="56"/>
  <c r="AY667" i="56"/>
  <c r="AZ667" i="56"/>
  <c r="BA667" i="56"/>
  <c r="BB667" i="56"/>
  <c r="BC667" i="56"/>
  <c r="AJ668" i="56"/>
  <c r="AK668" i="56"/>
  <c r="AL668" i="56"/>
  <c r="AM668" i="56"/>
  <c r="AN668" i="56"/>
  <c r="AO668" i="56"/>
  <c r="AP668" i="56"/>
  <c r="AQ668" i="56"/>
  <c r="AR668" i="56"/>
  <c r="AS668" i="56"/>
  <c r="AT668" i="56"/>
  <c r="AU668" i="56"/>
  <c r="AV668" i="56"/>
  <c r="AW668" i="56"/>
  <c r="AX668" i="56"/>
  <c r="AY668" i="56"/>
  <c r="AZ668" i="56"/>
  <c r="BA668" i="56"/>
  <c r="BB668" i="56"/>
  <c r="BC668" i="56"/>
  <c r="AJ669" i="56"/>
  <c r="AK669" i="56"/>
  <c r="AL669" i="56"/>
  <c r="AM669" i="56"/>
  <c r="AN669" i="56"/>
  <c r="AO669" i="56"/>
  <c r="AP669" i="56"/>
  <c r="AQ669" i="56"/>
  <c r="AR669" i="56"/>
  <c r="AS669" i="56"/>
  <c r="AT669" i="56"/>
  <c r="AU669" i="56"/>
  <c r="AV669" i="56"/>
  <c r="AW669" i="56"/>
  <c r="AX669" i="56"/>
  <c r="AY669" i="56"/>
  <c r="AZ669" i="56"/>
  <c r="BA669" i="56"/>
  <c r="BB669" i="56"/>
  <c r="BC669" i="56"/>
  <c r="AJ670" i="56"/>
  <c r="AK670" i="56"/>
  <c r="AL670" i="56"/>
  <c r="AM670" i="56"/>
  <c r="AN670" i="56"/>
  <c r="AO670" i="56"/>
  <c r="AP670" i="56"/>
  <c r="AQ670" i="56"/>
  <c r="AR670" i="56"/>
  <c r="AS670" i="56"/>
  <c r="AT670" i="56"/>
  <c r="AU670" i="56"/>
  <c r="AV670" i="56"/>
  <c r="AW670" i="56"/>
  <c r="AX670" i="56"/>
  <c r="AY670" i="56"/>
  <c r="AZ670" i="56"/>
  <c r="BA670" i="56"/>
  <c r="BB670" i="56"/>
  <c r="BC670" i="56"/>
  <c r="AJ671" i="56"/>
  <c r="AK671" i="56"/>
  <c r="AL671" i="56"/>
  <c r="AM671" i="56"/>
  <c r="AN671" i="56"/>
  <c r="AO671" i="56"/>
  <c r="AP671" i="56"/>
  <c r="AQ671" i="56"/>
  <c r="AR671" i="56"/>
  <c r="AS671" i="56"/>
  <c r="AT671" i="56"/>
  <c r="AU671" i="56"/>
  <c r="AV671" i="56"/>
  <c r="AW671" i="56"/>
  <c r="AX671" i="56"/>
  <c r="AY671" i="56"/>
  <c r="AZ671" i="56"/>
  <c r="BA671" i="56"/>
  <c r="BB671" i="56"/>
  <c r="BC671" i="56"/>
  <c r="AJ672" i="56"/>
  <c r="AK672" i="56"/>
  <c r="AL672" i="56"/>
  <c r="AM672" i="56"/>
  <c r="AN672" i="56"/>
  <c r="AO672" i="56"/>
  <c r="AP672" i="56"/>
  <c r="AQ672" i="56"/>
  <c r="AR672" i="56"/>
  <c r="AS672" i="56"/>
  <c r="AT672" i="56"/>
  <c r="AU672" i="56"/>
  <c r="AV672" i="56"/>
  <c r="AW672" i="56"/>
  <c r="AX672" i="56"/>
  <c r="AY672" i="56"/>
  <c r="AZ672" i="56"/>
  <c r="BA672" i="56"/>
  <c r="BB672" i="56"/>
  <c r="BC672" i="56"/>
  <c r="AJ673" i="56"/>
  <c r="AK673" i="56"/>
  <c r="AL673" i="56"/>
  <c r="AM673" i="56"/>
  <c r="AN673" i="56"/>
  <c r="AO673" i="56"/>
  <c r="AP673" i="56"/>
  <c r="AQ673" i="56"/>
  <c r="AR673" i="56"/>
  <c r="AS673" i="56"/>
  <c r="AT673" i="56"/>
  <c r="AU673" i="56"/>
  <c r="AV673" i="56"/>
  <c r="AW673" i="56"/>
  <c r="AX673" i="56"/>
  <c r="AY673" i="56"/>
  <c r="AZ673" i="56"/>
  <c r="BA673" i="56"/>
  <c r="BB673" i="56"/>
  <c r="BC673" i="56"/>
  <c r="AJ674" i="56"/>
  <c r="AK674" i="56"/>
  <c r="AL674" i="56"/>
  <c r="AM674" i="56"/>
  <c r="AN674" i="56"/>
  <c r="AO674" i="56"/>
  <c r="AP674" i="56"/>
  <c r="AQ674" i="56"/>
  <c r="AR674" i="56"/>
  <c r="AS674" i="56"/>
  <c r="AT674" i="56"/>
  <c r="AU674" i="56"/>
  <c r="AV674" i="56"/>
  <c r="AW674" i="56"/>
  <c r="AX674" i="56"/>
  <c r="AY674" i="56"/>
  <c r="AZ674" i="56"/>
  <c r="BA674" i="56"/>
  <c r="BB674" i="56"/>
  <c r="BC674" i="56"/>
  <c r="AJ675" i="56"/>
  <c r="AK675" i="56"/>
  <c r="AL675" i="56"/>
  <c r="AM675" i="56"/>
  <c r="AN675" i="56"/>
  <c r="AO675" i="56"/>
  <c r="AP675" i="56"/>
  <c r="AQ675" i="56"/>
  <c r="AR675" i="56"/>
  <c r="AS675" i="56"/>
  <c r="AT675" i="56"/>
  <c r="AU675" i="56"/>
  <c r="AV675" i="56"/>
  <c r="AW675" i="56"/>
  <c r="AX675" i="56"/>
  <c r="AY675" i="56"/>
  <c r="AZ675" i="56"/>
  <c r="BA675" i="56"/>
  <c r="BB675" i="56"/>
  <c r="BC675" i="56"/>
  <c r="AJ676" i="56"/>
  <c r="AK676" i="56"/>
  <c r="AL676" i="56"/>
  <c r="AM676" i="56"/>
  <c r="AN676" i="56"/>
  <c r="AO676" i="56"/>
  <c r="AP676" i="56"/>
  <c r="AQ676" i="56"/>
  <c r="AR676" i="56"/>
  <c r="AS676" i="56"/>
  <c r="AT676" i="56"/>
  <c r="AU676" i="56"/>
  <c r="AV676" i="56"/>
  <c r="AW676" i="56"/>
  <c r="AX676" i="56"/>
  <c r="AY676" i="56"/>
  <c r="AZ676" i="56"/>
  <c r="BA676" i="56"/>
  <c r="BB676" i="56"/>
  <c r="BC676" i="56"/>
  <c r="AJ677" i="56"/>
  <c r="AK677" i="56"/>
  <c r="AL677" i="56"/>
  <c r="AM677" i="56"/>
  <c r="AN677" i="56"/>
  <c r="AO677" i="56"/>
  <c r="AP677" i="56"/>
  <c r="AQ677" i="56"/>
  <c r="AR677" i="56"/>
  <c r="AS677" i="56"/>
  <c r="AT677" i="56"/>
  <c r="AU677" i="56"/>
  <c r="AV677" i="56"/>
  <c r="AW677" i="56"/>
  <c r="AX677" i="56"/>
  <c r="AY677" i="56"/>
  <c r="AZ677" i="56"/>
  <c r="BA677" i="56"/>
  <c r="BB677" i="56"/>
  <c r="BC677" i="56"/>
  <c r="AJ678" i="56"/>
  <c r="AK678" i="56"/>
  <c r="AL678" i="56"/>
  <c r="AM678" i="56"/>
  <c r="AN678" i="56"/>
  <c r="AO678" i="56"/>
  <c r="AP678" i="56"/>
  <c r="AQ678" i="56"/>
  <c r="AR678" i="56"/>
  <c r="AS678" i="56"/>
  <c r="AT678" i="56"/>
  <c r="AU678" i="56"/>
  <c r="AV678" i="56"/>
  <c r="AW678" i="56"/>
  <c r="AX678" i="56"/>
  <c r="AY678" i="56"/>
  <c r="AZ678" i="56"/>
  <c r="BA678" i="56"/>
  <c r="BB678" i="56"/>
  <c r="BC678" i="56"/>
  <c r="AJ679" i="56"/>
  <c r="AK679" i="56"/>
  <c r="AL679" i="56"/>
  <c r="AM679" i="56"/>
  <c r="AN679" i="56"/>
  <c r="AO679" i="56"/>
  <c r="AP679" i="56"/>
  <c r="AQ679" i="56"/>
  <c r="AR679" i="56"/>
  <c r="AS679" i="56"/>
  <c r="AT679" i="56"/>
  <c r="AU679" i="56"/>
  <c r="AV679" i="56"/>
  <c r="AW679" i="56"/>
  <c r="AX679" i="56"/>
  <c r="AY679" i="56"/>
  <c r="AZ679" i="56"/>
  <c r="BA679" i="56"/>
  <c r="BB679" i="56"/>
  <c r="BC679" i="56"/>
  <c r="AJ680" i="56"/>
  <c r="AK680" i="56"/>
  <c r="AL680" i="56"/>
  <c r="AM680" i="56"/>
  <c r="AN680" i="56"/>
  <c r="AO680" i="56"/>
  <c r="AP680" i="56"/>
  <c r="AQ680" i="56"/>
  <c r="AR680" i="56"/>
  <c r="AS680" i="56"/>
  <c r="AT680" i="56"/>
  <c r="AU680" i="56"/>
  <c r="AV680" i="56"/>
  <c r="AW680" i="56"/>
  <c r="AX680" i="56"/>
  <c r="AY680" i="56"/>
  <c r="AZ680" i="56"/>
  <c r="BA680" i="56"/>
  <c r="BB680" i="56"/>
  <c r="BC680" i="56"/>
  <c r="AJ681" i="56"/>
  <c r="AK681" i="56"/>
  <c r="AL681" i="56"/>
  <c r="AM681" i="56"/>
  <c r="AN681" i="56"/>
  <c r="AO681" i="56"/>
  <c r="AP681" i="56"/>
  <c r="AQ681" i="56"/>
  <c r="AR681" i="56"/>
  <c r="AS681" i="56"/>
  <c r="AT681" i="56"/>
  <c r="AU681" i="56"/>
  <c r="AV681" i="56"/>
  <c r="AW681" i="56"/>
  <c r="AX681" i="56"/>
  <c r="AY681" i="56"/>
  <c r="AZ681" i="56"/>
  <c r="BA681" i="56"/>
  <c r="BB681" i="56"/>
  <c r="BC681" i="56"/>
  <c r="AJ682" i="56"/>
  <c r="AK682" i="56"/>
  <c r="AL682" i="56"/>
  <c r="AM682" i="56"/>
  <c r="AN682" i="56"/>
  <c r="AO682" i="56"/>
  <c r="AP682" i="56"/>
  <c r="AQ682" i="56"/>
  <c r="AR682" i="56"/>
  <c r="AS682" i="56"/>
  <c r="AT682" i="56"/>
  <c r="AU682" i="56"/>
  <c r="AV682" i="56"/>
  <c r="AW682" i="56"/>
  <c r="AX682" i="56"/>
  <c r="AY682" i="56"/>
  <c r="AZ682" i="56"/>
  <c r="BA682" i="56"/>
  <c r="BB682" i="56"/>
  <c r="BC682" i="56"/>
  <c r="AJ683" i="56"/>
  <c r="AK683" i="56"/>
  <c r="AL683" i="56"/>
  <c r="AM683" i="56"/>
  <c r="AN683" i="56"/>
  <c r="AO683" i="56"/>
  <c r="AP683" i="56"/>
  <c r="AQ683" i="56"/>
  <c r="AR683" i="56"/>
  <c r="AS683" i="56"/>
  <c r="AT683" i="56"/>
  <c r="AU683" i="56"/>
  <c r="AV683" i="56"/>
  <c r="AW683" i="56"/>
  <c r="AX683" i="56"/>
  <c r="AY683" i="56"/>
  <c r="AZ683" i="56"/>
  <c r="BA683" i="56"/>
  <c r="BB683" i="56"/>
  <c r="BC683" i="56"/>
  <c r="AJ684" i="56"/>
  <c r="AK684" i="56"/>
  <c r="AL684" i="56"/>
  <c r="AM684" i="56"/>
  <c r="AN684" i="56"/>
  <c r="AO684" i="56"/>
  <c r="AP684" i="56"/>
  <c r="AQ684" i="56"/>
  <c r="AR684" i="56"/>
  <c r="AS684" i="56"/>
  <c r="AT684" i="56"/>
  <c r="AU684" i="56"/>
  <c r="AV684" i="56"/>
  <c r="AW684" i="56"/>
  <c r="AX684" i="56"/>
  <c r="AY684" i="56"/>
  <c r="AZ684" i="56"/>
  <c r="BA684" i="56"/>
  <c r="BB684" i="56"/>
  <c r="BC684" i="56"/>
  <c r="AJ685" i="56"/>
  <c r="AK685" i="56"/>
  <c r="AL685" i="56"/>
  <c r="AM685" i="56"/>
  <c r="AN685" i="56"/>
  <c r="AO685" i="56"/>
  <c r="AP685" i="56"/>
  <c r="AQ685" i="56"/>
  <c r="AR685" i="56"/>
  <c r="AS685" i="56"/>
  <c r="AT685" i="56"/>
  <c r="AU685" i="56"/>
  <c r="AV685" i="56"/>
  <c r="AW685" i="56"/>
  <c r="AX685" i="56"/>
  <c r="AY685" i="56"/>
  <c r="AZ685" i="56"/>
  <c r="BA685" i="56"/>
  <c r="BB685" i="56"/>
  <c r="BC685" i="56"/>
  <c r="AJ686" i="56"/>
  <c r="AK686" i="56"/>
  <c r="AL686" i="56"/>
  <c r="AM686" i="56"/>
  <c r="AN686" i="56"/>
  <c r="AO686" i="56"/>
  <c r="AP686" i="56"/>
  <c r="AQ686" i="56"/>
  <c r="AR686" i="56"/>
  <c r="AS686" i="56"/>
  <c r="AT686" i="56"/>
  <c r="AU686" i="56"/>
  <c r="AV686" i="56"/>
  <c r="AW686" i="56"/>
  <c r="AX686" i="56"/>
  <c r="AY686" i="56"/>
  <c r="AZ686" i="56"/>
  <c r="BA686" i="56"/>
  <c r="BB686" i="56"/>
  <c r="BC686" i="56"/>
  <c r="AJ687" i="56"/>
  <c r="AK687" i="56"/>
  <c r="AL687" i="56"/>
  <c r="AM687" i="56"/>
  <c r="AN687" i="56"/>
  <c r="AO687" i="56"/>
  <c r="AP687" i="56"/>
  <c r="AQ687" i="56"/>
  <c r="AR687" i="56"/>
  <c r="AS687" i="56"/>
  <c r="AT687" i="56"/>
  <c r="AU687" i="56"/>
  <c r="AV687" i="56"/>
  <c r="AW687" i="56"/>
  <c r="AX687" i="56"/>
  <c r="AY687" i="56"/>
  <c r="AZ687" i="56"/>
  <c r="BA687" i="56"/>
  <c r="BB687" i="56"/>
  <c r="BC687" i="56"/>
  <c r="AJ688" i="56"/>
  <c r="AK688" i="56"/>
  <c r="AL688" i="56"/>
  <c r="AM688" i="56"/>
  <c r="AN688" i="56"/>
  <c r="AO688" i="56"/>
  <c r="AP688" i="56"/>
  <c r="AQ688" i="56"/>
  <c r="AR688" i="56"/>
  <c r="AS688" i="56"/>
  <c r="AT688" i="56"/>
  <c r="AU688" i="56"/>
  <c r="AV688" i="56"/>
  <c r="AW688" i="56"/>
  <c r="AX688" i="56"/>
  <c r="AY688" i="56"/>
  <c r="AZ688" i="56"/>
  <c r="BA688" i="56"/>
  <c r="BB688" i="56"/>
  <c r="BC688" i="56"/>
  <c r="AJ689" i="56"/>
  <c r="AK689" i="56"/>
  <c r="AL689" i="56"/>
  <c r="AM689" i="56"/>
  <c r="AN689" i="56"/>
  <c r="AO689" i="56"/>
  <c r="AP689" i="56"/>
  <c r="AQ689" i="56"/>
  <c r="AR689" i="56"/>
  <c r="AS689" i="56"/>
  <c r="AT689" i="56"/>
  <c r="AU689" i="56"/>
  <c r="AV689" i="56"/>
  <c r="AW689" i="56"/>
  <c r="AX689" i="56"/>
  <c r="AY689" i="56"/>
  <c r="AZ689" i="56"/>
  <c r="BA689" i="56"/>
  <c r="BB689" i="56"/>
  <c r="BC689" i="56"/>
  <c r="AJ690" i="56"/>
  <c r="AK690" i="56"/>
  <c r="AL690" i="56"/>
  <c r="AM690" i="56"/>
  <c r="AN690" i="56"/>
  <c r="AO690" i="56"/>
  <c r="AP690" i="56"/>
  <c r="AQ690" i="56"/>
  <c r="AR690" i="56"/>
  <c r="AS690" i="56"/>
  <c r="AT690" i="56"/>
  <c r="AU690" i="56"/>
  <c r="AV690" i="56"/>
  <c r="AW690" i="56"/>
  <c r="AX690" i="56"/>
  <c r="AY690" i="56"/>
  <c r="AZ690" i="56"/>
  <c r="BA690" i="56"/>
  <c r="BB690" i="56"/>
  <c r="BC690" i="56"/>
  <c r="AJ691" i="56"/>
  <c r="AK691" i="56"/>
  <c r="AL691" i="56"/>
  <c r="AM691" i="56"/>
  <c r="AN691" i="56"/>
  <c r="AO691" i="56"/>
  <c r="AP691" i="56"/>
  <c r="AQ691" i="56"/>
  <c r="AR691" i="56"/>
  <c r="AS691" i="56"/>
  <c r="AT691" i="56"/>
  <c r="AU691" i="56"/>
  <c r="AV691" i="56"/>
  <c r="AW691" i="56"/>
  <c r="AX691" i="56"/>
  <c r="AY691" i="56"/>
  <c r="AZ691" i="56"/>
  <c r="BA691" i="56"/>
  <c r="BB691" i="56"/>
  <c r="BC691" i="56"/>
  <c r="AJ692" i="56"/>
  <c r="AK692" i="56"/>
  <c r="AL692" i="56"/>
  <c r="AM692" i="56"/>
  <c r="AN692" i="56"/>
  <c r="AO692" i="56"/>
  <c r="AP692" i="56"/>
  <c r="AQ692" i="56"/>
  <c r="AR692" i="56"/>
  <c r="AS692" i="56"/>
  <c r="AT692" i="56"/>
  <c r="AU692" i="56"/>
  <c r="AV692" i="56"/>
  <c r="AW692" i="56"/>
  <c r="AX692" i="56"/>
  <c r="AY692" i="56"/>
  <c r="AZ692" i="56"/>
  <c r="BA692" i="56"/>
  <c r="BB692" i="56"/>
  <c r="BC692" i="56"/>
  <c r="AJ693" i="56"/>
  <c r="AK693" i="56"/>
  <c r="AL693" i="56"/>
  <c r="AM693" i="56"/>
  <c r="AN693" i="56"/>
  <c r="AO693" i="56"/>
  <c r="AP693" i="56"/>
  <c r="AQ693" i="56"/>
  <c r="AR693" i="56"/>
  <c r="AS693" i="56"/>
  <c r="AT693" i="56"/>
  <c r="AU693" i="56"/>
  <c r="AV693" i="56"/>
  <c r="AW693" i="56"/>
  <c r="AX693" i="56"/>
  <c r="AY693" i="56"/>
  <c r="AZ693" i="56"/>
  <c r="BA693" i="56"/>
  <c r="BB693" i="56"/>
  <c r="BC693" i="56"/>
  <c r="AJ694" i="56"/>
  <c r="AK694" i="56"/>
  <c r="AL694" i="56"/>
  <c r="AM694" i="56"/>
  <c r="AN694" i="56"/>
  <c r="AO694" i="56"/>
  <c r="AP694" i="56"/>
  <c r="AQ694" i="56"/>
  <c r="AR694" i="56"/>
  <c r="AS694" i="56"/>
  <c r="AT694" i="56"/>
  <c r="AU694" i="56"/>
  <c r="AV694" i="56"/>
  <c r="AW694" i="56"/>
  <c r="AX694" i="56"/>
  <c r="AY694" i="56"/>
  <c r="AZ694" i="56"/>
  <c r="BA694" i="56"/>
  <c r="BB694" i="56"/>
  <c r="BC694" i="56"/>
  <c r="AJ695" i="56"/>
  <c r="AK695" i="56"/>
  <c r="AL695" i="56"/>
  <c r="AM695" i="56"/>
  <c r="AN695" i="56"/>
  <c r="AO695" i="56"/>
  <c r="AP695" i="56"/>
  <c r="AQ695" i="56"/>
  <c r="AR695" i="56"/>
  <c r="AS695" i="56"/>
  <c r="AT695" i="56"/>
  <c r="AU695" i="56"/>
  <c r="AV695" i="56"/>
  <c r="AW695" i="56"/>
  <c r="AX695" i="56"/>
  <c r="AY695" i="56"/>
  <c r="AZ695" i="56"/>
  <c r="BA695" i="56"/>
  <c r="BB695" i="56"/>
  <c r="BC695" i="56"/>
  <c r="AJ696" i="56"/>
  <c r="AK696" i="56"/>
  <c r="AL696" i="56"/>
  <c r="AM696" i="56"/>
  <c r="AN696" i="56"/>
  <c r="AO696" i="56"/>
  <c r="AP696" i="56"/>
  <c r="AQ696" i="56"/>
  <c r="AR696" i="56"/>
  <c r="AS696" i="56"/>
  <c r="AT696" i="56"/>
  <c r="AU696" i="56"/>
  <c r="AV696" i="56"/>
  <c r="AW696" i="56"/>
  <c r="AX696" i="56"/>
  <c r="AY696" i="56"/>
  <c r="AZ696" i="56"/>
  <c r="BA696" i="56"/>
  <c r="BB696" i="56"/>
  <c r="BC696" i="56"/>
  <c r="AJ697" i="56"/>
  <c r="AK697" i="56"/>
  <c r="AL697" i="56"/>
  <c r="AM697" i="56"/>
  <c r="AN697" i="56"/>
  <c r="AO697" i="56"/>
  <c r="AP697" i="56"/>
  <c r="AQ697" i="56"/>
  <c r="AR697" i="56"/>
  <c r="AS697" i="56"/>
  <c r="AT697" i="56"/>
  <c r="AU697" i="56"/>
  <c r="AV697" i="56"/>
  <c r="AW697" i="56"/>
  <c r="AX697" i="56"/>
  <c r="AY697" i="56"/>
  <c r="AZ697" i="56"/>
  <c r="BA697" i="56"/>
  <c r="BB697" i="56"/>
  <c r="BC697" i="56"/>
  <c r="AJ698" i="56"/>
  <c r="AK698" i="56"/>
  <c r="AL698" i="56"/>
  <c r="AM698" i="56"/>
  <c r="AN698" i="56"/>
  <c r="AO698" i="56"/>
  <c r="AP698" i="56"/>
  <c r="AQ698" i="56"/>
  <c r="AR698" i="56"/>
  <c r="AS698" i="56"/>
  <c r="AT698" i="56"/>
  <c r="AU698" i="56"/>
  <c r="AV698" i="56"/>
  <c r="AW698" i="56"/>
  <c r="AX698" i="56"/>
  <c r="AY698" i="56"/>
  <c r="AZ698" i="56"/>
  <c r="BA698" i="56"/>
  <c r="BB698" i="56"/>
  <c r="BC698" i="56"/>
  <c r="AJ699" i="56"/>
  <c r="AK699" i="56"/>
  <c r="AL699" i="56"/>
  <c r="AM699" i="56"/>
  <c r="AN699" i="56"/>
  <c r="AO699" i="56"/>
  <c r="AP699" i="56"/>
  <c r="AQ699" i="56"/>
  <c r="AR699" i="56"/>
  <c r="AS699" i="56"/>
  <c r="AT699" i="56"/>
  <c r="AU699" i="56"/>
  <c r="AV699" i="56"/>
  <c r="AW699" i="56"/>
  <c r="AX699" i="56"/>
  <c r="AY699" i="56"/>
  <c r="AZ699" i="56"/>
  <c r="BA699" i="56"/>
  <c r="BB699" i="56"/>
  <c r="BC699" i="56"/>
  <c r="AJ700" i="56"/>
  <c r="AK700" i="56"/>
  <c r="AL700" i="56"/>
  <c r="AM700" i="56"/>
  <c r="AN700" i="56"/>
  <c r="AO700" i="56"/>
  <c r="AP700" i="56"/>
  <c r="AQ700" i="56"/>
  <c r="AR700" i="56"/>
  <c r="AS700" i="56"/>
  <c r="AT700" i="56"/>
  <c r="AU700" i="56"/>
  <c r="AV700" i="56"/>
  <c r="AW700" i="56"/>
  <c r="AX700" i="56"/>
  <c r="AY700" i="56"/>
  <c r="AZ700" i="56"/>
  <c r="BA700" i="56"/>
  <c r="BB700" i="56"/>
  <c r="BC700" i="56"/>
  <c r="AJ701" i="56"/>
  <c r="AK701" i="56"/>
  <c r="AL701" i="56"/>
  <c r="AM701" i="56"/>
  <c r="AN701" i="56"/>
  <c r="AO701" i="56"/>
  <c r="AP701" i="56"/>
  <c r="AQ701" i="56"/>
  <c r="AR701" i="56"/>
  <c r="AS701" i="56"/>
  <c r="AT701" i="56"/>
  <c r="AU701" i="56"/>
  <c r="AV701" i="56"/>
  <c r="AW701" i="56"/>
  <c r="AX701" i="56"/>
  <c r="AY701" i="56"/>
  <c r="AZ701" i="56"/>
  <c r="BA701" i="56"/>
  <c r="BB701" i="56"/>
  <c r="BC701" i="56"/>
  <c r="AJ702" i="56"/>
  <c r="AK702" i="56"/>
  <c r="AL702" i="56"/>
  <c r="AM702" i="56"/>
  <c r="AN702" i="56"/>
  <c r="AO702" i="56"/>
  <c r="AP702" i="56"/>
  <c r="AQ702" i="56"/>
  <c r="AR702" i="56"/>
  <c r="AS702" i="56"/>
  <c r="AT702" i="56"/>
  <c r="AU702" i="56"/>
  <c r="AV702" i="56"/>
  <c r="AW702" i="56"/>
  <c r="AX702" i="56"/>
  <c r="AY702" i="56"/>
  <c r="AZ702" i="56"/>
  <c r="BA702" i="56"/>
  <c r="BB702" i="56"/>
  <c r="BC702" i="56"/>
  <c r="AJ703" i="56"/>
  <c r="AK703" i="56"/>
  <c r="AL703" i="56"/>
  <c r="AM703" i="56"/>
  <c r="AN703" i="56"/>
  <c r="AO703" i="56"/>
  <c r="AP703" i="56"/>
  <c r="AQ703" i="56"/>
  <c r="AR703" i="56"/>
  <c r="AS703" i="56"/>
  <c r="AT703" i="56"/>
  <c r="AU703" i="56"/>
  <c r="AV703" i="56"/>
  <c r="AW703" i="56"/>
  <c r="AX703" i="56"/>
  <c r="AY703" i="56"/>
  <c r="AZ703" i="56"/>
  <c r="BA703" i="56"/>
  <c r="BB703" i="56"/>
  <c r="BC703" i="56"/>
  <c r="AJ704" i="56"/>
  <c r="AK704" i="56"/>
  <c r="AL704" i="56"/>
  <c r="AM704" i="56"/>
  <c r="AN704" i="56"/>
  <c r="AO704" i="56"/>
  <c r="AP704" i="56"/>
  <c r="AQ704" i="56"/>
  <c r="AR704" i="56"/>
  <c r="AS704" i="56"/>
  <c r="AT704" i="56"/>
  <c r="AU704" i="56"/>
  <c r="AV704" i="56"/>
  <c r="AW704" i="56"/>
  <c r="AX704" i="56"/>
  <c r="AY704" i="56"/>
  <c r="AZ704" i="56"/>
  <c r="BA704" i="56"/>
  <c r="BB704" i="56"/>
  <c r="BC704" i="56"/>
  <c r="AJ25" i="56"/>
  <c r="AK25" i="56"/>
  <c r="AL25" i="56"/>
  <c r="AM25" i="56"/>
  <c r="AN25" i="56"/>
  <c r="AO25" i="56"/>
  <c r="AP25" i="56"/>
  <c r="AQ25" i="56"/>
  <c r="AR25" i="56"/>
  <c r="AS25" i="56"/>
  <c r="AT25" i="56"/>
  <c r="AU25" i="56"/>
  <c r="AV25" i="56"/>
  <c r="AW25" i="56"/>
  <c r="AX25" i="56"/>
  <c r="AY25" i="56"/>
  <c r="AZ25" i="56"/>
  <c r="BA25" i="56"/>
  <c r="BB25" i="56"/>
  <c r="BC25" i="56"/>
  <c r="AJ586" i="56"/>
  <c r="AK586" i="56"/>
  <c r="AL586" i="56"/>
  <c r="AM586" i="56"/>
  <c r="AN586" i="56"/>
  <c r="AO586" i="56"/>
  <c r="AP586" i="56"/>
  <c r="AQ586" i="56"/>
  <c r="AR586" i="56"/>
  <c r="AS586" i="56"/>
  <c r="AT586" i="56"/>
  <c r="AU586" i="56"/>
  <c r="AV586" i="56"/>
  <c r="AW586" i="56"/>
  <c r="AX586" i="56"/>
  <c r="AY586" i="56"/>
  <c r="AZ586" i="56"/>
  <c r="BA586" i="56"/>
  <c r="BB586" i="56"/>
  <c r="BC586" i="56"/>
  <c r="AJ707" i="56"/>
  <c r="AK707" i="56"/>
  <c r="AL707" i="56"/>
  <c r="AM707" i="56"/>
  <c r="AN707" i="56"/>
  <c r="AO707" i="56"/>
  <c r="AP707" i="56"/>
  <c r="AQ707" i="56"/>
  <c r="AR707" i="56"/>
  <c r="AS707" i="56"/>
  <c r="AT707" i="56"/>
  <c r="AU707" i="56"/>
  <c r="AV707" i="56"/>
  <c r="AW707" i="56"/>
  <c r="AX707" i="56"/>
  <c r="AY707" i="56"/>
  <c r="AZ707" i="56"/>
  <c r="BA707" i="56"/>
  <c r="BB707" i="56"/>
  <c r="BC707" i="56"/>
  <c r="AJ708" i="56"/>
  <c r="AK708" i="56"/>
  <c r="AL708" i="56"/>
  <c r="AM708" i="56"/>
  <c r="AN708" i="56"/>
  <c r="AO708" i="56"/>
  <c r="AP708" i="56"/>
  <c r="AQ708" i="56"/>
  <c r="AR708" i="56"/>
  <c r="AS708" i="56"/>
  <c r="AT708" i="56"/>
  <c r="AU708" i="56"/>
  <c r="AV708" i="56"/>
  <c r="AW708" i="56"/>
  <c r="AX708" i="56"/>
  <c r="AY708" i="56"/>
  <c r="AZ708" i="56"/>
  <c r="BA708" i="56"/>
  <c r="BB708" i="56"/>
  <c r="BC708" i="56"/>
  <c r="AJ709" i="56"/>
  <c r="AK709" i="56"/>
  <c r="AL709" i="56"/>
  <c r="AM709" i="56"/>
  <c r="AN709" i="56"/>
  <c r="AO709" i="56"/>
  <c r="AP709" i="56"/>
  <c r="AQ709" i="56"/>
  <c r="AR709" i="56"/>
  <c r="AS709" i="56"/>
  <c r="AT709" i="56"/>
  <c r="AU709" i="56"/>
  <c r="AV709" i="56"/>
  <c r="AW709" i="56"/>
  <c r="AX709" i="56"/>
  <c r="AY709" i="56"/>
  <c r="AZ709" i="56"/>
  <c r="BA709" i="56"/>
  <c r="BB709" i="56"/>
  <c r="BC709" i="56"/>
  <c r="AJ710" i="56"/>
  <c r="AK710" i="56"/>
  <c r="AL710" i="56"/>
  <c r="AM710" i="56"/>
  <c r="AN710" i="56"/>
  <c r="AO710" i="56"/>
  <c r="AP710" i="56"/>
  <c r="AQ710" i="56"/>
  <c r="AR710" i="56"/>
  <c r="AS710" i="56"/>
  <c r="AT710" i="56"/>
  <c r="AU710" i="56"/>
  <c r="AV710" i="56"/>
  <c r="AW710" i="56"/>
  <c r="AX710" i="56"/>
  <c r="AY710" i="56"/>
  <c r="AZ710" i="56"/>
  <c r="BA710" i="56"/>
  <c r="BB710" i="56"/>
  <c r="BC710" i="56"/>
  <c r="AJ711" i="56"/>
  <c r="AK711" i="56"/>
  <c r="AL711" i="56"/>
  <c r="AM711" i="56"/>
  <c r="AN711" i="56"/>
  <c r="AO711" i="56"/>
  <c r="AP711" i="56"/>
  <c r="AQ711" i="56"/>
  <c r="AR711" i="56"/>
  <c r="AS711" i="56"/>
  <c r="AT711" i="56"/>
  <c r="AU711" i="56"/>
  <c r="AV711" i="56"/>
  <c r="AW711" i="56"/>
  <c r="AX711" i="56"/>
  <c r="AY711" i="56"/>
  <c r="AZ711" i="56"/>
  <c r="BA711" i="56"/>
  <c r="BB711" i="56"/>
  <c r="BC711" i="56"/>
  <c r="AJ712" i="56"/>
  <c r="AK712" i="56"/>
  <c r="AL712" i="56"/>
  <c r="AM712" i="56"/>
  <c r="AN712" i="56"/>
  <c r="AO712" i="56"/>
  <c r="AP712" i="56"/>
  <c r="AQ712" i="56"/>
  <c r="AR712" i="56"/>
  <c r="AS712" i="56"/>
  <c r="AT712" i="56"/>
  <c r="AU712" i="56"/>
  <c r="AV712" i="56"/>
  <c r="AW712" i="56"/>
  <c r="AX712" i="56"/>
  <c r="AY712" i="56"/>
  <c r="AZ712" i="56"/>
  <c r="BA712" i="56"/>
  <c r="BB712" i="56"/>
  <c r="BC712" i="56"/>
  <c r="AJ713" i="56"/>
  <c r="AK713" i="56"/>
  <c r="AL713" i="56"/>
  <c r="AM713" i="56"/>
  <c r="AN713" i="56"/>
  <c r="AO713" i="56"/>
  <c r="AP713" i="56"/>
  <c r="AQ713" i="56"/>
  <c r="AR713" i="56"/>
  <c r="AS713" i="56"/>
  <c r="AT713" i="56"/>
  <c r="AU713" i="56"/>
  <c r="AV713" i="56"/>
  <c r="AW713" i="56"/>
  <c r="AX713" i="56"/>
  <c r="AY713" i="56"/>
  <c r="AZ713" i="56"/>
  <c r="BA713" i="56"/>
  <c r="BB713" i="56"/>
  <c r="BC713" i="56"/>
  <c r="AJ714" i="56"/>
  <c r="AK714" i="56"/>
  <c r="AL714" i="56"/>
  <c r="AM714" i="56"/>
  <c r="AN714" i="56"/>
  <c r="AO714" i="56"/>
  <c r="AP714" i="56"/>
  <c r="AQ714" i="56"/>
  <c r="AR714" i="56"/>
  <c r="AS714" i="56"/>
  <c r="AT714" i="56"/>
  <c r="AU714" i="56"/>
  <c r="AV714" i="56"/>
  <c r="AW714" i="56"/>
  <c r="AX714" i="56"/>
  <c r="AY714" i="56"/>
  <c r="AZ714" i="56"/>
  <c r="BA714" i="56"/>
  <c r="BB714" i="56"/>
  <c r="BC714" i="56"/>
  <c r="AJ715" i="56"/>
  <c r="AK715" i="56"/>
  <c r="AL715" i="56"/>
  <c r="AM715" i="56"/>
  <c r="AN715" i="56"/>
  <c r="AO715" i="56"/>
  <c r="AP715" i="56"/>
  <c r="AQ715" i="56"/>
  <c r="AR715" i="56"/>
  <c r="AS715" i="56"/>
  <c r="AT715" i="56"/>
  <c r="AU715" i="56"/>
  <c r="AV715" i="56"/>
  <c r="AW715" i="56"/>
  <c r="AX715" i="56"/>
  <c r="AY715" i="56"/>
  <c r="AZ715" i="56"/>
  <c r="BA715" i="56"/>
  <c r="BB715" i="56"/>
  <c r="BC715" i="56"/>
  <c r="AJ716" i="56"/>
  <c r="AK716" i="56"/>
  <c r="AL716" i="56"/>
  <c r="AM716" i="56"/>
  <c r="AN716" i="56"/>
  <c r="AO716" i="56"/>
  <c r="AP716" i="56"/>
  <c r="AQ716" i="56"/>
  <c r="AR716" i="56"/>
  <c r="AS716" i="56"/>
  <c r="AT716" i="56"/>
  <c r="AU716" i="56"/>
  <c r="AV716" i="56"/>
  <c r="AW716" i="56"/>
  <c r="AX716" i="56"/>
  <c r="AY716" i="56"/>
  <c r="AZ716" i="56"/>
  <c r="BA716" i="56"/>
  <c r="BB716" i="56"/>
  <c r="BC716" i="56"/>
  <c r="AJ717" i="56"/>
  <c r="AK717" i="56"/>
  <c r="AL717" i="56"/>
  <c r="AM717" i="56"/>
  <c r="AN717" i="56"/>
  <c r="AO717" i="56"/>
  <c r="AP717" i="56"/>
  <c r="AQ717" i="56"/>
  <c r="AR717" i="56"/>
  <c r="AS717" i="56"/>
  <c r="AT717" i="56"/>
  <c r="AU717" i="56"/>
  <c r="AV717" i="56"/>
  <c r="AW717" i="56"/>
  <c r="AX717" i="56"/>
  <c r="AY717" i="56"/>
  <c r="AZ717" i="56"/>
  <c r="BA717" i="56"/>
  <c r="BB717" i="56"/>
  <c r="BC717" i="56"/>
  <c r="AJ718" i="56"/>
  <c r="AK718" i="56"/>
  <c r="AL718" i="56"/>
  <c r="AM718" i="56"/>
  <c r="AN718" i="56"/>
  <c r="AO718" i="56"/>
  <c r="AP718" i="56"/>
  <c r="AQ718" i="56"/>
  <c r="AR718" i="56"/>
  <c r="AS718" i="56"/>
  <c r="AT718" i="56"/>
  <c r="AU718" i="56"/>
  <c r="AV718" i="56"/>
  <c r="AW718" i="56"/>
  <c r="AX718" i="56"/>
  <c r="AY718" i="56"/>
  <c r="AZ718" i="56"/>
  <c r="BA718" i="56"/>
  <c r="BB718" i="56"/>
  <c r="BC718" i="56"/>
  <c r="AJ719" i="56"/>
  <c r="AK719" i="56"/>
  <c r="AL719" i="56"/>
  <c r="AM719" i="56"/>
  <c r="AN719" i="56"/>
  <c r="AO719" i="56"/>
  <c r="AP719" i="56"/>
  <c r="AQ719" i="56"/>
  <c r="AR719" i="56"/>
  <c r="AS719" i="56"/>
  <c r="AT719" i="56"/>
  <c r="AU719" i="56"/>
  <c r="AV719" i="56"/>
  <c r="AW719" i="56"/>
  <c r="AX719" i="56"/>
  <c r="AY719" i="56"/>
  <c r="AZ719" i="56"/>
  <c r="BA719" i="56"/>
  <c r="BB719" i="56"/>
  <c r="BC719" i="56"/>
  <c r="AJ720" i="56"/>
  <c r="AK720" i="56"/>
  <c r="AL720" i="56"/>
  <c r="AM720" i="56"/>
  <c r="AN720" i="56"/>
  <c r="AO720" i="56"/>
  <c r="AP720" i="56"/>
  <c r="AQ720" i="56"/>
  <c r="AR720" i="56"/>
  <c r="AS720" i="56"/>
  <c r="AT720" i="56"/>
  <c r="AU720" i="56"/>
  <c r="AV720" i="56"/>
  <c r="AW720" i="56"/>
  <c r="AX720" i="56"/>
  <c r="AY720" i="56"/>
  <c r="AZ720" i="56"/>
  <c r="BA720" i="56"/>
  <c r="BB720" i="56"/>
  <c r="BC720" i="56"/>
  <c r="AJ721" i="56"/>
  <c r="AK721" i="56"/>
  <c r="AL721" i="56"/>
  <c r="AM721" i="56"/>
  <c r="AN721" i="56"/>
  <c r="AO721" i="56"/>
  <c r="AP721" i="56"/>
  <c r="AQ721" i="56"/>
  <c r="AR721" i="56"/>
  <c r="AS721" i="56"/>
  <c r="AT721" i="56"/>
  <c r="AU721" i="56"/>
  <c r="AV721" i="56"/>
  <c r="AW721" i="56"/>
  <c r="AX721" i="56"/>
  <c r="AY721" i="56"/>
  <c r="AZ721" i="56"/>
  <c r="BA721" i="56"/>
  <c r="BB721" i="56"/>
  <c r="BC721" i="56"/>
  <c r="AJ722" i="56"/>
  <c r="AK722" i="56"/>
  <c r="AL722" i="56"/>
  <c r="AM722" i="56"/>
  <c r="AN722" i="56"/>
  <c r="AO722" i="56"/>
  <c r="AP722" i="56"/>
  <c r="AQ722" i="56"/>
  <c r="AR722" i="56"/>
  <c r="AS722" i="56"/>
  <c r="AT722" i="56"/>
  <c r="AU722" i="56"/>
  <c r="AV722" i="56"/>
  <c r="AW722" i="56"/>
  <c r="AX722" i="56"/>
  <c r="AY722" i="56"/>
  <c r="AZ722" i="56"/>
  <c r="BA722" i="56"/>
  <c r="BB722" i="56"/>
  <c r="BC722" i="56"/>
  <c r="AJ723" i="56"/>
  <c r="AK723" i="56"/>
  <c r="AL723" i="56"/>
  <c r="AM723" i="56"/>
  <c r="AN723" i="56"/>
  <c r="AO723" i="56"/>
  <c r="AP723" i="56"/>
  <c r="AQ723" i="56"/>
  <c r="AR723" i="56"/>
  <c r="AS723" i="56"/>
  <c r="AT723" i="56"/>
  <c r="AU723" i="56"/>
  <c r="AV723" i="56"/>
  <c r="AW723" i="56"/>
  <c r="AX723" i="56"/>
  <c r="AY723" i="56"/>
  <c r="AZ723" i="56"/>
  <c r="BA723" i="56"/>
  <c r="BB723" i="56"/>
  <c r="BC723" i="56"/>
  <c r="AJ724" i="56"/>
  <c r="AK724" i="56"/>
  <c r="AL724" i="56"/>
  <c r="AM724" i="56"/>
  <c r="AN724" i="56"/>
  <c r="AO724" i="56"/>
  <c r="AP724" i="56"/>
  <c r="AQ724" i="56"/>
  <c r="AR724" i="56"/>
  <c r="AS724" i="56"/>
  <c r="AT724" i="56"/>
  <c r="AU724" i="56"/>
  <c r="AV724" i="56"/>
  <c r="AW724" i="56"/>
  <c r="AX724" i="56"/>
  <c r="AY724" i="56"/>
  <c r="AZ724" i="56"/>
  <c r="BA724" i="56"/>
  <c r="BB724" i="56"/>
  <c r="BC724" i="56"/>
  <c r="AJ725" i="56"/>
  <c r="AK725" i="56"/>
  <c r="AL725" i="56"/>
  <c r="AM725" i="56"/>
  <c r="AN725" i="56"/>
  <c r="AO725" i="56"/>
  <c r="AP725" i="56"/>
  <c r="AQ725" i="56"/>
  <c r="AR725" i="56"/>
  <c r="AS725" i="56"/>
  <c r="AT725" i="56"/>
  <c r="AU725" i="56"/>
  <c r="AV725" i="56"/>
  <c r="AW725" i="56"/>
  <c r="AX725" i="56"/>
  <c r="AY725" i="56"/>
  <c r="AZ725" i="56"/>
  <c r="BA725" i="56"/>
  <c r="BB725" i="56"/>
  <c r="BC725" i="56"/>
  <c r="AJ726" i="56"/>
  <c r="AK726" i="56"/>
  <c r="AL726" i="56"/>
  <c r="AM726" i="56"/>
  <c r="AN726" i="56"/>
  <c r="AO726" i="56"/>
  <c r="AP726" i="56"/>
  <c r="AQ726" i="56"/>
  <c r="AR726" i="56"/>
  <c r="AS726" i="56"/>
  <c r="AT726" i="56"/>
  <c r="AU726" i="56"/>
  <c r="AV726" i="56"/>
  <c r="AW726" i="56"/>
  <c r="AX726" i="56"/>
  <c r="AY726" i="56"/>
  <c r="AZ726" i="56"/>
  <c r="BA726" i="56"/>
  <c r="BB726" i="56"/>
  <c r="BC726" i="56"/>
  <c r="AJ727" i="56"/>
  <c r="AK727" i="56"/>
  <c r="AL727" i="56"/>
  <c r="AM727" i="56"/>
  <c r="AN727" i="56"/>
  <c r="AO727" i="56"/>
  <c r="AP727" i="56"/>
  <c r="AQ727" i="56"/>
  <c r="AR727" i="56"/>
  <c r="AS727" i="56"/>
  <c r="AT727" i="56"/>
  <c r="AU727" i="56"/>
  <c r="AV727" i="56"/>
  <c r="AW727" i="56"/>
  <c r="AX727" i="56"/>
  <c r="AY727" i="56"/>
  <c r="AZ727" i="56"/>
  <c r="BA727" i="56"/>
  <c r="BB727" i="56"/>
  <c r="BC727" i="56"/>
  <c r="AJ728" i="56"/>
  <c r="AK728" i="56"/>
  <c r="AL728" i="56"/>
  <c r="AM728" i="56"/>
  <c r="AN728" i="56"/>
  <c r="AO728" i="56"/>
  <c r="AP728" i="56"/>
  <c r="AQ728" i="56"/>
  <c r="AR728" i="56"/>
  <c r="AS728" i="56"/>
  <c r="AT728" i="56"/>
  <c r="AU728" i="56"/>
  <c r="AV728" i="56"/>
  <c r="AW728" i="56"/>
  <c r="AX728" i="56"/>
  <c r="AY728" i="56"/>
  <c r="AZ728" i="56"/>
  <c r="BA728" i="56"/>
  <c r="BB728" i="56"/>
  <c r="BC728" i="56"/>
  <c r="AJ729" i="56"/>
  <c r="AK729" i="56"/>
  <c r="AL729" i="56"/>
  <c r="AM729" i="56"/>
  <c r="AN729" i="56"/>
  <c r="AO729" i="56"/>
  <c r="AP729" i="56"/>
  <c r="AQ729" i="56"/>
  <c r="AR729" i="56"/>
  <c r="AS729" i="56"/>
  <c r="AT729" i="56"/>
  <c r="AU729" i="56"/>
  <c r="AV729" i="56"/>
  <c r="AW729" i="56"/>
  <c r="AX729" i="56"/>
  <c r="AY729" i="56"/>
  <c r="AZ729" i="56"/>
  <c r="BA729" i="56"/>
  <c r="BB729" i="56"/>
  <c r="BC729" i="56"/>
  <c r="AJ730" i="56"/>
  <c r="AK730" i="56"/>
  <c r="AL730" i="56"/>
  <c r="AM730" i="56"/>
  <c r="AN730" i="56"/>
  <c r="AO730" i="56"/>
  <c r="AP730" i="56"/>
  <c r="AQ730" i="56"/>
  <c r="AR730" i="56"/>
  <c r="AS730" i="56"/>
  <c r="AT730" i="56"/>
  <c r="AU730" i="56"/>
  <c r="AV730" i="56"/>
  <c r="AW730" i="56"/>
  <c r="AX730" i="56"/>
  <c r="AY730" i="56"/>
  <c r="AZ730" i="56"/>
  <c r="BA730" i="56"/>
  <c r="BB730" i="56"/>
  <c r="BC730" i="56"/>
  <c r="AJ731" i="56"/>
  <c r="AK731" i="56"/>
  <c r="AL731" i="56"/>
  <c r="AM731" i="56"/>
  <c r="AN731" i="56"/>
  <c r="AO731" i="56"/>
  <c r="AP731" i="56"/>
  <c r="AQ731" i="56"/>
  <c r="AR731" i="56"/>
  <c r="AS731" i="56"/>
  <c r="AT731" i="56"/>
  <c r="AU731" i="56"/>
  <c r="AV731" i="56"/>
  <c r="AW731" i="56"/>
  <c r="AX731" i="56"/>
  <c r="AY731" i="56"/>
  <c r="AZ731" i="56"/>
  <c r="BA731" i="56"/>
  <c r="BB731" i="56"/>
  <c r="BC731" i="56"/>
  <c r="AJ732" i="56"/>
  <c r="AK732" i="56"/>
  <c r="AL732" i="56"/>
  <c r="AM732" i="56"/>
  <c r="AN732" i="56"/>
  <c r="AO732" i="56"/>
  <c r="AP732" i="56"/>
  <c r="AQ732" i="56"/>
  <c r="AR732" i="56"/>
  <c r="AS732" i="56"/>
  <c r="AT732" i="56"/>
  <c r="AU732" i="56"/>
  <c r="AV732" i="56"/>
  <c r="AW732" i="56"/>
  <c r="AX732" i="56"/>
  <c r="AY732" i="56"/>
  <c r="AZ732" i="56"/>
  <c r="BA732" i="56"/>
  <c r="BB732" i="56"/>
  <c r="BC732" i="56"/>
  <c r="AJ733" i="56"/>
  <c r="AK733" i="56"/>
  <c r="AL733" i="56"/>
  <c r="AM733" i="56"/>
  <c r="AN733" i="56"/>
  <c r="AO733" i="56"/>
  <c r="AP733" i="56"/>
  <c r="AQ733" i="56"/>
  <c r="AR733" i="56"/>
  <c r="AS733" i="56"/>
  <c r="AT733" i="56"/>
  <c r="AU733" i="56"/>
  <c r="AV733" i="56"/>
  <c r="AW733" i="56"/>
  <c r="AX733" i="56"/>
  <c r="AY733" i="56"/>
  <c r="AZ733" i="56"/>
  <c r="BA733" i="56"/>
  <c r="BB733" i="56"/>
  <c r="BC733" i="56"/>
  <c r="AJ734" i="56"/>
  <c r="AK734" i="56"/>
  <c r="AL734" i="56"/>
  <c r="AM734" i="56"/>
  <c r="AN734" i="56"/>
  <c r="AO734" i="56"/>
  <c r="AP734" i="56"/>
  <c r="AQ734" i="56"/>
  <c r="AR734" i="56"/>
  <c r="AS734" i="56"/>
  <c r="AT734" i="56"/>
  <c r="AU734" i="56"/>
  <c r="AV734" i="56"/>
  <c r="AW734" i="56"/>
  <c r="AX734" i="56"/>
  <c r="AY734" i="56"/>
  <c r="AZ734" i="56"/>
  <c r="BA734" i="56"/>
  <c r="BB734" i="56"/>
  <c r="BC734" i="56"/>
  <c r="AJ735" i="56"/>
  <c r="AK735" i="56"/>
  <c r="AL735" i="56"/>
  <c r="AM735" i="56"/>
  <c r="AN735" i="56"/>
  <c r="AO735" i="56"/>
  <c r="AP735" i="56"/>
  <c r="AQ735" i="56"/>
  <c r="AR735" i="56"/>
  <c r="AS735" i="56"/>
  <c r="AT735" i="56"/>
  <c r="AU735" i="56"/>
  <c r="AV735" i="56"/>
  <c r="AW735" i="56"/>
  <c r="AX735" i="56"/>
  <c r="AY735" i="56"/>
  <c r="AZ735" i="56"/>
  <c r="BA735" i="56"/>
  <c r="BB735" i="56"/>
  <c r="BC735" i="56"/>
  <c r="AJ736" i="56"/>
  <c r="AK736" i="56"/>
  <c r="AL736" i="56"/>
  <c r="AM736" i="56"/>
  <c r="AN736" i="56"/>
  <c r="AO736" i="56"/>
  <c r="AP736" i="56"/>
  <c r="AQ736" i="56"/>
  <c r="AR736" i="56"/>
  <c r="AS736" i="56"/>
  <c r="AT736" i="56"/>
  <c r="AU736" i="56"/>
  <c r="AV736" i="56"/>
  <c r="AW736" i="56"/>
  <c r="AX736" i="56"/>
  <c r="AY736" i="56"/>
  <c r="AZ736" i="56"/>
  <c r="BA736" i="56"/>
  <c r="BB736" i="56"/>
  <c r="BC736" i="56"/>
  <c r="AJ737" i="56"/>
  <c r="AK737" i="56"/>
  <c r="AL737" i="56"/>
  <c r="AM737" i="56"/>
  <c r="AN737" i="56"/>
  <c r="AO737" i="56"/>
  <c r="AP737" i="56"/>
  <c r="AQ737" i="56"/>
  <c r="AR737" i="56"/>
  <c r="AS737" i="56"/>
  <c r="AT737" i="56"/>
  <c r="AU737" i="56"/>
  <c r="AV737" i="56"/>
  <c r="AW737" i="56"/>
  <c r="AX737" i="56"/>
  <c r="AY737" i="56"/>
  <c r="AZ737" i="56"/>
  <c r="BA737" i="56"/>
  <c r="BB737" i="56"/>
  <c r="BC737" i="56"/>
  <c r="AJ738" i="56"/>
  <c r="AK738" i="56"/>
  <c r="AL738" i="56"/>
  <c r="AM738" i="56"/>
  <c r="AN738" i="56"/>
  <c r="AO738" i="56"/>
  <c r="AP738" i="56"/>
  <c r="AQ738" i="56"/>
  <c r="AR738" i="56"/>
  <c r="AS738" i="56"/>
  <c r="AT738" i="56"/>
  <c r="AU738" i="56"/>
  <c r="AV738" i="56"/>
  <c r="AW738" i="56"/>
  <c r="AX738" i="56"/>
  <c r="AY738" i="56"/>
  <c r="AZ738" i="56"/>
  <c r="BA738" i="56"/>
  <c r="BB738" i="56"/>
  <c r="BC738" i="56"/>
  <c r="AJ739" i="56"/>
  <c r="AK739" i="56"/>
  <c r="AL739" i="56"/>
  <c r="AM739" i="56"/>
  <c r="AN739" i="56"/>
  <c r="AO739" i="56"/>
  <c r="AP739" i="56"/>
  <c r="AQ739" i="56"/>
  <c r="AR739" i="56"/>
  <c r="AS739" i="56"/>
  <c r="AT739" i="56"/>
  <c r="AU739" i="56"/>
  <c r="AV739" i="56"/>
  <c r="AW739" i="56"/>
  <c r="AX739" i="56"/>
  <c r="AY739" i="56"/>
  <c r="AZ739" i="56"/>
  <c r="BA739" i="56"/>
  <c r="BB739" i="56"/>
  <c r="BC739" i="56"/>
  <c r="AJ740" i="56"/>
  <c r="AK740" i="56"/>
  <c r="AL740" i="56"/>
  <c r="AM740" i="56"/>
  <c r="AN740" i="56"/>
  <c r="AO740" i="56"/>
  <c r="AP740" i="56"/>
  <c r="AQ740" i="56"/>
  <c r="AR740" i="56"/>
  <c r="AS740" i="56"/>
  <c r="AT740" i="56"/>
  <c r="AU740" i="56"/>
  <c r="AV740" i="56"/>
  <c r="AW740" i="56"/>
  <c r="AX740" i="56"/>
  <c r="AY740" i="56"/>
  <c r="AZ740" i="56"/>
  <c r="BA740" i="56"/>
  <c r="BB740" i="56"/>
  <c r="BC740" i="56"/>
  <c r="AJ741" i="56"/>
  <c r="AK741" i="56"/>
  <c r="AL741" i="56"/>
  <c r="AM741" i="56"/>
  <c r="AN741" i="56"/>
  <c r="AO741" i="56"/>
  <c r="AP741" i="56"/>
  <c r="AQ741" i="56"/>
  <c r="AR741" i="56"/>
  <c r="AS741" i="56"/>
  <c r="AT741" i="56"/>
  <c r="AU741" i="56"/>
  <c r="AV741" i="56"/>
  <c r="AW741" i="56"/>
  <c r="AX741" i="56"/>
  <c r="AY741" i="56"/>
  <c r="AZ741" i="56"/>
  <c r="BA741" i="56"/>
  <c r="BB741" i="56"/>
  <c r="BC741" i="56"/>
  <c r="AJ742" i="56"/>
  <c r="AK742" i="56"/>
  <c r="AL742" i="56"/>
  <c r="AM742" i="56"/>
  <c r="AN742" i="56"/>
  <c r="AO742" i="56"/>
  <c r="AP742" i="56"/>
  <c r="AQ742" i="56"/>
  <c r="AR742" i="56"/>
  <c r="AS742" i="56"/>
  <c r="AT742" i="56"/>
  <c r="AU742" i="56"/>
  <c r="AV742" i="56"/>
  <c r="AW742" i="56"/>
  <c r="AX742" i="56"/>
  <c r="AY742" i="56"/>
  <c r="AZ742" i="56"/>
  <c r="BA742" i="56"/>
  <c r="BB742" i="56"/>
  <c r="BC742" i="56"/>
  <c r="AJ743" i="56"/>
  <c r="AK743" i="56"/>
  <c r="AL743" i="56"/>
  <c r="AM743" i="56"/>
  <c r="AN743" i="56"/>
  <c r="AO743" i="56"/>
  <c r="AP743" i="56"/>
  <c r="AQ743" i="56"/>
  <c r="AR743" i="56"/>
  <c r="AS743" i="56"/>
  <c r="AT743" i="56"/>
  <c r="AU743" i="56"/>
  <c r="AV743" i="56"/>
  <c r="AW743" i="56"/>
  <c r="AX743" i="56"/>
  <c r="AY743" i="56"/>
  <c r="AZ743" i="56"/>
  <c r="BA743" i="56"/>
  <c r="BB743" i="56"/>
  <c r="BC743" i="56"/>
  <c r="AJ744" i="56"/>
  <c r="AK744" i="56"/>
  <c r="AL744" i="56"/>
  <c r="AM744" i="56"/>
  <c r="AN744" i="56"/>
  <c r="AO744" i="56"/>
  <c r="AP744" i="56"/>
  <c r="AQ744" i="56"/>
  <c r="AR744" i="56"/>
  <c r="AS744" i="56"/>
  <c r="AT744" i="56"/>
  <c r="AU744" i="56"/>
  <c r="AV744" i="56"/>
  <c r="AW744" i="56"/>
  <c r="AX744" i="56"/>
  <c r="AY744" i="56"/>
  <c r="AZ744" i="56"/>
  <c r="BA744" i="56"/>
  <c r="BB744" i="56"/>
  <c r="BC744" i="56"/>
  <c r="AJ745" i="56"/>
  <c r="AK745" i="56"/>
  <c r="AL745" i="56"/>
  <c r="AM745" i="56"/>
  <c r="AN745" i="56"/>
  <c r="AO745" i="56"/>
  <c r="AP745" i="56"/>
  <c r="AQ745" i="56"/>
  <c r="AR745" i="56"/>
  <c r="AS745" i="56"/>
  <c r="AT745" i="56"/>
  <c r="AU745" i="56"/>
  <c r="AV745" i="56"/>
  <c r="AW745" i="56"/>
  <c r="AX745" i="56"/>
  <c r="AY745" i="56"/>
  <c r="AZ745" i="56"/>
  <c r="BA745" i="56"/>
  <c r="BB745" i="56"/>
  <c r="BC745" i="56"/>
  <c r="AJ746" i="56"/>
  <c r="AK746" i="56"/>
  <c r="AL746" i="56"/>
  <c r="AM746" i="56"/>
  <c r="AN746" i="56"/>
  <c r="AO746" i="56"/>
  <c r="AP746" i="56"/>
  <c r="AQ746" i="56"/>
  <c r="AR746" i="56"/>
  <c r="AS746" i="56"/>
  <c r="AT746" i="56"/>
  <c r="AU746" i="56"/>
  <c r="AV746" i="56"/>
  <c r="AW746" i="56"/>
  <c r="AX746" i="56"/>
  <c r="AY746" i="56"/>
  <c r="AZ746" i="56"/>
  <c r="BA746" i="56"/>
  <c r="BB746" i="56"/>
  <c r="BC746" i="56"/>
  <c r="AJ747" i="56"/>
  <c r="AK747" i="56"/>
  <c r="AL747" i="56"/>
  <c r="AM747" i="56"/>
  <c r="AN747" i="56"/>
  <c r="AO747" i="56"/>
  <c r="AP747" i="56"/>
  <c r="AQ747" i="56"/>
  <c r="AR747" i="56"/>
  <c r="AS747" i="56"/>
  <c r="AT747" i="56"/>
  <c r="AU747" i="56"/>
  <c r="AV747" i="56"/>
  <c r="AW747" i="56"/>
  <c r="AX747" i="56"/>
  <c r="AY747" i="56"/>
  <c r="AZ747" i="56"/>
  <c r="BA747" i="56"/>
  <c r="BB747" i="56"/>
  <c r="BC747" i="56"/>
  <c r="AJ748" i="56"/>
  <c r="AK748" i="56"/>
  <c r="AL748" i="56"/>
  <c r="AM748" i="56"/>
  <c r="AN748" i="56"/>
  <c r="AO748" i="56"/>
  <c r="AP748" i="56"/>
  <c r="AQ748" i="56"/>
  <c r="AR748" i="56"/>
  <c r="AS748" i="56"/>
  <c r="AT748" i="56"/>
  <c r="AU748" i="56"/>
  <c r="AV748" i="56"/>
  <c r="AW748" i="56"/>
  <c r="AX748" i="56"/>
  <c r="AY748" i="56"/>
  <c r="AZ748" i="56"/>
  <c r="BA748" i="56"/>
  <c r="BB748" i="56"/>
  <c r="BC748" i="56"/>
  <c r="AJ749" i="56"/>
  <c r="AK749" i="56"/>
  <c r="AL749" i="56"/>
  <c r="AM749" i="56"/>
  <c r="AN749" i="56"/>
  <c r="AO749" i="56"/>
  <c r="AP749" i="56"/>
  <c r="AQ749" i="56"/>
  <c r="AR749" i="56"/>
  <c r="AS749" i="56"/>
  <c r="AT749" i="56"/>
  <c r="AU749" i="56"/>
  <c r="AV749" i="56"/>
  <c r="AW749" i="56"/>
  <c r="AX749" i="56"/>
  <c r="AY749" i="56"/>
  <c r="AZ749" i="56"/>
  <c r="BA749" i="56"/>
  <c r="BB749" i="56"/>
  <c r="BC749" i="56"/>
  <c r="AJ750" i="56"/>
  <c r="AK750" i="56"/>
  <c r="AL750" i="56"/>
  <c r="AM750" i="56"/>
  <c r="AN750" i="56"/>
  <c r="AO750" i="56"/>
  <c r="AP750" i="56"/>
  <c r="AQ750" i="56"/>
  <c r="AR750" i="56"/>
  <c r="AS750" i="56"/>
  <c r="AT750" i="56"/>
  <c r="AU750" i="56"/>
  <c r="AV750" i="56"/>
  <c r="AW750" i="56"/>
  <c r="AX750" i="56"/>
  <c r="AY750" i="56"/>
  <c r="AZ750" i="56"/>
  <c r="BA750" i="56"/>
  <c r="BB750" i="56"/>
  <c r="BC750" i="56"/>
  <c r="AJ751" i="56"/>
  <c r="AK751" i="56"/>
  <c r="AL751" i="56"/>
  <c r="AM751" i="56"/>
  <c r="AN751" i="56"/>
  <c r="AO751" i="56"/>
  <c r="AP751" i="56"/>
  <c r="AQ751" i="56"/>
  <c r="AR751" i="56"/>
  <c r="AS751" i="56"/>
  <c r="AT751" i="56"/>
  <c r="AU751" i="56"/>
  <c r="AV751" i="56"/>
  <c r="AW751" i="56"/>
  <c r="AX751" i="56"/>
  <c r="AY751" i="56"/>
  <c r="AZ751" i="56"/>
  <c r="BA751" i="56"/>
  <c r="BB751" i="56"/>
  <c r="BC751" i="56"/>
  <c r="AJ752" i="56"/>
  <c r="AK752" i="56"/>
  <c r="AL752" i="56"/>
  <c r="AM752" i="56"/>
  <c r="AN752" i="56"/>
  <c r="AO752" i="56"/>
  <c r="AP752" i="56"/>
  <c r="AQ752" i="56"/>
  <c r="AR752" i="56"/>
  <c r="AS752" i="56"/>
  <c r="AT752" i="56"/>
  <c r="AU752" i="56"/>
  <c r="AV752" i="56"/>
  <c r="AW752" i="56"/>
  <c r="AX752" i="56"/>
  <c r="AY752" i="56"/>
  <c r="AZ752" i="56"/>
  <c r="BA752" i="56"/>
  <c r="BB752" i="56"/>
  <c r="BC752" i="56"/>
  <c r="AJ753" i="56"/>
  <c r="AK753" i="56"/>
  <c r="AL753" i="56"/>
  <c r="AM753" i="56"/>
  <c r="AN753" i="56"/>
  <c r="AO753" i="56"/>
  <c r="AP753" i="56"/>
  <c r="AQ753" i="56"/>
  <c r="AR753" i="56"/>
  <c r="AS753" i="56"/>
  <c r="AT753" i="56"/>
  <c r="AU753" i="56"/>
  <c r="AV753" i="56"/>
  <c r="AW753" i="56"/>
  <c r="AX753" i="56"/>
  <c r="AY753" i="56"/>
  <c r="AZ753" i="56"/>
  <c r="BA753" i="56"/>
  <c r="BB753" i="56"/>
  <c r="BC753" i="56"/>
  <c r="AJ754" i="56"/>
  <c r="AK754" i="56"/>
  <c r="AL754" i="56"/>
  <c r="AM754" i="56"/>
  <c r="AN754" i="56"/>
  <c r="AO754" i="56"/>
  <c r="AP754" i="56"/>
  <c r="AQ754" i="56"/>
  <c r="AR754" i="56"/>
  <c r="AS754" i="56"/>
  <c r="AT754" i="56"/>
  <c r="AU754" i="56"/>
  <c r="AV754" i="56"/>
  <c r="AW754" i="56"/>
  <c r="AX754" i="56"/>
  <c r="AY754" i="56"/>
  <c r="AZ754" i="56"/>
  <c r="BA754" i="56"/>
  <c r="BB754" i="56"/>
  <c r="BC754" i="56"/>
  <c r="AJ755" i="56"/>
  <c r="AK755" i="56"/>
  <c r="AL755" i="56"/>
  <c r="AM755" i="56"/>
  <c r="AN755" i="56"/>
  <c r="AO755" i="56"/>
  <c r="AP755" i="56"/>
  <c r="AQ755" i="56"/>
  <c r="AR755" i="56"/>
  <c r="AS755" i="56"/>
  <c r="AT755" i="56"/>
  <c r="AU755" i="56"/>
  <c r="AV755" i="56"/>
  <c r="AW755" i="56"/>
  <c r="AX755" i="56"/>
  <c r="AY755" i="56"/>
  <c r="AZ755" i="56"/>
  <c r="BA755" i="56"/>
  <c r="BB755" i="56"/>
  <c r="BC755" i="56"/>
  <c r="AJ756" i="56"/>
  <c r="AK756" i="56"/>
  <c r="AL756" i="56"/>
  <c r="AM756" i="56"/>
  <c r="AN756" i="56"/>
  <c r="AO756" i="56"/>
  <c r="AP756" i="56"/>
  <c r="AQ756" i="56"/>
  <c r="AR756" i="56"/>
  <c r="AS756" i="56"/>
  <c r="AT756" i="56"/>
  <c r="AU756" i="56"/>
  <c r="AV756" i="56"/>
  <c r="AW756" i="56"/>
  <c r="AX756" i="56"/>
  <c r="AY756" i="56"/>
  <c r="AZ756" i="56"/>
  <c r="BA756" i="56"/>
  <c r="BB756" i="56"/>
  <c r="BC756" i="56"/>
  <c r="AJ757" i="56"/>
  <c r="AK757" i="56"/>
  <c r="AL757" i="56"/>
  <c r="AM757" i="56"/>
  <c r="AN757" i="56"/>
  <c r="AO757" i="56"/>
  <c r="AP757" i="56"/>
  <c r="AQ757" i="56"/>
  <c r="AR757" i="56"/>
  <c r="AS757" i="56"/>
  <c r="AT757" i="56"/>
  <c r="AU757" i="56"/>
  <c r="AV757" i="56"/>
  <c r="AW757" i="56"/>
  <c r="AX757" i="56"/>
  <c r="AY757" i="56"/>
  <c r="AZ757" i="56"/>
  <c r="BA757" i="56"/>
  <c r="BB757" i="56"/>
  <c r="BC757" i="56"/>
  <c r="AJ758" i="56"/>
  <c r="AK758" i="56"/>
  <c r="AL758" i="56"/>
  <c r="AM758" i="56"/>
  <c r="AN758" i="56"/>
  <c r="AO758" i="56"/>
  <c r="AP758" i="56"/>
  <c r="AQ758" i="56"/>
  <c r="AR758" i="56"/>
  <c r="AS758" i="56"/>
  <c r="AT758" i="56"/>
  <c r="AU758" i="56"/>
  <c r="AV758" i="56"/>
  <c r="AW758" i="56"/>
  <c r="AX758" i="56"/>
  <c r="AY758" i="56"/>
  <c r="AZ758" i="56"/>
  <c r="BA758" i="56"/>
  <c r="BB758" i="56"/>
  <c r="BC758" i="56"/>
  <c r="AJ759" i="56"/>
  <c r="AK759" i="56"/>
  <c r="AL759" i="56"/>
  <c r="AM759" i="56"/>
  <c r="AN759" i="56"/>
  <c r="AO759" i="56"/>
  <c r="AP759" i="56"/>
  <c r="AQ759" i="56"/>
  <c r="AR759" i="56"/>
  <c r="AS759" i="56"/>
  <c r="AT759" i="56"/>
  <c r="AU759" i="56"/>
  <c r="AV759" i="56"/>
  <c r="AW759" i="56"/>
  <c r="AX759" i="56"/>
  <c r="AY759" i="56"/>
  <c r="AZ759" i="56"/>
  <c r="BA759" i="56"/>
  <c r="BB759" i="56"/>
  <c r="BC759" i="56"/>
  <c r="AJ760" i="56"/>
  <c r="AK760" i="56"/>
  <c r="AL760" i="56"/>
  <c r="AM760" i="56"/>
  <c r="AN760" i="56"/>
  <c r="AO760" i="56"/>
  <c r="AP760" i="56"/>
  <c r="AQ760" i="56"/>
  <c r="AR760" i="56"/>
  <c r="AS760" i="56"/>
  <c r="AT760" i="56"/>
  <c r="AU760" i="56"/>
  <c r="AV760" i="56"/>
  <c r="AW760" i="56"/>
  <c r="AX760" i="56"/>
  <c r="AY760" i="56"/>
  <c r="AZ760" i="56"/>
  <c r="BA760" i="56"/>
  <c r="BB760" i="56"/>
  <c r="BC760" i="56"/>
  <c r="AJ761" i="56"/>
  <c r="AK761" i="56"/>
  <c r="AL761" i="56"/>
  <c r="AM761" i="56"/>
  <c r="AN761" i="56"/>
  <c r="AO761" i="56"/>
  <c r="AP761" i="56"/>
  <c r="AQ761" i="56"/>
  <c r="AR761" i="56"/>
  <c r="AS761" i="56"/>
  <c r="AT761" i="56"/>
  <c r="AU761" i="56"/>
  <c r="AV761" i="56"/>
  <c r="AW761" i="56"/>
  <c r="AX761" i="56"/>
  <c r="AY761" i="56"/>
  <c r="AZ761" i="56"/>
  <c r="BA761" i="56"/>
  <c r="BB761" i="56"/>
  <c r="BC761" i="56"/>
  <c r="AJ762" i="56"/>
  <c r="AK762" i="56"/>
  <c r="AL762" i="56"/>
  <c r="AM762" i="56"/>
  <c r="AN762" i="56"/>
  <c r="AO762" i="56"/>
  <c r="AP762" i="56"/>
  <c r="AQ762" i="56"/>
  <c r="AR762" i="56"/>
  <c r="AS762" i="56"/>
  <c r="AT762" i="56"/>
  <c r="AU762" i="56"/>
  <c r="AV762" i="56"/>
  <c r="AW762" i="56"/>
  <c r="AX762" i="56"/>
  <c r="AY762" i="56"/>
  <c r="AZ762" i="56"/>
  <c r="BA762" i="56"/>
  <c r="BB762" i="56"/>
  <c r="BC762" i="56"/>
  <c r="AJ405" i="56"/>
  <c r="AK405" i="56"/>
  <c r="AL405" i="56"/>
  <c r="AM405" i="56"/>
  <c r="AN405" i="56"/>
  <c r="AO405" i="56"/>
  <c r="AP405" i="56"/>
  <c r="AQ405" i="56"/>
  <c r="AR405" i="56"/>
  <c r="AS405" i="56"/>
  <c r="AT405" i="56"/>
  <c r="AU405" i="56"/>
  <c r="AV405" i="56"/>
  <c r="AW405" i="56"/>
  <c r="AX405" i="56"/>
  <c r="AY405" i="56"/>
  <c r="AZ405" i="56"/>
  <c r="BA405" i="56"/>
  <c r="BB405" i="56"/>
  <c r="BC405" i="56"/>
  <c r="AJ764" i="56"/>
  <c r="AK764" i="56"/>
  <c r="AL764" i="56"/>
  <c r="AM764" i="56"/>
  <c r="AN764" i="56"/>
  <c r="AO764" i="56"/>
  <c r="AP764" i="56"/>
  <c r="AQ764" i="56"/>
  <c r="AR764" i="56"/>
  <c r="AS764" i="56"/>
  <c r="AT764" i="56"/>
  <c r="AU764" i="56"/>
  <c r="AV764" i="56"/>
  <c r="AW764" i="56"/>
  <c r="AX764" i="56"/>
  <c r="AY764" i="56"/>
  <c r="AZ764" i="56"/>
  <c r="BA764" i="56"/>
  <c r="BB764" i="56"/>
  <c r="BC764" i="56"/>
  <c r="AJ765" i="56"/>
  <c r="AK765" i="56"/>
  <c r="AL765" i="56"/>
  <c r="AM765" i="56"/>
  <c r="AN765" i="56"/>
  <c r="AO765" i="56"/>
  <c r="AP765" i="56"/>
  <c r="AQ765" i="56"/>
  <c r="AR765" i="56"/>
  <c r="AS765" i="56"/>
  <c r="AT765" i="56"/>
  <c r="AU765" i="56"/>
  <c r="AV765" i="56"/>
  <c r="AW765" i="56"/>
  <c r="AX765" i="56"/>
  <c r="AY765" i="56"/>
  <c r="AZ765" i="56"/>
  <c r="BA765" i="56"/>
  <c r="BB765" i="56"/>
  <c r="BC765" i="56"/>
  <c r="AJ766" i="56"/>
  <c r="AK766" i="56"/>
  <c r="AL766" i="56"/>
  <c r="AM766" i="56"/>
  <c r="AN766" i="56"/>
  <c r="AO766" i="56"/>
  <c r="AP766" i="56"/>
  <c r="AQ766" i="56"/>
  <c r="AR766" i="56"/>
  <c r="AS766" i="56"/>
  <c r="AT766" i="56"/>
  <c r="AU766" i="56"/>
  <c r="AV766" i="56"/>
  <c r="AW766" i="56"/>
  <c r="AX766" i="56"/>
  <c r="AY766" i="56"/>
  <c r="AZ766" i="56"/>
  <c r="BA766" i="56"/>
  <c r="BB766" i="56"/>
  <c r="BC766" i="56"/>
  <c r="AJ767" i="56"/>
  <c r="AK767" i="56"/>
  <c r="AL767" i="56"/>
  <c r="AM767" i="56"/>
  <c r="AN767" i="56"/>
  <c r="AO767" i="56"/>
  <c r="AP767" i="56"/>
  <c r="AQ767" i="56"/>
  <c r="AR767" i="56"/>
  <c r="AS767" i="56"/>
  <c r="AT767" i="56"/>
  <c r="AU767" i="56"/>
  <c r="AV767" i="56"/>
  <c r="AW767" i="56"/>
  <c r="AX767" i="56"/>
  <c r="AY767" i="56"/>
  <c r="AZ767" i="56"/>
  <c r="BA767" i="56"/>
  <c r="BB767" i="56"/>
  <c r="BC767" i="56"/>
  <c r="AJ768" i="56"/>
  <c r="AK768" i="56"/>
  <c r="AL768" i="56"/>
  <c r="AM768" i="56"/>
  <c r="AN768" i="56"/>
  <c r="AO768" i="56"/>
  <c r="AP768" i="56"/>
  <c r="AQ768" i="56"/>
  <c r="AR768" i="56"/>
  <c r="AS768" i="56"/>
  <c r="AT768" i="56"/>
  <c r="AU768" i="56"/>
  <c r="AV768" i="56"/>
  <c r="AW768" i="56"/>
  <c r="AX768" i="56"/>
  <c r="AY768" i="56"/>
  <c r="AZ768" i="56"/>
  <c r="BA768" i="56"/>
  <c r="BB768" i="56"/>
  <c r="BC768" i="56"/>
  <c r="AJ769" i="56"/>
  <c r="AK769" i="56"/>
  <c r="AL769" i="56"/>
  <c r="AM769" i="56"/>
  <c r="AN769" i="56"/>
  <c r="AO769" i="56"/>
  <c r="AP769" i="56"/>
  <c r="AQ769" i="56"/>
  <c r="AR769" i="56"/>
  <c r="AS769" i="56"/>
  <c r="AT769" i="56"/>
  <c r="AU769" i="56"/>
  <c r="AV769" i="56"/>
  <c r="AW769" i="56"/>
  <c r="AX769" i="56"/>
  <c r="AY769" i="56"/>
  <c r="AZ769" i="56"/>
  <c r="BA769" i="56"/>
  <c r="BB769" i="56"/>
  <c r="BC769" i="56"/>
  <c r="AJ770" i="56"/>
  <c r="AK770" i="56"/>
  <c r="AL770" i="56"/>
  <c r="AM770" i="56"/>
  <c r="AN770" i="56"/>
  <c r="AO770" i="56"/>
  <c r="AP770" i="56"/>
  <c r="AQ770" i="56"/>
  <c r="AR770" i="56"/>
  <c r="AS770" i="56"/>
  <c r="AT770" i="56"/>
  <c r="AU770" i="56"/>
  <c r="AV770" i="56"/>
  <c r="AW770" i="56"/>
  <c r="AX770" i="56"/>
  <c r="AY770" i="56"/>
  <c r="AZ770" i="56"/>
  <c r="BA770" i="56"/>
  <c r="BB770" i="56"/>
  <c r="BC770" i="56"/>
  <c r="AJ146" i="56"/>
  <c r="AK146" i="56"/>
  <c r="AL146" i="56"/>
  <c r="AM146" i="56"/>
  <c r="AN146" i="56"/>
  <c r="AO146" i="56"/>
  <c r="AP146" i="56"/>
  <c r="AQ146" i="56"/>
  <c r="AR146" i="56"/>
  <c r="AS146" i="56"/>
  <c r="AT146" i="56"/>
  <c r="AU146" i="56"/>
  <c r="AV146" i="56"/>
  <c r="AW146" i="56"/>
  <c r="AX146" i="56"/>
  <c r="AY146" i="56"/>
  <c r="AZ146" i="56"/>
  <c r="BA146" i="56"/>
  <c r="BB146" i="56"/>
  <c r="BC146" i="56"/>
  <c r="AJ772" i="56"/>
  <c r="AK772" i="56"/>
  <c r="AL772" i="56"/>
  <c r="AM772" i="56"/>
  <c r="AN772" i="56"/>
  <c r="AO772" i="56"/>
  <c r="AP772" i="56"/>
  <c r="AQ772" i="56"/>
  <c r="AR772" i="56"/>
  <c r="AS772" i="56"/>
  <c r="AT772" i="56"/>
  <c r="AU772" i="56"/>
  <c r="AV772" i="56"/>
  <c r="AW772" i="56"/>
  <c r="AX772" i="56"/>
  <c r="AY772" i="56"/>
  <c r="AZ772" i="56"/>
  <c r="BA772" i="56"/>
  <c r="BB772" i="56"/>
  <c r="BC772" i="56"/>
  <c r="AJ773" i="56"/>
  <c r="AK773" i="56"/>
  <c r="AL773" i="56"/>
  <c r="AM773" i="56"/>
  <c r="AN773" i="56"/>
  <c r="AO773" i="56"/>
  <c r="AP773" i="56"/>
  <c r="AQ773" i="56"/>
  <c r="AR773" i="56"/>
  <c r="AS773" i="56"/>
  <c r="AT773" i="56"/>
  <c r="AU773" i="56"/>
  <c r="AV773" i="56"/>
  <c r="AW773" i="56"/>
  <c r="AX773" i="56"/>
  <c r="AY773" i="56"/>
  <c r="AZ773" i="56"/>
  <c r="BA773" i="56"/>
  <c r="BB773" i="56"/>
  <c r="BC773" i="56"/>
  <c r="AJ774" i="56"/>
  <c r="AK774" i="56"/>
  <c r="AL774" i="56"/>
  <c r="AM774" i="56"/>
  <c r="AN774" i="56"/>
  <c r="AO774" i="56"/>
  <c r="AP774" i="56"/>
  <c r="AQ774" i="56"/>
  <c r="AR774" i="56"/>
  <c r="AS774" i="56"/>
  <c r="AT774" i="56"/>
  <c r="AU774" i="56"/>
  <c r="AV774" i="56"/>
  <c r="AW774" i="56"/>
  <c r="AX774" i="56"/>
  <c r="AY774" i="56"/>
  <c r="AZ774" i="56"/>
  <c r="BA774" i="56"/>
  <c r="BB774" i="56"/>
  <c r="BC774" i="56"/>
  <c r="AJ775" i="56"/>
  <c r="AK775" i="56"/>
  <c r="AL775" i="56"/>
  <c r="AM775" i="56"/>
  <c r="AN775" i="56"/>
  <c r="AO775" i="56"/>
  <c r="AP775" i="56"/>
  <c r="AQ775" i="56"/>
  <c r="AR775" i="56"/>
  <c r="AS775" i="56"/>
  <c r="AT775" i="56"/>
  <c r="AU775" i="56"/>
  <c r="AV775" i="56"/>
  <c r="AW775" i="56"/>
  <c r="AX775" i="56"/>
  <c r="AY775" i="56"/>
  <c r="AZ775" i="56"/>
  <c r="BA775" i="56"/>
  <c r="BB775" i="56"/>
  <c r="BC775" i="56"/>
  <c r="AJ776" i="56"/>
  <c r="AK776" i="56"/>
  <c r="AL776" i="56"/>
  <c r="AM776" i="56"/>
  <c r="AN776" i="56"/>
  <c r="AO776" i="56"/>
  <c r="AP776" i="56"/>
  <c r="AQ776" i="56"/>
  <c r="AR776" i="56"/>
  <c r="AS776" i="56"/>
  <c r="AT776" i="56"/>
  <c r="AU776" i="56"/>
  <c r="AV776" i="56"/>
  <c r="AW776" i="56"/>
  <c r="AX776" i="56"/>
  <c r="AY776" i="56"/>
  <c r="AZ776" i="56"/>
  <c r="BA776" i="56"/>
  <c r="BB776" i="56"/>
  <c r="BC776" i="56"/>
  <c r="AJ777" i="56"/>
  <c r="AK777" i="56"/>
  <c r="AL777" i="56"/>
  <c r="AM777" i="56"/>
  <c r="AN777" i="56"/>
  <c r="AO777" i="56"/>
  <c r="AP777" i="56"/>
  <c r="AQ777" i="56"/>
  <c r="AR777" i="56"/>
  <c r="AS777" i="56"/>
  <c r="AT777" i="56"/>
  <c r="AU777" i="56"/>
  <c r="AV777" i="56"/>
  <c r="AW777" i="56"/>
  <c r="AX777" i="56"/>
  <c r="AY777" i="56"/>
  <c r="AZ777" i="56"/>
  <c r="BA777" i="56"/>
  <c r="BB777" i="56"/>
  <c r="BC777" i="56"/>
  <c r="AJ778" i="56"/>
  <c r="AK778" i="56"/>
  <c r="AL778" i="56"/>
  <c r="AM778" i="56"/>
  <c r="AN778" i="56"/>
  <c r="AO778" i="56"/>
  <c r="AP778" i="56"/>
  <c r="AQ778" i="56"/>
  <c r="AR778" i="56"/>
  <c r="AS778" i="56"/>
  <c r="AT778" i="56"/>
  <c r="AU778" i="56"/>
  <c r="AV778" i="56"/>
  <c r="AW778" i="56"/>
  <c r="AX778" i="56"/>
  <c r="AY778" i="56"/>
  <c r="AZ778" i="56"/>
  <c r="BA778" i="56"/>
  <c r="BB778" i="56"/>
  <c r="BC778" i="56"/>
  <c r="AJ779" i="56"/>
  <c r="AK779" i="56"/>
  <c r="AL779" i="56"/>
  <c r="AM779" i="56"/>
  <c r="AN779" i="56"/>
  <c r="AO779" i="56"/>
  <c r="AP779" i="56"/>
  <c r="AQ779" i="56"/>
  <c r="AR779" i="56"/>
  <c r="AS779" i="56"/>
  <c r="AT779" i="56"/>
  <c r="AU779" i="56"/>
  <c r="AV779" i="56"/>
  <c r="AW779" i="56"/>
  <c r="AX779" i="56"/>
  <c r="AY779" i="56"/>
  <c r="AZ779" i="56"/>
  <c r="BA779" i="56"/>
  <c r="BB779" i="56"/>
  <c r="BC779" i="56"/>
  <c r="AJ780" i="56"/>
  <c r="AK780" i="56"/>
  <c r="AL780" i="56"/>
  <c r="AM780" i="56"/>
  <c r="AN780" i="56"/>
  <c r="AO780" i="56"/>
  <c r="AP780" i="56"/>
  <c r="AQ780" i="56"/>
  <c r="AR780" i="56"/>
  <c r="AS780" i="56"/>
  <c r="AT780" i="56"/>
  <c r="AU780" i="56"/>
  <c r="AV780" i="56"/>
  <c r="AW780" i="56"/>
  <c r="AX780" i="56"/>
  <c r="AY780" i="56"/>
  <c r="AZ780" i="56"/>
  <c r="BA780" i="56"/>
  <c r="BB780" i="56"/>
  <c r="BC780" i="56"/>
  <c r="AJ781" i="56"/>
  <c r="AK781" i="56"/>
  <c r="AL781" i="56"/>
  <c r="AM781" i="56"/>
  <c r="AN781" i="56"/>
  <c r="AO781" i="56"/>
  <c r="AP781" i="56"/>
  <c r="AQ781" i="56"/>
  <c r="AR781" i="56"/>
  <c r="AS781" i="56"/>
  <c r="AT781" i="56"/>
  <c r="AU781" i="56"/>
  <c r="AV781" i="56"/>
  <c r="AW781" i="56"/>
  <c r="AX781" i="56"/>
  <c r="AY781" i="56"/>
  <c r="AZ781" i="56"/>
  <c r="BA781" i="56"/>
  <c r="BB781" i="56"/>
  <c r="BC781" i="56"/>
  <c r="AJ782" i="56"/>
  <c r="AK782" i="56"/>
  <c r="AL782" i="56"/>
  <c r="AM782" i="56"/>
  <c r="AN782" i="56"/>
  <c r="AO782" i="56"/>
  <c r="AP782" i="56"/>
  <c r="AQ782" i="56"/>
  <c r="AR782" i="56"/>
  <c r="AS782" i="56"/>
  <c r="AT782" i="56"/>
  <c r="AU782" i="56"/>
  <c r="AV782" i="56"/>
  <c r="AW782" i="56"/>
  <c r="AX782" i="56"/>
  <c r="AY782" i="56"/>
  <c r="AZ782" i="56"/>
  <c r="BA782" i="56"/>
  <c r="BB782" i="56"/>
  <c r="BC782" i="56"/>
  <c r="AJ783" i="56"/>
  <c r="AK783" i="56"/>
  <c r="AL783" i="56"/>
  <c r="AM783" i="56"/>
  <c r="AN783" i="56"/>
  <c r="AO783" i="56"/>
  <c r="AP783" i="56"/>
  <c r="AQ783" i="56"/>
  <c r="AR783" i="56"/>
  <c r="AS783" i="56"/>
  <c r="AT783" i="56"/>
  <c r="AU783" i="56"/>
  <c r="AV783" i="56"/>
  <c r="AW783" i="56"/>
  <c r="AX783" i="56"/>
  <c r="AY783" i="56"/>
  <c r="AZ783" i="56"/>
  <c r="BA783" i="56"/>
  <c r="BB783" i="56"/>
  <c r="BC783" i="56"/>
  <c r="AJ784" i="56"/>
  <c r="AK784" i="56"/>
  <c r="AL784" i="56"/>
  <c r="AM784" i="56"/>
  <c r="AN784" i="56"/>
  <c r="AO784" i="56"/>
  <c r="AP784" i="56"/>
  <c r="AQ784" i="56"/>
  <c r="AR784" i="56"/>
  <c r="AS784" i="56"/>
  <c r="AT784" i="56"/>
  <c r="AU784" i="56"/>
  <c r="AV784" i="56"/>
  <c r="AW784" i="56"/>
  <c r="AX784" i="56"/>
  <c r="AY784" i="56"/>
  <c r="AZ784" i="56"/>
  <c r="BA784" i="56"/>
  <c r="BB784" i="56"/>
  <c r="BC784" i="56"/>
  <c r="AJ785" i="56"/>
  <c r="AK785" i="56"/>
  <c r="AL785" i="56"/>
  <c r="AM785" i="56"/>
  <c r="AN785" i="56"/>
  <c r="AO785" i="56"/>
  <c r="AP785" i="56"/>
  <c r="AQ785" i="56"/>
  <c r="AR785" i="56"/>
  <c r="AS785" i="56"/>
  <c r="AT785" i="56"/>
  <c r="AU785" i="56"/>
  <c r="AV785" i="56"/>
  <c r="AW785" i="56"/>
  <c r="AX785" i="56"/>
  <c r="AY785" i="56"/>
  <c r="AZ785" i="56"/>
  <c r="BA785" i="56"/>
  <c r="BB785" i="56"/>
  <c r="BC785" i="56"/>
  <c r="AJ786" i="56"/>
  <c r="AK786" i="56"/>
  <c r="AL786" i="56"/>
  <c r="AM786" i="56"/>
  <c r="AN786" i="56"/>
  <c r="AO786" i="56"/>
  <c r="AP786" i="56"/>
  <c r="AQ786" i="56"/>
  <c r="AR786" i="56"/>
  <c r="AS786" i="56"/>
  <c r="AT786" i="56"/>
  <c r="AU786" i="56"/>
  <c r="AV786" i="56"/>
  <c r="AW786" i="56"/>
  <c r="AX786" i="56"/>
  <c r="AY786" i="56"/>
  <c r="AZ786" i="56"/>
  <c r="BA786" i="56"/>
  <c r="BB786" i="56"/>
  <c r="BC786" i="56"/>
  <c r="AJ787" i="56"/>
  <c r="AK787" i="56"/>
  <c r="AL787" i="56"/>
  <c r="AM787" i="56"/>
  <c r="AN787" i="56"/>
  <c r="AO787" i="56"/>
  <c r="AP787" i="56"/>
  <c r="AQ787" i="56"/>
  <c r="AR787" i="56"/>
  <c r="AS787" i="56"/>
  <c r="AT787" i="56"/>
  <c r="AU787" i="56"/>
  <c r="AV787" i="56"/>
  <c r="AW787" i="56"/>
  <c r="AX787" i="56"/>
  <c r="AY787" i="56"/>
  <c r="AZ787" i="56"/>
  <c r="BA787" i="56"/>
  <c r="BB787" i="56"/>
  <c r="BC787" i="56"/>
  <c r="AJ788" i="56"/>
  <c r="AK788" i="56"/>
  <c r="AL788" i="56"/>
  <c r="AM788" i="56"/>
  <c r="AN788" i="56"/>
  <c r="AO788" i="56"/>
  <c r="AP788" i="56"/>
  <c r="AQ788" i="56"/>
  <c r="AR788" i="56"/>
  <c r="AS788" i="56"/>
  <c r="AT788" i="56"/>
  <c r="AU788" i="56"/>
  <c r="AV788" i="56"/>
  <c r="AW788" i="56"/>
  <c r="AX788" i="56"/>
  <c r="AY788" i="56"/>
  <c r="AZ788" i="56"/>
  <c r="BA788" i="56"/>
  <c r="BB788" i="56"/>
  <c r="BC788" i="56"/>
  <c r="AJ789" i="56"/>
  <c r="AK789" i="56"/>
  <c r="AL789" i="56"/>
  <c r="AM789" i="56"/>
  <c r="AN789" i="56"/>
  <c r="AO789" i="56"/>
  <c r="AP789" i="56"/>
  <c r="AQ789" i="56"/>
  <c r="AR789" i="56"/>
  <c r="AS789" i="56"/>
  <c r="AT789" i="56"/>
  <c r="AU789" i="56"/>
  <c r="AV789" i="56"/>
  <c r="AW789" i="56"/>
  <c r="AX789" i="56"/>
  <c r="AY789" i="56"/>
  <c r="AZ789" i="56"/>
  <c r="BA789" i="56"/>
  <c r="BB789" i="56"/>
  <c r="BC789" i="56"/>
  <c r="AJ790" i="56"/>
  <c r="AK790" i="56"/>
  <c r="AL790" i="56"/>
  <c r="AM790" i="56"/>
  <c r="AN790" i="56"/>
  <c r="AO790" i="56"/>
  <c r="AP790" i="56"/>
  <c r="AQ790" i="56"/>
  <c r="AR790" i="56"/>
  <c r="AS790" i="56"/>
  <c r="AT790" i="56"/>
  <c r="AU790" i="56"/>
  <c r="AV790" i="56"/>
  <c r="AW790" i="56"/>
  <c r="AX790" i="56"/>
  <c r="AY790" i="56"/>
  <c r="AZ790" i="56"/>
  <c r="BA790" i="56"/>
  <c r="BB790" i="56"/>
  <c r="BC790" i="56"/>
  <c r="AJ791" i="56"/>
  <c r="AK791" i="56"/>
  <c r="AL791" i="56"/>
  <c r="AM791" i="56"/>
  <c r="AN791" i="56"/>
  <c r="AO791" i="56"/>
  <c r="AP791" i="56"/>
  <c r="AQ791" i="56"/>
  <c r="AR791" i="56"/>
  <c r="AS791" i="56"/>
  <c r="AT791" i="56"/>
  <c r="AU791" i="56"/>
  <c r="AV791" i="56"/>
  <c r="AW791" i="56"/>
  <c r="AX791" i="56"/>
  <c r="AY791" i="56"/>
  <c r="AZ791" i="56"/>
  <c r="BA791" i="56"/>
  <c r="BB791" i="56"/>
  <c r="BC791" i="56"/>
  <c r="AJ792" i="56"/>
  <c r="AK792" i="56"/>
  <c r="AL792" i="56"/>
  <c r="AM792" i="56"/>
  <c r="AN792" i="56"/>
  <c r="AO792" i="56"/>
  <c r="AP792" i="56"/>
  <c r="AQ792" i="56"/>
  <c r="AR792" i="56"/>
  <c r="AS792" i="56"/>
  <c r="AT792" i="56"/>
  <c r="AU792" i="56"/>
  <c r="AV792" i="56"/>
  <c r="AW792" i="56"/>
  <c r="AX792" i="56"/>
  <c r="AY792" i="56"/>
  <c r="AZ792" i="56"/>
  <c r="BA792" i="56"/>
  <c r="BB792" i="56"/>
  <c r="BC792" i="56"/>
  <c r="AJ793" i="56"/>
  <c r="AK793" i="56"/>
  <c r="AL793" i="56"/>
  <c r="AM793" i="56"/>
  <c r="AN793" i="56"/>
  <c r="AO793" i="56"/>
  <c r="AP793" i="56"/>
  <c r="AQ793" i="56"/>
  <c r="AR793" i="56"/>
  <c r="AS793" i="56"/>
  <c r="AT793" i="56"/>
  <c r="AU793" i="56"/>
  <c r="AV793" i="56"/>
  <c r="AW793" i="56"/>
  <c r="AX793" i="56"/>
  <c r="AY793" i="56"/>
  <c r="AZ793" i="56"/>
  <c r="BA793" i="56"/>
  <c r="BB793" i="56"/>
  <c r="BC793" i="56"/>
  <c r="AJ794" i="56"/>
  <c r="AK794" i="56"/>
  <c r="AL794" i="56"/>
  <c r="AM794" i="56"/>
  <c r="AN794" i="56"/>
  <c r="AO794" i="56"/>
  <c r="AP794" i="56"/>
  <c r="AQ794" i="56"/>
  <c r="AR794" i="56"/>
  <c r="AS794" i="56"/>
  <c r="AT794" i="56"/>
  <c r="AU794" i="56"/>
  <c r="AV794" i="56"/>
  <c r="AW794" i="56"/>
  <c r="AX794" i="56"/>
  <c r="AY794" i="56"/>
  <c r="AZ794" i="56"/>
  <c r="BA794" i="56"/>
  <c r="BB794" i="56"/>
  <c r="BC794" i="56"/>
  <c r="AJ795" i="56"/>
  <c r="AK795" i="56"/>
  <c r="AL795" i="56"/>
  <c r="AM795" i="56"/>
  <c r="AN795" i="56"/>
  <c r="AO795" i="56"/>
  <c r="AP795" i="56"/>
  <c r="AQ795" i="56"/>
  <c r="AR795" i="56"/>
  <c r="AS795" i="56"/>
  <c r="AT795" i="56"/>
  <c r="AU795" i="56"/>
  <c r="AV795" i="56"/>
  <c r="AW795" i="56"/>
  <c r="AX795" i="56"/>
  <c r="AY795" i="56"/>
  <c r="AZ795" i="56"/>
  <c r="BA795" i="56"/>
  <c r="BB795" i="56"/>
  <c r="BC795" i="56"/>
  <c r="AJ796" i="56"/>
  <c r="AK796" i="56"/>
  <c r="AL796" i="56"/>
  <c r="AM796" i="56"/>
  <c r="AN796" i="56"/>
  <c r="AO796" i="56"/>
  <c r="AP796" i="56"/>
  <c r="AQ796" i="56"/>
  <c r="AR796" i="56"/>
  <c r="AS796" i="56"/>
  <c r="AT796" i="56"/>
  <c r="AU796" i="56"/>
  <c r="AV796" i="56"/>
  <c r="AW796" i="56"/>
  <c r="AX796" i="56"/>
  <c r="AY796" i="56"/>
  <c r="AZ796" i="56"/>
  <c r="BA796" i="56"/>
  <c r="BB796" i="56"/>
  <c r="BC796" i="56"/>
  <c r="AJ797" i="56"/>
  <c r="AK797" i="56"/>
  <c r="AL797" i="56"/>
  <c r="AM797" i="56"/>
  <c r="AN797" i="56"/>
  <c r="AO797" i="56"/>
  <c r="AP797" i="56"/>
  <c r="AQ797" i="56"/>
  <c r="AR797" i="56"/>
  <c r="AS797" i="56"/>
  <c r="AT797" i="56"/>
  <c r="AU797" i="56"/>
  <c r="AV797" i="56"/>
  <c r="AW797" i="56"/>
  <c r="AX797" i="56"/>
  <c r="AY797" i="56"/>
  <c r="AZ797" i="56"/>
  <c r="BA797" i="56"/>
  <c r="BB797" i="56"/>
  <c r="BC797" i="56"/>
  <c r="AJ798" i="56"/>
  <c r="AK798" i="56"/>
  <c r="AL798" i="56"/>
  <c r="AM798" i="56"/>
  <c r="AN798" i="56"/>
  <c r="AO798" i="56"/>
  <c r="AP798" i="56"/>
  <c r="AQ798" i="56"/>
  <c r="AR798" i="56"/>
  <c r="AS798" i="56"/>
  <c r="AT798" i="56"/>
  <c r="AU798" i="56"/>
  <c r="AV798" i="56"/>
  <c r="AW798" i="56"/>
  <c r="AX798" i="56"/>
  <c r="AY798" i="56"/>
  <c r="AZ798" i="56"/>
  <c r="BA798" i="56"/>
  <c r="BB798" i="56"/>
  <c r="BC798" i="56"/>
  <c r="AJ799" i="56"/>
  <c r="AK799" i="56"/>
  <c r="AL799" i="56"/>
  <c r="AM799" i="56"/>
  <c r="AN799" i="56"/>
  <c r="AO799" i="56"/>
  <c r="AP799" i="56"/>
  <c r="AQ799" i="56"/>
  <c r="AR799" i="56"/>
  <c r="AS799" i="56"/>
  <c r="AT799" i="56"/>
  <c r="AU799" i="56"/>
  <c r="AV799" i="56"/>
  <c r="AW799" i="56"/>
  <c r="AX799" i="56"/>
  <c r="AY799" i="56"/>
  <c r="AZ799" i="56"/>
  <c r="BA799" i="56"/>
  <c r="BB799" i="56"/>
  <c r="BC799" i="56"/>
  <c r="AJ800" i="56"/>
  <c r="AK800" i="56"/>
  <c r="AL800" i="56"/>
  <c r="AM800" i="56"/>
  <c r="AN800" i="56"/>
  <c r="AO800" i="56"/>
  <c r="AP800" i="56"/>
  <c r="AQ800" i="56"/>
  <c r="AR800" i="56"/>
  <c r="AS800" i="56"/>
  <c r="AT800" i="56"/>
  <c r="AU800" i="56"/>
  <c r="AV800" i="56"/>
  <c r="AW800" i="56"/>
  <c r="AX800" i="56"/>
  <c r="AY800" i="56"/>
  <c r="AZ800" i="56"/>
  <c r="BA800" i="56"/>
  <c r="BB800" i="56"/>
  <c r="BC800" i="56"/>
  <c r="AJ801" i="56"/>
  <c r="AK801" i="56"/>
  <c r="AL801" i="56"/>
  <c r="AM801" i="56"/>
  <c r="AN801" i="56"/>
  <c r="AO801" i="56"/>
  <c r="AP801" i="56"/>
  <c r="AQ801" i="56"/>
  <c r="AR801" i="56"/>
  <c r="AS801" i="56"/>
  <c r="AT801" i="56"/>
  <c r="AU801" i="56"/>
  <c r="AV801" i="56"/>
  <c r="AW801" i="56"/>
  <c r="AX801" i="56"/>
  <c r="AY801" i="56"/>
  <c r="AZ801" i="56"/>
  <c r="BA801" i="56"/>
  <c r="BB801" i="56"/>
  <c r="BC801" i="56"/>
  <c r="AJ802" i="56"/>
  <c r="AK802" i="56"/>
  <c r="AL802" i="56"/>
  <c r="AM802" i="56"/>
  <c r="AN802" i="56"/>
  <c r="AO802" i="56"/>
  <c r="AP802" i="56"/>
  <c r="AQ802" i="56"/>
  <c r="AR802" i="56"/>
  <c r="AS802" i="56"/>
  <c r="AT802" i="56"/>
  <c r="AU802" i="56"/>
  <c r="AV802" i="56"/>
  <c r="AW802" i="56"/>
  <c r="AX802" i="56"/>
  <c r="AY802" i="56"/>
  <c r="AZ802" i="56"/>
  <c r="BA802" i="56"/>
  <c r="BB802" i="56"/>
  <c r="BC802" i="56"/>
  <c r="AJ803" i="56"/>
  <c r="AK803" i="56"/>
  <c r="AL803" i="56"/>
  <c r="AM803" i="56"/>
  <c r="AN803" i="56"/>
  <c r="AO803" i="56"/>
  <c r="AP803" i="56"/>
  <c r="AQ803" i="56"/>
  <c r="AR803" i="56"/>
  <c r="AS803" i="56"/>
  <c r="AT803" i="56"/>
  <c r="AU803" i="56"/>
  <c r="AV803" i="56"/>
  <c r="AW803" i="56"/>
  <c r="AX803" i="56"/>
  <c r="AY803" i="56"/>
  <c r="AZ803" i="56"/>
  <c r="BA803" i="56"/>
  <c r="BB803" i="56"/>
  <c r="BC803" i="56"/>
  <c r="AJ804" i="56"/>
  <c r="AK804" i="56"/>
  <c r="AL804" i="56"/>
  <c r="AM804" i="56"/>
  <c r="AN804" i="56"/>
  <c r="AO804" i="56"/>
  <c r="AP804" i="56"/>
  <c r="AQ804" i="56"/>
  <c r="AR804" i="56"/>
  <c r="AS804" i="56"/>
  <c r="AT804" i="56"/>
  <c r="AU804" i="56"/>
  <c r="AV804" i="56"/>
  <c r="AW804" i="56"/>
  <c r="AX804" i="56"/>
  <c r="AY804" i="56"/>
  <c r="AZ804" i="56"/>
  <c r="BA804" i="56"/>
  <c r="BB804" i="56"/>
  <c r="BC804" i="56"/>
  <c r="AJ805" i="56"/>
  <c r="AK805" i="56"/>
  <c r="AL805" i="56"/>
  <c r="AM805" i="56"/>
  <c r="AN805" i="56"/>
  <c r="AO805" i="56"/>
  <c r="AP805" i="56"/>
  <c r="AQ805" i="56"/>
  <c r="AR805" i="56"/>
  <c r="AS805" i="56"/>
  <c r="AT805" i="56"/>
  <c r="AU805" i="56"/>
  <c r="AV805" i="56"/>
  <c r="AW805" i="56"/>
  <c r="AX805" i="56"/>
  <c r="AY805" i="56"/>
  <c r="AZ805" i="56"/>
  <c r="BA805" i="56"/>
  <c r="BB805" i="56"/>
  <c r="BC805" i="56"/>
  <c r="AJ806" i="56"/>
  <c r="AK806" i="56"/>
  <c r="AL806" i="56"/>
  <c r="AM806" i="56"/>
  <c r="AN806" i="56"/>
  <c r="AO806" i="56"/>
  <c r="AP806" i="56"/>
  <c r="AQ806" i="56"/>
  <c r="AR806" i="56"/>
  <c r="AS806" i="56"/>
  <c r="AT806" i="56"/>
  <c r="AU806" i="56"/>
  <c r="AV806" i="56"/>
  <c r="AW806" i="56"/>
  <c r="AX806" i="56"/>
  <c r="AY806" i="56"/>
  <c r="AZ806" i="56"/>
  <c r="BA806" i="56"/>
  <c r="BB806" i="56"/>
  <c r="BC806" i="56"/>
  <c r="AJ807" i="56"/>
  <c r="AK807" i="56"/>
  <c r="AL807" i="56"/>
  <c r="AM807" i="56"/>
  <c r="AN807" i="56"/>
  <c r="AO807" i="56"/>
  <c r="AP807" i="56"/>
  <c r="AQ807" i="56"/>
  <c r="AR807" i="56"/>
  <c r="AS807" i="56"/>
  <c r="AT807" i="56"/>
  <c r="AU807" i="56"/>
  <c r="AV807" i="56"/>
  <c r="AW807" i="56"/>
  <c r="AX807" i="56"/>
  <c r="AY807" i="56"/>
  <c r="AZ807" i="56"/>
  <c r="BA807" i="56"/>
  <c r="BB807" i="56"/>
  <c r="BC807" i="56"/>
  <c r="AJ808" i="56"/>
  <c r="AK808" i="56"/>
  <c r="AL808" i="56"/>
  <c r="AM808" i="56"/>
  <c r="AN808" i="56"/>
  <c r="AO808" i="56"/>
  <c r="AP808" i="56"/>
  <c r="AQ808" i="56"/>
  <c r="AR808" i="56"/>
  <c r="AS808" i="56"/>
  <c r="AT808" i="56"/>
  <c r="AU808" i="56"/>
  <c r="AV808" i="56"/>
  <c r="AW808" i="56"/>
  <c r="AX808" i="56"/>
  <c r="AY808" i="56"/>
  <c r="AZ808" i="56"/>
  <c r="BA808" i="56"/>
  <c r="BB808" i="56"/>
  <c r="BC808" i="56"/>
  <c r="AJ809" i="56"/>
  <c r="AK809" i="56"/>
  <c r="AL809" i="56"/>
  <c r="AM809" i="56"/>
  <c r="AN809" i="56"/>
  <c r="AO809" i="56"/>
  <c r="AP809" i="56"/>
  <c r="AQ809" i="56"/>
  <c r="AR809" i="56"/>
  <c r="AS809" i="56"/>
  <c r="AT809" i="56"/>
  <c r="AU809" i="56"/>
  <c r="AV809" i="56"/>
  <c r="AW809" i="56"/>
  <c r="AX809" i="56"/>
  <c r="AY809" i="56"/>
  <c r="AZ809" i="56"/>
  <c r="BA809" i="56"/>
  <c r="BB809" i="56"/>
  <c r="BC809" i="56"/>
  <c r="AJ810" i="56"/>
  <c r="AK810" i="56"/>
  <c r="AL810" i="56"/>
  <c r="AM810" i="56"/>
  <c r="AN810" i="56"/>
  <c r="AO810" i="56"/>
  <c r="AP810" i="56"/>
  <c r="AQ810" i="56"/>
  <c r="AR810" i="56"/>
  <c r="AS810" i="56"/>
  <c r="AT810" i="56"/>
  <c r="AU810" i="56"/>
  <c r="AV810" i="56"/>
  <c r="AW810" i="56"/>
  <c r="AX810" i="56"/>
  <c r="AY810" i="56"/>
  <c r="AZ810" i="56"/>
  <c r="BA810" i="56"/>
  <c r="BB810" i="56"/>
  <c r="BC810" i="56"/>
  <c r="AJ811" i="56"/>
  <c r="AK811" i="56"/>
  <c r="AL811" i="56"/>
  <c r="AM811" i="56"/>
  <c r="AN811" i="56"/>
  <c r="AO811" i="56"/>
  <c r="AP811" i="56"/>
  <c r="AQ811" i="56"/>
  <c r="AR811" i="56"/>
  <c r="AS811" i="56"/>
  <c r="AT811" i="56"/>
  <c r="AU811" i="56"/>
  <c r="AV811" i="56"/>
  <c r="AW811" i="56"/>
  <c r="AX811" i="56"/>
  <c r="AY811" i="56"/>
  <c r="AZ811" i="56"/>
  <c r="BA811" i="56"/>
  <c r="BB811" i="56"/>
  <c r="BC811" i="56"/>
  <c r="AJ812" i="56"/>
  <c r="AK812" i="56"/>
  <c r="AL812" i="56"/>
  <c r="AM812" i="56"/>
  <c r="AN812" i="56"/>
  <c r="AO812" i="56"/>
  <c r="AP812" i="56"/>
  <c r="AQ812" i="56"/>
  <c r="AR812" i="56"/>
  <c r="AS812" i="56"/>
  <c r="AT812" i="56"/>
  <c r="AU812" i="56"/>
  <c r="AV812" i="56"/>
  <c r="AW812" i="56"/>
  <c r="AX812" i="56"/>
  <c r="AY812" i="56"/>
  <c r="AZ812" i="56"/>
  <c r="BA812" i="56"/>
  <c r="BB812" i="56"/>
  <c r="BC812" i="56"/>
  <c r="AJ813" i="56"/>
  <c r="AK813" i="56"/>
  <c r="AL813" i="56"/>
  <c r="AM813" i="56"/>
  <c r="AN813" i="56"/>
  <c r="AO813" i="56"/>
  <c r="AP813" i="56"/>
  <c r="AQ813" i="56"/>
  <c r="AR813" i="56"/>
  <c r="AS813" i="56"/>
  <c r="AT813" i="56"/>
  <c r="AU813" i="56"/>
  <c r="AV813" i="56"/>
  <c r="AW813" i="56"/>
  <c r="AX813" i="56"/>
  <c r="AY813" i="56"/>
  <c r="AZ813" i="56"/>
  <c r="BA813" i="56"/>
  <c r="BB813" i="56"/>
  <c r="BC813" i="56"/>
  <c r="AJ814" i="56"/>
  <c r="AK814" i="56"/>
  <c r="AL814" i="56"/>
  <c r="AM814" i="56"/>
  <c r="AN814" i="56"/>
  <c r="AO814" i="56"/>
  <c r="AP814" i="56"/>
  <c r="AQ814" i="56"/>
  <c r="AR814" i="56"/>
  <c r="AS814" i="56"/>
  <c r="AT814" i="56"/>
  <c r="AU814" i="56"/>
  <c r="AV814" i="56"/>
  <c r="AW814" i="56"/>
  <c r="AX814" i="56"/>
  <c r="AY814" i="56"/>
  <c r="AZ814" i="56"/>
  <c r="BA814" i="56"/>
  <c r="BB814" i="56"/>
  <c r="BC814" i="56"/>
  <c r="AJ815" i="56"/>
  <c r="AK815" i="56"/>
  <c r="AL815" i="56"/>
  <c r="AM815" i="56"/>
  <c r="AN815" i="56"/>
  <c r="AO815" i="56"/>
  <c r="AP815" i="56"/>
  <c r="AQ815" i="56"/>
  <c r="AR815" i="56"/>
  <c r="AS815" i="56"/>
  <c r="AT815" i="56"/>
  <c r="AU815" i="56"/>
  <c r="AV815" i="56"/>
  <c r="AW815" i="56"/>
  <c r="AX815" i="56"/>
  <c r="AY815" i="56"/>
  <c r="AZ815" i="56"/>
  <c r="BA815" i="56"/>
  <c r="BB815" i="56"/>
  <c r="BC815" i="56"/>
  <c r="AJ816" i="56"/>
  <c r="AK816" i="56"/>
  <c r="AL816" i="56"/>
  <c r="AM816" i="56"/>
  <c r="AN816" i="56"/>
  <c r="AO816" i="56"/>
  <c r="AP816" i="56"/>
  <c r="AQ816" i="56"/>
  <c r="AR816" i="56"/>
  <c r="AS816" i="56"/>
  <c r="AT816" i="56"/>
  <c r="AU816" i="56"/>
  <c r="AV816" i="56"/>
  <c r="AW816" i="56"/>
  <c r="AX816" i="56"/>
  <c r="AY816" i="56"/>
  <c r="AZ816" i="56"/>
  <c r="BA816" i="56"/>
  <c r="BB816" i="56"/>
  <c r="BC816" i="56"/>
  <c r="AJ817" i="56"/>
  <c r="AK817" i="56"/>
  <c r="AL817" i="56"/>
  <c r="AM817" i="56"/>
  <c r="AN817" i="56"/>
  <c r="AO817" i="56"/>
  <c r="AP817" i="56"/>
  <c r="AQ817" i="56"/>
  <c r="AR817" i="56"/>
  <c r="AS817" i="56"/>
  <c r="AT817" i="56"/>
  <c r="AU817" i="56"/>
  <c r="AV817" i="56"/>
  <c r="AW817" i="56"/>
  <c r="AX817" i="56"/>
  <c r="AY817" i="56"/>
  <c r="AZ817" i="56"/>
  <c r="BA817" i="56"/>
  <c r="BB817" i="56"/>
  <c r="BC817" i="56"/>
  <c r="AJ818" i="56"/>
  <c r="AK818" i="56"/>
  <c r="AL818" i="56"/>
  <c r="AM818" i="56"/>
  <c r="AN818" i="56"/>
  <c r="AO818" i="56"/>
  <c r="AP818" i="56"/>
  <c r="AQ818" i="56"/>
  <c r="AR818" i="56"/>
  <c r="AS818" i="56"/>
  <c r="AT818" i="56"/>
  <c r="AU818" i="56"/>
  <c r="AV818" i="56"/>
  <c r="AW818" i="56"/>
  <c r="AX818" i="56"/>
  <c r="AY818" i="56"/>
  <c r="AZ818" i="56"/>
  <c r="BA818" i="56"/>
  <c r="BB818" i="56"/>
  <c r="BC818" i="56"/>
  <c r="AJ819" i="56"/>
  <c r="AK819" i="56"/>
  <c r="AL819" i="56"/>
  <c r="AM819" i="56"/>
  <c r="AN819" i="56"/>
  <c r="AO819" i="56"/>
  <c r="AP819" i="56"/>
  <c r="AQ819" i="56"/>
  <c r="AR819" i="56"/>
  <c r="AS819" i="56"/>
  <c r="AT819" i="56"/>
  <c r="AU819" i="56"/>
  <c r="AV819" i="56"/>
  <c r="AW819" i="56"/>
  <c r="AX819" i="56"/>
  <c r="AY819" i="56"/>
  <c r="AZ819" i="56"/>
  <c r="BA819" i="56"/>
  <c r="BB819" i="56"/>
  <c r="BC819" i="56"/>
  <c r="AJ820" i="56"/>
  <c r="AK820" i="56"/>
  <c r="AL820" i="56"/>
  <c r="AM820" i="56"/>
  <c r="AN820" i="56"/>
  <c r="AO820" i="56"/>
  <c r="AP820" i="56"/>
  <c r="AQ820" i="56"/>
  <c r="AR820" i="56"/>
  <c r="AS820" i="56"/>
  <c r="AT820" i="56"/>
  <c r="AU820" i="56"/>
  <c r="AV820" i="56"/>
  <c r="AW820" i="56"/>
  <c r="AX820" i="56"/>
  <c r="AY820" i="56"/>
  <c r="AZ820" i="56"/>
  <c r="BA820" i="56"/>
  <c r="BB820" i="56"/>
  <c r="BC820" i="56"/>
  <c r="AJ821" i="56"/>
  <c r="AK821" i="56"/>
  <c r="AL821" i="56"/>
  <c r="AM821" i="56"/>
  <c r="AN821" i="56"/>
  <c r="AO821" i="56"/>
  <c r="AP821" i="56"/>
  <c r="AQ821" i="56"/>
  <c r="AR821" i="56"/>
  <c r="AS821" i="56"/>
  <c r="AT821" i="56"/>
  <c r="AU821" i="56"/>
  <c r="AV821" i="56"/>
  <c r="AW821" i="56"/>
  <c r="AX821" i="56"/>
  <c r="AY821" i="56"/>
  <c r="AZ821" i="56"/>
  <c r="BA821" i="56"/>
  <c r="BB821" i="56"/>
  <c r="BC821" i="56"/>
  <c r="AJ835" i="56"/>
  <c r="AK835" i="56"/>
  <c r="AL835" i="56"/>
  <c r="AM835" i="56"/>
  <c r="AN835" i="56"/>
  <c r="AO835" i="56"/>
  <c r="AP835" i="56"/>
  <c r="AQ835" i="56"/>
  <c r="AR835" i="56"/>
  <c r="AS835" i="56"/>
  <c r="AT835" i="56"/>
  <c r="AU835" i="56"/>
  <c r="AV835" i="56"/>
  <c r="AW835" i="56"/>
  <c r="AX835" i="56"/>
  <c r="AY835" i="56"/>
  <c r="AZ835" i="56"/>
  <c r="BA835" i="56"/>
  <c r="BB835" i="56"/>
  <c r="BC835" i="56"/>
  <c r="AJ837" i="56"/>
  <c r="AK837" i="56"/>
  <c r="AL837" i="56"/>
  <c r="AM837" i="56"/>
  <c r="AN837" i="56"/>
  <c r="AO837" i="56"/>
  <c r="AP837" i="56"/>
  <c r="AQ837" i="56"/>
  <c r="AR837" i="56"/>
  <c r="AS837" i="56"/>
  <c r="AT837" i="56"/>
  <c r="AU837" i="56"/>
  <c r="AV837" i="56"/>
  <c r="AW837" i="56"/>
  <c r="AX837" i="56"/>
  <c r="AY837" i="56"/>
  <c r="AZ837" i="56"/>
  <c r="BA837" i="56"/>
  <c r="BB837" i="56"/>
  <c r="BC837" i="56"/>
  <c r="AJ824" i="56"/>
  <c r="AK824" i="56"/>
  <c r="AL824" i="56"/>
  <c r="AM824" i="56"/>
  <c r="AN824" i="56"/>
  <c r="AO824" i="56"/>
  <c r="AP824" i="56"/>
  <c r="AQ824" i="56"/>
  <c r="AR824" i="56"/>
  <c r="AS824" i="56"/>
  <c r="AT824" i="56"/>
  <c r="AU824" i="56"/>
  <c r="AV824" i="56"/>
  <c r="AW824" i="56"/>
  <c r="AX824" i="56"/>
  <c r="AY824" i="56"/>
  <c r="AZ824" i="56"/>
  <c r="BA824" i="56"/>
  <c r="BB824" i="56"/>
  <c r="BC824" i="56"/>
  <c r="AJ825" i="56"/>
  <c r="AK825" i="56"/>
  <c r="AL825" i="56"/>
  <c r="AM825" i="56"/>
  <c r="AN825" i="56"/>
  <c r="AO825" i="56"/>
  <c r="AP825" i="56"/>
  <c r="AQ825" i="56"/>
  <c r="AR825" i="56"/>
  <c r="AS825" i="56"/>
  <c r="AT825" i="56"/>
  <c r="AU825" i="56"/>
  <c r="AV825" i="56"/>
  <c r="AW825" i="56"/>
  <c r="AX825" i="56"/>
  <c r="AY825" i="56"/>
  <c r="AZ825" i="56"/>
  <c r="BA825" i="56"/>
  <c r="BB825" i="56"/>
  <c r="BC825" i="56"/>
  <c r="AJ826" i="56"/>
  <c r="AK826" i="56"/>
  <c r="AL826" i="56"/>
  <c r="AM826" i="56"/>
  <c r="AN826" i="56"/>
  <c r="AO826" i="56"/>
  <c r="AP826" i="56"/>
  <c r="AQ826" i="56"/>
  <c r="AR826" i="56"/>
  <c r="AS826" i="56"/>
  <c r="AT826" i="56"/>
  <c r="AU826" i="56"/>
  <c r="AV826" i="56"/>
  <c r="AW826" i="56"/>
  <c r="AX826" i="56"/>
  <c r="AY826" i="56"/>
  <c r="AZ826" i="56"/>
  <c r="BA826" i="56"/>
  <c r="BB826" i="56"/>
  <c r="BC826" i="56"/>
  <c r="AJ827" i="56"/>
  <c r="AK827" i="56"/>
  <c r="AL827" i="56"/>
  <c r="AM827" i="56"/>
  <c r="AN827" i="56"/>
  <c r="AO827" i="56"/>
  <c r="AP827" i="56"/>
  <c r="AQ827" i="56"/>
  <c r="AR827" i="56"/>
  <c r="AS827" i="56"/>
  <c r="AT827" i="56"/>
  <c r="AU827" i="56"/>
  <c r="AV827" i="56"/>
  <c r="AW827" i="56"/>
  <c r="AX827" i="56"/>
  <c r="AY827" i="56"/>
  <c r="AZ827" i="56"/>
  <c r="BA827" i="56"/>
  <c r="BB827" i="56"/>
  <c r="BC827" i="56"/>
  <c r="AJ828" i="56"/>
  <c r="AK828" i="56"/>
  <c r="AL828" i="56"/>
  <c r="AM828" i="56"/>
  <c r="AN828" i="56"/>
  <c r="AO828" i="56"/>
  <c r="AP828" i="56"/>
  <c r="AQ828" i="56"/>
  <c r="AR828" i="56"/>
  <c r="AS828" i="56"/>
  <c r="AT828" i="56"/>
  <c r="AU828" i="56"/>
  <c r="AV828" i="56"/>
  <c r="AW828" i="56"/>
  <c r="AX828" i="56"/>
  <c r="AY828" i="56"/>
  <c r="AZ828" i="56"/>
  <c r="BA828" i="56"/>
  <c r="BB828" i="56"/>
  <c r="BC828" i="56"/>
  <c r="AJ829" i="56"/>
  <c r="AK829" i="56"/>
  <c r="AL829" i="56"/>
  <c r="AM829" i="56"/>
  <c r="AN829" i="56"/>
  <c r="AO829" i="56"/>
  <c r="AP829" i="56"/>
  <c r="AQ829" i="56"/>
  <c r="AR829" i="56"/>
  <c r="AS829" i="56"/>
  <c r="AT829" i="56"/>
  <c r="AU829" i="56"/>
  <c r="AV829" i="56"/>
  <c r="AW829" i="56"/>
  <c r="AX829" i="56"/>
  <c r="AY829" i="56"/>
  <c r="AZ829" i="56"/>
  <c r="BA829" i="56"/>
  <c r="BB829" i="56"/>
  <c r="BC829" i="56"/>
  <c r="AJ830" i="56"/>
  <c r="AK830" i="56"/>
  <c r="AL830" i="56"/>
  <c r="AM830" i="56"/>
  <c r="AN830" i="56"/>
  <c r="AO830" i="56"/>
  <c r="AP830" i="56"/>
  <c r="AQ830" i="56"/>
  <c r="AR830" i="56"/>
  <c r="AS830" i="56"/>
  <c r="AT830" i="56"/>
  <c r="AU830" i="56"/>
  <c r="AV830" i="56"/>
  <c r="AW830" i="56"/>
  <c r="AX830" i="56"/>
  <c r="AY830" i="56"/>
  <c r="AZ830" i="56"/>
  <c r="BA830" i="56"/>
  <c r="BB830" i="56"/>
  <c r="BC830" i="56"/>
  <c r="AJ831" i="56"/>
  <c r="AK831" i="56"/>
  <c r="AL831" i="56"/>
  <c r="AM831" i="56"/>
  <c r="AN831" i="56"/>
  <c r="AO831" i="56"/>
  <c r="AP831" i="56"/>
  <c r="AQ831" i="56"/>
  <c r="AR831" i="56"/>
  <c r="AS831" i="56"/>
  <c r="AT831" i="56"/>
  <c r="AU831" i="56"/>
  <c r="AV831" i="56"/>
  <c r="AW831" i="56"/>
  <c r="AX831" i="56"/>
  <c r="AY831" i="56"/>
  <c r="AZ831" i="56"/>
  <c r="BA831" i="56"/>
  <c r="BB831" i="56"/>
  <c r="BC831" i="56"/>
  <c r="AJ832" i="56"/>
  <c r="AK832" i="56"/>
  <c r="AL832" i="56"/>
  <c r="AM832" i="56"/>
  <c r="AN832" i="56"/>
  <c r="AO832" i="56"/>
  <c r="AP832" i="56"/>
  <c r="AQ832" i="56"/>
  <c r="AR832" i="56"/>
  <c r="AS832" i="56"/>
  <c r="AT832" i="56"/>
  <c r="AU832" i="56"/>
  <c r="AV832" i="56"/>
  <c r="AW832" i="56"/>
  <c r="AX832" i="56"/>
  <c r="AY832" i="56"/>
  <c r="AZ832" i="56"/>
  <c r="BA832" i="56"/>
  <c r="BB832" i="56"/>
  <c r="BC832" i="56"/>
  <c r="AJ833" i="56"/>
  <c r="AK833" i="56"/>
  <c r="AL833" i="56"/>
  <c r="AM833" i="56"/>
  <c r="AN833" i="56"/>
  <c r="AO833" i="56"/>
  <c r="AP833" i="56"/>
  <c r="AQ833" i="56"/>
  <c r="AR833" i="56"/>
  <c r="AS833" i="56"/>
  <c r="AT833" i="56"/>
  <c r="AU833" i="56"/>
  <c r="AV833" i="56"/>
  <c r="AW833" i="56"/>
  <c r="AX833" i="56"/>
  <c r="AY833" i="56"/>
  <c r="AZ833" i="56"/>
  <c r="BA833" i="56"/>
  <c r="BB833" i="56"/>
  <c r="BC833" i="56"/>
  <c r="AJ834" i="56"/>
  <c r="AK834" i="56"/>
  <c r="AL834" i="56"/>
  <c r="AM834" i="56"/>
  <c r="AN834" i="56"/>
  <c r="AO834" i="56"/>
  <c r="AP834" i="56"/>
  <c r="AQ834" i="56"/>
  <c r="AR834" i="56"/>
  <c r="AS834" i="56"/>
  <c r="AT834" i="56"/>
  <c r="AU834" i="56"/>
  <c r="AV834" i="56"/>
  <c r="AW834" i="56"/>
  <c r="AX834" i="56"/>
  <c r="AY834" i="56"/>
  <c r="AZ834" i="56"/>
  <c r="BA834" i="56"/>
  <c r="BB834" i="56"/>
  <c r="BC834" i="56"/>
  <c r="AJ392" i="56"/>
  <c r="AK392" i="56"/>
  <c r="AL392" i="56"/>
  <c r="AM392" i="56"/>
  <c r="AN392" i="56"/>
  <c r="AO392" i="56"/>
  <c r="AP392" i="56"/>
  <c r="AQ392" i="56"/>
  <c r="AR392" i="56"/>
  <c r="AS392" i="56"/>
  <c r="AT392" i="56"/>
  <c r="AU392" i="56"/>
  <c r="AV392" i="56"/>
  <c r="AW392" i="56"/>
  <c r="AX392" i="56"/>
  <c r="AY392" i="56"/>
  <c r="AZ392" i="56"/>
  <c r="BA392" i="56"/>
  <c r="BB392" i="56"/>
  <c r="BC392" i="56"/>
  <c r="AJ836" i="56"/>
  <c r="AK836" i="56"/>
  <c r="AL836" i="56"/>
  <c r="AM836" i="56"/>
  <c r="AN836" i="56"/>
  <c r="AO836" i="56"/>
  <c r="AP836" i="56"/>
  <c r="AQ836" i="56"/>
  <c r="AR836" i="56"/>
  <c r="AS836" i="56"/>
  <c r="AT836" i="56"/>
  <c r="AU836" i="56"/>
  <c r="AV836" i="56"/>
  <c r="AW836" i="56"/>
  <c r="AX836" i="56"/>
  <c r="AY836" i="56"/>
  <c r="AZ836" i="56"/>
  <c r="BA836" i="56"/>
  <c r="BB836" i="56"/>
  <c r="BC836" i="56"/>
  <c r="AJ630" i="56"/>
  <c r="AK630" i="56"/>
  <c r="AL630" i="56"/>
  <c r="AM630" i="56"/>
  <c r="AN630" i="56"/>
  <c r="AO630" i="56"/>
  <c r="AP630" i="56"/>
  <c r="AQ630" i="56"/>
  <c r="AR630" i="56"/>
  <c r="AS630" i="56"/>
  <c r="AT630" i="56"/>
  <c r="AU630" i="56"/>
  <c r="AV630" i="56"/>
  <c r="AW630" i="56"/>
  <c r="AX630" i="56"/>
  <c r="AY630" i="56"/>
  <c r="AZ630" i="56"/>
  <c r="BA630" i="56"/>
  <c r="BB630" i="56"/>
  <c r="BC630" i="56"/>
  <c r="AJ838" i="56"/>
  <c r="AK838" i="56"/>
  <c r="AL838" i="56"/>
  <c r="AM838" i="56"/>
  <c r="AN838" i="56"/>
  <c r="AO838" i="56"/>
  <c r="AP838" i="56"/>
  <c r="AQ838" i="56"/>
  <c r="AR838" i="56"/>
  <c r="AS838" i="56"/>
  <c r="AT838" i="56"/>
  <c r="AU838" i="56"/>
  <c r="AV838" i="56"/>
  <c r="AW838" i="56"/>
  <c r="AX838" i="56"/>
  <c r="AY838" i="56"/>
  <c r="AZ838" i="56"/>
  <c r="BA838" i="56"/>
  <c r="BB838" i="56"/>
  <c r="BC838" i="56"/>
  <c r="AJ839" i="56"/>
  <c r="AK839" i="56"/>
  <c r="AL839" i="56"/>
  <c r="AM839" i="56"/>
  <c r="AN839" i="56"/>
  <c r="AO839" i="56"/>
  <c r="AP839" i="56"/>
  <c r="AQ839" i="56"/>
  <c r="AR839" i="56"/>
  <c r="AS839" i="56"/>
  <c r="AT839" i="56"/>
  <c r="AU839" i="56"/>
  <c r="AV839" i="56"/>
  <c r="AW839" i="56"/>
  <c r="AX839" i="56"/>
  <c r="AY839" i="56"/>
  <c r="AZ839" i="56"/>
  <c r="BA839" i="56"/>
  <c r="BB839" i="56"/>
  <c r="BC839" i="56"/>
  <c r="AJ840" i="56"/>
  <c r="AK840" i="56"/>
  <c r="AL840" i="56"/>
  <c r="AM840" i="56"/>
  <c r="AN840" i="56"/>
  <c r="AO840" i="56"/>
  <c r="AP840" i="56"/>
  <c r="AQ840" i="56"/>
  <c r="AR840" i="56"/>
  <c r="AS840" i="56"/>
  <c r="AT840" i="56"/>
  <c r="AU840" i="56"/>
  <c r="AV840" i="56"/>
  <c r="AW840" i="56"/>
  <c r="AX840" i="56"/>
  <c r="AY840" i="56"/>
  <c r="AZ840" i="56"/>
  <c r="BA840" i="56"/>
  <c r="BB840" i="56"/>
  <c r="BC840" i="56"/>
  <c r="AJ841" i="56"/>
  <c r="AK841" i="56"/>
  <c r="AL841" i="56"/>
  <c r="AM841" i="56"/>
  <c r="AN841" i="56"/>
  <c r="AO841" i="56"/>
  <c r="AP841" i="56"/>
  <c r="AQ841" i="56"/>
  <c r="AR841" i="56"/>
  <c r="AS841" i="56"/>
  <c r="AT841" i="56"/>
  <c r="AU841" i="56"/>
  <c r="AV841" i="56"/>
  <c r="AW841" i="56"/>
  <c r="AX841" i="56"/>
  <c r="AY841" i="56"/>
  <c r="AZ841" i="56"/>
  <c r="BA841" i="56"/>
  <c r="BB841" i="56"/>
  <c r="BC841" i="56"/>
  <c r="AJ842" i="56"/>
  <c r="AK842" i="56"/>
  <c r="AL842" i="56"/>
  <c r="AM842" i="56"/>
  <c r="AN842" i="56"/>
  <c r="AO842" i="56"/>
  <c r="AP842" i="56"/>
  <c r="AQ842" i="56"/>
  <c r="AR842" i="56"/>
  <c r="AS842" i="56"/>
  <c r="AT842" i="56"/>
  <c r="AU842" i="56"/>
  <c r="AV842" i="56"/>
  <c r="AW842" i="56"/>
  <c r="AX842" i="56"/>
  <c r="AY842" i="56"/>
  <c r="AZ842" i="56"/>
  <c r="BA842" i="56"/>
  <c r="BB842" i="56"/>
  <c r="BC842" i="56"/>
  <c r="AJ843" i="56"/>
  <c r="AK843" i="56"/>
  <c r="AL843" i="56"/>
  <c r="AM843" i="56"/>
  <c r="AN843" i="56"/>
  <c r="AO843" i="56"/>
  <c r="AP843" i="56"/>
  <c r="AQ843" i="56"/>
  <c r="AR843" i="56"/>
  <c r="AS843" i="56"/>
  <c r="AT843" i="56"/>
  <c r="AU843" i="56"/>
  <c r="AV843" i="56"/>
  <c r="AW843" i="56"/>
  <c r="AX843" i="56"/>
  <c r="AY843" i="56"/>
  <c r="AZ843" i="56"/>
  <c r="BA843" i="56"/>
  <c r="BB843" i="56"/>
  <c r="BC843" i="56"/>
  <c r="AJ844" i="56"/>
  <c r="AK844" i="56"/>
  <c r="AL844" i="56"/>
  <c r="AM844" i="56"/>
  <c r="AN844" i="56"/>
  <c r="AO844" i="56"/>
  <c r="AP844" i="56"/>
  <c r="AQ844" i="56"/>
  <c r="AR844" i="56"/>
  <c r="AS844" i="56"/>
  <c r="AT844" i="56"/>
  <c r="AU844" i="56"/>
  <c r="AV844" i="56"/>
  <c r="AW844" i="56"/>
  <c r="AX844" i="56"/>
  <c r="AY844" i="56"/>
  <c r="AZ844" i="56"/>
  <c r="BA844" i="56"/>
  <c r="BB844" i="56"/>
  <c r="BC844" i="56"/>
  <c r="AJ845" i="56"/>
  <c r="AK845" i="56"/>
  <c r="AL845" i="56"/>
  <c r="AM845" i="56"/>
  <c r="AN845" i="56"/>
  <c r="AO845" i="56"/>
  <c r="AP845" i="56"/>
  <c r="AQ845" i="56"/>
  <c r="AR845" i="56"/>
  <c r="AS845" i="56"/>
  <c r="AT845" i="56"/>
  <c r="AU845" i="56"/>
  <c r="AV845" i="56"/>
  <c r="AW845" i="56"/>
  <c r="AX845" i="56"/>
  <c r="AY845" i="56"/>
  <c r="AZ845" i="56"/>
  <c r="BA845" i="56"/>
  <c r="BB845" i="56"/>
  <c r="BC845" i="56"/>
  <c r="AJ846" i="56"/>
  <c r="AK846" i="56"/>
  <c r="AL846" i="56"/>
  <c r="AM846" i="56"/>
  <c r="AN846" i="56"/>
  <c r="AO846" i="56"/>
  <c r="AP846" i="56"/>
  <c r="AQ846" i="56"/>
  <c r="AR846" i="56"/>
  <c r="AS846" i="56"/>
  <c r="AT846" i="56"/>
  <c r="AU846" i="56"/>
  <c r="AV846" i="56"/>
  <c r="AW846" i="56"/>
  <c r="AX846" i="56"/>
  <c r="AY846" i="56"/>
  <c r="AZ846" i="56"/>
  <c r="BA846" i="56"/>
  <c r="BB846" i="56"/>
  <c r="BC846" i="56"/>
  <c r="AJ847" i="56"/>
  <c r="AK847" i="56"/>
  <c r="AL847" i="56"/>
  <c r="AM847" i="56"/>
  <c r="AN847" i="56"/>
  <c r="AO847" i="56"/>
  <c r="AP847" i="56"/>
  <c r="AQ847" i="56"/>
  <c r="AR847" i="56"/>
  <c r="AS847" i="56"/>
  <c r="AT847" i="56"/>
  <c r="AU847" i="56"/>
  <c r="AV847" i="56"/>
  <c r="AW847" i="56"/>
  <c r="AX847" i="56"/>
  <c r="AY847" i="56"/>
  <c r="AZ847" i="56"/>
  <c r="BA847" i="56"/>
  <c r="BB847" i="56"/>
  <c r="BC847" i="56"/>
  <c r="AJ848" i="56"/>
  <c r="AK848" i="56"/>
  <c r="AL848" i="56"/>
  <c r="AM848" i="56"/>
  <c r="AN848" i="56"/>
  <c r="AO848" i="56"/>
  <c r="AP848" i="56"/>
  <c r="AQ848" i="56"/>
  <c r="AR848" i="56"/>
  <c r="AS848" i="56"/>
  <c r="AT848" i="56"/>
  <c r="AU848" i="56"/>
  <c r="AV848" i="56"/>
  <c r="AW848" i="56"/>
  <c r="AX848" i="56"/>
  <c r="AY848" i="56"/>
  <c r="AZ848" i="56"/>
  <c r="BA848" i="56"/>
  <c r="BB848" i="56"/>
  <c r="BC848" i="56"/>
  <c r="AJ849" i="56"/>
  <c r="AK849" i="56"/>
  <c r="AL849" i="56"/>
  <c r="AM849" i="56"/>
  <c r="AN849" i="56"/>
  <c r="AO849" i="56"/>
  <c r="AP849" i="56"/>
  <c r="AQ849" i="56"/>
  <c r="AR849" i="56"/>
  <c r="AS849" i="56"/>
  <c r="AT849" i="56"/>
  <c r="AU849" i="56"/>
  <c r="AV849" i="56"/>
  <c r="AW849" i="56"/>
  <c r="AX849" i="56"/>
  <c r="AY849" i="56"/>
  <c r="AZ849" i="56"/>
  <c r="BA849" i="56"/>
  <c r="BB849" i="56"/>
  <c r="BC849" i="56"/>
  <c r="AJ850" i="56"/>
  <c r="AK850" i="56"/>
  <c r="AL850" i="56"/>
  <c r="AM850" i="56"/>
  <c r="AN850" i="56"/>
  <c r="AO850" i="56"/>
  <c r="AP850" i="56"/>
  <c r="AQ850" i="56"/>
  <c r="AR850" i="56"/>
  <c r="AS850" i="56"/>
  <c r="AT850" i="56"/>
  <c r="AU850" i="56"/>
  <c r="AV850" i="56"/>
  <c r="AW850" i="56"/>
  <c r="AX850" i="56"/>
  <c r="AY850" i="56"/>
  <c r="AZ850" i="56"/>
  <c r="BA850" i="56"/>
  <c r="BB850" i="56"/>
  <c r="BC850" i="56"/>
  <c r="AJ851" i="56"/>
  <c r="AK851" i="56"/>
  <c r="AL851" i="56"/>
  <c r="AM851" i="56"/>
  <c r="AN851" i="56"/>
  <c r="AO851" i="56"/>
  <c r="AP851" i="56"/>
  <c r="AQ851" i="56"/>
  <c r="AR851" i="56"/>
  <c r="AS851" i="56"/>
  <c r="AT851" i="56"/>
  <c r="AU851" i="56"/>
  <c r="AV851" i="56"/>
  <c r="AW851" i="56"/>
  <c r="AX851" i="56"/>
  <c r="AY851" i="56"/>
  <c r="AZ851" i="56"/>
  <c r="BA851" i="56"/>
  <c r="BB851" i="56"/>
  <c r="BC851" i="56"/>
  <c r="AJ852" i="56"/>
  <c r="AK852" i="56"/>
  <c r="AL852" i="56"/>
  <c r="AM852" i="56"/>
  <c r="AN852" i="56"/>
  <c r="AO852" i="56"/>
  <c r="AP852" i="56"/>
  <c r="AQ852" i="56"/>
  <c r="AR852" i="56"/>
  <c r="AS852" i="56"/>
  <c r="AT852" i="56"/>
  <c r="AU852" i="56"/>
  <c r="AV852" i="56"/>
  <c r="AW852" i="56"/>
  <c r="AX852" i="56"/>
  <c r="AY852" i="56"/>
  <c r="AZ852" i="56"/>
  <c r="BA852" i="56"/>
  <c r="BB852" i="56"/>
  <c r="BC852" i="56"/>
  <c r="AJ853" i="56"/>
  <c r="AK853" i="56"/>
  <c r="AL853" i="56"/>
  <c r="AM853" i="56"/>
  <c r="AN853" i="56"/>
  <c r="AO853" i="56"/>
  <c r="AP853" i="56"/>
  <c r="AQ853" i="56"/>
  <c r="AR853" i="56"/>
  <c r="AS853" i="56"/>
  <c r="AT853" i="56"/>
  <c r="AU853" i="56"/>
  <c r="AV853" i="56"/>
  <c r="AW853" i="56"/>
  <c r="AX853" i="56"/>
  <c r="AY853" i="56"/>
  <c r="AZ853" i="56"/>
  <c r="BA853" i="56"/>
  <c r="BB853" i="56"/>
  <c r="BC853" i="56"/>
  <c r="AJ854" i="56"/>
  <c r="AK854" i="56"/>
  <c r="AL854" i="56"/>
  <c r="AM854" i="56"/>
  <c r="AN854" i="56"/>
  <c r="AO854" i="56"/>
  <c r="AP854" i="56"/>
  <c r="AQ854" i="56"/>
  <c r="AR854" i="56"/>
  <c r="AS854" i="56"/>
  <c r="AT854" i="56"/>
  <c r="AU854" i="56"/>
  <c r="AV854" i="56"/>
  <c r="AW854" i="56"/>
  <c r="AX854" i="56"/>
  <c r="AY854" i="56"/>
  <c r="AZ854" i="56"/>
  <c r="BA854" i="56"/>
  <c r="BB854" i="56"/>
  <c r="BC854" i="56"/>
  <c r="AJ855" i="56"/>
  <c r="AK855" i="56"/>
  <c r="AL855" i="56"/>
  <c r="AM855" i="56"/>
  <c r="AN855" i="56"/>
  <c r="AO855" i="56"/>
  <c r="AP855" i="56"/>
  <c r="AQ855" i="56"/>
  <c r="AR855" i="56"/>
  <c r="AS855" i="56"/>
  <c r="AT855" i="56"/>
  <c r="AU855" i="56"/>
  <c r="AV855" i="56"/>
  <c r="AW855" i="56"/>
  <c r="AX855" i="56"/>
  <c r="AY855" i="56"/>
  <c r="AZ855" i="56"/>
  <c r="BA855" i="56"/>
  <c r="BB855" i="56"/>
  <c r="BC855" i="56"/>
  <c r="AJ856" i="56"/>
  <c r="AK856" i="56"/>
  <c r="AL856" i="56"/>
  <c r="AM856" i="56"/>
  <c r="AN856" i="56"/>
  <c r="AO856" i="56"/>
  <c r="AP856" i="56"/>
  <c r="AQ856" i="56"/>
  <c r="AR856" i="56"/>
  <c r="AS856" i="56"/>
  <c r="AT856" i="56"/>
  <c r="AU856" i="56"/>
  <c r="AV856" i="56"/>
  <c r="AW856" i="56"/>
  <c r="AX856" i="56"/>
  <c r="AY856" i="56"/>
  <c r="AZ856" i="56"/>
  <c r="BA856" i="56"/>
  <c r="BB856" i="56"/>
  <c r="BC856" i="56"/>
  <c r="AJ857" i="56"/>
  <c r="AK857" i="56"/>
  <c r="AL857" i="56"/>
  <c r="AM857" i="56"/>
  <c r="AN857" i="56"/>
  <c r="AO857" i="56"/>
  <c r="AP857" i="56"/>
  <c r="AQ857" i="56"/>
  <c r="AR857" i="56"/>
  <c r="AS857" i="56"/>
  <c r="AT857" i="56"/>
  <c r="AU857" i="56"/>
  <c r="AV857" i="56"/>
  <c r="AW857" i="56"/>
  <c r="AX857" i="56"/>
  <c r="AY857" i="56"/>
  <c r="AZ857" i="56"/>
  <c r="BA857" i="56"/>
  <c r="BB857" i="56"/>
  <c r="BC857" i="56"/>
  <c r="AJ858" i="56"/>
  <c r="AK858" i="56"/>
  <c r="AL858" i="56"/>
  <c r="AM858" i="56"/>
  <c r="AN858" i="56"/>
  <c r="AO858" i="56"/>
  <c r="AP858" i="56"/>
  <c r="AQ858" i="56"/>
  <c r="AR858" i="56"/>
  <c r="AS858" i="56"/>
  <c r="AT858" i="56"/>
  <c r="AU858" i="56"/>
  <c r="AV858" i="56"/>
  <c r="AW858" i="56"/>
  <c r="AX858" i="56"/>
  <c r="AY858" i="56"/>
  <c r="AZ858" i="56"/>
  <c r="BA858" i="56"/>
  <c r="BB858" i="56"/>
  <c r="BC858" i="56"/>
  <c r="AJ859" i="56"/>
  <c r="AK859" i="56"/>
  <c r="AL859" i="56"/>
  <c r="AM859" i="56"/>
  <c r="AN859" i="56"/>
  <c r="AO859" i="56"/>
  <c r="AP859" i="56"/>
  <c r="AQ859" i="56"/>
  <c r="AR859" i="56"/>
  <c r="AS859" i="56"/>
  <c r="AT859" i="56"/>
  <c r="AU859" i="56"/>
  <c r="AV859" i="56"/>
  <c r="AW859" i="56"/>
  <c r="AX859" i="56"/>
  <c r="AY859" i="56"/>
  <c r="AZ859" i="56"/>
  <c r="BA859" i="56"/>
  <c r="BB859" i="56"/>
  <c r="BC859" i="56"/>
  <c r="AJ860" i="56"/>
  <c r="AK860" i="56"/>
  <c r="AL860" i="56"/>
  <c r="AM860" i="56"/>
  <c r="AN860" i="56"/>
  <c r="AO860" i="56"/>
  <c r="AP860" i="56"/>
  <c r="AQ860" i="56"/>
  <c r="AR860" i="56"/>
  <c r="AS860" i="56"/>
  <c r="AT860" i="56"/>
  <c r="AU860" i="56"/>
  <c r="AV860" i="56"/>
  <c r="AW860" i="56"/>
  <c r="AX860" i="56"/>
  <c r="AY860" i="56"/>
  <c r="AZ860" i="56"/>
  <c r="BA860" i="56"/>
  <c r="BB860" i="56"/>
  <c r="BC860" i="56"/>
  <c r="AJ861" i="56"/>
  <c r="AK861" i="56"/>
  <c r="AL861" i="56"/>
  <c r="AM861" i="56"/>
  <c r="AN861" i="56"/>
  <c r="AO861" i="56"/>
  <c r="AP861" i="56"/>
  <c r="AQ861" i="56"/>
  <c r="AR861" i="56"/>
  <c r="AS861" i="56"/>
  <c r="AT861" i="56"/>
  <c r="AU861" i="56"/>
  <c r="AV861" i="56"/>
  <c r="AW861" i="56"/>
  <c r="AX861" i="56"/>
  <c r="AY861" i="56"/>
  <c r="AZ861" i="56"/>
  <c r="BA861" i="56"/>
  <c r="BB861" i="56"/>
  <c r="BC861" i="56"/>
  <c r="AJ862" i="56"/>
  <c r="AK862" i="56"/>
  <c r="AL862" i="56"/>
  <c r="AM862" i="56"/>
  <c r="AN862" i="56"/>
  <c r="AO862" i="56"/>
  <c r="AP862" i="56"/>
  <c r="AQ862" i="56"/>
  <c r="AR862" i="56"/>
  <c r="AS862" i="56"/>
  <c r="AT862" i="56"/>
  <c r="AU862" i="56"/>
  <c r="AV862" i="56"/>
  <c r="AW862" i="56"/>
  <c r="AX862" i="56"/>
  <c r="AY862" i="56"/>
  <c r="AZ862" i="56"/>
  <c r="BA862" i="56"/>
  <c r="BB862" i="56"/>
  <c r="BC862" i="56"/>
  <c r="AJ863" i="56"/>
  <c r="AK863" i="56"/>
  <c r="AL863" i="56"/>
  <c r="AM863" i="56"/>
  <c r="AN863" i="56"/>
  <c r="AO863" i="56"/>
  <c r="AP863" i="56"/>
  <c r="AQ863" i="56"/>
  <c r="AR863" i="56"/>
  <c r="AS863" i="56"/>
  <c r="AT863" i="56"/>
  <c r="AU863" i="56"/>
  <c r="AV863" i="56"/>
  <c r="AW863" i="56"/>
  <c r="AX863" i="56"/>
  <c r="AY863" i="56"/>
  <c r="AZ863" i="56"/>
  <c r="BA863" i="56"/>
  <c r="BB863" i="56"/>
  <c r="BC863" i="56"/>
  <c r="AJ864" i="56"/>
  <c r="AK864" i="56"/>
  <c r="AL864" i="56"/>
  <c r="AM864" i="56"/>
  <c r="AN864" i="56"/>
  <c r="AO864" i="56"/>
  <c r="AP864" i="56"/>
  <c r="AQ864" i="56"/>
  <c r="AR864" i="56"/>
  <c r="AS864" i="56"/>
  <c r="AT864" i="56"/>
  <c r="AU864" i="56"/>
  <c r="AV864" i="56"/>
  <c r="AW864" i="56"/>
  <c r="AX864" i="56"/>
  <c r="AY864" i="56"/>
  <c r="AZ864" i="56"/>
  <c r="BA864" i="56"/>
  <c r="BB864" i="56"/>
  <c r="BC864" i="56"/>
  <c r="AJ865" i="56"/>
  <c r="AK865" i="56"/>
  <c r="AL865" i="56"/>
  <c r="AM865" i="56"/>
  <c r="AN865" i="56"/>
  <c r="AO865" i="56"/>
  <c r="AP865" i="56"/>
  <c r="AQ865" i="56"/>
  <c r="AR865" i="56"/>
  <c r="AS865" i="56"/>
  <c r="AT865" i="56"/>
  <c r="AU865" i="56"/>
  <c r="AV865" i="56"/>
  <c r="AW865" i="56"/>
  <c r="AX865" i="56"/>
  <c r="AY865" i="56"/>
  <c r="AZ865" i="56"/>
  <c r="BA865" i="56"/>
  <c r="BB865" i="56"/>
  <c r="BC865" i="56"/>
  <c r="AJ866" i="56"/>
  <c r="AK866" i="56"/>
  <c r="AL866" i="56"/>
  <c r="AM866" i="56"/>
  <c r="AN866" i="56"/>
  <c r="AO866" i="56"/>
  <c r="AP866" i="56"/>
  <c r="AQ866" i="56"/>
  <c r="AR866" i="56"/>
  <c r="AS866" i="56"/>
  <c r="AT866" i="56"/>
  <c r="AU866" i="56"/>
  <c r="AV866" i="56"/>
  <c r="AW866" i="56"/>
  <c r="AX866" i="56"/>
  <c r="AY866" i="56"/>
  <c r="AZ866" i="56"/>
  <c r="BA866" i="56"/>
  <c r="BB866" i="56"/>
  <c r="BC866" i="56"/>
  <c r="AJ867" i="56"/>
  <c r="AK867" i="56"/>
  <c r="AL867" i="56"/>
  <c r="AM867" i="56"/>
  <c r="AN867" i="56"/>
  <c r="AO867" i="56"/>
  <c r="AP867" i="56"/>
  <c r="AQ867" i="56"/>
  <c r="AR867" i="56"/>
  <c r="AS867" i="56"/>
  <c r="AT867" i="56"/>
  <c r="AU867" i="56"/>
  <c r="AV867" i="56"/>
  <c r="AW867" i="56"/>
  <c r="AX867" i="56"/>
  <c r="AY867" i="56"/>
  <c r="AZ867" i="56"/>
  <c r="BA867" i="56"/>
  <c r="BB867" i="56"/>
  <c r="BC867" i="56"/>
  <c r="AJ868" i="56"/>
  <c r="AK868" i="56"/>
  <c r="AL868" i="56"/>
  <c r="AM868" i="56"/>
  <c r="AN868" i="56"/>
  <c r="AO868" i="56"/>
  <c r="AP868" i="56"/>
  <c r="AQ868" i="56"/>
  <c r="AR868" i="56"/>
  <c r="AS868" i="56"/>
  <c r="AT868" i="56"/>
  <c r="AU868" i="56"/>
  <c r="AV868" i="56"/>
  <c r="AW868" i="56"/>
  <c r="AX868" i="56"/>
  <c r="AY868" i="56"/>
  <c r="AZ868" i="56"/>
  <c r="BA868" i="56"/>
  <c r="BB868" i="56"/>
  <c r="BC868" i="56"/>
  <c r="AJ869" i="56"/>
  <c r="AK869" i="56"/>
  <c r="AL869" i="56"/>
  <c r="AM869" i="56"/>
  <c r="AN869" i="56"/>
  <c r="AO869" i="56"/>
  <c r="AP869" i="56"/>
  <c r="AQ869" i="56"/>
  <c r="AR869" i="56"/>
  <c r="AS869" i="56"/>
  <c r="AT869" i="56"/>
  <c r="AU869" i="56"/>
  <c r="AV869" i="56"/>
  <c r="AW869" i="56"/>
  <c r="AX869" i="56"/>
  <c r="AY869" i="56"/>
  <c r="AZ869" i="56"/>
  <c r="BA869" i="56"/>
  <c r="BB869" i="56"/>
  <c r="BC869" i="56"/>
  <c r="AJ870" i="56"/>
  <c r="AK870" i="56"/>
  <c r="AL870" i="56"/>
  <c r="AM870" i="56"/>
  <c r="AN870" i="56"/>
  <c r="AO870" i="56"/>
  <c r="AP870" i="56"/>
  <c r="AQ870" i="56"/>
  <c r="AR870" i="56"/>
  <c r="AS870" i="56"/>
  <c r="AT870" i="56"/>
  <c r="AU870" i="56"/>
  <c r="AV870" i="56"/>
  <c r="AW870" i="56"/>
  <c r="AX870" i="56"/>
  <c r="AY870" i="56"/>
  <c r="AZ870" i="56"/>
  <c r="BA870" i="56"/>
  <c r="BB870" i="56"/>
  <c r="BC870" i="56"/>
  <c r="AJ871" i="56"/>
  <c r="AK871" i="56"/>
  <c r="AL871" i="56"/>
  <c r="AM871" i="56"/>
  <c r="AN871" i="56"/>
  <c r="AO871" i="56"/>
  <c r="AP871" i="56"/>
  <c r="AQ871" i="56"/>
  <c r="AR871" i="56"/>
  <c r="AS871" i="56"/>
  <c r="AT871" i="56"/>
  <c r="AU871" i="56"/>
  <c r="AV871" i="56"/>
  <c r="AW871" i="56"/>
  <c r="AX871" i="56"/>
  <c r="AY871" i="56"/>
  <c r="AZ871" i="56"/>
  <c r="BA871" i="56"/>
  <c r="BB871" i="56"/>
  <c r="BC871" i="56"/>
  <c r="AJ872" i="56"/>
  <c r="AK872" i="56"/>
  <c r="AL872" i="56"/>
  <c r="AM872" i="56"/>
  <c r="AN872" i="56"/>
  <c r="AO872" i="56"/>
  <c r="AP872" i="56"/>
  <c r="AQ872" i="56"/>
  <c r="AR872" i="56"/>
  <c r="AS872" i="56"/>
  <c r="AT872" i="56"/>
  <c r="AU872" i="56"/>
  <c r="AV872" i="56"/>
  <c r="AW872" i="56"/>
  <c r="AX872" i="56"/>
  <c r="AY872" i="56"/>
  <c r="AZ872" i="56"/>
  <c r="BA872" i="56"/>
  <c r="BB872" i="56"/>
  <c r="BC872" i="56"/>
  <c r="AJ873" i="56"/>
  <c r="AK873" i="56"/>
  <c r="AL873" i="56"/>
  <c r="AM873" i="56"/>
  <c r="AN873" i="56"/>
  <c r="AO873" i="56"/>
  <c r="AP873" i="56"/>
  <c r="AQ873" i="56"/>
  <c r="AR873" i="56"/>
  <c r="AS873" i="56"/>
  <c r="AT873" i="56"/>
  <c r="AU873" i="56"/>
  <c r="AV873" i="56"/>
  <c r="AW873" i="56"/>
  <c r="AX873" i="56"/>
  <c r="AY873" i="56"/>
  <c r="AZ873" i="56"/>
  <c r="BA873" i="56"/>
  <c r="BB873" i="56"/>
  <c r="BC873" i="56"/>
  <c r="AJ874" i="56"/>
  <c r="AK874" i="56"/>
  <c r="AL874" i="56"/>
  <c r="AM874" i="56"/>
  <c r="AN874" i="56"/>
  <c r="AO874" i="56"/>
  <c r="AP874" i="56"/>
  <c r="AQ874" i="56"/>
  <c r="AR874" i="56"/>
  <c r="AS874" i="56"/>
  <c r="AT874" i="56"/>
  <c r="AU874" i="56"/>
  <c r="AV874" i="56"/>
  <c r="AW874" i="56"/>
  <c r="AX874" i="56"/>
  <c r="AY874" i="56"/>
  <c r="AZ874" i="56"/>
  <c r="BA874" i="56"/>
  <c r="BB874" i="56"/>
  <c r="BC874" i="56"/>
  <c r="AJ875" i="56"/>
  <c r="AK875" i="56"/>
  <c r="AL875" i="56"/>
  <c r="AM875" i="56"/>
  <c r="AN875" i="56"/>
  <c r="AO875" i="56"/>
  <c r="AP875" i="56"/>
  <c r="AQ875" i="56"/>
  <c r="AR875" i="56"/>
  <c r="AS875" i="56"/>
  <c r="AT875" i="56"/>
  <c r="AU875" i="56"/>
  <c r="AV875" i="56"/>
  <c r="AW875" i="56"/>
  <c r="AX875" i="56"/>
  <c r="AY875" i="56"/>
  <c r="AZ875" i="56"/>
  <c r="BA875" i="56"/>
  <c r="BB875" i="56"/>
  <c r="BC875" i="56"/>
  <c r="AJ876" i="56"/>
  <c r="AK876" i="56"/>
  <c r="AL876" i="56"/>
  <c r="AM876" i="56"/>
  <c r="AN876" i="56"/>
  <c r="AO876" i="56"/>
  <c r="AP876" i="56"/>
  <c r="AQ876" i="56"/>
  <c r="AR876" i="56"/>
  <c r="AS876" i="56"/>
  <c r="AT876" i="56"/>
  <c r="AU876" i="56"/>
  <c r="AV876" i="56"/>
  <c r="AW876" i="56"/>
  <c r="AX876" i="56"/>
  <c r="AY876" i="56"/>
  <c r="AZ876" i="56"/>
  <c r="BA876" i="56"/>
  <c r="BB876" i="56"/>
  <c r="BC876" i="56"/>
  <c r="AJ877" i="56"/>
  <c r="AK877" i="56"/>
  <c r="AL877" i="56"/>
  <c r="AM877" i="56"/>
  <c r="AN877" i="56"/>
  <c r="AO877" i="56"/>
  <c r="AP877" i="56"/>
  <c r="AQ877" i="56"/>
  <c r="AR877" i="56"/>
  <c r="AS877" i="56"/>
  <c r="AT877" i="56"/>
  <c r="AU877" i="56"/>
  <c r="AV877" i="56"/>
  <c r="AW877" i="56"/>
  <c r="AX877" i="56"/>
  <c r="AY877" i="56"/>
  <c r="AZ877" i="56"/>
  <c r="BA877" i="56"/>
  <c r="BB877" i="56"/>
  <c r="BC877" i="56"/>
  <c r="AJ878" i="56"/>
  <c r="AK878" i="56"/>
  <c r="AL878" i="56"/>
  <c r="AM878" i="56"/>
  <c r="AN878" i="56"/>
  <c r="AO878" i="56"/>
  <c r="AP878" i="56"/>
  <c r="AQ878" i="56"/>
  <c r="AR878" i="56"/>
  <c r="AS878" i="56"/>
  <c r="AT878" i="56"/>
  <c r="AU878" i="56"/>
  <c r="AV878" i="56"/>
  <c r="AW878" i="56"/>
  <c r="AX878" i="56"/>
  <c r="AY878" i="56"/>
  <c r="AZ878" i="56"/>
  <c r="BA878" i="56"/>
  <c r="BB878" i="56"/>
  <c r="BC878" i="56"/>
  <c r="AJ5" i="56"/>
  <c r="AK5" i="56"/>
  <c r="AL5" i="56"/>
  <c r="AM5" i="56"/>
  <c r="AN5" i="56"/>
  <c r="AO5" i="56"/>
  <c r="AP5" i="56"/>
  <c r="AQ5" i="56"/>
  <c r="AR5" i="56"/>
  <c r="AS5" i="56"/>
  <c r="AT5" i="56"/>
  <c r="AU5" i="56"/>
  <c r="AV5" i="56"/>
  <c r="AW5" i="56"/>
  <c r="AX5" i="56"/>
  <c r="AY5" i="56"/>
  <c r="AZ5" i="56"/>
  <c r="BA5" i="56"/>
  <c r="BB5" i="56"/>
  <c r="BC5" i="56"/>
  <c r="AJ6" i="56"/>
  <c r="AK6" i="56"/>
  <c r="AL6" i="56"/>
  <c r="AM6" i="56"/>
  <c r="AN6" i="56"/>
  <c r="AO6" i="56"/>
  <c r="AP6" i="56"/>
  <c r="AQ6" i="56"/>
  <c r="AR6" i="56"/>
  <c r="AS6" i="56"/>
  <c r="AT6" i="56"/>
  <c r="AU6" i="56"/>
  <c r="AV6" i="56"/>
  <c r="AW6" i="56"/>
  <c r="AX6" i="56"/>
  <c r="AY6" i="56"/>
  <c r="AZ6" i="56"/>
  <c r="BA6" i="56"/>
  <c r="BB6" i="56"/>
  <c r="BC6" i="56"/>
  <c r="AJ7" i="56"/>
  <c r="AK7" i="56"/>
  <c r="AL7" i="56"/>
  <c r="AM7" i="56"/>
  <c r="AN7" i="56"/>
  <c r="AO7" i="56"/>
  <c r="AP7" i="56"/>
  <c r="AQ7" i="56"/>
  <c r="AR7" i="56"/>
  <c r="AS7" i="56"/>
  <c r="AT7" i="56"/>
  <c r="AU7" i="56"/>
  <c r="AV7" i="56"/>
  <c r="AW7" i="56"/>
  <c r="AX7" i="56"/>
  <c r="AY7" i="56"/>
  <c r="AZ7" i="56"/>
  <c r="BA7" i="56"/>
  <c r="BB7" i="56"/>
  <c r="BC7" i="56"/>
  <c r="AJ8" i="56"/>
  <c r="AK8" i="56"/>
  <c r="AL8" i="56"/>
  <c r="AM8" i="56"/>
  <c r="AN8" i="56"/>
  <c r="AO8" i="56"/>
  <c r="AP8" i="56"/>
  <c r="AQ8" i="56"/>
  <c r="AR8" i="56"/>
  <c r="AS8" i="56"/>
  <c r="AT8" i="56"/>
  <c r="AU8" i="56"/>
  <c r="AV8" i="56"/>
  <c r="AW8" i="56"/>
  <c r="AX8" i="56"/>
  <c r="AY8" i="56"/>
  <c r="AZ8" i="56"/>
  <c r="BA8" i="56"/>
  <c r="BB8" i="56"/>
  <c r="BC8" i="56"/>
  <c r="AJ9" i="56"/>
  <c r="AK9" i="56"/>
  <c r="AL9" i="56"/>
  <c r="AM9" i="56"/>
  <c r="AN9" i="56"/>
  <c r="AO9" i="56"/>
  <c r="AP9" i="56"/>
  <c r="AQ9" i="56"/>
  <c r="AR9" i="56"/>
  <c r="AS9" i="56"/>
  <c r="AT9" i="56"/>
  <c r="AU9" i="56"/>
  <c r="AV9" i="56"/>
  <c r="AW9" i="56"/>
  <c r="AX9" i="56"/>
  <c r="AY9" i="56"/>
  <c r="AZ9" i="56"/>
  <c r="BA9" i="56"/>
  <c r="BB9" i="56"/>
  <c r="BC9" i="56"/>
  <c r="AJ10" i="56"/>
  <c r="AK10" i="56"/>
  <c r="AL10" i="56"/>
  <c r="AM10" i="56"/>
  <c r="AN10" i="56"/>
  <c r="AO10" i="56"/>
  <c r="AP10" i="56"/>
  <c r="AQ10" i="56"/>
  <c r="AR10" i="56"/>
  <c r="AS10" i="56"/>
  <c r="AT10" i="56"/>
  <c r="AU10" i="56"/>
  <c r="AV10" i="56"/>
  <c r="AW10" i="56"/>
  <c r="AX10" i="56"/>
  <c r="AY10" i="56"/>
  <c r="AZ10" i="56"/>
  <c r="BA10" i="56"/>
  <c r="BB10" i="56"/>
  <c r="BC10" i="56"/>
  <c r="AJ11" i="56"/>
  <c r="AK11" i="56"/>
  <c r="AL11" i="56"/>
  <c r="AM11" i="56"/>
  <c r="AN11" i="56"/>
  <c r="AO11" i="56"/>
  <c r="AP11" i="56"/>
  <c r="AQ11" i="56"/>
  <c r="AR11" i="56"/>
  <c r="AS11" i="56"/>
  <c r="AT11" i="56"/>
  <c r="AU11" i="56"/>
  <c r="AV11" i="56"/>
  <c r="AW11" i="56"/>
  <c r="AX11" i="56"/>
  <c r="AY11" i="56"/>
  <c r="AZ11" i="56"/>
  <c r="BA11" i="56"/>
  <c r="BB11" i="56"/>
  <c r="BC11" i="56"/>
  <c r="AJ12" i="56"/>
  <c r="AK12" i="56"/>
  <c r="AL12" i="56"/>
  <c r="AM12" i="56"/>
  <c r="AN12" i="56"/>
  <c r="AO12" i="56"/>
  <c r="AP12" i="56"/>
  <c r="AQ12" i="56"/>
  <c r="AR12" i="56"/>
  <c r="AS12" i="56"/>
  <c r="AT12" i="56"/>
  <c r="AU12" i="56"/>
  <c r="AV12" i="56"/>
  <c r="AW12" i="56"/>
  <c r="AX12" i="56"/>
  <c r="AY12" i="56"/>
  <c r="AZ12" i="56"/>
  <c r="BA12" i="56"/>
  <c r="BB12" i="56"/>
  <c r="BC12" i="56"/>
  <c r="AJ634" i="56"/>
  <c r="AK634" i="56"/>
  <c r="AL634" i="56"/>
  <c r="AM634" i="56"/>
  <c r="AN634" i="56"/>
  <c r="AO634" i="56"/>
  <c r="AP634" i="56"/>
  <c r="AQ634" i="56"/>
  <c r="AR634" i="56"/>
  <c r="AS634" i="56"/>
  <c r="AT634" i="56"/>
  <c r="AU634" i="56"/>
  <c r="AV634" i="56"/>
  <c r="AW634" i="56"/>
  <c r="AX634" i="56"/>
  <c r="AY634" i="56"/>
  <c r="AZ634" i="56"/>
  <c r="BA634" i="56"/>
  <c r="BB634" i="56"/>
  <c r="BC634" i="56"/>
  <c r="AJ14" i="56"/>
  <c r="AK14" i="56"/>
  <c r="AL14" i="56"/>
  <c r="AM14" i="56"/>
  <c r="AN14" i="56"/>
  <c r="AO14" i="56"/>
  <c r="AP14" i="56"/>
  <c r="AQ14" i="56"/>
  <c r="AR14" i="56"/>
  <c r="AS14" i="56"/>
  <c r="AT14" i="56"/>
  <c r="AU14" i="56"/>
  <c r="AV14" i="56"/>
  <c r="AW14" i="56"/>
  <c r="AX14" i="56"/>
  <c r="AY14" i="56"/>
  <c r="AZ14" i="56"/>
  <c r="BA14" i="56"/>
  <c r="BB14" i="56"/>
  <c r="BC14" i="56"/>
  <c r="AJ15" i="56"/>
  <c r="AK15" i="56"/>
  <c r="AL15" i="56"/>
  <c r="AM15" i="56"/>
  <c r="AN15" i="56"/>
  <c r="AO15" i="56"/>
  <c r="AP15" i="56"/>
  <c r="AQ15" i="56"/>
  <c r="AR15" i="56"/>
  <c r="AS15" i="56"/>
  <c r="AT15" i="56"/>
  <c r="AU15" i="56"/>
  <c r="AV15" i="56"/>
  <c r="AW15" i="56"/>
  <c r="AX15" i="56"/>
  <c r="AY15" i="56"/>
  <c r="AZ15" i="56"/>
  <c r="BA15" i="56"/>
  <c r="BB15" i="56"/>
  <c r="BC15" i="56"/>
  <c r="AJ16" i="56"/>
  <c r="AK16" i="56"/>
  <c r="AL16" i="56"/>
  <c r="AM16" i="56"/>
  <c r="AN16" i="56"/>
  <c r="AO16" i="56"/>
  <c r="AP16" i="56"/>
  <c r="AQ16" i="56"/>
  <c r="AR16" i="56"/>
  <c r="AS16" i="56"/>
  <c r="AT16" i="56"/>
  <c r="AU16" i="56"/>
  <c r="AV16" i="56"/>
  <c r="AW16" i="56"/>
  <c r="AX16" i="56"/>
  <c r="AY16" i="56"/>
  <c r="AZ16" i="56"/>
  <c r="BA16" i="56"/>
  <c r="BB16" i="56"/>
  <c r="BC16" i="56"/>
  <c r="AJ17" i="56"/>
  <c r="AK17" i="56"/>
  <c r="AL17" i="56"/>
  <c r="AM17" i="56"/>
  <c r="AN17" i="56"/>
  <c r="AO17" i="56"/>
  <c r="AP17" i="56"/>
  <c r="AQ17" i="56"/>
  <c r="AR17" i="56"/>
  <c r="AS17" i="56"/>
  <c r="AT17" i="56"/>
  <c r="AU17" i="56"/>
  <c r="AV17" i="56"/>
  <c r="AW17" i="56"/>
  <c r="AX17" i="56"/>
  <c r="AY17" i="56"/>
  <c r="AZ17" i="56"/>
  <c r="BA17" i="56"/>
  <c r="BB17" i="56"/>
  <c r="BC17" i="56"/>
  <c r="AJ18" i="56"/>
  <c r="AK18" i="56"/>
  <c r="AL18" i="56"/>
  <c r="AM18" i="56"/>
  <c r="AN18" i="56"/>
  <c r="AO18" i="56"/>
  <c r="AP18" i="56"/>
  <c r="AQ18" i="56"/>
  <c r="AR18" i="56"/>
  <c r="AS18" i="56"/>
  <c r="AT18" i="56"/>
  <c r="AU18" i="56"/>
  <c r="AV18" i="56"/>
  <c r="AW18" i="56"/>
  <c r="AX18" i="56"/>
  <c r="AY18" i="56"/>
  <c r="AZ18" i="56"/>
  <c r="BA18" i="56"/>
  <c r="BB18" i="56"/>
  <c r="BC18" i="56"/>
  <c r="AJ19" i="56"/>
  <c r="AK19" i="56"/>
  <c r="AL19" i="56"/>
  <c r="AM19" i="56"/>
  <c r="AN19" i="56"/>
  <c r="AO19" i="56"/>
  <c r="AP19" i="56"/>
  <c r="AQ19" i="56"/>
  <c r="AR19" i="56"/>
  <c r="AS19" i="56"/>
  <c r="AT19" i="56"/>
  <c r="AU19" i="56"/>
  <c r="AV19" i="56"/>
  <c r="AW19" i="56"/>
  <c r="AX19" i="56"/>
  <c r="AY19" i="56"/>
  <c r="AZ19" i="56"/>
  <c r="BA19" i="56"/>
  <c r="BB19" i="56"/>
  <c r="BC19" i="56"/>
  <c r="AJ20" i="56"/>
  <c r="AK20" i="56"/>
  <c r="AL20" i="56"/>
  <c r="AM20" i="56"/>
  <c r="AN20" i="56"/>
  <c r="AO20" i="56"/>
  <c r="AP20" i="56"/>
  <c r="AQ20" i="56"/>
  <c r="AR20" i="56"/>
  <c r="AS20" i="56"/>
  <c r="AT20" i="56"/>
  <c r="AU20" i="56"/>
  <c r="AV20" i="56"/>
  <c r="AW20" i="56"/>
  <c r="AX20" i="56"/>
  <c r="AY20" i="56"/>
  <c r="AZ20" i="56"/>
  <c r="BA20" i="56"/>
  <c r="BB20" i="56"/>
  <c r="BC20" i="56"/>
  <c r="AJ21" i="56"/>
  <c r="AK21" i="56"/>
  <c r="AL21" i="56"/>
  <c r="AM21" i="56"/>
  <c r="AN21" i="56"/>
  <c r="AO21" i="56"/>
  <c r="AP21" i="56"/>
  <c r="AQ21" i="56"/>
  <c r="AR21" i="56"/>
  <c r="AS21" i="56"/>
  <c r="AT21" i="56"/>
  <c r="AU21" i="56"/>
  <c r="AV21" i="56"/>
  <c r="AW21" i="56"/>
  <c r="AX21" i="56"/>
  <c r="AY21" i="56"/>
  <c r="AZ21" i="56"/>
  <c r="BA21" i="56"/>
  <c r="BB21" i="56"/>
  <c r="BC21" i="56"/>
  <c r="AJ22" i="56"/>
  <c r="AK22" i="56"/>
  <c r="AL22" i="56"/>
  <c r="AM22" i="56"/>
  <c r="AN22" i="56"/>
  <c r="AO22" i="56"/>
  <c r="AP22" i="56"/>
  <c r="AQ22" i="56"/>
  <c r="AR22" i="56"/>
  <c r="AS22" i="56"/>
  <c r="AT22" i="56"/>
  <c r="AU22" i="56"/>
  <c r="AV22" i="56"/>
  <c r="AW22" i="56"/>
  <c r="AX22" i="56"/>
  <c r="AY22" i="56"/>
  <c r="AZ22" i="56"/>
  <c r="BA22" i="56"/>
  <c r="BB22" i="56"/>
  <c r="BC22" i="56"/>
  <c r="AJ23" i="56"/>
  <c r="AK23" i="56"/>
  <c r="AL23" i="56"/>
  <c r="AM23" i="56"/>
  <c r="AN23" i="56"/>
  <c r="AO23" i="56"/>
  <c r="AP23" i="56"/>
  <c r="AQ23" i="56"/>
  <c r="AR23" i="56"/>
  <c r="AS23" i="56"/>
  <c r="AT23" i="56"/>
  <c r="AU23" i="56"/>
  <c r="AV23" i="56"/>
  <c r="AW23" i="56"/>
  <c r="AX23" i="56"/>
  <c r="AY23" i="56"/>
  <c r="AZ23" i="56"/>
  <c r="BA23" i="56"/>
  <c r="BB23" i="56"/>
  <c r="BC23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AJ462" i="56"/>
  <c r="AK462" i="56"/>
  <c r="AL462" i="56"/>
  <c r="AM462" i="56"/>
  <c r="AN462" i="56"/>
  <c r="AO462" i="56"/>
  <c r="AP462" i="56"/>
  <c r="AQ462" i="56"/>
  <c r="AR462" i="56"/>
  <c r="AS462" i="56"/>
  <c r="AT462" i="56"/>
  <c r="AU462" i="56"/>
  <c r="AV462" i="56"/>
  <c r="AW462" i="56"/>
  <c r="AX462" i="56"/>
  <c r="AY462" i="56"/>
  <c r="AZ462" i="56"/>
  <c r="BA462" i="56"/>
  <c r="BB462" i="56"/>
  <c r="BC462" i="56"/>
  <c r="AJ26" i="56"/>
  <c r="AK26" i="56"/>
  <c r="AL26" i="56"/>
  <c r="AM26" i="56"/>
  <c r="AN26" i="56"/>
  <c r="AO26" i="56"/>
  <c r="AP26" i="56"/>
  <c r="AQ26" i="56"/>
  <c r="AR26" i="56"/>
  <c r="AS26" i="56"/>
  <c r="AT26" i="56"/>
  <c r="AU26" i="56"/>
  <c r="AV26" i="56"/>
  <c r="AW26" i="56"/>
  <c r="AX26" i="56"/>
  <c r="AY26" i="56"/>
  <c r="AZ26" i="56"/>
  <c r="BA26" i="56"/>
  <c r="BB26" i="56"/>
  <c r="BC26" i="56"/>
  <c r="AJ27" i="56"/>
  <c r="AK27" i="56"/>
  <c r="AL27" i="56"/>
  <c r="AM27" i="56"/>
  <c r="AN27" i="56"/>
  <c r="AO27" i="56"/>
  <c r="AP27" i="56"/>
  <c r="AQ27" i="56"/>
  <c r="AR27" i="56"/>
  <c r="AS27" i="56"/>
  <c r="AT27" i="56"/>
  <c r="AU27" i="56"/>
  <c r="AV27" i="56"/>
  <c r="AW27" i="56"/>
  <c r="AX27" i="56"/>
  <c r="AY27" i="56"/>
  <c r="AZ27" i="56"/>
  <c r="BA27" i="56"/>
  <c r="BB27" i="56"/>
  <c r="BC27" i="56"/>
  <c r="AJ28" i="56"/>
  <c r="AK28" i="56"/>
  <c r="AL28" i="56"/>
  <c r="AM28" i="56"/>
  <c r="AN28" i="56"/>
  <c r="AO28" i="56"/>
  <c r="AP28" i="56"/>
  <c r="AQ28" i="56"/>
  <c r="AR28" i="56"/>
  <c r="AS28" i="56"/>
  <c r="AT28" i="56"/>
  <c r="AU28" i="56"/>
  <c r="AV28" i="56"/>
  <c r="AW28" i="56"/>
  <c r="AX28" i="56"/>
  <c r="AY28" i="56"/>
  <c r="AZ28" i="56"/>
  <c r="BA28" i="56"/>
  <c r="BB28" i="56"/>
  <c r="BC28" i="56"/>
  <c r="AJ29" i="56"/>
  <c r="AK29" i="56"/>
  <c r="AL29" i="56"/>
  <c r="AM29" i="56"/>
  <c r="AN29" i="56"/>
  <c r="AO29" i="56"/>
  <c r="AP29" i="56"/>
  <c r="AQ29" i="56"/>
  <c r="AR29" i="56"/>
  <c r="AS29" i="56"/>
  <c r="AT29" i="56"/>
  <c r="AU29" i="56"/>
  <c r="AV29" i="56"/>
  <c r="AW29" i="56"/>
  <c r="AX29" i="56"/>
  <c r="AY29" i="56"/>
  <c r="AZ29" i="56"/>
  <c r="BA29" i="56"/>
  <c r="BB29" i="56"/>
  <c r="BC29" i="56"/>
  <c r="AJ30" i="56"/>
  <c r="AK30" i="56"/>
  <c r="AL30" i="56"/>
  <c r="AM30" i="56"/>
  <c r="AN30" i="56"/>
  <c r="AO30" i="56"/>
  <c r="AP30" i="56"/>
  <c r="AQ30" i="56"/>
  <c r="AR30" i="56"/>
  <c r="AS30" i="56"/>
  <c r="AT30" i="56"/>
  <c r="AU30" i="56"/>
  <c r="AV30" i="56"/>
  <c r="AW30" i="56"/>
  <c r="AX30" i="56"/>
  <c r="AY30" i="56"/>
  <c r="AZ30" i="56"/>
  <c r="BA30" i="56"/>
  <c r="BB30" i="56"/>
  <c r="BC30" i="56"/>
  <c r="AJ31" i="56"/>
  <c r="AK31" i="56"/>
  <c r="AL31" i="56"/>
  <c r="AM31" i="56"/>
  <c r="AN31" i="56"/>
  <c r="AO31" i="56"/>
  <c r="AP31" i="56"/>
  <c r="AQ31" i="56"/>
  <c r="AR31" i="56"/>
  <c r="AS31" i="56"/>
  <c r="AT31" i="56"/>
  <c r="AU31" i="56"/>
  <c r="AV31" i="56"/>
  <c r="AW31" i="56"/>
  <c r="AX31" i="56"/>
  <c r="AY31" i="56"/>
  <c r="AZ31" i="56"/>
  <c r="BA31" i="56"/>
  <c r="BB31" i="56"/>
  <c r="BC31" i="56"/>
  <c r="AJ32" i="56"/>
  <c r="AK32" i="56"/>
  <c r="AL32" i="56"/>
  <c r="AM32" i="56"/>
  <c r="AN32" i="56"/>
  <c r="AO32" i="56"/>
  <c r="AP32" i="56"/>
  <c r="AQ32" i="56"/>
  <c r="AR32" i="56"/>
  <c r="AS32" i="56"/>
  <c r="AT32" i="56"/>
  <c r="AU32" i="56"/>
  <c r="AV32" i="56"/>
  <c r="AW32" i="56"/>
  <c r="AX32" i="56"/>
  <c r="AY32" i="56"/>
  <c r="AZ32" i="56"/>
  <c r="BA32" i="56"/>
  <c r="BB32" i="56"/>
  <c r="BC32" i="56"/>
  <c r="AJ33" i="56"/>
  <c r="AK33" i="56"/>
  <c r="AL33" i="56"/>
  <c r="AM33" i="56"/>
  <c r="AN33" i="56"/>
  <c r="AO33" i="56"/>
  <c r="AP33" i="56"/>
  <c r="AQ33" i="56"/>
  <c r="AR33" i="56"/>
  <c r="AS33" i="56"/>
  <c r="AT33" i="56"/>
  <c r="AU33" i="56"/>
  <c r="AV33" i="56"/>
  <c r="AW33" i="56"/>
  <c r="AX33" i="56"/>
  <c r="AY33" i="56"/>
  <c r="AZ33" i="56"/>
  <c r="BA33" i="56"/>
  <c r="BB33" i="56"/>
  <c r="BC33" i="56"/>
  <c r="AJ34" i="56"/>
  <c r="AK34" i="56"/>
  <c r="AL34" i="56"/>
  <c r="AM34" i="56"/>
  <c r="AN34" i="56"/>
  <c r="AO34" i="56"/>
  <c r="AP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AJ35" i="56"/>
  <c r="AK35" i="56"/>
  <c r="AL35" i="56"/>
  <c r="AM35" i="56"/>
  <c r="AN35" i="56"/>
  <c r="AO35" i="56"/>
  <c r="AP35" i="56"/>
  <c r="AQ35" i="56"/>
  <c r="AR35" i="56"/>
  <c r="AS35" i="56"/>
  <c r="AT35" i="56"/>
  <c r="AU35" i="56"/>
  <c r="AV35" i="56"/>
  <c r="AW35" i="56"/>
  <c r="AX35" i="56"/>
  <c r="AY35" i="56"/>
  <c r="AZ35" i="56"/>
  <c r="BA35" i="56"/>
  <c r="BB35" i="56"/>
  <c r="BC35" i="56"/>
  <c r="AJ36" i="56"/>
  <c r="AK36" i="56"/>
  <c r="AL36" i="56"/>
  <c r="AM36" i="56"/>
  <c r="AN36" i="56"/>
  <c r="AO36" i="56"/>
  <c r="AP36" i="56"/>
  <c r="AQ36" i="56"/>
  <c r="AR36" i="56"/>
  <c r="AS36" i="56"/>
  <c r="AT36" i="56"/>
  <c r="AU36" i="56"/>
  <c r="AV36" i="56"/>
  <c r="AW36" i="56"/>
  <c r="AX36" i="56"/>
  <c r="AY36" i="56"/>
  <c r="AZ36" i="56"/>
  <c r="BA36" i="56"/>
  <c r="BB36" i="56"/>
  <c r="BC36" i="56"/>
  <c r="AJ37" i="56"/>
  <c r="AK37" i="56"/>
  <c r="AL37" i="56"/>
  <c r="AM37" i="56"/>
  <c r="AN37" i="56"/>
  <c r="AO37" i="56"/>
  <c r="AP37" i="56"/>
  <c r="AQ37" i="56"/>
  <c r="AR37" i="56"/>
  <c r="AS37" i="56"/>
  <c r="AT37" i="56"/>
  <c r="AU37" i="56"/>
  <c r="AV37" i="56"/>
  <c r="AW37" i="56"/>
  <c r="AX37" i="56"/>
  <c r="AY37" i="56"/>
  <c r="AZ37" i="56"/>
  <c r="BA37" i="56"/>
  <c r="BB37" i="56"/>
  <c r="BC37" i="56"/>
  <c r="AJ38" i="56"/>
  <c r="AK38" i="56"/>
  <c r="AL38" i="56"/>
  <c r="AM38" i="56"/>
  <c r="AN38" i="56"/>
  <c r="AO38" i="56"/>
  <c r="AP38" i="56"/>
  <c r="AQ38" i="56"/>
  <c r="AR38" i="56"/>
  <c r="AS38" i="56"/>
  <c r="AT38" i="56"/>
  <c r="AU38" i="56"/>
  <c r="AV38" i="56"/>
  <c r="AW38" i="56"/>
  <c r="AX38" i="56"/>
  <c r="AY38" i="56"/>
  <c r="AZ38" i="56"/>
  <c r="BA38" i="56"/>
  <c r="BB38" i="56"/>
  <c r="BC38" i="56"/>
  <c r="AJ39" i="56"/>
  <c r="AK39" i="56"/>
  <c r="AL39" i="56"/>
  <c r="AM39" i="56"/>
  <c r="AN39" i="56"/>
  <c r="AO39" i="56"/>
  <c r="AP39" i="56"/>
  <c r="AQ39" i="56"/>
  <c r="AR39" i="56"/>
  <c r="AS39" i="56"/>
  <c r="AT39" i="56"/>
  <c r="AU39" i="56"/>
  <c r="AV39" i="56"/>
  <c r="AW39" i="56"/>
  <c r="AX39" i="56"/>
  <c r="AY39" i="56"/>
  <c r="AZ39" i="56"/>
  <c r="BA39" i="56"/>
  <c r="BB39" i="56"/>
  <c r="BC39" i="56"/>
  <c r="AJ40" i="56"/>
  <c r="AK40" i="56"/>
  <c r="AL40" i="56"/>
  <c r="AM40" i="56"/>
  <c r="AN40" i="56"/>
  <c r="AO40" i="56"/>
  <c r="AP40" i="56"/>
  <c r="AQ40" i="56"/>
  <c r="AR40" i="56"/>
  <c r="AS40" i="56"/>
  <c r="AT40" i="56"/>
  <c r="AU40" i="56"/>
  <c r="AV40" i="56"/>
  <c r="AW40" i="56"/>
  <c r="AX40" i="56"/>
  <c r="AY40" i="56"/>
  <c r="AZ40" i="56"/>
  <c r="BA40" i="56"/>
  <c r="BB40" i="56"/>
  <c r="BC40" i="56"/>
  <c r="AJ41" i="56"/>
  <c r="AK41" i="56"/>
  <c r="AL41" i="56"/>
  <c r="AM41" i="56"/>
  <c r="AN41" i="56"/>
  <c r="AO41" i="56"/>
  <c r="AP41" i="56"/>
  <c r="AQ41" i="56"/>
  <c r="AR41" i="56"/>
  <c r="AS41" i="56"/>
  <c r="AT41" i="56"/>
  <c r="AU41" i="56"/>
  <c r="AV41" i="56"/>
  <c r="AW41" i="56"/>
  <c r="AX41" i="56"/>
  <c r="AY41" i="56"/>
  <c r="AZ41" i="56"/>
  <c r="BA41" i="56"/>
  <c r="BB41" i="56"/>
  <c r="BC41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AJ43" i="56"/>
  <c r="AK43" i="56"/>
  <c r="AL43" i="56"/>
  <c r="AM43" i="56"/>
  <c r="AN43" i="56"/>
  <c r="AO43" i="56"/>
  <c r="AP43" i="56"/>
  <c r="AQ43" i="56"/>
  <c r="AR43" i="56"/>
  <c r="AS43" i="56"/>
  <c r="AT43" i="56"/>
  <c r="AU43" i="56"/>
  <c r="AV43" i="56"/>
  <c r="AW43" i="56"/>
  <c r="AX43" i="56"/>
  <c r="AY43" i="56"/>
  <c r="AZ43" i="56"/>
  <c r="BA43" i="56"/>
  <c r="BB43" i="56"/>
  <c r="BC43" i="56"/>
  <c r="AJ44" i="56"/>
  <c r="AK44" i="56"/>
  <c r="AL44" i="56"/>
  <c r="AM44" i="56"/>
  <c r="AN44" i="56"/>
  <c r="AO44" i="56"/>
  <c r="AP44" i="56"/>
  <c r="AQ44" i="56"/>
  <c r="AR44" i="56"/>
  <c r="AS44" i="56"/>
  <c r="AT44" i="56"/>
  <c r="AU44" i="56"/>
  <c r="AV44" i="56"/>
  <c r="AW44" i="56"/>
  <c r="AX44" i="56"/>
  <c r="AY44" i="56"/>
  <c r="AZ44" i="56"/>
  <c r="BA44" i="56"/>
  <c r="BB44" i="56"/>
  <c r="BC44" i="56"/>
  <c r="AJ45" i="56"/>
  <c r="AK45" i="56"/>
  <c r="AL45" i="56"/>
  <c r="AM45" i="56"/>
  <c r="AN45" i="56"/>
  <c r="AO45" i="56"/>
  <c r="AP45" i="56"/>
  <c r="AQ45" i="56"/>
  <c r="AR45" i="56"/>
  <c r="AS45" i="56"/>
  <c r="AT45" i="56"/>
  <c r="AU45" i="56"/>
  <c r="AV45" i="56"/>
  <c r="AW45" i="56"/>
  <c r="AX45" i="56"/>
  <c r="AY45" i="56"/>
  <c r="AZ45" i="56"/>
  <c r="BA45" i="56"/>
  <c r="BB45" i="56"/>
  <c r="BC45" i="56"/>
  <c r="AJ46" i="56"/>
  <c r="AK46" i="56"/>
  <c r="AL46" i="56"/>
  <c r="AM46" i="56"/>
  <c r="AN46" i="56"/>
  <c r="AO46" i="56"/>
  <c r="AP46" i="56"/>
  <c r="AQ46" i="56"/>
  <c r="AR46" i="56"/>
  <c r="AS46" i="56"/>
  <c r="AT46" i="56"/>
  <c r="AU46" i="56"/>
  <c r="AV46" i="56"/>
  <c r="AW46" i="56"/>
  <c r="AX46" i="56"/>
  <c r="AY46" i="56"/>
  <c r="AZ46" i="56"/>
  <c r="BA46" i="56"/>
  <c r="BB46" i="56"/>
  <c r="BC46" i="56"/>
  <c r="AJ47" i="56"/>
  <c r="AK47" i="56"/>
  <c r="AL47" i="56"/>
  <c r="AM47" i="56"/>
  <c r="AN47" i="56"/>
  <c r="AO47" i="56"/>
  <c r="AP47" i="56"/>
  <c r="AQ47" i="56"/>
  <c r="AR47" i="56"/>
  <c r="AS47" i="56"/>
  <c r="AT47" i="56"/>
  <c r="AU47" i="56"/>
  <c r="AV47" i="56"/>
  <c r="AW47" i="56"/>
  <c r="AX47" i="56"/>
  <c r="AY47" i="56"/>
  <c r="AZ47" i="56"/>
  <c r="BA47" i="56"/>
  <c r="BB47" i="56"/>
  <c r="BC47" i="56"/>
  <c r="AJ48" i="56"/>
  <c r="AK48" i="56"/>
  <c r="AL48" i="56"/>
  <c r="AM48" i="56"/>
  <c r="AN48" i="56"/>
  <c r="AO48" i="56"/>
  <c r="AP48" i="56"/>
  <c r="AQ48" i="56"/>
  <c r="AR48" i="56"/>
  <c r="AS48" i="56"/>
  <c r="AT48" i="56"/>
  <c r="AU48" i="56"/>
  <c r="AV48" i="56"/>
  <c r="AW48" i="56"/>
  <c r="AX48" i="56"/>
  <c r="AY48" i="56"/>
  <c r="AZ48" i="56"/>
  <c r="BA48" i="56"/>
  <c r="BB48" i="56"/>
  <c r="BC48" i="56"/>
  <c r="AJ49" i="56"/>
  <c r="AK49" i="56"/>
  <c r="AL49" i="56"/>
  <c r="AM49" i="56"/>
  <c r="AN49" i="56"/>
  <c r="AO49" i="56"/>
  <c r="AP49" i="56"/>
  <c r="AQ49" i="56"/>
  <c r="AR49" i="56"/>
  <c r="AS49" i="56"/>
  <c r="AT49" i="56"/>
  <c r="AU49" i="56"/>
  <c r="AV49" i="56"/>
  <c r="AW49" i="56"/>
  <c r="AX49" i="56"/>
  <c r="AY49" i="56"/>
  <c r="AZ49" i="56"/>
  <c r="BA49" i="56"/>
  <c r="BB49" i="56"/>
  <c r="BC49" i="56"/>
  <c r="AJ50" i="56"/>
  <c r="AK50" i="56"/>
  <c r="AL50" i="56"/>
  <c r="AM50" i="56"/>
  <c r="AN50" i="56"/>
  <c r="AO50" i="56"/>
  <c r="AP50" i="56"/>
  <c r="AQ50" i="56"/>
  <c r="AR50" i="56"/>
  <c r="AS50" i="56"/>
  <c r="AT50" i="56"/>
  <c r="AU50" i="56"/>
  <c r="AV50" i="56"/>
  <c r="AW50" i="56"/>
  <c r="AX50" i="56"/>
  <c r="AY50" i="56"/>
  <c r="AZ50" i="56"/>
  <c r="BA50" i="56"/>
  <c r="BB50" i="56"/>
  <c r="BC50" i="56"/>
  <c r="AJ51" i="56"/>
  <c r="AK51" i="56"/>
  <c r="AL51" i="56"/>
  <c r="AM51" i="56"/>
  <c r="AN51" i="56"/>
  <c r="AO51" i="56"/>
  <c r="AP51" i="56"/>
  <c r="AQ51" i="56"/>
  <c r="AR51" i="56"/>
  <c r="AS51" i="56"/>
  <c r="AT51" i="56"/>
  <c r="AU51" i="56"/>
  <c r="AV51" i="56"/>
  <c r="AW51" i="56"/>
  <c r="AX51" i="56"/>
  <c r="AY51" i="56"/>
  <c r="AZ51" i="56"/>
  <c r="BA51" i="56"/>
  <c r="BB51" i="56"/>
  <c r="BC51" i="56"/>
  <c r="AJ52" i="56"/>
  <c r="AK52" i="56"/>
  <c r="AL52" i="56"/>
  <c r="AM52" i="56"/>
  <c r="AN52" i="56"/>
  <c r="AO52" i="56"/>
  <c r="AP52" i="56"/>
  <c r="AQ52" i="56"/>
  <c r="AR52" i="56"/>
  <c r="AS52" i="56"/>
  <c r="AT52" i="56"/>
  <c r="AU52" i="56"/>
  <c r="AV52" i="56"/>
  <c r="AW52" i="56"/>
  <c r="AX52" i="56"/>
  <c r="AY52" i="56"/>
  <c r="AZ52" i="56"/>
  <c r="BA52" i="56"/>
  <c r="BB52" i="56"/>
  <c r="BC52" i="56"/>
  <c r="AJ53" i="56"/>
  <c r="AK53" i="56"/>
  <c r="AL53" i="56"/>
  <c r="AM53" i="56"/>
  <c r="AN53" i="56"/>
  <c r="AO53" i="56"/>
  <c r="AP53" i="56"/>
  <c r="AQ53" i="56"/>
  <c r="AR53" i="56"/>
  <c r="AS53" i="56"/>
  <c r="AT53" i="56"/>
  <c r="AU53" i="56"/>
  <c r="AV53" i="56"/>
  <c r="AW53" i="56"/>
  <c r="AX53" i="56"/>
  <c r="AY53" i="56"/>
  <c r="AZ53" i="56"/>
  <c r="BA53" i="56"/>
  <c r="BB53" i="56"/>
  <c r="BC53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AJ55" i="56"/>
  <c r="AK55" i="56"/>
  <c r="AL55" i="56"/>
  <c r="AM55" i="56"/>
  <c r="AN55" i="56"/>
  <c r="AO55" i="56"/>
  <c r="AP55" i="56"/>
  <c r="AQ55" i="56"/>
  <c r="AR55" i="56"/>
  <c r="AS55" i="56"/>
  <c r="AT55" i="56"/>
  <c r="AU55" i="56"/>
  <c r="AV55" i="56"/>
  <c r="AW55" i="56"/>
  <c r="AX55" i="56"/>
  <c r="AY55" i="56"/>
  <c r="AZ55" i="56"/>
  <c r="BA55" i="56"/>
  <c r="BB55" i="56"/>
  <c r="BC55" i="56"/>
  <c r="AJ56" i="56"/>
  <c r="AK56" i="56"/>
  <c r="AL56" i="56"/>
  <c r="AM56" i="56"/>
  <c r="AN56" i="56"/>
  <c r="AO56" i="56"/>
  <c r="AP56" i="56"/>
  <c r="AQ56" i="56"/>
  <c r="AR56" i="56"/>
  <c r="AS56" i="56"/>
  <c r="AT56" i="56"/>
  <c r="AU56" i="56"/>
  <c r="AV56" i="56"/>
  <c r="AW56" i="56"/>
  <c r="AX56" i="56"/>
  <c r="AY56" i="56"/>
  <c r="AZ56" i="56"/>
  <c r="BA56" i="56"/>
  <c r="BB56" i="56"/>
  <c r="BC56" i="56"/>
  <c r="AJ57" i="56"/>
  <c r="AK57" i="56"/>
  <c r="AL57" i="56"/>
  <c r="AM57" i="56"/>
  <c r="AN57" i="56"/>
  <c r="AO57" i="56"/>
  <c r="AP57" i="56"/>
  <c r="AQ57" i="56"/>
  <c r="AR57" i="56"/>
  <c r="AS57" i="56"/>
  <c r="AT57" i="56"/>
  <c r="AU57" i="56"/>
  <c r="AV57" i="56"/>
  <c r="AW57" i="56"/>
  <c r="AX57" i="56"/>
  <c r="AY57" i="56"/>
  <c r="AZ57" i="56"/>
  <c r="BA57" i="56"/>
  <c r="BB57" i="56"/>
  <c r="BC57" i="56"/>
  <c r="AJ58" i="56"/>
  <c r="AK58" i="56"/>
  <c r="AL58" i="56"/>
  <c r="AM58" i="56"/>
  <c r="AN58" i="56"/>
  <c r="AO58" i="56"/>
  <c r="AP58" i="56"/>
  <c r="AQ58" i="56"/>
  <c r="AR58" i="56"/>
  <c r="AS58" i="56"/>
  <c r="AT58" i="56"/>
  <c r="AU58" i="56"/>
  <c r="AV58" i="56"/>
  <c r="AW58" i="56"/>
  <c r="AX58" i="56"/>
  <c r="AY58" i="56"/>
  <c r="AZ58" i="56"/>
  <c r="BA58" i="56"/>
  <c r="BB58" i="56"/>
  <c r="BC58" i="56"/>
  <c r="AJ59" i="56"/>
  <c r="AK59" i="56"/>
  <c r="AL59" i="56"/>
  <c r="AM59" i="56"/>
  <c r="AN59" i="56"/>
  <c r="AO59" i="56"/>
  <c r="AP59" i="56"/>
  <c r="AQ59" i="56"/>
  <c r="AR59" i="56"/>
  <c r="AS59" i="56"/>
  <c r="AT59" i="56"/>
  <c r="AU59" i="56"/>
  <c r="AV59" i="56"/>
  <c r="AW59" i="56"/>
  <c r="AX59" i="56"/>
  <c r="AY59" i="56"/>
  <c r="AZ59" i="56"/>
  <c r="BA59" i="56"/>
  <c r="BB59" i="56"/>
  <c r="BC59" i="56"/>
  <c r="AJ60" i="56"/>
  <c r="AK60" i="56"/>
  <c r="AL60" i="56"/>
  <c r="AM60" i="56"/>
  <c r="AN60" i="56"/>
  <c r="AO60" i="56"/>
  <c r="AP60" i="56"/>
  <c r="AQ60" i="56"/>
  <c r="AR60" i="56"/>
  <c r="AS60" i="56"/>
  <c r="AT60" i="56"/>
  <c r="AU60" i="56"/>
  <c r="AV60" i="56"/>
  <c r="AW60" i="56"/>
  <c r="AX60" i="56"/>
  <c r="AY60" i="56"/>
  <c r="AZ60" i="56"/>
  <c r="BA60" i="56"/>
  <c r="BB60" i="56"/>
  <c r="BC60" i="56"/>
  <c r="AJ61" i="56"/>
  <c r="AK61" i="56"/>
  <c r="AL61" i="56"/>
  <c r="AM61" i="56"/>
  <c r="AN61" i="56"/>
  <c r="AO61" i="56"/>
  <c r="AP61" i="56"/>
  <c r="AQ61" i="56"/>
  <c r="AR61" i="56"/>
  <c r="AS61" i="56"/>
  <c r="AT61" i="56"/>
  <c r="AU61" i="56"/>
  <c r="AV61" i="56"/>
  <c r="AW61" i="56"/>
  <c r="AX61" i="56"/>
  <c r="AY61" i="56"/>
  <c r="AZ61" i="56"/>
  <c r="BA61" i="56"/>
  <c r="BB61" i="56"/>
  <c r="BC61" i="56"/>
  <c r="AJ62" i="56"/>
  <c r="AK62" i="56"/>
  <c r="AL62" i="56"/>
  <c r="AM62" i="56"/>
  <c r="AN62" i="56"/>
  <c r="AO62" i="56"/>
  <c r="AP62" i="56"/>
  <c r="AQ62" i="56"/>
  <c r="AR62" i="56"/>
  <c r="AS62" i="56"/>
  <c r="AT62" i="56"/>
  <c r="AU62" i="56"/>
  <c r="AV62" i="56"/>
  <c r="AW62" i="56"/>
  <c r="AX62" i="56"/>
  <c r="AY62" i="56"/>
  <c r="AZ62" i="56"/>
  <c r="BA62" i="56"/>
  <c r="BB62" i="56"/>
  <c r="BC62" i="56"/>
  <c r="AJ63" i="56"/>
  <c r="AK63" i="56"/>
  <c r="AL63" i="56"/>
  <c r="AM63" i="56"/>
  <c r="AN63" i="56"/>
  <c r="AO63" i="56"/>
  <c r="AP63" i="56"/>
  <c r="AQ63" i="56"/>
  <c r="AR63" i="56"/>
  <c r="AS63" i="56"/>
  <c r="AT63" i="56"/>
  <c r="AU63" i="56"/>
  <c r="AV63" i="56"/>
  <c r="AW63" i="56"/>
  <c r="AX63" i="56"/>
  <c r="AY63" i="56"/>
  <c r="AZ63" i="56"/>
  <c r="BA63" i="56"/>
  <c r="BB63" i="56"/>
  <c r="BC63" i="56"/>
  <c r="AJ64" i="56"/>
  <c r="AK64" i="56"/>
  <c r="AL64" i="56"/>
  <c r="AM64" i="56"/>
  <c r="AN64" i="56"/>
  <c r="AO64" i="56"/>
  <c r="AP64" i="56"/>
  <c r="AQ64" i="56"/>
  <c r="AR64" i="56"/>
  <c r="AS64" i="56"/>
  <c r="AT64" i="56"/>
  <c r="AU64" i="56"/>
  <c r="AV64" i="56"/>
  <c r="AW64" i="56"/>
  <c r="AX64" i="56"/>
  <c r="AY64" i="56"/>
  <c r="AZ64" i="56"/>
  <c r="BA64" i="56"/>
  <c r="BB64" i="56"/>
  <c r="BC64" i="56"/>
  <c r="AJ65" i="56"/>
  <c r="AK65" i="56"/>
  <c r="AL65" i="56"/>
  <c r="AM65" i="56"/>
  <c r="AN65" i="56"/>
  <c r="AO65" i="56"/>
  <c r="AP65" i="56"/>
  <c r="AQ65" i="56"/>
  <c r="AR65" i="56"/>
  <c r="AS65" i="56"/>
  <c r="AT65" i="56"/>
  <c r="AU65" i="56"/>
  <c r="AV65" i="56"/>
  <c r="AW65" i="56"/>
  <c r="AX65" i="56"/>
  <c r="AY65" i="56"/>
  <c r="AZ65" i="56"/>
  <c r="BA65" i="56"/>
  <c r="BB65" i="56"/>
  <c r="BC65" i="56"/>
  <c r="AJ66" i="56"/>
  <c r="AK66" i="56"/>
  <c r="AL66" i="56"/>
  <c r="AM66" i="56"/>
  <c r="AN66" i="56"/>
  <c r="AO66" i="56"/>
  <c r="AP66" i="56"/>
  <c r="AQ66" i="56"/>
  <c r="AR66" i="56"/>
  <c r="AS66" i="56"/>
  <c r="AT66" i="56"/>
  <c r="AU66" i="56"/>
  <c r="AV66" i="56"/>
  <c r="AW66" i="56"/>
  <c r="AX66" i="56"/>
  <c r="AY66" i="56"/>
  <c r="AZ66" i="56"/>
  <c r="BA66" i="56"/>
  <c r="BB66" i="56"/>
  <c r="BC66" i="56"/>
  <c r="AJ67" i="56"/>
  <c r="AK67" i="56"/>
  <c r="AL67" i="56"/>
  <c r="AM67" i="56"/>
  <c r="AN67" i="56"/>
  <c r="AO67" i="56"/>
  <c r="AP67" i="56"/>
  <c r="AQ67" i="56"/>
  <c r="AR67" i="56"/>
  <c r="AS67" i="56"/>
  <c r="AT67" i="56"/>
  <c r="AU67" i="56"/>
  <c r="AV67" i="56"/>
  <c r="AW67" i="56"/>
  <c r="AX67" i="56"/>
  <c r="AY67" i="56"/>
  <c r="AZ67" i="56"/>
  <c r="BA67" i="56"/>
  <c r="BB67" i="56"/>
  <c r="BC67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AJ69" i="56"/>
  <c r="AK69" i="56"/>
  <c r="AL69" i="56"/>
  <c r="AM69" i="56"/>
  <c r="AN69" i="56"/>
  <c r="AO69" i="56"/>
  <c r="AP69" i="56"/>
  <c r="AQ69" i="56"/>
  <c r="AR69" i="56"/>
  <c r="AS69" i="56"/>
  <c r="AT69" i="56"/>
  <c r="AU69" i="56"/>
  <c r="AV69" i="56"/>
  <c r="AW69" i="56"/>
  <c r="AX69" i="56"/>
  <c r="AY69" i="56"/>
  <c r="AZ69" i="56"/>
  <c r="BA69" i="56"/>
  <c r="BB69" i="56"/>
  <c r="BC69" i="56"/>
  <c r="AJ70" i="56"/>
  <c r="AK70" i="56"/>
  <c r="AL70" i="56"/>
  <c r="AM70" i="56"/>
  <c r="AN70" i="56"/>
  <c r="AO70" i="56"/>
  <c r="AP70" i="56"/>
  <c r="AQ70" i="56"/>
  <c r="AR70" i="56"/>
  <c r="AS70" i="56"/>
  <c r="AT70" i="56"/>
  <c r="AU70" i="56"/>
  <c r="AV70" i="56"/>
  <c r="AW70" i="56"/>
  <c r="AX70" i="56"/>
  <c r="AY70" i="56"/>
  <c r="AZ70" i="56"/>
  <c r="BA70" i="56"/>
  <c r="BB70" i="56"/>
  <c r="BC70" i="56"/>
  <c r="AJ71" i="56"/>
  <c r="AK71" i="56"/>
  <c r="AL71" i="56"/>
  <c r="AM71" i="56"/>
  <c r="AN71" i="56"/>
  <c r="AO71" i="56"/>
  <c r="AP71" i="56"/>
  <c r="AQ71" i="56"/>
  <c r="AR71" i="56"/>
  <c r="AS71" i="56"/>
  <c r="AT71" i="56"/>
  <c r="AU71" i="56"/>
  <c r="AV71" i="56"/>
  <c r="AW71" i="56"/>
  <c r="AX71" i="56"/>
  <c r="AY71" i="56"/>
  <c r="AZ71" i="56"/>
  <c r="BA71" i="56"/>
  <c r="BB71" i="56"/>
  <c r="BC71" i="56"/>
  <c r="AJ72" i="56"/>
  <c r="AK72" i="56"/>
  <c r="AL72" i="56"/>
  <c r="AM72" i="56"/>
  <c r="AN72" i="56"/>
  <c r="AO72" i="56"/>
  <c r="AP72" i="56"/>
  <c r="AQ72" i="56"/>
  <c r="AR72" i="56"/>
  <c r="AS72" i="56"/>
  <c r="AT72" i="56"/>
  <c r="AU72" i="56"/>
  <c r="AV72" i="56"/>
  <c r="AW72" i="56"/>
  <c r="AX72" i="56"/>
  <c r="AY72" i="56"/>
  <c r="AZ72" i="56"/>
  <c r="BA72" i="56"/>
  <c r="BB72" i="56"/>
  <c r="BC72" i="56"/>
  <c r="AJ73" i="56"/>
  <c r="AK73" i="56"/>
  <c r="AL73" i="56"/>
  <c r="AM73" i="56"/>
  <c r="AN73" i="56"/>
  <c r="AO73" i="56"/>
  <c r="AP73" i="56"/>
  <c r="AQ73" i="56"/>
  <c r="AR73" i="56"/>
  <c r="AS73" i="56"/>
  <c r="AT73" i="56"/>
  <c r="AU73" i="56"/>
  <c r="AV73" i="56"/>
  <c r="AW73" i="56"/>
  <c r="AX73" i="56"/>
  <c r="AY73" i="56"/>
  <c r="AZ73" i="56"/>
  <c r="BA73" i="56"/>
  <c r="BB73" i="56"/>
  <c r="BC73" i="56"/>
  <c r="AJ74" i="56"/>
  <c r="AK74" i="56"/>
  <c r="AL74" i="56"/>
  <c r="AM74" i="56"/>
  <c r="AN74" i="56"/>
  <c r="AO74" i="56"/>
  <c r="AP74" i="56"/>
  <c r="AQ74" i="56"/>
  <c r="AR74" i="56"/>
  <c r="AS74" i="56"/>
  <c r="AT74" i="56"/>
  <c r="AU74" i="56"/>
  <c r="AV74" i="56"/>
  <c r="AW74" i="56"/>
  <c r="AX74" i="56"/>
  <c r="AY74" i="56"/>
  <c r="AZ74" i="56"/>
  <c r="BA74" i="56"/>
  <c r="BB74" i="56"/>
  <c r="BC74" i="56"/>
  <c r="AJ75" i="56"/>
  <c r="AK75" i="56"/>
  <c r="AL75" i="56"/>
  <c r="AM75" i="56"/>
  <c r="AN75" i="56"/>
  <c r="AO75" i="56"/>
  <c r="AP75" i="56"/>
  <c r="AQ75" i="56"/>
  <c r="AR75" i="56"/>
  <c r="AS75" i="56"/>
  <c r="AT75" i="56"/>
  <c r="AU75" i="56"/>
  <c r="AV75" i="56"/>
  <c r="AW75" i="56"/>
  <c r="AX75" i="56"/>
  <c r="AY75" i="56"/>
  <c r="AZ75" i="56"/>
  <c r="BA75" i="56"/>
  <c r="BB75" i="56"/>
  <c r="BC75" i="56"/>
  <c r="AJ76" i="56"/>
  <c r="AK76" i="56"/>
  <c r="AL76" i="56"/>
  <c r="AM76" i="56"/>
  <c r="AN76" i="56"/>
  <c r="AO76" i="56"/>
  <c r="AP76" i="56"/>
  <c r="AQ76" i="56"/>
  <c r="AR76" i="56"/>
  <c r="AS76" i="56"/>
  <c r="AT76" i="56"/>
  <c r="AU76" i="56"/>
  <c r="AV76" i="56"/>
  <c r="AW76" i="56"/>
  <c r="AX76" i="56"/>
  <c r="AY76" i="56"/>
  <c r="AZ76" i="56"/>
  <c r="BA76" i="56"/>
  <c r="BB76" i="56"/>
  <c r="BC76" i="56"/>
  <c r="AJ77" i="56"/>
  <c r="AK77" i="56"/>
  <c r="AL77" i="56"/>
  <c r="AM77" i="56"/>
  <c r="AN77" i="56"/>
  <c r="AO77" i="56"/>
  <c r="AP77" i="56"/>
  <c r="AQ77" i="56"/>
  <c r="AR77" i="56"/>
  <c r="AS77" i="56"/>
  <c r="AT77" i="56"/>
  <c r="AU77" i="56"/>
  <c r="AV77" i="56"/>
  <c r="AW77" i="56"/>
  <c r="AX77" i="56"/>
  <c r="AY77" i="56"/>
  <c r="AZ77" i="56"/>
  <c r="BA77" i="56"/>
  <c r="BB77" i="56"/>
  <c r="BC77" i="56"/>
  <c r="AJ78" i="56"/>
  <c r="AK78" i="56"/>
  <c r="AL78" i="56"/>
  <c r="AM78" i="56"/>
  <c r="AN78" i="56"/>
  <c r="AO78" i="56"/>
  <c r="AP78" i="56"/>
  <c r="AQ78" i="56"/>
  <c r="AR78" i="56"/>
  <c r="AS78" i="56"/>
  <c r="AT78" i="56"/>
  <c r="AU78" i="56"/>
  <c r="AV78" i="56"/>
  <c r="AW78" i="56"/>
  <c r="AX78" i="56"/>
  <c r="AY78" i="56"/>
  <c r="AZ78" i="56"/>
  <c r="BA78" i="56"/>
  <c r="BB78" i="56"/>
  <c r="BC78" i="56"/>
  <c r="AJ79" i="56"/>
  <c r="AK79" i="56"/>
  <c r="AL79" i="56"/>
  <c r="AM79" i="56"/>
  <c r="AN79" i="56"/>
  <c r="AO79" i="56"/>
  <c r="AP79" i="56"/>
  <c r="AQ79" i="56"/>
  <c r="AR79" i="56"/>
  <c r="AS79" i="56"/>
  <c r="AT79" i="56"/>
  <c r="AU79" i="56"/>
  <c r="AV79" i="56"/>
  <c r="AW79" i="56"/>
  <c r="AX79" i="56"/>
  <c r="AY79" i="56"/>
  <c r="AZ79" i="56"/>
  <c r="BA79" i="56"/>
  <c r="BB79" i="56"/>
  <c r="BC79" i="56"/>
  <c r="AJ80" i="56"/>
  <c r="AK80" i="56"/>
  <c r="AL80" i="56"/>
  <c r="AM80" i="56"/>
  <c r="AN80" i="56"/>
  <c r="AO80" i="56"/>
  <c r="AP80" i="56"/>
  <c r="AQ80" i="56"/>
  <c r="AR80" i="56"/>
  <c r="AS80" i="56"/>
  <c r="AT80" i="56"/>
  <c r="AU80" i="56"/>
  <c r="AV80" i="56"/>
  <c r="AW80" i="56"/>
  <c r="AX80" i="56"/>
  <c r="AY80" i="56"/>
  <c r="AZ80" i="56"/>
  <c r="BA80" i="56"/>
  <c r="BB80" i="56"/>
  <c r="BC80" i="56"/>
  <c r="AJ81" i="56"/>
  <c r="AK81" i="56"/>
  <c r="AL81" i="56"/>
  <c r="AM81" i="56"/>
  <c r="AN81" i="56"/>
  <c r="AO81" i="56"/>
  <c r="AP81" i="56"/>
  <c r="AQ81" i="56"/>
  <c r="AR81" i="56"/>
  <c r="AS81" i="56"/>
  <c r="AT81" i="56"/>
  <c r="AU81" i="56"/>
  <c r="AV81" i="56"/>
  <c r="AW81" i="56"/>
  <c r="AX81" i="56"/>
  <c r="AY81" i="56"/>
  <c r="AZ81" i="56"/>
  <c r="BA81" i="56"/>
  <c r="BB81" i="56"/>
  <c r="BC81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AJ83" i="56"/>
  <c r="AK83" i="56"/>
  <c r="AL83" i="56"/>
  <c r="AM83" i="56"/>
  <c r="AN83" i="56"/>
  <c r="AO83" i="56"/>
  <c r="AP83" i="56"/>
  <c r="AQ83" i="56"/>
  <c r="AR83" i="56"/>
  <c r="AS83" i="56"/>
  <c r="AT83" i="56"/>
  <c r="AU83" i="56"/>
  <c r="AV83" i="56"/>
  <c r="AW83" i="56"/>
  <c r="AX83" i="56"/>
  <c r="AY83" i="56"/>
  <c r="AZ83" i="56"/>
  <c r="BA83" i="56"/>
  <c r="BB83" i="56"/>
  <c r="BC83" i="56"/>
  <c r="AJ84" i="56"/>
  <c r="AK84" i="56"/>
  <c r="AL84" i="56"/>
  <c r="AM84" i="56"/>
  <c r="AN84" i="56"/>
  <c r="AO84" i="56"/>
  <c r="AP84" i="56"/>
  <c r="AQ84" i="56"/>
  <c r="AR84" i="56"/>
  <c r="AS84" i="56"/>
  <c r="AT84" i="56"/>
  <c r="AU84" i="56"/>
  <c r="AV84" i="56"/>
  <c r="AW84" i="56"/>
  <c r="AX84" i="56"/>
  <c r="AY84" i="56"/>
  <c r="AZ84" i="56"/>
  <c r="BA84" i="56"/>
  <c r="BB84" i="56"/>
  <c r="BC84" i="56"/>
  <c r="AJ85" i="56"/>
  <c r="AK85" i="56"/>
  <c r="AL85" i="56"/>
  <c r="AM85" i="56"/>
  <c r="AN85" i="56"/>
  <c r="AO85" i="56"/>
  <c r="AP85" i="56"/>
  <c r="AQ85" i="56"/>
  <c r="AR85" i="56"/>
  <c r="AS85" i="56"/>
  <c r="AT85" i="56"/>
  <c r="AU85" i="56"/>
  <c r="AV85" i="56"/>
  <c r="AW85" i="56"/>
  <c r="AX85" i="56"/>
  <c r="AY85" i="56"/>
  <c r="AZ85" i="56"/>
  <c r="BA85" i="56"/>
  <c r="BB85" i="56"/>
  <c r="BC85" i="56"/>
  <c r="AJ86" i="56"/>
  <c r="AK86" i="56"/>
  <c r="AL86" i="56"/>
  <c r="AM86" i="56"/>
  <c r="AN86" i="56"/>
  <c r="AO86" i="56"/>
  <c r="AP86" i="56"/>
  <c r="AQ86" i="56"/>
  <c r="AR86" i="56"/>
  <c r="AS86" i="56"/>
  <c r="AT86" i="56"/>
  <c r="AU86" i="56"/>
  <c r="AV86" i="56"/>
  <c r="AW86" i="56"/>
  <c r="AX86" i="56"/>
  <c r="AY86" i="56"/>
  <c r="AZ86" i="56"/>
  <c r="BA86" i="56"/>
  <c r="BB86" i="56"/>
  <c r="BC86" i="56"/>
  <c r="AJ87" i="56"/>
  <c r="AK87" i="56"/>
  <c r="AL87" i="56"/>
  <c r="AM87" i="56"/>
  <c r="AN87" i="56"/>
  <c r="AO87" i="56"/>
  <c r="AP87" i="56"/>
  <c r="AQ87" i="56"/>
  <c r="AR87" i="56"/>
  <c r="AS87" i="56"/>
  <c r="AT87" i="56"/>
  <c r="AU87" i="56"/>
  <c r="AV87" i="56"/>
  <c r="AW87" i="56"/>
  <c r="AX87" i="56"/>
  <c r="AY87" i="56"/>
  <c r="AZ87" i="56"/>
  <c r="BA87" i="56"/>
  <c r="BB87" i="56"/>
  <c r="BC87" i="56"/>
  <c r="AJ88" i="56"/>
  <c r="AK88" i="56"/>
  <c r="AL88" i="56"/>
  <c r="AM88" i="56"/>
  <c r="AN88" i="56"/>
  <c r="AO88" i="56"/>
  <c r="AP88" i="56"/>
  <c r="AQ88" i="56"/>
  <c r="AR88" i="56"/>
  <c r="AS88" i="56"/>
  <c r="AT88" i="56"/>
  <c r="AU88" i="56"/>
  <c r="AV88" i="56"/>
  <c r="AW88" i="56"/>
  <c r="AX88" i="56"/>
  <c r="AY88" i="56"/>
  <c r="AZ88" i="56"/>
  <c r="BA88" i="56"/>
  <c r="BB88" i="56"/>
  <c r="BC88" i="56"/>
  <c r="AJ89" i="56"/>
  <c r="AK89" i="56"/>
  <c r="AL89" i="56"/>
  <c r="AM89" i="56"/>
  <c r="AN89" i="56"/>
  <c r="AO89" i="56"/>
  <c r="AP89" i="56"/>
  <c r="AQ89" i="56"/>
  <c r="AR89" i="56"/>
  <c r="AS89" i="56"/>
  <c r="AT89" i="56"/>
  <c r="AU89" i="56"/>
  <c r="AV89" i="56"/>
  <c r="AW89" i="56"/>
  <c r="AX89" i="56"/>
  <c r="AY89" i="56"/>
  <c r="AZ89" i="56"/>
  <c r="BA89" i="56"/>
  <c r="BB89" i="56"/>
  <c r="BC89" i="56"/>
  <c r="AJ90" i="56"/>
  <c r="AK90" i="56"/>
  <c r="AL90" i="56"/>
  <c r="AM90" i="56"/>
  <c r="AN90" i="56"/>
  <c r="AO90" i="56"/>
  <c r="AP90" i="56"/>
  <c r="AQ90" i="56"/>
  <c r="AR90" i="56"/>
  <c r="AS90" i="56"/>
  <c r="AT90" i="56"/>
  <c r="AU90" i="56"/>
  <c r="AV90" i="56"/>
  <c r="AW90" i="56"/>
  <c r="AX90" i="56"/>
  <c r="AY90" i="56"/>
  <c r="AZ90" i="56"/>
  <c r="BA90" i="56"/>
  <c r="BB90" i="56"/>
  <c r="BC90" i="56"/>
  <c r="AJ91" i="56"/>
  <c r="AK91" i="56"/>
  <c r="AL91" i="56"/>
  <c r="AM91" i="56"/>
  <c r="AN91" i="56"/>
  <c r="AO91" i="56"/>
  <c r="AP91" i="56"/>
  <c r="AQ91" i="56"/>
  <c r="AR91" i="56"/>
  <c r="AS91" i="56"/>
  <c r="AT91" i="56"/>
  <c r="AU91" i="56"/>
  <c r="AV91" i="56"/>
  <c r="AW91" i="56"/>
  <c r="AX91" i="56"/>
  <c r="AY91" i="56"/>
  <c r="AZ91" i="56"/>
  <c r="BA91" i="56"/>
  <c r="BB91" i="56"/>
  <c r="BC91" i="56"/>
  <c r="AJ92" i="56"/>
  <c r="AK92" i="56"/>
  <c r="AL92" i="56"/>
  <c r="AM92" i="56"/>
  <c r="AN92" i="56"/>
  <c r="AO92" i="56"/>
  <c r="AP92" i="56"/>
  <c r="AQ92" i="56"/>
  <c r="AR92" i="56"/>
  <c r="AS92" i="56"/>
  <c r="AT92" i="56"/>
  <c r="AU92" i="56"/>
  <c r="AV92" i="56"/>
  <c r="AW92" i="56"/>
  <c r="AX92" i="56"/>
  <c r="AY92" i="56"/>
  <c r="AZ92" i="56"/>
  <c r="BA92" i="56"/>
  <c r="BB92" i="56"/>
  <c r="BC92" i="56"/>
  <c r="AJ93" i="56"/>
  <c r="AK93" i="56"/>
  <c r="AL93" i="56"/>
  <c r="AM93" i="56"/>
  <c r="AN93" i="56"/>
  <c r="AO93" i="56"/>
  <c r="AP93" i="56"/>
  <c r="AQ93" i="56"/>
  <c r="AR93" i="56"/>
  <c r="AS93" i="56"/>
  <c r="AT93" i="56"/>
  <c r="AU93" i="56"/>
  <c r="AV93" i="56"/>
  <c r="AW93" i="56"/>
  <c r="AX93" i="56"/>
  <c r="AY93" i="56"/>
  <c r="AZ93" i="56"/>
  <c r="BA93" i="56"/>
  <c r="BB93" i="56"/>
  <c r="BC93" i="56"/>
  <c r="AJ94" i="56"/>
  <c r="AK94" i="56"/>
  <c r="AL94" i="56"/>
  <c r="AM94" i="56"/>
  <c r="AN94" i="56"/>
  <c r="AO94" i="56"/>
  <c r="AP94" i="56"/>
  <c r="AQ94" i="56"/>
  <c r="AR94" i="56"/>
  <c r="AS94" i="56"/>
  <c r="AT94" i="56"/>
  <c r="AU94" i="56"/>
  <c r="AV94" i="56"/>
  <c r="AW94" i="56"/>
  <c r="AX94" i="56"/>
  <c r="AY94" i="56"/>
  <c r="AZ94" i="56"/>
  <c r="BA94" i="56"/>
  <c r="BB94" i="56"/>
  <c r="BC94" i="56"/>
  <c r="AJ95" i="56"/>
  <c r="AK95" i="56"/>
  <c r="AL95" i="56"/>
  <c r="AM95" i="56"/>
  <c r="AN95" i="56"/>
  <c r="AO95" i="56"/>
  <c r="AP95" i="56"/>
  <c r="AQ95" i="56"/>
  <c r="AR95" i="56"/>
  <c r="AS95" i="56"/>
  <c r="AT95" i="56"/>
  <c r="AU95" i="56"/>
  <c r="AV95" i="56"/>
  <c r="AW95" i="56"/>
  <c r="AX95" i="56"/>
  <c r="AY95" i="56"/>
  <c r="AZ95" i="56"/>
  <c r="BA95" i="56"/>
  <c r="BB95" i="56"/>
  <c r="BC95" i="56"/>
  <c r="AJ96" i="56"/>
  <c r="AK96" i="56"/>
  <c r="AL96" i="56"/>
  <c r="AM96" i="56"/>
  <c r="AN96" i="56"/>
  <c r="AO96" i="56"/>
  <c r="AP96" i="56"/>
  <c r="AQ96" i="56"/>
  <c r="AR96" i="56"/>
  <c r="AS96" i="56"/>
  <c r="AT96" i="56"/>
  <c r="AU96" i="56"/>
  <c r="AV96" i="56"/>
  <c r="AW96" i="56"/>
  <c r="AX96" i="56"/>
  <c r="AY96" i="56"/>
  <c r="AZ96" i="56"/>
  <c r="BA96" i="56"/>
  <c r="BB96" i="56"/>
  <c r="BC96" i="56"/>
  <c r="AJ97" i="56"/>
  <c r="AK97" i="56"/>
  <c r="AL97" i="56"/>
  <c r="AM97" i="56"/>
  <c r="AN97" i="56"/>
  <c r="AO97" i="56"/>
  <c r="AP97" i="56"/>
  <c r="AQ97" i="56"/>
  <c r="AR97" i="56"/>
  <c r="AS97" i="56"/>
  <c r="AT97" i="56"/>
  <c r="AU97" i="56"/>
  <c r="AV97" i="56"/>
  <c r="AW97" i="56"/>
  <c r="AX97" i="56"/>
  <c r="AY97" i="56"/>
  <c r="AZ97" i="56"/>
  <c r="BA97" i="56"/>
  <c r="BB97" i="56"/>
  <c r="BC97" i="56"/>
  <c r="AJ98" i="56"/>
  <c r="AK98" i="56"/>
  <c r="AL98" i="56"/>
  <c r="AM98" i="56"/>
  <c r="AN98" i="56"/>
  <c r="AO98" i="56"/>
  <c r="AP98" i="56"/>
  <c r="AQ98" i="56"/>
  <c r="AR98" i="56"/>
  <c r="AS98" i="56"/>
  <c r="AT98" i="56"/>
  <c r="AU98" i="56"/>
  <c r="AV98" i="56"/>
  <c r="AW98" i="56"/>
  <c r="AX98" i="56"/>
  <c r="AY98" i="56"/>
  <c r="AZ98" i="56"/>
  <c r="BA98" i="56"/>
  <c r="BB98" i="56"/>
  <c r="BC98" i="56"/>
  <c r="AJ99" i="56"/>
  <c r="AK99" i="56"/>
  <c r="AL99" i="56"/>
  <c r="AM99" i="56"/>
  <c r="AN99" i="56"/>
  <c r="AO99" i="56"/>
  <c r="AP99" i="56"/>
  <c r="AQ99" i="56"/>
  <c r="AR99" i="56"/>
  <c r="AS99" i="56"/>
  <c r="AT99" i="56"/>
  <c r="AU99" i="56"/>
  <c r="AV99" i="56"/>
  <c r="AW99" i="56"/>
  <c r="AX99" i="56"/>
  <c r="AY99" i="56"/>
  <c r="AZ99" i="56"/>
  <c r="BA99" i="56"/>
  <c r="BB99" i="56"/>
  <c r="BC99" i="56"/>
  <c r="AJ100" i="56"/>
  <c r="AK100" i="56"/>
  <c r="AL100" i="56"/>
  <c r="AM100" i="56"/>
  <c r="AN100" i="56"/>
  <c r="AO100" i="56"/>
  <c r="AP100" i="56"/>
  <c r="AQ100" i="56"/>
  <c r="AR100" i="56"/>
  <c r="AS100" i="56"/>
  <c r="AT100" i="56"/>
  <c r="AU100" i="56"/>
  <c r="AV100" i="56"/>
  <c r="AW100" i="56"/>
  <c r="AX100" i="56"/>
  <c r="AY100" i="56"/>
  <c r="AZ100" i="56"/>
  <c r="BA100" i="56"/>
  <c r="BB100" i="56"/>
  <c r="BC100" i="56"/>
  <c r="AJ101" i="56"/>
  <c r="AK101" i="56"/>
  <c r="AL101" i="56"/>
  <c r="AM101" i="56"/>
  <c r="AN101" i="56"/>
  <c r="AO101" i="56"/>
  <c r="AP101" i="56"/>
  <c r="AQ101" i="56"/>
  <c r="AR101" i="56"/>
  <c r="AS101" i="56"/>
  <c r="AT101" i="56"/>
  <c r="AU101" i="56"/>
  <c r="AV101" i="56"/>
  <c r="AW101" i="56"/>
  <c r="AX101" i="56"/>
  <c r="AY101" i="56"/>
  <c r="AZ101" i="56"/>
  <c r="BA101" i="56"/>
  <c r="BB101" i="56"/>
  <c r="BC101" i="56"/>
  <c r="AJ102" i="56"/>
  <c r="AK102" i="56"/>
  <c r="AL102" i="56"/>
  <c r="AM102" i="56"/>
  <c r="AN102" i="56"/>
  <c r="AO102" i="56"/>
  <c r="AP102" i="56"/>
  <c r="AQ102" i="56"/>
  <c r="AR102" i="56"/>
  <c r="AS102" i="56"/>
  <c r="AT102" i="56"/>
  <c r="AU102" i="56"/>
  <c r="AV102" i="56"/>
  <c r="AW102" i="56"/>
  <c r="AX102" i="56"/>
  <c r="AY102" i="56"/>
  <c r="AZ102" i="56"/>
  <c r="BA102" i="56"/>
  <c r="BB102" i="56"/>
  <c r="BC102" i="56"/>
  <c r="AJ103" i="56"/>
  <c r="AK103" i="56"/>
  <c r="AL103" i="56"/>
  <c r="AM103" i="56"/>
  <c r="AN103" i="56"/>
  <c r="AO103" i="56"/>
  <c r="AP103" i="56"/>
  <c r="AQ103" i="56"/>
  <c r="AR103" i="56"/>
  <c r="AS103" i="56"/>
  <c r="AT103" i="56"/>
  <c r="AU103" i="56"/>
  <c r="AV103" i="56"/>
  <c r="AW103" i="56"/>
  <c r="AX103" i="56"/>
  <c r="AY103" i="56"/>
  <c r="AZ103" i="56"/>
  <c r="BA103" i="56"/>
  <c r="BB103" i="56"/>
  <c r="BC103" i="56"/>
  <c r="AJ104" i="56"/>
  <c r="AK104" i="56"/>
  <c r="AL104" i="56"/>
  <c r="AM104" i="56"/>
  <c r="AN104" i="56"/>
  <c r="AO104" i="56"/>
  <c r="AP104" i="56"/>
  <c r="AQ104" i="56"/>
  <c r="AR104" i="56"/>
  <c r="AS104" i="56"/>
  <c r="AT104" i="56"/>
  <c r="AU104" i="56"/>
  <c r="AV104" i="56"/>
  <c r="AW104" i="56"/>
  <c r="AX104" i="56"/>
  <c r="AY104" i="56"/>
  <c r="AZ104" i="56"/>
  <c r="BA104" i="56"/>
  <c r="BB104" i="56"/>
  <c r="BC104" i="56"/>
  <c r="AJ105" i="56"/>
  <c r="AK105" i="56"/>
  <c r="AL105" i="56"/>
  <c r="AM105" i="56"/>
  <c r="AN105" i="56"/>
  <c r="AO105" i="56"/>
  <c r="AP105" i="56"/>
  <c r="AQ105" i="56"/>
  <c r="AR105" i="56"/>
  <c r="AS105" i="56"/>
  <c r="AT105" i="56"/>
  <c r="AU105" i="56"/>
  <c r="AV105" i="56"/>
  <c r="AW105" i="56"/>
  <c r="AX105" i="56"/>
  <c r="AY105" i="56"/>
  <c r="AZ105" i="56"/>
  <c r="BA105" i="56"/>
  <c r="BB105" i="56"/>
  <c r="BC105" i="56"/>
  <c r="AJ106" i="56"/>
  <c r="AK106" i="56"/>
  <c r="AL106" i="56"/>
  <c r="AM106" i="56"/>
  <c r="AN106" i="56"/>
  <c r="AO106" i="56"/>
  <c r="AP106" i="56"/>
  <c r="AQ106" i="56"/>
  <c r="AR106" i="56"/>
  <c r="AS106" i="56"/>
  <c r="AT106" i="56"/>
  <c r="AU106" i="56"/>
  <c r="AV106" i="56"/>
  <c r="AW106" i="56"/>
  <c r="AX106" i="56"/>
  <c r="AY106" i="56"/>
  <c r="AZ106" i="56"/>
  <c r="BA106" i="56"/>
  <c r="BB106" i="56"/>
  <c r="BC106" i="56"/>
  <c r="AJ107" i="56"/>
  <c r="AK107" i="56"/>
  <c r="AL107" i="56"/>
  <c r="AM107" i="56"/>
  <c r="AN107" i="56"/>
  <c r="AO107" i="56"/>
  <c r="AP107" i="56"/>
  <c r="AQ107" i="56"/>
  <c r="AR107" i="56"/>
  <c r="AS107" i="56"/>
  <c r="AT107" i="56"/>
  <c r="AU107" i="56"/>
  <c r="AV107" i="56"/>
  <c r="AW107" i="56"/>
  <c r="AX107" i="56"/>
  <c r="AY107" i="56"/>
  <c r="AZ107" i="56"/>
  <c r="BA107" i="56"/>
  <c r="BB107" i="56"/>
  <c r="BC107" i="56"/>
  <c r="AJ108" i="56"/>
  <c r="AK108" i="56"/>
  <c r="AL108" i="56"/>
  <c r="AM108" i="56"/>
  <c r="AN108" i="56"/>
  <c r="AO108" i="56"/>
  <c r="AP108" i="56"/>
  <c r="AQ108" i="56"/>
  <c r="AR108" i="56"/>
  <c r="AS108" i="56"/>
  <c r="AT108" i="56"/>
  <c r="AU108" i="56"/>
  <c r="AV108" i="56"/>
  <c r="AW108" i="56"/>
  <c r="AX108" i="56"/>
  <c r="AY108" i="56"/>
  <c r="AZ108" i="56"/>
  <c r="BA108" i="56"/>
  <c r="BB108" i="56"/>
  <c r="BC108" i="56"/>
  <c r="AJ109" i="56"/>
  <c r="AK109" i="56"/>
  <c r="AL109" i="56"/>
  <c r="AM109" i="56"/>
  <c r="AN109" i="56"/>
  <c r="AO109" i="56"/>
  <c r="AP109" i="56"/>
  <c r="AQ109" i="56"/>
  <c r="AR109" i="56"/>
  <c r="AS109" i="56"/>
  <c r="AT109" i="56"/>
  <c r="AU109" i="56"/>
  <c r="AV109" i="56"/>
  <c r="AW109" i="56"/>
  <c r="AX109" i="56"/>
  <c r="AY109" i="56"/>
  <c r="AZ109" i="56"/>
  <c r="BA109" i="56"/>
  <c r="BB109" i="56"/>
  <c r="BC109" i="56"/>
  <c r="AJ110" i="56"/>
  <c r="AK110" i="56"/>
  <c r="AL110" i="56"/>
  <c r="AM110" i="56"/>
  <c r="AN110" i="56"/>
  <c r="AO110" i="56"/>
  <c r="AP110" i="56"/>
  <c r="AQ110" i="56"/>
  <c r="AR110" i="56"/>
  <c r="AS110" i="56"/>
  <c r="AT110" i="56"/>
  <c r="AU110" i="56"/>
  <c r="AV110" i="56"/>
  <c r="AW110" i="56"/>
  <c r="AX110" i="56"/>
  <c r="AY110" i="56"/>
  <c r="AZ110" i="56"/>
  <c r="BA110" i="56"/>
  <c r="BB110" i="56"/>
  <c r="BC110" i="56"/>
  <c r="AJ111" i="56"/>
  <c r="AK111" i="56"/>
  <c r="AL111" i="56"/>
  <c r="AM111" i="56"/>
  <c r="AN111" i="56"/>
  <c r="AO111" i="56"/>
  <c r="AP111" i="56"/>
  <c r="AQ111" i="56"/>
  <c r="AR111" i="56"/>
  <c r="AS111" i="56"/>
  <c r="AT111" i="56"/>
  <c r="AU111" i="56"/>
  <c r="AV111" i="56"/>
  <c r="AW111" i="56"/>
  <c r="AX111" i="56"/>
  <c r="AY111" i="56"/>
  <c r="AZ111" i="56"/>
  <c r="BA111" i="56"/>
  <c r="BB111" i="56"/>
  <c r="BC111" i="56"/>
  <c r="AJ112" i="56"/>
  <c r="AK112" i="56"/>
  <c r="AL112" i="56"/>
  <c r="AM112" i="56"/>
  <c r="AN112" i="56"/>
  <c r="AO112" i="56"/>
  <c r="AP112" i="56"/>
  <c r="AQ112" i="56"/>
  <c r="AR112" i="56"/>
  <c r="AS112" i="56"/>
  <c r="AT112" i="56"/>
  <c r="AU112" i="56"/>
  <c r="AV112" i="56"/>
  <c r="AW112" i="56"/>
  <c r="AX112" i="56"/>
  <c r="AY112" i="56"/>
  <c r="AZ112" i="56"/>
  <c r="BA112" i="56"/>
  <c r="BB112" i="56"/>
  <c r="BC112" i="56"/>
  <c r="AJ113" i="56"/>
  <c r="AK113" i="56"/>
  <c r="AL113" i="56"/>
  <c r="AM113" i="56"/>
  <c r="AN113" i="56"/>
  <c r="AO113" i="56"/>
  <c r="AP113" i="56"/>
  <c r="AQ113" i="56"/>
  <c r="AR113" i="56"/>
  <c r="AS113" i="56"/>
  <c r="AT113" i="56"/>
  <c r="AU113" i="56"/>
  <c r="AV113" i="56"/>
  <c r="AW113" i="56"/>
  <c r="AX113" i="56"/>
  <c r="AY113" i="56"/>
  <c r="AZ113" i="56"/>
  <c r="BA113" i="56"/>
  <c r="BB113" i="56"/>
  <c r="BC113" i="56"/>
  <c r="AJ114" i="56"/>
  <c r="AK114" i="56"/>
  <c r="AL114" i="56"/>
  <c r="AM114" i="56"/>
  <c r="AN114" i="56"/>
  <c r="AO114" i="56"/>
  <c r="AP114" i="56"/>
  <c r="AQ114" i="56"/>
  <c r="AR114" i="56"/>
  <c r="AS114" i="56"/>
  <c r="AT114" i="56"/>
  <c r="AU114" i="56"/>
  <c r="AV114" i="56"/>
  <c r="AW114" i="56"/>
  <c r="AX114" i="56"/>
  <c r="AY114" i="56"/>
  <c r="AZ114" i="56"/>
  <c r="BA114" i="56"/>
  <c r="BB114" i="56"/>
  <c r="BC114" i="56"/>
  <c r="AJ115" i="56"/>
  <c r="AK115" i="56"/>
  <c r="AL115" i="56"/>
  <c r="AM115" i="56"/>
  <c r="AN115" i="56"/>
  <c r="AO115" i="56"/>
  <c r="AP115" i="56"/>
  <c r="AQ115" i="56"/>
  <c r="AR115" i="56"/>
  <c r="AS115" i="56"/>
  <c r="AT115" i="56"/>
  <c r="AU115" i="56"/>
  <c r="AV115" i="56"/>
  <c r="AW115" i="56"/>
  <c r="AX115" i="56"/>
  <c r="AY115" i="56"/>
  <c r="AZ115" i="56"/>
  <c r="BA115" i="56"/>
  <c r="BB115" i="56"/>
  <c r="BC115" i="56"/>
  <c r="AJ116" i="56"/>
  <c r="AK116" i="56"/>
  <c r="AL116" i="56"/>
  <c r="AM116" i="56"/>
  <c r="AN116" i="56"/>
  <c r="AO116" i="56"/>
  <c r="AP116" i="56"/>
  <c r="AQ116" i="56"/>
  <c r="AR116" i="56"/>
  <c r="AS116" i="56"/>
  <c r="AT116" i="56"/>
  <c r="AU116" i="56"/>
  <c r="AV116" i="56"/>
  <c r="AW116" i="56"/>
  <c r="AX116" i="56"/>
  <c r="AY116" i="56"/>
  <c r="AZ116" i="56"/>
  <c r="BA116" i="56"/>
  <c r="BB116" i="56"/>
  <c r="BC116" i="56"/>
  <c r="AJ117" i="56"/>
  <c r="AK117" i="56"/>
  <c r="AL117" i="56"/>
  <c r="AM117" i="56"/>
  <c r="AN117" i="56"/>
  <c r="AO117" i="56"/>
  <c r="AP117" i="56"/>
  <c r="AQ117" i="56"/>
  <c r="AR117" i="56"/>
  <c r="AS117" i="56"/>
  <c r="AT117" i="56"/>
  <c r="AU117" i="56"/>
  <c r="AV117" i="56"/>
  <c r="AW117" i="56"/>
  <c r="AX117" i="56"/>
  <c r="AY117" i="56"/>
  <c r="AZ117" i="56"/>
  <c r="BA117" i="56"/>
  <c r="BB117" i="56"/>
  <c r="BC117" i="56"/>
  <c r="AJ118" i="56"/>
  <c r="AK118" i="56"/>
  <c r="AL118" i="56"/>
  <c r="AM118" i="56"/>
  <c r="AN118" i="56"/>
  <c r="AO118" i="56"/>
  <c r="AP118" i="56"/>
  <c r="AQ118" i="56"/>
  <c r="AR118" i="56"/>
  <c r="AS118" i="56"/>
  <c r="AT118" i="56"/>
  <c r="AU118" i="56"/>
  <c r="AV118" i="56"/>
  <c r="AW118" i="56"/>
  <c r="AX118" i="56"/>
  <c r="AY118" i="56"/>
  <c r="AZ118" i="56"/>
  <c r="BA118" i="56"/>
  <c r="BB118" i="56"/>
  <c r="BC118" i="56"/>
  <c r="AJ119" i="56"/>
  <c r="AK119" i="56"/>
  <c r="AL119" i="56"/>
  <c r="AM119" i="56"/>
  <c r="AN119" i="56"/>
  <c r="AO119" i="56"/>
  <c r="AP119" i="56"/>
  <c r="AQ119" i="56"/>
  <c r="AR119" i="56"/>
  <c r="AS119" i="56"/>
  <c r="AT119" i="56"/>
  <c r="AU119" i="56"/>
  <c r="AV119" i="56"/>
  <c r="AW119" i="56"/>
  <c r="AX119" i="56"/>
  <c r="AY119" i="56"/>
  <c r="AZ119" i="56"/>
  <c r="BA119" i="56"/>
  <c r="BB119" i="56"/>
  <c r="BC119" i="56"/>
  <c r="AJ120" i="56"/>
  <c r="AK120" i="56"/>
  <c r="AL120" i="56"/>
  <c r="AM120" i="56"/>
  <c r="AN120" i="56"/>
  <c r="AO120" i="56"/>
  <c r="AP120" i="56"/>
  <c r="AQ120" i="56"/>
  <c r="AR120" i="56"/>
  <c r="AS120" i="56"/>
  <c r="AT120" i="56"/>
  <c r="AU120" i="56"/>
  <c r="AV120" i="56"/>
  <c r="AW120" i="56"/>
  <c r="AX120" i="56"/>
  <c r="AY120" i="56"/>
  <c r="AZ120" i="56"/>
  <c r="BA120" i="56"/>
  <c r="BB120" i="56"/>
  <c r="BC120" i="56"/>
  <c r="AJ121" i="56"/>
  <c r="AK121" i="56"/>
  <c r="AL121" i="56"/>
  <c r="AM121" i="56"/>
  <c r="AN121" i="56"/>
  <c r="AO121" i="56"/>
  <c r="AP121" i="56"/>
  <c r="AQ121" i="56"/>
  <c r="AR121" i="56"/>
  <c r="AS121" i="56"/>
  <c r="AT121" i="56"/>
  <c r="AU121" i="56"/>
  <c r="AV121" i="56"/>
  <c r="AW121" i="56"/>
  <c r="AX121" i="56"/>
  <c r="AY121" i="56"/>
  <c r="AZ121" i="56"/>
  <c r="BA121" i="56"/>
  <c r="BB121" i="56"/>
  <c r="BC121" i="56"/>
  <c r="AJ122" i="56"/>
  <c r="AK122" i="56"/>
  <c r="AL122" i="56"/>
  <c r="AM122" i="56"/>
  <c r="AN122" i="56"/>
  <c r="AO122" i="56"/>
  <c r="AP122" i="56"/>
  <c r="AQ122" i="56"/>
  <c r="AR122" i="56"/>
  <c r="AS122" i="56"/>
  <c r="AT122" i="56"/>
  <c r="AU122" i="56"/>
  <c r="AV122" i="56"/>
  <c r="AW122" i="56"/>
  <c r="AX122" i="56"/>
  <c r="AY122" i="56"/>
  <c r="AZ122" i="56"/>
  <c r="BA122" i="56"/>
  <c r="BB122" i="56"/>
  <c r="BC122" i="56"/>
  <c r="AJ123" i="56"/>
  <c r="AK123" i="56"/>
  <c r="AL123" i="56"/>
  <c r="AM123" i="56"/>
  <c r="AN123" i="56"/>
  <c r="AO123" i="56"/>
  <c r="AP123" i="56"/>
  <c r="AQ123" i="56"/>
  <c r="AR123" i="56"/>
  <c r="AS123" i="56"/>
  <c r="AT123" i="56"/>
  <c r="AU123" i="56"/>
  <c r="AV123" i="56"/>
  <c r="AW123" i="56"/>
  <c r="AX123" i="56"/>
  <c r="AY123" i="56"/>
  <c r="AZ123" i="56"/>
  <c r="BA123" i="56"/>
  <c r="BB123" i="56"/>
  <c r="BC123" i="56"/>
  <c r="AJ124" i="56"/>
  <c r="AK124" i="56"/>
  <c r="AL124" i="56"/>
  <c r="AM124" i="56"/>
  <c r="AN124" i="56"/>
  <c r="AO124" i="56"/>
  <c r="AP124" i="56"/>
  <c r="AQ124" i="56"/>
  <c r="AR124" i="56"/>
  <c r="AS124" i="56"/>
  <c r="AT124" i="56"/>
  <c r="AU124" i="56"/>
  <c r="AV124" i="56"/>
  <c r="AW124" i="56"/>
  <c r="AX124" i="56"/>
  <c r="AY124" i="56"/>
  <c r="AZ124" i="56"/>
  <c r="BA124" i="56"/>
  <c r="BB124" i="56"/>
  <c r="BC124" i="56"/>
  <c r="AJ125" i="56"/>
  <c r="AK125" i="56"/>
  <c r="AL125" i="56"/>
  <c r="AM125" i="56"/>
  <c r="AN125" i="56"/>
  <c r="AO125" i="56"/>
  <c r="AP125" i="56"/>
  <c r="AQ125" i="56"/>
  <c r="AR125" i="56"/>
  <c r="AS125" i="56"/>
  <c r="AT125" i="56"/>
  <c r="AU125" i="56"/>
  <c r="AV125" i="56"/>
  <c r="AW125" i="56"/>
  <c r="AX125" i="56"/>
  <c r="AY125" i="56"/>
  <c r="AZ125" i="56"/>
  <c r="BA125" i="56"/>
  <c r="BB125" i="56"/>
  <c r="BC125" i="56"/>
  <c r="AJ126" i="56"/>
  <c r="AK126" i="56"/>
  <c r="AL126" i="56"/>
  <c r="AM126" i="56"/>
  <c r="AN126" i="56"/>
  <c r="AO126" i="56"/>
  <c r="AP126" i="56"/>
  <c r="AQ126" i="56"/>
  <c r="AR126" i="56"/>
  <c r="AS126" i="56"/>
  <c r="AT126" i="56"/>
  <c r="AU126" i="56"/>
  <c r="AV126" i="56"/>
  <c r="AW126" i="56"/>
  <c r="AX126" i="56"/>
  <c r="AY126" i="56"/>
  <c r="AZ126" i="56"/>
  <c r="BA126" i="56"/>
  <c r="BB126" i="56"/>
  <c r="BC126" i="56"/>
  <c r="AJ127" i="56"/>
  <c r="AK127" i="56"/>
  <c r="AL127" i="56"/>
  <c r="AM127" i="56"/>
  <c r="AN127" i="56"/>
  <c r="AO127" i="56"/>
  <c r="AP127" i="56"/>
  <c r="AQ127" i="56"/>
  <c r="AR127" i="56"/>
  <c r="AS127" i="56"/>
  <c r="AT127" i="56"/>
  <c r="AU127" i="56"/>
  <c r="AV127" i="56"/>
  <c r="AW127" i="56"/>
  <c r="AX127" i="56"/>
  <c r="AY127" i="56"/>
  <c r="AZ127" i="56"/>
  <c r="BA127" i="56"/>
  <c r="BB127" i="56"/>
  <c r="BC127" i="56"/>
  <c r="AJ128" i="56"/>
  <c r="AK128" i="56"/>
  <c r="AL128" i="56"/>
  <c r="AM128" i="56"/>
  <c r="AN128" i="56"/>
  <c r="AO128" i="56"/>
  <c r="AP128" i="56"/>
  <c r="AQ128" i="56"/>
  <c r="AR128" i="56"/>
  <c r="AS128" i="56"/>
  <c r="AT128" i="56"/>
  <c r="AU128" i="56"/>
  <c r="AV128" i="56"/>
  <c r="AW128" i="56"/>
  <c r="AX128" i="56"/>
  <c r="AY128" i="56"/>
  <c r="AZ128" i="56"/>
  <c r="BA128" i="56"/>
  <c r="BB128" i="56"/>
  <c r="BC128" i="56"/>
  <c r="AJ129" i="56"/>
  <c r="AK129" i="56"/>
  <c r="AL129" i="56"/>
  <c r="AM129" i="56"/>
  <c r="AN129" i="56"/>
  <c r="AO129" i="56"/>
  <c r="AP129" i="56"/>
  <c r="AQ129" i="56"/>
  <c r="AR129" i="56"/>
  <c r="AS129" i="56"/>
  <c r="AT129" i="56"/>
  <c r="AU129" i="56"/>
  <c r="AV129" i="56"/>
  <c r="AW129" i="56"/>
  <c r="AX129" i="56"/>
  <c r="AY129" i="56"/>
  <c r="AZ129" i="56"/>
  <c r="BA129" i="56"/>
  <c r="BB129" i="56"/>
  <c r="BC129" i="56"/>
  <c r="AJ130" i="56"/>
  <c r="AK130" i="56"/>
  <c r="AL130" i="56"/>
  <c r="AM130" i="56"/>
  <c r="AN130" i="56"/>
  <c r="AO130" i="56"/>
  <c r="AP130" i="56"/>
  <c r="AQ130" i="56"/>
  <c r="AR130" i="56"/>
  <c r="AS130" i="56"/>
  <c r="AT130" i="56"/>
  <c r="AU130" i="56"/>
  <c r="AV130" i="56"/>
  <c r="AW130" i="56"/>
  <c r="AX130" i="56"/>
  <c r="AY130" i="56"/>
  <c r="AZ130" i="56"/>
  <c r="BA130" i="56"/>
  <c r="BB130" i="56"/>
  <c r="BC130" i="56"/>
  <c r="AJ131" i="56"/>
  <c r="AK131" i="56"/>
  <c r="AL131" i="56"/>
  <c r="AM131" i="56"/>
  <c r="AN131" i="56"/>
  <c r="AO131" i="56"/>
  <c r="AP131" i="56"/>
  <c r="AQ131" i="56"/>
  <c r="AR131" i="56"/>
  <c r="AS131" i="56"/>
  <c r="AT131" i="56"/>
  <c r="AU131" i="56"/>
  <c r="AV131" i="56"/>
  <c r="AW131" i="56"/>
  <c r="AX131" i="56"/>
  <c r="AY131" i="56"/>
  <c r="AZ131" i="56"/>
  <c r="BA131" i="56"/>
  <c r="BB131" i="56"/>
  <c r="BC131" i="56"/>
  <c r="AJ132" i="56"/>
  <c r="AK132" i="56"/>
  <c r="AL132" i="56"/>
  <c r="AM132" i="56"/>
  <c r="AN132" i="56"/>
  <c r="AO132" i="56"/>
  <c r="AP132" i="56"/>
  <c r="AQ132" i="56"/>
  <c r="AR132" i="56"/>
  <c r="AS132" i="56"/>
  <c r="AT132" i="56"/>
  <c r="AU132" i="56"/>
  <c r="AV132" i="56"/>
  <c r="AW132" i="56"/>
  <c r="AX132" i="56"/>
  <c r="AY132" i="56"/>
  <c r="AZ132" i="56"/>
  <c r="BA132" i="56"/>
  <c r="BB132" i="56"/>
  <c r="BC132" i="56"/>
  <c r="AJ133" i="56"/>
  <c r="AK133" i="56"/>
  <c r="AL133" i="56"/>
  <c r="AM133" i="56"/>
  <c r="AN133" i="56"/>
  <c r="AO133" i="56"/>
  <c r="AP133" i="56"/>
  <c r="AQ133" i="56"/>
  <c r="AR133" i="56"/>
  <c r="AS133" i="56"/>
  <c r="AT133" i="56"/>
  <c r="AU133" i="56"/>
  <c r="AV133" i="56"/>
  <c r="AW133" i="56"/>
  <c r="AX133" i="56"/>
  <c r="AY133" i="56"/>
  <c r="AZ133" i="56"/>
  <c r="BA133" i="56"/>
  <c r="BB133" i="56"/>
  <c r="BC133" i="56"/>
  <c r="AJ134" i="56"/>
  <c r="AK134" i="56"/>
  <c r="AL134" i="56"/>
  <c r="AM134" i="56"/>
  <c r="AN134" i="56"/>
  <c r="AO134" i="56"/>
  <c r="AP134" i="56"/>
  <c r="AQ134" i="56"/>
  <c r="AR134" i="56"/>
  <c r="AS134" i="56"/>
  <c r="AT134" i="56"/>
  <c r="AU134" i="56"/>
  <c r="AV134" i="56"/>
  <c r="AW134" i="56"/>
  <c r="AX134" i="56"/>
  <c r="AY134" i="56"/>
  <c r="AZ134" i="56"/>
  <c r="BA134" i="56"/>
  <c r="BB134" i="56"/>
  <c r="BC134" i="56"/>
  <c r="AJ135" i="56"/>
  <c r="AK135" i="56"/>
  <c r="AL135" i="56"/>
  <c r="AM135" i="56"/>
  <c r="AN135" i="56"/>
  <c r="AO135" i="56"/>
  <c r="AP135" i="56"/>
  <c r="AQ135" i="56"/>
  <c r="AR135" i="56"/>
  <c r="AS135" i="56"/>
  <c r="AT135" i="56"/>
  <c r="AU135" i="56"/>
  <c r="AV135" i="56"/>
  <c r="AW135" i="56"/>
  <c r="AX135" i="56"/>
  <c r="AY135" i="56"/>
  <c r="AZ135" i="56"/>
  <c r="BA135" i="56"/>
  <c r="BB135" i="56"/>
  <c r="BC135" i="56"/>
  <c r="AJ136" i="56"/>
  <c r="AK136" i="56"/>
  <c r="AL136" i="56"/>
  <c r="AM136" i="56"/>
  <c r="AN136" i="56"/>
  <c r="AO136" i="56"/>
  <c r="AP136" i="56"/>
  <c r="AQ136" i="56"/>
  <c r="AR136" i="56"/>
  <c r="AS136" i="56"/>
  <c r="AT136" i="56"/>
  <c r="AU136" i="56"/>
  <c r="AV136" i="56"/>
  <c r="AW136" i="56"/>
  <c r="AX136" i="56"/>
  <c r="AY136" i="56"/>
  <c r="AZ136" i="56"/>
  <c r="BA136" i="56"/>
  <c r="BB136" i="56"/>
  <c r="BC136" i="56"/>
  <c r="AJ137" i="56"/>
  <c r="AK137" i="56"/>
  <c r="AL137" i="56"/>
  <c r="AM137" i="56"/>
  <c r="AN137" i="56"/>
  <c r="AO137" i="56"/>
  <c r="AP137" i="56"/>
  <c r="AQ137" i="56"/>
  <c r="AR137" i="56"/>
  <c r="AS137" i="56"/>
  <c r="AT137" i="56"/>
  <c r="AU137" i="56"/>
  <c r="AV137" i="56"/>
  <c r="AW137" i="56"/>
  <c r="AX137" i="56"/>
  <c r="AY137" i="56"/>
  <c r="AZ137" i="56"/>
  <c r="BA137" i="56"/>
  <c r="BB137" i="56"/>
  <c r="BC137" i="56"/>
  <c r="AJ138" i="56"/>
  <c r="AK138" i="56"/>
  <c r="AL138" i="56"/>
  <c r="AM138" i="56"/>
  <c r="AN138" i="56"/>
  <c r="AO138" i="56"/>
  <c r="AP138" i="56"/>
  <c r="AQ138" i="56"/>
  <c r="AR138" i="56"/>
  <c r="AS138" i="56"/>
  <c r="AT138" i="56"/>
  <c r="AU138" i="56"/>
  <c r="AV138" i="56"/>
  <c r="AW138" i="56"/>
  <c r="AX138" i="56"/>
  <c r="AY138" i="56"/>
  <c r="AZ138" i="56"/>
  <c r="BA138" i="56"/>
  <c r="BB138" i="56"/>
  <c r="BC138" i="56"/>
  <c r="AJ139" i="56"/>
  <c r="AK139" i="56"/>
  <c r="AL139" i="56"/>
  <c r="AM139" i="56"/>
  <c r="AN139" i="56"/>
  <c r="AO139" i="56"/>
  <c r="AP139" i="56"/>
  <c r="AQ139" i="56"/>
  <c r="AR139" i="56"/>
  <c r="AS139" i="56"/>
  <c r="AT139" i="56"/>
  <c r="AU139" i="56"/>
  <c r="AV139" i="56"/>
  <c r="AW139" i="56"/>
  <c r="AX139" i="56"/>
  <c r="AY139" i="56"/>
  <c r="AZ139" i="56"/>
  <c r="BA139" i="56"/>
  <c r="BB139" i="56"/>
  <c r="BC139" i="56"/>
  <c r="AJ140" i="56"/>
  <c r="AK140" i="56"/>
  <c r="AL140" i="56"/>
  <c r="AM140" i="56"/>
  <c r="AN140" i="56"/>
  <c r="AO140" i="56"/>
  <c r="AP140" i="56"/>
  <c r="AQ140" i="56"/>
  <c r="AR140" i="56"/>
  <c r="AS140" i="56"/>
  <c r="AT140" i="56"/>
  <c r="AU140" i="56"/>
  <c r="AV140" i="56"/>
  <c r="AW140" i="56"/>
  <c r="AX140" i="56"/>
  <c r="AY140" i="56"/>
  <c r="AZ140" i="56"/>
  <c r="BA140" i="56"/>
  <c r="BB140" i="56"/>
  <c r="BC140" i="56"/>
  <c r="AJ141" i="56"/>
  <c r="AK141" i="56"/>
  <c r="AL141" i="56"/>
  <c r="AM141" i="56"/>
  <c r="AN141" i="56"/>
  <c r="AO141" i="56"/>
  <c r="AP141" i="56"/>
  <c r="AQ141" i="56"/>
  <c r="AR141" i="56"/>
  <c r="AS141" i="56"/>
  <c r="AT141" i="56"/>
  <c r="AU141" i="56"/>
  <c r="AV141" i="56"/>
  <c r="AW141" i="56"/>
  <c r="AX141" i="56"/>
  <c r="AY141" i="56"/>
  <c r="AZ141" i="56"/>
  <c r="BA141" i="56"/>
  <c r="BB141" i="56"/>
  <c r="BC141" i="56"/>
  <c r="AJ142" i="56"/>
  <c r="AK142" i="56"/>
  <c r="AL142" i="56"/>
  <c r="AM142" i="56"/>
  <c r="AN142" i="56"/>
  <c r="AO142" i="56"/>
  <c r="AP142" i="56"/>
  <c r="AQ142" i="56"/>
  <c r="AR142" i="56"/>
  <c r="AS142" i="56"/>
  <c r="AT142" i="56"/>
  <c r="AU142" i="56"/>
  <c r="AV142" i="56"/>
  <c r="AW142" i="56"/>
  <c r="AX142" i="56"/>
  <c r="AY142" i="56"/>
  <c r="AZ142" i="56"/>
  <c r="BA142" i="56"/>
  <c r="BB142" i="56"/>
  <c r="BC142" i="56"/>
  <c r="AJ143" i="56"/>
  <c r="AK143" i="56"/>
  <c r="AL143" i="56"/>
  <c r="AM143" i="56"/>
  <c r="AN143" i="56"/>
  <c r="AO143" i="56"/>
  <c r="AP143" i="56"/>
  <c r="AQ143" i="56"/>
  <c r="AR143" i="56"/>
  <c r="AS143" i="56"/>
  <c r="AT143" i="56"/>
  <c r="AU143" i="56"/>
  <c r="AV143" i="56"/>
  <c r="AW143" i="56"/>
  <c r="AX143" i="56"/>
  <c r="AY143" i="56"/>
  <c r="AZ143" i="56"/>
  <c r="BA143" i="56"/>
  <c r="BB143" i="56"/>
  <c r="BC143" i="56"/>
  <c r="AJ144" i="56"/>
  <c r="AK144" i="56"/>
  <c r="AL144" i="56"/>
  <c r="AM144" i="56"/>
  <c r="AN144" i="56"/>
  <c r="AO144" i="56"/>
  <c r="AP144" i="56"/>
  <c r="AQ144" i="56"/>
  <c r="AR144" i="56"/>
  <c r="AS144" i="56"/>
  <c r="AT144" i="56"/>
  <c r="AU144" i="56"/>
  <c r="AV144" i="56"/>
  <c r="AW144" i="56"/>
  <c r="AX144" i="56"/>
  <c r="AY144" i="56"/>
  <c r="AZ144" i="56"/>
  <c r="BA144" i="56"/>
  <c r="BB144" i="56"/>
  <c r="BC144" i="56"/>
  <c r="AJ145" i="56"/>
  <c r="AK145" i="56"/>
  <c r="AL145" i="56"/>
  <c r="AM145" i="56"/>
  <c r="AN145" i="56"/>
  <c r="AO145" i="56"/>
  <c r="AP145" i="56"/>
  <c r="AQ145" i="56"/>
  <c r="AR145" i="56"/>
  <c r="AS145" i="56"/>
  <c r="AT145" i="56"/>
  <c r="AU145" i="56"/>
  <c r="AV145" i="56"/>
  <c r="AW145" i="56"/>
  <c r="AX145" i="56"/>
  <c r="AY145" i="56"/>
  <c r="AZ145" i="56"/>
  <c r="BA145" i="56"/>
  <c r="BB145" i="56"/>
  <c r="BC145" i="56"/>
  <c r="AJ332" i="56"/>
  <c r="AK332" i="56"/>
  <c r="AL332" i="56"/>
  <c r="AM332" i="56"/>
  <c r="AN332" i="56"/>
  <c r="AO332" i="56"/>
  <c r="AP332" i="56"/>
  <c r="AQ332" i="56"/>
  <c r="AR332" i="56"/>
  <c r="AS332" i="56"/>
  <c r="AT332" i="56"/>
  <c r="AU332" i="56"/>
  <c r="AV332" i="56"/>
  <c r="AW332" i="56"/>
  <c r="AX332" i="56"/>
  <c r="AY332" i="56"/>
  <c r="AZ332" i="56"/>
  <c r="BA332" i="56"/>
  <c r="BB332" i="56"/>
  <c r="BC332" i="56"/>
  <c r="AJ210" i="56"/>
  <c r="AK210" i="56"/>
  <c r="AL210" i="56"/>
  <c r="AM210" i="56"/>
  <c r="AN210" i="56"/>
  <c r="AO210" i="56"/>
  <c r="AP210" i="56"/>
  <c r="AQ210" i="56"/>
  <c r="AR210" i="56"/>
  <c r="AS210" i="56"/>
  <c r="AT210" i="56"/>
  <c r="AU210" i="56"/>
  <c r="AV210" i="56"/>
  <c r="AW210" i="56"/>
  <c r="AX210" i="56"/>
  <c r="AY210" i="56"/>
  <c r="AZ210" i="56"/>
  <c r="BA210" i="56"/>
  <c r="BB210" i="56"/>
  <c r="BC210" i="56"/>
  <c r="AJ148" i="56"/>
  <c r="AK148" i="56"/>
  <c r="AL148" i="56"/>
  <c r="AM148" i="56"/>
  <c r="AN148" i="56"/>
  <c r="AO148" i="56"/>
  <c r="AP148" i="56"/>
  <c r="AQ148" i="56"/>
  <c r="AR148" i="56"/>
  <c r="AS148" i="56"/>
  <c r="AT148" i="56"/>
  <c r="AU148" i="56"/>
  <c r="AV148" i="56"/>
  <c r="AW148" i="56"/>
  <c r="AX148" i="56"/>
  <c r="AY148" i="56"/>
  <c r="AZ148" i="56"/>
  <c r="BA148" i="56"/>
  <c r="BB148" i="56"/>
  <c r="BC148" i="56"/>
  <c r="AJ149" i="56"/>
  <c r="AK149" i="56"/>
  <c r="AL149" i="56"/>
  <c r="AM149" i="56"/>
  <c r="AN149" i="56"/>
  <c r="AO149" i="56"/>
  <c r="AP149" i="56"/>
  <c r="AQ149" i="56"/>
  <c r="AR149" i="56"/>
  <c r="AS149" i="56"/>
  <c r="AT149" i="56"/>
  <c r="AU149" i="56"/>
  <c r="AV149" i="56"/>
  <c r="AW149" i="56"/>
  <c r="AX149" i="56"/>
  <c r="AY149" i="56"/>
  <c r="AZ149" i="56"/>
  <c r="BA149" i="56"/>
  <c r="BB149" i="56"/>
  <c r="BC149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AJ159" i="56"/>
  <c r="AK159" i="56"/>
  <c r="AL159" i="56"/>
  <c r="AM159" i="56"/>
  <c r="AN159" i="56"/>
  <c r="AO159" i="56"/>
  <c r="AP159" i="56"/>
  <c r="AQ159" i="56"/>
  <c r="AR159" i="56"/>
  <c r="AS159" i="56"/>
  <c r="AT159" i="56"/>
  <c r="AU159" i="56"/>
  <c r="AV159" i="56"/>
  <c r="AW159" i="56"/>
  <c r="AX159" i="56"/>
  <c r="AY159" i="56"/>
  <c r="AZ159" i="56"/>
  <c r="BA159" i="56"/>
  <c r="BB159" i="56"/>
  <c r="BC159" i="56"/>
  <c r="AJ160" i="56"/>
  <c r="AK160" i="56"/>
  <c r="AL160" i="56"/>
  <c r="AM160" i="56"/>
  <c r="AN160" i="56"/>
  <c r="AO160" i="56"/>
  <c r="AP160" i="56"/>
  <c r="AQ160" i="56"/>
  <c r="AR160" i="56"/>
  <c r="AS160" i="56"/>
  <c r="AT160" i="56"/>
  <c r="AU160" i="56"/>
  <c r="AV160" i="56"/>
  <c r="AW160" i="56"/>
  <c r="AX160" i="56"/>
  <c r="AY160" i="56"/>
  <c r="AZ160" i="56"/>
  <c r="BA160" i="56"/>
  <c r="BB160" i="56"/>
  <c r="BC160" i="56"/>
  <c r="AJ161" i="56"/>
  <c r="AK161" i="56"/>
  <c r="AL161" i="56"/>
  <c r="AM161" i="56"/>
  <c r="AN161" i="56"/>
  <c r="AO161" i="56"/>
  <c r="AP161" i="56"/>
  <c r="AQ161" i="56"/>
  <c r="AR161" i="56"/>
  <c r="AS161" i="56"/>
  <c r="AT161" i="56"/>
  <c r="AU161" i="56"/>
  <c r="AV161" i="56"/>
  <c r="AW161" i="56"/>
  <c r="AX161" i="56"/>
  <c r="AY161" i="56"/>
  <c r="AZ161" i="56"/>
  <c r="BA161" i="56"/>
  <c r="BB161" i="56"/>
  <c r="BC161" i="56"/>
  <c r="AJ162" i="56"/>
  <c r="AK162" i="56"/>
  <c r="AL162" i="56"/>
  <c r="AM162" i="56"/>
  <c r="AN162" i="56"/>
  <c r="AO162" i="56"/>
  <c r="AP162" i="56"/>
  <c r="AQ162" i="56"/>
  <c r="AR162" i="56"/>
  <c r="AS162" i="56"/>
  <c r="AT162" i="56"/>
  <c r="AU162" i="56"/>
  <c r="AV162" i="56"/>
  <c r="AW162" i="56"/>
  <c r="AX162" i="56"/>
  <c r="AY162" i="56"/>
  <c r="AZ162" i="56"/>
  <c r="BA162" i="56"/>
  <c r="BB162" i="56"/>
  <c r="BC162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AJ169" i="56"/>
  <c r="AK169" i="56"/>
  <c r="AL169" i="56"/>
  <c r="AM169" i="56"/>
  <c r="AN169" i="56"/>
  <c r="AO169" i="56"/>
  <c r="AP169" i="56"/>
  <c r="AQ169" i="56"/>
  <c r="AR169" i="56"/>
  <c r="AS169" i="56"/>
  <c r="AT169" i="56"/>
  <c r="AU169" i="56"/>
  <c r="AV169" i="56"/>
  <c r="AW169" i="56"/>
  <c r="AX169" i="56"/>
  <c r="AY169" i="56"/>
  <c r="AZ169" i="56"/>
  <c r="BA169" i="56"/>
  <c r="BB169" i="56"/>
  <c r="BC169" i="56"/>
  <c r="AJ170" i="56"/>
  <c r="AK170" i="56"/>
  <c r="AL170" i="56"/>
  <c r="AM170" i="56"/>
  <c r="AN170" i="56"/>
  <c r="AO170" i="56"/>
  <c r="AP170" i="56"/>
  <c r="AQ170" i="56"/>
  <c r="AR170" i="56"/>
  <c r="AS170" i="56"/>
  <c r="AT170" i="56"/>
  <c r="AU170" i="56"/>
  <c r="AV170" i="56"/>
  <c r="AW170" i="56"/>
  <c r="AX170" i="56"/>
  <c r="AY170" i="56"/>
  <c r="AZ170" i="56"/>
  <c r="BA170" i="56"/>
  <c r="BB170" i="56"/>
  <c r="BC170" i="56"/>
  <c r="AJ171" i="56"/>
  <c r="AK171" i="56"/>
  <c r="AL171" i="56"/>
  <c r="AM171" i="56"/>
  <c r="AN171" i="56"/>
  <c r="AO171" i="56"/>
  <c r="AP171" i="56"/>
  <c r="AQ171" i="56"/>
  <c r="AR171" i="56"/>
  <c r="AS171" i="56"/>
  <c r="AT171" i="56"/>
  <c r="AU171" i="56"/>
  <c r="AV171" i="56"/>
  <c r="AW171" i="56"/>
  <c r="AX171" i="56"/>
  <c r="AY171" i="56"/>
  <c r="AZ171" i="56"/>
  <c r="BA171" i="56"/>
  <c r="BB171" i="56"/>
  <c r="BC171" i="56"/>
  <c r="AJ172" i="56"/>
  <c r="AK172" i="56"/>
  <c r="AL172" i="56"/>
  <c r="AM172" i="56"/>
  <c r="AN172" i="56"/>
  <c r="AO172" i="56"/>
  <c r="AP172" i="56"/>
  <c r="AQ172" i="56"/>
  <c r="AR172" i="56"/>
  <c r="AS172" i="56"/>
  <c r="AT172" i="56"/>
  <c r="AU172" i="56"/>
  <c r="AV172" i="56"/>
  <c r="AW172" i="56"/>
  <c r="AX172" i="56"/>
  <c r="AY172" i="56"/>
  <c r="AZ172" i="56"/>
  <c r="BA172" i="56"/>
  <c r="BB172" i="56"/>
  <c r="BC172" i="56"/>
  <c r="AJ173" i="56"/>
  <c r="AK173" i="56"/>
  <c r="AL173" i="56"/>
  <c r="AM173" i="56"/>
  <c r="AN173" i="56"/>
  <c r="AO173" i="56"/>
  <c r="AP173" i="56"/>
  <c r="AQ173" i="56"/>
  <c r="AR173" i="56"/>
  <c r="AS173" i="56"/>
  <c r="AT173" i="56"/>
  <c r="AU173" i="56"/>
  <c r="AV173" i="56"/>
  <c r="AW173" i="56"/>
  <c r="AX173" i="56"/>
  <c r="AY173" i="56"/>
  <c r="AZ173" i="56"/>
  <c r="BA173" i="56"/>
  <c r="BB173" i="56"/>
  <c r="BC173" i="56"/>
  <c r="AJ174" i="56"/>
  <c r="AK174" i="56"/>
  <c r="AL174" i="56"/>
  <c r="AM174" i="56"/>
  <c r="AN174" i="56"/>
  <c r="AO174" i="56"/>
  <c r="AP174" i="56"/>
  <c r="AQ174" i="56"/>
  <c r="AR174" i="56"/>
  <c r="AS174" i="56"/>
  <c r="AT174" i="56"/>
  <c r="AU174" i="56"/>
  <c r="AV174" i="56"/>
  <c r="AW174" i="56"/>
  <c r="AX174" i="56"/>
  <c r="AY174" i="56"/>
  <c r="AZ174" i="56"/>
  <c r="BA174" i="56"/>
  <c r="BB174" i="56"/>
  <c r="BC174" i="56"/>
  <c r="AJ175" i="56"/>
  <c r="AK175" i="56"/>
  <c r="AL175" i="56"/>
  <c r="AM175" i="56"/>
  <c r="AN175" i="56"/>
  <c r="AO175" i="56"/>
  <c r="AP175" i="56"/>
  <c r="AQ175" i="56"/>
  <c r="AR175" i="56"/>
  <c r="AS175" i="56"/>
  <c r="AT175" i="56"/>
  <c r="AU175" i="56"/>
  <c r="AV175" i="56"/>
  <c r="AW175" i="56"/>
  <c r="AX175" i="56"/>
  <c r="AY175" i="56"/>
  <c r="AZ175" i="56"/>
  <c r="BA175" i="56"/>
  <c r="BB175" i="56"/>
  <c r="BC175" i="56"/>
  <c r="AJ176" i="56"/>
  <c r="AK176" i="56"/>
  <c r="AL176" i="56"/>
  <c r="AM176" i="56"/>
  <c r="AN176" i="56"/>
  <c r="AO176" i="56"/>
  <c r="AP176" i="56"/>
  <c r="AQ176" i="56"/>
  <c r="AR176" i="56"/>
  <c r="AS176" i="56"/>
  <c r="AT176" i="56"/>
  <c r="AU176" i="56"/>
  <c r="AV176" i="56"/>
  <c r="AW176" i="56"/>
  <c r="AX176" i="56"/>
  <c r="AY176" i="56"/>
  <c r="AZ176" i="56"/>
  <c r="BA176" i="56"/>
  <c r="BB176" i="56"/>
  <c r="BC176" i="56"/>
  <c r="AJ177" i="56"/>
  <c r="AK177" i="56"/>
  <c r="AL177" i="56"/>
  <c r="AM177" i="56"/>
  <c r="AN177" i="56"/>
  <c r="AO177" i="56"/>
  <c r="AP177" i="56"/>
  <c r="AQ177" i="56"/>
  <c r="AR177" i="56"/>
  <c r="AS177" i="56"/>
  <c r="AT177" i="56"/>
  <c r="AU177" i="56"/>
  <c r="AV177" i="56"/>
  <c r="AW177" i="56"/>
  <c r="AX177" i="56"/>
  <c r="AY177" i="56"/>
  <c r="AZ177" i="56"/>
  <c r="BA177" i="56"/>
  <c r="BB177" i="56"/>
  <c r="BC177" i="56"/>
  <c r="AJ705" i="56"/>
  <c r="AK705" i="56"/>
  <c r="AL705" i="56"/>
  <c r="AM705" i="56"/>
  <c r="AN705" i="56"/>
  <c r="AO705" i="56"/>
  <c r="AP705" i="56"/>
  <c r="AQ705" i="56"/>
  <c r="AR705" i="56"/>
  <c r="AS705" i="56"/>
  <c r="AT705" i="56"/>
  <c r="AU705" i="56"/>
  <c r="AV705" i="56"/>
  <c r="AW705" i="56"/>
  <c r="AX705" i="56"/>
  <c r="AY705" i="56"/>
  <c r="AZ705" i="56"/>
  <c r="BA705" i="56"/>
  <c r="BB705" i="56"/>
  <c r="BC705" i="56"/>
  <c r="AJ179" i="56"/>
  <c r="AK179" i="56"/>
  <c r="AL179" i="56"/>
  <c r="AM179" i="56"/>
  <c r="AN179" i="56"/>
  <c r="AO179" i="56"/>
  <c r="AP179" i="56"/>
  <c r="AQ179" i="56"/>
  <c r="AR179" i="56"/>
  <c r="AS179" i="56"/>
  <c r="AT179" i="56"/>
  <c r="AU179" i="56"/>
  <c r="AV179" i="56"/>
  <c r="AW179" i="56"/>
  <c r="AX179" i="56"/>
  <c r="AY179" i="56"/>
  <c r="AZ179" i="56"/>
  <c r="BA179" i="56"/>
  <c r="BB179" i="56"/>
  <c r="BC179" i="56"/>
  <c r="AJ180" i="56"/>
  <c r="AK180" i="56"/>
  <c r="AL180" i="56"/>
  <c r="AM180" i="56"/>
  <c r="AN180" i="56"/>
  <c r="AO180" i="56"/>
  <c r="AP180" i="56"/>
  <c r="AQ180" i="56"/>
  <c r="AR180" i="56"/>
  <c r="AS180" i="56"/>
  <c r="AT180" i="56"/>
  <c r="AU180" i="56"/>
  <c r="AV180" i="56"/>
  <c r="AW180" i="56"/>
  <c r="AX180" i="56"/>
  <c r="AY180" i="56"/>
  <c r="AZ180" i="56"/>
  <c r="BA180" i="56"/>
  <c r="BB180" i="56"/>
  <c r="BC180" i="56"/>
  <c r="AJ181" i="56"/>
  <c r="AK181" i="56"/>
  <c r="AL181" i="56"/>
  <c r="AM181" i="56"/>
  <c r="AN181" i="56"/>
  <c r="AO181" i="56"/>
  <c r="AP181" i="56"/>
  <c r="AQ181" i="56"/>
  <c r="AR181" i="56"/>
  <c r="AS181" i="56"/>
  <c r="AT181" i="56"/>
  <c r="AU181" i="56"/>
  <c r="AV181" i="56"/>
  <c r="AW181" i="56"/>
  <c r="AX181" i="56"/>
  <c r="AY181" i="56"/>
  <c r="AZ181" i="56"/>
  <c r="BA181" i="56"/>
  <c r="BB181" i="56"/>
  <c r="BC181" i="56"/>
  <c r="AJ182" i="56"/>
  <c r="AK182" i="56"/>
  <c r="AL182" i="56"/>
  <c r="AM182" i="56"/>
  <c r="AN182" i="56"/>
  <c r="AO182" i="56"/>
  <c r="AP182" i="56"/>
  <c r="AQ182" i="56"/>
  <c r="AR182" i="56"/>
  <c r="AS182" i="56"/>
  <c r="AT182" i="56"/>
  <c r="AU182" i="56"/>
  <c r="AV182" i="56"/>
  <c r="AW182" i="56"/>
  <c r="AX182" i="56"/>
  <c r="AY182" i="56"/>
  <c r="AZ182" i="56"/>
  <c r="BA182" i="56"/>
  <c r="BB182" i="56"/>
  <c r="BC182" i="56"/>
  <c r="AJ183" i="56"/>
  <c r="AK183" i="56"/>
  <c r="AL183" i="56"/>
  <c r="AM183" i="56"/>
  <c r="AN183" i="56"/>
  <c r="AO183" i="56"/>
  <c r="AP183" i="56"/>
  <c r="AQ183" i="56"/>
  <c r="AR183" i="56"/>
  <c r="AS183" i="56"/>
  <c r="AT183" i="56"/>
  <c r="AU183" i="56"/>
  <c r="AV183" i="56"/>
  <c r="AW183" i="56"/>
  <c r="AX183" i="56"/>
  <c r="AY183" i="56"/>
  <c r="AZ183" i="56"/>
  <c r="BA183" i="56"/>
  <c r="BB183" i="56"/>
  <c r="BC183" i="56"/>
  <c r="AJ184" i="56"/>
  <c r="AK184" i="56"/>
  <c r="AL184" i="56"/>
  <c r="AM184" i="56"/>
  <c r="AN184" i="56"/>
  <c r="AO184" i="56"/>
  <c r="AP184" i="56"/>
  <c r="AQ184" i="56"/>
  <c r="AR184" i="56"/>
  <c r="AS184" i="56"/>
  <c r="AT184" i="56"/>
  <c r="AU184" i="56"/>
  <c r="AV184" i="56"/>
  <c r="AW184" i="56"/>
  <c r="AX184" i="56"/>
  <c r="AY184" i="56"/>
  <c r="AZ184" i="56"/>
  <c r="BA184" i="56"/>
  <c r="BB184" i="56"/>
  <c r="BC184" i="56"/>
  <c r="AJ185" i="56"/>
  <c r="AK185" i="56"/>
  <c r="AL185" i="56"/>
  <c r="AM185" i="56"/>
  <c r="AN185" i="56"/>
  <c r="AO185" i="56"/>
  <c r="AP185" i="56"/>
  <c r="AQ185" i="56"/>
  <c r="AR185" i="56"/>
  <c r="AS185" i="56"/>
  <c r="AT185" i="56"/>
  <c r="AU185" i="56"/>
  <c r="AV185" i="56"/>
  <c r="AW185" i="56"/>
  <c r="AX185" i="56"/>
  <c r="AY185" i="56"/>
  <c r="AZ185" i="56"/>
  <c r="BA185" i="56"/>
  <c r="BB185" i="56"/>
  <c r="BC185" i="56"/>
  <c r="AJ186" i="56"/>
  <c r="AK186" i="56"/>
  <c r="AL186" i="56"/>
  <c r="AM186" i="56"/>
  <c r="AN186" i="56"/>
  <c r="AO186" i="56"/>
  <c r="AP186" i="56"/>
  <c r="AQ186" i="56"/>
  <c r="AR186" i="56"/>
  <c r="AS186" i="56"/>
  <c r="AT186" i="56"/>
  <c r="AU186" i="56"/>
  <c r="AV186" i="56"/>
  <c r="AW186" i="56"/>
  <c r="AX186" i="56"/>
  <c r="AY186" i="56"/>
  <c r="AZ186" i="56"/>
  <c r="BA186" i="56"/>
  <c r="BB186" i="56"/>
  <c r="BC186" i="56"/>
  <c r="AJ187" i="56"/>
  <c r="AK187" i="56"/>
  <c r="AL187" i="56"/>
  <c r="AM187" i="56"/>
  <c r="AN187" i="56"/>
  <c r="AO187" i="56"/>
  <c r="AP187" i="56"/>
  <c r="AQ187" i="56"/>
  <c r="AR187" i="56"/>
  <c r="AS187" i="56"/>
  <c r="AT187" i="56"/>
  <c r="AU187" i="56"/>
  <c r="AV187" i="56"/>
  <c r="AW187" i="56"/>
  <c r="AX187" i="56"/>
  <c r="AY187" i="56"/>
  <c r="AZ187" i="56"/>
  <c r="BA187" i="56"/>
  <c r="BB187" i="56"/>
  <c r="BC187" i="56"/>
  <c r="AJ188" i="56"/>
  <c r="AK188" i="56"/>
  <c r="AL188" i="56"/>
  <c r="AM188" i="56"/>
  <c r="AN188" i="56"/>
  <c r="AO188" i="56"/>
  <c r="AP188" i="56"/>
  <c r="AQ188" i="56"/>
  <c r="AR188" i="56"/>
  <c r="AS188" i="56"/>
  <c r="AT188" i="56"/>
  <c r="AU188" i="56"/>
  <c r="AV188" i="56"/>
  <c r="AW188" i="56"/>
  <c r="AX188" i="56"/>
  <c r="AY188" i="56"/>
  <c r="AZ188" i="56"/>
  <c r="BA188" i="56"/>
  <c r="BB188" i="56"/>
  <c r="BC188" i="56"/>
  <c r="AJ189" i="56"/>
  <c r="AK189" i="56"/>
  <c r="AL189" i="56"/>
  <c r="AM189" i="56"/>
  <c r="AN189" i="56"/>
  <c r="AO189" i="56"/>
  <c r="AP189" i="56"/>
  <c r="AQ189" i="56"/>
  <c r="AR189" i="56"/>
  <c r="AS189" i="56"/>
  <c r="AT189" i="56"/>
  <c r="AU189" i="56"/>
  <c r="AV189" i="56"/>
  <c r="AW189" i="56"/>
  <c r="AX189" i="56"/>
  <c r="AY189" i="56"/>
  <c r="AZ189" i="56"/>
  <c r="BA189" i="56"/>
  <c r="BB189" i="56"/>
  <c r="BC189" i="56"/>
  <c r="AJ190" i="56"/>
  <c r="AK190" i="56"/>
  <c r="AL190" i="56"/>
  <c r="AM190" i="56"/>
  <c r="AN190" i="56"/>
  <c r="AO190" i="56"/>
  <c r="AP190" i="56"/>
  <c r="AQ190" i="56"/>
  <c r="AR190" i="56"/>
  <c r="AS190" i="56"/>
  <c r="AT190" i="56"/>
  <c r="AU190" i="56"/>
  <c r="AV190" i="56"/>
  <c r="AW190" i="56"/>
  <c r="AX190" i="56"/>
  <c r="AY190" i="56"/>
  <c r="AZ190" i="56"/>
  <c r="BA190" i="56"/>
  <c r="BB190" i="56"/>
  <c r="BC190" i="56"/>
  <c r="AJ191" i="56"/>
  <c r="AK191" i="56"/>
  <c r="AL191" i="56"/>
  <c r="AM191" i="56"/>
  <c r="AN191" i="56"/>
  <c r="AO191" i="56"/>
  <c r="AP191" i="56"/>
  <c r="AQ191" i="56"/>
  <c r="AR191" i="56"/>
  <c r="AS191" i="56"/>
  <c r="AT191" i="56"/>
  <c r="AU191" i="56"/>
  <c r="AV191" i="56"/>
  <c r="AW191" i="56"/>
  <c r="AX191" i="56"/>
  <c r="AY191" i="56"/>
  <c r="AZ191" i="56"/>
  <c r="BA191" i="56"/>
  <c r="BB191" i="56"/>
  <c r="BC191" i="56"/>
  <c r="AJ192" i="56"/>
  <c r="AK192" i="56"/>
  <c r="AL192" i="56"/>
  <c r="AM192" i="56"/>
  <c r="AN192" i="56"/>
  <c r="AO192" i="56"/>
  <c r="AP192" i="56"/>
  <c r="AQ192" i="56"/>
  <c r="AR192" i="56"/>
  <c r="AS192" i="56"/>
  <c r="AT192" i="56"/>
  <c r="AU192" i="56"/>
  <c r="AV192" i="56"/>
  <c r="AW192" i="56"/>
  <c r="AX192" i="56"/>
  <c r="AY192" i="56"/>
  <c r="AZ192" i="56"/>
  <c r="BA192" i="56"/>
  <c r="BB192" i="56"/>
  <c r="BC192" i="56"/>
  <c r="AJ193" i="56"/>
  <c r="AK193" i="56"/>
  <c r="AL193" i="56"/>
  <c r="AM193" i="56"/>
  <c r="AN193" i="56"/>
  <c r="AO193" i="56"/>
  <c r="AP193" i="56"/>
  <c r="AQ193" i="56"/>
  <c r="AR193" i="56"/>
  <c r="AS193" i="56"/>
  <c r="AT193" i="56"/>
  <c r="AU193" i="56"/>
  <c r="AV193" i="56"/>
  <c r="AW193" i="56"/>
  <c r="AX193" i="56"/>
  <c r="AY193" i="56"/>
  <c r="AZ193" i="56"/>
  <c r="BA193" i="56"/>
  <c r="BB193" i="56"/>
  <c r="BC193" i="56"/>
  <c r="AJ194" i="56"/>
  <c r="AK194" i="56"/>
  <c r="AL194" i="56"/>
  <c r="AM194" i="56"/>
  <c r="AN194" i="56"/>
  <c r="AO194" i="56"/>
  <c r="AP194" i="56"/>
  <c r="AQ194" i="56"/>
  <c r="AR194" i="56"/>
  <c r="AS194" i="56"/>
  <c r="AT194" i="56"/>
  <c r="AU194" i="56"/>
  <c r="AV194" i="56"/>
  <c r="AW194" i="56"/>
  <c r="AX194" i="56"/>
  <c r="AY194" i="56"/>
  <c r="AZ194" i="56"/>
  <c r="BA194" i="56"/>
  <c r="BB194" i="56"/>
  <c r="BC194" i="56"/>
  <c r="AJ195" i="56"/>
  <c r="AK195" i="56"/>
  <c r="AL195" i="56"/>
  <c r="AM195" i="56"/>
  <c r="AN195" i="56"/>
  <c r="AO195" i="56"/>
  <c r="AP195" i="56"/>
  <c r="AQ195" i="56"/>
  <c r="AR195" i="56"/>
  <c r="AS195" i="56"/>
  <c r="AT195" i="56"/>
  <c r="AU195" i="56"/>
  <c r="AV195" i="56"/>
  <c r="AW195" i="56"/>
  <c r="AX195" i="56"/>
  <c r="AY195" i="56"/>
  <c r="AZ195" i="56"/>
  <c r="BA195" i="56"/>
  <c r="BB195" i="56"/>
  <c r="BC195" i="56"/>
  <c r="AJ196" i="56"/>
  <c r="AK196" i="56"/>
  <c r="AL196" i="56"/>
  <c r="AM196" i="56"/>
  <c r="AN196" i="56"/>
  <c r="AO196" i="56"/>
  <c r="AP196" i="56"/>
  <c r="AQ196" i="56"/>
  <c r="AR196" i="56"/>
  <c r="AS196" i="56"/>
  <c r="AT196" i="56"/>
  <c r="AU196" i="56"/>
  <c r="AV196" i="56"/>
  <c r="AW196" i="56"/>
  <c r="AX196" i="56"/>
  <c r="AY196" i="56"/>
  <c r="AZ196" i="56"/>
  <c r="BA196" i="56"/>
  <c r="BB196" i="56"/>
  <c r="BC196" i="56"/>
  <c r="AJ197" i="56"/>
  <c r="AK197" i="56"/>
  <c r="AL197" i="56"/>
  <c r="AM197" i="56"/>
  <c r="AN197" i="56"/>
  <c r="AO197" i="56"/>
  <c r="AP197" i="56"/>
  <c r="AQ197" i="56"/>
  <c r="AR197" i="56"/>
  <c r="AS197" i="56"/>
  <c r="AT197" i="56"/>
  <c r="AU197" i="56"/>
  <c r="AV197" i="56"/>
  <c r="AW197" i="56"/>
  <c r="AX197" i="56"/>
  <c r="AY197" i="56"/>
  <c r="AZ197" i="56"/>
  <c r="BA197" i="56"/>
  <c r="BB197" i="56"/>
  <c r="BC197" i="56"/>
  <c r="AJ198" i="56"/>
  <c r="AK198" i="56"/>
  <c r="AL198" i="56"/>
  <c r="AM198" i="56"/>
  <c r="AN198" i="56"/>
  <c r="AO198" i="56"/>
  <c r="AP198" i="56"/>
  <c r="AQ198" i="56"/>
  <c r="AR198" i="56"/>
  <c r="AS198" i="56"/>
  <c r="AT198" i="56"/>
  <c r="AU198" i="56"/>
  <c r="AV198" i="56"/>
  <c r="AW198" i="56"/>
  <c r="AX198" i="56"/>
  <c r="AY198" i="56"/>
  <c r="AZ198" i="56"/>
  <c r="BA198" i="56"/>
  <c r="BB198" i="56"/>
  <c r="BC198" i="56"/>
  <c r="AJ199" i="56"/>
  <c r="AK199" i="56"/>
  <c r="AL199" i="56"/>
  <c r="AM199" i="56"/>
  <c r="AN199" i="56"/>
  <c r="AO199" i="56"/>
  <c r="AP199" i="56"/>
  <c r="AQ199" i="56"/>
  <c r="AR199" i="56"/>
  <c r="AS199" i="56"/>
  <c r="AT199" i="56"/>
  <c r="AU199" i="56"/>
  <c r="AV199" i="56"/>
  <c r="AW199" i="56"/>
  <c r="AX199" i="56"/>
  <c r="AY199" i="56"/>
  <c r="AZ199" i="56"/>
  <c r="BA199" i="56"/>
  <c r="BB199" i="56"/>
  <c r="BC199" i="56"/>
  <c r="AJ200" i="56"/>
  <c r="AK200" i="56"/>
  <c r="AL200" i="56"/>
  <c r="AM200" i="56"/>
  <c r="AN200" i="56"/>
  <c r="AO200" i="56"/>
  <c r="AP200" i="56"/>
  <c r="AQ200" i="56"/>
  <c r="AR200" i="56"/>
  <c r="AS200" i="56"/>
  <c r="AT200" i="56"/>
  <c r="AU200" i="56"/>
  <c r="AV200" i="56"/>
  <c r="AW200" i="56"/>
  <c r="AX200" i="56"/>
  <c r="AY200" i="56"/>
  <c r="AZ200" i="56"/>
  <c r="BA200" i="56"/>
  <c r="BB200" i="56"/>
  <c r="BC200" i="56"/>
  <c r="AJ201" i="56"/>
  <c r="AK201" i="56"/>
  <c r="AL201" i="56"/>
  <c r="AM201" i="56"/>
  <c r="AN201" i="56"/>
  <c r="AO201" i="56"/>
  <c r="AP201" i="56"/>
  <c r="AQ201" i="56"/>
  <c r="AR201" i="56"/>
  <c r="AS201" i="56"/>
  <c r="AT201" i="56"/>
  <c r="AU201" i="56"/>
  <c r="AV201" i="56"/>
  <c r="AW201" i="56"/>
  <c r="AX201" i="56"/>
  <c r="AY201" i="56"/>
  <c r="AZ201" i="56"/>
  <c r="BA201" i="56"/>
  <c r="BB201" i="56"/>
  <c r="BC201" i="56"/>
  <c r="AJ202" i="56"/>
  <c r="AK202" i="56"/>
  <c r="AL202" i="56"/>
  <c r="AM202" i="56"/>
  <c r="AN202" i="56"/>
  <c r="AO202" i="56"/>
  <c r="AP202" i="56"/>
  <c r="AQ202" i="56"/>
  <c r="AR202" i="56"/>
  <c r="AS202" i="56"/>
  <c r="AT202" i="56"/>
  <c r="AU202" i="56"/>
  <c r="AV202" i="56"/>
  <c r="AW202" i="56"/>
  <c r="AX202" i="56"/>
  <c r="AY202" i="56"/>
  <c r="AZ202" i="56"/>
  <c r="BA202" i="56"/>
  <c r="BB202" i="56"/>
  <c r="BC202" i="56"/>
  <c r="AJ203" i="56"/>
  <c r="AK203" i="56"/>
  <c r="AL203" i="56"/>
  <c r="AM203" i="56"/>
  <c r="AN203" i="56"/>
  <c r="AO203" i="56"/>
  <c r="AP203" i="56"/>
  <c r="AQ203" i="56"/>
  <c r="AR203" i="56"/>
  <c r="AS203" i="56"/>
  <c r="AT203" i="56"/>
  <c r="AU203" i="56"/>
  <c r="AV203" i="56"/>
  <c r="AW203" i="56"/>
  <c r="AX203" i="56"/>
  <c r="AY203" i="56"/>
  <c r="AZ203" i="56"/>
  <c r="BA203" i="56"/>
  <c r="BB203" i="56"/>
  <c r="BC203" i="56"/>
  <c r="AJ204" i="56"/>
  <c r="AK204" i="56"/>
  <c r="AL204" i="56"/>
  <c r="AM204" i="56"/>
  <c r="AN204" i="56"/>
  <c r="AO204" i="56"/>
  <c r="AP204" i="56"/>
  <c r="AQ204" i="56"/>
  <c r="AR204" i="56"/>
  <c r="AS204" i="56"/>
  <c r="AT204" i="56"/>
  <c r="AU204" i="56"/>
  <c r="AV204" i="56"/>
  <c r="AW204" i="56"/>
  <c r="AX204" i="56"/>
  <c r="AY204" i="56"/>
  <c r="AZ204" i="56"/>
  <c r="BA204" i="56"/>
  <c r="BB204" i="56"/>
  <c r="BC204" i="56"/>
  <c r="AJ205" i="56"/>
  <c r="AK205" i="56"/>
  <c r="AL205" i="56"/>
  <c r="AM205" i="56"/>
  <c r="AN205" i="56"/>
  <c r="AO205" i="56"/>
  <c r="AP205" i="56"/>
  <c r="AQ205" i="56"/>
  <c r="AR205" i="56"/>
  <c r="AS205" i="56"/>
  <c r="AT205" i="56"/>
  <c r="AU205" i="56"/>
  <c r="AV205" i="56"/>
  <c r="AW205" i="56"/>
  <c r="AX205" i="56"/>
  <c r="AY205" i="56"/>
  <c r="AZ205" i="56"/>
  <c r="BA205" i="56"/>
  <c r="BB205" i="56"/>
  <c r="BC205" i="56"/>
  <c r="AJ206" i="56"/>
  <c r="AK206" i="56"/>
  <c r="AL206" i="56"/>
  <c r="AM206" i="56"/>
  <c r="AN206" i="56"/>
  <c r="AO206" i="56"/>
  <c r="AP206" i="56"/>
  <c r="AQ206" i="56"/>
  <c r="AR206" i="56"/>
  <c r="AS206" i="56"/>
  <c r="AT206" i="56"/>
  <c r="AU206" i="56"/>
  <c r="AV206" i="56"/>
  <c r="AW206" i="56"/>
  <c r="AX206" i="56"/>
  <c r="AY206" i="56"/>
  <c r="AZ206" i="56"/>
  <c r="BA206" i="56"/>
  <c r="BB206" i="56"/>
  <c r="BC206" i="56"/>
  <c r="AJ207" i="56"/>
  <c r="AK207" i="56"/>
  <c r="AL207" i="56"/>
  <c r="AM207" i="56"/>
  <c r="AN207" i="56"/>
  <c r="AO207" i="56"/>
  <c r="AP207" i="56"/>
  <c r="AQ207" i="56"/>
  <c r="AR207" i="56"/>
  <c r="AS207" i="56"/>
  <c r="AT207" i="56"/>
  <c r="AU207" i="56"/>
  <c r="AV207" i="56"/>
  <c r="AW207" i="56"/>
  <c r="AX207" i="56"/>
  <c r="AY207" i="56"/>
  <c r="AZ207" i="56"/>
  <c r="BA207" i="56"/>
  <c r="BB207" i="56"/>
  <c r="BC207" i="56"/>
  <c r="AJ208" i="56"/>
  <c r="AK208" i="56"/>
  <c r="AL208" i="56"/>
  <c r="AM208" i="56"/>
  <c r="AN208" i="56"/>
  <c r="AO208" i="56"/>
  <c r="AP208" i="56"/>
  <c r="AQ208" i="56"/>
  <c r="AR208" i="56"/>
  <c r="AS208" i="56"/>
  <c r="AT208" i="56"/>
  <c r="AU208" i="56"/>
  <c r="AV208" i="56"/>
  <c r="AW208" i="56"/>
  <c r="AX208" i="56"/>
  <c r="AY208" i="56"/>
  <c r="AZ208" i="56"/>
  <c r="BA208" i="56"/>
  <c r="BB208" i="56"/>
  <c r="BC208" i="56"/>
  <c r="AJ209" i="56"/>
  <c r="AK209" i="56"/>
  <c r="AL209" i="56"/>
  <c r="AM209" i="56"/>
  <c r="AN209" i="56"/>
  <c r="AO209" i="56"/>
  <c r="AP209" i="56"/>
  <c r="AQ209" i="56"/>
  <c r="AR209" i="56"/>
  <c r="AS209" i="56"/>
  <c r="AT209" i="56"/>
  <c r="AU209" i="56"/>
  <c r="AV209" i="56"/>
  <c r="AW209" i="56"/>
  <c r="AX209" i="56"/>
  <c r="AY209" i="56"/>
  <c r="AZ209" i="56"/>
  <c r="BA209" i="56"/>
  <c r="BB209" i="56"/>
  <c r="BC209" i="56"/>
  <c r="AJ13" i="56"/>
  <c r="AK13" i="56"/>
  <c r="AL13" i="56"/>
  <c r="AM13" i="56"/>
  <c r="AN13" i="56"/>
  <c r="AO13" i="56"/>
  <c r="AP13" i="56"/>
  <c r="AQ13" i="56"/>
  <c r="AR13" i="56"/>
  <c r="AS13" i="56"/>
  <c r="AT13" i="56"/>
  <c r="AU13" i="56"/>
  <c r="AV13" i="56"/>
  <c r="AW13" i="56"/>
  <c r="AX13" i="56"/>
  <c r="AY13" i="56"/>
  <c r="AZ13" i="56"/>
  <c r="BA13" i="56"/>
  <c r="BB13" i="56"/>
  <c r="BC13" i="56"/>
  <c r="AJ211" i="56"/>
  <c r="AK211" i="56"/>
  <c r="AL211" i="56"/>
  <c r="AM211" i="56"/>
  <c r="AN211" i="56"/>
  <c r="AO211" i="56"/>
  <c r="AP211" i="56"/>
  <c r="AQ211" i="56"/>
  <c r="AR211" i="56"/>
  <c r="AS211" i="56"/>
  <c r="AT211" i="56"/>
  <c r="AU211" i="56"/>
  <c r="AV211" i="56"/>
  <c r="AW211" i="56"/>
  <c r="AX211" i="56"/>
  <c r="AY211" i="56"/>
  <c r="AZ211" i="56"/>
  <c r="BA211" i="56"/>
  <c r="BB211" i="56"/>
  <c r="BC211" i="56"/>
  <c r="AJ212" i="56"/>
  <c r="AK212" i="56"/>
  <c r="AL212" i="56"/>
  <c r="AM212" i="56"/>
  <c r="AN212" i="56"/>
  <c r="AO212" i="56"/>
  <c r="AP212" i="56"/>
  <c r="AQ212" i="56"/>
  <c r="AR212" i="56"/>
  <c r="AS212" i="56"/>
  <c r="AT212" i="56"/>
  <c r="AU212" i="56"/>
  <c r="AV212" i="56"/>
  <c r="AW212" i="56"/>
  <c r="AX212" i="56"/>
  <c r="AY212" i="56"/>
  <c r="AZ212" i="56"/>
  <c r="BA212" i="56"/>
  <c r="BB212" i="56"/>
  <c r="BC212" i="56"/>
  <c r="AJ213" i="56"/>
  <c r="AK213" i="56"/>
  <c r="AL213" i="56"/>
  <c r="AM213" i="56"/>
  <c r="AN213" i="56"/>
  <c r="AO213" i="56"/>
  <c r="AP213" i="56"/>
  <c r="AQ213" i="56"/>
  <c r="AR213" i="56"/>
  <c r="AS213" i="56"/>
  <c r="AT213" i="56"/>
  <c r="AU213" i="56"/>
  <c r="AV213" i="56"/>
  <c r="AW213" i="56"/>
  <c r="AX213" i="56"/>
  <c r="AY213" i="56"/>
  <c r="AZ213" i="56"/>
  <c r="BA213" i="56"/>
  <c r="BB213" i="56"/>
  <c r="BC213" i="56"/>
  <c r="AJ214" i="56"/>
  <c r="AK214" i="56"/>
  <c r="AL214" i="56"/>
  <c r="AM214" i="56"/>
  <c r="AN214" i="56"/>
  <c r="AO214" i="56"/>
  <c r="AP214" i="56"/>
  <c r="AQ214" i="56"/>
  <c r="AR214" i="56"/>
  <c r="AS214" i="56"/>
  <c r="AT214" i="56"/>
  <c r="AU214" i="56"/>
  <c r="AV214" i="56"/>
  <c r="AW214" i="56"/>
  <c r="AX214" i="56"/>
  <c r="AY214" i="56"/>
  <c r="AZ214" i="56"/>
  <c r="BA214" i="56"/>
  <c r="BB214" i="56"/>
  <c r="BC214" i="56"/>
  <c r="AJ215" i="56"/>
  <c r="AK215" i="56"/>
  <c r="AL215" i="56"/>
  <c r="AM215" i="56"/>
  <c r="AN215" i="56"/>
  <c r="AO215" i="56"/>
  <c r="AP215" i="56"/>
  <c r="AQ215" i="56"/>
  <c r="AR215" i="56"/>
  <c r="AS215" i="56"/>
  <c r="AT215" i="56"/>
  <c r="AU215" i="56"/>
  <c r="AV215" i="56"/>
  <c r="AW215" i="56"/>
  <c r="AX215" i="56"/>
  <c r="AY215" i="56"/>
  <c r="AZ215" i="56"/>
  <c r="BA215" i="56"/>
  <c r="BB215" i="56"/>
  <c r="BC215" i="56"/>
  <c r="AJ216" i="56"/>
  <c r="AK216" i="56"/>
  <c r="AL216" i="56"/>
  <c r="AM216" i="56"/>
  <c r="AN216" i="56"/>
  <c r="AO216" i="56"/>
  <c r="AP216" i="56"/>
  <c r="AQ216" i="56"/>
  <c r="AR216" i="56"/>
  <c r="AS216" i="56"/>
  <c r="AT216" i="56"/>
  <c r="AU216" i="56"/>
  <c r="AV216" i="56"/>
  <c r="AW216" i="56"/>
  <c r="AX216" i="56"/>
  <c r="AY216" i="56"/>
  <c r="AZ216" i="56"/>
  <c r="BA216" i="56"/>
  <c r="BB216" i="56"/>
  <c r="BC216" i="56"/>
  <c r="AJ217" i="56"/>
  <c r="AK217" i="56"/>
  <c r="AL217" i="56"/>
  <c r="AM217" i="56"/>
  <c r="AN217" i="56"/>
  <c r="AO217" i="56"/>
  <c r="AP217" i="56"/>
  <c r="AQ217" i="56"/>
  <c r="AR217" i="56"/>
  <c r="AS217" i="56"/>
  <c r="AT217" i="56"/>
  <c r="AU217" i="56"/>
  <c r="AV217" i="56"/>
  <c r="AW217" i="56"/>
  <c r="AX217" i="56"/>
  <c r="AY217" i="56"/>
  <c r="AZ217" i="56"/>
  <c r="BA217" i="56"/>
  <c r="BB217" i="56"/>
  <c r="BC217" i="56"/>
  <c r="AJ218" i="56"/>
  <c r="AK218" i="56"/>
  <c r="AL218" i="56"/>
  <c r="AM218" i="56"/>
  <c r="AN218" i="56"/>
  <c r="AO218" i="56"/>
  <c r="AP218" i="56"/>
  <c r="AQ218" i="56"/>
  <c r="AR218" i="56"/>
  <c r="AS218" i="56"/>
  <c r="AT218" i="56"/>
  <c r="AU218" i="56"/>
  <c r="AV218" i="56"/>
  <c r="AW218" i="56"/>
  <c r="AX218" i="56"/>
  <c r="AY218" i="56"/>
  <c r="AZ218" i="56"/>
  <c r="BA218" i="56"/>
  <c r="BB218" i="56"/>
  <c r="BC218" i="56"/>
  <c r="AJ219" i="56"/>
  <c r="AK219" i="56"/>
  <c r="AL219" i="56"/>
  <c r="AM219" i="56"/>
  <c r="AN219" i="56"/>
  <c r="AO219" i="56"/>
  <c r="AP219" i="56"/>
  <c r="AQ219" i="56"/>
  <c r="AR219" i="56"/>
  <c r="AS219" i="56"/>
  <c r="AT219" i="56"/>
  <c r="AU219" i="56"/>
  <c r="AV219" i="56"/>
  <c r="AW219" i="56"/>
  <c r="AX219" i="56"/>
  <c r="AY219" i="56"/>
  <c r="AZ219" i="56"/>
  <c r="BA219" i="56"/>
  <c r="BB219" i="56"/>
  <c r="BC219" i="56"/>
  <c r="AJ220" i="56"/>
  <c r="AK220" i="56"/>
  <c r="AL220" i="56"/>
  <c r="AM220" i="56"/>
  <c r="AN220" i="56"/>
  <c r="AO220" i="56"/>
  <c r="AP220" i="56"/>
  <c r="AQ220" i="56"/>
  <c r="AR220" i="56"/>
  <c r="AS220" i="56"/>
  <c r="AT220" i="56"/>
  <c r="AU220" i="56"/>
  <c r="AV220" i="56"/>
  <c r="AW220" i="56"/>
  <c r="AX220" i="56"/>
  <c r="AY220" i="56"/>
  <c r="AZ220" i="56"/>
  <c r="BA220" i="56"/>
  <c r="BB220" i="56"/>
  <c r="BC220" i="56"/>
  <c r="AJ221" i="56"/>
  <c r="AK221" i="56"/>
  <c r="AL221" i="56"/>
  <c r="AM221" i="56"/>
  <c r="AN221" i="56"/>
  <c r="AO221" i="56"/>
  <c r="AP221" i="56"/>
  <c r="AQ221" i="56"/>
  <c r="AR221" i="56"/>
  <c r="AS221" i="56"/>
  <c r="AT221" i="56"/>
  <c r="AU221" i="56"/>
  <c r="AV221" i="56"/>
  <c r="AW221" i="56"/>
  <c r="AX221" i="56"/>
  <c r="AY221" i="56"/>
  <c r="AZ221" i="56"/>
  <c r="BA221" i="56"/>
  <c r="BB221" i="56"/>
  <c r="BC221" i="56"/>
  <c r="AJ222" i="56"/>
  <c r="AK222" i="56"/>
  <c r="AL222" i="56"/>
  <c r="AM222" i="56"/>
  <c r="AN222" i="56"/>
  <c r="AO222" i="56"/>
  <c r="AP222" i="56"/>
  <c r="AQ222" i="56"/>
  <c r="AR222" i="56"/>
  <c r="AS222" i="56"/>
  <c r="AT222" i="56"/>
  <c r="AU222" i="56"/>
  <c r="AV222" i="56"/>
  <c r="AW222" i="56"/>
  <c r="AX222" i="56"/>
  <c r="AY222" i="56"/>
  <c r="AZ222" i="56"/>
  <c r="BA222" i="56"/>
  <c r="BB222" i="56"/>
  <c r="BC222" i="56"/>
  <c r="AJ223" i="56"/>
  <c r="AK223" i="56"/>
  <c r="AL223" i="56"/>
  <c r="AM223" i="56"/>
  <c r="AN223" i="56"/>
  <c r="AO223" i="56"/>
  <c r="AP223" i="56"/>
  <c r="AQ223" i="56"/>
  <c r="AR223" i="56"/>
  <c r="AS223" i="56"/>
  <c r="AT223" i="56"/>
  <c r="AU223" i="56"/>
  <c r="AV223" i="56"/>
  <c r="AW223" i="56"/>
  <c r="AX223" i="56"/>
  <c r="AY223" i="56"/>
  <c r="AZ223" i="56"/>
  <c r="BA223" i="56"/>
  <c r="BB223" i="56"/>
  <c r="BC223" i="56"/>
  <c r="AJ224" i="56"/>
  <c r="AK224" i="56"/>
  <c r="AL224" i="56"/>
  <c r="AM224" i="56"/>
  <c r="AN224" i="56"/>
  <c r="AO224" i="56"/>
  <c r="AP224" i="56"/>
  <c r="AQ224" i="56"/>
  <c r="AR224" i="56"/>
  <c r="AS224" i="56"/>
  <c r="AT224" i="56"/>
  <c r="AU224" i="56"/>
  <c r="AV224" i="56"/>
  <c r="AW224" i="56"/>
  <c r="AX224" i="56"/>
  <c r="AY224" i="56"/>
  <c r="AZ224" i="56"/>
  <c r="BA224" i="56"/>
  <c r="BB224" i="56"/>
  <c r="BC224" i="56"/>
  <c r="AJ225" i="56"/>
  <c r="AK225" i="56"/>
  <c r="AL225" i="56"/>
  <c r="AM225" i="56"/>
  <c r="AN225" i="56"/>
  <c r="AO225" i="56"/>
  <c r="AP225" i="56"/>
  <c r="AQ225" i="56"/>
  <c r="AR225" i="56"/>
  <c r="AS225" i="56"/>
  <c r="AT225" i="56"/>
  <c r="AU225" i="56"/>
  <c r="AV225" i="56"/>
  <c r="AW225" i="56"/>
  <c r="AX225" i="56"/>
  <c r="AY225" i="56"/>
  <c r="AZ225" i="56"/>
  <c r="BA225" i="56"/>
  <c r="BB225" i="56"/>
  <c r="BC225" i="56"/>
  <c r="AJ226" i="56"/>
  <c r="AK226" i="56"/>
  <c r="AL226" i="56"/>
  <c r="AM226" i="56"/>
  <c r="AN226" i="56"/>
  <c r="AO226" i="56"/>
  <c r="AP226" i="56"/>
  <c r="AQ226" i="56"/>
  <c r="AR226" i="56"/>
  <c r="AS226" i="56"/>
  <c r="AT226" i="56"/>
  <c r="AU226" i="56"/>
  <c r="AV226" i="56"/>
  <c r="AW226" i="56"/>
  <c r="AX226" i="56"/>
  <c r="AY226" i="56"/>
  <c r="AZ226" i="56"/>
  <c r="BA226" i="56"/>
  <c r="BB226" i="56"/>
  <c r="BC226" i="56"/>
  <c r="AJ227" i="56"/>
  <c r="AK227" i="56"/>
  <c r="AL227" i="56"/>
  <c r="AM227" i="56"/>
  <c r="AN227" i="56"/>
  <c r="AO227" i="56"/>
  <c r="AP227" i="56"/>
  <c r="AQ227" i="56"/>
  <c r="AR227" i="56"/>
  <c r="AS227" i="56"/>
  <c r="AT227" i="56"/>
  <c r="AU227" i="56"/>
  <c r="AV227" i="56"/>
  <c r="AW227" i="56"/>
  <c r="AX227" i="56"/>
  <c r="AY227" i="56"/>
  <c r="AZ227" i="56"/>
  <c r="BA227" i="56"/>
  <c r="BB227" i="56"/>
  <c r="BC227" i="56"/>
  <c r="AJ228" i="56"/>
  <c r="AK228" i="56"/>
  <c r="AL228" i="56"/>
  <c r="AM228" i="56"/>
  <c r="AN228" i="56"/>
  <c r="AO228" i="56"/>
  <c r="AP228" i="56"/>
  <c r="AQ228" i="56"/>
  <c r="AR228" i="56"/>
  <c r="AS228" i="56"/>
  <c r="AT228" i="56"/>
  <c r="AU228" i="56"/>
  <c r="AV228" i="56"/>
  <c r="AW228" i="56"/>
  <c r="AX228" i="56"/>
  <c r="AY228" i="56"/>
  <c r="AZ228" i="56"/>
  <c r="BA228" i="56"/>
  <c r="BB228" i="56"/>
  <c r="BC228" i="56"/>
  <c r="AJ229" i="56"/>
  <c r="AK229" i="56"/>
  <c r="AL229" i="56"/>
  <c r="AM229" i="56"/>
  <c r="AN229" i="56"/>
  <c r="AO229" i="56"/>
  <c r="AP229" i="56"/>
  <c r="AQ229" i="56"/>
  <c r="AR229" i="56"/>
  <c r="AS229" i="56"/>
  <c r="AT229" i="56"/>
  <c r="AU229" i="56"/>
  <c r="AV229" i="56"/>
  <c r="AW229" i="56"/>
  <c r="AX229" i="56"/>
  <c r="AY229" i="56"/>
  <c r="AZ229" i="56"/>
  <c r="BA229" i="56"/>
  <c r="BB229" i="56"/>
  <c r="BC229" i="56"/>
  <c r="AJ230" i="56"/>
  <c r="AK230" i="56"/>
  <c r="AL230" i="56"/>
  <c r="AM230" i="56"/>
  <c r="AN230" i="56"/>
  <c r="AO230" i="56"/>
  <c r="AP230" i="56"/>
  <c r="AQ230" i="56"/>
  <c r="AR230" i="56"/>
  <c r="AS230" i="56"/>
  <c r="AT230" i="56"/>
  <c r="AU230" i="56"/>
  <c r="AV230" i="56"/>
  <c r="AW230" i="56"/>
  <c r="AX230" i="56"/>
  <c r="AY230" i="56"/>
  <c r="AZ230" i="56"/>
  <c r="BA230" i="56"/>
  <c r="BB230" i="56"/>
  <c r="BC230" i="56"/>
  <c r="AJ231" i="56"/>
  <c r="AK231" i="56"/>
  <c r="AL231" i="56"/>
  <c r="AM231" i="56"/>
  <c r="AN231" i="56"/>
  <c r="AO231" i="56"/>
  <c r="AP231" i="56"/>
  <c r="AQ231" i="56"/>
  <c r="AR231" i="56"/>
  <c r="AS231" i="56"/>
  <c r="AT231" i="56"/>
  <c r="AU231" i="56"/>
  <c r="AV231" i="56"/>
  <c r="AW231" i="56"/>
  <c r="AX231" i="56"/>
  <c r="AY231" i="56"/>
  <c r="AZ231" i="56"/>
  <c r="BA231" i="56"/>
  <c r="BB231" i="56"/>
  <c r="BC231" i="56"/>
  <c r="AJ232" i="56"/>
  <c r="AK232" i="56"/>
  <c r="AL232" i="56"/>
  <c r="AM232" i="56"/>
  <c r="AN232" i="56"/>
  <c r="AO232" i="56"/>
  <c r="AP232" i="56"/>
  <c r="AQ232" i="56"/>
  <c r="AR232" i="56"/>
  <c r="AS232" i="56"/>
  <c r="AT232" i="56"/>
  <c r="AU232" i="56"/>
  <c r="AV232" i="56"/>
  <c r="AW232" i="56"/>
  <c r="AX232" i="56"/>
  <c r="AY232" i="56"/>
  <c r="AZ232" i="56"/>
  <c r="BA232" i="56"/>
  <c r="BB232" i="56"/>
  <c r="BC232" i="56"/>
  <c r="AJ233" i="56"/>
  <c r="AK233" i="56"/>
  <c r="AL233" i="56"/>
  <c r="AM233" i="56"/>
  <c r="AN233" i="56"/>
  <c r="AO233" i="56"/>
  <c r="AP233" i="56"/>
  <c r="AQ233" i="56"/>
  <c r="AR233" i="56"/>
  <c r="AS233" i="56"/>
  <c r="AT233" i="56"/>
  <c r="AU233" i="56"/>
  <c r="AV233" i="56"/>
  <c r="AW233" i="56"/>
  <c r="AX233" i="56"/>
  <c r="AY233" i="56"/>
  <c r="AZ233" i="56"/>
  <c r="BA233" i="56"/>
  <c r="BB233" i="56"/>
  <c r="BC233" i="56"/>
  <c r="AJ234" i="56"/>
  <c r="AK234" i="56"/>
  <c r="AL234" i="56"/>
  <c r="AM234" i="56"/>
  <c r="AN234" i="56"/>
  <c r="AO234" i="56"/>
  <c r="AP234" i="56"/>
  <c r="AQ234" i="56"/>
  <c r="AR234" i="56"/>
  <c r="AS234" i="56"/>
  <c r="AT234" i="56"/>
  <c r="AU234" i="56"/>
  <c r="AV234" i="56"/>
  <c r="AW234" i="56"/>
  <c r="AX234" i="56"/>
  <c r="AY234" i="56"/>
  <c r="AZ234" i="56"/>
  <c r="BA234" i="56"/>
  <c r="BB234" i="56"/>
  <c r="BC234" i="56"/>
  <c r="AJ235" i="56"/>
  <c r="AK235" i="56"/>
  <c r="AL235" i="56"/>
  <c r="AM235" i="56"/>
  <c r="AN235" i="56"/>
  <c r="AO235" i="56"/>
  <c r="AP235" i="56"/>
  <c r="AQ235" i="56"/>
  <c r="AR235" i="56"/>
  <c r="AS235" i="56"/>
  <c r="AT235" i="56"/>
  <c r="AU235" i="56"/>
  <c r="AV235" i="56"/>
  <c r="AW235" i="56"/>
  <c r="AX235" i="56"/>
  <c r="AY235" i="56"/>
  <c r="AZ235" i="56"/>
  <c r="BA235" i="56"/>
  <c r="BB235" i="56"/>
  <c r="BC235" i="56"/>
  <c r="AJ178" i="56"/>
  <c r="AK178" i="56"/>
  <c r="AL178" i="56"/>
  <c r="AM178" i="56"/>
  <c r="AN178" i="56"/>
  <c r="AO178" i="56"/>
  <c r="AP178" i="56"/>
  <c r="AQ178" i="56"/>
  <c r="AR178" i="56"/>
  <c r="AS178" i="56"/>
  <c r="AT178" i="56"/>
  <c r="AU178" i="56"/>
  <c r="AV178" i="56"/>
  <c r="AW178" i="56"/>
  <c r="AX178" i="56"/>
  <c r="AY178" i="56"/>
  <c r="AZ178" i="56"/>
  <c r="BA178" i="56"/>
  <c r="BB178" i="56"/>
  <c r="BC178" i="56"/>
  <c r="AJ237" i="56"/>
  <c r="AK237" i="56"/>
  <c r="AL237" i="56"/>
  <c r="AM237" i="56"/>
  <c r="AN237" i="56"/>
  <c r="AO237" i="56"/>
  <c r="AP237" i="56"/>
  <c r="AQ237" i="56"/>
  <c r="AR237" i="56"/>
  <c r="AS237" i="56"/>
  <c r="AT237" i="56"/>
  <c r="AU237" i="56"/>
  <c r="AV237" i="56"/>
  <c r="AW237" i="56"/>
  <c r="AX237" i="56"/>
  <c r="AY237" i="56"/>
  <c r="AZ237" i="56"/>
  <c r="BA237" i="56"/>
  <c r="BB237" i="56"/>
  <c r="BC237" i="56"/>
  <c r="AJ238" i="56"/>
  <c r="AK238" i="56"/>
  <c r="AL238" i="56"/>
  <c r="AM238" i="56"/>
  <c r="AN238" i="56"/>
  <c r="AO238" i="56"/>
  <c r="AP238" i="56"/>
  <c r="AQ238" i="56"/>
  <c r="AR238" i="56"/>
  <c r="AS238" i="56"/>
  <c r="AT238" i="56"/>
  <c r="AU238" i="56"/>
  <c r="AV238" i="56"/>
  <c r="AW238" i="56"/>
  <c r="AX238" i="56"/>
  <c r="AY238" i="56"/>
  <c r="AZ238" i="56"/>
  <c r="BA238" i="56"/>
  <c r="BB238" i="56"/>
  <c r="BC238" i="56"/>
  <c r="AJ239" i="56"/>
  <c r="AK239" i="56"/>
  <c r="AL239" i="56"/>
  <c r="AM239" i="56"/>
  <c r="AN239" i="56"/>
  <c r="AO239" i="56"/>
  <c r="AP239" i="56"/>
  <c r="AQ239" i="56"/>
  <c r="AR239" i="56"/>
  <c r="AS239" i="56"/>
  <c r="AT239" i="56"/>
  <c r="AU239" i="56"/>
  <c r="AV239" i="56"/>
  <c r="AW239" i="56"/>
  <c r="AX239" i="56"/>
  <c r="AY239" i="56"/>
  <c r="AZ239" i="56"/>
  <c r="BA239" i="56"/>
  <c r="BB239" i="56"/>
  <c r="BC239" i="56"/>
  <c r="AJ240" i="56"/>
  <c r="AK240" i="56"/>
  <c r="AL240" i="56"/>
  <c r="AM240" i="56"/>
  <c r="AN240" i="56"/>
  <c r="AO240" i="56"/>
  <c r="AP240" i="56"/>
  <c r="AQ240" i="56"/>
  <c r="AR240" i="56"/>
  <c r="AS240" i="56"/>
  <c r="AT240" i="56"/>
  <c r="AU240" i="56"/>
  <c r="AV240" i="56"/>
  <c r="AW240" i="56"/>
  <c r="AX240" i="56"/>
  <c r="AY240" i="56"/>
  <c r="AZ240" i="56"/>
  <c r="BA240" i="56"/>
  <c r="BB240" i="56"/>
  <c r="BC240" i="56"/>
  <c r="AJ241" i="56"/>
  <c r="AK241" i="56"/>
  <c r="AL241" i="56"/>
  <c r="AM241" i="56"/>
  <c r="AN241" i="56"/>
  <c r="AO241" i="56"/>
  <c r="AP241" i="56"/>
  <c r="AQ241" i="56"/>
  <c r="AR241" i="56"/>
  <c r="AS241" i="56"/>
  <c r="AT241" i="56"/>
  <c r="AU241" i="56"/>
  <c r="AV241" i="56"/>
  <c r="AW241" i="56"/>
  <c r="AX241" i="56"/>
  <c r="AY241" i="56"/>
  <c r="AZ241" i="56"/>
  <c r="BA241" i="56"/>
  <c r="BB241" i="56"/>
  <c r="BC241" i="56"/>
  <c r="AJ706" i="56"/>
  <c r="AK706" i="56"/>
  <c r="AL706" i="56"/>
  <c r="AM706" i="56"/>
  <c r="AN706" i="56"/>
  <c r="AO706" i="56"/>
  <c r="AP706" i="56"/>
  <c r="AQ706" i="56"/>
  <c r="AR706" i="56"/>
  <c r="AS706" i="56"/>
  <c r="AT706" i="56"/>
  <c r="AU706" i="56"/>
  <c r="AV706" i="56"/>
  <c r="AW706" i="56"/>
  <c r="AX706" i="56"/>
  <c r="AY706" i="56"/>
  <c r="AZ706" i="56"/>
  <c r="BA706" i="56"/>
  <c r="BB706" i="56"/>
  <c r="BC706" i="56"/>
  <c r="AJ243" i="56"/>
  <c r="AK243" i="56"/>
  <c r="AL243" i="56"/>
  <c r="AM243" i="56"/>
  <c r="AN243" i="56"/>
  <c r="AO243" i="56"/>
  <c r="AP243" i="56"/>
  <c r="AQ243" i="56"/>
  <c r="AR243" i="56"/>
  <c r="AS243" i="56"/>
  <c r="AT243" i="56"/>
  <c r="AU243" i="56"/>
  <c r="AV243" i="56"/>
  <c r="AW243" i="56"/>
  <c r="AX243" i="56"/>
  <c r="AY243" i="56"/>
  <c r="AZ243" i="56"/>
  <c r="BA243" i="56"/>
  <c r="BB243" i="56"/>
  <c r="BC243" i="56"/>
  <c r="AJ244" i="56"/>
  <c r="AK244" i="56"/>
  <c r="AL244" i="56"/>
  <c r="AM244" i="56"/>
  <c r="AN244" i="56"/>
  <c r="AO244" i="56"/>
  <c r="AP244" i="56"/>
  <c r="AQ244" i="56"/>
  <c r="AR244" i="56"/>
  <c r="AS244" i="56"/>
  <c r="AT244" i="56"/>
  <c r="AU244" i="56"/>
  <c r="AV244" i="56"/>
  <c r="AW244" i="56"/>
  <c r="AX244" i="56"/>
  <c r="AY244" i="56"/>
  <c r="AZ244" i="56"/>
  <c r="BA244" i="56"/>
  <c r="BB244" i="56"/>
  <c r="BC244" i="56"/>
  <c r="AJ245" i="56"/>
  <c r="AK245" i="56"/>
  <c r="AL245" i="56"/>
  <c r="AM245" i="56"/>
  <c r="AN245" i="56"/>
  <c r="AO245" i="56"/>
  <c r="AP245" i="56"/>
  <c r="AQ245" i="56"/>
  <c r="AR245" i="56"/>
  <c r="AS245" i="56"/>
  <c r="AT245" i="56"/>
  <c r="AU245" i="56"/>
  <c r="AV245" i="56"/>
  <c r="AW245" i="56"/>
  <c r="AX245" i="56"/>
  <c r="AY245" i="56"/>
  <c r="AZ245" i="56"/>
  <c r="BA245" i="56"/>
  <c r="BB245" i="56"/>
  <c r="BC245" i="56"/>
  <c r="AJ246" i="56"/>
  <c r="AK246" i="56"/>
  <c r="AL246" i="56"/>
  <c r="AM246" i="56"/>
  <c r="AN246" i="56"/>
  <c r="AO246" i="56"/>
  <c r="AP246" i="56"/>
  <c r="AQ246" i="56"/>
  <c r="AR246" i="56"/>
  <c r="AS246" i="56"/>
  <c r="AT246" i="56"/>
  <c r="AU246" i="56"/>
  <c r="AV246" i="56"/>
  <c r="AW246" i="56"/>
  <c r="AX246" i="56"/>
  <c r="AY246" i="56"/>
  <c r="AZ246" i="56"/>
  <c r="BA246" i="56"/>
  <c r="BB246" i="56"/>
  <c r="BC246" i="56"/>
  <c r="AJ247" i="56"/>
  <c r="AK247" i="56"/>
  <c r="AL247" i="56"/>
  <c r="AM247" i="56"/>
  <c r="AN247" i="56"/>
  <c r="AO247" i="56"/>
  <c r="AP247" i="56"/>
  <c r="AQ247" i="56"/>
  <c r="AR247" i="56"/>
  <c r="AS247" i="56"/>
  <c r="AT247" i="56"/>
  <c r="AU247" i="56"/>
  <c r="AV247" i="56"/>
  <c r="AW247" i="56"/>
  <c r="AX247" i="56"/>
  <c r="AY247" i="56"/>
  <c r="AZ247" i="56"/>
  <c r="BA247" i="56"/>
  <c r="BB247" i="56"/>
  <c r="BC247" i="56"/>
  <c r="AJ248" i="56"/>
  <c r="AK248" i="56"/>
  <c r="AL248" i="56"/>
  <c r="AM248" i="56"/>
  <c r="AN248" i="56"/>
  <c r="AO248" i="56"/>
  <c r="AP248" i="56"/>
  <c r="AQ248" i="56"/>
  <c r="AR248" i="56"/>
  <c r="AS248" i="56"/>
  <c r="AT248" i="56"/>
  <c r="AU248" i="56"/>
  <c r="AV248" i="56"/>
  <c r="AW248" i="56"/>
  <c r="AX248" i="56"/>
  <c r="AY248" i="56"/>
  <c r="AZ248" i="56"/>
  <c r="BA248" i="56"/>
  <c r="BB248" i="56"/>
  <c r="BC248" i="56"/>
  <c r="AJ249" i="56"/>
  <c r="AK249" i="56"/>
  <c r="AL249" i="56"/>
  <c r="AM249" i="56"/>
  <c r="AN249" i="56"/>
  <c r="AO249" i="56"/>
  <c r="AP249" i="56"/>
  <c r="AQ249" i="56"/>
  <c r="AR249" i="56"/>
  <c r="AS249" i="56"/>
  <c r="AT249" i="56"/>
  <c r="AU249" i="56"/>
  <c r="AV249" i="56"/>
  <c r="AW249" i="56"/>
  <c r="AX249" i="56"/>
  <c r="AY249" i="56"/>
  <c r="AZ249" i="56"/>
  <c r="BA249" i="56"/>
  <c r="BB249" i="56"/>
  <c r="BC249" i="56"/>
  <c r="AJ250" i="56"/>
  <c r="AK250" i="56"/>
  <c r="AL250" i="56"/>
  <c r="AM250" i="56"/>
  <c r="AN250" i="56"/>
  <c r="AO250" i="56"/>
  <c r="AP250" i="56"/>
  <c r="AQ250" i="56"/>
  <c r="AR250" i="56"/>
  <c r="AS250" i="56"/>
  <c r="AT250" i="56"/>
  <c r="AU250" i="56"/>
  <c r="AV250" i="56"/>
  <c r="AW250" i="56"/>
  <c r="AX250" i="56"/>
  <c r="AY250" i="56"/>
  <c r="AZ250" i="56"/>
  <c r="BA250" i="56"/>
  <c r="BB250" i="56"/>
  <c r="BC250" i="56"/>
  <c r="AJ251" i="56"/>
  <c r="AK251" i="56"/>
  <c r="AL251" i="56"/>
  <c r="AM251" i="56"/>
  <c r="AN251" i="56"/>
  <c r="AO251" i="56"/>
  <c r="AP251" i="56"/>
  <c r="AQ251" i="56"/>
  <c r="AR251" i="56"/>
  <c r="AS251" i="56"/>
  <c r="AT251" i="56"/>
  <c r="AU251" i="56"/>
  <c r="AV251" i="56"/>
  <c r="AW251" i="56"/>
  <c r="AX251" i="56"/>
  <c r="AY251" i="56"/>
  <c r="AZ251" i="56"/>
  <c r="BA251" i="56"/>
  <c r="BB251" i="56"/>
  <c r="BC251" i="56"/>
  <c r="AJ252" i="56"/>
  <c r="AK252" i="56"/>
  <c r="AL252" i="56"/>
  <c r="AM252" i="56"/>
  <c r="AN252" i="56"/>
  <c r="AO252" i="56"/>
  <c r="AP252" i="56"/>
  <c r="AQ252" i="56"/>
  <c r="AR252" i="56"/>
  <c r="AS252" i="56"/>
  <c r="AT252" i="56"/>
  <c r="AU252" i="56"/>
  <c r="AV252" i="56"/>
  <c r="AW252" i="56"/>
  <c r="AX252" i="56"/>
  <c r="AY252" i="56"/>
  <c r="AZ252" i="56"/>
  <c r="BA252" i="56"/>
  <c r="BB252" i="56"/>
  <c r="BC252" i="56"/>
  <c r="AJ253" i="56"/>
  <c r="AK253" i="56"/>
  <c r="AL253" i="56"/>
  <c r="AM253" i="56"/>
  <c r="AN253" i="56"/>
  <c r="AO253" i="56"/>
  <c r="AP253" i="56"/>
  <c r="AQ253" i="56"/>
  <c r="AR253" i="56"/>
  <c r="AS253" i="56"/>
  <c r="AT253" i="56"/>
  <c r="AU253" i="56"/>
  <c r="AV253" i="56"/>
  <c r="AW253" i="56"/>
  <c r="AX253" i="56"/>
  <c r="AY253" i="56"/>
  <c r="AZ253" i="56"/>
  <c r="BA253" i="56"/>
  <c r="BB253" i="56"/>
  <c r="BC253" i="56"/>
  <c r="AJ254" i="56"/>
  <c r="AK254" i="56"/>
  <c r="AL254" i="56"/>
  <c r="AM254" i="56"/>
  <c r="AN254" i="56"/>
  <c r="AO254" i="56"/>
  <c r="AP254" i="56"/>
  <c r="AQ254" i="56"/>
  <c r="AR254" i="56"/>
  <c r="AS254" i="56"/>
  <c r="AT254" i="56"/>
  <c r="AU254" i="56"/>
  <c r="AV254" i="56"/>
  <c r="AW254" i="56"/>
  <c r="AX254" i="56"/>
  <c r="AY254" i="56"/>
  <c r="AZ254" i="56"/>
  <c r="BA254" i="56"/>
  <c r="BB254" i="56"/>
  <c r="BC254" i="56"/>
  <c r="AJ255" i="56"/>
  <c r="AK255" i="56"/>
  <c r="AL255" i="56"/>
  <c r="AM255" i="56"/>
  <c r="AN255" i="56"/>
  <c r="AO255" i="56"/>
  <c r="AP255" i="56"/>
  <c r="AQ255" i="56"/>
  <c r="AR255" i="56"/>
  <c r="AS255" i="56"/>
  <c r="AT255" i="56"/>
  <c r="AU255" i="56"/>
  <c r="AV255" i="56"/>
  <c r="AW255" i="56"/>
  <c r="AX255" i="56"/>
  <c r="AY255" i="56"/>
  <c r="AZ255" i="56"/>
  <c r="BA255" i="56"/>
  <c r="BB255" i="56"/>
  <c r="BC255" i="56"/>
  <c r="AJ256" i="56"/>
  <c r="AK256" i="56"/>
  <c r="AL256" i="56"/>
  <c r="AM256" i="56"/>
  <c r="AN256" i="56"/>
  <c r="AO256" i="56"/>
  <c r="AP256" i="56"/>
  <c r="AQ256" i="56"/>
  <c r="AR256" i="56"/>
  <c r="AS256" i="56"/>
  <c r="AT256" i="56"/>
  <c r="AU256" i="56"/>
  <c r="AV256" i="56"/>
  <c r="AW256" i="56"/>
  <c r="AX256" i="56"/>
  <c r="AY256" i="56"/>
  <c r="AZ256" i="56"/>
  <c r="BA256" i="56"/>
  <c r="BB256" i="56"/>
  <c r="BC256" i="56"/>
  <c r="AJ257" i="56"/>
  <c r="AK257" i="56"/>
  <c r="AL257" i="56"/>
  <c r="AM257" i="56"/>
  <c r="AN257" i="56"/>
  <c r="AO257" i="56"/>
  <c r="AP257" i="56"/>
  <c r="AQ257" i="56"/>
  <c r="AR257" i="56"/>
  <c r="AS257" i="56"/>
  <c r="AT257" i="56"/>
  <c r="AU257" i="56"/>
  <c r="AV257" i="56"/>
  <c r="AW257" i="56"/>
  <c r="AX257" i="56"/>
  <c r="AY257" i="56"/>
  <c r="AZ257" i="56"/>
  <c r="BA257" i="56"/>
  <c r="BB257" i="56"/>
  <c r="BC257" i="56"/>
  <c r="AJ258" i="56"/>
  <c r="AK258" i="56"/>
  <c r="AL258" i="56"/>
  <c r="AM258" i="56"/>
  <c r="AN258" i="56"/>
  <c r="AO258" i="56"/>
  <c r="AP258" i="56"/>
  <c r="AQ258" i="56"/>
  <c r="AR258" i="56"/>
  <c r="AS258" i="56"/>
  <c r="AT258" i="56"/>
  <c r="AU258" i="56"/>
  <c r="AV258" i="56"/>
  <c r="AW258" i="56"/>
  <c r="AX258" i="56"/>
  <c r="AY258" i="56"/>
  <c r="AZ258" i="56"/>
  <c r="BA258" i="56"/>
  <c r="BB258" i="56"/>
  <c r="BC258" i="56"/>
  <c r="AJ259" i="56"/>
  <c r="AK259" i="56"/>
  <c r="AL259" i="56"/>
  <c r="AM259" i="56"/>
  <c r="AN259" i="56"/>
  <c r="AO259" i="56"/>
  <c r="AP259" i="56"/>
  <c r="AQ259" i="56"/>
  <c r="AR259" i="56"/>
  <c r="AS259" i="56"/>
  <c r="AT259" i="56"/>
  <c r="AU259" i="56"/>
  <c r="AV259" i="56"/>
  <c r="AW259" i="56"/>
  <c r="AX259" i="56"/>
  <c r="AY259" i="56"/>
  <c r="AZ259" i="56"/>
  <c r="BA259" i="56"/>
  <c r="BB259" i="56"/>
  <c r="BC259" i="56"/>
  <c r="AJ260" i="56"/>
  <c r="AK260" i="56"/>
  <c r="AL260" i="56"/>
  <c r="AM260" i="56"/>
  <c r="AN260" i="56"/>
  <c r="AO260" i="56"/>
  <c r="AP260" i="56"/>
  <c r="AQ260" i="56"/>
  <c r="AR260" i="56"/>
  <c r="AS260" i="56"/>
  <c r="AT260" i="56"/>
  <c r="AU260" i="56"/>
  <c r="AV260" i="56"/>
  <c r="AW260" i="56"/>
  <c r="AX260" i="56"/>
  <c r="AY260" i="56"/>
  <c r="AZ260" i="56"/>
  <c r="BA260" i="56"/>
  <c r="BB260" i="56"/>
  <c r="BC260" i="56"/>
  <c r="AJ261" i="56"/>
  <c r="AK261" i="56"/>
  <c r="AL261" i="56"/>
  <c r="AM261" i="56"/>
  <c r="AN261" i="56"/>
  <c r="AO261" i="56"/>
  <c r="AP261" i="56"/>
  <c r="AQ261" i="56"/>
  <c r="AR261" i="56"/>
  <c r="AS261" i="56"/>
  <c r="AT261" i="56"/>
  <c r="AU261" i="56"/>
  <c r="AV261" i="56"/>
  <c r="AW261" i="56"/>
  <c r="AX261" i="56"/>
  <c r="AY261" i="56"/>
  <c r="AZ261" i="56"/>
  <c r="BA261" i="56"/>
  <c r="BB261" i="56"/>
  <c r="BC261" i="56"/>
  <c r="AJ262" i="56"/>
  <c r="AK262" i="56"/>
  <c r="AL262" i="56"/>
  <c r="AM262" i="56"/>
  <c r="AN262" i="56"/>
  <c r="AO262" i="56"/>
  <c r="AP262" i="56"/>
  <c r="AQ262" i="56"/>
  <c r="AR262" i="56"/>
  <c r="AS262" i="56"/>
  <c r="AT262" i="56"/>
  <c r="AU262" i="56"/>
  <c r="AV262" i="56"/>
  <c r="AW262" i="56"/>
  <c r="AX262" i="56"/>
  <c r="AY262" i="56"/>
  <c r="AZ262" i="56"/>
  <c r="BA262" i="56"/>
  <c r="BB262" i="56"/>
  <c r="BC262" i="56"/>
  <c r="AJ263" i="56"/>
  <c r="AK263" i="56"/>
  <c r="AL263" i="56"/>
  <c r="AM263" i="56"/>
  <c r="AN263" i="56"/>
  <c r="AO263" i="56"/>
  <c r="AP263" i="56"/>
  <c r="AQ263" i="56"/>
  <c r="AR263" i="56"/>
  <c r="AS263" i="56"/>
  <c r="AT263" i="56"/>
  <c r="AU263" i="56"/>
  <c r="AV263" i="56"/>
  <c r="AW263" i="56"/>
  <c r="AX263" i="56"/>
  <c r="AY263" i="56"/>
  <c r="AZ263" i="56"/>
  <c r="BA263" i="56"/>
  <c r="BB263" i="56"/>
  <c r="BC263" i="56"/>
  <c r="AJ264" i="56"/>
  <c r="AK264" i="56"/>
  <c r="AL264" i="56"/>
  <c r="AM264" i="56"/>
  <c r="AN264" i="56"/>
  <c r="AO264" i="56"/>
  <c r="AP264" i="56"/>
  <c r="AQ264" i="56"/>
  <c r="AR264" i="56"/>
  <c r="AS264" i="56"/>
  <c r="AT264" i="56"/>
  <c r="AU264" i="56"/>
  <c r="AV264" i="56"/>
  <c r="AW264" i="56"/>
  <c r="AX264" i="56"/>
  <c r="AY264" i="56"/>
  <c r="AZ264" i="56"/>
  <c r="BA264" i="56"/>
  <c r="BB264" i="56"/>
  <c r="BC264" i="56"/>
  <c r="AJ265" i="56"/>
  <c r="AK265" i="56"/>
  <c r="AL265" i="56"/>
  <c r="AM265" i="56"/>
  <c r="AN265" i="56"/>
  <c r="AO265" i="56"/>
  <c r="AP265" i="56"/>
  <c r="AQ265" i="56"/>
  <c r="AR265" i="56"/>
  <c r="AS265" i="56"/>
  <c r="AT265" i="56"/>
  <c r="AU265" i="56"/>
  <c r="AV265" i="56"/>
  <c r="AW265" i="56"/>
  <c r="AX265" i="56"/>
  <c r="AY265" i="56"/>
  <c r="AZ265" i="56"/>
  <c r="BA265" i="56"/>
  <c r="BB265" i="56"/>
  <c r="BC265" i="56"/>
  <c r="AJ266" i="56"/>
  <c r="AK266" i="56"/>
  <c r="AL266" i="56"/>
  <c r="AM266" i="56"/>
  <c r="AN266" i="56"/>
  <c r="AO266" i="56"/>
  <c r="AP266" i="56"/>
  <c r="AQ266" i="56"/>
  <c r="AR266" i="56"/>
  <c r="AS266" i="56"/>
  <c r="AT266" i="56"/>
  <c r="AU266" i="56"/>
  <c r="AV266" i="56"/>
  <c r="AW266" i="56"/>
  <c r="AX266" i="56"/>
  <c r="AY266" i="56"/>
  <c r="AZ266" i="56"/>
  <c r="BA266" i="56"/>
  <c r="BB266" i="56"/>
  <c r="BC266" i="56"/>
  <c r="AJ267" i="56"/>
  <c r="AK267" i="56"/>
  <c r="AL267" i="56"/>
  <c r="AM267" i="56"/>
  <c r="AN267" i="56"/>
  <c r="AO267" i="56"/>
  <c r="AP267" i="56"/>
  <c r="AQ267" i="56"/>
  <c r="AR267" i="56"/>
  <c r="AS267" i="56"/>
  <c r="AT267" i="56"/>
  <c r="AU267" i="56"/>
  <c r="AV267" i="56"/>
  <c r="AW267" i="56"/>
  <c r="AX267" i="56"/>
  <c r="AY267" i="56"/>
  <c r="AZ267" i="56"/>
  <c r="BA267" i="56"/>
  <c r="BB267" i="56"/>
  <c r="BC267" i="56"/>
  <c r="AJ268" i="56"/>
  <c r="AK268" i="56"/>
  <c r="AL268" i="56"/>
  <c r="AM268" i="56"/>
  <c r="AN268" i="56"/>
  <c r="AO268" i="56"/>
  <c r="AP268" i="56"/>
  <c r="AQ268" i="56"/>
  <c r="AR268" i="56"/>
  <c r="AS268" i="56"/>
  <c r="AT268" i="56"/>
  <c r="AU268" i="56"/>
  <c r="AV268" i="56"/>
  <c r="AW268" i="56"/>
  <c r="AX268" i="56"/>
  <c r="AY268" i="56"/>
  <c r="AZ268" i="56"/>
  <c r="BA268" i="56"/>
  <c r="BB268" i="56"/>
  <c r="BC268" i="56"/>
  <c r="AJ269" i="56"/>
  <c r="AK269" i="56"/>
  <c r="AL269" i="56"/>
  <c r="AM269" i="56"/>
  <c r="AN269" i="56"/>
  <c r="AO269" i="56"/>
  <c r="AP269" i="56"/>
  <c r="AQ269" i="56"/>
  <c r="AR269" i="56"/>
  <c r="AS269" i="56"/>
  <c r="AT269" i="56"/>
  <c r="AU269" i="56"/>
  <c r="AV269" i="56"/>
  <c r="AW269" i="56"/>
  <c r="AX269" i="56"/>
  <c r="AY269" i="56"/>
  <c r="AZ269" i="56"/>
  <c r="BA269" i="56"/>
  <c r="BB269" i="56"/>
  <c r="BC269" i="56"/>
  <c r="AJ270" i="56"/>
  <c r="AK270" i="56"/>
  <c r="AL270" i="56"/>
  <c r="AM270" i="56"/>
  <c r="AN270" i="56"/>
  <c r="AO270" i="56"/>
  <c r="AP270" i="56"/>
  <c r="AQ270" i="56"/>
  <c r="AR270" i="56"/>
  <c r="AS270" i="56"/>
  <c r="AT270" i="56"/>
  <c r="AU270" i="56"/>
  <c r="AV270" i="56"/>
  <c r="AW270" i="56"/>
  <c r="AX270" i="56"/>
  <c r="AY270" i="56"/>
  <c r="AZ270" i="56"/>
  <c r="BA270" i="56"/>
  <c r="BB270" i="56"/>
  <c r="BC270" i="56"/>
  <c r="AJ271" i="56"/>
  <c r="AK271" i="56"/>
  <c r="AL271" i="56"/>
  <c r="AM271" i="56"/>
  <c r="AN271" i="56"/>
  <c r="AO271" i="56"/>
  <c r="AP271" i="56"/>
  <c r="AQ271" i="56"/>
  <c r="AR271" i="56"/>
  <c r="AS271" i="56"/>
  <c r="AT271" i="56"/>
  <c r="AU271" i="56"/>
  <c r="AV271" i="56"/>
  <c r="AW271" i="56"/>
  <c r="AX271" i="56"/>
  <c r="AY271" i="56"/>
  <c r="AZ271" i="56"/>
  <c r="BA271" i="56"/>
  <c r="BB271" i="56"/>
  <c r="BC271" i="56"/>
  <c r="AJ272" i="56"/>
  <c r="AK272" i="56"/>
  <c r="AL272" i="56"/>
  <c r="AM272" i="56"/>
  <c r="AN272" i="56"/>
  <c r="AO272" i="56"/>
  <c r="AP272" i="56"/>
  <c r="AQ272" i="56"/>
  <c r="AR272" i="56"/>
  <c r="AS272" i="56"/>
  <c r="AT272" i="56"/>
  <c r="AU272" i="56"/>
  <c r="AV272" i="56"/>
  <c r="AW272" i="56"/>
  <c r="AX272" i="56"/>
  <c r="AY272" i="56"/>
  <c r="AZ272" i="56"/>
  <c r="BA272" i="56"/>
  <c r="BB272" i="56"/>
  <c r="BC272" i="56"/>
  <c r="AJ273" i="56"/>
  <c r="AK273" i="56"/>
  <c r="AL273" i="56"/>
  <c r="AM273" i="56"/>
  <c r="AN273" i="56"/>
  <c r="AO273" i="56"/>
  <c r="AP273" i="56"/>
  <c r="AQ273" i="56"/>
  <c r="AR273" i="56"/>
  <c r="AS273" i="56"/>
  <c r="AT273" i="56"/>
  <c r="AU273" i="56"/>
  <c r="AV273" i="56"/>
  <c r="AW273" i="56"/>
  <c r="AX273" i="56"/>
  <c r="AY273" i="56"/>
  <c r="AZ273" i="56"/>
  <c r="BA273" i="56"/>
  <c r="BB273" i="56"/>
  <c r="BC273" i="56"/>
  <c r="AJ274" i="56"/>
  <c r="AK274" i="56"/>
  <c r="AL274" i="56"/>
  <c r="AM274" i="56"/>
  <c r="AN274" i="56"/>
  <c r="AO274" i="56"/>
  <c r="AP274" i="56"/>
  <c r="AQ274" i="56"/>
  <c r="AR274" i="56"/>
  <c r="AS274" i="56"/>
  <c r="AT274" i="56"/>
  <c r="AU274" i="56"/>
  <c r="AV274" i="56"/>
  <c r="AW274" i="56"/>
  <c r="AX274" i="56"/>
  <c r="AY274" i="56"/>
  <c r="AZ274" i="56"/>
  <c r="BA274" i="56"/>
  <c r="BB274" i="56"/>
  <c r="BC274" i="56"/>
  <c r="AJ275" i="56"/>
  <c r="AK275" i="56"/>
  <c r="AL275" i="56"/>
  <c r="AM275" i="56"/>
  <c r="AN275" i="56"/>
  <c r="AO275" i="56"/>
  <c r="AP275" i="56"/>
  <c r="AQ275" i="56"/>
  <c r="AR275" i="56"/>
  <c r="AS275" i="56"/>
  <c r="AT275" i="56"/>
  <c r="AU275" i="56"/>
  <c r="AV275" i="56"/>
  <c r="AW275" i="56"/>
  <c r="AX275" i="56"/>
  <c r="AY275" i="56"/>
  <c r="AZ275" i="56"/>
  <c r="BA275" i="56"/>
  <c r="BB275" i="56"/>
  <c r="BC275" i="56"/>
  <c r="AJ276" i="56"/>
  <c r="AK276" i="56"/>
  <c r="AL276" i="56"/>
  <c r="AM276" i="56"/>
  <c r="AN276" i="56"/>
  <c r="AO276" i="56"/>
  <c r="AP276" i="56"/>
  <c r="AQ276" i="56"/>
  <c r="AR276" i="56"/>
  <c r="AS276" i="56"/>
  <c r="AT276" i="56"/>
  <c r="AU276" i="56"/>
  <c r="AV276" i="56"/>
  <c r="AW276" i="56"/>
  <c r="AX276" i="56"/>
  <c r="AY276" i="56"/>
  <c r="AZ276" i="56"/>
  <c r="BA276" i="56"/>
  <c r="BB276" i="56"/>
  <c r="BC276" i="56"/>
  <c r="AJ277" i="56"/>
  <c r="AK277" i="56"/>
  <c r="AL277" i="56"/>
  <c r="AM277" i="56"/>
  <c r="AN277" i="56"/>
  <c r="AO277" i="56"/>
  <c r="AP277" i="56"/>
  <c r="AQ277" i="56"/>
  <c r="AR277" i="56"/>
  <c r="AS277" i="56"/>
  <c r="AT277" i="56"/>
  <c r="AU277" i="56"/>
  <c r="AV277" i="56"/>
  <c r="AW277" i="56"/>
  <c r="AX277" i="56"/>
  <c r="AY277" i="56"/>
  <c r="AZ277" i="56"/>
  <c r="BA277" i="56"/>
  <c r="BB277" i="56"/>
  <c r="BC277" i="56"/>
  <c r="AJ278" i="56"/>
  <c r="AK278" i="56"/>
  <c r="AL278" i="56"/>
  <c r="AM278" i="56"/>
  <c r="AN278" i="56"/>
  <c r="AO278" i="56"/>
  <c r="AP278" i="56"/>
  <c r="AQ278" i="56"/>
  <c r="AR278" i="56"/>
  <c r="AS278" i="56"/>
  <c r="AT278" i="56"/>
  <c r="AU278" i="56"/>
  <c r="AV278" i="56"/>
  <c r="AW278" i="56"/>
  <c r="AX278" i="56"/>
  <c r="AY278" i="56"/>
  <c r="AZ278" i="56"/>
  <c r="BA278" i="56"/>
  <c r="BB278" i="56"/>
  <c r="BC278" i="56"/>
  <c r="AJ279" i="56"/>
  <c r="AK279" i="56"/>
  <c r="AL279" i="56"/>
  <c r="AM279" i="56"/>
  <c r="AN279" i="56"/>
  <c r="AO279" i="56"/>
  <c r="AP279" i="56"/>
  <c r="AQ279" i="56"/>
  <c r="AR279" i="56"/>
  <c r="AS279" i="56"/>
  <c r="AT279" i="56"/>
  <c r="AU279" i="56"/>
  <c r="AV279" i="56"/>
  <c r="AW279" i="56"/>
  <c r="AX279" i="56"/>
  <c r="AY279" i="56"/>
  <c r="AZ279" i="56"/>
  <c r="BA279" i="56"/>
  <c r="BB279" i="56"/>
  <c r="BC279" i="56"/>
  <c r="AJ280" i="56"/>
  <c r="AK280" i="56"/>
  <c r="AL280" i="56"/>
  <c r="AM280" i="56"/>
  <c r="AN280" i="56"/>
  <c r="AO280" i="56"/>
  <c r="AP280" i="56"/>
  <c r="AQ280" i="56"/>
  <c r="AR280" i="56"/>
  <c r="AS280" i="56"/>
  <c r="AT280" i="56"/>
  <c r="AU280" i="56"/>
  <c r="AV280" i="56"/>
  <c r="AW280" i="56"/>
  <c r="AX280" i="56"/>
  <c r="AY280" i="56"/>
  <c r="AZ280" i="56"/>
  <c r="BA280" i="56"/>
  <c r="BB280" i="56"/>
  <c r="BC280" i="56"/>
  <c r="AJ281" i="56"/>
  <c r="AK281" i="56"/>
  <c r="AL281" i="56"/>
  <c r="AM281" i="56"/>
  <c r="AN281" i="56"/>
  <c r="AO281" i="56"/>
  <c r="AP281" i="56"/>
  <c r="AQ281" i="56"/>
  <c r="AR281" i="56"/>
  <c r="AS281" i="56"/>
  <c r="AT281" i="56"/>
  <c r="AU281" i="56"/>
  <c r="AV281" i="56"/>
  <c r="AW281" i="56"/>
  <c r="AX281" i="56"/>
  <c r="AY281" i="56"/>
  <c r="AZ281" i="56"/>
  <c r="BA281" i="56"/>
  <c r="BB281" i="56"/>
  <c r="BC281" i="56"/>
  <c r="AJ282" i="56"/>
  <c r="AK282" i="56"/>
  <c r="AL282" i="56"/>
  <c r="AM282" i="56"/>
  <c r="AN282" i="56"/>
  <c r="AO282" i="56"/>
  <c r="AP282" i="56"/>
  <c r="AQ282" i="56"/>
  <c r="AR282" i="56"/>
  <c r="AS282" i="56"/>
  <c r="AT282" i="56"/>
  <c r="AU282" i="56"/>
  <c r="AV282" i="56"/>
  <c r="AW282" i="56"/>
  <c r="AX282" i="56"/>
  <c r="AY282" i="56"/>
  <c r="AZ282" i="56"/>
  <c r="BA282" i="56"/>
  <c r="BB282" i="56"/>
  <c r="BC282" i="56"/>
  <c r="AJ283" i="56"/>
  <c r="AK283" i="56"/>
  <c r="AL283" i="56"/>
  <c r="AM283" i="56"/>
  <c r="AN283" i="56"/>
  <c r="AO283" i="56"/>
  <c r="AP283" i="56"/>
  <c r="AQ283" i="56"/>
  <c r="AR283" i="56"/>
  <c r="AS283" i="56"/>
  <c r="AT283" i="56"/>
  <c r="AU283" i="56"/>
  <c r="AV283" i="56"/>
  <c r="AW283" i="56"/>
  <c r="AX283" i="56"/>
  <c r="AY283" i="56"/>
  <c r="AZ283" i="56"/>
  <c r="BA283" i="56"/>
  <c r="BB283" i="56"/>
  <c r="BC283" i="56"/>
  <c r="AJ284" i="56"/>
  <c r="AK284" i="56"/>
  <c r="AL284" i="56"/>
  <c r="AM284" i="56"/>
  <c r="AN284" i="56"/>
  <c r="AO284" i="56"/>
  <c r="AP284" i="56"/>
  <c r="AQ284" i="56"/>
  <c r="AR284" i="56"/>
  <c r="AS284" i="56"/>
  <c r="AT284" i="56"/>
  <c r="AU284" i="56"/>
  <c r="AV284" i="56"/>
  <c r="AW284" i="56"/>
  <c r="AX284" i="56"/>
  <c r="AY284" i="56"/>
  <c r="AZ284" i="56"/>
  <c r="BA284" i="56"/>
  <c r="BB284" i="56"/>
  <c r="BC284" i="56"/>
  <c r="AJ285" i="56"/>
  <c r="AK285" i="56"/>
  <c r="AL285" i="56"/>
  <c r="AM285" i="56"/>
  <c r="AN285" i="56"/>
  <c r="AO285" i="56"/>
  <c r="AP285" i="56"/>
  <c r="AQ285" i="56"/>
  <c r="AR285" i="56"/>
  <c r="AS285" i="56"/>
  <c r="AT285" i="56"/>
  <c r="AU285" i="56"/>
  <c r="AV285" i="56"/>
  <c r="AW285" i="56"/>
  <c r="AX285" i="56"/>
  <c r="AY285" i="56"/>
  <c r="AZ285" i="56"/>
  <c r="BA285" i="56"/>
  <c r="BB285" i="56"/>
  <c r="BC285" i="56"/>
  <c r="AJ286" i="56"/>
  <c r="AK286" i="56"/>
  <c r="AL286" i="56"/>
  <c r="AM286" i="56"/>
  <c r="AN286" i="56"/>
  <c r="AO286" i="56"/>
  <c r="AP286" i="56"/>
  <c r="AQ286" i="56"/>
  <c r="AR286" i="56"/>
  <c r="AS286" i="56"/>
  <c r="AT286" i="56"/>
  <c r="AU286" i="56"/>
  <c r="AV286" i="56"/>
  <c r="AW286" i="56"/>
  <c r="AX286" i="56"/>
  <c r="AY286" i="56"/>
  <c r="AZ286" i="56"/>
  <c r="BA286" i="56"/>
  <c r="BB286" i="56"/>
  <c r="BC286" i="56"/>
  <c r="AJ287" i="56"/>
  <c r="AK287" i="56"/>
  <c r="AL287" i="56"/>
  <c r="AM287" i="56"/>
  <c r="AN287" i="56"/>
  <c r="AO287" i="56"/>
  <c r="AP287" i="56"/>
  <c r="AQ287" i="56"/>
  <c r="AR287" i="56"/>
  <c r="AS287" i="56"/>
  <c r="AT287" i="56"/>
  <c r="AU287" i="56"/>
  <c r="AV287" i="56"/>
  <c r="AW287" i="56"/>
  <c r="AX287" i="56"/>
  <c r="AY287" i="56"/>
  <c r="AZ287" i="56"/>
  <c r="BA287" i="56"/>
  <c r="BB287" i="56"/>
  <c r="BC287" i="56"/>
  <c r="AJ288" i="56"/>
  <c r="AK288" i="56"/>
  <c r="AL288" i="56"/>
  <c r="AM288" i="56"/>
  <c r="AN288" i="56"/>
  <c r="AO288" i="56"/>
  <c r="AP288" i="56"/>
  <c r="AQ288" i="56"/>
  <c r="AR288" i="56"/>
  <c r="AS288" i="56"/>
  <c r="AT288" i="56"/>
  <c r="AU288" i="56"/>
  <c r="AV288" i="56"/>
  <c r="AW288" i="56"/>
  <c r="AX288" i="56"/>
  <c r="AY288" i="56"/>
  <c r="AZ288" i="56"/>
  <c r="BA288" i="56"/>
  <c r="BB288" i="56"/>
  <c r="BC288" i="56"/>
  <c r="AJ289" i="56"/>
  <c r="AK289" i="56"/>
  <c r="AL289" i="56"/>
  <c r="AM289" i="56"/>
  <c r="AN289" i="56"/>
  <c r="AO289" i="56"/>
  <c r="AP289" i="56"/>
  <c r="AQ289" i="56"/>
  <c r="AR289" i="56"/>
  <c r="AS289" i="56"/>
  <c r="AT289" i="56"/>
  <c r="AU289" i="56"/>
  <c r="AV289" i="56"/>
  <c r="AW289" i="56"/>
  <c r="AX289" i="56"/>
  <c r="AY289" i="56"/>
  <c r="AZ289" i="56"/>
  <c r="BA289" i="56"/>
  <c r="BB289" i="56"/>
  <c r="BC289" i="56"/>
  <c r="AJ290" i="56"/>
  <c r="AK290" i="56"/>
  <c r="AL290" i="56"/>
  <c r="AM290" i="56"/>
  <c r="AN290" i="56"/>
  <c r="AO290" i="56"/>
  <c r="AP290" i="56"/>
  <c r="AQ290" i="56"/>
  <c r="AR290" i="56"/>
  <c r="AS290" i="56"/>
  <c r="AT290" i="56"/>
  <c r="AU290" i="56"/>
  <c r="AV290" i="56"/>
  <c r="AW290" i="56"/>
  <c r="AX290" i="56"/>
  <c r="AY290" i="56"/>
  <c r="AZ290" i="56"/>
  <c r="BA290" i="56"/>
  <c r="BB290" i="56"/>
  <c r="BC290" i="56"/>
  <c r="AJ291" i="56"/>
  <c r="AK291" i="56"/>
  <c r="AL291" i="56"/>
  <c r="AM291" i="56"/>
  <c r="AN291" i="56"/>
  <c r="AO291" i="56"/>
  <c r="AP291" i="56"/>
  <c r="AQ291" i="56"/>
  <c r="AR291" i="56"/>
  <c r="AS291" i="56"/>
  <c r="AT291" i="56"/>
  <c r="AU291" i="56"/>
  <c r="AV291" i="56"/>
  <c r="AW291" i="56"/>
  <c r="AX291" i="56"/>
  <c r="AY291" i="56"/>
  <c r="AZ291" i="56"/>
  <c r="BA291" i="56"/>
  <c r="BB291" i="56"/>
  <c r="BC291" i="56"/>
  <c r="AJ292" i="56"/>
  <c r="AK292" i="56"/>
  <c r="AL292" i="56"/>
  <c r="AM292" i="56"/>
  <c r="AN292" i="56"/>
  <c r="AO292" i="56"/>
  <c r="AP292" i="56"/>
  <c r="AQ292" i="56"/>
  <c r="AR292" i="56"/>
  <c r="AS292" i="56"/>
  <c r="AT292" i="56"/>
  <c r="AU292" i="56"/>
  <c r="AV292" i="56"/>
  <c r="AW292" i="56"/>
  <c r="AX292" i="56"/>
  <c r="AY292" i="56"/>
  <c r="AZ292" i="56"/>
  <c r="BA292" i="56"/>
  <c r="BB292" i="56"/>
  <c r="BC292" i="56"/>
  <c r="AJ293" i="56"/>
  <c r="AK293" i="56"/>
  <c r="AL293" i="56"/>
  <c r="AM293" i="56"/>
  <c r="AN293" i="56"/>
  <c r="AO293" i="56"/>
  <c r="AP293" i="56"/>
  <c r="AQ293" i="56"/>
  <c r="AR293" i="56"/>
  <c r="AS293" i="56"/>
  <c r="AT293" i="56"/>
  <c r="AU293" i="56"/>
  <c r="AV293" i="56"/>
  <c r="AW293" i="56"/>
  <c r="AX293" i="56"/>
  <c r="AY293" i="56"/>
  <c r="AZ293" i="56"/>
  <c r="BA293" i="56"/>
  <c r="BB293" i="56"/>
  <c r="BC293" i="56"/>
  <c r="AJ294" i="56"/>
  <c r="AK294" i="56"/>
  <c r="AL294" i="56"/>
  <c r="AM294" i="56"/>
  <c r="AN294" i="56"/>
  <c r="AO294" i="56"/>
  <c r="AP294" i="56"/>
  <c r="AQ294" i="56"/>
  <c r="AR294" i="56"/>
  <c r="AS294" i="56"/>
  <c r="AT294" i="56"/>
  <c r="AU294" i="56"/>
  <c r="AV294" i="56"/>
  <c r="AW294" i="56"/>
  <c r="AX294" i="56"/>
  <c r="AY294" i="56"/>
  <c r="AZ294" i="56"/>
  <c r="BA294" i="56"/>
  <c r="BB294" i="56"/>
  <c r="BC294" i="56"/>
  <c r="AJ295" i="56"/>
  <c r="AK295" i="56"/>
  <c r="AL295" i="56"/>
  <c r="AM295" i="56"/>
  <c r="AN295" i="56"/>
  <c r="AO295" i="56"/>
  <c r="AP295" i="56"/>
  <c r="AQ295" i="56"/>
  <c r="AR295" i="56"/>
  <c r="AS295" i="56"/>
  <c r="AT295" i="56"/>
  <c r="AU295" i="56"/>
  <c r="AV295" i="56"/>
  <c r="AW295" i="56"/>
  <c r="AX295" i="56"/>
  <c r="AY295" i="56"/>
  <c r="AZ295" i="56"/>
  <c r="BA295" i="56"/>
  <c r="BB295" i="56"/>
  <c r="BC295" i="56"/>
  <c r="AJ296" i="56"/>
  <c r="AK296" i="56"/>
  <c r="AL296" i="56"/>
  <c r="AM296" i="56"/>
  <c r="AN296" i="56"/>
  <c r="AO296" i="56"/>
  <c r="AP296" i="56"/>
  <c r="AQ296" i="56"/>
  <c r="AR296" i="56"/>
  <c r="AS296" i="56"/>
  <c r="AT296" i="56"/>
  <c r="AU296" i="56"/>
  <c r="AV296" i="56"/>
  <c r="AW296" i="56"/>
  <c r="AX296" i="56"/>
  <c r="AY296" i="56"/>
  <c r="AZ296" i="56"/>
  <c r="BA296" i="56"/>
  <c r="BB296" i="56"/>
  <c r="BC296" i="56"/>
  <c r="AJ297" i="56"/>
  <c r="AK297" i="56"/>
  <c r="AL297" i="56"/>
  <c r="AM297" i="56"/>
  <c r="AN297" i="56"/>
  <c r="AO297" i="56"/>
  <c r="AP297" i="56"/>
  <c r="AQ297" i="56"/>
  <c r="AR297" i="56"/>
  <c r="AS297" i="56"/>
  <c r="AT297" i="56"/>
  <c r="AU297" i="56"/>
  <c r="AV297" i="56"/>
  <c r="AW297" i="56"/>
  <c r="AX297" i="56"/>
  <c r="AY297" i="56"/>
  <c r="AZ297" i="56"/>
  <c r="BA297" i="56"/>
  <c r="BB297" i="56"/>
  <c r="BC297" i="56"/>
  <c r="AJ298" i="56"/>
  <c r="AK298" i="56"/>
  <c r="AL298" i="56"/>
  <c r="AM298" i="56"/>
  <c r="AN298" i="56"/>
  <c r="AO298" i="56"/>
  <c r="AP298" i="56"/>
  <c r="AQ298" i="56"/>
  <c r="AR298" i="56"/>
  <c r="AS298" i="56"/>
  <c r="AT298" i="56"/>
  <c r="AU298" i="56"/>
  <c r="AV298" i="56"/>
  <c r="AW298" i="56"/>
  <c r="AX298" i="56"/>
  <c r="AY298" i="56"/>
  <c r="AZ298" i="56"/>
  <c r="BA298" i="56"/>
  <c r="BB298" i="56"/>
  <c r="BC298" i="56"/>
  <c r="AJ299" i="56"/>
  <c r="AK299" i="56"/>
  <c r="AL299" i="56"/>
  <c r="AM299" i="56"/>
  <c r="AN299" i="56"/>
  <c r="AO299" i="56"/>
  <c r="AP299" i="56"/>
  <c r="AQ299" i="56"/>
  <c r="AR299" i="56"/>
  <c r="AS299" i="56"/>
  <c r="AT299" i="56"/>
  <c r="AU299" i="56"/>
  <c r="AV299" i="56"/>
  <c r="AW299" i="56"/>
  <c r="AX299" i="56"/>
  <c r="AY299" i="56"/>
  <c r="AZ299" i="56"/>
  <c r="BA299" i="56"/>
  <c r="BB299" i="56"/>
  <c r="BC299" i="56"/>
  <c r="AJ300" i="56"/>
  <c r="AK300" i="56"/>
  <c r="AL300" i="56"/>
  <c r="AM300" i="56"/>
  <c r="AN300" i="56"/>
  <c r="AO300" i="56"/>
  <c r="AP300" i="56"/>
  <c r="AQ300" i="56"/>
  <c r="AR300" i="56"/>
  <c r="AS300" i="56"/>
  <c r="AT300" i="56"/>
  <c r="AU300" i="56"/>
  <c r="AV300" i="56"/>
  <c r="AW300" i="56"/>
  <c r="AX300" i="56"/>
  <c r="AY300" i="56"/>
  <c r="AZ300" i="56"/>
  <c r="BA300" i="56"/>
  <c r="BB300" i="56"/>
  <c r="BC300" i="56"/>
  <c r="AJ301" i="56"/>
  <c r="AK301" i="56"/>
  <c r="AL301" i="56"/>
  <c r="AM301" i="56"/>
  <c r="AN301" i="56"/>
  <c r="AO301" i="56"/>
  <c r="AP301" i="56"/>
  <c r="AQ301" i="56"/>
  <c r="AR301" i="56"/>
  <c r="AS301" i="56"/>
  <c r="AT301" i="56"/>
  <c r="AU301" i="56"/>
  <c r="AV301" i="56"/>
  <c r="AW301" i="56"/>
  <c r="AX301" i="56"/>
  <c r="AY301" i="56"/>
  <c r="AZ301" i="56"/>
  <c r="BA301" i="56"/>
  <c r="BB301" i="56"/>
  <c r="BC301" i="56"/>
  <c r="AJ302" i="56"/>
  <c r="AK302" i="56"/>
  <c r="AL302" i="56"/>
  <c r="AM302" i="56"/>
  <c r="AN302" i="56"/>
  <c r="AO302" i="56"/>
  <c r="AP302" i="56"/>
  <c r="AQ302" i="56"/>
  <c r="AR302" i="56"/>
  <c r="AS302" i="56"/>
  <c r="AT302" i="56"/>
  <c r="AU302" i="56"/>
  <c r="AV302" i="56"/>
  <c r="AW302" i="56"/>
  <c r="AX302" i="56"/>
  <c r="AY302" i="56"/>
  <c r="AZ302" i="56"/>
  <c r="BA302" i="56"/>
  <c r="BB302" i="56"/>
  <c r="BC302" i="56"/>
  <c r="AJ303" i="56"/>
  <c r="AK303" i="56"/>
  <c r="AL303" i="56"/>
  <c r="AM303" i="56"/>
  <c r="AN303" i="56"/>
  <c r="AO303" i="56"/>
  <c r="AP303" i="56"/>
  <c r="AQ303" i="56"/>
  <c r="AR303" i="56"/>
  <c r="AS303" i="56"/>
  <c r="AT303" i="56"/>
  <c r="AU303" i="56"/>
  <c r="AV303" i="56"/>
  <c r="AW303" i="56"/>
  <c r="AX303" i="56"/>
  <c r="AY303" i="56"/>
  <c r="AZ303" i="56"/>
  <c r="BA303" i="56"/>
  <c r="BB303" i="56"/>
  <c r="BC303" i="56"/>
  <c r="AJ304" i="56"/>
  <c r="AK304" i="56"/>
  <c r="AL304" i="56"/>
  <c r="AM304" i="56"/>
  <c r="AN304" i="56"/>
  <c r="AO304" i="56"/>
  <c r="AP304" i="56"/>
  <c r="AQ304" i="56"/>
  <c r="AR304" i="56"/>
  <c r="AS304" i="56"/>
  <c r="AT304" i="56"/>
  <c r="AU304" i="56"/>
  <c r="AV304" i="56"/>
  <c r="AW304" i="56"/>
  <c r="AX304" i="56"/>
  <c r="AY304" i="56"/>
  <c r="AZ304" i="56"/>
  <c r="BA304" i="56"/>
  <c r="BB304" i="56"/>
  <c r="BC304" i="56"/>
  <c r="AJ305" i="56"/>
  <c r="AK305" i="56"/>
  <c r="AL305" i="56"/>
  <c r="AM305" i="56"/>
  <c r="AN305" i="56"/>
  <c r="AO305" i="56"/>
  <c r="AP305" i="56"/>
  <c r="AQ305" i="56"/>
  <c r="AR305" i="56"/>
  <c r="AS305" i="56"/>
  <c r="AT305" i="56"/>
  <c r="AU305" i="56"/>
  <c r="AV305" i="56"/>
  <c r="AW305" i="56"/>
  <c r="AX305" i="56"/>
  <c r="AY305" i="56"/>
  <c r="AZ305" i="56"/>
  <c r="BA305" i="56"/>
  <c r="BB305" i="56"/>
  <c r="BC305" i="56"/>
  <c r="AJ306" i="56"/>
  <c r="AK306" i="56"/>
  <c r="AL306" i="56"/>
  <c r="AM306" i="56"/>
  <c r="AN306" i="56"/>
  <c r="AO306" i="56"/>
  <c r="AP306" i="56"/>
  <c r="AQ306" i="56"/>
  <c r="AR306" i="56"/>
  <c r="AS306" i="56"/>
  <c r="AT306" i="56"/>
  <c r="AU306" i="56"/>
  <c r="AV306" i="56"/>
  <c r="AW306" i="56"/>
  <c r="AX306" i="56"/>
  <c r="AY306" i="56"/>
  <c r="AZ306" i="56"/>
  <c r="BA306" i="56"/>
  <c r="BB306" i="56"/>
  <c r="BC306" i="56"/>
  <c r="AJ307" i="56"/>
  <c r="AK307" i="56"/>
  <c r="AL307" i="56"/>
  <c r="AM307" i="56"/>
  <c r="AN307" i="56"/>
  <c r="AO307" i="56"/>
  <c r="AP307" i="56"/>
  <c r="AQ307" i="56"/>
  <c r="AR307" i="56"/>
  <c r="AS307" i="56"/>
  <c r="AT307" i="56"/>
  <c r="AU307" i="56"/>
  <c r="AV307" i="56"/>
  <c r="AW307" i="56"/>
  <c r="AX307" i="56"/>
  <c r="AY307" i="56"/>
  <c r="AZ307" i="56"/>
  <c r="BA307" i="56"/>
  <c r="BB307" i="56"/>
  <c r="BC307" i="56"/>
  <c r="AJ308" i="56"/>
  <c r="AK308" i="56"/>
  <c r="AL308" i="56"/>
  <c r="AM308" i="56"/>
  <c r="AN308" i="56"/>
  <c r="AO308" i="56"/>
  <c r="AP308" i="56"/>
  <c r="AQ308" i="56"/>
  <c r="AR308" i="56"/>
  <c r="AS308" i="56"/>
  <c r="AT308" i="56"/>
  <c r="AU308" i="56"/>
  <c r="AV308" i="56"/>
  <c r="AW308" i="56"/>
  <c r="AX308" i="56"/>
  <c r="AY308" i="56"/>
  <c r="AZ308" i="56"/>
  <c r="BA308" i="56"/>
  <c r="BB308" i="56"/>
  <c r="BC308" i="56"/>
  <c r="AJ309" i="56"/>
  <c r="AK309" i="56"/>
  <c r="AL309" i="56"/>
  <c r="AM309" i="56"/>
  <c r="AN309" i="56"/>
  <c r="AO309" i="56"/>
  <c r="AP309" i="56"/>
  <c r="AQ309" i="56"/>
  <c r="AR309" i="56"/>
  <c r="AS309" i="56"/>
  <c r="AT309" i="56"/>
  <c r="AU309" i="56"/>
  <c r="AV309" i="56"/>
  <c r="AW309" i="56"/>
  <c r="AX309" i="56"/>
  <c r="AY309" i="56"/>
  <c r="AZ309" i="56"/>
  <c r="BA309" i="56"/>
  <c r="BB309" i="56"/>
  <c r="BC309" i="56"/>
  <c r="AJ310" i="56"/>
  <c r="AK310" i="56"/>
  <c r="AL310" i="56"/>
  <c r="AM310" i="56"/>
  <c r="AN310" i="56"/>
  <c r="AO310" i="56"/>
  <c r="AP310" i="56"/>
  <c r="AQ310" i="56"/>
  <c r="AR310" i="56"/>
  <c r="AS310" i="56"/>
  <c r="AT310" i="56"/>
  <c r="AU310" i="56"/>
  <c r="AV310" i="56"/>
  <c r="AW310" i="56"/>
  <c r="AX310" i="56"/>
  <c r="AY310" i="56"/>
  <c r="AZ310" i="56"/>
  <c r="BA310" i="56"/>
  <c r="BB310" i="56"/>
  <c r="BC310" i="56"/>
  <c r="AJ311" i="56"/>
  <c r="AK311" i="56"/>
  <c r="AL311" i="56"/>
  <c r="AM311" i="56"/>
  <c r="AN311" i="56"/>
  <c r="AO311" i="56"/>
  <c r="AP311" i="56"/>
  <c r="AQ311" i="56"/>
  <c r="AR311" i="56"/>
  <c r="AS311" i="56"/>
  <c r="AT311" i="56"/>
  <c r="AU311" i="56"/>
  <c r="AV311" i="56"/>
  <c r="AW311" i="56"/>
  <c r="AX311" i="56"/>
  <c r="AY311" i="56"/>
  <c r="AZ311" i="56"/>
  <c r="BA311" i="56"/>
  <c r="BB311" i="56"/>
  <c r="BC311" i="56"/>
  <c r="AJ312" i="56"/>
  <c r="AK312" i="56"/>
  <c r="AL312" i="56"/>
  <c r="AM312" i="56"/>
  <c r="AN312" i="56"/>
  <c r="AO312" i="56"/>
  <c r="AP312" i="56"/>
  <c r="AQ312" i="56"/>
  <c r="AR312" i="56"/>
  <c r="AS312" i="56"/>
  <c r="AT312" i="56"/>
  <c r="AU312" i="56"/>
  <c r="AV312" i="56"/>
  <c r="AW312" i="56"/>
  <c r="AX312" i="56"/>
  <c r="AY312" i="56"/>
  <c r="AZ312" i="56"/>
  <c r="BA312" i="56"/>
  <c r="BB312" i="56"/>
  <c r="BC312" i="56"/>
  <c r="AJ313" i="56"/>
  <c r="AK313" i="56"/>
  <c r="AL313" i="56"/>
  <c r="AM313" i="56"/>
  <c r="AN313" i="56"/>
  <c r="AO313" i="56"/>
  <c r="AP313" i="56"/>
  <c r="AQ313" i="56"/>
  <c r="AR313" i="56"/>
  <c r="AS313" i="56"/>
  <c r="AT313" i="56"/>
  <c r="AU313" i="56"/>
  <c r="AV313" i="56"/>
  <c r="AW313" i="56"/>
  <c r="AX313" i="56"/>
  <c r="AY313" i="56"/>
  <c r="AZ313" i="56"/>
  <c r="BA313" i="56"/>
  <c r="BB313" i="56"/>
  <c r="BC313" i="56"/>
  <c r="AJ314" i="56"/>
  <c r="AK314" i="56"/>
  <c r="AL314" i="56"/>
  <c r="AM314" i="56"/>
  <c r="AN314" i="56"/>
  <c r="AO314" i="56"/>
  <c r="AP314" i="56"/>
  <c r="AQ314" i="56"/>
  <c r="AR314" i="56"/>
  <c r="AS314" i="56"/>
  <c r="AT314" i="56"/>
  <c r="AU314" i="56"/>
  <c r="AV314" i="56"/>
  <c r="AW314" i="56"/>
  <c r="AX314" i="56"/>
  <c r="AY314" i="56"/>
  <c r="AZ314" i="56"/>
  <c r="BA314" i="56"/>
  <c r="BB314" i="56"/>
  <c r="BC314" i="56"/>
  <c r="AJ315" i="56"/>
  <c r="AK315" i="56"/>
  <c r="AL315" i="56"/>
  <c r="AM315" i="56"/>
  <c r="AN315" i="56"/>
  <c r="AO315" i="56"/>
  <c r="AP315" i="56"/>
  <c r="AQ315" i="56"/>
  <c r="AR315" i="56"/>
  <c r="AS315" i="56"/>
  <c r="AT315" i="56"/>
  <c r="AU315" i="56"/>
  <c r="AV315" i="56"/>
  <c r="AW315" i="56"/>
  <c r="AX315" i="56"/>
  <c r="AY315" i="56"/>
  <c r="AZ315" i="56"/>
  <c r="BA315" i="56"/>
  <c r="BB315" i="56"/>
  <c r="BC315" i="56"/>
  <c r="AJ316" i="56"/>
  <c r="AK316" i="56"/>
  <c r="AL316" i="56"/>
  <c r="AM316" i="56"/>
  <c r="AN316" i="56"/>
  <c r="AO316" i="56"/>
  <c r="AP316" i="56"/>
  <c r="AQ316" i="56"/>
  <c r="AR316" i="56"/>
  <c r="AS316" i="56"/>
  <c r="AT316" i="56"/>
  <c r="AU316" i="56"/>
  <c r="AV316" i="56"/>
  <c r="AW316" i="56"/>
  <c r="AX316" i="56"/>
  <c r="AY316" i="56"/>
  <c r="AZ316" i="56"/>
  <c r="BA316" i="56"/>
  <c r="BB316" i="56"/>
  <c r="BC316" i="56"/>
  <c r="AJ317" i="56"/>
  <c r="AK317" i="56"/>
  <c r="AL317" i="56"/>
  <c r="AM317" i="56"/>
  <c r="AN317" i="56"/>
  <c r="AO317" i="56"/>
  <c r="AP317" i="56"/>
  <c r="AQ317" i="56"/>
  <c r="AR317" i="56"/>
  <c r="AS317" i="56"/>
  <c r="AT317" i="56"/>
  <c r="AU317" i="56"/>
  <c r="AV317" i="56"/>
  <c r="AW317" i="56"/>
  <c r="AX317" i="56"/>
  <c r="AY317" i="56"/>
  <c r="AZ317" i="56"/>
  <c r="BA317" i="56"/>
  <c r="BB317" i="56"/>
  <c r="BC317" i="56"/>
  <c r="AJ318" i="56"/>
  <c r="AK318" i="56"/>
  <c r="AL318" i="56"/>
  <c r="AM318" i="56"/>
  <c r="AN318" i="56"/>
  <c r="AO318" i="56"/>
  <c r="AP318" i="56"/>
  <c r="AQ318" i="56"/>
  <c r="AR318" i="56"/>
  <c r="AS318" i="56"/>
  <c r="AT318" i="56"/>
  <c r="AU318" i="56"/>
  <c r="AV318" i="56"/>
  <c r="AW318" i="56"/>
  <c r="AX318" i="56"/>
  <c r="AY318" i="56"/>
  <c r="AZ318" i="56"/>
  <c r="BA318" i="56"/>
  <c r="BB318" i="56"/>
  <c r="BC318" i="56"/>
  <c r="AJ319" i="56"/>
  <c r="AK319" i="56"/>
  <c r="AL319" i="56"/>
  <c r="AM319" i="56"/>
  <c r="AN319" i="56"/>
  <c r="AO319" i="56"/>
  <c r="AP319" i="56"/>
  <c r="AQ319" i="56"/>
  <c r="AR319" i="56"/>
  <c r="AS319" i="56"/>
  <c r="AT319" i="56"/>
  <c r="AU319" i="56"/>
  <c r="AV319" i="56"/>
  <c r="AW319" i="56"/>
  <c r="AX319" i="56"/>
  <c r="AY319" i="56"/>
  <c r="AZ319" i="56"/>
  <c r="BA319" i="56"/>
  <c r="BB319" i="56"/>
  <c r="BC319" i="56"/>
  <c r="AJ320" i="56"/>
  <c r="AK320" i="56"/>
  <c r="AL320" i="56"/>
  <c r="AM320" i="56"/>
  <c r="AN320" i="56"/>
  <c r="AO320" i="56"/>
  <c r="AP320" i="56"/>
  <c r="AQ320" i="56"/>
  <c r="AR320" i="56"/>
  <c r="AS320" i="56"/>
  <c r="AT320" i="56"/>
  <c r="AU320" i="56"/>
  <c r="AV320" i="56"/>
  <c r="AW320" i="56"/>
  <c r="AX320" i="56"/>
  <c r="AY320" i="56"/>
  <c r="AZ320" i="56"/>
  <c r="BA320" i="56"/>
  <c r="BB320" i="56"/>
  <c r="BC320" i="56"/>
  <c r="AJ321" i="56"/>
  <c r="AK321" i="56"/>
  <c r="AL321" i="56"/>
  <c r="AM321" i="56"/>
  <c r="AN321" i="56"/>
  <c r="AO321" i="56"/>
  <c r="AP321" i="56"/>
  <c r="AQ321" i="56"/>
  <c r="AR321" i="56"/>
  <c r="AS321" i="56"/>
  <c r="AT321" i="56"/>
  <c r="AU321" i="56"/>
  <c r="AV321" i="56"/>
  <c r="AW321" i="56"/>
  <c r="AX321" i="56"/>
  <c r="AY321" i="56"/>
  <c r="AZ321" i="56"/>
  <c r="BA321" i="56"/>
  <c r="BB321" i="56"/>
  <c r="BC321" i="56"/>
  <c r="AJ322" i="56"/>
  <c r="AK322" i="56"/>
  <c r="AL322" i="56"/>
  <c r="AM322" i="56"/>
  <c r="AN322" i="56"/>
  <c r="AO322" i="56"/>
  <c r="AP322" i="56"/>
  <c r="AQ322" i="56"/>
  <c r="AR322" i="56"/>
  <c r="AS322" i="56"/>
  <c r="AT322" i="56"/>
  <c r="AU322" i="56"/>
  <c r="AV322" i="56"/>
  <c r="AW322" i="56"/>
  <c r="AX322" i="56"/>
  <c r="AY322" i="56"/>
  <c r="AZ322" i="56"/>
  <c r="BA322" i="56"/>
  <c r="BB322" i="56"/>
  <c r="BC322" i="56"/>
  <c r="AJ323" i="56"/>
  <c r="AK323" i="56"/>
  <c r="AL323" i="56"/>
  <c r="AM323" i="56"/>
  <c r="AN323" i="56"/>
  <c r="AO323" i="56"/>
  <c r="AP323" i="56"/>
  <c r="AQ323" i="56"/>
  <c r="AR323" i="56"/>
  <c r="AS323" i="56"/>
  <c r="AT323" i="56"/>
  <c r="AU323" i="56"/>
  <c r="AV323" i="56"/>
  <c r="AW323" i="56"/>
  <c r="AX323" i="56"/>
  <c r="AY323" i="56"/>
  <c r="AZ323" i="56"/>
  <c r="BA323" i="56"/>
  <c r="BB323" i="56"/>
  <c r="BC323" i="56"/>
  <c r="AJ324" i="56"/>
  <c r="AK324" i="56"/>
  <c r="AL324" i="56"/>
  <c r="AM324" i="56"/>
  <c r="AN324" i="56"/>
  <c r="AO324" i="56"/>
  <c r="AP324" i="56"/>
  <c r="AQ324" i="56"/>
  <c r="AR324" i="56"/>
  <c r="AS324" i="56"/>
  <c r="AT324" i="56"/>
  <c r="AU324" i="56"/>
  <c r="AV324" i="56"/>
  <c r="AW324" i="56"/>
  <c r="AX324" i="56"/>
  <c r="AY324" i="56"/>
  <c r="AZ324" i="56"/>
  <c r="BA324" i="56"/>
  <c r="BB324" i="56"/>
  <c r="BC324" i="56"/>
  <c r="AJ325" i="56"/>
  <c r="AK325" i="56"/>
  <c r="AL325" i="56"/>
  <c r="AM325" i="56"/>
  <c r="AN325" i="56"/>
  <c r="AO325" i="56"/>
  <c r="AP325" i="56"/>
  <c r="AQ325" i="56"/>
  <c r="AR325" i="56"/>
  <c r="AS325" i="56"/>
  <c r="AT325" i="56"/>
  <c r="AU325" i="56"/>
  <c r="AV325" i="56"/>
  <c r="AW325" i="56"/>
  <c r="AX325" i="56"/>
  <c r="AY325" i="56"/>
  <c r="AZ325" i="56"/>
  <c r="BA325" i="56"/>
  <c r="BB325" i="56"/>
  <c r="BC325" i="56"/>
  <c r="AJ326" i="56"/>
  <c r="AK326" i="56"/>
  <c r="AL326" i="56"/>
  <c r="AM326" i="56"/>
  <c r="AN326" i="56"/>
  <c r="AO326" i="56"/>
  <c r="AP326" i="56"/>
  <c r="AQ326" i="56"/>
  <c r="AR326" i="56"/>
  <c r="AS326" i="56"/>
  <c r="AT326" i="56"/>
  <c r="AU326" i="56"/>
  <c r="AV326" i="56"/>
  <c r="AW326" i="56"/>
  <c r="AX326" i="56"/>
  <c r="AY326" i="56"/>
  <c r="AZ326" i="56"/>
  <c r="BA326" i="56"/>
  <c r="BB326" i="56"/>
  <c r="BC326" i="56"/>
  <c r="AJ327" i="56"/>
  <c r="AK327" i="56"/>
  <c r="AL327" i="56"/>
  <c r="AM327" i="56"/>
  <c r="AN327" i="56"/>
  <c r="AO327" i="56"/>
  <c r="AP327" i="56"/>
  <c r="AQ327" i="56"/>
  <c r="AR327" i="56"/>
  <c r="AS327" i="56"/>
  <c r="AT327" i="56"/>
  <c r="AU327" i="56"/>
  <c r="AV327" i="56"/>
  <c r="AW327" i="56"/>
  <c r="AX327" i="56"/>
  <c r="AY327" i="56"/>
  <c r="AZ327" i="56"/>
  <c r="BA327" i="56"/>
  <c r="BB327" i="56"/>
  <c r="BC327" i="56"/>
  <c r="AJ328" i="56"/>
  <c r="AK328" i="56"/>
  <c r="AL328" i="56"/>
  <c r="AM328" i="56"/>
  <c r="AN328" i="56"/>
  <c r="AO328" i="56"/>
  <c r="AP328" i="56"/>
  <c r="AQ328" i="56"/>
  <c r="AR328" i="56"/>
  <c r="AS328" i="56"/>
  <c r="AT328" i="56"/>
  <c r="AU328" i="56"/>
  <c r="AV328" i="56"/>
  <c r="AW328" i="56"/>
  <c r="AX328" i="56"/>
  <c r="AY328" i="56"/>
  <c r="AZ328" i="56"/>
  <c r="BA328" i="56"/>
  <c r="BB328" i="56"/>
  <c r="BC328" i="56"/>
  <c r="AJ329" i="56"/>
  <c r="AK329" i="56"/>
  <c r="AL329" i="56"/>
  <c r="AM329" i="56"/>
  <c r="AN329" i="56"/>
  <c r="AO329" i="56"/>
  <c r="AP329" i="56"/>
  <c r="AQ329" i="56"/>
  <c r="AR329" i="56"/>
  <c r="AS329" i="56"/>
  <c r="AT329" i="56"/>
  <c r="AU329" i="56"/>
  <c r="AV329" i="56"/>
  <c r="AW329" i="56"/>
  <c r="AX329" i="56"/>
  <c r="AY329" i="56"/>
  <c r="AZ329" i="56"/>
  <c r="BA329" i="56"/>
  <c r="BB329" i="56"/>
  <c r="BC329" i="56"/>
  <c r="AJ330" i="56"/>
  <c r="AK330" i="56"/>
  <c r="AL330" i="56"/>
  <c r="AM330" i="56"/>
  <c r="AN330" i="56"/>
  <c r="AO330" i="56"/>
  <c r="AP330" i="56"/>
  <c r="AQ330" i="56"/>
  <c r="AR330" i="56"/>
  <c r="AS330" i="56"/>
  <c r="AT330" i="56"/>
  <c r="AU330" i="56"/>
  <c r="AV330" i="56"/>
  <c r="AW330" i="56"/>
  <c r="AX330" i="56"/>
  <c r="AY330" i="56"/>
  <c r="AZ330" i="56"/>
  <c r="BA330" i="56"/>
  <c r="BB330" i="56"/>
  <c r="BC330" i="56"/>
  <c r="AJ331" i="56"/>
  <c r="AK331" i="56"/>
  <c r="AL331" i="56"/>
  <c r="AM331" i="56"/>
  <c r="AN331" i="56"/>
  <c r="AO331" i="56"/>
  <c r="AP331" i="56"/>
  <c r="AQ331" i="56"/>
  <c r="AR331" i="56"/>
  <c r="AS331" i="56"/>
  <c r="AT331" i="56"/>
  <c r="AU331" i="56"/>
  <c r="AV331" i="56"/>
  <c r="AW331" i="56"/>
  <c r="AX331" i="56"/>
  <c r="AY331" i="56"/>
  <c r="AZ331" i="56"/>
  <c r="BA331" i="56"/>
  <c r="BB331" i="56"/>
  <c r="BC331" i="56"/>
  <c r="AJ763" i="56"/>
  <c r="AK763" i="56"/>
  <c r="AL763" i="56"/>
  <c r="AM763" i="56"/>
  <c r="AN763" i="56"/>
  <c r="AO763" i="56"/>
  <c r="AP763" i="56"/>
  <c r="AQ763" i="56"/>
  <c r="AR763" i="56"/>
  <c r="AS763" i="56"/>
  <c r="AT763" i="56"/>
  <c r="AU763" i="56"/>
  <c r="AV763" i="56"/>
  <c r="AW763" i="56"/>
  <c r="AX763" i="56"/>
  <c r="AY763" i="56"/>
  <c r="AZ763" i="56"/>
  <c r="BA763" i="56"/>
  <c r="BB763" i="56"/>
  <c r="BC763" i="56"/>
  <c r="AJ333" i="56"/>
  <c r="AK333" i="56"/>
  <c r="AL333" i="56"/>
  <c r="AM333" i="56"/>
  <c r="AN333" i="56"/>
  <c r="AO333" i="56"/>
  <c r="AP333" i="56"/>
  <c r="AQ333" i="56"/>
  <c r="AR333" i="56"/>
  <c r="AS333" i="56"/>
  <c r="AT333" i="56"/>
  <c r="AU333" i="56"/>
  <c r="AV333" i="56"/>
  <c r="AW333" i="56"/>
  <c r="AX333" i="56"/>
  <c r="AY333" i="56"/>
  <c r="AZ333" i="56"/>
  <c r="BA333" i="56"/>
  <c r="BB333" i="56"/>
  <c r="BC333" i="56"/>
  <c r="AJ334" i="56"/>
  <c r="AK334" i="56"/>
  <c r="AL334" i="56"/>
  <c r="AM334" i="56"/>
  <c r="AN334" i="56"/>
  <c r="AO334" i="56"/>
  <c r="AP334" i="56"/>
  <c r="AQ334" i="56"/>
  <c r="AR334" i="56"/>
  <c r="AS334" i="56"/>
  <c r="AT334" i="56"/>
  <c r="AU334" i="56"/>
  <c r="AV334" i="56"/>
  <c r="AW334" i="56"/>
  <c r="AX334" i="56"/>
  <c r="AY334" i="56"/>
  <c r="AZ334" i="56"/>
  <c r="BA334" i="56"/>
  <c r="BB334" i="56"/>
  <c r="BC334" i="56"/>
  <c r="AJ335" i="56"/>
  <c r="AK335" i="56"/>
  <c r="AL335" i="56"/>
  <c r="AM335" i="56"/>
  <c r="AN335" i="56"/>
  <c r="AO335" i="56"/>
  <c r="AP335" i="56"/>
  <c r="AQ335" i="56"/>
  <c r="AR335" i="56"/>
  <c r="AS335" i="56"/>
  <c r="AT335" i="56"/>
  <c r="AU335" i="56"/>
  <c r="AV335" i="56"/>
  <c r="AW335" i="56"/>
  <c r="AX335" i="56"/>
  <c r="AY335" i="56"/>
  <c r="AZ335" i="56"/>
  <c r="BA335" i="56"/>
  <c r="BB335" i="56"/>
  <c r="BC335" i="56"/>
  <c r="AJ336" i="56"/>
  <c r="AK336" i="56"/>
  <c r="AL336" i="56"/>
  <c r="AM336" i="56"/>
  <c r="AN336" i="56"/>
  <c r="AO336" i="56"/>
  <c r="AP336" i="56"/>
  <c r="AQ336" i="56"/>
  <c r="AR336" i="56"/>
  <c r="AS336" i="56"/>
  <c r="AT336" i="56"/>
  <c r="AU336" i="56"/>
  <c r="AV336" i="56"/>
  <c r="AW336" i="56"/>
  <c r="AX336" i="56"/>
  <c r="AY336" i="56"/>
  <c r="AZ336" i="56"/>
  <c r="BA336" i="56"/>
  <c r="BB336" i="56"/>
  <c r="BC336" i="56"/>
  <c r="AJ337" i="56"/>
  <c r="AK337" i="56"/>
  <c r="AL337" i="56"/>
  <c r="AM337" i="56"/>
  <c r="AN337" i="56"/>
  <c r="AO337" i="56"/>
  <c r="AP337" i="56"/>
  <c r="AQ337" i="56"/>
  <c r="AR337" i="56"/>
  <c r="AS337" i="56"/>
  <c r="AT337" i="56"/>
  <c r="AU337" i="56"/>
  <c r="AV337" i="56"/>
  <c r="AW337" i="56"/>
  <c r="AX337" i="56"/>
  <c r="AY337" i="56"/>
  <c r="AZ337" i="56"/>
  <c r="BA337" i="56"/>
  <c r="BB337" i="56"/>
  <c r="BC337" i="56"/>
  <c r="AJ338" i="56"/>
  <c r="AK338" i="56"/>
  <c r="AL338" i="56"/>
  <c r="AM338" i="56"/>
  <c r="AN338" i="56"/>
  <c r="AO338" i="56"/>
  <c r="AP338" i="56"/>
  <c r="AQ338" i="56"/>
  <c r="AR338" i="56"/>
  <c r="AS338" i="56"/>
  <c r="AT338" i="56"/>
  <c r="AU338" i="56"/>
  <c r="AV338" i="56"/>
  <c r="AW338" i="56"/>
  <c r="AX338" i="56"/>
  <c r="AY338" i="56"/>
  <c r="AZ338" i="56"/>
  <c r="BA338" i="56"/>
  <c r="BB338" i="56"/>
  <c r="BC338" i="56"/>
  <c r="AJ339" i="56"/>
  <c r="AK339" i="56"/>
  <c r="AL339" i="56"/>
  <c r="AM339" i="56"/>
  <c r="AN339" i="56"/>
  <c r="AO339" i="56"/>
  <c r="AP339" i="56"/>
  <c r="AQ339" i="56"/>
  <c r="AR339" i="56"/>
  <c r="AS339" i="56"/>
  <c r="AT339" i="56"/>
  <c r="AU339" i="56"/>
  <c r="AV339" i="56"/>
  <c r="AW339" i="56"/>
  <c r="AX339" i="56"/>
  <c r="AY339" i="56"/>
  <c r="AZ339" i="56"/>
  <c r="BA339" i="56"/>
  <c r="BB339" i="56"/>
  <c r="BC339" i="56"/>
  <c r="AJ340" i="56"/>
  <c r="AK340" i="56"/>
  <c r="AL340" i="56"/>
  <c r="AM340" i="56"/>
  <c r="AN340" i="56"/>
  <c r="AO340" i="56"/>
  <c r="AP340" i="56"/>
  <c r="AQ340" i="56"/>
  <c r="AR340" i="56"/>
  <c r="AS340" i="56"/>
  <c r="AT340" i="56"/>
  <c r="AU340" i="56"/>
  <c r="AV340" i="56"/>
  <c r="AW340" i="56"/>
  <c r="AX340" i="56"/>
  <c r="AY340" i="56"/>
  <c r="AZ340" i="56"/>
  <c r="BA340" i="56"/>
  <c r="BB340" i="56"/>
  <c r="BC340" i="56"/>
  <c r="AJ341" i="56"/>
  <c r="AK341" i="56"/>
  <c r="AL341" i="56"/>
  <c r="AM341" i="56"/>
  <c r="AN341" i="56"/>
  <c r="AO341" i="56"/>
  <c r="AP341" i="56"/>
  <c r="AQ341" i="56"/>
  <c r="AR341" i="56"/>
  <c r="AS341" i="56"/>
  <c r="AT341" i="56"/>
  <c r="AU341" i="56"/>
  <c r="AV341" i="56"/>
  <c r="AW341" i="56"/>
  <c r="AX341" i="56"/>
  <c r="AY341" i="56"/>
  <c r="AZ341" i="56"/>
  <c r="BA341" i="56"/>
  <c r="BB341" i="56"/>
  <c r="BC341" i="56"/>
  <c r="AJ342" i="56"/>
  <c r="AK342" i="56"/>
  <c r="AL342" i="56"/>
  <c r="AM342" i="56"/>
  <c r="AN342" i="56"/>
  <c r="AO342" i="56"/>
  <c r="AP342" i="56"/>
  <c r="AQ342" i="56"/>
  <c r="AR342" i="56"/>
  <c r="AS342" i="56"/>
  <c r="AT342" i="56"/>
  <c r="AU342" i="56"/>
  <c r="AV342" i="56"/>
  <c r="AW342" i="56"/>
  <c r="AX342" i="56"/>
  <c r="AY342" i="56"/>
  <c r="AZ342" i="56"/>
  <c r="BA342" i="56"/>
  <c r="BB342" i="56"/>
  <c r="BC342" i="56"/>
  <c r="AJ343" i="56"/>
  <c r="AK343" i="56"/>
  <c r="AL343" i="56"/>
  <c r="AM343" i="56"/>
  <c r="AN343" i="56"/>
  <c r="AO343" i="56"/>
  <c r="AP343" i="56"/>
  <c r="AQ343" i="56"/>
  <c r="AR343" i="56"/>
  <c r="AS343" i="56"/>
  <c r="AT343" i="56"/>
  <c r="AU343" i="56"/>
  <c r="AV343" i="56"/>
  <c r="AW343" i="56"/>
  <c r="AX343" i="56"/>
  <c r="AY343" i="56"/>
  <c r="AZ343" i="56"/>
  <c r="BA343" i="56"/>
  <c r="BB343" i="56"/>
  <c r="BC343" i="56"/>
  <c r="AJ344" i="56"/>
  <c r="AK344" i="56"/>
  <c r="AL344" i="56"/>
  <c r="AM344" i="56"/>
  <c r="AN344" i="56"/>
  <c r="AO344" i="56"/>
  <c r="AP344" i="56"/>
  <c r="AQ344" i="56"/>
  <c r="AR344" i="56"/>
  <c r="AS344" i="56"/>
  <c r="AT344" i="56"/>
  <c r="AU344" i="56"/>
  <c r="AV344" i="56"/>
  <c r="AW344" i="56"/>
  <c r="AX344" i="56"/>
  <c r="AY344" i="56"/>
  <c r="AZ344" i="56"/>
  <c r="BA344" i="56"/>
  <c r="BB344" i="56"/>
  <c r="BC344" i="56"/>
  <c r="AJ345" i="56"/>
  <c r="AK345" i="56"/>
  <c r="AL345" i="56"/>
  <c r="AM345" i="56"/>
  <c r="AN345" i="56"/>
  <c r="AO345" i="56"/>
  <c r="AP345" i="56"/>
  <c r="AQ345" i="56"/>
  <c r="AR345" i="56"/>
  <c r="AS345" i="56"/>
  <c r="AT345" i="56"/>
  <c r="AU345" i="56"/>
  <c r="AV345" i="56"/>
  <c r="AW345" i="56"/>
  <c r="AX345" i="56"/>
  <c r="AY345" i="56"/>
  <c r="AZ345" i="56"/>
  <c r="BA345" i="56"/>
  <c r="BB345" i="56"/>
  <c r="BC345" i="56"/>
  <c r="AJ346" i="56"/>
  <c r="AK346" i="56"/>
  <c r="AL346" i="56"/>
  <c r="AM346" i="56"/>
  <c r="AN346" i="56"/>
  <c r="AO346" i="56"/>
  <c r="AP346" i="56"/>
  <c r="AQ346" i="56"/>
  <c r="AR346" i="56"/>
  <c r="AS346" i="56"/>
  <c r="AT346" i="56"/>
  <c r="AU346" i="56"/>
  <c r="AV346" i="56"/>
  <c r="AW346" i="56"/>
  <c r="AX346" i="56"/>
  <c r="AY346" i="56"/>
  <c r="AZ346" i="56"/>
  <c r="BA346" i="56"/>
  <c r="BB346" i="56"/>
  <c r="BC346" i="56"/>
  <c r="AJ347" i="56"/>
  <c r="AK347" i="56"/>
  <c r="AL347" i="56"/>
  <c r="AM347" i="56"/>
  <c r="AN347" i="56"/>
  <c r="AO347" i="56"/>
  <c r="AP347" i="56"/>
  <c r="AQ347" i="56"/>
  <c r="AR347" i="56"/>
  <c r="AS347" i="56"/>
  <c r="AT347" i="56"/>
  <c r="AU347" i="56"/>
  <c r="AV347" i="56"/>
  <c r="AW347" i="56"/>
  <c r="AX347" i="56"/>
  <c r="AY347" i="56"/>
  <c r="AZ347" i="56"/>
  <c r="BA347" i="56"/>
  <c r="BB347" i="56"/>
  <c r="BC347" i="56"/>
  <c r="AJ348" i="56"/>
  <c r="AK348" i="56"/>
  <c r="AL348" i="56"/>
  <c r="AM348" i="56"/>
  <c r="AN348" i="56"/>
  <c r="AO348" i="56"/>
  <c r="AP348" i="56"/>
  <c r="AQ348" i="56"/>
  <c r="AR348" i="56"/>
  <c r="AS348" i="56"/>
  <c r="AT348" i="56"/>
  <c r="AU348" i="56"/>
  <c r="AV348" i="56"/>
  <c r="AW348" i="56"/>
  <c r="AX348" i="56"/>
  <c r="AY348" i="56"/>
  <c r="AZ348" i="56"/>
  <c r="BA348" i="56"/>
  <c r="BB348" i="56"/>
  <c r="BC348" i="56"/>
  <c r="AJ349" i="56"/>
  <c r="AK349" i="56"/>
  <c r="AL349" i="56"/>
  <c r="AM349" i="56"/>
  <c r="AN349" i="56"/>
  <c r="AO349" i="56"/>
  <c r="AP349" i="56"/>
  <c r="AQ349" i="56"/>
  <c r="AR349" i="56"/>
  <c r="AS349" i="56"/>
  <c r="AT349" i="56"/>
  <c r="AU349" i="56"/>
  <c r="AV349" i="56"/>
  <c r="AW349" i="56"/>
  <c r="AX349" i="56"/>
  <c r="AY349" i="56"/>
  <c r="AZ349" i="56"/>
  <c r="BA349" i="56"/>
  <c r="BB349" i="56"/>
  <c r="BC349" i="56"/>
  <c r="AJ350" i="56"/>
  <c r="AK350" i="56"/>
  <c r="AL350" i="56"/>
  <c r="AM350" i="56"/>
  <c r="AN350" i="56"/>
  <c r="AO350" i="56"/>
  <c r="AP350" i="56"/>
  <c r="AQ350" i="56"/>
  <c r="AR350" i="56"/>
  <c r="AS350" i="56"/>
  <c r="AT350" i="56"/>
  <c r="AU350" i="56"/>
  <c r="AV350" i="56"/>
  <c r="AW350" i="56"/>
  <c r="AX350" i="56"/>
  <c r="AY350" i="56"/>
  <c r="AZ350" i="56"/>
  <c r="BA350" i="56"/>
  <c r="BB350" i="56"/>
  <c r="BC350" i="56"/>
  <c r="AJ351" i="56"/>
  <c r="AK351" i="56"/>
  <c r="AL351" i="56"/>
  <c r="AM351" i="56"/>
  <c r="AN351" i="56"/>
  <c r="AO351" i="56"/>
  <c r="AP351" i="56"/>
  <c r="AQ351" i="56"/>
  <c r="AR351" i="56"/>
  <c r="AS351" i="56"/>
  <c r="AT351" i="56"/>
  <c r="AU351" i="56"/>
  <c r="AV351" i="56"/>
  <c r="AW351" i="56"/>
  <c r="AX351" i="56"/>
  <c r="AY351" i="56"/>
  <c r="AZ351" i="56"/>
  <c r="BA351" i="56"/>
  <c r="BB351" i="56"/>
  <c r="BC351" i="56"/>
  <c r="AJ352" i="56"/>
  <c r="AK352" i="56"/>
  <c r="AL352" i="56"/>
  <c r="AM352" i="56"/>
  <c r="AN352" i="56"/>
  <c r="AO352" i="56"/>
  <c r="AP352" i="56"/>
  <c r="AQ352" i="56"/>
  <c r="AR352" i="56"/>
  <c r="AS352" i="56"/>
  <c r="AT352" i="56"/>
  <c r="AU352" i="56"/>
  <c r="AV352" i="56"/>
  <c r="AW352" i="56"/>
  <c r="AX352" i="56"/>
  <c r="AY352" i="56"/>
  <c r="AZ352" i="56"/>
  <c r="BA352" i="56"/>
  <c r="BB352" i="56"/>
  <c r="BC352" i="56"/>
  <c r="AJ353" i="56"/>
  <c r="AK353" i="56"/>
  <c r="AL353" i="56"/>
  <c r="AM353" i="56"/>
  <c r="AN353" i="56"/>
  <c r="AO353" i="56"/>
  <c r="AP353" i="56"/>
  <c r="AQ353" i="56"/>
  <c r="AR353" i="56"/>
  <c r="AS353" i="56"/>
  <c r="AT353" i="56"/>
  <c r="AU353" i="56"/>
  <c r="AV353" i="56"/>
  <c r="AW353" i="56"/>
  <c r="AX353" i="56"/>
  <c r="AY353" i="56"/>
  <c r="AZ353" i="56"/>
  <c r="BA353" i="56"/>
  <c r="BB353" i="56"/>
  <c r="BC353" i="56"/>
  <c r="AJ354" i="56"/>
  <c r="AK354" i="56"/>
  <c r="AL354" i="56"/>
  <c r="AM354" i="56"/>
  <c r="AN354" i="56"/>
  <c r="AO354" i="56"/>
  <c r="AP354" i="56"/>
  <c r="AQ354" i="56"/>
  <c r="AR354" i="56"/>
  <c r="AS354" i="56"/>
  <c r="AT354" i="56"/>
  <c r="AU354" i="56"/>
  <c r="AV354" i="56"/>
  <c r="AW354" i="56"/>
  <c r="AX354" i="56"/>
  <c r="AY354" i="56"/>
  <c r="AZ354" i="56"/>
  <c r="BA354" i="56"/>
  <c r="BB354" i="56"/>
  <c r="BC354" i="56"/>
  <c r="AJ355" i="56"/>
  <c r="AK355" i="56"/>
  <c r="AL355" i="56"/>
  <c r="AM355" i="56"/>
  <c r="AN355" i="56"/>
  <c r="AO355" i="56"/>
  <c r="AP355" i="56"/>
  <c r="AQ355" i="56"/>
  <c r="AR355" i="56"/>
  <c r="AS355" i="56"/>
  <c r="AT355" i="56"/>
  <c r="AU355" i="56"/>
  <c r="AV355" i="56"/>
  <c r="AW355" i="56"/>
  <c r="AX355" i="56"/>
  <c r="AY355" i="56"/>
  <c r="AZ355" i="56"/>
  <c r="BA355" i="56"/>
  <c r="BB355" i="56"/>
  <c r="BC355" i="56"/>
  <c r="AJ356" i="56"/>
  <c r="AK356" i="56"/>
  <c r="AL356" i="56"/>
  <c r="AM356" i="56"/>
  <c r="AN356" i="56"/>
  <c r="AO356" i="56"/>
  <c r="AP356" i="56"/>
  <c r="AQ356" i="56"/>
  <c r="AR356" i="56"/>
  <c r="AS356" i="56"/>
  <c r="AT356" i="56"/>
  <c r="AU356" i="56"/>
  <c r="AV356" i="56"/>
  <c r="AW356" i="56"/>
  <c r="AX356" i="56"/>
  <c r="AY356" i="56"/>
  <c r="AZ356" i="56"/>
  <c r="BA356" i="56"/>
  <c r="BB356" i="56"/>
  <c r="BC356" i="56"/>
  <c r="AJ357" i="56"/>
  <c r="AK357" i="56"/>
  <c r="AL357" i="56"/>
  <c r="AM357" i="56"/>
  <c r="AN357" i="56"/>
  <c r="AO357" i="56"/>
  <c r="AP357" i="56"/>
  <c r="AQ357" i="56"/>
  <c r="AR357" i="56"/>
  <c r="AS357" i="56"/>
  <c r="AT357" i="56"/>
  <c r="AU357" i="56"/>
  <c r="AV357" i="56"/>
  <c r="AW357" i="56"/>
  <c r="AX357" i="56"/>
  <c r="AY357" i="56"/>
  <c r="AZ357" i="56"/>
  <c r="BA357" i="56"/>
  <c r="BB357" i="56"/>
  <c r="BC357" i="56"/>
  <c r="AJ358" i="56"/>
  <c r="AK358" i="56"/>
  <c r="AL358" i="56"/>
  <c r="AM358" i="56"/>
  <c r="AN358" i="56"/>
  <c r="AO358" i="56"/>
  <c r="AP358" i="56"/>
  <c r="AQ358" i="56"/>
  <c r="AR358" i="56"/>
  <c r="AS358" i="56"/>
  <c r="AT358" i="56"/>
  <c r="AU358" i="56"/>
  <c r="AV358" i="56"/>
  <c r="AW358" i="56"/>
  <c r="AX358" i="56"/>
  <c r="AY358" i="56"/>
  <c r="AZ358" i="56"/>
  <c r="BA358" i="56"/>
  <c r="BB358" i="56"/>
  <c r="BC358" i="56"/>
  <c r="AJ359" i="56"/>
  <c r="AK359" i="56"/>
  <c r="AL359" i="56"/>
  <c r="AM359" i="56"/>
  <c r="AN359" i="56"/>
  <c r="AO359" i="56"/>
  <c r="AP359" i="56"/>
  <c r="AQ359" i="56"/>
  <c r="AR359" i="56"/>
  <c r="AS359" i="56"/>
  <c r="AT359" i="56"/>
  <c r="AU359" i="56"/>
  <c r="AV359" i="56"/>
  <c r="AW359" i="56"/>
  <c r="AX359" i="56"/>
  <c r="AY359" i="56"/>
  <c r="AZ359" i="56"/>
  <c r="BA359" i="56"/>
  <c r="BB359" i="56"/>
  <c r="BC359" i="56"/>
  <c r="AJ360" i="56"/>
  <c r="AK360" i="56"/>
  <c r="AL360" i="56"/>
  <c r="AM360" i="56"/>
  <c r="AN360" i="56"/>
  <c r="AO360" i="56"/>
  <c r="AP360" i="56"/>
  <c r="AQ360" i="56"/>
  <c r="AR360" i="56"/>
  <c r="AS360" i="56"/>
  <c r="AT360" i="56"/>
  <c r="AU360" i="56"/>
  <c r="AV360" i="56"/>
  <c r="AW360" i="56"/>
  <c r="AX360" i="56"/>
  <c r="AY360" i="56"/>
  <c r="AZ360" i="56"/>
  <c r="BA360" i="56"/>
  <c r="BB360" i="56"/>
  <c r="BC360" i="56"/>
  <c r="AJ361" i="56"/>
  <c r="AK361" i="56"/>
  <c r="AL361" i="56"/>
  <c r="AM361" i="56"/>
  <c r="AN361" i="56"/>
  <c r="AO361" i="56"/>
  <c r="AP361" i="56"/>
  <c r="AQ361" i="56"/>
  <c r="AR361" i="56"/>
  <c r="AS361" i="56"/>
  <c r="AT361" i="56"/>
  <c r="AU361" i="56"/>
  <c r="AV361" i="56"/>
  <c r="AW361" i="56"/>
  <c r="AX361" i="56"/>
  <c r="AY361" i="56"/>
  <c r="AZ361" i="56"/>
  <c r="BA361" i="56"/>
  <c r="BB361" i="56"/>
  <c r="BC361" i="56"/>
  <c r="AJ362" i="56"/>
  <c r="AK362" i="56"/>
  <c r="AL362" i="56"/>
  <c r="AM362" i="56"/>
  <c r="AN362" i="56"/>
  <c r="AO362" i="56"/>
  <c r="AP362" i="56"/>
  <c r="AQ362" i="56"/>
  <c r="AR362" i="56"/>
  <c r="AS362" i="56"/>
  <c r="AT362" i="56"/>
  <c r="AU362" i="56"/>
  <c r="AV362" i="56"/>
  <c r="AW362" i="56"/>
  <c r="AX362" i="56"/>
  <c r="AY362" i="56"/>
  <c r="AZ362" i="56"/>
  <c r="BA362" i="56"/>
  <c r="BB362" i="56"/>
  <c r="BC362" i="56"/>
  <c r="AJ363" i="56"/>
  <c r="AK363" i="56"/>
  <c r="AL363" i="56"/>
  <c r="AM363" i="56"/>
  <c r="AN363" i="56"/>
  <c r="AO363" i="56"/>
  <c r="AP363" i="56"/>
  <c r="AQ363" i="56"/>
  <c r="AR363" i="56"/>
  <c r="AS363" i="56"/>
  <c r="AT363" i="56"/>
  <c r="AU363" i="56"/>
  <c r="AV363" i="56"/>
  <c r="AW363" i="56"/>
  <c r="AX363" i="56"/>
  <c r="AY363" i="56"/>
  <c r="AZ363" i="56"/>
  <c r="BA363" i="56"/>
  <c r="BB363" i="56"/>
  <c r="BC363" i="56"/>
  <c r="AJ364" i="56"/>
  <c r="AK364" i="56"/>
  <c r="AL364" i="56"/>
  <c r="AM364" i="56"/>
  <c r="AN364" i="56"/>
  <c r="AO364" i="56"/>
  <c r="AP364" i="56"/>
  <c r="AQ364" i="56"/>
  <c r="AR364" i="56"/>
  <c r="AS364" i="56"/>
  <c r="AT364" i="56"/>
  <c r="AU364" i="56"/>
  <c r="AV364" i="56"/>
  <c r="AW364" i="56"/>
  <c r="AX364" i="56"/>
  <c r="AY364" i="56"/>
  <c r="AZ364" i="56"/>
  <c r="BA364" i="56"/>
  <c r="BB364" i="56"/>
  <c r="BC364" i="56"/>
  <c r="AJ365" i="56"/>
  <c r="AK365" i="56"/>
  <c r="AL365" i="56"/>
  <c r="AM365" i="56"/>
  <c r="AN365" i="56"/>
  <c r="AO365" i="56"/>
  <c r="AP365" i="56"/>
  <c r="AQ365" i="56"/>
  <c r="AR365" i="56"/>
  <c r="AS365" i="56"/>
  <c r="AT365" i="56"/>
  <c r="AU365" i="56"/>
  <c r="AV365" i="56"/>
  <c r="AW365" i="56"/>
  <c r="AX365" i="56"/>
  <c r="AY365" i="56"/>
  <c r="AZ365" i="56"/>
  <c r="BA365" i="56"/>
  <c r="BB365" i="56"/>
  <c r="BC365" i="56"/>
  <c r="AJ366" i="56"/>
  <c r="AK366" i="56"/>
  <c r="AL366" i="56"/>
  <c r="AM366" i="56"/>
  <c r="AN366" i="56"/>
  <c r="AO366" i="56"/>
  <c r="AP366" i="56"/>
  <c r="AQ366" i="56"/>
  <c r="AR366" i="56"/>
  <c r="AS366" i="56"/>
  <c r="AT366" i="56"/>
  <c r="AU366" i="56"/>
  <c r="AV366" i="56"/>
  <c r="AW366" i="56"/>
  <c r="AX366" i="56"/>
  <c r="AY366" i="56"/>
  <c r="AZ366" i="56"/>
  <c r="BA366" i="56"/>
  <c r="BB366" i="56"/>
  <c r="BC366" i="56"/>
  <c r="AJ367" i="56"/>
  <c r="AK367" i="56"/>
  <c r="AL367" i="56"/>
  <c r="AM367" i="56"/>
  <c r="AN367" i="56"/>
  <c r="AO367" i="56"/>
  <c r="AP367" i="56"/>
  <c r="AQ367" i="56"/>
  <c r="AR367" i="56"/>
  <c r="AS367" i="56"/>
  <c r="AT367" i="56"/>
  <c r="AU367" i="56"/>
  <c r="AV367" i="56"/>
  <c r="AW367" i="56"/>
  <c r="AX367" i="56"/>
  <c r="AY367" i="56"/>
  <c r="AZ367" i="56"/>
  <c r="BA367" i="56"/>
  <c r="BB367" i="56"/>
  <c r="BC367" i="56"/>
  <c r="AJ368" i="56"/>
  <c r="AK368" i="56"/>
  <c r="AL368" i="56"/>
  <c r="AM368" i="56"/>
  <c r="AN368" i="56"/>
  <c r="AO368" i="56"/>
  <c r="AP368" i="56"/>
  <c r="AQ368" i="56"/>
  <c r="AR368" i="56"/>
  <c r="AS368" i="56"/>
  <c r="AT368" i="56"/>
  <c r="AU368" i="56"/>
  <c r="AV368" i="56"/>
  <c r="AW368" i="56"/>
  <c r="AX368" i="56"/>
  <c r="AY368" i="56"/>
  <c r="AZ368" i="56"/>
  <c r="BA368" i="56"/>
  <c r="BB368" i="56"/>
  <c r="BC368" i="56"/>
  <c r="AJ369" i="56"/>
  <c r="AK369" i="56"/>
  <c r="AL369" i="56"/>
  <c r="AM369" i="56"/>
  <c r="AN369" i="56"/>
  <c r="AO369" i="56"/>
  <c r="AP369" i="56"/>
  <c r="AQ369" i="56"/>
  <c r="AR369" i="56"/>
  <c r="AS369" i="56"/>
  <c r="AT369" i="56"/>
  <c r="AU369" i="56"/>
  <c r="AV369" i="56"/>
  <c r="AW369" i="56"/>
  <c r="AX369" i="56"/>
  <c r="AY369" i="56"/>
  <c r="AZ369" i="56"/>
  <c r="BA369" i="56"/>
  <c r="BB369" i="56"/>
  <c r="BC369" i="56"/>
  <c r="AJ370" i="56"/>
  <c r="AK370" i="56"/>
  <c r="AL370" i="56"/>
  <c r="AM370" i="56"/>
  <c r="AN370" i="56"/>
  <c r="AO370" i="56"/>
  <c r="AP370" i="56"/>
  <c r="AQ370" i="56"/>
  <c r="AR370" i="56"/>
  <c r="AS370" i="56"/>
  <c r="AT370" i="56"/>
  <c r="AU370" i="56"/>
  <c r="AV370" i="56"/>
  <c r="AW370" i="56"/>
  <c r="AX370" i="56"/>
  <c r="AY370" i="56"/>
  <c r="AZ370" i="56"/>
  <c r="BA370" i="56"/>
  <c r="BB370" i="56"/>
  <c r="BC370" i="56"/>
  <c r="AJ371" i="56"/>
  <c r="AK371" i="56"/>
  <c r="AL371" i="56"/>
  <c r="AM371" i="56"/>
  <c r="AN371" i="56"/>
  <c r="AO371" i="56"/>
  <c r="AP371" i="56"/>
  <c r="AQ371" i="56"/>
  <c r="AR371" i="56"/>
  <c r="AS371" i="56"/>
  <c r="AT371" i="56"/>
  <c r="AU371" i="56"/>
  <c r="AV371" i="56"/>
  <c r="AW371" i="56"/>
  <c r="AX371" i="56"/>
  <c r="AY371" i="56"/>
  <c r="AZ371" i="56"/>
  <c r="BA371" i="56"/>
  <c r="BB371" i="56"/>
  <c r="BC371" i="56"/>
  <c r="AJ372" i="56"/>
  <c r="AK372" i="56"/>
  <c r="AL372" i="56"/>
  <c r="AM372" i="56"/>
  <c r="AN372" i="56"/>
  <c r="AO372" i="56"/>
  <c r="AP372" i="56"/>
  <c r="AQ372" i="56"/>
  <c r="AR372" i="56"/>
  <c r="AS372" i="56"/>
  <c r="AT372" i="56"/>
  <c r="AU372" i="56"/>
  <c r="AV372" i="56"/>
  <c r="AW372" i="56"/>
  <c r="AX372" i="56"/>
  <c r="AY372" i="56"/>
  <c r="AZ372" i="56"/>
  <c r="BA372" i="56"/>
  <c r="BB372" i="56"/>
  <c r="BC372" i="56"/>
  <c r="AJ373" i="56"/>
  <c r="AK373" i="56"/>
  <c r="AL373" i="56"/>
  <c r="AM373" i="56"/>
  <c r="AN373" i="56"/>
  <c r="AO373" i="56"/>
  <c r="AP373" i="56"/>
  <c r="AQ373" i="56"/>
  <c r="AR373" i="56"/>
  <c r="AS373" i="56"/>
  <c r="AT373" i="56"/>
  <c r="AU373" i="56"/>
  <c r="AV373" i="56"/>
  <c r="AW373" i="56"/>
  <c r="AX373" i="56"/>
  <c r="AY373" i="56"/>
  <c r="AZ373" i="56"/>
  <c r="BA373" i="56"/>
  <c r="BB373" i="56"/>
  <c r="BC373" i="56"/>
  <c r="AJ374" i="56"/>
  <c r="AK374" i="56"/>
  <c r="AL374" i="56"/>
  <c r="AM374" i="56"/>
  <c r="AN374" i="56"/>
  <c r="AO374" i="56"/>
  <c r="AP374" i="56"/>
  <c r="AQ374" i="56"/>
  <c r="AR374" i="56"/>
  <c r="AS374" i="56"/>
  <c r="AT374" i="56"/>
  <c r="AU374" i="56"/>
  <c r="AV374" i="56"/>
  <c r="AW374" i="56"/>
  <c r="AX374" i="56"/>
  <c r="AY374" i="56"/>
  <c r="AZ374" i="56"/>
  <c r="BA374" i="56"/>
  <c r="BB374" i="56"/>
  <c r="BC374" i="56"/>
  <c r="AJ375" i="56"/>
  <c r="AK375" i="56"/>
  <c r="AL375" i="56"/>
  <c r="AM375" i="56"/>
  <c r="AN375" i="56"/>
  <c r="AO375" i="56"/>
  <c r="AP375" i="56"/>
  <c r="AQ375" i="56"/>
  <c r="AR375" i="56"/>
  <c r="AS375" i="56"/>
  <c r="AT375" i="56"/>
  <c r="AU375" i="56"/>
  <c r="AV375" i="56"/>
  <c r="AW375" i="56"/>
  <c r="AX375" i="56"/>
  <c r="AY375" i="56"/>
  <c r="AZ375" i="56"/>
  <c r="BA375" i="56"/>
  <c r="BB375" i="56"/>
  <c r="BC375" i="56"/>
  <c r="AJ376" i="56"/>
  <c r="AK376" i="56"/>
  <c r="AL376" i="56"/>
  <c r="AM376" i="56"/>
  <c r="AN376" i="56"/>
  <c r="AO376" i="56"/>
  <c r="AP376" i="56"/>
  <c r="AQ376" i="56"/>
  <c r="AR376" i="56"/>
  <c r="AS376" i="56"/>
  <c r="AT376" i="56"/>
  <c r="AU376" i="56"/>
  <c r="AV376" i="56"/>
  <c r="AW376" i="56"/>
  <c r="AX376" i="56"/>
  <c r="AY376" i="56"/>
  <c r="AZ376" i="56"/>
  <c r="BA376" i="56"/>
  <c r="BB376" i="56"/>
  <c r="BC376" i="56"/>
  <c r="AJ377" i="56"/>
  <c r="AK377" i="56"/>
  <c r="AL377" i="56"/>
  <c r="AM377" i="56"/>
  <c r="AN377" i="56"/>
  <c r="AO377" i="56"/>
  <c r="AP377" i="56"/>
  <c r="AQ377" i="56"/>
  <c r="AR377" i="56"/>
  <c r="AS377" i="56"/>
  <c r="AT377" i="56"/>
  <c r="AU377" i="56"/>
  <c r="AV377" i="56"/>
  <c r="AW377" i="56"/>
  <c r="AX377" i="56"/>
  <c r="AY377" i="56"/>
  <c r="AZ377" i="56"/>
  <c r="BA377" i="56"/>
  <c r="BB377" i="56"/>
  <c r="BC377" i="56"/>
  <c r="BC4" i="56"/>
  <c r="BB4" i="56"/>
  <c r="BA4" i="56"/>
  <c r="AZ4" i="56"/>
  <c r="AY4" i="56"/>
  <c r="AX4" i="56"/>
  <c r="AW4" i="56"/>
  <c r="AV4" i="56"/>
  <c r="AU4" i="56"/>
  <c r="AT4" i="56"/>
  <c r="AS4" i="56"/>
  <c r="AR4" i="56"/>
  <c r="AQ4" i="56"/>
  <c r="AP4" i="56"/>
  <c r="AO4" i="56"/>
  <c r="AN4" i="56"/>
  <c r="AM4" i="56"/>
  <c r="AL4" i="56"/>
  <c r="AK4" i="56"/>
  <c r="AJ4" i="56"/>
  <c r="BC3" i="56"/>
  <c r="BB3" i="56"/>
  <c r="BA3" i="56"/>
  <c r="AZ3" i="56"/>
  <c r="AY3" i="56"/>
  <c r="AX3" i="56"/>
  <c r="AW3" i="56"/>
  <c r="AV3" i="56"/>
  <c r="AU3" i="56"/>
  <c r="AT3" i="56"/>
  <c r="AS3" i="56"/>
  <c r="AR3" i="56"/>
  <c r="AQ3" i="56"/>
  <c r="AP3" i="56"/>
  <c r="AO3" i="56"/>
  <c r="AN3" i="56"/>
  <c r="AM3" i="56"/>
  <c r="AL3" i="56"/>
  <c r="AK3" i="56"/>
  <c r="AJ3" i="56"/>
  <c r="L3491" i="5"/>
  <c r="M3491" i="5" s="1"/>
  <c r="L3492" i="5"/>
  <c r="M3492" i="5" s="1"/>
  <c r="L3493" i="5"/>
  <c r="M3493" i="5" s="1"/>
  <c r="L3494" i="5"/>
  <c r="M3494" i="5" s="1"/>
  <c r="L3495" i="5"/>
  <c r="M3495" i="5" s="1"/>
  <c r="L3496" i="5"/>
  <c r="M3496" i="5" s="1"/>
  <c r="L3497" i="5"/>
  <c r="M3497" i="5" s="1"/>
  <c r="L3498" i="5"/>
  <c r="M3498" i="5" s="1"/>
  <c r="L3499" i="5"/>
  <c r="M3499" i="5" s="1"/>
  <c r="L3500" i="5"/>
  <c r="M3500" i="5" s="1"/>
  <c r="L3501" i="5"/>
  <c r="M3501" i="5" s="1"/>
  <c r="L3502" i="5"/>
  <c r="M3502" i="5" s="1"/>
  <c r="L3503" i="5"/>
  <c r="M3503" i="5" s="1"/>
  <c r="L3504" i="5"/>
  <c r="M3504" i="5" s="1"/>
  <c r="L3505" i="5"/>
  <c r="M3505" i="5" s="1"/>
  <c r="L3506" i="5"/>
  <c r="M3506" i="5" s="1"/>
  <c r="L3507" i="5"/>
  <c r="M3507" i="5" s="1"/>
  <c r="L3508" i="5"/>
  <c r="M3508" i="5" s="1"/>
  <c r="L3509" i="5"/>
  <c r="M3509" i="5" s="1"/>
  <c r="L3510" i="5"/>
  <c r="M3510" i="5" s="1"/>
  <c r="L3511" i="5"/>
  <c r="M3511" i="5" s="1"/>
  <c r="L3512" i="5"/>
  <c r="M3512" i="5" s="1"/>
  <c r="L3513" i="5"/>
  <c r="M3513" i="5" s="1"/>
  <c r="L3514" i="5"/>
  <c r="M3514" i="5" s="1"/>
  <c r="L3515" i="5"/>
  <c r="M3515" i="5" s="1"/>
  <c r="L3516" i="5"/>
  <c r="M3516" i="5" s="1"/>
  <c r="L3517" i="5"/>
  <c r="M3517" i="5" s="1"/>
  <c r="L3518" i="5"/>
  <c r="M3518" i="5" s="1"/>
  <c r="L3519" i="5"/>
  <c r="M3519" i="5" s="1"/>
  <c r="L3520" i="5"/>
  <c r="M3520" i="5" s="1"/>
  <c r="L3521" i="5"/>
  <c r="M3521" i="5" s="1"/>
  <c r="L3522" i="5"/>
  <c r="M3522" i="5" s="1"/>
  <c r="L3523" i="5"/>
  <c r="M3523" i="5" s="1"/>
  <c r="L3524" i="5"/>
  <c r="M3524" i="5" s="1"/>
  <c r="L3525" i="5"/>
  <c r="M3525" i="5" s="1"/>
  <c r="L3526" i="5"/>
  <c r="M3526" i="5" s="1"/>
  <c r="L3527" i="5"/>
  <c r="M3527" i="5" s="1"/>
  <c r="L3528" i="5"/>
  <c r="M3528" i="5" s="1"/>
  <c r="L3529" i="5"/>
  <c r="M3529" i="5" s="1"/>
  <c r="L3530" i="5"/>
  <c r="M3530" i="5" s="1"/>
  <c r="L3531" i="5"/>
  <c r="M3531" i="5" s="1"/>
  <c r="L3532" i="5"/>
  <c r="M3532" i="5" s="1"/>
  <c r="L3533" i="5"/>
  <c r="M3533" i="5" s="1"/>
  <c r="L3534" i="5"/>
  <c r="M3534" i="5" s="1"/>
  <c r="L3535" i="5"/>
  <c r="M3535" i="5" s="1"/>
  <c r="L3536" i="5"/>
  <c r="M3536" i="5" s="1"/>
  <c r="L3537" i="5"/>
  <c r="M3537" i="5" s="1"/>
  <c r="L3538" i="5"/>
  <c r="M3538" i="5" s="1"/>
  <c r="L3539" i="5"/>
  <c r="M3539" i="5" s="1"/>
  <c r="L3540" i="5"/>
  <c r="M3540" i="5" s="1"/>
  <c r="L3541" i="5"/>
  <c r="M3541" i="5" s="1"/>
  <c r="L3542" i="5"/>
  <c r="M3542" i="5" s="1"/>
  <c r="L3543" i="5"/>
  <c r="M3543" i="5" s="1"/>
  <c r="L3544" i="5"/>
  <c r="M3544" i="5" s="1"/>
  <c r="L3545" i="5"/>
  <c r="M3545" i="5" s="1"/>
  <c r="L3546" i="5"/>
  <c r="M3546" i="5" s="1"/>
  <c r="L3547" i="5"/>
  <c r="M3547" i="5" s="1"/>
  <c r="L3548" i="5"/>
  <c r="M3548" i="5" s="1"/>
  <c r="L3549" i="5"/>
  <c r="M3549" i="5" s="1"/>
  <c r="L3550" i="5"/>
  <c r="M3550" i="5" s="1"/>
  <c r="L3551" i="5"/>
  <c r="M3551" i="5" s="1"/>
  <c r="L3552" i="5"/>
  <c r="M3552" i="5" s="1"/>
  <c r="L3553" i="5"/>
  <c r="M3553" i="5" s="1"/>
  <c r="L3554" i="5"/>
  <c r="M3554" i="5" s="1"/>
  <c r="L3555" i="5"/>
  <c r="M3555" i="5" s="1"/>
  <c r="L3556" i="5"/>
  <c r="M3556" i="5" s="1"/>
  <c r="L3557" i="5"/>
  <c r="M3557" i="5" s="1"/>
  <c r="L3558" i="5"/>
  <c r="M3558" i="5" s="1"/>
  <c r="L3559" i="5"/>
  <c r="M3559" i="5" s="1"/>
  <c r="L3560" i="5"/>
  <c r="M3560" i="5" s="1"/>
  <c r="L3561" i="5"/>
  <c r="M3561" i="5" s="1"/>
  <c r="L3562" i="5"/>
  <c r="M3562" i="5" s="1"/>
  <c r="L3563" i="5"/>
  <c r="M3563" i="5" s="1"/>
  <c r="L3564" i="5"/>
  <c r="M3564" i="5" s="1"/>
  <c r="L3565" i="5"/>
  <c r="M3565" i="5" s="1"/>
  <c r="L3566" i="5"/>
  <c r="M3566" i="5" s="1"/>
  <c r="L3567" i="5"/>
  <c r="M3567" i="5" s="1"/>
  <c r="L3568" i="5"/>
  <c r="M3568" i="5" s="1"/>
  <c r="L3569" i="5"/>
  <c r="M3569" i="5" s="1"/>
  <c r="L3570" i="5"/>
  <c r="M3570" i="5" s="1"/>
  <c r="L3571" i="5"/>
  <c r="M3571" i="5" s="1"/>
  <c r="L3572" i="5"/>
  <c r="M3572" i="5" s="1"/>
  <c r="L3573" i="5"/>
  <c r="M3573" i="5" s="1"/>
  <c r="L3574" i="5"/>
  <c r="M3574" i="5" s="1"/>
  <c r="L3575" i="5"/>
  <c r="M3575" i="5" s="1"/>
  <c r="L3576" i="5"/>
  <c r="M3576" i="5" s="1"/>
  <c r="L3577" i="5"/>
  <c r="M3577" i="5" s="1"/>
  <c r="L3578" i="5"/>
  <c r="M3578" i="5" s="1"/>
  <c r="L3579" i="5"/>
  <c r="M3579" i="5" s="1"/>
  <c r="L3580" i="5"/>
  <c r="M3580" i="5" s="1"/>
  <c r="L3581" i="5"/>
  <c r="M3581" i="5" s="1"/>
  <c r="L3582" i="5"/>
  <c r="M3582" i="5" s="1"/>
  <c r="L3583" i="5"/>
  <c r="M3583" i="5" s="1"/>
  <c r="L3584" i="5"/>
  <c r="M3584" i="5" s="1"/>
  <c r="L3585" i="5"/>
  <c r="M3585" i="5" s="1"/>
  <c r="L3586" i="5"/>
  <c r="M3586" i="5" s="1"/>
  <c r="L3587" i="5"/>
  <c r="M3587" i="5" s="1"/>
  <c r="L3588" i="5"/>
  <c r="M3588" i="5" s="1"/>
  <c r="L3589" i="5"/>
  <c r="M3589" i="5" s="1"/>
  <c r="L3590" i="5"/>
  <c r="M3590" i="5" s="1"/>
  <c r="L3591" i="5"/>
  <c r="M3591" i="5" s="1"/>
  <c r="L3592" i="5"/>
  <c r="M3592" i="5" s="1"/>
  <c r="L3593" i="5"/>
  <c r="M3593" i="5" s="1"/>
  <c r="L3594" i="5"/>
  <c r="M3594" i="5" s="1"/>
  <c r="L3595" i="5"/>
  <c r="M3595" i="5" s="1"/>
  <c r="L3596" i="5"/>
  <c r="M3596" i="5" s="1"/>
  <c r="L3597" i="5"/>
  <c r="M3597" i="5" s="1"/>
  <c r="L3598" i="5"/>
  <c r="M3598" i="5" s="1"/>
  <c r="L3599" i="5"/>
  <c r="M3599" i="5" s="1"/>
  <c r="L3600" i="5"/>
  <c r="M3600" i="5" s="1"/>
  <c r="L3601" i="5"/>
  <c r="M3601" i="5" s="1"/>
  <c r="L3602" i="5"/>
  <c r="M3602" i="5" s="1"/>
  <c r="L3603" i="5"/>
  <c r="M3603" i="5" s="1"/>
  <c r="L3604" i="5"/>
  <c r="M3604" i="5" s="1"/>
  <c r="L3605" i="5"/>
  <c r="M3605" i="5" s="1"/>
  <c r="L3606" i="5"/>
  <c r="M3606" i="5" s="1"/>
  <c r="L3607" i="5"/>
  <c r="M3607" i="5" s="1"/>
  <c r="L3608" i="5"/>
  <c r="M3608" i="5" s="1"/>
  <c r="L3609" i="5"/>
  <c r="M3609" i="5" s="1"/>
  <c r="L3610" i="5"/>
  <c r="M3610" i="5" s="1"/>
  <c r="L3611" i="5"/>
  <c r="M3611" i="5" s="1"/>
  <c r="L3612" i="5"/>
  <c r="M3612" i="5" s="1"/>
  <c r="L3613" i="5"/>
  <c r="M3613" i="5" s="1"/>
  <c r="L3614" i="5"/>
  <c r="M3614" i="5" s="1"/>
  <c r="L3615" i="5"/>
  <c r="M3615" i="5" s="1"/>
  <c r="L3616" i="5"/>
  <c r="M3616" i="5" s="1"/>
  <c r="L3617" i="5"/>
  <c r="M3617" i="5" s="1"/>
  <c r="L3618" i="5"/>
  <c r="M3618" i="5" s="1"/>
  <c r="L3619" i="5"/>
  <c r="M3619" i="5" s="1"/>
  <c r="L3620" i="5"/>
  <c r="M3620" i="5" s="1"/>
  <c r="L3621" i="5"/>
  <c r="M3621" i="5" s="1"/>
  <c r="L3622" i="5"/>
  <c r="M3622" i="5" s="1"/>
  <c r="L3623" i="5"/>
  <c r="M3623" i="5" s="1"/>
  <c r="L3624" i="5"/>
  <c r="M3624" i="5" s="1"/>
  <c r="L3625" i="5"/>
  <c r="M3625" i="5" s="1"/>
  <c r="L3626" i="5"/>
  <c r="M3626" i="5" s="1"/>
  <c r="L3627" i="5"/>
  <c r="M3627" i="5" s="1"/>
  <c r="L3628" i="5"/>
  <c r="M3628" i="5" s="1"/>
  <c r="L3629" i="5"/>
  <c r="M3629" i="5" s="1"/>
  <c r="L3630" i="5"/>
  <c r="M3630" i="5" s="1"/>
  <c r="L3631" i="5"/>
  <c r="M3631" i="5" s="1"/>
  <c r="L3632" i="5"/>
  <c r="M3632" i="5" s="1"/>
  <c r="L3633" i="5"/>
  <c r="M3633" i="5" s="1"/>
  <c r="L3634" i="5"/>
  <c r="M3634" i="5" s="1"/>
  <c r="L3635" i="5"/>
  <c r="M3635" i="5" s="1"/>
  <c r="L3636" i="5"/>
  <c r="M3636" i="5" s="1"/>
  <c r="L3637" i="5"/>
  <c r="M3637" i="5" s="1"/>
  <c r="L3638" i="5"/>
  <c r="M3638" i="5" s="1"/>
  <c r="L3639" i="5"/>
  <c r="M3639" i="5" s="1"/>
  <c r="L3640" i="5"/>
  <c r="M3640" i="5" s="1"/>
  <c r="L3641" i="5"/>
  <c r="M3641" i="5" s="1"/>
  <c r="L3642" i="5"/>
  <c r="M3642" i="5" s="1"/>
  <c r="L3643" i="5"/>
  <c r="M3643" i="5" s="1"/>
  <c r="L3644" i="5"/>
  <c r="M3644" i="5" s="1"/>
  <c r="L3645" i="5"/>
  <c r="M3645" i="5" s="1"/>
  <c r="L3646" i="5"/>
  <c r="M3646" i="5" s="1"/>
  <c r="L3647" i="5"/>
  <c r="M3647" i="5" s="1"/>
  <c r="L3648" i="5"/>
  <c r="M3648" i="5" s="1"/>
  <c r="L3649" i="5"/>
  <c r="M3649" i="5" s="1"/>
  <c r="L3650" i="5"/>
  <c r="M3650" i="5" s="1"/>
  <c r="L3651" i="5"/>
  <c r="M3651" i="5" s="1"/>
  <c r="L3652" i="5"/>
  <c r="M3652" i="5" s="1"/>
  <c r="L3653" i="5"/>
  <c r="M3653" i="5" s="1"/>
  <c r="L3654" i="5"/>
  <c r="M3654" i="5" s="1"/>
  <c r="L3655" i="5"/>
  <c r="M3655" i="5" s="1"/>
  <c r="L3656" i="5"/>
  <c r="M3656" i="5" s="1"/>
  <c r="L3657" i="5"/>
  <c r="M3657" i="5" s="1"/>
  <c r="L3658" i="5"/>
  <c r="M3658" i="5" s="1"/>
  <c r="L3659" i="5"/>
  <c r="M3659" i="5" s="1"/>
  <c r="L3660" i="5"/>
  <c r="M3660" i="5" s="1"/>
  <c r="L3661" i="5"/>
  <c r="M3661" i="5" s="1"/>
  <c r="L3662" i="5"/>
  <c r="M3662" i="5" s="1"/>
  <c r="L3663" i="5"/>
  <c r="M3663" i="5" s="1"/>
  <c r="L3664" i="5"/>
  <c r="M3664" i="5" s="1"/>
  <c r="L3665" i="5"/>
  <c r="M3665" i="5" s="1"/>
  <c r="L3666" i="5"/>
  <c r="M3666" i="5" s="1"/>
  <c r="L3667" i="5"/>
  <c r="M3667" i="5" s="1"/>
  <c r="L3668" i="5"/>
  <c r="M3668" i="5" s="1"/>
  <c r="L3669" i="5"/>
  <c r="M3669" i="5" s="1"/>
  <c r="L3670" i="5"/>
  <c r="M3670" i="5" s="1"/>
  <c r="L3671" i="5"/>
  <c r="M3671" i="5" s="1"/>
  <c r="L3672" i="5"/>
  <c r="M3672" i="5" s="1"/>
  <c r="L3673" i="5"/>
  <c r="M3673" i="5" s="1"/>
  <c r="L3674" i="5"/>
  <c r="M3674" i="5" s="1"/>
  <c r="L3675" i="5"/>
  <c r="M3675" i="5" s="1"/>
  <c r="L3676" i="5"/>
  <c r="M3676" i="5" s="1"/>
  <c r="L3677" i="5"/>
  <c r="M3677" i="5" s="1"/>
  <c r="L3678" i="5"/>
  <c r="M3678" i="5" s="1"/>
  <c r="L3679" i="5"/>
  <c r="M3679" i="5" s="1"/>
  <c r="L3680" i="5"/>
  <c r="M3680" i="5" s="1"/>
  <c r="L3681" i="5"/>
  <c r="M3681" i="5" s="1"/>
  <c r="L3682" i="5"/>
  <c r="M3682" i="5" s="1"/>
  <c r="L3683" i="5"/>
  <c r="M3683" i="5" s="1"/>
  <c r="L3684" i="5"/>
  <c r="M3684" i="5" s="1"/>
  <c r="L3685" i="5"/>
  <c r="M3685" i="5" s="1"/>
  <c r="L3686" i="5"/>
  <c r="M3686" i="5" s="1"/>
  <c r="L3687" i="5"/>
  <c r="M3687" i="5" s="1"/>
  <c r="L3688" i="5"/>
  <c r="M3688" i="5" s="1"/>
  <c r="L3689" i="5"/>
  <c r="M3689" i="5" s="1"/>
  <c r="L3690" i="5"/>
  <c r="M3690" i="5" s="1"/>
  <c r="L3691" i="5"/>
  <c r="M3691" i="5" s="1"/>
  <c r="L3692" i="5"/>
  <c r="M3692" i="5" s="1"/>
  <c r="L3693" i="5"/>
  <c r="M3693" i="5" s="1"/>
  <c r="L3694" i="5"/>
  <c r="M3694" i="5" s="1"/>
  <c r="L3695" i="5"/>
  <c r="M3695" i="5" s="1"/>
  <c r="L3696" i="5"/>
  <c r="M3696" i="5" s="1"/>
  <c r="L3697" i="5"/>
  <c r="M3697" i="5" s="1"/>
  <c r="L3698" i="5"/>
  <c r="M3698" i="5" s="1"/>
  <c r="L3699" i="5"/>
  <c r="M3699" i="5" s="1"/>
  <c r="L3700" i="5"/>
  <c r="M3700" i="5" s="1"/>
  <c r="L3701" i="5"/>
  <c r="M3701" i="5" s="1"/>
  <c r="L3702" i="5"/>
  <c r="M3702" i="5" s="1"/>
  <c r="L3703" i="5"/>
  <c r="M3703" i="5" s="1"/>
  <c r="L3704" i="5"/>
  <c r="M3704" i="5" s="1"/>
  <c r="L3705" i="5"/>
  <c r="M3705" i="5" s="1"/>
  <c r="L3706" i="5"/>
  <c r="M3706" i="5" s="1"/>
  <c r="L3707" i="5"/>
  <c r="M3707" i="5" s="1"/>
  <c r="L3708" i="5"/>
  <c r="M3708" i="5" s="1"/>
  <c r="L3709" i="5"/>
  <c r="M3709" i="5" s="1"/>
  <c r="L3710" i="5"/>
  <c r="M3710" i="5" s="1"/>
  <c r="L3711" i="5"/>
  <c r="M3711" i="5" s="1"/>
  <c r="L3712" i="5"/>
  <c r="M3712" i="5" s="1"/>
  <c r="L3713" i="5"/>
  <c r="M3713" i="5" s="1"/>
  <c r="L3714" i="5"/>
  <c r="M3714" i="5" s="1"/>
  <c r="L3715" i="5"/>
  <c r="M3715" i="5" s="1"/>
  <c r="L3716" i="5"/>
  <c r="M3716" i="5" s="1"/>
  <c r="L3717" i="5"/>
  <c r="M3717" i="5" s="1"/>
  <c r="L3718" i="5"/>
  <c r="M3718" i="5" s="1"/>
  <c r="L3719" i="5"/>
  <c r="M3719" i="5" s="1"/>
  <c r="L3720" i="5"/>
  <c r="M3720" i="5" s="1"/>
  <c r="L3721" i="5"/>
  <c r="M3721" i="5" s="1"/>
  <c r="L3722" i="5"/>
  <c r="M3722" i="5" s="1"/>
  <c r="L3723" i="5"/>
  <c r="M3723" i="5" s="1"/>
  <c r="L3724" i="5"/>
  <c r="M3724" i="5" s="1"/>
  <c r="L3725" i="5"/>
  <c r="M3725" i="5" s="1"/>
  <c r="L3726" i="5"/>
  <c r="M3726" i="5" s="1"/>
  <c r="L3727" i="5"/>
  <c r="M3727" i="5" s="1"/>
  <c r="L3728" i="5"/>
  <c r="M3728" i="5" s="1"/>
  <c r="L3729" i="5"/>
  <c r="M3729" i="5" s="1"/>
  <c r="L3730" i="5"/>
  <c r="M3730" i="5" s="1"/>
  <c r="L3731" i="5"/>
  <c r="M3731" i="5" s="1"/>
  <c r="L3732" i="5"/>
  <c r="M3732" i="5" s="1"/>
  <c r="L3733" i="5"/>
  <c r="M3733" i="5" s="1"/>
  <c r="L3734" i="5"/>
  <c r="M3734" i="5" s="1"/>
  <c r="L3735" i="5"/>
  <c r="M3735" i="5" s="1"/>
  <c r="L3736" i="5"/>
  <c r="M3736" i="5" s="1"/>
  <c r="L3737" i="5"/>
  <c r="M3737" i="5" s="1"/>
  <c r="L3738" i="5"/>
  <c r="M3738" i="5" s="1"/>
  <c r="L3739" i="5"/>
  <c r="M3739" i="5" s="1"/>
  <c r="L3740" i="5"/>
  <c r="M3740" i="5" s="1"/>
  <c r="L3741" i="5"/>
  <c r="M3741" i="5" s="1"/>
  <c r="L3742" i="5"/>
  <c r="M3742" i="5" s="1"/>
  <c r="L3743" i="5"/>
  <c r="M3743" i="5" s="1"/>
  <c r="L3744" i="5"/>
  <c r="M3744" i="5" s="1"/>
  <c r="L3745" i="5"/>
  <c r="M3745" i="5" s="1"/>
  <c r="L3746" i="5"/>
  <c r="M3746" i="5" s="1"/>
  <c r="L3747" i="5"/>
  <c r="M3747" i="5" s="1"/>
  <c r="L3748" i="5"/>
  <c r="M3748" i="5" s="1"/>
  <c r="L3749" i="5"/>
  <c r="M3749" i="5" s="1"/>
  <c r="L3750" i="5"/>
  <c r="M3750" i="5" s="1"/>
  <c r="L3751" i="5"/>
  <c r="M3751" i="5" s="1"/>
  <c r="L3752" i="5"/>
  <c r="M3752" i="5" s="1"/>
  <c r="L3753" i="5"/>
  <c r="M3753" i="5" s="1"/>
  <c r="L3754" i="5"/>
  <c r="M3754" i="5" s="1"/>
  <c r="L3755" i="5"/>
  <c r="M3755" i="5" s="1"/>
  <c r="L3756" i="5"/>
  <c r="M3756" i="5" s="1"/>
  <c r="L3757" i="5"/>
  <c r="M3757" i="5" s="1"/>
  <c r="L3758" i="5"/>
  <c r="M3758" i="5" s="1"/>
  <c r="L3759" i="5"/>
  <c r="M3759" i="5" s="1"/>
  <c r="L3760" i="5"/>
  <c r="M3760" i="5" s="1"/>
  <c r="L3761" i="5"/>
  <c r="M3761" i="5" s="1"/>
  <c r="L3762" i="5"/>
  <c r="M3762" i="5" s="1"/>
  <c r="L3763" i="5"/>
  <c r="M3763" i="5" s="1"/>
  <c r="L3764" i="5"/>
  <c r="M3764" i="5" s="1"/>
  <c r="L3765" i="5"/>
  <c r="M3765" i="5" s="1"/>
  <c r="L3766" i="5"/>
  <c r="M3766" i="5" s="1"/>
  <c r="L3767" i="5"/>
  <c r="M3767" i="5" s="1"/>
  <c r="L3768" i="5"/>
  <c r="M3768" i="5" s="1"/>
  <c r="L3769" i="5"/>
  <c r="M3769" i="5" s="1"/>
  <c r="L3770" i="5"/>
  <c r="M3770" i="5" s="1"/>
  <c r="L3771" i="5"/>
  <c r="M3771" i="5" s="1"/>
  <c r="L3772" i="5"/>
  <c r="M3772" i="5" s="1"/>
  <c r="L3773" i="5"/>
  <c r="M3773" i="5" s="1"/>
  <c r="L3774" i="5"/>
  <c r="M3774" i="5" s="1"/>
  <c r="L3775" i="5"/>
  <c r="M3775" i="5" s="1"/>
  <c r="L3776" i="5"/>
  <c r="M3776" i="5" s="1"/>
  <c r="L3777" i="5"/>
  <c r="M3777" i="5" s="1"/>
  <c r="L3778" i="5"/>
  <c r="M3778" i="5" s="1"/>
  <c r="L3779" i="5"/>
  <c r="M3779" i="5" s="1"/>
  <c r="L3780" i="5"/>
  <c r="M3780" i="5" s="1"/>
  <c r="L3781" i="5"/>
  <c r="M3781" i="5" s="1"/>
  <c r="L3782" i="5"/>
  <c r="M3782" i="5" s="1"/>
  <c r="L3783" i="5"/>
  <c r="M3783" i="5" s="1"/>
  <c r="L3784" i="5"/>
  <c r="M3784" i="5" s="1"/>
  <c r="L3785" i="5"/>
  <c r="M3785" i="5" s="1"/>
  <c r="L3786" i="5"/>
  <c r="M3786" i="5" s="1"/>
  <c r="L3787" i="5"/>
  <c r="M3787" i="5" s="1"/>
  <c r="L3788" i="5"/>
  <c r="M3788" i="5" s="1"/>
  <c r="L3789" i="5"/>
  <c r="M3789" i="5" s="1"/>
  <c r="L3790" i="5"/>
  <c r="M3790" i="5" s="1"/>
  <c r="L3791" i="5"/>
  <c r="M3791" i="5" s="1"/>
  <c r="L3792" i="5"/>
  <c r="M3792" i="5" s="1"/>
  <c r="L3793" i="5"/>
  <c r="M3793" i="5" s="1"/>
  <c r="L3794" i="5"/>
  <c r="M3794" i="5" s="1"/>
  <c r="L3795" i="5"/>
  <c r="M3795" i="5" s="1"/>
  <c r="L3796" i="5"/>
  <c r="M3796" i="5" s="1"/>
  <c r="L3797" i="5"/>
  <c r="M3797" i="5" s="1"/>
  <c r="L3798" i="5"/>
  <c r="M3798" i="5" s="1"/>
  <c r="L3799" i="5"/>
  <c r="M3799" i="5" s="1"/>
  <c r="L3800" i="5"/>
  <c r="M3800" i="5" s="1"/>
  <c r="L3801" i="5"/>
  <c r="M3801" i="5" s="1"/>
  <c r="L3802" i="5"/>
  <c r="M3802" i="5" s="1"/>
  <c r="L3803" i="5"/>
  <c r="M3803" i="5" s="1"/>
  <c r="L3804" i="5"/>
  <c r="M3804" i="5" s="1"/>
  <c r="L3805" i="5"/>
  <c r="M3805" i="5" s="1"/>
  <c r="L3806" i="5"/>
  <c r="M3806" i="5" s="1"/>
  <c r="L3807" i="5"/>
  <c r="M3807" i="5" s="1"/>
  <c r="L3808" i="5"/>
  <c r="M3808" i="5" s="1"/>
  <c r="L3809" i="5"/>
  <c r="M3809" i="5" s="1"/>
  <c r="L3810" i="5"/>
  <c r="M3810" i="5" s="1"/>
  <c r="L3811" i="5"/>
  <c r="M3811" i="5" s="1"/>
  <c r="L3812" i="5"/>
  <c r="M3812" i="5" s="1"/>
  <c r="L3813" i="5"/>
  <c r="M3813" i="5" s="1"/>
  <c r="L3814" i="5"/>
  <c r="M3814" i="5" s="1"/>
  <c r="L3815" i="5"/>
  <c r="M3815" i="5" s="1"/>
  <c r="L3816" i="5"/>
  <c r="M3816" i="5" s="1"/>
  <c r="L3817" i="5"/>
  <c r="M3817" i="5" s="1"/>
  <c r="L3818" i="5"/>
  <c r="M3818" i="5" s="1"/>
  <c r="L3819" i="5"/>
  <c r="M3819" i="5" s="1"/>
  <c r="L3820" i="5"/>
  <c r="M3820" i="5" s="1"/>
  <c r="L3821" i="5"/>
  <c r="M3821" i="5" s="1"/>
  <c r="L3822" i="5"/>
  <c r="M3822" i="5" s="1"/>
  <c r="L3823" i="5"/>
  <c r="M3823" i="5" s="1"/>
  <c r="L3824" i="5"/>
  <c r="M3824" i="5" s="1"/>
  <c r="L3825" i="5"/>
  <c r="M3825" i="5" s="1"/>
  <c r="L3826" i="5"/>
  <c r="M3826" i="5" s="1"/>
  <c r="L3827" i="5"/>
  <c r="M3827" i="5" s="1"/>
  <c r="L3828" i="5"/>
  <c r="M3828" i="5" s="1"/>
  <c r="L3829" i="5"/>
  <c r="M3829" i="5" s="1"/>
  <c r="L3830" i="5"/>
  <c r="M3830" i="5" s="1"/>
  <c r="L3831" i="5"/>
  <c r="M3831" i="5" s="1"/>
  <c r="L3832" i="5"/>
  <c r="M3832" i="5" s="1"/>
  <c r="L3833" i="5"/>
  <c r="M3833" i="5" s="1"/>
  <c r="L3834" i="5"/>
  <c r="M3834" i="5" s="1"/>
  <c r="L3835" i="5"/>
  <c r="M3835" i="5" s="1"/>
  <c r="L3836" i="5"/>
  <c r="M3836" i="5" s="1"/>
  <c r="L3837" i="5"/>
  <c r="M3837" i="5" s="1"/>
  <c r="L3838" i="5"/>
  <c r="M3838" i="5" s="1"/>
  <c r="L3839" i="5"/>
  <c r="M3839" i="5" s="1"/>
  <c r="L3840" i="5"/>
  <c r="M3840" i="5" s="1"/>
  <c r="L3841" i="5"/>
  <c r="M3841" i="5" s="1"/>
  <c r="L3842" i="5"/>
  <c r="M3842" i="5" s="1"/>
  <c r="L3843" i="5"/>
  <c r="M3843" i="5" s="1"/>
  <c r="L3844" i="5"/>
  <c r="M3844" i="5" s="1"/>
  <c r="L3845" i="5"/>
  <c r="M3845" i="5" s="1"/>
  <c r="L3846" i="5"/>
  <c r="M3846" i="5" s="1"/>
  <c r="L3847" i="5"/>
  <c r="M3847" i="5" s="1"/>
  <c r="L3848" i="5"/>
  <c r="M3848" i="5" s="1"/>
  <c r="L3849" i="5"/>
  <c r="M3849" i="5" s="1"/>
  <c r="L3850" i="5"/>
  <c r="M3850" i="5" s="1"/>
  <c r="L3851" i="5"/>
  <c r="M3851" i="5" s="1"/>
  <c r="L3852" i="5"/>
  <c r="M3852" i="5" s="1"/>
  <c r="L3853" i="5"/>
  <c r="M3853" i="5" s="1"/>
  <c r="L3854" i="5"/>
  <c r="M3854" i="5" s="1"/>
  <c r="L3855" i="5"/>
  <c r="M3855" i="5" s="1"/>
  <c r="L3856" i="5"/>
  <c r="M3856" i="5" s="1"/>
  <c r="L3857" i="5"/>
  <c r="M3857" i="5" s="1"/>
  <c r="L3858" i="5"/>
  <c r="M3858" i="5" s="1"/>
  <c r="L3859" i="5"/>
  <c r="M3859" i="5" s="1"/>
  <c r="L3860" i="5"/>
  <c r="M3860" i="5" s="1"/>
  <c r="L3861" i="5"/>
  <c r="M3861" i="5" s="1"/>
  <c r="L3862" i="5"/>
  <c r="M3862" i="5" s="1"/>
  <c r="L3863" i="5"/>
  <c r="M3863" i="5" s="1"/>
  <c r="L3864" i="5"/>
  <c r="M3864" i="5" s="1"/>
  <c r="L3865" i="5"/>
  <c r="M3865" i="5" s="1"/>
  <c r="L3866" i="5"/>
  <c r="M3866" i="5" s="1"/>
  <c r="L3867" i="5"/>
  <c r="M3867" i="5" s="1"/>
  <c r="L3868" i="5"/>
  <c r="M3868" i="5" s="1"/>
  <c r="L3869" i="5"/>
  <c r="M3869" i="5" s="1"/>
  <c r="L3870" i="5"/>
  <c r="M3870" i="5" s="1"/>
  <c r="L3871" i="5"/>
  <c r="M3871" i="5" s="1"/>
  <c r="L3872" i="5"/>
  <c r="M3872" i="5" s="1"/>
  <c r="L3873" i="5"/>
  <c r="M3873" i="5" s="1"/>
  <c r="L3874" i="5"/>
  <c r="M3874" i="5" s="1"/>
  <c r="L3875" i="5"/>
  <c r="M3875" i="5" s="1"/>
  <c r="L3876" i="5"/>
  <c r="M3876" i="5" s="1"/>
  <c r="L3877" i="5"/>
  <c r="M3877" i="5" s="1"/>
  <c r="L3878" i="5"/>
  <c r="M3878" i="5" s="1"/>
  <c r="L3879" i="5"/>
  <c r="M3879" i="5" s="1"/>
  <c r="L3880" i="5"/>
  <c r="M3880" i="5" s="1"/>
  <c r="L3881" i="5"/>
  <c r="M3881" i="5" s="1"/>
  <c r="L3882" i="5"/>
  <c r="M3882" i="5" s="1"/>
  <c r="L3883" i="5"/>
  <c r="M3883" i="5" s="1"/>
  <c r="L3884" i="5"/>
  <c r="M3884" i="5" s="1"/>
  <c r="L3885" i="5"/>
  <c r="M3885" i="5" s="1"/>
  <c r="L3886" i="5"/>
  <c r="M3886" i="5" s="1"/>
  <c r="L3887" i="5"/>
  <c r="M3887" i="5" s="1"/>
  <c r="L3888" i="5"/>
  <c r="M3888" i="5" s="1"/>
  <c r="L3889" i="5"/>
  <c r="M3889" i="5" s="1"/>
  <c r="L3890" i="5"/>
  <c r="M3890" i="5" s="1"/>
  <c r="L3891" i="5"/>
  <c r="M3891" i="5" s="1"/>
  <c r="L3892" i="5"/>
  <c r="M3892" i="5" s="1"/>
  <c r="L3893" i="5"/>
  <c r="M3893" i="5" s="1"/>
  <c r="L3894" i="5"/>
  <c r="M3894" i="5" s="1"/>
  <c r="L3895" i="5"/>
  <c r="M3895" i="5" s="1"/>
  <c r="L3896" i="5"/>
  <c r="M3896" i="5" s="1"/>
  <c r="L3897" i="5"/>
  <c r="M3897" i="5" s="1"/>
  <c r="L3898" i="5"/>
  <c r="M3898" i="5" s="1"/>
  <c r="L3899" i="5"/>
  <c r="M3899" i="5" s="1"/>
  <c r="L3900" i="5"/>
  <c r="M3900" i="5" s="1"/>
  <c r="L3901" i="5"/>
  <c r="M3901" i="5" s="1"/>
  <c r="L3902" i="5"/>
  <c r="M3902" i="5" s="1"/>
  <c r="L3903" i="5"/>
  <c r="M3903" i="5" s="1"/>
  <c r="L3904" i="5"/>
  <c r="M3904" i="5" s="1"/>
  <c r="L3905" i="5"/>
  <c r="M3905" i="5" s="1"/>
  <c r="L3906" i="5"/>
  <c r="M3906" i="5" s="1"/>
  <c r="L3907" i="5"/>
  <c r="M3907" i="5" s="1"/>
  <c r="L3908" i="5"/>
  <c r="M3908" i="5" s="1"/>
  <c r="L3909" i="5"/>
  <c r="M3909" i="5" s="1"/>
  <c r="L3910" i="5"/>
  <c r="M3910" i="5" s="1"/>
  <c r="L3911" i="5"/>
  <c r="M3911" i="5" s="1"/>
  <c r="L3912" i="5"/>
  <c r="M3912" i="5" s="1"/>
  <c r="L3913" i="5"/>
  <c r="M3913" i="5" s="1"/>
  <c r="L3914" i="5"/>
  <c r="M3914" i="5" s="1"/>
  <c r="L3915" i="5"/>
  <c r="M3915" i="5" s="1"/>
  <c r="L3916" i="5"/>
  <c r="M3916" i="5" s="1"/>
  <c r="L3917" i="5"/>
  <c r="M3917" i="5" s="1"/>
  <c r="L3918" i="5"/>
  <c r="M3918" i="5" s="1"/>
  <c r="L3919" i="5"/>
  <c r="M3919" i="5" s="1"/>
  <c r="L3920" i="5"/>
  <c r="M3920" i="5" s="1"/>
  <c r="L3921" i="5"/>
  <c r="M3921" i="5" s="1"/>
  <c r="L3922" i="5"/>
  <c r="M3922" i="5" s="1"/>
  <c r="L3923" i="5"/>
  <c r="M3923" i="5" s="1"/>
  <c r="L3924" i="5"/>
  <c r="M3924" i="5" s="1"/>
  <c r="L3925" i="5"/>
  <c r="M3925" i="5" s="1"/>
  <c r="L3926" i="5"/>
  <c r="M3926" i="5" s="1"/>
  <c r="L3927" i="5"/>
  <c r="M3927" i="5" s="1"/>
  <c r="L3928" i="5"/>
  <c r="M3928" i="5" s="1"/>
  <c r="L3929" i="5"/>
  <c r="M3929" i="5" s="1"/>
  <c r="L3930" i="5"/>
  <c r="M3930" i="5" s="1"/>
  <c r="L3931" i="5"/>
  <c r="M3931" i="5" s="1"/>
  <c r="L3932" i="5"/>
  <c r="M3932" i="5" s="1"/>
  <c r="L3933" i="5"/>
  <c r="M3933" i="5" s="1"/>
  <c r="L3934" i="5"/>
  <c r="M3934" i="5" s="1"/>
  <c r="L3935" i="5"/>
  <c r="M3935" i="5" s="1"/>
  <c r="L3936" i="5"/>
  <c r="M3936" i="5" s="1"/>
  <c r="L3937" i="5"/>
  <c r="M3937" i="5" s="1"/>
  <c r="L3938" i="5"/>
  <c r="M3938" i="5" s="1"/>
  <c r="L3939" i="5"/>
  <c r="M3939" i="5" s="1"/>
  <c r="L3940" i="5"/>
  <c r="M3940" i="5" s="1"/>
  <c r="L3941" i="5"/>
  <c r="M3941" i="5" s="1"/>
  <c r="L3942" i="5"/>
  <c r="M3942" i="5" s="1"/>
  <c r="L3943" i="5"/>
  <c r="M3943" i="5" s="1"/>
  <c r="L3944" i="5"/>
  <c r="M3944" i="5" s="1"/>
  <c r="L3945" i="5"/>
  <c r="M3945" i="5" s="1"/>
  <c r="L3946" i="5"/>
  <c r="M3946" i="5" s="1"/>
  <c r="L3947" i="5"/>
  <c r="M3947" i="5" s="1"/>
  <c r="L3948" i="5"/>
  <c r="M3948" i="5" s="1"/>
  <c r="L3949" i="5"/>
  <c r="M3949" i="5" s="1"/>
  <c r="L3950" i="5"/>
  <c r="M3950" i="5" s="1"/>
  <c r="L3951" i="5"/>
  <c r="M3951" i="5" s="1"/>
  <c r="L3952" i="5"/>
  <c r="M3952" i="5" s="1"/>
  <c r="L3953" i="5"/>
  <c r="M3953" i="5" s="1"/>
  <c r="L3954" i="5"/>
  <c r="M3954" i="5" s="1"/>
  <c r="L3955" i="5"/>
  <c r="M3955" i="5" s="1"/>
  <c r="L3956" i="5"/>
  <c r="M3956" i="5" s="1"/>
  <c r="L3957" i="5"/>
  <c r="M3957" i="5" s="1"/>
  <c r="L3958" i="5"/>
  <c r="M3958" i="5" s="1"/>
  <c r="L3959" i="5"/>
  <c r="M3959" i="5" s="1"/>
  <c r="L3960" i="5"/>
  <c r="M3960" i="5" s="1"/>
  <c r="L3961" i="5"/>
  <c r="M3961" i="5" s="1"/>
  <c r="L3962" i="5"/>
  <c r="M3962" i="5" s="1"/>
  <c r="L3963" i="5"/>
  <c r="M3963" i="5" s="1"/>
  <c r="L3964" i="5"/>
  <c r="M3964" i="5" s="1"/>
  <c r="L3965" i="5"/>
  <c r="M3965" i="5" s="1"/>
  <c r="L3966" i="5"/>
  <c r="M3966" i="5" s="1"/>
  <c r="L3967" i="5"/>
  <c r="M3967" i="5" s="1"/>
  <c r="L3968" i="5"/>
  <c r="M3968" i="5" s="1"/>
  <c r="L3969" i="5"/>
  <c r="M3969" i="5" s="1"/>
  <c r="L3970" i="5"/>
  <c r="M3970" i="5" s="1"/>
  <c r="L3971" i="5"/>
  <c r="M3971" i="5" s="1"/>
  <c r="L3972" i="5"/>
  <c r="M3972" i="5" s="1"/>
  <c r="L3973" i="5"/>
  <c r="M3973" i="5" s="1"/>
  <c r="L3974" i="5"/>
  <c r="M3974" i="5" s="1"/>
  <c r="L3975" i="5"/>
  <c r="M3975" i="5" s="1"/>
  <c r="L3976" i="5"/>
  <c r="M3976" i="5" s="1"/>
  <c r="L3977" i="5"/>
  <c r="M3977" i="5" s="1"/>
  <c r="L3978" i="5"/>
  <c r="M3978" i="5" s="1"/>
  <c r="L3979" i="5"/>
  <c r="M3979" i="5" s="1"/>
  <c r="L3980" i="5"/>
  <c r="M3980" i="5" s="1"/>
  <c r="L3981" i="5"/>
  <c r="M3981" i="5" s="1"/>
  <c r="L3982" i="5"/>
  <c r="M3982" i="5" s="1"/>
  <c r="L3983" i="5"/>
  <c r="M3983" i="5" s="1"/>
  <c r="L3984" i="5"/>
  <c r="M3984" i="5" s="1"/>
  <c r="L3985" i="5"/>
  <c r="M3985" i="5" s="1"/>
  <c r="L3986" i="5"/>
  <c r="M3986" i="5" s="1"/>
  <c r="L3987" i="5"/>
  <c r="M3987" i="5" s="1"/>
  <c r="L3988" i="5"/>
  <c r="M3988" i="5" s="1"/>
  <c r="L3989" i="5"/>
  <c r="M3989" i="5" s="1"/>
  <c r="L3990" i="5"/>
  <c r="M3990" i="5" s="1"/>
  <c r="L3991" i="5"/>
  <c r="M3991" i="5" s="1"/>
  <c r="L3992" i="5"/>
  <c r="M3992" i="5" s="1"/>
  <c r="L3993" i="5"/>
  <c r="M3993" i="5" s="1"/>
  <c r="L3994" i="5"/>
  <c r="M3994" i="5" s="1"/>
  <c r="L3995" i="5"/>
  <c r="M3995" i="5" s="1"/>
  <c r="L3996" i="5"/>
  <c r="M3996" i="5" s="1"/>
  <c r="L3997" i="5"/>
  <c r="M3997" i="5" s="1"/>
  <c r="L3998" i="5"/>
  <c r="M3998" i="5" s="1"/>
  <c r="L3999" i="5"/>
  <c r="M3999" i="5" s="1"/>
  <c r="L4000" i="5"/>
  <c r="M4000" i="5" s="1"/>
  <c r="L4001" i="5"/>
  <c r="M4001" i="5" s="1"/>
  <c r="L4002" i="5"/>
  <c r="M4002" i="5" s="1"/>
  <c r="L4003" i="5"/>
  <c r="M4003" i="5" s="1"/>
  <c r="L4004" i="5"/>
  <c r="M4004" i="5" s="1"/>
  <c r="L4005" i="5"/>
  <c r="M4005" i="5" s="1"/>
  <c r="L4006" i="5"/>
  <c r="M4006" i="5" s="1"/>
  <c r="L4007" i="5"/>
  <c r="M4007" i="5" s="1"/>
  <c r="L4008" i="5"/>
  <c r="M4008" i="5" s="1"/>
  <c r="L4009" i="5"/>
  <c r="M4009" i="5" s="1"/>
  <c r="L4010" i="5"/>
  <c r="M4010" i="5" s="1"/>
  <c r="L4011" i="5"/>
  <c r="M4011" i="5" s="1"/>
  <c r="L4012" i="5"/>
  <c r="M4012" i="5" s="1"/>
  <c r="L4013" i="5"/>
  <c r="M4013" i="5" s="1"/>
  <c r="L4014" i="5"/>
  <c r="M4014" i="5" s="1"/>
  <c r="L4015" i="5"/>
  <c r="M4015" i="5" s="1"/>
  <c r="L4016" i="5"/>
  <c r="M4016" i="5" s="1"/>
  <c r="L4017" i="5"/>
  <c r="M4017" i="5" s="1"/>
  <c r="L4018" i="5"/>
  <c r="M4018" i="5" s="1"/>
  <c r="L4019" i="5"/>
  <c r="M4019" i="5" s="1"/>
  <c r="L4020" i="5"/>
  <c r="M4020" i="5" s="1"/>
  <c r="L4021" i="5"/>
  <c r="M4021" i="5" s="1"/>
  <c r="L4022" i="5"/>
  <c r="M4022" i="5" s="1"/>
  <c r="L4023" i="5"/>
  <c r="M4023" i="5" s="1"/>
  <c r="L4024" i="5"/>
  <c r="M4024" i="5" s="1"/>
  <c r="L4025" i="5"/>
  <c r="M4025" i="5" s="1"/>
  <c r="L4026" i="5"/>
  <c r="M4026" i="5" s="1"/>
  <c r="L4027" i="5"/>
  <c r="M4027" i="5" s="1"/>
  <c r="L4028" i="5"/>
  <c r="M4028" i="5" s="1"/>
  <c r="L4029" i="5"/>
  <c r="M4029" i="5" s="1"/>
  <c r="L4030" i="5"/>
  <c r="M4030" i="5" s="1"/>
  <c r="L4031" i="5"/>
  <c r="M4031" i="5" s="1"/>
  <c r="L4032" i="5"/>
  <c r="M4032" i="5" s="1"/>
  <c r="L4033" i="5"/>
  <c r="M4033" i="5" s="1"/>
  <c r="L4034" i="5"/>
  <c r="M4034" i="5" s="1"/>
  <c r="L4035" i="5"/>
  <c r="M4035" i="5" s="1"/>
  <c r="L4036" i="5"/>
  <c r="M4036" i="5" s="1"/>
  <c r="L4037" i="5"/>
  <c r="M4037" i="5" s="1"/>
  <c r="L4038" i="5"/>
  <c r="M4038" i="5" s="1"/>
  <c r="L4039" i="5"/>
  <c r="M4039" i="5" s="1"/>
  <c r="L4040" i="5"/>
  <c r="M4040" i="5" s="1"/>
  <c r="L4041" i="5"/>
  <c r="M4041" i="5" s="1"/>
  <c r="L4042" i="5"/>
  <c r="M4042" i="5" s="1"/>
  <c r="L4043" i="5"/>
  <c r="M4043" i="5" s="1"/>
  <c r="L4044" i="5"/>
  <c r="M4044" i="5" s="1"/>
  <c r="L4045" i="5"/>
  <c r="M4045" i="5" s="1"/>
  <c r="L4046" i="5"/>
  <c r="M4046" i="5" s="1"/>
  <c r="L4047" i="5"/>
  <c r="M4047" i="5" s="1"/>
  <c r="L4048" i="5"/>
  <c r="M4048" i="5" s="1"/>
  <c r="L4049" i="5"/>
  <c r="M4049" i="5" s="1"/>
  <c r="L4050" i="5"/>
  <c r="M4050" i="5" s="1"/>
  <c r="L4051" i="5"/>
  <c r="M4051" i="5" s="1"/>
  <c r="L4052" i="5"/>
  <c r="M4052" i="5" s="1"/>
  <c r="L4053" i="5"/>
  <c r="M4053" i="5" s="1"/>
  <c r="L4054" i="5"/>
  <c r="M4054" i="5" s="1"/>
  <c r="L4055" i="5"/>
  <c r="M4055" i="5" s="1"/>
  <c r="L4056" i="5"/>
  <c r="M4056" i="5" s="1"/>
  <c r="L4057" i="5"/>
  <c r="M4057" i="5" s="1"/>
  <c r="L4058" i="5"/>
  <c r="M4058" i="5" s="1"/>
  <c r="L4059" i="5"/>
  <c r="M4059" i="5" s="1"/>
  <c r="L4060" i="5"/>
  <c r="M4060" i="5" s="1"/>
  <c r="L4061" i="5"/>
  <c r="M4061" i="5" s="1"/>
  <c r="L4062" i="5"/>
  <c r="M4062" i="5" s="1"/>
  <c r="L4063" i="5"/>
  <c r="M4063" i="5" s="1"/>
  <c r="L4064" i="5"/>
  <c r="M4064" i="5" s="1"/>
  <c r="L4065" i="5"/>
  <c r="M4065" i="5" s="1"/>
  <c r="L4066" i="5"/>
  <c r="M4066" i="5" s="1"/>
  <c r="L4067" i="5"/>
  <c r="M4067" i="5" s="1"/>
  <c r="L4068" i="5"/>
  <c r="M4068" i="5" s="1"/>
  <c r="L4069" i="5"/>
  <c r="M4069" i="5" s="1"/>
  <c r="L4070" i="5"/>
  <c r="M4070" i="5" s="1"/>
  <c r="L4071" i="5"/>
  <c r="M4071" i="5" s="1"/>
  <c r="L4072" i="5"/>
  <c r="M4072" i="5" s="1"/>
  <c r="L4073" i="5"/>
  <c r="M4073" i="5" s="1"/>
  <c r="L4074" i="5"/>
  <c r="M4074" i="5" s="1"/>
  <c r="L4075" i="5"/>
  <c r="M4075" i="5" s="1"/>
  <c r="L4076" i="5"/>
  <c r="M4076" i="5" s="1"/>
  <c r="L4077" i="5"/>
  <c r="M4077" i="5" s="1"/>
  <c r="L4078" i="5"/>
  <c r="M4078" i="5" s="1"/>
  <c r="L4079" i="5"/>
  <c r="M4079" i="5" s="1"/>
  <c r="L4080" i="5"/>
  <c r="M4080" i="5" s="1"/>
  <c r="L4081" i="5"/>
  <c r="M4081" i="5" s="1"/>
  <c r="L4082" i="5"/>
  <c r="M4082" i="5" s="1"/>
  <c r="L4083" i="5"/>
  <c r="M4083" i="5" s="1"/>
  <c r="L4084" i="5"/>
  <c r="M4084" i="5" s="1"/>
  <c r="L4085" i="5"/>
  <c r="M4085" i="5" s="1"/>
  <c r="L4086" i="5"/>
  <c r="M4086" i="5" s="1"/>
  <c r="L4087" i="5"/>
  <c r="M4087" i="5" s="1"/>
  <c r="L4088" i="5"/>
  <c r="M4088" i="5" s="1"/>
  <c r="L4089" i="5"/>
  <c r="M4089" i="5" s="1"/>
  <c r="L4090" i="5"/>
  <c r="M4090" i="5" s="1"/>
  <c r="L4091" i="5"/>
  <c r="M4091" i="5" s="1"/>
  <c r="L4092" i="5"/>
  <c r="M4092" i="5" s="1"/>
  <c r="L4093" i="5"/>
  <c r="M4093" i="5" s="1"/>
  <c r="L4094" i="5"/>
  <c r="M4094" i="5" s="1"/>
  <c r="L4095" i="5"/>
  <c r="M4095" i="5" s="1"/>
  <c r="L4096" i="5"/>
  <c r="M4096" i="5" s="1"/>
  <c r="L4097" i="5"/>
  <c r="M4097" i="5" s="1"/>
  <c r="L4098" i="5"/>
  <c r="M4098" i="5" s="1"/>
  <c r="L4099" i="5"/>
  <c r="M4099" i="5" s="1"/>
  <c r="L4100" i="5"/>
  <c r="M4100" i="5" s="1"/>
  <c r="L4101" i="5"/>
  <c r="M4101" i="5" s="1"/>
  <c r="L4102" i="5"/>
  <c r="M4102" i="5" s="1"/>
  <c r="L4103" i="5"/>
  <c r="M4103" i="5" s="1"/>
  <c r="L4104" i="5"/>
  <c r="M4104" i="5" s="1"/>
  <c r="L4105" i="5"/>
  <c r="M4105" i="5" s="1"/>
  <c r="L4106" i="5"/>
  <c r="M4106" i="5" s="1"/>
  <c r="L4107" i="5"/>
  <c r="M4107" i="5" s="1"/>
  <c r="L4108" i="5"/>
  <c r="M4108" i="5" s="1"/>
  <c r="L4109" i="5"/>
  <c r="M4109" i="5" s="1"/>
  <c r="L4110" i="5"/>
  <c r="M4110" i="5" s="1"/>
  <c r="L4111" i="5"/>
  <c r="M4111" i="5" s="1"/>
  <c r="L4112" i="5"/>
  <c r="M4112" i="5" s="1"/>
  <c r="L4113" i="5"/>
  <c r="M4113" i="5" s="1"/>
  <c r="L4114" i="5"/>
  <c r="M4114" i="5" s="1"/>
  <c r="L4115" i="5"/>
  <c r="M4115" i="5" s="1"/>
  <c r="L4116" i="5"/>
  <c r="M4116" i="5" s="1"/>
  <c r="L4117" i="5"/>
  <c r="M4117" i="5" s="1"/>
  <c r="L4118" i="5"/>
  <c r="M4118" i="5" s="1"/>
  <c r="L4119" i="5"/>
  <c r="M4119" i="5" s="1"/>
  <c r="L4120" i="5"/>
  <c r="M4120" i="5" s="1"/>
  <c r="L4121" i="5"/>
  <c r="M4121" i="5" s="1"/>
  <c r="L4122" i="5"/>
  <c r="M4122" i="5" s="1"/>
  <c r="L4123" i="5"/>
  <c r="M4123" i="5" s="1"/>
  <c r="L4124" i="5"/>
  <c r="M4124" i="5" s="1"/>
  <c r="L4125" i="5"/>
  <c r="M4125" i="5" s="1"/>
  <c r="L4126" i="5"/>
  <c r="M4126" i="5" s="1"/>
  <c r="L4127" i="5"/>
  <c r="M4127" i="5" s="1"/>
  <c r="L4128" i="5"/>
  <c r="M4128" i="5" s="1"/>
  <c r="L4129" i="5"/>
  <c r="M4129" i="5" s="1"/>
  <c r="L4130" i="5"/>
  <c r="M4130" i="5" s="1"/>
  <c r="L4131" i="5"/>
  <c r="M4131" i="5" s="1"/>
  <c r="L4132" i="5"/>
  <c r="M4132" i="5" s="1"/>
  <c r="L4133" i="5"/>
  <c r="M4133" i="5" s="1"/>
  <c r="L4134" i="5"/>
  <c r="M4134" i="5" s="1"/>
  <c r="L4135" i="5"/>
  <c r="M4135" i="5" s="1"/>
  <c r="L4136" i="5"/>
  <c r="M4136" i="5" s="1"/>
  <c r="L4137" i="5"/>
  <c r="M4137" i="5" s="1"/>
  <c r="L4138" i="5"/>
  <c r="M4138" i="5" s="1"/>
  <c r="L4139" i="5"/>
  <c r="M4139" i="5" s="1"/>
  <c r="L4140" i="5"/>
  <c r="M4140" i="5" s="1"/>
  <c r="L4141" i="5"/>
  <c r="M4141" i="5" s="1"/>
  <c r="L4142" i="5"/>
  <c r="M4142" i="5" s="1"/>
  <c r="L4143" i="5"/>
  <c r="M4143" i="5" s="1"/>
  <c r="L4144" i="5"/>
  <c r="M4144" i="5" s="1"/>
  <c r="L4145" i="5"/>
  <c r="M4145" i="5" s="1"/>
  <c r="L4146" i="5"/>
  <c r="M4146" i="5" s="1"/>
  <c r="L4147" i="5"/>
  <c r="M4147" i="5" s="1"/>
  <c r="L4148" i="5"/>
  <c r="M4148" i="5" s="1"/>
  <c r="L4149" i="5"/>
  <c r="M4149" i="5" s="1"/>
  <c r="L4150" i="5"/>
  <c r="M4150" i="5" s="1"/>
  <c r="L4151" i="5"/>
  <c r="M4151" i="5" s="1"/>
  <c r="L4152" i="5"/>
  <c r="M4152" i="5" s="1"/>
  <c r="L4153" i="5"/>
  <c r="M4153" i="5" s="1"/>
  <c r="L4154" i="5"/>
  <c r="M4154" i="5" s="1"/>
  <c r="L4155" i="5"/>
  <c r="M4155" i="5" s="1"/>
  <c r="L4156" i="5"/>
  <c r="M4156" i="5" s="1"/>
  <c r="L4157" i="5"/>
  <c r="M4157" i="5" s="1"/>
  <c r="L4158" i="5"/>
  <c r="M4158" i="5" s="1"/>
  <c r="L4159" i="5"/>
  <c r="M4159" i="5" s="1"/>
  <c r="L4160" i="5"/>
  <c r="M4160" i="5" s="1"/>
  <c r="L4161" i="5"/>
  <c r="M4161" i="5" s="1"/>
  <c r="L4162" i="5"/>
  <c r="M4162" i="5" s="1"/>
  <c r="L4163" i="5"/>
  <c r="M4163" i="5" s="1"/>
  <c r="L4164" i="5"/>
  <c r="M4164" i="5" s="1"/>
  <c r="L4165" i="5"/>
  <c r="M4165" i="5" s="1"/>
  <c r="L4166" i="5"/>
  <c r="M4166" i="5" s="1"/>
  <c r="L4167" i="5"/>
  <c r="M4167" i="5" s="1"/>
  <c r="L4168" i="5"/>
  <c r="M4168" i="5" s="1"/>
  <c r="L4169" i="5"/>
  <c r="M4169" i="5" s="1"/>
  <c r="L4170" i="5"/>
  <c r="M4170" i="5" s="1"/>
  <c r="L4171" i="5"/>
  <c r="M4171" i="5" s="1"/>
  <c r="L4172" i="5"/>
  <c r="M4172" i="5" s="1"/>
  <c r="L4173" i="5"/>
  <c r="M4173" i="5" s="1"/>
  <c r="L4174" i="5"/>
  <c r="M4174" i="5" s="1"/>
  <c r="L4175" i="5"/>
  <c r="M4175" i="5" s="1"/>
  <c r="L4176" i="5"/>
  <c r="M4176" i="5" s="1"/>
  <c r="L4177" i="5"/>
  <c r="M4177" i="5" s="1"/>
  <c r="L4178" i="5"/>
  <c r="M4178" i="5" s="1"/>
  <c r="L4179" i="5"/>
  <c r="M4179" i="5" s="1"/>
  <c r="L4180" i="5"/>
  <c r="M4180" i="5" s="1"/>
  <c r="L4181" i="5"/>
  <c r="M4181" i="5" s="1"/>
  <c r="L4182" i="5"/>
  <c r="M4182" i="5" s="1"/>
  <c r="L4183" i="5"/>
  <c r="M4183" i="5" s="1"/>
  <c r="L4184" i="5"/>
  <c r="M4184" i="5" s="1"/>
  <c r="L4185" i="5"/>
  <c r="M4185" i="5" s="1"/>
  <c r="L4186" i="5"/>
  <c r="M4186" i="5" s="1"/>
  <c r="L4187" i="5"/>
  <c r="M4187" i="5" s="1"/>
  <c r="L4188" i="5"/>
  <c r="M4188" i="5" s="1"/>
  <c r="L4189" i="5"/>
  <c r="M4189" i="5" s="1"/>
  <c r="L4190" i="5"/>
  <c r="M4190" i="5" s="1"/>
  <c r="L4191" i="5"/>
  <c r="M4191" i="5" s="1"/>
  <c r="L4192" i="5"/>
  <c r="M4192" i="5" s="1"/>
  <c r="L4193" i="5"/>
  <c r="M4193" i="5" s="1"/>
  <c r="L4194" i="5"/>
  <c r="M4194" i="5" s="1"/>
  <c r="L4195" i="5"/>
  <c r="M4195" i="5" s="1"/>
  <c r="L4196" i="5"/>
  <c r="M4196" i="5" s="1"/>
  <c r="L4197" i="5"/>
  <c r="M4197" i="5" s="1"/>
  <c r="L4198" i="5"/>
  <c r="M4198" i="5" s="1"/>
  <c r="L4199" i="5"/>
  <c r="M4199" i="5" s="1"/>
  <c r="L4200" i="5"/>
  <c r="M4200" i="5" s="1"/>
  <c r="L4201" i="5"/>
  <c r="M4201" i="5" s="1"/>
  <c r="L4202" i="5"/>
  <c r="M4202" i="5" s="1"/>
  <c r="L4203" i="5"/>
  <c r="M4203" i="5" s="1"/>
  <c r="L4204" i="5"/>
  <c r="M4204" i="5" s="1"/>
  <c r="L4205" i="5"/>
  <c r="M4205" i="5" s="1"/>
  <c r="L4206" i="5"/>
  <c r="M4206" i="5" s="1"/>
  <c r="L4207" i="5"/>
  <c r="M4207" i="5" s="1"/>
  <c r="L4208" i="5"/>
  <c r="M4208" i="5" s="1"/>
  <c r="L4209" i="5"/>
  <c r="M4209" i="5" s="1"/>
  <c r="L4210" i="5"/>
  <c r="M4210" i="5" s="1"/>
  <c r="L4211" i="5"/>
  <c r="M4211" i="5" s="1"/>
  <c r="L4212" i="5"/>
  <c r="M4212" i="5" s="1"/>
  <c r="L4213" i="5"/>
  <c r="M4213" i="5" s="1"/>
  <c r="L4214" i="5"/>
  <c r="M4214" i="5" s="1"/>
  <c r="L4215" i="5"/>
  <c r="M4215" i="5" s="1"/>
  <c r="L4216" i="5"/>
  <c r="M4216" i="5" s="1"/>
  <c r="L4217" i="5"/>
  <c r="M4217" i="5" s="1"/>
  <c r="L4218" i="5"/>
  <c r="M4218" i="5" s="1"/>
  <c r="L4219" i="5"/>
  <c r="M4219" i="5" s="1"/>
  <c r="L4220" i="5"/>
  <c r="M4220" i="5" s="1"/>
  <c r="L4221" i="5"/>
  <c r="M4221" i="5" s="1"/>
  <c r="L4222" i="5"/>
  <c r="M4222" i="5" s="1"/>
  <c r="L4223" i="5"/>
  <c r="M4223" i="5" s="1"/>
  <c r="L4224" i="5"/>
  <c r="M4224" i="5" s="1"/>
  <c r="L4225" i="5"/>
  <c r="M4225" i="5" s="1"/>
  <c r="L4226" i="5"/>
  <c r="M4226" i="5" s="1"/>
  <c r="L4227" i="5"/>
  <c r="M4227" i="5" s="1"/>
  <c r="L4228" i="5"/>
  <c r="M4228" i="5" s="1"/>
  <c r="L4229" i="5"/>
  <c r="M4229" i="5" s="1"/>
  <c r="L4230" i="5"/>
  <c r="M4230" i="5" s="1"/>
  <c r="L4231" i="5"/>
  <c r="M4231" i="5" s="1"/>
  <c r="L4232" i="5"/>
  <c r="M4232" i="5" s="1"/>
  <c r="L4233" i="5"/>
  <c r="M4233" i="5" s="1"/>
  <c r="L4234" i="5"/>
  <c r="M4234" i="5" s="1"/>
  <c r="L4235" i="5"/>
  <c r="M4235" i="5" s="1"/>
  <c r="L4236" i="5"/>
  <c r="M4236" i="5" s="1"/>
  <c r="L4237" i="5"/>
  <c r="M4237" i="5" s="1"/>
  <c r="L4238" i="5"/>
  <c r="M4238" i="5" s="1"/>
  <c r="L4239" i="5"/>
  <c r="M4239" i="5" s="1"/>
  <c r="L4240" i="5"/>
  <c r="M4240" i="5" s="1"/>
  <c r="L4241" i="5"/>
  <c r="M4241" i="5" s="1"/>
  <c r="L4242" i="5"/>
  <c r="M4242" i="5" s="1"/>
  <c r="L4243" i="5"/>
  <c r="M4243" i="5" s="1"/>
  <c r="L4244" i="5"/>
  <c r="M4244" i="5" s="1"/>
  <c r="L4245" i="5"/>
  <c r="M4245" i="5" s="1"/>
  <c r="L4246" i="5"/>
  <c r="M4246" i="5" s="1"/>
  <c r="L4247" i="5"/>
  <c r="M4247" i="5" s="1"/>
  <c r="L4248" i="5"/>
  <c r="M4248" i="5" s="1"/>
  <c r="L4249" i="5"/>
  <c r="M4249" i="5" s="1"/>
  <c r="L4250" i="5"/>
  <c r="M4250" i="5" s="1"/>
  <c r="L4251" i="5"/>
  <c r="M4251" i="5" s="1"/>
  <c r="L4252" i="5"/>
  <c r="M4252" i="5" s="1"/>
  <c r="L4253" i="5"/>
  <c r="M4253" i="5" s="1"/>
  <c r="L4254" i="5"/>
  <c r="M4254" i="5" s="1"/>
  <c r="L4255" i="5"/>
  <c r="M4255" i="5" s="1"/>
  <c r="L4256" i="5"/>
  <c r="M4256" i="5" s="1"/>
  <c r="L4257" i="5"/>
  <c r="M4257" i="5" s="1"/>
  <c r="L4258" i="5"/>
  <c r="M4258" i="5" s="1"/>
  <c r="E3491" i="5"/>
  <c r="F3491" i="5"/>
  <c r="H3491" i="5"/>
  <c r="E3492" i="5"/>
  <c r="F3492" i="5"/>
  <c r="H3492" i="5"/>
  <c r="E3493" i="5"/>
  <c r="F3493" i="5"/>
  <c r="H3493" i="5"/>
  <c r="E3494" i="5"/>
  <c r="F3494" i="5"/>
  <c r="H3494" i="5"/>
  <c r="E3495" i="5"/>
  <c r="F3495" i="5"/>
  <c r="H3495" i="5"/>
  <c r="E3496" i="5"/>
  <c r="F3496" i="5"/>
  <c r="H3496" i="5"/>
  <c r="E3497" i="5"/>
  <c r="F3497" i="5"/>
  <c r="H3497" i="5"/>
  <c r="E3498" i="5"/>
  <c r="F3498" i="5"/>
  <c r="H3498" i="5"/>
  <c r="E3499" i="5"/>
  <c r="F3499" i="5"/>
  <c r="H3499" i="5"/>
  <c r="E3500" i="5"/>
  <c r="F3500" i="5"/>
  <c r="H3500" i="5"/>
  <c r="E3501" i="5"/>
  <c r="F3501" i="5"/>
  <c r="H3501" i="5"/>
  <c r="E3502" i="5"/>
  <c r="F3502" i="5"/>
  <c r="H3502" i="5"/>
  <c r="E3503" i="5"/>
  <c r="F3503" i="5"/>
  <c r="H3503" i="5"/>
  <c r="E3504" i="5"/>
  <c r="F3504" i="5"/>
  <c r="H3504" i="5"/>
  <c r="E3505" i="5"/>
  <c r="F3505" i="5"/>
  <c r="H3505" i="5"/>
  <c r="E3506" i="5"/>
  <c r="F3506" i="5"/>
  <c r="H3506" i="5"/>
  <c r="E3507" i="5"/>
  <c r="F3507" i="5"/>
  <c r="H3507" i="5"/>
  <c r="E3508" i="5"/>
  <c r="F3508" i="5"/>
  <c r="H3508" i="5"/>
  <c r="E3509" i="5"/>
  <c r="F3509" i="5"/>
  <c r="H3509" i="5"/>
  <c r="E3510" i="5"/>
  <c r="F3510" i="5"/>
  <c r="H3510" i="5"/>
  <c r="E3511" i="5"/>
  <c r="F3511" i="5"/>
  <c r="H3511" i="5"/>
  <c r="E3512" i="5"/>
  <c r="F3512" i="5"/>
  <c r="H3512" i="5"/>
  <c r="E3513" i="5"/>
  <c r="F3513" i="5"/>
  <c r="H3513" i="5"/>
  <c r="E3514" i="5"/>
  <c r="F3514" i="5"/>
  <c r="H3514" i="5"/>
  <c r="E3515" i="5"/>
  <c r="F3515" i="5"/>
  <c r="H3515" i="5"/>
  <c r="E3516" i="5"/>
  <c r="F3516" i="5"/>
  <c r="H3516" i="5"/>
  <c r="E3517" i="5"/>
  <c r="F3517" i="5"/>
  <c r="H3517" i="5"/>
  <c r="E3518" i="5"/>
  <c r="F3518" i="5"/>
  <c r="H3518" i="5"/>
  <c r="E3519" i="5"/>
  <c r="F3519" i="5"/>
  <c r="H3519" i="5"/>
  <c r="E3520" i="5"/>
  <c r="F3520" i="5"/>
  <c r="H3520" i="5"/>
  <c r="E3521" i="5"/>
  <c r="F3521" i="5"/>
  <c r="H3521" i="5"/>
  <c r="E3522" i="5"/>
  <c r="F3522" i="5"/>
  <c r="H3522" i="5"/>
  <c r="E3523" i="5"/>
  <c r="F3523" i="5"/>
  <c r="H3523" i="5"/>
  <c r="E3524" i="5"/>
  <c r="F3524" i="5"/>
  <c r="H3524" i="5"/>
  <c r="E3525" i="5"/>
  <c r="F3525" i="5"/>
  <c r="H3525" i="5"/>
  <c r="E3526" i="5"/>
  <c r="F3526" i="5"/>
  <c r="H3526" i="5"/>
  <c r="E3527" i="5"/>
  <c r="F3527" i="5"/>
  <c r="H3527" i="5"/>
  <c r="E3528" i="5"/>
  <c r="F3528" i="5"/>
  <c r="H3528" i="5"/>
  <c r="E3529" i="5"/>
  <c r="F3529" i="5"/>
  <c r="H3529" i="5"/>
  <c r="E3530" i="5"/>
  <c r="F3530" i="5"/>
  <c r="H3530" i="5"/>
  <c r="E3531" i="5"/>
  <c r="F3531" i="5"/>
  <c r="H3531" i="5"/>
  <c r="E3532" i="5"/>
  <c r="F3532" i="5"/>
  <c r="H3532" i="5"/>
  <c r="E3533" i="5"/>
  <c r="F3533" i="5"/>
  <c r="H3533" i="5"/>
  <c r="E3534" i="5"/>
  <c r="F3534" i="5"/>
  <c r="H3534" i="5"/>
  <c r="E3535" i="5"/>
  <c r="F3535" i="5"/>
  <c r="H3535" i="5"/>
  <c r="E3536" i="5"/>
  <c r="F3536" i="5"/>
  <c r="H3536" i="5"/>
  <c r="E3537" i="5"/>
  <c r="F3537" i="5"/>
  <c r="H3537" i="5"/>
  <c r="E3538" i="5"/>
  <c r="F3538" i="5"/>
  <c r="H3538" i="5"/>
  <c r="E3539" i="5"/>
  <c r="F3539" i="5"/>
  <c r="H3539" i="5"/>
  <c r="E3540" i="5"/>
  <c r="F3540" i="5"/>
  <c r="H3540" i="5"/>
  <c r="E3541" i="5"/>
  <c r="F3541" i="5"/>
  <c r="H3541" i="5"/>
  <c r="E3542" i="5"/>
  <c r="F3542" i="5"/>
  <c r="H3542" i="5"/>
  <c r="E3543" i="5"/>
  <c r="F3543" i="5"/>
  <c r="H3543" i="5"/>
  <c r="E3544" i="5"/>
  <c r="F3544" i="5"/>
  <c r="H3544" i="5"/>
  <c r="E3545" i="5"/>
  <c r="F3545" i="5"/>
  <c r="H3545" i="5"/>
  <c r="E3546" i="5"/>
  <c r="F3546" i="5"/>
  <c r="H3546" i="5"/>
  <c r="E3547" i="5"/>
  <c r="F3547" i="5"/>
  <c r="H3547" i="5"/>
  <c r="E3548" i="5"/>
  <c r="F3548" i="5"/>
  <c r="H3548" i="5"/>
  <c r="E3549" i="5"/>
  <c r="F3549" i="5"/>
  <c r="H3549" i="5"/>
  <c r="E3550" i="5"/>
  <c r="F3550" i="5"/>
  <c r="H3550" i="5"/>
  <c r="E3551" i="5"/>
  <c r="F3551" i="5"/>
  <c r="H3551" i="5"/>
  <c r="E3552" i="5"/>
  <c r="F3552" i="5"/>
  <c r="H3552" i="5"/>
  <c r="E3553" i="5"/>
  <c r="F3553" i="5"/>
  <c r="H3553" i="5"/>
  <c r="E3554" i="5"/>
  <c r="F3554" i="5"/>
  <c r="H3554" i="5"/>
  <c r="E3555" i="5"/>
  <c r="F3555" i="5"/>
  <c r="H3555" i="5"/>
  <c r="E3556" i="5"/>
  <c r="F3556" i="5"/>
  <c r="H3556" i="5"/>
  <c r="E3557" i="5"/>
  <c r="F3557" i="5"/>
  <c r="H3557" i="5"/>
  <c r="E3558" i="5"/>
  <c r="F3558" i="5"/>
  <c r="H3558" i="5"/>
  <c r="E3559" i="5"/>
  <c r="F3559" i="5"/>
  <c r="H3559" i="5"/>
  <c r="E3560" i="5"/>
  <c r="F3560" i="5"/>
  <c r="H3560" i="5"/>
  <c r="E3561" i="5"/>
  <c r="F3561" i="5"/>
  <c r="H3561" i="5"/>
  <c r="E3562" i="5"/>
  <c r="F3562" i="5"/>
  <c r="H3562" i="5"/>
  <c r="E3563" i="5"/>
  <c r="F3563" i="5"/>
  <c r="H3563" i="5"/>
  <c r="E3564" i="5"/>
  <c r="F3564" i="5"/>
  <c r="H3564" i="5"/>
  <c r="E3565" i="5"/>
  <c r="F3565" i="5"/>
  <c r="H3565" i="5"/>
  <c r="E3566" i="5"/>
  <c r="F3566" i="5"/>
  <c r="H3566" i="5"/>
  <c r="E3567" i="5"/>
  <c r="F3567" i="5"/>
  <c r="H3567" i="5"/>
  <c r="E3568" i="5"/>
  <c r="F3568" i="5"/>
  <c r="H3568" i="5"/>
  <c r="E3569" i="5"/>
  <c r="F3569" i="5"/>
  <c r="H3569" i="5"/>
  <c r="E3570" i="5"/>
  <c r="F3570" i="5"/>
  <c r="H3570" i="5"/>
  <c r="E3571" i="5"/>
  <c r="F3571" i="5"/>
  <c r="H3571" i="5"/>
  <c r="E3572" i="5"/>
  <c r="F3572" i="5"/>
  <c r="H3572" i="5"/>
  <c r="E3573" i="5"/>
  <c r="F3573" i="5"/>
  <c r="H3573" i="5"/>
  <c r="E3574" i="5"/>
  <c r="F3574" i="5"/>
  <c r="H3574" i="5"/>
  <c r="E3575" i="5"/>
  <c r="F3575" i="5"/>
  <c r="H3575" i="5"/>
  <c r="E3576" i="5"/>
  <c r="F3576" i="5"/>
  <c r="H3576" i="5"/>
  <c r="E3577" i="5"/>
  <c r="F3577" i="5"/>
  <c r="H3577" i="5"/>
  <c r="E3578" i="5"/>
  <c r="F3578" i="5"/>
  <c r="H3578" i="5"/>
  <c r="E3579" i="5"/>
  <c r="F3579" i="5"/>
  <c r="H3579" i="5"/>
  <c r="E3580" i="5"/>
  <c r="F3580" i="5"/>
  <c r="H3580" i="5"/>
  <c r="E3581" i="5"/>
  <c r="F3581" i="5"/>
  <c r="H3581" i="5"/>
  <c r="E3582" i="5"/>
  <c r="F3582" i="5"/>
  <c r="H3582" i="5"/>
  <c r="E3583" i="5"/>
  <c r="F3583" i="5"/>
  <c r="H3583" i="5"/>
  <c r="E3584" i="5"/>
  <c r="F3584" i="5"/>
  <c r="H3584" i="5"/>
  <c r="E3585" i="5"/>
  <c r="F3585" i="5"/>
  <c r="H3585" i="5"/>
  <c r="E3586" i="5"/>
  <c r="F3586" i="5"/>
  <c r="H3586" i="5"/>
  <c r="E3587" i="5"/>
  <c r="F3587" i="5"/>
  <c r="H3587" i="5"/>
  <c r="E3588" i="5"/>
  <c r="F3588" i="5"/>
  <c r="H3588" i="5"/>
  <c r="E3589" i="5"/>
  <c r="F3589" i="5"/>
  <c r="H3589" i="5"/>
  <c r="E3590" i="5"/>
  <c r="F3590" i="5"/>
  <c r="H3590" i="5"/>
  <c r="E3591" i="5"/>
  <c r="F3591" i="5"/>
  <c r="H3591" i="5"/>
  <c r="E3592" i="5"/>
  <c r="F3592" i="5"/>
  <c r="H3592" i="5"/>
  <c r="E3593" i="5"/>
  <c r="F3593" i="5"/>
  <c r="H3593" i="5"/>
  <c r="E3594" i="5"/>
  <c r="F3594" i="5"/>
  <c r="H3594" i="5"/>
  <c r="E3595" i="5"/>
  <c r="F3595" i="5"/>
  <c r="H3595" i="5"/>
  <c r="E3596" i="5"/>
  <c r="F3596" i="5"/>
  <c r="H3596" i="5"/>
  <c r="E3597" i="5"/>
  <c r="F3597" i="5"/>
  <c r="H3597" i="5"/>
  <c r="E3598" i="5"/>
  <c r="F3598" i="5"/>
  <c r="H3598" i="5"/>
  <c r="E3599" i="5"/>
  <c r="F3599" i="5"/>
  <c r="H3599" i="5"/>
  <c r="E3600" i="5"/>
  <c r="F3600" i="5"/>
  <c r="H3600" i="5"/>
  <c r="E3601" i="5"/>
  <c r="F3601" i="5"/>
  <c r="H3601" i="5"/>
  <c r="E3602" i="5"/>
  <c r="F3602" i="5"/>
  <c r="H3602" i="5"/>
  <c r="E3603" i="5"/>
  <c r="F3603" i="5"/>
  <c r="H3603" i="5"/>
  <c r="E3604" i="5"/>
  <c r="F3604" i="5"/>
  <c r="H3604" i="5"/>
  <c r="E3605" i="5"/>
  <c r="F3605" i="5"/>
  <c r="H3605" i="5"/>
  <c r="E3606" i="5"/>
  <c r="F3606" i="5"/>
  <c r="H3606" i="5"/>
  <c r="E3607" i="5"/>
  <c r="F3607" i="5"/>
  <c r="H3607" i="5"/>
  <c r="E3608" i="5"/>
  <c r="F3608" i="5"/>
  <c r="H3608" i="5"/>
  <c r="E3609" i="5"/>
  <c r="F3609" i="5"/>
  <c r="H3609" i="5"/>
  <c r="E3610" i="5"/>
  <c r="F3610" i="5"/>
  <c r="H3610" i="5"/>
  <c r="E3611" i="5"/>
  <c r="F3611" i="5"/>
  <c r="H3611" i="5"/>
  <c r="E3612" i="5"/>
  <c r="F3612" i="5"/>
  <c r="H3612" i="5"/>
  <c r="E3613" i="5"/>
  <c r="F3613" i="5"/>
  <c r="H3613" i="5"/>
  <c r="E3614" i="5"/>
  <c r="F3614" i="5"/>
  <c r="H3614" i="5"/>
  <c r="E3615" i="5"/>
  <c r="F3615" i="5"/>
  <c r="H3615" i="5"/>
  <c r="E3616" i="5"/>
  <c r="F3616" i="5"/>
  <c r="H3616" i="5"/>
  <c r="E3617" i="5"/>
  <c r="F3617" i="5"/>
  <c r="H3617" i="5"/>
  <c r="E3618" i="5"/>
  <c r="F3618" i="5"/>
  <c r="H3618" i="5"/>
  <c r="E3619" i="5"/>
  <c r="F3619" i="5"/>
  <c r="H3619" i="5"/>
  <c r="E3620" i="5"/>
  <c r="F3620" i="5"/>
  <c r="H3620" i="5"/>
  <c r="E3621" i="5"/>
  <c r="F3621" i="5"/>
  <c r="H3621" i="5"/>
  <c r="E3622" i="5"/>
  <c r="F3622" i="5"/>
  <c r="H3622" i="5"/>
  <c r="E3623" i="5"/>
  <c r="F3623" i="5"/>
  <c r="H3623" i="5"/>
  <c r="E3624" i="5"/>
  <c r="F3624" i="5"/>
  <c r="H3624" i="5"/>
  <c r="E3625" i="5"/>
  <c r="F3625" i="5"/>
  <c r="H3625" i="5"/>
  <c r="E3626" i="5"/>
  <c r="F3626" i="5"/>
  <c r="H3626" i="5"/>
  <c r="E3627" i="5"/>
  <c r="F3627" i="5"/>
  <c r="H3627" i="5"/>
  <c r="E3628" i="5"/>
  <c r="F3628" i="5"/>
  <c r="H3628" i="5"/>
  <c r="E3629" i="5"/>
  <c r="F3629" i="5"/>
  <c r="H3629" i="5"/>
  <c r="E3630" i="5"/>
  <c r="F3630" i="5"/>
  <c r="H3630" i="5"/>
  <c r="E3631" i="5"/>
  <c r="F3631" i="5"/>
  <c r="H3631" i="5"/>
  <c r="E3632" i="5"/>
  <c r="F3632" i="5"/>
  <c r="H3632" i="5"/>
  <c r="E3633" i="5"/>
  <c r="F3633" i="5"/>
  <c r="H3633" i="5"/>
  <c r="E3634" i="5"/>
  <c r="F3634" i="5"/>
  <c r="H3634" i="5"/>
  <c r="E3635" i="5"/>
  <c r="F3635" i="5"/>
  <c r="H3635" i="5"/>
  <c r="E3636" i="5"/>
  <c r="F3636" i="5"/>
  <c r="H3636" i="5"/>
  <c r="E3637" i="5"/>
  <c r="F3637" i="5"/>
  <c r="H3637" i="5"/>
  <c r="E3638" i="5"/>
  <c r="F3638" i="5"/>
  <c r="H3638" i="5"/>
  <c r="E3639" i="5"/>
  <c r="F3639" i="5"/>
  <c r="H3639" i="5"/>
  <c r="E3640" i="5"/>
  <c r="F3640" i="5"/>
  <c r="H3640" i="5"/>
  <c r="E3641" i="5"/>
  <c r="F3641" i="5"/>
  <c r="H3641" i="5"/>
  <c r="E3642" i="5"/>
  <c r="F3642" i="5"/>
  <c r="H3642" i="5"/>
  <c r="E3643" i="5"/>
  <c r="F3643" i="5"/>
  <c r="H3643" i="5"/>
  <c r="E3644" i="5"/>
  <c r="F3644" i="5"/>
  <c r="H3644" i="5"/>
  <c r="E3645" i="5"/>
  <c r="F3645" i="5"/>
  <c r="H3645" i="5"/>
  <c r="E3646" i="5"/>
  <c r="F3646" i="5"/>
  <c r="H3646" i="5"/>
  <c r="E3647" i="5"/>
  <c r="F3647" i="5"/>
  <c r="H3647" i="5"/>
  <c r="E3648" i="5"/>
  <c r="F3648" i="5"/>
  <c r="H3648" i="5"/>
  <c r="E3649" i="5"/>
  <c r="F3649" i="5"/>
  <c r="H3649" i="5"/>
  <c r="E3650" i="5"/>
  <c r="F3650" i="5"/>
  <c r="H3650" i="5"/>
  <c r="E3651" i="5"/>
  <c r="F3651" i="5"/>
  <c r="H3651" i="5"/>
  <c r="E3652" i="5"/>
  <c r="F3652" i="5"/>
  <c r="H3652" i="5"/>
  <c r="E3653" i="5"/>
  <c r="F3653" i="5"/>
  <c r="H3653" i="5"/>
  <c r="E3654" i="5"/>
  <c r="F3654" i="5"/>
  <c r="H3654" i="5"/>
  <c r="E3655" i="5"/>
  <c r="F3655" i="5"/>
  <c r="H3655" i="5"/>
  <c r="E3656" i="5"/>
  <c r="F3656" i="5"/>
  <c r="H3656" i="5"/>
  <c r="E3657" i="5"/>
  <c r="F3657" i="5"/>
  <c r="H3657" i="5"/>
  <c r="E3658" i="5"/>
  <c r="F3658" i="5"/>
  <c r="H3658" i="5"/>
  <c r="E3659" i="5"/>
  <c r="F3659" i="5"/>
  <c r="H3659" i="5"/>
  <c r="E3660" i="5"/>
  <c r="F3660" i="5"/>
  <c r="H3660" i="5"/>
  <c r="E3661" i="5"/>
  <c r="F3661" i="5"/>
  <c r="H3661" i="5"/>
  <c r="E3662" i="5"/>
  <c r="F3662" i="5"/>
  <c r="H3662" i="5"/>
  <c r="E3663" i="5"/>
  <c r="F3663" i="5"/>
  <c r="H3663" i="5"/>
  <c r="E3664" i="5"/>
  <c r="F3664" i="5"/>
  <c r="H3664" i="5"/>
  <c r="E3665" i="5"/>
  <c r="F3665" i="5"/>
  <c r="H3665" i="5"/>
  <c r="E3666" i="5"/>
  <c r="F3666" i="5"/>
  <c r="H3666" i="5"/>
  <c r="E3667" i="5"/>
  <c r="F3667" i="5"/>
  <c r="H3667" i="5"/>
  <c r="E3668" i="5"/>
  <c r="F3668" i="5"/>
  <c r="H3668" i="5"/>
  <c r="E3669" i="5"/>
  <c r="F3669" i="5"/>
  <c r="H3669" i="5"/>
  <c r="E3670" i="5"/>
  <c r="F3670" i="5"/>
  <c r="H3670" i="5"/>
  <c r="E3671" i="5"/>
  <c r="F3671" i="5"/>
  <c r="H3671" i="5"/>
  <c r="E3672" i="5"/>
  <c r="F3672" i="5"/>
  <c r="H3672" i="5"/>
  <c r="E3673" i="5"/>
  <c r="F3673" i="5"/>
  <c r="H3673" i="5"/>
  <c r="E3674" i="5"/>
  <c r="F3674" i="5"/>
  <c r="H3674" i="5"/>
  <c r="E3675" i="5"/>
  <c r="F3675" i="5"/>
  <c r="H3675" i="5"/>
  <c r="E3676" i="5"/>
  <c r="F3676" i="5"/>
  <c r="H3676" i="5"/>
  <c r="E3677" i="5"/>
  <c r="F3677" i="5"/>
  <c r="H3677" i="5"/>
  <c r="E3678" i="5"/>
  <c r="F3678" i="5"/>
  <c r="H3678" i="5"/>
  <c r="E3679" i="5"/>
  <c r="F3679" i="5"/>
  <c r="H3679" i="5"/>
  <c r="E3680" i="5"/>
  <c r="F3680" i="5"/>
  <c r="H3680" i="5"/>
  <c r="E3681" i="5"/>
  <c r="F3681" i="5"/>
  <c r="H3681" i="5"/>
  <c r="E3682" i="5"/>
  <c r="F3682" i="5"/>
  <c r="H3682" i="5"/>
  <c r="E3683" i="5"/>
  <c r="F3683" i="5"/>
  <c r="H3683" i="5"/>
  <c r="E3684" i="5"/>
  <c r="F3684" i="5"/>
  <c r="H3684" i="5"/>
  <c r="E3685" i="5"/>
  <c r="F3685" i="5"/>
  <c r="H3685" i="5"/>
  <c r="E3686" i="5"/>
  <c r="F3686" i="5"/>
  <c r="H3686" i="5"/>
  <c r="E3687" i="5"/>
  <c r="F3687" i="5"/>
  <c r="H3687" i="5"/>
  <c r="E3688" i="5"/>
  <c r="F3688" i="5"/>
  <c r="H3688" i="5"/>
  <c r="E3689" i="5"/>
  <c r="F3689" i="5"/>
  <c r="H3689" i="5"/>
  <c r="E3690" i="5"/>
  <c r="F3690" i="5"/>
  <c r="H3690" i="5"/>
  <c r="E3691" i="5"/>
  <c r="F3691" i="5"/>
  <c r="H3691" i="5"/>
  <c r="E3692" i="5"/>
  <c r="F3692" i="5"/>
  <c r="H3692" i="5"/>
  <c r="E3693" i="5"/>
  <c r="F3693" i="5"/>
  <c r="H3693" i="5"/>
  <c r="E3694" i="5"/>
  <c r="F3694" i="5"/>
  <c r="H3694" i="5"/>
  <c r="E3695" i="5"/>
  <c r="F3695" i="5"/>
  <c r="H3695" i="5"/>
  <c r="E3696" i="5"/>
  <c r="F3696" i="5"/>
  <c r="H3696" i="5"/>
  <c r="E3697" i="5"/>
  <c r="F3697" i="5"/>
  <c r="H3697" i="5"/>
  <c r="E3698" i="5"/>
  <c r="F3698" i="5"/>
  <c r="H3698" i="5"/>
  <c r="E3699" i="5"/>
  <c r="F3699" i="5"/>
  <c r="H3699" i="5"/>
  <c r="E3700" i="5"/>
  <c r="F3700" i="5"/>
  <c r="H3700" i="5"/>
  <c r="E3701" i="5"/>
  <c r="F3701" i="5"/>
  <c r="H3701" i="5"/>
  <c r="E3702" i="5"/>
  <c r="F3702" i="5"/>
  <c r="H3702" i="5"/>
  <c r="E3703" i="5"/>
  <c r="F3703" i="5"/>
  <c r="H3703" i="5"/>
  <c r="E3704" i="5"/>
  <c r="F3704" i="5"/>
  <c r="H3704" i="5"/>
  <c r="E3705" i="5"/>
  <c r="F3705" i="5"/>
  <c r="H3705" i="5"/>
  <c r="E3706" i="5"/>
  <c r="F3706" i="5"/>
  <c r="H3706" i="5"/>
  <c r="E3707" i="5"/>
  <c r="F3707" i="5"/>
  <c r="H3707" i="5"/>
  <c r="E3708" i="5"/>
  <c r="F3708" i="5"/>
  <c r="H3708" i="5"/>
  <c r="E3709" i="5"/>
  <c r="F3709" i="5"/>
  <c r="H3709" i="5"/>
  <c r="E3710" i="5"/>
  <c r="F3710" i="5"/>
  <c r="H3710" i="5"/>
  <c r="E3711" i="5"/>
  <c r="F3711" i="5"/>
  <c r="H3711" i="5"/>
  <c r="E3712" i="5"/>
  <c r="F3712" i="5"/>
  <c r="H3712" i="5"/>
  <c r="E3713" i="5"/>
  <c r="F3713" i="5"/>
  <c r="H3713" i="5"/>
  <c r="E3714" i="5"/>
  <c r="F3714" i="5"/>
  <c r="H3714" i="5"/>
  <c r="E3715" i="5"/>
  <c r="F3715" i="5"/>
  <c r="H3715" i="5"/>
  <c r="E3716" i="5"/>
  <c r="F3716" i="5"/>
  <c r="H3716" i="5"/>
  <c r="E3717" i="5"/>
  <c r="F3717" i="5"/>
  <c r="H3717" i="5"/>
  <c r="E3718" i="5"/>
  <c r="F3718" i="5"/>
  <c r="H3718" i="5"/>
  <c r="E3719" i="5"/>
  <c r="F3719" i="5"/>
  <c r="H3719" i="5"/>
  <c r="E3720" i="5"/>
  <c r="F3720" i="5"/>
  <c r="H3720" i="5"/>
  <c r="E3721" i="5"/>
  <c r="F3721" i="5"/>
  <c r="H3721" i="5"/>
  <c r="E3722" i="5"/>
  <c r="F3722" i="5"/>
  <c r="H3722" i="5"/>
  <c r="E3723" i="5"/>
  <c r="F3723" i="5"/>
  <c r="H3723" i="5"/>
  <c r="E3724" i="5"/>
  <c r="F3724" i="5"/>
  <c r="H3724" i="5"/>
  <c r="E3725" i="5"/>
  <c r="F3725" i="5"/>
  <c r="H3725" i="5"/>
  <c r="E3726" i="5"/>
  <c r="F3726" i="5"/>
  <c r="H3726" i="5"/>
  <c r="E3727" i="5"/>
  <c r="F3727" i="5"/>
  <c r="H3727" i="5"/>
  <c r="E3728" i="5"/>
  <c r="F3728" i="5"/>
  <c r="H3728" i="5"/>
  <c r="E3729" i="5"/>
  <c r="F3729" i="5"/>
  <c r="H3729" i="5"/>
  <c r="E3730" i="5"/>
  <c r="F3730" i="5"/>
  <c r="H3730" i="5"/>
  <c r="E3731" i="5"/>
  <c r="F3731" i="5"/>
  <c r="H3731" i="5"/>
  <c r="E3732" i="5"/>
  <c r="F3732" i="5"/>
  <c r="H3732" i="5"/>
  <c r="E3733" i="5"/>
  <c r="F3733" i="5"/>
  <c r="H3733" i="5"/>
  <c r="E3734" i="5"/>
  <c r="F3734" i="5"/>
  <c r="H3734" i="5"/>
  <c r="E3735" i="5"/>
  <c r="F3735" i="5"/>
  <c r="H3735" i="5"/>
  <c r="E3736" i="5"/>
  <c r="F3736" i="5"/>
  <c r="H3736" i="5"/>
  <c r="E3737" i="5"/>
  <c r="F3737" i="5"/>
  <c r="H3737" i="5"/>
  <c r="E3738" i="5"/>
  <c r="F3738" i="5"/>
  <c r="H3738" i="5"/>
  <c r="E3739" i="5"/>
  <c r="F3739" i="5"/>
  <c r="H3739" i="5"/>
  <c r="E3740" i="5"/>
  <c r="F3740" i="5"/>
  <c r="H3740" i="5"/>
  <c r="E3741" i="5"/>
  <c r="F3741" i="5"/>
  <c r="H3741" i="5"/>
  <c r="E3742" i="5"/>
  <c r="F3742" i="5"/>
  <c r="H3742" i="5"/>
  <c r="E3743" i="5"/>
  <c r="F3743" i="5"/>
  <c r="H3743" i="5"/>
  <c r="E3744" i="5"/>
  <c r="F3744" i="5"/>
  <c r="H3744" i="5"/>
  <c r="E3745" i="5"/>
  <c r="F3745" i="5"/>
  <c r="H3745" i="5"/>
  <c r="E3746" i="5"/>
  <c r="F3746" i="5"/>
  <c r="H3746" i="5"/>
  <c r="E3747" i="5"/>
  <c r="F3747" i="5"/>
  <c r="H3747" i="5"/>
  <c r="E3748" i="5"/>
  <c r="F3748" i="5"/>
  <c r="H3748" i="5"/>
  <c r="E3749" i="5"/>
  <c r="F3749" i="5"/>
  <c r="H3749" i="5"/>
  <c r="E3750" i="5"/>
  <c r="F3750" i="5"/>
  <c r="H3750" i="5"/>
  <c r="E3751" i="5"/>
  <c r="F3751" i="5"/>
  <c r="H3751" i="5"/>
  <c r="E3752" i="5"/>
  <c r="F3752" i="5"/>
  <c r="H3752" i="5"/>
  <c r="E3753" i="5"/>
  <c r="F3753" i="5"/>
  <c r="H3753" i="5"/>
  <c r="E3754" i="5"/>
  <c r="F3754" i="5"/>
  <c r="H3754" i="5"/>
  <c r="E3755" i="5"/>
  <c r="F3755" i="5"/>
  <c r="H3755" i="5"/>
  <c r="E3756" i="5"/>
  <c r="F3756" i="5"/>
  <c r="H3756" i="5"/>
  <c r="E3757" i="5"/>
  <c r="F3757" i="5"/>
  <c r="H3757" i="5"/>
  <c r="E3758" i="5"/>
  <c r="F3758" i="5"/>
  <c r="H3758" i="5"/>
  <c r="E3759" i="5"/>
  <c r="F3759" i="5"/>
  <c r="H3759" i="5"/>
  <c r="E3760" i="5"/>
  <c r="F3760" i="5"/>
  <c r="H3760" i="5"/>
  <c r="E3761" i="5"/>
  <c r="F3761" i="5"/>
  <c r="H3761" i="5"/>
  <c r="E3762" i="5"/>
  <c r="F3762" i="5"/>
  <c r="H3762" i="5"/>
  <c r="E3763" i="5"/>
  <c r="F3763" i="5"/>
  <c r="H3763" i="5"/>
  <c r="E3764" i="5"/>
  <c r="F3764" i="5"/>
  <c r="H3764" i="5"/>
  <c r="E3765" i="5"/>
  <c r="F3765" i="5"/>
  <c r="H3765" i="5"/>
  <c r="E3766" i="5"/>
  <c r="F3766" i="5"/>
  <c r="H3766" i="5"/>
  <c r="E3767" i="5"/>
  <c r="F3767" i="5"/>
  <c r="H3767" i="5"/>
  <c r="E3768" i="5"/>
  <c r="F3768" i="5"/>
  <c r="H3768" i="5"/>
  <c r="E3769" i="5"/>
  <c r="F3769" i="5"/>
  <c r="H3769" i="5"/>
  <c r="E3770" i="5"/>
  <c r="F3770" i="5"/>
  <c r="H3770" i="5"/>
  <c r="E3771" i="5"/>
  <c r="F3771" i="5"/>
  <c r="H3771" i="5"/>
  <c r="E3772" i="5"/>
  <c r="F3772" i="5"/>
  <c r="H3772" i="5"/>
  <c r="E3773" i="5"/>
  <c r="F3773" i="5"/>
  <c r="H3773" i="5"/>
  <c r="E3774" i="5"/>
  <c r="F3774" i="5"/>
  <c r="H3774" i="5"/>
  <c r="E3775" i="5"/>
  <c r="F3775" i="5"/>
  <c r="H3775" i="5"/>
  <c r="E3776" i="5"/>
  <c r="F3776" i="5"/>
  <c r="H3776" i="5"/>
  <c r="E3777" i="5"/>
  <c r="F3777" i="5"/>
  <c r="H3777" i="5"/>
  <c r="E3778" i="5"/>
  <c r="F3778" i="5"/>
  <c r="H3778" i="5"/>
  <c r="E3779" i="5"/>
  <c r="F3779" i="5"/>
  <c r="H3779" i="5"/>
  <c r="E3780" i="5"/>
  <c r="F3780" i="5"/>
  <c r="H3780" i="5"/>
  <c r="E3781" i="5"/>
  <c r="F3781" i="5"/>
  <c r="H3781" i="5"/>
  <c r="E3782" i="5"/>
  <c r="F3782" i="5"/>
  <c r="H3782" i="5"/>
  <c r="E3783" i="5"/>
  <c r="F3783" i="5"/>
  <c r="H3783" i="5"/>
  <c r="E3784" i="5"/>
  <c r="F3784" i="5"/>
  <c r="H3784" i="5"/>
  <c r="E3785" i="5"/>
  <c r="F3785" i="5"/>
  <c r="H3785" i="5"/>
  <c r="E3786" i="5"/>
  <c r="F3786" i="5"/>
  <c r="H3786" i="5"/>
  <c r="E3787" i="5"/>
  <c r="F3787" i="5"/>
  <c r="H3787" i="5"/>
  <c r="E3788" i="5"/>
  <c r="F3788" i="5"/>
  <c r="H3788" i="5"/>
  <c r="E3789" i="5"/>
  <c r="F3789" i="5"/>
  <c r="H3789" i="5"/>
  <c r="E3790" i="5"/>
  <c r="F3790" i="5"/>
  <c r="H3790" i="5"/>
  <c r="E3791" i="5"/>
  <c r="F3791" i="5"/>
  <c r="H3791" i="5"/>
  <c r="E3792" i="5"/>
  <c r="F3792" i="5"/>
  <c r="H3792" i="5"/>
  <c r="E3793" i="5"/>
  <c r="F3793" i="5"/>
  <c r="H3793" i="5"/>
  <c r="E3794" i="5"/>
  <c r="F3794" i="5"/>
  <c r="H3794" i="5"/>
  <c r="E3795" i="5"/>
  <c r="F3795" i="5"/>
  <c r="H3795" i="5"/>
  <c r="E3796" i="5"/>
  <c r="F3796" i="5"/>
  <c r="H3796" i="5"/>
  <c r="E3797" i="5"/>
  <c r="F3797" i="5"/>
  <c r="H3797" i="5"/>
  <c r="E3798" i="5"/>
  <c r="F3798" i="5"/>
  <c r="H3798" i="5"/>
  <c r="E3799" i="5"/>
  <c r="F3799" i="5"/>
  <c r="H3799" i="5"/>
  <c r="E3800" i="5"/>
  <c r="F3800" i="5"/>
  <c r="H3800" i="5"/>
  <c r="E3801" i="5"/>
  <c r="F3801" i="5"/>
  <c r="H3801" i="5"/>
  <c r="E3802" i="5"/>
  <c r="F3802" i="5"/>
  <c r="H3802" i="5"/>
  <c r="E3803" i="5"/>
  <c r="F3803" i="5"/>
  <c r="H3803" i="5"/>
  <c r="E3804" i="5"/>
  <c r="F3804" i="5"/>
  <c r="H3804" i="5"/>
  <c r="E3805" i="5"/>
  <c r="F3805" i="5"/>
  <c r="H3805" i="5"/>
  <c r="E3806" i="5"/>
  <c r="F3806" i="5"/>
  <c r="H3806" i="5"/>
  <c r="E3807" i="5"/>
  <c r="F3807" i="5"/>
  <c r="H3807" i="5"/>
  <c r="E3808" i="5"/>
  <c r="F3808" i="5"/>
  <c r="H3808" i="5"/>
  <c r="E3809" i="5"/>
  <c r="F3809" i="5"/>
  <c r="H3809" i="5"/>
  <c r="E3810" i="5"/>
  <c r="F3810" i="5"/>
  <c r="H3810" i="5"/>
  <c r="E3811" i="5"/>
  <c r="F3811" i="5"/>
  <c r="H3811" i="5"/>
  <c r="E3812" i="5"/>
  <c r="F3812" i="5"/>
  <c r="H3812" i="5"/>
  <c r="E3813" i="5"/>
  <c r="F3813" i="5"/>
  <c r="H3813" i="5"/>
  <c r="E3814" i="5"/>
  <c r="F3814" i="5"/>
  <c r="H3814" i="5"/>
  <c r="E3815" i="5"/>
  <c r="F3815" i="5"/>
  <c r="H3815" i="5"/>
  <c r="E3816" i="5"/>
  <c r="F3816" i="5"/>
  <c r="H3816" i="5"/>
  <c r="E3817" i="5"/>
  <c r="F3817" i="5"/>
  <c r="H3817" i="5"/>
  <c r="E3818" i="5"/>
  <c r="F3818" i="5"/>
  <c r="H3818" i="5"/>
  <c r="E3819" i="5"/>
  <c r="F3819" i="5"/>
  <c r="H3819" i="5"/>
  <c r="E3820" i="5"/>
  <c r="F3820" i="5"/>
  <c r="H3820" i="5"/>
  <c r="E3821" i="5"/>
  <c r="F3821" i="5"/>
  <c r="H3821" i="5"/>
  <c r="E3822" i="5"/>
  <c r="F3822" i="5"/>
  <c r="H3822" i="5"/>
  <c r="E3823" i="5"/>
  <c r="F3823" i="5"/>
  <c r="H3823" i="5"/>
  <c r="E3824" i="5"/>
  <c r="F3824" i="5"/>
  <c r="H3824" i="5"/>
  <c r="E3825" i="5"/>
  <c r="F3825" i="5"/>
  <c r="H3825" i="5"/>
  <c r="E3826" i="5"/>
  <c r="F3826" i="5"/>
  <c r="H3826" i="5"/>
  <c r="E3827" i="5"/>
  <c r="F3827" i="5"/>
  <c r="H3827" i="5"/>
  <c r="E3828" i="5"/>
  <c r="F3828" i="5"/>
  <c r="H3828" i="5"/>
  <c r="E3829" i="5"/>
  <c r="F3829" i="5"/>
  <c r="H3829" i="5"/>
  <c r="E3830" i="5"/>
  <c r="F3830" i="5"/>
  <c r="H3830" i="5"/>
  <c r="E3831" i="5"/>
  <c r="F3831" i="5"/>
  <c r="H3831" i="5"/>
  <c r="E3832" i="5"/>
  <c r="F3832" i="5"/>
  <c r="H3832" i="5"/>
  <c r="E3833" i="5"/>
  <c r="F3833" i="5"/>
  <c r="H3833" i="5"/>
  <c r="E3834" i="5"/>
  <c r="F3834" i="5"/>
  <c r="H3834" i="5"/>
  <c r="E3835" i="5"/>
  <c r="F3835" i="5"/>
  <c r="H3835" i="5"/>
  <c r="E3836" i="5"/>
  <c r="F3836" i="5"/>
  <c r="H3836" i="5"/>
  <c r="E3837" i="5"/>
  <c r="F3837" i="5"/>
  <c r="H3837" i="5"/>
  <c r="E3838" i="5"/>
  <c r="F3838" i="5"/>
  <c r="H3838" i="5"/>
  <c r="E3839" i="5"/>
  <c r="F3839" i="5"/>
  <c r="H3839" i="5"/>
  <c r="E3840" i="5"/>
  <c r="F3840" i="5"/>
  <c r="H3840" i="5"/>
  <c r="E3841" i="5"/>
  <c r="F3841" i="5"/>
  <c r="H3841" i="5"/>
  <c r="E3842" i="5"/>
  <c r="F3842" i="5"/>
  <c r="H3842" i="5"/>
  <c r="E3843" i="5"/>
  <c r="F3843" i="5"/>
  <c r="H3843" i="5"/>
  <c r="E3844" i="5"/>
  <c r="F3844" i="5"/>
  <c r="H3844" i="5"/>
  <c r="E3845" i="5"/>
  <c r="F3845" i="5"/>
  <c r="H3845" i="5"/>
  <c r="E3846" i="5"/>
  <c r="F3846" i="5"/>
  <c r="H3846" i="5"/>
  <c r="E3847" i="5"/>
  <c r="F3847" i="5"/>
  <c r="H3847" i="5"/>
  <c r="E3848" i="5"/>
  <c r="F3848" i="5"/>
  <c r="H3848" i="5"/>
  <c r="E3849" i="5"/>
  <c r="F3849" i="5"/>
  <c r="H3849" i="5"/>
  <c r="E3850" i="5"/>
  <c r="F3850" i="5"/>
  <c r="H3850" i="5"/>
  <c r="E3851" i="5"/>
  <c r="F3851" i="5"/>
  <c r="H3851" i="5"/>
  <c r="E3852" i="5"/>
  <c r="F3852" i="5"/>
  <c r="H3852" i="5"/>
  <c r="E3853" i="5"/>
  <c r="F3853" i="5"/>
  <c r="H3853" i="5"/>
  <c r="E3854" i="5"/>
  <c r="F3854" i="5"/>
  <c r="H3854" i="5"/>
  <c r="E3855" i="5"/>
  <c r="F3855" i="5"/>
  <c r="H3855" i="5"/>
  <c r="E3856" i="5"/>
  <c r="F3856" i="5"/>
  <c r="H3856" i="5"/>
  <c r="E3857" i="5"/>
  <c r="F3857" i="5"/>
  <c r="H3857" i="5"/>
  <c r="E3858" i="5"/>
  <c r="F3858" i="5"/>
  <c r="H3858" i="5"/>
  <c r="E3859" i="5"/>
  <c r="F3859" i="5"/>
  <c r="H3859" i="5"/>
  <c r="E3860" i="5"/>
  <c r="F3860" i="5"/>
  <c r="H3860" i="5"/>
  <c r="E3861" i="5"/>
  <c r="F3861" i="5"/>
  <c r="H3861" i="5"/>
  <c r="E3862" i="5"/>
  <c r="F3862" i="5"/>
  <c r="H3862" i="5"/>
  <c r="E3863" i="5"/>
  <c r="F3863" i="5"/>
  <c r="H3863" i="5"/>
  <c r="E3864" i="5"/>
  <c r="F3864" i="5"/>
  <c r="H3864" i="5"/>
  <c r="E3865" i="5"/>
  <c r="F3865" i="5"/>
  <c r="H3865" i="5"/>
  <c r="E3866" i="5"/>
  <c r="F3866" i="5"/>
  <c r="H3866" i="5"/>
  <c r="E3867" i="5"/>
  <c r="F3867" i="5"/>
  <c r="H3867" i="5"/>
  <c r="E3868" i="5"/>
  <c r="F3868" i="5"/>
  <c r="H3868" i="5"/>
  <c r="E3869" i="5"/>
  <c r="F3869" i="5"/>
  <c r="H3869" i="5"/>
  <c r="E3870" i="5"/>
  <c r="F3870" i="5"/>
  <c r="H3870" i="5"/>
  <c r="E3871" i="5"/>
  <c r="F3871" i="5"/>
  <c r="H3871" i="5"/>
  <c r="E3872" i="5"/>
  <c r="F3872" i="5"/>
  <c r="H3872" i="5"/>
  <c r="E3873" i="5"/>
  <c r="F3873" i="5"/>
  <c r="H3873" i="5"/>
  <c r="E3874" i="5"/>
  <c r="F3874" i="5"/>
  <c r="H3874" i="5"/>
  <c r="E3875" i="5"/>
  <c r="F3875" i="5"/>
  <c r="H3875" i="5"/>
  <c r="E3876" i="5"/>
  <c r="F3876" i="5"/>
  <c r="H3876" i="5"/>
  <c r="E3877" i="5"/>
  <c r="F3877" i="5"/>
  <c r="H3877" i="5"/>
  <c r="E3878" i="5"/>
  <c r="F3878" i="5"/>
  <c r="H3878" i="5"/>
  <c r="E3879" i="5"/>
  <c r="F3879" i="5"/>
  <c r="H3879" i="5"/>
  <c r="E3880" i="5"/>
  <c r="F3880" i="5"/>
  <c r="H3880" i="5"/>
  <c r="E3881" i="5"/>
  <c r="F3881" i="5"/>
  <c r="H3881" i="5"/>
  <c r="E3882" i="5"/>
  <c r="F3882" i="5"/>
  <c r="H3882" i="5"/>
  <c r="E3883" i="5"/>
  <c r="F3883" i="5"/>
  <c r="H3883" i="5"/>
  <c r="E3884" i="5"/>
  <c r="F3884" i="5"/>
  <c r="H3884" i="5"/>
  <c r="E3885" i="5"/>
  <c r="F3885" i="5"/>
  <c r="H3885" i="5"/>
  <c r="E3886" i="5"/>
  <c r="F3886" i="5"/>
  <c r="H3886" i="5"/>
  <c r="E3887" i="5"/>
  <c r="F3887" i="5"/>
  <c r="H3887" i="5"/>
  <c r="E3888" i="5"/>
  <c r="F3888" i="5"/>
  <c r="H3888" i="5"/>
  <c r="E3889" i="5"/>
  <c r="F3889" i="5"/>
  <c r="H3889" i="5"/>
  <c r="E3890" i="5"/>
  <c r="F3890" i="5"/>
  <c r="H3890" i="5"/>
  <c r="E3891" i="5"/>
  <c r="F3891" i="5"/>
  <c r="H3891" i="5"/>
  <c r="E3892" i="5"/>
  <c r="F3892" i="5"/>
  <c r="H3892" i="5"/>
  <c r="E3893" i="5"/>
  <c r="F3893" i="5"/>
  <c r="H3893" i="5"/>
  <c r="E3894" i="5"/>
  <c r="F3894" i="5"/>
  <c r="H3894" i="5"/>
  <c r="E3895" i="5"/>
  <c r="F3895" i="5"/>
  <c r="H3895" i="5"/>
  <c r="E3896" i="5"/>
  <c r="F3896" i="5"/>
  <c r="H3896" i="5"/>
  <c r="E3897" i="5"/>
  <c r="F3897" i="5"/>
  <c r="H3897" i="5"/>
  <c r="E3898" i="5"/>
  <c r="F3898" i="5"/>
  <c r="H3898" i="5"/>
  <c r="E3899" i="5"/>
  <c r="F3899" i="5"/>
  <c r="H3899" i="5"/>
  <c r="E3900" i="5"/>
  <c r="F3900" i="5"/>
  <c r="H3900" i="5"/>
  <c r="E3901" i="5"/>
  <c r="F3901" i="5"/>
  <c r="H3901" i="5"/>
  <c r="E3902" i="5"/>
  <c r="F3902" i="5"/>
  <c r="H3902" i="5"/>
  <c r="E3903" i="5"/>
  <c r="F3903" i="5"/>
  <c r="H3903" i="5"/>
  <c r="E3904" i="5"/>
  <c r="F3904" i="5"/>
  <c r="H3904" i="5"/>
  <c r="E3905" i="5"/>
  <c r="F3905" i="5"/>
  <c r="H3905" i="5"/>
  <c r="E3906" i="5"/>
  <c r="F3906" i="5"/>
  <c r="H3906" i="5"/>
  <c r="E3907" i="5"/>
  <c r="F3907" i="5"/>
  <c r="H3907" i="5"/>
  <c r="E3908" i="5"/>
  <c r="F3908" i="5"/>
  <c r="H3908" i="5"/>
  <c r="E3909" i="5"/>
  <c r="F3909" i="5"/>
  <c r="H3909" i="5"/>
  <c r="E3910" i="5"/>
  <c r="F3910" i="5"/>
  <c r="H3910" i="5"/>
  <c r="E3911" i="5"/>
  <c r="F3911" i="5"/>
  <c r="H3911" i="5"/>
  <c r="E3912" i="5"/>
  <c r="F3912" i="5"/>
  <c r="H3912" i="5"/>
  <c r="E3913" i="5"/>
  <c r="F3913" i="5"/>
  <c r="H3913" i="5"/>
  <c r="E3914" i="5"/>
  <c r="F3914" i="5"/>
  <c r="H3914" i="5"/>
  <c r="E3915" i="5"/>
  <c r="F3915" i="5"/>
  <c r="H3915" i="5"/>
  <c r="E3916" i="5"/>
  <c r="F3916" i="5"/>
  <c r="H3916" i="5"/>
  <c r="E3917" i="5"/>
  <c r="F3917" i="5"/>
  <c r="H3917" i="5"/>
  <c r="E3918" i="5"/>
  <c r="F3918" i="5"/>
  <c r="H3918" i="5"/>
  <c r="E3919" i="5"/>
  <c r="F3919" i="5"/>
  <c r="H3919" i="5"/>
  <c r="E3920" i="5"/>
  <c r="F3920" i="5"/>
  <c r="H3920" i="5"/>
  <c r="E3921" i="5"/>
  <c r="F3921" i="5"/>
  <c r="H3921" i="5"/>
  <c r="E3922" i="5"/>
  <c r="F3922" i="5"/>
  <c r="H3922" i="5"/>
  <c r="E3923" i="5"/>
  <c r="F3923" i="5"/>
  <c r="H3923" i="5"/>
  <c r="E3924" i="5"/>
  <c r="F3924" i="5"/>
  <c r="H3924" i="5"/>
  <c r="E3925" i="5"/>
  <c r="F3925" i="5"/>
  <c r="H3925" i="5"/>
  <c r="E3926" i="5"/>
  <c r="F3926" i="5"/>
  <c r="H3926" i="5"/>
  <c r="E3927" i="5"/>
  <c r="F3927" i="5"/>
  <c r="H3927" i="5"/>
  <c r="E3928" i="5"/>
  <c r="F3928" i="5"/>
  <c r="H3928" i="5"/>
  <c r="E3929" i="5"/>
  <c r="F3929" i="5"/>
  <c r="H3929" i="5"/>
  <c r="E3930" i="5"/>
  <c r="F3930" i="5"/>
  <c r="H3930" i="5"/>
  <c r="E3931" i="5"/>
  <c r="F3931" i="5"/>
  <c r="H3931" i="5"/>
  <c r="E3932" i="5"/>
  <c r="F3932" i="5"/>
  <c r="H3932" i="5"/>
  <c r="E3933" i="5"/>
  <c r="F3933" i="5"/>
  <c r="H3933" i="5"/>
  <c r="E3934" i="5"/>
  <c r="F3934" i="5"/>
  <c r="H3934" i="5"/>
  <c r="E3935" i="5"/>
  <c r="F3935" i="5"/>
  <c r="H3935" i="5"/>
  <c r="E3936" i="5"/>
  <c r="F3936" i="5"/>
  <c r="H3936" i="5"/>
  <c r="E3937" i="5"/>
  <c r="F3937" i="5"/>
  <c r="H3937" i="5"/>
  <c r="E3938" i="5"/>
  <c r="F3938" i="5"/>
  <c r="H3938" i="5"/>
  <c r="E3939" i="5"/>
  <c r="F3939" i="5"/>
  <c r="H3939" i="5"/>
  <c r="E3940" i="5"/>
  <c r="F3940" i="5"/>
  <c r="H3940" i="5"/>
  <c r="E3941" i="5"/>
  <c r="F3941" i="5"/>
  <c r="H3941" i="5"/>
  <c r="E3942" i="5"/>
  <c r="F3942" i="5"/>
  <c r="H3942" i="5"/>
  <c r="E3943" i="5"/>
  <c r="F3943" i="5"/>
  <c r="H3943" i="5"/>
  <c r="E3944" i="5"/>
  <c r="F3944" i="5"/>
  <c r="H3944" i="5"/>
  <c r="E3945" i="5"/>
  <c r="F3945" i="5"/>
  <c r="H3945" i="5"/>
  <c r="E3946" i="5"/>
  <c r="F3946" i="5"/>
  <c r="H3946" i="5"/>
  <c r="E3947" i="5"/>
  <c r="F3947" i="5"/>
  <c r="H3947" i="5"/>
  <c r="E3948" i="5"/>
  <c r="F3948" i="5"/>
  <c r="H3948" i="5"/>
  <c r="E3949" i="5"/>
  <c r="F3949" i="5"/>
  <c r="H3949" i="5"/>
  <c r="E3950" i="5"/>
  <c r="F3950" i="5"/>
  <c r="H3950" i="5"/>
  <c r="E3951" i="5"/>
  <c r="F3951" i="5"/>
  <c r="H3951" i="5"/>
  <c r="E3952" i="5"/>
  <c r="F3952" i="5"/>
  <c r="H3952" i="5"/>
  <c r="E3953" i="5"/>
  <c r="F3953" i="5"/>
  <c r="H3953" i="5"/>
  <c r="E3954" i="5"/>
  <c r="F3954" i="5"/>
  <c r="H3954" i="5"/>
  <c r="E3955" i="5"/>
  <c r="F3955" i="5"/>
  <c r="H3955" i="5"/>
  <c r="E3956" i="5"/>
  <c r="F3956" i="5"/>
  <c r="H3956" i="5"/>
  <c r="E3957" i="5"/>
  <c r="F3957" i="5"/>
  <c r="H3957" i="5"/>
  <c r="E3958" i="5"/>
  <c r="F3958" i="5"/>
  <c r="H3958" i="5"/>
  <c r="E3959" i="5"/>
  <c r="F3959" i="5"/>
  <c r="H3959" i="5"/>
  <c r="E3960" i="5"/>
  <c r="F3960" i="5"/>
  <c r="H3960" i="5"/>
  <c r="E3961" i="5"/>
  <c r="F3961" i="5"/>
  <c r="H3961" i="5"/>
  <c r="E3962" i="5"/>
  <c r="F3962" i="5"/>
  <c r="H3962" i="5"/>
  <c r="E3963" i="5"/>
  <c r="F3963" i="5"/>
  <c r="H3963" i="5"/>
  <c r="E3964" i="5"/>
  <c r="F3964" i="5"/>
  <c r="H3964" i="5"/>
  <c r="E3965" i="5"/>
  <c r="F3965" i="5"/>
  <c r="H3965" i="5"/>
  <c r="E3966" i="5"/>
  <c r="F3966" i="5"/>
  <c r="H3966" i="5"/>
  <c r="E3967" i="5"/>
  <c r="F3967" i="5"/>
  <c r="H3967" i="5"/>
  <c r="E3968" i="5"/>
  <c r="F3968" i="5"/>
  <c r="H3968" i="5"/>
  <c r="E3969" i="5"/>
  <c r="F3969" i="5"/>
  <c r="H3969" i="5"/>
  <c r="E3970" i="5"/>
  <c r="F3970" i="5"/>
  <c r="H3970" i="5"/>
  <c r="E3971" i="5"/>
  <c r="F3971" i="5"/>
  <c r="H3971" i="5"/>
  <c r="E3972" i="5"/>
  <c r="F3972" i="5"/>
  <c r="H3972" i="5"/>
  <c r="E3973" i="5"/>
  <c r="F3973" i="5"/>
  <c r="H3973" i="5"/>
  <c r="E3974" i="5"/>
  <c r="F3974" i="5"/>
  <c r="H3974" i="5"/>
  <c r="E3975" i="5"/>
  <c r="F3975" i="5"/>
  <c r="H3975" i="5"/>
  <c r="E3976" i="5"/>
  <c r="F3976" i="5"/>
  <c r="H3976" i="5"/>
  <c r="E3977" i="5"/>
  <c r="F3977" i="5"/>
  <c r="H3977" i="5"/>
  <c r="E3978" i="5"/>
  <c r="F3978" i="5"/>
  <c r="H3978" i="5"/>
  <c r="E3979" i="5"/>
  <c r="F3979" i="5"/>
  <c r="H3979" i="5"/>
  <c r="E3980" i="5"/>
  <c r="F3980" i="5"/>
  <c r="H3980" i="5"/>
  <c r="E3981" i="5"/>
  <c r="F3981" i="5"/>
  <c r="H3981" i="5"/>
  <c r="E3982" i="5"/>
  <c r="F3982" i="5"/>
  <c r="H3982" i="5"/>
  <c r="E3983" i="5"/>
  <c r="F3983" i="5"/>
  <c r="H3983" i="5"/>
  <c r="E3984" i="5"/>
  <c r="F3984" i="5"/>
  <c r="H3984" i="5"/>
  <c r="E3985" i="5"/>
  <c r="F3985" i="5"/>
  <c r="H3985" i="5"/>
  <c r="E3986" i="5"/>
  <c r="F3986" i="5"/>
  <c r="H3986" i="5"/>
  <c r="E3987" i="5"/>
  <c r="F3987" i="5"/>
  <c r="H3987" i="5"/>
  <c r="E3988" i="5"/>
  <c r="F3988" i="5"/>
  <c r="H3988" i="5"/>
  <c r="E3989" i="5"/>
  <c r="F3989" i="5"/>
  <c r="H3989" i="5"/>
  <c r="E3990" i="5"/>
  <c r="F3990" i="5"/>
  <c r="H3990" i="5"/>
  <c r="E3991" i="5"/>
  <c r="F3991" i="5"/>
  <c r="H3991" i="5"/>
  <c r="E3992" i="5"/>
  <c r="F3992" i="5"/>
  <c r="H3992" i="5"/>
  <c r="E3993" i="5"/>
  <c r="F3993" i="5"/>
  <c r="H3993" i="5"/>
  <c r="E3994" i="5"/>
  <c r="F3994" i="5"/>
  <c r="H3994" i="5"/>
  <c r="E3995" i="5"/>
  <c r="F3995" i="5"/>
  <c r="H3995" i="5"/>
  <c r="E3996" i="5"/>
  <c r="F3996" i="5"/>
  <c r="H3996" i="5"/>
  <c r="E3997" i="5"/>
  <c r="F3997" i="5"/>
  <c r="H3997" i="5"/>
  <c r="E3998" i="5"/>
  <c r="F3998" i="5"/>
  <c r="H3998" i="5"/>
  <c r="E3999" i="5"/>
  <c r="F3999" i="5"/>
  <c r="H3999" i="5"/>
  <c r="E4000" i="5"/>
  <c r="F4000" i="5"/>
  <c r="H4000" i="5"/>
  <c r="E4001" i="5"/>
  <c r="F4001" i="5"/>
  <c r="H4001" i="5"/>
  <c r="E4002" i="5"/>
  <c r="F4002" i="5"/>
  <c r="H4002" i="5"/>
  <c r="E4003" i="5"/>
  <c r="F4003" i="5"/>
  <c r="H4003" i="5"/>
  <c r="E4004" i="5"/>
  <c r="F4004" i="5"/>
  <c r="H4004" i="5"/>
  <c r="E4005" i="5"/>
  <c r="F4005" i="5"/>
  <c r="H4005" i="5"/>
  <c r="E4006" i="5"/>
  <c r="F4006" i="5"/>
  <c r="H4006" i="5"/>
  <c r="E4007" i="5"/>
  <c r="F4007" i="5"/>
  <c r="H4007" i="5"/>
  <c r="E4008" i="5"/>
  <c r="F4008" i="5"/>
  <c r="H4008" i="5"/>
  <c r="E4009" i="5"/>
  <c r="F4009" i="5"/>
  <c r="H4009" i="5"/>
  <c r="E4010" i="5"/>
  <c r="F4010" i="5"/>
  <c r="H4010" i="5"/>
  <c r="E4011" i="5"/>
  <c r="F4011" i="5"/>
  <c r="H4011" i="5"/>
  <c r="E4012" i="5"/>
  <c r="F4012" i="5"/>
  <c r="H4012" i="5"/>
  <c r="E4013" i="5"/>
  <c r="F4013" i="5"/>
  <c r="H4013" i="5"/>
  <c r="E4014" i="5"/>
  <c r="F4014" i="5"/>
  <c r="H4014" i="5"/>
  <c r="E4015" i="5"/>
  <c r="F4015" i="5"/>
  <c r="H4015" i="5"/>
  <c r="E4016" i="5"/>
  <c r="F4016" i="5"/>
  <c r="H4016" i="5"/>
  <c r="E4017" i="5"/>
  <c r="F4017" i="5"/>
  <c r="H4017" i="5"/>
  <c r="E4018" i="5"/>
  <c r="F4018" i="5"/>
  <c r="H4018" i="5"/>
  <c r="E4019" i="5"/>
  <c r="F4019" i="5"/>
  <c r="H4019" i="5"/>
  <c r="E4020" i="5"/>
  <c r="F4020" i="5"/>
  <c r="H4020" i="5"/>
  <c r="E4021" i="5"/>
  <c r="F4021" i="5"/>
  <c r="H4021" i="5"/>
  <c r="E4022" i="5"/>
  <c r="F4022" i="5"/>
  <c r="H4022" i="5"/>
  <c r="E4023" i="5"/>
  <c r="F4023" i="5"/>
  <c r="H4023" i="5"/>
  <c r="E4024" i="5"/>
  <c r="F4024" i="5"/>
  <c r="H4024" i="5"/>
  <c r="E4025" i="5"/>
  <c r="F4025" i="5"/>
  <c r="H4025" i="5"/>
  <c r="E4026" i="5"/>
  <c r="F4026" i="5"/>
  <c r="H4026" i="5"/>
  <c r="E4027" i="5"/>
  <c r="F4027" i="5"/>
  <c r="H4027" i="5"/>
  <c r="E4028" i="5"/>
  <c r="F4028" i="5"/>
  <c r="H4028" i="5"/>
  <c r="E4029" i="5"/>
  <c r="F4029" i="5"/>
  <c r="H4029" i="5"/>
  <c r="E4030" i="5"/>
  <c r="F4030" i="5"/>
  <c r="H4030" i="5"/>
  <c r="E4031" i="5"/>
  <c r="F4031" i="5"/>
  <c r="H4031" i="5"/>
  <c r="E4032" i="5"/>
  <c r="F4032" i="5"/>
  <c r="H4032" i="5"/>
  <c r="E4033" i="5"/>
  <c r="F4033" i="5"/>
  <c r="H4033" i="5"/>
  <c r="E4034" i="5"/>
  <c r="F4034" i="5"/>
  <c r="H4034" i="5"/>
  <c r="E4035" i="5"/>
  <c r="F4035" i="5"/>
  <c r="H4035" i="5"/>
  <c r="E4036" i="5"/>
  <c r="F4036" i="5"/>
  <c r="H4036" i="5"/>
  <c r="E4037" i="5"/>
  <c r="F4037" i="5"/>
  <c r="H4037" i="5"/>
  <c r="E4038" i="5"/>
  <c r="F4038" i="5"/>
  <c r="H4038" i="5"/>
  <c r="E4039" i="5"/>
  <c r="F4039" i="5"/>
  <c r="H4039" i="5"/>
  <c r="E4040" i="5"/>
  <c r="F4040" i="5"/>
  <c r="H4040" i="5"/>
  <c r="E4041" i="5"/>
  <c r="F4041" i="5"/>
  <c r="H4041" i="5"/>
  <c r="E4042" i="5"/>
  <c r="F4042" i="5"/>
  <c r="H4042" i="5"/>
  <c r="E4043" i="5"/>
  <c r="F4043" i="5"/>
  <c r="H4043" i="5"/>
  <c r="E4044" i="5"/>
  <c r="F4044" i="5"/>
  <c r="H4044" i="5"/>
  <c r="E4045" i="5"/>
  <c r="F4045" i="5"/>
  <c r="H4045" i="5"/>
  <c r="E4046" i="5"/>
  <c r="F4046" i="5"/>
  <c r="H4046" i="5"/>
  <c r="E4047" i="5"/>
  <c r="F4047" i="5"/>
  <c r="H4047" i="5"/>
  <c r="E4048" i="5"/>
  <c r="F4048" i="5"/>
  <c r="H4048" i="5"/>
  <c r="E4049" i="5"/>
  <c r="F4049" i="5"/>
  <c r="H4049" i="5"/>
  <c r="E4050" i="5"/>
  <c r="F4050" i="5"/>
  <c r="H4050" i="5"/>
  <c r="E4051" i="5"/>
  <c r="F4051" i="5"/>
  <c r="H4051" i="5"/>
  <c r="E4052" i="5"/>
  <c r="F4052" i="5"/>
  <c r="H4052" i="5"/>
  <c r="E4053" i="5"/>
  <c r="F4053" i="5"/>
  <c r="H4053" i="5"/>
  <c r="E4054" i="5"/>
  <c r="F4054" i="5"/>
  <c r="H4054" i="5"/>
  <c r="E4055" i="5"/>
  <c r="F4055" i="5"/>
  <c r="H4055" i="5"/>
  <c r="E4056" i="5"/>
  <c r="F4056" i="5"/>
  <c r="H4056" i="5"/>
  <c r="E4057" i="5"/>
  <c r="F4057" i="5"/>
  <c r="H4057" i="5"/>
  <c r="E4058" i="5"/>
  <c r="F4058" i="5"/>
  <c r="H4058" i="5"/>
  <c r="E4059" i="5"/>
  <c r="F4059" i="5"/>
  <c r="H4059" i="5"/>
  <c r="E4060" i="5"/>
  <c r="F4060" i="5"/>
  <c r="H4060" i="5"/>
  <c r="E4061" i="5"/>
  <c r="F4061" i="5"/>
  <c r="H4061" i="5"/>
  <c r="E4062" i="5"/>
  <c r="F4062" i="5"/>
  <c r="H4062" i="5"/>
  <c r="E4063" i="5"/>
  <c r="F4063" i="5"/>
  <c r="H4063" i="5"/>
  <c r="E4064" i="5"/>
  <c r="F4064" i="5"/>
  <c r="H4064" i="5"/>
  <c r="E4065" i="5"/>
  <c r="F4065" i="5"/>
  <c r="H4065" i="5"/>
  <c r="E4066" i="5"/>
  <c r="F4066" i="5"/>
  <c r="H4066" i="5"/>
  <c r="E4067" i="5"/>
  <c r="F4067" i="5"/>
  <c r="H4067" i="5"/>
  <c r="E4068" i="5"/>
  <c r="F4068" i="5"/>
  <c r="H4068" i="5"/>
  <c r="E4069" i="5"/>
  <c r="F4069" i="5"/>
  <c r="H4069" i="5"/>
  <c r="E4070" i="5"/>
  <c r="F4070" i="5"/>
  <c r="H4070" i="5"/>
  <c r="E4071" i="5"/>
  <c r="F4071" i="5"/>
  <c r="H4071" i="5"/>
  <c r="E4072" i="5"/>
  <c r="F4072" i="5"/>
  <c r="H4072" i="5"/>
  <c r="E4073" i="5"/>
  <c r="F4073" i="5"/>
  <c r="H4073" i="5"/>
  <c r="E4074" i="5"/>
  <c r="F4074" i="5"/>
  <c r="H4074" i="5"/>
  <c r="E4075" i="5"/>
  <c r="F4075" i="5"/>
  <c r="H4075" i="5"/>
  <c r="E4076" i="5"/>
  <c r="F4076" i="5"/>
  <c r="H4076" i="5"/>
  <c r="E4077" i="5"/>
  <c r="F4077" i="5"/>
  <c r="H4077" i="5"/>
  <c r="E4078" i="5"/>
  <c r="F4078" i="5"/>
  <c r="H4078" i="5"/>
  <c r="E4079" i="5"/>
  <c r="F4079" i="5"/>
  <c r="H4079" i="5"/>
  <c r="E4080" i="5"/>
  <c r="F4080" i="5"/>
  <c r="H4080" i="5"/>
  <c r="E4081" i="5"/>
  <c r="F4081" i="5"/>
  <c r="H4081" i="5"/>
  <c r="E4082" i="5"/>
  <c r="F4082" i="5"/>
  <c r="H4082" i="5"/>
  <c r="E4083" i="5"/>
  <c r="F4083" i="5"/>
  <c r="H4083" i="5"/>
  <c r="E4084" i="5"/>
  <c r="F4084" i="5"/>
  <c r="H4084" i="5"/>
  <c r="E4085" i="5"/>
  <c r="F4085" i="5"/>
  <c r="H4085" i="5"/>
  <c r="E4086" i="5"/>
  <c r="F4086" i="5"/>
  <c r="H4086" i="5"/>
  <c r="E4087" i="5"/>
  <c r="F4087" i="5"/>
  <c r="H4087" i="5"/>
  <c r="E4088" i="5"/>
  <c r="F4088" i="5"/>
  <c r="H4088" i="5"/>
  <c r="E4089" i="5"/>
  <c r="F4089" i="5"/>
  <c r="H4089" i="5"/>
  <c r="E4090" i="5"/>
  <c r="F4090" i="5"/>
  <c r="H4090" i="5"/>
  <c r="E4091" i="5"/>
  <c r="F4091" i="5"/>
  <c r="H4091" i="5"/>
  <c r="E4092" i="5"/>
  <c r="F4092" i="5"/>
  <c r="H4092" i="5"/>
  <c r="E4093" i="5"/>
  <c r="F4093" i="5"/>
  <c r="H4093" i="5"/>
  <c r="E4094" i="5"/>
  <c r="F4094" i="5"/>
  <c r="H4094" i="5"/>
  <c r="E4095" i="5"/>
  <c r="F4095" i="5"/>
  <c r="H4095" i="5"/>
  <c r="E4096" i="5"/>
  <c r="F4096" i="5"/>
  <c r="H4096" i="5"/>
  <c r="E4097" i="5"/>
  <c r="F4097" i="5"/>
  <c r="H4097" i="5"/>
  <c r="E4098" i="5"/>
  <c r="F4098" i="5"/>
  <c r="H4098" i="5"/>
  <c r="E4099" i="5"/>
  <c r="F4099" i="5"/>
  <c r="H4099" i="5"/>
  <c r="E4100" i="5"/>
  <c r="F4100" i="5"/>
  <c r="H4100" i="5"/>
  <c r="E4101" i="5"/>
  <c r="F4101" i="5"/>
  <c r="H4101" i="5"/>
  <c r="E4102" i="5"/>
  <c r="F4102" i="5"/>
  <c r="H4102" i="5"/>
  <c r="E4103" i="5"/>
  <c r="F4103" i="5"/>
  <c r="H4103" i="5"/>
  <c r="E4104" i="5"/>
  <c r="F4104" i="5"/>
  <c r="H4104" i="5"/>
  <c r="E4105" i="5"/>
  <c r="F4105" i="5"/>
  <c r="H4105" i="5"/>
  <c r="E4106" i="5"/>
  <c r="F4106" i="5"/>
  <c r="H4106" i="5"/>
  <c r="E4107" i="5"/>
  <c r="F4107" i="5"/>
  <c r="H4107" i="5"/>
  <c r="E4108" i="5"/>
  <c r="F4108" i="5"/>
  <c r="H4108" i="5"/>
  <c r="E4109" i="5"/>
  <c r="F4109" i="5"/>
  <c r="H4109" i="5"/>
  <c r="E4110" i="5"/>
  <c r="F4110" i="5"/>
  <c r="H4110" i="5"/>
  <c r="E4111" i="5"/>
  <c r="F4111" i="5"/>
  <c r="H4111" i="5"/>
  <c r="E4112" i="5"/>
  <c r="F4112" i="5"/>
  <c r="H4112" i="5"/>
  <c r="E4113" i="5"/>
  <c r="F4113" i="5"/>
  <c r="H4113" i="5"/>
  <c r="E4114" i="5"/>
  <c r="F4114" i="5"/>
  <c r="H4114" i="5"/>
  <c r="E4115" i="5"/>
  <c r="F4115" i="5"/>
  <c r="H4115" i="5"/>
  <c r="E4116" i="5"/>
  <c r="F4116" i="5"/>
  <c r="H4116" i="5"/>
  <c r="E4117" i="5"/>
  <c r="F4117" i="5"/>
  <c r="H4117" i="5"/>
  <c r="E4118" i="5"/>
  <c r="F4118" i="5"/>
  <c r="H4118" i="5"/>
  <c r="E4119" i="5"/>
  <c r="F4119" i="5"/>
  <c r="H4119" i="5"/>
  <c r="E4120" i="5"/>
  <c r="F4120" i="5"/>
  <c r="H4120" i="5"/>
  <c r="E4121" i="5"/>
  <c r="F4121" i="5"/>
  <c r="H4121" i="5"/>
  <c r="E4122" i="5"/>
  <c r="F4122" i="5"/>
  <c r="H4122" i="5"/>
  <c r="E4123" i="5"/>
  <c r="F4123" i="5"/>
  <c r="H4123" i="5"/>
  <c r="E4124" i="5"/>
  <c r="F4124" i="5"/>
  <c r="H4124" i="5"/>
  <c r="E4125" i="5"/>
  <c r="F4125" i="5"/>
  <c r="H4125" i="5"/>
  <c r="E4126" i="5"/>
  <c r="F4126" i="5"/>
  <c r="H4126" i="5"/>
  <c r="E4127" i="5"/>
  <c r="F4127" i="5"/>
  <c r="H4127" i="5"/>
  <c r="E4128" i="5"/>
  <c r="F4128" i="5"/>
  <c r="H4128" i="5"/>
  <c r="E4129" i="5"/>
  <c r="F4129" i="5"/>
  <c r="H4129" i="5"/>
  <c r="E4130" i="5"/>
  <c r="F4130" i="5"/>
  <c r="H4130" i="5"/>
  <c r="E4131" i="5"/>
  <c r="F4131" i="5"/>
  <c r="H4131" i="5"/>
  <c r="E4132" i="5"/>
  <c r="F4132" i="5"/>
  <c r="H4132" i="5"/>
  <c r="E4133" i="5"/>
  <c r="F4133" i="5"/>
  <c r="H4133" i="5"/>
  <c r="E4134" i="5"/>
  <c r="F4134" i="5"/>
  <c r="H4134" i="5"/>
  <c r="E4135" i="5"/>
  <c r="F4135" i="5"/>
  <c r="H4135" i="5"/>
  <c r="E4136" i="5"/>
  <c r="F4136" i="5"/>
  <c r="H4136" i="5"/>
  <c r="E4137" i="5"/>
  <c r="F4137" i="5"/>
  <c r="H4137" i="5"/>
  <c r="E4138" i="5"/>
  <c r="F4138" i="5"/>
  <c r="H4138" i="5"/>
  <c r="E4139" i="5"/>
  <c r="F4139" i="5"/>
  <c r="H4139" i="5"/>
  <c r="E4140" i="5"/>
  <c r="F4140" i="5"/>
  <c r="H4140" i="5"/>
  <c r="E4141" i="5"/>
  <c r="F4141" i="5"/>
  <c r="H4141" i="5"/>
  <c r="E4142" i="5"/>
  <c r="F4142" i="5"/>
  <c r="H4142" i="5"/>
  <c r="E4143" i="5"/>
  <c r="F4143" i="5"/>
  <c r="H4143" i="5"/>
  <c r="E4144" i="5"/>
  <c r="F4144" i="5"/>
  <c r="H4144" i="5"/>
  <c r="E4145" i="5"/>
  <c r="F4145" i="5"/>
  <c r="H4145" i="5"/>
  <c r="E4146" i="5"/>
  <c r="F4146" i="5"/>
  <c r="H4146" i="5"/>
  <c r="E4147" i="5"/>
  <c r="F4147" i="5"/>
  <c r="H4147" i="5"/>
  <c r="E4148" i="5"/>
  <c r="F4148" i="5"/>
  <c r="H4148" i="5"/>
  <c r="E4149" i="5"/>
  <c r="F4149" i="5"/>
  <c r="H4149" i="5"/>
  <c r="E4150" i="5"/>
  <c r="F4150" i="5"/>
  <c r="H4150" i="5"/>
  <c r="E4151" i="5"/>
  <c r="F4151" i="5"/>
  <c r="H4151" i="5"/>
  <c r="E4152" i="5"/>
  <c r="F4152" i="5"/>
  <c r="H4152" i="5"/>
  <c r="E4153" i="5"/>
  <c r="F4153" i="5"/>
  <c r="H4153" i="5"/>
  <c r="E4154" i="5"/>
  <c r="F4154" i="5"/>
  <c r="H4154" i="5"/>
  <c r="E4155" i="5"/>
  <c r="F4155" i="5"/>
  <c r="H4155" i="5"/>
  <c r="E4156" i="5"/>
  <c r="F4156" i="5"/>
  <c r="H4156" i="5"/>
  <c r="E4157" i="5"/>
  <c r="F4157" i="5"/>
  <c r="H4157" i="5"/>
  <c r="E4158" i="5"/>
  <c r="F4158" i="5"/>
  <c r="H4158" i="5"/>
  <c r="E4159" i="5"/>
  <c r="F4159" i="5"/>
  <c r="H4159" i="5"/>
  <c r="E4160" i="5"/>
  <c r="F4160" i="5"/>
  <c r="H4160" i="5"/>
  <c r="E4161" i="5"/>
  <c r="F4161" i="5"/>
  <c r="H4161" i="5"/>
  <c r="E4162" i="5"/>
  <c r="F4162" i="5"/>
  <c r="H4162" i="5"/>
  <c r="E4163" i="5"/>
  <c r="F4163" i="5"/>
  <c r="H4163" i="5"/>
  <c r="E4164" i="5"/>
  <c r="F4164" i="5"/>
  <c r="H4164" i="5"/>
  <c r="E4165" i="5"/>
  <c r="F4165" i="5"/>
  <c r="H4165" i="5"/>
  <c r="E4166" i="5"/>
  <c r="F4166" i="5"/>
  <c r="H4166" i="5"/>
  <c r="E4167" i="5"/>
  <c r="F4167" i="5"/>
  <c r="H4167" i="5"/>
  <c r="E4168" i="5"/>
  <c r="F4168" i="5"/>
  <c r="H4168" i="5"/>
  <c r="E4169" i="5"/>
  <c r="F4169" i="5"/>
  <c r="H4169" i="5"/>
  <c r="E4170" i="5"/>
  <c r="F4170" i="5"/>
  <c r="H4170" i="5"/>
  <c r="E4171" i="5"/>
  <c r="F4171" i="5"/>
  <c r="H4171" i="5"/>
  <c r="E4172" i="5"/>
  <c r="F4172" i="5"/>
  <c r="H4172" i="5"/>
  <c r="E4173" i="5"/>
  <c r="F4173" i="5"/>
  <c r="H4173" i="5"/>
  <c r="E4174" i="5"/>
  <c r="F4174" i="5"/>
  <c r="H4174" i="5"/>
  <c r="E4175" i="5"/>
  <c r="F4175" i="5"/>
  <c r="H4175" i="5"/>
  <c r="E4176" i="5"/>
  <c r="F4176" i="5"/>
  <c r="H4176" i="5"/>
  <c r="E4177" i="5"/>
  <c r="F4177" i="5"/>
  <c r="H4177" i="5"/>
  <c r="E4178" i="5"/>
  <c r="F4178" i="5"/>
  <c r="H4178" i="5"/>
  <c r="E4179" i="5"/>
  <c r="F4179" i="5"/>
  <c r="H4179" i="5"/>
  <c r="E4180" i="5"/>
  <c r="F4180" i="5"/>
  <c r="H4180" i="5"/>
  <c r="E4181" i="5"/>
  <c r="F4181" i="5"/>
  <c r="H4181" i="5"/>
  <c r="E4182" i="5"/>
  <c r="F4182" i="5"/>
  <c r="H4182" i="5"/>
  <c r="E4183" i="5"/>
  <c r="F4183" i="5"/>
  <c r="H4183" i="5"/>
  <c r="E4184" i="5"/>
  <c r="F4184" i="5"/>
  <c r="H4184" i="5"/>
  <c r="E4185" i="5"/>
  <c r="F4185" i="5"/>
  <c r="H4185" i="5"/>
  <c r="E4186" i="5"/>
  <c r="F4186" i="5"/>
  <c r="H4186" i="5"/>
  <c r="E4187" i="5"/>
  <c r="F4187" i="5"/>
  <c r="H4187" i="5"/>
  <c r="E4188" i="5"/>
  <c r="F4188" i="5"/>
  <c r="H4188" i="5"/>
  <c r="E4189" i="5"/>
  <c r="F4189" i="5"/>
  <c r="H4189" i="5"/>
  <c r="E4190" i="5"/>
  <c r="F4190" i="5"/>
  <c r="H4190" i="5"/>
  <c r="E4191" i="5"/>
  <c r="F4191" i="5"/>
  <c r="H4191" i="5"/>
  <c r="E4192" i="5"/>
  <c r="F4192" i="5"/>
  <c r="H4192" i="5"/>
  <c r="E4193" i="5"/>
  <c r="F4193" i="5"/>
  <c r="H4193" i="5"/>
  <c r="E4194" i="5"/>
  <c r="F4194" i="5"/>
  <c r="H4194" i="5"/>
  <c r="E4195" i="5"/>
  <c r="F4195" i="5"/>
  <c r="H4195" i="5"/>
  <c r="E4196" i="5"/>
  <c r="F4196" i="5"/>
  <c r="H4196" i="5"/>
  <c r="E4197" i="5"/>
  <c r="F4197" i="5"/>
  <c r="H4197" i="5"/>
  <c r="E4198" i="5"/>
  <c r="F4198" i="5"/>
  <c r="H4198" i="5"/>
  <c r="E4199" i="5"/>
  <c r="F4199" i="5"/>
  <c r="H4199" i="5"/>
  <c r="E4200" i="5"/>
  <c r="F4200" i="5"/>
  <c r="H4200" i="5"/>
  <c r="E4201" i="5"/>
  <c r="F4201" i="5"/>
  <c r="H4201" i="5"/>
  <c r="E4202" i="5"/>
  <c r="F4202" i="5"/>
  <c r="H4202" i="5"/>
  <c r="E4203" i="5"/>
  <c r="F4203" i="5"/>
  <c r="H4203" i="5"/>
  <c r="E4204" i="5"/>
  <c r="F4204" i="5"/>
  <c r="H4204" i="5"/>
  <c r="E4205" i="5"/>
  <c r="F4205" i="5"/>
  <c r="H4205" i="5"/>
  <c r="E4206" i="5"/>
  <c r="F4206" i="5"/>
  <c r="H4206" i="5"/>
  <c r="E4207" i="5"/>
  <c r="F4207" i="5"/>
  <c r="H4207" i="5"/>
  <c r="E4208" i="5"/>
  <c r="F4208" i="5"/>
  <c r="H4208" i="5"/>
  <c r="E4209" i="5"/>
  <c r="F4209" i="5"/>
  <c r="H4209" i="5"/>
  <c r="E4210" i="5"/>
  <c r="F4210" i="5"/>
  <c r="H4210" i="5"/>
  <c r="E4211" i="5"/>
  <c r="F4211" i="5"/>
  <c r="H4211" i="5"/>
  <c r="E4212" i="5"/>
  <c r="F4212" i="5"/>
  <c r="H4212" i="5"/>
  <c r="E4213" i="5"/>
  <c r="F4213" i="5"/>
  <c r="H4213" i="5"/>
  <c r="E4214" i="5"/>
  <c r="F4214" i="5"/>
  <c r="H4214" i="5"/>
  <c r="E4215" i="5"/>
  <c r="F4215" i="5"/>
  <c r="H4215" i="5"/>
  <c r="E4216" i="5"/>
  <c r="F4216" i="5"/>
  <c r="H4216" i="5"/>
  <c r="E4217" i="5"/>
  <c r="F4217" i="5"/>
  <c r="H4217" i="5"/>
  <c r="E4218" i="5"/>
  <c r="F4218" i="5"/>
  <c r="H4218" i="5"/>
  <c r="E4219" i="5"/>
  <c r="F4219" i="5"/>
  <c r="H4219" i="5"/>
  <c r="E4220" i="5"/>
  <c r="F4220" i="5"/>
  <c r="H4220" i="5"/>
  <c r="E4221" i="5"/>
  <c r="F4221" i="5"/>
  <c r="H4221" i="5"/>
  <c r="E4222" i="5"/>
  <c r="F4222" i="5"/>
  <c r="H4222" i="5"/>
  <c r="E4223" i="5"/>
  <c r="F4223" i="5"/>
  <c r="H4223" i="5"/>
  <c r="E4224" i="5"/>
  <c r="F4224" i="5"/>
  <c r="H4224" i="5"/>
  <c r="E4225" i="5"/>
  <c r="F4225" i="5"/>
  <c r="H4225" i="5"/>
  <c r="E4226" i="5"/>
  <c r="F4226" i="5"/>
  <c r="H4226" i="5"/>
  <c r="E4227" i="5"/>
  <c r="F4227" i="5"/>
  <c r="H4227" i="5"/>
  <c r="E4228" i="5"/>
  <c r="F4228" i="5"/>
  <c r="H4228" i="5"/>
  <c r="E4229" i="5"/>
  <c r="F4229" i="5"/>
  <c r="H4229" i="5"/>
  <c r="E4230" i="5"/>
  <c r="F4230" i="5"/>
  <c r="H4230" i="5"/>
  <c r="E4231" i="5"/>
  <c r="F4231" i="5"/>
  <c r="H4231" i="5"/>
  <c r="E4232" i="5"/>
  <c r="F4232" i="5"/>
  <c r="H4232" i="5"/>
  <c r="E4233" i="5"/>
  <c r="F4233" i="5"/>
  <c r="H4233" i="5"/>
  <c r="E4234" i="5"/>
  <c r="F4234" i="5"/>
  <c r="H4234" i="5"/>
  <c r="E4235" i="5"/>
  <c r="F4235" i="5"/>
  <c r="H4235" i="5"/>
  <c r="E4236" i="5"/>
  <c r="F4236" i="5"/>
  <c r="H4236" i="5"/>
  <c r="E4237" i="5"/>
  <c r="F4237" i="5"/>
  <c r="H4237" i="5"/>
  <c r="E4238" i="5"/>
  <c r="F4238" i="5"/>
  <c r="H4238" i="5"/>
  <c r="E4239" i="5"/>
  <c r="F4239" i="5"/>
  <c r="H4239" i="5"/>
  <c r="E4240" i="5"/>
  <c r="F4240" i="5"/>
  <c r="H4240" i="5"/>
  <c r="E4241" i="5"/>
  <c r="F4241" i="5"/>
  <c r="H4241" i="5"/>
  <c r="E4242" i="5"/>
  <c r="F4242" i="5"/>
  <c r="H4242" i="5"/>
  <c r="E4243" i="5"/>
  <c r="F4243" i="5"/>
  <c r="H4243" i="5"/>
  <c r="E4244" i="5"/>
  <c r="F4244" i="5"/>
  <c r="H4244" i="5"/>
  <c r="E4245" i="5"/>
  <c r="F4245" i="5"/>
  <c r="H4245" i="5"/>
  <c r="E4246" i="5"/>
  <c r="F4246" i="5"/>
  <c r="H4246" i="5"/>
  <c r="E4247" i="5"/>
  <c r="F4247" i="5"/>
  <c r="H4247" i="5"/>
  <c r="E4248" i="5"/>
  <c r="F4248" i="5"/>
  <c r="H4248" i="5"/>
  <c r="E4249" i="5"/>
  <c r="F4249" i="5"/>
  <c r="H4249" i="5"/>
  <c r="E4250" i="5"/>
  <c r="F4250" i="5"/>
  <c r="H4250" i="5"/>
  <c r="E4251" i="5"/>
  <c r="F4251" i="5"/>
  <c r="H4251" i="5"/>
  <c r="E4252" i="5"/>
  <c r="F4252" i="5"/>
  <c r="H4252" i="5"/>
  <c r="E4253" i="5"/>
  <c r="F4253" i="5"/>
  <c r="H4253" i="5"/>
  <c r="E4254" i="5"/>
  <c r="F4254" i="5"/>
  <c r="H4254" i="5"/>
  <c r="E4255" i="5"/>
  <c r="F4255" i="5"/>
  <c r="H4255" i="5"/>
  <c r="E4256" i="5"/>
  <c r="F4256" i="5"/>
  <c r="H4256" i="5"/>
  <c r="E4257" i="5"/>
  <c r="F4257" i="5"/>
  <c r="H4257" i="5"/>
  <c r="E4258" i="5"/>
  <c r="F4258" i="5"/>
  <c r="H4258" i="5"/>
  <c r="C3671" i="5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B3671" i="5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A3671" i="5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C3373" i="5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B3373" i="5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A3373" i="5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C3128" i="5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B3128" i="5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A3128" i="5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C2871" i="5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B2871" i="5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A2871" i="5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C2572" i="5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B2572" i="5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A2572" i="5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F878" i="56" l="1"/>
  <c r="V880" i="4" s="1"/>
  <c r="AE878" i="56"/>
  <c r="U880" i="4" s="1"/>
  <c r="AF877" i="56"/>
  <c r="V879" i="4" s="1"/>
  <c r="AE877" i="56"/>
  <c r="U879" i="4" s="1"/>
  <c r="AF876" i="56"/>
  <c r="V878" i="4" s="1"/>
  <c r="AE876" i="56"/>
  <c r="U878" i="4" s="1"/>
  <c r="AF875" i="56"/>
  <c r="V877" i="4" s="1"/>
  <c r="AE875" i="56"/>
  <c r="U877" i="4" s="1"/>
  <c r="AF874" i="56"/>
  <c r="V876" i="4" s="1"/>
  <c r="AE874" i="56"/>
  <c r="U876" i="4" s="1"/>
  <c r="AF873" i="56"/>
  <c r="V875" i="4" s="1"/>
  <c r="AE873" i="56"/>
  <c r="U875" i="4" s="1"/>
  <c r="AF872" i="56"/>
  <c r="V874" i="4" s="1"/>
  <c r="AE872" i="56"/>
  <c r="U874" i="4" s="1"/>
  <c r="AF871" i="56"/>
  <c r="V873" i="4" s="1"/>
  <c r="AE871" i="56"/>
  <c r="U873" i="4" s="1"/>
  <c r="AF870" i="56"/>
  <c r="V872" i="4" s="1"/>
  <c r="AE870" i="56"/>
  <c r="U872" i="4" s="1"/>
  <c r="AF869" i="56"/>
  <c r="V871" i="4" s="1"/>
  <c r="AE869" i="56"/>
  <c r="U871" i="4" s="1"/>
  <c r="AF868" i="56"/>
  <c r="V870" i="4" s="1"/>
  <c r="AE868" i="56"/>
  <c r="U870" i="4" s="1"/>
  <c r="AF867" i="56"/>
  <c r="V869" i="4" s="1"/>
  <c r="AE867" i="56"/>
  <c r="U869" i="4" s="1"/>
  <c r="AF866" i="56"/>
  <c r="V868" i="4" s="1"/>
  <c r="AE866" i="56"/>
  <c r="U868" i="4" s="1"/>
  <c r="AF865" i="56"/>
  <c r="V867" i="4" s="1"/>
  <c r="AE865" i="56"/>
  <c r="U867" i="4" s="1"/>
  <c r="AF864" i="56"/>
  <c r="V866" i="4" s="1"/>
  <c r="AE864" i="56"/>
  <c r="U866" i="4" s="1"/>
  <c r="AF863" i="56"/>
  <c r="V865" i="4" s="1"/>
  <c r="AE863" i="56"/>
  <c r="U865" i="4" s="1"/>
  <c r="AF862" i="56"/>
  <c r="V864" i="4" s="1"/>
  <c r="AE862" i="56"/>
  <c r="U864" i="4" s="1"/>
  <c r="AF861" i="56"/>
  <c r="V863" i="4" s="1"/>
  <c r="AE861" i="56"/>
  <c r="U863" i="4" s="1"/>
  <c r="AF860" i="56"/>
  <c r="V862" i="4" s="1"/>
  <c r="AE860" i="56"/>
  <c r="U862" i="4" s="1"/>
  <c r="AF859" i="56"/>
  <c r="V861" i="4" s="1"/>
  <c r="AE859" i="56"/>
  <c r="U861" i="4" s="1"/>
  <c r="AF858" i="56"/>
  <c r="V860" i="4" s="1"/>
  <c r="AE858" i="56"/>
  <c r="U860" i="4" s="1"/>
  <c r="AF857" i="56"/>
  <c r="V859" i="4" s="1"/>
  <c r="AE857" i="56"/>
  <c r="U859" i="4" s="1"/>
  <c r="AF856" i="56"/>
  <c r="V858" i="4" s="1"/>
  <c r="AE856" i="56"/>
  <c r="U858" i="4" s="1"/>
  <c r="AF855" i="56"/>
  <c r="V857" i="4" s="1"/>
  <c r="AE855" i="56"/>
  <c r="U857" i="4" s="1"/>
  <c r="AF854" i="56"/>
  <c r="V856" i="4" s="1"/>
  <c r="AE854" i="56"/>
  <c r="U856" i="4" s="1"/>
  <c r="AF853" i="56"/>
  <c r="V855" i="4" s="1"/>
  <c r="AE853" i="56"/>
  <c r="U855" i="4" s="1"/>
  <c r="AF852" i="56"/>
  <c r="V854" i="4" s="1"/>
  <c r="AE852" i="56"/>
  <c r="U854" i="4" s="1"/>
  <c r="AF851" i="56"/>
  <c r="V853" i="4" s="1"/>
  <c r="AE851" i="56"/>
  <c r="U853" i="4" s="1"/>
  <c r="AF850" i="56"/>
  <c r="V852" i="4" s="1"/>
  <c r="AE850" i="56"/>
  <c r="U852" i="4" s="1"/>
  <c r="AF849" i="56"/>
  <c r="V851" i="4" s="1"/>
  <c r="AE849" i="56"/>
  <c r="U851" i="4" s="1"/>
  <c r="AF848" i="56"/>
  <c r="V850" i="4" s="1"/>
  <c r="AE848" i="56"/>
  <c r="U850" i="4" s="1"/>
  <c r="AF847" i="56"/>
  <c r="V849" i="4" s="1"/>
  <c r="AE847" i="56"/>
  <c r="U849" i="4" s="1"/>
  <c r="AF846" i="56"/>
  <c r="V848" i="4" s="1"/>
  <c r="AE846" i="56"/>
  <c r="U848" i="4" s="1"/>
  <c r="AF845" i="56"/>
  <c r="V847" i="4" s="1"/>
  <c r="AE845" i="56"/>
  <c r="U847" i="4" s="1"/>
  <c r="AF844" i="56"/>
  <c r="V846" i="4" s="1"/>
  <c r="AE844" i="56"/>
  <c r="U846" i="4" s="1"/>
  <c r="AF843" i="56"/>
  <c r="V845" i="4" s="1"/>
  <c r="AE843" i="56"/>
  <c r="U845" i="4" s="1"/>
  <c r="AF842" i="56"/>
  <c r="V844" i="4" s="1"/>
  <c r="AE842" i="56"/>
  <c r="U844" i="4" s="1"/>
  <c r="AF841" i="56"/>
  <c r="V843" i="4" s="1"/>
  <c r="AE841" i="56"/>
  <c r="U843" i="4" s="1"/>
  <c r="AF840" i="56"/>
  <c r="V842" i="4" s="1"/>
  <c r="AE840" i="56"/>
  <c r="U842" i="4" s="1"/>
  <c r="AF839" i="56"/>
  <c r="V841" i="4" s="1"/>
  <c r="AE839" i="56"/>
  <c r="U841" i="4" s="1"/>
  <c r="AF838" i="56"/>
  <c r="V840" i="4" s="1"/>
  <c r="AE838" i="56"/>
  <c r="U840" i="4" s="1"/>
  <c r="AF630" i="56"/>
  <c r="AE630" i="56"/>
  <c r="AF836" i="56"/>
  <c r="V838" i="4" s="1"/>
  <c r="AE836" i="56"/>
  <c r="U838" i="4" s="1"/>
  <c r="AF392" i="56"/>
  <c r="AE392" i="56"/>
  <c r="AF834" i="56"/>
  <c r="V836" i="4" s="1"/>
  <c r="AE834" i="56"/>
  <c r="U836" i="4" s="1"/>
  <c r="AF833" i="56"/>
  <c r="V835" i="4" s="1"/>
  <c r="AE833" i="56"/>
  <c r="U835" i="4" s="1"/>
  <c r="AF832" i="56"/>
  <c r="V834" i="4" s="1"/>
  <c r="AE832" i="56"/>
  <c r="U834" i="4" s="1"/>
  <c r="AF831" i="56"/>
  <c r="V833" i="4" s="1"/>
  <c r="AE831" i="56"/>
  <c r="U833" i="4" s="1"/>
  <c r="AF830" i="56"/>
  <c r="V832" i="4" s="1"/>
  <c r="AE830" i="56"/>
  <c r="U832" i="4" s="1"/>
  <c r="AF829" i="56"/>
  <c r="V831" i="4" s="1"/>
  <c r="AE829" i="56"/>
  <c r="U831" i="4" s="1"/>
  <c r="AF828" i="56"/>
  <c r="V830" i="4" s="1"/>
  <c r="AE828" i="56"/>
  <c r="U830" i="4" s="1"/>
  <c r="AF827" i="56"/>
  <c r="V829" i="4" s="1"/>
  <c r="AE827" i="56"/>
  <c r="U829" i="4" s="1"/>
  <c r="AF826" i="56"/>
  <c r="V828" i="4" s="1"/>
  <c r="AE826" i="56"/>
  <c r="U828" i="4" s="1"/>
  <c r="AF825" i="56"/>
  <c r="V827" i="4" s="1"/>
  <c r="AE825" i="56"/>
  <c r="U827" i="4" s="1"/>
  <c r="AF824" i="56"/>
  <c r="V826" i="4" s="1"/>
  <c r="AE824" i="56"/>
  <c r="U826" i="4" s="1"/>
  <c r="AF837" i="56"/>
  <c r="AE837" i="56"/>
  <c r="AF835" i="56"/>
  <c r="AE835" i="56"/>
  <c r="AF821" i="56"/>
  <c r="V823" i="4" s="1"/>
  <c r="AE821" i="56"/>
  <c r="U823" i="4" s="1"/>
  <c r="AF820" i="56"/>
  <c r="V822" i="4" s="1"/>
  <c r="AE820" i="56"/>
  <c r="U822" i="4" s="1"/>
  <c r="AF819" i="56"/>
  <c r="V821" i="4" s="1"/>
  <c r="AE819" i="56"/>
  <c r="U821" i="4" s="1"/>
  <c r="AF818" i="56"/>
  <c r="V820" i="4" s="1"/>
  <c r="AE818" i="56"/>
  <c r="U820" i="4" s="1"/>
  <c r="AF817" i="56"/>
  <c r="V819" i="4" s="1"/>
  <c r="AE817" i="56"/>
  <c r="U819" i="4" s="1"/>
  <c r="AF816" i="56"/>
  <c r="V818" i="4" s="1"/>
  <c r="AE816" i="56"/>
  <c r="U818" i="4" s="1"/>
  <c r="AF815" i="56"/>
  <c r="V817" i="4" s="1"/>
  <c r="AE815" i="56"/>
  <c r="U817" i="4" s="1"/>
  <c r="AF814" i="56"/>
  <c r="V816" i="4" s="1"/>
  <c r="AE814" i="56"/>
  <c r="U816" i="4" s="1"/>
  <c r="AF813" i="56"/>
  <c r="V815" i="4" s="1"/>
  <c r="AE813" i="56"/>
  <c r="U815" i="4" s="1"/>
  <c r="AF812" i="56"/>
  <c r="V814" i="4" s="1"/>
  <c r="AE812" i="56"/>
  <c r="U814" i="4" s="1"/>
  <c r="AF811" i="56"/>
  <c r="V813" i="4" s="1"/>
  <c r="AE811" i="56"/>
  <c r="U813" i="4" s="1"/>
  <c r="AF810" i="56"/>
  <c r="V812" i="4" s="1"/>
  <c r="AE810" i="56"/>
  <c r="U812" i="4" s="1"/>
  <c r="AF809" i="56"/>
  <c r="V811" i="4" s="1"/>
  <c r="AE809" i="56"/>
  <c r="U811" i="4" s="1"/>
  <c r="AF808" i="56"/>
  <c r="V810" i="4" s="1"/>
  <c r="AE808" i="56"/>
  <c r="U810" i="4" s="1"/>
  <c r="AF807" i="56"/>
  <c r="V809" i="4" s="1"/>
  <c r="AE807" i="56"/>
  <c r="U809" i="4" s="1"/>
  <c r="AF806" i="56"/>
  <c r="V808" i="4" s="1"/>
  <c r="AE806" i="56"/>
  <c r="U808" i="4" s="1"/>
  <c r="AF805" i="56"/>
  <c r="V807" i="4" s="1"/>
  <c r="AE805" i="56"/>
  <c r="U807" i="4" s="1"/>
  <c r="AF804" i="56"/>
  <c r="V806" i="4" s="1"/>
  <c r="AE804" i="56"/>
  <c r="U806" i="4" s="1"/>
  <c r="AF803" i="56"/>
  <c r="V805" i="4" s="1"/>
  <c r="AE803" i="56"/>
  <c r="U805" i="4" s="1"/>
  <c r="AF802" i="56"/>
  <c r="V804" i="4" s="1"/>
  <c r="AE802" i="56"/>
  <c r="U804" i="4" s="1"/>
  <c r="AF801" i="56"/>
  <c r="V803" i="4" s="1"/>
  <c r="AE801" i="56"/>
  <c r="U803" i="4" s="1"/>
  <c r="AF800" i="56"/>
  <c r="V802" i="4" s="1"/>
  <c r="AE800" i="56"/>
  <c r="U802" i="4" s="1"/>
  <c r="AF799" i="56"/>
  <c r="V801" i="4" s="1"/>
  <c r="AE799" i="56"/>
  <c r="U801" i="4" s="1"/>
  <c r="AF798" i="56"/>
  <c r="V800" i="4" s="1"/>
  <c r="AE798" i="56"/>
  <c r="U800" i="4" s="1"/>
  <c r="AF797" i="56"/>
  <c r="V799" i="4" s="1"/>
  <c r="AE797" i="56"/>
  <c r="U799" i="4" s="1"/>
  <c r="AF796" i="56"/>
  <c r="V798" i="4" s="1"/>
  <c r="AE796" i="56"/>
  <c r="U798" i="4" s="1"/>
  <c r="AF795" i="56"/>
  <c r="V797" i="4" s="1"/>
  <c r="AE795" i="56"/>
  <c r="U797" i="4" s="1"/>
  <c r="AF794" i="56"/>
  <c r="V796" i="4" s="1"/>
  <c r="AE794" i="56"/>
  <c r="U796" i="4" s="1"/>
  <c r="AF793" i="56"/>
  <c r="V795" i="4" s="1"/>
  <c r="AE793" i="56"/>
  <c r="U795" i="4" s="1"/>
  <c r="AF792" i="56"/>
  <c r="V794" i="4" s="1"/>
  <c r="AE792" i="56"/>
  <c r="U794" i="4" s="1"/>
  <c r="AF791" i="56"/>
  <c r="V793" i="4" s="1"/>
  <c r="AE791" i="56"/>
  <c r="U793" i="4" s="1"/>
  <c r="AF790" i="56"/>
  <c r="V792" i="4" s="1"/>
  <c r="AE790" i="56"/>
  <c r="U792" i="4" s="1"/>
  <c r="AF789" i="56"/>
  <c r="V791" i="4" s="1"/>
  <c r="AE789" i="56"/>
  <c r="U791" i="4" s="1"/>
  <c r="AF788" i="56"/>
  <c r="V790" i="4" s="1"/>
  <c r="AE788" i="56"/>
  <c r="U790" i="4" s="1"/>
  <c r="AF787" i="56"/>
  <c r="V789" i="4" s="1"/>
  <c r="AE787" i="56"/>
  <c r="U789" i="4" s="1"/>
  <c r="AF786" i="56"/>
  <c r="V788" i="4" s="1"/>
  <c r="AE786" i="56"/>
  <c r="U788" i="4" s="1"/>
  <c r="AF785" i="56"/>
  <c r="V787" i="4" s="1"/>
  <c r="AE785" i="56"/>
  <c r="U787" i="4" s="1"/>
  <c r="AF784" i="56"/>
  <c r="V786" i="4" s="1"/>
  <c r="AE784" i="56"/>
  <c r="U786" i="4" s="1"/>
  <c r="AF783" i="56"/>
  <c r="V785" i="4" s="1"/>
  <c r="AE783" i="56"/>
  <c r="U785" i="4" s="1"/>
  <c r="AF782" i="56"/>
  <c r="V784" i="4" s="1"/>
  <c r="AE782" i="56"/>
  <c r="U784" i="4" s="1"/>
  <c r="AF781" i="56"/>
  <c r="V783" i="4" s="1"/>
  <c r="AE781" i="56"/>
  <c r="U783" i="4" s="1"/>
  <c r="AF780" i="56"/>
  <c r="V782" i="4" s="1"/>
  <c r="AE780" i="56"/>
  <c r="U782" i="4" s="1"/>
  <c r="AF779" i="56"/>
  <c r="V781" i="4" s="1"/>
  <c r="AE779" i="56"/>
  <c r="U781" i="4" s="1"/>
  <c r="AF778" i="56"/>
  <c r="V780" i="4" s="1"/>
  <c r="AE778" i="56"/>
  <c r="U780" i="4" s="1"/>
  <c r="AF777" i="56"/>
  <c r="V779" i="4" s="1"/>
  <c r="AE777" i="56"/>
  <c r="U779" i="4" s="1"/>
  <c r="AF776" i="56"/>
  <c r="V778" i="4" s="1"/>
  <c r="AE776" i="56"/>
  <c r="U778" i="4" s="1"/>
  <c r="AF775" i="56"/>
  <c r="V777" i="4" s="1"/>
  <c r="AE775" i="56"/>
  <c r="U777" i="4" s="1"/>
  <c r="AF774" i="56"/>
  <c r="V776" i="4" s="1"/>
  <c r="AE774" i="56"/>
  <c r="U776" i="4" s="1"/>
  <c r="AF773" i="56"/>
  <c r="V775" i="4" s="1"/>
  <c r="AE773" i="56"/>
  <c r="U775" i="4" s="1"/>
  <c r="AF772" i="56"/>
  <c r="V774" i="4" s="1"/>
  <c r="AE772" i="56"/>
  <c r="U774" i="4" s="1"/>
  <c r="AF146" i="56"/>
  <c r="AE146" i="56"/>
  <c r="AF770" i="56"/>
  <c r="V772" i="4" s="1"/>
  <c r="AE770" i="56"/>
  <c r="U772" i="4" s="1"/>
  <c r="AF769" i="56"/>
  <c r="V771" i="4" s="1"/>
  <c r="AE769" i="56"/>
  <c r="U771" i="4" s="1"/>
  <c r="AF768" i="56"/>
  <c r="V770" i="4" s="1"/>
  <c r="AE768" i="56"/>
  <c r="U770" i="4" s="1"/>
  <c r="AF767" i="56"/>
  <c r="V769" i="4" s="1"/>
  <c r="AE767" i="56"/>
  <c r="U769" i="4" s="1"/>
  <c r="AF766" i="56"/>
  <c r="V768" i="4" s="1"/>
  <c r="AE766" i="56"/>
  <c r="U768" i="4" s="1"/>
  <c r="AF765" i="56"/>
  <c r="V767" i="4" s="1"/>
  <c r="AE765" i="56"/>
  <c r="U767" i="4" s="1"/>
  <c r="AF764" i="56"/>
  <c r="V766" i="4" s="1"/>
  <c r="AE764" i="56"/>
  <c r="U766" i="4" s="1"/>
  <c r="AF405" i="56"/>
  <c r="AE405" i="56"/>
  <c r="AF762" i="56"/>
  <c r="V764" i="4" s="1"/>
  <c r="AE762" i="56"/>
  <c r="U764" i="4" s="1"/>
  <c r="AF761" i="56"/>
  <c r="V763" i="4" s="1"/>
  <c r="AE761" i="56"/>
  <c r="U763" i="4" s="1"/>
  <c r="AF760" i="56"/>
  <c r="V762" i="4" s="1"/>
  <c r="AE760" i="56"/>
  <c r="U762" i="4" s="1"/>
  <c r="AF759" i="56"/>
  <c r="V761" i="4" s="1"/>
  <c r="AE759" i="56"/>
  <c r="U761" i="4" s="1"/>
  <c r="AF758" i="56"/>
  <c r="V760" i="4" s="1"/>
  <c r="AE758" i="56"/>
  <c r="U760" i="4" s="1"/>
  <c r="AF757" i="56"/>
  <c r="V759" i="4" s="1"/>
  <c r="AE757" i="56"/>
  <c r="U759" i="4" s="1"/>
  <c r="AF756" i="56"/>
  <c r="V758" i="4" s="1"/>
  <c r="AE756" i="56"/>
  <c r="U758" i="4" s="1"/>
  <c r="AF755" i="56"/>
  <c r="V757" i="4" s="1"/>
  <c r="AE755" i="56"/>
  <c r="U757" i="4" s="1"/>
  <c r="AF754" i="56"/>
  <c r="V756" i="4" s="1"/>
  <c r="AE754" i="56"/>
  <c r="U756" i="4" s="1"/>
  <c r="AF753" i="56"/>
  <c r="V755" i="4" s="1"/>
  <c r="AE753" i="56"/>
  <c r="U755" i="4" s="1"/>
  <c r="AF752" i="56"/>
  <c r="V754" i="4" s="1"/>
  <c r="AE752" i="56"/>
  <c r="U754" i="4" s="1"/>
  <c r="AF751" i="56"/>
  <c r="V753" i="4" s="1"/>
  <c r="AE751" i="56"/>
  <c r="U753" i="4" s="1"/>
  <c r="AF750" i="56"/>
  <c r="V752" i="4" s="1"/>
  <c r="AE750" i="56"/>
  <c r="U752" i="4" s="1"/>
  <c r="AF749" i="56"/>
  <c r="V751" i="4" s="1"/>
  <c r="AE749" i="56"/>
  <c r="U751" i="4" s="1"/>
  <c r="AF748" i="56"/>
  <c r="V750" i="4" s="1"/>
  <c r="AE748" i="56"/>
  <c r="U750" i="4" s="1"/>
  <c r="AF747" i="56"/>
  <c r="V749" i="4" s="1"/>
  <c r="AE747" i="56"/>
  <c r="U749" i="4" s="1"/>
  <c r="AF746" i="56"/>
  <c r="V748" i="4" s="1"/>
  <c r="AE746" i="56"/>
  <c r="U748" i="4" s="1"/>
  <c r="AF745" i="56"/>
  <c r="V747" i="4" s="1"/>
  <c r="AE745" i="56"/>
  <c r="U747" i="4" s="1"/>
  <c r="AF744" i="56"/>
  <c r="V746" i="4" s="1"/>
  <c r="AE744" i="56"/>
  <c r="U746" i="4" s="1"/>
  <c r="AF743" i="56"/>
  <c r="V745" i="4" s="1"/>
  <c r="AE743" i="56"/>
  <c r="U745" i="4" s="1"/>
  <c r="AF742" i="56"/>
  <c r="V744" i="4" s="1"/>
  <c r="AE742" i="56"/>
  <c r="U744" i="4" s="1"/>
  <c r="AF741" i="56"/>
  <c r="V743" i="4" s="1"/>
  <c r="AE741" i="56"/>
  <c r="U743" i="4" s="1"/>
  <c r="AF740" i="56"/>
  <c r="V742" i="4" s="1"/>
  <c r="AE740" i="56"/>
  <c r="U742" i="4" s="1"/>
  <c r="AF739" i="56"/>
  <c r="V741" i="4" s="1"/>
  <c r="AE739" i="56"/>
  <c r="U741" i="4" s="1"/>
  <c r="AF738" i="56"/>
  <c r="V740" i="4" s="1"/>
  <c r="AE738" i="56"/>
  <c r="U740" i="4" s="1"/>
  <c r="AF737" i="56"/>
  <c r="V739" i="4" s="1"/>
  <c r="AE737" i="56"/>
  <c r="U739" i="4" s="1"/>
  <c r="AF736" i="56"/>
  <c r="V738" i="4" s="1"/>
  <c r="AE736" i="56"/>
  <c r="U738" i="4" s="1"/>
  <c r="AF735" i="56"/>
  <c r="V737" i="4" s="1"/>
  <c r="AE735" i="56"/>
  <c r="U737" i="4" s="1"/>
  <c r="AF734" i="56"/>
  <c r="V736" i="4" s="1"/>
  <c r="AE734" i="56"/>
  <c r="U736" i="4" s="1"/>
  <c r="AF733" i="56"/>
  <c r="V735" i="4" s="1"/>
  <c r="AE733" i="56"/>
  <c r="U735" i="4" s="1"/>
  <c r="AF732" i="56"/>
  <c r="V734" i="4" s="1"/>
  <c r="AE732" i="56"/>
  <c r="U734" i="4" s="1"/>
  <c r="AF731" i="56"/>
  <c r="V733" i="4" s="1"/>
  <c r="AE731" i="56"/>
  <c r="U733" i="4" s="1"/>
  <c r="AF730" i="56"/>
  <c r="V732" i="4" s="1"/>
  <c r="AE730" i="56"/>
  <c r="U732" i="4" s="1"/>
  <c r="AF729" i="56"/>
  <c r="V731" i="4" s="1"/>
  <c r="AE729" i="56"/>
  <c r="U731" i="4" s="1"/>
  <c r="AF728" i="56"/>
  <c r="V730" i="4" s="1"/>
  <c r="AE728" i="56"/>
  <c r="U730" i="4" s="1"/>
  <c r="AF727" i="56"/>
  <c r="V729" i="4" s="1"/>
  <c r="AE727" i="56"/>
  <c r="U729" i="4" s="1"/>
  <c r="AF726" i="56"/>
  <c r="V728" i="4" s="1"/>
  <c r="AE726" i="56"/>
  <c r="U728" i="4" s="1"/>
  <c r="AF725" i="56"/>
  <c r="V727" i="4" s="1"/>
  <c r="AE725" i="56"/>
  <c r="U727" i="4" s="1"/>
  <c r="AF724" i="56"/>
  <c r="V726" i="4" s="1"/>
  <c r="AE724" i="56"/>
  <c r="U726" i="4" s="1"/>
  <c r="AF723" i="56"/>
  <c r="V725" i="4" s="1"/>
  <c r="AE723" i="56"/>
  <c r="U725" i="4" s="1"/>
  <c r="AF722" i="56"/>
  <c r="V724" i="4" s="1"/>
  <c r="AE722" i="56"/>
  <c r="U724" i="4" s="1"/>
  <c r="AF721" i="56"/>
  <c r="V723" i="4" s="1"/>
  <c r="AE721" i="56"/>
  <c r="U723" i="4" s="1"/>
  <c r="AF720" i="56"/>
  <c r="V722" i="4" s="1"/>
  <c r="AE720" i="56"/>
  <c r="U722" i="4" s="1"/>
  <c r="AF719" i="56"/>
  <c r="V721" i="4" s="1"/>
  <c r="AE719" i="56"/>
  <c r="U721" i="4" s="1"/>
  <c r="AF718" i="56"/>
  <c r="V720" i="4" s="1"/>
  <c r="AE718" i="56"/>
  <c r="U720" i="4" s="1"/>
  <c r="AF717" i="56"/>
  <c r="V719" i="4" s="1"/>
  <c r="AE717" i="56"/>
  <c r="U719" i="4" s="1"/>
  <c r="AF716" i="56"/>
  <c r="V718" i="4" s="1"/>
  <c r="AE716" i="56"/>
  <c r="U718" i="4" s="1"/>
  <c r="AF715" i="56"/>
  <c r="V717" i="4" s="1"/>
  <c r="AE715" i="56"/>
  <c r="U717" i="4" s="1"/>
  <c r="AF714" i="56"/>
  <c r="V716" i="4" s="1"/>
  <c r="AE714" i="56"/>
  <c r="U716" i="4" s="1"/>
  <c r="AF713" i="56"/>
  <c r="V715" i="4" s="1"/>
  <c r="AE713" i="56"/>
  <c r="U715" i="4" s="1"/>
  <c r="AF712" i="56"/>
  <c r="V714" i="4" s="1"/>
  <c r="AE712" i="56"/>
  <c r="U714" i="4" s="1"/>
  <c r="AF711" i="56"/>
  <c r="V713" i="4" s="1"/>
  <c r="AE711" i="56"/>
  <c r="U713" i="4" s="1"/>
  <c r="AF710" i="56"/>
  <c r="V712" i="4" s="1"/>
  <c r="AE710" i="56"/>
  <c r="U712" i="4" s="1"/>
  <c r="AF709" i="56"/>
  <c r="V711" i="4" s="1"/>
  <c r="AE709" i="56"/>
  <c r="U711" i="4" s="1"/>
  <c r="AF708" i="56"/>
  <c r="V710" i="4" s="1"/>
  <c r="AE708" i="56"/>
  <c r="U710" i="4" s="1"/>
  <c r="AF707" i="56"/>
  <c r="V709" i="4" s="1"/>
  <c r="AE707" i="56"/>
  <c r="U709" i="4" s="1"/>
  <c r="AF586" i="56"/>
  <c r="AE586" i="56"/>
  <c r="AF25" i="56"/>
  <c r="AE25" i="56"/>
  <c r="AF704" i="56"/>
  <c r="V706" i="4" s="1"/>
  <c r="AE704" i="56"/>
  <c r="U706" i="4" s="1"/>
  <c r="AF703" i="56"/>
  <c r="V705" i="4" s="1"/>
  <c r="AE703" i="56"/>
  <c r="U705" i="4" s="1"/>
  <c r="AF702" i="56"/>
  <c r="V704" i="4" s="1"/>
  <c r="AE702" i="56"/>
  <c r="U704" i="4" s="1"/>
  <c r="AF701" i="56"/>
  <c r="V703" i="4" s="1"/>
  <c r="AE701" i="56"/>
  <c r="U703" i="4" s="1"/>
  <c r="AF700" i="56"/>
  <c r="V702" i="4" s="1"/>
  <c r="AE700" i="56"/>
  <c r="U702" i="4" s="1"/>
  <c r="AF699" i="56"/>
  <c r="V701" i="4" s="1"/>
  <c r="AE699" i="56"/>
  <c r="U701" i="4" s="1"/>
  <c r="AF698" i="56"/>
  <c r="V700" i="4" s="1"/>
  <c r="AE698" i="56"/>
  <c r="U700" i="4" s="1"/>
  <c r="AF697" i="56"/>
  <c r="V699" i="4" s="1"/>
  <c r="AE697" i="56"/>
  <c r="U699" i="4" s="1"/>
  <c r="AF696" i="56"/>
  <c r="V698" i="4" s="1"/>
  <c r="AE696" i="56"/>
  <c r="U698" i="4" s="1"/>
  <c r="AF695" i="56"/>
  <c r="V697" i="4" s="1"/>
  <c r="AE695" i="56"/>
  <c r="U697" i="4" s="1"/>
  <c r="AF694" i="56"/>
  <c r="V696" i="4" s="1"/>
  <c r="AE694" i="56"/>
  <c r="U696" i="4" s="1"/>
  <c r="AF693" i="56"/>
  <c r="V695" i="4" s="1"/>
  <c r="AE693" i="56"/>
  <c r="U695" i="4" s="1"/>
  <c r="AF692" i="56"/>
  <c r="V694" i="4" s="1"/>
  <c r="AE692" i="56"/>
  <c r="U694" i="4" s="1"/>
  <c r="AF691" i="56"/>
  <c r="V693" i="4" s="1"/>
  <c r="AE691" i="56"/>
  <c r="U693" i="4" s="1"/>
  <c r="AF690" i="56"/>
  <c r="V692" i="4" s="1"/>
  <c r="AE690" i="56"/>
  <c r="U692" i="4" s="1"/>
  <c r="AF689" i="56"/>
  <c r="V691" i="4" s="1"/>
  <c r="AE689" i="56"/>
  <c r="U691" i="4" s="1"/>
  <c r="AF688" i="56"/>
  <c r="V690" i="4" s="1"/>
  <c r="AE688" i="56"/>
  <c r="U690" i="4" s="1"/>
  <c r="AF687" i="56"/>
  <c r="V689" i="4" s="1"/>
  <c r="AE687" i="56"/>
  <c r="U689" i="4" s="1"/>
  <c r="AF686" i="56"/>
  <c r="V688" i="4" s="1"/>
  <c r="AE686" i="56"/>
  <c r="U688" i="4" s="1"/>
  <c r="AF685" i="56"/>
  <c r="V687" i="4" s="1"/>
  <c r="AE685" i="56"/>
  <c r="U687" i="4" s="1"/>
  <c r="AF684" i="56"/>
  <c r="V686" i="4" s="1"/>
  <c r="AE684" i="56"/>
  <c r="U686" i="4" s="1"/>
  <c r="AF683" i="56"/>
  <c r="V685" i="4" s="1"/>
  <c r="AE683" i="56"/>
  <c r="U685" i="4" s="1"/>
  <c r="AF682" i="56"/>
  <c r="V684" i="4" s="1"/>
  <c r="AE682" i="56"/>
  <c r="U684" i="4" s="1"/>
  <c r="AF681" i="56"/>
  <c r="V683" i="4" s="1"/>
  <c r="AE681" i="56"/>
  <c r="U683" i="4" s="1"/>
  <c r="AF680" i="56"/>
  <c r="V682" i="4" s="1"/>
  <c r="AE680" i="56"/>
  <c r="U682" i="4" s="1"/>
  <c r="AF679" i="56"/>
  <c r="V681" i="4" s="1"/>
  <c r="AE679" i="56"/>
  <c r="U681" i="4" s="1"/>
  <c r="AF678" i="56"/>
  <c r="V680" i="4" s="1"/>
  <c r="AE678" i="56"/>
  <c r="U680" i="4" s="1"/>
  <c r="AF677" i="56"/>
  <c r="V679" i="4" s="1"/>
  <c r="AE677" i="56"/>
  <c r="U679" i="4" s="1"/>
  <c r="AF676" i="56"/>
  <c r="V678" i="4" s="1"/>
  <c r="AE676" i="56"/>
  <c r="U678" i="4" s="1"/>
  <c r="AF675" i="56"/>
  <c r="V677" i="4" s="1"/>
  <c r="AE675" i="56"/>
  <c r="U677" i="4" s="1"/>
  <c r="AF674" i="56"/>
  <c r="V676" i="4" s="1"/>
  <c r="AE674" i="56"/>
  <c r="U676" i="4" s="1"/>
  <c r="AF673" i="56"/>
  <c r="V675" i="4" s="1"/>
  <c r="AE673" i="56"/>
  <c r="U675" i="4" s="1"/>
  <c r="AF672" i="56"/>
  <c r="V674" i="4" s="1"/>
  <c r="AE672" i="56"/>
  <c r="U674" i="4" s="1"/>
  <c r="AF671" i="56"/>
  <c r="V673" i="4" s="1"/>
  <c r="AE671" i="56"/>
  <c r="U673" i="4" s="1"/>
  <c r="AF670" i="56"/>
  <c r="V672" i="4" s="1"/>
  <c r="AE670" i="56"/>
  <c r="U672" i="4" s="1"/>
  <c r="AF669" i="56"/>
  <c r="V671" i="4" s="1"/>
  <c r="AE669" i="56"/>
  <c r="U671" i="4" s="1"/>
  <c r="AF668" i="56"/>
  <c r="V670" i="4" s="1"/>
  <c r="AE668" i="56"/>
  <c r="U670" i="4" s="1"/>
  <c r="AF667" i="56"/>
  <c r="V669" i="4" s="1"/>
  <c r="AE667" i="56"/>
  <c r="U669" i="4" s="1"/>
  <c r="AF666" i="56"/>
  <c r="V668" i="4" s="1"/>
  <c r="AE666" i="56"/>
  <c r="U668" i="4" s="1"/>
  <c r="AF665" i="56"/>
  <c r="V667" i="4" s="1"/>
  <c r="AE665" i="56"/>
  <c r="U667" i="4" s="1"/>
  <c r="AF664" i="56"/>
  <c r="V666" i="4" s="1"/>
  <c r="AE664" i="56"/>
  <c r="U666" i="4" s="1"/>
  <c r="AF663" i="56"/>
  <c r="V665" i="4" s="1"/>
  <c r="AE663" i="56"/>
  <c r="U665" i="4" s="1"/>
  <c r="AF662" i="56"/>
  <c r="V664" i="4" s="1"/>
  <c r="AE662" i="56"/>
  <c r="U664" i="4" s="1"/>
  <c r="AF661" i="56"/>
  <c r="V663" i="4" s="1"/>
  <c r="AE661" i="56"/>
  <c r="U663" i="4" s="1"/>
  <c r="AF660" i="56"/>
  <c r="V662" i="4" s="1"/>
  <c r="AE660" i="56"/>
  <c r="U662" i="4" s="1"/>
  <c r="AF659" i="56"/>
  <c r="V661" i="4" s="1"/>
  <c r="AE659" i="56"/>
  <c r="U661" i="4" s="1"/>
  <c r="AF658" i="56"/>
  <c r="V660" i="4" s="1"/>
  <c r="AE658" i="56"/>
  <c r="U660" i="4" s="1"/>
  <c r="AF657" i="56"/>
  <c r="V659" i="4" s="1"/>
  <c r="AE657" i="56"/>
  <c r="U659" i="4" s="1"/>
  <c r="AF656" i="56"/>
  <c r="V658" i="4" s="1"/>
  <c r="AE656" i="56"/>
  <c r="U658" i="4" s="1"/>
  <c r="AF655" i="56"/>
  <c r="V657" i="4" s="1"/>
  <c r="AE655" i="56"/>
  <c r="U657" i="4" s="1"/>
  <c r="AF654" i="56"/>
  <c r="V656" i="4" s="1"/>
  <c r="AE654" i="56"/>
  <c r="U656" i="4" s="1"/>
  <c r="AF653" i="56"/>
  <c r="V655" i="4" s="1"/>
  <c r="AE653" i="56"/>
  <c r="U655" i="4" s="1"/>
  <c r="AF652" i="56"/>
  <c r="V654" i="4" s="1"/>
  <c r="AE652" i="56"/>
  <c r="U654" i="4" s="1"/>
  <c r="AF651" i="56"/>
  <c r="V653" i="4" s="1"/>
  <c r="AE651" i="56"/>
  <c r="U653" i="4" s="1"/>
  <c r="AF650" i="56"/>
  <c r="V652" i="4" s="1"/>
  <c r="AE650" i="56"/>
  <c r="U652" i="4" s="1"/>
  <c r="AF649" i="56"/>
  <c r="V651" i="4" s="1"/>
  <c r="AE649" i="56"/>
  <c r="U651" i="4" s="1"/>
  <c r="AF648" i="56"/>
  <c r="V650" i="4" s="1"/>
  <c r="AE648" i="56"/>
  <c r="U650" i="4" s="1"/>
  <c r="AF647" i="56"/>
  <c r="V649" i="4" s="1"/>
  <c r="AE647" i="56"/>
  <c r="U649" i="4" s="1"/>
  <c r="AF646" i="56"/>
  <c r="V648" i="4" s="1"/>
  <c r="AE646" i="56"/>
  <c r="U648" i="4" s="1"/>
  <c r="AF645" i="56"/>
  <c r="V647" i="4" s="1"/>
  <c r="AE645" i="56"/>
  <c r="U647" i="4" s="1"/>
  <c r="AF644" i="56"/>
  <c r="V646" i="4" s="1"/>
  <c r="AE644" i="56"/>
  <c r="U646" i="4" s="1"/>
  <c r="AF643" i="56"/>
  <c r="V645" i="4" s="1"/>
  <c r="AE643" i="56"/>
  <c r="U645" i="4" s="1"/>
  <c r="AF642" i="56"/>
  <c r="V644" i="4" s="1"/>
  <c r="AE642" i="56"/>
  <c r="U644" i="4" s="1"/>
  <c r="AF641" i="56"/>
  <c r="V643" i="4" s="1"/>
  <c r="AE641" i="56"/>
  <c r="U643" i="4" s="1"/>
  <c r="AF640" i="56"/>
  <c r="V642" i="4" s="1"/>
  <c r="AE640" i="56"/>
  <c r="U642" i="4" s="1"/>
  <c r="AF639" i="56"/>
  <c r="V641" i="4" s="1"/>
  <c r="AE639" i="56"/>
  <c r="U641" i="4" s="1"/>
  <c r="AF638" i="56"/>
  <c r="V640" i="4" s="1"/>
  <c r="AE638" i="56"/>
  <c r="U640" i="4" s="1"/>
  <c r="AF637" i="56"/>
  <c r="V639" i="4" s="1"/>
  <c r="AE637" i="56"/>
  <c r="U639" i="4" s="1"/>
  <c r="AF636" i="56"/>
  <c r="V638" i="4" s="1"/>
  <c r="AE636" i="56"/>
  <c r="U638" i="4" s="1"/>
  <c r="AF635" i="56"/>
  <c r="V637" i="4" s="1"/>
  <c r="AE635" i="56"/>
  <c r="U637" i="4" s="1"/>
  <c r="AF585" i="56"/>
  <c r="AE585" i="56"/>
  <c r="AF633" i="56"/>
  <c r="V635" i="4" s="1"/>
  <c r="AE633" i="56"/>
  <c r="U635" i="4" s="1"/>
  <c r="AF632" i="56"/>
  <c r="V634" i="4" s="1"/>
  <c r="AE632" i="56"/>
  <c r="U634" i="4" s="1"/>
  <c r="AF631" i="56"/>
  <c r="V633" i="4" s="1"/>
  <c r="AE631" i="56"/>
  <c r="U633" i="4" s="1"/>
  <c r="AF519" i="56"/>
  <c r="V632" i="4" s="1"/>
  <c r="AE519" i="56"/>
  <c r="AF629" i="56"/>
  <c r="V631" i="4" s="1"/>
  <c r="AE629" i="56"/>
  <c r="U631" i="4" s="1"/>
  <c r="AF628" i="56"/>
  <c r="V630" i="4" s="1"/>
  <c r="AE628" i="56"/>
  <c r="U630" i="4" s="1"/>
  <c r="AF627" i="56"/>
  <c r="V629" i="4" s="1"/>
  <c r="AE627" i="56"/>
  <c r="U629" i="4" s="1"/>
  <c r="AF626" i="56"/>
  <c r="V628" i="4" s="1"/>
  <c r="AE626" i="56"/>
  <c r="U628" i="4" s="1"/>
  <c r="AF625" i="56"/>
  <c r="V627" i="4" s="1"/>
  <c r="AE625" i="56"/>
  <c r="U627" i="4" s="1"/>
  <c r="AF624" i="56"/>
  <c r="V626" i="4" s="1"/>
  <c r="AE624" i="56"/>
  <c r="U626" i="4" s="1"/>
  <c r="AF623" i="56"/>
  <c r="V625" i="4" s="1"/>
  <c r="AE623" i="56"/>
  <c r="U625" i="4" s="1"/>
  <c r="AF622" i="56"/>
  <c r="V624" i="4" s="1"/>
  <c r="AE622" i="56"/>
  <c r="U624" i="4" s="1"/>
  <c r="AF621" i="56"/>
  <c r="V623" i="4" s="1"/>
  <c r="AE621" i="56"/>
  <c r="U623" i="4" s="1"/>
  <c r="AF620" i="56"/>
  <c r="V622" i="4" s="1"/>
  <c r="AE620" i="56"/>
  <c r="U622" i="4" s="1"/>
  <c r="AF619" i="56"/>
  <c r="V621" i="4" s="1"/>
  <c r="AE619" i="56"/>
  <c r="U621" i="4" s="1"/>
  <c r="AF618" i="56"/>
  <c r="V620" i="4" s="1"/>
  <c r="AE618" i="56"/>
  <c r="U620" i="4" s="1"/>
  <c r="AF617" i="56"/>
  <c r="V619" i="4" s="1"/>
  <c r="AE617" i="56"/>
  <c r="U619" i="4" s="1"/>
  <c r="AF616" i="56"/>
  <c r="V618" i="4" s="1"/>
  <c r="AE616" i="56"/>
  <c r="U618" i="4" s="1"/>
  <c r="AF615" i="56"/>
  <c r="V617" i="4" s="1"/>
  <c r="AE615" i="56"/>
  <c r="U617" i="4" s="1"/>
  <c r="AF614" i="56"/>
  <c r="V616" i="4" s="1"/>
  <c r="AE614" i="56"/>
  <c r="U616" i="4" s="1"/>
  <c r="AF613" i="56"/>
  <c r="V615" i="4" s="1"/>
  <c r="AE613" i="56"/>
  <c r="U615" i="4" s="1"/>
  <c r="AF612" i="56"/>
  <c r="V614" i="4" s="1"/>
  <c r="AE612" i="56"/>
  <c r="U614" i="4" s="1"/>
  <c r="AF611" i="56"/>
  <c r="V613" i="4" s="1"/>
  <c r="AE611" i="56"/>
  <c r="U613" i="4" s="1"/>
  <c r="AF610" i="56"/>
  <c r="V612" i="4" s="1"/>
  <c r="AE610" i="56"/>
  <c r="U612" i="4" s="1"/>
  <c r="AF609" i="56"/>
  <c r="V611" i="4" s="1"/>
  <c r="AE609" i="56"/>
  <c r="U611" i="4" s="1"/>
  <c r="AF608" i="56"/>
  <c r="V610" i="4" s="1"/>
  <c r="AE608" i="56"/>
  <c r="U610" i="4" s="1"/>
  <c r="AF607" i="56"/>
  <c r="V609" i="4" s="1"/>
  <c r="AE607" i="56"/>
  <c r="U609" i="4" s="1"/>
  <c r="AF606" i="56"/>
  <c r="V608" i="4" s="1"/>
  <c r="AE606" i="56"/>
  <c r="U608" i="4" s="1"/>
  <c r="AF605" i="56"/>
  <c r="V607" i="4" s="1"/>
  <c r="AE605" i="56"/>
  <c r="U607" i="4" s="1"/>
  <c r="AF604" i="56"/>
  <c r="V606" i="4" s="1"/>
  <c r="AE604" i="56"/>
  <c r="U606" i="4" s="1"/>
  <c r="AF603" i="56"/>
  <c r="V605" i="4" s="1"/>
  <c r="AE603" i="56"/>
  <c r="U605" i="4" s="1"/>
  <c r="AF602" i="56"/>
  <c r="V604" i="4" s="1"/>
  <c r="AE602" i="56"/>
  <c r="U604" i="4" s="1"/>
  <c r="AF601" i="56"/>
  <c r="V603" i="4" s="1"/>
  <c r="AE601" i="56"/>
  <c r="U603" i="4" s="1"/>
  <c r="AF600" i="56"/>
  <c r="V602" i="4" s="1"/>
  <c r="AE600" i="56"/>
  <c r="U602" i="4" s="1"/>
  <c r="AF599" i="56"/>
  <c r="V601" i="4" s="1"/>
  <c r="AE599" i="56"/>
  <c r="U601" i="4" s="1"/>
  <c r="AF598" i="56"/>
  <c r="V600" i="4" s="1"/>
  <c r="AE598" i="56"/>
  <c r="U600" i="4" s="1"/>
  <c r="AF597" i="56"/>
  <c r="V599" i="4" s="1"/>
  <c r="AE597" i="56"/>
  <c r="U599" i="4" s="1"/>
  <c r="AF596" i="56"/>
  <c r="V598" i="4" s="1"/>
  <c r="AE596" i="56"/>
  <c r="U598" i="4" s="1"/>
  <c r="AF595" i="56"/>
  <c r="V597" i="4" s="1"/>
  <c r="AE595" i="56"/>
  <c r="U597" i="4" s="1"/>
  <c r="AF594" i="56"/>
  <c r="V596" i="4" s="1"/>
  <c r="AE594" i="56"/>
  <c r="U596" i="4" s="1"/>
  <c r="AF593" i="56"/>
  <c r="V595" i="4" s="1"/>
  <c r="AE593" i="56"/>
  <c r="U595" i="4" s="1"/>
  <c r="AF592" i="56"/>
  <c r="V594" i="4" s="1"/>
  <c r="AE592" i="56"/>
  <c r="U594" i="4" s="1"/>
  <c r="AF591" i="56"/>
  <c r="V593" i="4" s="1"/>
  <c r="AE591" i="56"/>
  <c r="U593" i="4" s="1"/>
  <c r="AF590" i="56"/>
  <c r="V592" i="4" s="1"/>
  <c r="AE590" i="56"/>
  <c r="U592" i="4" s="1"/>
  <c r="AF589" i="56"/>
  <c r="V591" i="4" s="1"/>
  <c r="AE589" i="56"/>
  <c r="U591" i="4" s="1"/>
  <c r="AF588" i="56"/>
  <c r="V590" i="4" s="1"/>
  <c r="AE588" i="56"/>
  <c r="U590" i="4" s="1"/>
  <c r="AF587" i="56"/>
  <c r="V589" i="4" s="1"/>
  <c r="AE587" i="56"/>
  <c r="U589" i="4" s="1"/>
  <c r="AF242" i="56"/>
  <c r="V588" i="4" s="1"/>
  <c r="AE242" i="56"/>
  <c r="U588" i="4" s="1"/>
  <c r="AF466" i="56"/>
  <c r="AE466" i="56"/>
  <c r="AF584" i="56"/>
  <c r="V586" i="4" s="1"/>
  <c r="AE584" i="56"/>
  <c r="U586" i="4" s="1"/>
  <c r="AF583" i="56"/>
  <c r="V585" i="4" s="1"/>
  <c r="AE583" i="56"/>
  <c r="U585" i="4" s="1"/>
  <c r="AF582" i="56"/>
  <c r="V584" i="4" s="1"/>
  <c r="AE582" i="56"/>
  <c r="U584" i="4" s="1"/>
  <c r="AF581" i="56"/>
  <c r="V583" i="4" s="1"/>
  <c r="AE581" i="56"/>
  <c r="U583" i="4" s="1"/>
  <c r="AF580" i="56"/>
  <c r="V582" i="4" s="1"/>
  <c r="AE580" i="56"/>
  <c r="U582" i="4" s="1"/>
  <c r="AF579" i="56"/>
  <c r="V581" i="4" s="1"/>
  <c r="AE579" i="56"/>
  <c r="U581" i="4" s="1"/>
  <c r="AF578" i="56"/>
  <c r="V580" i="4" s="1"/>
  <c r="AE578" i="56"/>
  <c r="U580" i="4" s="1"/>
  <c r="AF577" i="56"/>
  <c r="V579" i="4" s="1"/>
  <c r="AE577" i="56"/>
  <c r="U579" i="4" s="1"/>
  <c r="AF576" i="56"/>
  <c r="V578" i="4" s="1"/>
  <c r="AE576" i="56"/>
  <c r="U578" i="4" s="1"/>
  <c r="AF575" i="56"/>
  <c r="V577" i="4" s="1"/>
  <c r="AE575" i="56"/>
  <c r="U577" i="4" s="1"/>
  <c r="AF574" i="56"/>
  <c r="V576" i="4" s="1"/>
  <c r="AE574" i="56"/>
  <c r="U576" i="4" s="1"/>
  <c r="AF573" i="56"/>
  <c r="V575" i="4" s="1"/>
  <c r="AE573" i="56"/>
  <c r="U575" i="4" s="1"/>
  <c r="AF572" i="56"/>
  <c r="V574" i="4" s="1"/>
  <c r="AE572" i="56"/>
  <c r="U574" i="4" s="1"/>
  <c r="AF571" i="56"/>
  <c r="V573" i="4" s="1"/>
  <c r="AE571" i="56"/>
  <c r="U573" i="4" s="1"/>
  <c r="AF570" i="56"/>
  <c r="V572" i="4" s="1"/>
  <c r="AE570" i="56"/>
  <c r="U572" i="4" s="1"/>
  <c r="AF569" i="56"/>
  <c r="V571" i="4" s="1"/>
  <c r="AE569" i="56"/>
  <c r="U571" i="4" s="1"/>
  <c r="AF568" i="56"/>
  <c r="V570" i="4" s="1"/>
  <c r="AE568" i="56"/>
  <c r="U570" i="4" s="1"/>
  <c r="AF567" i="56"/>
  <c r="V569" i="4" s="1"/>
  <c r="AE567" i="56"/>
  <c r="U569" i="4" s="1"/>
  <c r="AF566" i="56"/>
  <c r="V568" i="4" s="1"/>
  <c r="AE566" i="56"/>
  <c r="U568" i="4" s="1"/>
  <c r="AF565" i="56"/>
  <c r="V567" i="4" s="1"/>
  <c r="AE565" i="56"/>
  <c r="U567" i="4" s="1"/>
  <c r="AF564" i="56"/>
  <c r="V566" i="4" s="1"/>
  <c r="AE564" i="56"/>
  <c r="U566" i="4" s="1"/>
  <c r="AF563" i="56"/>
  <c r="V565" i="4" s="1"/>
  <c r="AE563" i="56"/>
  <c r="U565" i="4" s="1"/>
  <c r="AF562" i="56"/>
  <c r="V564" i="4" s="1"/>
  <c r="AE562" i="56"/>
  <c r="U564" i="4" s="1"/>
  <c r="AF561" i="56"/>
  <c r="V563" i="4" s="1"/>
  <c r="AE561" i="56"/>
  <c r="U563" i="4" s="1"/>
  <c r="AF560" i="56"/>
  <c r="V562" i="4" s="1"/>
  <c r="AE560" i="56"/>
  <c r="U562" i="4" s="1"/>
  <c r="AF559" i="56"/>
  <c r="V561" i="4" s="1"/>
  <c r="AE559" i="56"/>
  <c r="U561" i="4" s="1"/>
  <c r="AF558" i="56"/>
  <c r="V560" i="4" s="1"/>
  <c r="AE558" i="56"/>
  <c r="U560" i="4" s="1"/>
  <c r="AF557" i="56"/>
  <c r="V559" i="4" s="1"/>
  <c r="AE557" i="56"/>
  <c r="U559" i="4" s="1"/>
  <c r="AF556" i="56"/>
  <c r="V558" i="4" s="1"/>
  <c r="AE556" i="56"/>
  <c r="U558" i="4" s="1"/>
  <c r="AF555" i="56"/>
  <c r="V557" i="4" s="1"/>
  <c r="AE555" i="56"/>
  <c r="U557" i="4" s="1"/>
  <c r="AF554" i="56"/>
  <c r="V556" i="4" s="1"/>
  <c r="AE554" i="56"/>
  <c r="U556" i="4" s="1"/>
  <c r="AF553" i="56"/>
  <c r="V555" i="4" s="1"/>
  <c r="AE553" i="56"/>
  <c r="U555" i="4" s="1"/>
  <c r="AF552" i="56"/>
  <c r="V554" i="4" s="1"/>
  <c r="AE552" i="56"/>
  <c r="U554" i="4" s="1"/>
  <c r="AF551" i="56"/>
  <c r="V553" i="4" s="1"/>
  <c r="AE551" i="56"/>
  <c r="U553" i="4" s="1"/>
  <c r="AF550" i="56"/>
  <c r="V552" i="4" s="1"/>
  <c r="AE550" i="56"/>
  <c r="U552" i="4" s="1"/>
  <c r="AF549" i="56"/>
  <c r="V551" i="4" s="1"/>
  <c r="AE549" i="56"/>
  <c r="U551" i="4" s="1"/>
  <c r="AF548" i="56"/>
  <c r="V550" i="4" s="1"/>
  <c r="AE548" i="56"/>
  <c r="U550" i="4" s="1"/>
  <c r="AF547" i="56"/>
  <c r="V549" i="4" s="1"/>
  <c r="AE547" i="56"/>
  <c r="U549" i="4" s="1"/>
  <c r="AF546" i="56"/>
  <c r="V548" i="4" s="1"/>
  <c r="AE546" i="56"/>
  <c r="U548" i="4" s="1"/>
  <c r="AF545" i="56"/>
  <c r="V547" i="4" s="1"/>
  <c r="AE545" i="56"/>
  <c r="U547" i="4" s="1"/>
  <c r="AF544" i="56"/>
  <c r="V546" i="4" s="1"/>
  <c r="AE544" i="56"/>
  <c r="U546" i="4" s="1"/>
  <c r="AF543" i="56"/>
  <c r="V545" i="4" s="1"/>
  <c r="AE543" i="56"/>
  <c r="U545" i="4" s="1"/>
  <c r="AF542" i="56"/>
  <c r="V544" i="4" s="1"/>
  <c r="AE542" i="56"/>
  <c r="U544" i="4" s="1"/>
  <c r="AF541" i="56"/>
  <c r="V543" i="4" s="1"/>
  <c r="AE541" i="56"/>
  <c r="U543" i="4" s="1"/>
  <c r="AF540" i="56"/>
  <c r="V542" i="4" s="1"/>
  <c r="AE540" i="56"/>
  <c r="U542" i="4" s="1"/>
  <c r="AF539" i="56"/>
  <c r="V541" i="4" s="1"/>
  <c r="AE539" i="56"/>
  <c r="U541" i="4" s="1"/>
  <c r="AF538" i="56"/>
  <c r="V540" i="4" s="1"/>
  <c r="AE538" i="56"/>
  <c r="U540" i="4" s="1"/>
  <c r="AF537" i="56"/>
  <c r="V539" i="4" s="1"/>
  <c r="AE537" i="56"/>
  <c r="U539" i="4" s="1"/>
  <c r="AF536" i="56"/>
  <c r="V538" i="4" s="1"/>
  <c r="AE536" i="56"/>
  <c r="U538" i="4" s="1"/>
  <c r="AF535" i="56"/>
  <c r="V537" i="4" s="1"/>
  <c r="AE535" i="56"/>
  <c r="U537" i="4" s="1"/>
  <c r="AF534" i="56"/>
  <c r="V536" i="4" s="1"/>
  <c r="AE534" i="56"/>
  <c r="U536" i="4" s="1"/>
  <c r="AF533" i="56"/>
  <c r="V535" i="4" s="1"/>
  <c r="AE533" i="56"/>
  <c r="U535" i="4" s="1"/>
  <c r="AF532" i="56"/>
  <c r="V534" i="4" s="1"/>
  <c r="AE532" i="56"/>
  <c r="U534" i="4" s="1"/>
  <c r="AF531" i="56"/>
  <c r="V533" i="4" s="1"/>
  <c r="AE531" i="56"/>
  <c r="U533" i="4" s="1"/>
  <c r="AF530" i="56"/>
  <c r="V532" i="4" s="1"/>
  <c r="AE530" i="56"/>
  <c r="U532" i="4" s="1"/>
  <c r="AF529" i="56"/>
  <c r="V531" i="4" s="1"/>
  <c r="AE529" i="56"/>
  <c r="U531" i="4" s="1"/>
  <c r="AF528" i="56"/>
  <c r="V530" i="4" s="1"/>
  <c r="AE528" i="56"/>
  <c r="U530" i="4" s="1"/>
  <c r="AF527" i="56"/>
  <c r="V529" i="4" s="1"/>
  <c r="AE527" i="56"/>
  <c r="U529" i="4" s="1"/>
  <c r="AF526" i="56"/>
  <c r="V528" i="4" s="1"/>
  <c r="AE526" i="56"/>
  <c r="U528" i="4" s="1"/>
  <c r="AF525" i="56"/>
  <c r="V527" i="4" s="1"/>
  <c r="AE525" i="56"/>
  <c r="U527" i="4" s="1"/>
  <c r="AF524" i="56"/>
  <c r="V526" i="4" s="1"/>
  <c r="AE524" i="56"/>
  <c r="U526" i="4" s="1"/>
  <c r="AF523" i="56"/>
  <c r="V525" i="4" s="1"/>
  <c r="AE523" i="56"/>
  <c r="U525" i="4" s="1"/>
  <c r="AF522" i="56"/>
  <c r="V524" i="4" s="1"/>
  <c r="AE522" i="56"/>
  <c r="U524" i="4" s="1"/>
  <c r="AF521" i="56"/>
  <c r="V523" i="4" s="1"/>
  <c r="AE521" i="56"/>
  <c r="U523" i="4" s="1"/>
  <c r="AF520" i="56"/>
  <c r="V522" i="4" s="1"/>
  <c r="AE520" i="56"/>
  <c r="U522" i="4" s="1"/>
  <c r="AF418" i="56"/>
  <c r="AE418" i="56"/>
  <c r="U521" i="4" s="1"/>
  <c r="AF518" i="56"/>
  <c r="V520" i="4" s="1"/>
  <c r="AE518" i="56"/>
  <c r="U520" i="4" s="1"/>
  <c r="AF517" i="56"/>
  <c r="V519" i="4" s="1"/>
  <c r="AE517" i="56"/>
  <c r="U519" i="4" s="1"/>
  <c r="AF516" i="56"/>
  <c r="V518" i="4" s="1"/>
  <c r="AE516" i="56"/>
  <c r="U518" i="4" s="1"/>
  <c r="AF515" i="56"/>
  <c r="V517" i="4" s="1"/>
  <c r="AE515" i="56"/>
  <c r="U517" i="4" s="1"/>
  <c r="AF514" i="56"/>
  <c r="V516" i="4" s="1"/>
  <c r="AE514" i="56"/>
  <c r="U516" i="4" s="1"/>
  <c r="AF513" i="56"/>
  <c r="V515" i="4" s="1"/>
  <c r="AE513" i="56"/>
  <c r="U515" i="4" s="1"/>
  <c r="AF512" i="56"/>
  <c r="V514" i="4" s="1"/>
  <c r="AE512" i="56"/>
  <c r="U514" i="4" s="1"/>
  <c r="AF511" i="56"/>
  <c r="V513" i="4" s="1"/>
  <c r="AE511" i="56"/>
  <c r="U513" i="4" s="1"/>
  <c r="AF510" i="56"/>
  <c r="V512" i="4" s="1"/>
  <c r="AE510" i="56"/>
  <c r="U512" i="4" s="1"/>
  <c r="AF509" i="56"/>
  <c r="V511" i="4" s="1"/>
  <c r="AE509" i="56"/>
  <c r="U511" i="4" s="1"/>
  <c r="AF508" i="56"/>
  <c r="V510" i="4" s="1"/>
  <c r="AE508" i="56"/>
  <c r="U510" i="4" s="1"/>
  <c r="AF507" i="56"/>
  <c r="V509" i="4" s="1"/>
  <c r="AE507" i="56"/>
  <c r="U509" i="4" s="1"/>
  <c r="AF506" i="56"/>
  <c r="V508" i="4" s="1"/>
  <c r="AE506" i="56"/>
  <c r="U508" i="4" s="1"/>
  <c r="AF505" i="56"/>
  <c r="V507" i="4" s="1"/>
  <c r="AE505" i="56"/>
  <c r="U507" i="4" s="1"/>
  <c r="AF504" i="56"/>
  <c r="V506" i="4" s="1"/>
  <c r="AE504" i="56"/>
  <c r="U506" i="4" s="1"/>
  <c r="AF503" i="56"/>
  <c r="V505" i="4" s="1"/>
  <c r="AE503" i="56"/>
  <c r="U505" i="4" s="1"/>
  <c r="AF502" i="56"/>
  <c r="V504" i="4" s="1"/>
  <c r="AE502" i="56"/>
  <c r="U504" i="4" s="1"/>
  <c r="AF501" i="56"/>
  <c r="V503" i="4" s="1"/>
  <c r="AE501" i="56"/>
  <c r="U503" i="4" s="1"/>
  <c r="AF500" i="56"/>
  <c r="V502" i="4" s="1"/>
  <c r="AE500" i="56"/>
  <c r="U502" i="4" s="1"/>
  <c r="AF499" i="56"/>
  <c r="V501" i="4" s="1"/>
  <c r="AE499" i="56"/>
  <c r="U501" i="4" s="1"/>
  <c r="AF498" i="56"/>
  <c r="V500" i="4" s="1"/>
  <c r="AE498" i="56"/>
  <c r="U500" i="4" s="1"/>
  <c r="AF497" i="56"/>
  <c r="V499" i="4" s="1"/>
  <c r="AE497" i="56"/>
  <c r="U499" i="4" s="1"/>
  <c r="AF496" i="56"/>
  <c r="V498" i="4" s="1"/>
  <c r="AE496" i="56"/>
  <c r="U498" i="4" s="1"/>
  <c r="AF495" i="56"/>
  <c r="V497" i="4" s="1"/>
  <c r="AE495" i="56"/>
  <c r="U497" i="4" s="1"/>
  <c r="AF494" i="56"/>
  <c r="V496" i="4" s="1"/>
  <c r="AE494" i="56"/>
  <c r="U496" i="4" s="1"/>
  <c r="AF493" i="56"/>
  <c r="V495" i="4" s="1"/>
  <c r="AE493" i="56"/>
  <c r="U495" i="4" s="1"/>
  <c r="AF492" i="56"/>
  <c r="V494" i="4" s="1"/>
  <c r="AE492" i="56"/>
  <c r="U494" i="4" s="1"/>
  <c r="AF491" i="56"/>
  <c r="V493" i="4" s="1"/>
  <c r="AE491" i="56"/>
  <c r="U493" i="4" s="1"/>
  <c r="AF490" i="56"/>
  <c r="V492" i="4" s="1"/>
  <c r="AE490" i="56"/>
  <c r="U492" i="4" s="1"/>
  <c r="AF489" i="56"/>
  <c r="V491" i="4" s="1"/>
  <c r="AE489" i="56"/>
  <c r="U491" i="4" s="1"/>
  <c r="AF488" i="56"/>
  <c r="V490" i="4" s="1"/>
  <c r="AE488" i="56"/>
  <c r="U490" i="4" s="1"/>
  <c r="AF487" i="56"/>
  <c r="V489" i="4" s="1"/>
  <c r="AE487" i="56"/>
  <c r="U489" i="4" s="1"/>
  <c r="AF486" i="56"/>
  <c r="V488" i="4" s="1"/>
  <c r="AE486" i="56"/>
  <c r="U488" i="4" s="1"/>
  <c r="AF485" i="56"/>
  <c r="V487" i="4" s="1"/>
  <c r="AE485" i="56"/>
  <c r="U487" i="4" s="1"/>
  <c r="AF484" i="56"/>
  <c r="V486" i="4" s="1"/>
  <c r="AE484" i="56"/>
  <c r="U486" i="4" s="1"/>
  <c r="AF483" i="56"/>
  <c r="V485" i="4" s="1"/>
  <c r="AE483" i="56"/>
  <c r="U485" i="4" s="1"/>
  <c r="AF482" i="56"/>
  <c r="V484" i="4" s="1"/>
  <c r="AE482" i="56"/>
  <c r="U484" i="4" s="1"/>
  <c r="AF481" i="56"/>
  <c r="V483" i="4" s="1"/>
  <c r="AE481" i="56"/>
  <c r="U483" i="4" s="1"/>
  <c r="AF480" i="56"/>
  <c r="V482" i="4" s="1"/>
  <c r="AE480" i="56"/>
  <c r="U482" i="4" s="1"/>
  <c r="AF479" i="56"/>
  <c r="V481" i="4" s="1"/>
  <c r="AE479" i="56"/>
  <c r="U481" i="4" s="1"/>
  <c r="AF478" i="56"/>
  <c r="V480" i="4" s="1"/>
  <c r="AE478" i="56"/>
  <c r="U480" i="4" s="1"/>
  <c r="AF477" i="56"/>
  <c r="V479" i="4" s="1"/>
  <c r="AE477" i="56"/>
  <c r="U479" i="4" s="1"/>
  <c r="AF476" i="56"/>
  <c r="V478" i="4" s="1"/>
  <c r="AE476" i="56"/>
  <c r="U478" i="4" s="1"/>
  <c r="AF475" i="56"/>
  <c r="V477" i="4" s="1"/>
  <c r="AE475" i="56"/>
  <c r="U477" i="4" s="1"/>
  <c r="AF474" i="56"/>
  <c r="V476" i="4" s="1"/>
  <c r="AE474" i="56"/>
  <c r="U476" i="4" s="1"/>
  <c r="AF473" i="56"/>
  <c r="V475" i="4" s="1"/>
  <c r="AE473" i="56"/>
  <c r="U475" i="4" s="1"/>
  <c r="AF472" i="56"/>
  <c r="V474" i="4" s="1"/>
  <c r="AE472" i="56"/>
  <c r="U474" i="4" s="1"/>
  <c r="AF471" i="56"/>
  <c r="V473" i="4" s="1"/>
  <c r="AE471" i="56"/>
  <c r="U473" i="4" s="1"/>
  <c r="AF470" i="56"/>
  <c r="V472" i="4" s="1"/>
  <c r="AE470" i="56"/>
  <c r="U472" i="4" s="1"/>
  <c r="AF469" i="56"/>
  <c r="V471" i="4" s="1"/>
  <c r="AE469" i="56"/>
  <c r="U471" i="4" s="1"/>
  <c r="AF468" i="56"/>
  <c r="V470" i="4" s="1"/>
  <c r="AE468" i="56"/>
  <c r="U470" i="4" s="1"/>
  <c r="AF467" i="56"/>
  <c r="V469" i="4" s="1"/>
  <c r="AE467" i="56"/>
  <c r="U469" i="4" s="1"/>
  <c r="AF463" i="56"/>
  <c r="AE463" i="56"/>
  <c r="AF465" i="56"/>
  <c r="V467" i="4" s="1"/>
  <c r="AE465" i="56"/>
  <c r="U467" i="4" s="1"/>
  <c r="AF464" i="56"/>
  <c r="V466" i="4" s="1"/>
  <c r="AE464" i="56"/>
  <c r="U466" i="4" s="1"/>
  <c r="AF147" i="56"/>
  <c r="AE147" i="56"/>
  <c r="AF412" i="56"/>
  <c r="AE412" i="56"/>
  <c r="AF461" i="56"/>
  <c r="V463" i="4" s="1"/>
  <c r="AE461" i="56"/>
  <c r="U463" i="4" s="1"/>
  <c r="AF460" i="56"/>
  <c r="V462" i="4" s="1"/>
  <c r="AE460" i="56"/>
  <c r="U462" i="4" s="1"/>
  <c r="AF459" i="56"/>
  <c r="V461" i="4" s="1"/>
  <c r="AE459" i="56"/>
  <c r="U461" i="4" s="1"/>
  <c r="AF458" i="56"/>
  <c r="V460" i="4" s="1"/>
  <c r="AE458" i="56"/>
  <c r="U460" i="4" s="1"/>
  <c r="AF457" i="56"/>
  <c r="V459" i="4" s="1"/>
  <c r="AE457" i="56"/>
  <c r="U459" i="4" s="1"/>
  <c r="AF456" i="56"/>
  <c r="V458" i="4" s="1"/>
  <c r="AE456" i="56"/>
  <c r="U458" i="4" s="1"/>
  <c r="AF455" i="56"/>
  <c r="V457" i="4" s="1"/>
  <c r="AE455" i="56"/>
  <c r="U457" i="4" s="1"/>
  <c r="AF454" i="56"/>
  <c r="V456" i="4" s="1"/>
  <c r="AE454" i="56"/>
  <c r="U456" i="4" s="1"/>
  <c r="AF453" i="56"/>
  <c r="V455" i="4" s="1"/>
  <c r="AE453" i="56"/>
  <c r="U455" i="4" s="1"/>
  <c r="AF452" i="56"/>
  <c r="V454" i="4" s="1"/>
  <c r="AE452" i="56"/>
  <c r="U454" i="4" s="1"/>
  <c r="AF451" i="56"/>
  <c r="V453" i="4" s="1"/>
  <c r="AE451" i="56"/>
  <c r="U453" i="4" s="1"/>
  <c r="AF450" i="56"/>
  <c r="V452" i="4" s="1"/>
  <c r="AE450" i="56"/>
  <c r="U452" i="4" s="1"/>
  <c r="AF449" i="56"/>
  <c r="V451" i="4" s="1"/>
  <c r="AE449" i="56"/>
  <c r="U451" i="4" s="1"/>
  <c r="AF448" i="56"/>
  <c r="V450" i="4" s="1"/>
  <c r="AE448" i="56"/>
  <c r="U450" i="4" s="1"/>
  <c r="AF447" i="56"/>
  <c r="V449" i="4" s="1"/>
  <c r="AE447" i="56"/>
  <c r="U449" i="4" s="1"/>
  <c r="AF446" i="56"/>
  <c r="V448" i="4" s="1"/>
  <c r="AE446" i="56"/>
  <c r="U448" i="4" s="1"/>
  <c r="AF445" i="56"/>
  <c r="V447" i="4" s="1"/>
  <c r="AE445" i="56"/>
  <c r="U447" i="4" s="1"/>
  <c r="AF444" i="56"/>
  <c r="V446" i="4" s="1"/>
  <c r="AE444" i="56"/>
  <c r="U446" i="4" s="1"/>
  <c r="AF443" i="56"/>
  <c r="V445" i="4" s="1"/>
  <c r="AE443" i="56"/>
  <c r="U445" i="4" s="1"/>
  <c r="AF442" i="56"/>
  <c r="V444" i="4" s="1"/>
  <c r="AE442" i="56"/>
  <c r="U444" i="4" s="1"/>
  <c r="AF441" i="56"/>
  <c r="V443" i="4" s="1"/>
  <c r="AE441" i="56"/>
  <c r="U443" i="4" s="1"/>
  <c r="AF440" i="56"/>
  <c r="V442" i="4" s="1"/>
  <c r="AE440" i="56"/>
  <c r="U442" i="4" s="1"/>
  <c r="AF439" i="56"/>
  <c r="V441" i="4" s="1"/>
  <c r="AE439" i="56"/>
  <c r="U441" i="4" s="1"/>
  <c r="AF438" i="56"/>
  <c r="V440" i="4" s="1"/>
  <c r="AE438" i="56"/>
  <c r="U440" i="4" s="1"/>
  <c r="AF437" i="56"/>
  <c r="V439" i="4" s="1"/>
  <c r="AE437" i="56"/>
  <c r="U439" i="4" s="1"/>
  <c r="AF436" i="56"/>
  <c r="V438" i="4" s="1"/>
  <c r="AE436" i="56"/>
  <c r="U438" i="4" s="1"/>
  <c r="AF435" i="56"/>
  <c r="V437" i="4" s="1"/>
  <c r="AE435" i="56"/>
  <c r="U437" i="4" s="1"/>
  <c r="AF434" i="56"/>
  <c r="V436" i="4" s="1"/>
  <c r="AE434" i="56"/>
  <c r="U436" i="4" s="1"/>
  <c r="AF433" i="56"/>
  <c r="V435" i="4" s="1"/>
  <c r="AE433" i="56"/>
  <c r="U435" i="4" s="1"/>
  <c r="AF432" i="56"/>
  <c r="V434" i="4" s="1"/>
  <c r="AE432" i="56"/>
  <c r="U434" i="4" s="1"/>
  <c r="AF431" i="56"/>
  <c r="V433" i="4" s="1"/>
  <c r="AE431" i="56"/>
  <c r="U433" i="4" s="1"/>
  <c r="AF430" i="56"/>
  <c r="V432" i="4" s="1"/>
  <c r="AE430" i="56"/>
  <c r="U432" i="4" s="1"/>
  <c r="AF429" i="56"/>
  <c r="V431" i="4" s="1"/>
  <c r="AE429" i="56"/>
  <c r="U431" i="4" s="1"/>
  <c r="AF428" i="56"/>
  <c r="V430" i="4" s="1"/>
  <c r="AE428" i="56"/>
  <c r="U430" i="4" s="1"/>
  <c r="AF427" i="56"/>
  <c r="V429" i="4" s="1"/>
  <c r="AE427" i="56"/>
  <c r="U429" i="4" s="1"/>
  <c r="AF426" i="56"/>
  <c r="V428" i="4" s="1"/>
  <c r="AE426" i="56"/>
  <c r="U428" i="4" s="1"/>
  <c r="AF425" i="56"/>
  <c r="V427" i="4" s="1"/>
  <c r="AE425" i="56"/>
  <c r="U427" i="4" s="1"/>
  <c r="AF424" i="56"/>
  <c r="V426" i="4" s="1"/>
  <c r="AE424" i="56"/>
  <c r="U426" i="4" s="1"/>
  <c r="AF423" i="56"/>
  <c r="V425" i="4" s="1"/>
  <c r="AE423" i="56"/>
  <c r="U425" i="4" s="1"/>
  <c r="AF422" i="56"/>
  <c r="V424" i="4" s="1"/>
  <c r="AE422" i="56"/>
  <c r="U424" i="4" s="1"/>
  <c r="AF421" i="56"/>
  <c r="V423" i="4" s="1"/>
  <c r="AE421" i="56"/>
  <c r="U423" i="4" s="1"/>
  <c r="AF420" i="56"/>
  <c r="V422" i="4" s="1"/>
  <c r="AE420" i="56"/>
  <c r="U422" i="4" s="1"/>
  <c r="AF419" i="56"/>
  <c r="V421" i="4" s="1"/>
  <c r="AE419" i="56"/>
  <c r="U421" i="4" s="1"/>
  <c r="AF823" i="56"/>
  <c r="AE823" i="56"/>
  <c r="AF417" i="56"/>
  <c r="V419" i="4" s="1"/>
  <c r="AE417" i="56"/>
  <c r="U419" i="4" s="1"/>
  <c r="AF416" i="56"/>
  <c r="V418" i="4" s="1"/>
  <c r="AE416" i="56"/>
  <c r="U418" i="4" s="1"/>
  <c r="AF415" i="56"/>
  <c r="V417" i="4" s="1"/>
  <c r="AE415" i="56"/>
  <c r="U417" i="4" s="1"/>
  <c r="AF414" i="56"/>
  <c r="V416" i="4" s="1"/>
  <c r="AE414" i="56"/>
  <c r="U416" i="4" s="1"/>
  <c r="AF413" i="56"/>
  <c r="V415" i="4" s="1"/>
  <c r="AE413" i="56"/>
  <c r="U415" i="4" s="1"/>
  <c r="AF822" i="56"/>
  <c r="AE822" i="56"/>
  <c r="AF411" i="56"/>
  <c r="V413" i="4" s="1"/>
  <c r="AE411" i="56"/>
  <c r="U413" i="4" s="1"/>
  <c r="AF410" i="56"/>
  <c r="V412" i="4" s="1"/>
  <c r="AE410" i="56"/>
  <c r="U412" i="4" s="1"/>
  <c r="AF409" i="56"/>
  <c r="V411" i="4" s="1"/>
  <c r="AE409" i="56"/>
  <c r="U411" i="4" s="1"/>
  <c r="AF408" i="56"/>
  <c r="V410" i="4" s="1"/>
  <c r="AE408" i="56"/>
  <c r="U410" i="4" s="1"/>
  <c r="AF407" i="56"/>
  <c r="V409" i="4" s="1"/>
  <c r="AE407" i="56"/>
  <c r="U409" i="4" s="1"/>
  <c r="AF406" i="56"/>
  <c r="V408" i="4" s="1"/>
  <c r="AE406" i="56"/>
  <c r="U408" i="4" s="1"/>
  <c r="AF393" i="56"/>
  <c r="AE393" i="56"/>
  <c r="AF404" i="56"/>
  <c r="V406" i="4" s="1"/>
  <c r="AE404" i="56"/>
  <c r="U406" i="4" s="1"/>
  <c r="AF403" i="56"/>
  <c r="V405" i="4" s="1"/>
  <c r="AE403" i="56"/>
  <c r="U405" i="4" s="1"/>
  <c r="AF402" i="56"/>
  <c r="V404" i="4" s="1"/>
  <c r="AE402" i="56"/>
  <c r="U404" i="4" s="1"/>
  <c r="AF401" i="56"/>
  <c r="V403" i="4" s="1"/>
  <c r="AE401" i="56"/>
  <c r="U403" i="4" s="1"/>
  <c r="AF400" i="56"/>
  <c r="V402" i="4" s="1"/>
  <c r="AE400" i="56"/>
  <c r="U402" i="4" s="1"/>
  <c r="AF399" i="56"/>
  <c r="V401" i="4" s="1"/>
  <c r="AE399" i="56"/>
  <c r="U401" i="4" s="1"/>
  <c r="AF398" i="56"/>
  <c r="V400" i="4" s="1"/>
  <c r="AE398" i="56"/>
  <c r="U400" i="4" s="1"/>
  <c r="AF397" i="56"/>
  <c r="V399" i="4" s="1"/>
  <c r="AE397" i="56"/>
  <c r="U399" i="4" s="1"/>
  <c r="AF396" i="56"/>
  <c r="V398" i="4" s="1"/>
  <c r="AE396" i="56"/>
  <c r="U398" i="4" s="1"/>
  <c r="AF395" i="56"/>
  <c r="V397" i="4" s="1"/>
  <c r="AE395" i="56"/>
  <c r="U397" i="4" s="1"/>
  <c r="AF394" i="56"/>
  <c r="V396" i="4" s="1"/>
  <c r="AE394" i="56"/>
  <c r="U396" i="4" s="1"/>
  <c r="AF771" i="56"/>
  <c r="V395" i="4" s="1"/>
  <c r="AE771" i="56"/>
  <c r="U395" i="4" s="1"/>
  <c r="AF236" i="56"/>
  <c r="AE236" i="56"/>
  <c r="AF391" i="56"/>
  <c r="V393" i="4" s="1"/>
  <c r="AE391" i="56"/>
  <c r="U393" i="4" s="1"/>
  <c r="AF390" i="56"/>
  <c r="V392" i="4" s="1"/>
  <c r="AE390" i="56"/>
  <c r="U392" i="4" s="1"/>
  <c r="AF389" i="56"/>
  <c r="V391" i="4" s="1"/>
  <c r="AE389" i="56"/>
  <c r="U391" i="4" s="1"/>
  <c r="AF388" i="56"/>
  <c r="V390" i="4" s="1"/>
  <c r="AE388" i="56"/>
  <c r="U390" i="4" s="1"/>
  <c r="AF387" i="56"/>
  <c r="V389" i="4" s="1"/>
  <c r="AE387" i="56"/>
  <c r="U389" i="4" s="1"/>
  <c r="AF386" i="56"/>
  <c r="V388" i="4" s="1"/>
  <c r="AE386" i="56"/>
  <c r="U388" i="4" s="1"/>
  <c r="AF385" i="56"/>
  <c r="V387" i="4" s="1"/>
  <c r="AE385" i="56"/>
  <c r="U387" i="4" s="1"/>
  <c r="AF384" i="56"/>
  <c r="V386" i="4" s="1"/>
  <c r="AE384" i="56"/>
  <c r="U386" i="4" s="1"/>
  <c r="AF383" i="56"/>
  <c r="V385" i="4" s="1"/>
  <c r="AE383" i="56"/>
  <c r="U385" i="4" s="1"/>
  <c r="AF382" i="56"/>
  <c r="V384" i="4" s="1"/>
  <c r="AE382" i="56"/>
  <c r="U384" i="4" s="1"/>
  <c r="AF381" i="56"/>
  <c r="V383" i="4" s="1"/>
  <c r="AE381" i="56"/>
  <c r="U383" i="4" s="1"/>
  <c r="AF380" i="56"/>
  <c r="V382" i="4" s="1"/>
  <c r="AE380" i="56"/>
  <c r="U382" i="4" s="1"/>
  <c r="AF379" i="56"/>
  <c r="V381" i="4" s="1"/>
  <c r="AE379" i="56"/>
  <c r="U381" i="4" s="1"/>
  <c r="AF378" i="56"/>
  <c r="V380" i="4" s="1"/>
  <c r="AG816" i="56"/>
  <c r="W818" i="4" s="1"/>
  <c r="AG797" i="56"/>
  <c r="W799" i="4" s="1"/>
  <c r="AG771" i="56"/>
  <c r="AG801" i="56"/>
  <c r="W803" i="4" s="1"/>
  <c r="AH3" i="56"/>
  <c r="X5" i="4" s="1"/>
  <c r="AH4" i="56"/>
  <c r="X6" i="4" s="1"/>
  <c r="AG389" i="56"/>
  <c r="W391" i="4" s="1"/>
  <c r="AG385" i="56"/>
  <c r="W387" i="4" s="1"/>
  <c r="AG381" i="56"/>
  <c r="W383" i="4" s="1"/>
  <c r="AG833" i="56"/>
  <c r="W835" i="4" s="1"/>
  <c r="AG805" i="56"/>
  <c r="W807" i="4" s="1"/>
  <c r="AG794" i="56"/>
  <c r="W796" i="4" s="1"/>
  <c r="AG409" i="56"/>
  <c r="W411" i="4" s="1"/>
  <c r="AG810" i="56"/>
  <c r="W812" i="4" s="1"/>
  <c r="AG821" i="56"/>
  <c r="W823" i="4" s="1"/>
  <c r="AG861" i="56"/>
  <c r="W863" i="4" s="1"/>
  <c r="AG843" i="56"/>
  <c r="W845" i="4" s="1"/>
  <c r="AG836" i="56"/>
  <c r="W838" i="4" s="1"/>
  <c r="AG824" i="56"/>
  <c r="W826" i="4" s="1"/>
  <c r="AG811" i="56"/>
  <c r="W813" i="4" s="1"/>
  <c r="AG790" i="56"/>
  <c r="W792" i="4" s="1"/>
  <c r="AG787" i="56"/>
  <c r="W789" i="4" s="1"/>
  <c r="AG781" i="56"/>
  <c r="W783" i="4" s="1"/>
  <c r="AG770" i="56"/>
  <c r="W772" i="4" s="1"/>
  <c r="AG767" i="56"/>
  <c r="W769" i="4" s="1"/>
  <c r="AG765" i="56"/>
  <c r="W767" i="4" s="1"/>
  <c r="AH377" i="56"/>
  <c r="X379" i="4" s="1"/>
  <c r="AH376" i="56"/>
  <c r="X378" i="4" s="1"/>
  <c r="AH375" i="56"/>
  <c r="X377" i="4" s="1"/>
  <c r="AH374" i="56"/>
  <c r="X376" i="4" s="1"/>
  <c r="AH373" i="56"/>
  <c r="X375" i="4" s="1"/>
  <c r="AH372" i="56"/>
  <c r="X374" i="4" s="1"/>
  <c r="AH371" i="56"/>
  <c r="X373" i="4" s="1"/>
  <c r="AH370" i="56"/>
  <c r="X372" i="4" s="1"/>
  <c r="AH369" i="56"/>
  <c r="X371" i="4" s="1"/>
  <c r="AH368" i="56"/>
  <c r="X370" i="4" s="1"/>
  <c r="AH367" i="56"/>
  <c r="X369" i="4" s="1"/>
  <c r="AH366" i="56"/>
  <c r="X368" i="4" s="1"/>
  <c r="AH365" i="56"/>
  <c r="X367" i="4" s="1"/>
  <c r="AH364" i="56"/>
  <c r="X366" i="4" s="1"/>
  <c r="AH363" i="56"/>
  <c r="X365" i="4" s="1"/>
  <c r="AH362" i="56"/>
  <c r="AH361" i="56"/>
  <c r="AH360" i="56"/>
  <c r="AH359" i="56"/>
  <c r="AH358" i="56"/>
  <c r="AH357" i="56"/>
  <c r="AH356" i="56"/>
  <c r="AH355" i="56"/>
  <c r="AH354" i="56"/>
  <c r="AH353" i="56"/>
  <c r="AH352" i="56"/>
  <c r="AH351" i="56"/>
  <c r="AH350" i="56"/>
  <c r="AH349" i="56"/>
  <c r="AH348" i="56"/>
  <c r="AH347" i="56"/>
  <c r="AH346" i="56"/>
  <c r="AH345" i="56"/>
  <c r="AH344" i="56"/>
  <c r="AH343" i="56"/>
  <c r="AH342" i="56"/>
  <c r="AH341" i="56"/>
  <c r="AH340" i="56"/>
  <c r="AH339" i="56"/>
  <c r="AH338" i="56"/>
  <c r="AH337" i="56"/>
  <c r="AH336" i="56"/>
  <c r="AH335" i="56"/>
  <c r="AH334" i="56"/>
  <c r="AH333" i="56"/>
  <c r="AH763" i="56"/>
  <c r="AH331" i="56"/>
  <c r="AH330" i="56"/>
  <c r="AH329" i="56"/>
  <c r="AH328" i="56"/>
  <c r="AH327" i="56"/>
  <c r="AH326" i="56"/>
  <c r="AH325" i="56"/>
  <c r="AH324" i="56"/>
  <c r="AH323" i="56"/>
  <c r="AH322" i="56"/>
  <c r="AH321" i="56"/>
  <c r="AH320" i="56"/>
  <c r="AH319" i="56"/>
  <c r="AH318" i="56"/>
  <c r="AH317" i="56"/>
  <c r="AH316" i="56"/>
  <c r="AH315" i="56"/>
  <c r="AH314" i="56"/>
  <c r="AH313" i="56"/>
  <c r="AH312" i="56"/>
  <c r="AH311" i="56"/>
  <c r="AH310" i="56"/>
  <c r="AH309" i="56"/>
  <c r="AH308" i="56"/>
  <c r="AH307" i="56"/>
  <c r="AH306" i="56"/>
  <c r="AH305" i="56"/>
  <c r="X307" i="4" s="1"/>
  <c r="AH304" i="56"/>
  <c r="X306" i="4" s="1"/>
  <c r="AH303" i="56"/>
  <c r="X305" i="4" s="1"/>
  <c r="AH302" i="56"/>
  <c r="X304" i="4" s="1"/>
  <c r="AH301" i="56"/>
  <c r="X303" i="4" s="1"/>
  <c r="AH300" i="56"/>
  <c r="X302" i="4" s="1"/>
  <c r="AH299" i="56"/>
  <c r="X301" i="4" s="1"/>
  <c r="AH298" i="56"/>
  <c r="X300" i="4" s="1"/>
  <c r="AH297" i="56"/>
  <c r="X299" i="4" s="1"/>
  <c r="AH296" i="56"/>
  <c r="X298" i="4" s="1"/>
  <c r="AH295" i="56"/>
  <c r="X297" i="4" s="1"/>
  <c r="AH294" i="56"/>
  <c r="X296" i="4" s="1"/>
  <c r="AH293" i="56"/>
  <c r="X295" i="4" s="1"/>
  <c r="AH292" i="56"/>
  <c r="X294" i="4" s="1"/>
  <c r="AH291" i="56"/>
  <c r="X293" i="4" s="1"/>
  <c r="AH290" i="56"/>
  <c r="X292" i="4" s="1"/>
  <c r="AH289" i="56"/>
  <c r="X291" i="4" s="1"/>
  <c r="AH288" i="56"/>
  <c r="X290" i="4" s="1"/>
  <c r="AH287" i="56"/>
  <c r="X289" i="4" s="1"/>
  <c r="AH286" i="56"/>
  <c r="X288" i="4" s="1"/>
  <c r="AH285" i="56"/>
  <c r="X287" i="4" s="1"/>
  <c r="AH284" i="56"/>
  <c r="X286" i="4" s="1"/>
  <c r="AH283" i="56"/>
  <c r="X285" i="4" s="1"/>
  <c r="AH282" i="56"/>
  <c r="X284" i="4" s="1"/>
  <c r="AH281" i="56"/>
  <c r="X283" i="4" s="1"/>
  <c r="AH280" i="56"/>
  <c r="X282" i="4" s="1"/>
  <c r="AH279" i="56"/>
  <c r="X281" i="4" s="1"/>
  <c r="AH278" i="56"/>
  <c r="X280" i="4" s="1"/>
  <c r="AH277" i="56"/>
  <c r="X279" i="4" s="1"/>
  <c r="AH276" i="56"/>
  <c r="X278" i="4" s="1"/>
  <c r="AH275" i="56"/>
  <c r="X277" i="4" s="1"/>
  <c r="AH274" i="56"/>
  <c r="X276" i="4" s="1"/>
  <c r="AH273" i="56"/>
  <c r="X275" i="4" s="1"/>
  <c r="AH272" i="56"/>
  <c r="X274" i="4" s="1"/>
  <c r="AH271" i="56"/>
  <c r="X273" i="4" s="1"/>
  <c r="AH270" i="56"/>
  <c r="X272" i="4" s="1"/>
  <c r="AH269" i="56"/>
  <c r="X271" i="4" s="1"/>
  <c r="AG844" i="56"/>
  <c r="W846" i="4" s="1"/>
  <c r="AG839" i="56"/>
  <c r="W841" i="4" s="1"/>
  <c r="AG830" i="56"/>
  <c r="W832" i="4" s="1"/>
  <c r="AG825" i="56"/>
  <c r="W827" i="4" s="1"/>
  <c r="AG806" i="56"/>
  <c r="W808" i="4" s="1"/>
  <c r="AG768" i="56"/>
  <c r="W770" i="4" s="1"/>
  <c r="AG753" i="56"/>
  <c r="W755" i="4" s="1"/>
  <c r="AG750" i="56"/>
  <c r="W752" i="4" s="1"/>
  <c r="AG748" i="56"/>
  <c r="W750" i="4" s="1"/>
  <c r="AG747" i="56"/>
  <c r="W749" i="4" s="1"/>
  <c r="AG746" i="56"/>
  <c r="W748" i="4" s="1"/>
  <c r="AG739" i="56"/>
  <c r="W741" i="4" s="1"/>
  <c r="AG738" i="56"/>
  <c r="W740" i="4" s="1"/>
  <c r="AG732" i="56"/>
  <c r="W734" i="4" s="1"/>
  <c r="AG727" i="56"/>
  <c r="W729" i="4" s="1"/>
  <c r="AG726" i="56"/>
  <c r="W728" i="4" s="1"/>
  <c r="AG725" i="56"/>
  <c r="W727" i="4" s="1"/>
  <c r="AG721" i="56"/>
  <c r="W723" i="4" s="1"/>
  <c r="AG719" i="56"/>
  <c r="W721" i="4" s="1"/>
  <c r="AG716" i="56"/>
  <c r="W718" i="4" s="1"/>
  <c r="AG713" i="56"/>
  <c r="W715" i="4" s="1"/>
  <c r="AG708" i="56"/>
  <c r="W710" i="4" s="1"/>
  <c r="AG703" i="56"/>
  <c r="W705" i="4" s="1"/>
  <c r="AG700" i="56"/>
  <c r="W702" i="4" s="1"/>
  <c r="AG699" i="56"/>
  <c r="W701" i="4" s="1"/>
  <c r="AG694" i="56"/>
  <c r="W696" i="4" s="1"/>
  <c r="AG693" i="56"/>
  <c r="W695" i="4" s="1"/>
  <c r="AG691" i="56"/>
  <c r="W693" i="4" s="1"/>
  <c r="AG690" i="56"/>
  <c r="W692" i="4" s="1"/>
  <c r="AG688" i="56"/>
  <c r="W690" i="4" s="1"/>
  <c r="AG685" i="56"/>
  <c r="W687" i="4" s="1"/>
  <c r="AG683" i="56"/>
  <c r="W685" i="4" s="1"/>
  <c r="AG682" i="56"/>
  <c r="W684" i="4" s="1"/>
  <c r="AG680" i="56"/>
  <c r="W682" i="4" s="1"/>
  <c r="AG679" i="56"/>
  <c r="W681" i="4" s="1"/>
  <c r="AG677" i="56"/>
  <c r="W679" i="4" s="1"/>
  <c r="AG672" i="56"/>
  <c r="W674" i="4" s="1"/>
  <c r="AG668" i="56"/>
  <c r="W670" i="4" s="1"/>
  <c r="AG665" i="56"/>
  <c r="W667" i="4" s="1"/>
  <c r="AG662" i="56"/>
  <c r="W664" i="4" s="1"/>
  <c r="AG870" i="56"/>
  <c r="W872" i="4" s="1"/>
  <c r="AG864" i="56"/>
  <c r="W866" i="4" s="1"/>
  <c r="AG850" i="56"/>
  <c r="W852" i="4" s="1"/>
  <c r="AG630" i="56"/>
  <c r="AG828" i="56"/>
  <c r="W830" i="4" s="1"/>
  <c r="AG818" i="56"/>
  <c r="W820" i="4" s="1"/>
  <c r="AG783" i="56"/>
  <c r="W785" i="4" s="1"/>
  <c r="AG146" i="56"/>
  <c r="AG764" i="56"/>
  <c r="W766" i="4" s="1"/>
  <c r="AG756" i="56"/>
  <c r="W758" i="4" s="1"/>
  <c r="AH268" i="56"/>
  <c r="X270" i="4" s="1"/>
  <c r="AH267" i="56"/>
  <c r="X269" i="4" s="1"/>
  <c r="AH266" i="56"/>
  <c r="X268" i="4" s="1"/>
  <c r="AH265" i="56"/>
  <c r="X267" i="4" s="1"/>
  <c r="AH264" i="56"/>
  <c r="X266" i="4" s="1"/>
  <c r="AH263" i="56"/>
  <c r="X265" i="4" s="1"/>
  <c r="AH262" i="56"/>
  <c r="X264" i="4" s="1"/>
  <c r="AH261" i="56"/>
  <c r="X263" i="4" s="1"/>
  <c r="AH260" i="56"/>
  <c r="X262" i="4" s="1"/>
  <c r="AH259" i="56"/>
  <c r="X261" i="4" s="1"/>
  <c r="AH258" i="56"/>
  <c r="X260" i="4" s="1"/>
  <c r="AH257" i="56"/>
  <c r="X259" i="4" s="1"/>
  <c r="AH256" i="56"/>
  <c r="X258" i="4" s="1"/>
  <c r="AH255" i="56"/>
  <c r="X257" i="4" s="1"/>
  <c r="AH254" i="56"/>
  <c r="X256" i="4" s="1"/>
  <c r="AH253" i="56"/>
  <c r="X255" i="4" s="1"/>
  <c r="AH252" i="56"/>
  <c r="X254" i="4" s="1"/>
  <c r="AH251" i="56"/>
  <c r="X253" i="4" s="1"/>
  <c r="AH250" i="56"/>
  <c r="X252" i="4" s="1"/>
  <c r="AH249" i="56"/>
  <c r="X251" i="4" s="1"/>
  <c r="AH248" i="56"/>
  <c r="X250" i="4" s="1"/>
  <c r="AH247" i="56"/>
  <c r="X249" i="4" s="1"/>
  <c r="AH246" i="56"/>
  <c r="X248" i="4" s="1"/>
  <c r="AH245" i="56"/>
  <c r="X247" i="4" s="1"/>
  <c r="AH244" i="56"/>
  <c r="X246" i="4" s="1"/>
  <c r="AH243" i="56"/>
  <c r="X245" i="4" s="1"/>
  <c r="AH706" i="56"/>
  <c r="AH241" i="56"/>
  <c r="X243" i="4" s="1"/>
  <c r="AH240" i="56"/>
  <c r="X242" i="4" s="1"/>
  <c r="AH239" i="56"/>
  <c r="X241" i="4" s="1"/>
  <c r="AH238" i="56"/>
  <c r="X240" i="4" s="1"/>
  <c r="AH237" i="56"/>
  <c r="X239" i="4" s="1"/>
  <c r="AH178" i="56"/>
  <c r="AH235" i="56"/>
  <c r="X237" i="4" s="1"/>
  <c r="AH234" i="56"/>
  <c r="X236" i="4" s="1"/>
  <c r="AH233" i="56"/>
  <c r="X235" i="4" s="1"/>
  <c r="AH232" i="56"/>
  <c r="X234" i="4" s="1"/>
  <c r="AH231" i="56"/>
  <c r="X233" i="4" s="1"/>
  <c r="AH230" i="56"/>
  <c r="X232" i="4" s="1"/>
  <c r="AH229" i="56"/>
  <c r="X231" i="4" s="1"/>
  <c r="AH228" i="56"/>
  <c r="X230" i="4" s="1"/>
  <c r="AH227" i="56"/>
  <c r="X229" i="4" s="1"/>
  <c r="AH226" i="56"/>
  <c r="X228" i="4" s="1"/>
  <c r="AH225" i="56"/>
  <c r="X227" i="4" s="1"/>
  <c r="AH224" i="56"/>
  <c r="X226" i="4" s="1"/>
  <c r="AH223" i="56"/>
  <c r="X225" i="4" s="1"/>
  <c r="AH222" i="56"/>
  <c r="X224" i="4" s="1"/>
  <c r="AH221" i="56"/>
  <c r="X223" i="4" s="1"/>
  <c r="AH220" i="56"/>
  <c r="X222" i="4" s="1"/>
  <c r="AH219" i="56"/>
  <c r="X221" i="4" s="1"/>
  <c r="AH218" i="56"/>
  <c r="X220" i="4" s="1"/>
  <c r="AH217" i="56"/>
  <c r="X219" i="4" s="1"/>
  <c r="AH216" i="56"/>
  <c r="X218" i="4" s="1"/>
  <c r="AH215" i="56"/>
  <c r="X217" i="4" s="1"/>
  <c r="AH214" i="56"/>
  <c r="X216" i="4" s="1"/>
  <c r="AH213" i="56"/>
  <c r="X215" i="4" s="1"/>
  <c r="AH212" i="56"/>
  <c r="X214" i="4" s="1"/>
  <c r="AH211" i="56"/>
  <c r="X213" i="4" s="1"/>
  <c r="AH13" i="56"/>
  <c r="AH209" i="56"/>
  <c r="X211" i="4" s="1"/>
  <c r="AH208" i="56"/>
  <c r="X210" i="4" s="1"/>
  <c r="AH207" i="56"/>
  <c r="X209" i="4" s="1"/>
  <c r="AH206" i="56"/>
  <c r="X208" i="4" s="1"/>
  <c r="AH205" i="56"/>
  <c r="X207" i="4" s="1"/>
  <c r="AH204" i="56"/>
  <c r="X206" i="4" s="1"/>
  <c r="AH203" i="56"/>
  <c r="X205" i="4" s="1"/>
  <c r="AH202" i="56"/>
  <c r="X204" i="4" s="1"/>
  <c r="AH201" i="56"/>
  <c r="X203" i="4" s="1"/>
  <c r="AH200" i="56"/>
  <c r="X202" i="4" s="1"/>
  <c r="AH199" i="56"/>
  <c r="X201" i="4" s="1"/>
  <c r="AH198" i="56"/>
  <c r="X200" i="4" s="1"/>
  <c r="AH197" i="56"/>
  <c r="X199" i="4" s="1"/>
  <c r="AH196" i="56"/>
  <c r="X198" i="4" s="1"/>
  <c r="AH195" i="56"/>
  <c r="X197" i="4" s="1"/>
  <c r="AH194" i="56"/>
  <c r="X196" i="4" s="1"/>
  <c r="AH193" i="56"/>
  <c r="X195" i="4" s="1"/>
  <c r="AH192" i="56"/>
  <c r="X194" i="4" s="1"/>
  <c r="AH191" i="56"/>
  <c r="X193" i="4" s="1"/>
  <c r="AH190" i="56"/>
  <c r="X192" i="4" s="1"/>
  <c r="AH189" i="56"/>
  <c r="X191" i="4" s="1"/>
  <c r="AH188" i="56"/>
  <c r="X190" i="4" s="1"/>
  <c r="AH187" i="56"/>
  <c r="X189" i="4" s="1"/>
  <c r="AH186" i="56"/>
  <c r="X188" i="4" s="1"/>
  <c r="AH185" i="56"/>
  <c r="X187" i="4" s="1"/>
  <c r="AH184" i="56"/>
  <c r="X186" i="4" s="1"/>
  <c r="AH183" i="56"/>
  <c r="X185" i="4" s="1"/>
  <c r="AH182" i="56"/>
  <c r="X184" i="4" s="1"/>
  <c r="AH181" i="56"/>
  <c r="X183" i="4" s="1"/>
  <c r="AH180" i="56"/>
  <c r="X182" i="4" s="1"/>
  <c r="AH179" i="56"/>
  <c r="X181" i="4" s="1"/>
  <c r="AH705" i="56"/>
  <c r="AH177" i="56"/>
  <c r="X179" i="4" s="1"/>
  <c r="AH176" i="56"/>
  <c r="X178" i="4" s="1"/>
  <c r="AH175" i="56"/>
  <c r="X177" i="4" s="1"/>
  <c r="AH174" i="56"/>
  <c r="X176" i="4" s="1"/>
  <c r="AH173" i="56"/>
  <c r="X175" i="4" s="1"/>
  <c r="AH172" i="56"/>
  <c r="X174" i="4" s="1"/>
  <c r="AH171" i="56"/>
  <c r="X173" i="4" s="1"/>
  <c r="AH170" i="56"/>
  <c r="X172" i="4" s="1"/>
  <c r="AH169" i="56"/>
  <c r="X171" i="4" s="1"/>
  <c r="AH168" i="56"/>
  <c r="X170" i="4" s="1"/>
  <c r="AH167" i="56"/>
  <c r="X169" i="4" s="1"/>
  <c r="AH166" i="56"/>
  <c r="X168" i="4" s="1"/>
  <c r="AH165" i="56"/>
  <c r="X167" i="4" s="1"/>
  <c r="AH164" i="56"/>
  <c r="X166" i="4" s="1"/>
  <c r="AH163" i="56"/>
  <c r="X165" i="4" s="1"/>
  <c r="AH162" i="56"/>
  <c r="X164" i="4" s="1"/>
  <c r="AH161" i="56"/>
  <c r="X163" i="4" s="1"/>
  <c r="AH160" i="56"/>
  <c r="X162" i="4" s="1"/>
  <c r="AH159" i="56"/>
  <c r="X161" i="4" s="1"/>
  <c r="AH158" i="56"/>
  <c r="X160" i="4" s="1"/>
  <c r="AH157" i="56"/>
  <c r="X159" i="4" s="1"/>
  <c r="AH156" i="56"/>
  <c r="X158" i="4" s="1"/>
  <c r="AH155" i="56"/>
  <c r="X157" i="4" s="1"/>
  <c r="AH154" i="56"/>
  <c r="X156" i="4" s="1"/>
  <c r="AH153" i="56"/>
  <c r="X155" i="4" s="1"/>
  <c r="AH152" i="56"/>
  <c r="X154" i="4" s="1"/>
  <c r="AH151" i="56"/>
  <c r="X153" i="4" s="1"/>
  <c r="AH150" i="56"/>
  <c r="X152" i="4" s="1"/>
  <c r="AH149" i="56"/>
  <c r="X151" i="4" s="1"/>
  <c r="AH148" i="56"/>
  <c r="X150" i="4" s="1"/>
  <c r="AH210" i="56"/>
  <c r="AH332" i="56"/>
  <c r="AH145" i="56"/>
  <c r="X147" i="4" s="1"/>
  <c r="AH144" i="56"/>
  <c r="X146" i="4" s="1"/>
  <c r="AH143" i="56"/>
  <c r="X145" i="4" s="1"/>
  <c r="AH142" i="56"/>
  <c r="X144" i="4" s="1"/>
  <c r="AH141" i="56"/>
  <c r="X143" i="4" s="1"/>
  <c r="AH140" i="56"/>
  <c r="X142" i="4" s="1"/>
  <c r="AH139" i="56"/>
  <c r="X141" i="4" s="1"/>
  <c r="AH138" i="56"/>
  <c r="X140" i="4" s="1"/>
  <c r="AH137" i="56"/>
  <c r="X139" i="4" s="1"/>
  <c r="AH136" i="56"/>
  <c r="X138" i="4" s="1"/>
  <c r="AH135" i="56"/>
  <c r="X137" i="4" s="1"/>
  <c r="AH134" i="56"/>
  <c r="X136" i="4" s="1"/>
  <c r="AH133" i="56"/>
  <c r="X135" i="4" s="1"/>
  <c r="AH132" i="56"/>
  <c r="X134" i="4" s="1"/>
  <c r="AH131" i="56"/>
  <c r="X133" i="4" s="1"/>
  <c r="AH130" i="56"/>
  <c r="X132" i="4" s="1"/>
  <c r="AH129" i="56"/>
  <c r="X131" i="4" s="1"/>
  <c r="AH128" i="56"/>
  <c r="X130" i="4" s="1"/>
  <c r="AH127" i="56"/>
  <c r="X129" i="4" s="1"/>
  <c r="AH126" i="56"/>
  <c r="X128" i="4" s="1"/>
  <c r="AH125" i="56"/>
  <c r="X127" i="4" s="1"/>
  <c r="AH124" i="56"/>
  <c r="X126" i="4" s="1"/>
  <c r="AH123" i="56"/>
  <c r="X125" i="4" s="1"/>
  <c r="AH122" i="56"/>
  <c r="X124" i="4" s="1"/>
  <c r="AH121" i="56"/>
  <c r="X123" i="4" s="1"/>
  <c r="AH120" i="56"/>
  <c r="X122" i="4" s="1"/>
  <c r="AH119" i="56"/>
  <c r="X121" i="4" s="1"/>
  <c r="AH118" i="56"/>
  <c r="X120" i="4" s="1"/>
  <c r="AH117" i="56"/>
  <c r="X119" i="4" s="1"/>
  <c r="AH116" i="56"/>
  <c r="X118" i="4" s="1"/>
  <c r="AH115" i="56"/>
  <c r="X117" i="4" s="1"/>
  <c r="AH114" i="56"/>
  <c r="X116" i="4" s="1"/>
  <c r="AH113" i="56"/>
  <c r="X115" i="4" s="1"/>
  <c r="AH112" i="56"/>
  <c r="X114" i="4" s="1"/>
  <c r="AH111" i="56"/>
  <c r="X113" i="4" s="1"/>
  <c r="AH110" i="56"/>
  <c r="X112" i="4" s="1"/>
  <c r="AH109" i="56"/>
  <c r="X111" i="4" s="1"/>
  <c r="AH108" i="56"/>
  <c r="X110" i="4" s="1"/>
  <c r="AH107" i="56"/>
  <c r="X109" i="4" s="1"/>
  <c r="AH106" i="56"/>
  <c r="X108" i="4" s="1"/>
  <c r="AH105" i="56"/>
  <c r="X107" i="4" s="1"/>
  <c r="AH104" i="56"/>
  <c r="X106" i="4" s="1"/>
  <c r="AH103" i="56"/>
  <c r="X105" i="4" s="1"/>
  <c r="AH102" i="56"/>
  <c r="X104" i="4" s="1"/>
  <c r="AH101" i="56"/>
  <c r="X103" i="4" s="1"/>
  <c r="AH100" i="56"/>
  <c r="X102" i="4" s="1"/>
  <c r="AH99" i="56"/>
  <c r="X101" i="4" s="1"/>
  <c r="AG658" i="56"/>
  <c r="W660" i="4" s="1"/>
  <c r="AG655" i="56"/>
  <c r="W657" i="4" s="1"/>
  <c r="AG652" i="56"/>
  <c r="W654" i="4" s="1"/>
  <c r="AG649" i="56"/>
  <c r="W651" i="4" s="1"/>
  <c r="AG646" i="56"/>
  <c r="W648" i="4" s="1"/>
  <c r="AG643" i="56"/>
  <c r="W645" i="4" s="1"/>
  <c r="AG637" i="56"/>
  <c r="W639" i="4" s="1"/>
  <c r="AG635" i="56"/>
  <c r="W637" i="4" s="1"/>
  <c r="AG631" i="56"/>
  <c r="W633" i="4" s="1"/>
  <c r="AG628" i="56"/>
  <c r="W630" i="4" s="1"/>
  <c r="AG622" i="56"/>
  <c r="W624" i="4" s="1"/>
  <c r="AG592" i="56"/>
  <c r="W594" i="4" s="1"/>
  <c r="AH98" i="56"/>
  <c r="X100" i="4" s="1"/>
  <c r="AH97" i="56"/>
  <c r="X99" i="4" s="1"/>
  <c r="AH96" i="56"/>
  <c r="X98" i="4" s="1"/>
  <c r="AH95" i="56"/>
  <c r="X97" i="4" s="1"/>
  <c r="AH94" i="56"/>
  <c r="X96" i="4" s="1"/>
  <c r="AH93" i="56"/>
  <c r="X95" i="4" s="1"/>
  <c r="AH92" i="56"/>
  <c r="X94" i="4" s="1"/>
  <c r="AH91" i="56"/>
  <c r="X93" i="4" s="1"/>
  <c r="AH90" i="56"/>
  <c r="X92" i="4" s="1"/>
  <c r="AH89" i="56"/>
  <c r="X91" i="4" s="1"/>
  <c r="AH88" i="56"/>
  <c r="X90" i="4" s="1"/>
  <c r="AH87" i="56"/>
  <c r="X89" i="4" s="1"/>
  <c r="AH86" i="56"/>
  <c r="X88" i="4" s="1"/>
  <c r="AH85" i="56"/>
  <c r="X87" i="4" s="1"/>
  <c r="AH84" i="56"/>
  <c r="X86" i="4" s="1"/>
  <c r="AH83" i="56"/>
  <c r="X85" i="4" s="1"/>
  <c r="AH82" i="56"/>
  <c r="X84" i="4" s="1"/>
  <c r="AH81" i="56"/>
  <c r="X83" i="4" s="1"/>
  <c r="AH80" i="56"/>
  <c r="X82" i="4" s="1"/>
  <c r="AH79" i="56"/>
  <c r="X81" i="4" s="1"/>
  <c r="AH78" i="56"/>
  <c r="X80" i="4" s="1"/>
  <c r="AH77" i="56"/>
  <c r="X79" i="4" s="1"/>
  <c r="AH76" i="56"/>
  <c r="X78" i="4" s="1"/>
  <c r="AH75" i="56"/>
  <c r="X77" i="4" s="1"/>
  <c r="AH74" i="56"/>
  <c r="X76" i="4" s="1"/>
  <c r="AH73" i="56"/>
  <c r="X75" i="4" s="1"/>
  <c r="AH72" i="56"/>
  <c r="X74" i="4" s="1"/>
  <c r="AH71" i="56"/>
  <c r="X73" i="4" s="1"/>
  <c r="AH70" i="56"/>
  <c r="X72" i="4" s="1"/>
  <c r="AH69" i="56"/>
  <c r="X71" i="4" s="1"/>
  <c r="AH68" i="56"/>
  <c r="X70" i="4" s="1"/>
  <c r="AH67" i="56"/>
  <c r="X69" i="4" s="1"/>
  <c r="AH66" i="56"/>
  <c r="X68" i="4" s="1"/>
  <c r="AH65" i="56"/>
  <c r="X67" i="4" s="1"/>
  <c r="AH64" i="56"/>
  <c r="X66" i="4" s="1"/>
  <c r="AH63" i="56"/>
  <c r="X65" i="4" s="1"/>
  <c r="AH62" i="56"/>
  <c r="X64" i="4" s="1"/>
  <c r="AH61" i="56"/>
  <c r="X63" i="4" s="1"/>
  <c r="AH60" i="56"/>
  <c r="X62" i="4" s="1"/>
  <c r="AH59" i="56"/>
  <c r="X61" i="4" s="1"/>
  <c r="AH58" i="56"/>
  <c r="X60" i="4" s="1"/>
  <c r="AH57" i="56"/>
  <c r="X59" i="4" s="1"/>
  <c r="AH56" i="56"/>
  <c r="X58" i="4" s="1"/>
  <c r="AH55" i="56"/>
  <c r="X57" i="4" s="1"/>
  <c r="AH54" i="56"/>
  <c r="X56" i="4" s="1"/>
  <c r="AH53" i="56"/>
  <c r="X55" i="4" s="1"/>
  <c r="AH52" i="56"/>
  <c r="X54" i="4" s="1"/>
  <c r="AH51" i="56"/>
  <c r="X53" i="4" s="1"/>
  <c r="AH50" i="56"/>
  <c r="X52" i="4" s="1"/>
  <c r="AH49" i="56"/>
  <c r="X51" i="4" s="1"/>
  <c r="AH48" i="56"/>
  <c r="X50" i="4" s="1"/>
  <c r="AH47" i="56"/>
  <c r="X49" i="4" s="1"/>
  <c r="AH46" i="56"/>
  <c r="X48" i="4" s="1"/>
  <c r="AH45" i="56"/>
  <c r="X47" i="4" s="1"/>
  <c r="AH44" i="56"/>
  <c r="X46" i="4" s="1"/>
  <c r="AH43" i="56"/>
  <c r="X45" i="4" s="1"/>
  <c r="AH42" i="56"/>
  <c r="X44" i="4" s="1"/>
  <c r="AH41" i="56"/>
  <c r="X43" i="4" s="1"/>
  <c r="AH40" i="56"/>
  <c r="X42" i="4" s="1"/>
  <c r="AH39" i="56"/>
  <c r="X41" i="4" s="1"/>
  <c r="AH38" i="56"/>
  <c r="X40" i="4" s="1"/>
  <c r="AH37" i="56"/>
  <c r="X39" i="4" s="1"/>
  <c r="AH36" i="56"/>
  <c r="X38" i="4" s="1"/>
  <c r="AH35" i="56"/>
  <c r="X37" i="4" s="1"/>
  <c r="AH34" i="56"/>
  <c r="X36" i="4" s="1"/>
  <c r="AH33" i="56"/>
  <c r="X35" i="4" s="1"/>
  <c r="AH32" i="56"/>
  <c r="X34" i="4" s="1"/>
  <c r="AH31" i="56"/>
  <c r="X33" i="4" s="1"/>
  <c r="AH30" i="56"/>
  <c r="X32" i="4" s="1"/>
  <c r="AH29" i="56"/>
  <c r="X31" i="4" s="1"/>
  <c r="AH28" i="56"/>
  <c r="X30" i="4" s="1"/>
  <c r="AH27" i="56"/>
  <c r="X29" i="4" s="1"/>
  <c r="AH26" i="56"/>
  <c r="X28" i="4" s="1"/>
  <c r="AH462" i="56"/>
  <c r="AH24" i="56"/>
  <c r="X26" i="4" s="1"/>
  <c r="AH23" i="56"/>
  <c r="X25" i="4" s="1"/>
  <c r="AH22" i="56"/>
  <c r="X24" i="4" s="1"/>
  <c r="AH21" i="56"/>
  <c r="X23" i="4" s="1"/>
  <c r="AH20" i="56"/>
  <c r="X22" i="4" s="1"/>
  <c r="AH19" i="56"/>
  <c r="X21" i="4" s="1"/>
  <c r="AH18" i="56"/>
  <c r="X20" i="4" s="1"/>
  <c r="AH17" i="56"/>
  <c r="X19" i="4" s="1"/>
  <c r="AH16" i="56"/>
  <c r="X18" i="4" s="1"/>
  <c r="AH15" i="56"/>
  <c r="X17" i="4" s="1"/>
  <c r="AH14" i="56"/>
  <c r="X16" i="4" s="1"/>
  <c r="AH634" i="56"/>
  <c r="AH12" i="56"/>
  <c r="X14" i="4" s="1"/>
  <c r="AH11" i="56"/>
  <c r="X13" i="4" s="1"/>
  <c r="AH10" i="56"/>
  <c r="X12" i="4" s="1"/>
  <c r="AH9" i="56"/>
  <c r="X11" i="4" s="1"/>
  <c r="AH8" i="56"/>
  <c r="X10" i="4" s="1"/>
  <c r="AH7" i="56"/>
  <c r="X9" i="4" s="1"/>
  <c r="AH6" i="56"/>
  <c r="X8" i="4" s="1"/>
  <c r="AH5" i="56"/>
  <c r="X7" i="4" s="1"/>
  <c r="AH878" i="56"/>
  <c r="X880" i="4" s="1"/>
  <c r="AH877" i="56"/>
  <c r="X879" i="4" s="1"/>
  <c r="AH876" i="56"/>
  <c r="X878" i="4" s="1"/>
  <c r="AH875" i="56"/>
  <c r="X877" i="4" s="1"/>
  <c r="AH874" i="56"/>
  <c r="X876" i="4" s="1"/>
  <c r="AH873" i="56"/>
  <c r="X875" i="4" s="1"/>
  <c r="AH872" i="56"/>
  <c r="X874" i="4" s="1"/>
  <c r="AH871" i="56"/>
  <c r="X873" i="4" s="1"/>
  <c r="AH870" i="56"/>
  <c r="X872" i="4" s="1"/>
  <c r="AH869" i="56"/>
  <c r="X871" i="4" s="1"/>
  <c r="AH868" i="56"/>
  <c r="X870" i="4" s="1"/>
  <c r="AH867" i="56"/>
  <c r="X869" i="4" s="1"/>
  <c r="AH866" i="56"/>
  <c r="X868" i="4" s="1"/>
  <c r="AH865" i="56"/>
  <c r="X867" i="4" s="1"/>
  <c r="AH864" i="56"/>
  <c r="X866" i="4" s="1"/>
  <c r="AH863" i="56"/>
  <c r="X865" i="4" s="1"/>
  <c r="AH862" i="56"/>
  <c r="X864" i="4" s="1"/>
  <c r="AH861" i="56"/>
  <c r="X863" i="4" s="1"/>
  <c r="AH860" i="56"/>
  <c r="X862" i="4" s="1"/>
  <c r="AH859" i="56"/>
  <c r="X861" i="4" s="1"/>
  <c r="AH858" i="56"/>
  <c r="X860" i="4" s="1"/>
  <c r="AH857" i="56"/>
  <c r="X859" i="4" s="1"/>
  <c r="AH856" i="56"/>
  <c r="X858" i="4" s="1"/>
  <c r="AH855" i="56"/>
  <c r="X857" i="4" s="1"/>
  <c r="AH854" i="56"/>
  <c r="X856" i="4" s="1"/>
  <c r="AH853" i="56"/>
  <c r="X855" i="4" s="1"/>
  <c r="AH852" i="56"/>
  <c r="X854" i="4" s="1"/>
  <c r="AH851" i="56"/>
  <c r="X853" i="4" s="1"/>
  <c r="AH850" i="56"/>
  <c r="X852" i="4" s="1"/>
  <c r="AH849" i="56"/>
  <c r="X851" i="4" s="1"/>
  <c r="AH848" i="56"/>
  <c r="X850" i="4" s="1"/>
  <c r="AH847" i="56"/>
  <c r="X849" i="4" s="1"/>
  <c r="AH846" i="56"/>
  <c r="X848" i="4" s="1"/>
  <c r="AH845" i="56"/>
  <c r="X847" i="4" s="1"/>
  <c r="AH844" i="56"/>
  <c r="X846" i="4" s="1"/>
  <c r="AH843" i="56"/>
  <c r="X845" i="4" s="1"/>
  <c r="AH842" i="56"/>
  <c r="X844" i="4" s="1"/>
  <c r="AH841" i="56"/>
  <c r="X843" i="4" s="1"/>
  <c r="AH840" i="56"/>
  <c r="X842" i="4" s="1"/>
  <c r="AH839" i="56"/>
  <c r="X841" i="4" s="1"/>
  <c r="AH838" i="56"/>
  <c r="X840" i="4" s="1"/>
  <c r="AH630" i="56"/>
  <c r="AH836" i="56"/>
  <c r="X838" i="4" s="1"/>
  <c r="AH392" i="56"/>
  <c r="AH834" i="56"/>
  <c r="X836" i="4" s="1"/>
  <c r="AH833" i="56"/>
  <c r="X835" i="4" s="1"/>
  <c r="AH832" i="56"/>
  <c r="X834" i="4" s="1"/>
  <c r="AH831" i="56"/>
  <c r="X833" i="4" s="1"/>
  <c r="AH830" i="56"/>
  <c r="X832" i="4" s="1"/>
  <c r="AH829" i="56"/>
  <c r="X831" i="4" s="1"/>
  <c r="AH828" i="56"/>
  <c r="X830" i="4" s="1"/>
  <c r="AH827" i="56"/>
  <c r="X829" i="4" s="1"/>
  <c r="AH826" i="56"/>
  <c r="X828" i="4" s="1"/>
  <c r="AH825" i="56"/>
  <c r="X827" i="4" s="1"/>
  <c r="AH824" i="56"/>
  <c r="X826" i="4" s="1"/>
  <c r="AH837" i="56"/>
  <c r="AH835" i="56"/>
  <c r="AH821" i="56"/>
  <c r="X823" i="4" s="1"/>
  <c r="AH820" i="56"/>
  <c r="X822" i="4" s="1"/>
  <c r="AH819" i="56"/>
  <c r="X821" i="4" s="1"/>
  <c r="AH818" i="56"/>
  <c r="X820" i="4" s="1"/>
  <c r="AH817" i="56"/>
  <c r="X819" i="4" s="1"/>
  <c r="AH816" i="56"/>
  <c r="X818" i="4" s="1"/>
  <c r="AH815" i="56"/>
  <c r="X817" i="4" s="1"/>
  <c r="AH814" i="56"/>
  <c r="X816" i="4" s="1"/>
  <c r="AH813" i="56"/>
  <c r="X815" i="4" s="1"/>
  <c r="AH812" i="56"/>
  <c r="X814" i="4" s="1"/>
  <c r="AH811" i="56"/>
  <c r="X813" i="4" s="1"/>
  <c r="AH810" i="56"/>
  <c r="X812" i="4" s="1"/>
  <c r="AH809" i="56"/>
  <c r="X811" i="4" s="1"/>
  <c r="AH808" i="56"/>
  <c r="X810" i="4" s="1"/>
  <c r="AH807" i="56"/>
  <c r="X809" i="4" s="1"/>
  <c r="AH806" i="56"/>
  <c r="X808" i="4" s="1"/>
  <c r="AH805" i="56"/>
  <c r="X807" i="4" s="1"/>
  <c r="AH804" i="56"/>
  <c r="X806" i="4" s="1"/>
  <c r="AH803" i="56"/>
  <c r="X805" i="4" s="1"/>
  <c r="AH802" i="56"/>
  <c r="X804" i="4" s="1"/>
  <c r="AH801" i="56"/>
  <c r="X803" i="4" s="1"/>
  <c r="AH800" i="56"/>
  <c r="X802" i="4" s="1"/>
  <c r="AH799" i="56"/>
  <c r="X801" i="4" s="1"/>
  <c r="AH798" i="56"/>
  <c r="X800" i="4" s="1"/>
  <c r="AH797" i="56"/>
  <c r="X799" i="4" s="1"/>
  <c r="AH796" i="56"/>
  <c r="X798" i="4" s="1"/>
  <c r="AH795" i="56"/>
  <c r="X797" i="4" s="1"/>
  <c r="AH794" i="56"/>
  <c r="X796" i="4" s="1"/>
  <c r="AH793" i="56"/>
  <c r="X795" i="4" s="1"/>
  <c r="AH792" i="56"/>
  <c r="X794" i="4" s="1"/>
  <c r="AH791" i="56"/>
  <c r="X793" i="4" s="1"/>
  <c r="AH790" i="56"/>
  <c r="X792" i="4" s="1"/>
  <c r="AH789" i="56"/>
  <c r="X791" i="4" s="1"/>
  <c r="AH788" i="56"/>
  <c r="X790" i="4" s="1"/>
  <c r="AH787" i="56"/>
  <c r="X789" i="4" s="1"/>
  <c r="AH786" i="56"/>
  <c r="X788" i="4" s="1"/>
  <c r="AH785" i="56"/>
  <c r="X787" i="4" s="1"/>
  <c r="AH784" i="56"/>
  <c r="X786" i="4" s="1"/>
  <c r="AH783" i="56"/>
  <c r="X785" i="4" s="1"/>
  <c r="AH782" i="56"/>
  <c r="X784" i="4" s="1"/>
  <c r="AH781" i="56"/>
  <c r="X783" i="4" s="1"/>
  <c r="AH780" i="56"/>
  <c r="X782" i="4" s="1"/>
  <c r="AH779" i="56"/>
  <c r="X781" i="4" s="1"/>
  <c r="AH778" i="56"/>
  <c r="X780" i="4" s="1"/>
  <c r="AH777" i="56"/>
  <c r="X779" i="4" s="1"/>
  <c r="AH776" i="56"/>
  <c r="X778" i="4" s="1"/>
  <c r="AH775" i="56"/>
  <c r="X777" i="4" s="1"/>
  <c r="AH774" i="56"/>
  <c r="X776" i="4" s="1"/>
  <c r="AH773" i="56"/>
  <c r="X775" i="4" s="1"/>
  <c r="AH772" i="56"/>
  <c r="X774" i="4" s="1"/>
  <c r="AH146" i="56"/>
  <c r="AH770" i="56"/>
  <c r="X772" i="4" s="1"/>
  <c r="AH769" i="56"/>
  <c r="X771" i="4" s="1"/>
  <c r="AH768" i="56"/>
  <c r="X770" i="4" s="1"/>
  <c r="AH767" i="56"/>
  <c r="X769" i="4" s="1"/>
  <c r="AH766" i="56"/>
  <c r="X768" i="4" s="1"/>
  <c r="AH765" i="56"/>
  <c r="X767" i="4" s="1"/>
  <c r="AH764" i="56"/>
  <c r="X766" i="4" s="1"/>
  <c r="AH405" i="56"/>
  <c r="AH762" i="56"/>
  <c r="X764" i="4" s="1"/>
  <c r="AH761" i="56"/>
  <c r="X763" i="4" s="1"/>
  <c r="AH760" i="56"/>
  <c r="X762" i="4" s="1"/>
  <c r="AH759" i="56"/>
  <c r="X761" i="4" s="1"/>
  <c r="AH758" i="56"/>
  <c r="X760" i="4" s="1"/>
  <c r="AH757" i="56"/>
  <c r="X759" i="4" s="1"/>
  <c r="AH756" i="56"/>
  <c r="X758" i="4" s="1"/>
  <c r="AH755" i="56"/>
  <c r="X757" i="4" s="1"/>
  <c r="AH754" i="56"/>
  <c r="X756" i="4" s="1"/>
  <c r="AH753" i="56"/>
  <c r="X755" i="4" s="1"/>
  <c r="AH752" i="56"/>
  <c r="X754" i="4" s="1"/>
  <c r="AH751" i="56"/>
  <c r="X753" i="4" s="1"/>
  <c r="AH750" i="56"/>
  <c r="X752" i="4" s="1"/>
  <c r="AH749" i="56"/>
  <c r="X751" i="4" s="1"/>
  <c r="AH748" i="56"/>
  <c r="X750" i="4" s="1"/>
  <c r="AH747" i="56"/>
  <c r="X749" i="4" s="1"/>
  <c r="AH746" i="56"/>
  <c r="X748" i="4" s="1"/>
  <c r="AH745" i="56"/>
  <c r="X747" i="4" s="1"/>
  <c r="AH744" i="56"/>
  <c r="X746" i="4" s="1"/>
  <c r="AH743" i="56"/>
  <c r="X745" i="4" s="1"/>
  <c r="AH742" i="56"/>
  <c r="X744" i="4" s="1"/>
  <c r="AH741" i="56"/>
  <c r="X743" i="4" s="1"/>
  <c r="AH740" i="56"/>
  <c r="X742" i="4" s="1"/>
  <c r="AH739" i="56"/>
  <c r="X741" i="4" s="1"/>
  <c r="AH738" i="56"/>
  <c r="X740" i="4" s="1"/>
  <c r="AH737" i="56"/>
  <c r="X739" i="4" s="1"/>
  <c r="AH736" i="56"/>
  <c r="X738" i="4" s="1"/>
  <c r="AH735" i="56"/>
  <c r="X737" i="4" s="1"/>
  <c r="AH734" i="56"/>
  <c r="X736" i="4" s="1"/>
  <c r="AH733" i="56"/>
  <c r="X735" i="4" s="1"/>
  <c r="AH732" i="56"/>
  <c r="X734" i="4" s="1"/>
  <c r="AH731" i="56"/>
  <c r="X733" i="4" s="1"/>
  <c r="AH730" i="56"/>
  <c r="X732" i="4" s="1"/>
  <c r="AH729" i="56"/>
  <c r="X731" i="4" s="1"/>
  <c r="AH728" i="56"/>
  <c r="X730" i="4" s="1"/>
  <c r="AH727" i="56"/>
  <c r="X729" i="4" s="1"/>
  <c r="AH726" i="56"/>
  <c r="X728" i="4" s="1"/>
  <c r="AH725" i="56"/>
  <c r="X727" i="4" s="1"/>
  <c r="AH724" i="56"/>
  <c r="X726" i="4" s="1"/>
  <c r="AH723" i="56"/>
  <c r="X725" i="4" s="1"/>
  <c r="AH722" i="56"/>
  <c r="X724" i="4" s="1"/>
  <c r="AH721" i="56"/>
  <c r="X723" i="4" s="1"/>
  <c r="AH720" i="56"/>
  <c r="X722" i="4" s="1"/>
  <c r="AH719" i="56"/>
  <c r="X721" i="4" s="1"/>
  <c r="AH718" i="56"/>
  <c r="X720" i="4" s="1"/>
  <c r="AH717" i="56"/>
  <c r="X719" i="4" s="1"/>
  <c r="AH716" i="56"/>
  <c r="X718" i="4" s="1"/>
  <c r="AH715" i="56"/>
  <c r="X717" i="4" s="1"/>
  <c r="AH714" i="56"/>
  <c r="X716" i="4" s="1"/>
  <c r="AH713" i="56"/>
  <c r="X715" i="4" s="1"/>
  <c r="AH712" i="56"/>
  <c r="X714" i="4" s="1"/>
  <c r="AH711" i="56"/>
  <c r="X713" i="4" s="1"/>
  <c r="AH710" i="56"/>
  <c r="X712" i="4" s="1"/>
  <c r="AH709" i="56"/>
  <c r="X711" i="4" s="1"/>
  <c r="AH708" i="56"/>
  <c r="X710" i="4" s="1"/>
  <c r="AH707" i="56"/>
  <c r="X709" i="4" s="1"/>
  <c r="AH586" i="56"/>
  <c r="AH25" i="56"/>
  <c r="AH704" i="56"/>
  <c r="X706" i="4" s="1"/>
  <c r="AH703" i="56"/>
  <c r="X705" i="4" s="1"/>
  <c r="AH702" i="56"/>
  <c r="X704" i="4" s="1"/>
  <c r="AH701" i="56"/>
  <c r="X703" i="4" s="1"/>
  <c r="AH700" i="56"/>
  <c r="X702" i="4" s="1"/>
  <c r="AH699" i="56"/>
  <c r="X701" i="4" s="1"/>
  <c r="AH698" i="56"/>
  <c r="X700" i="4" s="1"/>
  <c r="AH697" i="56"/>
  <c r="X699" i="4" s="1"/>
  <c r="AH696" i="56"/>
  <c r="X698" i="4" s="1"/>
  <c r="AH695" i="56"/>
  <c r="X697" i="4" s="1"/>
  <c r="AH694" i="56"/>
  <c r="X696" i="4" s="1"/>
  <c r="AH693" i="56"/>
  <c r="X695" i="4" s="1"/>
  <c r="AH692" i="56"/>
  <c r="X694" i="4" s="1"/>
  <c r="AH691" i="56"/>
  <c r="X693" i="4" s="1"/>
  <c r="AH690" i="56"/>
  <c r="X692" i="4" s="1"/>
  <c r="AH689" i="56"/>
  <c r="X691" i="4" s="1"/>
  <c r="AH688" i="56"/>
  <c r="X690" i="4" s="1"/>
  <c r="AH687" i="56"/>
  <c r="X689" i="4" s="1"/>
  <c r="AH686" i="56"/>
  <c r="X688" i="4" s="1"/>
  <c r="AH685" i="56"/>
  <c r="X687" i="4" s="1"/>
  <c r="AH684" i="56"/>
  <c r="X686" i="4" s="1"/>
  <c r="AH683" i="56"/>
  <c r="X685" i="4" s="1"/>
  <c r="AH682" i="56"/>
  <c r="X684" i="4" s="1"/>
  <c r="AH681" i="56"/>
  <c r="X683" i="4" s="1"/>
  <c r="AH680" i="56"/>
  <c r="X682" i="4" s="1"/>
  <c r="AH679" i="56"/>
  <c r="X681" i="4" s="1"/>
  <c r="AH678" i="56"/>
  <c r="X680" i="4" s="1"/>
  <c r="AH677" i="56"/>
  <c r="X679" i="4" s="1"/>
  <c r="AH676" i="56"/>
  <c r="X678" i="4" s="1"/>
  <c r="AH675" i="56"/>
  <c r="X677" i="4" s="1"/>
  <c r="AH674" i="56"/>
  <c r="X676" i="4" s="1"/>
  <c r="AH673" i="56"/>
  <c r="X675" i="4" s="1"/>
  <c r="AH672" i="56"/>
  <c r="X674" i="4" s="1"/>
  <c r="AH671" i="56"/>
  <c r="X673" i="4" s="1"/>
  <c r="AH670" i="56"/>
  <c r="X672" i="4" s="1"/>
  <c r="AH669" i="56"/>
  <c r="X671" i="4" s="1"/>
  <c r="AH668" i="56"/>
  <c r="X670" i="4" s="1"/>
  <c r="AH667" i="56"/>
  <c r="X669" i="4" s="1"/>
  <c r="AH666" i="56"/>
  <c r="X668" i="4" s="1"/>
  <c r="AH665" i="56"/>
  <c r="X667" i="4" s="1"/>
  <c r="AH664" i="56"/>
  <c r="X666" i="4" s="1"/>
  <c r="AH663" i="56"/>
  <c r="X665" i="4" s="1"/>
  <c r="AH662" i="56"/>
  <c r="X664" i="4" s="1"/>
  <c r="AH661" i="56"/>
  <c r="X663" i="4" s="1"/>
  <c r="AH660" i="56"/>
  <c r="X662" i="4" s="1"/>
  <c r="AH659" i="56"/>
  <c r="X661" i="4" s="1"/>
  <c r="AH658" i="56"/>
  <c r="X660" i="4" s="1"/>
  <c r="AH657" i="56"/>
  <c r="X659" i="4" s="1"/>
  <c r="AH656" i="56"/>
  <c r="X658" i="4" s="1"/>
  <c r="AH655" i="56"/>
  <c r="X657" i="4" s="1"/>
  <c r="AH654" i="56"/>
  <c r="X656" i="4" s="1"/>
  <c r="AH653" i="56"/>
  <c r="X655" i="4" s="1"/>
  <c r="AH652" i="56"/>
  <c r="X654" i="4" s="1"/>
  <c r="AH651" i="56"/>
  <c r="X653" i="4" s="1"/>
  <c r="AH650" i="56"/>
  <c r="X652" i="4" s="1"/>
  <c r="AH649" i="56"/>
  <c r="X651" i="4" s="1"/>
  <c r="AH648" i="56"/>
  <c r="X650" i="4" s="1"/>
  <c r="AH647" i="56"/>
  <c r="X649" i="4" s="1"/>
  <c r="AH646" i="56"/>
  <c r="X648" i="4" s="1"/>
  <c r="AH645" i="56"/>
  <c r="X647" i="4" s="1"/>
  <c r="AH644" i="56"/>
  <c r="X646" i="4" s="1"/>
  <c r="AH643" i="56"/>
  <c r="X645" i="4" s="1"/>
  <c r="AH642" i="56"/>
  <c r="X644" i="4" s="1"/>
  <c r="AH641" i="56"/>
  <c r="X643" i="4" s="1"/>
  <c r="AH640" i="56"/>
  <c r="X642" i="4" s="1"/>
  <c r="AH639" i="56"/>
  <c r="X641" i="4" s="1"/>
  <c r="AH638" i="56"/>
  <c r="X640" i="4" s="1"/>
  <c r="AH637" i="56"/>
  <c r="X639" i="4" s="1"/>
  <c r="AH636" i="56"/>
  <c r="X638" i="4" s="1"/>
  <c r="AH635" i="56"/>
  <c r="X637" i="4" s="1"/>
  <c r="AH585" i="56"/>
  <c r="AH633" i="56"/>
  <c r="X635" i="4" s="1"/>
  <c r="AH632" i="56"/>
  <c r="X634" i="4" s="1"/>
  <c r="AH631" i="56"/>
  <c r="X633" i="4" s="1"/>
  <c r="AH519" i="56"/>
  <c r="AH629" i="56"/>
  <c r="X631" i="4" s="1"/>
  <c r="AH628" i="56"/>
  <c r="X630" i="4" s="1"/>
  <c r="AH627" i="56"/>
  <c r="X629" i="4" s="1"/>
  <c r="AH626" i="56"/>
  <c r="X628" i="4" s="1"/>
  <c r="AH625" i="56"/>
  <c r="X627" i="4" s="1"/>
  <c r="AH624" i="56"/>
  <c r="X626" i="4" s="1"/>
  <c r="AH623" i="56"/>
  <c r="X625" i="4" s="1"/>
  <c r="AH622" i="56"/>
  <c r="X624" i="4" s="1"/>
  <c r="AH621" i="56"/>
  <c r="X623" i="4" s="1"/>
  <c r="AH620" i="56"/>
  <c r="X622" i="4" s="1"/>
  <c r="AH619" i="56"/>
  <c r="X621" i="4" s="1"/>
  <c r="AH618" i="56"/>
  <c r="X620" i="4" s="1"/>
  <c r="AH617" i="56"/>
  <c r="X619" i="4" s="1"/>
  <c r="AH616" i="56"/>
  <c r="X618" i="4" s="1"/>
  <c r="AH615" i="56"/>
  <c r="X617" i="4" s="1"/>
  <c r="AH614" i="56"/>
  <c r="X616" i="4" s="1"/>
  <c r="AH613" i="56"/>
  <c r="X615" i="4" s="1"/>
  <c r="AH612" i="56"/>
  <c r="X614" i="4" s="1"/>
  <c r="AH611" i="56"/>
  <c r="X613" i="4" s="1"/>
  <c r="AH610" i="56"/>
  <c r="X612" i="4" s="1"/>
  <c r="AH609" i="56"/>
  <c r="X611" i="4" s="1"/>
  <c r="AH608" i="56"/>
  <c r="X610" i="4" s="1"/>
  <c r="AH607" i="56"/>
  <c r="X609" i="4" s="1"/>
  <c r="AH606" i="56"/>
  <c r="X608" i="4" s="1"/>
  <c r="AH605" i="56"/>
  <c r="X607" i="4" s="1"/>
  <c r="AH604" i="56"/>
  <c r="X606" i="4" s="1"/>
  <c r="AH603" i="56"/>
  <c r="X605" i="4" s="1"/>
  <c r="AH602" i="56"/>
  <c r="X604" i="4" s="1"/>
  <c r="AH601" i="56"/>
  <c r="X603" i="4" s="1"/>
  <c r="AH600" i="56"/>
  <c r="X602" i="4" s="1"/>
  <c r="AH599" i="56"/>
  <c r="X601" i="4" s="1"/>
  <c r="AH598" i="56"/>
  <c r="X600" i="4" s="1"/>
  <c r="AH597" i="56"/>
  <c r="X599" i="4" s="1"/>
  <c r="AH596" i="56"/>
  <c r="X598" i="4" s="1"/>
  <c r="AH595" i="56"/>
  <c r="X597" i="4" s="1"/>
  <c r="AH594" i="56"/>
  <c r="X596" i="4" s="1"/>
  <c r="AH593" i="56"/>
  <c r="X595" i="4" s="1"/>
  <c r="AH592" i="56"/>
  <c r="X594" i="4" s="1"/>
  <c r="AH591" i="56"/>
  <c r="X593" i="4" s="1"/>
  <c r="AH590" i="56"/>
  <c r="X592" i="4" s="1"/>
  <c r="AH589" i="56"/>
  <c r="X591" i="4" s="1"/>
  <c r="AH588" i="56"/>
  <c r="X590" i="4" s="1"/>
  <c r="AH587" i="56"/>
  <c r="X589" i="4" s="1"/>
  <c r="AH242" i="56"/>
  <c r="X588" i="4" s="1"/>
  <c r="AH466" i="56"/>
  <c r="AH584" i="56"/>
  <c r="X586" i="4" s="1"/>
  <c r="AH583" i="56"/>
  <c r="X585" i="4" s="1"/>
  <c r="AH582" i="56"/>
  <c r="X584" i="4" s="1"/>
  <c r="AH581" i="56"/>
  <c r="X583" i="4" s="1"/>
  <c r="AH580" i="56"/>
  <c r="X582" i="4" s="1"/>
  <c r="AH579" i="56"/>
  <c r="X581" i="4" s="1"/>
  <c r="AH578" i="56"/>
  <c r="X580" i="4" s="1"/>
  <c r="AH577" i="56"/>
  <c r="X579" i="4" s="1"/>
  <c r="AH576" i="56"/>
  <c r="X578" i="4" s="1"/>
  <c r="AH575" i="56"/>
  <c r="X577" i="4" s="1"/>
  <c r="AH574" i="56"/>
  <c r="X576" i="4" s="1"/>
  <c r="AH573" i="56"/>
  <c r="X575" i="4" s="1"/>
  <c r="AH572" i="56"/>
  <c r="X574" i="4" s="1"/>
  <c r="AH571" i="56"/>
  <c r="X573" i="4" s="1"/>
  <c r="AH570" i="56"/>
  <c r="X572" i="4" s="1"/>
  <c r="AH569" i="56"/>
  <c r="X571" i="4" s="1"/>
  <c r="AH568" i="56"/>
  <c r="X570" i="4" s="1"/>
  <c r="AH567" i="56"/>
  <c r="X569" i="4" s="1"/>
  <c r="AH566" i="56"/>
  <c r="X568" i="4" s="1"/>
  <c r="AH565" i="56"/>
  <c r="X567" i="4" s="1"/>
  <c r="AH564" i="56"/>
  <c r="X566" i="4" s="1"/>
  <c r="AH563" i="56"/>
  <c r="X565" i="4" s="1"/>
  <c r="AH562" i="56"/>
  <c r="X564" i="4" s="1"/>
  <c r="AH561" i="56"/>
  <c r="X563" i="4" s="1"/>
  <c r="AH560" i="56"/>
  <c r="X562" i="4" s="1"/>
  <c r="AH559" i="56"/>
  <c r="X561" i="4" s="1"/>
  <c r="AH558" i="56"/>
  <c r="X560" i="4" s="1"/>
  <c r="AH557" i="56"/>
  <c r="X559" i="4" s="1"/>
  <c r="AH556" i="56"/>
  <c r="X558" i="4" s="1"/>
  <c r="AH555" i="56"/>
  <c r="X557" i="4" s="1"/>
  <c r="AH554" i="56"/>
  <c r="X556" i="4" s="1"/>
  <c r="AH553" i="56"/>
  <c r="X555" i="4" s="1"/>
  <c r="AH552" i="56"/>
  <c r="X554" i="4" s="1"/>
  <c r="AH551" i="56"/>
  <c r="X553" i="4" s="1"/>
  <c r="AH550" i="56"/>
  <c r="X552" i="4" s="1"/>
  <c r="AH549" i="56"/>
  <c r="X551" i="4" s="1"/>
  <c r="AH548" i="56"/>
  <c r="X550" i="4" s="1"/>
  <c r="AH547" i="56"/>
  <c r="X549" i="4" s="1"/>
  <c r="AH546" i="56"/>
  <c r="X548" i="4" s="1"/>
  <c r="AH545" i="56"/>
  <c r="X547" i="4" s="1"/>
  <c r="AH544" i="56"/>
  <c r="X546" i="4" s="1"/>
  <c r="AH543" i="56"/>
  <c r="X545" i="4" s="1"/>
  <c r="AH542" i="56"/>
  <c r="X544" i="4" s="1"/>
  <c r="AH541" i="56"/>
  <c r="X543" i="4" s="1"/>
  <c r="AH540" i="56"/>
  <c r="X542" i="4" s="1"/>
  <c r="AH539" i="56"/>
  <c r="X541" i="4" s="1"/>
  <c r="AH538" i="56"/>
  <c r="X540" i="4" s="1"/>
  <c r="AH537" i="56"/>
  <c r="X539" i="4" s="1"/>
  <c r="AH536" i="56"/>
  <c r="X538" i="4" s="1"/>
  <c r="AH535" i="56"/>
  <c r="X537" i="4" s="1"/>
  <c r="AH534" i="56"/>
  <c r="X536" i="4" s="1"/>
  <c r="AH533" i="56"/>
  <c r="X535" i="4" s="1"/>
  <c r="AH532" i="56"/>
  <c r="X534" i="4" s="1"/>
  <c r="AH531" i="56"/>
  <c r="X533" i="4" s="1"/>
  <c r="AH530" i="56"/>
  <c r="X532" i="4" s="1"/>
  <c r="AH529" i="56"/>
  <c r="X531" i="4" s="1"/>
  <c r="AH528" i="56"/>
  <c r="X530" i="4" s="1"/>
  <c r="AH527" i="56"/>
  <c r="X529" i="4" s="1"/>
  <c r="AH526" i="56"/>
  <c r="X528" i="4" s="1"/>
  <c r="AH525" i="56"/>
  <c r="X527" i="4" s="1"/>
  <c r="AH524" i="56"/>
  <c r="X526" i="4" s="1"/>
  <c r="AH523" i="56"/>
  <c r="X525" i="4" s="1"/>
  <c r="AH522" i="56"/>
  <c r="X524" i="4" s="1"/>
  <c r="AH521" i="56"/>
  <c r="X523" i="4" s="1"/>
  <c r="AH520" i="56"/>
  <c r="X522" i="4" s="1"/>
  <c r="AH418" i="56"/>
  <c r="AH518" i="56"/>
  <c r="X520" i="4" s="1"/>
  <c r="AH517" i="56"/>
  <c r="X519" i="4" s="1"/>
  <c r="AH516" i="56"/>
  <c r="X518" i="4" s="1"/>
  <c r="AH515" i="56"/>
  <c r="X517" i="4" s="1"/>
  <c r="AH514" i="56"/>
  <c r="X516" i="4" s="1"/>
  <c r="AH513" i="56"/>
  <c r="X515" i="4" s="1"/>
  <c r="AH512" i="56"/>
  <c r="X514" i="4" s="1"/>
  <c r="AH511" i="56"/>
  <c r="X513" i="4" s="1"/>
  <c r="AH510" i="56"/>
  <c r="X512" i="4" s="1"/>
  <c r="AH509" i="56"/>
  <c r="X511" i="4" s="1"/>
  <c r="AH508" i="56"/>
  <c r="X510" i="4" s="1"/>
  <c r="AH507" i="56"/>
  <c r="X509" i="4" s="1"/>
  <c r="AH506" i="56"/>
  <c r="X508" i="4" s="1"/>
  <c r="AH505" i="56"/>
  <c r="X507" i="4" s="1"/>
  <c r="AH504" i="56"/>
  <c r="X506" i="4" s="1"/>
  <c r="AH503" i="56"/>
  <c r="X505" i="4" s="1"/>
  <c r="AH502" i="56"/>
  <c r="X504" i="4" s="1"/>
  <c r="AH501" i="56"/>
  <c r="X503" i="4" s="1"/>
  <c r="AH500" i="56"/>
  <c r="X502" i="4" s="1"/>
  <c r="AH499" i="56"/>
  <c r="X501" i="4" s="1"/>
  <c r="AH498" i="56"/>
  <c r="X500" i="4" s="1"/>
  <c r="AH497" i="56"/>
  <c r="X499" i="4" s="1"/>
  <c r="AH496" i="56"/>
  <c r="X498" i="4" s="1"/>
  <c r="AH495" i="56"/>
  <c r="X497" i="4" s="1"/>
  <c r="AH494" i="56"/>
  <c r="X496" i="4" s="1"/>
  <c r="AH493" i="56"/>
  <c r="X495" i="4" s="1"/>
  <c r="AH492" i="56"/>
  <c r="X494" i="4" s="1"/>
  <c r="AH491" i="56"/>
  <c r="X493" i="4" s="1"/>
  <c r="AH490" i="56"/>
  <c r="X492" i="4" s="1"/>
  <c r="AH489" i="56"/>
  <c r="X491" i="4" s="1"/>
  <c r="AH488" i="56"/>
  <c r="X490" i="4" s="1"/>
  <c r="AH487" i="56"/>
  <c r="X489" i="4" s="1"/>
  <c r="AH486" i="56"/>
  <c r="X488" i="4" s="1"/>
  <c r="AH485" i="56"/>
  <c r="X487" i="4" s="1"/>
  <c r="AH484" i="56"/>
  <c r="X486" i="4" s="1"/>
  <c r="AH483" i="56"/>
  <c r="X485" i="4" s="1"/>
  <c r="AH482" i="56"/>
  <c r="X484" i="4" s="1"/>
  <c r="AH481" i="56"/>
  <c r="X483" i="4" s="1"/>
  <c r="AH480" i="56"/>
  <c r="X482" i="4" s="1"/>
  <c r="AH479" i="56"/>
  <c r="X481" i="4" s="1"/>
  <c r="AH478" i="56"/>
  <c r="X480" i="4" s="1"/>
  <c r="AH477" i="56"/>
  <c r="X479" i="4" s="1"/>
  <c r="AH476" i="56"/>
  <c r="X478" i="4" s="1"/>
  <c r="AH475" i="56"/>
  <c r="X477" i="4" s="1"/>
  <c r="AH474" i="56"/>
  <c r="X476" i="4" s="1"/>
  <c r="AH473" i="56"/>
  <c r="X475" i="4" s="1"/>
  <c r="AH472" i="56"/>
  <c r="X474" i="4" s="1"/>
  <c r="AH471" i="56"/>
  <c r="X473" i="4" s="1"/>
  <c r="AH470" i="56"/>
  <c r="X472" i="4" s="1"/>
  <c r="AH469" i="56"/>
  <c r="X471" i="4" s="1"/>
  <c r="AH468" i="56"/>
  <c r="X470" i="4" s="1"/>
  <c r="AH467" i="56"/>
  <c r="X469" i="4" s="1"/>
  <c r="AH463" i="56"/>
  <c r="AH465" i="56"/>
  <c r="X467" i="4" s="1"/>
  <c r="AH464" i="56"/>
  <c r="X466" i="4" s="1"/>
  <c r="AH147" i="56"/>
  <c r="AH412" i="56"/>
  <c r="AH461" i="56"/>
  <c r="X463" i="4" s="1"/>
  <c r="AH460" i="56"/>
  <c r="X462" i="4" s="1"/>
  <c r="AH459" i="56"/>
  <c r="X461" i="4" s="1"/>
  <c r="AH458" i="56"/>
  <c r="X460" i="4" s="1"/>
  <c r="AH457" i="56"/>
  <c r="X459" i="4" s="1"/>
  <c r="AH456" i="56"/>
  <c r="X458" i="4" s="1"/>
  <c r="AH455" i="56"/>
  <c r="X457" i="4" s="1"/>
  <c r="AH454" i="56"/>
  <c r="X456" i="4" s="1"/>
  <c r="AH453" i="56"/>
  <c r="X455" i="4" s="1"/>
  <c r="AH452" i="56"/>
  <c r="X454" i="4" s="1"/>
  <c r="AH451" i="56"/>
  <c r="X453" i="4" s="1"/>
  <c r="AH450" i="56"/>
  <c r="X452" i="4" s="1"/>
  <c r="AH449" i="56"/>
  <c r="X451" i="4" s="1"/>
  <c r="AH448" i="56"/>
  <c r="X450" i="4" s="1"/>
  <c r="AH447" i="56"/>
  <c r="X449" i="4" s="1"/>
  <c r="AH446" i="56"/>
  <c r="X448" i="4" s="1"/>
  <c r="AH445" i="56"/>
  <c r="X447" i="4" s="1"/>
  <c r="AH444" i="56"/>
  <c r="X446" i="4" s="1"/>
  <c r="AH443" i="56"/>
  <c r="X445" i="4" s="1"/>
  <c r="AH442" i="56"/>
  <c r="X444" i="4" s="1"/>
  <c r="AH441" i="56"/>
  <c r="X443" i="4" s="1"/>
  <c r="AH440" i="56"/>
  <c r="X442" i="4" s="1"/>
  <c r="AH439" i="56"/>
  <c r="X441" i="4" s="1"/>
  <c r="AH438" i="56"/>
  <c r="X440" i="4" s="1"/>
  <c r="AH437" i="56"/>
  <c r="X439" i="4" s="1"/>
  <c r="AH436" i="56"/>
  <c r="X438" i="4" s="1"/>
  <c r="AH435" i="56"/>
  <c r="X437" i="4" s="1"/>
  <c r="AH434" i="56"/>
  <c r="X436" i="4" s="1"/>
  <c r="AH433" i="56"/>
  <c r="X435" i="4" s="1"/>
  <c r="AH432" i="56"/>
  <c r="X434" i="4" s="1"/>
  <c r="AH431" i="56"/>
  <c r="X433" i="4" s="1"/>
  <c r="AH430" i="56"/>
  <c r="X432" i="4" s="1"/>
  <c r="AH429" i="56"/>
  <c r="X431" i="4" s="1"/>
  <c r="AH428" i="56"/>
  <c r="X430" i="4" s="1"/>
  <c r="AH427" i="56"/>
  <c r="X429" i="4" s="1"/>
  <c r="AH426" i="56"/>
  <c r="X428" i="4" s="1"/>
  <c r="AH425" i="56"/>
  <c r="X427" i="4" s="1"/>
  <c r="AH424" i="56"/>
  <c r="X426" i="4" s="1"/>
  <c r="AH423" i="56"/>
  <c r="X425" i="4" s="1"/>
  <c r="AH422" i="56"/>
  <c r="X424" i="4" s="1"/>
  <c r="AH421" i="56"/>
  <c r="X423" i="4" s="1"/>
  <c r="AH420" i="56"/>
  <c r="X422" i="4" s="1"/>
  <c r="AH419" i="56"/>
  <c r="X421" i="4" s="1"/>
  <c r="AH823" i="56"/>
  <c r="AH417" i="56"/>
  <c r="X419" i="4" s="1"/>
  <c r="AH416" i="56"/>
  <c r="X418" i="4" s="1"/>
  <c r="AH415" i="56"/>
  <c r="X417" i="4" s="1"/>
  <c r="AH414" i="56"/>
  <c r="X416" i="4" s="1"/>
  <c r="AH413" i="56"/>
  <c r="X415" i="4" s="1"/>
  <c r="AH822" i="56"/>
  <c r="AH411" i="56"/>
  <c r="X413" i="4" s="1"/>
  <c r="AH410" i="56"/>
  <c r="X412" i="4" s="1"/>
  <c r="AH409" i="56"/>
  <c r="X411" i="4" s="1"/>
  <c r="AH408" i="56"/>
  <c r="X410" i="4" s="1"/>
  <c r="AH407" i="56"/>
  <c r="X409" i="4" s="1"/>
  <c r="AH406" i="56"/>
  <c r="X408" i="4" s="1"/>
  <c r="AH393" i="56"/>
  <c r="AH404" i="56"/>
  <c r="X406" i="4" s="1"/>
  <c r="AH403" i="56"/>
  <c r="X405" i="4" s="1"/>
  <c r="AH402" i="56"/>
  <c r="X404" i="4" s="1"/>
  <c r="AH401" i="56"/>
  <c r="X403" i="4" s="1"/>
  <c r="AH400" i="56"/>
  <c r="X402" i="4" s="1"/>
  <c r="AH399" i="56"/>
  <c r="X401" i="4" s="1"/>
  <c r="AH398" i="56"/>
  <c r="X400" i="4" s="1"/>
  <c r="AH397" i="56"/>
  <c r="X399" i="4" s="1"/>
  <c r="AH396" i="56"/>
  <c r="X398" i="4" s="1"/>
  <c r="AH395" i="56"/>
  <c r="X397" i="4" s="1"/>
  <c r="AH394" i="56"/>
  <c r="X396" i="4" s="1"/>
  <c r="AH771" i="56"/>
  <c r="AH236" i="56"/>
  <c r="AH391" i="56"/>
  <c r="X393" i="4" s="1"/>
  <c r="AH390" i="56"/>
  <c r="X392" i="4" s="1"/>
  <c r="AH389" i="56"/>
  <c r="X391" i="4" s="1"/>
  <c r="AH388" i="56"/>
  <c r="X390" i="4" s="1"/>
  <c r="AH387" i="56"/>
  <c r="X389" i="4" s="1"/>
  <c r="AH386" i="56"/>
  <c r="X388" i="4" s="1"/>
  <c r="AH385" i="56"/>
  <c r="X387" i="4" s="1"/>
  <c r="AH384" i="56"/>
  <c r="X386" i="4" s="1"/>
  <c r="AH383" i="56"/>
  <c r="X385" i="4" s="1"/>
  <c r="AH382" i="56"/>
  <c r="X384" i="4" s="1"/>
  <c r="AH381" i="56"/>
  <c r="X383" i="4" s="1"/>
  <c r="AH380" i="56"/>
  <c r="X382" i="4" s="1"/>
  <c r="AH379" i="56"/>
  <c r="X381" i="4" s="1"/>
  <c r="AH378" i="56"/>
  <c r="X380" i="4" s="1"/>
  <c r="AE378" i="56"/>
  <c r="U380" i="4" s="1"/>
  <c r="AG875" i="56"/>
  <c r="W877" i="4" s="1"/>
  <c r="AG867" i="56"/>
  <c r="W869" i="4" s="1"/>
  <c r="AG863" i="56"/>
  <c r="W865" i="4" s="1"/>
  <c r="AG831" i="56"/>
  <c r="W833" i="4" s="1"/>
  <c r="AG835" i="56"/>
  <c r="AG819" i="56"/>
  <c r="W821" i="4" s="1"/>
  <c r="AG791" i="56"/>
  <c r="W793" i="4" s="1"/>
  <c r="AG743" i="56"/>
  <c r="W745" i="4" s="1"/>
  <c r="AG733" i="56"/>
  <c r="W735" i="4" s="1"/>
  <c r="AG697" i="56"/>
  <c r="W699" i="4" s="1"/>
  <c r="AG669" i="56"/>
  <c r="W671" i="4" s="1"/>
  <c r="AG590" i="56"/>
  <c r="W592" i="4" s="1"/>
  <c r="AG589" i="56"/>
  <c r="W591" i="4" s="1"/>
  <c r="AG555" i="56"/>
  <c r="W557" i="4" s="1"/>
  <c r="AG520" i="56"/>
  <c r="W522" i="4" s="1"/>
  <c r="AG418" i="56"/>
  <c r="AG491" i="56"/>
  <c r="W493" i="4" s="1"/>
  <c r="AG401" i="56"/>
  <c r="W403" i="4" s="1"/>
  <c r="AG397" i="56"/>
  <c r="W399" i="4" s="1"/>
  <c r="AG827" i="56"/>
  <c r="W829" i="4" s="1"/>
  <c r="AG808" i="56"/>
  <c r="W810" i="4" s="1"/>
  <c r="AG780" i="56"/>
  <c r="W782" i="4" s="1"/>
  <c r="AG761" i="56"/>
  <c r="W763" i="4" s="1"/>
  <c r="AG744" i="56"/>
  <c r="W746" i="4" s="1"/>
  <c r="AG741" i="56"/>
  <c r="W743" i="4" s="1"/>
  <c r="AG736" i="56"/>
  <c r="W738" i="4" s="1"/>
  <c r="AG724" i="56"/>
  <c r="W726" i="4" s="1"/>
  <c r="AG722" i="56"/>
  <c r="W724" i="4" s="1"/>
  <c r="AG675" i="56"/>
  <c r="W677" i="4" s="1"/>
  <c r="AG674" i="56"/>
  <c r="W676" i="4" s="1"/>
  <c r="AG640" i="56"/>
  <c r="W642" i="4" s="1"/>
  <c r="AG625" i="56"/>
  <c r="W627" i="4" s="1"/>
  <c r="AG872" i="56"/>
  <c r="W874" i="4" s="1"/>
  <c r="AG869" i="56"/>
  <c r="W871" i="4" s="1"/>
  <c r="AG862" i="56"/>
  <c r="W864" i="4" s="1"/>
  <c r="AG859" i="56"/>
  <c r="W861" i="4" s="1"/>
  <c r="AG856" i="56"/>
  <c r="W858" i="4" s="1"/>
  <c r="AG855" i="56"/>
  <c r="W857" i="4" s="1"/>
  <c r="AG854" i="56"/>
  <c r="W856" i="4" s="1"/>
  <c r="AG852" i="56"/>
  <c r="W854" i="4" s="1"/>
  <c r="AG838" i="56"/>
  <c r="W840" i="4" s="1"/>
  <c r="AG834" i="56"/>
  <c r="W836" i="4" s="1"/>
  <c r="AG807" i="56"/>
  <c r="W809" i="4" s="1"/>
  <c r="AG796" i="56"/>
  <c r="W798" i="4" s="1"/>
  <c r="AG730" i="56"/>
  <c r="W732" i="4" s="1"/>
  <c r="AG717" i="56"/>
  <c r="W719" i="4" s="1"/>
  <c r="AG704" i="56"/>
  <c r="W706" i="4" s="1"/>
  <c r="AG702" i="56"/>
  <c r="W704" i="4" s="1"/>
  <c r="AG684" i="56"/>
  <c r="W686" i="4" s="1"/>
  <c r="AG876" i="56"/>
  <c r="W878" i="4" s="1"/>
  <c r="AG871" i="56"/>
  <c r="W873" i="4" s="1"/>
  <c r="AG868" i="56"/>
  <c r="W870" i="4" s="1"/>
  <c r="AG857" i="56"/>
  <c r="W859" i="4" s="1"/>
  <c r="AG851" i="56"/>
  <c r="W853" i="4" s="1"/>
  <c r="AG813" i="56"/>
  <c r="W815" i="4" s="1"/>
  <c r="AG812" i="56"/>
  <c r="W814" i="4" s="1"/>
  <c r="AG804" i="56"/>
  <c r="W806" i="4" s="1"/>
  <c r="AG802" i="56"/>
  <c r="W804" i="4" s="1"/>
  <c r="AG777" i="56"/>
  <c r="W779" i="4" s="1"/>
  <c r="AG718" i="56"/>
  <c r="W720" i="4" s="1"/>
  <c r="AG657" i="56"/>
  <c r="W659" i="4" s="1"/>
  <c r="AG585" i="56"/>
  <c r="AG878" i="56"/>
  <c r="W880" i="4" s="1"/>
  <c r="AG873" i="56"/>
  <c r="W875" i="4" s="1"/>
  <c r="AG865" i="56"/>
  <c r="W867" i="4" s="1"/>
  <c r="AG846" i="56"/>
  <c r="W848" i="4" s="1"/>
  <c r="AG392" i="56"/>
  <c r="AG800" i="56"/>
  <c r="W802" i="4" s="1"/>
  <c r="AG798" i="56"/>
  <c r="W800" i="4" s="1"/>
  <c r="AG793" i="56"/>
  <c r="W795" i="4" s="1"/>
  <c r="AG789" i="56"/>
  <c r="W791" i="4" s="1"/>
  <c r="AG785" i="56"/>
  <c r="W787" i="4" s="1"/>
  <c r="AG784" i="56"/>
  <c r="W786" i="4" s="1"/>
  <c r="AG776" i="56"/>
  <c r="W778" i="4" s="1"/>
  <c r="AG773" i="56"/>
  <c r="W775" i="4" s="1"/>
  <c r="AG769" i="56"/>
  <c r="W771" i="4" s="1"/>
  <c r="AG766" i="56"/>
  <c r="W768" i="4" s="1"/>
  <c r="AG757" i="56"/>
  <c r="W759" i="4" s="1"/>
  <c r="AG731" i="56"/>
  <c r="W733" i="4" s="1"/>
  <c r="AG729" i="56"/>
  <c r="W731" i="4" s="1"/>
  <c r="AG720" i="56"/>
  <c r="W722" i="4" s="1"/>
  <c r="AG712" i="56"/>
  <c r="W714" i="4" s="1"/>
  <c r="AG586" i="56"/>
  <c r="AG701" i="56"/>
  <c r="W703" i="4" s="1"/>
  <c r="AG696" i="56"/>
  <c r="W698" i="4" s="1"/>
  <c r="AG695" i="56"/>
  <c r="W697" i="4" s="1"/>
  <c r="AG686" i="56"/>
  <c r="W688" i="4" s="1"/>
  <c r="AG681" i="56"/>
  <c r="W683" i="4" s="1"/>
  <c r="AG670" i="56"/>
  <c r="W672" i="4" s="1"/>
  <c r="AG666" i="56"/>
  <c r="W668" i="4" s="1"/>
  <c r="AG664" i="56"/>
  <c r="W666" i="4" s="1"/>
  <c r="AG653" i="56"/>
  <c r="W655" i="4" s="1"/>
  <c r="AG651" i="56"/>
  <c r="W653" i="4" s="1"/>
  <c r="AG519" i="56"/>
  <c r="AG619" i="56"/>
  <c r="W621" i="4" s="1"/>
  <c r="AG618" i="56"/>
  <c r="W620" i="4" s="1"/>
  <c r="AG617" i="56"/>
  <c r="W619" i="4" s="1"/>
  <c r="AG616" i="56"/>
  <c r="W618" i="4" s="1"/>
  <c r="AG615" i="56"/>
  <c r="W617" i="4" s="1"/>
  <c r="AG614" i="56"/>
  <c r="W616" i="4" s="1"/>
  <c r="AG613" i="56"/>
  <c r="W615" i="4" s="1"/>
  <c r="AG612" i="56"/>
  <c r="W614" i="4" s="1"/>
  <c r="AG611" i="56"/>
  <c r="W613" i="4" s="1"/>
  <c r="AG610" i="56"/>
  <c r="W612" i="4" s="1"/>
  <c r="AG609" i="56"/>
  <c r="W611" i="4" s="1"/>
  <c r="AG608" i="56"/>
  <c r="W610" i="4" s="1"/>
  <c r="AG607" i="56"/>
  <c r="W609" i="4" s="1"/>
  <c r="AG606" i="56"/>
  <c r="W608" i="4" s="1"/>
  <c r="AG605" i="56"/>
  <c r="W607" i="4" s="1"/>
  <c r="AG604" i="56"/>
  <c r="W606" i="4" s="1"/>
  <c r="AG603" i="56"/>
  <c r="W605" i="4" s="1"/>
  <c r="AG602" i="56"/>
  <c r="W604" i="4" s="1"/>
  <c r="AG601" i="56"/>
  <c r="W603" i="4" s="1"/>
  <c r="AG600" i="56"/>
  <c r="W602" i="4" s="1"/>
  <c r="AG599" i="56"/>
  <c r="W601" i="4" s="1"/>
  <c r="AG598" i="56"/>
  <c r="W600" i="4" s="1"/>
  <c r="AG597" i="56"/>
  <c r="W599" i="4" s="1"/>
  <c r="AG596" i="56"/>
  <c r="W598" i="4" s="1"/>
  <c r="AG595" i="56"/>
  <c r="W597" i="4" s="1"/>
  <c r="AG594" i="56"/>
  <c r="W596" i="4" s="1"/>
  <c r="AG593" i="56"/>
  <c r="W595" i="4" s="1"/>
  <c r="AG591" i="56"/>
  <c r="W593" i="4" s="1"/>
  <c r="AG588" i="56"/>
  <c r="W590" i="4" s="1"/>
  <c r="AG587" i="56"/>
  <c r="W589" i="4" s="1"/>
  <c r="AG242" i="56"/>
  <c r="AG466" i="56"/>
  <c r="W587" i="4" s="1"/>
  <c r="AG584" i="56"/>
  <c r="W586" i="4" s="1"/>
  <c r="AG583" i="56"/>
  <c r="W585" i="4" s="1"/>
  <c r="AG582" i="56"/>
  <c r="W584" i="4" s="1"/>
  <c r="AG581" i="56"/>
  <c r="W583" i="4" s="1"/>
  <c r="AG580" i="56"/>
  <c r="W582" i="4" s="1"/>
  <c r="AG579" i="56"/>
  <c r="W581" i="4" s="1"/>
  <c r="AG578" i="56"/>
  <c r="W580" i="4" s="1"/>
  <c r="AG577" i="56"/>
  <c r="W579" i="4" s="1"/>
  <c r="AG576" i="56"/>
  <c r="W578" i="4" s="1"/>
  <c r="AG575" i="56"/>
  <c r="W577" i="4" s="1"/>
  <c r="AG574" i="56"/>
  <c r="W576" i="4" s="1"/>
  <c r="AG573" i="56"/>
  <c r="W575" i="4" s="1"/>
  <c r="AG572" i="56"/>
  <c r="W574" i="4" s="1"/>
  <c r="AG571" i="56"/>
  <c r="W573" i="4" s="1"/>
  <c r="AG570" i="56"/>
  <c r="W572" i="4" s="1"/>
  <c r="AG569" i="56"/>
  <c r="W571" i="4" s="1"/>
  <c r="AG568" i="56"/>
  <c r="W570" i="4" s="1"/>
  <c r="AG567" i="56"/>
  <c r="W569" i="4" s="1"/>
  <c r="AG566" i="56"/>
  <c r="W568" i="4" s="1"/>
  <c r="AG565" i="56"/>
  <c r="W567" i="4" s="1"/>
  <c r="AG564" i="56"/>
  <c r="W566" i="4" s="1"/>
  <c r="AG563" i="56"/>
  <c r="W565" i="4" s="1"/>
  <c r="AG562" i="56"/>
  <c r="W564" i="4" s="1"/>
  <c r="AG561" i="56"/>
  <c r="W563" i="4" s="1"/>
  <c r="AG560" i="56"/>
  <c r="W562" i="4" s="1"/>
  <c r="AG559" i="56"/>
  <c r="W561" i="4" s="1"/>
  <c r="AG558" i="56"/>
  <c r="W560" i="4" s="1"/>
  <c r="AG557" i="56"/>
  <c r="W559" i="4" s="1"/>
  <c r="AG556" i="56"/>
  <c r="W558" i="4" s="1"/>
  <c r="AG554" i="56"/>
  <c r="W556" i="4" s="1"/>
  <c r="AG553" i="56"/>
  <c r="W555" i="4" s="1"/>
  <c r="AG552" i="56"/>
  <c r="W554" i="4" s="1"/>
  <c r="AG551" i="56"/>
  <c r="W553" i="4" s="1"/>
  <c r="AG550" i="56"/>
  <c r="W552" i="4" s="1"/>
  <c r="AG549" i="56"/>
  <c r="W551" i="4" s="1"/>
  <c r="AG548" i="56"/>
  <c r="W550" i="4" s="1"/>
  <c r="AG547" i="56"/>
  <c r="W549" i="4" s="1"/>
  <c r="AG546" i="56"/>
  <c r="W548" i="4" s="1"/>
  <c r="AG545" i="56"/>
  <c r="W547" i="4" s="1"/>
  <c r="AG544" i="56"/>
  <c r="W546" i="4" s="1"/>
  <c r="AG543" i="56"/>
  <c r="W545" i="4" s="1"/>
  <c r="AG542" i="56"/>
  <c r="W544" i="4" s="1"/>
  <c r="AG541" i="56"/>
  <c r="W543" i="4" s="1"/>
  <c r="AG860" i="56"/>
  <c r="W862" i="4" s="1"/>
  <c r="AG858" i="56"/>
  <c r="W860" i="4" s="1"/>
  <c r="AG845" i="56"/>
  <c r="W847" i="4" s="1"/>
  <c r="AG840" i="56"/>
  <c r="W842" i="4" s="1"/>
  <c r="AG826" i="56"/>
  <c r="W828" i="4" s="1"/>
  <c r="AG814" i="56"/>
  <c r="W816" i="4" s="1"/>
  <c r="AG809" i="56"/>
  <c r="W811" i="4" s="1"/>
  <c r="AG803" i="56"/>
  <c r="W805" i="4" s="1"/>
  <c r="AG799" i="56"/>
  <c r="W801" i="4" s="1"/>
  <c r="AG792" i="56"/>
  <c r="W794" i="4" s="1"/>
  <c r="AG762" i="56"/>
  <c r="W764" i="4" s="1"/>
  <c r="AG755" i="56"/>
  <c r="W757" i="4" s="1"/>
  <c r="AG751" i="56"/>
  <c r="W753" i="4" s="1"/>
  <c r="AG749" i="56"/>
  <c r="W751" i="4" s="1"/>
  <c r="AG742" i="56"/>
  <c r="W744" i="4" s="1"/>
  <c r="AG740" i="56"/>
  <c r="W742" i="4" s="1"/>
  <c r="AG735" i="56"/>
  <c r="W737" i="4" s="1"/>
  <c r="AG728" i="56"/>
  <c r="W730" i="4" s="1"/>
  <c r="AG723" i="56"/>
  <c r="W725" i="4" s="1"/>
  <c r="AG715" i="56"/>
  <c r="W717" i="4" s="1"/>
  <c r="AG709" i="56"/>
  <c r="W711" i="4" s="1"/>
  <c r="AG707" i="56"/>
  <c r="W709" i="4" s="1"/>
  <c r="AG692" i="56"/>
  <c r="W694" i="4" s="1"/>
  <c r="AG650" i="56"/>
  <c r="W652" i="4" s="1"/>
  <c r="AG648" i="56"/>
  <c r="W650" i="4" s="1"/>
  <c r="AG644" i="56"/>
  <c r="W646" i="4" s="1"/>
  <c r="AG636" i="56"/>
  <c r="W638" i="4" s="1"/>
  <c r="AG632" i="56"/>
  <c r="W634" i="4" s="1"/>
  <c r="AG627" i="56"/>
  <c r="W629" i="4" s="1"/>
  <c r="AG620" i="56"/>
  <c r="W622" i="4" s="1"/>
  <c r="AG877" i="56"/>
  <c r="W879" i="4" s="1"/>
  <c r="AG874" i="56"/>
  <c r="W876" i="4" s="1"/>
  <c r="AG847" i="56"/>
  <c r="W849" i="4" s="1"/>
  <c r="AG842" i="56"/>
  <c r="W844" i="4" s="1"/>
  <c r="AG841" i="56"/>
  <c r="W843" i="4" s="1"/>
  <c r="AG832" i="56"/>
  <c r="W834" i="4" s="1"/>
  <c r="AG837" i="56"/>
  <c r="AG817" i="56"/>
  <c r="W819" i="4" s="1"/>
  <c r="AG795" i="56"/>
  <c r="W797" i="4" s="1"/>
  <c r="AG788" i="56"/>
  <c r="W790" i="4" s="1"/>
  <c r="AG779" i="56"/>
  <c r="W781" i="4" s="1"/>
  <c r="AG775" i="56"/>
  <c r="W777" i="4" s="1"/>
  <c r="AG405" i="56"/>
  <c r="AG752" i="56"/>
  <c r="W754" i="4" s="1"/>
  <c r="AG745" i="56"/>
  <c r="W747" i="4" s="1"/>
  <c r="AG737" i="56"/>
  <c r="W739" i="4" s="1"/>
  <c r="AG711" i="56"/>
  <c r="W713" i="4" s="1"/>
  <c r="AG710" i="56"/>
  <c r="W712" i="4" s="1"/>
  <c r="AG698" i="56"/>
  <c r="W700" i="4" s="1"/>
  <c r="AG689" i="56"/>
  <c r="W691" i="4" s="1"/>
  <c r="AG687" i="56"/>
  <c r="W689" i="4" s="1"/>
  <c r="AG673" i="56"/>
  <c r="W675" i="4" s="1"/>
  <c r="AG671" i="56"/>
  <c r="W673" i="4" s="1"/>
  <c r="AG667" i="56"/>
  <c r="W669" i="4" s="1"/>
  <c r="AG660" i="56"/>
  <c r="W662" i="4" s="1"/>
  <c r="AG656" i="56"/>
  <c r="W658" i="4" s="1"/>
  <c r="AG654" i="56"/>
  <c r="W656" i="4" s="1"/>
  <c r="AG647" i="56"/>
  <c r="W649" i="4" s="1"/>
  <c r="AG645" i="56"/>
  <c r="W647" i="4" s="1"/>
  <c r="AG641" i="56"/>
  <c r="W643" i="4" s="1"/>
  <c r="AG639" i="56"/>
  <c r="W641" i="4" s="1"/>
  <c r="AG629" i="56"/>
  <c r="W631" i="4" s="1"/>
  <c r="AG866" i="56"/>
  <c r="W868" i="4" s="1"/>
  <c r="AG853" i="56"/>
  <c r="W855" i="4" s="1"/>
  <c r="AG849" i="56"/>
  <c r="W851" i="4" s="1"/>
  <c r="AG848" i="56"/>
  <c r="W850" i="4" s="1"/>
  <c r="AG829" i="56"/>
  <c r="W831" i="4" s="1"/>
  <c r="AG820" i="56"/>
  <c r="W822" i="4" s="1"/>
  <c r="AG815" i="56"/>
  <c r="W817" i="4" s="1"/>
  <c r="AG786" i="56"/>
  <c r="W788" i="4" s="1"/>
  <c r="AG782" i="56"/>
  <c r="W784" i="4" s="1"/>
  <c r="AG778" i="56"/>
  <c r="W780" i="4" s="1"/>
  <c r="AG774" i="56"/>
  <c r="W776" i="4" s="1"/>
  <c r="AG772" i="56"/>
  <c r="W774" i="4" s="1"/>
  <c r="AG760" i="56"/>
  <c r="W762" i="4" s="1"/>
  <c r="AG759" i="56"/>
  <c r="W761" i="4" s="1"/>
  <c r="AG758" i="56"/>
  <c r="W760" i="4" s="1"/>
  <c r="AG754" i="56"/>
  <c r="W756" i="4" s="1"/>
  <c r="AG734" i="56"/>
  <c r="W736" i="4" s="1"/>
  <c r="AG714" i="56"/>
  <c r="W716" i="4" s="1"/>
  <c r="AG25" i="56"/>
  <c r="AG678" i="56"/>
  <c r="W680" i="4" s="1"/>
  <c r="AG676" i="56"/>
  <c r="W678" i="4" s="1"/>
  <c r="AG663" i="56"/>
  <c r="W665" i="4" s="1"/>
  <c r="AG661" i="56"/>
  <c r="W663" i="4" s="1"/>
  <c r="AG659" i="56"/>
  <c r="W661" i="4" s="1"/>
  <c r="AG642" i="56"/>
  <c r="W644" i="4" s="1"/>
  <c r="AG638" i="56"/>
  <c r="W640" i="4" s="1"/>
  <c r="AG633" i="56"/>
  <c r="W635" i="4" s="1"/>
  <c r="AG626" i="56"/>
  <c r="W628" i="4" s="1"/>
  <c r="AG624" i="56"/>
  <c r="W626" i="4" s="1"/>
  <c r="AG623" i="56"/>
  <c r="W625" i="4" s="1"/>
  <c r="AG621" i="56"/>
  <c r="W623" i="4" s="1"/>
  <c r="AG540" i="56"/>
  <c r="W542" i="4" s="1"/>
  <c r="AG539" i="56"/>
  <c r="W541" i="4" s="1"/>
  <c r="AG538" i="56"/>
  <c r="W540" i="4" s="1"/>
  <c r="AG537" i="56"/>
  <c r="W539" i="4" s="1"/>
  <c r="AG536" i="56"/>
  <c r="W538" i="4" s="1"/>
  <c r="AG535" i="56"/>
  <c r="W537" i="4" s="1"/>
  <c r="AG534" i="56"/>
  <c r="W536" i="4" s="1"/>
  <c r="AG533" i="56"/>
  <c r="W535" i="4" s="1"/>
  <c r="AG532" i="56"/>
  <c r="W534" i="4" s="1"/>
  <c r="AG531" i="56"/>
  <c r="W533" i="4" s="1"/>
  <c r="AG530" i="56"/>
  <c r="W532" i="4" s="1"/>
  <c r="AG529" i="56"/>
  <c r="W531" i="4" s="1"/>
  <c r="AG528" i="56"/>
  <c r="W530" i="4" s="1"/>
  <c r="AG527" i="56"/>
  <c r="W529" i="4" s="1"/>
  <c r="AG526" i="56"/>
  <c r="W528" i="4" s="1"/>
  <c r="AG525" i="56"/>
  <c r="W527" i="4" s="1"/>
  <c r="AG524" i="56"/>
  <c r="W526" i="4" s="1"/>
  <c r="AG523" i="56"/>
  <c r="W525" i="4" s="1"/>
  <c r="AG522" i="56"/>
  <c r="W524" i="4" s="1"/>
  <c r="AG521" i="56"/>
  <c r="W523" i="4" s="1"/>
  <c r="AG518" i="56"/>
  <c r="W520" i="4" s="1"/>
  <c r="AG517" i="56"/>
  <c r="W519" i="4" s="1"/>
  <c r="AG516" i="56"/>
  <c r="W518" i="4" s="1"/>
  <c r="AG515" i="56"/>
  <c r="W517" i="4" s="1"/>
  <c r="AG514" i="56"/>
  <c r="W516" i="4" s="1"/>
  <c r="AG513" i="56"/>
  <c r="W515" i="4" s="1"/>
  <c r="AG512" i="56"/>
  <c r="W514" i="4" s="1"/>
  <c r="AG511" i="56"/>
  <c r="W513" i="4" s="1"/>
  <c r="AG510" i="56"/>
  <c r="W512" i="4" s="1"/>
  <c r="AG509" i="56"/>
  <c r="W511" i="4" s="1"/>
  <c r="AG508" i="56"/>
  <c r="W510" i="4" s="1"/>
  <c r="AG507" i="56"/>
  <c r="W509" i="4" s="1"/>
  <c r="AG506" i="56"/>
  <c r="W508" i="4" s="1"/>
  <c r="AG505" i="56"/>
  <c r="W507" i="4" s="1"/>
  <c r="AG504" i="56"/>
  <c r="W506" i="4" s="1"/>
  <c r="AG503" i="56"/>
  <c r="W505" i="4" s="1"/>
  <c r="AG502" i="56"/>
  <c r="W504" i="4" s="1"/>
  <c r="AG501" i="56"/>
  <c r="W503" i="4" s="1"/>
  <c r="AG500" i="56"/>
  <c r="W502" i="4" s="1"/>
  <c r="AG499" i="56"/>
  <c r="W501" i="4" s="1"/>
  <c r="AG498" i="56"/>
  <c r="W500" i="4" s="1"/>
  <c r="AG497" i="56"/>
  <c r="W499" i="4" s="1"/>
  <c r="AG496" i="56"/>
  <c r="W498" i="4" s="1"/>
  <c r="AG495" i="56"/>
  <c r="W497" i="4" s="1"/>
  <c r="AG494" i="56"/>
  <c r="W496" i="4" s="1"/>
  <c r="AG493" i="56"/>
  <c r="W495" i="4" s="1"/>
  <c r="AG492" i="56"/>
  <c r="W494" i="4" s="1"/>
  <c r="AG490" i="56"/>
  <c r="W492" i="4" s="1"/>
  <c r="AG489" i="56"/>
  <c r="W491" i="4" s="1"/>
  <c r="AG488" i="56"/>
  <c r="W490" i="4" s="1"/>
  <c r="AG487" i="56"/>
  <c r="W489" i="4" s="1"/>
  <c r="AG486" i="56"/>
  <c r="W488" i="4" s="1"/>
  <c r="AG485" i="56"/>
  <c r="W487" i="4" s="1"/>
  <c r="AG484" i="56"/>
  <c r="W486" i="4" s="1"/>
  <c r="AG483" i="56"/>
  <c r="W485" i="4" s="1"/>
  <c r="AG482" i="56"/>
  <c r="W484" i="4" s="1"/>
  <c r="AG481" i="56"/>
  <c r="W483" i="4" s="1"/>
  <c r="AG480" i="56"/>
  <c r="W482" i="4" s="1"/>
  <c r="AG479" i="56"/>
  <c r="W481" i="4" s="1"/>
  <c r="AG478" i="56"/>
  <c r="W480" i="4" s="1"/>
  <c r="AG477" i="56"/>
  <c r="W479" i="4" s="1"/>
  <c r="AG476" i="56"/>
  <c r="W478" i="4" s="1"/>
  <c r="AG475" i="56"/>
  <c r="W477" i="4" s="1"/>
  <c r="AG474" i="56"/>
  <c r="W476" i="4" s="1"/>
  <c r="AG473" i="56"/>
  <c r="W475" i="4" s="1"/>
  <c r="AG472" i="56"/>
  <c r="W474" i="4" s="1"/>
  <c r="AG471" i="56"/>
  <c r="W473" i="4" s="1"/>
  <c r="AG470" i="56"/>
  <c r="W472" i="4" s="1"/>
  <c r="AG469" i="56"/>
  <c r="W471" i="4" s="1"/>
  <c r="AG468" i="56"/>
  <c r="W470" i="4" s="1"/>
  <c r="AG467" i="56"/>
  <c r="W469" i="4" s="1"/>
  <c r="AG463" i="56"/>
  <c r="W468" i="4" s="1"/>
  <c r="AG465" i="56"/>
  <c r="W467" i="4" s="1"/>
  <c r="AG464" i="56"/>
  <c r="W466" i="4" s="1"/>
  <c r="AG147" i="56"/>
  <c r="AG412" i="56"/>
  <c r="AG461" i="56"/>
  <c r="W463" i="4" s="1"/>
  <c r="AG460" i="56"/>
  <c r="W462" i="4" s="1"/>
  <c r="AG459" i="56"/>
  <c r="W461" i="4" s="1"/>
  <c r="AG458" i="56"/>
  <c r="W460" i="4" s="1"/>
  <c r="AG457" i="56"/>
  <c r="W459" i="4" s="1"/>
  <c r="AG456" i="56"/>
  <c r="W458" i="4" s="1"/>
  <c r="AG455" i="56"/>
  <c r="W457" i="4" s="1"/>
  <c r="AG454" i="56"/>
  <c r="W456" i="4" s="1"/>
  <c r="AG453" i="56"/>
  <c r="W455" i="4" s="1"/>
  <c r="AG452" i="56"/>
  <c r="W454" i="4" s="1"/>
  <c r="AG451" i="56"/>
  <c r="W453" i="4" s="1"/>
  <c r="AG450" i="56"/>
  <c r="W452" i="4" s="1"/>
  <c r="AG449" i="56"/>
  <c r="W451" i="4" s="1"/>
  <c r="AG448" i="56"/>
  <c r="W450" i="4" s="1"/>
  <c r="AG447" i="56"/>
  <c r="W449" i="4" s="1"/>
  <c r="AG446" i="56"/>
  <c r="W448" i="4" s="1"/>
  <c r="AG445" i="56"/>
  <c r="W447" i="4" s="1"/>
  <c r="AG444" i="56"/>
  <c r="W446" i="4" s="1"/>
  <c r="AG443" i="56"/>
  <c r="W445" i="4" s="1"/>
  <c r="AG442" i="56"/>
  <c r="W444" i="4" s="1"/>
  <c r="AG441" i="56"/>
  <c r="W443" i="4" s="1"/>
  <c r="AG440" i="56"/>
  <c r="W442" i="4" s="1"/>
  <c r="AG439" i="56"/>
  <c r="W441" i="4" s="1"/>
  <c r="AG438" i="56"/>
  <c r="W440" i="4" s="1"/>
  <c r="AG437" i="56"/>
  <c r="W439" i="4" s="1"/>
  <c r="AG436" i="56"/>
  <c r="W438" i="4" s="1"/>
  <c r="AG435" i="56"/>
  <c r="W437" i="4" s="1"/>
  <c r="AG434" i="56"/>
  <c r="W436" i="4" s="1"/>
  <c r="AG433" i="56"/>
  <c r="W435" i="4" s="1"/>
  <c r="AG432" i="56"/>
  <c r="W434" i="4" s="1"/>
  <c r="AG431" i="56"/>
  <c r="W433" i="4" s="1"/>
  <c r="AG430" i="56"/>
  <c r="W432" i="4" s="1"/>
  <c r="AG429" i="56"/>
  <c r="W431" i="4" s="1"/>
  <c r="AG428" i="56"/>
  <c r="W430" i="4" s="1"/>
  <c r="AG427" i="56"/>
  <c r="W429" i="4" s="1"/>
  <c r="AG426" i="56"/>
  <c r="W428" i="4" s="1"/>
  <c r="AG425" i="56"/>
  <c r="W427" i="4" s="1"/>
  <c r="AG424" i="56"/>
  <c r="W426" i="4" s="1"/>
  <c r="AG423" i="56"/>
  <c r="W425" i="4" s="1"/>
  <c r="AG422" i="56"/>
  <c r="W424" i="4" s="1"/>
  <c r="AG421" i="56"/>
  <c r="W423" i="4" s="1"/>
  <c r="AG420" i="56"/>
  <c r="W422" i="4" s="1"/>
  <c r="AG419" i="56"/>
  <c r="W421" i="4" s="1"/>
  <c r="AG823" i="56"/>
  <c r="AG417" i="56"/>
  <c r="W419" i="4" s="1"/>
  <c r="AG416" i="56"/>
  <c r="W418" i="4" s="1"/>
  <c r="AG415" i="56"/>
  <c r="W417" i="4" s="1"/>
  <c r="AG414" i="56"/>
  <c r="W416" i="4" s="1"/>
  <c r="AG413" i="56"/>
  <c r="W415" i="4" s="1"/>
  <c r="AG822" i="56"/>
  <c r="AG411" i="56"/>
  <c r="W413" i="4" s="1"/>
  <c r="AG410" i="56"/>
  <c r="W412" i="4" s="1"/>
  <c r="AG408" i="56"/>
  <c r="W410" i="4" s="1"/>
  <c r="AG407" i="56"/>
  <c r="W409" i="4" s="1"/>
  <c r="AG406" i="56"/>
  <c r="W408" i="4" s="1"/>
  <c r="AG393" i="56"/>
  <c r="AG404" i="56"/>
  <c r="W406" i="4" s="1"/>
  <c r="AG403" i="56"/>
  <c r="W405" i="4" s="1"/>
  <c r="AG402" i="56"/>
  <c r="W404" i="4" s="1"/>
  <c r="AG400" i="56"/>
  <c r="W402" i="4" s="1"/>
  <c r="AG399" i="56"/>
  <c r="W401" i="4" s="1"/>
  <c r="AG398" i="56"/>
  <c r="W400" i="4" s="1"/>
  <c r="AG396" i="56"/>
  <c r="W398" i="4" s="1"/>
  <c r="AG395" i="56"/>
  <c r="W397" i="4" s="1"/>
  <c r="AG394" i="56"/>
  <c r="W396" i="4" s="1"/>
  <c r="AG236" i="56"/>
  <c r="W394" i="4" s="1"/>
  <c r="AG391" i="56"/>
  <c r="W393" i="4" s="1"/>
  <c r="AG390" i="56"/>
  <c r="W392" i="4" s="1"/>
  <c r="AG388" i="56"/>
  <c r="W390" i="4" s="1"/>
  <c r="AG387" i="56"/>
  <c r="W389" i="4" s="1"/>
  <c r="AG386" i="56"/>
  <c r="W388" i="4" s="1"/>
  <c r="AG384" i="56"/>
  <c r="W386" i="4" s="1"/>
  <c r="AG383" i="56"/>
  <c r="W385" i="4" s="1"/>
  <c r="AG382" i="56"/>
  <c r="W384" i="4" s="1"/>
  <c r="AG380" i="56"/>
  <c r="W382" i="4" s="1"/>
  <c r="AG379" i="56"/>
  <c r="W381" i="4" s="1"/>
  <c r="AG378" i="56"/>
  <c r="W380" i="4" s="1"/>
  <c r="AF58" i="56"/>
  <c r="V60" i="4" s="1"/>
  <c r="AE4" i="56"/>
  <c r="U6" i="4" s="1"/>
  <c r="AF376" i="56"/>
  <c r="V378" i="4" s="1"/>
  <c r="AF372" i="56"/>
  <c r="V374" i="4" s="1"/>
  <c r="AF367" i="56"/>
  <c r="V369" i="4" s="1"/>
  <c r="AF362" i="56"/>
  <c r="AE360" i="56"/>
  <c r="AF356" i="56"/>
  <c r="AG352" i="56"/>
  <c r="AF351" i="56"/>
  <c r="AF349" i="56"/>
  <c r="AF347" i="56"/>
  <c r="AF345" i="56"/>
  <c r="AE344" i="56"/>
  <c r="AF343" i="56"/>
  <c r="AF341" i="56"/>
  <c r="AF338" i="56"/>
  <c r="AF336" i="56"/>
  <c r="AE336" i="56"/>
  <c r="AF334" i="56"/>
  <c r="AF763" i="56"/>
  <c r="AF330" i="56"/>
  <c r="AF328" i="56"/>
  <c r="AF326" i="56"/>
  <c r="AF325" i="56"/>
  <c r="AF324" i="56"/>
  <c r="AF322" i="56"/>
  <c r="AE321" i="56"/>
  <c r="AF320" i="56"/>
  <c r="AF317" i="56"/>
  <c r="AF315" i="56"/>
  <c r="AF313" i="56"/>
  <c r="AF311" i="56"/>
  <c r="AF309" i="56"/>
  <c r="AF307" i="56"/>
  <c r="AF305" i="56"/>
  <c r="V307" i="4" s="1"/>
  <c r="AE305" i="56"/>
  <c r="U307" i="4" s="1"/>
  <c r="AF303" i="56"/>
  <c r="V305" i="4" s="1"/>
  <c r="AF301" i="56"/>
  <c r="V303" i="4" s="1"/>
  <c r="AF299" i="56"/>
  <c r="V301" i="4" s="1"/>
  <c r="AF297" i="56"/>
  <c r="V299" i="4" s="1"/>
  <c r="AF295" i="56"/>
  <c r="V297" i="4" s="1"/>
  <c r="AF293" i="56"/>
  <c r="V295" i="4" s="1"/>
  <c r="AF291" i="56"/>
  <c r="V293" i="4" s="1"/>
  <c r="AF289" i="56"/>
  <c r="V291" i="4" s="1"/>
  <c r="AE289" i="56"/>
  <c r="U291" i="4" s="1"/>
  <c r="AF287" i="56"/>
  <c r="V289" i="4" s="1"/>
  <c r="AF285" i="56"/>
  <c r="V287" i="4" s="1"/>
  <c r="AF283" i="56"/>
  <c r="V285" i="4" s="1"/>
  <c r="AF282" i="56"/>
  <c r="V284" i="4" s="1"/>
  <c r="AF280" i="56"/>
  <c r="V282" i="4" s="1"/>
  <c r="AF278" i="56"/>
  <c r="V280" i="4" s="1"/>
  <c r="AF276" i="56"/>
  <c r="V278" i="4" s="1"/>
  <c r="AF274" i="56"/>
  <c r="V276" i="4" s="1"/>
  <c r="AE273" i="56"/>
  <c r="U275" i="4" s="1"/>
  <c r="AF272" i="56"/>
  <c r="V274" i="4" s="1"/>
  <c r="AF270" i="56"/>
  <c r="V272" i="4" s="1"/>
  <c r="AF268" i="56"/>
  <c r="V270" i="4" s="1"/>
  <c r="AG267" i="56"/>
  <c r="W269" i="4" s="1"/>
  <c r="AF266" i="56"/>
  <c r="V268" i="4" s="1"/>
  <c r="AF264" i="56"/>
  <c r="V266" i="4" s="1"/>
  <c r="AF262" i="56"/>
  <c r="V264" i="4" s="1"/>
  <c r="AF260" i="56"/>
  <c r="V262" i="4" s="1"/>
  <c r="AF258" i="56"/>
  <c r="V260" i="4" s="1"/>
  <c r="AE257" i="56"/>
  <c r="U259" i="4" s="1"/>
  <c r="AF256" i="56"/>
  <c r="V258" i="4" s="1"/>
  <c r="AF254" i="56"/>
  <c r="V256" i="4" s="1"/>
  <c r="AF252" i="56"/>
  <c r="V254" i="4" s="1"/>
  <c r="AF250" i="56"/>
  <c r="V252" i="4" s="1"/>
  <c r="AF248" i="56"/>
  <c r="V250" i="4" s="1"/>
  <c r="AF246" i="56"/>
  <c r="V248" i="4" s="1"/>
  <c r="AF244" i="56"/>
  <c r="V246" i="4" s="1"/>
  <c r="AF706" i="56"/>
  <c r="AF240" i="56"/>
  <c r="V242" i="4" s="1"/>
  <c r="AF239" i="56"/>
  <c r="V241" i="4" s="1"/>
  <c r="AF178" i="56"/>
  <c r="AF233" i="56"/>
  <c r="V235" i="4" s="1"/>
  <c r="AF231" i="56"/>
  <c r="V233" i="4" s="1"/>
  <c r="AF229" i="56"/>
  <c r="V231" i="4" s="1"/>
  <c r="AE229" i="56"/>
  <c r="U231" i="4" s="1"/>
  <c r="AF227" i="56"/>
  <c r="V229" i="4" s="1"/>
  <c r="AE3" i="56"/>
  <c r="AE376" i="56"/>
  <c r="U378" i="4" s="1"/>
  <c r="AF374" i="56"/>
  <c r="V376" i="4" s="1"/>
  <c r="AF369" i="56"/>
  <c r="V371" i="4" s="1"/>
  <c r="AE368" i="56"/>
  <c r="U370" i="4" s="1"/>
  <c r="AF366" i="56"/>
  <c r="V368" i="4" s="1"/>
  <c r="AF364" i="56"/>
  <c r="V366" i="4" s="1"/>
  <c r="AF360" i="56"/>
  <c r="AF358" i="56"/>
  <c r="AF353" i="56"/>
  <c r="AE352" i="56"/>
  <c r="AE69" i="56"/>
  <c r="U71" i="4" s="1"/>
  <c r="AE35" i="56"/>
  <c r="U37" i="4" s="1"/>
  <c r="AF90" i="56"/>
  <c r="V92" i="4" s="1"/>
  <c r="AE77" i="56"/>
  <c r="U79" i="4" s="1"/>
  <c r="AF74" i="56"/>
  <c r="V76" i="4" s="1"/>
  <c r="AG68" i="56"/>
  <c r="W70" i="4" s="1"/>
  <c r="AE45" i="56"/>
  <c r="U47" i="4" s="1"/>
  <c r="AF41" i="56"/>
  <c r="V43" i="4" s="1"/>
  <c r="AG26" i="56"/>
  <c r="W28" i="4" s="1"/>
  <c r="AF20" i="56"/>
  <c r="V22" i="4" s="1"/>
  <c r="AF225" i="56"/>
  <c r="V227" i="4" s="1"/>
  <c r="AF223" i="56"/>
  <c r="V225" i="4" s="1"/>
  <c r="AF220" i="56"/>
  <c r="V222" i="4" s="1"/>
  <c r="AF217" i="56"/>
  <c r="V219" i="4" s="1"/>
  <c r="AF215" i="56"/>
  <c r="V217" i="4" s="1"/>
  <c r="AF213" i="56"/>
  <c r="V215" i="4" s="1"/>
  <c r="AF211" i="56"/>
  <c r="V213" i="4" s="1"/>
  <c r="AF209" i="56"/>
  <c r="V211" i="4" s="1"/>
  <c r="AF207" i="56"/>
  <c r="V209" i="4" s="1"/>
  <c r="AF205" i="56"/>
  <c r="V207" i="4" s="1"/>
  <c r="AF203" i="56"/>
  <c r="V205" i="4" s="1"/>
  <c r="AF201" i="56"/>
  <c r="V203" i="4" s="1"/>
  <c r="AF199" i="56"/>
  <c r="V201" i="4" s="1"/>
  <c r="AF197" i="56"/>
  <c r="V199" i="4" s="1"/>
  <c r="AE197" i="56"/>
  <c r="U199" i="4" s="1"/>
  <c r="AF195" i="56"/>
  <c r="V197" i="4" s="1"/>
  <c r="AF193" i="56"/>
  <c r="V195" i="4" s="1"/>
  <c r="AF191" i="56"/>
  <c r="V193" i="4" s="1"/>
  <c r="AF189" i="56"/>
  <c r="V191" i="4" s="1"/>
  <c r="AF187" i="56"/>
  <c r="V189" i="4" s="1"/>
  <c r="AF186" i="56"/>
  <c r="V188" i="4" s="1"/>
  <c r="AF184" i="56"/>
  <c r="V186" i="4" s="1"/>
  <c r="AF182" i="56"/>
  <c r="V184" i="4" s="1"/>
  <c r="AF180" i="56"/>
  <c r="V182" i="4" s="1"/>
  <c r="AF705" i="56"/>
  <c r="AF176" i="56"/>
  <c r="V178" i="4" s="1"/>
  <c r="AF175" i="56"/>
  <c r="V177" i="4" s="1"/>
  <c r="AE173" i="56"/>
  <c r="U175" i="4" s="1"/>
  <c r="AF171" i="56"/>
  <c r="V173" i="4" s="1"/>
  <c r="AF170" i="56"/>
  <c r="V172" i="4" s="1"/>
  <c r="AF169" i="56"/>
  <c r="V171" i="4" s="1"/>
  <c r="AF168" i="56"/>
  <c r="V170" i="4" s="1"/>
  <c r="AF165" i="56"/>
  <c r="V167" i="4" s="1"/>
  <c r="AE165" i="56"/>
  <c r="U167" i="4" s="1"/>
  <c r="AF163" i="56"/>
  <c r="V165" i="4" s="1"/>
  <c r="AF162" i="56"/>
  <c r="V164" i="4" s="1"/>
  <c r="AF160" i="56"/>
  <c r="V162" i="4" s="1"/>
  <c r="AF157" i="56"/>
  <c r="V159" i="4" s="1"/>
  <c r="AF155" i="56"/>
  <c r="V157" i="4" s="1"/>
  <c r="AF154" i="56"/>
  <c r="V156" i="4" s="1"/>
  <c r="AG153" i="56"/>
  <c r="W155" i="4" s="1"/>
  <c r="AF152" i="56"/>
  <c r="V154" i="4" s="1"/>
  <c r="AF151" i="56"/>
  <c r="V153" i="4" s="1"/>
  <c r="AF150" i="56"/>
  <c r="V152" i="4" s="1"/>
  <c r="AF149" i="56"/>
  <c r="V151" i="4" s="1"/>
  <c r="AF148" i="56"/>
  <c r="V150" i="4" s="1"/>
  <c r="AF145" i="56"/>
  <c r="V147" i="4" s="1"/>
  <c r="AF144" i="56"/>
  <c r="V146" i="4" s="1"/>
  <c r="AF142" i="56"/>
  <c r="V144" i="4" s="1"/>
  <c r="AE141" i="56"/>
  <c r="U143" i="4" s="1"/>
  <c r="AF135" i="56"/>
  <c r="V137" i="4" s="1"/>
  <c r="AE133" i="56"/>
  <c r="U135" i="4" s="1"/>
  <c r="AF132" i="56"/>
  <c r="V134" i="4" s="1"/>
  <c r="AF129" i="56"/>
  <c r="V131" i="4" s="1"/>
  <c r="AF125" i="56"/>
  <c r="V127" i="4" s="1"/>
  <c r="AF123" i="56"/>
  <c r="V125" i="4" s="1"/>
  <c r="AF122" i="56"/>
  <c r="V124" i="4" s="1"/>
  <c r="AF119" i="56"/>
  <c r="V121" i="4" s="1"/>
  <c r="AF117" i="56"/>
  <c r="V119" i="4" s="1"/>
  <c r="AF111" i="56"/>
  <c r="V113" i="4" s="1"/>
  <c r="AE109" i="56"/>
  <c r="U111" i="4" s="1"/>
  <c r="AF108" i="56"/>
  <c r="V110" i="4" s="1"/>
  <c r="AF105" i="56"/>
  <c r="V107" i="4" s="1"/>
  <c r="AF104" i="56"/>
  <c r="V106" i="4" s="1"/>
  <c r="AF102" i="56"/>
  <c r="V104" i="4" s="1"/>
  <c r="AE101" i="56"/>
  <c r="U103" i="4" s="1"/>
  <c r="AF98" i="56"/>
  <c r="V100" i="4" s="1"/>
  <c r="AF97" i="56"/>
  <c r="V99" i="4" s="1"/>
  <c r="AF89" i="56"/>
  <c r="V91" i="4" s="1"/>
  <c r="AF82" i="56"/>
  <c r="V84" i="4" s="1"/>
  <c r="AF81" i="56"/>
  <c r="V83" i="4" s="1"/>
  <c r="AF73" i="56"/>
  <c r="V75" i="4" s="1"/>
  <c r="AF66" i="56"/>
  <c r="V68" i="4" s="1"/>
  <c r="AF65" i="56"/>
  <c r="V67" i="4" s="1"/>
  <c r="AF57" i="56"/>
  <c r="V59" i="4" s="1"/>
  <c r="AF50" i="56"/>
  <c r="V52" i="4" s="1"/>
  <c r="AF49" i="56"/>
  <c r="V51" i="4" s="1"/>
  <c r="AF40" i="56"/>
  <c r="V42" i="4" s="1"/>
  <c r="AF30" i="56"/>
  <c r="V32" i="4" s="1"/>
  <c r="AF29" i="56"/>
  <c r="V31" i="4" s="1"/>
  <c r="AF18" i="56"/>
  <c r="V20" i="4" s="1"/>
  <c r="AF9" i="56"/>
  <c r="V11" i="4" s="1"/>
  <c r="AF8" i="56"/>
  <c r="V10" i="4" s="1"/>
  <c r="AE93" i="56"/>
  <c r="U95" i="4" s="1"/>
  <c r="AE85" i="56"/>
  <c r="U87" i="4" s="1"/>
  <c r="AE61" i="56"/>
  <c r="U63" i="4" s="1"/>
  <c r="AE53" i="56"/>
  <c r="U55" i="4" s="1"/>
  <c r="AE24" i="56"/>
  <c r="U26" i="4" s="1"/>
  <c r="AE14" i="56"/>
  <c r="U16" i="4" s="1"/>
  <c r="AF143" i="56"/>
  <c r="V145" i="4" s="1"/>
  <c r="AF141" i="56"/>
  <c r="V143" i="4" s="1"/>
  <c r="AF130" i="56"/>
  <c r="V132" i="4" s="1"/>
  <c r="AF124" i="56"/>
  <c r="V126" i="4" s="1"/>
  <c r="AF118" i="56"/>
  <c r="V120" i="4" s="1"/>
  <c r="AF116" i="56"/>
  <c r="V118" i="4" s="1"/>
  <c r="AF103" i="56"/>
  <c r="V105" i="4" s="1"/>
  <c r="AF3" i="56"/>
  <c r="V5" i="4" s="1"/>
  <c r="AE374" i="56"/>
  <c r="U376" i="4" s="1"/>
  <c r="AE372" i="56"/>
  <c r="U374" i="4" s="1"/>
  <c r="AE370" i="56"/>
  <c r="U372" i="4" s="1"/>
  <c r="AE366" i="56"/>
  <c r="U368" i="4" s="1"/>
  <c r="AE364" i="56"/>
  <c r="U366" i="4" s="1"/>
  <c r="AE362" i="56"/>
  <c r="AE358" i="56"/>
  <c r="AE356" i="56"/>
  <c r="AE354" i="56"/>
  <c r="AE350" i="56"/>
  <c r="AE348" i="56"/>
  <c r="AE346" i="56"/>
  <c r="AE342" i="56"/>
  <c r="AE340" i="56"/>
  <c r="AE338" i="56"/>
  <c r="AE333" i="56"/>
  <c r="AE329" i="56"/>
  <c r="AE325" i="56"/>
  <c r="AE317" i="56"/>
  <c r="AE313" i="56"/>
  <c r="AE309" i="56"/>
  <c r="AE301" i="56"/>
  <c r="U303" i="4" s="1"/>
  <c r="AE297" i="56"/>
  <c r="U299" i="4" s="1"/>
  <c r="AE293" i="56"/>
  <c r="U295" i="4" s="1"/>
  <c r="AE285" i="56"/>
  <c r="U287" i="4" s="1"/>
  <c r="AE281" i="56"/>
  <c r="U283" i="4" s="1"/>
  <c r="AE277" i="56"/>
  <c r="U279" i="4" s="1"/>
  <c r="AE269" i="56"/>
  <c r="U271" i="4" s="1"/>
  <c r="AE265" i="56"/>
  <c r="U267" i="4" s="1"/>
  <c r="AE261" i="56"/>
  <c r="U263" i="4" s="1"/>
  <c r="AE253" i="56"/>
  <c r="U255" i="4" s="1"/>
  <c r="AE245" i="56"/>
  <c r="U247" i="4" s="1"/>
  <c r="AE237" i="56"/>
  <c r="U239" i="4" s="1"/>
  <c r="AE221" i="56"/>
  <c r="U223" i="4" s="1"/>
  <c r="AE213" i="56"/>
  <c r="U215" i="4" s="1"/>
  <c r="AE205" i="56"/>
  <c r="U207" i="4" s="1"/>
  <c r="AE189" i="56"/>
  <c r="U191" i="4" s="1"/>
  <c r="AE181" i="56"/>
  <c r="U183" i="4" s="1"/>
  <c r="AE157" i="56"/>
  <c r="U159" i="4" s="1"/>
  <c r="AE149" i="56"/>
  <c r="U151" i="4" s="1"/>
  <c r="AE125" i="56"/>
  <c r="U127" i="4" s="1"/>
  <c r="AE117" i="56"/>
  <c r="U119" i="4" s="1"/>
  <c r="AF375" i="56"/>
  <c r="V377" i="4" s="1"/>
  <c r="AF368" i="56"/>
  <c r="V370" i="4" s="1"/>
  <c r="AF363" i="56"/>
  <c r="V365" i="4" s="1"/>
  <c r="AF359" i="56"/>
  <c r="AF355" i="56"/>
  <c r="AF354" i="56"/>
  <c r="AF352" i="56"/>
  <c r="AF348" i="56"/>
  <c r="AF346" i="56"/>
  <c r="AF344" i="56"/>
  <c r="AF337" i="56"/>
  <c r="AF333" i="56"/>
  <c r="AF329" i="56"/>
  <c r="AF321" i="56"/>
  <c r="AF319" i="56"/>
  <c r="AF318" i="56"/>
  <c r="AF316" i="56"/>
  <c r="AF312" i="56"/>
  <c r="AF308" i="56"/>
  <c r="AF306" i="56"/>
  <c r="AF302" i="56"/>
  <c r="V304" i="4" s="1"/>
  <c r="AF298" i="56"/>
  <c r="V300" i="4" s="1"/>
  <c r="AF296" i="56"/>
  <c r="V298" i="4" s="1"/>
  <c r="AF294" i="56"/>
  <c r="V296" i="4" s="1"/>
  <c r="AF292" i="56"/>
  <c r="V294" i="4" s="1"/>
  <c r="AF286" i="56"/>
  <c r="V288" i="4" s="1"/>
  <c r="AF284" i="56"/>
  <c r="V286" i="4" s="1"/>
  <c r="AF279" i="56"/>
  <c r="V281" i="4" s="1"/>
  <c r="AF275" i="56"/>
  <c r="V277" i="4" s="1"/>
  <c r="AF271" i="56"/>
  <c r="V273" i="4" s="1"/>
  <c r="AF267" i="56"/>
  <c r="V269" i="4" s="1"/>
  <c r="AF261" i="56"/>
  <c r="V263" i="4" s="1"/>
  <c r="AF257" i="56"/>
  <c r="V259" i="4" s="1"/>
  <c r="AF255" i="56"/>
  <c r="V257" i="4" s="1"/>
  <c r="AF249" i="56"/>
  <c r="V251" i="4" s="1"/>
  <c r="AF247" i="56"/>
  <c r="V249" i="4" s="1"/>
  <c r="AF243" i="56"/>
  <c r="V245" i="4" s="1"/>
  <c r="AF238" i="56"/>
  <c r="V240" i="4" s="1"/>
  <c r="AF237" i="56"/>
  <c r="V239" i="4" s="1"/>
  <c r="AF232" i="56"/>
  <c r="V234" i="4" s="1"/>
  <c r="AF228" i="56"/>
  <c r="V230" i="4" s="1"/>
  <c r="AF224" i="56"/>
  <c r="V226" i="4" s="1"/>
  <c r="AF214" i="56"/>
  <c r="V216" i="4" s="1"/>
  <c r="AF13" i="56"/>
  <c r="AF206" i="56"/>
  <c r="V208" i="4" s="1"/>
  <c r="AF200" i="56"/>
  <c r="V202" i="4" s="1"/>
  <c r="AF194" i="56"/>
  <c r="V196" i="4" s="1"/>
  <c r="AF192" i="56"/>
  <c r="V194" i="4" s="1"/>
  <c r="AF188" i="56"/>
  <c r="V190" i="4" s="1"/>
  <c r="AF185" i="56"/>
  <c r="V187" i="4" s="1"/>
  <c r="AF181" i="56"/>
  <c r="V183" i="4" s="1"/>
  <c r="AF177" i="56"/>
  <c r="V179" i="4" s="1"/>
  <c r="AF172" i="56"/>
  <c r="V174" i="4" s="1"/>
  <c r="AF164" i="56"/>
  <c r="V166" i="4" s="1"/>
  <c r="AF156" i="56"/>
  <c r="V158" i="4" s="1"/>
  <c r="AF210" i="56"/>
  <c r="AF332" i="56"/>
  <c r="AF140" i="56"/>
  <c r="V142" i="4" s="1"/>
  <c r="AF139" i="56"/>
  <c r="V141" i="4" s="1"/>
  <c r="AF138" i="56"/>
  <c r="V140" i="4" s="1"/>
  <c r="AF137" i="56"/>
  <c r="V139" i="4" s="1"/>
  <c r="AF136" i="56"/>
  <c r="V138" i="4" s="1"/>
  <c r="AF134" i="56"/>
  <c r="V136" i="4" s="1"/>
  <c r="AF133" i="56"/>
  <c r="V135" i="4" s="1"/>
  <c r="AF131" i="56"/>
  <c r="V133" i="4" s="1"/>
  <c r="AF128" i="56"/>
  <c r="V130" i="4" s="1"/>
  <c r="AF127" i="56"/>
  <c r="V129" i="4" s="1"/>
  <c r="AF126" i="56"/>
  <c r="V128" i="4" s="1"/>
  <c r="AF121" i="56"/>
  <c r="V123" i="4" s="1"/>
  <c r="AF120" i="56"/>
  <c r="V122" i="4" s="1"/>
  <c r="AF115" i="56"/>
  <c r="V117" i="4" s="1"/>
  <c r="AF114" i="56"/>
  <c r="V116" i="4" s="1"/>
  <c r="AF113" i="56"/>
  <c r="V115" i="4" s="1"/>
  <c r="AF112" i="56"/>
  <c r="V114" i="4" s="1"/>
  <c r="AF110" i="56"/>
  <c r="V112" i="4" s="1"/>
  <c r="AF109" i="56"/>
  <c r="V111" i="4" s="1"/>
  <c r="AF107" i="56"/>
  <c r="V109" i="4" s="1"/>
  <c r="AF106" i="56"/>
  <c r="V108" i="4" s="1"/>
  <c r="AF101" i="56"/>
  <c r="V103" i="4" s="1"/>
  <c r="AF377" i="56"/>
  <c r="V379" i="4" s="1"/>
  <c r="AF373" i="56"/>
  <c r="V375" i="4" s="1"/>
  <c r="AF371" i="56"/>
  <c r="V373" i="4" s="1"/>
  <c r="AF370" i="56"/>
  <c r="V372" i="4" s="1"/>
  <c r="AF365" i="56"/>
  <c r="V367" i="4" s="1"/>
  <c r="AF361" i="56"/>
  <c r="AF357" i="56"/>
  <c r="AF350" i="56"/>
  <c r="AF342" i="56"/>
  <c r="AF340" i="56"/>
  <c r="AF339" i="56"/>
  <c r="AF335" i="56"/>
  <c r="V336" i="4" s="1"/>
  <c r="AF331" i="56"/>
  <c r="AF327" i="56"/>
  <c r="AF323" i="56"/>
  <c r="AF314" i="56"/>
  <c r="V315" i="4" s="1"/>
  <c r="AF310" i="56"/>
  <c r="AF304" i="56"/>
  <c r="V306" i="4" s="1"/>
  <c r="AF300" i="56"/>
  <c r="V302" i="4" s="1"/>
  <c r="AF290" i="56"/>
  <c r="V292" i="4" s="1"/>
  <c r="AF288" i="56"/>
  <c r="V290" i="4" s="1"/>
  <c r="AF281" i="56"/>
  <c r="V283" i="4" s="1"/>
  <c r="AF277" i="56"/>
  <c r="V279" i="4" s="1"/>
  <c r="AF273" i="56"/>
  <c r="V275" i="4" s="1"/>
  <c r="AF269" i="56"/>
  <c r="V271" i="4" s="1"/>
  <c r="AF265" i="56"/>
  <c r="V267" i="4" s="1"/>
  <c r="AF263" i="56"/>
  <c r="V265" i="4" s="1"/>
  <c r="AF259" i="56"/>
  <c r="V261" i="4" s="1"/>
  <c r="AF253" i="56"/>
  <c r="V255" i="4" s="1"/>
  <c r="AF251" i="56"/>
  <c r="V253" i="4" s="1"/>
  <c r="AF245" i="56"/>
  <c r="V247" i="4" s="1"/>
  <c r="AF241" i="56"/>
  <c r="V243" i="4" s="1"/>
  <c r="AF235" i="56"/>
  <c r="V237" i="4" s="1"/>
  <c r="AF234" i="56"/>
  <c r="V236" i="4" s="1"/>
  <c r="AF230" i="56"/>
  <c r="V232" i="4" s="1"/>
  <c r="AF226" i="56"/>
  <c r="V228" i="4" s="1"/>
  <c r="AF222" i="56"/>
  <c r="V224" i="4" s="1"/>
  <c r="AF221" i="56"/>
  <c r="V223" i="4" s="1"/>
  <c r="AF219" i="56"/>
  <c r="V221" i="4" s="1"/>
  <c r="AF218" i="56"/>
  <c r="V220" i="4" s="1"/>
  <c r="AF216" i="56"/>
  <c r="V218" i="4" s="1"/>
  <c r="AF212" i="56"/>
  <c r="V214" i="4" s="1"/>
  <c r="AF208" i="56"/>
  <c r="V210" i="4" s="1"/>
  <c r="AF204" i="56"/>
  <c r="V206" i="4" s="1"/>
  <c r="AF202" i="56"/>
  <c r="V204" i="4" s="1"/>
  <c r="AF198" i="56"/>
  <c r="V200" i="4" s="1"/>
  <c r="AF196" i="56"/>
  <c r="V198" i="4" s="1"/>
  <c r="AF190" i="56"/>
  <c r="V192" i="4" s="1"/>
  <c r="AF183" i="56"/>
  <c r="V185" i="4" s="1"/>
  <c r="AF179" i="56"/>
  <c r="V181" i="4" s="1"/>
  <c r="AF174" i="56"/>
  <c r="V176" i="4" s="1"/>
  <c r="AF173" i="56"/>
  <c r="V175" i="4" s="1"/>
  <c r="AF167" i="56"/>
  <c r="V169" i="4" s="1"/>
  <c r="AF166" i="56"/>
  <c r="V168" i="4" s="1"/>
  <c r="AF161" i="56"/>
  <c r="V163" i="4" s="1"/>
  <c r="AF159" i="56"/>
  <c r="V161" i="4" s="1"/>
  <c r="AF158" i="56"/>
  <c r="V160" i="4" s="1"/>
  <c r="AF153" i="56"/>
  <c r="V155" i="4" s="1"/>
  <c r="AG377" i="56"/>
  <c r="W379" i="4" s="1"/>
  <c r="AG376" i="56"/>
  <c r="W378" i="4" s="1"/>
  <c r="AG375" i="56"/>
  <c r="W377" i="4" s="1"/>
  <c r="AG374" i="56"/>
  <c r="W376" i="4" s="1"/>
  <c r="AG373" i="56"/>
  <c r="W375" i="4" s="1"/>
  <c r="AG372" i="56"/>
  <c r="W374" i="4" s="1"/>
  <c r="AG371" i="56"/>
  <c r="W373" i="4" s="1"/>
  <c r="AG370" i="56"/>
  <c r="W372" i="4" s="1"/>
  <c r="AG369" i="56"/>
  <c r="W371" i="4" s="1"/>
  <c r="AG368" i="56"/>
  <c r="W370" i="4" s="1"/>
  <c r="AG367" i="56"/>
  <c r="W369" i="4" s="1"/>
  <c r="AG366" i="56"/>
  <c r="W368" i="4" s="1"/>
  <c r="AG365" i="56"/>
  <c r="W367" i="4" s="1"/>
  <c r="AG364" i="56"/>
  <c r="W366" i="4" s="1"/>
  <c r="AG363" i="56"/>
  <c r="W365" i="4" s="1"/>
  <c r="AG362" i="56"/>
  <c r="AG361" i="56"/>
  <c r="AG360" i="56"/>
  <c r="AG359" i="56"/>
  <c r="AG358" i="56"/>
  <c r="AG357" i="56"/>
  <c r="AG356" i="56"/>
  <c r="AG355" i="56"/>
  <c r="AG354" i="56"/>
  <c r="AG353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763" i="56"/>
  <c r="AG331" i="56"/>
  <c r="AG330" i="56"/>
  <c r="AG329" i="56"/>
  <c r="AG328" i="56"/>
  <c r="AG327" i="56"/>
  <c r="AG326" i="56"/>
  <c r="AG309" i="56"/>
  <c r="AG288" i="56"/>
  <c r="W290" i="4" s="1"/>
  <c r="AG245" i="56"/>
  <c r="W247" i="4" s="1"/>
  <c r="AG217" i="56"/>
  <c r="W219" i="4" s="1"/>
  <c r="AG185" i="56"/>
  <c r="W187" i="4" s="1"/>
  <c r="AG111" i="56"/>
  <c r="W113" i="4" s="1"/>
  <c r="AF4" i="56"/>
  <c r="V6" i="4" s="1"/>
  <c r="AE377" i="56"/>
  <c r="U379" i="4" s="1"/>
  <c r="AE373" i="56"/>
  <c r="U375" i="4" s="1"/>
  <c r="AE371" i="56"/>
  <c r="U373" i="4" s="1"/>
  <c r="AE369" i="56"/>
  <c r="U371" i="4" s="1"/>
  <c r="AE367" i="56"/>
  <c r="U369" i="4" s="1"/>
  <c r="AE361" i="56"/>
  <c r="AE355" i="56"/>
  <c r="AE353" i="56"/>
  <c r="U354" i="4" s="1"/>
  <c r="AE351" i="56"/>
  <c r="AE349" i="56"/>
  <c r="AE343" i="56"/>
  <c r="AE341" i="56"/>
  <c r="AE337" i="56"/>
  <c r="AE331" i="56"/>
  <c r="AE328" i="56"/>
  <c r="AE327" i="56"/>
  <c r="AE326" i="56"/>
  <c r="AE323" i="56"/>
  <c r="AE319" i="56"/>
  <c r="AE318" i="56"/>
  <c r="AE316" i="56"/>
  <c r="AE314" i="56"/>
  <c r="AE311" i="56"/>
  <c r="AE310" i="56"/>
  <c r="AE308" i="56"/>
  <c r="AE307" i="56"/>
  <c r="AE306" i="56"/>
  <c r="AE304" i="56"/>
  <c r="U306" i="4" s="1"/>
  <c r="AE303" i="56"/>
  <c r="U305" i="4" s="1"/>
  <c r="AE302" i="56"/>
  <c r="U304" i="4" s="1"/>
  <c r="AE300" i="56"/>
  <c r="U302" i="4" s="1"/>
  <c r="AE299" i="56"/>
  <c r="U301" i="4" s="1"/>
  <c r="AE298" i="56"/>
  <c r="U300" i="4" s="1"/>
  <c r="AE296" i="56"/>
  <c r="U298" i="4" s="1"/>
  <c r="AE295" i="56"/>
  <c r="U297" i="4" s="1"/>
  <c r="AE294" i="56"/>
  <c r="U296" i="4" s="1"/>
  <c r="AE292" i="56"/>
  <c r="U294" i="4" s="1"/>
  <c r="AE291" i="56"/>
  <c r="U293" i="4" s="1"/>
  <c r="AE290" i="56"/>
  <c r="U292" i="4" s="1"/>
  <c r="AE288" i="56"/>
  <c r="U290" i="4" s="1"/>
  <c r="AE287" i="56"/>
  <c r="U289" i="4" s="1"/>
  <c r="AE286" i="56"/>
  <c r="U288" i="4" s="1"/>
  <c r="AE284" i="56"/>
  <c r="U286" i="4" s="1"/>
  <c r="AE283" i="56"/>
  <c r="U285" i="4" s="1"/>
  <c r="AE282" i="56"/>
  <c r="U284" i="4" s="1"/>
  <c r="AE280" i="56"/>
  <c r="U282" i="4" s="1"/>
  <c r="AE279" i="56"/>
  <c r="U281" i="4" s="1"/>
  <c r="AE278" i="56"/>
  <c r="U280" i="4" s="1"/>
  <c r="AE276" i="56"/>
  <c r="U278" i="4" s="1"/>
  <c r="AE275" i="56"/>
  <c r="U277" i="4" s="1"/>
  <c r="AE274" i="56"/>
  <c r="U276" i="4" s="1"/>
  <c r="AE272" i="56"/>
  <c r="U274" i="4" s="1"/>
  <c r="AE271" i="56"/>
  <c r="U273" i="4" s="1"/>
  <c r="AE270" i="56"/>
  <c r="U272" i="4" s="1"/>
  <c r="AE268" i="56"/>
  <c r="U270" i="4" s="1"/>
  <c r="AE267" i="56"/>
  <c r="U269" i="4" s="1"/>
  <c r="AE266" i="56"/>
  <c r="U268" i="4" s="1"/>
  <c r="AE264" i="56"/>
  <c r="U266" i="4" s="1"/>
  <c r="AE263" i="56"/>
  <c r="U265" i="4" s="1"/>
  <c r="AE262" i="56"/>
  <c r="U264" i="4" s="1"/>
  <c r="AE260" i="56"/>
  <c r="U262" i="4" s="1"/>
  <c r="AE259" i="56"/>
  <c r="U261" i="4" s="1"/>
  <c r="AE258" i="56"/>
  <c r="U260" i="4" s="1"/>
  <c r="AE256" i="56"/>
  <c r="U258" i="4" s="1"/>
  <c r="AE255" i="56"/>
  <c r="U257" i="4" s="1"/>
  <c r="AE254" i="56"/>
  <c r="U256" i="4" s="1"/>
  <c r="AE252" i="56"/>
  <c r="U254" i="4" s="1"/>
  <c r="AE251" i="56"/>
  <c r="U253" i="4" s="1"/>
  <c r="AE250" i="56"/>
  <c r="U252" i="4" s="1"/>
  <c r="AE249" i="56"/>
  <c r="U251" i="4" s="1"/>
  <c r="AE248" i="56"/>
  <c r="U250" i="4" s="1"/>
  <c r="AE247" i="56"/>
  <c r="U249" i="4" s="1"/>
  <c r="AE246" i="56"/>
  <c r="U248" i="4" s="1"/>
  <c r="AE244" i="56"/>
  <c r="U246" i="4" s="1"/>
  <c r="AE243" i="56"/>
  <c r="U245" i="4" s="1"/>
  <c r="AE706" i="56"/>
  <c r="U244" i="4" s="1"/>
  <c r="AE241" i="56"/>
  <c r="U243" i="4" s="1"/>
  <c r="AE240" i="56"/>
  <c r="U242" i="4" s="1"/>
  <c r="AE239" i="56"/>
  <c r="U241" i="4" s="1"/>
  <c r="AE238" i="56"/>
  <c r="U240" i="4" s="1"/>
  <c r="AE178" i="56"/>
  <c r="AE235" i="56"/>
  <c r="U237" i="4" s="1"/>
  <c r="AE234" i="56"/>
  <c r="U236" i="4" s="1"/>
  <c r="AE233" i="56"/>
  <c r="U235" i="4" s="1"/>
  <c r="AE232" i="56"/>
  <c r="U234" i="4" s="1"/>
  <c r="AE231" i="56"/>
  <c r="U233" i="4" s="1"/>
  <c r="AE230" i="56"/>
  <c r="U232" i="4" s="1"/>
  <c r="AE228" i="56"/>
  <c r="U230" i="4" s="1"/>
  <c r="AE227" i="56"/>
  <c r="U229" i="4" s="1"/>
  <c r="AE226" i="56"/>
  <c r="U228" i="4" s="1"/>
  <c r="AE225" i="56"/>
  <c r="U227" i="4" s="1"/>
  <c r="AE224" i="56"/>
  <c r="U226" i="4" s="1"/>
  <c r="AE223" i="56"/>
  <c r="U225" i="4" s="1"/>
  <c r="AE222" i="56"/>
  <c r="U224" i="4" s="1"/>
  <c r="AE220" i="56"/>
  <c r="U222" i="4" s="1"/>
  <c r="AE219" i="56"/>
  <c r="U221" i="4" s="1"/>
  <c r="AE218" i="56"/>
  <c r="U220" i="4" s="1"/>
  <c r="AE217" i="56"/>
  <c r="U219" i="4" s="1"/>
  <c r="AE216" i="56"/>
  <c r="U218" i="4" s="1"/>
  <c r="AE215" i="56"/>
  <c r="U217" i="4" s="1"/>
  <c r="AE214" i="56"/>
  <c r="U216" i="4" s="1"/>
  <c r="AE212" i="56"/>
  <c r="U214" i="4" s="1"/>
  <c r="AE211" i="56"/>
  <c r="U213" i="4" s="1"/>
  <c r="AE13" i="56"/>
  <c r="AE209" i="56"/>
  <c r="U211" i="4" s="1"/>
  <c r="AE208" i="56"/>
  <c r="U210" i="4" s="1"/>
  <c r="AE207" i="56"/>
  <c r="U209" i="4" s="1"/>
  <c r="AE206" i="56"/>
  <c r="U208" i="4" s="1"/>
  <c r="AE204" i="56"/>
  <c r="U206" i="4" s="1"/>
  <c r="AE203" i="56"/>
  <c r="U205" i="4" s="1"/>
  <c r="AE202" i="56"/>
  <c r="U204" i="4" s="1"/>
  <c r="AE201" i="56"/>
  <c r="U203" i="4" s="1"/>
  <c r="AE200" i="56"/>
  <c r="U202" i="4" s="1"/>
  <c r="AE199" i="56"/>
  <c r="U201" i="4" s="1"/>
  <c r="AE198" i="56"/>
  <c r="U200" i="4" s="1"/>
  <c r="AE196" i="56"/>
  <c r="U198" i="4" s="1"/>
  <c r="AE195" i="56"/>
  <c r="U197" i="4" s="1"/>
  <c r="AE194" i="56"/>
  <c r="U196" i="4" s="1"/>
  <c r="AE193" i="56"/>
  <c r="U195" i="4" s="1"/>
  <c r="AE192" i="56"/>
  <c r="U194" i="4" s="1"/>
  <c r="AE191" i="56"/>
  <c r="U193" i="4" s="1"/>
  <c r="AE190" i="56"/>
  <c r="U192" i="4" s="1"/>
  <c r="AE188" i="56"/>
  <c r="U190" i="4" s="1"/>
  <c r="AE187" i="56"/>
  <c r="U189" i="4" s="1"/>
  <c r="AE186" i="56"/>
  <c r="U188" i="4" s="1"/>
  <c r="AE185" i="56"/>
  <c r="U187" i="4" s="1"/>
  <c r="AE184" i="56"/>
  <c r="U186" i="4" s="1"/>
  <c r="AE183" i="56"/>
  <c r="U185" i="4" s="1"/>
  <c r="AE182" i="56"/>
  <c r="U184" i="4" s="1"/>
  <c r="AE180" i="56"/>
  <c r="U182" i="4" s="1"/>
  <c r="AE179" i="56"/>
  <c r="U181" i="4" s="1"/>
  <c r="AE705" i="56"/>
  <c r="AE177" i="56"/>
  <c r="U179" i="4" s="1"/>
  <c r="AE176" i="56"/>
  <c r="U178" i="4" s="1"/>
  <c r="AE175" i="56"/>
  <c r="U177" i="4" s="1"/>
  <c r="AE174" i="56"/>
  <c r="U176" i="4" s="1"/>
  <c r="AE172" i="56"/>
  <c r="U174" i="4" s="1"/>
  <c r="AE171" i="56"/>
  <c r="U173" i="4" s="1"/>
  <c r="AE170" i="56"/>
  <c r="U172" i="4" s="1"/>
  <c r="AE169" i="56"/>
  <c r="U171" i="4" s="1"/>
  <c r="AE168" i="56"/>
  <c r="U170" i="4" s="1"/>
  <c r="AE167" i="56"/>
  <c r="U169" i="4" s="1"/>
  <c r="AE166" i="56"/>
  <c r="U168" i="4" s="1"/>
  <c r="AE164" i="56"/>
  <c r="U166" i="4" s="1"/>
  <c r="AE163" i="56"/>
  <c r="U165" i="4" s="1"/>
  <c r="AE162" i="56"/>
  <c r="U164" i="4" s="1"/>
  <c r="AE161" i="56"/>
  <c r="U163" i="4" s="1"/>
  <c r="AE160" i="56"/>
  <c r="U162" i="4" s="1"/>
  <c r="AE159" i="56"/>
  <c r="U161" i="4" s="1"/>
  <c r="AE158" i="56"/>
  <c r="U160" i="4" s="1"/>
  <c r="AE156" i="56"/>
  <c r="U158" i="4" s="1"/>
  <c r="AE155" i="56"/>
  <c r="U157" i="4" s="1"/>
  <c r="AE154" i="56"/>
  <c r="U156" i="4" s="1"/>
  <c r="AE153" i="56"/>
  <c r="U155" i="4" s="1"/>
  <c r="AE152" i="56"/>
  <c r="U154" i="4" s="1"/>
  <c r="AE151" i="56"/>
  <c r="U153" i="4" s="1"/>
  <c r="AE150" i="56"/>
  <c r="U152" i="4" s="1"/>
  <c r="AE148" i="56"/>
  <c r="U150" i="4" s="1"/>
  <c r="AE210" i="56"/>
  <c r="AE332" i="56"/>
  <c r="AE145" i="56"/>
  <c r="U147" i="4" s="1"/>
  <c r="AE144" i="56"/>
  <c r="U146" i="4" s="1"/>
  <c r="AE143" i="56"/>
  <c r="U145" i="4" s="1"/>
  <c r="AE142" i="56"/>
  <c r="U144" i="4" s="1"/>
  <c r="AE140" i="56"/>
  <c r="U142" i="4" s="1"/>
  <c r="AE139" i="56"/>
  <c r="U141" i="4" s="1"/>
  <c r="AE138" i="56"/>
  <c r="U140" i="4" s="1"/>
  <c r="AE137" i="56"/>
  <c r="U139" i="4" s="1"/>
  <c r="AE136" i="56"/>
  <c r="U138" i="4" s="1"/>
  <c r="AE135" i="56"/>
  <c r="U137" i="4" s="1"/>
  <c r="AE134" i="56"/>
  <c r="U136" i="4" s="1"/>
  <c r="AE132" i="56"/>
  <c r="U134" i="4" s="1"/>
  <c r="AE131" i="56"/>
  <c r="U133" i="4" s="1"/>
  <c r="AE130" i="56"/>
  <c r="U132" i="4" s="1"/>
  <c r="AE129" i="56"/>
  <c r="U131" i="4" s="1"/>
  <c r="AE128" i="56"/>
  <c r="U130" i="4" s="1"/>
  <c r="AE127" i="56"/>
  <c r="U129" i="4" s="1"/>
  <c r="AE126" i="56"/>
  <c r="U128" i="4" s="1"/>
  <c r="AE124" i="56"/>
  <c r="U126" i="4" s="1"/>
  <c r="AE123" i="56"/>
  <c r="U125" i="4" s="1"/>
  <c r="AE122" i="56"/>
  <c r="U124" i="4" s="1"/>
  <c r="AE121" i="56"/>
  <c r="U123" i="4" s="1"/>
  <c r="AE120" i="56"/>
  <c r="U122" i="4" s="1"/>
  <c r="AE119" i="56"/>
  <c r="U121" i="4" s="1"/>
  <c r="AE118" i="56"/>
  <c r="U120" i="4" s="1"/>
  <c r="AE116" i="56"/>
  <c r="U118" i="4" s="1"/>
  <c r="AE115" i="56"/>
  <c r="U117" i="4" s="1"/>
  <c r="AE114" i="56"/>
  <c r="U116" i="4" s="1"/>
  <c r="AE113" i="56"/>
  <c r="U115" i="4" s="1"/>
  <c r="AE112" i="56"/>
  <c r="U114" i="4" s="1"/>
  <c r="AE111" i="56"/>
  <c r="U113" i="4" s="1"/>
  <c r="AE110" i="56"/>
  <c r="U112" i="4" s="1"/>
  <c r="AE108" i="56"/>
  <c r="U110" i="4" s="1"/>
  <c r="AE107" i="56"/>
  <c r="U109" i="4" s="1"/>
  <c r="AE106" i="56"/>
  <c r="U108" i="4" s="1"/>
  <c r="AE105" i="56"/>
  <c r="U107" i="4" s="1"/>
  <c r="AE104" i="56"/>
  <c r="U106" i="4" s="1"/>
  <c r="AE103" i="56"/>
  <c r="U105" i="4" s="1"/>
  <c r="AE102" i="56"/>
  <c r="U104" i="4" s="1"/>
  <c r="AE100" i="56"/>
  <c r="U102" i="4" s="1"/>
  <c r="AE99" i="56"/>
  <c r="U101" i="4" s="1"/>
  <c r="AE98" i="56"/>
  <c r="U100" i="4" s="1"/>
  <c r="AE97" i="56"/>
  <c r="U99" i="4" s="1"/>
  <c r="AE96" i="56"/>
  <c r="U98" i="4" s="1"/>
  <c r="AE95" i="56"/>
  <c r="U97" i="4" s="1"/>
  <c r="AE94" i="56"/>
  <c r="U96" i="4" s="1"/>
  <c r="AE92" i="56"/>
  <c r="U94" i="4" s="1"/>
  <c r="AE91" i="56"/>
  <c r="U93" i="4" s="1"/>
  <c r="AE90" i="56"/>
  <c r="U92" i="4" s="1"/>
  <c r="AE89" i="56"/>
  <c r="U91" i="4" s="1"/>
  <c r="AE88" i="56"/>
  <c r="U90" i="4" s="1"/>
  <c r="AE87" i="56"/>
  <c r="U89" i="4" s="1"/>
  <c r="AE86" i="56"/>
  <c r="U88" i="4" s="1"/>
  <c r="AE84" i="56"/>
  <c r="U86" i="4" s="1"/>
  <c r="AE83" i="56"/>
  <c r="U85" i="4" s="1"/>
  <c r="AE82" i="56"/>
  <c r="U84" i="4" s="1"/>
  <c r="AE81" i="56"/>
  <c r="U83" i="4" s="1"/>
  <c r="AE80" i="56"/>
  <c r="U82" i="4" s="1"/>
  <c r="AE79" i="56"/>
  <c r="U81" i="4" s="1"/>
  <c r="AE78" i="56"/>
  <c r="U80" i="4" s="1"/>
  <c r="AE76" i="56"/>
  <c r="U78" i="4" s="1"/>
  <c r="AE75" i="56"/>
  <c r="U77" i="4" s="1"/>
  <c r="AE74" i="56"/>
  <c r="U76" i="4" s="1"/>
  <c r="AE73" i="56"/>
  <c r="U75" i="4" s="1"/>
  <c r="AE72" i="56"/>
  <c r="U74" i="4" s="1"/>
  <c r="AE71" i="56"/>
  <c r="U73" i="4" s="1"/>
  <c r="AE70" i="56"/>
  <c r="U72" i="4" s="1"/>
  <c r="AE68" i="56"/>
  <c r="U70" i="4" s="1"/>
  <c r="AE67" i="56"/>
  <c r="U69" i="4" s="1"/>
  <c r="AE66" i="56"/>
  <c r="U68" i="4" s="1"/>
  <c r="AE65" i="56"/>
  <c r="U67" i="4" s="1"/>
  <c r="AE64" i="56"/>
  <c r="U66" i="4" s="1"/>
  <c r="AE63" i="56"/>
  <c r="U65" i="4" s="1"/>
  <c r="AE62" i="56"/>
  <c r="U64" i="4" s="1"/>
  <c r="AE60" i="56"/>
  <c r="U62" i="4" s="1"/>
  <c r="AE59" i="56"/>
  <c r="U61" i="4" s="1"/>
  <c r="AE58" i="56"/>
  <c r="U60" i="4" s="1"/>
  <c r="AE57" i="56"/>
  <c r="U59" i="4" s="1"/>
  <c r="AE56" i="56"/>
  <c r="U58" i="4" s="1"/>
  <c r="AE55" i="56"/>
  <c r="U57" i="4" s="1"/>
  <c r="AE54" i="56"/>
  <c r="U56" i="4" s="1"/>
  <c r="AE52" i="56"/>
  <c r="U54" i="4" s="1"/>
  <c r="AE51" i="56"/>
  <c r="U53" i="4" s="1"/>
  <c r="AE50" i="56"/>
  <c r="U52" i="4" s="1"/>
  <c r="AE49" i="56"/>
  <c r="U51" i="4" s="1"/>
  <c r="AE48" i="56"/>
  <c r="U50" i="4" s="1"/>
  <c r="AE47" i="56"/>
  <c r="U49" i="4" s="1"/>
  <c r="AE46" i="56"/>
  <c r="U48" i="4" s="1"/>
  <c r="AE44" i="56"/>
  <c r="U46" i="4" s="1"/>
  <c r="AE43" i="56"/>
  <c r="U45" i="4" s="1"/>
  <c r="AE42" i="56"/>
  <c r="U44" i="4" s="1"/>
  <c r="AE41" i="56"/>
  <c r="U43" i="4" s="1"/>
  <c r="AE40" i="56"/>
  <c r="U42" i="4" s="1"/>
  <c r="AE39" i="56"/>
  <c r="U41" i="4" s="1"/>
  <c r="AE38" i="56"/>
  <c r="U40" i="4" s="1"/>
  <c r="AE37" i="56"/>
  <c r="U39" i="4" s="1"/>
  <c r="AE36" i="56"/>
  <c r="U38" i="4" s="1"/>
  <c r="AE34" i="56"/>
  <c r="U36" i="4" s="1"/>
  <c r="AE33" i="56"/>
  <c r="U35" i="4" s="1"/>
  <c r="AE32" i="56"/>
  <c r="U34" i="4" s="1"/>
  <c r="AE31" i="56"/>
  <c r="U33" i="4" s="1"/>
  <c r="AE30" i="56"/>
  <c r="U32" i="4" s="1"/>
  <c r="AE29" i="56"/>
  <c r="U31" i="4" s="1"/>
  <c r="AE28" i="56"/>
  <c r="U30" i="4" s="1"/>
  <c r="AE27" i="56"/>
  <c r="U29" i="4" s="1"/>
  <c r="AE26" i="56"/>
  <c r="U28" i="4" s="1"/>
  <c r="AE462" i="56"/>
  <c r="U27" i="4" s="1"/>
  <c r="AE23" i="56"/>
  <c r="U25" i="4" s="1"/>
  <c r="AE22" i="56"/>
  <c r="U24" i="4" s="1"/>
  <c r="AE21" i="56"/>
  <c r="U23" i="4" s="1"/>
  <c r="AE20" i="56"/>
  <c r="U22" i="4" s="1"/>
  <c r="AE19" i="56"/>
  <c r="U21" i="4" s="1"/>
  <c r="AE18" i="56"/>
  <c r="U20" i="4" s="1"/>
  <c r="AE17" i="56"/>
  <c r="U19" i="4" s="1"/>
  <c r="AE16" i="56"/>
  <c r="U18" i="4" s="1"/>
  <c r="AE15" i="56"/>
  <c r="U17" i="4" s="1"/>
  <c r="AE634" i="56"/>
  <c r="AE12" i="56"/>
  <c r="U14" i="4" s="1"/>
  <c r="AE11" i="56"/>
  <c r="U13" i="4" s="1"/>
  <c r="AE10" i="56"/>
  <c r="U12" i="4" s="1"/>
  <c r="AE9" i="56"/>
  <c r="U11" i="4" s="1"/>
  <c r="AE8" i="56"/>
  <c r="U10" i="4" s="1"/>
  <c r="AE7" i="56"/>
  <c r="U9" i="4" s="1"/>
  <c r="AE6" i="56"/>
  <c r="U8" i="4" s="1"/>
  <c r="AE5" i="56"/>
  <c r="U7" i="4" s="1"/>
  <c r="AE375" i="56"/>
  <c r="U377" i="4" s="1"/>
  <c r="AE365" i="56"/>
  <c r="U367" i="4" s="1"/>
  <c r="AE363" i="56"/>
  <c r="U365" i="4" s="1"/>
  <c r="AE359" i="56"/>
  <c r="AE357" i="56"/>
  <c r="AE347" i="56"/>
  <c r="AE345" i="56"/>
  <c r="AE339" i="56"/>
  <c r="AE335" i="56"/>
  <c r="AE334" i="56"/>
  <c r="AE763" i="56"/>
  <c r="AE330" i="56"/>
  <c r="AE324" i="56"/>
  <c r="U325" i="4" s="1"/>
  <c r="AE322" i="56"/>
  <c r="AE320" i="56"/>
  <c r="AE315" i="56"/>
  <c r="AE312" i="56"/>
  <c r="AG3" i="56"/>
  <c r="W5" i="4" s="1"/>
  <c r="AG4" i="56"/>
  <c r="W6" i="4" s="1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8" i="56"/>
  <c r="AG307" i="56"/>
  <c r="AG306" i="56"/>
  <c r="AG305" i="56"/>
  <c r="W307" i="4" s="1"/>
  <c r="AG304" i="56"/>
  <c r="W306" i="4" s="1"/>
  <c r="AG303" i="56"/>
  <c r="W305" i="4" s="1"/>
  <c r="AG302" i="56"/>
  <c r="W304" i="4" s="1"/>
  <c r="AG301" i="56"/>
  <c r="W303" i="4" s="1"/>
  <c r="AG300" i="56"/>
  <c r="W302" i="4" s="1"/>
  <c r="AG299" i="56"/>
  <c r="W301" i="4" s="1"/>
  <c r="AG298" i="56"/>
  <c r="W300" i="4" s="1"/>
  <c r="AG297" i="56"/>
  <c r="W299" i="4" s="1"/>
  <c r="AG296" i="56"/>
  <c r="W298" i="4" s="1"/>
  <c r="AG295" i="56"/>
  <c r="W297" i="4" s="1"/>
  <c r="AG294" i="56"/>
  <c r="W296" i="4" s="1"/>
  <c r="AG293" i="56"/>
  <c r="W295" i="4" s="1"/>
  <c r="AG292" i="56"/>
  <c r="W294" i="4" s="1"/>
  <c r="AG291" i="56"/>
  <c r="W293" i="4" s="1"/>
  <c r="AG290" i="56"/>
  <c r="W292" i="4" s="1"/>
  <c r="AG289" i="56"/>
  <c r="W291" i="4" s="1"/>
  <c r="AG287" i="56"/>
  <c r="W289" i="4" s="1"/>
  <c r="AG286" i="56"/>
  <c r="W288" i="4" s="1"/>
  <c r="AG285" i="56"/>
  <c r="W287" i="4" s="1"/>
  <c r="AG284" i="56"/>
  <c r="W286" i="4" s="1"/>
  <c r="AG283" i="56"/>
  <c r="W285" i="4" s="1"/>
  <c r="AG282" i="56"/>
  <c r="W284" i="4" s="1"/>
  <c r="AG281" i="56"/>
  <c r="W283" i="4" s="1"/>
  <c r="AG280" i="56"/>
  <c r="W282" i="4" s="1"/>
  <c r="AG279" i="56"/>
  <c r="W281" i="4" s="1"/>
  <c r="AG278" i="56"/>
  <c r="W280" i="4" s="1"/>
  <c r="AG277" i="56"/>
  <c r="W279" i="4" s="1"/>
  <c r="AG276" i="56"/>
  <c r="W278" i="4" s="1"/>
  <c r="AG275" i="56"/>
  <c r="W277" i="4" s="1"/>
  <c r="AG274" i="56"/>
  <c r="W276" i="4" s="1"/>
  <c r="AG273" i="56"/>
  <c r="W275" i="4" s="1"/>
  <c r="AG272" i="56"/>
  <c r="W274" i="4" s="1"/>
  <c r="AG271" i="56"/>
  <c r="W273" i="4" s="1"/>
  <c r="AG270" i="56"/>
  <c r="W272" i="4" s="1"/>
  <c r="AG269" i="56"/>
  <c r="W271" i="4" s="1"/>
  <c r="AG268" i="56"/>
  <c r="W270" i="4" s="1"/>
  <c r="AG266" i="56"/>
  <c r="W268" i="4" s="1"/>
  <c r="AG265" i="56"/>
  <c r="W267" i="4" s="1"/>
  <c r="AG264" i="56"/>
  <c r="W266" i="4" s="1"/>
  <c r="AG263" i="56"/>
  <c r="W265" i="4" s="1"/>
  <c r="AG262" i="56"/>
  <c r="W264" i="4" s="1"/>
  <c r="AG261" i="56"/>
  <c r="W263" i="4" s="1"/>
  <c r="AG260" i="56"/>
  <c r="W262" i="4" s="1"/>
  <c r="AG259" i="56"/>
  <c r="W261" i="4" s="1"/>
  <c r="AG258" i="56"/>
  <c r="W260" i="4" s="1"/>
  <c r="AG257" i="56"/>
  <c r="W259" i="4" s="1"/>
  <c r="AG256" i="56"/>
  <c r="W258" i="4" s="1"/>
  <c r="AG255" i="56"/>
  <c r="W257" i="4" s="1"/>
  <c r="AG254" i="56"/>
  <c r="W256" i="4" s="1"/>
  <c r="AG253" i="56"/>
  <c r="W255" i="4" s="1"/>
  <c r="AG252" i="56"/>
  <c r="W254" i="4" s="1"/>
  <c r="AG251" i="56"/>
  <c r="W253" i="4" s="1"/>
  <c r="AG250" i="56"/>
  <c r="W252" i="4" s="1"/>
  <c r="AG249" i="56"/>
  <c r="W251" i="4" s="1"/>
  <c r="AG248" i="56"/>
  <c r="W250" i="4" s="1"/>
  <c r="AG247" i="56"/>
  <c r="W249" i="4" s="1"/>
  <c r="AG246" i="56"/>
  <c r="W248" i="4" s="1"/>
  <c r="AG244" i="56"/>
  <c r="W246" i="4" s="1"/>
  <c r="AG243" i="56"/>
  <c r="W245" i="4" s="1"/>
  <c r="AG706" i="56"/>
  <c r="AG241" i="56"/>
  <c r="W243" i="4" s="1"/>
  <c r="AG240" i="56"/>
  <c r="W242" i="4" s="1"/>
  <c r="AG239" i="56"/>
  <c r="W241" i="4" s="1"/>
  <c r="AG238" i="56"/>
  <c r="W240" i="4" s="1"/>
  <c r="AG237" i="56"/>
  <c r="W239" i="4" s="1"/>
  <c r="AG178" i="56"/>
  <c r="AG235" i="56"/>
  <c r="W237" i="4" s="1"/>
  <c r="AG234" i="56"/>
  <c r="W236" i="4" s="1"/>
  <c r="AG233" i="56"/>
  <c r="W235" i="4" s="1"/>
  <c r="AG232" i="56"/>
  <c r="W234" i="4" s="1"/>
  <c r="AG231" i="56"/>
  <c r="W233" i="4" s="1"/>
  <c r="AG230" i="56"/>
  <c r="W232" i="4" s="1"/>
  <c r="AG229" i="56"/>
  <c r="W231" i="4" s="1"/>
  <c r="AG228" i="56"/>
  <c r="W230" i="4" s="1"/>
  <c r="AG227" i="56"/>
  <c r="W229" i="4" s="1"/>
  <c r="AG226" i="56"/>
  <c r="W228" i="4" s="1"/>
  <c r="AG225" i="56"/>
  <c r="W227" i="4" s="1"/>
  <c r="AG224" i="56"/>
  <c r="W226" i="4" s="1"/>
  <c r="AG223" i="56"/>
  <c r="W225" i="4" s="1"/>
  <c r="AG222" i="56"/>
  <c r="W224" i="4" s="1"/>
  <c r="AG221" i="56"/>
  <c r="W223" i="4" s="1"/>
  <c r="AG220" i="56"/>
  <c r="W222" i="4" s="1"/>
  <c r="AG219" i="56"/>
  <c r="W221" i="4" s="1"/>
  <c r="AG218" i="56"/>
  <c r="W220" i="4" s="1"/>
  <c r="AG216" i="56"/>
  <c r="W218" i="4" s="1"/>
  <c r="AG215" i="56"/>
  <c r="W217" i="4" s="1"/>
  <c r="AG214" i="56"/>
  <c r="W216" i="4" s="1"/>
  <c r="AG213" i="56"/>
  <c r="W215" i="4" s="1"/>
  <c r="AG212" i="56"/>
  <c r="W214" i="4" s="1"/>
  <c r="AG211" i="56"/>
  <c r="W213" i="4" s="1"/>
  <c r="AG13" i="56"/>
  <c r="AG209" i="56"/>
  <c r="W211" i="4" s="1"/>
  <c r="AG208" i="56"/>
  <c r="W210" i="4" s="1"/>
  <c r="AG207" i="56"/>
  <c r="W209" i="4" s="1"/>
  <c r="AG206" i="56"/>
  <c r="W208" i="4" s="1"/>
  <c r="AG205" i="56"/>
  <c r="W207" i="4" s="1"/>
  <c r="AG204" i="56"/>
  <c r="W206" i="4" s="1"/>
  <c r="AG203" i="56"/>
  <c r="W205" i="4" s="1"/>
  <c r="AG202" i="56"/>
  <c r="W204" i="4" s="1"/>
  <c r="AG201" i="56"/>
  <c r="W203" i="4" s="1"/>
  <c r="AG200" i="56"/>
  <c r="W202" i="4" s="1"/>
  <c r="AG199" i="56"/>
  <c r="W201" i="4" s="1"/>
  <c r="AG198" i="56"/>
  <c r="W200" i="4" s="1"/>
  <c r="AG197" i="56"/>
  <c r="W199" i="4" s="1"/>
  <c r="AG196" i="56"/>
  <c r="W198" i="4" s="1"/>
  <c r="AG195" i="56"/>
  <c r="W197" i="4" s="1"/>
  <c r="AG194" i="56"/>
  <c r="W196" i="4" s="1"/>
  <c r="AG193" i="56"/>
  <c r="W195" i="4" s="1"/>
  <c r="AG192" i="56"/>
  <c r="W194" i="4" s="1"/>
  <c r="AG191" i="56"/>
  <c r="W193" i="4" s="1"/>
  <c r="AG190" i="56"/>
  <c r="W192" i="4" s="1"/>
  <c r="AG189" i="56"/>
  <c r="W191" i="4" s="1"/>
  <c r="AG188" i="56"/>
  <c r="W190" i="4" s="1"/>
  <c r="AG187" i="56"/>
  <c r="W189" i="4" s="1"/>
  <c r="AG186" i="56"/>
  <c r="W188" i="4" s="1"/>
  <c r="AG184" i="56"/>
  <c r="W186" i="4" s="1"/>
  <c r="AG183" i="56"/>
  <c r="W185" i="4" s="1"/>
  <c r="AG182" i="56"/>
  <c r="W184" i="4" s="1"/>
  <c r="AG181" i="56"/>
  <c r="W183" i="4" s="1"/>
  <c r="AG180" i="56"/>
  <c r="W182" i="4" s="1"/>
  <c r="AG179" i="56"/>
  <c r="W181" i="4" s="1"/>
  <c r="AG705" i="56"/>
  <c r="W180" i="4" s="1"/>
  <c r="AG177" i="56"/>
  <c r="W179" i="4" s="1"/>
  <c r="AG176" i="56"/>
  <c r="W178" i="4" s="1"/>
  <c r="AG175" i="56"/>
  <c r="W177" i="4" s="1"/>
  <c r="AG174" i="56"/>
  <c r="W176" i="4" s="1"/>
  <c r="AG173" i="56"/>
  <c r="W175" i="4" s="1"/>
  <c r="AG172" i="56"/>
  <c r="W174" i="4" s="1"/>
  <c r="AG171" i="56"/>
  <c r="W173" i="4" s="1"/>
  <c r="AG170" i="56"/>
  <c r="W172" i="4" s="1"/>
  <c r="AG169" i="56"/>
  <c r="W171" i="4" s="1"/>
  <c r="AG168" i="56"/>
  <c r="W170" i="4" s="1"/>
  <c r="AG167" i="56"/>
  <c r="W169" i="4" s="1"/>
  <c r="AG166" i="56"/>
  <c r="W168" i="4" s="1"/>
  <c r="AG165" i="56"/>
  <c r="W167" i="4" s="1"/>
  <c r="AG164" i="56"/>
  <c r="W166" i="4" s="1"/>
  <c r="AG163" i="56"/>
  <c r="W165" i="4" s="1"/>
  <c r="AG162" i="56"/>
  <c r="W164" i="4" s="1"/>
  <c r="AG161" i="56"/>
  <c r="W163" i="4" s="1"/>
  <c r="AG160" i="56"/>
  <c r="W162" i="4" s="1"/>
  <c r="AG159" i="56"/>
  <c r="W161" i="4" s="1"/>
  <c r="AG158" i="56"/>
  <c r="W160" i="4" s="1"/>
  <c r="AG157" i="56"/>
  <c r="W159" i="4" s="1"/>
  <c r="AG156" i="56"/>
  <c r="W158" i="4" s="1"/>
  <c r="AG155" i="56"/>
  <c r="W157" i="4" s="1"/>
  <c r="AG154" i="56"/>
  <c r="W156" i="4" s="1"/>
  <c r="AG152" i="56"/>
  <c r="W154" i="4" s="1"/>
  <c r="AG151" i="56"/>
  <c r="W153" i="4" s="1"/>
  <c r="AG150" i="56"/>
  <c r="W152" i="4" s="1"/>
  <c r="AG149" i="56"/>
  <c r="W151" i="4" s="1"/>
  <c r="AG148" i="56"/>
  <c r="W150" i="4" s="1"/>
  <c r="AG210" i="56"/>
  <c r="AG332" i="56"/>
  <c r="AG145" i="56"/>
  <c r="W147" i="4" s="1"/>
  <c r="AG144" i="56"/>
  <c r="W146" i="4" s="1"/>
  <c r="AG143" i="56"/>
  <c r="W145" i="4" s="1"/>
  <c r="AG142" i="56"/>
  <c r="W144" i="4" s="1"/>
  <c r="AG141" i="56"/>
  <c r="W143" i="4" s="1"/>
  <c r="AG140" i="56"/>
  <c r="W142" i="4" s="1"/>
  <c r="AG139" i="56"/>
  <c r="W141" i="4" s="1"/>
  <c r="AG138" i="56"/>
  <c r="W140" i="4" s="1"/>
  <c r="AG137" i="56"/>
  <c r="W139" i="4" s="1"/>
  <c r="AG136" i="56"/>
  <c r="W138" i="4" s="1"/>
  <c r="AG135" i="56"/>
  <c r="W137" i="4" s="1"/>
  <c r="AG134" i="56"/>
  <c r="W136" i="4" s="1"/>
  <c r="AG133" i="56"/>
  <c r="W135" i="4" s="1"/>
  <c r="AG132" i="56"/>
  <c r="W134" i="4" s="1"/>
  <c r="AG131" i="56"/>
  <c r="W133" i="4" s="1"/>
  <c r="AG130" i="56"/>
  <c r="W132" i="4" s="1"/>
  <c r="AG129" i="56"/>
  <c r="W131" i="4" s="1"/>
  <c r="AG128" i="56"/>
  <c r="W130" i="4" s="1"/>
  <c r="AG127" i="56"/>
  <c r="W129" i="4" s="1"/>
  <c r="AG126" i="56"/>
  <c r="W128" i="4" s="1"/>
  <c r="AG125" i="56"/>
  <c r="W127" i="4" s="1"/>
  <c r="AG124" i="56"/>
  <c r="W126" i="4" s="1"/>
  <c r="AG123" i="56"/>
  <c r="W125" i="4" s="1"/>
  <c r="AG122" i="56"/>
  <c r="W124" i="4" s="1"/>
  <c r="AG121" i="56"/>
  <c r="W123" i="4" s="1"/>
  <c r="AG120" i="56"/>
  <c r="W122" i="4" s="1"/>
  <c r="AG119" i="56"/>
  <c r="W121" i="4" s="1"/>
  <c r="AG118" i="56"/>
  <c r="W120" i="4" s="1"/>
  <c r="AG117" i="56"/>
  <c r="W119" i="4" s="1"/>
  <c r="AG116" i="56"/>
  <c r="W118" i="4" s="1"/>
  <c r="AG115" i="56"/>
  <c r="W117" i="4" s="1"/>
  <c r="AG114" i="56"/>
  <c r="W116" i="4" s="1"/>
  <c r="AG113" i="56"/>
  <c r="W115" i="4" s="1"/>
  <c r="AG112" i="56"/>
  <c r="W114" i="4" s="1"/>
  <c r="AG110" i="56"/>
  <c r="W112" i="4" s="1"/>
  <c r="AG109" i="56"/>
  <c r="W111" i="4" s="1"/>
  <c r="AG108" i="56"/>
  <c r="W110" i="4" s="1"/>
  <c r="AG107" i="56"/>
  <c r="W109" i="4" s="1"/>
  <c r="AG106" i="56"/>
  <c r="W108" i="4" s="1"/>
  <c r="AG105" i="56"/>
  <c r="W107" i="4" s="1"/>
  <c r="AG104" i="56"/>
  <c r="W106" i="4" s="1"/>
  <c r="AG103" i="56"/>
  <c r="W105" i="4" s="1"/>
  <c r="AG102" i="56"/>
  <c r="W104" i="4" s="1"/>
  <c r="AG101" i="56"/>
  <c r="W103" i="4" s="1"/>
  <c r="AG100" i="56"/>
  <c r="W102" i="4" s="1"/>
  <c r="AG99" i="56"/>
  <c r="W101" i="4" s="1"/>
  <c r="AG98" i="56"/>
  <c r="W100" i="4" s="1"/>
  <c r="AG97" i="56"/>
  <c r="W99" i="4" s="1"/>
  <c r="AG96" i="56"/>
  <c r="W98" i="4" s="1"/>
  <c r="AG95" i="56"/>
  <c r="W97" i="4" s="1"/>
  <c r="AG94" i="56"/>
  <c r="W96" i="4" s="1"/>
  <c r="AG93" i="56"/>
  <c r="W95" i="4" s="1"/>
  <c r="AG92" i="56"/>
  <c r="W94" i="4" s="1"/>
  <c r="AG91" i="56"/>
  <c r="W93" i="4" s="1"/>
  <c r="AG90" i="56"/>
  <c r="W92" i="4" s="1"/>
  <c r="AG89" i="56"/>
  <c r="W91" i="4" s="1"/>
  <c r="AG88" i="56"/>
  <c r="W90" i="4" s="1"/>
  <c r="AG87" i="56"/>
  <c r="W89" i="4" s="1"/>
  <c r="AG86" i="56"/>
  <c r="W88" i="4" s="1"/>
  <c r="AG85" i="56"/>
  <c r="W87" i="4" s="1"/>
  <c r="AG84" i="56"/>
  <c r="W86" i="4" s="1"/>
  <c r="AG83" i="56"/>
  <c r="W85" i="4" s="1"/>
  <c r="AG82" i="56"/>
  <c r="W84" i="4" s="1"/>
  <c r="AG81" i="56"/>
  <c r="W83" i="4" s="1"/>
  <c r="AG80" i="56"/>
  <c r="W82" i="4" s="1"/>
  <c r="AG79" i="56"/>
  <c r="W81" i="4" s="1"/>
  <c r="AG78" i="56"/>
  <c r="W80" i="4" s="1"/>
  <c r="AG77" i="56"/>
  <c r="W79" i="4" s="1"/>
  <c r="AG76" i="56"/>
  <c r="W78" i="4" s="1"/>
  <c r="AG75" i="56"/>
  <c r="W77" i="4" s="1"/>
  <c r="AG74" i="56"/>
  <c r="W76" i="4" s="1"/>
  <c r="AG73" i="56"/>
  <c r="W75" i="4" s="1"/>
  <c r="AG72" i="56"/>
  <c r="W74" i="4" s="1"/>
  <c r="AG71" i="56"/>
  <c r="W73" i="4" s="1"/>
  <c r="AG70" i="56"/>
  <c r="W72" i="4" s="1"/>
  <c r="AG69" i="56"/>
  <c r="W71" i="4" s="1"/>
  <c r="AG67" i="56"/>
  <c r="W69" i="4" s="1"/>
  <c r="AG66" i="56"/>
  <c r="W68" i="4" s="1"/>
  <c r="AG65" i="56"/>
  <c r="W67" i="4" s="1"/>
  <c r="AG64" i="56"/>
  <c r="W66" i="4" s="1"/>
  <c r="AG63" i="56"/>
  <c r="W65" i="4" s="1"/>
  <c r="AG62" i="56"/>
  <c r="W64" i="4" s="1"/>
  <c r="AG61" i="56"/>
  <c r="W63" i="4" s="1"/>
  <c r="AG60" i="56"/>
  <c r="W62" i="4" s="1"/>
  <c r="AG59" i="56"/>
  <c r="W61" i="4" s="1"/>
  <c r="AG58" i="56"/>
  <c r="W60" i="4" s="1"/>
  <c r="AG57" i="56"/>
  <c r="W59" i="4" s="1"/>
  <c r="AG56" i="56"/>
  <c r="W58" i="4" s="1"/>
  <c r="AG55" i="56"/>
  <c r="W57" i="4" s="1"/>
  <c r="AG54" i="56"/>
  <c r="W56" i="4" s="1"/>
  <c r="AG53" i="56"/>
  <c r="W55" i="4" s="1"/>
  <c r="AG52" i="56"/>
  <c r="W54" i="4" s="1"/>
  <c r="AG51" i="56"/>
  <c r="W53" i="4" s="1"/>
  <c r="AG50" i="56"/>
  <c r="W52" i="4" s="1"/>
  <c r="AG49" i="56"/>
  <c r="W51" i="4" s="1"/>
  <c r="AG48" i="56"/>
  <c r="W50" i="4" s="1"/>
  <c r="AG47" i="56"/>
  <c r="W49" i="4" s="1"/>
  <c r="AG46" i="56"/>
  <c r="W48" i="4" s="1"/>
  <c r="AG45" i="56"/>
  <c r="W47" i="4" s="1"/>
  <c r="AG44" i="56"/>
  <c r="W46" i="4" s="1"/>
  <c r="AG43" i="56"/>
  <c r="W45" i="4" s="1"/>
  <c r="AG42" i="56"/>
  <c r="W44" i="4" s="1"/>
  <c r="AG41" i="56"/>
  <c r="W43" i="4" s="1"/>
  <c r="AG40" i="56"/>
  <c r="W42" i="4" s="1"/>
  <c r="AG39" i="56"/>
  <c r="W41" i="4" s="1"/>
  <c r="AG38" i="56"/>
  <c r="W40" i="4" s="1"/>
  <c r="AG37" i="56"/>
  <c r="W39" i="4" s="1"/>
  <c r="AG36" i="56"/>
  <c r="W38" i="4" s="1"/>
  <c r="AG35" i="56"/>
  <c r="W37" i="4" s="1"/>
  <c r="AG34" i="56"/>
  <c r="W36" i="4" s="1"/>
  <c r="AG33" i="56"/>
  <c r="W35" i="4" s="1"/>
  <c r="AG32" i="56"/>
  <c r="W34" i="4" s="1"/>
  <c r="AG31" i="56"/>
  <c r="W33" i="4" s="1"/>
  <c r="AG30" i="56"/>
  <c r="W32" i="4" s="1"/>
  <c r="AG29" i="56"/>
  <c r="W31" i="4" s="1"/>
  <c r="AG28" i="56"/>
  <c r="W30" i="4" s="1"/>
  <c r="AG27" i="56"/>
  <c r="W29" i="4" s="1"/>
  <c r="AG462" i="56"/>
  <c r="AG24" i="56"/>
  <c r="W26" i="4" s="1"/>
  <c r="AG23" i="56"/>
  <c r="W25" i="4" s="1"/>
  <c r="AG22" i="56"/>
  <c r="W24" i="4" s="1"/>
  <c r="AG21" i="56"/>
  <c r="W23" i="4" s="1"/>
  <c r="AG20" i="56"/>
  <c r="W22" i="4" s="1"/>
  <c r="AG19" i="56"/>
  <c r="W21" i="4" s="1"/>
  <c r="AG18" i="56"/>
  <c r="W20" i="4" s="1"/>
  <c r="AG17" i="56"/>
  <c r="W19" i="4" s="1"/>
  <c r="AG16" i="56"/>
  <c r="W18" i="4" s="1"/>
  <c r="AG15" i="56"/>
  <c r="W17" i="4" s="1"/>
  <c r="AG14" i="56"/>
  <c r="W16" i="4" s="1"/>
  <c r="AG634" i="56"/>
  <c r="W15" i="4" s="1"/>
  <c r="AG12" i="56"/>
  <c r="W14" i="4" s="1"/>
  <c r="AG11" i="56"/>
  <c r="W13" i="4" s="1"/>
  <c r="AG10" i="56"/>
  <c r="W12" i="4" s="1"/>
  <c r="AG9" i="56"/>
  <c r="W11" i="4" s="1"/>
  <c r="AG8" i="56"/>
  <c r="W10" i="4" s="1"/>
  <c r="AG7" i="56"/>
  <c r="W9" i="4" s="1"/>
  <c r="AG6" i="56"/>
  <c r="W8" i="4" s="1"/>
  <c r="AG5" i="56"/>
  <c r="W7" i="4" s="1"/>
  <c r="AF100" i="56"/>
  <c r="V102" i="4" s="1"/>
  <c r="AF99" i="56"/>
  <c r="V101" i="4" s="1"/>
  <c r="AF96" i="56"/>
  <c r="V98" i="4" s="1"/>
  <c r="AF95" i="56"/>
  <c r="V97" i="4" s="1"/>
  <c r="AF94" i="56"/>
  <c r="V96" i="4" s="1"/>
  <c r="AF93" i="56"/>
  <c r="V95" i="4" s="1"/>
  <c r="AF92" i="56"/>
  <c r="V94" i="4" s="1"/>
  <c r="AF91" i="56"/>
  <c r="V93" i="4" s="1"/>
  <c r="AF88" i="56"/>
  <c r="V90" i="4" s="1"/>
  <c r="AF87" i="56"/>
  <c r="V89" i="4" s="1"/>
  <c r="AF86" i="56"/>
  <c r="V88" i="4" s="1"/>
  <c r="AF85" i="56"/>
  <c r="V87" i="4" s="1"/>
  <c r="AF84" i="56"/>
  <c r="V86" i="4" s="1"/>
  <c r="AF83" i="56"/>
  <c r="V85" i="4" s="1"/>
  <c r="AF80" i="56"/>
  <c r="V82" i="4" s="1"/>
  <c r="AF79" i="56"/>
  <c r="V81" i="4" s="1"/>
  <c r="AF78" i="56"/>
  <c r="V80" i="4" s="1"/>
  <c r="AF77" i="56"/>
  <c r="V79" i="4" s="1"/>
  <c r="AF76" i="56"/>
  <c r="V78" i="4" s="1"/>
  <c r="AF75" i="56"/>
  <c r="V77" i="4" s="1"/>
  <c r="AF72" i="56"/>
  <c r="V74" i="4" s="1"/>
  <c r="AF71" i="56"/>
  <c r="V73" i="4" s="1"/>
  <c r="AF70" i="56"/>
  <c r="V72" i="4" s="1"/>
  <c r="AF69" i="56"/>
  <c r="V71" i="4" s="1"/>
  <c r="AF68" i="56"/>
  <c r="V70" i="4" s="1"/>
  <c r="AF67" i="56"/>
  <c r="V69" i="4" s="1"/>
  <c r="AF64" i="56"/>
  <c r="V66" i="4" s="1"/>
  <c r="AF63" i="56"/>
  <c r="V65" i="4" s="1"/>
  <c r="AF62" i="56"/>
  <c r="V64" i="4" s="1"/>
  <c r="AF61" i="56"/>
  <c r="V63" i="4" s="1"/>
  <c r="AF60" i="56"/>
  <c r="V62" i="4" s="1"/>
  <c r="AF59" i="56"/>
  <c r="V61" i="4" s="1"/>
  <c r="AF56" i="56"/>
  <c r="V58" i="4" s="1"/>
  <c r="AF55" i="56"/>
  <c r="V57" i="4" s="1"/>
  <c r="AF54" i="56"/>
  <c r="V56" i="4" s="1"/>
  <c r="AF53" i="56"/>
  <c r="V55" i="4" s="1"/>
  <c r="AF52" i="56"/>
  <c r="V54" i="4" s="1"/>
  <c r="AF51" i="56"/>
  <c r="V53" i="4" s="1"/>
  <c r="AF48" i="56"/>
  <c r="V50" i="4" s="1"/>
  <c r="AF47" i="56"/>
  <c r="V49" i="4" s="1"/>
  <c r="AF46" i="56"/>
  <c r="V48" i="4" s="1"/>
  <c r="AF45" i="56"/>
  <c r="V47" i="4" s="1"/>
  <c r="AF44" i="56"/>
  <c r="V46" i="4" s="1"/>
  <c r="AF43" i="56"/>
  <c r="V45" i="4" s="1"/>
  <c r="AF42" i="56"/>
  <c r="V44" i="4" s="1"/>
  <c r="AF39" i="56"/>
  <c r="V41" i="4" s="1"/>
  <c r="AF38" i="56"/>
  <c r="V40" i="4" s="1"/>
  <c r="AF37" i="56"/>
  <c r="V39" i="4" s="1"/>
  <c r="AF36" i="56"/>
  <c r="V38" i="4" s="1"/>
  <c r="AF35" i="56"/>
  <c r="V37" i="4" s="1"/>
  <c r="AF34" i="56"/>
  <c r="V36" i="4" s="1"/>
  <c r="AF33" i="56"/>
  <c r="V35" i="4" s="1"/>
  <c r="AF32" i="56"/>
  <c r="V34" i="4" s="1"/>
  <c r="AF31" i="56"/>
  <c r="V33" i="4" s="1"/>
  <c r="AF28" i="56"/>
  <c r="V30" i="4" s="1"/>
  <c r="AF27" i="56"/>
  <c r="V29" i="4" s="1"/>
  <c r="AF26" i="56"/>
  <c r="V28" i="4" s="1"/>
  <c r="AF462" i="56"/>
  <c r="V27" i="4" s="1"/>
  <c r="AF24" i="56"/>
  <c r="V26" i="4" s="1"/>
  <c r="AF23" i="56"/>
  <c r="V25" i="4" s="1"/>
  <c r="AF22" i="56"/>
  <c r="V24" i="4" s="1"/>
  <c r="AF21" i="56"/>
  <c r="V23" i="4" s="1"/>
  <c r="AF19" i="56"/>
  <c r="V21" i="4" s="1"/>
  <c r="AF17" i="56"/>
  <c r="V19" i="4" s="1"/>
  <c r="AF16" i="56"/>
  <c r="V18" i="4" s="1"/>
  <c r="AF15" i="56"/>
  <c r="V17" i="4" s="1"/>
  <c r="AF14" i="56"/>
  <c r="V16" i="4" s="1"/>
  <c r="AF634" i="56"/>
  <c r="AF12" i="56"/>
  <c r="V14" i="4" s="1"/>
  <c r="AF11" i="56"/>
  <c r="V13" i="4" s="1"/>
  <c r="AF10" i="56"/>
  <c r="V12" i="4" s="1"/>
  <c r="AF7" i="56"/>
  <c r="V9" i="4" s="1"/>
  <c r="AF6" i="56"/>
  <c r="V8" i="4" s="1"/>
  <c r="AF5" i="56"/>
  <c r="V7" i="4" s="1"/>
  <c r="J8" i="54"/>
  <c r="L2076" i="5"/>
  <c r="M2076" i="5" s="1"/>
  <c r="L2077" i="5"/>
  <c r="M2077" i="5" s="1"/>
  <c r="L2078" i="5"/>
  <c r="M2078" i="5" s="1"/>
  <c r="L2079" i="5"/>
  <c r="M2079" i="5" s="1"/>
  <c r="L2080" i="5"/>
  <c r="M2080" i="5" s="1"/>
  <c r="L2081" i="5"/>
  <c r="M2081" i="5" s="1"/>
  <c r="L2082" i="5"/>
  <c r="M2082" i="5" s="1"/>
  <c r="L2083" i="5"/>
  <c r="M2083" i="5" s="1"/>
  <c r="L2084" i="5"/>
  <c r="M2084" i="5" s="1"/>
  <c r="L2085" i="5"/>
  <c r="M2085" i="5" s="1"/>
  <c r="L2086" i="5"/>
  <c r="M2086" i="5" s="1"/>
  <c r="L2087" i="5"/>
  <c r="M2087" i="5" s="1"/>
  <c r="L2088" i="5"/>
  <c r="M2088" i="5" s="1"/>
  <c r="L2089" i="5"/>
  <c r="M2089" i="5" s="1"/>
  <c r="L2090" i="5"/>
  <c r="M2090" i="5" s="1"/>
  <c r="L2091" i="5"/>
  <c r="M2091" i="5" s="1"/>
  <c r="L2092" i="5"/>
  <c r="M2092" i="5" s="1"/>
  <c r="L2093" i="5"/>
  <c r="M2093" i="5" s="1"/>
  <c r="L2094" i="5"/>
  <c r="M2094" i="5" s="1"/>
  <c r="L2095" i="5"/>
  <c r="M2095" i="5" s="1"/>
  <c r="L2096" i="5"/>
  <c r="M2096" i="5" s="1"/>
  <c r="L2097" i="5"/>
  <c r="M2097" i="5" s="1"/>
  <c r="L2098" i="5"/>
  <c r="M2098" i="5" s="1"/>
  <c r="L2099" i="5"/>
  <c r="M2099" i="5" s="1"/>
  <c r="L2100" i="5"/>
  <c r="M2100" i="5" s="1"/>
  <c r="L2101" i="5"/>
  <c r="M2101" i="5" s="1"/>
  <c r="L2102" i="5"/>
  <c r="M21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L2500" i="5"/>
  <c r="M2500" i="5" s="1"/>
  <c r="L2501" i="5"/>
  <c r="M2501" i="5" s="1"/>
  <c r="L2502" i="5"/>
  <c r="M2502" i="5" s="1"/>
  <c r="L2503" i="5"/>
  <c r="M2503" i="5" s="1"/>
  <c r="L2504" i="5"/>
  <c r="M2504" i="5" s="1"/>
  <c r="L2505" i="5"/>
  <c r="M2505" i="5" s="1"/>
  <c r="L2506" i="5"/>
  <c r="M2506" i="5" s="1"/>
  <c r="L2507" i="5"/>
  <c r="M2507" i="5" s="1"/>
  <c r="L2508" i="5"/>
  <c r="M2508" i="5" s="1"/>
  <c r="L2509" i="5"/>
  <c r="M2509" i="5" s="1"/>
  <c r="L2510" i="5"/>
  <c r="M2510" i="5" s="1"/>
  <c r="L2511" i="5"/>
  <c r="M2511" i="5" s="1"/>
  <c r="L2512" i="5"/>
  <c r="M2512" i="5" s="1"/>
  <c r="L2513" i="5"/>
  <c r="M2513" i="5" s="1"/>
  <c r="L2514" i="5"/>
  <c r="M2514" i="5" s="1"/>
  <c r="L2515" i="5"/>
  <c r="M2515" i="5" s="1"/>
  <c r="L2516" i="5"/>
  <c r="M2516" i="5" s="1"/>
  <c r="L2517" i="5"/>
  <c r="M2517" i="5" s="1"/>
  <c r="L2518" i="5"/>
  <c r="M2518" i="5" s="1"/>
  <c r="L2519" i="5"/>
  <c r="M2519" i="5" s="1"/>
  <c r="L2520" i="5"/>
  <c r="M2520" i="5" s="1"/>
  <c r="L2521" i="5"/>
  <c r="M2521" i="5" s="1"/>
  <c r="L2522" i="5"/>
  <c r="M2522" i="5" s="1"/>
  <c r="L2523" i="5"/>
  <c r="M2523" i="5" s="1"/>
  <c r="L2524" i="5"/>
  <c r="M2524" i="5" s="1"/>
  <c r="L2525" i="5"/>
  <c r="M2525" i="5" s="1"/>
  <c r="L2526" i="5"/>
  <c r="M2526" i="5" s="1"/>
  <c r="L2527" i="5"/>
  <c r="M2527" i="5" s="1"/>
  <c r="L2528" i="5"/>
  <c r="M2528" i="5" s="1"/>
  <c r="L2529" i="5"/>
  <c r="M2529" i="5" s="1"/>
  <c r="L2530" i="5"/>
  <c r="M2530" i="5" s="1"/>
  <c r="L2531" i="5"/>
  <c r="M2531" i="5" s="1"/>
  <c r="L2532" i="5"/>
  <c r="M2532" i="5" s="1"/>
  <c r="L2533" i="5"/>
  <c r="M2533" i="5" s="1"/>
  <c r="L2534" i="5"/>
  <c r="M2534" i="5" s="1"/>
  <c r="L2535" i="5"/>
  <c r="M2535" i="5" s="1"/>
  <c r="L2536" i="5"/>
  <c r="M2536" i="5" s="1"/>
  <c r="L2537" i="5"/>
  <c r="M2537" i="5" s="1"/>
  <c r="L2538" i="5"/>
  <c r="M2538" i="5" s="1"/>
  <c r="L2539" i="5"/>
  <c r="M2539" i="5" s="1"/>
  <c r="L2540" i="5"/>
  <c r="M2540" i="5" s="1"/>
  <c r="L2541" i="5"/>
  <c r="M2541" i="5" s="1"/>
  <c r="L2542" i="5"/>
  <c r="M2542" i="5" s="1"/>
  <c r="L2543" i="5"/>
  <c r="M2543" i="5" s="1"/>
  <c r="L2544" i="5"/>
  <c r="M2544" i="5" s="1"/>
  <c r="L2545" i="5"/>
  <c r="M2545" i="5" s="1"/>
  <c r="L2546" i="5"/>
  <c r="M2546" i="5" s="1"/>
  <c r="L2547" i="5"/>
  <c r="M2547" i="5" s="1"/>
  <c r="L2548" i="5"/>
  <c r="M2548" i="5" s="1"/>
  <c r="L2549" i="5"/>
  <c r="M2549" i="5" s="1"/>
  <c r="L2550" i="5"/>
  <c r="M2550" i="5" s="1"/>
  <c r="L2551" i="5"/>
  <c r="M2551" i="5" s="1"/>
  <c r="L2552" i="5"/>
  <c r="M2552" i="5" s="1"/>
  <c r="L2553" i="5"/>
  <c r="M2553" i="5" s="1"/>
  <c r="L2554" i="5"/>
  <c r="M2554" i="5" s="1"/>
  <c r="L2555" i="5"/>
  <c r="M2555" i="5" s="1"/>
  <c r="L2556" i="5"/>
  <c r="M2556" i="5" s="1"/>
  <c r="L2557" i="5"/>
  <c r="M2557" i="5" s="1"/>
  <c r="L2558" i="5"/>
  <c r="M2558" i="5" s="1"/>
  <c r="L2559" i="5"/>
  <c r="M2559" i="5" s="1"/>
  <c r="L2560" i="5"/>
  <c r="M2560" i="5" s="1"/>
  <c r="L2561" i="5"/>
  <c r="M2561" i="5" s="1"/>
  <c r="L2562" i="5"/>
  <c r="M2562" i="5" s="1"/>
  <c r="L2563" i="5"/>
  <c r="M2563" i="5" s="1"/>
  <c r="L2564" i="5"/>
  <c r="M2564" i="5" s="1"/>
  <c r="L2565" i="5"/>
  <c r="M2565" i="5" s="1"/>
  <c r="L2566" i="5"/>
  <c r="M2566" i="5" s="1"/>
  <c r="L2567" i="5"/>
  <c r="M2567" i="5" s="1"/>
  <c r="L2568" i="5"/>
  <c r="M2568" i="5" s="1"/>
  <c r="L2569" i="5"/>
  <c r="M2569" i="5" s="1"/>
  <c r="L2570" i="5"/>
  <c r="M2570" i="5" s="1"/>
  <c r="L2571" i="5"/>
  <c r="M2571" i="5" s="1"/>
  <c r="L2572" i="5"/>
  <c r="M2572" i="5" s="1"/>
  <c r="L2573" i="5"/>
  <c r="M2573" i="5" s="1"/>
  <c r="L2574" i="5"/>
  <c r="M2574" i="5" s="1"/>
  <c r="L2575" i="5"/>
  <c r="M2575" i="5" s="1"/>
  <c r="L2576" i="5"/>
  <c r="M2576" i="5" s="1"/>
  <c r="L2577" i="5"/>
  <c r="M2577" i="5" s="1"/>
  <c r="L2578" i="5"/>
  <c r="M2578" i="5" s="1"/>
  <c r="L2579" i="5"/>
  <c r="M2579" i="5" s="1"/>
  <c r="L2580" i="5"/>
  <c r="M2580" i="5" s="1"/>
  <c r="L2581" i="5"/>
  <c r="M2581" i="5" s="1"/>
  <c r="L2582" i="5"/>
  <c r="M2582" i="5" s="1"/>
  <c r="L2583" i="5"/>
  <c r="M2583" i="5" s="1"/>
  <c r="L2584" i="5"/>
  <c r="M2584" i="5" s="1"/>
  <c r="L2585" i="5"/>
  <c r="M2585" i="5" s="1"/>
  <c r="L2586" i="5"/>
  <c r="M2586" i="5" s="1"/>
  <c r="L2587" i="5"/>
  <c r="M2587" i="5" s="1"/>
  <c r="L2588" i="5"/>
  <c r="M2588" i="5" s="1"/>
  <c r="L2589" i="5"/>
  <c r="M2589" i="5" s="1"/>
  <c r="L2590" i="5"/>
  <c r="M2590" i="5" s="1"/>
  <c r="L2591" i="5"/>
  <c r="M2591" i="5" s="1"/>
  <c r="L2592" i="5"/>
  <c r="M2592" i="5" s="1"/>
  <c r="L2593" i="5"/>
  <c r="M2593" i="5" s="1"/>
  <c r="L2594" i="5"/>
  <c r="M2594" i="5" s="1"/>
  <c r="L2595" i="5"/>
  <c r="M2595" i="5" s="1"/>
  <c r="L2596" i="5"/>
  <c r="M2596" i="5" s="1"/>
  <c r="L2597" i="5"/>
  <c r="M2597" i="5" s="1"/>
  <c r="L2598" i="5"/>
  <c r="M2598" i="5" s="1"/>
  <c r="L2599" i="5"/>
  <c r="M2599" i="5" s="1"/>
  <c r="L2600" i="5"/>
  <c r="M2600" i="5" s="1"/>
  <c r="L2601" i="5"/>
  <c r="M2601" i="5" s="1"/>
  <c r="L2602" i="5"/>
  <c r="M2602" i="5" s="1"/>
  <c r="L2603" i="5"/>
  <c r="M2603" i="5" s="1"/>
  <c r="L2604" i="5"/>
  <c r="M2604" i="5" s="1"/>
  <c r="L2605" i="5"/>
  <c r="M2605" i="5" s="1"/>
  <c r="L2606" i="5"/>
  <c r="M2606" i="5" s="1"/>
  <c r="L2607" i="5"/>
  <c r="M2607" i="5" s="1"/>
  <c r="L2608" i="5"/>
  <c r="M2608" i="5" s="1"/>
  <c r="L2609" i="5"/>
  <c r="M2609" i="5" s="1"/>
  <c r="L2610" i="5"/>
  <c r="M2610" i="5" s="1"/>
  <c r="L2611" i="5"/>
  <c r="M2611" i="5" s="1"/>
  <c r="L2612" i="5"/>
  <c r="M2612" i="5" s="1"/>
  <c r="L2613" i="5"/>
  <c r="M2613" i="5" s="1"/>
  <c r="L2614" i="5"/>
  <c r="M2614" i="5" s="1"/>
  <c r="L2615" i="5"/>
  <c r="M2615" i="5" s="1"/>
  <c r="L2616" i="5"/>
  <c r="M2616" i="5" s="1"/>
  <c r="L2617" i="5"/>
  <c r="M2617" i="5" s="1"/>
  <c r="L2618" i="5"/>
  <c r="M2618" i="5" s="1"/>
  <c r="L2619" i="5"/>
  <c r="M2619" i="5" s="1"/>
  <c r="L2620" i="5"/>
  <c r="M2620" i="5" s="1"/>
  <c r="L2621" i="5"/>
  <c r="M2621" i="5" s="1"/>
  <c r="L2622" i="5"/>
  <c r="M2622" i="5" s="1"/>
  <c r="L2623" i="5"/>
  <c r="M2623" i="5" s="1"/>
  <c r="L2624" i="5"/>
  <c r="M2624" i="5" s="1"/>
  <c r="L2625" i="5"/>
  <c r="M2625" i="5" s="1"/>
  <c r="L2626" i="5"/>
  <c r="M2626" i="5" s="1"/>
  <c r="L2627" i="5"/>
  <c r="M2627" i="5" s="1"/>
  <c r="L2628" i="5"/>
  <c r="M2628" i="5" s="1"/>
  <c r="L2629" i="5"/>
  <c r="M2629" i="5" s="1"/>
  <c r="L2630" i="5"/>
  <c r="M2630" i="5" s="1"/>
  <c r="L2631" i="5"/>
  <c r="M2631" i="5" s="1"/>
  <c r="L2632" i="5"/>
  <c r="M2632" i="5" s="1"/>
  <c r="L2633" i="5"/>
  <c r="M2633" i="5" s="1"/>
  <c r="L2634" i="5"/>
  <c r="M2634" i="5" s="1"/>
  <c r="L2635" i="5"/>
  <c r="M2635" i="5" s="1"/>
  <c r="L2636" i="5"/>
  <c r="M2636" i="5" s="1"/>
  <c r="L2637" i="5"/>
  <c r="M2637" i="5" s="1"/>
  <c r="L2638" i="5"/>
  <c r="M2638" i="5" s="1"/>
  <c r="L2639" i="5"/>
  <c r="M2639" i="5" s="1"/>
  <c r="L2640" i="5"/>
  <c r="M2640" i="5" s="1"/>
  <c r="L2641" i="5"/>
  <c r="M2641" i="5" s="1"/>
  <c r="L2642" i="5"/>
  <c r="M2642" i="5" s="1"/>
  <c r="L2643" i="5"/>
  <c r="M2643" i="5" s="1"/>
  <c r="L2644" i="5"/>
  <c r="M2644" i="5" s="1"/>
  <c r="L2645" i="5"/>
  <c r="M2645" i="5" s="1"/>
  <c r="L2646" i="5"/>
  <c r="M2646" i="5" s="1"/>
  <c r="L2647" i="5"/>
  <c r="M2647" i="5" s="1"/>
  <c r="L2648" i="5"/>
  <c r="M2648" i="5" s="1"/>
  <c r="L2649" i="5"/>
  <c r="M2649" i="5" s="1"/>
  <c r="L2650" i="5"/>
  <c r="M2650" i="5" s="1"/>
  <c r="L2651" i="5"/>
  <c r="M2651" i="5" s="1"/>
  <c r="L2652" i="5"/>
  <c r="M2652" i="5" s="1"/>
  <c r="L2653" i="5"/>
  <c r="M2653" i="5" s="1"/>
  <c r="L2654" i="5"/>
  <c r="M2654" i="5" s="1"/>
  <c r="L2655" i="5"/>
  <c r="M2655" i="5" s="1"/>
  <c r="L2656" i="5"/>
  <c r="M2656" i="5" s="1"/>
  <c r="L2657" i="5"/>
  <c r="M2657" i="5" s="1"/>
  <c r="L2658" i="5"/>
  <c r="M2658" i="5" s="1"/>
  <c r="L2659" i="5"/>
  <c r="M2659" i="5" s="1"/>
  <c r="L2660" i="5"/>
  <c r="M2660" i="5" s="1"/>
  <c r="L2661" i="5"/>
  <c r="M2661" i="5" s="1"/>
  <c r="L2662" i="5"/>
  <c r="M2662" i="5" s="1"/>
  <c r="L2663" i="5"/>
  <c r="M2663" i="5" s="1"/>
  <c r="L2664" i="5"/>
  <c r="M2664" i="5" s="1"/>
  <c r="L2665" i="5"/>
  <c r="M2665" i="5" s="1"/>
  <c r="L2666" i="5"/>
  <c r="M2666" i="5" s="1"/>
  <c r="L2667" i="5"/>
  <c r="M2667" i="5" s="1"/>
  <c r="L2668" i="5"/>
  <c r="M2668" i="5" s="1"/>
  <c r="L2669" i="5"/>
  <c r="M2669" i="5" s="1"/>
  <c r="L2670" i="5"/>
  <c r="M2670" i="5" s="1"/>
  <c r="L2671" i="5"/>
  <c r="M2671" i="5" s="1"/>
  <c r="L2672" i="5"/>
  <c r="M2672" i="5" s="1"/>
  <c r="L2673" i="5"/>
  <c r="M2673" i="5" s="1"/>
  <c r="L2674" i="5"/>
  <c r="M2674" i="5" s="1"/>
  <c r="L2675" i="5"/>
  <c r="M2675" i="5" s="1"/>
  <c r="L2676" i="5"/>
  <c r="M2676" i="5" s="1"/>
  <c r="L2677" i="5"/>
  <c r="M2677" i="5" s="1"/>
  <c r="L2678" i="5"/>
  <c r="M2678" i="5" s="1"/>
  <c r="L2679" i="5"/>
  <c r="M2679" i="5" s="1"/>
  <c r="L2680" i="5"/>
  <c r="M2680" i="5" s="1"/>
  <c r="L2681" i="5"/>
  <c r="M2681" i="5" s="1"/>
  <c r="L2682" i="5"/>
  <c r="M2682" i="5" s="1"/>
  <c r="L2683" i="5"/>
  <c r="M2683" i="5" s="1"/>
  <c r="L2684" i="5"/>
  <c r="M2684" i="5" s="1"/>
  <c r="L2685" i="5"/>
  <c r="M2685" i="5" s="1"/>
  <c r="L2686" i="5"/>
  <c r="M2686" i="5" s="1"/>
  <c r="L2687" i="5"/>
  <c r="M2687" i="5" s="1"/>
  <c r="L2688" i="5"/>
  <c r="M2688" i="5" s="1"/>
  <c r="L2689" i="5"/>
  <c r="M2689" i="5" s="1"/>
  <c r="L2690" i="5"/>
  <c r="M2690" i="5" s="1"/>
  <c r="L2691" i="5"/>
  <c r="M2691" i="5" s="1"/>
  <c r="L2692" i="5"/>
  <c r="M2692" i="5" s="1"/>
  <c r="L2693" i="5"/>
  <c r="M2693" i="5" s="1"/>
  <c r="L2694" i="5"/>
  <c r="M2694" i="5" s="1"/>
  <c r="L2695" i="5"/>
  <c r="M2695" i="5" s="1"/>
  <c r="L2696" i="5"/>
  <c r="M2696" i="5" s="1"/>
  <c r="L2697" i="5"/>
  <c r="M2697" i="5" s="1"/>
  <c r="L2698" i="5"/>
  <c r="M2698" i="5" s="1"/>
  <c r="L2699" i="5"/>
  <c r="M2699" i="5" s="1"/>
  <c r="L2700" i="5"/>
  <c r="M2700" i="5" s="1"/>
  <c r="L2701" i="5"/>
  <c r="M2701" i="5" s="1"/>
  <c r="L2702" i="5"/>
  <c r="M2702" i="5" s="1"/>
  <c r="L2703" i="5"/>
  <c r="M2703" i="5" s="1"/>
  <c r="L2704" i="5"/>
  <c r="M2704" i="5" s="1"/>
  <c r="L2705" i="5"/>
  <c r="M2705" i="5" s="1"/>
  <c r="L2706" i="5"/>
  <c r="M2706" i="5" s="1"/>
  <c r="L2707" i="5"/>
  <c r="M2707" i="5" s="1"/>
  <c r="L2708" i="5"/>
  <c r="M2708" i="5" s="1"/>
  <c r="L2709" i="5"/>
  <c r="M2709" i="5" s="1"/>
  <c r="L2710" i="5"/>
  <c r="M2710" i="5" s="1"/>
  <c r="L2711" i="5"/>
  <c r="M2711" i="5" s="1"/>
  <c r="L2712" i="5"/>
  <c r="M2712" i="5" s="1"/>
  <c r="L2713" i="5"/>
  <c r="M2713" i="5" s="1"/>
  <c r="L2714" i="5"/>
  <c r="M2714" i="5" s="1"/>
  <c r="L2715" i="5"/>
  <c r="M2715" i="5" s="1"/>
  <c r="L2716" i="5"/>
  <c r="M2716" i="5" s="1"/>
  <c r="L2717" i="5"/>
  <c r="M2717" i="5" s="1"/>
  <c r="L2718" i="5"/>
  <c r="M2718" i="5" s="1"/>
  <c r="L2719" i="5"/>
  <c r="M2719" i="5" s="1"/>
  <c r="L2720" i="5"/>
  <c r="M2720" i="5" s="1"/>
  <c r="L2721" i="5"/>
  <c r="M2721" i="5" s="1"/>
  <c r="L2722" i="5"/>
  <c r="M2722" i="5" s="1"/>
  <c r="L2723" i="5"/>
  <c r="M2723" i="5" s="1"/>
  <c r="L2724" i="5"/>
  <c r="M2724" i="5" s="1"/>
  <c r="L2725" i="5"/>
  <c r="M2725" i="5" s="1"/>
  <c r="L2726" i="5"/>
  <c r="M2726" i="5" s="1"/>
  <c r="L2727" i="5"/>
  <c r="M2727" i="5" s="1"/>
  <c r="L2728" i="5"/>
  <c r="M2728" i="5" s="1"/>
  <c r="L2729" i="5"/>
  <c r="M2729" i="5" s="1"/>
  <c r="L2730" i="5"/>
  <c r="M2730" i="5" s="1"/>
  <c r="L2731" i="5"/>
  <c r="M2731" i="5" s="1"/>
  <c r="L2732" i="5"/>
  <c r="M2732" i="5" s="1"/>
  <c r="L2733" i="5"/>
  <c r="M2733" i="5" s="1"/>
  <c r="L2734" i="5"/>
  <c r="M2734" i="5" s="1"/>
  <c r="L2735" i="5"/>
  <c r="M2735" i="5" s="1"/>
  <c r="L2736" i="5"/>
  <c r="M2736" i="5" s="1"/>
  <c r="L2737" i="5"/>
  <c r="M2737" i="5" s="1"/>
  <c r="L2738" i="5"/>
  <c r="M2738" i="5" s="1"/>
  <c r="L2739" i="5"/>
  <c r="M2739" i="5" s="1"/>
  <c r="L2740" i="5"/>
  <c r="M2740" i="5" s="1"/>
  <c r="L2741" i="5"/>
  <c r="M2741" i="5" s="1"/>
  <c r="L2742" i="5"/>
  <c r="M2742" i="5" s="1"/>
  <c r="L2743" i="5"/>
  <c r="M2743" i="5" s="1"/>
  <c r="L2744" i="5"/>
  <c r="M2744" i="5" s="1"/>
  <c r="L2745" i="5"/>
  <c r="M2745" i="5" s="1"/>
  <c r="L2746" i="5"/>
  <c r="M2746" i="5" s="1"/>
  <c r="L2747" i="5"/>
  <c r="M2747" i="5" s="1"/>
  <c r="L2748" i="5"/>
  <c r="M2748" i="5" s="1"/>
  <c r="L2749" i="5"/>
  <c r="M2749" i="5" s="1"/>
  <c r="L2750" i="5"/>
  <c r="M2750" i="5" s="1"/>
  <c r="L2751" i="5"/>
  <c r="M2751" i="5" s="1"/>
  <c r="L2752" i="5"/>
  <c r="M2752" i="5" s="1"/>
  <c r="L2753" i="5"/>
  <c r="M2753" i="5" s="1"/>
  <c r="L2754" i="5"/>
  <c r="M2754" i="5" s="1"/>
  <c r="L2755" i="5"/>
  <c r="M2755" i="5" s="1"/>
  <c r="L2756" i="5"/>
  <c r="M2756" i="5" s="1"/>
  <c r="L2757" i="5"/>
  <c r="M2757" i="5" s="1"/>
  <c r="L2758" i="5"/>
  <c r="M2758" i="5" s="1"/>
  <c r="L2759" i="5"/>
  <c r="M2759" i="5" s="1"/>
  <c r="L2760" i="5"/>
  <c r="M2760" i="5" s="1"/>
  <c r="L2761" i="5"/>
  <c r="M2761" i="5" s="1"/>
  <c r="L2762" i="5"/>
  <c r="M2762" i="5" s="1"/>
  <c r="L2763" i="5"/>
  <c r="M2763" i="5" s="1"/>
  <c r="L2764" i="5"/>
  <c r="M2764" i="5" s="1"/>
  <c r="L2765" i="5"/>
  <c r="M2765" i="5" s="1"/>
  <c r="L2766" i="5"/>
  <c r="M2766" i="5" s="1"/>
  <c r="L2767" i="5"/>
  <c r="M2767" i="5" s="1"/>
  <c r="L2768" i="5"/>
  <c r="M2768" i="5" s="1"/>
  <c r="L2769" i="5"/>
  <c r="M2769" i="5" s="1"/>
  <c r="L2770" i="5"/>
  <c r="M2770" i="5" s="1"/>
  <c r="L2771" i="5"/>
  <c r="M2771" i="5" s="1"/>
  <c r="L2772" i="5"/>
  <c r="M2772" i="5" s="1"/>
  <c r="L2773" i="5"/>
  <c r="M2773" i="5" s="1"/>
  <c r="L2774" i="5"/>
  <c r="M2774" i="5" s="1"/>
  <c r="L2775" i="5"/>
  <c r="M2775" i="5" s="1"/>
  <c r="L2776" i="5"/>
  <c r="M2776" i="5" s="1"/>
  <c r="L2777" i="5"/>
  <c r="M2777" i="5" s="1"/>
  <c r="L2778" i="5"/>
  <c r="M2778" i="5" s="1"/>
  <c r="L2779" i="5"/>
  <c r="M2779" i="5" s="1"/>
  <c r="L2780" i="5"/>
  <c r="M2780" i="5" s="1"/>
  <c r="L2781" i="5"/>
  <c r="M2781" i="5" s="1"/>
  <c r="L2782" i="5"/>
  <c r="M2782" i="5" s="1"/>
  <c r="L2783" i="5"/>
  <c r="M2783" i="5" s="1"/>
  <c r="L2784" i="5"/>
  <c r="M2784" i="5" s="1"/>
  <c r="L2785" i="5"/>
  <c r="M2785" i="5" s="1"/>
  <c r="L2786" i="5"/>
  <c r="M2786" i="5" s="1"/>
  <c r="L2787" i="5"/>
  <c r="M2787" i="5" s="1"/>
  <c r="L2788" i="5"/>
  <c r="M2788" i="5" s="1"/>
  <c r="L2789" i="5"/>
  <c r="M2789" i="5" s="1"/>
  <c r="L2790" i="5"/>
  <c r="M2790" i="5" s="1"/>
  <c r="L2791" i="5"/>
  <c r="M2791" i="5" s="1"/>
  <c r="L2792" i="5"/>
  <c r="M2792" i="5" s="1"/>
  <c r="L2793" i="5"/>
  <c r="M2793" i="5" s="1"/>
  <c r="L2794" i="5"/>
  <c r="M2794" i="5" s="1"/>
  <c r="L2795" i="5"/>
  <c r="M2795" i="5" s="1"/>
  <c r="L2796" i="5"/>
  <c r="M2796" i="5" s="1"/>
  <c r="L2797" i="5"/>
  <c r="M2797" i="5" s="1"/>
  <c r="L2798" i="5"/>
  <c r="M2798" i="5" s="1"/>
  <c r="L2799" i="5"/>
  <c r="M2799" i="5" s="1"/>
  <c r="L2800" i="5"/>
  <c r="M2800" i="5" s="1"/>
  <c r="L2801" i="5"/>
  <c r="M2801" i="5" s="1"/>
  <c r="L2802" i="5"/>
  <c r="M2802" i="5" s="1"/>
  <c r="L2803" i="5"/>
  <c r="M2803" i="5" s="1"/>
  <c r="L2804" i="5"/>
  <c r="M2804" i="5" s="1"/>
  <c r="L2805" i="5"/>
  <c r="M2805" i="5" s="1"/>
  <c r="L2806" i="5"/>
  <c r="M2806" i="5" s="1"/>
  <c r="L2807" i="5"/>
  <c r="M2807" i="5" s="1"/>
  <c r="L2808" i="5"/>
  <c r="M2808" i="5" s="1"/>
  <c r="L2809" i="5"/>
  <c r="M2809" i="5" s="1"/>
  <c r="L2810" i="5"/>
  <c r="M2810" i="5" s="1"/>
  <c r="L2811" i="5"/>
  <c r="M2811" i="5" s="1"/>
  <c r="L2812" i="5"/>
  <c r="M2812" i="5" s="1"/>
  <c r="L2813" i="5"/>
  <c r="M2813" i="5" s="1"/>
  <c r="L2814" i="5"/>
  <c r="M2814" i="5" s="1"/>
  <c r="L2815" i="5"/>
  <c r="M2815" i="5" s="1"/>
  <c r="L2816" i="5"/>
  <c r="M2816" i="5" s="1"/>
  <c r="L2817" i="5"/>
  <c r="M2817" i="5" s="1"/>
  <c r="L2818" i="5"/>
  <c r="M2818" i="5" s="1"/>
  <c r="L2819" i="5"/>
  <c r="M2819" i="5" s="1"/>
  <c r="L2820" i="5"/>
  <c r="M2820" i="5" s="1"/>
  <c r="L2821" i="5"/>
  <c r="M2821" i="5" s="1"/>
  <c r="L2822" i="5"/>
  <c r="M2822" i="5" s="1"/>
  <c r="L2823" i="5"/>
  <c r="M2823" i="5" s="1"/>
  <c r="L2824" i="5"/>
  <c r="M2824" i="5" s="1"/>
  <c r="L2825" i="5"/>
  <c r="M2825" i="5" s="1"/>
  <c r="L2826" i="5"/>
  <c r="M2826" i="5" s="1"/>
  <c r="L2827" i="5"/>
  <c r="M2827" i="5" s="1"/>
  <c r="L2828" i="5"/>
  <c r="M2828" i="5" s="1"/>
  <c r="L2829" i="5"/>
  <c r="M2829" i="5" s="1"/>
  <c r="L2830" i="5"/>
  <c r="M2830" i="5" s="1"/>
  <c r="L2831" i="5"/>
  <c r="M2831" i="5" s="1"/>
  <c r="L2832" i="5"/>
  <c r="M2832" i="5" s="1"/>
  <c r="L2833" i="5"/>
  <c r="M2833" i="5" s="1"/>
  <c r="L2834" i="5"/>
  <c r="M2834" i="5" s="1"/>
  <c r="L2835" i="5"/>
  <c r="M2835" i="5" s="1"/>
  <c r="L2836" i="5"/>
  <c r="M2836" i="5" s="1"/>
  <c r="L2837" i="5"/>
  <c r="M2837" i="5" s="1"/>
  <c r="L2838" i="5"/>
  <c r="M2838" i="5" s="1"/>
  <c r="L2839" i="5"/>
  <c r="M2839" i="5" s="1"/>
  <c r="L2840" i="5"/>
  <c r="M2840" i="5" s="1"/>
  <c r="L2841" i="5"/>
  <c r="M2841" i="5" s="1"/>
  <c r="L2842" i="5"/>
  <c r="M2842" i="5" s="1"/>
  <c r="L2843" i="5"/>
  <c r="M2843" i="5" s="1"/>
  <c r="L2844" i="5"/>
  <c r="M2844" i="5" s="1"/>
  <c r="L2845" i="5"/>
  <c r="M2845" i="5" s="1"/>
  <c r="L2846" i="5"/>
  <c r="M2846" i="5" s="1"/>
  <c r="L2847" i="5"/>
  <c r="M2847" i="5" s="1"/>
  <c r="L2848" i="5"/>
  <c r="M2848" i="5" s="1"/>
  <c r="L2849" i="5"/>
  <c r="M2849" i="5" s="1"/>
  <c r="L2850" i="5"/>
  <c r="M2850" i="5" s="1"/>
  <c r="L2851" i="5"/>
  <c r="M2851" i="5" s="1"/>
  <c r="L2852" i="5"/>
  <c r="M2852" i="5" s="1"/>
  <c r="L2853" i="5"/>
  <c r="M2853" i="5" s="1"/>
  <c r="L2854" i="5"/>
  <c r="M2854" i="5" s="1"/>
  <c r="L2855" i="5"/>
  <c r="M2855" i="5" s="1"/>
  <c r="L2856" i="5"/>
  <c r="M2856" i="5" s="1"/>
  <c r="L2857" i="5"/>
  <c r="M2857" i="5" s="1"/>
  <c r="L2858" i="5"/>
  <c r="M2858" i="5" s="1"/>
  <c r="L2859" i="5"/>
  <c r="M2859" i="5" s="1"/>
  <c r="L2860" i="5"/>
  <c r="M2860" i="5" s="1"/>
  <c r="L2861" i="5"/>
  <c r="M2861" i="5" s="1"/>
  <c r="L2862" i="5"/>
  <c r="M2862" i="5" s="1"/>
  <c r="L2863" i="5"/>
  <c r="M2863" i="5" s="1"/>
  <c r="L2864" i="5"/>
  <c r="M2864" i="5" s="1"/>
  <c r="L2865" i="5"/>
  <c r="M2865" i="5" s="1"/>
  <c r="L2866" i="5"/>
  <c r="M2866" i="5" s="1"/>
  <c r="L2867" i="5"/>
  <c r="M2867" i="5" s="1"/>
  <c r="L2868" i="5"/>
  <c r="M2868" i="5" s="1"/>
  <c r="L2869" i="5"/>
  <c r="M2869" i="5" s="1"/>
  <c r="L2870" i="5"/>
  <c r="M2870" i="5" s="1"/>
  <c r="L2871" i="5"/>
  <c r="M2871" i="5" s="1"/>
  <c r="L2872" i="5"/>
  <c r="M2872" i="5" s="1"/>
  <c r="L2873" i="5"/>
  <c r="M2873" i="5" s="1"/>
  <c r="L2874" i="5"/>
  <c r="M2874" i="5" s="1"/>
  <c r="L2875" i="5"/>
  <c r="M2875" i="5" s="1"/>
  <c r="L2876" i="5"/>
  <c r="M2876" i="5" s="1"/>
  <c r="L2877" i="5"/>
  <c r="M2877" i="5" s="1"/>
  <c r="L2878" i="5"/>
  <c r="M2878" i="5" s="1"/>
  <c r="L2879" i="5"/>
  <c r="M2879" i="5" s="1"/>
  <c r="L2880" i="5"/>
  <c r="M2880" i="5" s="1"/>
  <c r="L2881" i="5"/>
  <c r="M2881" i="5" s="1"/>
  <c r="L2882" i="5"/>
  <c r="M2882" i="5" s="1"/>
  <c r="L2883" i="5"/>
  <c r="M2883" i="5" s="1"/>
  <c r="L2884" i="5"/>
  <c r="M2884" i="5" s="1"/>
  <c r="L2885" i="5"/>
  <c r="M2885" i="5" s="1"/>
  <c r="L2886" i="5"/>
  <c r="M2886" i="5" s="1"/>
  <c r="L2887" i="5"/>
  <c r="M2887" i="5" s="1"/>
  <c r="L2888" i="5"/>
  <c r="M2888" i="5" s="1"/>
  <c r="L2889" i="5"/>
  <c r="M2889" i="5" s="1"/>
  <c r="L2890" i="5"/>
  <c r="M2890" i="5" s="1"/>
  <c r="L2891" i="5"/>
  <c r="M2891" i="5" s="1"/>
  <c r="L2892" i="5"/>
  <c r="M2892" i="5" s="1"/>
  <c r="L2893" i="5"/>
  <c r="M2893" i="5" s="1"/>
  <c r="L2894" i="5"/>
  <c r="M2894" i="5" s="1"/>
  <c r="L2895" i="5"/>
  <c r="M2895" i="5" s="1"/>
  <c r="L2896" i="5"/>
  <c r="M2896" i="5" s="1"/>
  <c r="L2897" i="5"/>
  <c r="M2897" i="5" s="1"/>
  <c r="L2898" i="5"/>
  <c r="M2898" i="5" s="1"/>
  <c r="L2899" i="5"/>
  <c r="M2899" i="5" s="1"/>
  <c r="L2900" i="5"/>
  <c r="M2900" i="5" s="1"/>
  <c r="L2901" i="5"/>
  <c r="M2901" i="5" s="1"/>
  <c r="L2902" i="5"/>
  <c r="M2902" i="5" s="1"/>
  <c r="L2903" i="5"/>
  <c r="M2903" i="5" s="1"/>
  <c r="L2904" i="5"/>
  <c r="M2904" i="5" s="1"/>
  <c r="L2905" i="5"/>
  <c r="M2905" i="5" s="1"/>
  <c r="L2906" i="5"/>
  <c r="M2906" i="5" s="1"/>
  <c r="L2907" i="5"/>
  <c r="M2907" i="5" s="1"/>
  <c r="L2908" i="5"/>
  <c r="M2908" i="5" s="1"/>
  <c r="L2909" i="5"/>
  <c r="M2909" i="5" s="1"/>
  <c r="L2910" i="5"/>
  <c r="M2910" i="5" s="1"/>
  <c r="L2911" i="5"/>
  <c r="M2911" i="5" s="1"/>
  <c r="L2912" i="5"/>
  <c r="M2912" i="5" s="1"/>
  <c r="L2913" i="5"/>
  <c r="M2913" i="5" s="1"/>
  <c r="L2914" i="5"/>
  <c r="M2914" i="5" s="1"/>
  <c r="L2915" i="5"/>
  <c r="M2915" i="5" s="1"/>
  <c r="L2916" i="5"/>
  <c r="M2916" i="5" s="1"/>
  <c r="L2917" i="5"/>
  <c r="M2917" i="5" s="1"/>
  <c r="L2918" i="5"/>
  <c r="M2918" i="5" s="1"/>
  <c r="L2919" i="5"/>
  <c r="M2919" i="5" s="1"/>
  <c r="L2920" i="5"/>
  <c r="M2920" i="5" s="1"/>
  <c r="L2921" i="5"/>
  <c r="M2921" i="5" s="1"/>
  <c r="L2922" i="5"/>
  <c r="M2922" i="5" s="1"/>
  <c r="L2923" i="5"/>
  <c r="M2923" i="5" s="1"/>
  <c r="L2924" i="5"/>
  <c r="M2924" i="5" s="1"/>
  <c r="L2925" i="5"/>
  <c r="M2925" i="5" s="1"/>
  <c r="L2926" i="5"/>
  <c r="M2926" i="5" s="1"/>
  <c r="L2927" i="5"/>
  <c r="M2927" i="5" s="1"/>
  <c r="L2928" i="5"/>
  <c r="M2928" i="5" s="1"/>
  <c r="L2929" i="5"/>
  <c r="M2929" i="5" s="1"/>
  <c r="L2930" i="5"/>
  <c r="M2930" i="5" s="1"/>
  <c r="L2931" i="5"/>
  <c r="M2931" i="5" s="1"/>
  <c r="L2932" i="5"/>
  <c r="M2932" i="5" s="1"/>
  <c r="L2933" i="5"/>
  <c r="M2933" i="5" s="1"/>
  <c r="L2934" i="5"/>
  <c r="M2934" i="5" s="1"/>
  <c r="L2935" i="5"/>
  <c r="M2935" i="5" s="1"/>
  <c r="L2936" i="5"/>
  <c r="M2936" i="5" s="1"/>
  <c r="L2937" i="5"/>
  <c r="M2937" i="5" s="1"/>
  <c r="L2938" i="5"/>
  <c r="M2938" i="5" s="1"/>
  <c r="L2939" i="5"/>
  <c r="M2939" i="5" s="1"/>
  <c r="L2940" i="5"/>
  <c r="M2940" i="5" s="1"/>
  <c r="L2941" i="5"/>
  <c r="M2941" i="5" s="1"/>
  <c r="L2942" i="5"/>
  <c r="M2942" i="5" s="1"/>
  <c r="L2943" i="5"/>
  <c r="M2943" i="5" s="1"/>
  <c r="L2944" i="5"/>
  <c r="M2944" i="5" s="1"/>
  <c r="L2945" i="5"/>
  <c r="M2945" i="5" s="1"/>
  <c r="L2946" i="5"/>
  <c r="M2946" i="5" s="1"/>
  <c r="L2947" i="5"/>
  <c r="M2947" i="5" s="1"/>
  <c r="L2948" i="5"/>
  <c r="M2948" i="5" s="1"/>
  <c r="L2949" i="5"/>
  <c r="M2949" i="5" s="1"/>
  <c r="L2950" i="5"/>
  <c r="M2950" i="5" s="1"/>
  <c r="L2951" i="5"/>
  <c r="M2951" i="5" s="1"/>
  <c r="L2952" i="5"/>
  <c r="M2952" i="5" s="1"/>
  <c r="L2953" i="5"/>
  <c r="M2953" i="5" s="1"/>
  <c r="L2954" i="5"/>
  <c r="M2954" i="5" s="1"/>
  <c r="L2955" i="5"/>
  <c r="M2955" i="5" s="1"/>
  <c r="L2956" i="5"/>
  <c r="M2956" i="5" s="1"/>
  <c r="L2957" i="5"/>
  <c r="M2957" i="5" s="1"/>
  <c r="L2958" i="5"/>
  <c r="M2958" i="5" s="1"/>
  <c r="L2959" i="5"/>
  <c r="M2959" i="5" s="1"/>
  <c r="L2960" i="5"/>
  <c r="M2960" i="5" s="1"/>
  <c r="L2961" i="5"/>
  <c r="M2961" i="5" s="1"/>
  <c r="L2962" i="5"/>
  <c r="M2962" i="5" s="1"/>
  <c r="L2963" i="5"/>
  <c r="M2963" i="5" s="1"/>
  <c r="L2964" i="5"/>
  <c r="M2964" i="5" s="1"/>
  <c r="L2965" i="5"/>
  <c r="M2965" i="5" s="1"/>
  <c r="L2966" i="5"/>
  <c r="M2966" i="5" s="1"/>
  <c r="L2967" i="5"/>
  <c r="M2967" i="5" s="1"/>
  <c r="L2968" i="5"/>
  <c r="M2968" i="5" s="1"/>
  <c r="L2969" i="5"/>
  <c r="M2969" i="5" s="1"/>
  <c r="L2970" i="5"/>
  <c r="M2970" i="5" s="1"/>
  <c r="L2971" i="5"/>
  <c r="M2971" i="5" s="1"/>
  <c r="L2972" i="5"/>
  <c r="M2972" i="5" s="1"/>
  <c r="L2973" i="5"/>
  <c r="M2973" i="5" s="1"/>
  <c r="L2974" i="5"/>
  <c r="M2974" i="5" s="1"/>
  <c r="L2975" i="5"/>
  <c r="M2975" i="5" s="1"/>
  <c r="L2976" i="5"/>
  <c r="M2976" i="5" s="1"/>
  <c r="L2977" i="5"/>
  <c r="M2977" i="5" s="1"/>
  <c r="L2978" i="5"/>
  <c r="M2978" i="5" s="1"/>
  <c r="L2979" i="5"/>
  <c r="M2979" i="5" s="1"/>
  <c r="L2980" i="5"/>
  <c r="M2980" i="5" s="1"/>
  <c r="L2981" i="5"/>
  <c r="M2981" i="5" s="1"/>
  <c r="L2982" i="5"/>
  <c r="M2982" i="5" s="1"/>
  <c r="L2983" i="5"/>
  <c r="M2983" i="5" s="1"/>
  <c r="L2984" i="5"/>
  <c r="M2984" i="5" s="1"/>
  <c r="L2985" i="5"/>
  <c r="M2985" i="5" s="1"/>
  <c r="L2986" i="5"/>
  <c r="M2986" i="5" s="1"/>
  <c r="L2987" i="5"/>
  <c r="M2987" i="5" s="1"/>
  <c r="L2988" i="5"/>
  <c r="M2988" i="5" s="1"/>
  <c r="L2989" i="5"/>
  <c r="M2989" i="5" s="1"/>
  <c r="L2990" i="5"/>
  <c r="M2990" i="5" s="1"/>
  <c r="L2991" i="5"/>
  <c r="M2991" i="5" s="1"/>
  <c r="L2992" i="5"/>
  <c r="M2992" i="5" s="1"/>
  <c r="L2993" i="5"/>
  <c r="M2993" i="5" s="1"/>
  <c r="L2994" i="5"/>
  <c r="M2994" i="5" s="1"/>
  <c r="L2995" i="5"/>
  <c r="M2995" i="5" s="1"/>
  <c r="L2996" i="5"/>
  <c r="M2996" i="5" s="1"/>
  <c r="L2997" i="5"/>
  <c r="M2997" i="5" s="1"/>
  <c r="L2998" i="5"/>
  <c r="M2998" i="5" s="1"/>
  <c r="L2999" i="5"/>
  <c r="M2999" i="5" s="1"/>
  <c r="L3000" i="5"/>
  <c r="M3000" i="5" s="1"/>
  <c r="L3001" i="5"/>
  <c r="M3001" i="5" s="1"/>
  <c r="L3002" i="5"/>
  <c r="M3002" i="5" s="1"/>
  <c r="L3003" i="5"/>
  <c r="M3003" i="5" s="1"/>
  <c r="L3004" i="5"/>
  <c r="M3004" i="5" s="1"/>
  <c r="L3005" i="5"/>
  <c r="M3005" i="5" s="1"/>
  <c r="L3006" i="5"/>
  <c r="M3006" i="5" s="1"/>
  <c r="L3007" i="5"/>
  <c r="M3007" i="5" s="1"/>
  <c r="L3008" i="5"/>
  <c r="M3008" i="5" s="1"/>
  <c r="L3009" i="5"/>
  <c r="M3009" i="5" s="1"/>
  <c r="L3010" i="5"/>
  <c r="M3010" i="5" s="1"/>
  <c r="L3011" i="5"/>
  <c r="M3011" i="5" s="1"/>
  <c r="L3012" i="5"/>
  <c r="M3012" i="5" s="1"/>
  <c r="L3013" i="5"/>
  <c r="M3013" i="5" s="1"/>
  <c r="L3014" i="5"/>
  <c r="M3014" i="5" s="1"/>
  <c r="L3015" i="5"/>
  <c r="M3015" i="5" s="1"/>
  <c r="L3016" i="5"/>
  <c r="M3016" i="5" s="1"/>
  <c r="L3017" i="5"/>
  <c r="M3017" i="5" s="1"/>
  <c r="L3018" i="5"/>
  <c r="M3018" i="5" s="1"/>
  <c r="L3019" i="5"/>
  <c r="M3019" i="5" s="1"/>
  <c r="L3020" i="5"/>
  <c r="M3020" i="5" s="1"/>
  <c r="L3021" i="5"/>
  <c r="M3021" i="5" s="1"/>
  <c r="L3022" i="5"/>
  <c r="M3022" i="5" s="1"/>
  <c r="L3023" i="5"/>
  <c r="M3023" i="5" s="1"/>
  <c r="L3024" i="5"/>
  <c r="M3024" i="5" s="1"/>
  <c r="L3025" i="5"/>
  <c r="M3025" i="5" s="1"/>
  <c r="L3026" i="5"/>
  <c r="M3026" i="5" s="1"/>
  <c r="L3027" i="5"/>
  <c r="M3027" i="5" s="1"/>
  <c r="L3028" i="5"/>
  <c r="M3028" i="5" s="1"/>
  <c r="L3029" i="5"/>
  <c r="M3029" i="5" s="1"/>
  <c r="L3030" i="5"/>
  <c r="M3030" i="5" s="1"/>
  <c r="L3031" i="5"/>
  <c r="M3031" i="5" s="1"/>
  <c r="L3032" i="5"/>
  <c r="M3032" i="5" s="1"/>
  <c r="L3033" i="5"/>
  <c r="M3033" i="5" s="1"/>
  <c r="L3034" i="5"/>
  <c r="M3034" i="5" s="1"/>
  <c r="L3035" i="5"/>
  <c r="M3035" i="5" s="1"/>
  <c r="L3036" i="5"/>
  <c r="M3036" i="5" s="1"/>
  <c r="L3037" i="5"/>
  <c r="M3037" i="5" s="1"/>
  <c r="L3038" i="5"/>
  <c r="M3038" i="5" s="1"/>
  <c r="L3039" i="5"/>
  <c r="M3039" i="5" s="1"/>
  <c r="L3040" i="5"/>
  <c r="M3040" i="5" s="1"/>
  <c r="L3041" i="5"/>
  <c r="M3041" i="5" s="1"/>
  <c r="L3042" i="5"/>
  <c r="M3042" i="5" s="1"/>
  <c r="L3043" i="5"/>
  <c r="M3043" i="5" s="1"/>
  <c r="L3044" i="5"/>
  <c r="M3044" i="5" s="1"/>
  <c r="L3045" i="5"/>
  <c r="M3045" i="5" s="1"/>
  <c r="L3046" i="5"/>
  <c r="M3046" i="5" s="1"/>
  <c r="L3047" i="5"/>
  <c r="M3047" i="5" s="1"/>
  <c r="L3048" i="5"/>
  <c r="M3048" i="5" s="1"/>
  <c r="L3049" i="5"/>
  <c r="M3049" i="5" s="1"/>
  <c r="L3050" i="5"/>
  <c r="M3050" i="5" s="1"/>
  <c r="L3051" i="5"/>
  <c r="M3051" i="5" s="1"/>
  <c r="L3052" i="5"/>
  <c r="M3052" i="5" s="1"/>
  <c r="L3053" i="5"/>
  <c r="M3053" i="5" s="1"/>
  <c r="L3054" i="5"/>
  <c r="M3054" i="5" s="1"/>
  <c r="L3055" i="5"/>
  <c r="M3055" i="5" s="1"/>
  <c r="L3056" i="5"/>
  <c r="M3056" i="5" s="1"/>
  <c r="L3057" i="5"/>
  <c r="M3057" i="5" s="1"/>
  <c r="L3058" i="5"/>
  <c r="M3058" i="5" s="1"/>
  <c r="L3059" i="5"/>
  <c r="M3059" i="5" s="1"/>
  <c r="L3060" i="5"/>
  <c r="M3060" i="5" s="1"/>
  <c r="L3061" i="5"/>
  <c r="M3061" i="5" s="1"/>
  <c r="L3062" i="5"/>
  <c r="M3062" i="5" s="1"/>
  <c r="L3063" i="5"/>
  <c r="M3063" i="5" s="1"/>
  <c r="L3064" i="5"/>
  <c r="M3064" i="5" s="1"/>
  <c r="L3065" i="5"/>
  <c r="M3065" i="5" s="1"/>
  <c r="L3066" i="5"/>
  <c r="M3066" i="5" s="1"/>
  <c r="L3067" i="5"/>
  <c r="M3067" i="5" s="1"/>
  <c r="L3068" i="5"/>
  <c r="M3068" i="5" s="1"/>
  <c r="L3069" i="5"/>
  <c r="M3069" i="5" s="1"/>
  <c r="L3070" i="5"/>
  <c r="M3070" i="5" s="1"/>
  <c r="L3071" i="5"/>
  <c r="M3071" i="5" s="1"/>
  <c r="L3072" i="5"/>
  <c r="M3072" i="5" s="1"/>
  <c r="L3073" i="5"/>
  <c r="M3073" i="5" s="1"/>
  <c r="L3074" i="5"/>
  <c r="M3074" i="5" s="1"/>
  <c r="L3075" i="5"/>
  <c r="M3075" i="5" s="1"/>
  <c r="L3076" i="5"/>
  <c r="M3076" i="5" s="1"/>
  <c r="L3077" i="5"/>
  <c r="M3077" i="5" s="1"/>
  <c r="L3078" i="5"/>
  <c r="M3078" i="5" s="1"/>
  <c r="L3079" i="5"/>
  <c r="M3079" i="5" s="1"/>
  <c r="L3080" i="5"/>
  <c r="M3080" i="5" s="1"/>
  <c r="L3081" i="5"/>
  <c r="M3081" i="5" s="1"/>
  <c r="L3082" i="5"/>
  <c r="M3082" i="5" s="1"/>
  <c r="L3083" i="5"/>
  <c r="M3083" i="5" s="1"/>
  <c r="L3084" i="5"/>
  <c r="M3084" i="5" s="1"/>
  <c r="L3085" i="5"/>
  <c r="M3085" i="5" s="1"/>
  <c r="L3086" i="5"/>
  <c r="M3086" i="5" s="1"/>
  <c r="L3087" i="5"/>
  <c r="M3087" i="5" s="1"/>
  <c r="L3088" i="5"/>
  <c r="M3088" i="5" s="1"/>
  <c r="L3089" i="5"/>
  <c r="M3089" i="5" s="1"/>
  <c r="L3090" i="5"/>
  <c r="M3090" i="5" s="1"/>
  <c r="L3091" i="5"/>
  <c r="M3091" i="5" s="1"/>
  <c r="L3092" i="5"/>
  <c r="M3092" i="5" s="1"/>
  <c r="L3093" i="5"/>
  <c r="M3093" i="5" s="1"/>
  <c r="L3094" i="5"/>
  <c r="M3094" i="5" s="1"/>
  <c r="L3095" i="5"/>
  <c r="M3095" i="5" s="1"/>
  <c r="L3096" i="5"/>
  <c r="M3096" i="5" s="1"/>
  <c r="L3097" i="5"/>
  <c r="M3097" i="5" s="1"/>
  <c r="L3098" i="5"/>
  <c r="M3098" i="5" s="1"/>
  <c r="L3099" i="5"/>
  <c r="M3099" i="5" s="1"/>
  <c r="L3100" i="5"/>
  <c r="M3100" i="5" s="1"/>
  <c r="L3101" i="5"/>
  <c r="M3101" i="5" s="1"/>
  <c r="L3102" i="5"/>
  <c r="M3102" i="5" s="1"/>
  <c r="L3103" i="5"/>
  <c r="M3103" i="5" s="1"/>
  <c r="L3104" i="5"/>
  <c r="M3104" i="5" s="1"/>
  <c r="L3105" i="5"/>
  <c r="M3105" i="5" s="1"/>
  <c r="L3106" i="5"/>
  <c r="M3106" i="5" s="1"/>
  <c r="L3107" i="5"/>
  <c r="M3107" i="5" s="1"/>
  <c r="L3108" i="5"/>
  <c r="M3108" i="5" s="1"/>
  <c r="L3109" i="5"/>
  <c r="M3109" i="5" s="1"/>
  <c r="L3110" i="5"/>
  <c r="M3110" i="5" s="1"/>
  <c r="L3111" i="5"/>
  <c r="M3111" i="5" s="1"/>
  <c r="L3112" i="5"/>
  <c r="M3112" i="5" s="1"/>
  <c r="L3113" i="5"/>
  <c r="M3113" i="5" s="1"/>
  <c r="L3114" i="5"/>
  <c r="M3114" i="5" s="1"/>
  <c r="L3115" i="5"/>
  <c r="M3115" i="5" s="1"/>
  <c r="L3116" i="5"/>
  <c r="M3116" i="5" s="1"/>
  <c r="L3117" i="5"/>
  <c r="M3117" i="5" s="1"/>
  <c r="L3118" i="5"/>
  <c r="M3118" i="5" s="1"/>
  <c r="L3119" i="5"/>
  <c r="M3119" i="5" s="1"/>
  <c r="L3120" i="5"/>
  <c r="M3120" i="5" s="1"/>
  <c r="L3121" i="5"/>
  <c r="M3121" i="5" s="1"/>
  <c r="L3122" i="5"/>
  <c r="M3122" i="5" s="1"/>
  <c r="L3123" i="5"/>
  <c r="M3123" i="5" s="1"/>
  <c r="L3124" i="5"/>
  <c r="M3124" i="5" s="1"/>
  <c r="L3125" i="5"/>
  <c r="M3125" i="5" s="1"/>
  <c r="L3126" i="5"/>
  <c r="M3126" i="5" s="1"/>
  <c r="L3127" i="5"/>
  <c r="M3127" i="5" s="1"/>
  <c r="L3128" i="5"/>
  <c r="M3128" i="5" s="1"/>
  <c r="L3129" i="5"/>
  <c r="M3129" i="5" s="1"/>
  <c r="L3130" i="5"/>
  <c r="M3130" i="5" s="1"/>
  <c r="L3131" i="5"/>
  <c r="M3131" i="5" s="1"/>
  <c r="L3132" i="5"/>
  <c r="M3132" i="5" s="1"/>
  <c r="L3133" i="5"/>
  <c r="M3133" i="5" s="1"/>
  <c r="L3134" i="5"/>
  <c r="M3134" i="5" s="1"/>
  <c r="L3135" i="5"/>
  <c r="M3135" i="5" s="1"/>
  <c r="L3136" i="5"/>
  <c r="M3136" i="5" s="1"/>
  <c r="L3137" i="5"/>
  <c r="M3137" i="5" s="1"/>
  <c r="L3138" i="5"/>
  <c r="M3138" i="5" s="1"/>
  <c r="L3139" i="5"/>
  <c r="M3139" i="5" s="1"/>
  <c r="L3140" i="5"/>
  <c r="M3140" i="5" s="1"/>
  <c r="L3141" i="5"/>
  <c r="M3141" i="5" s="1"/>
  <c r="L3142" i="5"/>
  <c r="M3142" i="5" s="1"/>
  <c r="L3143" i="5"/>
  <c r="M3143" i="5" s="1"/>
  <c r="L3144" i="5"/>
  <c r="M3144" i="5" s="1"/>
  <c r="L3145" i="5"/>
  <c r="M3145" i="5" s="1"/>
  <c r="L3146" i="5"/>
  <c r="M3146" i="5" s="1"/>
  <c r="L3147" i="5"/>
  <c r="M3147" i="5" s="1"/>
  <c r="L3148" i="5"/>
  <c r="M3148" i="5" s="1"/>
  <c r="L3149" i="5"/>
  <c r="M3149" i="5" s="1"/>
  <c r="L3150" i="5"/>
  <c r="M3150" i="5" s="1"/>
  <c r="L3151" i="5"/>
  <c r="M3151" i="5" s="1"/>
  <c r="L3152" i="5"/>
  <c r="M3152" i="5" s="1"/>
  <c r="L3153" i="5"/>
  <c r="M3153" i="5" s="1"/>
  <c r="L3154" i="5"/>
  <c r="M3154" i="5" s="1"/>
  <c r="L3155" i="5"/>
  <c r="M3155" i="5" s="1"/>
  <c r="L3156" i="5"/>
  <c r="M3156" i="5" s="1"/>
  <c r="L3157" i="5"/>
  <c r="M3157" i="5" s="1"/>
  <c r="L3158" i="5"/>
  <c r="M3158" i="5" s="1"/>
  <c r="L3159" i="5"/>
  <c r="M3159" i="5" s="1"/>
  <c r="L3160" i="5"/>
  <c r="M3160" i="5" s="1"/>
  <c r="L3161" i="5"/>
  <c r="M3161" i="5" s="1"/>
  <c r="L3162" i="5"/>
  <c r="M3162" i="5" s="1"/>
  <c r="L3163" i="5"/>
  <c r="M3163" i="5" s="1"/>
  <c r="L3164" i="5"/>
  <c r="M3164" i="5" s="1"/>
  <c r="L3165" i="5"/>
  <c r="M3165" i="5" s="1"/>
  <c r="L3166" i="5"/>
  <c r="M3166" i="5" s="1"/>
  <c r="L3167" i="5"/>
  <c r="M3167" i="5" s="1"/>
  <c r="L3168" i="5"/>
  <c r="M3168" i="5" s="1"/>
  <c r="L3169" i="5"/>
  <c r="M3169" i="5" s="1"/>
  <c r="L3170" i="5"/>
  <c r="M3170" i="5" s="1"/>
  <c r="L3171" i="5"/>
  <c r="M3171" i="5" s="1"/>
  <c r="L3172" i="5"/>
  <c r="M3172" i="5" s="1"/>
  <c r="L3173" i="5"/>
  <c r="M3173" i="5" s="1"/>
  <c r="L3174" i="5"/>
  <c r="M3174" i="5" s="1"/>
  <c r="L3175" i="5"/>
  <c r="M3175" i="5" s="1"/>
  <c r="L3176" i="5"/>
  <c r="M3176" i="5" s="1"/>
  <c r="L3177" i="5"/>
  <c r="M3177" i="5" s="1"/>
  <c r="L3178" i="5"/>
  <c r="M3178" i="5" s="1"/>
  <c r="L3179" i="5"/>
  <c r="M3179" i="5" s="1"/>
  <c r="L3180" i="5"/>
  <c r="M3180" i="5" s="1"/>
  <c r="L3181" i="5"/>
  <c r="M3181" i="5" s="1"/>
  <c r="L3182" i="5"/>
  <c r="M3182" i="5" s="1"/>
  <c r="L3183" i="5"/>
  <c r="M3183" i="5" s="1"/>
  <c r="L3184" i="5"/>
  <c r="M3184" i="5" s="1"/>
  <c r="L3185" i="5"/>
  <c r="M3185" i="5" s="1"/>
  <c r="L3186" i="5"/>
  <c r="M3186" i="5" s="1"/>
  <c r="L3187" i="5"/>
  <c r="M3187" i="5" s="1"/>
  <c r="L3188" i="5"/>
  <c r="M3188" i="5" s="1"/>
  <c r="L3189" i="5"/>
  <c r="M3189" i="5" s="1"/>
  <c r="L3190" i="5"/>
  <c r="M3190" i="5" s="1"/>
  <c r="L3191" i="5"/>
  <c r="M3191" i="5" s="1"/>
  <c r="L3192" i="5"/>
  <c r="M3192" i="5" s="1"/>
  <c r="L3193" i="5"/>
  <c r="M3193" i="5" s="1"/>
  <c r="L3194" i="5"/>
  <c r="M3194" i="5" s="1"/>
  <c r="L3195" i="5"/>
  <c r="M3195" i="5" s="1"/>
  <c r="L3196" i="5"/>
  <c r="M3196" i="5" s="1"/>
  <c r="L3197" i="5"/>
  <c r="M3197" i="5" s="1"/>
  <c r="L3198" i="5"/>
  <c r="M3198" i="5" s="1"/>
  <c r="L3199" i="5"/>
  <c r="M3199" i="5" s="1"/>
  <c r="L3200" i="5"/>
  <c r="M3200" i="5" s="1"/>
  <c r="L3201" i="5"/>
  <c r="M3201" i="5" s="1"/>
  <c r="L3202" i="5"/>
  <c r="M3202" i="5" s="1"/>
  <c r="L3203" i="5"/>
  <c r="M3203" i="5" s="1"/>
  <c r="L3204" i="5"/>
  <c r="M3204" i="5" s="1"/>
  <c r="L3205" i="5"/>
  <c r="M3205" i="5" s="1"/>
  <c r="L3206" i="5"/>
  <c r="M3206" i="5" s="1"/>
  <c r="L3207" i="5"/>
  <c r="M3207" i="5" s="1"/>
  <c r="L3208" i="5"/>
  <c r="M3208" i="5" s="1"/>
  <c r="L3209" i="5"/>
  <c r="M3209" i="5" s="1"/>
  <c r="L3210" i="5"/>
  <c r="M3210" i="5" s="1"/>
  <c r="L3211" i="5"/>
  <c r="M3211" i="5" s="1"/>
  <c r="L3212" i="5"/>
  <c r="M3212" i="5" s="1"/>
  <c r="L3213" i="5"/>
  <c r="M3213" i="5" s="1"/>
  <c r="L3214" i="5"/>
  <c r="M3214" i="5" s="1"/>
  <c r="L3215" i="5"/>
  <c r="M3215" i="5" s="1"/>
  <c r="L3216" i="5"/>
  <c r="M3216" i="5" s="1"/>
  <c r="L3217" i="5"/>
  <c r="M3217" i="5" s="1"/>
  <c r="L3218" i="5"/>
  <c r="M3218" i="5" s="1"/>
  <c r="L3219" i="5"/>
  <c r="M3219" i="5" s="1"/>
  <c r="L3220" i="5"/>
  <c r="M3220" i="5" s="1"/>
  <c r="L3221" i="5"/>
  <c r="M3221" i="5" s="1"/>
  <c r="L3222" i="5"/>
  <c r="M3222" i="5" s="1"/>
  <c r="L3223" i="5"/>
  <c r="M3223" i="5" s="1"/>
  <c r="L3224" i="5"/>
  <c r="M3224" i="5" s="1"/>
  <c r="L3225" i="5"/>
  <c r="M3225" i="5" s="1"/>
  <c r="L3226" i="5"/>
  <c r="M3226" i="5" s="1"/>
  <c r="L3227" i="5"/>
  <c r="M3227" i="5" s="1"/>
  <c r="L3228" i="5"/>
  <c r="M3228" i="5" s="1"/>
  <c r="L3229" i="5"/>
  <c r="M3229" i="5" s="1"/>
  <c r="L3230" i="5"/>
  <c r="M3230" i="5" s="1"/>
  <c r="L3231" i="5"/>
  <c r="M3231" i="5" s="1"/>
  <c r="L3232" i="5"/>
  <c r="M3232" i="5" s="1"/>
  <c r="L3233" i="5"/>
  <c r="M3233" i="5" s="1"/>
  <c r="L3234" i="5"/>
  <c r="M3234" i="5" s="1"/>
  <c r="L3235" i="5"/>
  <c r="M3235" i="5" s="1"/>
  <c r="L3236" i="5"/>
  <c r="M3236" i="5" s="1"/>
  <c r="L3237" i="5"/>
  <c r="M3237" i="5" s="1"/>
  <c r="L3238" i="5"/>
  <c r="M3238" i="5" s="1"/>
  <c r="L3239" i="5"/>
  <c r="M3239" i="5" s="1"/>
  <c r="L3240" i="5"/>
  <c r="M3240" i="5" s="1"/>
  <c r="L3241" i="5"/>
  <c r="M3241" i="5" s="1"/>
  <c r="L3242" i="5"/>
  <c r="M3242" i="5" s="1"/>
  <c r="L3243" i="5"/>
  <c r="M3243" i="5" s="1"/>
  <c r="L3244" i="5"/>
  <c r="M3244" i="5" s="1"/>
  <c r="L3245" i="5"/>
  <c r="M3245" i="5" s="1"/>
  <c r="L3246" i="5"/>
  <c r="M3246" i="5" s="1"/>
  <c r="L3247" i="5"/>
  <c r="M3247" i="5" s="1"/>
  <c r="L3248" i="5"/>
  <c r="M3248" i="5" s="1"/>
  <c r="L3249" i="5"/>
  <c r="M3249" i="5" s="1"/>
  <c r="L3250" i="5"/>
  <c r="M3250" i="5" s="1"/>
  <c r="L3251" i="5"/>
  <c r="M3251" i="5" s="1"/>
  <c r="L3252" i="5"/>
  <c r="M3252" i="5" s="1"/>
  <c r="L3253" i="5"/>
  <c r="M3253" i="5" s="1"/>
  <c r="L3254" i="5"/>
  <c r="M3254" i="5" s="1"/>
  <c r="L3255" i="5"/>
  <c r="M3255" i="5" s="1"/>
  <c r="L3256" i="5"/>
  <c r="M3256" i="5" s="1"/>
  <c r="L3257" i="5"/>
  <c r="M3257" i="5" s="1"/>
  <c r="L3258" i="5"/>
  <c r="M3258" i="5" s="1"/>
  <c r="L3259" i="5"/>
  <c r="M3259" i="5" s="1"/>
  <c r="L3260" i="5"/>
  <c r="M3260" i="5" s="1"/>
  <c r="L3261" i="5"/>
  <c r="M3261" i="5" s="1"/>
  <c r="L3262" i="5"/>
  <c r="M3262" i="5" s="1"/>
  <c r="L3263" i="5"/>
  <c r="M3263" i="5" s="1"/>
  <c r="L3264" i="5"/>
  <c r="M3264" i="5" s="1"/>
  <c r="L3265" i="5"/>
  <c r="M3265" i="5" s="1"/>
  <c r="L3266" i="5"/>
  <c r="M3266" i="5" s="1"/>
  <c r="L3267" i="5"/>
  <c r="M3267" i="5" s="1"/>
  <c r="L3268" i="5"/>
  <c r="M3268" i="5" s="1"/>
  <c r="L3269" i="5"/>
  <c r="M3269" i="5" s="1"/>
  <c r="L3270" i="5"/>
  <c r="M3270" i="5" s="1"/>
  <c r="L3271" i="5"/>
  <c r="M3271" i="5" s="1"/>
  <c r="L3272" i="5"/>
  <c r="M3272" i="5" s="1"/>
  <c r="L3273" i="5"/>
  <c r="M3273" i="5" s="1"/>
  <c r="L3274" i="5"/>
  <c r="M3274" i="5" s="1"/>
  <c r="L3275" i="5"/>
  <c r="M3275" i="5" s="1"/>
  <c r="L3276" i="5"/>
  <c r="M3276" i="5" s="1"/>
  <c r="L3277" i="5"/>
  <c r="M3277" i="5" s="1"/>
  <c r="L3278" i="5"/>
  <c r="M3278" i="5" s="1"/>
  <c r="L3279" i="5"/>
  <c r="M3279" i="5" s="1"/>
  <c r="L3280" i="5"/>
  <c r="M3280" i="5" s="1"/>
  <c r="L3281" i="5"/>
  <c r="M3281" i="5" s="1"/>
  <c r="L3282" i="5"/>
  <c r="M3282" i="5" s="1"/>
  <c r="L3283" i="5"/>
  <c r="M3283" i="5" s="1"/>
  <c r="L3284" i="5"/>
  <c r="M3284" i="5" s="1"/>
  <c r="L3285" i="5"/>
  <c r="M3285" i="5" s="1"/>
  <c r="L3286" i="5"/>
  <c r="M3286" i="5" s="1"/>
  <c r="L3287" i="5"/>
  <c r="M3287" i="5" s="1"/>
  <c r="L3288" i="5"/>
  <c r="M3288" i="5" s="1"/>
  <c r="L3289" i="5"/>
  <c r="M3289" i="5" s="1"/>
  <c r="L3290" i="5"/>
  <c r="M3290" i="5" s="1"/>
  <c r="L3291" i="5"/>
  <c r="M3291" i="5" s="1"/>
  <c r="L3292" i="5"/>
  <c r="M3292" i="5" s="1"/>
  <c r="L3293" i="5"/>
  <c r="M3293" i="5" s="1"/>
  <c r="L3294" i="5"/>
  <c r="M3294" i="5" s="1"/>
  <c r="L3295" i="5"/>
  <c r="M3295" i="5" s="1"/>
  <c r="L3296" i="5"/>
  <c r="M3296" i="5" s="1"/>
  <c r="L3297" i="5"/>
  <c r="M3297" i="5" s="1"/>
  <c r="L3298" i="5"/>
  <c r="M3298" i="5" s="1"/>
  <c r="L3299" i="5"/>
  <c r="M3299" i="5" s="1"/>
  <c r="L3300" i="5"/>
  <c r="M3300" i="5" s="1"/>
  <c r="L3301" i="5"/>
  <c r="M3301" i="5" s="1"/>
  <c r="L3302" i="5"/>
  <c r="M3302" i="5" s="1"/>
  <c r="L3303" i="5"/>
  <c r="M3303" i="5" s="1"/>
  <c r="L3304" i="5"/>
  <c r="M3304" i="5" s="1"/>
  <c r="L3305" i="5"/>
  <c r="M3305" i="5" s="1"/>
  <c r="L3306" i="5"/>
  <c r="M3306" i="5" s="1"/>
  <c r="L3307" i="5"/>
  <c r="M3307" i="5" s="1"/>
  <c r="L3308" i="5"/>
  <c r="M3308" i="5" s="1"/>
  <c r="L3309" i="5"/>
  <c r="M3309" i="5" s="1"/>
  <c r="L3310" i="5"/>
  <c r="M3310" i="5" s="1"/>
  <c r="L3311" i="5"/>
  <c r="M3311" i="5" s="1"/>
  <c r="L3312" i="5"/>
  <c r="M3312" i="5" s="1"/>
  <c r="L3313" i="5"/>
  <c r="M3313" i="5" s="1"/>
  <c r="L3314" i="5"/>
  <c r="M3314" i="5" s="1"/>
  <c r="L3315" i="5"/>
  <c r="M3315" i="5" s="1"/>
  <c r="L3316" i="5"/>
  <c r="M3316" i="5" s="1"/>
  <c r="L3317" i="5"/>
  <c r="M3317" i="5" s="1"/>
  <c r="L3318" i="5"/>
  <c r="M3318" i="5" s="1"/>
  <c r="L3319" i="5"/>
  <c r="M3319" i="5" s="1"/>
  <c r="L3320" i="5"/>
  <c r="M3320" i="5" s="1"/>
  <c r="L3321" i="5"/>
  <c r="M3321" i="5" s="1"/>
  <c r="L3322" i="5"/>
  <c r="M3322" i="5" s="1"/>
  <c r="L3323" i="5"/>
  <c r="M3323" i="5" s="1"/>
  <c r="L3324" i="5"/>
  <c r="M3324" i="5" s="1"/>
  <c r="L3325" i="5"/>
  <c r="M3325" i="5" s="1"/>
  <c r="L3326" i="5"/>
  <c r="M3326" i="5" s="1"/>
  <c r="L3327" i="5"/>
  <c r="M3327" i="5" s="1"/>
  <c r="L3328" i="5"/>
  <c r="M3328" i="5" s="1"/>
  <c r="L3329" i="5"/>
  <c r="M3329" i="5" s="1"/>
  <c r="L3330" i="5"/>
  <c r="M3330" i="5" s="1"/>
  <c r="L3331" i="5"/>
  <c r="M3331" i="5" s="1"/>
  <c r="L3332" i="5"/>
  <c r="M3332" i="5" s="1"/>
  <c r="L3333" i="5"/>
  <c r="M3333" i="5" s="1"/>
  <c r="L3334" i="5"/>
  <c r="M3334" i="5" s="1"/>
  <c r="L3335" i="5"/>
  <c r="M3335" i="5" s="1"/>
  <c r="L3336" i="5"/>
  <c r="M3336" i="5" s="1"/>
  <c r="L3337" i="5"/>
  <c r="M3337" i="5" s="1"/>
  <c r="L3338" i="5"/>
  <c r="M3338" i="5" s="1"/>
  <c r="L3339" i="5"/>
  <c r="M3339" i="5" s="1"/>
  <c r="L3340" i="5"/>
  <c r="M3340" i="5" s="1"/>
  <c r="L3341" i="5"/>
  <c r="M3341" i="5" s="1"/>
  <c r="L3342" i="5"/>
  <c r="M3342" i="5" s="1"/>
  <c r="L3343" i="5"/>
  <c r="M3343" i="5" s="1"/>
  <c r="L3344" i="5"/>
  <c r="M3344" i="5" s="1"/>
  <c r="L3345" i="5"/>
  <c r="M3345" i="5" s="1"/>
  <c r="L3346" i="5"/>
  <c r="M3346" i="5" s="1"/>
  <c r="L3347" i="5"/>
  <c r="M3347" i="5" s="1"/>
  <c r="L3348" i="5"/>
  <c r="M3348" i="5" s="1"/>
  <c r="L3349" i="5"/>
  <c r="M3349" i="5" s="1"/>
  <c r="L3350" i="5"/>
  <c r="M3350" i="5" s="1"/>
  <c r="L3351" i="5"/>
  <c r="M3351" i="5" s="1"/>
  <c r="L3352" i="5"/>
  <c r="M3352" i="5" s="1"/>
  <c r="L3353" i="5"/>
  <c r="M3353" i="5" s="1"/>
  <c r="L3354" i="5"/>
  <c r="M3354" i="5" s="1"/>
  <c r="L3355" i="5"/>
  <c r="M3355" i="5" s="1"/>
  <c r="L3356" i="5"/>
  <c r="M3356" i="5" s="1"/>
  <c r="L3357" i="5"/>
  <c r="M3357" i="5" s="1"/>
  <c r="L3358" i="5"/>
  <c r="M3358" i="5" s="1"/>
  <c r="L3359" i="5"/>
  <c r="M3359" i="5" s="1"/>
  <c r="L3360" i="5"/>
  <c r="M3360" i="5" s="1"/>
  <c r="L3361" i="5"/>
  <c r="M3361" i="5" s="1"/>
  <c r="L3362" i="5"/>
  <c r="M3362" i="5" s="1"/>
  <c r="L3363" i="5"/>
  <c r="M3363" i="5" s="1"/>
  <c r="L3364" i="5"/>
  <c r="M3364" i="5" s="1"/>
  <c r="L3365" i="5"/>
  <c r="M3365" i="5" s="1"/>
  <c r="L3366" i="5"/>
  <c r="M3366" i="5" s="1"/>
  <c r="L3367" i="5"/>
  <c r="M3367" i="5" s="1"/>
  <c r="L3368" i="5"/>
  <c r="M3368" i="5" s="1"/>
  <c r="L3369" i="5"/>
  <c r="M3369" i="5" s="1"/>
  <c r="L3370" i="5"/>
  <c r="M3370" i="5" s="1"/>
  <c r="L3371" i="5"/>
  <c r="M3371" i="5" s="1"/>
  <c r="L3372" i="5"/>
  <c r="M3372" i="5" s="1"/>
  <c r="L3373" i="5"/>
  <c r="M3373" i="5" s="1"/>
  <c r="L3374" i="5"/>
  <c r="M3374" i="5" s="1"/>
  <c r="L3375" i="5"/>
  <c r="M3375" i="5" s="1"/>
  <c r="L3376" i="5"/>
  <c r="M3376" i="5" s="1"/>
  <c r="L3377" i="5"/>
  <c r="M3377" i="5" s="1"/>
  <c r="L3378" i="5"/>
  <c r="M3378" i="5" s="1"/>
  <c r="L3379" i="5"/>
  <c r="M3379" i="5" s="1"/>
  <c r="L3380" i="5"/>
  <c r="M3380" i="5" s="1"/>
  <c r="L3381" i="5"/>
  <c r="M3381" i="5" s="1"/>
  <c r="L3382" i="5"/>
  <c r="M3382" i="5" s="1"/>
  <c r="L3383" i="5"/>
  <c r="M3383" i="5" s="1"/>
  <c r="L3384" i="5"/>
  <c r="M3384" i="5" s="1"/>
  <c r="L3385" i="5"/>
  <c r="M3385" i="5" s="1"/>
  <c r="L3386" i="5"/>
  <c r="M3386" i="5" s="1"/>
  <c r="L3387" i="5"/>
  <c r="M3387" i="5" s="1"/>
  <c r="L3388" i="5"/>
  <c r="M3388" i="5" s="1"/>
  <c r="L3389" i="5"/>
  <c r="M3389" i="5" s="1"/>
  <c r="L3390" i="5"/>
  <c r="M3390" i="5" s="1"/>
  <c r="L3391" i="5"/>
  <c r="M3391" i="5" s="1"/>
  <c r="L3392" i="5"/>
  <c r="M3392" i="5" s="1"/>
  <c r="L3393" i="5"/>
  <c r="M3393" i="5" s="1"/>
  <c r="L3394" i="5"/>
  <c r="M3394" i="5" s="1"/>
  <c r="L3395" i="5"/>
  <c r="M3395" i="5" s="1"/>
  <c r="L3396" i="5"/>
  <c r="M3396" i="5" s="1"/>
  <c r="L3397" i="5"/>
  <c r="M3397" i="5" s="1"/>
  <c r="L3398" i="5"/>
  <c r="M3398" i="5" s="1"/>
  <c r="L3399" i="5"/>
  <c r="M3399" i="5" s="1"/>
  <c r="L3400" i="5"/>
  <c r="M3400" i="5" s="1"/>
  <c r="L3401" i="5"/>
  <c r="M3401" i="5" s="1"/>
  <c r="L3402" i="5"/>
  <c r="M3402" i="5" s="1"/>
  <c r="L3403" i="5"/>
  <c r="M3403" i="5" s="1"/>
  <c r="L3404" i="5"/>
  <c r="M3404" i="5" s="1"/>
  <c r="L3405" i="5"/>
  <c r="M3405" i="5" s="1"/>
  <c r="L3406" i="5"/>
  <c r="M3406" i="5" s="1"/>
  <c r="L3407" i="5"/>
  <c r="M3407" i="5" s="1"/>
  <c r="L3408" i="5"/>
  <c r="M3408" i="5" s="1"/>
  <c r="L3409" i="5"/>
  <c r="M3409" i="5" s="1"/>
  <c r="L3410" i="5"/>
  <c r="M3410" i="5" s="1"/>
  <c r="L3411" i="5"/>
  <c r="M3411" i="5" s="1"/>
  <c r="L3412" i="5"/>
  <c r="M3412" i="5" s="1"/>
  <c r="L3413" i="5"/>
  <c r="M3413" i="5" s="1"/>
  <c r="L3414" i="5"/>
  <c r="M3414" i="5" s="1"/>
  <c r="L3415" i="5"/>
  <c r="M3415" i="5" s="1"/>
  <c r="L3416" i="5"/>
  <c r="M3416" i="5" s="1"/>
  <c r="L3417" i="5"/>
  <c r="M3417" i="5" s="1"/>
  <c r="L3418" i="5"/>
  <c r="M3418" i="5" s="1"/>
  <c r="L3419" i="5"/>
  <c r="M3419" i="5" s="1"/>
  <c r="L3420" i="5"/>
  <c r="M3420" i="5" s="1"/>
  <c r="L3421" i="5"/>
  <c r="M3421" i="5" s="1"/>
  <c r="L3422" i="5"/>
  <c r="M3422" i="5" s="1"/>
  <c r="L3423" i="5"/>
  <c r="M3423" i="5" s="1"/>
  <c r="L3424" i="5"/>
  <c r="M3424" i="5" s="1"/>
  <c r="L3425" i="5"/>
  <c r="M3425" i="5" s="1"/>
  <c r="L3426" i="5"/>
  <c r="M3426" i="5" s="1"/>
  <c r="L3427" i="5"/>
  <c r="M3427" i="5" s="1"/>
  <c r="L3428" i="5"/>
  <c r="M3428" i="5" s="1"/>
  <c r="L3429" i="5"/>
  <c r="M3429" i="5" s="1"/>
  <c r="L3430" i="5"/>
  <c r="M3430" i="5" s="1"/>
  <c r="L3431" i="5"/>
  <c r="M3431" i="5" s="1"/>
  <c r="L3432" i="5"/>
  <c r="M3432" i="5" s="1"/>
  <c r="L3433" i="5"/>
  <c r="M3433" i="5" s="1"/>
  <c r="L3434" i="5"/>
  <c r="M3434" i="5" s="1"/>
  <c r="L3435" i="5"/>
  <c r="M3435" i="5" s="1"/>
  <c r="L3436" i="5"/>
  <c r="M3436" i="5" s="1"/>
  <c r="L3437" i="5"/>
  <c r="M3437" i="5" s="1"/>
  <c r="L3438" i="5"/>
  <c r="M3438" i="5" s="1"/>
  <c r="L3439" i="5"/>
  <c r="M3439" i="5" s="1"/>
  <c r="L3440" i="5"/>
  <c r="M3440" i="5" s="1"/>
  <c r="L3441" i="5"/>
  <c r="M3441" i="5" s="1"/>
  <c r="L3442" i="5"/>
  <c r="M3442" i="5" s="1"/>
  <c r="L3443" i="5"/>
  <c r="M3443" i="5" s="1"/>
  <c r="L3444" i="5"/>
  <c r="M3444" i="5" s="1"/>
  <c r="L3445" i="5"/>
  <c r="M3445" i="5" s="1"/>
  <c r="L3446" i="5"/>
  <c r="M3446" i="5" s="1"/>
  <c r="L3447" i="5"/>
  <c r="M3447" i="5" s="1"/>
  <c r="L3448" i="5"/>
  <c r="M3448" i="5" s="1"/>
  <c r="L3449" i="5"/>
  <c r="M3449" i="5" s="1"/>
  <c r="L3450" i="5"/>
  <c r="M3450" i="5" s="1"/>
  <c r="L3451" i="5"/>
  <c r="M3451" i="5" s="1"/>
  <c r="L3452" i="5"/>
  <c r="M3452" i="5" s="1"/>
  <c r="L3453" i="5"/>
  <c r="M3453" i="5" s="1"/>
  <c r="L3454" i="5"/>
  <c r="M3454" i="5" s="1"/>
  <c r="L3455" i="5"/>
  <c r="M3455" i="5" s="1"/>
  <c r="L3456" i="5"/>
  <c r="M3456" i="5" s="1"/>
  <c r="L3457" i="5"/>
  <c r="M3457" i="5" s="1"/>
  <c r="L3458" i="5"/>
  <c r="M3458" i="5" s="1"/>
  <c r="L3459" i="5"/>
  <c r="M3459" i="5" s="1"/>
  <c r="L3460" i="5"/>
  <c r="M3460" i="5" s="1"/>
  <c r="L3461" i="5"/>
  <c r="M3461" i="5" s="1"/>
  <c r="L3462" i="5"/>
  <c r="M3462" i="5" s="1"/>
  <c r="L3463" i="5"/>
  <c r="M3463" i="5" s="1"/>
  <c r="L3464" i="5"/>
  <c r="M3464" i="5" s="1"/>
  <c r="L3465" i="5"/>
  <c r="M3465" i="5" s="1"/>
  <c r="L3466" i="5"/>
  <c r="M3466" i="5" s="1"/>
  <c r="L3467" i="5"/>
  <c r="M3467" i="5" s="1"/>
  <c r="L3468" i="5"/>
  <c r="M3468" i="5" s="1"/>
  <c r="L3469" i="5"/>
  <c r="M3469" i="5" s="1"/>
  <c r="L3470" i="5"/>
  <c r="M3470" i="5" s="1"/>
  <c r="L3471" i="5"/>
  <c r="M3471" i="5" s="1"/>
  <c r="L3472" i="5"/>
  <c r="M3472" i="5" s="1"/>
  <c r="L3473" i="5"/>
  <c r="M3473" i="5" s="1"/>
  <c r="L3474" i="5"/>
  <c r="M3474" i="5" s="1"/>
  <c r="L3475" i="5"/>
  <c r="M3475" i="5" s="1"/>
  <c r="L3476" i="5"/>
  <c r="M3476" i="5" s="1"/>
  <c r="L3477" i="5"/>
  <c r="M3477" i="5" s="1"/>
  <c r="L3478" i="5"/>
  <c r="M3478" i="5" s="1"/>
  <c r="L3479" i="5"/>
  <c r="M3479" i="5" s="1"/>
  <c r="L3480" i="5"/>
  <c r="M3480" i="5" s="1"/>
  <c r="L3481" i="5"/>
  <c r="M3481" i="5" s="1"/>
  <c r="L3482" i="5"/>
  <c r="M3482" i="5" s="1"/>
  <c r="L3483" i="5"/>
  <c r="M3483" i="5" s="1"/>
  <c r="L3484" i="5"/>
  <c r="M3484" i="5" s="1"/>
  <c r="L3485" i="5"/>
  <c r="M3485" i="5" s="1"/>
  <c r="L3486" i="5"/>
  <c r="M3486" i="5" s="1"/>
  <c r="L3487" i="5"/>
  <c r="M3487" i="5" s="1"/>
  <c r="L3488" i="5"/>
  <c r="M3488" i="5" s="1"/>
  <c r="L3489" i="5"/>
  <c r="M3489" i="5" s="1"/>
  <c r="L3490" i="5"/>
  <c r="M3490" i="5" s="1"/>
  <c r="E2076" i="5"/>
  <c r="F2076" i="5"/>
  <c r="H2076" i="5"/>
  <c r="E2077" i="5"/>
  <c r="F2077" i="5"/>
  <c r="H2077" i="5"/>
  <c r="E2078" i="5"/>
  <c r="F2078" i="5"/>
  <c r="H2078" i="5"/>
  <c r="E2079" i="5"/>
  <c r="F2079" i="5"/>
  <c r="H2079" i="5"/>
  <c r="E2080" i="5"/>
  <c r="F2080" i="5"/>
  <c r="H2080" i="5"/>
  <c r="E2081" i="5"/>
  <c r="F2081" i="5"/>
  <c r="H2081" i="5"/>
  <c r="E2082" i="5"/>
  <c r="F2082" i="5"/>
  <c r="H2082" i="5"/>
  <c r="E2083" i="5"/>
  <c r="F2083" i="5"/>
  <c r="H2083" i="5"/>
  <c r="E2084" i="5"/>
  <c r="F2084" i="5"/>
  <c r="H2084" i="5"/>
  <c r="E2085" i="5"/>
  <c r="F2085" i="5"/>
  <c r="H2085" i="5"/>
  <c r="E2086" i="5"/>
  <c r="F2086" i="5"/>
  <c r="H2086" i="5"/>
  <c r="E2087" i="5"/>
  <c r="F2087" i="5"/>
  <c r="H2087" i="5"/>
  <c r="E2088" i="5"/>
  <c r="F2088" i="5"/>
  <c r="H2088" i="5"/>
  <c r="E2089" i="5"/>
  <c r="F2089" i="5"/>
  <c r="H2089" i="5"/>
  <c r="E2090" i="5"/>
  <c r="F2090" i="5"/>
  <c r="H2090" i="5"/>
  <c r="E2091" i="5"/>
  <c r="F2091" i="5"/>
  <c r="H2091" i="5"/>
  <c r="E2092" i="5"/>
  <c r="F2092" i="5"/>
  <c r="H2092" i="5"/>
  <c r="E2093" i="5"/>
  <c r="F2093" i="5"/>
  <c r="H2093" i="5"/>
  <c r="E2094" i="5"/>
  <c r="F2094" i="5"/>
  <c r="H2094" i="5"/>
  <c r="E2095" i="5"/>
  <c r="F2095" i="5"/>
  <c r="H2095" i="5"/>
  <c r="E2096" i="5"/>
  <c r="F2096" i="5"/>
  <c r="H2096" i="5"/>
  <c r="E2097" i="5"/>
  <c r="F2097" i="5"/>
  <c r="H2097" i="5"/>
  <c r="E2098" i="5"/>
  <c r="F2098" i="5"/>
  <c r="H2098" i="5"/>
  <c r="E2099" i="5"/>
  <c r="F2099" i="5"/>
  <c r="H2099" i="5"/>
  <c r="E2100" i="5"/>
  <c r="F2100" i="5"/>
  <c r="H2100" i="5"/>
  <c r="E2101" i="5"/>
  <c r="F2101" i="5"/>
  <c r="H2101" i="5"/>
  <c r="E2102" i="5"/>
  <c r="F2102" i="5"/>
  <c r="H2102" i="5"/>
  <c r="E2103" i="5"/>
  <c r="F2103" i="5"/>
  <c r="H2103" i="5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2500" i="5"/>
  <c r="F2500" i="5"/>
  <c r="H2500" i="5"/>
  <c r="E2501" i="5"/>
  <c r="F2501" i="5"/>
  <c r="H2501" i="5"/>
  <c r="E2502" i="5"/>
  <c r="F2502" i="5"/>
  <c r="H2502" i="5"/>
  <c r="E2503" i="5"/>
  <c r="F2503" i="5"/>
  <c r="H2503" i="5"/>
  <c r="E2504" i="5"/>
  <c r="F2504" i="5"/>
  <c r="H2504" i="5"/>
  <c r="E2505" i="5"/>
  <c r="F2505" i="5"/>
  <c r="H2505" i="5"/>
  <c r="E2506" i="5"/>
  <c r="F2506" i="5"/>
  <c r="H2506" i="5"/>
  <c r="E2507" i="5"/>
  <c r="F2507" i="5"/>
  <c r="H2507" i="5"/>
  <c r="E2508" i="5"/>
  <c r="F2508" i="5"/>
  <c r="H2508" i="5"/>
  <c r="E2509" i="5"/>
  <c r="F2509" i="5"/>
  <c r="H2509" i="5"/>
  <c r="E2510" i="5"/>
  <c r="F2510" i="5"/>
  <c r="H2510" i="5"/>
  <c r="E2511" i="5"/>
  <c r="F2511" i="5"/>
  <c r="H2511" i="5"/>
  <c r="E2512" i="5"/>
  <c r="F2512" i="5"/>
  <c r="H2512" i="5"/>
  <c r="E2513" i="5"/>
  <c r="F2513" i="5"/>
  <c r="H2513" i="5"/>
  <c r="E2514" i="5"/>
  <c r="F2514" i="5"/>
  <c r="H2514" i="5"/>
  <c r="E2515" i="5"/>
  <c r="F2515" i="5"/>
  <c r="H2515" i="5"/>
  <c r="E2516" i="5"/>
  <c r="F2516" i="5"/>
  <c r="H2516" i="5"/>
  <c r="E2517" i="5"/>
  <c r="F2517" i="5"/>
  <c r="H2517" i="5"/>
  <c r="E2518" i="5"/>
  <c r="F2518" i="5"/>
  <c r="H2518" i="5"/>
  <c r="E2519" i="5"/>
  <c r="F2519" i="5"/>
  <c r="H2519" i="5"/>
  <c r="E2520" i="5"/>
  <c r="F2520" i="5"/>
  <c r="H2520" i="5"/>
  <c r="E2521" i="5"/>
  <c r="F2521" i="5"/>
  <c r="H2521" i="5"/>
  <c r="E2522" i="5"/>
  <c r="F2522" i="5"/>
  <c r="H2522" i="5"/>
  <c r="E2523" i="5"/>
  <c r="F2523" i="5"/>
  <c r="H2523" i="5"/>
  <c r="E2524" i="5"/>
  <c r="F2524" i="5"/>
  <c r="H2524" i="5"/>
  <c r="E2525" i="5"/>
  <c r="F2525" i="5"/>
  <c r="H2525" i="5"/>
  <c r="E2526" i="5"/>
  <c r="F2526" i="5"/>
  <c r="H2526" i="5"/>
  <c r="E2527" i="5"/>
  <c r="F2527" i="5"/>
  <c r="H2527" i="5"/>
  <c r="E2528" i="5"/>
  <c r="F2528" i="5"/>
  <c r="H2528" i="5"/>
  <c r="E2529" i="5"/>
  <c r="F2529" i="5"/>
  <c r="H2529" i="5"/>
  <c r="E2530" i="5"/>
  <c r="F2530" i="5"/>
  <c r="H2530" i="5"/>
  <c r="E2531" i="5"/>
  <c r="F2531" i="5"/>
  <c r="H2531" i="5"/>
  <c r="E2532" i="5"/>
  <c r="F2532" i="5"/>
  <c r="H2532" i="5"/>
  <c r="E2533" i="5"/>
  <c r="F2533" i="5"/>
  <c r="H2533" i="5"/>
  <c r="E2534" i="5"/>
  <c r="F2534" i="5"/>
  <c r="H2534" i="5"/>
  <c r="E2535" i="5"/>
  <c r="F2535" i="5"/>
  <c r="H2535" i="5"/>
  <c r="E2536" i="5"/>
  <c r="F2536" i="5"/>
  <c r="H2536" i="5"/>
  <c r="E2537" i="5"/>
  <c r="F2537" i="5"/>
  <c r="H2537" i="5"/>
  <c r="E2538" i="5"/>
  <c r="F2538" i="5"/>
  <c r="H2538" i="5"/>
  <c r="E2539" i="5"/>
  <c r="F2539" i="5"/>
  <c r="H2539" i="5"/>
  <c r="E2540" i="5"/>
  <c r="F2540" i="5"/>
  <c r="H2540" i="5"/>
  <c r="E2541" i="5"/>
  <c r="F2541" i="5"/>
  <c r="H2541" i="5"/>
  <c r="E2542" i="5"/>
  <c r="F2542" i="5"/>
  <c r="H2542" i="5"/>
  <c r="E2543" i="5"/>
  <c r="F2543" i="5"/>
  <c r="H2543" i="5"/>
  <c r="E2544" i="5"/>
  <c r="F2544" i="5"/>
  <c r="H2544" i="5"/>
  <c r="E2545" i="5"/>
  <c r="F2545" i="5"/>
  <c r="H2545" i="5"/>
  <c r="E2546" i="5"/>
  <c r="F2546" i="5"/>
  <c r="H2546" i="5"/>
  <c r="E2547" i="5"/>
  <c r="F2547" i="5"/>
  <c r="H2547" i="5"/>
  <c r="E2548" i="5"/>
  <c r="F2548" i="5"/>
  <c r="H2548" i="5"/>
  <c r="E2549" i="5"/>
  <c r="F2549" i="5"/>
  <c r="H2549" i="5"/>
  <c r="E2550" i="5"/>
  <c r="F2550" i="5"/>
  <c r="H2550" i="5"/>
  <c r="E2551" i="5"/>
  <c r="F2551" i="5"/>
  <c r="H2551" i="5"/>
  <c r="E2552" i="5"/>
  <c r="F2552" i="5"/>
  <c r="H2552" i="5"/>
  <c r="E2553" i="5"/>
  <c r="F2553" i="5"/>
  <c r="H2553" i="5"/>
  <c r="E2554" i="5"/>
  <c r="F2554" i="5"/>
  <c r="H2554" i="5"/>
  <c r="E2555" i="5"/>
  <c r="F2555" i="5"/>
  <c r="H2555" i="5"/>
  <c r="E2556" i="5"/>
  <c r="F2556" i="5"/>
  <c r="H2556" i="5"/>
  <c r="E2557" i="5"/>
  <c r="F2557" i="5"/>
  <c r="H2557" i="5"/>
  <c r="E2558" i="5"/>
  <c r="F2558" i="5"/>
  <c r="H2558" i="5"/>
  <c r="E2559" i="5"/>
  <c r="F2559" i="5"/>
  <c r="H2559" i="5"/>
  <c r="E2560" i="5"/>
  <c r="F2560" i="5"/>
  <c r="H2560" i="5"/>
  <c r="E2561" i="5"/>
  <c r="F2561" i="5"/>
  <c r="H2561" i="5"/>
  <c r="E2562" i="5"/>
  <c r="F2562" i="5"/>
  <c r="H2562" i="5"/>
  <c r="E2563" i="5"/>
  <c r="F2563" i="5"/>
  <c r="H2563" i="5"/>
  <c r="E2564" i="5"/>
  <c r="F2564" i="5"/>
  <c r="H2564" i="5"/>
  <c r="E2565" i="5"/>
  <c r="F2565" i="5"/>
  <c r="H2565" i="5"/>
  <c r="E2566" i="5"/>
  <c r="F2566" i="5"/>
  <c r="H2566" i="5"/>
  <c r="E2567" i="5"/>
  <c r="F2567" i="5"/>
  <c r="H2567" i="5"/>
  <c r="E2568" i="5"/>
  <c r="F2568" i="5"/>
  <c r="H2568" i="5"/>
  <c r="E2569" i="5"/>
  <c r="F2569" i="5"/>
  <c r="H2569" i="5"/>
  <c r="E2570" i="5"/>
  <c r="F2570" i="5"/>
  <c r="H2570" i="5"/>
  <c r="E2571" i="5"/>
  <c r="F2571" i="5"/>
  <c r="H2571" i="5"/>
  <c r="E2572" i="5"/>
  <c r="F2572" i="5"/>
  <c r="H2572" i="5"/>
  <c r="E2573" i="5"/>
  <c r="F2573" i="5"/>
  <c r="H2573" i="5"/>
  <c r="E2574" i="5"/>
  <c r="F2574" i="5"/>
  <c r="H2574" i="5"/>
  <c r="E2575" i="5"/>
  <c r="F2575" i="5"/>
  <c r="H2575" i="5"/>
  <c r="E2576" i="5"/>
  <c r="F2576" i="5"/>
  <c r="H2576" i="5"/>
  <c r="E2577" i="5"/>
  <c r="F2577" i="5"/>
  <c r="H2577" i="5"/>
  <c r="E2578" i="5"/>
  <c r="F2578" i="5"/>
  <c r="H2578" i="5"/>
  <c r="E2579" i="5"/>
  <c r="F2579" i="5"/>
  <c r="H2579" i="5"/>
  <c r="E2580" i="5"/>
  <c r="F2580" i="5"/>
  <c r="H2580" i="5"/>
  <c r="E2581" i="5"/>
  <c r="F2581" i="5"/>
  <c r="H2581" i="5"/>
  <c r="E2582" i="5"/>
  <c r="F2582" i="5"/>
  <c r="H2582" i="5"/>
  <c r="E2583" i="5"/>
  <c r="F2583" i="5"/>
  <c r="H2583" i="5"/>
  <c r="E2584" i="5"/>
  <c r="F2584" i="5"/>
  <c r="H2584" i="5"/>
  <c r="E2585" i="5"/>
  <c r="F2585" i="5"/>
  <c r="H2585" i="5"/>
  <c r="E2586" i="5"/>
  <c r="F2586" i="5"/>
  <c r="H2586" i="5"/>
  <c r="E2587" i="5"/>
  <c r="F2587" i="5"/>
  <c r="H2587" i="5"/>
  <c r="E2588" i="5"/>
  <c r="F2588" i="5"/>
  <c r="H2588" i="5"/>
  <c r="E2589" i="5"/>
  <c r="F2589" i="5"/>
  <c r="H2589" i="5"/>
  <c r="E2590" i="5"/>
  <c r="F2590" i="5"/>
  <c r="H2590" i="5"/>
  <c r="E2591" i="5"/>
  <c r="F2591" i="5"/>
  <c r="H2591" i="5"/>
  <c r="E2592" i="5"/>
  <c r="F2592" i="5"/>
  <c r="H2592" i="5"/>
  <c r="E2593" i="5"/>
  <c r="F2593" i="5"/>
  <c r="H2593" i="5"/>
  <c r="E2594" i="5"/>
  <c r="F2594" i="5"/>
  <c r="H2594" i="5"/>
  <c r="E2595" i="5"/>
  <c r="F2595" i="5"/>
  <c r="H2595" i="5"/>
  <c r="E2596" i="5"/>
  <c r="F2596" i="5"/>
  <c r="H2596" i="5"/>
  <c r="E2597" i="5"/>
  <c r="F2597" i="5"/>
  <c r="H2597" i="5"/>
  <c r="E2598" i="5"/>
  <c r="F2598" i="5"/>
  <c r="H2598" i="5"/>
  <c r="E2599" i="5"/>
  <c r="F2599" i="5"/>
  <c r="H2599" i="5"/>
  <c r="E2600" i="5"/>
  <c r="F2600" i="5"/>
  <c r="H2600" i="5"/>
  <c r="E2601" i="5"/>
  <c r="F2601" i="5"/>
  <c r="H2601" i="5"/>
  <c r="E2602" i="5"/>
  <c r="F2602" i="5"/>
  <c r="H2602" i="5"/>
  <c r="E2603" i="5"/>
  <c r="F2603" i="5"/>
  <c r="H2603" i="5"/>
  <c r="E2604" i="5"/>
  <c r="F2604" i="5"/>
  <c r="H2604" i="5"/>
  <c r="E2605" i="5"/>
  <c r="F2605" i="5"/>
  <c r="H2605" i="5"/>
  <c r="E2606" i="5"/>
  <c r="F2606" i="5"/>
  <c r="H2606" i="5"/>
  <c r="E2607" i="5"/>
  <c r="F2607" i="5"/>
  <c r="H2607" i="5"/>
  <c r="E2608" i="5"/>
  <c r="F2608" i="5"/>
  <c r="H2608" i="5"/>
  <c r="E2609" i="5"/>
  <c r="F2609" i="5"/>
  <c r="H2609" i="5"/>
  <c r="E2610" i="5"/>
  <c r="F2610" i="5"/>
  <c r="H2610" i="5"/>
  <c r="E2611" i="5"/>
  <c r="F2611" i="5"/>
  <c r="H2611" i="5"/>
  <c r="E2612" i="5"/>
  <c r="F2612" i="5"/>
  <c r="H2612" i="5"/>
  <c r="E2613" i="5"/>
  <c r="F2613" i="5"/>
  <c r="H2613" i="5"/>
  <c r="E2614" i="5"/>
  <c r="F2614" i="5"/>
  <c r="H2614" i="5"/>
  <c r="E2615" i="5"/>
  <c r="F2615" i="5"/>
  <c r="H2615" i="5"/>
  <c r="E2616" i="5"/>
  <c r="F2616" i="5"/>
  <c r="H2616" i="5"/>
  <c r="E2617" i="5"/>
  <c r="F2617" i="5"/>
  <c r="H2617" i="5"/>
  <c r="E2618" i="5"/>
  <c r="F2618" i="5"/>
  <c r="H2618" i="5"/>
  <c r="E2619" i="5"/>
  <c r="F2619" i="5"/>
  <c r="H2619" i="5"/>
  <c r="E2620" i="5"/>
  <c r="F2620" i="5"/>
  <c r="H2620" i="5"/>
  <c r="E2621" i="5"/>
  <c r="F2621" i="5"/>
  <c r="H2621" i="5"/>
  <c r="E2622" i="5"/>
  <c r="F2622" i="5"/>
  <c r="H2622" i="5"/>
  <c r="E2623" i="5"/>
  <c r="F2623" i="5"/>
  <c r="H2623" i="5"/>
  <c r="E2624" i="5"/>
  <c r="F2624" i="5"/>
  <c r="H2624" i="5"/>
  <c r="E2625" i="5"/>
  <c r="F2625" i="5"/>
  <c r="H2625" i="5"/>
  <c r="E2626" i="5"/>
  <c r="F2626" i="5"/>
  <c r="H2626" i="5"/>
  <c r="E2627" i="5"/>
  <c r="F2627" i="5"/>
  <c r="H2627" i="5"/>
  <c r="E2628" i="5"/>
  <c r="F2628" i="5"/>
  <c r="H2628" i="5"/>
  <c r="E2629" i="5"/>
  <c r="F2629" i="5"/>
  <c r="H2629" i="5"/>
  <c r="E2630" i="5"/>
  <c r="F2630" i="5"/>
  <c r="H2630" i="5"/>
  <c r="E2631" i="5"/>
  <c r="F2631" i="5"/>
  <c r="H2631" i="5"/>
  <c r="E2632" i="5"/>
  <c r="F2632" i="5"/>
  <c r="H2632" i="5"/>
  <c r="E2633" i="5"/>
  <c r="F2633" i="5"/>
  <c r="H2633" i="5"/>
  <c r="E2634" i="5"/>
  <c r="F2634" i="5"/>
  <c r="H2634" i="5"/>
  <c r="E2635" i="5"/>
  <c r="F2635" i="5"/>
  <c r="H2635" i="5"/>
  <c r="E2636" i="5"/>
  <c r="F2636" i="5"/>
  <c r="H2636" i="5"/>
  <c r="E2637" i="5"/>
  <c r="F2637" i="5"/>
  <c r="H2637" i="5"/>
  <c r="E2638" i="5"/>
  <c r="F2638" i="5"/>
  <c r="H2638" i="5"/>
  <c r="E2639" i="5"/>
  <c r="F2639" i="5"/>
  <c r="H2639" i="5"/>
  <c r="E2640" i="5"/>
  <c r="F2640" i="5"/>
  <c r="H2640" i="5"/>
  <c r="E2641" i="5"/>
  <c r="F2641" i="5"/>
  <c r="H2641" i="5"/>
  <c r="E2642" i="5"/>
  <c r="F2642" i="5"/>
  <c r="H2642" i="5"/>
  <c r="E2643" i="5"/>
  <c r="F2643" i="5"/>
  <c r="H2643" i="5"/>
  <c r="E2644" i="5"/>
  <c r="F2644" i="5"/>
  <c r="H2644" i="5"/>
  <c r="E2645" i="5"/>
  <c r="F2645" i="5"/>
  <c r="H2645" i="5"/>
  <c r="E2646" i="5"/>
  <c r="F2646" i="5"/>
  <c r="H2646" i="5"/>
  <c r="E2647" i="5"/>
  <c r="F2647" i="5"/>
  <c r="H2647" i="5"/>
  <c r="E2648" i="5"/>
  <c r="F2648" i="5"/>
  <c r="H2648" i="5"/>
  <c r="E2649" i="5"/>
  <c r="F2649" i="5"/>
  <c r="H2649" i="5"/>
  <c r="E2650" i="5"/>
  <c r="F2650" i="5"/>
  <c r="H2650" i="5"/>
  <c r="E2651" i="5"/>
  <c r="F2651" i="5"/>
  <c r="H2651" i="5"/>
  <c r="E2652" i="5"/>
  <c r="F2652" i="5"/>
  <c r="H2652" i="5"/>
  <c r="E2653" i="5"/>
  <c r="F2653" i="5"/>
  <c r="H2653" i="5"/>
  <c r="E2654" i="5"/>
  <c r="F2654" i="5"/>
  <c r="H2654" i="5"/>
  <c r="E2655" i="5"/>
  <c r="F2655" i="5"/>
  <c r="H2655" i="5"/>
  <c r="E2656" i="5"/>
  <c r="F2656" i="5"/>
  <c r="H2656" i="5"/>
  <c r="E2657" i="5"/>
  <c r="F2657" i="5"/>
  <c r="H2657" i="5"/>
  <c r="E2658" i="5"/>
  <c r="F2658" i="5"/>
  <c r="H2658" i="5"/>
  <c r="E2659" i="5"/>
  <c r="F2659" i="5"/>
  <c r="H2659" i="5"/>
  <c r="E2660" i="5"/>
  <c r="F2660" i="5"/>
  <c r="H2660" i="5"/>
  <c r="E2661" i="5"/>
  <c r="F2661" i="5"/>
  <c r="H2661" i="5"/>
  <c r="E2662" i="5"/>
  <c r="F2662" i="5"/>
  <c r="H2662" i="5"/>
  <c r="E2663" i="5"/>
  <c r="F2663" i="5"/>
  <c r="H2663" i="5"/>
  <c r="E2664" i="5"/>
  <c r="F2664" i="5"/>
  <c r="H2664" i="5"/>
  <c r="E2665" i="5"/>
  <c r="F2665" i="5"/>
  <c r="H2665" i="5"/>
  <c r="E2666" i="5"/>
  <c r="F2666" i="5"/>
  <c r="H2666" i="5"/>
  <c r="E2667" i="5"/>
  <c r="F2667" i="5"/>
  <c r="H2667" i="5"/>
  <c r="E2668" i="5"/>
  <c r="F2668" i="5"/>
  <c r="H2668" i="5"/>
  <c r="E2669" i="5"/>
  <c r="F2669" i="5"/>
  <c r="H2669" i="5"/>
  <c r="E2670" i="5"/>
  <c r="F2670" i="5"/>
  <c r="H2670" i="5"/>
  <c r="E2671" i="5"/>
  <c r="F2671" i="5"/>
  <c r="H2671" i="5"/>
  <c r="E2672" i="5"/>
  <c r="F2672" i="5"/>
  <c r="H2672" i="5"/>
  <c r="E2673" i="5"/>
  <c r="F2673" i="5"/>
  <c r="H2673" i="5"/>
  <c r="E2674" i="5"/>
  <c r="F2674" i="5"/>
  <c r="H2674" i="5"/>
  <c r="E2675" i="5"/>
  <c r="F2675" i="5"/>
  <c r="H2675" i="5"/>
  <c r="E2676" i="5"/>
  <c r="F2676" i="5"/>
  <c r="H2676" i="5"/>
  <c r="E2677" i="5"/>
  <c r="F2677" i="5"/>
  <c r="H2677" i="5"/>
  <c r="E2678" i="5"/>
  <c r="F2678" i="5"/>
  <c r="H2678" i="5"/>
  <c r="E2679" i="5"/>
  <c r="F2679" i="5"/>
  <c r="H2679" i="5"/>
  <c r="E2680" i="5"/>
  <c r="F2680" i="5"/>
  <c r="H2680" i="5"/>
  <c r="E2681" i="5"/>
  <c r="F2681" i="5"/>
  <c r="H2681" i="5"/>
  <c r="E2682" i="5"/>
  <c r="F2682" i="5"/>
  <c r="H2682" i="5"/>
  <c r="E2683" i="5"/>
  <c r="F2683" i="5"/>
  <c r="H2683" i="5"/>
  <c r="E2684" i="5"/>
  <c r="F2684" i="5"/>
  <c r="H2684" i="5"/>
  <c r="E2685" i="5"/>
  <c r="F2685" i="5"/>
  <c r="H2685" i="5"/>
  <c r="E2686" i="5"/>
  <c r="F2686" i="5"/>
  <c r="H2686" i="5"/>
  <c r="E2687" i="5"/>
  <c r="F2687" i="5"/>
  <c r="H2687" i="5"/>
  <c r="E2688" i="5"/>
  <c r="F2688" i="5"/>
  <c r="H2688" i="5"/>
  <c r="E2689" i="5"/>
  <c r="F2689" i="5"/>
  <c r="H2689" i="5"/>
  <c r="E2690" i="5"/>
  <c r="F2690" i="5"/>
  <c r="H2690" i="5"/>
  <c r="E2691" i="5"/>
  <c r="F2691" i="5"/>
  <c r="H2691" i="5"/>
  <c r="E2692" i="5"/>
  <c r="F2692" i="5"/>
  <c r="H2692" i="5"/>
  <c r="E2693" i="5"/>
  <c r="F2693" i="5"/>
  <c r="H2693" i="5"/>
  <c r="E2694" i="5"/>
  <c r="F2694" i="5"/>
  <c r="H2694" i="5"/>
  <c r="E2695" i="5"/>
  <c r="F2695" i="5"/>
  <c r="H2695" i="5"/>
  <c r="E2696" i="5"/>
  <c r="F2696" i="5"/>
  <c r="H2696" i="5"/>
  <c r="E2697" i="5"/>
  <c r="F2697" i="5"/>
  <c r="H2697" i="5"/>
  <c r="E2698" i="5"/>
  <c r="F2698" i="5"/>
  <c r="H2698" i="5"/>
  <c r="E2699" i="5"/>
  <c r="F2699" i="5"/>
  <c r="H2699" i="5"/>
  <c r="E2700" i="5"/>
  <c r="F2700" i="5"/>
  <c r="H2700" i="5"/>
  <c r="E2701" i="5"/>
  <c r="F2701" i="5"/>
  <c r="H2701" i="5"/>
  <c r="E2702" i="5"/>
  <c r="F2702" i="5"/>
  <c r="H2702" i="5"/>
  <c r="E2703" i="5"/>
  <c r="F2703" i="5"/>
  <c r="H2703" i="5"/>
  <c r="E2704" i="5"/>
  <c r="F2704" i="5"/>
  <c r="H2704" i="5"/>
  <c r="E2705" i="5"/>
  <c r="F2705" i="5"/>
  <c r="H2705" i="5"/>
  <c r="E2706" i="5"/>
  <c r="F2706" i="5"/>
  <c r="H2706" i="5"/>
  <c r="E2707" i="5"/>
  <c r="F2707" i="5"/>
  <c r="H2707" i="5"/>
  <c r="E2708" i="5"/>
  <c r="F2708" i="5"/>
  <c r="H2708" i="5"/>
  <c r="E2709" i="5"/>
  <c r="F2709" i="5"/>
  <c r="H2709" i="5"/>
  <c r="E2710" i="5"/>
  <c r="F2710" i="5"/>
  <c r="H2710" i="5"/>
  <c r="E2711" i="5"/>
  <c r="F2711" i="5"/>
  <c r="H2711" i="5"/>
  <c r="E2712" i="5"/>
  <c r="F2712" i="5"/>
  <c r="H2712" i="5"/>
  <c r="E2713" i="5"/>
  <c r="F2713" i="5"/>
  <c r="H2713" i="5"/>
  <c r="E2714" i="5"/>
  <c r="F2714" i="5"/>
  <c r="H2714" i="5"/>
  <c r="E2715" i="5"/>
  <c r="F2715" i="5"/>
  <c r="H2715" i="5"/>
  <c r="E2716" i="5"/>
  <c r="F2716" i="5"/>
  <c r="H2716" i="5"/>
  <c r="E2717" i="5"/>
  <c r="F2717" i="5"/>
  <c r="H2717" i="5"/>
  <c r="E2718" i="5"/>
  <c r="F2718" i="5"/>
  <c r="H2718" i="5"/>
  <c r="E2719" i="5"/>
  <c r="F2719" i="5"/>
  <c r="H2719" i="5"/>
  <c r="E2720" i="5"/>
  <c r="F2720" i="5"/>
  <c r="H2720" i="5"/>
  <c r="E2721" i="5"/>
  <c r="F2721" i="5"/>
  <c r="H2721" i="5"/>
  <c r="E2722" i="5"/>
  <c r="F2722" i="5"/>
  <c r="H2722" i="5"/>
  <c r="E2723" i="5"/>
  <c r="F2723" i="5"/>
  <c r="H2723" i="5"/>
  <c r="E2724" i="5"/>
  <c r="F2724" i="5"/>
  <c r="H2724" i="5"/>
  <c r="E2725" i="5"/>
  <c r="F2725" i="5"/>
  <c r="H2725" i="5"/>
  <c r="E2726" i="5"/>
  <c r="F2726" i="5"/>
  <c r="H2726" i="5"/>
  <c r="E2727" i="5"/>
  <c r="F2727" i="5"/>
  <c r="H2727" i="5"/>
  <c r="E2728" i="5"/>
  <c r="F2728" i="5"/>
  <c r="H2728" i="5"/>
  <c r="E2729" i="5"/>
  <c r="F2729" i="5"/>
  <c r="H2729" i="5"/>
  <c r="E2730" i="5"/>
  <c r="F2730" i="5"/>
  <c r="H2730" i="5"/>
  <c r="E2731" i="5"/>
  <c r="F2731" i="5"/>
  <c r="H2731" i="5"/>
  <c r="E2732" i="5"/>
  <c r="F2732" i="5"/>
  <c r="H2732" i="5"/>
  <c r="E2733" i="5"/>
  <c r="F2733" i="5"/>
  <c r="H2733" i="5"/>
  <c r="E2734" i="5"/>
  <c r="F2734" i="5"/>
  <c r="H2734" i="5"/>
  <c r="E2735" i="5"/>
  <c r="F2735" i="5"/>
  <c r="H2735" i="5"/>
  <c r="E2736" i="5"/>
  <c r="F2736" i="5"/>
  <c r="H2736" i="5"/>
  <c r="E2737" i="5"/>
  <c r="F2737" i="5"/>
  <c r="H2737" i="5"/>
  <c r="E2738" i="5"/>
  <c r="F2738" i="5"/>
  <c r="H2738" i="5"/>
  <c r="E2739" i="5"/>
  <c r="F2739" i="5"/>
  <c r="H2739" i="5"/>
  <c r="E2740" i="5"/>
  <c r="F2740" i="5"/>
  <c r="H2740" i="5"/>
  <c r="E2741" i="5"/>
  <c r="F2741" i="5"/>
  <c r="H2741" i="5"/>
  <c r="E2742" i="5"/>
  <c r="F2742" i="5"/>
  <c r="H2742" i="5"/>
  <c r="E2743" i="5"/>
  <c r="F2743" i="5"/>
  <c r="H2743" i="5"/>
  <c r="E2744" i="5"/>
  <c r="F2744" i="5"/>
  <c r="H2744" i="5"/>
  <c r="E2745" i="5"/>
  <c r="F2745" i="5"/>
  <c r="H2745" i="5"/>
  <c r="E2746" i="5"/>
  <c r="F2746" i="5"/>
  <c r="H2746" i="5"/>
  <c r="E2747" i="5"/>
  <c r="F2747" i="5"/>
  <c r="H2747" i="5"/>
  <c r="E2748" i="5"/>
  <c r="F2748" i="5"/>
  <c r="H2748" i="5"/>
  <c r="E2749" i="5"/>
  <c r="F2749" i="5"/>
  <c r="H2749" i="5"/>
  <c r="E2750" i="5"/>
  <c r="F2750" i="5"/>
  <c r="H2750" i="5"/>
  <c r="E2751" i="5"/>
  <c r="F2751" i="5"/>
  <c r="H2751" i="5"/>
  <c r="E2752" i="5"/>
  <c r="F2752" i="5"/>
  <c r="H2752" i="5"/>
  <c r="E2753" i="5"/>
  <c r="F2753" i="5"/>
  <c r="H2753" i="5"/>
  <c r="E2754" i="5"/>
  <c r="F2754" i="5"/>
  <c r="H2754" i="5"/>
  <c r="E2755" i="5"/>
  <c r="F2755" i="5"/>
  <c r="H2755" i="5"/>
  <c r="E2756" i="5"/>
  <c r="F2756" i="5"/>
  <c r="H2756" i="5"/>
  <c r="E2757" i="5"/>
  <c r="F2757" i="5"/>
  <c r="H2757" i="5"/>
  <c r="E2758" i="5"/>
  <c r="F2758" i="5"/>
  <c r="H2758" i="5"/>
  <c r="E2759" i="5"/>
  <c r="F2759" i="5"/>
  <c r="H2759" i="5"/>
  <c r="E2760" i="5"/>
  <c r="F2760" i="5"/>
  <c r="H2760" i="5"/>
  <c r="E2761" i="5"/>
  <c r="F2761" i="5"/>
  <c r="H2761" i="5"/>
  <c r="E2762" i="5"/>
  <c r="F2762" i="5"/>
  <c r="H2762" i="5"/>
  <c r="E2763" i="5"/>
  <c r="F2763" i="5"/>
  <c r="H2763" i="5"/>
  <c r="E2764" i="5"/>
  <c r="F2764" i="5"/>
  <c r="H2764" i="5"/>
  <c r="E2765" i="5"/>
  <c r="F2765" i="5"/>
  <c r="H2765" i="5"/>
  <c r="E2766" i="5"/>
  <c r="F2766" i="5"/>
  <c r="H2766" i="5"/>
  <c r="E2767" i="5"/>
  <c r="F2767" i="5"/>
  <c r="H2767" i="5"/>
  <c r="E2768" i="5"/>
  <c r="F2768" i="5"/>
  <c r="H2768" i="5"/>
  <c r="E2769" i="5"/>
  <c r="F2769" i="5"/>
  <c r="H2769" i="5"/>
  <c r="E2770" i="5"/>
  <c r="F2770" i="5"/>
  <c r="H2770" i="5"/>
  <c r="E2771" i="5"/>
  <c r="F2771" i="5"/>
  <c r="H2771" i="5"/>
  <c r="E2772" i="5"/>
  <c r="F2772" i="5"/>
  <c r="H2772" i="5"/>
  <c r="E2773" i="5"/>
  <c r="F2773" i="5"/>
  <c r="H2773" i="5"/>
  <c r="E2774" i="5"/>
  <c r="F2774" i="5"/>
  <c r="H2774" i="5"/>
  <c r="E2775" i="5"/>
  <c r="F2775" i="5"/>
  <c r="H2775" i="5"/>
  <c r="E2776" i="5"/>
  <c r="F2776" i="5"/>
  <c r="H2776" i="5"/>
  <c r="E2777" i="5"/>
  <c r="F2777" i="5"/>
  <c r="H2777" i="5"/>
  <c r="E2778" i="5"/>
  <c r="F2778" i="5"/>
  <c r="H2778" i="5"/>
  <c r="E2779" i="5"/>
  <c r="F2779" i="5"/>
  <c r="H2779" i="5"/>
  <c r="E2780" i="5"/>
  <c r="F2780" i="5"/>
  <c r="H2780" i="5"/>
  <c r="E2781" i="5"/>
  <c r="F2781" i="5"/>
  <c r="H2781" i="5"/>
  <c r="E2782" i="5"/>
  <c r="F2782" i="5"/>
  <c r="H2782" i="5"/>
  <c r="E2783" i="5"/>
  <c r="F2783" i="5"/>
  <c r="H2783" i="5"/>
  <c r="E2784" i="5"/>
  <c r="F2784" i="5"/>
  <c r="H2784" i="5"/>
  <c r="E2785" i="5"/>
  <c r="F2785" i="5"/>
  <c r="H2785" i="5"/>
  <c r="E2786" i="5"/>
  <c r="F2786" i="5"/>
  <c r="H2786" i="5"/>
  <c r="E2787" i="5"/>
  <c r="F2787" i="5"/>
  <c r="H2787" i="5"/>
  <c r="E2788" i="5"/>
  <c r="F2788" i="5"/>
  <c r="H2788" i="5"/>
  <c r="E2789" i="5"/>
  <c r="F2789" i="5"/>
  <c r="H2789" i="5"/>
  <c r="E2790" i="5"/>
  <c r="F2790" i="5"/>
  <c r="H2790" i="5"/>
  <c r="E2791" i="5"/>
  <c r="F2791" i="5"/>
  <c r="H2791" i="5"/>
  <c r="E2792" i="5"/>
  <c r="F2792" i="5"/>
  <c r="H2792" i="5"/>
  <c r="E2793" i="5"/>
  <c r="F2793" i="5"/>
  <c r="H2793" i="5"/>
  <c r="E2794" i="5"/>
  <c r="F2794" i="5"/>
  <c r="H2794" i="5"/>
  <c r="E2795" i="5"/>
  <c r="F2795" i="5"/>
  <c r="H2795" i="5"/>
  <c r="E2796" i="5"/>
  <c r="F2796" i="5"/>
  <c r="H2796" i="5"/>
  <c r="E2797" i="5"/>
  <c r="F2797" i="5"/>
  <c r="H2797" i="5"/>
  <c r="E2798" i="5"/>
  <c r="F2798" i="5"/>
  <c r="H2798" i="5"/>
  <c r="E2799" i="5"/>
  <c r="F2799" i="5"/>
  <c r="H2799" i="5"/>
  <c r="E2800" i="5"/>
  <c r="F2800" i="5"/>
  <c r="H2800" i="5"/>
  <c r="E2801" i="5"/>
  <c r="F2801" i="5"/>
  <c r="H2801" i="5"/>
  <c r="E2802" i="5"/>
  <c r="F2802" i="5"/>
  <c r="H2802" i="5"/>
  <c r="E2803" i="5"/>
  <c r="F2803" i="5"/>
  <c r="H2803" i="5"/>
  <c r="E2804" i="5"/>
  <c r="F2804" i="5"/>
  <c r="H2804" i="5"/>
  <c r="E2805" i="5"/>
  <c r="F2805" i="5"/>
  <c r="H2805" i="5"/>
  <c r="E2806" i="5"/>
  <c r="F2806" i="5"/>
  <c r="H2806" i="5"/>
  <c r="E2807" i="5"/>
  <c r="F2807" i="5"/>
  <c r="H2807" i="5"/>
  <c r="E2808" i="5"/>
  <c r="F2808" i="5"/>
  <c r="H2808" i="5"/>
  <c r="E2809" i="5"/>
  <c r="F2809" i="5"/>
  <c r="H2809" i="5"/>
  <c r="E2810" i="5"/>
  <c r="F2810" i="5"/>
  <c r="H2810" i="5"/>
  <c r="E2811" i="5"/>
  <c r="F2811" i="5"/>
  <c r="H2811" i="5"/>
  <c r="E2812" i="5"/>
  <c r="F2812" i="5"/>
  <c r="H2812" i="5"/>
  <c r="E2813" i="5"/>
  <c r="F2813" i="5"/>
  <c r="H2813" i="5"/>
  <c r="E2814" i="5"/>
  <c r="F2814" i="5"/>
  <c r="H2814" i="5"/>
  <c r="E2815" i="5"/>
  <c r="F2815" i="5"/>
  <c r="H2815" i="5"/>
  <c r="E2816" i="5"/>
  <c r="F2816" i="5"/>
  <c r="H2816" i="5"/>
  <c r="E2817" i="5"/>
  <c r="F2817" i="5"/>
  <c r="H2817" i="5"/>
  <c r="E2818" i="5"/>
  <c r="F2818" i="5"/>
  <c r="H2818" i="5"/>
  <c r="E2819" i="5"/>
  <c r="F2819" i="5"/>
  <c r="H2819" i="5"/>
  <c r="E2820" i="5"/>
  <c r="F2820" i="5"/>
  <c r="H2820" i="5"/>
  <c r="E2821" i="5"/>
  <c r="F2821" i="5"/>
  <c r="H2821" i="5"/>
  <c r="E2822" i="5"/>
  <c r="F2822" i="5"/>
  <c r="H2822" i="5"/>
  <c r="E2823" i="5"/>
  <c r="F2823" i="5"/>
  <c r="H2823" i="5"/>
  <c r="E2824" i="5"/>
  <c r="F2824" i="5"/>
  <c r="H2824" i="5"/>
  <c r="E2825" i="5"/>
  <c r="F2825" i="5"/>
  <c r="H2825" i="5"/>
  <c r="E2826" i="5"/>
  <c r="F2826" i="5"/>
  <c r="H2826" i="5"/>
  <c r="E2827" i="5"/>
  <c r="F2827" i="5"/>
  <c r="H2827" i="5"/>
  <c r="E2828" i="5"/>
  <c r="F2828" i="5"/>
  <c r="H2828" i="5"/>
  <c r="E2829" i="5"/>
  <c r="F2829" i="5"/>
  <c r="H2829" i="5"/>
  <c r="E2830" i="5"/>
  <c r="F2830" i="5"/>
  <c r="H2830" i="5"/>
  <c r="E2831" i="5"/>
  <c r="F2831" i="5"/>
  <c r="H2831" i="5"/>
  <c r="E2832" i="5"/>
  <c r="F2832" i="5"/>
  <c r="H2832" i="5"/>
  <c r="E2833" i="5"/>
  <c r="F2833" i="5"/>
  <c r="H2833" i="5"/>
  <c r="E2834" i="5"/>
  <c r="F2834" i="5"/>
  <c r="H2834" i="5"/>
  <c r="E2835" i="5"/>
  <c r="F2835" i="5"/>
  <c r="H2835" i="5"/>
  <c r="E2836" i="5"/>
  <c r="F2836" i="5"/>
  <c r="H2836" i="5"/>
  <c r="E2837" i="5"/>
  <c r="F2837" i="5"/>
  <c r="H2837" i="5"/>
  <c r="E2838" i="5"/>
  <c r="F2838" i="5"/>
  <c r="H2838" i="5"/>
  <c r="E2839" i="5"/>
  <c r="F2839" i="5"/>
  <c r="H2839" i="5"/>
  <c r="E2840" i="5"/>
  <c r="F2840" i="5"/>
  <c r="H2840" i="5"/>
  <c r="E2841" i="5"/>
  <c r="F2841" i="5"/>
  <c r="H2841" i="5"/>
  <c r="E2842" i="5"/>
  <c r="F2842" i="5"/>
  <c r="H2842" i="5"/>
  <c r="E2843" i="5"/>
  <c r="F2843" i="5"/>
  <c r="H2843" i="5"/>
  <c r="E2844" i="5"/>
  <c r="F2844" i="5"/>
  <c r="H2844" i="5"/>
  <c r="E2845" i="5"/>
  <c r="F2845" i="5"/>
  <c r="H2845" i="5"/>
  <c r="E2846" i="5"/>
  <c r="F2846" i="5"/>
  <c r="H2846" i="5"/>
  <c r="E2847" i="5"/>
  <c r="F2847" i="5"/>
  <c r="H2847" i="5"/>
  <c r="E2848" i="5"/>
  <c r="F2848" i="5"/>
  <c r="H2848" i="5"/>
  <c r="E2849" i="5"/>
  <c r="F2849" i="5"/>
  <c r="H2849" i="5"/>
  <c r="E2850" i="5"/>
  <c r="F2850" i="5"/>
  <c r="H2850" i="5"/>
  <c r="E2851" i="5"/>
  <c r="F2851" i="5"/>
  <c r="H2851" i="5"/>
  <c r="E2852" i="5"/>
  <c r="F2852" i="5"/>
  <c r="H2852" i="5"/>
  <c r="E2853" i="5"/>
  <c r="F2853" i="5"/>
  <c r="H2853" i="5"/>
  <c r="E2854" i="5"/>
  <c r="F2854" i="5"/>
  <c r="H2854" i="5"/>
  <c r="E2855" i="5"/>
  <c r="F2855" i="5"/>
  <c r="H2855" i="5"/>
  <c r="E2856" i="5"/>
  <c r="F2856" i="5"/>
  <c r="H2856" i="5"/>
  <c r="E2857" i="5"/>
  <c r="F2857" i="5"/>
  <c r="H2857" i="5"/>
  <c r="E2858" i="5"/>
  <c r="F2858" i="5"/>
  <c r="H2858" i="5"/>
  <c r="E2859" i="5"/>
  <c r="F2859" i="5"/>
  <c r="H2859" i="5"/>
  <c r="E2860" i="5"/>
  <c r="F2860" i="5"/>
  <c r="H2860" i="5"/>
  <c r="E2861" i="5"/>
  <c r="F2861" i="5"/>
  <c r="H2861" i="5"/>
  <c r="E2862" i="5"/>
  <c r="F2862" i="5"/>
  <c r="H2862" i="5"/>
  <c r="E2863" i="5"/>
  <c r="F2863" i="5"/>
  <c r="H2863" i="5"/>
  <c r="E2864" i="5"/>
  <c r="F2864" i="5"/>
  <c r="H2864" i="5"/>
  <c r="E2865" i="5"/>
  <c r="F2865" i="5"/>
  <c r="H2865" i="5"/>
  <c r="E2866" i="5"/>
  <c r="F2866" i="5"/>
  <c r="H2866" i="5"/>
  <c r="E2867" i="5"/>
  <c r="F2867" i="5"/>
  <c r="H2867" i="5"/>
  <c r="E2868" i="5"/>
  <c r="F2868" i="5"/>
  <c r="H2868" i="5"/>
  <c r="E2869" i="5"/>
  <c r="F2869" i="5"/>
  <c r="H2869" i="5"/>
  <c r="E2870" i="5"/>
  <c r="F2870" i="5"/>
  <c r="H2870" i="5"/>
  <c r="E2871" i="5"/>
  <c r="F2871" i="5"/>
  <c r="H2871" i="5"/>
  <c r="E2872" i="5"/>
  <c r="F2872" i="5"/>
  <c r="H2872" i="5"/>
  <c r="E2873" i="5"/>
  <c r="F2873" i="5"/>
  <c r="H2873" i="5"/>
  <c r="E2874" i="5"/>
  <c r="F2874" i="5"/>
  <c r="H2874" i="5"/>
  <c r="E2875" i="5"/>
  <c r="F2875" i="5"/>
  <c r="H2875" i="5"/>
  <c r="E2876" i="5"/>
  <c r="F2876" i="5"/>
  <c r="H2876" i="5"/>
  <c r="E2877" i="5"/>
  <c r="F2877" i="5"/>
  <c r="H2877" i="5"/>
  <c r="E2878" i="5"/>
  <c r="F2878" i="5"/>
  <c r="H2878" i="5"/>
  <c r="E2879" i="5"/>
  <c r="F2879" i="5"/>
  <c r="H2879" i="5"/>
  <c r="E2880" i="5"/>
  <c r="F2880" i="5"/>
  <c r="H2880" i="5"/>
  <c r="E2881" i="5"/>
  <c r="F2881" i="5"/>
  <c r="H2881" i="5"/>
  <c r="E2882" i="5"/>
  <c r="F2882" i="5"/>
  <c r="H2882" i="5"/>
  <c r="E2883" i="5"/>
  <c r="F2883" i="5"/>
  <c r="H2883" i="5"/>
  <c r="E2884" i="5"/>
  <c r="F2884" i="5"/>
  <c r="H2884" i="5"/>
  <c r="E2885" i="5"/>
  <c r="F2885" i="5"/>
  <c r="H2885" i="5"/>
  <c r="E2886" i="5"/>
  <c r="F2886" i="5"/>
  <c r="H2886" i="5"/>
  <c r="E2887" i="5"/>
  <c r="F2887" i="5"/>
  <c r="H2887" i="5"/>
  <c r="E2888" i="5"/>
  <c r="F2888" i="5"/>
  <c r="H2888" i="5"/>
  <c r="E2889" i="5"/>
  <c r="F2889" i="5"/>
  <c r="H2889" i="5"/>
  <c r="E2890" i="5"/>
  <c r="F2890" i="5"/>
  <c r="H2890" i="5"/>
  <c r="E2891" i="5"/>
  <c r="F2891" i="5"/>
  <c r="H2891" i="5"/>
  <c r="E2892" i="5"/>
  <c r="F2892" i="5"/>
  <c r="H2892" i="5"/>
  <c r="E2893" i="5"/>
  <c r="F2893" i="5"/>
  <c r="H2893" i="5"/>
  <c r="E2894" i="5"/>
  <c r="F2894" i="5"/>
  <c r="H2894" i="5"/>
  <c r="E2895" i="5"/>
  <c r="F2895" i="5"/>
  <c r="H2895" i="5"/>
  <c r="E2896" i="5"/>
  <c r="F2896" i="5"/>
  <c r="H2896" i="5"/>
  <c r="E2897" i="5"/>
  <c r="F2897" i="5"/>
  <c r="H2897" i="5"/>
  <c r="E2898" i="5"/>
  <c r="F2898" i="5"/>
  <c r="H2898" i="5"/>
  <c r="E2899" i="5"/>
  <c r="F2899" i="5"/>
  <c r="H2899" i="5"/>
  <c r="E2900" i="5"/>
  <c r="F2900" i="5"/>
  <c r="H2900" i="5"/>
  <c r="E2901" i="5"/>
  <c r="F2901" i="5"/>
  <c r="H2901" i="5"/>
  <c r="E2902" i="5"/>
  <c r="F2902" i="5"/>
  <c r="H2902" i="5"/>
  <c r="E2903" i="5"/>
  <c r="F2903" i="5"/>
  <c r="H2903" i="5"/>
  <c r="E2904" i="5"/>
  <c r="F2904" i="5"/>
  <c r="H2904" i="5"/>
  <c r="E2905" i="5"/>
  <c r="F2905" i="5"/>
  <c r="H2905" i="5"/>
  <c r="E2906" i="5"/>
  <c r="F2906" i="5"/>
  <c r="H2906" i="5"/>
  <c r="E2907" i="5"/>
  <c r="F2907" i="5"/>
  <c r="H2907" i="5"/>
  <c r="E2908" i="5"/>
  <c r="F2908" i="5"/>
  <c r="H2908" i="5"/>
  <c r="E2909" i="5"/>
  <c r="F2909" i="5"/>
  <c r="H2909" i="5"/>
  <c r="E2910" i="5"/>
  <c r="F2910" i="5"/>
  <c r="H2910" i="5"/>
  <c r="E2911" i="5"/>
  <c r="F2911" i="5"/>
  <c r="H2911" i="5"/>
  <c r="E2912" i="5"/>
  <c r="F2912" i="5"/>
  <c r="H2912" i="5"/>
  <c r="E2913" i="5"/>
  <c r="F2913" i="5"/>
  <c r="H2913" i="5"/>
  <c r="E2914" i="5"/>
  <c r="F2914" i="5"/>
  <c r="H2914" i="5"/>
  <c r="E2915" i="5"/>
  <c r="F2915" i="5"/>
  <c r="H2915" i="5"/>
  <c r="E2916" i="5"/>
  <c r="F2916" i="5"/>
  <c r="H2916" i="5"/>
  <c r="E2917" i="5"/>
  <c r="F2917" i="5"/>
  <c r="H2917" i="5"/>
  <c r="E2918" i="5"/>
  <c r="F2918" i="5"/>
  <c r="H2918" i="5"/>
  <c r="E2919" i="5"/>
  <c r="F2919" i="5"/>
  <c r="H2919" i="5"/>
  <c r="E2920" i="5"/>
  <c r="F2920" i="5"/>
  <c r="H2920" i="5"/>
  <c r="E2921" i="5"/>
  <c r="F2921" i="5"/>
  <c r="H2921" i="5"/>
  <c r="E2922" i="5"/>
  <c r="F2922" i="5"/>
  <c r="H2922" i="5"/>
  <c r="E2923" i="5"/>
  <c r="F2923" i="5"/>
  <c r="H2923" i="5"/>
  <c r="E2924" i="5"/>
  <c r="F2924" i="5"/>
  <c r="H2924" i="5"/>
  <c r="E2925" i="5"/>
  <c r="F2925" i="5"/>
  <c r="H2925" i="5"/>
  <c r="E2926" i="5"/>
  <c r="F2926" i="5"/>
  <c r="H2926" i="5"/>
  <c r="E2927" i="5"/>
  <c r="F2927" i="5"/>
  <c r="H2927" i="5"/>
  <c r="E2928" i="5"/>
  <c r="F2928" i="5"/>
  <c r="H2928" i="5"/>
  <c r="E2929" i="5"/>
  <c r="F2929" i="5"/>
  <c r="H2929" i="5"/>
  <c r="E2930" i="5"/>
  <c r="F2930" i="5"/>
  <c r="H2930" i="5"/>
  <c r="E2931" i="5"/>
  <c r="F2931" i="5"/>
  <c r="H2931" i="5"/>
  <c r="E2932" i="5"/>
  <c r="F2932" i="5"/>
  <c r="H2932" i="5"/>
  <c r="E2933" i="5"/>
  <c r="F2933" i="5"/>
  <c r="H2933" i="5"/>
  <c r="E2934" i="5"/>
  <c r="F2934" i="5"/>
  <c r="H2934" i="5"/>
  <c r="E2935" i="5"/>
  <c r="F2935" i="5"/>
  <c r="H2935" i="5"/>
  <c r="E2936" i="5"/>
  <c r="F2936" i="5"/>
  <c r="H2936" i="5"/>
  <c r="E2937" i="5"/>
  <c r="F2937" i="5"/>
  <c r="H2937" i="5"/>
  <c r="E2938" i="5"/>
  <c r="F2938" i="5"/>
  <c r="H2938" i="5"/>
  <c r="E2939" i="5"/>
  <c r="F2939" i="5"/>
  <c r="H2939" i="5"/>
  <c r="E2940" i="5"/>
  <c r="F2940" i="5"/>
  <c r="H2940" i="5"/>
  <c r="E2941" i="5"/>
  <c r="F2941" i="5"/>
  <c r="H2941" i="5"/>
  <c r="E2942" i="5"/>
  <c r="F2942" i="5"/>
  <c r="H2942" i="5"/>
  <c r="E2943" i="5"/>
  <c r="F2943" i="5"/>
  <c r="H2943" i="5"/>
  <c r="E2944" i="5"/>
  <c r="F2944" i="5"/>
  <c r="H2944" i="5"/>
  <c r="E2945" i="5"/>
  <c r="F2945" i="5"/>
  <c r="H2945" i="5"/>
  <c r="E2946" i="5"/>
  <c r="F2946" i="5"/>
  <c r="H2946" i="5"/>
  <c r="E2947" i="5"/>
  <c r="F2947" i="5"/>
  <c r="H2947" i="5"/>
  <c r="E2948" i="5"/>
  <c r="F2948" i="5"/>
  <c r="H2948" i="5"/>
  <c r="E2949" i="5"/>
  <c r="F2949" i="5"/>
  <c r="H2949" i="5"/>
  <c r="E2950" i="5"/>
  <c r="F2950" i="5"/>
  <c r="H2950" i="5"/>
  <c r="E2951" i="5"/>
  <c r="F2951" i="5"/>
  <c r="H2951" i="5"/>
  <c r="E2952" i="5"/>
  <c r="F2952" i="5"/>
  <c r="H2952" i="5"/>
  <c r="E2953" i="5"/>
  <c r="F2953" i="5"/>
  <c r="H2953" i="5"/>
  <c r="E2954" i="5"/>
  <c r="F2954" i="5"/>
  <c r="H2954" i="5"/>
  <c r="E2955" i="5"/>
  <c r="F2955" i="5"/>
  <c r="H2955" i="5"/>
  <c r="E2956" i="5"/>
  <c r="F2956" i="5"/>
  <c r="H2956" i="5"/>
  <c r="E2957" i="5"/>
  <c r="F2957" i="5"/>
  <c r="H2957" i="5"/>
  <c r="E2958" i="5"/>
  <c r="F2958" i="5"/>
  <c r="H2958" i="5"/>
  <c r="E2959" i="5"/>
  <c r="F2959" i="5"/>
  <c r="H2959" i="5"/>
  <c r="E2960" i="5"/>
  <c r="F2960" i="5"/>
  <c r="H2960" i="5"/>
  <c r="E2961" i="5"/>
  <c r="F2961" i="5"/>
  <c r="H2961" i="5"/>
  <c r="E2962" i="5"/>
  <c r="F2962" i="5"/>
  <c r="H2962" i="5"/>
  <c r="E2963" i="5"/>
  <c r="F2963" i="5"/>
  <c r="H2963" i="5"/>
  <c r="E2964" i="5"/>
  <c r="F2964" i="5"/>
  <c r="H2964" i="5"/>
  <c r="E2965" i="5"/>
  <c r="F2965" i="5"/>
  <c r="H2965" i="5"/>
  <c r="E2966" i="5"/>
  <c r="F2966" i="5"/>
  <c r="H2966" i="5"/>
  <c r="E2967" i="5"/>
  <c r="F2967" i="5"/>
  <c r="H2967" i="5"/>
  <c r="E2968" i="5"/>
  <c r="F2968" i="5"/>
  <c r="H2968" i="5"/>
  <c r="E2969" i="5"/>
  <c r="F2969" i="5"/>
  <c r="H2969" i="5"/>
  <c r="E2970" i="5"/>
  <c r="F2970" i="5"/>
  <c r="H2970" i="5"/>
  <c r="E2971" i="5"/>
  <c r="F2971" i="5"/>
  <c r="H2971" i="5"/>
  <c r="E2972" i="5"/>
  <c r="F2972" i="5"/>
  <c r="H2972" i="5"/>
  <c r="E2973" i="5"/>
  <c r="F2973" i="5"/>
  <c r="H2973" i="5"/>
  <c r="E2974" i="5"/>
  <c r="F2974" i="5"/>
  <c r="H2974" i="5"/>
  <c r="E2975" i="5"/>
  <c r="F2975" i="5"/>
  <c r="H2975" i="5"/>
  <c r="E2976" i="5"/>
  <c r="F2976" i="5"/>
  <c r="H2976" i="5"/>
  <c r="E2977" i="5"/>
  <c r="F2977" i="5"/>
  <c r="H2977" i="5"/>
  <c r="E2978" i="5"/>
  <c r="F2978" i="5"/>
  <c r="H2978" i="5"/>
  <c r="E2979" i="5"/>
  <c r="F2979" i="5"/>
  <c r="H2979" i="5"/>
  <c r="E2980" i="5"/>
  <c r="F2980" i="5"/>
  <c r="H2980" i="5"/>
  <c r="E2981" i="5"/>
  <c r="F2981" i="5"/>
  <c r="H2981" i="5"/>
  <c r="E2982" i="5"/>
  <c r="F2982" i="5"/>
  <c r="H2982" i="5"/>
  <c r="E2983" i="5"/>
  <c r="F2983" i="5"/>
  <c r="H2983" i="5"/>
  <c r="E2984" i="5"/>
  <c r="F2984" i="5"/>
  <c r="H2984" i="5"/>
  <c r="E2985" i="5"/>
  <c r="F2985" i="5"/>
  <c r="H2985" i="5"/>
  <c r="E2986" i="5"/>
  <c r="F2986" i="5"/>
  <c r="H2986" i="5"/>
  <c r="E2987" i="5"/>
  <c r="F2987" i="5"/>
  <c r="H2987" i="5"/>
  <c r="E2988" i="5"/>
  <c r="F2988" i="5"/>
  <c r="H2988" i="5"/>
  <c r="E2989" i="5"/>
  <c r="F2989" i="5"/>
  <c r="H2989" i="5"/>
  <c r="E2990" i="5"/>
  <c r="F2990" i="5"/>
  <c r="H2990" i="5"/>
  <c r="E2991" i="5"/>
  <c r="F2991" i="5"/>
  <c r="H2991" i="5"/>
  <c r="E2992" i="5"/>
  <c r="F2992" i="5"/>
  <c r="H2992" i="5"/>
  <c r="E2993" i="5"/>
  <c r="F2993" i="5"/>
  <c r="H2993" i="5"/>
  <c r="E2994" i="5"/>
  <c r="F2994" i="5"/>
  <c r="H2994" i="5"/>
  <c r="E2995" i="5"/>
  <c r="F2995" i="5"/>
  <c r="H2995" i="5"/>
  <c r="E2996" i="5"/>
  <c r="F2996" i="5"/>
  <c r="H2996" i="5"/>
  <c r="E2997" i="5"/>
  <c r="F2997" i="5"/>
  <c r="H2997" i="5"/>
  <c r="E2998" i="5"/>
  <c r="F2998" i="5"/>
  <c r="H2998" i="5"/>
  <c r="E2999" i="5"/>
  <c r="F2999" i="5"/>
  <c r="H2999" i="5"/>
  <c r="E3000" i="5"/>
  <c r="F3000" i="5"/>
  <c r="H3000" i="5"/>
  <c r="E3001" i="5"/>
  <c r="F3001" i="5"/>
  <c r="H3001" i="5"/>
  <c r="E3002" i="5"/>
  <c r="F3002" i="5"/>
  <c r="H3002" i="5"/>
  <c r="E3003" i="5"/>
  <c r="F3003" i="5"/>
  <c r="H3003" i="5"/>
  <c r="E3004" i="5"/>
  <c r="F3004" i="5"/>
  <c r="H3004" i="5"/>
  <c r="E3005" i="5"/>
  <c r="F3005" i="5"/>
  <c r="H3005" i="5"/>
  <c r="E3006" i="5"/>
  <c r="F3006" i="5"/>
  <c r="H3006" i="5"/>
  <c r="E3007" i="5"/>
  <c r="F3007" i="5"/>
  <c r="H3007" i="5"/>
  <c r="E3008" i="5"/>
  <c r="F3008" i="5"/>
  <c r="H3008" i="5"/>
  <c r="E3009" i="5"/>
  <c r="F3009" i="5"/>
  <c r="H3009" i="5"/>
  <c r="E3010" i="5"/>
  <c r="F3010" i="5"/>
  <c r="H3010" i="5"/>
  <c r="E3011" i="5"/>
  <c r="F3011" i="5"/>
  <c r="H3011" i="5"/>
  <c r="E3012" i="5"/>
  <c r="F3012" i="5"/>
  <c r="H3012" i="5"/>
  <c r="E3013" i="5"/>
  <c r="F3013" i="5"/>
  <c r="H3013" i="5"/>
  <c r="E3014" i="5"/>
  <c r="F3014" i="5"/>
  <c r="H3014" i="5"/>
  <c r="E3015" i="5"/>
  <c r="F3015" i="5"/>
  <c r="H3015" i="5"/>
  <c r="E3016" i="5"/>
  <c r="F3016" i="5"/>
  <c r="H3016" i="5"/>
  <c r="E3017" i="5"/>
  <c r="F3017" i="5"/>
  <c r="H3017" i="5"/>
  <c r="E3018" i="5"/>
  <c r="F3018" i="5"/>
  <c r="H3018" i="5"/>
  <c r="E3019" i="5"/>
  <c r="F3019" i="5"/>
  <c r="H3019" i="5"/>
  <c r="E3020" i="5"/>
  <c r="F3020" i="5"/>
  <c r="H3020" i="5"/>
  <c r="E3021" i="5"/>
  <c r="F3021" i="5"/>
  <c r="H3021" i="5"/>
  <c r="E3022" i="5"/>
  <c r="F3022" i="5"/>
  <c r="H3022" i="5"/>
  <c r="E3023" i="5"/>
  <c r="F3023" i="5"/>
  <c r="H3023" i="5"/>
  <c r="E3024" i="5"/>
  <c r="F3024" i="5"/>
  <c r="H3024" i="5"/>
  <c r="E3025" i="5"/>
  <c r="F3025" i="5"/>
  <c r="H3025" i="5"/>
  <c r="E3026" i="5"/>
  <c r="F3026" i="5"/>
  <c r="H3026" i="5"/>
  <c r="E3027" i="5"/>
  <c r="F3027" i="5"/>
  <c r="H3027" i="5"/>
  <c r="E3028" i="5"/>
  <c r="F3028" i="5"/>
  <c r="H3028" i="5"/>
  <c r="E3029" i="5"/>
  <c r="F3029" i="5"/>
  <c r="H3029" i="5"/>
  <c r="E3030" i="5"/>
  <c r="F3030" i="5"/>
  <c r="H3030" i="5"/>
  <c r="E3031" i="5"/>
  <c r="F3031" i="5"/>
  <c r="H3031" i="5"/>
  <c r="E3032" i="5"/>
  <c r="F3032" i="5"/>
  <c r="H3032" i="5"/>
  <c r="E3033" i="5"/>
  <c r="F3033" i="5"/>
  <c r="H3033" i="5"/>
  <c r="E3034" i="5"/>
  <c r="F3034" i="5"/>
  <c r="H3034" i="5"/>
  <c r="E3035" i="5"/>
  <c r="F3035" i="5"/>
  <c r="H3035" i="5"/>
  <c r="E3036" i="5"/>
  <c r="F3036" i="5"/>
  <c r="H3036" i="5"/>
  <c r="E3037" i="5"/>
  <c r="F3037" i="5"/>
  <c r="H3037" i="5"/>
  <c r="E3038" i="5"/>
  <c r="F3038" i="5"/>
  <c r="H3038" i="5"/>
  <c r="E3039" i="5"/>
  <c r="F3039" i="5"/>
  <c r="H3039" i="5"/>
  <c r="E3040" i="5"/>
  <c r="F3040" i="5"/>
  <c r="H3040" i="5"/>
  <c r="E3041" i="5"/>
  <c r="F3041" i="5"/>
  <c r="H3041" i="5"/>
  <c r="E3042" i="5"/>
  <c r="F3042" i="5"/>
  <c r="H3042" i="5"/>
  <c r="E3043" i="5"/>
  <c r="F3043" i="5"/>
  <c r="H3043" i="5"/>
  <c r="E3044" i="5"/>
  <c r="F3044" i="5"/>
  <c r="H3044" i="5"/>
  <c r="E3045" i="5"/>
  <c r="F3045" i="5"/>
  <c r="H3045" i="5"/>
  <c r="E3046" i="5"/>
  <c r="F3046" i="5"/>
  <c r="H3046" i="5"/>
  <c r="E3047" i="5"/>
  <c r="F3047" i="5"/>
  <c r="H3047" i="5"/>
  <c r="E3048" i="5"/>
  <c r="F3048" i="5"/>
  <c r="H3048" i="5"/>
  <c r="E3049" i="5"/>
  <c r="F3049" i="5"/>
  <c r="H3049" i="5"/>
  <c r="E3050" i="5"/>
  <c r="F3050" i="5"/>
  <c r="H3050" i="5"/>
  <c r="E3051" i="5"/>
  <c r="F3051" i="5"/>
  <c r="H3051" i="5"/>
  <c r="E3052" i="5"/>
  <c r="F3052" i="5"/>
  <c r="H3052" i="5"/>
  <c r="E3053" i="5"/>
  <c r="F3053" i="5"/>
  <c r="H3053" i="5"/>
  <c r="E3054" i="5"/>
  <c r="F3054" i="5"/>
  <c r="H3054" i="5"/>
  <c r="E3055" i="5"/>
  <c r="F3055" i="5"/>
  <c r="H3055" i="5"/>
  <c r="E3056" i="5"/>
  <c r="F3056" i="5"/>
  <c r="H3056" i="5"/>
  <c r="E3057" i="5"/>
  <c r="F3057" i="5"/>
  <c r="H3057" i="5"/>
  <c r="E3058" i="5"/>
  <c r="F3058" i="5"/>
  <c r="H3058" i="5"/>
  <c r="E3059" i="5"/>
  <c r="F3059" i="5"/>
  <c r="H3059" i="5"/>
  <c r="E3060" i="5"/>
  <c r="F3060" i="5"/>
  <c r="H3060" i="5"/>
  <c r="E3061" i="5"/>
  <c r="F3061" i="5"/>
  <c r="H3061" i="5"/>
  <c r="E3062" i="5"/>
  <c r="F3062" i="5"/>
  <c r="H3062" i="5"/>
  <c r="E3063" i="5"/>
  <c r="F3063" i="5"/>
  <c r="H3063" i="5"/>
  <c r="E3064" i="5"/>
  <c r="F3064" i="5"/>
  <c r="H3064" i="5"/>
  <c r="E3065" i="5"/>
  <c r="F3065" i="5"/>
  <c r="H3065" i="5"/>
  <c r="E3066" i="5"/>
  <c r="F3066" i="5"/>
  <c r="H3066" i="5"/>
  <c r="E3067" i="5"/>
  <c r="F3067" i="5"/>
  <c r="H3067" i="5"/>
  <c r="E3068" i="5"/>
  <c r="F3068" i="5"/>
  <c r="H3068" i="5"/>
  <c r="E3069" i="5"/>
  <c r="F3069" i="5"/>
  <c r="H3069" i="5"/>
  <c r="E3070" i="5"/>
  <c r="F3070" i="5"/>
  <c r="H3070" i="5"/>
  <c r="E3071" i="5"/>
  <c r="F3071" i="5"/>
  <c r="H3071" i="5"/>
  <c r="E3072" i="5"/>
  <c r="F3072" i="5"/>
  <c r="H3072" i="5"/>
  <c r="E3073" i="5"/>
  <c r="F3073" i="5"/>
  <c r="H3073" i="5"/>
  <c r="E3074" i="5"/>
  <c r="F3074" i="5"/>
  <c r="H3074" i="5"/>
  <c r="E3075" i="5"/>
  <c r="F3075" i="5"/>
  <c r="H3075" i="5"/>
  <c r="E3076" i="5"/>
  <c r="F3076" i="5"/>
  <c r="H3076" i="5"/>
  <c r="E3077" i="5"/>
  <c r="F3077" i="5"/>
  <c r="H3077" i="5"/>
  <c r="E3078" i="5"/>
  <c r="F3078" i="5"/>
  <c r="H3078" i="5"/>
  <c r="E3079" i="5"/>
  <c r="F3079" i="5"/>
  <c r="H3079" i="5"/>
  <c r="E3080" i="5"/>
  <c r="F3080" i="5"/>
  <c r="H3080" i="5"/>
  <c r="E3081" i="5"/>
  <c r="F3081" i="5"/>
  <c r="H3081" i="5"/>
  <c r="E3082" i="5"/>
  <c r="F3082" i="5"/>
  <c r="H3082" i="5"/>
  <c r="E3083" i="5"/>
  <c r="F3083" i="5"/>
  <c r="H3083" i="5"/>
  <c r="E3084" i="5"/>
  <c r="F3084" i="5"/>
  <c r="H3084" i="5"/>
  <c r="E3085" i="5"/>
  <c r="F3085" i="5"/>
  <c r="H3085" i="5"/>
  <c r="E3086" i="5"/>
  <c r="F3086" i="5"/>
  <c r="H3086" i="5"/>
  <c r="E3087" i="5"/>
  <c r="F3087" i="5"/>
  <c r="H3087" i="5"/>
  <c r="E3088" i="5"/>
  <c r="F3088" i="5"/>
  <c r="H3088" i="5"/>
  <c r="E3089" i="5"/>
  <c r="F3089" i="5"/>
  <c r="H3089" i="5"/>
  <c r="E3090" i="5"/>
  <c r="F3090" i="5"/>
  <c r="H3090" i="5"/>
  <c r="E3091" i="5"/>
  <c r="F3091" i="5"/>
  <c r="H3091" i="5"/>
  <c r="E3092" i="5"/>
  <c r="F3092" i="5"/>
  <c r="H3092" i="5"/>
  <c r="E3093" i="5"/>
  <c r="F3093" i="5"/>
  <c r="H3093" i="5"/>
  <c r="E3094" i="5"/>
  <c r="F3094" i="5"/>
  <c r="H3094" i="5"/>
  <c r="E3095" i="5"/>
  <c r="F3095" i="5"/>
  <c r="H3095" i="5"/>
  <c r="E3096" i="5"/>
  <c r="F3096" i="5"/>
  <c r="H3096" i="5"/>
  <c r="E3097" i="5"/>
  <c r="F3097" i="5"/>
  <c r="H3097" i="5"/>
  <c r="E3098" i="5"/>
  <c r="F3098" i="5"/>
  <c r="H3098" i="5"/>
  <c r="E3099" i="5"/>
  <c r="F3099" i="5"/>
  <c r="H3099" i="5"/>
  <c r="E3100" i="5"/>
  <c r="F3100" i="5"/>
  <c r="H3100" i="5"/>
  <c r="E3101" i="5"/>
  <c r="F3101" i="5"/>
  <c r="H3101" i="5"/>
  <c r="E3102" i="5"/>
  <c r="F3102" i="5"/>
  <c r="H3102" i="5"/>
  <c r="E3103" i="5"/>
  <c r="F3103" i="5"/>
  <c r="H3103" i="5"/>
  <c r="E3104" i="5"/>
  <c r="F3104" i="5"/>
  <c r="H3104" i="5"/>
  <c r="E3105" i="5"/>
  <c r="F3105" i="5"/>
  <c r="H3105" i="5"/>
  <c r="E3106" i="5"/>
  <c r="F3106" i="5"/>
  <c r="H3106" i="5"/>
  <c r="E3107" i="5"/>
  <c r="F3107" i="5"/>
  <c r="H3107" i="5"/>
  <c r="E3108" i="5"/>
  <c r="F3108" i="5"/>
  <c r="H3108" i="5"/>
  <c r="E3109" i="5"/>
  <c r="F3109" i="5"/>
  <c r="H3109" i="5"/>
  <c r="E3110" i="5"/>
  <c r="F3110" i="5"/>
  <c r="H3110" i="5"/>
  <c r="E3111" i="5"/>
  <c r="F3111" i="5"/>
  <c r="H3111" i="5"/>
  <c r="E3112" i="5"/>
  <c r="F3112" i="5"/>
  <c r="H3112" i="5"/>
  <c r="E3113" i="5"/>
  <c r="F3113" i="5"/>
  <c r="H3113" i="5"/>
  <c r="E3114" i="5"/>
  <c r="F3114" i="5"/>
  <c r="H3114" i="5"/>
  <c r="E3115" i="5"/>
  <c r="F3115" i="5"/>
  <c r="H3115" i="5"/>
  <c r="E3116" i="5"/>
  <c r="F3116" i="5"/>
  <c r="H3116" i="5"/>
  <c r="E3117" i="5"/>
  <c r="F3117" i="5"/>
  <c r="H3117" i="5"/>
  <c r="E3118" i="5"/>
  <c r="F3118" i="5"/>
  <c r="H3118" i="5"/>
  <c r="E3119" i="5"/>
  <c r="F3119" i="5"/>
  <c r="H3119" i="5"/>
  <c r="E3120" i="5"/>
  <c r="F3120" i="5"/>
  <c r="H3120" i="5"/>
  <c r="E3121" i="5"/>
  <c r="F3121" i="5"/>
  <c r="H3121" i="5"/>
  <c r="E3122" i="5"/>
  <c r="F3122" i="5"/>
  <c r="H3122" i="5"/>
  <c r="E3123" i="5"/>
  <c r="F3123" i="5"/>
  <c r="H3123" i="5"/>
  <c r="E3124" i="5"/>
  <c r="F3124" i="5"/>
  <c r="H3124" i="5"/>
  <c r="E3125" i="5"/>
  <c r="F3125" i="5"/>
  <c r="H3125" i="5"/>
  <c r="E3126" i="5"/>
  <c r="F3126" i="5"/>
  <c r="H3126" i="5"/>
  <c r="E3127" i="5"/>
  <c r="F3127" i="5"/>
  <c r="H3127" i="5"/>
  <c r="E3128" i="5"/>
  <c r="F3128" i="5"/>
  <c r="H3128" i="5"/>
  <c r="E3129" i="5"/>
  <c r="F3129" i="5"/>
  <c r="H3129" i="5"/>
  <c r="E3130" i="5"/>
  <c r="F3130" i="5"/>
  <c r="H3130" i="5"/>
  <c r="E3131" i="5"/>
  <c r="F3131" i="5"/>
  <c r="H3131" i="5"/>
  <c r="E3132" i="5"/>
  <c r="F3132" i="5"/>
  <c r="H3132" i="5"/>
  <c r="E3133" i="5"/>
  <c r="F3133" i="5"/>
  <c r="H3133" i="5"/>
  <c r="E3134" i="5"/>
  <c r="F3134" i="5"/>
  <c r="H3134" i="5"/>
  <c r="E3135" i="5"/>
  <c r="F3135" i="5"/>
  <c r="H3135" i="5"/>
  <c r="E3136" i="5"/>
  <c r="F3136" i="5"/>
  <c r="H3136" i="5"/>
  <c r="E3137" i="5"/>
  <c r="F3137" i="5"/>
  <c r="H3137" i="5"/>
  <c r="E3138" i="5"/>
  <c r="F3138" i="5"/>
  <c r="H3138" i="5"/>
  <c r="E3139" i="5"/>
  <c r="F3139" i="5"/>
  <c r="H3139" i="5"/>
  <c r="E3140" i="5"/>
  <c r="F3140" i="5"/>
  <c r="H3140" i="5"/>
  <c r="E3141" i="5"/>
  <c r="F3141" i="5"/>
  <c r="H3141" i="5"/>
  <c r="E3142" i="5"/>
  <c r="F3142" i="5"/>
  <c r="H3142" i="5"/>
  <c r="E3143" i="5"/>
  <c r="F3143" i="5"/>
  <c r="H3143" i="5"/>
  <c r="E3144" i="5"/>
  <c r="F3144" i="5"/>
  <c r="H3144" i="5"/>
  <c r="E3145" i="5"/>
  <c r="F3145" i="5"/>
  <c r="H3145" i="5"/>
  <c r="E3146" i="5"/>
  <c r="F3146" i="5"/>
  <c r="H3146" i="5"/>
  <c r="E3147" i="5"/>
  <c r="F3147" i="5"/>
  <c r="H3147" i="5"/>
  <c r="E3148" i="5"/>
  <c r="F3148" i="5"/>
  <c r="H3148" i="5"/>
  <c r="E3149" i="5"/>
  <c r="F3149" i="5"/>
  <c r="H3149" i="5"/>
  <c r="E3150" i="5"/>
  <c r="F3150" i="5"/>
  <c r="H3150" i="5"/>
  <c r="E3151" i="5"/>
  <c r="F3151" i="5"/>
  <c r="H3151" i="5"/>
  <c r="E3152" i="5"/>
  <c r="F3152" i="5"/>
  <c r="H3152" i="5"/>
  <c r="E3153" i="5"/>
  <c r="F3153" i="5"/>
  <c r="H3153" i="5"/>
  <c r="E3154" i="5"/>
  <c r="F3154" i="5"/>
  <c r="H3154" i="5"/>
  <c r="E3155" i="5"/>
  <c r="F3155" i="5"/>
  <c r="H3155" i="5"/>
  <c r="E3156" i="5"/>
  <c r="F3156" i="5"/>
  <c r="H3156" i="5"/>
  <c r="E3157" i="5"/>
  <c r="F3157" i="5"/>
  <c r="H3157" i="5"/>
  <c r="E3158" i="5"/>
  <c r="F3158" i="5"/>
  <c r="H3158" i="5"/>
  <c r="E3159" i="5"/>
  <c r="F3159" i="5"/>
  <c r="H3159" i="5"/>
  <c r="E3160" i="5"/>
  <c r="F3160" i="5"/>
  <c r="H3160" i="5"/>
  <c r="E3161" i="5"/>
  <c r="F3161" i="5"/>
  <c r="H3161" i="5"/>
  <c r="E3162" i="5"/>
  <c r="F3162" i="5"/>
  <c r="H3162" i="5"/>
  <c r="E3163" i="5"/>
  <c r="F3163" i="5"/>
  <c r="H3163" i="5"/>
  <c r="E3164" i="5"/>
  <c r="F3164" i="5"/>
  <c r="H3164" i="5"/>
  <c r="E3165" i="5"/>
  <c r="F3165" i="5"/>
  <c r="H3165" i="5"/>
  <c r="E3166" i="5"/>
  <c r="F3166" i="5"/>
  <c r="H3166" i="5"/>
  <c r="E3167" i="5"/>
  <c r="F3167" i="5"/>
  <c r="H3167" i="5"/>
  <c r="E3168" i="5"/>
  <c r="F3168" i="5"/>
  <c r="H3168" i="5"/>
  <c r="E3169" i="5"/>
  <c r="F3169" i="5"/>
  <c r="H3169" i="5"/>
  <c r="E3170" i="5"/>
  <c r="F3170" i="5"/>
  <c r="H3170" i="5"/>
  <c r="E3171" i="5"/>
  <c r="F3171" i="5"/>
  <c r="H3171" i="5"/>
  <c r="E3172" i="5"/>
  <c r="F3172" i="5"/>
  <c r="H3172" i="5"/>
  <c r="E3173" i="5"/>
  <c r="F3173" i="5"/>
  <c r="H3173" i="5"/>
  <c r="E3174" i="5"/>
  <c r="F3174" i="5"/>
  <c r="H3174" i="5"/>
  <c r="E3175" i="5"/>
  <c r="F3175" i="5"/>
  <c r="H3175" i="5"/>
  <c r="E3176" i="5"/>
  <c r="F3176" i="5"/>
  <c r="H3176" i="5"/>
  <c r="E3177" i="5"/>
  <c r="F3177" i="5"/>
  <c r="H3177" i="5"/>
  <c r="E3178" i="5"/>
  <c r="F3178" i="5"/>
  <c r="H3178" i="5"/>
  <c r="E3179" i="5"/>
  <c r="F3179" i="5"/>
  <c r="H3179" i="5"/>
  <c r="E3180" i="5"/>
  <c r="F3180" i="5"/>
  <c r="H3180" i="5"/>
  <c r="E3181" i="5"/>
  <c r="F3181" i="5"/>
  <c r="H3181" i="5"/>
  <c r="E3182" i="5"/>
  <c r="F3182" i="5"/>
  <c r="H3182" i="5"/>
  <c r="E3183" i="5"/>
  <c r="F3183" i="5"/>
  <c r="H3183" i="5"/>
  <c r="E3184" i="5"/>
  <c r="F3184" i="5"/>
  <c r="H3184" i="5"/>
  <c r="E3185" i="5"/>
  <c r="F3185" i="5"/>
  <c r="H3185" i="5"/>
  <c r="E3186" i="5"/>
  <c r="F3186" i="5"/>
  <c r="H3186" i="5"/>
  <c r="E3187" i="5"/>
  <c r="F3187" i="5"/>
  <c r="H3187" i="5"/>
  <c r="E3188" i="5"/>
  <c r="F3188" i="5"/>
  <c r="H3188" i="5"/>
  <c r="E3189" i="5"/>
  <c r="F3189" i="5"/>
  <c r="H3189" i="5"/>
  <c r="E3190" i="5"/>
  <c r="F3190" i="5"/>
  <c r="H3190" i="5"/>
  <c r="E3191" i="5"/>
  <c r="F3191" i="5"/>
  <c r="H3191" i="5"/>
  <c r="E3192" i="5"/>
  <c r="F3192" i="5"/>
  <c r="H3192" i="5"/>
  <c r="E3193" i="5"/>
  <c r="F3193" i="5"/>
  <c r="H3193" i="5"/>
  <c r="E3194" i="5"/>
  <c r="F3194" i="5"/>
  <c r="H3194" i="5"/>
  <c r="E3195" i="5"/>
  <c r="F3195" i="5"/>
  <c r="H3195" i="5"/>
  <c r="E3196" i="5"/>
  <c r="F3196" i="5"/>
  <c r="H3196" i="5"/>
  <c r="E3197" i="5"/>
  <c r="F3197" i="5"/>
  <c r="H3197" i="5"/>
  <c r="E3198" i="5"/>
  <c r="F3198" i="5"/>
  <c r="H3198" i="5"/>
  <c r="E3199" i="5"/>
  <c r="F3199" i="5"/>
  <c r="H3199" i="5"/>
  <c r="E3200" i="5"/>
  <c r="F3200" i="5"/>
  <c r="H3200" i="5"/>
  <c r="E3201" i="5"/>
  <c r="F3201" i="5"/>
  <c r="H3201" i="5"/>
  <c r="E3202" i="5"/>
  <c r="F3202" i="5"/>
  <c r="H3202" i="5"/>
  <c r="E3203" i="5"/>
  <c r="F3203" i="5"/>
  <c r="H3203" i="5"/>
  <c r="E3204" i="5"/>
  <c r="F3204" i="5"/>
  <c r="H3204" i="5"/>
  <c r="E3205" i="5"/>
  <c r="F3205" i="5"/>
  <c r="H3205" i="5"/>
  <c r="E3206" i="5"/>
  <c r="F3206" i="5"/>
  <c r="H3206" i="5"/>
  <c r="E3207" i="5"/>
  <c r="F3207" i="5"/>
  <c r="H3207" i="5"/>
  <c r="E3208" i="5"/>
  <c r="F3208" i="5"/>
  <c r="H3208" i="5"/>
  <c r="E3209" i="5"/>
  <c r="F3209" i="5"/>
  <c r="H3209" i="5"/>
  <c r="E3210" i="5"/>
  <c r="F3210" i="5"/>
  <c r="H3210" i="5"/>
  <c r="E3211" i="5"/>
  <c r="F3211" i="5"/>
  <c r="H3211" i="5"/>
  <c r="E3212" i="5"/>
  <c r="F3212" i="5"/>
  <c r="H3212" i="5"/>
  <c r="E3213" i="5"/>
  <c r="F3213" i="5"/>
  <c r="H3213" i="5"/>
  <c r="E3214" i="5"/>
  <c r="F3214" i="5"/>
  <c r="H3214" i="5"/>
  <c r="E3215" i="5"/>
  <c r="F3215" i="5"/>
  <c r="H3215" i="5"/>
  <c r="E3216" i="5"/>
  <c r="F3216" i="5"/>
  <c r="H3216" i="5"/>
  <c r="E3217" i="5"/>
  <c r="F3217" i="5"/>
  <c r="H3217" i="5"/>
  <c r="E3218" i="5"/>
  <c r="F3218" i="5"/>
  <c r="H3218" i="5"/>
  <c r="E3219" i="5"/>
  <c r="F3219" i="5"/>
  <c r="H3219" i="5"/>
  <c r="E3220" i="5"/>
  <c r="F3220" i="5"/>
  <c r="H3220" i="5"/>
  <c r="E3221" i="5"/>
  <c r="F3221" i="5"/>
  <c r="H3221" i="5"/>
  <c r="E3222" i="5"/>
  <c r="F3222" i="5"/>
  <c r="H3222" i="5"/>
  <c r="E3223" i="5"/>
  <c r="F3223" i="5"/>
  <c r="H3223" i="5"/>
  <c r="E3224" i="5"/>
  <c r="F3224" i="5"/>
  <c r="H3224" i="5"/>
  <c r="E3225" i="5"/>
  <c r="F3225" i="5"/>
  <c r="H3225" i="5"/>
  <c r="E3226" i="5"/>
  <c r="F3226" i="5"/>
  <c r="H3226" i="5"/>
  <c r="E3227" i="5"/>
  <c r="F3227" i="5"/>
  <c r="H3227" i="5"/>
  <c r="E3228" i="5"/>
  <c r="F3228" i="5"/>
  <c r="H3228" i="5"/>
  <c r="E3229" i="5"/>
  <c r="F3229" i="5"/>
  <c r="H3229" i="5"/>
  <c r="E3230" i="5"/>
  <c r="F3230" i="5"/>
  <c r="H3230" i="5"/>
  <c r="E3231" i="5"/>
  <c r="F3231" i="5"/>
  <c r="H3231" i="5"/>
  <c r="E3232" i="5"/>
  <c r="F3232" i="5"/>
  <c r="H3232" i="5"/>
  <c r="E3233" i="5"/>
  <c r="F3233" i="5"/>
  <c r="H3233" i="5"/>
  <c r="E3234" i="5"/>
  <c r="F3234" i="5"/>
  <c r="H3234" i="5"/>
  <c r="E3235" i="5"/>
  <c r="F3235" i="5"/>
  <c r="H3235" i="5"/>
  <c r="E3236" i="5"/>
  <c r="F3236" i="5"/>
  <c r="H3236" i="5"/>
  <c r="E3237" i="5"/>
  <c r="F3237" i="5"/>
  <c r="H3237" i="5"/>
  <c r="E3238" i="5"/>
  <c r="F3238" i="5"/>
  <c r="H3238" i="5"/>
  <c r="E3239" i="5"/>
  <c r="F3239" i="5"/>
  <c r="H3239" i="5"/>
  <c r="E3240" i="5"/>
  <c r="F3240" i="5"/>
  <c r="H3240" i="5"/>
  <c r="E3241" i="5"/>
  <c r="F3241" i="5"/>
  <c r="H3241" i="5"/>
  <c r="E3242" i="5"/>
  <c r="F3242" i="5"/>
  <c r="H3242" i="5"/>
  <c r="E3243" i="5"/>
  <c r="F3243" i="5"/>
  <c r="H3243" i="5"/>
  <c r="E3244" i="5"/>
  <c r="F3244" i="5"/>
  <c r="H3244" i="5"/>
  <c r="E3245" i="5"/>
  <c r="F3245" i="5"/>
  <c r="H3245" i="5"/>
  <c r="E3246" i="5"/>
  <c r="F3246" i="5"/>
  <c r="H3246" i="5"/>
  <c r="E3247" i="5"/>
  <c r="F3247" i="5"/>
  <c r="H3247" i="5"/>
  <c r="E3248" i="5"/>
  <c r="F3248" i="5"/>
  <c r="H3248" i="5"/>
  <c r="E3249" i="5"/>
  <c r="F3249" i="5"/>
  <c r="H3249" i="5"/>
  <c r="E3250" i="5"/>
  <c r="F3250" i="5"/>
  <c r="H3250" i="5"/>
  <c r="E3251" i="5"/>
  <c r="F3251" i="5"/>
  <c r="H3251" i="5"/>
  <c r="E3252" i="5"/>
  <c r="F3252" i="5"/>
  <c r="H3252" i="5"/>
  <c r="E3253" i="5"/>
  <c r="F3253" i="5"/>
  <c r="H3253" i="5"/>
  <c r="E3254" i="5"/>
  <c r="F3254" i="5"/>
  <c r="H3254" i="5"/>
  <c r="E3255" i="5"/>
  <c r="F3255" i="5"/>
  <c r="H3255" i="5"/>
  <c r="E3256" i="5"/>
  <c r="F3256" i="5"/>
  <c r="H3256" i="5"/>
  <c r="E3257" i="5"/>
  <c r="F3257" i="5"/>
  <c r="H3257" i="5"/>
  <c r="E3258" i="5"/>
  <c r="F3258" i="5"/>
  <c r="H3258" i="5"/>
  <c r="E3259" i="5"/>
  <c r="F3259" i="5"/>
  <c r="H3259" i="5"/>
  <c r="E3260" i="5"/>
  <c r="F3260" i="5"/>
  <c r="H3260" i="5"/>
  <c r="E3261" i="5"/>
  <c r="F3261" i="5"/>
  <c r="H3261" i="5"/>
  <c r="E3262" i="5"/>
  <c r="F3262" i="5"/>
  <c r="H3262" i="5"/>
  <c r="E3263" i="5"/>
  <c r="F3263" i="5"/>
  <c r="H3263" i="5"/>
  <c r="E3264" i="5"/>
  <c r="F3264" i="5"/>
  <c r="H3264" i="5"/>
  <c r="E3265" i="5"/>
  <c r="F3265" i="5"/>
  <c r="H3265" i="5"/>
  <c r="E3266" i="5"/>
  <c r="F3266" i="5"/>
  <c r="H3266" i="5"/>
  <c r="E3267" i="5"/>
  <c r="F3267" i="5"/>
  <c r="H3267" i="5"/>
  <c r="E3268" i="5"/>
  <c r="F3268" i="5"/>
  <c r="H3268" i="5"/>
  <c r="E3269" i="5"/>
  <c r="F3269" i="5"/>
  <c r="H3269" i="5"/>
  <c r="E3270" i="5"/>
  <c r="F3270" i="5"/>
  <c r="H3270" i="5"/>
  <c r="E3271" i="5"/>
  <c r="F3271" i="5"/>
  <c r="H3271" i="5"/>
  <c r="E3272" i="5"/>
  <c r="F3272" i="5"/>
  <c r="H3272" i="5"/>
  <c r="E3273" i="5"/>
  <c r="F3273" i="5"/>
  <c r="H3273" i="5"/>
  <c r="E3274" i="5"/>
  <c r="F3274" i="5"/>
  <c r="H3274" i="5"/>
  <c r="E3275" i="5"/>
  <c r="F3275" i="5"/>
  <c r="H3275" i="5"/>
  <c r="E3276" i="5"/>
  <c r="F3276" i="5"/>
  <c r="H3276" i="5"/>
  <c r="E3277" i="5"/>
  <c r="F3277" i="5"/>
  <c r="H3277" i="5"/>
  <c r="E3278" i="5"/>
  <c r="F3278" i="5"/>
  <c r="H3278" i="5"/>
  <c r="E3279" i="5"/>
  <c r="F3279" i="5"/>
  <c r="H3279" i="5"/>
  <c r="E3280" i="5"/>
  <c r="F3280" i="5"/>
  <c r="H3280" i="5"/>
  <c r="E3281" i="5"/>
  <c r="F3281" i="5"/>
  <c r="H3281" i="5"/>
  <c r="E3282" i="5"/>
  <c r="F3282" i="5"/>
  <c r="H3282" i="5"/>
  <c r="E3283" i="5"/>
  <c r="F3283" i="5"/>
  <c r="H3283" i="5"/>
  <c r="E3284" i="5"/>
  <c r="F3284" i="5"/>
  <c r="H3284" i="5"/>
  <c r="E3285" i="5"/>
  <c r="F3285" i="5"/>
  <c r="H3285" i="5"/>
  <c r="E3286" i="5"/>
  <c r="F3286" i="5"/>
  <c r="H3286" i="5"/>
  <c r="E3287" i="5"/>
  <c r="F3287" i="5"/>
  <c r="H3287" i="5"/>
  <c r="E3288" i="5"/>
  <c r="F3288" i="5"/>
  <c r="H3288" i="5"/>
  <c r="E3289" i="5"/>
  <c r="F3289" i="5"/>
  <c r="H3289" i="5"/>
  <c r="E3290" i="5"/>
  <c r="F3290" i="5"/>
  <c r="H3290" i="5"/>
  <c r="E3291" i="5"/>
  <c r="F3291" i="5"/>
  <c r="H3291" i="5"/>
  <c r="E3292" i="5"/>
  <c r="F3292" i="5"/>
  <c r="H3292" i="5"/>
  <c r="E3293" i="5"/>
  <c r="F3293" i="5"/>
  <c r="H3293" i="5"/>
  <c r="E3294" i="5"/>
  <c r="F3294" i="5"/>
  <c r="H3294" i="5"/>
  <c r="E3295" i="5"/>
  <c r="F3295" i="5"/>
  <c r="H3295" i="5"/>
  <c r="E3296" i="5"/>
  <c r="F3296" i="5"/>
  <c r="H3296" i="5"/>
  <c r="E3297" i="5"/>
  <c r="F3297" i="5"/>
  <c r="H3297" i="5"/>
  <c r="E3298" i="5"/>
  <c r="F3298" i="5"/>
  <c r="H3298" i="5"/>
  <c r="E3299" i="5"/>
  <c r="F3299" i="5"/>
  <c r="H3299" i="5"/>
  <c r="E3300" i="5"/>
  <c r="F3300" i="5"/>
  <c r="H3300" i="5"/>
  <c r="E3301" i="5"/>
  <c r="F3301" i="5"/>
  <c r="H3301" i="5"/>
  <c r="E3302" i="5"/>
  <c r="F3302" i="5"/>
  <c r="H3302" i="5"/>
  <c r="E3303" i="5"/>
  <c r="F3303" i="5"/>
  <c r="H3303" i="5"/>
  <c r="E3304" i="5"/>
  <c r="F3304" i="5"/>
  <c r="H3304" i="5"/>
  <c r="E3305" i="5"/>
  <c r="F3305" i="5"/>
  <c r="H3305" i="5"/>
  <c r="E3306" i="5"/>
  <c r="F3306" i="5"/>
  <c r="H3306" i="5"/>
  <c r="E3307" i="5"/>
  <c r="F3307" i="5"/>
  <c r="H3307" i="5"/>
  <c r="E3308" i="5"/>
  <c r="F3308" i="5"/>
  <c r="H3308" i="5"/>
  <c r="E3309" i="5"/>
  <c r="F3309" i="5"/>
  <c r="H3309" i="5"/>
  <c r="E3310" i="5"/>
  <c r="F3310" i="5"/>
  <c r="H3310" i="5"/>
  <c r="E3311" i="5"/>
  <c r="F3311" i="5"/>
  <c r="H3311" i="5"/>
  <c r="E3312" i="5"/>
  <c r="F3312" i="5"/>
  <c r="H3312" i="5"/>
  <c r="E3313" i="5"/>
  <c r="F3313" i="5"/>
  <c r="H3313" i="5"/>
  <c r="E3314" i="5"/>
  <c r="F3314" i="5"/>
  <c r="H3314" i="5"/>
  <c r="E3315" i="5"/>
  <c r="F3315" i="5"/>
  <c r="H3315" i="5"/>
  <c r="E3316" i="5"/>
  <c r="F3316" i="5"/>
  <c r="H3316" i="5"/>
  <c r="E3317" i="5"/>
  <c r="F3317" i="5"/>
  <c r="H3317" i="5"/>
  <c r="E3318" i="5"/>
  <c r="F3318" i="5"/>
  <c r="H3318" i="5"/>
  <c r="E3319" i="5"/>
  <c r="F3319" i="5"/>
  <c r="H3319" i="5"/>
  <c r="E3320" i="5"/>
  <c r="F3320" i="5"/>
  <c r="H3320" i="5"/>
  <c r="E3321" i="5"/>
  <c r="F3321" i="5"/>
  <c r="H3321" i="5"/>
  <c r="E3322" i="5"/>
  <c r="F3322" i="5"/>
  <c r="H3322" i="5"/>
  <c r="E3323" i="5"/>
  <c r="F3323" i="5"/>
  <c r="H3323" i="5"/>
  <c r="E3324" i="5"/>
  <c r="F3324" i="5"/>
  <c r="H3324" i="5"/>
  <c r="E3325" i="5"/>
  <c r="F3325" i="5"/>
  <c r="H3325" i="5"/>
  <c r="E3326" i="5"/>
  <c r="F3326" i="5"/>
  <c r="H3326" i="5"/>
  <c r="E3327" i="5"/>
  <c r="F3327" i="5"/>
  <c r="H3327" i="5"/>
  <c r="E3328" i="5"/>
  <c r="F3328" i="5"/>
  <c r="H3328" i="5"/>
  <c r="E3329" i="5"/>
  <c r="F3329" i="5"/>
  <c r="H3329" i="5"/>
  <c r="E3330" i="5"/>
  <c r="F3330" i="5"/>
  <c r="H3330" i="5"/>
  <c r="E3331" i="5"/>
  <c r="F3331" i="5"/>
  <c r="H3331" i="5"/>
  <c r="E3332" i="5"/>
  <c r="F3332" i="5"/>
  <c r="H3332" i="5"/>
  <c r="E3333" i="5"/>
  <c r="F3333" i="5"/>
  <c r="H3333" i="5"/>
  <c r="E3334" i="5"/>
  <c r="F3334" i="5"/>
  <c r="H3334" i="5"/>
  <c r="E3335" i="5"/>
  <c r="F3335" i="5"/>
  <c r="H3335" i="5"/>
  <c r="E3336" i="5"/>
  <c r="F3336" i="5"/>
  <c r="H3336" i="5"/>
  <c r="E3337" i="5"/>
  <c r="F3337" i="5"/>
  <c r="H3337" i="5"/>
  <c r="E3338" i="5"/>
  <c r="F3338" i="5"/>
  <c r="H3338" i="5"/>
  <c r="E3339" i="5"/>
  <c r="F3339" i="5"/>
  <c r="H3339" i="5"/>
  <c r="E3340" i="5"/>
  <c r="F3340" i="5"/>
  <c r="H3340" i="5"/>
  <c r="E3341" i="5"/>
  <c r="F3341" i="5"/>
  <c r="H3341" i="5"/>
  <c r="E3342" i="5"/>
  <c r="F3342" i="5"/>
  <c r="H3342" i="5"/>
  <c r="E3343" i="5"/>
  <c r="F3343" i="5"/>
  <c r="H3343" i="5"/>
  <c r="E3344" i="5"/>
  <c r="F3344" i="5"/>
  <c r="H3344" i="5"/>
  <c r="E3345" i="5"/>
  <c r="F3345" i="5"/>
  <c r="H3345" i="5"/>
  <c r="E3346" i="5"/>
  <c r="F3346" i="5"/>
  <c r="H3346" i="5"/>
  <c r="E3347" i="5"/>
  <c r="F3347" i="5"/>
  <c r="H3347" i="5"/>
  <c r="E3348" i="5"/>
  <c r="F3348" i="5"/>
  <c r="H3348" i="5"/>
  <c r="E3349" i="5"/>
  <c r="F3349" i="5"/>
  <c r="H3349" i="5"/>
  <c r="E3350" i="5"/>
  <c r="F3350" i="5"/>
  <c r="H3350" i="5"/>
  <c r="E3351" i="5"/>
  <c r="F3351" i="5"/>
  <c r="H3351" i="5"/>
  <c r="E3352" i="5"/>
  <c r="F3352" i="5"/>
  <c r="H3352" i="5"/>
  <c r="E3353" i="5"/>
  <c r="F3353" i="5"/>
  <c r="H3353" i="5"/>
  <c r="E3354" i="5"/>
  <c r="F3354" i="5"/>
  <c r="H3354" i="5"/>
  <c r="E3355" i="5"/>
  <c r="F3355" i="5"/>
  <c r="H3355" i="5"/>
  <c r="E3356" i="5"/>
  <c r="F3356" i="5"/>
  <c r="H3356" i="5"/>
  <c r="E3357" i="5"/>
  <c r="F3357" i="5"/>
  <c r="H3357" i="5"/>
  <c r="E3358" i="5"/>
  <c r="F3358" i="5"/>
  <c r="H3358" i="5"/>
  <c r="E3359" i="5"/>
  <c r="F3359" i="5"/>
  <c r="H3359" i="5"/>
  <c r="E3360" i="5"/>
  <c r="F3360" i="5"/>
  <c r="H3360" i="5"/>
  <c r="E3361" i="5"/>
  <c r="F3361" i="5"/>
  <c r="H3361" i="5"/>
  <c r="E3362" i="5"/>
  <c r="F3362" i="5"/>
  <c r="H3362" i="5"/>
  <c r="E3363" i="5"/>
  <c r="F3363" i="5"/>
  <c r="H3363" i="5"/>
  <c r="E3364" i="5"/>
  <c r="F3364" i="5"/>
  <c r="H3364" i="5"/>
  <c r="E3365" i="5"/>
  <c r="F3365" i="5"/>
  <c r="H3365" i="5"/>
  <c r="E3366" i="5"/>
  <c r="F3366" i="5"/>
  <c r="H3366" i="5"/>
  <c r="E3367" i="5"/>
  <c r="F3367" i="5"/>
  <c r="H3367" i="5"/>
  <c r="E3368" i="5"/>
  <c r="F3368" i="5"/>
  <c r="H3368" i="5"/>
  <c r="E3369" i="5"/>
  <c r="F3369" i="5"/>
  <c r="H3369" i="5"/>
  <c r="E3370" i="5"/>
  <c r="F3370" i="5"/>
  <c r="H3370" i="5"/>
  <c r="E3371" i="5"/>
  <c r="F3371" i="5"/>
  <c r="H3371" i="5"/>
  <c r="E3372" i="5"/>
  <c r="F3372" i="5"/>
  <c r="H3372" i="5"/>
  <c r="E3373" i="5"/>
  <c r="F3373" i="5"/>
  <c r="H3373" i="5"/>
  <c r="E3374" i="5"/>
  <c r="F3374" i="5"/>
  <c r="H3374" i="5"/>
  <c r="E3375" i="5"/>
  <c r="F3375" i="5"/>
  <c r="H3375" i="5"/>
  <c r="E3376" i="5"/>
  <c r="F3376" i="5"/>
  <c r="H3376" i="5"/>
  <c r="E3377" i="5"/>
  <c r="F3377" i="5"/>
  <c r="H3377" i="5"/>
  <c r="E3378" i="5"/>
  <c r="F3378" i="5"/>
  <c r="H3378" i="5"/>
  <c r="E3379" i="5"/>
  <c r="F3379" i="5"/>
  <c r="H3379" i="5"/>
  <c r="E3380" i="5"/>
  <c r="F3380" i="5"/>
  <c r="H3380" i="5"/>
  <c r="E3381" i="5"/>
  <c r="F3381" i="5"/>
  <c r="H3381" i="5"/>
  <c r="E3382" i="5"/>
  <c r="F3382" i="5"/>
  <c r="H3382" i="5"/>
  <c r="E3383" i="5"/>
  <c r="F3383" i="5"/>
  <c r="H3383" i="5"/>
  <c r="E3384" i="5"/>
  <c r="F3384" i="5"/>
  <c r="H3384" i="5"/>
  <c r="E3385" i="5"/>
  <c r="F3385" i="5"/>
  <c r="H3385" i="5"/>
  <c r="E3386" i="5"/>
  <c r="F3386" i="5"/>
  <c r="H3386" i="5"/>
  <c r="E3387" i="5"/>
  <c r="F3387" i="5"/>
  <c r="H3387" i="5"/>
  <c r="E3388" i="5"/>
  <c r="F3388" i="5"/>
  <c r="H3388" i="5"/>
  <c r="E3389" i="5"/>
  <c r="F3389" i="5"/>
  <c r="H3389" i="5"/>
  <c r="E3390" i="5"/>
  <c r="F3390" i="5"/>
  <c r="H3390" i="5"/>
  <c r="E3391" i="5"/>
  <c r="F3391" i="5"/>
  <c r="H3391" i="5"/>
  <c r="E3392" i="5"/>
  <c r="F3392" i="5"/>
  <c r="H3392" i="5"/>
  <c r="E3393" i="5"/>
  <c r="F3393" i="5"/>
  <c r="H3393" i="5"/>
  <c r="E3394" i="5"/>
  <c r="F3394" i="5"/>
  <c r="H3394" i="5"/>
  <c r="E3395" i="5"/>
  <c r="F3395" i="5"/>
  <c r="H3395" i="5"/>
  <c r="E3396" i="5"/>
  <c r="F3396" i="5"/>
  <c r="H3396" i="5"/>
  <c r="E3397" i="5"/>
  <c r="F3397" i="5"/>
  <c r="H3397" i="5"/>
  <c r="E3398" i="5"/>
  <c r="F3398" i="5"/>
  <c r="H3398" i="5"/>
  <c r="E3399" i="5"/>
  <c r="F3399" i="5"/>
  <c r="H3399" i="5"/>
  <c r="E3400" i="5"/>
  <c r="F3400" i="5"/>
  <c r="H3400" i="5"/>
  <c r="E3401" i="5"/>
  <c r="F3401" i="5"/>
  <c r="H3401" i="5"/>
  <c r="E3402" i="5"/>
  <c r="F3402" i="5"/>
  <c r="H3402" i="5"/>
  <c r="E3403" i="5"/>
  <c r="F3403" i="5"/>
  <c r="H3403" i="5"/>
  <c r="E3404" i="5"/>
  <c r="F3404" i="5"/>
  <c r="H3404" i="5"/>
  <c r="E3405" i="5"/>
  <c r="F3405" i="5"/>
  <c r="H3405" i="5"/>
  <c r="E3406" i="5"/>
  <c r="F3406" i="5"/>
  <c r="H3406" i="5"/>
  <c r="E3407" i="5"/>
  <c r="F3407" i="5"/>
  <c r="H3407" i="5"/>
  <c r="E3408" i="5"/>
  <c r="F3408" i="5"/>
  <c r="H3408" i="5"/>
  <c r="E3409" i="5"/>
  <c r="F3409" i="5"/>
  <c r="H3409" i="5"/>
  <c r="E3410" i="5"/>
  <c r="F3410" i="5"/>
  <c r="H3410" i="5"/>
  <c r="E3411" i="5"/>
  <c r="F3411" i="5"/>
  <c r="H3411" i="5"/>
  <c r="E3412" i="5"/>
  <c r="F3412" i="5"/>
  <c r="H3412" i="5"/>
  <c r="E3413" i="5"/>
  <c r="F3413" i="5"/>
  <c r="H3413" i="5"/>
  <c r="E3414" i="5"/>
  <c r="F3414" i="5"/>
  <c r="H3414" i="5"/>
  <c r="E3415" i="5"/>
  <c r="F3415" i="5"/>
  <c r="H3415" i="5"/>
  <c r="E3416" i="5"/>
  <c r="F3416" i="5"/>
  <c r="H3416" i="5"/>
  <c r="E3417" i="5"/>
  <c r="F3417" i="5"/>
  <c r="H3417" i="5"/>
  <c r="E3418" i="5"/>
  <c r="F3418" i="5"/>
  <c r="H3418" i="5"/>
  <c r="E3419" i="5"/>
  <c r="F3419" i="5"/>
  <c r="H3419" i="5"/>
  <c r="E3420" i="5"/>
  <c r="F3420" i="5"/>
  <c r="H3420" i="5"/>
  <c r="E3421" i="5"/>
  <c r="F3421" i="5"/>
  <c r="H3421" i="5"/>
  <c r="E3422" i="5"/>
  <c r="F3422" i="5"/>
  <c r="H3422" i="5"/>
  <c r="E3423" i="5"/>
  <c r="F3423" i="5"/>
  <c r="H3423" i="5"/>
  <c r="E3424" i="5"/>
  <c r="F3424" i="5"/>
  <c r="H3424" i="5"/>
  <c r="E3425" i="5"/>
  <c r="F3425" i="5"/>
  <c r="H3425" i="5"/>
  <c r="E3426" i="5"/>
  <c r="F3426" i="5"/>
  <c r="H3426" i="5"/>
  <c r="E3427" i="5"/>
  <c r="F3427" i="5"/>
  <c r="H3427" i="5"/>
  <c r="E3428" i="5"/>
  <c r="F3428" i="5"/>
  <c r="H3428" i="5"/>
  <c r="E3429" i="5"/>
  <c r="F3429" i="5"/>
  <c r="H3429" i="5"/>
  <c r="E3430" i="5"/>
  <c r="F3430" i="5"/>
  <c r="H3430" i="5"/>
  <c r="E3431" i="5"/>
  <c r="F3431" i="5"/>
  <c r="H3431" i="5"/>
  <c r="E3432" i="5"/>
  <c r="F3432" i="5"/>
  <c r="H3432" i="5"/>
  <c r="E3433" i="5"/>
  <c r="F3433" i="5"/>
  <c r="H3433" i="5"/>
  <c r="E3434" i="5"/>
  <c r="F3434" i="5"/>
  <c r="H3434" i="5"/>
  <c r="E3435" i="5"/>
  <c r="F3435" i="5"/>
  <c r="H3435" i="5"/>
  <c r="E3436" i="5"/>
  <c r="F3436" i="5"/>
  <c r="H3436" i="5"/>
  <c r="E3437" i="5"/>
  <c r="F3437" i="5"/>
  <c r="H3437" i="5"/>
  <c r="E3438" i="5"/>
  <c r="F3438" i="5"/>
  <c r="H3438" i="5"/>
  <c r="E3439" i="5"/>
  <c r="F3439" i="5"/>
  <c r="H3439" i="5"/>
  <c r="E3440" i="5"/>
  <c r="F3440" i="5"/>
  <c r="H3440" i="5"/>
  <c r="E3441" i="5"/>
  <c r="F3441" i="5"/>
  <c r="H3441" i="5"/>
  <c r="E3442" i="5"/>
  <c r="F3442" i="5"/>
  <c r="H3442" i="5"/>
  <c r="E3443" i="5"/>
  <c r="F3443" i="5"/>
  <c r="H3443" i="5"/>
  <c r="E3444" i="5"/>
  <c r="F3444" i="5"/>
  <c r="H3444" i="5"/>
  <c r="E3445" i="5"/>
  <c r="F3445" i="5"/>
  <c r="H3445" i="5"/>
  <c r="E3446" i="5"/>
  <c r="F3446" i="5"/>
  <c r="H3446" i="5"/>
  <c r="E3447" i="5"/>
  <c r="F3447" i="5"/>
  <c r="H3447" i="5"/>
  <c r="E3448" i="5"/>
  <c r="F3448" i="5"/>
  <c r="H3448" i="5"/>
  <c r="E3449" i="5"/>
  <c r="F3449" i="5"/>
  <c r="H3449" i="5"/>
  <c r="E3450" i="5"/>
  <c r="F3450" i="5"/>
  <c r="H3450" i="5"/>
  <c r="E3451" i="5"/>
  <c r="F3451" i="5"/>
  <c r="H3451" i="5"/>
  <c r="E3452" i="5"/>
  <c r="F3452" i="5"/>
  <c r="H3452" i="5"/>
  <c r="E3453" i="5"/>
  <c r="F3453" i="5"/>
  <c r="H3453" i="5"/>
  <c r="E3454" i="5"/>
  <c r="F3454" i="5"/>
  <c r="H3454" i="5"/>
  <c r="E3455" i="5"/>
  <c r="F3455" i="5"/>
  <c r="H3455" i="5"/>
  <c r="E3456" i="5"/>
  <c r="F3456" i="5"/>
  <c r="H3456" i="5"/>
  <c r="E3457" i="5"/>
  <c r="F3457" i="5"/>
  <c r="H3457" i="5"/>
  <c r="E3458" i="5"/>
  <c r="F3458" i="5"/>
  <c r="H3458" i="5"/>
  <c r="E3459" i="5"/>
  <c r="F3459" i="5"/>
  <c r="H3459" i="5"/>
  <c r="E3460" i="5"/>
  <c r="F3460" i="5"/>
  <c r="H3460" i="5"/>
  <c r="E3461" i="5"/>
  <c r="F3461" i="5"/>
  <c r="H3461" i="5"/>
  <c r="E3462" i="5"/>
  <c r="F3462" i="5"/>
  <c r="H3462" i="5"/>
  <c r="E3463" i="5"/>
  <c r="F3463" i="5"/>
  <c r="H3463" i="5"/>
  <c r="E3464" i="5"/>
  <c r="F3464" i="5"/>
  <c r="H3464" i="5"/>
  <c r="E3465" i="5"/>
  <c r="F3465" i="5"/>
  <c r="H3465" i="5"/>
  <c r="E3466" i="5"/>
  <c r="F3466" i="5"/>
  <c r="H3466" i="5"/>
  <c r="E3467" i="5"/>
  <c r="F3467" i="5"/>
  <c r="H3467" i="5"/>
  <c r="E3468" i="5"/>
  <c r="F3468" i="5"/>
  <c r="H3468" i="5"/>
  <c r="E3469" i="5"/>
  <c r="F3469" i="5"/>
  <c r="H3469" i="5"/>
  <c r="E3470" i="5"/>
  <c r="F3470" i="5"/>
  <c r="H3470" i="5"/>
  <c r="E3471" i="5"/>
  <c r="F3471" i="5"/>
  <c r="H3471" i="5"/>
  <c r="E3472" i="5"/>
  <c r="F3472" i="5"/>
  <c r="H3472" i="5"/>
  <c r="E3473" i="5"/>
  <c r="F3473" i="5"/>
  <c r="H3473" i="5"/>
  <c r="E3474" i="5"/>
  <c r="F3474" i="5"/>
  <c r="H3474" i="5"/>
  <c r="E3475" i="5"/>
  <c r="F3475" i="5"/>
  <c r="H3475" i="5"/>
  <c r="E3476" i="5"/>
  <c r="F3476" i="5"/>
  <c r="H3476" i="5"/>
  <c r="E3477" i="5"/>
  <c r="F3477" i="5"/>
  <c r="H3477" i="5"/>
  <c r="E3478" i="5"/>
  <c r="F3478" i="5"/>
  <c r="H3478" i="5"/>
  <c r="E3479" i="5"/>
  <c r="F3479" i="5"/>
  <c r="H3479" i="5"/>
  <c r="E3480" i="5"/>
  <c r="F3480" i="5"/>
  <c r="H3480" i="5"/>
  <c r="E3481" i="5"/>
  <c r="F3481" i="5"/>
  <c r="H3481" i="5"/>
  <c r="E3482" i="5"/>
  <c r="F3482" i="5"/>
  <c r="H3482" i="5"/>
  <c r="E3483" i="5"/>
  <c r="F3483" i="5"/>
  <c r="H3483" i="5"/>
  <c r="E3484" i="5"/>
  <c r="F3484" i="5"/>
  <c r="H3484" i="5"/>
  <c r="E3485" i="5"/>
  <c r="F3485" i="5"/>
  <c r="H3485" i="5"/>
  <c r="E3486" i="5"/>
  <c r="F3486" i="5"/>
  <c r="H3486" i="5"/>
  <c r="E3487" i="5"/>
  <c r="F3487" i="5"/>
  <c r="H3487" i="5"/>
  <c r="E3488" i="5"/>
  <c r="F3488" i="5"/>
  <c r="H3488" i="5"/>
  <c r="E3489" i="5"/>
  <c r="F3489" i="5"/>
  <c r="H3489" i="5"/>
  <c r="E3490" i="5"/>
  <c r="F3490" i="5"/>
  <c r="H3490" i="5"/>
  <c r="U352" i="4" l="1"/>
  <c r="W773" i="4"/>
  <c r="U327" i="4"/>
  <c r="X464" i="4"/>
  <c r="U632" i="4"/>
  <c r="W632" i="4"/>
  <c r="U311" i="4"/>
  <c r="V148" i="4"/>
  <c r="V394" i="4"/>
  <c r="V149" i="4"/>
  <c r="V407" i="4"/>
  <c r="U148" i="4"/>
  <c r="W588" i="4"/>
  <c r="X414" i="4"/>
  <c r="V420" i="4"/>
  <c r="V468" i="4"/>
  <c r="V212" i="4"/>
  <c r="U465" i="4"/>
  <c r="U335" i="4"/>
  <c r="U149" i="4"/>
  <c r="V345" i="4"/>
  <c r="U394" i="4"/>
  <c r="U414" i="4"/>
  <c r="W148" i="4"/>
  <c r="U587" i="4"/>
  <c r="X407" i="4"/>
  <c r="V334" i="4"/>
  <c r="V238" i="4"/>
  <c r="X587" i="4"/>
  <c r="X707" i="4"/>
  <c r="U407" i="4"/>
  <c r="W149" i="4"/>
  <c r="X708" i="4"/>
  <c r="W837" i="4"/>
  <c r="V521" i="4"/>
  <c r="W244" i="4"/>
  <c r="X465" i="4"/>
  <c r="X521" i="4"/>
  <c r="X15" i="4"/>
  <c r="U15" i="4"/>
  <c r="V244" i="4"/>
  <c r="V587" i="4"/>
  <c r="V15" i="4"/>
  <c r="V180" i="4"/>
  <c r="W420" i="4"/>
  <c r="X765" i="4"/>
  <c r="U468" i="4"/>
  <c r="W212" i="4"/>
  <c r="W407" i="4"/>
  <c r="W464" i="4"/>
  <c r="W707" i="4"/>
  <c r="X825" i="4"/>
  <c r="W521" i="4"/>
  <c r="U238" i="4"/>
  <c r="W414" i="4"/>
  <c r="W765" i="4"/>
  <c r="X839" i="4"/>
  <c r="U765" i="4"/>
  <c r="U773" i="4"/>
  <c r="U825" i="4"/>
  <c r="U837" i="4"/>
  <c r="U212" i="4"/>
  <c r="W708" i="4"/>
  <c r="X632" i="4"/>
  <c r="X824" i="4"/>
  <c r="V465" i="4"/>
  <c r="V765" i="4"/>
  <c r="V773" i="4"/>
  <c r="V825" i="4"/>
  <c r="V837" i="4"/>
  <c r="W238" i="4"/>
  <c r="W465" i="4"/>
  <c r="X394" i="4"/>
  <c r="X148" i="4"/>
  <c r="X180" i="4"/>
  <c r="X212" i="4"/>
  <c r="X244" i="4"/>
  <c r="V414" i="4"/>
  <c r="X395" i="4"/>
  <c r="X149" i="4"/>
  <c r="W839" i="4"/>
  <c r="W395" i="4"/>
  <c r="U707" i="4"/>
  <c r="U839" i="4"/>
  <c r="U180" i="4"/>
  <c r="X420" i="4"/>
  <c r="X468" i="4"/>
  <c r="X636" i="4"/>
  <c r="X238" i="4"/>
  <c r="V707" i="4"/>
  <c r="V839" i="4"/>
  <c r="W27" i="4"/>
  <c r="U348" i="4"/>
  <c r="V324" i="4"/>
  <c r="V355" i="4"/>
  <c r="W825" i="4"/>
  <c r="W636" i="4"/>
  <c r="X773" i="4"/>
  <c r="X837" i="4"/>
  <c r="X27" i="4"/>
  <c r="U420" i="4"/>
  <c r="U464" i="4"/>
  <c r="U636" i="4"/>
  <c r="U708" i="4"/>
  <c r="U824" i="4"/>
  <c r="W824" i="4"/>
  <c r="V464" i="4"/>
  <c r="V636" i="4"/>
  <c r="V708" i="4"/>
  <c r="V824" i="4"/>
  <c r="U350" i="4"/>
  <c r="U340" i="4"/>
  <c r="U360" i="4"/>
  <c r="W311" i="4"/>
  <c r="U333" i="4"/>
  <c r="U346" i="4"/>
  <c r="U319" i="4"/>
  <c r="V338" i="4"/>
  <c r="V353" i="4"/>
  <c r="U331" i="4"/>
  <c r="V343" i="4"/>
  <c r="V349" i="4"/>
  <c r="W319" i="4"/>
  <c r="U328" i="4"/>
  <c r="W328" i="4"/>
  <c r="W340" i="4"/>
  <c r="W352" i="4"/>
  <c r="V320" i="4"/>
  <c r="X311" i="4"/>
  <c r="X315" i="4"/>
  <c r="X319" i="4"/>
  <c r="X323" i="4"/>
  <c r="X327" i="4"/>
  <c r="X331" i="4"/>
  <c r="X335" i="4"/>
  <c r="X339" i="4"/>
  <c r="X343" i="4"/>
  <c r="X347" i="4"/>
  <c r="X351" i="4"/>
  <c r="X355" i="4"/>
  <c r="X359" i="4"/>
  <c r="W323" i="4"/>
  <c r="U342" i="4"/>
  <c r="W332" i="4"/>
  <c r="W344" i="4"/>
  <c r="W357" i="4"/>
  <c r="V327" i="4"/>
  <c r="W312" i="4"/>
  <c r="W316" i="4"/>
  <c r="W320" i="4"/>
  <c r="W324" i="4"/>
  <c r="U323" i="4"/>
  <c r="U312" i="4"/>
  <c r="U320" i="4"/>
  <c r="U329" i="4"/>
  <c r="U344" i="4"/>
  <c r="U356" i="4"/>
  <c r="W329" i="4"/>
  <c r="W333" i="4"/>
  <c r="W337" i="4"/>
  <c r="W341" i="4"/>
  <c r="W345" i="4"/>
  <c r="W349" i="4"/>
  <c r="W354" i="4"/>
  <c r="W358" i="4"/>
  <c r="W362" i="4"/>
  <c r="V340" i="4"/>
  <c r="V358" i="4"/>
  <c r="V313" i="4"/>
  <c r="V322" i="4"/>
  <c r="U314" i="4"/>
  <c r="U334" i="4"/>
  <c r="U347" i="4"/>
  <c r="V354" i="4"/>
  <c r="V308" i="4"/>
  <c r="V316" i="4"/>
  <c r="V329" i="4"/>
  <c r="U337" i="4"/>
  <c r="V344" i="4"/>
  <c r="V350" i="4"/>
  <c r="U361" i="4"/>
  <c r="X308" i="4"/>
  <c r="X312" i="4"/>
  <c r="X316" i="4"/>
  <c r="X320" i="4"/>
  <c r="X324" i="4"/>
  <c r="X328" i="4"/>
  <c r="X332" i="4"/>
  <c r="X336" i="4"/>
  <c r="X340" i="4"/>
  <c r="X344" i="4"/>
  <c r="X348" i="4"/>
  <c r="X352" i="4"/>
  <c r="X356" i="4"/>
  <c r="X360" i="4"/>
  <c r="W315" i="4"/>
  <c r="W336" i="4"/>
  <c r="W348" i="4"/>
  <c r="W361" i="4"/>
  <c r="U332" i="4"/>
  <c r="W310" i="4"/>
  <c r="V328" i="4"/>
  <c r="V362" i="4"/>
  <c r="V347" i="4"/>
  <c r="U318" i="4"/>
  <c r="U339" i="4"/>
  <c r="U357" i="4"/>
  <c r="V323" i="4"/>
  <c r="W309" i="4"/>
  <c r="W314" i="4"/>
  <c r="W318" i="4"/>
  <c r="W322" i="4"/>
  <c r="W326" i="4"/>
  <c r="U316" i="4"/>
  <c r="U309" i="4"/>
  <c r="U317" i="4"/>
  <c r="U338" i="4"/>
  <c r="W327" i="4"/>
  <c r="W331" i="4"/>
  <c r="W335" i="4"/>
  <c r="W339" i="4"/>
  <c r="W343" i="4"/>
  <c r="W347" i="4"/>
  <c r="W351" i="4"/>
  <c r="W356" i="4"/>
  <c r="W360" i="4"/>
  <c r="V311" i="4"/>
  <c r="V332" i="4"/>
  <c r="V319" i="4"/>
  <c r="V360" i="4"/>
  <c r="U326" i="4"/>
  <c r="U341" i="4"/>
  <c r="U351" i="4"/>
  <c r="V361" i="4"/>
  <c r="V312" i="4"/>
  <c r="V321" i="4"/>
  <c r="V326" i="4"/>
  <c r="V333" i="4"/>
  <c r="V339" i="4"/>
  <c r="V346" i="4"/>
  <c r="W353" i="4"/>
  <c r="X310" i="4"/>
  <c r="X314" i="4"/>
  <c r="X318" i="4"/>
  <c r="X322" i="4"/>
  <c r="X326" i="4"/>
  <c r="X330" i="4"/>
  <c r="X334" i="4"/>
  <c r="X338" i="4"/>
  <c r="X342" i="4"/>
  <c r="X346" i="4"/>
  <c r="X350" i="4"/>
  <c r="X354" i="4"/>
  <c r="X358" i="4"/>
  <c r="X362" i="4"/>
  <c r="U321" i="4"/>
  <c r="V351" i="4"/>
  <c r="V309" i="4"/>
  <c r="U310" i="4"/>
  <c r="U330" i="4"/>
  <c r="U343" i="4"/>
  <c r="U355" i="4"/>
  <c r="U353" i="4"/>
  <c r="V314" i="4"/>
  <c r="U322" i="4"/>
  <c r="V335" i="4"/>
  <c r="V342" i="4"/>
  <c r="V348" i="4"/>
  <c r="V357" i="4"/>
  <c r="W308" i="4"/>
  <c r="W313" i="4"/>
  <c r="W317" i="4"/>
  <c r="W321" i="4"/>
  <c r="W325" i="4"/>
  <c r="U313" i="4"/>
  <c r="U336" i="4"/>
  <c r="U358" i="4"/>
  <c r="U308" i="4"/>
  <c r="U315" i="4"/>
  <c r="U324" i="4"/>
  <c r="U362" i="4"/>
  <c r="W330" i="4"/>
  <c r="W334" i="4"/>
  <c r="W338" i="4"/>
  <c r="W342" i="4"/>
  <c r="W346" i="4"/>
  <c r="W350" i="4"/>
  <c r="W355" i="4"/>
  <c r="W359" i="4"/>
  <c r="V341" i="4"/>
  <c r="V317" i="4"/>
  <c r="V330" i="4"/>
  <c r="V356" i="4"/>
  <c r="U349" i="4"/>
  <c r="U359" i="4"/>
  <c r="V359" i="4"/>
  <c r="V310" i="4"/>
  <c r="V318" i="4"/>
  <c r="V325" i="4"/>
  <c r="V331" i="4"/>
  <c r="V337" i="4"/>
  <c r="U345" i="4"/>
  <c r="V352" i="4"/>
  <c r="X309" i="4"/>
  <c r="X313" i="4"/>
  <c r="X317" i="4"/>
  <c r="X321" i="4"/>
  <c r="X325" i="4"/>
  <c r="X329" i="4"/>
  <c r="X333" i="4"/>
  <c r="X337" i="4"/>
  <c r="X341" i="4"/>
  <c r="X345" i="4"/>
  <c r="X349" i="4"/>
  <c r="X353" i="4"/>
  <c r="X357" i="4"/>
  <c r="X361" i="4"/>
  <c r="U363" i="4"/>
  <c r="U364" i="4"/>
  <c r="X363" i="4"/>
  <c r="X364" i="4"/>
  <c r="W363" i="4"/>
  <c r="W364" i="4"/>
  <c r="V363" i="4"/>
  <c r="V364" i="4"/>
  <c r="L1594" i="5"/>
  <c r="M1594" i="5" s="1"/>
  <c r="L1595" i="5"/>
  <c r="M1595" i="5" s="1"/>
  <c r="L1596" i="5"/>
  <c r="M1596" i="5" s="1"/>
  <c r="L1597" i="5"/>
  <c r="M1597" i="5" s="1"/>
  <c r="L1598" i="5"/>
  <c r="M1598" i="5" s="1"/>
  <c r="L1599" i="5"/>
  <c r="M1599" i="5" s="1"/>
  <c r="L1600" i="5"/>
  <c r="M1600" i="5" s="1"/>
  <c r="L1601" i="5"/>
  <c r="M1601" i="5" s="1"/>
  <c r="L1602" i="5"/>
  <c r="M1602" i="5" s="1"/>
  <c r="L1603" i="5"/>
  <c r="M1603" i="5" s="1"/>
  <c r="L1604" i="5"/>
  <c r="M1604" i="5" s="1"/>
  <c r="L1605" i="5"/>
  <c r="M1605" i="5" s="1"/>
  <c r="L1606" i="5"/>
  <c r="M1606" i="5" s="1"/>
  <c r="L1607" i="5"/>
  <c r="M1607" i="5" s="1"/>
  <c r="L1608" i="5"/>
  <c r="M1608" i="5" s="1"/>
  <c r="L1609" i="5"/>
  <c r="M1609" i="5" s="1"/>
  <c r="L1610" i="5"/>
  <c r="M1610" i="5" s="1"/>
  <c r="L1611" i="5"/>
  <c r="M1611" i="5" s="1"/>
  <c r="L1612" i="5"/>
  <c r="M1612" i="5" s="1"/>
  <c r="L1613" i="5"/>
  <c r="M1613" i="5" s="1"/>
  <c r="L1614" i="5"/>
  <c r="M1614" i="5" s="1"/>
  <c r="L1615" i="5"/>
  <c r="M1615" i="5" s="1"/>
  <c r="L1616" i="5"/>
  <c r="M1616" i="5" s="1"/>
  <c r="L1617" i="5"/>
  <c r="M1617" i="5" s="1"/>
  <c r="L1618" i="5"/>
  <c r="M1618" i="5" s="1"/>
  <c r="L1619" i="5"/>
  <c r="M1619" i="5" s="1"/>
  <c r="L1620" i="5"/>
  <c r="M1620" i="5" s="1"/>
  <c r="L1621" i="5"/>
  <c r="M1621" i="5" s="1"/>
  <c r="L1622" i="5"/>
  <c r="M1622" i="5" s="1"/>
  <c r="L1623" i="5"/>
  <c r="M1623" i="5" s="1"/>
  <c r="L1624" i="5"/>
  <c r="M1624" i="5" s="1"/>
  <c r="L1625" i="5"/>
  <c r="M1625" i="5" s="1"/>
  <c r="L1626" i="5"/>
  <c r="M1626" i="5" s="1"/>
  <c r="L1627" i="5"/>
  <c r="M1627" i="5" s="1"/>
  <c r="L1628" i="5"/>
  <c r="M1628" i="5" s="1"/>
  <c r="L1629" i="5"/>
  <c r="M1629" i="5" s="1"/>
  <c r="L1630" i="5"/>
  <c r="M1630" i="5" s="1"/>
  <c r="L1631" i="5"/>
  <c r="M1631" i="5" s="1"/>
  <c r="L1632" i="5"/>
  <c r="M1632" i="5" s="1"/>
  <c r="L1633" i="5"/>
  <c r="M1633" i="5" s="1"/>
  <c r="L1634" i="5"/>
  <c r="M1634" i="5" s="1"/>
  <c r="L1635" i="5"/>
  <c r="M1635" i="5" s="1"/>
  <c r="L1636" i="5"/>
  <c r="M1636" i="5" s="1"/>
  <c r="L1637" i="5"/>
  <c r="M1637" i="5" s="1"/>
  <c r="L1638" i="5"/>
  <c r="M1638" i="5" s="1"/>
  <c r="L1639" i="5"/>
  <c r="M1639" i="5" s="1"/>
  <c r="L1640" i="5"/>
  <c r="M1640" i="5" s="1"/>
  <c r="L1641" i="5"/>
  <c r="M1641" i="5" s="1"/>
  <c r="L1642" i="5"/>
  <c r="M1642" i="5" s="1"/>
  <c r="L1643" i="5"/>
  <c r="M1643" i="5" s="1"/>
  <c r="L1644" i="5"/>
  <c r="M1644" i="5" s="1"/>
  <c r="L1645" i="5"/>
  <c r="M1645" i="5" s="1"/>
  <c r="L1646" i="5"/>
  <c r="M1646" i="5" s="1"/>
  <c r="L1647" i="5"/>
  <c r="M1647" i="5" s="1"/>
  <c r="L1648" i="5"/>
  <c r="M1648" i="5" s="1"/>
  <c r="L1649" i="5"/>
  <c r="M1649" i="5" s="1"/>
  <c r="L1650" i="5"/>
  <c r="M1650" i="5" s="1"/>
  <c r="L1651" i="5"/>
  <c r="M1651" i="5" s="1"/>
  <c r="L1652" i="5"/>
  <c r="M1652" i="5" s="1"/>
  <c r="L1653" i="5"/>
  <c r="M1653" i="5" s="1"/>
  <c r="L1654" i="5"/>
  <c r="M1654" i="5" s="1"/>
  <c r="L1655" i="5"/>
  <c r="M1655" i="5" s="1"/>
  <c r="L1656" i="5"/>
  <c r="M1656" i="5" s="1"/>
  <c r="L1657" i="5"/>
  <c r="M1657" i="5" s="1"/>
  <c r="L1658" i="5"/>
  <c r="M1658" i="5" s="1"/>
  <c r="L1659" i="5"/>
  <c r="M1659" i="5" s="1"/>
  <c r="L1660" i="5"/>
  <c r="M1660" i="5" s="1"/>
  <c r="L1661" i="5"/>
  <c r="M1661" i="5" s="1"/>
  <c r="L1662" i="5"/>
  <c r="M1662" i="5" s="1"/>
  <c r="L1663" i="5"/>
  <c r="M1663" i="5" s="1"/>
  <c r="L1664" i="5"/>
  <c r="M1664" i="5" s="1"/>
  <c r="L1665" i="5"/>
  <c r="M1665" i="5" s="1"/>
  <c r="L1666" i="5"/>
  <c r="M1666" i="5" s="1"/>
  <c r="L1667" i="5"/>
  <c r="M1667" i="5" s="1"/>
  <c r="L1668" i="5"/>
  <c r="M1668" i="5" s="1"/>
  <c r="L1669" i="5"/>
  <c r="M1669" i="5" s="1"/>
  <c r="L1670" i="5"/>
  <c r="M1670" i="5" s="1"/>
  <c r="L1671" i="5"/>
  <c r="M1671" i="5" s="1"/>
  <c r="L1672" i="5"/>
  <c r="M1672" i="5" s="1"/>
  <c r="L1673" i="5"/>
  <c r="M1673" i="5" s="1"/>
  <c r="L1674" i="5"/>
  <c r="M1674" i="5" s="1"/>
  <c r="L1675" i="5"/>
  <c r="M1675" i="5" s="1"/>
  <c r="L1676" i="5"/>
  <c r="M1676" i="5" s="1"/>
  <c r="L1677" i="5"/>
  <c r="M1677" i="5" s="1"/>
  <c r="L1678" i="5"/>
  <c r="M1678" i="5" s="1"/>
  <c r="L1679" i="5"/>
  <c r="M1679" i="5" s="1"/>
  <c r="L1680" i="5"/>
  <c r="M1680" i="5" s="1"/>
  <c r="L1681" i="5"/>
  <c r="M1681" i="5" s="1"/>
  <c r="L1682" i="5"/>
  <c r="M1682" i="5" s="1"/>
  <c r="L1683" i="5"/>
  <c r="M1683" i="5" s="1"/>
  <c r="L1684" i="5"/>
  <c r="M1684" i="5" s="1"/>
  <c r="L1685" i="5"/>
  <c r="M1685" i="5" s="1"/>
  <c r="L1686" i="5"/>
  <c r="M1686" i="5" s="1"/>
  <c r="L1687" i="5"/>
  <c r="M1687" i="5" s="1"/>
  <c r="L1688" i="5"/>
  <c r="M1688" i="5" s="1"/>
  <c r="L1689" i="5"/>
  <c r="M1689" i="5" s="1"/>
  <c r="L1690" i="5"/>
  <c r="M1690" i="5" s="1"/>
  <c r="L1691" i="5"/>
  <c r="M1691" i="5" s="1"/>
  <c r="L1692" i="5"/>
  <c r="M1692" i="5" s="1"/>
  <c r="L1693" i="5"/>
  <c r="M1693" i="5" s="1"/>
  <c r="L1694" i="5"/>
  <c r="M1694" i="5" s="1"/>
  <c r="L1695" i="5"/>
  <c r="M1695" i="5" s="1"/>
  <c r="L1696" i="5"/>
  <c r="M1696" i="5" s="1"/>
  <c r="L1697" i="5"/>
  <c r="M1697" i="5" s="1"/>
  <c r="L1698" i="5"/>
  <c r="M1698" i="5" s="1"/>
  <c r="L1699" i="5"/>
  <c r="M1699" i="5" s="1"/>
  <c r="L1700" i="5"/>
  <c r="M1700" i="5" s="1"/>
  <c r="L1701" i="5"/>
  <c r="M1701" i="5" s="1"/>
  <c r="L1702" i="5"/>
  <c r="M1702" i="5" s="1"/>
  <c r="L1703" i="5"/>
  <c r="M1703" i="5" s="1"/>
  <c r="L1704" i="5"/>
  <c r="M1704" i="5" s="1"/>
  <c r="L1705" i="5"/>
  <c r="M1705" i="5" s="1"/>
  <c r="L1706" i="5"/>
  <c r="M1706" i="5" s="1"/>
  <c r="L1707" i="5"/>
  <c r="M1707" i="5" s="1"/>
  <c r="L1708" i="5"/>
  <c r="M1708" i="5" s="1"/>
  <c r="L1709" i="5"/>
  <c r="M1709" i="5" s="1"/>
  <c r="L1710" i="5"/>
  <c r="M1710" i="5" s="1"/>
  <c r="L1711" i="5"/>
  <c r="M1711" i="5" s="1"/>
  <c r="L1712" i="5"/>
  <c r="M1712" i="5" s="1"/>
  <c r="L1713" i="5"/>
  <c r="M1713" i="5" s="1"/>
  <c r="L1714" i="5"/>
  <c r="M1714" i="5" s="1"/>
  <c r="L1715" i="5"/>
  <c r="M1715" i="5" s="1"/>
  <c r="L1716" i="5"/>
  <c r="M1716" i="5" s="1"/>
  <c r="L1717" i="5"/>
  <c r="M1717" i="5" s="1"/>
  <c r="L1718" i="5"/>
  <c r="M1718" i="5" s="1"/>
  <c r="L1719" i="5"/>
  <c r="M1719" i="5" s="1"/>
  <c r="L1720" i="5"/>
  <c r="M1720" i="5" s="1"/>
  <c r="L1721" i="5"/>
  <c r="M1721" i="5" s="1"/>
  <c r="L1722" i="5"/>
  <c r="M1722" i="5" s="1"/>
  <c r="L1723" i="5"/>
  <c r="M1723" i="5" s="1"/>
  <c r="L1724" i="5"/>
  <c r="M1724" i="5" s="1"/>
  <c r="L1725" i="5"/>
  <c r="M1725" i="5" s="1"/>
  <c r="L1726" i="5"/>
  <c r="M1726" i="5" s="1"/>
  <c r="L1727" i="5"/>
  <c r="M1727" i="5" s="1"/>
  <c r="L1728" i="5"/>
  <c r="M1728" i="5" s="1"/>
  <c r="L1729" i="5"/>
  <c r="M1729" i="5" s="1"/>
  <c r="L1730" i="5"/>
  <c r="M1730" i="5" s="1"/>
  <c r="L1731" i="5"/>
  <c r="M1731" i="5" s="1"/>
  <c r="L1732" i="5"/>
  <c r="M1732" i="5" s="1"/>
  <c r="L1733" i="5"/>
  <c r="M1733" i="5" s="1"/>
  <c r="L1734" i="5"/>
  <c r="M1734" i="5" s="1"/>
  <c r="L1735" i="5"/>
  <c r="M1735" i="5" s="1"/>
  <c r="L1736" i="5"/>
  <c r="M1736" i="5" s="1"/>
  <c r="L1737" i="5"/>
  <c r="M1737" i="5" s="1"/>
  <c r="L1738" i="5"/>
  <c r="M1738" i="5" s="1"/>
  <c r="L1739" i="5"/>
  <c r="M1739" i="5" s="1"/>
  <c r="L1740" i="5"/>
  <c r="M1740" i="5" s="1"/>
  <c r="L1741" i="5"/>
  <c r="M1741" i="5" s="1"/>
  <c r="L1742" i="5"/>
  <c r="M1742" i="5" s="1"/>
  <c r="L1743" i="5"/>
  <c r="M1743" i="5" s="1"/>
  <c r="L1744" i="5"/>
  <c r="M1744" i="5" s="1"/>
  <c r="L1745" i="5"/>
  <c r="M1745" i="5" s="1"/>
  <c r="L1746" i="5"/>
  <c r="M1746" i="5" s="1"/>
  <c r="L1747" i="5"/>
  <c r="M1747" i="5" s="1"/>
  <c r="L1748" i="5"/>
  <c r="M1748" i="5" s="1"/>
  <c r="L1749" i="5"/>
  <c r="M1749" i="5" s="1"/>
  <c r="L1750" i="5"/>
  <c r="M1750" i="5" s="1"/>
  <c r="L1751" i="5"/>
  <c r="M1751" i="5" s="1"/>
  <c r="L1752" i="5"/>
  <c r="M1752" i="5" s="1"/>
  <c r="L1753" i="5"/>
  <c r="M1753" i="5" s="1"/>
  <c r="L1754" i="5"/>
  <c r="M1754" i="5" s="1"/>
  <c r="L1755" i="5"/>
  <c r="M1755" i="5" s="1"/>
  <c r="L1756" i="5"/>
  <c r="M1756" i="5" s="1"/>
  <c r="L1757" i="5"/>
  <c r="M1757" i="5" s="1"/>
  <c r="L1758" i="5"/>
  <c r="M1758" i="5" s="1"/>
  <c r="L1759" i="5"/>
  <c r="M1759" i="5" s="1"/>
  <c r="L1760" i="5"/>
  <c r="M1760" i="5" s="1"/>
  <c r="L1761" i="5"/>
  <c r="M1761" i="5" s="1"/>
  <c r="L1762" i="5"/>
  <c r="M1762" i="5" s="1"/>
  <c r="L1763" i="5"/>
  <c r="M1763" i="5" s="1"/>
  <c r="L1764" i="5"/>
  <c r="M1764" i="5" s="1"/>
  <c r="L1765" i="5"/>
  <c r="M1765" i="5" s="1"/>
  <c r="L1766" i="5"/>
  <c r="M1766" i="5" s="1"/>
  <c r="L1767" i="5"/>
  <c r="M1767" i="5" s="1"/>
  <c r="L1768" i="5"/>
  <c r="M1768" i="5" s="1"/>
  <c r="L1769" i="5"/>
  <c r="M1769" i="5" s="1"/>
  <c r="L1770" i="5"/>
  <c r="M1770" i="5" s="1"/>
  <c r="L1771" i="5"/>
  <c r="M1771" i="5" s="1"/>
  <c r="L1772" i="5"/>
  <c r="M1772" i="5" s="1"/>
  <c r="L1773" i="5"/>
  <c r="M1773" i="5" s="1"/>
  <c r="L1774" i="5"/>
  <c r="M1774" i="5" s="1"/>
  <c r="L1775" i="5"/>
  <c r="M1775" i="5" s="1"/>
  <c r="L1776" i="5"/>
  <c r="M1776" i="5" s="1"/>
  <c r="L1777" i="5"/>
  <c r="M1777" i="5" s="1"/>
  <c r="L1778" i="5"/>
  <c r="M1778" i="5" s="1"/>
  <c r="L1779" i="5"/>
  <c r="M1779" i="5" s="1"/>
  <c r="L1780" i="5"/>
  <c r="M1780" i="5" s="1"/>
  <c r="L1781" i="5"/>
  <c r="M1781" i="5" s="1"/>
  <c r="L1782" i="5"/>
  <c r="M1782" i="5" s="1"/>
  <c r="L1783" i="5"/>
  <c r="M1783" i="5" s="1"/>
  <c r="L1784" i="5"/>
  <c r="M1784" i="5" s="1"/>
  <c r="L1785" i="5"/>
  <c r="M1785" i="5" s="1"/>
  <c r="L1786" i="5"/>
  <c r="M1786" i="5" s="1"/>
  <c r="L1787" i="5"/>
  <c r="M1787" i="5" s="1"/>
  <c r="L1788" i="5"/>
  <c r="M1788" i="5" s="1"/>
  <c r="L1789" i="5"/>
  <c r="M1789" i="5" s="1"/>
  <c r="L1790" i="5"/>
  <c r="M1790" i="5" s="1"/>
  <c r="L1791" i="5"/>
  <c r="M1791" i="5" s="1"/>
  <c r="L1792" i="5"/>
  <c r="M1792" i="5" s="1"/>
  <c r="L1793" i="5"/>
  <c r="M1793" i="5" s="1"/>
  <c r="L1794" i="5"/>
  <c r="M1794" i="5" s="1"/>
  <c r="L1795" i="5"/>
  <c r="M1795" i="5" s="1"/>
  <c r="L1796" i="5"/>
  <c r="M1796" i="5" s="1"/>
  <c r="L1797" i="5"/>
  <c r="M1797" i="5" s="1"/>
  <c r="L1798" i="5"/>
  <c r="M1798" i="5" s="1"/>
  <c r="L1799" i="5"/>
  <c r="M1799" i="5" s="1"/>
  <c r="L1800" i="5"/>
  <c r="M1800" i="5" s="1"/>
  <c r="L1801" i="5"/>
  <c r="M1801" i="5" s="1"/>
  <c r="L1802" i="5"/>
  <c r="M1802" i="5" s="1"/>
  <c r="L1803" i="5"/>
  <c r="M1803" i="5" s="1"/>
  <c r="L1804" i="5"/>
  <c r="M1804" i="5" s="1"/>
  <c r="L1805" i="5"/>
  <c r="M1805" i="5" s="1"/>
  <c r="L1806" i="5"/>
  <c r="M1806" i="5" s="1"/>
  <c r="L1807" i="5"/>
  <c r="M1807" i="5" s="1"/>
  <c r="L1808" i="5"/>
  <c r="M1808" i="5" s="1"/>
  <c r="L1809" i="5"/>
  <c r="M1809" i="5" s="1"/>
  <c r="L1810" i="5"/>
  <c r="M1810" i="5" s="1"/>
  <c r="L1811" i="5"/>
  <c r="M1811" i="5" s="1"/>
  <c r="L1812" i="5"/>
  <c r="M1812" i="5" s="1"/>
  <c r="L1813" i="5"/>
  <c r="M1813" i="5" s="1"/>
  <c r="L1814" i="5"/>
  <c r="M1814" i="5" s="1"/>
  <c r="L1815" i="5"/>
  <c r="M1815" i="5" s="1"/>
  <c r="L1816" i="5"/>
  <c r="M1816" i="5" s="1"/>
  <c r="L1817" i="5"/>
  <c r="M1817" i="5" s="1"/>
  <c r="L1818" i="5"/>
  <c r="M1818" i="5" s="1"/>
  <c r="L1819" i="5"/>
  <c r="M1819" i="5" s="1"/>
  <c r="L1820" i="5"/>
  <c r="M1820" i="5" s="1"/>
  <c r="L1821" i="5"/>
  <c r="M1821" i="5" s="1"/>
  <c r="L1822" i="5"/>
  <c r="M1822" i="5" s="1"/>
  <c r="L1823" i="5"/>
  <c r="M1823" i="5" s="1"/>
  <c r="L1824" i="5"/>
  <c r="M1824" i="5" s="1"/>
  <c r="L1825" i="5"/>
  <c r="M1825" i="5" s="1"/>
  <c r="L1826" i="5"/>
  <c r="M1826" i="5" s="1"/>
  <c r="L1827" i="5"/>
  <c r="M1827" i="5" s="1"/>
  <c r="L1828" i="5"/>
  <c r="M1828" i="5" s="1"/>
  <c r="L1829" i="5"/>
  <c r="M1829" i="5" s="1"/>
  <c r="L1830" i="5"/>
  <c r="M1830" i="5" s="1"/>
  <c r="L1831" i="5"/>
  <c r="M1831" i="5" s="1"/>
  <c r="L1832" i="5"/>
  <c r="M1832" i="5" s="1"/>
  <c r="L1833" i="5"/>
  <c r="M1833" i="5" s="1"/>
  <c r="L1834" i="5"/>
  <c r="M1834" i="5" s="1"/>
  <c r="L1835" i="5"/>
  <c r="M1835" i="5" s="1"/>
  <c r="L1836" i="5"/>
  <c r="M1836" i="5" s="1"/>
  <c r="L1837" i="5"/>
  <c r="M1837" i="5" s="1"/>
  <c r="L1838" i="5"/>
  <c r="M1838" i="5" s="1"/>
  <c r="L1839" i="5"/>
  <c r="M1839" i="5" s="1"/>
  <c r="L1840" i="5"/>
  <c r="M1840" i="5" s="1"/>
  <c r="L1841" i="5"/>
  <c r="M1841" i="5" s="1"/>
  <c r="L1842" i="5"/>
  <c r="M1842" i="5" s="1"/>
  <c r="L1843" i="5"/>
  <c r="M1843" i="5" s="1"/>
  <c r="L1844" i="5"/>
  <c r="M1844" i="5" s="1"/>
  <c r="L1845" i="5"/>
  <c r="M1845" i="5" s="1"/>
  <c r="L1846" i="5"/>
  <c r="M1846" i="5" s="1"/>
  <c r="L1847" i="5"/>
  <c r="M1847" i="5" s="1"/>
  <c r="L1848" i="5"/>
  <c r="M1848" i="5" s="1"/>
  <c r="L1849" i="5"/>
  <c r="M1849" i="5" s="1"/>
  <c r="L1850" i="5"/>
  <c r="M1850" i="5" s="1"/>
  <c r="L1851" i="5"/>
  <c r="M1851" i="5" s="1"/>
  <c r="L1852" i="5"/>
  <c r="M1852" i="5" s="1"/>
  <c r="L1853" i="5"/>
  <c r="M1853" i="5" s="1"/>
  <c r="L1854" i="5"/>
  <c r="M1854" i="5" s="1"/>
  <c r="L1855" i="5"/>
  <c r="M1855" i="5" s="1"/>
  <c r="L1856" i="5"/>
  <c r="M1856" i="5" s="1"/>
  <c r="L1857" i="5"/>
  <c r="M1857" i="5" s="1"/>
  <c r="L1858" i="5"/>
  <c r="M1858" i="5" s="1"/>
  <c r="L1859" i="5"/>
  <c r="M1859" i="5" s="1"/>
  <c r="L1860" i="5"/>
  <c r="M1860" i="5" s="1"/>
  <c r="L1861" i="5"/>
  <c r="M1861" i="5" s="1"/>
  <c r="L1862" i="5"/>
  <c r="M1862" i="5" s="1"/>
  <c r="L1863" i="5"/>
  <c r="M1863" i="5" s="1"/>
  <c r="L1864" i="5"/>
  <c r="M1864" i="5" s="1"/>
  <c r="L1865" i="5"/>
  <c r="M1865" i="5" s="1"/>
  <c r="L1866" i="5"/>
  <c r="M1866" i="5" s="1"/>
  <c r="L1867" i="5"/>
  <c r="M1867" i="5" s="1"/>
  <c r="L1868" i="5"/>
  <c r="M1868" i="5" s="1"/>
  <c r="L1869" i="5"/>
  <c r="M1869" i="5" s="1"/>
  <c r="L1870" i="5"/>
  <c r="M1870" i="5" s="1"/>
  <c r="L1871" i="5"/>
  <c r="M1871" i="5" s="1"/>
  <c r="L1872" i="5"/>
  <c r="M1872" i="5" s="1"/>
  <c r="L1873" i="5"/>
  <c r="M1873" i="5" s="1"/>
  <c r="L1874" i="5"/>
  <c r="M1874" i="5" s="1"/>
  <c r="L1875" i="5"/>
  <c r="M1875" i="5" s="1"/>
  <c r="L1876" i="5"/>
  <c r="M1876" i="5" s="1"/>
  <c r="L1877" i="5"/>
  <c r="M1877" i="5" s="1"/>
  <c r="L1878" i="5"/>
  <c r="M1878" i="5" s="1"/>
  <c r="L1879" i="5"/>
  <c r="M1879" i="5" s="1"/>
  <c r="L1880" i="5"/>
  <c r="M1880" i="5" s="1"/>
  <c r="L1881" i="5"/>
  <c r="M1881" i="5" s="1"/>
  <c r="L1882" i="5"/>
  <c r="M1882" i="5" s="1"/>
  <c r="L1883" i="5"/>
  <c r="M1883" i="5" s="1"/>
  <c r="L1884" i="5"/>
  <c r="M1884" i="5" s="1"/>
  <c r="L1885" i="5"/>
  <c r="M1885" i="5" s="1"/>
  <c r="L1886" i="5"/>
  <c r="M1886" i="5" s="1"/>
  <c r="L1887" i="5"/>
  <c r="M1887" i="5" s="1"/>
  <c r="L1888" i="5"/>
  <c r="M1888" i="5" s="1"/>
  <c r="L1889" i="5"/>
  <c r="M1889" i="5" s="1"/>
  <c r="L1890" i="5"/>
  <c r="M1890" i="5" s="1"/>
  <c r="L1891" i="5"/>
  <c r="M1891" i="5" s="1"/>
  <c r="L1892" i="5"/>
  <c r="M1892" i="5" s="1"/>
  <c r="L1893" i="5"/>
  <c r="M1893" i="5" s="1"/>
  <c r="L1894" i="5"/>
  <c r="M1894" i="5" s="1"/>
  <c r="L1895" i="5"/>
  <c r="M1895" i="5" s="1"/>
  <c r="L1896" i="5"/>
  <c r="M1896" i="5" s="1"/>
  <c r="L1897" i="5"/>
  <c r="M1897" i="5" s="1"/>
  <c r="L1898" i="5"/>
  <c r="M1898" i="5" s="1"/>
  <c r="L1899" i="5"/>
  <c r="M1899" i="5" s="1"/>
  <c r="L1900" i="5"/>
  <c r="M1900" i="5" s="1"/>
  <c r="L1901" i="5"/>
  <c r="M1901" i="5" s="1"/>
  <c r="L1902" i="5"/>
  <c r="M1902" i="5" s="1"/>
  <c r="L1903" i="5"/>
  <c r="M1903" i="5" s="1"/>
  <c r="L1904" i="5"/>
  <c r="M1904" i="5" s="1"/>
  <c r="L1905" i="5"/>
  <c r="M1905" i="5" s="1"/>
  <c r="L1906" i="5"/>
  <c r="M1906" i="5" s="1"/>
  <c r="L1907" i="5"/>
  <c r="M1907" i="5" s="1"/>
  <c r="L1908" i="5"/>
  <c r="M1908" i="5" s="1"/>
  <c r="L1909" i="5"/>
  <c r="M1909" i="5" s="1"/>
  <c r="L1910" i="5"/>
  <c r="M1910" i="5" s="1"/>
  <c r="L1911" i="5"/>
  <c r="M1911" i="5" s="1"/>
  <c r="L1912" i="5"/>
  <c r="M1912" i="5" s="1"/>
  <c r="L1913" i="5"/>
  <c r="M1913" i="5" s="1"/>
  <c r="L1914" i="5"/>
  <c r="M1914" i="5" s="1"/>
  <c r="L1915" i="5"/>
  <c r="M1915" i="5" s="1"/>
  <c r="L1916" i="5"/>
  <c r="M1916" i="5" s="1"/>
  <c r="L1917" i="5"/>
  <c r="M1917" i="5" s="1"/>
  <c r="L1918" i="5"/>
  <c r="M1918" i="5" s="1"/>
  <c r="L1919" i="5"/>
  <c r="M1919" i="5" s="1"/>
  <c r="L1920" i="5"/>
  <c r="M1920" i="5" s="1"/>
  <c r="L1921" i="5"/>
  <c r="M1921" i="5" s="1"/>
  <c r="L1922" i="5"/>
  <c r="M1922" i="5" s="1"/>
  <c r="L1923" i="5"/>
  <c r="M1923" i="5" s="1"/>
  <c r="L1924" i="5"/>
  <c r="M1924" i="5" s="1"/>
  <c r="L1925" i="5"/>
  <c r="M1925" i="5" s="1"/>
  <c r="L1926" i="5"/>
  <c r="M1926" i="5" s="1"/>
  <c r="L1927" i="5"/>
  <c r="M1927" i="5" s="1"/>
  <c r="L1928" i="5"/>
  <c r="M1928" i="5" s="1"/>
  <c r="L1929" i="5"/>
  <c r="M1929" i="5" s="1"/>
  <c r="L1930" i="5"/>
  <c r="M1930" i="5" s="1"/>
  <c r="L1931" i="5"/>
  <c r="M1931" i="5" s="1"/>
  <c r="L1932" i="5"/>
  <c r="M1932" i="5" s="1"/>
  <c r="L1933" i="5"/>
  <c r="M1933" i="5" s="1"/>
  <c r="L1934" i="5"/>
  <c r="M1934" i="5" s="1"/>
  <c r="L1935" i="5"/>
  <c r="M1935" i="5" s="1"/>
  <c r="L1936" i="5"/>
  <c r="M1936" i="5" s="1"/>
  <c r="L1937" i="5"/>
  <c r="M1937" i="5" s="1"/>
  <c r="L1938" i="5"/>
  <c r="M1938" i="5" s="1"/>
  <c r="L1939" i="5"/>
  <c r="M1939" i="5" s="1"/>
  <c r="L1940" i="5"/>
  <c r="M1940" i="5" s="1"/>
  <c r="L1941" i="5"/>
  <c r="M1941" i="5" s="1"/>
  <c r="L1942" i="5"/>
  <c r="M1942" i="5" s="1"/>
  <c r="L1943" i="5"/>
  <c r="M1943" i="5" s="1"/>
  <c r="L1944" i="5"/>
  <c r="M1944" i="5" s="1"/>
  <c r="L1945" i="5"/>
  <c r="M1945" i="5" s="1"/>
  <c r="L1946" i="5"/>
  <c r="M1946" i="5" s="1"/>
  <c r="L1947" i="5"/>
  <c r="M1947" i="5" s="1"/>
  <c r="L1948" i="5"/>
  <c r="M1948" i="5" s="1"/>
  <c r="L1949" i="5"/>
  <c r="M1949" i="5" s="1"/>
  <c r="L1950" i="5"/>
  <c r="M1950" i="5" s="1"/>
  <c r="L1951" i="5"/>
  <c r="M1951" i="5" s="1"/>
  <c r="L1952" i="5"/>
  <c r="M1952" i="5" s="1"/>
  <c r="L1953" i="5"/>
  <c r="M1953" i="5" s="1"/>
  <c r="L1954" i="5"/>
  <c r="M1954" i="5" s="1"/>
  <c r="L1955" i="5"/>
  <c r="M1955" i="5" s="1"/>
  <c r="L1956" i="5"/>
  <c r="M1956" i="5" s="1"/>
  <c r="L1957" i="5"/>
  <c r="M1957" i="5" s="1"/>
  <c r="L1958" i="5"/>
  <c r="M1958" i="5" s="1"/>
  <c r="L1959" i="5"/>
  <c r="M1959" i="5" s="1"/>
  <c r="L1960" i="5"/>
  <c r="M1960" i="5" s="1"/>
  <c r="L1961" i="5"/>
  <c r="M1961" i="5" s="1"/>
  <c r="L1962" i="5"/>
  <c r="M1962" i="5" s="1"/>
  <c r="L1963" i="5"/>
  <c r="M1963" i="5" s="1"/>
  <c r="L1964" i="5"/>
  <c r="M1964" i="5" s="1"/>
  <c r="L1965" i="5"/>
  <c r="M1965" i="5" s="1"/>
  <c r="L1966" i="5"/>
  <c r="M1966" i="5" s="1"/>
  <c r="L1967" i="5"/>
  <c r="M1967" i="5" s="1"/>
  <c r="L1968" i="5"/>
  <c r="M1968" i="5" s="1"/>
  <c r="L1969" i="5"/>
  <c r="M1969" i="5" s="1"/>
  <c r="L1970" i="5"/>
  <c r="M1970" i="5" s="1"/>
  <c r="L1971" i="5"/>
  <c r="M1971" i="5" s="1"/>
  <c r="L1972" i="5"/>
  <c r="M1972" i="5" s="1"/>
  <c r="L1973" i="5"/>
  <c r="M1973" i="5" s="1"/>
  <c r="L1974" i="5"/>
  <c r="M1974" i="5" s="1"/>
  <c r="L1975" i="5"/>
  <c r="M1975" i="5" s="1"/>
  <c r="L1976" i="5"/>
  <c r="M1976" i="5" s="1"/>
  <c r="L1977" i="5"/>
  <c r="M1977" i="5" s="1"/>
  <c r="L1978" i="5"/>
  <c r="M1978" i="5" s="1"/>
  <c r="L1979" i="5"/>
  <c r="M1979" i="5" s="1"/>
  <c r="L1980" i="5"/>
  <c r="M1980" i="5" s="1"/>
  <c r="L1981" i="5"/>
  <c r="M1981" i="5" s="1"/>
  <c r="L1982" i="5"/>
  <c r="M1982" i="5" s="1"/>
  <c r="L1983" i="5"/>
  <c r="M1983" i="5" s="1"/>
  <c r="L1984" i="5"/>
  <c r="M1984" i="5" s="1"/>
  <c r="L1985" i="5"/>
  <c r="M1985" i="5" s="1"/>
  <c r="L1986" i="5"/>
  <c r="M1986" i="5" s="1"/>
  <c r="L1987" i="5"/>
  <c r="M1987" i="5" s="1"/>
  <c r="L1988" i="5"/>
  <c r="M1988" i="5" s="1"/>
  <c r="L1989" i="5"/>
  <c r="M1989" i="5" s="1"/>
  <c r="L1990" i="5"/>
  <c r="M1990" i="5" s="1"/>
  <c r="L1991" i="5"/>
  <c r="M1991" i="5" s="1"/>
  <c r="L1992" i="5"/>
  <c r="M1992" i="5" s="1"/>
  <c r="L1993" i="5"/>
  <c r="M1993" i="5" s="1"/>
  <c r="L1994" i="5"/>
  <c r="M1994" i="5" s="1"/>
  <c r="L1995" i="5"/>
  <c r="M1995" i="5" s="1"/>
  <c r="L1996" i="5"/>
  <c r="M1996" i="5" s="1"/>
  <c r="L1997" i="5"/>
  <c r="M1997" i="5" s="1"/>
  <c r="L1998" i="5"/>
  <c r="M1998" i="5" s="1"/>
  <c r="L1999" i="5"/>
  <c r="M1999" i="5" s="1"/>
  <c r="L2000" i="5"/>
  <c r="M2000" i="5" s="1"/>
  <c r="L2001" i="5"/>
  <c r="M2001" i="5" s="1"/>
  <c r="L2002" i="5"/>
  <c r="M2002" i="5" s="1"/>
  <c r="L2003" i="5"/>
  <c r="M2003" i="5" s="1"/>
  <c r="L2004" i="5"/>
  <c r="M2004" i="5" s="1"/>
  <c r="L2005" i="5"/>
  <c r="M2005" i="5" s="1"/>
  <c r="L2006" i="5"/>
  <c r="M2006" i="5" s="1"/>
  <c r="L2007" i="5"/>
  <c r="M2007" i="5" s="1"/>
  <c r="L2008" i="5"/>
  <c r="M2008" i="5" s="1"/>
  <c r="L2009" i="5"/>
  <c r="M2009" i="5" s="1"/>
  <c r="L2010" i="5"/>
  <c r="M2010" i="5" s="1"/>
  <c r="L2011" i="5"/>
  <c r="M2011" i="5" s="1"/>
  <c r="L2012" i="5"/>
  <c r="M2012" i="5" s="1"/>
  <c r="L2013" i="5"/>
  <c r="M2013" i="5" s="1"/>
  <c r="L2014" i="5"/>
  <c r="M2014" i="5" s="1"/>
  <c r="L2015" i="5"/>
  <c r="M2015" i="5" s="1"/>
  <c r="L2016" i="5"/>
  <c r="M2016" i="5" s="1"/>
  <c r="L2017" i="5"/>
  <c r="M2017" i="5" s="1"/>
  <c r="L2018" i="5"/>
  <c r="M2018" i="5" s="1"/>
  <c r="L2019" i="5"/>
  <c r="M2019" i="5" s="1"/>
  <c r="L2020" i="5"/>
  <c r="M2020" i="5" s="1"/>
  <c r="L2021" i="5"/>
  <c r="M2021" i="5" s="1"/>
  <c r="L2022" i="5"/>
  <c r="M2022" i="5" s="1"/>
  <c r="L2023" i="5"/>
  <c r="M2023" i="5" s="1"/>
  <c r="L2024" i="5"/>
  <c r="M2024" i="5" s="1"/>
  <c r="L2025" i="5"/>
  <c r="M2025" i="5" s="1"/>
  <c r="L2026" i="5"/>
  <c r="M2026" i="5" s="1"/>
  <c r="L2027" i="5"/>
  <c r="M2027" i="5" s="1"/>
  <c r="L2028" i="5"/>
  <c r="M2028" i="5" s="1"/>
  <c r="L2029" i="5"/>
  <c r="M2029" i="5" s="1"/>
  <c r="L2030" i="5"/>
  <c r="M2030" i="5" s="1"/>
  <c r="L2031" i="5"/>
  <c r="M2031" i="5" s="1"/>
  <c r="L2032" i="5"/>
  <c r="M2032" i="5" s="1"/>
  <c r="L2033" i="5"/>
  <c r="M2033" i="5" s="1"/>
  <c r="L2034" i="5"/>
  <c r="M2034" i="5" s="1"/>
  <c r="L2035" i="5"/>
  <c r="M2035" i="5" s="1"/>
  <c r="L2036" i="5"/>
  <c r="M2036" i="5" s="1"/>
  <c r="L2037" i="5"/>
  <c r="M2037" i="5" s="1"/>
  <c r="L2038" i="5"/>
  <c r="M2038" i="5" s="1"/>
  <c r="L2039" i="5"/>
  <c r="M2039" i="5" s="1"/>
  <c r="L2040" i="5"/>
  <c r="M2040" i="5" s="1"/>
  <c r="L2041" i="5"/>
  <c r="M2041" i="5" s="1"/>
  <c r="L2042" i="5"/>
  <c r="M2042" i="5" s="1"/>
  <c r="L2043" i="5"/>
  <c r="M2043" i="5" s="1"/>
  <c r="L2044" i="5"/>
  <c r="M2044" i="5" s="1"/>
  <c r="L2045" i="5"/>
  <c r="M2045" i="5" s="1"/>
  <c r="L2046" i="5"/>
  <c r="M2046" i="5" s="1"/>
  <c r="L2047" i="5"/>
  <c r="M2047" i="5" s="1"/>
  <c r="L2048" i="5"/>
  <c r="M2048" i="5" s="1"/>
  <c r="L2049" i="5"/>
  <c r="M2049" i="5" s="1"/>
  <c r="L2050" i="5"/>
  <c r="M2050" i="5" s="1"/>
  <c r="L2051" i="5"/>
  <c r="M2051" i="5" s="1"/>
  <c r="L2052" i="5"/>
  <c r="M2052" i="5" s="1"/>
  <c r="L2053" i="5"/>
  <c r="M2053" i="5" s="1"/>
  <c r="L2054" i="5"/>
  <c r="M2054" i="5" s="1"/>
  <c r="L2055" i="5"/>
  <c r="M2055" i="5" s="1"/>
  <c r="L2056" i="5"/>
  <c r="M2056" i="5" s="1"/>
  <c r="L2057" i="5"/>
  <c r="M2057" i="5" s="1"/>
  <c r="L2058" i="5"/>
  <c r="M2058" i="5" s="1"/>
  <c r="L2059" i="5"/>
  <c r="M2059" i="5" s="1"/>
  <c r="L2060" i="5"/>
  <c r="M2060" i="5" s="1"/>
  <c r="L2061" i="5"/>
  <c r="M2061" i="5" s="1"/>
  <c r="L2062" i="5"/>
  <c r="M2062" i="5" s="1"/>
  <c r="L2063" i="5"/>
  <c r="M2063" i="5" s="1"/>
  <c r="L2064" i="5"/>
  <c r="M2064" i="5" s="1"/>
  <c r="L2065" i="5"/>
  <c r="M2065" i="5" s="1"/>
  <c r="L2066" i="5"/>
  <c r="M2066" i="5" s="1"/>
  <c r="L2067" i="5"/>
  <c r="M2067" i="5" s="1"/>
  <c r="L2068" i="5"/>
  <c r="M2068" i="5" s="1"/>
  <c r="L2069" i="5"/>
  <c r="M2069" i="5" s="1"/>
  <c r="L2070" i="5"/>
  <c r="M2070" i="5" s="1"/>
  <c r="L2071" i="5"/>
  <c r="M2071" i="5" s="1"/>
  <c r="L2072" i="5"/>
  <c r="M2072" i="5" s="1"/>
  <c r="L2073" i="5"/>
  <c r="M2073" i="5" s="1"/>
  <c r="L2074" i="5"/>
  <c r="M2074" i="5" s="1"/>
  <c r="L2075" i="5"/>
  <c r="M2075" i="5" s="1"/>
  <c r="E1594" i="5"/>
  <c r="F1594" i="5"/>
  <c r="H1594" i="5"/>
  <c r="E1595" i="5"/>
  <c r="F1595" i="5"/>
  <c r="H1595" i="5"/>
  <c r="E1596" i="5"/>
  <c r="F1596" i="5"/>
  <c r="H1596" i="5"/>
  <c r="E1597" i="5"/>
  <c r="F1597" i="5"/>
  <c r="H1597" i="5"/>
  <c r="E1598" i="5"/>
  <c r="F1598" i="5"/>
  <c r="H1598" i="5"/>
  <c r="E1599" i="5"/>
  <c r="F1599" i="5"/>
  <c r="H1599" i="5"/>
  <c r="E1600" i="5"/>
  <c r="F1600" i="5"/>
  <c r="H1600" i="5"/>
  <c r="E1601" i="5"/>
  <c r="F1601" i="5"/>
  <c r="H1601" i="5"/>
  <c r="E1602" i="5"/>
  <c r="F1602" i="5"/>
  <c r="H1602" i="5"/>
  <c r="E1603" i="5"/>
  <c r="F1603" i="5"/>
  <c r="H1603" i="5"/>
  <c r="E1604" i="5"/>
  <c r="F1604" i="5"/>
  <c r="H1604" i="5"/>
  <c r="E1605" i="5"/>
  <c r="F1605" i="5"/>
  <c r="H1605" i="5"/>
  <c r="E1606" i="5"/>
  <c r="F1606" i="5"/>
  <c r="H1606" i="5"/>
  <c r="E1607" i="5"/>
  <c r="F1607" i="5"/>
  <c r="H1607" i="5"/>
  <c r="E1608" i="5"/>
  <c r="F1608" i="5"/>
  <c r="H1608" i="5"/>
  <c r="E1609" i="5"/>
  <c r="F1609" i="5"/>
  <c r="H1609" i="5"/>
  <c r="E1610" i="5"/>
  <c r="F1610" i="5"/>
  <c r="H1610" i="5"/>
  <c r="E1611" i="5"/>
  <c r="F1611" i="5"/>
  <c r="H1611" i="5"/>
  <c r="E1612" i="5"/>
  <c r="F1612" i="5"/>
  <c r="H1612" i="5"/>
  <c r="E1613" i="5"/>
  <c r="F1613" i="5"/>
  <c r="H1613" i="5"/>
  <c r="E1614" i="5"/>
  <c r="F1614" i="5"/>
  <c r="H1614" i="5"/>
  <c r="E1615" i="5"/>
  <c r="F1615" i="5"/>
  <c r="H1615" i="5"/>
  <c r="E1616" i="5"/>
  <c r="F1616" i="5"/>
  <c r="H1616" i="5"/>
  <c r="E1617" i="5"/>
  <c r="F1617" i="5"/>
  <c r="H1617" i="5"/>
  <c r="E1618" i="5"/>
  <c r="F1618" i="5"/>
  <c r="H1618" i="5"/>
  <c r="E1619" i="5"/>
  <c r="F1619" i="5"/>
  <c r="H1619" i="5"/>
  <c r="E1620" i="5"/>
  <c r="F1620" i="5"/>
  <c r="H1620" i="5"/>
  <c r="E1621" i="5"/>
  <c r="F1621" i="5"/>
  <c r="H1621" i="5"/>
  <c r="E1622" i="5"/>
  <c r="F1622" i="5"/>
  <c r="H1622" i="5"/>
  <c r="E1623" i="5"/>
  <c r="F1623" i="5"/>
  <c r="H1623" i="5"/>
  <c r="E1624" i="5"/>
  <c r="F1624" i="5"/>
  <c r="H1624" i="5"/>
  <c r="E1625" i="5"/>
  <c r="F1625" i="5"/>
  <c r="H1625" i="5"/>
  <c r="E1626" i="5"/>
  <c r="F1626" i="5"/>
  <c r="H1626" i="5"/>
  <c r="E1627" i="5"/>
  <c r="F1627" i="5"/>
  <c r="H1627" i="5"/>
  <c r="E1628" i="5"/>
  <c r="F1628" i="5"/>
  <c r="H1628" i="5"/>
  <c r="E1629" i="5"/>
  <c r="F1629" i="5"/>
  <c r="H1629" i="5"/>
  <c r="E1630" i="5"/>
  <c r="F1630" i="5"/>
  <c r="H1630" i="5"/>
  <c r="E1631" i="5"/>
  <c r="F1631" i="5"/>
  <c r="H1631" i="5"/>
  <c r="E1632" i="5"/>
  <c r="F1632" i="5"/>
  <c r="H1632" i="5"/>
  <c r="E1633" i="5"/>
  <c r="F1633" i="5"/>
  <c r="H1633" i="5"/>
  <c r="E1634" i="5"/>
  <c r="F1634" i="5"/>
  <c r="H1634" i="5"/>
  <c r="E1635" i="5"/>
  <c r="F1635" i="5"/>
  <c r="H1635" i="5"/>
  <c r="E1636" i="5"/>
  <c r="F1636" i="5"/>
  <c r="H1636" i="5"/>
  <c r="E1637" i="5"/>
  <c r="F1637" i="5"/>
  <c r="H1637" i="5"/>
  <c r="E1638" i="5"/>
  <c r="F1638" i="5"/>
  <c r="H1638" i="5"/>
  <c r="E1639" i="5"/>
  <c r="F1639" i="5"/>
  <c r="H1639" i="5"/>
  <c r="E1640" i="5"/>
  <c r="F1640" i="5"/>
  <c r="H1640" i="5"/>
  <c r="E1641" i="5"/>
  <c r="F1641" i="5"/>
  <c r="H1641" i="5"/>
  <c r="E1642" i="5"/>
  <c r="F1642" i="5"/>
  <c r="H1642" i="5"/>
  <c r="E1643" i="5"/>
  <c r="F1643" i="5"/>
  <c r="H1643" i="5"/>
  <c r="E1644" i="5"/>
  <c r="F1644" i="5"/>
  <c r="H1644" i="5"/>
  <c r="E1645" i="5"/>
  <c r="F1645" i="5"/>
  <c r="H1645" i="5"/>
  <c r="E1646" i="5"/>
  <c r="F1646" i="5"/>
  <c r="H1646" i="5"/>
  <c r="E1647" i="5"/>
  <c r="F1647" i="5"/>
  <c r="H1647" i="5"/>
  <c r="E1648" i="5"/>
  <c r="F1648" i="5"/>
  <c r="H1648" i="5"/>
  <c r="E1649" i="5"/>
  <c r="F1649" i="5"/>
  <c r="H1649" i="5"/>
  <c r="E1650" i="5"/>
  <c r="F1650" i="5"/>
  <c r="H1650" i="5"/>
  <c r="E1651" i="5"/>
  <c r="F1651" i="5"/>
  <c r="H1651" i="5"/>
  <c r="E1652" i="5"/>
  <c r="F1652" i="5"/>
  <c r="H1652" i="5"/>
  <c r="E1653" i="5"/>
  <c r="F1653" i="5"/>
  <c r="H1653" i="5"/>
  <c r="E1654" i="5"/>
  <c r="F1654" i="5"/>
  <c r="H1654" i="5"/>
  <c r="E1655" i="5"/>
  <c r="F1655" i="5"/>
  <c r="H1655" i="5"/>
  <c r="E1656" i="5"/>
  <c r="F1656" i="5"/>
  <c r="H1656" i="5"/>
  <c r="E1657" i="5"/>
  <c r="F1657" i="5"/>
  <c r="H1657" i="5"/>
  <c r="E1658" i="5"/>
  <c r="F1658" i="5"/>
  <c r="H1658" i="5"/>
  <c r="E1659" i="5"/>
  <c r="F1659" i="5"/>
  <c r="H1659" i="5"/>
  <c r="E1660" i="5"/>
  <c r="F1660" i="5"/>
  <c r="H1660" i="5"/>
  <c r="E1661" i="5"/>
  <c r="F1661" i="5"/>
  <c r="H1661" i="5"/>
  <c r="E1662" i="5"/>
  <c r="F1662" i="5"/>
  <c r="H1662" i="5"/>
  <c r="E1663" i="5"/>
  <c r="F1663" i="5"/>
  <c r="H1663" i="5"/>
  <c r="E1664" i="5"/>
  <c r="F1664" i="5"/>
  <c r="H1664" i="5"/>
  <c r="E1665" i="5"/>
  <c r="F1665" i="5"/>
  <c r="H1665" i="5"/>
  <c r="E1666" i="5"/>
  <c r="F1666" i="5"/>
  <c r="H1666" i="5"/>
  <c r="E1667" i="5"/>
  <c r="F1667" i="5"/>
  <c r="H1667" i="5"/>
  <c r="E1668" i="5"/>
  <c r="F1668" i="5"/>
  <c r="H1668" i="5"/>
  <c r="E1669" i="5"/>
  <c r="F1669" i="5"/>
  <c r="H1669" i="5"/>
  <c r="E1670" i="5"/>
  <c r="F1670" i="5"/>
  <c r="H1670" i="5"/>
  <c r="E1671" i="5"/>
  <c r="F1671" i="5"/>
  <c r="H1671" i="5"/>
  <c r="E1672" i="5"/>
  <c r="F1672" i="5"/>
  <c r="H1672" i="5"/>
  <c r="E1673" i="5"/>
  <c r="F1673" i="5"/>
  <c r="H1673" i="5"/>
  <c r="E1674" i="5"/>
  <c r="F1674" i="5"/>
  <c r="H1674" i="5"/>
  <c r="E1675" i="5"/>
  <c r="F1675" i="5"/>
  <c r="H1675" i="5"/>
  <c r="E1676" i="5"/>
  <c r="F1676" i="5"/>
  <c r="H1676" i="5"/>
  <c r="E1677" i="5"/>
  <c r="F1677" i="5"/>
  <c r="H1677" i="5"/>
  <c r="E1678" i="5"/>
  <c r="F1678" i="5"/>
  <c r="H1678" i="5"/>
  <c r="E1679" i="5"/>
  <c r="F1679" i="5"/>
  <c r="H1679" i="5"/>
  <c r="E1680" i="5"/>
  <c r="F1680" i="5"/>
  <c r="H1680" i="5"/>
  <c r="E1681" i="5"/>
  <c r="F1681" i="5"/>
  <c r="H1681" i="5"/>
  <c r="E1682" i="5"/>
  <c r="F1682" i="5"/>
  <c r="H1682" i="5"/>
  <c r="E1683" i="5"/>
  <c r="F1683" i="5"/>
  <c r="H1683" i="5"/>
  <c r="E1684" i="5"/>
  <c r="F1684" i="5"/>
  <c r="H1684" i="5"/>
  <c r="E1685" i="5"/>
  <c r="F1685" i="5"/>
  <c r="H1685" i="5"/>
  <c r="E1686" i="5"/>
  <c r="F1686" i="5"/>
  <c r="H1686" i="5"/>
  <c r="E1687" i="5"/>
  <c r="F1687" i="5"/>
  <c r="H1687" i="5"/>
  <c r="E1688" i="5"/>
  <c r="F1688" i="5"/>
  <c r="H1688" i="5"/>
  <c r="E1689" i="5"/>
  <c r="F1689" i="5"/>
  <c r="H1689" i="5"/>
  <c r="E1690" i="5"/>
  <c r="F1690" i="5"/>
  <c r="H1690" i="5"/>
  <c r="E1691" i="5"/>
  <c r="F1691" i="5"/>
  <c r="H1691" i="5"/>
  <c r="E1692" i="5"/>
  <c r="F1692" i="5"/>
  <c r="H1692" i="5"/>
  <c r="E1693" i="5"/>
  <c r="F1693" i="5"/>
  <c r="H1693" i="5"/>
  <c r="E1694" i="5"/>
  <c r="F1694" i="5"/>
  <c r="H1694" i="5"/>
  <c r="E1695" i="5"/>
  <c r="F1695" i="5"/>
  <c r="H1695" i="5"/>
  <c r="E1696" i="5"/>
  <c r="F1696" i="5"/>
  <c r="H1696" i="5"/>
  <c r="E1697" i="5"/>
  <c r="F1697" i="5"/>
  <c r="H1697" i="5"/>
  <c r="E1698" i="5"/>
  <c r="F1698" i="5"/>
  <c r="H1698" i="5"/>
  <c r="E1699" i="5"/>
  <c r="F1699" i="5"/>
  <c r="H1699" i="5"/>
  <c r="E1700" i="5"/>
  <c r="F1700" i="5"/>
  <c r="H1700" i="5"/>
  <c r="E1701" i="5"/>
  <c r="F1701" i="5"/>
  <c r="H1701" i="5"/>
  <c r="E1702" i="5"/>
  <c r="F1702" i="5"/>
  <c r="H1702" i="5"/>
  <c r="E1703" i="5"/>
  <c r="F1703" i="5"/>
  <c r="H1703" i="5"/>
  <c r="E1704" i="5"/>
  <c r="F1704" i="5"/>
  <c r="H1704" i="5"/>
  <c r="E1705" i="5"/>
  <c r="F1705" i="5"/>
  <c r="H1705" i="5"/>
  <c r="E1706" i="5"/>
  <c r="F1706" i="5"/>
  <c r="H1706" i="5"/>
  <c r="E1707" i="5"/>
  <c r="F1707" i="5"/>
  <c r="H1707" i="5"/>
  <c r="E1708" i="5"/>
  <c r="F1708" i="5"/>
  <c r="H1708" i="5"/>
  <c r="E1709" i="5"/>
  <c r="F1709" i="5"/>
  <c r="H1709" i="5"/>
  <c r="E1710" i="5"/>
  <c r="F1710" i="5"/>
  <c r="H1710" i="5"/>
  <c r="E1711" i="5"/>
  <c r="F1711" i="5"/>
  <c r="H1711" i="5"/>
  <c r="E1712" i="5"/>
  <c r="F1712" i="5"/>
  <c r="H1712" i="5"/>
  <c r="E1713" i="5"/>
  <c r="F1713" i="5"/>
  <c r="H1713" i="5"/>
  <c r="E1714" i="5"/>
  <c r="F1714" i="5"/>
  <c r="H1714" i="5"/>
  <c r="E1715" i="5"/>
  <c r="F1715" i="5"/>
  <c r="H1715" i="5"/>
  <c r="E1716" i="5"/>
  <c r="F1716" i="5"/>
  <c r="H1716" i="5"/>
  <c r="E1717" i="5"/>
  <c r="F1717" i="5"/>
  <c r="H1717" i="5"/>
  <c r="E1718" i="5"/>
  <c r="F1718" i="5"/>
  <c r="H1718" i="5"/>
  <c r="E1719" i="5"/>
  <c r="F1719" i="5"/>
  <c r="H1719" i="5"/>
  <c r="E1720" i="5"/>
  <c r="F1720" i="5"/>
  <c r="H1720" i="5"/>
  <c r="E1721" i="5"/>
  <c r="F1721" i="5"/>
  <c r="H1721" i="5"/>
  <c r="E1722" i="5"/>
  <c r="F1722" i="5"/>
  <c r="H1722" i="5"/>
  <c r="E1723" i="5"/>
  <c r="F1723" i="5"/>
  <c r="H1723" i="5"/>
  <c r="E1724" i="5"/>
  <c r="F1724" i="5"/>
  <c r="H1724" i="5"/>
  <c r="E1725" i="5"/>
  <c r="F1725" i="5"/>
  <c r="H1725" i="5"/>
  <c r="E1726" i="5"/>
  <c r="F1726" i="5"/>
  <c r="H1726" i="5"/>
  <c r="E1727" i="5"/>
  <c r="F1727" i="5"/>
  <c r="H1727" i="5"/>
  <c r="E1728" i="5"/>
  <c r="F1728" i="5"/>
  <c r="H1728" i="5"/>
  <c r="E1729" i="5"/>
  <c r="F1729" i="5"/>
  <c r="H1729" i="5"/>
  <c r="E1730" i="5"/>
  <c r="F1730" i="5"/>
  <c r="H1730" i="5"/>
  <c r="E1731" i="5"/>
  <c r="F1731" i="5"/>
  <c r="H1731" i="5"/>
  <c r="E1732" i="5"/>
  <c r="F1732" i="5"/>
  <c r="H1732" i="5"/>
  <c r="E1733" i="5"/>
  <c r="F1733" i="5"/>
  <c r="H1733" i="5"/>
  <c r="E1734" i="5"/>
  <c r="F1734" i="5"/>
  <c r="H1734" i="5"/>
  <c r="E1735" i="5"/>
  <c r="F1735" i="5"/>
  <c r="H1735" i="5"/>
  <c r="E1736" i="5"/>
  <c r="F1736" i="5"/>
  <c r="H1736" i="5"/>
  <c r="E1737" i="5"/>
  <c r="F1737" i="5"/>
  <c r="H1737" i="5"/>
  <c r="E1738" i="5"/>
  <c r="F1738" i="5"/>
  <c r="H1738" i="5"/>
  <c r="E1739" i="5"/>
  <c r="F1739" i="5"/>
  <c r="H1739" i="5"/>
  <c r="E1740" i="5"/>
  <c r="F1740" i="5"/>
  <c r="H1740" i="5"/>
  <c r="E1741" i="5"/>
  <c r="F1741" i="5"/>
  <c r="H1741" i="5"/>
  <c r="E1742" i="5"/>
  <c r="F1742" i="5"/>
  <c r="H1742" i="5"/>
  <c r="E1743" i="5"/>
  <c r="F1743" i="5"/>
  <c r="H1743" i="5"/>
  <c r="E1744" i="5"/>
  <c r="F1744" i="5"/>
  <c r="H1744" i="5"/>
  <c r="E1745" i="5"/>
  <c r="F1745" i="5"/>
  <c r="H1745" i="5"/>
  <c r="E1746" i="5"/>
  <c r="F1746" i="5"/>
  <c r="H1746" i="5"/>
  <c r="E1747" i="5"/>
  <c r="F1747" i="5"/>
  <c r="H1747" i="5"/>
  <c r="E1748" i="5"/>
  <c r="F1748" i="5"/>
  <c r="H1748" i="5"/>
  <c r="E1749" i="5"/>
  <c r="F1749" i="5"/>
  <c r="H1749" i="5"/>
  <c r="E1750" i="5"/>
  <c r="F1750" i="5"/>
  <c r="H1750" i="5"/>
  <c r="E1751" i="5"/>
  <c r="F1751" i="5"/>
  <c r="H1751" i="5"/>
  <c r="E1752" i="5"/>
  <c r="F1752" i="5"/>
  <c r="H1752" i="5"/>
  <c r="E1753" i="5"/>
  <c r="F1753" i="5"/>
  <c r="H1753" i="5"/>
  <c r="E1754" i="5"/>
  <c r="F1754" i="5"/>
  <c r="H1754" i="5"/>
  <c r="E1755" i="5"/>
  <c r="F1755" i="5"/>
  <c r="H1755" i="5"/>
  <c r="E1756" i="5"/>
  <c r="F1756" i="5"/>
  <c r="H1756" i="5"/>
  <c r="E1757" i="5"/>
  <c r="F1757" i="5"/>
  <c r="H1757" i="5"/>
  <c r="E1758" i="5"/>
  <c r="F1758" i="5"/>
  <c r="H1758" i="5"/>
  <c r="E1759" i="5"/>
  <c r="F1759" i="5"/>
  <c r="H1759" i="5"/>
  <c r="E1760" i="5"/>
  <c r="F1760" i="5"/>
  <c r="H1760" i="5"/>
  <c r="E1761" i="5"/>
  <c r="F1761" i="5"/>
  <c r="H1761" i="5"/>
  <c r="E1762" i="5"/>
  <c r="F1762" i="5"/>
  <c r="H1762" i="5"/>
  <c r="E1763" i="5"/>
  <c r="F1763" i="5"/>
  <c r="H1763" i="5"/>
  <c r="E1764" i="5"/>
  <c r="F1764" i="5"/>
  <c r="H1764" i="5"/>
  <c r="E1765" i="5"/>
  <c r="F1765" i="5"/>
  <c r="H1765" i="5"/>
  <c r="E1766" i="5"/>
  <c r="F1766" i="5"/>
  <c r="H1766" i="5"/>
  <c r="E1767" i="5"/>
  <c r="F1767" i="5"/>
  <c r="H1767" i="5"/>
  <c r="E1768" i="5"/>
  <c r="F1768" i="5"/>
  <c r="H1768" i="5"/>
  <c r="E1769" i="5"/>
  <c r="F1769" i="5"/>
  <c r="H1769" i="5"/>
  <c r="E1770" i="5"/>
  <c r="F1770" i="5"/>
  <c r="H1770" i="5"/>
  <c r="E1771" i="5"/>
  <c r="F1771" i="5"/>
  <c r="H1771" i="5"/>
  <c r="E1772" i="5"/>
  <c r="F1772" i="5"/>
  <c r="H1772" i="5"/>
  <c r="E1773" i="5"/>
  <c r="F1773" i="5"/>
  <c r="H1773" i="5"/>
  <c r="E1774" i="5"/>
  <c r="F1774" i="5"/>
  <c r="H1774" i="5"/>
  <c r="E1775" i="5"/>
  <c r="F1775" i="5"/>
  <c r="H1775" i="5"/>
  <c r="E1776" i="5"/>
  <c r="F1776" i="5"/>
  <c r="H1776" i="5"/>
  <c r="E1777" i="5"/>
  <c r="F1777" i="5"/>
  <c r="H1777" i="5"/>
  <c r="E1778" i="5"/>
  <c r="F1778" i="5"/>
  <c r="H1778" i="5"/>
  <c r="E1779" i="5"/>
  <c r="F1779" i="5"/>
  <c r="H1779" i="5"/>
  <c r="E1780" i="5"/>
  <c r="F1780" i="5"/>
  <c r="H1780" i="5"/>
  <c r="E1781" i="5"/>
  <c r="F1781" i="5"/>
  <c r="H1781" i="5"/>
  <c r="E1782" i="5"/>
  <c r="F1782" i="5"/>
  <c r="H1782" i="5"/>
  <c r="E1783" i="5"/>
  <c r="F1783" i="5"/>
  <c r="H1783" i="5"/>
  <c r="E1784" i="5"/>
  <c r="F1784" i="5"/>
  <c r="H1784" i="5"/>
  <c r="E1785" i="5"/>
  <c r="F1785" i="5"/>
  <c r="H1785" i="5"/>
  <c r="E1786" i="5"/>
  <c r="F1786" i="5"/>
  <c r="H1786" i="5"/>
  <c r="E1787" i="5"/>
  <c r="F1787" i="5"/>
  <c r="H1787" i="5"/>
  <c r="E1788" i="5"/>
  <c r="F1788" i="5"/>
  <c r="H1788" i="5"/>
  <c r="E1789" i="5"/>
  <c r="F1789" i="5"/>
  <c r="H1789" i="5"/>
  <c r="E1790" i="5"/>
  <c r="F1790" i="5"/>
  <c r="H1790" i="5"/>
  <c r="E1791" i="5"/>
  <c r="F1791" i="5"/>
  <c r="H1791" i="5"/>
  <c r="E1792" i="5"/>
  <c r="F1792" i="5"/>
  <c r="H1792" i="5"/>
  <c r="E1793" i="5"/>
  <c r="F1793" i="5"/>
  <c r="H1793" i="5"/>
  <c r="E1794" i="5"/>
  <c r="F1794" i="5"/>
  <c r="H1794" i="5"/>
  <c r="E1795" i="5"/>
  <c r="F1795" i="5"/>
  <c r="H1795" i="5"/>
  <c r="E1796" i="5"/>
  <c r="F1796" i="5"/>
  <c r="H1796" i="5"/>
  <c r="E1797" i="5"/>
  <c r="F1797" i="5"/>
  <c r="H1797" i="5"/>
  <c r="E1798" i="5"/>
  <c r="F1798" i="5"/>
  <c r="H1798" i="5"/>
  <c r="E1799" i="5"/>
  <c r="F1799" i="5"/>
  <c r="H1799" i="5"/>
  <c r="E1800" i="5"/>
  <c r="F1800" i="5"/>
  <c r="H1800" i="5"/>
  <c r="E1801" i="5"/>
  <c r="F1801" i="5"/>
  <c r="H1801" i="5"/>
  <c r="E1802" i="5"/>
  <c r="F1802" i="5"/>
  <c r="H1802" i="5"/>
  <c r="E1803" i="5"/>
  <c r="F1803" i="5"/>
  <c r="H1803" i="5"/>
  <c r="E1804" i="5"/>
  <c r="F1804" i="5"/>
  <c r="H1804" i="5"/>
  <c r="E1805" i="5"/>
  <c r="F1805" i="5"/>
  <c r="H1805" i="5"/>
  <c r="E1806" i="5"/>
  <c r="F1806" i="5"/>
  <c r="H1806" i="5"/>
  <c r="E1807" i="5"/>
  <c r="F1807" i="5"/>
  <c r="H1807" i="5"/>
  <c r="E1808" i="5"/>
  <c r="F1808" i="5"/>
  <c r="H1808" i="5"/>
  <c r="E1809" i="5"/>
  <c r="F1809" i="5"/>
  <c r="H1809" i="5"/>
  <c r="E1810" i="5"/>
  <c r="F1810" i="5"/>
  <c r="H1810" i="5"/>
  <c r="E1811" i="5"/>
  <c r="F1811" i="5"/>
  <c r="H1811" i="5"/>
  <c r="E1812" i="5"/>
  <c r="F1812" i="5"/>
  <c r="H1812" i="5"/>
  <c r="E1813" i="5"/>
  <c r="F1813" i="5"/>
  <c r="H1813" i="5"/>
  <c r="E1814" i="5"/>
  <c r="F1814" i="5"/>
  <c r="H1814" i="5"/>
  <c r="E1815" i="5"/>
  <c r="F1815" i="5"/>
  <c r="H1815" i="5"/>
  <c r="E1816" i="5"/>
  <c r="F1816" i="5"/>
  <c r="H1816" i="5"/>
  <c r="E1817" i="5"/>
  <c r="F1817" i="5"/>
  <c r="H1817" i="5"/>
  <c r="E1818" i="5"/>
  <c r="F1818" i="5"/>
  <c r="H1818" i="5"/>
  <c r="E1819" i="5"/>
  <c r="F1819" i="5"/>
  <c r="H1819" i="5"/>
  <c r="E1820" i="5"/>
  <c r="F1820" i="5"/>
  <c r="H1820" i="5"/>
  <c r="E1821" i="5"/>
  <c r="F1821" i="5"/>
  <c r="H1821" i="5"/>
  <c r="E1822" i="5"/>
  <c r="F1822" i="5"/>
  <c r="H1822" i="5"/>
  <c r="E1823" i="5"/>
  <c r="F1823" i="5"/>
  <c r="H1823" i="5"/>
  <c r="E1824" i="5"/>
  <c r="F1824" i="5"/>
  <c r="H1824" i="5"/>
  <c r="E1825" i="5"/>
  <c r="F1825" i="5"/>
  <c r="H1825" i="5"/>
  <c r="E1826" i="5"/>
  <c r="F1826" i="5"/>
  <c r="H1826" i="5"/>
  <c r="E1827" i="5"/>
  <c r="F1827" i="5"/>
  <c r="H1827" i="5"/>
  <c r="E1828" i="5"/>
  <c r="F1828" i="5"/>
  <c r="H1828" i="5"/>
  <c r="E1829" i="5"/>
  <c r="F1829" i="5"/>
  <c r="H1829" i="5"/>
  <c r="E1830" i="5"/>
  <c r="F1830" i="5"/>
  <c r="H1830" i="5"/>
  <c r="E1831" i="5"/>
  <c r="F1831" i="5"/>
  <c r="H1831" i="5"/>
  <c r="E1832" i="5"/>
  <c r="F1832" i="5"/>
  <c r="H1832" i="5"/>
  <c r="E1833" i="5"/>
  <c r="F1833" i="5"/>
  <c r="H1833" i="5"/>
  <c r="E1834" i="5"/>
  <c r="F1834" i="5"/>
  <c r="H1834" i="5"/>
  <c r="E1835" i="5"/>
  <c r="F1835" i="5"/>
  <c r="H1835" i="5"/>
  <c r="E1836" i="5"/>
  <c r="F1836" i="5"/>
  <c r="H1836" i="5"/>
  <c r="E1837" i="5"/>
  <c r="F1837" i="5"/>
  <c r="H1837" i="5"/>
  <c r="E1838" i="5"/>
  <c r="F1838" i="5"/>
  <c r="H1838" i="5"/>
  <c r="E1839" i="5"/>
  <c r="F1839" i="5"/>
  <c r="H1839" i="5"/>
  <c r="E1840" i="5"/>
  <c r="F1840" i="5"/>
  <c r="H1840" i="5"/>
  <c r="E1841" i="5"/>
  <c r="F1841" i="5"/>
  <c r="H1841" i="5"/>
  <c r="E1842" i="5"/>
  <c r="F1842" i="5"/>
  <c r="H1842" i="5"/>
  <c r="E1843" i="5"/>
  <c r="F1843" i="5"/>
  <c r="H1843" i="5"/>
  <c r="E1844" i="5"/>
  <c r="F1844" i="5"/>
  <c r="H1844" i="5"/>
  <c r="E1845" i="5"/>
  <c r="F1845" i="5"/>
  <c r="H1845" i="5"/>
  <c r="E1846" i="5"/>
  <c r="F1846" i="5"/>
  <c r="H1846" i="5"/>
  <c r="E1847" i="5"/>
  <c r="F1847" i="5"/>
  <c r="H1847" i="5"/>
  <c r="E1848" i="5"/>
  <c r="F1848" i="5"/>
  <c r="H1848" i="5"/>
  <c r="E1849" i="5"/>
  <c r="F1849" i="5"/>
  <c r="H1849" i="5"/>
  <c r="E1850" i="5"/>
  <c r="F1850" i="5"/>
  <c r="H1850" i="5"/>
  <c r="E1851" i="5"/>
  <c r="F1851" i="5"/>
  <c r="H1851" i="5"/>
  <c r="E1852" i="5"/>
  <c r="F1852" i="5"/>
  <c r="H1852" i="5"/>
  <c r="E1853" i="5"/>
  <c r="F1853" i="5"/>
  <c r="H1853" i="5"/>
  <c r="E1854" i="5"/>
  <c r="F1854" i="5"/>
  <c r="H1854" i="5"/>
  <c r="E1855" i="5"/>
  <c r="F1855" i="5"/>
  <c r="H1855" i="5"/>
  <c r="E1856" i="5"/>
  <c r="F1856" i="5"/>
  <c r="H1856" i="5"/>
  <c r="E1857" i="5"/>
  <c r="F1857" i="5"/>
  <c r="H1857" i="5"/>
  <c r="E1858" i="5"/>
  <c r="F1858" i="5"/>
  <c r="H1858" i="5"/>
  <c r="E1859" i="5"/>
  <c r="F1859" i="5"/>
  <c r="H1859" i="5"/>
  <c r="E1860" i="5"/>
  <c r="F1860" i="5"/>
  <c r="H1860" i="5"/>
  <c r="E1861" i="5"/>
  <c r="F1861" i="5"/>
  <c r="H1861" i="5"/>
  <c r="E1862" i="5"/>
  <c r="F1862" i="5"/>
  <c r="H1862" i="5"/>
  <c r="E1863" i="5"/>
  <c r="F1863" i="5"/>
  <c r="H1863" i="5"/>
  <c r="E1864" i="5"/>
  <c r="F1864" i="5"/>
  <c r="H1864" i="5"/>
  <c r="E1865" i="5"/>
  <c r="F1865" i="5"/>
  <c r="H1865" i="5"/>
  <c r="E1866" i="5"/>
  <c r="F1866" i="5"/>
  <c r="H1866" i="5"/>
  <c r="E1867" i="5"/>
  <c r="F1867" i="5"/>
  <c r="H1867" i="5"/>
  <c r="E1868" i="5"/>
  <c r="F1868" i="5"/>
  <c r="H1868" i="5"/>
  <c r="E1869" i="5"/>
  <c r="F1869" i="5"/>
  <c r="H1869" i="5"/>
  <c r="E1870" i="5"/>
  <c r="F1870" i="5"/>
  <c r="H1870" i="5"/>
  <c r="E1871" i="5"/>
  <c r="F1871" i="5"/>
  <c r="H1871" i="5"/>
  <c r="E1872" i="5"/>
  <c r="F1872" i="5"/>
  <c r="H1872" i="5"/>
  <c r="E1873" i="5"/>
  <c r="F1873" i="5"/>
  <c r="H1873" i="5"/>
  <c r="E1874" i="5"/>
  <c r="F1874" i="5"/>
  <c r="H1874" i="5"/>
  <c r="E1875" i="5"/>
  <c r="F1875" i="5"/>
  <c r="H1875" i="5"/>
  <c r="E1876" i="5"/>
  <c r="F1876" i="5"/>
  <c r="H1876" i="5"/>
  <c r="E1877" i="5"/>
  <c r="F1877" i="5"/>
  <c r="H1877" i="5"/>
  <c r="E1878" i="5"/>
  <c r="F1878" i="5"/>
  <c r="H1878" i="5"/>
  <c r="E1879" i="5"/>
  <c r="F1879" i="5"/>
  <c r="H1879" i="5"/>
  <c r="E1880" i="5"/>
  <c r="F1880" i="5"/>
  <c r="H1880" i="5"/>
  <c r="E1881" i="5"/>
  <c r="F1881" i="5"/>
  <c r="H1881" i="5"/>
  <c r="E1882" i="5"/>
  <c r="F1882" i="5"/>
  <c r="H1882" i="5"/>
  <c r="E1883" i="5"/>
  <c r="F1883" i="5"/>
  <c r="H1883" i="5"/>
  <c r="E1884" i="5"/>
  <c r="F1884" i="5"/>
  <c r="H1884" i="5"/>
  <c r="E1885" i="5"/>
  <c r="F1885" i="5"/>
  <c r="H1885" i="5"/>
  <c r="E1886" i="5"/>
  <c r="F1886" i="5"/>
  <c r="H1886" i="5"/>
  <c r="E1887" i="5"/>
  <c r="F1887" i="5"/>
  <c r="H1887" i="5"/>
  <c r="E1888" i="5"/>
  <c r="F1888" i="5"/>
  <c r="H1888" i="5"/>
  <c r="E1889" i="5"/>
  <c r="F1889" i="5"/>
  <c r="H1889" i="5"/>
  <c r="E1890" i="5"/>
  <c r="F1890" i="5"/>
  <c r="H1890" i="5"/>
  <c r="E1891" i="5"/>
  <c r="F1891" i="5"/>
  <c r="H1891" i="5"/>
  <c r="E1892" i="5"/>
  <c r="F1892" i="5"/>
  <c r="H1892" i="5"/>
  <c r="E1893" i="5"/>
  <c r="F1893" i="5"/>
  <c r="H1893" i="5"/>
  <c r="E1894" i="5"/>
  <c r="F1894" i="5"/>
  <c r="H1894" i="5"/>
  <c r="E1895" i="5"/>
  <c r="F1895" i="5"/>
  <c r="H1895" i="5"/>
  <c r="E1896" i="5"/>
  <c r="F1896" i="5"/>
  <c r="H1896" i="5"/>
  <c r="E1897" i="5"/>
  <c r="F1897" i="5"/>
  <c r="H1897" i="5"/>
  <c r="E1898" i="5"/>
  <c r="F1898" i="5"/>
  <c r="H1898" i="5"/>
  <c r="E1899" i="5"/>
  <c r="F1899" i="5"/>
  <c r="H1899" i="5"/>
  <c r="E1900" i="5"/>
  <c r="F1900" i="5"/>
  <c r="H1900" i="5"/>
  <c r="E1901" i="5"/>
  <c r="F1901" i="5"/>
  <c r="H1901" i="5"/>
  <c r="E1902" i="5"/>
  <c r="F1902" i="5"/>
  <c r="H1902" i="5"/>
  <c r="E1903" i="5"/>
  <c r="F1903" i="5"/>
  <c r="H1903" i="5"/>
  <c r="E1904" i="5"/>
  <c r="F1904" i="5"/>
  <c r="H1904" i="5"/>
  <c r="E1905" i="5"/>
  <c r="F1905" i="5"/>
  <c r="H1905" i="5"/>
  <c r="E1906" i="5"/>
  <c r="F1906" i="5"/>
  <c r="H1906" i="5"/>
  <c r="E1907" i="5"/>
  <c r="F1907" i="5"/>
  <c r="H1907" i="5"/>
  <c r="E1908" i="5"/>
  <c r="F1908" i="5"/>
  <c r="H1908" i="5"/>
  <c r="E1909" i="5"/>
  <c r="F1909" i="5"/>
  <c r="H1909" i="5"/>
  <c r="E1910" i="5"/>
  <c r="F1910" i="5"/>
  <c r="H1910" i="5"/>
  <c r="E1911" i="5"/>
  <c r="F1911" i="5"/>
  <c r="H1911" i="5"/>
  <c r="E1912" i="5"/>
  <c r="F1912" i="5"/>
  <c r="H1912" i="5"/>
  <c r="E1913" i="5"/>
  <c r="F1913" i="5"/>
  <c r="H1913" i="5"/>
  <c r="E1914" i="5"/>
  <c r="F1914" i="5"/>
  <c r="H1914" i="5"/>
  <c r="E1915" i="5"/>
  <c r="F1915" i="5"/>
  <c r="H1915" i="5"/>
  <c r="E1916" i="5"/>
  <c r="F1916" i="5"/>
  <c r="H1916" i="5"/>
  <c r="E1917" i="5"/>
  <c r="F1917" i="5"/>
  <c r="H1917" i="5"/>
  <c r="E1918" i="5"/>
  <c r="F1918" i="5"/>
  <c r="H1918" i="5"/>
  <c r="E1919" i="5"/>
  <c r="F1919" i="5"/>
  <c r="H1919" i="5"/>
  <c r="E1920" i="5"/>
  <c r="F1920" i="5"/>
  <c r="H1920" i="5"/>
  <c r="E1921" i="5"/>
  <c r="F1921" i="5"/>
  <c r="H1921" i="5"/>
  <c r="E1922" i="5"/>
  <c r="F1922" i="5"/>
  <c r="H1922" i="5"/>
  <c r="E1923" i="5"/>
  <c r="F1923" i="5"/>
  <c r="H1923" i="5"/>
  <c r="E1924" i="5"/>
  <c r="F1924" i="5"/>
  <c r="H1924" i="5"/>
  <c r="E1925" i="5"/>
  <c r="F1925" i="5"/>
  <c r="H1925" i="5"/>
  <c r="E1926" i="5"/>
  <c r="F1926" i="5"/>
  <c r="H1926" i="5"/>
  <c r="E1927" i="5"/>
  <c r="F1927" i="5"/>
  <c r="H1927" i="5"/>
  <c r="E1928" i="5"/>
  <c r="F1928" i="5"/>
  <c r="H1928" i="5"/>
  <c r="E1929" i="5"/>
  <c r="F1929" i="5"/>
  <c r="H1929" i="5"/>
  <c r="E1930" i="5"/>
  <c r="F1930" i="5"/>
  <c r="H1930" i="5"/>
  <c r="E1931" i="5"/>
  <c r="F1931" i="5"/>
  <c r="H1931" i="5"/>
  <c r="E1932" i="5"/>
  <c r="F1932" i="5"/>
  <c r="H1932" i="5"/>
  <c r="E1933" i="5"/>
  <c r="F1933" i="5"/>
  <c r="H1933" i="5"/>
  <c r="E1934" i="5"/>
  <c r="F1934" i="5"/>
  <c r="H1934" i="5"/>
  <c r="E1935" i="5"/>
  <c r="F1935" i="5"/>
  <c r="H1935" i="5"/>
  <c r="E1936" i="5"/>
  <c r="F1936" i="5"/>
  <c r="H1936" i="5"/>
  <c r="E1937" i="5"/>
  <c r="F1937" i="5"/>
  <c r="H1937" i="5"/>
  <c r="E1938" i="5"/>
  <c r="F1938" i="5"/>
  <c r="H1938" i="5"/>
  <c r="E1939" i="5"/>
  <c r="F1939" i="5"/>
  <c r="H1939" i="5"/>
  <c r="E1940" i="5"/>
  <c r="F1940" i="5"/>
  <c r="H1940" i="5"/>
  <c r="E1941" i="5"/>
  <c r="F1941" i="5"/>
  <c r="H1941" i="5"/>
  <c r="E1942" i="5"/>
  <c r="F1942" i="5"/>
  <c r="H1942" i="5"/>
  <c r="E1943" i="5"/>
  <c r="F1943" i="5"/>
  <c r="H1943" i="5"/>
  <c r="E1944" i="5"/>
  <c r="F1944" i="5"/>
  <c r="H1944" i="5"/>
  <c r="E1945" i="5"/>
  <c r="F1945" i="5"/>
  <c r="H1945" i="5"/>
  <c r="E1946" i="5"/>
  <c r="F1946" i="5"/>
  <c r="H1946" i="5"/>
  <c r="E1947" i="5"/>
  <c r="F1947" i="5"/>
  <c r="H1947" i="5"/>
  <c r="E1948" i="5"/>
  <c r="F1948" i="5"/>
  <c r="H1948" i="5"/>
  <c r="E1949" i="5"/>
  <c r="F1949" i="5"/>
  <c r="H1949" i="5"/>
  <c r="E1950" i="5"/>
  <c r="F1950" i="5"/>
  <c r="H1950" i="5"/>
  <c r="E1951" i="5"/>
  <c r="F1951" i="5"/>
  <c r="H1951" i="5"/>
  <c r="E1952" i="5"/>
  <c r="F1952" i="5"/>
  <c r="H1952" i="5"/>
  <c r="E1953" i="5"/>
  <c r="F1953" i="5"/>
  <c r="H1953" i="5"/>
  <c r="E1954" i="5"/>
  <c r="F1954" i="5"/>
  <c r="H1954" i="5"/>
  <c r="E1955" i="5"/>
  <c r="F1955" i="5"/>
  <c r="H1955" i="5"/>
  <c r="E1956" i="5"/>
  <c r="F1956" i="5"/>
  <c r="H1956" i="5"/>
  <c r="E1957" i="5"/>
  <c r="F1957" i="5"/>
  <c r="H1957" i="5"/>
  <c r="E1958" i="5"/>
  <c r="F1958" i="5"/>
  <c r="H1958" i="5"/>
  <c r="E1959" i="5"/>
  <c r="F1959" i="5"/>
  <c r="H1959" i="5"/>
  <c r="E1960" i="5"/>
  <c r="F1960" i="5"/>
  <c r="H1960" i="5"/>
  <c r="E1961" i="5"/>
  <c r="F1961" i="5"/>
  <c r="H1961" i="5"/>
  <c r="E1962" i="5"/>
  <c r="F1962" i="5"/>
  <c r="H1962" i="5"/>
  <c r="E1963" i="5"/>
  <c r="F1963" i="5"/>
  <c r="H1963" i="5"/>
  <c r="E1964" i="5"/>
  <c r="F1964" i="5"/>
  <c r="H1964" i="5"/>
  <c r="E1965" i="5"/>
  <c r="F1965" i="5"/>
  <c r="H1965" i="5"/>
  <c r="E1966" i="5"/>
  <c r="F1966" i="5"/>
  <c r="H1966" i="5"/>
  <c r="E1967" i="5"/>
  <c r="F1967" i="5"/>
  <c r="H1967" i="5"/>
  <c r="E1968" i="5"/>
  <c r="F1968" i="5"/>
  <c r="H1968" i="5"/>
  <c r="E1969" i="5"/>
  <c r="F1969" i="5"/>
  <c r="H1969" i="5"/>
  <c r="E1970" i="5"/>
  <c r="F1970" i="5"/>
  <c r="H1970" i="5"/>
  <c r="E1971" i="5"/>
  <c r="F1971" i="5"/>
  <c r="H1971" i="5"/>
  <c r="E1972" i="5"/>
  <c r="F1972" i="5"/>
  <c r="H1972" i="5"/>
  <c r="E1973" i="5"/>
  <c r="F1973" i="5"/>
  <c r="H1973" i="5"/>
  <c r="E1974" i="5"/>
  <c r="F1974" i="5"/>
  <c r="H1974" i="5"/>
  <c r="E1975" i="5"/>
  <c r="F1975" i="5"/>
  <c r="H1975" i="5"/>
  <c r="E1976" i="5"/>
  <c r="F1976" i="5"/>
  <c r="H1976" i="5"/>
  <c r="E1977" i="5"/>
  <c r="F1977" i="5"/>
  <c r="H1977" i="5"/>
  <c r="E1978" i="5"/>
  <c r="F1978" i="5"/>
  <c r="H1978" i="5"/>
  <c r="E1979" i="5"/>
  <c r="F1979" i="5"/>
  <c r="H1979" i="5"/>
  <c r="E1980" i="5"/>
  <c r="F1980" i="5"/>
  <c r="H1980" i="5"/>
  <c r="E1981" i="5"/>
  <c r="F1981" i="5"/>
  <c r="H1981" i="5"/>
  <c r="E1982" i="5"/>
  <c r="F1982" i="5"/>
  <c r="H1982" i="5"/>
  <c r="E1983" i="5"/>
  <c r="F1983" i="5"/>
  <c r="H1983" i="5"/>
  <c r="E1984" i="5"/>
  <c r="F1984" i="5"/>
  <c r="H1984" i="5"/>
  <c r="E1985" i="5"/>
  <c r="F1985" i="5"/>
  <c r="H1985" i="5"/>
  <c r="E1986" i="5"/>
  <c r="F1986" i="5"/>
  <c r="H1986" i="5"/>
  <c r="E1987" i="5"/>
  <c r="F1987" i="5"/>
  <c r="H1987" i="5"/>
  <c r="E1988" i="5"/>
  <c r="F1988" i="5"/>
  <c r="H1988" i="5"/>
  <c r="E1989" i="5"/>
  <c r="F1989" i="5"/>
  <c r="H1989" i="5"/>
  <c r="E1990" i="5"/>
  <c r="F1990" i="5"/>
  <c r="H1990" i="5"/>
  <c r="E1991" i="5"/>
  <c r="F1991" i="5"/>
  <c r="H1991" i="5"/>
  <c r="E1992" i="5"/>
  <c r="F1992" i="5"/>
  <c r="H1992" i="5"/>
  <c r="E1993" i="5"/>
  <c r="F1993" i="5"/>
  <c r="H1993" i="5"/>
  <c r="E1994" i="5"/>
  <c r="F1994" i="5"/>
  <c r="H1994" i="5"/>
  <c r="E1995" i="5"/>
  <c r="F1995" i="5"/>
  <c r="H1995" i="5"/>
  <c r="E1996" i="5"/>
  <c r="F1996" i="5"/>
  <c r="H1996" i="5"/>
  <c r="E1997" i="5"/>
  <c r="F1997" i="5"/>
  <c r="H1997" i="5"/>
  <c r="E1998" i="5"/>
  <c r="F1998" i="5"/>
  <c r="H1998" i="5"/>
  <c r="E1999" i="5"/>
  <c r="F1999" i="5"/>
  <c r="H1999" i="5"/>
  <c r="E2000" i="5"/>
  <c r="F2000" i="5"/>
  <c r="H2000" i="5"/>
  <c r="E2001" i="5"/>
  <c r="F2001" i="5"/>
  <c r="H2001" i="5"/>
  <c r="E2002" i="5"/>
  <c r="F2002" i="5"/>
  <c r="H2002" i="5"/>
  <c r="E2003" i="5"/>
  <c r="F2003" i="5"/>
  <c r="H2003" i="5"/>
  <c r="E2004" i="5"/>
  <c r="F2004" i="5"/>
  <c r="H2004" i="5"/>
  <c r="E2005" i="5"/>
  <c r="F2005" i="5"/>
  <c r="H2005" i="5"/>
  <c r="E2006" i="5"/>
  <c r="F2006" i="5"/>
  <c r="H2006" i="5"/>
  <c r="E2007" i="5"/>
  <c r="F2007" i="5"/>
  <c r="H2007" i="5"/>
  <c r="E2008" i="5"/>
  <c r="F2008" i="5"/>
  <c r="H2008" i="5"/>
  <c r="E2009" i="5"/>
  <c r="F2009" i="5"/>
  <c r="H2009" i="5"/>
  <c r="E2010" i="5"/>
  <c r="F2010" i="5"/>
  <c r="H2010" i="5"/>
  <c r="E2011" i="5"/>
  <c r="F2011" i="5"/>
  <c r="H2011" i="5"/>
  <c r="E2012" i="5"/>
  <c r="F2012" i="5"/>
  <c r="H2012" i="5"/>
  <c r="E2013" i="5"/>
  <c r="F2013" i="5"/>
  <c r="H2013" i="5"/>
  <c r="E2014" i="5"/>
  <c r="F2014" i="5"/>
  <c r="H2014" i="5"/>
  <c r="E2015" i="5"/>
  <c r="F2015" i="5"/>
  <c r="H2015" i="5"/>
  <c r="E2016" i="5"/>
  <c r="F2016" i="5"/>
  <c r="H2016" i="5"/>
  <c r="E2017" i="5"/>
  <c r="F2017" i="5"/>
  <c r="H2017" i="5"/>
  <c r="E2018" i="5"/>
  <c r="F2018" i="5"/>
  <c r="H2018" i="5"/>
  <c r="E2019" i="5"/>
  <c r="F2019" i="5"/>
  <c r="H2019" i="5"/>
  <c r="E2020" i="5"/>
  <c r="F2020" i="5"/>
  <c r="H2020" i="5"/>
  <c r="E2021" i="5"/>
  <c r="F2021" i="5"/>
  <c r="H2021" i="5"/>
  <c r="E2022" i="5"/>
  <c r="F2022" i="5"/>
  <c r="H2022" i="5"/>
  <c r="E2023" i="5"/>
  <c r="F2023" i="5"/>
  <c r="H2023" i="5"/>
  <c r="E2024" i="5"/>
  <c r="F2024" i="5"/>
  <c r="H2024" i="5"/>
  <c r="E2025" i="5"/>
  <c r="F2025" i="5"/>
  <c r="H2025" i="5"/>
  <c r="E2026" i="5"/>
  <c r="F2026" i="5"/>
  <c r="H2026" i="5"/>
  <c r="E2027" i="5"/>
  <c r="F2027" i="5"/>
  <c r="H2027" i="5"/>
  <c r="E2028" i="5"/>
  <c r="F2028" i="5"/>
  <c r="H2028" i="5"/>
  <c r="E2029" i="5"/>
  <c r="F2029" i="5"/>
  <c r="H2029" i="5"/>
  <c r="E2030" i="5"/>
  <c r="F2030" i="5"/>
  <c r="H2030" i="5"/>
  <c r="E2031" i="5"/>
  <c r="F2031" i="5"/>
  <c r="H2031" i="5"/>
  <c r="E2032" i="5"/>
  <c r="F2032" i="5"/>
  <c r="H2032" i="5"/>
  <c r="E2033" i="5"/>
  <c r="F2033" i="5"/>
  <c r="H2033" i="5"/>
  <c r="E2034" i="5"/>
  <c r="F2034" i="5"/>
  <c r="H2034" i="5"/>
  <c r="E2035" i="5"/>
  <c r="F2035" i="5"/>
  <c r="H2035" i="5"/>
  <c r="E2036" i="5"/>
  <c r="F2036" i="5"/>
  <c r="H2036" i="5"/>
  <c r="E2037" i="5"/>
  <c r="F2037" i="5"/>
  <c r="H2037" i="5"/>
  <c r="E2038" i="5"/>
  <c r="F2038" i="5"/>
  <c r="H2038" i="5"/>
  <c r="E2039" i="5"/>
  <c r="F2039" i="5"/>
  <c r="H2039" i="5"/>
  <c r="E2040" i="5"/>
  <c r="F2040" i="5"/>
  <c r="H2040" i="5"/>
  <c r="E2041" i="5"/>
  <c r="F2041" i="5"/>
  <c r="H2041" i="5"/>
  <c r="E2042" i="5"/>
  <c r="F2042" i="5"/>
  <c r="H2042" i="5"/>
  <c r="E2043" i="5"/>
  <c r="F2043" i="5"/>
  <c r="H2043" i="5"/>
  <c r="E2044" i="5"/>
  <c r="F2044" i="5"/>
  <c r="H2044" i="5"/>
  <c r="E2045" i="5"/>
  <c r="F2045" i="5"/>
  <c r="H2045" i="5"/>
  <c r="E2046" i="5"/>
  <c r="F2046" i="5"/>
  <c r="H2046" i="5"/>
  <c r="E2047" i="5"/>
  <c r="F2047" i="5"/>
  <c r="H2047" i="5"/>
  <c r="E2048" i="5"/>
  <c r="F2048" i="5"/>
  <c r="H2048" i="5"/>
  <c r="E2049" i="5"/>
  <c r="F2049" i="5"/>
  <c r="H2049" i="5"/>
  <c r="E2050" i="5"/>
  <c r="F2050" i="5"/>
  <c r="H2050" i="5"/>
  <c r="E2051" i="5"/>
  <c r="F2051" i="5"/>
  <c r="H2051" i="5"/>
  <c r="E2052" i="5"/>
  <c r="F2052" i="5"/>
  <c r="H2052" i="5"/>
  <c r="E2053" i="5"/>
  <c r="F2053" i="5"/>
  <c r="H2053" i="5"/>
  <c r="E2054" i="5"/>
  <c r="F2054" i="5"/>
  <c r="H2054" i="5"/>
  <c r="E2055" i="5"/>
  <c r="F2055" i="5"/>
  <c r="H2055" i="5"/>
  <c r="E2056" i="5"/>
  <c r="F2056" i="5"/>
  <c r="H2056" i="5"/>
  <c r="E2057" i="5"/>
  <c r="F2057" i="5"/>
  <c r="H2057" i="5"/>
  <c r="E2058" i="5"/>
  <c r="F2058" i="5"/>
  <c r="H2058" i="5"/>
  <c r="E2059" i="5"/>
  <c r="F2059" i="5"/>
  <c r="H2059" i="5"/>
  <c r="E2060" i="5"/>
  <c r="F2060" i="5"/>
  <c r="H2060" i="5"/>
  <c r="E2061" i="5"/>
  <c r="F2061" i="5"/>
  <c r="H2061" i="5"/>
  <c r="E2062" i="5"/>
  <c r="F2062" i="5"/>
  <c r="H2062" i="5"/>
  <c r="E2063" i="5"/>
  <c r="F2063" i="5"/>
  <c r="H2063" i="5"/>
  <c r="E2064" i="5"/>
  <c r="F2064" i="5"/>
  <c r="H2064" i="5"/>
  <c r="E2065" i="5"/>
  <c r="F2065" i="5"/>
  <c r="H2065" i="5"/>
  <c r="E2066" i="5"/>
  <c r="F2066" i="5"/>
  <c r="H2066" i="5"/>
  <c r="E2067" i="5"/>
  <c r="F2067" i="5"/>
  <c r="H2067" i="5"/>
  <c r="E2068" i="5"/>
  <c r="F2068" i="5"/>
  <c r="H2068" i="5"/>
  <c r="E2069" i="5"/>
  <c r="F2069" i="5"/>
  <c r="H2069" i="5"/>
  <c r="E2070" i="5"/>
  <c r="F2070" i="5"/>
  <c r="H2070" i="5"/>
  <c r="E2071" i="5"/>
  <c r="F2071" i="5"/>
  <c r="H2071" i="5"/>
  <c r="E2072" i="5"/>
  <c r="F2072" i="5"/>
  <c r="H2072" i="5"/>
  <c r="E2073" i="5"/>
  <c r="F2073" i="5"/>
  <c r="H2073" i="5"/>
  <c r="E2074" i="5"/>
  <c r="F2074" i="5"/>
  <c r="H2074" i="5"/>
  <c r="E2075" i="5"/>
  <c r="F2075" i="5"/>
  <c r="H2075" i="5"/>
  <c r="C1595" i="5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B1595" i="5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A1595" i="5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L1247" i="5" l="1"/>
  <c r="L1593" i="5"/>
  <c r="M1593" i="5" s="1"/>
  <c r="H1593" i="5"/>
  <c r="F1593" i="5"/>
  <c r="E1593" i="5"/>
  <c r="L1592" i="5"/>
  <c r="M1592" i="5" s="1"/>
  <c r="H1592" i="5"/>
  <c r="F1592" i="5"/>
  <c r="E1592" i="5"/>
  <c r="L1591" i="5"/>
  <c r="M1591" i="5" s="1"/>
  <c r="H1591" i="5"/>
  <c r="F1591" i="5"/>
  <c r="E1591" i="5"/>
  <c r="L1590" i="5"/>
  <c r="M1590" i="5" s="1"/>
  <c r="H1590" i="5"/>
  <c r="F1590" i="5"/>
  <c r="E1590" i="5"/>
  <c r="L1589" i="5"/>
  <c r="M1589" i="5" s="1"/>
  <c r="H1589" i="5"/>
  <c r="G1589" i="5"/>
  <c r="F1589" i="5"/>
  <c r="E1589" i="5"/>
  <c r="L1588" i="5"/>
  <c r="M1588" i="5" s="1"/>
  <c r="H1588" i="5"/>
  <c r="F1588" i="5"/>
  <c r="E1588" i="5"/>
  <c r="L1587" i="5"/>
  <c r="M1587" i="5" s="1"/>
  <c r="H1587" i="5"/>
  <c r="F1587" i="5"/>
  <c r="E1587" i="5"/>
  <c r="L1586" i="5"/>
  <c r="M1586" i="5" s="1"/>
  <c r="H1586" i="5"/>
  <c r="F1586" i="5"/>
  <c r="E1586" i="5"/>
  <c r="L1585" i="5"/>
  <c r="M1585" i="5" s="1"/>
  <c r="H1585" i="5"/>
  <c r="F1585" i="5"/>
  <c r="E1585" i="5"/>
  <c r="L1584" i="5"/>
  <c r="M1584" i="5" s="1"/>
  <c r="H1584" i="5"/>
  <c r="F1584" i="5"/>
  <c r="E1584" i="5"/>
  <c r="L1583" i="5"/>
  <c r="M1583" i="5" s="1"/>
  <c r="H1583" i="5"/>
  <c r="F1583" i="5"/>
  <c r="E1583" i="5"/>
  <c r="L1582" i="5"/>
  <c r="M1582" i="5" s="1"/>
  <c r="H1582" i="5"/>
  <c r="F1582" i="5"/>
  <c r="E1582" i="5"/>
  <c r="L1581" i="5"/>
  <c r="M1581" i="5" s="1"/>
  <c r="H1581" i="5"/>
  <c r="F1581" i="5"/>
  <c r="E1581" i="5"/>
  <c r="L1580" i="5"/>
  <c r="M1580" i="5" s="1"/>
  <c r="H1580" i="5"/>
  <c r="F1580" i="5"/>
  <c r="E1580" i="5"/>
  <c r="L1579" i="5"/>
  <c r="M1579" i="5" s="1"/>
  <c r="H1579" i="5"/>
  <c r="F1579" i="5"/>
  <c r="E1579" i="5"/>
  <c r="L1578" i="5"/>
  <c r="M1578" i="5" s="1"/>
  <c r="H1578" i="5"/>
  <c r="F1578" i="5"/>
  <c r="E1578" i="5"/>
  <c r="L1577" i="5"/>
  <c r="M1577" i="5" s="1"/>
  <c r="H1577" i="5"/>
  <c r="F1577" i="5"/>
  <c r="E1577" i="5"/>
  <c r="L1576" i="5"/>
  <c r="M1576" i="5" s="1"/>
  <c r="H1576" i="5"/>
  <c r="F1576" i="5"/>
  <c r="E1576" i="5"/>
  <c r="L1575" i="5"/>
  <c r="M1575" i="5" s="1"/>
  <c r="H1575" i="5"/>
  <c r="F1575" i="5"/>
  <c r="E1575" i="5"/>
  <c r="L1574" i="5"/>
  <c r="M1574" i="5" s="1"/>
  <c r="H1574" i="5"/>
  <c r="F1574" i="5"/>
  <c r="E1574" i="5"/>
  <c r="L1573" i="5"/>
  <c r="M1573" i="5" s="1"/>
  <c r="H1573" i="5"/>
  <c r="F1573" i="5"/>
  <c r="E1573" i="5"/>
  <c r="L1572" i="5"/>
  <c r="M1572" i="5" s="1"/>
  <c r="H1572" i="5"/>
  <c r="F1572" i="5"/>
  <c r="E1572" i="5"/>
  <c r="L1571" i="5"/>
  <c r="M1571" i="5" s="1"/>
  <c r="H1571" i="5"/>
  <c r="F1571" i="5"/>
  <c r="E1571" i="5"/>
  <c r="L1570" i="5"/>
  <c r="M1570" i="5" s="1"/>
  <c r="H1570" i="5"/>
  <c r="F1570" i="5"/>
  <c r="E1570" i="5"/>
  <c r="L1569" i="5"/>
  <c r="M1569" i="5" s="1"/>
  <c r="H1569" i="5"/>
  <c r="F1569" i="5"/>
  <c r="E1569" i="5"/>
  <c r="L1568" i="5"/>
  <c r="M1568" i="5" s="1"/>
  <c r="H1568" i="5"/>
  <c r="F1568" i="5"/>
  <c r="E1568" i="5"/>
  <c r="L1567" i="5"/>
  <c r="M1567" i="5" s="1"/>
  <c r="H1567" i="5"/>
  <c r="F1567" i="5"/>
  <c r="E1567" i="5"/>
  <c r="L1566" i="5"/>
  <c r="M1566" i="5" s="1"/>
  <c r="H1566" i="5"/>
  <c r="F1566" i="5"/>
  <c r="E1566" i="5"/>
  <c r="L1565" i="5"/>
  <c r="M1565" i="5" s="1"/>
  <c r="H1565" i="5"/>
  <c r="F1565" i="5"/>
  <c r="E1565" i="5"/>
  <c r="L1564" i="5"/>
  <c r="M1564" i="5" s="1"/>
  <c r="H1564" i="5"/>
  <c r="F1564" i="5"/>
  <c r="E1564" i="5"/>
  <c r="L1563" i="5"/>
  <c r="M1563" i="5" s="1"/>
  <c r="H1563" i="5"/>
  <c r="F1563" i="5"/>
  <c r="E1563" i="5"/>
  <c r="L1562" i="5"/>
  <c r="M1562" i="5" s="1"/>
  <c r="H1562" i="5"/>
  <c r="F1562" i="5"/>
  <c r="E1562" i="5"/>
  <c r="L1561" i="5"/>
  <c r="M1561" i="5" s="1"/>
  <c r="H1561" i="5"/>
  <c r="F1561" i="5"/>
  <c r="E1561" i="5"/>
  <c r="L1560" i="5"/>
  <c r="M1560" i="5" s="1"/>
  <c r="H1560" i="5"/>
  <c r="F1560" i="5"/>
  <c r="E1560" i="5"/>
  <c r="L1559" i="5"/>
  <c r="M1559" i="5" s="1"/>
  <c r="H1559" i="5"/>
  <c r="F1559" i="5"/>
  <c r="E1559" i="5"/>
  <c r="L1558" i="5"/>
  <c r="M1558" i="5" s="1"/>
  <c r="H1558" i="5"/>
  <c r="F1558" i="5"/>
  <c r="E1558" i="5"/>
  <c r="L1557" i="5"/>
  <c r="M1557" i="5" s="1"/>
  <c r="H1557" i="5"/>
  <c r="F1557" i="5"/>
  <c r="E1557" i="5"/>
  <c r="L1556" i="5"/>
  <c r="M1556" i="5" s="1"/>
  <c r="H1556" i="5"/>
  <c r="F1556" i="5"/>
  <c r="E1556" i="5"/>
  <c r="L1555" i="5"/>
  <c r="M1555" i="5" s="1"/>
  <c r="H1555" i="5"/>
  <c r="F1555" i="5"/>
  <c r="E1555" i="5"/>
  <c r="L1554" i="5"/>
  <c r="M1554" i="5" s="1"/>
  <c r="H1554" i="5"/>
  <c r="F1554" i="5"/>
  <c r="E1554" i="5"/>
  <c r="L1553" i="5"/>
  <c r="M1553" i="5" s="1"/>
  <c r="H1553" i="5"/>
  <c r="F1553" i="5"/>
  <c r="E1553" i="5"/>
  <c r="L1552" i="5"/>
  <c r="M1552" i="5" s="1"/>
  <c r="H1552" i="5"/>
  <c r="F1552" i="5"/>
  <c r="E1552" i="5"/>
  <c r="L1551" i="5"/>
  <c r="M1551" i="5" s="1"/>
  <c r="H1551" i="5"/>
  <c r="F1551" i="5"/>
  <c r="E1551" i="5"/>
  <c r="L1550" i="5"/>
  <c r="M1550" i="5" s="1"/>
  <c r="H1550" i="5"/>
  <c r="F1550" i="5"/>
  <c r="E1550" i="5"/>
  <c r="L1549" i="5"/>
  <c r="M1549" i="5" s="1"/>
  <c r="H1549" i="5"/>
  <c r="F1549" i="5"/>
  <c r="E1549" i="5"/>
  <c r="L1548" i="5"/>
  <c r="M1548" i="5" s="1"/>
  <c r="H1548" i="5"/>
  <c r="F1548" i="5"/>
  <c r="E1548" i="5"/>
  <c r="L1547" i="5"/>
  <c r="M1547" i="5" s="1"/>
  <c r="H1547" i="5"/>
  <c r="F1547" i="5"/>
  <c r="E1547" i="5"/>
  <c r="L1546" i="5"/>
  <c r="M1546" i="5" s="1"/>
  <c r="H1546" i="5"/>
  <c r="F1546" i="5"/>
  <c r="E1546" i="5"/>
  <c r="L1545" i="5"/>
  <c r="M1545" i="5" s="1"/>
  <c r="H1545" i="5"/>
  <c r="F1545" i="5"/>
  <c r="E1545" i="5"/>
  <c r="L1544" i="5"/>
  <c r="M1544" i="5" s="1"/>
  <c r="H1544" i="5"/>
  <c r="F1544" i="5"/>
  <c r="E1544" i="5"/>
  <c r="L1543" i="5"/>
  <c r="M1543" i="5" s="1"/>
  <c r="H1543" i="5"/>
  <c r="F1543" i="5"/>
  <c r="E1543" i="5"/>
  <c r="L1542" i="5"/>
  <c r="M1542" i="5" s="1"/>
  <c r="H1542" i="5"/>
  <c r="F1542" i="5"/>
  <c r="E1542" i="5"/>
  <c r="L1541" i="5"/>
  <c r="M1541" i="5" s="1"/>
  <c r="H1541" i="5"/>
  <c r="F1541" i="5"/>
  <c r="E1541" i="5"/>
  <c r="L1540" i="5"/>
  <c r="M1540" i="5" s="1"/>
  <c r="H1540" i="5"/>
  <c r="F1540" i="5"/>
  <c r="E1540" i="5"/>
  <c r="L1539" i="5"/>
  <c r="M1539" i="5" s="1"/>
  <c r="H1539" i="5"/>
  <c r="F1539" i="5"/>
  <c r="E1539" i="5"/>
  <c r="L1538" i="5"/>
  <c r="M1538" i="5" s="1"/>
  <c r="H1538" i="5"/>
  <c r="F1538" i="5"/>
  <c r="E1538" i="5"/>
  <c r="L1537" i="5"/>
  <c r="M1537" i="5" s="1"/>
  <c r="H1537" i="5"/>
  <c r="F1537" i="5"/>
  <c r="E1537" i="5"/>
  <c r="L1536" i="5"/>
  <c r="M1536" i="5" s="1"/>
  <c r="H1536" i="5"/>
  <c r="F1536" i="5"/>
  <c r="E1536" i="5"/>
  <c r="L1535" i="5"/>
  <c r="M1535" i="5" s="1"/>
  <c r="H1535" i="5"/>
  <c r="F1535" i="5"/>
  <c r="E1535" i="5"/>
  <c r="L1534" i="5"/>
  <c r="M1534" i="5" s="1"/>
  <c r="H1534" i="5"/>
  <c r="F1534" i="5"/>
  <c r="E1534" i="5"/>
  <c r="L1533" i="5"/>
  <c r="M1533" i="5" s="1"/>
  <c r="H1533" i="5"/>
  <c r="F1533" i="5"/>
  <c r="E1533" i="5"/>
  <c r="L1532" i="5"/>
  <c r="M1532" i="5" s="1"/>
  <c r="H1532" i="5"/>
  <c r="F1532" i="5"/>
  <c r="E1532" i="5"/>
  <c r="L1531" i="5"/>
  <c r="M1531" i="5" s="1"/>
  <c r="H1531" i="5"/>
  <c r="F1531" i="5"/>
  <c r="E1531" i="5"/>
  <c r="L1530" i="5"/>
  <c r="M1530" i="5" s="1"/>
  <c r="H1530" i="5"/>
  <c r="F1530" i="5"/>
  <c r="E1530" i="5"/>
  <c r="L1529" i="5"/>
  <c r="M1529" i="5" s="1"/>
  <c r="H1529" i="5"/>
  <c r="F1529" i="5"/>
  <c r="E1529" i="5"/>
  <c r="L1528" i="5"/>
  <c r="M1528" i="5" s="1"/>
  <c r="H1528" i="5"/>
  <c r="F1528" i="5"/>
  <c r="E1528" i="5"/>
  <c r="L1527" i="5"/>
  <c r="M1527" i="5" s="1"/>
  <c r="H1527" i="5"/>
  <c r="F1527" i="5"/>
  <c r="E1527" i="5"/>
  <c r="L1526" i="5"/>
  <c r="M1526" i="5" s="1"/>
  <c r="H1526" i="5"/>
  <c r="F1526" i="5"/>
  <c r="E1526" i="5"/>
  <c r="L1525" i="5"/>
  <c r="M1525" i="5" s="1"/>
  <c r="H1525" i="5"/>
  <c r="F1525" i="5"/>
  <c r="E1525" i="5"/>
  <c r="L1524" i="5"/>
  <c r="M1524" i="5" s="1"/>
  <c r="H1524" i="5"/>
  <c r="F1524" i="5"/>
  <c r="E1524" i="5"/>
  <c r="L1523" i="5"/>
  <c r="M1523" i="5" s="1"/>
  <c r="H1523" i="5"/>
  <c r="F1523" i="5"/>
  <c r="E1523" i="5"/>
  <c r="L1522" i="5"/>
  <c r="M1522" i="5" s="1"/>
  <c r="H1522" i="5"/>
  <c r="F1522" i="5"/>
  <c r="E1522" i="5"/>
  <c r="L1521" i="5"/>
  <c r="M1521" i="5" s="1"/>
  <c r="H1521" i="5"/>
  <c r="F1521" i="5"/>
  <c r="E1521" i="5"/>
  <c r="L1520" i="5"/>
  <c r="M1520" i="5" s="1"/>
  <c r="H1520" i="5"/>
  <c r="F1520" i="5"/>
  <c r="E1520" i="5"/>
  <c r="L1519" i="5"/>
  <c r="M1519" i="5" s="1"/>
  <c r="H1519" i="5"/>
  <c r="F1519" i="5"/>
  <c r="E1519" i="5"/>
  <c r="L1518" i="5"/>
  <c r="M1518" i="5" s="1"/>
  <c r="H1518" i="5"/>
  <c r="F1518" i="5"/>
  <c r="E1518" i="5"/>
  <c r="L1517" i="5"/>
  <c r="M1517" i="5" s="1"/>
  <c r="H1517" i="5"/>
  <c r="F1517" i="5"/>
  <c r="E1517" i="5"/>
  <c r="L1516" i="5"/>
  <c r="M1516" i="5" s="1"/>
  <c r="H1516" i="5"/>
  <c r="F1516" i="5"/>
  <c r="E1516" i="5"/>
  <c r="L1515" i="5"/>
  <c r="M1515" i="5" s="1"/>
  <c r="H1515" i="5"/>
  <c r="F1515" i="5"/>
  <c r="E1515" i="5"/>
  <c r="L1514" i="5"/>
  <c r="M1514" i="5" s="1"/>
  <c r="H1514" i="5"/>
  <c r="F1514" i="5"/>
  <c r="E1514" i="5"/>
  <c r="L1513" i="5"/>
  <c r="M1513" i="5" s="1"/>
  <c r="H1513" i="5"/>
  <c r="F1513" i="5"/>
  <c r="E1513" i="5"/>
  <c r="L1512" i="5"/>
  <c r="M1512" i="5" s="1"/>
  <c r="H1512" i="5"/>
  <c r="F1512" i="5"/>
  <c r="E1512" i="5"/>
  <c r="L1511" i="5"/>
  <c r="M1511" i="5" s="1"/>
  <c r="H1511" i="5"/>
  <c r="F1511" i="5"/>
  <c r="E1511" i="5"/>
  <c r="L1510" i="5"/>
  <c r="M1510" i="5" s="1"/>
  <c r="H1510" i="5"/>
  <c r="F1510" i="5"/>
  <c r="E1510" i="5"/>
  <c r="L1509" i="5"/>
  <c r="M1509" i="5" s="1"/>
  <c r="H1509" i="5"/>
  <c r="F1509" i="5"/>
  <c r="E1509" i="5"/>
  <c r="L1508" i="5"/>
  <c r="M1508" i="5" s="1"/>
  <c r="H1508" i="5"/>
  <c r="F1508" i="5"/>
  <c r="E1508" i="5"/>
  <c r="L1507" i="5"/>
  <c r="M1507" i="5" s="1"/>
  <c r="H1507" i="5"/>
  <c r="F1507" i="5"/>
  <c r="E1507" i="5"/>
  <c r="L1506" i="5"/>
  <c r="M1506" i="5" s="1"/>
  <c r="H1506" i="5"/>
  <c r="F1506" i="5"/>
  <c r="E1506" i="5"/>
  <c r="L1505" i="5"/>
  <c r="M1505" i="5" s="1"/>
  <c r="H1505" i="5"/>
  <c r="F1505" i="5"/>
  <c r="E1505" i="5"/>
  <c r="L1504" i="5"/>
  <c r="M1504" i="5" s="1"/>
  <c r="H1504" i="5"/>
  <c r="F1504" i="5"/>
  <c r="E1504" i="5"/>
  <c r="L1503" i="5"/>
  <c r="M1503" i="5" s="1"/>
  <c r="H1503" i="5"/>
  <c r="F1503" i="5"/>
  <c r="E1503" i="5"/>
  <c r="L1502" i="5"/>
  <c r="M1502" i="5" s="1"/>
  <c r="H1502" i="5"/>
  <c r="F1502" i="5"/>
  <c r="E1502" i="5"/>
  <c r="L1501" i="5"/>
  <c r="M1501" i="5" s="1"/>
  <c r="H1501" i="5"/>
  <c r="F1501" i="5"/>
  <c r="E1501" i="5"/>
  <c r="L1500" i="5"/>
  <c r="M1500" i="5" s="1"/>
  <c r="H1500" i="5"/>
  <c r="F1500" i="5"/>
  <c r="E1500" i="5"/>
  <c r="L1499" i="5"/>
  <c r="M1499" i="5" s="1"/>
  <c r="H1499" i="5"/>
  <c r="F1499" i="5"/>
  <c r="E1499" i="5"/>
  <c r="L1498" i="5"/>
  <c r="M1498" i="5" s="1"/>
  <c r="H1498" i="5"/>
  <c r="F1498" i="5"/>
  <c r="E1498" i="5"/>
  <c r="L1497" i="5"/>
  <c r="M1497" i="5" s="1"/>
  <c r="H1497" i="5"/>
  <c r="F1497" i="5"/>
  <c r="E1497" i="5"/>
  <c r="L1496" i="5"/>
  <c r="M1496" i="5" s="1"/>
  <c r="H1496" i="5"/>
  <c r="F1496" i="5"/>
  <c r="E1496" i="5"/>
  <c r="L1495" i="5"/>
  <c r="M1495" i="5" s="1"/>
  <c r="H1495" i="5"/>
  <c r="F1495" i="5"/>
  <c r="E1495" i="5"/>
  <c r="L1494" i="5"/>
  <c r="M1494" i="5" s="1"/>
  <c r="H1494" i="5"/>
  <c r="F1494" i="5"/>
  <c r="E1494" i="5"/>
  <c r="L1493" i="5"/>
  <c r="M1493" i="5" s="1"/>
  <c r="H1493" i="5"/>
  <c r="F1493" i="5"/>
  <c r="E1493" i="5"/>
  <c r="L1492" i="5"/>
  <c r="M1492" i="5" s="1"/>
  <c r="H1492" i="5"/>
  <c r="F1492" i="5"/>
  <c r="E1492" i="5"/>
  <c r="L1491" i="5"/>
  <c r="M1491" i="5" s="1"/>
  <c r="H1491" i="5"/>
  <c r="F1491" i="5"/>
  <c r="E1491" i="5"/>
  <c r="L1490" i="5"/>
  <c r="M1490" i="5" s="1"/>
  <c r="H1490" i="5"/>
  <c r="F1490" i="5"/>
  <c r="E1490" i="5"/>
  <c r="L1489" i="5"/>
  <c r="M1489" i="5" s="1"/>
  <c r="H1489" i="5"/>
  <c r="F1489" i="5"/>
  <c r="E1489" i="5"/>
  <c r="L1488" i="5"/>
  <c r="M1488" i="5" s="1"/>
  <c r="H1488" i="5"/>
  <c r="F1488" i="5"/>
  <c r="E1488" i="5"/>
  <c r="L1487" i="5"/>
  <c r="M1487" i="5" s="1"/>
  <c r="H1487" i="5"/>
  <c r="F1487" i="5"/>
  <c r="E1487" i="5"/>
  <c r="L1486" i="5"/>
  <c r="M1486" i="5" s="1"/>
  <c r="H1486" i="5"/>
  <c r="F1486" i="5"/>
  <c r="E1486" i="5"/>
  <c r="L1485" i="5"/>
  <c r="M1485" i="5" s="1"/>
  <c r="H1485" i="5"/>
  <c r="F1485" i="5"/>
  <c r="E1485" i="5"/>
  <c r="L1484" i="5"/>
  <c r="M1484" i="5" s="1"/>
  <c r="H1484" i="5"/>
  <c r="F1484" i="5"/>
  <c r="E1484" i="5"/>
  <c r="L1483" i="5"/>
  <c r="M1483" i="5" s="1"/>
  <c r="H1483" i="5"/>
  <c r="F1483" i="5"/>
  <c r="E1483" i="5"/>
  <c r="L1482" i="5"/>
  <c r="M1482" i="5" s="1"/>
  <c r="H1482" i="5"/>
  <c r="F1482" i="5"/>
  <c r="E1482" i="5"/>
  <c r="L1481" i="5"/>
  <c r="M1481" i="5" s="1"/>
  <c r="H1481" i="5"/>
  <c r="F1481" i="5"/>
  <c r="E1481" i="5"/>
  <c r="L1480" i="5"/>
  <c r="M1480" i="5" s="1"/>
  <c r="H1480" i="5"/>
  <c r="F1480" i="5"/>
  <c r="E1480" i="5"/>
  <c r="L1479" i="5"/>
  <c r="M1479" i="5" s="1"/>
  <c r="H1479" i="5"/>
  <c r="F1479" i="5"/>
  <c r="E1479" i="5"/>
  <c r="L1478" i="5"/>
  <c r="M1478" i="5" s="1"/>
  <c r="H1478" i="5"/>
  <c r="F1478" i="5"/>
  <c r="E1478" i="5"/>
  <c r="L1477" i="5"/>
  <c r="M1477" i="5" s="1"/>
  <c r="H1477" i="5"/>
  <c r="F1477" i="5"/>
  <c r="E1477" i="5"/>
  <c r="L1476" i="5"/>
  <c r="M1476" i="5" s="1"/>
  <c r="H1476" i="5"/>
  <c r="F1476" i="5"/>
  <c r="E1476" i="5"/>
  <c r="L1475" i="5"/>
  <c r="M1475" i="5" s="1"/>
  <c r="H1475" i="5"/>
  <c r="F1475" i="5"/>
  <c r="E1475" i="5"/>
  <c r="L1474" i="5"/>
  <c r="M1474" i="5" s="1"/>
  <c r="H1474" i="5"/>
  <c r="F1474" i="5"/>
  <c r="E1474" i="5"/>
  <c r="L1473" i="5"/>
  <c r="M1473" i="5" s="1"/>
  <c r="H1473" i="5"/>
  <c r="F1473" i="5"/>
  <c r="E1473" i="5"/>
  <c r="L1472" i="5"/>
  <c r="M1472" i="5" s="1"/>
  <c r="H1472" i="5"/>
  <c r="F1472" i="5"/>
  <c r="E1472" i="5"/>
  <c r="L1471" i="5"/>
  <c r="M1471" i="5" s="1"/>
  <c r="H1471" i="5"/>
  <c r="F1471" i="5"/>
  <c r="E1471" i="5"/>
  <c r="L1470" i="5"/>
  <c r="M1470" i="5" s="1"/>
  <c r="H1470" i="5"/>
  <c r="F1470" i="5"/>
  <c r="E1470" i="5"/>
  <c r="L1469" i="5"/>
  <c r="M1469" i="5" s="1"/>
  <c r="H1469" i="5"/>
  <c r="F1469" i="5"/>
  <c r="E1469" i="5"/>
  <c r="L1468" i="5"/>
  <c r="M1468" i="5" s="1"/>
  <c r="H1468" i="5"/>
  <c r="F1468" i="5"/>
  <c r="E1468" i="5"/>
  <c r="L1467" i="5"/>
  <c r="M1467" i="5" s="1"/>
  <c r="H1467" i="5"/>
  <c r="F1467" i="5"/>
  <c r="E1467" i="5"/>
  <c r="L1466" i="5"/>
  <c r="M1466" i="5" s="1"/>
  <c r="H1466" i="5"/>
  <c r="F1466" i="5"/>
  <c r="E1466" i="5"/>
  <c r="L1465" i="5"/>
  <c r="M1465" i="5" s="1"/>
  <c r="H1465" i="5"/>
  <c r="F1465" i="5"/>
  <c r="E1465" i="5"/>
  <c r="L1464" i="5"/>
  <c r="M1464" i="5" s="1"/>
  <c r="H1464" i="5"/>
  <c r="F1464" i="5"/>
  <c r="E1464" i="5"/>
  <c r="L1463" i="5"/>
  <c r="M1463" i="5" s="1"/>
  <c r="H1463" i="5"/>
  <c r="F1463" i="5"/>
  <c r="E1463" i="5"/>
  <c r="L1462" i="5"/>
  <c r="M1462" i="5" s="1"/>
  <c r="H1462" i="5"/>
  <c r="F1462" i="5"/>
  <c r="E1462" i="5"/>
  <c r="L1461" i="5"/>
  <c r="M1461" i="5" s="1"/>
  <c r="H1461" i="5"/>
  <c r="F1461" i="5"/>
  <c r="E1461" i="5"/>
  <c r="L1460" i="5"/>
  <c r="M1460" i="5" s="1"/>
  <c r="H1460" i="5"/>
  <c r="F1460" i="5"/>
  <c r="E1460" i="5"/>
  <c r="L1459" i="5"/>
  <c r="M1459" i="5" s="1"/>
  <c r="H1459" i="5"/>
  <c r="F1459" i="5"/>
  <c r="E1459" i="5"/>
  <c r="L1458" i="5"/>
  <c r="M1458" i="5" s="1"/>
  <c r="H1458" i="5"/>
  <c r="F1458" i="5"/>
  <c r="E1458" i="5"/>
  <c r="L1457" i="5"/>
  <c r="M1457" i="5" s="1"/>
  <c r="H1457" i="5"/>
  <c r="F1457" i="5"/>
  <c r="E1457" i="5"/>
  <c r="L1456" i="5"/>
  <c r="M1456" i="5" s="1"/>
  <c r="H1456" i="5"/>
  <c r="F1456" i="5"/>
  <c r="E1456" i="5"/>
  <c r="L1455" i="5"/>
  <c r="M1455" i="5" s="1"/>
  <c r="H1455" i="5"/>
  <c r="F1455" i="5"/>
  <c r="E1455" i="5"/>
  <c r="L1454" i="5"/>
  <c r="M1454" i="5" s="1"/>
  <c r="H1454" i="5"/>
  <c r="F1454" i="5"/>
  <c r="E1454" i="5"/>
  <c r="L1453" i="5"/>
  <c r="M1453" i="5" s="1"/>
  <c r="H1453" i="5"/>
  <c r="F1453" i="5"/>
  <c r="E1453" i="5"/>
  <c r="L1452" i="5"/>
  <c r="M1452" i="5" s="1"/>
  <c r="H1452" i="5"/>
  <c r="F1452" i="5"/>
  <c r="E1452" i="5"/>
  <c r="L1451" i="5"/>
  <c r="M1451" i="5" s="1"/>
  <c r="H1451" i="5"/>
  <c r="F1451" i="5"/>
  <c r="E1451" i="5"/>
  <c r="L1450" i="5"/>
  <c r="M1450" i="5" s="1"/>
  <c r="H1450" i="5"/>
  <c r="F1450" i="5"/>
  <c r="E1450" i="5"/>
  <c r="L1449" i="5"/>
  <c r="M1449" i="5" s="1"/>
  <c r="H1449" i="5"/>
  <c r="F1449" i="5"/>
  <c r="E1449" i="5"/>
  <c r="L1448" i="5"/>
  <c r="M1448" i="5" s="1"/>
  <c r="H1448" i="5"/>
  <c r="F1448" i="5"/>
  <c r="E1448" i="5"/>
  <c r="L1447" i="5"/>
  <c r="M1447" i="5" s="1"/>
  <c r="H1447" i="5"/>
  <c r="F1447" i="5"/>
  <c r="E1447" i="5"/>
  <c r="L1446" i="5"/>
  <c r="M1446" i="5" s="1"/>
  <c r="H1446" i="5"/>
  <c r="F1446" i="5"/>
  <c r="E1446" i="5"/>
  <c r="L1445" i="5"/>
  <c r="M1445" i="5" s="1"/>
  <c r="H1445" i="5"/>
  <c r="F1445" i="5"/>
  <c r="E1445" i="5"/>
  <c r="L1444" i="5"/>
  <c r="M1444" i="5" s="1"/>
  <c r="H1444" i="5"/>
  <c r="F1444" i="5"/>
  <c r="E1444" i="5"/>
  <c r="L1443" i="5"/>
  <c r="M1443" i="5" s="1"/>
  <c r="H1443" i="5"/>
  <c r="F1443" i="5"/>
  <c r="E1443" i="5"/>
  <c r="L1442" i="5"/>
  <c r="M1442" i="5" s="1"/>
  <c r="H1442" i="5"/>
  <c r="F1442" i="5"/>
  <c r="E1442" i="5"/>
  <c r="L1441" i="5"/>
  <c r="M1441" i="5" s="1"/>
  <c r="H1441" i="5"/>
  <c r="F1441" i="5"/>
  <c r="E1441" i="5"/>
  <c r="L1440" i="5"/>
  <c r="M1440" i="5" s="1"/>
  <c r="H1440" i="5"/>
  <c r="F1440" i="5"/>
  <c r="E1440" i="5"/>
  <c r="L1439" i="5"/>
  <c r="M1439" i="5" s="1"/>
  <c r="H1439" i="5"/>
  <c r="F1439" i="5"/>
  <c r="E1439" i="5"/>
  <c r="L1438" i="5"/>
  <c r="M1438" i="5" s="1"/>
  <c r="H1438" i="5"/>
  <c r="F1438" i="5"/>
  <c r="E1438" i="5"/>
  <c r="L1437" i="5"/>
  <c r="M1437" i="5" s="1"/>
  <c r="H1437" i="5"/>
  <c r="F1437" i="5"/>
  <c r="E1437" i="5"/>
  <c r="L1436" i="5"/>
  <c r="M1436" i="5" s="1"/>
  <c r="H1436" i="5"/>
  <c r="F1436" i="5"/>
  <c r="E1436" i="5"/>
  <c r="L1435" i="5"/>
  <c r="M1435" i="5" s="1"/>
  <c r="H1435" i="5"/>
  <c r="F1435" i="5"/>
  <c r="E1435" i="5"/>
  <c r="L1434" i="5"/>
  <c r="M1434" i="5" s="1"/>
  <c r="H1434" i="5"/>
  <c r="F1434" i="5"/>
  <c r="E1434" i="5"/>
  <c r="L1433" i="5"/>
  <c r="M1433" i="5" s="1"/>
  <c r="H1433" i="5"/>
  <c r="F1433" i="5"/>
  <c r="E1433" i="5"/>
  <c r="L1432" i="5"/>
  <c r="M1432" i="5" s="1"/>
  <c r="H1432" i="5"/>
  <c r="F1432" i="5"/>
  <c r="E1432" i="5"/>
  <c r="L1431" i="5"/>
  <c r="M1431" i="5" s="1"/>
  <c r="H1431" i="5"/>
  <c r="F1431" i="5"/>
  <c r="E1431" i="5"/>
  <c r="L1430" i="5"/>
  <c r="M1430" i="5" s="1"/>
  <c r="H1430" i="5"/>
  <c r="F1430" i="5"/>
  <c r="E1430" i="5"/>
  <c r="L1429" i="5"/>
  <c r="M1429" i="5" s="1"/>
  <c r="H1429" i="5"/>
  <c r="F1429" i="5"/>
  <c r="E1429" i="5"/>
  <c r="L1428" i="5"/>
  <c r="M1428" i="5" s="1"/>
  <c r="H1428" i="5"/>
  <c r="F1428" i="5"/>
  <c r="E1428" i="5"/>
  <c r="L1427" i="5"/>
  <c r="M1427" i="5" s="1"/>
  <c r="H1427" i="5"/>
  <c r="F1427" i="5"/>
  <c r="E1427" i="5"/>
  <c r="L1426" i="5"/>
  <c r="M1426" i="5" s="1"/>
  <c r="H1426" i="5"/>
  <c r="F1426" i="5"/>
  <c r="E1426" i="5"/>
  <c r="L1425" i="5"/>
  <c r="M1425" i="5" s="1"/>
  <c r="H1425" i="5"/>
  <c r="F1425" i="5"/>
  <c r="E1425" i="5"/>
  <c r="L1424" i="5"/>
  <c r="M1424" i="5" s="1"/>
  <c r="H1424" i="5"/>
  <c r="F1424" i="5"/>
  <c r="E1424" i="5"/>
  <c r="L1423" i="5"/>
  <c r="M1423" i="5" s="1"/>
  <c r="H1423" i="5"/>
  <c r="F1423" i="5"/>
  <c r="E1423" i="5"/>
  <c r="L1422" i="5"/>
  <c r="M1422" i="5" s="1"/>
  <c r="H1422" i="5"/>
  <c r="F1422" i="5"/>
  <c r="E1422" i="5"/>
  <c r="L1421" i="5"/>
  <c r="M1421" i="5" s="1"/>
  <c r="H1421" i="5"/>
  <c r="F1421" i="5"/>
  <c r="E1421" i="5"/>
  <c r="L1420" i="5"/>
  <c r="M1420" i="5" s="1"/>
  <c r="H1420" i="5"/>
  <c r="F1420" i="5"/>
  <c r="E1420" i="5"/>
  <c r="L1419" i="5"/>
  <c r="M1419" i="5" s="1"/>
  <c r="H1419" i="5"/>
  <c r="F1419" i="5"/>
  <c r="E1419" i="5"/>
  <c r="L1418" i="5"/>
  <c r="M1418" i="5" s="1"/>
  <c r="H1418" i="5"/>
  <c r="F1418" i="5"/>
  <c r="E1418" i="5"/>
  <c r="L1417" i="5"/>
  <c r="M1417" i="5" s="1"/>
  <c r="H1417" i="5"/>
  <c r="F1417" i="5"/>
  <c r="E1417" i="5"/>
  <c r="L1416" i="5"/>
  <c r="M1416" i="5" s="1"/>
  <c r="H1416" i="5"/>
  <c r="F1416" i="5"/>
  <c r="E1416" i="5"/>
  <c r="L1415" i="5"/>
  <c r="M1415" i="5" s="1"/>
  <c r="H1415" i="5"/>
  <c r="F1415" i="5"/>
  <c r="E1415" i="5"/>
  <c r="L1414" i="5"/>
  <c r="M1414" i="5" s="1"/>
  <c r="H1414" i="5"/>
  <c r="F1414" i="5"/>
  <c r="E1414" i="5"/>
  <c r="L1413" i="5"/>
  <c r="M1413" i="5" s="1"/>
  <c r="H1413" i="5"/>
  <c r="F1413" i="5"/>
  <c r="E1413" i="5"/>
  <c r="L1412" i="5"/>
  <c r="M1412" i="5" s="1"/>
  <c r="H1412" i="5"/>
  <c r="F1412" i="5"/>
  <c r="E1412" i="5"/>
  <c r="L1411" i="5"/>
  <c r="M1411" i="5" s="1"/>
  <c r="H1411" i="5"/>
  <c r="F1411" i="5"/>
  <c r="E1411" i="5"/>
  <c r="L1410" i="5"/>
  <c r="M1410" i="5" s="1"/>
  <c r="H1410" i="5"/>
  <c r="F1410" i="5"/>
  <c r="E1410" i="5"/>
  <c r="L1409" i="5"/>
  <c r="M1409" i="5" s="1"/>
  <c r="H1409" i="5"/>
  <c r="F1409" i="5"/>
  <c r="E1409" i="5"/>
  <c r="L1408" i="5"/>
  <c r="M1408" i="5" s="1"/>
  <c r="H1408" i="5"/>
  <c r="F1408" i="5"/>
  <c r="E1408" i="5"/>
  <c r="L1407" i="5"/>
  <c r="M1407" i="5" s="1"/>
  <c r="H1407" i="5"/>
  <c r="F1407" i="5"/>
  <c r="E1407" i="5"/>
  <c r="L1406" i="5"/>
  <c r="M1406" i="5" s="1"/>
  <c r="H1406" i="5"/>
  <c r="F1406" i="5"/>
  <c r="E1406" i="5"/>
  <c r="L1405" i="5"/>
  <c r="M1405" i="5" s="1"/>
  <c r="H1405" i="5"/>
  <c r="F1405" i="5"/>
  <c r="E1405" i="5"/>
  <c r="L1404" i="5"/>
  <c r="M1404" i="5" s="1"/>
  <c r="H1404" i="5"/>
  <c r="F1404" i="5"/>
  <c r="E1404" i="5"/>
  <c r="L1403" i="5"/>
  <c r="M1403" i="5" s="1"/>
  <c r="H1403" i="5"/>
  <c r="F1403" i="5"/>
  <c r="E1403" i="5"/>
  <c r="L1402" i="5"/>
  <c r="M1402" i="5" s="1"/>
  <c r="H1402" i="5"/>
  <c r="F1402" i="5"/>
  <c r="E1402" i="5"/>
  <c r="L1401" i="5"/>
  <c r="M1401" i="5" s="1"/>
  <c r="H1401" i="5"/>
  <c r="F1401" i="5"/>
  <c r="E1401" i="5"/>
  <c r="L1400" i="5"/>
  <c r="M1400" i="5" s="1"/>
  <c r="H1400" i="5"/>
  <c r="F1400" i="5"/>
  <c r="E1400" i="5"/>
  <c r="L1399" i="5"/>
  <c r="M1399" i="5" s="1"/>
  <c r="H1399" i="5"/>
  <c r="F1399" i="5"/>
  <c r="E1399" i="5"/>
  <c r="L1398" i="5"/>
  <c r="M1398" i="5" s="1"/>
  <c r="H1398" i="5"/>
  <c r="F1398" i="5"/>
  <c r="E1398" i="5"/>
  <c r="L1397" i="5"/>
  <c r="M1397" i="5" s="1"/>
  <c r="H1397" i="5"/>
  <c r="F1397" i="5"/>
  <c r="E1397" i="5"/>
  <c r="L1396" i="5"/>
  <c r="M1396" i="5" s="1"/>
  <c r="H1396" i="5"/>
  <c r="F1396" i="5"/>
  <c r="E1396" i="5"/>
  <c r="L1395" i="5"/>
  <c r="M1395" i="5" s="1"/>
  <c r="H1395" i="5"/>
  <c r="F1395" i="5"/>
  <c r="E1395" i="5"/>
  <c r="L1394" i="5"/>
  <c r="M1394" i="5" s="1"/>
  <c r="H1394" i="5"/>
  <c r="F1394" i="5"/>
  <c r="E1394" i="5"/>
  <c r="L1393" i="5"/>
  <c r="M1393" i="5" s="1"/>
  <c r="H1393" i="5"/>
  <c r="F1393" i="5"/>
  <c r="E1393" i="5"/>
  <c r="L1392" i="5"/>
  <c r="M1392" i="5" s="1"/>
  <c r="H1392" i="5"/>
  <c r="F1392" i="5"/>
  <c r="E1392" i="5"/>
  <c r="L1391" i="5"/>
  <c r="M1391" i="5" s="1"/>
  <c r="H1391" i="5"/>
  <c r="F1391" i="5"/>
  <c r="E1391" i="5"/>
  <c r="L1390" i="5"/>
  <c r="M1390" i="5" s="1"/>
  <c r="H1390" i="5"/>
  <c r="F1390" i="5"/>
  <c r="E1390" i="5"/>
  <c r="L1389" i="5"/>
  <c r="M1389" i="5" s="1"/>
  <c r="H1389" i="5"/>
  <c r="F1389" i="5"/>
  <c r="E1389" i="5"/>
  <c r="L1388" i="5"/>
  <c r="M1388" i="5" s="1"/>
  <c r="H1388" i="5"/>
  <c r="F1388" i="5"/>
  <c r="E1388" i="5"/>
  <c r="L1387" i="5"/>
  <c r="M1387" i="5" s="1"/>
  <c r="H1387" i="5"/>
  <c r="F1387" i="5"/>
  <c r="E1387" i="5"/>
  <c r="L1386" i="5"/>
  <c r="M1386" i="5" s="1"/>
  <c r="H1386" i="5"/>
  <c r="F1386" i="5"/>
  <c r="E1386" i="5"/>
  <c r="L1385" i="5"/>
  <c r="M1385" i="5" s="1"/>
  <c r="H1385" i="5"/>
  <c r="F1385" i="5"/>
  <c r="E1385" i="5"/>
  <c r="L1384" i="5"/>
  <c r="M1384" i="5" s="1"/>
  <c r="H1384" i="5"/>
  <c r="F1384" i="5"/>
  <c r="E1384" i="5"/>
  <c r="L1383" i="5"/>
  <c r="M1383" i="5" s="1"/>
  <c r="H1383" i="5"/>
  <c r="F1383" i="5"/>
  <c r="E1383" i="5"/>
  <c r="L1382" i="5"/>
  <c r="M1382" i="5" s="1"/>
  <c r="H1382" i="5"/>
  <c r="F1382" i="5"/>
  <c r="E1382" i="5"/>
  <c r="L1381" i="5"/>
  <c r="M1381" i="5" s="1"/>
  <c r="H1381" i="5"/>
  <c r="F1381" i="5"/>
  <c r="E1381" i="5"/>
  <c r="L1380" i="5"/>
  <c r="M1380" i="5" s="1"/>
  <c r="H1380" i="5"/>
  <c r="F1380" i="5"/>
  <c r="E1380" i="5"/>
  <c r="L1379" i="5"/>
  <c r="M1379" i="5" s="1"/>
  <c r="H1379" i="5"/>
  <c r="F1379" i="5"/>
  <c r="E1379" i="5"/>
  <c r="L1378" i="5"/>
  <c r="M1378" i="5" s="1"/>
  <c r="H1378" i="5"/>
  <c r="F1378" i="5"/>
  <c r="E1378" i="5"/>
  <c r="L1377" i="5"/>
  <c r="M1377" i="5" s="1"/>
  <c r="H1377" i="5"/>
  <c r="F1377" i="5"/>
  <c r="E1377" i="5"/>
  <c r="L1376" i="5"/>
  <c r="M1376" i="5" s="1"/>
  <c r="H1376" i="5"/>
  <c r="F1376" i="5"/>
  <c r="E1376" i="5"/>
  <c r="L1375" i="5"/>
  <c r="M1375" i="5" s="1"/>
  <c r="H1375" i="5"/>
  <c r="F1375" i="5"/>
  <c r="E1375" i="5"/>
  <c r="L1374" i="5"/>
  <c r="M1374" i="5" s="1"/>
  <c r="H1374" i="5"/>
  <c r="F1374" i="5"/>
  <c r="E1374" i="5"/>
  <c r="L1373" i="5"/>
  <c r="M1373" i="5" s="1"/>
  <c r="H1373" i="5"/>
  <c r="F1373" i="5"/>
  <c r="E1373" i="5"/>
  <c r="L1372" i="5"/>
  <c r="M1372" i="5" s="1"/>
  <c r="H1372" i="5"/>
  <c r="F1372" i="5"/>
  <c r="E1372" i="5"/>
  <c r="L1371" i="5"/>
  <c r="M1371" i="5" s="1"/>
  <c r="H1371" i="5"/>
  <c r="F1371" i="5"/>
  <c r="E1371" i="5"/>
  <c r="L1370" i="5"/>
  <c r="M1370" i="5" s="1"/>
  <c r="H1370" i="5"/>
  <c r="F1370" i="5"/>
  <c r="E1370" i="5"/>
  <c r="L1369" i="5"/>
  <c r="M1369" i="5" s="1"/>
  <c r="H1369" i="5"/>
  <c r="F1369" i="5"/>
  <c r="E1369" i="5"/>
  <c r="L1368" i="5"/>
  <c r="M1368" i="5" s="1"/>
  <c r="H1368" i="5"/>
  <c r="F1368" i="5"/>
  <c r="E1368" i="5"/>
  <c r="L1367" i="5"/>
  <c r="M1367" i="5" s="1"/>
  <c r="H1367" i="5"/>
  <c r="F1367" i="5"/>
  <c r="E1367" i="5"/>
  <c r="L1366" i="5"/>
  <c r="M1366" i="5" s="1"/>
  <c r="H1366" i="5"/>
  <c r="F1366" i="5"/>
  <c r="E1366" i="5"/>
  <c r="L1365" i="5"/>
  <c r="M1365" i="5" s="1"/>
  <c r="H1365" i="5"/>
  <c r="F1365" i="5"/>
  <c r="E1365" i="5"/>
  <c r="L1364" i="5"/>
  <c r="M1364" i="5" s="1"/>
  <c r="H1364" i="5"/>
  <c r="F1364" i="5"/>
  <c r="E1364" i="5"/>
  <c r="L1363" i="5"/>
  <c r="M1363" i="5" s="1"/>
  <c r="H1363" i="5"/>
  <c r="F1363" i="5"/>
  <c r="E1363" i="5"/>
  <c r="L1362" i="5"/>
  <c r="M1362" i="5" s="1"/>
  <c r="H1362" i="5"/>
  <c r="F1362" i="5"/>
  <c r="E1362" i="5"/>
  <c r="L1361" i="5"/>
  <c r="M1361" i="5" s="1"/>
  <c r="H1361" i="5"/>
  <c r="F1361" i="5"/>
  <c r="E1361" i="5"/>
  <c r="L1360" i="5"/>
  <c r="M1360" i="5" s="1"/>
  <c r="H1360" i="5"/>
  <c r="F1360" i="5"/>
  <c r="E1360" i="5"/>
  <c r="L1359" i="5"/>
  <c r="M1359" i="5" s="1"/>
  <c r="H1359" i="5"/>
  <c r="F1359" i="5"/>
  <c r="E1359" i="5"/>
  <c r="L1358" i="5"/>
  <c r="M1358" i="5" s="1"/>
  <c r="H1358" i="5"/>
  <c r="F1358" i="5"/>
  <c r="E1358" i="5"/>
  <c r="L1357" i="5"/>
  <c r="M1357" i="5" s="1"/>
  <c r="H1357" i="5"/>
  <c r="F1357" i="5"/>
  <c r="E1357" i="5"/>
  <c r="L1356" i="5"/>
  <c r="M1356" i="5" s="1"/>
  <c r="H1356" i="5"/>
  <c r="F1356" i="5"/>
  <c r="E1356" i="5"/>
  <c r="L1355" i="5"/>
  <c r="M1355" i="5" s="1"/>
  <c r="H1355" i="5"/>
  <c r="F1355" i="5"/>
  <c r="E1355" i="5"/>
  <c r="L1354" i="5"/>
  <c r="M1354" i="5" s="1"/>
  <c r="H1354" i="5"/>
  <c r="F1354" i="5"/>
  <c r="E1354" i="5"/>
  <c r="L1353" i="5"/>
  <c r="M1353" i="5" s="1"/>
  <c r="H1353" i="5"/>
  <c r="F1353" i="5"/>
  <c r="E1353" i="5"/>
  <c r="L1352" i="5"/>
  <c r="M1352" i="5" s="1"/>
  <c r="H1352" i="5"/>
  <c r="F1352" i="5"/>
  <c r="E1352" i="5"/>
  <c r="L1351" i="5"/>
  <c r="M1351" i="5" s="1"/>
  <c r="H1351" i="5"/>
  <c r="F1351" i="5"/>
  <c r="E1351" i="5"/>
  <c r="L1350" i="5"/>
  <c r="M1350" i="5" s="1"/>
  <c r="H1350" i="5"/>
  <c r="F1350" i="5"/>
  <c r="E1350" i="5"/>
  <c r="L1349" i="5"/>
  <c r="M1349" i="5" s="1"/>
  <c r="H1349" i="5"/>
  <c r="F1349" i="5"/>
  <c r="E1349" i="5"/>
  <c r="L1348" i="5"/>
  <c r="M1348" i="5" s="1"/>
  <c r="H1348" i="5"/>
  <c r="F1348" i="5"/>
  <c r="E1348" i="5"/>
  <c r="L1347" i="5"/>
  <c r="M1347" i="5" s="1"/>
  <c r="H1347" i="5"/>
  <c r="F1347" i="5"/>
  <c r="E1347" i="5"/>
  <c r="L1346" i="5"/>
  <c r="M1346" i="5" s="1"/>
  <c r="H1346" i="5"/>
  <c r="F1346" i="5"/>
  <c r="E1346" i="5"/>
  <c r="L1345" i="5"/>
  <c r="M1345" i="5" s="1"/>
  <c r="H1345" i="5"/>
  <c r="F1345" i="5"/>
  <c r="E1345" i="5"/>
  <c r="L1344" i="5"/>
  <c r="M1344" i="5" s="1"/>
  <c r="H1344" i="5"/>
  <c r="F1344" i="5"/>
  <c r="E1344" i="5"/>
  <c r="L1343" i="5"/>
  <c r="M1343" i="5" s="1"/>
  <c r="H1343" i="5"/>
  <c r="F1343" i="5"/>
  <c r="E1343" i="5"/>
  <c r="L1342" i="5"/>
  <c r="M1342" i="5" s="1"/>
  <c r="H1342" i="5"/>
  <c r="F1342" i="5"/>
  <c r="E1342" i="5"/>
  <c r="L1341" i="5"/>
  <c r="M1341" i="5" s="1"/>
  <c r="H1341" i="5"/>
  <c r="F1341" i="5"/>
  <c r="E1341" i="5"/>
  <c r="L1340" i="5"/>
  <c r="M1340" i="5" s="1"/>
  <c r="H1340" i="5"/>
  <c r="F1340" i="5"/>
  <c r="E1340" i="5"/>
  <c r="L1339" i="5"/>
  <c r="M1339" i="5" s="1"/>
  <c r="H1339" i="5"/>
  <c r="F1339" i="5"/>
  <c r="E1339" i="5"/>
  <c r="L1338" i="5"/>
  <c r="M1338" i="5" s="1"/>
  <c r="H1338" i="5"/>
  <c r="F1338" i="5"/>
  <c r="E1338" i="5"/>
  <c r="L1337" i="5"/>
  <c r="M1337" i="5" s="1"/>
  <c r="H1337" i="5"/>
  <c r="F1337" i="5"/>
  <c r="E1337" i="5"/>
  <c r="L1336" i="5"/>
  <c r="M1336" i="5" s="1"/>
  <c r="H1336" i="5"/>
  <c r="F1336" i="5"/>
  <c r="E1336" i="5"/>
  <c r="L1335" i="5"/>
  <c r="M1335" i="5" s="1"/>
  <c r="H1335" i="5"/>
  <c r="F1335" i="5"/>
  <c r="E1335" i="5"/>
  <c r="L1334" i="5"/>
  <c r="M1334" i="5" s="1"/>
  <c r="H1334" i="5"/>
  <c r="F1334" i="5"/>
  <c r="E1334" i="5"/>
  <c r="L1333" i="5"/>
  <c r="M1333" i="5" s="1"/>
  <c r="H1333" i="5"/>
  <c r="F1333" i="5"/>
  <c r="E1333" i="5"/>
  <c r="L1332" i="5"/>
  <c r="M1332" i="5" s="1"/>
  <c r="H1332" i="5"/>
  <c r="F1332" i="5"/>
  <c r="E1332" i="5"/>
  <c r="L1331" i="5"/>
  <c r="M1331" i="5" s="1"/>
  <c r="H1331" i="5"/>
  <c r="F1331" i="5"/>
  <c r="E1331" i="5"/>
  <c r="L1330" i="5"/>
  <c r="M1330" i="5" s="1"/>
  <c r="H1330" i="5"/>
  <c r="F1330" i="5"/>
  <c r="E1330" i="5"/>
  <c r="L1329" i="5"/>
  <c r="M1329" i="5" s="1"/>
  <c r="H1329" i="5"/>
  <c r="F1329" i="5"/>
  <c r="E1329" i="5"/>
  <c r="L1328" i="5"/>
  <c r="M1328" i="5" s="1"/>
  <c r="H1328" i="5"/>
  <c r="F1328" i="5"/>
  <c r="E1328" i="5"/>
  <c r="L1327" i="5"/>
  <c r="M1327" i="5" s="1"/>
  <c r="H1327" i="5"/>
  <c r="F1327" i="5"/>
  <c r="E1327" i="5"/>
  <c r="L1326" i="5"/>
  <c r="M1326" i="5" s="1"/>
  <c r="H1326" i="5"/>
  <c r="F1326" i="5"/>
  <c r="E1326" i="5"/>
  <c r="L1325" i="5"/>
  <c r="M1325" i="5" s="1"/>
  <c r="H1325" i="5"/>
  <c r="F1325" i="5"/>
  <c r="E1325" i="5"/>
  <c r="L1324" i="5"/>
  <c r="M1324" i="5" s="1"/>
  <c r="H1324" i="5"/>
  <c r="F1324" i="5"/>
  <c r="E1324" i="5"/>
  <c r="L1323" i="5"/>
  <c r="M1323" i="5" s="1"/>
  <c r="H1323" i="5"/>
  <c r="F1323" i="5"/>
  <c r="E1323" i="5"/>
  <c r="L1322" i="5"/>
  <c r="M1322" i="5" s="1"/>
  <c r="H1322" i="5"/>
  <c r="F1322" i="5"/>
  <c r="E1322" i="5"/>
  <c r="L1321" i="5"/>
  <c r="M1321" i="5" s="1"/>
  <c r="H1321" i="5"/>
  <c r="F1321" i="5"/>
  <c r="E1321" i="5"/>
  <c r="L1320" i="5"/>
  <c r="M1320" i="5" s="1"/>
  <c r="H1320" i="5"/>
  <c r="F1320" i="5"/>
  <c r="E1320" i="5"/>
  <c r="L1319" i="5"/>
  <c r="M1319" i="5" s="1"/>
  <c r="H1319" i="5"/>
  <c r="F1319" i="5"/>
  <c r="E1319" i="5"/>
  <c r="L1318" i="5"/>
  <c r="M1318" i="5" s="1"/>
  <c r="H1318" i="5"/>
  <c r="F1318" i="5"/>
  <c r="E1318" i="5"/>
  <c r="L1317" i="5"/>
  <c r="M1317" i="5" s="1"/>
  <c r="H1317" i="5"/>
  <c r="F1317" i="5"/>
  <c r="E1317" i="5"/>
  <c r="L1316" i="5"/>
  <c r="M1316" i="5" s="1"/>
  <c r="H1316" i="5"/>
  <c r="F1316" i="5"/>
  <c r="E1316" i="5"/>
  <c r="L1315" i="5"/>
  <c r="M1315" i="5" s="1"/>
  <c r="H1315" i="5"/>
  <c r="F1315" i="5"/>
  <c r="E1315" i="5"/>
  <c r="L1314" i="5"/>
  <c r="M1314" i="5" s="1"/>
  <c r="H1314" i="5"/>
  <c r="F1314" i="5"/>
  <c r="E1314" i="5"/>
  <c r="L1313" i="5"/>
  <c r="M1313" i="5" s="1"/>
  <c r="H1313" i="5"/>
  <c r="F1313" i="5"/>
  <c r="E1313" i="5"/>
  <c r="L1312" i="5"/>
  <c r="M1312" i="5" s="1"/>
  <c r="H1312" i="5"/>
  <c r="F1312" i="5"/>
  <c r="E1312" i="5"/>
  <c r="L1311" i="5"/>
  <c r="M1311" i="5" s="1"/>
  <c r="H1311" i="5"/>
  <c r="F1311" i="5"/>
  <c r="E1311" i="5"/>
  <c r="L1310" i="5"/>
  <c r="M1310" i="5" s="1"/>
  <c r="H1310" i="5"/>
  <c r="F1310" i="5"/>
  <c r="E1310" i="5"/>
  <c r="L1309" i="5"/>
  <c r="M1309" i="5" s="1"/>
  <c r="H1309" i="5"/>
  <c r="F1309" i="5"/>
  <c r="E1309" i="5"/>
  <c r="L1308" i="5"/>
  <c r="M1308" i="5" s="1"/>
  <c r="H1308" i="5"/>
  <c r="F1308" i="5"/>
  <c r="E1308" i="5"/>
  <c r="L1307" i="5"/>
  <c r="M1307" i="5" s="1"/>
  <c r="H1307" i="5"/>
  <c r="F1307" i="5"/>
  <c r="E1307" i="5"/>
  <c r="L1306" i="5"/>
  <c r="M1306" i="5" s="1"/>
  <c r="H1306" i="5"/>
  <c r="F1306" i="5"/>
  <c r="E1306" i="5"/>
  <c r="L1305" i="5"/>
  <c r="M1305" i="5" s="1"/>
  <c r="H1305" i="5"/>
  <c r="F1305" i="5"/>
  <c r="E1305" i="5"/>
  <c r="L1304" i="5"/>
  <c r="M1304" i="5" s="1"/>
  <c r="H1304" i="5"/>
  <c r="F1304" i="5"/>
  <c r="E1304" i="5"/>
  <c r="G632" i="4"/>
  <c r="H632" i="4" s="1"/>
  <c r="I632" i="4" s="1"/>
  <c r="E632" i="4" s="1"/>
  <c r="G1332" i="5" s="1"/>
  <c r="G293" i="4"/>
  <c r="H293" i="4" s="1"/>
  <c r="I293" i="4" s="1"/>
  <c r="E293" i="4" s="1"/>
  <c r="G489" i="4"/>
  <c r="H489" i="4" s="1"/>
  <c r="I489" i="4" s="1"/>
  <c r="E489" i="4" s="1"/>
  <c r="G1068" i="5" s="1"/>
  <c r="G88" i="4"/>
  <c r="H88" i="4" s="1"/>
  <c r="I88" i="4" s="1"/>
  <c r="E88" i="4" s="1"/>
  <c r="G1449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G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G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M1247" i="5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G204" i="4"/>
  <c r="H204" i="4" s="1"/>
  <c r="I204" i="4" s="1"/>
  <c r="E204" i="4" s="1"/>
  <c r="G710" i="5" s="1"/>
  <c r="G510" i="4"/>
  <c r="H510" i="4" s="1"/>
  <c r="I510" i="4" s="1"/>
  <c r="E510" i="4" s="1"/>
  <c r="G918" i="5" s="1"/>
  <c r="G317" i="4"/>
  <c r="H317" i="4" s="1"/>
  <c r="I317" i="4" s="1"/>
  <c r="E317" i="4" s="1"/>
  <c r="G817" i="4"/>
  <c r="H817" i="4" s="1"/>
  <c r="I817" i="4" s="1"/>
  <c r="E817" i="4" s="1"/>
  <c r="G829" i="5" s="1"/>
  <c r="G529" i="4"/>
  <c r="H529" i="4" s="1"/>
  <c r="I529" i="4" s="1"/>
  <c r="E529" i="4" s="1"/>
  <c r="G951" i="5" s="1"/>
  <c r="G285" i="4"/>
  <c r="H285" i="4" s="1"/>
  <c r="I285" i="4" s="1"/>
  <c r="E285" i="4" s="1"/>
  <c r="G353" i="4"/>
  <c r="H353" i="4" s="1"/>
  <c r="I353" i="4" s="1"/>
  <c r="E353" i="4" s="1"/>
  <c r="G345" i="4"/>
  <c r="H345" i="4" s="1"/>
  <c r="I345" i="4" s="1"/>
  <c r="E345" i="4" s="1"/>
  <c r="G111" i="4"/>
  <c r="H111" i="4" s="1"/>
  <c r="I111" i="4" s="1"/>
  <c r="E111" i="4" s="1"/>
  <c r="G707" i="5" s="1"/>
  <c r="G1014" i="5" l="1"/>
  <c r="G1409" i="5"/>
  <c r="G1663" i="5"/>
  <c r="G1587" i="5"/>
  <c r="G1432" i="5"/>
  <c r="G1433" i="5"/>
  <c r="G1448" i="5"/>
  <c r="G1051" i="5"/>
  <c r="G1157" i="5"/>
  <c r="G1136" i="5"/>
  <c r="G1124" i="5"/>
  <c r="G952" i="5"/>
  <c r="G818" i="5"/>
  <c r="G446" i="4"/>
  <c r="H446" i="4" s="1"/>
  <c r="I446" i="4" s="1"/>
  <c r="E446" i="4" s="1"/>
  <c r="G1554" i="5" s="1"/>
  <c r="G399" i="4"/>
  <c r="H399" i="4" s="1"/>
  <c r="I399" i="4" s="1"/>
  <c r="E399" i="4" s="1"/>
  <c r="H754" i="4"/>
  <c r="H5" i="4"/>
  <c r="D3" i="54"/>
  <c r="K8" i="54"/>
  <c r="K9" i="54" l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J9" i="54"/>
  <c r="G937" i="5"/>
  <c r="G1090" i="5"/>
  <c r="G934" i="5"/>
  <c r="G1076" i="5"/>
  <c r="L657" i="5"/>
  <c r="M657" i="5" s="1"/>
  <c r="L656" i="5"/>
  <c r="M656" i="5" s="1"/>
  <c r="L655" i="5"/>
  <c r="M655" i="5" s="1"/>
  <c r="L654" i="5"/>
  <c r="M654" i="5" s="1"/>
  <c r="L653" i="5"/>
  <c r="M653" i="5" s="1"/>
  <c r="L652" i="5"/>
  <c r="M652" i="5" s="1"/>
  <c r="L651" i="5"/>
  <c r="M651" i="5" s="1"/>
  <c r="L650" i="5"/>
  <c r="M650" i="5" s="1"/>
  <c r="L649" i="5"/>
  <c r="M649" i="5" s="1"/>
  <c r="L648" i="5"/>
  <c r="M648" i="5" s="1"/>
  <c r="L647" i="5"/>
  <c r="M647" i="5" s="1"/>
  <c r="L646" i="5"/>
  <c r="M646" i="5" s="1"/>
  <c r="L645" i="5"/>
  <c r="M645" i="5" s="1"/>
  <c r="L644" i="5"/>
  <c r="M644" i="5" s="1"/>
  <c r="L643" i="5"/>
  <c r="M643" i="5" s="1"/>
  <c r="L642" i="5"/>
  <c r="M642" i="5" s="1"/>
  <c r="L641" i="5"/>
  <c r="M641" i="5" s="1"/>
  <c r="L640" i="5"/>
  <c r="M640" i="5" s="1"/>
  <c r="L639" i="5"/>
  <c r="M639" i="5" s="1"/>
  <c r="L638" i="5"/>
  <c r="M638" i="5" s="1"/>
  <c r="L637" i="5"/>
  <c r="M637" i="5" s="1"/>
  <c r="L636" i="5"/>
  <c r="M636" i="5" s="1"/>
  <c r="L635" i="5"/>
  <c r="M635" i="5" s="1"/>
  <c r="L634" i="5"/>
  <c r="M634" i="5" s="1"/>
  <c r="L633" i="5"/>
  <c r="M633" i="5" s="1"/>
  <c r="L632" i="5"/>
  <c r="M632" i="5" s="1"/>
  <c r="L631" i="5"/>
  <c r="M631" i="5" s="1"/>
  <c r="L630" i="5"/>
  <c r="M630" i="5" s="1"/>
  <c r="L629" i="5"/>
  <c r="M629" i="5" s="1"/>
  <c r="L628" i="5"/>
  <c r="M628" i="5" s="1"/>
  <c r="L627" i="5"/>
  <c r="M627" i="5" s="1"/>
  <c r="L626" i="5"/>
  <c r="M626" i="5" s="1"/>
  <c r="L625" i="5"/>
  <c r="M625" i="5" s="1"/>
  <c r="L624" i="5"/>
  <c r="M624" i="5" s="1"/>
  <c r="L623" i="5"/>
  <c r="M623" i="5" s="1"/>
  <c r="L622" i="5"/>
  <c r="M622" i="5" s="1"/>
  <c r="L621" i="5"/>
  <c r="M621" i="5" s="1"/>
  <c r="L620" i="5"/>
  <c r="M620" i="5" s="1"/>
  <c r="L619" i="5"/>
  <c r="M619" i="5" s="1"/>
  <c r="L618" i="5"/>
  <c r="M618" i="5" s="1"/>
  <c r="L617" i="5"/>
  <c r="M617" i="5" s="1"/>
  <c r="L616" i="5"/>
  <c r="M616" i="5" s="1"/>
  <c r="L615" i="5"/>
  <c r="M615" i="5" s="1"/>
  <c r="L614" i="5"/>
  <c r="M614" i="5" s="1"/>
  <c r="L613" i="5"/>
  <c r="M613" i="5" s="1"/>
  <c r="L612" i="5"/>
  <c r="M612" i="5" s="1"/>
  <c r="L611" i="5"/>
  <c r="M611" i="5" s="1"/>
  <c r="L610" i="5"/>
  <c r="M610" i="5" s="1"/>
  <c r="L609" i="5"/>
  <c r="M609" i="5" s="1"/>
  <c r="L608" i="5"/>
  <c r="M608" i="5" s="1"/>
  <c r="L607" i="5"/>
  <c r="M607" i="5" s="1"/>
  <c r="L606" i="5"/>
  <c r="M606" i="5" s="1"/>
  <c r="L605" i="5"/>
  <c r="M605" i="5" s="1"/>
  <c r="L604" i="5"/>
  <c r="M604" i="5" s="1"/>
  <c r="L603" i="5"/>
  <c r="M603" i="5" s="1"/>
  <c r="L602" i="5"/>
  <c r="M602" i="5" s="1"/>
  <c r="L601" i="5"/>
  <c r="M601" i="5" s="1"/>
  <c r="L600" i="5"/>
  <c r="M600" i="5" s="1"/>
  <c r="L599" i="5"/>
  <c r="M599" i="5" s="1"/>
  <c r="L598" i="5"/>
  <c r="M598" i="5" s="1"/>
  <c r="L597" i="5"/>
  <c r="M597" i="5" s="1"/>
  <c r="L596" i="5"/>
  <c r="M596" i="5" s="1"/>
  <c r="L595" i="5"/>
  <c r="M595" i="5" s="1"/>
  <c r="L594" i="5"/>
  <c r="M594" i="5" s="1"/>
  <c r="L593" i="5"/>
  <c r="M593" i="5" s="1"/>
  <c r="L592" i="5"/>
  <c r="M592" i="5" s="1"/>
  <c r="L591" i="5"/>
  <c r="M591" i="5" s="1"/>
  <c r="L590" i="5"/>
  <c r="M590" i="5" s="1"/>
  <c r="L589" i="5"/>
  <c r="M589" i="5" s="1"/>
  <c r="L588" i="5"/>
  <c r="M588" i="5" s="1"/>
  <c r="L587" i="5"/>
  <c r="M587" i="5" s="1"/>
  <c r="L586" i="5"/>
  <c r="M586" i="5" s="1"/>
  <c r="L585" i="5"/>
  <c r="M585" i="5" s="1"/>
  <c r="L584" i="5"/>
  <c r="M584" i="5" s="1"/>
  <c r="L583" i="5"/>
  <c r="M583" i="5" s="1"/>
  <c r="L582" i="5"/>
  <c r="M582" i="5" s="1"/>
  <c r="L581" i="5"/>
  <c r="M581" i="5" s="1"/>
  <c r="L580" i="5"/>
  <c r="M580" i="5" s="1"/>
  <c r="L579" i="5"/>
  <c r="M579" i="5" s="1"/>
  <c r="L578" i="5"/>
  <c r="M578" i="5" s="1"/>
  <c r="L577" i="5"/>
  <c r="M577" i="5" s="1"/>
  <c r="L576" i="5"/>
  <c r="M576" i="5" s="1"/>
  <c r="L575" i="5"/>
  <c r="M575" i="5" s="1"/>
  <c r="L574" i="5"/>
  <c r="M574" i="5" s="1"/>
  <c r="L573" i="5"/>
  <c r="M573" i="5" s="1"/>
  <c r="L572" i="5"/>
  <c r="M572" i="5" s="1"/>
  <c r="L571" i="5"/>
  <c r="M571" i="5" s="1"/>
  <c r="L570" i="5"/>
  <c r="M570" i="5" s="1"/>
  <c r="L569" i="5"/>
  <c r="M569" i="5" s="1"/>
  <c r="L568" i="5"/>
  <c r="M568" i="5" s="1"/>
  <c r="L567" i="5"/>
  <c r="M567" i="5" s="1"/>
  <c r="L566" i="5"/>
  <c r="M566" i="5" s="1"/>
  <c r="L565" i="5"/>
  <c r="M565" i="5" s="1"/>
  <c r="L564" i="5"/>
  <c r="M564" i="5" s="1"/>
  <c r="L563" i="5"/>
  <c r="M563" i="5" s="1"/>
  <c r="L562" i="5"/>
  <c r="M562" i="5" s="1"/>
  <c r="L561" i="5"/>
  <c r="M561" i="5" s="1"/>
  <c r="L560" i="5"/>
  <c r="M560" i="5" s="1"/>
  <c r="L559" i="5"/>
  <c r="M559" i="5" s="1"/>
  <c r="L558" i="5"/>
  <c r="M558" i="5" s="1"/>
  <c r="L557" i="5"/>
  <c r="M557" i="5" s="1"/>
  <c r="L556" i="5"/>
  <c r="M556" i="5" s="1"/>
  <c r="L555" i="5"/>
  <c r="M555" i="5" s="1"/>
  <c r="L554" i="5"/>
  <c r="M554" i="5" s="1"/>
  <c r="L553" i="5"/>
  <c r="M553" i="5" s="1"/>
  <c r="L552" i="5"/>
  <c r="M552" i="5" s="1"/>
  <c r="L551" i="5"/>
  <c r="M551" i="5" s="1"/>
  <c r="L550" i="5"/>
  <c r="M550" i="5" s="1"/>
  <c r="L549" i="5"/>
  <c r="M549" i="5" s="1"/>
  <c r="L548" i="5"/>
  <c r="M548" i="5" s="1"/>
  <c r="L547" i="5"/>
  <c r="M547" i="5" s="1"/>
  <c r="L546" i="5"/>
  <c r="M546" i="5" s="1"/>
  <c r="L545" i="5"/>
  <c r="M545" i="5" s="1"/>
  <c r="L544" i="5"/>
  <c r="M544" i="5" s="1"/>
  <c r="L543" i="5"/>
  <c r="M543" i="5" s="1"/>
  <c r="L542" i="5"/>
  <c r="M542" i="5" s="1"/>
  <c r="L541" i="5"/>
  <c r="M541" i="5" s="1"/>
  <c r="L540" i="5"/>
  <c r="M540" i="5" s="1"/>
  <c r="L539" i="5"/>
  <c r="M539" i="5" s="1"/>
  <c r="L538" i="5"/>
  <c r="M538" i="5" s="1"/>
  <c r="L537" i="5"/>
  <c r="M537" i="5" s="1"/>
  <c r="L536" i="5"/>
  <c r="M536" i="5" s="1"/>
  <c r="L535" i="5"/>
  <c r="M535" i="5" s="1"/>
  <c r="L534" i="5"/>
  <c r="M534" i="5" s="1"/>
  <c r="L533" i="5"/>
  <c r="M533" i="5" s="1"/>
  <c r="L532" i="5"/>
  <c r="M532" i="5" s="1"/>
  <c r="L531" i="5"/>
  <c r="M531" i="5" s="1"/>
  <c r="L530" i="5"/>
  <c r="M530" i="5" s="1"/>
  <c r="L529" i="5"/>
  <c r="M529" i="5" s="1"/>
  <c r="L528" i="5"/>
  <c r="M528" i="5" s="1"/>
  <c r="L527" i="5"/>
  <c r="M527" i="5" s="1"/>
  <c r="L526" i="5"/>
  <c r="M526" i="5" s="1"/>
  <c r="L525" i="5"/>
  <c r="M525" i="5" s="1"/>
  <c r="L524" i="5"/>
  <c r="M524" i="5" s="1"/>
  <c r="L523" i="5"/>
  <c r="M523" i="5" s="1"/>
  <c r="L522" i="5"/>
  <c r="M522" i="5" s="1"/>
  <c r="L521" i="5"/>
  <c r="M521" i="5" s="1"/>
  <c r="L520" i="5"/>
  <c r="M520" i="5" s="1"/>
  <c r="L519" i="5"/>
  <c r="M519" i="5" s="1"/>
  <c r="L518" i="5"/>
  <c r="M518" i="5" s="1"/>
  <c r="L517" i="5"/>
  <c r="M517" i="5" s="1"/>
  <c r="L516" i="5"/>
  <c r="M516" i="5" s="1"/>
  <c r="L515" i="5"/>
  <c r="M515" i="5" s="1"/>
  <c r="L514" i="5"/>
  <c r="M514" i="5" s="1"/>
  <c r="L513" i="5"/>
  <c r="M513" i="5" s="1"/>
  <c r="L512" i="5"/>
  <c r="M512" i="5" s="1"/>
  <c r="L511" i="5"/>
  <c r="M511" i="5" s="1"/>
  <c r="L510" i="5"/>
  <c r="M510" i="5" s="1"/>
  <c r="L509" i="5"/>
  <c r="M509" i="5" s="1"/>
  <c r="L508" i="5"/>
  <c r="M508" i="5" s="1"/>
  <c r="L507" i="5"/>
  <c r="M507" i="5" s="1"/>
  <c r="L506" i="5"/>
  <c r="M506" i="5" s="1"/>
  <c r="L505" i="5"/>
  <c r="M505" i="5" s="1"/>
  <c r="L504" i="5"/>
  <c r="M504" i="5" s="1"/>
  <c r="L503" i="5"/>
  <c r="M503" i="5" s="1"/>
  <c r="L502" i="5"/>
  <c r="M502" i="5" s="1"/>
  <c r="L501" i="5"/>
  <c r="M501" i="5" s="1"/>
  <c r="L500" i="5"/>
  <c r="M500" i="5" s="1"/>
  <c r="L499" i="5"/>
  <c r="M499" i="5" s="1"/>
  <c r="L498" i="5"/>
  <c r="M498" i="5" s="1"/>
  <c r="L497" i="5"/>
  <c r="M497" i="5" s="1"/>
  <c r="L496" i="5"/>
  <c r="M496" i="5" s="1"/>
  <c r="L495" i="5"/>
  <c r="M495" i="5" s="1"/>
  <c r="L494" i="5"/>
  <c r="M494" i="5" s="1"/>
  <c r="L493" i="5"/>
  <c r="M493" i="5" s="1"/>
  <c r="L492" i="5"/>
  <c r="M492" i="5" s="1"/>
  <c r="L491" i="5"/>
  <c r="M491" i="5" s="1"/>
  <c r="L490" i="5"/>
  <c r="M490" i="5" s="1"/>
  <c r="L489" i="5"/>
  <c r="M489" i="5" s="1"/>
  <c r="L488" i="5"/>
  <c r="M488" i="5" s="1"/>
  <c r="L487" i="5"/>
  <c r="M487" i="5" s="1"/>
  <c r="L486" i="5"/>
  <c r="M486" i="5" s="1"/>
  <c r="L485" i="5"/>
  <c r="M485" i="5" s="1"/>
  <c r="L484" i="5"/>
  <c r="M484" i="5" s="1"/>
  <c r="L483" i="5"/>
  <c r="M483" i="5" s="1"/>
  <c r="L482" i="5"/>
  <c r="M482" i="5" s="1"/>
  <c r="L481" i="5"/>
  <c r="M481" i="5" s="1"/>
  <c r="L480" i="5"/>
  <c r="M480" i="5" s="1"/>
  <c r="L479" i="5"/>
  <c r="M479" i="5" s="1"/>
  <c r="L478" i="5"/>
  <c r="M478" i="5" s="1"/>
  <c r="L477" i="5"/>
  <c r="M477" i="5" s="1"/>
  <c r="L476" i="5"/>
  <c r="M476" i="5" s="1"/>
  <c r="L475" i="5"/>
  <c r="M475" i="5" s="1"/>
  <c r="L474" i="5"/>
  <c r="M474" i="5" s="1"/>
  <c r="L473" i="5"/>
  <c r="M473" i="5" s="1"/>
  <c r="L472" i="5"/>
  <c r="M472" i="5" s="1"/>
  <c r="L471" i="5"/>
  <c r="M471" i="5" s="1"/>
  <c r="L470" i="5"/>
  <c r="M470" i="5" s="1"/>
  <c r="L469" i="5"/>
  <c r="M469" i="5" s="1"/>
  <c r="L468" i="5"/>
  <c r="M468" i="5" s="1"/>
  <c r="L467" i="5"/>
  <c r="M467" i="5" s="1"/>
  <c r="L466" i="5"/>
  <c r="M466" i="5" s="1"/>
  <c r="L465" i="5"/>
  <c r="M465" i="5" s="1"/>
  <c r="L464" i="5"/>
  <c r="M464" i="5" s="1"/>
  <c r="L463" i="5"/>
  <c r="M463" i="5" s="1"/>
  <c r="L462" i="5"/>
  <c r="M462" i="5" s="1"/>
  <c r="L461" i="5"/>
  <c r="M461" i="5" s="1"/>
  <c r="L460" i="5"/>
  <c r="M460" i="5" s="1"/>
  <c r="L459" i="5"/>
  <c r="M459" i="5" s="1"/>
  <c r="L458" i="5"/>
  <c r="M458" i="5" s="1"/>
  <c r="L457" i="5"/>
  <c r="M457" i="5" s="1"/>
  <c r="L456" i="5"/>
  <c r="M456" i="5" s="1"/>
  <c r="L455" i="5"/>
  <c r="M455" i="5" s="1"/>
  <c r="L454" i="5"/>
  <c r="M454" i="5" s="1"/>
  <c r="L453" i="5"/>
  <c r="M453" i="5" s="1"/>
  <c r="L452" i="5"/>
  <c r="M452" i="5" s="1"/>
  <c r="L451" i="5"/>
  <c r="M451" i="5" s="1"/>
  <c r="L450" i="5"/>
  <c r="M450" i="5" s="1"/>
  <c r="L449" i="5"/>
  <c r="M449" i="5" s="1"/>
  <c r="L448" i="5"/>
  <c r="M448" i="5" s="1"/>
  <c r="L447" i="5"/>
  <c r="M447" i="5" s="1"/>
  <c r="L446" i="5"/>
  <c r="M446" i="5" s="1"/>
  <c r="L445" i="5"/>
  <c r="M445" i="5" s="1"/>
  <c r="L444" i="5"/>
  <c r="M444" i="5" s="1"/>
  <c r="L443" i="5"/>
  <c r="M443" i="5" s="1"/>
  <c r="L442" i="5"/>
  <c r="M442" i="5" s="1"/>
  <c r="L441" i="5"/>
  <c r="M441" i="5" s="1"/>
  <c r="L440" i="5"/>
  <c r="M440" i="5" s="1"/>
  <c r="L439" i="5"/>
  <c r="M439" i="5" s="1"/>
  <c r="L438" i="5"/>
  <c r="M438" i="5" s="1"/>
  <c r="L437" i="5"/>
  <c r="M437" i="5" s="1"/>
  <c r="L436" i="5"/>
  <c r="M436" i="5" s="1"/>
  <c r="L435" i="5"/>
  <c r="M435" i="5" s="1"/>
  <c r="L434" i="5"/>
  <c r="M434" i="5" s="1"/>
  <c r="L433" i="5"/>
  <c r="M433" i="5" s="1"/>
  <c r="L432" i="5"/>
  <c r="M432" i="5" s="1"/>
  <c r="L431" i="5"/>
  <c r="M431" i="5" s="1"/>
  <c r="L430" i="5"/>
  <c r="M430" i="5" s="1"/>
  <c r="L429" i="5"/>
  <c r="M429" i="5" s="1"/>
  <c r="L428" i="5"/>
  <c r="M428" i="5" s="1"/>
  <c r="L427" i="5"/>
  <c r="M427" i="5" s="1"/>
  <c r="L426" i="5"/>
  <c r="M426" i="5" s="1"/>
  <c r="L425" i="5"/>
  <c r="M425" i="5" s="1"/>
  <c r="L424" i="5"/>
  <c r="M424" i="5" s="1"/>
  <c r="L423" i="5"/>
  <c r="M423" i="5" s="1"/>
  <c r="L422" i="5"/>
  <c r="M422" i="5" s="1"/>
  <c r="L421" i="5"/>
  <c r="M421" i="5" s="1"/>
  <c r="L420" i="5"/>
  <c r="M420" i="5" s="1"/>
  <c r="L419" i="5"/>
  <c r="M419" i="5" s="1"/>
  <c r="L418" i="5"/>
  <c r="M418" i="5" s="1"/>
  <c r="L417" i="5"/>
  <c r="M417" i="5" s="1"/>
  <c r="L416" i="5"/>
  <c r="M416" i="5" s="1"/>
  <c r="L415" i="5"/>
  <c r="M415" i="5" s="1"/>
  <c r="L414" i="5"/>
  <c r="M414" i="5" s="1"/>
  <c r="L413" i="5"/>
  <c r="M413" i="5" s="1"/>
  <c r="L412" i="5"/>
  <c r="M412" i="5" s="1"/>
  <c r="L411" i="5"/>
  <c r="M411" i="5" s="1"/>
  <c r="L410" i="5"/>
  <c r="M410" i="5" s="1"/>
  <c r="L409" i="5"/>
  <c r="M409" i="5" s="1"/>
  <c r="L408" i="5"/>
  <c r="M408" i="5" s="1"/>
  <c r="L407" i="5"/>
  <c r="M407" i="5" s="1"/>
  <c r="L406" i="5"/>
  <c r="M406" i="5" s="1"/>
  <c r="L405" i="5"/>
  <c r="M405" i="5" s="1"/>
  <c r="L404" i="5"/>
  <c r="M404" i="5" s="1"/>
  <c r="L403" i="5"/>
  <c r="M403" i="5" s="1"/>
  <c r="L402" i="5"/>
  <c r="M402" i="5" s="1"/>
  <c r="L401" i="5"/>
  <c r="M401" i="5" s="1"/>
  <c r="L400" i="5"/>
  <c r="M400" i="5" s="1"/>
  <c r="L399" i="5"/>
  <c r="M399" i="5" s="1"/>
  <c r="L398" i="5"/>
  <c r="M398" i="5" s="1"/>
  <c r="L397" i="5"/>
  <c r="M397" i="5" s="1"/>
  <c r="L396" i="5"/>
  <c r="M396" i="5" s="1"/>
  <c r="L395" i="5"/>
  <c r="M395" i="5" s="1"/>
  <c r="L394" i="5"/>
  <c r="M394" i="5" s="1"/>
  <c r="L393" i="5"/>
  <c r="M393" i="5" s="1"/>
  <c r="L392" i="5"/>
  <c r="M392" i="5" s="1"/>
  <c r="L391" i="5"/>
  <c r="M391" i="5" s="1"/>
  <c r="L390" i="5"/>
  <c r="M390" i="5" s="1"/>
  <c r="L389" i="5"/>
  <c r="M389" i="5" s="1"/>
  <c r="L388" i="5"/>
  <c r="M388" i="5" s="1"/>
  <c r="L387" i="5"/>
  <c r="M387" i="5" s="1"/>
  <c r="L386" i="5"/>
  <c r="M386" i="5" s="1"/>
  <c r="L385" i="5"/>
  <c r="M385" i="5" s="1"/>
  <c r="L384" i="5"/>
  <c r="M384" i="5" s="1"/>
  <c r="L383" i="5"/>
  <c r="M383" i="5" s="1"/>
  <c r="L382" i="5"/>
  <c r="M382" i="5" s="1"/>
  <c r="L381" i="5"/>
  <c r="M381" i="5" s="1"/>
  <c r="L380" i="5"/>
  <c r="M380" i="5" s="1"/>
  <c r="L379" i="5"/>
  <c r="M379" i="5" s="1"/>
  <c r="L378" i="5"/>
  <c r="M378" i="5" s="1"/>
  <c r="L377" i="5"/>
  <c r="M377" i="5" s="1"/>
  <c r="L376" i="5"/>
  <c r="M376" i="5" s="1"/>
  <c r="L375" i="5"/>
  <c r="M375" i="5" s="1"/>
  <c r="L374" i="5"/>
  <c r="M374" i="5" s="1"/>
  <c r="L373" i="5"/>
  <c r="M373" i="5" s="1"/>
  <c r="L372" i="5"/>
  <c r="M372" i="5" s="1"/>
  <c r="L371" i="5"/>
  <c r="M371" i="5" s="1"/>
  <c r="L370" i="5"/>
  <c r="M370" i="5" s="1"/>
  <c r="L369" i="5"/>
  <c r="M369" i="5" s="1"/>
  <c r="L368" i="5"/>
  <c r="M368" i="5" s="1"/>
  <c r="L367" i="5"/>
  <c r="M367" i="5" s="1"/>
  <c r="L366" i="5"/>
  <c r="M366" i="5" s="1"/>
  <c r="L365" i="5"/>
  <c r="M365" i="5" s="1"/>
  <c r="L364" i="5"/>
  <c r="M364" i="5" s="1"/>
  <c r="L363" i="5"/>
  <c r="M363" i="5" s="1"/>
  <c r="L362" i="5"/>
  <c r="M362" i="5" s="1"/>
  <c r="L361" i="5"/>
  <c r="M361" i="5" s="1"/>
  <c r="L360" i="5"/>
  <c r="M360" i="5" s="1"/>
  <c r="L359" i="5"/>
  <c r="M359" i="5" s="1"/>
  <c r="L358" i="5"/>
  <c r="M358" i="5" s="1"/>
  <c r="L357" i="5"/>
  <c r="M357" i="5" s="1"/>
  <c r="L356" i="5"/>
  <c r="M356" i="5" s="1"/>
  <c r="L355" i="5"/>
  <c r="M355" i="5" s="1"/>
  <c r="L354" i="5"/>
  <c r="M354" i="5" s="1"/>
  <c r="L353" i="5"/>
  <c r="M353" i="5" s="1"/>
  <c r="L352" i="5"/>
  <c r="M352" i="5" s="1"/>
  <c r="L351" i="5"/>
  <c r="M351" i="5" s="1"/>
  <c r="L350" i="5"/>
  <c r="M350" i="5" s="1"/>
  <c r="L349" i="5"/>
  <c r="M349" i="5" s="1"/>
  <c r="L348" i="5"/>
  <c r="M348" i="5" s="1"/>
  <c r="L347" i="5"/>
  <c r="M347" i="5" s="1"/>
  <c r="L346" i="5"/>
  <c r="M346" i="5" s="1"/>
  <c r="L345" i="5"/>
  <c r="M345" i="5" s="1"/>
  <c r="L344" i="5"/>
  <c r="M344" i="5" s="1"/>
  <c r="L343" i="5"/>
  <c r="M343" i="5" s="1"/>
  <c r="L342" i="5"/>
  <c r="M342" i="5" s="1"/>
  <c r="L341" i="5"/>
  <c r="M341" i="5" s="1"/>
  <c r="L340" i="5"/>
  <c r="M340" i="5" s="1"/>
  <c r="L339" i="5"/>
  <c r="M339" i="5" s="1"/>
  <c r="L338" i="5"/>
  <c r="M338" i="5" s="1"/>
  <c r="L337" i="5"/>
  <c r="M337" i="5" s="1"/>
  <c r="L336" i="5"/>
  <c r="M336" i="5" s="1"/>
  <c r="L335" i="5"/>
  <c r="M335" i="5" s="1"/>
  <c r="L334" i="5"/>
  <c r="M334" i="5" s="1"/>
  <c r="L333" i="5"/>
  <c r="M333" i="5" s="1"/>
  <c r="L332" i="5"/>
  <c r="M332" i="5" s="1"/>
  <c r="L331" i="5"/>
  <c r="M331" i="5" s="1"/>
  <c r="L330" i="5"/>
  <c r="M330" i="5" s="1"/>
  <c r="L329" i="5"/>
  <c r="M329" i="5" s="1"/>
  <c r="L328" i="5"/>
  <c r="M328" i="5" s="1"/>
  <c r="L327" i="5"/>
  <c r="M327" i="5" s="1"/>
  <c r="L326" i="5"/>
  <c r="M326" i="5" s="1"/>
  <c r="L325" i="5"/>
  <c r="M325" i="5" s="1"/>
  <c r="L324" i="5"/>
  <c r="M324" i="5" s="1"/>
  <c r="L323" i="5"/>
  <c r="M323" i="5" s="1"/>
  <c r="L322" i="5"/>
  <c r="M322" i="5" s="1"/>
  <c r="L321" i="5"/>
  <c r="M321" i="5" s="1"/>
  <c r="L320" i="5"/>
  <c r="M320" i="5" s="1"/>
  <c r="L319" i="5"/>
  <c r="M319" i="5" s="1"/>
  <c r="L318" i="5"/>
  <c r="M318" i="5" s="1"/>
  <c r="L317" i="5"/>
  <c r="M317" i="5" s="1"/>
  <c r="L316" i="5"/>
  <c r="M316" i="5" s="1"/>
  <c r="L315" i="5"/>
  <c r="M315" i="5" s="1"/>
  <c r="L314" i="5"/>
  <c r="M314" i="5" s="1"/>
  <c r="L313" i="5"/>
  <c r="M313" i="5" s="1"/>
  <c r="L312" i="5"/>
  <c r="M312" i="5" s="1"/>
  <c r="L311" i="5"/>
  <c r="M311" i="5" s="1"/>
  <c r="L310" i="5"/>
  <c r="M310" i="5" s="1"/>
  <c r="L309" i="5"/>
  <c r="M309" i="5" s="1"/>
  <c r="L308" i="5"/>
  <c r="M308" i="5" s="1"/>
  <c r="L307" i="5"/>
  <c r="M307" i="5" s="1"/>
  <c r="L306" i="5"/>
  <c r="M306" i="5" s="1"/>
  <c r="L305" i="5"/>
  <c r="M305" i="5" s="1"/>
  <c r="L304" i="5"/>
  <c r="M304" i="5" s="1"/>
  <c r="L303" i="5"/>
  <c r="M303" i="5" s="1"/>
  <c r="L302" i="5"/>
  <c r="M302" i="5" s="1"/>
  <c r="L301" i="5"/>
  <c r="M301" i="5" s="1"/>
  <c r="L300" i="5"/>
  <c r="M300" i="5" s="1"/>
  <c r="L299" i="5"/>
  <c r="M299" i="5" s="1"/>
  <c r="L298" i="5"/>
  <c r="M298" i="5" s="1"/>
  <c r="L297" i="5"/>
  <c r="M297" i="5" s="1"/>
  <c r="L296" i="5"/>
  <c r="M296" i="5" s="1"/>
  <c r="L295" i="5"/>
  <c r="M295" i="5" s="1"/>
  <c r="L294" i="5"/>
  <c r="M294" i="5" s="1"/>
  <c r="L293" i="5"/>
  <c r="M293" i="5" s="1"/>
  <c r="L292" i="5"/>
  <c r="M292" i="5" s="1"/>
  <c r="L291" i="5"/>
  <c r="M291" i="5" s="1"/>
  <c r="L290" i="5"/>
  <c r="M290" i="5" s="1"/>
  <c r="L289" i="5"/>
  <c r="M289" i="5" s="1"/>
  <c r="L288" i="5"/>
  <c r="M288" i="5" s="1"/>
  <c r="L287" i="5"/>
  <c r="M287" i="5" s="1"/>
  <c r="L286" i="5"/>
  <c r="M286" i="5" s="1"/>
  <c r="L285" i="5"/>
  <c r="M285" i="5" s="1"/>
  <c r="L284" i="5"/>
  <c r="M284" i="5" s="1"/>
  <c r="L283" i="5"/>
  <c r="M283" i="5" s="1"/>
  <c r="L282" i="5"/>
  <c r="M282" i="5" s="1"/>
  <c r="L281" i="5"/>
  <c r="M281" i="5" s="1"/>
  <c r="L280" i="5"/>
  <c r="M280" i="5" s="1"/>
  <c r="L279" i="5"/>
  <c r="M279" i="5" s="1"/>
  <c r="L278" i="5"/>
  <c r="M278" i="5" s="1"/>
  <c r="L277" i="5"/>
  <c r="M277" i="5" s="1"/>
  <c r="L276" i="5"/>
  <c r="M276" i="5" s="1"/>
  <c r="L275" i="5"/>
  <c r="M275" i="5" s="1"/>
  <c r="L274" i="5"/>
  <c r="M274" i="5" s="1"/>
  <c r="L273" i="5"/>
  <c r="M273" i="5" s="1"/>
  <c r="L272" i="5"/>
  <c r="M272" i="5" s="1"/>
  <c r="L271" i="5"/>
  <c r="M271" i="5" s="1"/>
  <c r="L270" i="5"/>
  <c r="M270" i="5" s="1"/>
  <c r="L269" i="5"/>
  <c r="M269" i="5" s="1"/>
  <c r="L268" i="5"/>
  <c r="M268" i="5" s="1"/>
  <c r="L267" i="5"/>
  <c r="M267" i="5" s="1"/>
  <c r="L266" i="5"/>
  <c r="M266" i="5" s="1"/>
  <c r="L265" i="5"/>
  <c r="M265" i="5" s="1"/>
  <c r="L264" i="5"/>
  <c r="M264" i="5" s="1"/>
  <c r="L263" i="5"/>
  <c r="M263" i="5" s="1"/>
  <c r="L262" i="5"/>
  <c r="M262" i="5" s="1"/>
  <c r="L261" i="5"/>
  <c r="M261" i="5" s="1"/>
  <c r="L260" i="5"/>
  <c r="M260" i="5" s="1"/>
  <c r="L259" i="5"/>
  <c r="M259" i="5" s="1"/>
  <c r="L258" i="5"/>
  <c r="M258" i="5" s="1"/>
  <c r="L257" i="5"/>
  <c r="M257" i="5" s="1"/>
  <c r="L256" i="5"/>
  <c r="M256" i="5" s="1"/>
  <c r="L255" i="5"/>
  <c r="M255" i="5" s="1"/>
  <c r="L254" i="5"/>
  <c r="M254" i="5" s="1"/>
  <c r="L253" i="5"/>
  <c r="M253" i="5" s="1"/>
  <c r="L252" i="5"/>
  <c r="M252" i="5" s="1"/>
  <c r="L251" i="5"/>
  <c r="M251" i="5" s="1"/>
  <c r="L250" i="5"/>
  <c r="M250" i="5" s="1"/>
  <c r="L249" i="5"/>
  <c r="M249" i="5" s="1"/>
  <c r="L248" i="5"/>
  <c r="M248" i="5" s="1"/>
  <c r="L247" i="5"/>
  <c r="M247" i="5" s="1"/>
  <c r="L246" i="5"/>
  <c r="M246" i="5" s="1"/>
  <c r="L245" i="5"/>
  <c r="M245" i="5" s="1"/>
  <c r="L244" i="5"/>
  <c r="M244" i="5" s="1"/>
  <c r="L243" i="5"/>
  <c r="M243" i="5" s="1"/>
  <c r="L242" i="5"/>
  <c r="M242" i="5" s="1"/>
  <c r="L241" i="5"/>
  <c r="M241" i="5" s="1"/>
  <c r="L240" i="5"/>
  <c r="M240" i="5" s="1"/>
  <c r="L239" i="5"/>
  <c r="M239" i="5" s="1"/>
  <c r="L238" i="5"/>
  <c r="M238" i="5" s="1"/>
  <c r="L237" i="5"/>
  <c r="M237" i="5" s="1"/>
  <c r="L236" i="5"/>
  <c r="M236" i="5" s="1"/>
  <c r="L235" i="5"/>
  <c r="M235" i="5" s="1"/>
  <c r="L234" i="5"/>
  <c r="M234" i="5" s="1"/>
  <c r="L233" i="5"/>
  <c r="M233" i="5" s="1"/>
  <c r="L232" i="5"/>
  <c r="M232" i="5" s="1"/>
  <c r="L231" i="5"/>
  <c r="M231" i="5" s="1"/>
  <c r="L230" i="5"/>
  <c r="M230" i="5" s="1"/>
  <c r="L229" i="5"/>
  <c r="M229" i="5" s="1"/>
  <c r="L228" i="5"/>
  <c r="M228" i="5" s="1"/>
  <c r="L227" i="5"/>
  <c r="M227" i="5" s="1"/>
  <c r="L226" i="5"/>
  <c r="M226" i="5" s="1"/>
  <c r="L225" i="5"/>
  <c r="M225" i="5" s="1"/>
  <c r="L224" i="5"/>
  <c r="M224" i="5" s="1"/>
  <c r="L223" i="5"/>
  <c r="M223" i="5" s="1"/>
  <c r="L222" i="5"/>
  <c r="M222" i="5" s="1"/>
  <c r="L221" i="5"/>
  <c r="M221" i="5" s="1"/>
  <c r="L220" i="5"/>
  <c r="M220" i="5" s="1"/>
  <c r="L219" i="5"/>
  <c r="M219" i="5" s="1"/>
  <c r="L218" i="5"/>
  <c r="M218" i="5" s="1"/>
  <c r="L217" i="5"/>
  <c r="M217" i="5" s="1"/>
  <c r="L216" i="5"/>
  <c r="M216" i="5" s="1"/>
  <c r="L215" i="5"/>
  <c r="M215" i="5" s="1"/>
  <c r="L214" i="5"/>
  <c r="M214" i="5" s="1"/>
  <c r="L213" i="5"/>
  <c r="M213" i="5" s="1"/>
  <c r="L212" i="5"/>
  <c r="M212" i="5" s="1"/>
  <c r="L211" i="5"/>
  <c r="M211" i="5" s="1"/>
  <c r="L210" i="5"/>
  <c r="M210" i="5" s="1"/>
  <c r="L209" i="5"/>
  <c r="M209" i="5" s="1"/>
  <c r="L208" i="5"/>
  <c r="M208" i="5" s="1"/>
  <c r="L207" i="5"/>
  <c r="M207" i="5" s="1"/>
  <c r="L206" i="5"/>
  <c r="M206" i="5" s="1"/>
  <c r="L205" i="5"/>
  <c r="M205" i="5" s="1"/>
  <c r="L204" i="5"/>
  <c r="M204" i="5" s="1"/>
  <c r="L203" i="5"/>
  <c r="M203" i="5" s="1"/>
  <c r="L202" i="5"/>
  <c r="M202" i="5" s="1"/>
  <c r="L201" i="5"/>
  <c r="M201" i="5" s="1"/>
  <c r="L200" i="5"/>
  <c r="M200" i="5" s="1"/>
  <c r="L199" i="5"/>
  <c r="M199" i="5" s="1"/>
  <c r="L198" i="5"/>
  <c r="M198" i="5" s="1"/>
  <c r="L197" i="5"/>
  <c r="M197" i="5" s="1"/>
  <c r="L196" i="5"/>
  <c r="M196" i="5" s="1"/>
  <c r="L195" i="5"/>
  <c r="M195" i="5" s="1"/>
  <c r="L194" i="5"/>
  <c r="M194" i="5" s="1"/>
  <c r="L193" i="5"/>
  <c r="M193" i="5" s="1"/>
  <c r="L192" i="5"/>
  <c r="M192" i="5" s="1"/>
  <c r="L191" i="5"/>
  <c r="M191" i="5" s="1"/>
  <c r="L190" i="5"/>
  <c r="M190" i="5" s="1"/>
  <c r="L189" i="5"/>
  <c r="M189" i="5" s="1"/>
  <c r="L188" i="5"/>
  <c r="M188" i="5" s="1"/>
  <c r="L187" i="5"/>
  <c r="M187" i="5" s="1"/>
  <c r="L186" i="5"/>
  <c r="M186" i="5" s="1"/>
  <c r="L185" i="5"/>
  <c r="M185" i="5" s="1"/>
  <c r="L184" i="5"/>
  <c r="M184" i="5" s="1"/>
  <c r="L183" i="5"/>
  <c r="M183" i="5" s="1"/>
  <c r="L182" i="5"/>
  <c r="M182" i="5" s="1"/>
  <c r="L181" i="5"/>
  <c r="M181" i="5" s="1"/>
  <c r="L180" i="5"/>
  <c r="M180" i="5" s="1"/>
  <c r="L179" i="5"/>
  <c r="M179" i="5" s="1"/>
  <c r="L178" i="5"/>
  <c r="M178" i="5" s="1"/>
  <c r="L177" i="5"/>
  <c r="M177" i="5" s="1"/>
  <c r="L176" i="5"/>
  <c r="M176" i="5" s="1"/>
  <c r="L175" i="5"/>
  <c r="M175" i="5" s="1"/>
  <c r="L174" i="5"/>
  <c r="M174" i="5" s="1"/>
  <c r="L173" i="5"/>
  <c r="M173" i="5" s="1"/>
  <c r="L172" i="5"/>
  <c r="M172" i="5" s="1"/>
  <c r="L171" i="5"/>
  <c r="M171" i="5" s="1"/>
  <c r="L170" i="5"/>
  <c r="M170" i="5" s="1"/>
  <c r="L169" i="5"/>
  <c r="M169" i="5" s="1"/>
  <c r="L168" i="5"/>
  <c r="M168" i="5" s="1"/>
  <c r="L167" i="5"/>
  <c r="M167" i="5" s="1"/>
  <c r="L166" i="5"/>
  <c r="M166" i="5" s="1"/>
  <c r="L165" i="5"/>
  <c r="M165" i="5" s="1"/>
  <c r="L164" i="5"/>
  <c r="M164" i="5" s="1"/>
  <c r="L163" i="5"/>
  <c r="M163" i="5" s="1"/>
  <c r="L162" i="5"/>
  <c r="M162" i="5" s="1"/>
  <c r="L161" i="5"/>
  <c r="M161" i="5" s="1"/>
  <c r="L160" i="5"/>
  <c r="M160" i="5" s="1"/>
  <c r="L159" i="5"/>
  <c r="M159" i="5" s="1"/>
  <c r="L158" i="5"/>
  <c r="M158" i="5" s="1"/>
  <c r="L157" i="5"/>
  <c r="M157" i="5" s="1"/>
  <c r="L156" i="5"/>
  <c r="M156" i="5" s="1"/>
  <c r="L155" i="5"/>
  <c r="M155" i="5" s="1"/>
  <c r="L154" i="5"/>
  <c r="M154" i="5" s="1"/>
  <c r="L153" i="5"/>
  <c r="M153" i="5" s="1"/>
  <c r="L152" i="5"/>
  <c r="M152" i="5" s="1"/>
  <c r="L151" i="5"/>
  <c r="M151" i="5" s="1"/>
  <c r="L150" i="5"/>
  <c r="M150" i="5" s="1"/>
  <c r="L149" i="5"/>
  <c r="M149" i="5" s="1"/>
  <c r="L148" i="5"/>
  <c r="M148" i="5" s="1"/>
  <c r="L147" i="5"/>
  <c r="M147" i="5" s="1"/>
  <c r="L146" i="5"/>
  <c r="M146" i="5" s="1"/>
  <c r="L145" i="5"/>
  <c r="M145" i="5" s="1"/>
  <c r="L144" i="5"/>
  <c r="M144" i="5" s="1"/>
  <c r="L143" i="5"/>
  <c r="M143" i="5" s="1"/>
  <c r="L142" i="5"/>
  <c r="M142" i="5" s="1"/>
  <c r="L141" i="5"/>
  <c r="M141" i="5" s="1"/>
  <c r="L140" i="5"/>
  <c r="M140" i="5" s="1"/>
  <c r="L139" i="5"/>
  <c r="M139" i="5" s="1"/>
  <c r="L138" i="5"/>
  <c r="M138" i="5" s="1"/>
  <c r="L137" i="5"/>
  <c r="M137" i="5" s="1"/>
  <c r="L136" i="5"/>
  <c r="M136" i="5" s="1"/>
  <c r="L135" i="5"/>
  <c r="M135" i="5" s="1"/>
  <c r="L134" i="5"/>
  <c r="M134" i="5" s="1"/>
  <c r="L133" i="5"/>
  <c r="M133" i="5" s="1"/>
  <c r="L132" i="5"/>
  <c r="M132" i="5" s="1"/>
  <c r="L131" i="5"/>
  <c r="M131" i="5" s="1"/>
  <c r="L130" i="5"/>
  <c r="M130" i="5" s="1"/>
  <c r="L129" i="5"/>
  <c r="M129" i="5" s="1"/>
  <c r="L128" i="5"/>
  <c r="M128" i="5" s="1"/>
  <c r="L127" i="5"/>
  <c r="M127" i="5" s="1"/>
  <c r="L126" i="5"/>
  <c r="M126" i="5" s="1"/>
  <c r="L125" i="5"/>
  <c r="M125" i="5" s="1"/>
  <c r="L124" i="5"/>
  <c r="M124" i="5" s="1"/>
  <c r="L123" i="5"/>
  <c r="M123" i="5" s="1"/>
  <c r="L122" i="5"/>
  <c r="M122" i="5" s="1"/>
  <c r="L121" i="5"/>
  <c r="M121" i="5" s="1"/>
  <c r="L120" i="5"/>
  <c r="M120" i="5" s="1"/>
  <c r="L119" i="5"/>
  <c r="M119" i="5" s="1"/>
  <c r="L118" i="5"/>
  <c r="M118" i="5" s="1"/>
  <c r="L117" i="5"/>
  <c r="M117" i="5" s="1"/>
  <c r="L116" i="5"/>
  <c r="M116" i="5" s="1"/>
  <c r="L115" i="5"/>
  <c r="M115" i="5" s="1"/>
  <c r="L114" i="5"/>
  <c r="M114" i="5" s="1"/>
  <c r="L113" i="5"/>
  <c r="M113" i="5" s="1"/>
  <c r="L112" i="5"/>
  <c r="M112" i="5" s="1"/>
  <c r="L111" i="5"/>
  <c r="M111" i="5" s="1"/>
  <c r="L110" i="5"/>
  <c r="M110" i="5" s="1"/>
  <c r="L109" i="5"/>
  <c r="M109" i="5" s="1"/>
  <c r="L108" i="5"/>
  <c r="M108" i="5" s="1"/>
  <c r="L107" i="5"/>
  <c r="M107" i="5" s="1"/>
  <c r="L106" i="5"/>
  <c r="M106" i="5" s="1"/>
  <c r="L105" i="5"/>
  <c r="M105" i="5" s="1"/>
  <c r="L104" i="5"/>
  <c r="M104" i="5" s="1"/>
  <c r="L103" i="5"/>
  <c r="M103" i="5" s="1"/>
  <c r="L102" i="5"/>
  <c r="M102" i="5" s="1"/>
  <c r="L101" i="5"/>
  <c r="M101" i="5" s="1"/>
  <c r="L100" i="5"/>
  <c r="M100" i="5" s="1"/>
  <c r="L99" i="5"/>
  <c r="M99" i="5" s="1"/>
  <c r="L98" i="5"/>
  <c r="M98" i="5" s="1"/>
  <c r="L97" i="5"/>
  <c r="M97" i="5" s="1"/>
  <c r="L96" i="5"/>
  <c r="M96" i="5" s="1"/>
  <c r="L95" i="5"/>
  <c r="M95" i="5" s="1"/>
  <c r="L94" i="5"/>
  <c r="M94" i="5" s="1"/>
  <c r="L93" i="5"/>
  <c r="M93" i="5" s="1"/>
  <c r="L92" i="5"/>
  <c r="M92" i="5" s="1"/>
  <c r="L91" i="5"/>
  <c r="M91" i="5" s="1"/>
  <c r="L90" i="5"/>
  <c r="M90" i="5" s="1"/>
  <c r="L89" i="5"/>
  <c r="M89" i="5" s="1"/>
  <c r="L88" i="5"/>
  <c r="M88" i="5" s="1"/>
  <c r="L87" i="5"/>
  <c r="M87" i="5" s="1"/>
  <c r="L86" i="5"/>
  <c r="M86" i="5" s="1"/>
  <c r="L85" i="5"/>
  <c r="M85" i="5" s="1"/>
  <c r="L84" i="5"/>
  <c r="M84" i="5" s="1"/>
  <c r="L83" i="5"/>
  <c r="M83" i="5" s="1"/>
  <c r="L82" i="5"/>
  <c r="M82" i="5" s="1"/>
  <c r="L81" i="5"/>
  <c r="M81" i="5" s="1"/>
  <c r="L80" i="5"/>
  <c r="M80" i="5" s="1"/>
  <c r="L79" i="5"/>
  <c r="M79" i="5" s="1"/>
  <c r="L78" i="5"/>
  <c r="M78" i="5" s="1"/>
  <c r="L77" i="5"/>
  <c r="M77" i="5" s="1"/>
  <c r="L76" i="5"/>
  <c r="M76" i="5" s="1"/>
  <c r="L75" i="5"/>
  <c r="M75" i="5" s="1"/>
  <c r="L74" i="5"/>
  <c r="M74" i="5" s="1"/>
  <c r="L73" i="5"/>
  <c r="M73" i="5" s="1"/>
  <c r="L72" i="5"/>
  <c r="M72" i="5" s="1"/>
  <c r="L71" i="5"/>
  <c r="M71" i="5" s="1"/>
  <c r="L70" i="5"/>
  <c r="M70" i="5" s="1"/>
  <c r="L69" i="5"/>
  <c r="M69" i="5" s="1"/>
  <c r="L68" i="5"/>
  <c r="M68" i="5" s="1"/>
  <c r="L67" i="5"/>
  <c r="M67" i="5" s="1"/>
  <c r="L66" i="5"/>
  <c r="M66" i="5" s="1"/>
  <c r="L65" i="5"/>
  <c r="M65" i="5" s="1"/>
  <c r="L64" i="5"/>
  <c r="M64" i="5" s="1"/>
  <c r="L63" i="5"/>
  <c r="M63" i="5" s="1"/>
  <c r="L62" i="5"/>
  <c r="M62" i="5" s="1"/>
  <c r="L61" i="5"/>
  <c r="M61" i="5" s="1"/>
  <c r="L60" i="5"/>
  <c r="M60" i="5" s="1"/>
  <c r="L59" i="5"/>
  <c r="M59" i="5" s="1"/>
  <c r="L58" i="5"/>
  <c r="M58" i="5" s="1"/>
  <c r="L57" i="5"/>
  <c r="M57" i="5" s="1"/>
  <c r="L56" i="5"/>
  <c r="M56" i="5" s="1"/>
  <c r="L55" i="5"/>
  <c r="M55" i="5" s="1"/>
  <c r="L54" i="5"/>
  <c r="M54" i="5" s="1"/>
  <c r="L53" i="5"/>
  <c r="M53" i="5" s="1"/>
  <c r="L52" i="5"/>
  <c r="M52" i="5" s="1"/>
  <c r="L51" i="5"/>
  <c r="M51" i="5" s="1"/>
  <c r="L50" i="5"/>
  <c r="M50" i="5" s="1"/>
  <c r="L49" i="5"/>
  <c r="M49" i="5" s="1"/>
  <c r="L48" i="5"/>
  <c r="M48" i="5" s="1"/>
  <c r="L47" i="5"/>
  <c r="M47" i="5" s="1"/>
  <c r="L46" i="5"/>
  <c r="M46" i="5" s="1"/>
  <c r="L45" i="5"/>
  <c r="M45" i="5" s="1"/>
  <c r="L44" i="5"/>
  <c r="M44" i="5" s="1"/>
  <c r="L43" i="5"/>
  <c r="M43" i="5" s="1"/>
  <c r="L42" i="5"/>
  <c r="M42" i="5" s="1"/>
  <c r="L41" i="5"/>
  <c r="M41" i="5" s="1"/>
  <c r="L40" i="5"/>
  <c r="M40" i="5" s="1"/>
  <c r="L39" i="5"/>
  <c r="M39" i="5" s="1"/>
  <c r="L38" i="5"/>
  <c r="M38" i="5" s="1"/>
  <c r="L37" i="5"/>
  <c r="M37" i="5" s="1"/>
  <c r="L36" i="5"/>
  <c r="M36" i="5" s="1"/>
  <c r="L35" i="5"/>
  <c r="M35" i="5" s="1"/>
  <c r="L34" i="5"/>
  <c r="M34" i="5" s="1"/>
  <c r="L33" i="5"/>
  <c r="M33" i="5" s="1"/>
  <c r="L32" i="5"/>
  <c r="M32" i="5" s="1"/>
  <c r="L31" i="5"/>
  <c r="M31" i="5" s="1"/>
  <c r="L30" i="5"/>
  <c r="M30" i="5" s="1"/>
  <c r="L29" i="5"/>
  <c r="M29" i="5" s="1"/>
  <c r="L28" i="5"/>
  <c r="M28" i="5" s="1"/>
  <c r="L27" i="5"/>
  <c r="M27" i="5" s="1"/>
  <c r="L26" i="5"/>
  <c r="M26" i="5" s="1"/>
  <c r="L25" i="5"/>
  <c r="M25" i="5" s="1"/>
  <c r="L24" i="5"/>
  <c r="M24" i="5" s="1"/>
  <c r="L23" i="5"/>
  <c r="M23" i="5" s="1"/>
  <c r="L22" i="5"/>
  <c r="M22" i="5" s="1"/>
  <c r="L21" i="5"/>
  <c r="M21" i="5" s="1"/>
  <c r="L20" i="5"/>
  <c r="M20" i="5" s="1"/>
  <c r="L19" i="5"/>
  <c r="M19" i="5" s="1"/>
  <c r="L18" i="5"/>
  <c r="M18" i="5" s="1"/>
  <c r="L17" i="5"/>
  <c r="M17" i="5" s="1"/>
  <c r="L16" i="5"/>
  <c r="M16" i="5" s="1"/>
  <c r="L15" i="5"/>
  <c r="M15" i="5" s="1"/>
  <c r="L14" i="5"/>
  <c r="M14" i="5" s="1"/>
  <c r="L13" i="5"/>
  <c r="M13" i="5" s="1"/>
  <c r="L12" i="5"/>
  <c r="M12" i="5" s="1"/>
  <c r="L11" i="5"/>
  <c r="M11" i="5" s="1"/>
  <c r="L10" i="5"/>
  <c r="M10" i="5" s="1"/>
  <c r="L9" i="5"/>
  <c r="M9" i="5" s="1"/>
  <c r="L8" i="5"/>
  <c r="M8" i="5" s="1"/>
  <c r="L7" i="5"/>
  <c r="M7" i="5" s="1"/>
  <c r="L6" i="5"/>
  <c r="M6" i="5" s="1"/>
  <c r="L5" i="5"/>
  <c r="M5" i="5" s="1"/>
  <c r="L4" i="5"/>
  <c r="M4" i="5" s="1"/>
  <c r="L3" i="5"/>
  <c r="M3" i="5" s="1"/>
  <c r="H657" i="5"/>
  <c r="F657" i="5"/>
  <c r="E657" i="5"/>
  <c r="H656" i="5"/>
  <c r="F656" i="5"/>
  <c r="E656" i="5"/>
  <c r="H655" i="5"/>
  <c r="F655" i="5"/>
  <c r="E655" i="5"/>
  <c r="H654" i="5"/>
  <c r="F654" i="5"/>
  <c r="E654" i="5"/>
  <c r="H653" i="5"/>
  <c r="F653" i="5"/>
  <c r="E653" i="5"/>
  <c r="H652" i="5"/>
  <c r="F652" i="5"/>
  <c r="E652" i="5"/>
  <c r="H651" i="5"/>
  <c r="F651" i="5"/>
  <c r="E651" i="5"/>
  <c r="H650" i="5"/>
  <c r="F650" i="5"/>
  <c r="E650" i="5"/>
  <c r="H649" i="5"/>
  <c r="F649" i="5"/>
  <c r="E649" i="5"/>
  <c r="H648" i="5"/>
  <c r="F648" i="5"/>
  <c r="E648" i="5"/>
  <c r="H647" i="5"/>
  <c r="F647" i="5"/>
  <c r="E647" i="5"/>
  <c r="H646" i="5"/>
  <c r="F646" i="5"/>
  <c r="E646" i="5"/>
  <c r="H645" i="5"/>
  <c r="F645" i="5"/>
  <c r="E645" i="5"/>
  <c r="H644" i="5"/>
  <c r="F644" i="5"/>
  <c r="E644" i="5"/>
  <c r="H643" i="5"/>
  <c r="F643" i="5"/>
  <c r="E643" i="5"/>
  <c r="H642" i="5"/>
  <c r="F642" i="5"/>
  <c r="E642" i="5"/>
  <c r="H641" i="5"/>
  <c r="F641" i="5"/>
  <c r="E641" i="5"/>
  <c r="H640" i="5"/>
  <c r="F640" i="5"/>
  <c r="E640" i="5"/>
  <c r="H639" i="5"/>
  <c r="F639" i="5"/>
  <c r="E639" i="5"/>
  <c r="H638" i="5"/>
  <c r="F638" i="5"/>
  <c r="E638" i="5"/>
  <c r="H637" i="5"/>
  <c r="F637" i="5"/>
  <c r="E637" i="5"/>
  <c r="H636" i="5"/>
  <c r="F636" i="5"/>
  <c r="E636" i="5"/>
  <c r="H635" i="5"/>
  <c r="F635" i="5"/>
  <c r="E635" i="5"/>
  <c r="H634" i="5"/>
  <c r="F634" i="5"/>
  <c r="E634" i="5"/>
  <c r="H633" i="5"/>
  <c r="F633" i="5"/>
  <c r="E633" i="5"/>
  <c r="H632" i="5"/>
  <c r="F632" i="5"/>
  <c r="E632" i="5"/>
  <c r="H631" i="5"/>
  <c r="F631" i="5"/>
  <c r="E631" i="5"/>
  <c r="H630" i="5"/>
  <c r="F630" i="5"/>
  <c r="E630" i="5"/>
  <c r="H629" i="5"/>
  <c r="F629" i="5"/>
  <c r="E629" i="5"/>
  <c r="H628" i="5"/>
  <c r="F628" i="5"/>
  <c r="E628" i="5"/>
  <c r="H627" i="5"/>
  <c r="F627" i="5"/>
  <c r="E627" i="5"/>
  <c r="H626" i="5"/>
  <c r="F626" i="5"/>
  <c r="E626" i="5"/>
  <c r="H625" i="5"/>
  <c r="F625" i="5"/>
  <c r="E625" i="5"/>
  <c r="H624" i="5"/>
  <c r="F624" i="5"/>
  <c r="E624" i="5"/>
  <c r="H623" i="5"/>
  <c r="F623" i="5"/>
  <c r="E623" i="5"/>
  <c r="H622" i="5"/>
  <c r="F622" i="5"/>
  <c r="E622" i="5"/>
  <c r="H621" i="5"/>
  <c r="F621" i="5"/>
  <c r="E621" i="5"/>
  <c r="H620" i="5"/>
  <c r="F620" i="5"/>
  <c r="E620" i="5"/>
  <c r="H619" i="5"/>
  <c r="F619" i="5"/>
  <c r="E619" i="5"/>
  <c r="H618" i="5"/>
  <c r="F618" i="5"/>
  <c r="E618" i="5"/>
  <c r="H617" i="5"/>
  <c r="F617" i="5"/>
  <c r="E617" i="5"/>
  <c r="H616" i="5"/>
  <c r="F616" i="5"/>
  <c r="E616" i="5"/>
  <c r="H615" i="5"/>
  <c r="F615" i="5"/>
  <c r="E615" i="5"/>
  <c r="H614" i="5"/>
  <c r="F614" i="5"/>
  <c r="E614" i="5"/>
  <c r="H613" i="5"/>
  <c r="F613" i="5"/>
  <c r="E613" i="5"/>
  <c r="H612" i="5"/>
  <c r="F612" i="5"/>
  <c r="E612" i="5"/>
  <c r="H611" i="5"/>
  <c r="F611" i="5"/>
  <c r="E611" i="5"/>
  <c r="H610" i="5"/>
  <c r="F610" i="5"/>
  <c r="E610" i="5"/>
  <c r="H609" i="5"/>
  <c r="F609" i="5"/>
  <c r="E609" i="5"/>
  <c r="H608" i="5"/>
  <c r="F608" i="5"/>
  <c r="E608" i="5"/>
  <c r="H607" i="5"/>
  <c r="F607" i="5"/>
  <c r="E607" i="5"/>
  <c r="H606" i="5"/>
  <c r="F606" i="5"/>
  <c r="E606" i="5"/>
  <c r="H605" i="5"/>
  <c r="F605" i="5"/>
  <c r="E605" i="5"/>
  <c r="H604" i="5"/>
  <c r="F604" i="5"/>
  <c r="E604" i="5"/>
  <c r="H603" i="5"/>
  <c r="F603" i="5"/>
  <c r="E603" i="5"/>
  <c r="H602" i="5"/>
  <c r="F602" i="5"/>
  <c r="E602" i="5"/>
  <c r="H601" i="5"/>
  <c r="F601" i="5"/>
  <c r="E601" i="5"/>
  <c r="H600" i="5"/>
  <c r="F600" i="5"/>
  <c r="E600" i="5"/>
  <c r="H599" i="5"/>
  <c r="F599" i="5"/>
  <c r="E599" i="5"/>
  <c r="H598" i="5"/>
  <c r="F598" i="5"/>
  <c r="E598" i="5"/>
  <c r="H597" i="5"/>
  <c r="F597" i="5"/>
  <c r="E597" i="5"/>
  <c r="H596" i="5"/>
  <c r="F596" i="5"/>
  <c r="E596" i="5"/>
  <c r="H595" i="5"/>
  <c r="F595" i="5"/>
  <c r="E595" i="5"/>
  <c r="H594" i="5"/>
  <c r="F594" i="5"/>
  <c r="E594" i="5"/>
  <c r="H593" i="5"/>
  <c r="F593" i="5"/>
  <c r="E593" i="5"/>
  <c r="H592" i="5"/>
  <c r="F592" i="5"/>
  <c r="E592" i="5"/>
  <c r="H591" i="5"/>
  <c r="F591" i="5"/>
  <c r="E591" i="5"/>
  <c r="H590" i="5"/>
  <c r="F590" i="5"/>
  <c r="E590" i="5"/>
  <c r="H589" i="5"/>
  <c r="F589" i="5"/>
  <c r="E589" i="5"/>
  <c r="H588" i="5"/>
  <c r="F588" i="5"/>
  <c r="E588" i="5"/>
  <c r="H587" i="5"/>
  <c r="F587" i="5"/>
  <c r="E587" i="5"/>
  <c r="H586" i="5"/>
  <c r="F586" i="5"/>
  <c r="E586" i="5"/>
  <c r="H585" i="5"/>
  <c r="F585" i="5"/>
  <c r="E585" i="5"/>
  <c r="H584" i="5"/>
  <c r="F584" i="5"/>
  <c r="E584" i="5"/>
  <c r="H583" i="5"/>
  <c r="F583" i="5"/>
  <c r="E583" i="5"/>
  <c r="H582" i="5"/>
  <c r="F582" i="5"/>
  <c r="E582" i="5"/>
  <c r="H581" i="5"/>
  <c r="F581" i="5"/>
  <c r="E581" i="5"/>
  <c r="H580" i="5"/>
  <c r="F580" i="5"/>
  <c r="E580" i="5"/>
  <c r="H579" i="5"/>
  <c r="F579" i="5"/>
  <c r="E579" i="5"/>
  <c r="H578" i="5"/>
  <c r="F578" i="5"/>
  <c r="E578" i="5"/>
  <c r="H577" i="5"/>
  <c r="F577" i="5"/>
  <c r="E577" i="5"/>
  <c r="H576" i="5"/>
  <c r="F576" i="5"/>
  <c r="E576" i="5"/>
  <c r="H575" i="5"/>
  <c r="F575" i="5"/>
  <c r="E575" i="5"/>
  <c r="H574" i="5"/>
  <c r="F574" i="5"/>
  <c r="E574" i="5"/>
  <c r="H573" i="5"/>
  <c r="F573" i="5"/>
  <c r="E573" i="5"/>
  <c r="H572" i="5"/>
  <c r="F572" i="5"/>
  <c r="E572" i="5"/>
  <c r="H571" i="5"/>
  <c r="F571" i="5"/>
  <c r="E571" i="5"/>
  <c r="H570" i="5"/>
  <c r="F570" i="5"/>
  <c r="E570" i="5"/>
  <c r="H569" i="5"/>
  <c r="F569" i="5"/>
  <c r="E569" i="5"/>
  <c r="H568" i="5"/>
  <c r="F568" i="5"/>
  <c r="E568" i="5"/>
  <c r="H567" i="5"/>
  <c r="F567" i="5"/>
  <c r="E567" i="5"/>
  <c r="H566" i="5"/>
  <c r="F566" i="5"/>
  <c r="E566" i="5"/>
  <c r="H565" i="5"/>
  <c r="F565" i="5"/>
  <c r="E565" i="5"/>
  <c r="H564" i="5"/>
  <c r="F564" i="5"/>
  <c r="E564" i="5"/>
  <c r="H563" i="5"/>
  <c r="F563" i="5"/>
  <c r="E563" i="5"/>
  <c r="H562" i="5"/>
  <c r="F562" i="5"/>
  <c r="E562" i="5"/>
  <c r="H561" i="5"/>
  <c r="F561" i="5"/>
  <c r="E561" i="5"/>
  <c r="H560" i="5"/>
  <c r="F560" i="5"/>
  <c r="E560" i="5"/>
  <c r="H559" i="5"/>
  <c r="F559" i="5"/>
  <c r="E559" i="5"/>
  <c r="H558" i="5"/>
  <c r="F558" i="5"/>
  <c r="E558" i="5"/>
  <c r="H557" i="5"/>
  <c r="F557" i="5"/>
  <c r="E557" i="5"/>
  <c r="H556" i="5"/>
  <c r="F556" i="5"/>
  <c r="E556" i="5"/>
  <c r="H555" i="5"/>
  <c r="F555" i="5"/>
  <c r="E555" i="5"/>
  <c r="H554" i="5"/>
  <c r="F554" i="5"/>
  <c r="E554" i="5"/>
  <c r="H553" i="5"/>
  <c r="F553" i="5"/>
  <c r="E553" i="5"/>
  <c r="H552" i="5"/>
  <c r="F552" i="5"/>
  <c r="E552" i="5"/>
  <c r="H551" i="5"/>
  <c r="F551" i="5"/>
  <c r="E551" i="5"/>
  <c r="H550" i="5"/>
  <c r="F550" i="5"/>
  <c r="E550" i="5"/>
  <c r="H549" i="5"/>
  <c r="F549" i="5"/>
  <c r="E549" i="5"/>
  <c r="H548" i="5"/>
  <c r="F548" i="5"/>
  <c r="E548" i="5"/>
  <c r="H547" i="5"/>
  <c r="F547" i="5"/>
  <c r="E547" i="5"/>
  <c r="H546" i="5"/>
  <c r="F546" i="5"/>
  <c r="E546" i="5"/>
  <c r="H545" i="5"/>
  <c r="F545" i="5"/>
  <c r="E545" i="5"/>
  <c r="H544" i="5"/>
  <c r="F544" i="5"/>
  <c r="E544" i="5"/>
  <c r="H543" i="5"/>
  <c r="F543" i="5"/>
  <c r="E543" i="5"/>
  <c r="H542" i="5"/>
  <c r="F542" i="5"/>
  <c r="E542" i="5"/>
  <c r="H541" i="5"/>
  <c r="F541" i="5"/>
  <c r="E541" i="5"/>
  <c r="H540" i="5"/>
  <c r="F540" i="5"/>
  <c r="E540" i="5"/>
  <c r="H539" i="5"/>
  <c r="F539" i="5"/>
  <c r="E539" i="5"/>
  <c r="H538" i="5"/>
  <c r="F538" i="5"/>
  <c r="E538" i="5"/>
  <c r="H537" i="5"/>
  <c r="F537" i="5"/>
  <c r="E537" i="5"/>
  <c r="H536" i="5"/>
  <c r="F536" i="5"/>
  <c r="E536" i="5"/>
  <c r="H535" i="5"/>
  <c r="F535" i="5"/>
  <c r="E535" i="5"/>
  <c r="H534" i="5"/>
  <c r="F534" i="5"/>
  <c r="E534" i="5"/>
  <c r="H533" i="5"/>
  <c r="F533" i="5"/>
  <c r="E533" i="5"/>
  <c r="H532" i="5"/>
  <c r="F532" i="5"/>
  <c r="E532" i="5"/>
  <c r="H531" i="5"/>
  <c r="F531" i="5"/>
  <c r="E531" i="5"/>
  <c r="H530" i="5"/>
  <c r="F530" i="5"/>
  <c r="E530" i="5"/>
  <c r="H529" i="5"/>
  <c r="F529" i="5"/>
  <c r="E529" i="5"/>
  <c r="H528" i="5"/>
  <c r="F528" i="5"/>
  <c r="E528" i="5"/>
  <c r="H527" i="5"/>
  <c r="F527" i="5"/>
  <c r="E527" i="5"/>
  <c r="H526" i="5"/>
  <c r="F526" i="5"/>
  <c r="E526" i="5"/>
  <c r="H525" i="5"/>
  <c r="F525" i="5"/>
  <c r="E525" i="5"/>
  <c r="H524" i="5"/>
  <c r="F524" i="5"/>
  <c r="E524" i="5"/>
  <c r="H523" i="5"/>
  <c r="F523" i="5"/>
  <c r="E523" i="5"/>
  <c r="H522" i="5"/>
  <c r="F522" i="5"/>
  <c r="E522" i="5"/>
  <c r="H521" i="5"/>
  <c r="F521" i="5"/>
  <c r="E521" i="5"/>
  <c r="H520" i="5"/>
  <c r="F520" i="5"/>
  <c r="E520" i="5"/>
  <c r="H519" i="5"/>
  <c r="F519" i="5"/>
  <c r="E519" i="5"/>
  <c r="H518" i="5"/>
  <c r="F518" i="5"/>
  <c r="E518" i="5"/>
  <c r="H517" i="5"/>
  <c r="F517" i="5"/>
  <c r="E517" i="5"/>
  <c r="H516" i="5"/>
  <c r="F516" i="5"/>
  <c r="E516" i="5"/>
  <c r="H515" i="5"/>
  <c r="F515" i="5"/>
  <c r="E515" i="5"/>
  <c r="H514" i="5"/>
  <c r="F514" i="5"/>
  <c r="E514" i="5"/>
  <c r="H513" i="5"/>
  <c r="F513" i="5"/>
  <c r="E513" i="5"/>
  <c r="H512" i="5"/>
  <c r="F512" i="5"/>
  <c r="E512" i="5"/>
  <c r="H511" i="5"/>
  <c r="F511" i="5"/>
  <c r="E511" i="5"/>
  <c r="H510" i="5"/>
  <c r="F510" i="5"/>
  <c r="E510" i="5"/>
  <c r="H509" i="5"/>
  <c r="F509" i="5"/>
  <c r="E509" i="5"/>
  <c r="H508" i="5"/>
  <c r="F508" i="5"/>
  <c r="E508" i="5"/>
  <c r="H507" i="5"/>
  <c r="F507" i="5"/>
  <c r="E507" i="5"/>
  <c r="H506" i="5"/>
  <c r="F506" i="5"/>
  <c r="E506" i="5"/>
  <c r="H505" i="5"/>
  <c r="F505" i="5"/>
  <c r="E505" i="5"/>
  <c r="H504" i="5"/>
  <c r="F504" i="5"/>
  <c r="E504" i="5"/>
  <c r="H503" i="5"/>
  <c r="F503" i="5"/>
  <c r="E503" i="5"/>
  <c r="H502" i="5"/>
  <c r="F502" i="5"/>
  <c r="E502" i="5"/>
  <c r="H501" i="5"/>
  <c r="F501" i="5"/>
  <c r="E501" i="5"/>
  <c r="H500" i="5"/>
  <c r="F500" i="5"/>
  <c r="E500" i="5"/>
  <c r="H499" i="5"/>
  <c r="F499" i="5"/>
  <c r="E499" i="5"/>
  <c r="H498" i="5"/>
  <c r="F498" i="5"/>
  <c r="E498" i="5"/>
  <c r="H497" i="5"/>
  <c r="F497" i="5"/>
  <c r="E497" i="5"/>
  <c r="H496" i="5"/>
  <c r="F496" i="5"/>
  <c r="E496" i="5"/>
  <c r="H495" i="5"/>
  <c r="F495" i="5"/>
  <c r="E495" i="5"/>
  <c r="H494" i="5"/>
  <c r="F494" i="5"/>
  <c r="E494" i="5"/>
  <c r="H493" i="5"/>
  <c r="F493" i="5"/>
  <c r="E493" i="5"/>
  <c r="H492" i="5"/>
  <c r="F492" i="5"/>
  <c r="E492" i="5"/>
  <c r="H491" i="5"/>
  <c r="F491" i="5"/>
  <c r="E491" i="5"/>
  <c r="H490" i="5"/>
  <c r="F490" i="5"/>
  <c r="E490" i="5"/>
  <c r="H489" i="5"/>
  <c r="F489" i="5"/>
  <c r="E489" i="5"/>
  <c r="H488" i="5"/>
  <c r="F488" i="5"/>
  <c r="E488" i="5"/>
  <c r="H487" i="5"/>
  <c r="F487" i="5"/>
  <c r="E487" i="5"/>
  <c r="H486" i="5"/>
  <c r="F486" i="5"/>
  <c r="E486" i="5"/>
  <c r="H485" i="5"/>
  <c r="F485" i="5"/>
  <c r="E485" i="5"/>
  <c r="H484" i="5"/>
  <c r="F484" i="5"/>
  <c r="E484" i="5"/>
  <c r="H483" i="5"/>
  <c r="F483" i="5"/>
  <c r="E483" i="5"/>
  <c r="H482" i="5"/>
  <c r="F482" i="5"/>
  <c r="E482" i="5"/>
  <c r="H481" i="5"/>
  <c r="F481" i="5"/>
  <c r="E481" i="5"/>
  <c r="H480" i="5"/>
  <c r="F480" i="5"/>
  <c r="E480" i="5"/>
  <c r="H479" i="5"/>
  <c r="F479" i="5"/>
  <c r="E479" i="5"/>
  <c r="H478" i="5"/>
  <c r="F478" i="5"/>
  <c r="E478" i="5"/>
  <c r="H477" i="5"/>
  <c r="F477" i="5"/>
  <c r="E477" i="5"/>
  <c r="H476" i="5"/>
  <c r="F476" i="5"/>
  <c r="E476" i="5"/>
  <c r="H475" i="5"/>
  <c r="F475" i="5"/>
  <c r="E475" i="5"/>
  <c r="H474" i="5"/>
  <c r="F474" i="5"/>
  <c r="E474" i="5"/>
  <c r="H473" i="5"/>
  <c r="F473" i="5"/>
  <c r="E473" i="5"/>
  <c r="H472" i="5"/>
  <c r="F472" i="5"/>
  <c r="E472" i="5"/>
  <c r="H471" i="5"/>
  <c r="F471" i="5"/>
  <c r="E471" i="5"/>
  <c r="H470" i="5"/>
  <c r="F470" i="5"/>
  <c r="E470" i="5"/>
  <c r="H469" i="5"/>
  <c r="F469" i="5"/>
  <c r="E469" i="5"/>
  <c r="H468" i="5"/>
  <c r="F468" i="5"/>
  <c r="E468" i="5"/>
  <c r="H467" i="5"/>
  <c r="F467" i="5"/>
  <c r="E467" i="5"/>
  <c r="H466" i="5"/>
  <c r="F466" i="5"/>
  <c r="E466" i="5"/>
  <c r="H465" i="5"/>
  <c r="F465" i="5"/>
  <c r="E465" i="5"/>
  <c r="H464" i="5"/>
  <c r="F464" i="5"/>
  <c r="E464" i="5"/>
  <c r="H463" i="5"/>
  <c r="F463" i="5"/>
  <c r="E463" i="5"/>
  <c r="H462" i="5"/>
  <c r="F462" i="5"/>
  <c r="E462" i="5"/>
  <c r="H461" i="5"/>
  <c r="F461" i="5"/>
  <c r="E461" i="5"/>
  <c r="H460" i="5"/>
  <c r="F460" i="5"/>
  <c r="E460" i="5"/>
  <c r="H459" i="5"/>
  <c r="F459" i="5"/>
  <c r="E459" i="5"/>
  <c r="H458" i="5"/>
  <c r="F458" i="5"/>
  <c r="E458" i="5"/>
  <c r="H457" i="5"/>
  <c r="F457" i="5"/>
  <c r="E457" i="5"/>
  <c r="H456" i="5"/>
  <c r="F456" i="5"/>
  <c r="E456" i="5"/>
  <c r="H455" i="5"/>
  <c r="F455" i="5"/>
  <c r="E455" i="5"/>
  <c r="H454" i="5"/>
  <c r="F454" i="5"/>
  <c r="E454" i="5"/>
  <c r="H453" i="5"/>
  <c r="F453" i="5"/>
  <c r="E453" i="5"/>
  <c r="H452" i="5"/>
  <c r="F452" i="5"/>
  <c r="E452" i="5"/>
  <c r="H451" i="5"/>
  <c r="F451" i="5"/>
  <c r="E451" i="5"/>
  <c r="H450" i="5"/>
  <c r="F450" i="5"/>
  <c r="E450" i="5"/>
  <c r="H449" i="5"/>
  <c r="F449" i="5"/>
  <c r="E449" i="5"/>
  <c r="H448" i="5"/>
  <c r="F448" i="5"/>
  <c r="E448" i="5"/>
  <c r="H447" i="5"/>
  <c r="F447" i="5"/>
  <c r="E447" i="5"/>
  <c r="H446" i="5"/>
  <c r="F446" i="5"/>
  <c r="E446" i="5"/>
  <c r="H445" i="5"/>
  <c r="F445" i="5"/>
  <c r="E445" i="5"/>
  <c r="H444" i="5"/>
  <c r="F444" i="5"/>
  <c r="E444" i="5"/>
  <c r="H443" i="5"/>
  <c r="F443" i="5"/>
  <c r="E443" i="5"/>
  <c r="H442" i="5"/>
  <c r="F442" i="5"/>
  <c r="E442" i="5"/>
  <c r="H441" i="5"/>
  <c r="F441" i="5"/>
  <c r="E441" i="5"/>
  <c r="H440" i="5"/>
  <c r="F440" i="5"/>
  <c r="E440" i="5"/>
  <c r="H439" i="5"/>
  <c r="F439" i="5"/>
  <c r="E439" i="5"/>
  <c r="H438" i="5"/>
  <c r="F438" i="5"/>
  <c r="E438" i="5"/>
  <c r="H437" i="5"/>
  <c r="F437" i="5"/>
  <c r="E437" i="5"/>
  <c r="H436" i="5"/>
  <c r="F436" i="5"/>
  <c r="E436" i="5"/>
  <c r="H435" i="5"/>
  <c r="F435" i="5"/>
  <c r="E435" i="5"/>
  <c r="H434" i="5"/>
  <c r="F434" i="5"/>
  <c r="E434" i="5"/>
  <c r="H433" i="5"/>
  <c r="F433" i="5"/>
  <c r="E433" i="5"/>
  <c r="H432" i="5"/>
  <c r="F432" i="5"/>
  <c r="E432" i="5"/>
  <c r="H431" i="5"/>
  <c r="F431" i="5"/>
  <c r="E431" i="5"/>
  <c r="H430" i="5"/>
  <c r="F430" i="5"/>
  <c r="E430" i="5"/>
  <c r="H429" i="5"/>
  <c r="F429" i="5"/>
  <c r="E429" i="5"/>
  <c r="H428" i="5"/>
  <c r="F428" i="5"/>
  <c r="E428" i="5"/>
  <c r="H427" i="5"/>
  <c r="F427" i="5"/>
  <c r="E427" i="5"/>
  <c r="H426" i="5"/>
  <c r="F426" i="5"/>
  <c r="E426" i="5"/>
  <c r="H425" i="5"/>
  <c r="F425" i="5"/>
  <c r="E425" i="5"/>
  <c r="H424" i="5"/>
  <c r="F424" i="5"/>
  <c r="E424" i="5"/>
  <c r="H423" i="5"/>
  <c r="F423" i="5"/>
  <c r="E423" i="5"/>
  <c r="H422" i="5"/>
  <c r="F422" i="5"/>
  <c r="E422" i="5"/>
  <c r="H421" i="5"/>
  <c r="F421" i="5"/>
  <c r="E421" i="5"/>
  <c r="H420" i="5"/>
  <c r="F420" i="5"/>
  <c r="E420" i="5"/>
  <c r="H419" i="5"/>
  <c r="F419" i="5"/>
  <c r="E419" i="5"/>
  <c r="H418" i="5"/>
  <c r="F418" i="5"/>
  <c r="E418" i="5"/>
  <c r="H417" i="5"/>
  <c r="F417" i="5"/>
  <c r="E417" i="5"/>
  <c r="H416" i="5"/>
  <c r="F416" i="5"/>
  <c r="E416" i="5"/>
  <c r="H415" i="5"/>
  <c r="F415" i="5"/>
  <c r="E415" i="5"/>
  <c r="H414" i="5"/>
  <c r="F414" i="5"/>
  <c r="E414" i="5"/>
  <c r="H413" i="5"/>
  <c r="F413" i="5"/>
  <c r="E413" i="5"/>
  <c r="H412" i="5"/>
  <c r="F412" i="5"/>
  <c r="E412" i="5"/>
  <c r="H411" i="5"/>
  <c r="F411" i="5"/>
  <c r="E411" i="5"/>
  <c r="H410" i="5"/>
  <c r="F410" i="5"/>
  <c r="E410" i="5"/>
  <c r="H409" i="5"/>
  <c r="F409" i="5"/>
  <c r="E409" i="5"/>
  <c r="H408" i="5"/>
  <c r="F408" i="5"/>
  <c r="E408" i="5"/>
  <c r="H407" i="5"/>
  <c r="F407" i="5"/>
  <c r="E407" i="5"/>
  <c r="H406" i="5"/>
  <c r="F406" i="5"/>
  <c r="E406" i="5"/>
  <c r="H405" i="5"/>
  <c r="F405" i="5"/>
  <c r="E405" i="5"/>
  <c r="H404" i="5"/>
  <c r="F404" i="5"/>
  <c r="E404" i="5"/>
  <c r="H403" i="5"/>
  <c r="F403" i="5"/>
  <c r="E403" i="5"/>
  <c r="H402" i="5"/>
  <c r="F402" i="5"/>
  <c r="E402" i="5"/>
  <c r="H401" i="5"/>
  <c r="F401" i="5"/>
  <c r="E401" i="5"/>
  <c r="H400" i="5"/>
  <c r="F400" i="5"/>
  <c r="E400" i="5"/>
  <c r="H399" i="5"/>
  <c r="F399" i="5"/>
  <c r="E399" i="5"/>
  <c r="H398" i="5"/>
  <c r="F398" i="5"/>
  <c r="E398" i="5"/>
  <c r="H397" i="5"/>
  <c r="F397" i="5"/>
  <c r="E397" i="5"/>
  <c r="H396" i="5"/>
  <c r="F396" i="5"/>
  <c r="E396" i="5"/>
  <c r="H395" i="5"/>
  <c r="F395" i="5"/>
  <c r="E395" i="5"/>
  <c r="H394" i="5"/>
  <c r="F394" i="5"/>
  <c r="E394" i="5"/>
  <c r="H393" i="5"/>
  <c r="F393" i="5"/>
  <c r="E393" i="5"/>
  <c r="H392" i="5"/>
  <c r="F392" i="5"/>
  <c r="E392" i="5"/>
  <c r="H391" i="5"/>
  <c r="F391" i="5"/>
  <c r="E391" i="5"/>
  <c r="H390" i="5"/>
  <c r="F390" i="5"/>
  <c r="E390" i="5"/>
  <c r="H389" i="5"/>
  <c r="F389" i="5"/>
  <c r="E389" i="5"/>
  <c r="H388" i="5"/>
  <c r="F388" i="5"/>
  <c r="E388" i="5"/>
  <c r="H387" i="5"/>
  <c r="F387" i="5"/>
  <c r="E387" i="5"/>
  <c r="H386" i="5"/>
  <c r="F386" i="5"/>
  <c r="E386" i="5"/>
  <c r="H385" i="5"/>
  <c r="F385" i="5"/>
  <c r="E385" i="5"/>
  <c r="H384" i="5"/>
  <c r="F384" i="5"/>
  <c r="E384" i="5"/>
  <c r="H383" i="5"/>
  <c r="F383" i="5"/>
  <c r="E383" i="5"/>
  <c r="H382" i="5"/>
  <c r="F382" i="5"/>
  <c r="E382" i="5"/>
  <c r="H381" i="5"/>
  <c r="F381" i="5"/>
  <c r="E381" i="5"/>
  <c r="H380" i="5"/>
  <c r="F380" i="5"/>
  <c r="E380" i="5"/>
  <c r="H379" i="5"/>
  <c r="F379" i="5"/>
  <c r="E379" i="5"/>
  <c r="H378" i="5"/>
  <c r="F378" i="5"/>
  <c r="E378" i="5"/>
  <c r="H377" i="5"/>
  <c r="F377" i="5"/>
  <c r="E377" i="5"/>
  <c r="H376" i="5"/>
  <c r="F376" i="5"/>
  <c r="E376" i="5"/>
  <c r="H375" i="5"/>
  <c r="F375" i="5"/>
  <c r="E375" i="5"/>
  <c r="H374" i="5"/>
  <c r="F374" i="5"/>
  <c r="E374" i="5"/>
  <c r="H373" i="5"/>
  <c r="F373" i="5"/>
  <c r="E373" i="5"/>
  <c r="H372" i="5"/>
  <c r="F372" i="5"/>
  <c r="E372" i="5"/>
  <c r="H371" i="5"/>
  <c r="F371" i="5"/>
  <c r="E371" i="5"/>
  <c r="H370" i="5"/>
  <c r="F370" i="5"/>
  <c r="E370" i="5"/>
  <c r="H369" i="5"/>
  <c r="F369" i="5"/>
  <c r="E369" i="5"/>
  <c r="H368" i="5"/>
  <c r="F368" i="5"/>
  <c r="E368" i="5"/>
  <c r="H367" i="5"/>
  <c r="F367" i="5"/>
  <c r="E367" i="5"/>
  <c r="H366" i="5"/>
  <c r="F366" i="5"/>
  <c r="E366" i="5"/>
  <c r="H365" i="5"/>
  <c r="F365" i="5"/>
  <c r="E365" i="5"/>
  <c r="H364" i="5"/>
  <c r="F364" i="5"/>
  <c r="E364" i="5"/>
  <c r="H363" i="5"/>
  <c r="F363" i="5"/>
  <c r="E363" i="5"/>
  <c r="H362" i="5"/>
  <c r="F362" i="5"/>
  <c r="E362" i="5"/>
  <c r="H361" i="5"/>
  <c r="F361" i="5"/>
  <c r="E361" i="5"/>
  <c r="H360" i="5"/>
  <c r="F360" i="5"/>
  <c r="E360" i="5"/>
  <c r="H359" i="5"/>
  <c r="F359" i="5"/>
  <c r="E359" i="5"/>
  <c r="H358" i="5"/>
  <c r="F358" i="5"/>
  <c r="E358" i="5"/>
  <c r="H357" i="5"/>
  <c r="F357" i="5"/>
  <c r="E357" i="5"/>
  <c r="H356" i="5"/>
  <c r="F356" i="5"/>
  <c r="E356" i="5"/>
  <c r="H355" i="5"/>
  <c r="F355" i="5"/>
  <c r="E355" i="5"/>
  <c r="H354" i="5"/>
  <c r="F354" i="5"/>
  <c r="E354" i="5"/>
  <c r="H353" i="5"/>
  <c r="F353" i="5"/>
  <c r="E353" i="5"/>
  <c r="H352" i="5"/>
  <c r="F352" i="5"/>
  <c r="E352" i="5"/>
  <c r="H351" i="5"/>
  <c r="F351" i="5"/>
  <c r="E351" i="5"/>
  <c r="H350" i="5"/>
  <c r="F350" i="5"/>
  <c r="E350" i="5"/>
  <c r="H349" i="5"/>
  <c r="F349" i="5"/>
  <c r="E349" i="5"/>
  <c r="H348" i="5"/>
  <c r="F348" i="5"/>
  <c r="E348" i="5"/>
  <c r="H347" i="5"/>
  <c r="F347" i="5"/>
  <c r="E347" i="5"/>
  <c r="H346" i="5"/>
  <c r="F346" i="5"/>
  <c r="E346" i="5"/>
  <c r="H345" i="5"/>
  <c r="F345" i="5"/>
  <c r="E345" i="5"/>
  <c r="H344" i="5"/>
  <c r="F344" i="5"/>
  <c r="E344" i="5"/>
  <c r="H343" i="5"/>
  <c r="F343" i="5"/>
  <c r="E343" i="5"/>
  <c r="H342" i="5"/>
  <c r="F342" i="5"/>
  <c r="E342" i="5"/>
  <c r="H341" i="5"/>
  <c r="F341" i="5"/>
  <c r="E341" i="5"/>
  <c r="H340" i="5"/>
  <c r="F340" i="5"/>
  <c r="E340" i="5"/>
  <c r="H339" i="5"/>
  <c r="F339" i="5"/>
  <c r="E339" i="5"/>
  <c r="H338" i="5"/>
  <c r="F338" i="5"/>
  <c r="E338" i="5"/>
  <c r="H337" i="5"/>
  <c r="F337" i="5"/>
  <c r="E337" i="5"/>
  <c r="H336" i="5"/>
  <c r="F336" i="5"/>
  <c r="E336" i="5"/>
  <c r="H335" i="5"/>
  <c r="F335" i="5"/>
  <c r="E335" i="5"/>
  <c r="H334" i="5"/>
  <c r="F334" i="5"/>
  <c r="E334" i="5"/>
  <c r="H333" i="5"/>
  <c r="F333" i="5"/>
  <c r="E333" i="5"/>
  <c r="H332" i="5"/>
  <c r="F332" i="5"/>
  <c r="E332" i="5"/>
  <c r="H331" i="5"/>
  <c r="F331" i="5"/>
  <c r="E331" i="5"/>
  <c r="H330" i="5"/>
  <c r="F330" i="5"/>
  <c r="E330" i="5"/>
  <c r="H329" i="5"/>
  <c r="F329" i="5"/>
  <c r="E329" i="5"/>
  <c r="H328" i="5"/>
  <c r="F328" i="5"/>
  <c r="E328" i="5"/>
  <c r="H327" i="5"/>
  <c r="F327" i="5"/>
  <c r="E327" i="5"/>
  <c r="H326" i="5"/>
  <c r="F326" i="5"/>
  <c r="E326" i="5"/>
  <c r="H325" i="5"/>
  <c r="F325" i="5"/>
  <c r="E325" i="5"/>
  <c r="H324" i="5"/>
  <c r="F324" i="5"/>
  <c r="E324" i="5"/>
  <c r="H323" i="5"/>
  <c r="F323" i="5"/>
  <c r="E323" i="5"/>
  <c r="H322" i="5"/>
  <c r="F322" i="5"/>
  <c r="E322" i="5"/>
  <c r="H321" i="5"/>
  <c r="F321" i="5"/>
  <c r="E321" i="5"/>
  <c r="H320" i="5"/>
  <c r="F320" i="5"/>
  <c r="E320" i="5"/>
  <c r="H319" i="5"/>
  <c r="F319" i="5"/>
  <c r="E319" i="5"/>
  <c r="H318" i="5"/>
  <c r="F318" i="5"/>
  <c r="E318" i="5"/>
  <c r="H317" i="5"/>
  <c r="F317" i="5"/>
  <c r="E317" i="5"/>
  <c r="H316" i="5"/>
  <c r="F316" i="5"/>
  <c r="E316" i="5"/>
  <c r="H315" i="5"/>
  <c r="F315" i="5"/>
  <c r="E315" i="5"/>
  <c r="H314" i="5"/>
  <c r="F314" i="5"/>
  <c r="E314" i="5"/>
  <c r="H313" i="5"/>
  <c r="F313" i="5"/>
  <c r="E313" i="5"/>
  <c r="H312" i="5"/>
  <c r="F312" i="5"/>
  <c r="E312" i="5"/>
  <c r="H311" i="5"/>
  <c r="F311" i="5"/>
  <c r="E311" i="5"/>
  <c r="H310" i="5"/>
  <c r="F310" i="5"/>
  <c r="E310" i="5"/>
  <c r="H309" i="5"/>
  <c r="F309" i="5"/>
  <c r="E309" i="5"/>
  <c r="H308" i="5"/>
  <c r="F308" i="5"/>
  <c r="E308" i="5"/>
  <c r="H307" i="5"/>
  <c r="F307" i="5"/>
  <c r="E307" i="5"/>
  <c r="H306" i="5"/>
  <c r="F306" i="5"/>
  <c r="E306" i="5"/>
  <c r="H305" i="5"/>
  <c r="F305" i="5"/>
  <c r="E305" i="5"/>
  <c r="H304" i="5"/>
  <c r="F304" i="5"/>
  <c r="E304" i="5"/>
  <c r="H303" i="5"/>
  <c r="F303" i="5"/>
  <c r="E303" i="5"/>
  <c r="H302" i="5"/>
  <c r="F302" i="5"/>
  <c r="E302" i="5"/>
  <c r="H301" i="5"/>
  <c r="F301" i="5"/>
  <c r="E301" i="5"/>
  <c r="H300" i="5"/>
  <c r="F300" i="5"/>
  <c r="E300" i="5"/>
  <c r="H299" i="5"/>
  <c r="F299" i="5"/>
  <c r="E299" i="5"/>
  <c r="H298" i="5"/>
  <c r="F298" i="5"/>
  <c r="E298" i="5"/>
  <c r="H297" i="5"/>
  <c r="F297" i="5"/>
  <c r="E297" i="5"/>
  <c r="H296" i="5"/>
  <c r="F296" i="5"/>
  <c r="E296" i="5"/>
  <c r="H295" i="5"/>
  <c r="F295" i="5"/>
  <c r="E295" i="5"/>
  <c r="H294" i="5"/>
  <c r="F294" i="5"/>
  <c r="E294" i="5"/>
  <c r="H293" i="5"/>
  <c r="F293" i="5"/>
  <c r="E293" i="5"/>
  <c r="H292" i="5"/>
  <c r="F292" i="5"/>
  <c r="E292" i="5"/>
  <c r="H291" i="5"/>
  <c r="F291" i="5"/>
  <c r="E291" i="5"/>
  <c r="H290" i="5"/>
  <c r="F290" i="5"/>
  <c r="E290" i="5"/>
  <c r="H289" i="5"/>
  <c r="F289" i="5"/>
  <c r="E289" i="5"/>
  <c r="H288" i="5"/>
  <c r="F288" i="5"/>
  <c r="E288" i="5"/>
  <c r="H287" i="5"/>
  <c r="F287" i="5"/>
  <c r="E287" i="5"/>
  <c r="H286" i="5"/>
  <c r="F286" i="5"/>
  <c r="E286" i="5"/>
  <c r="H285" i="5"/>
  <c r="F285" i="5"/>
  <c r="E285" i="5"/>
  <c r="H284" i="5"/>
  <c r="F284" i="5"/>
  <c r="E284" i="5"/>
  <c r="H283" i="5"/>
  <c r="F283" i="5"/>
  <c r="E283" i="5"/>
  <c r="H282" i="5"/>
  <c r="F282" i="5"/>
  <c r="E282" i="5"/>
  <c r="H281" i="5"/>
  <c r="F281" i="5"/>
  <c r="E281" i="5"/>
  <c r="H280" i="5"/>
  <c r="F280" i="5"/>
  <c r="E280" i="5"/>
  <c r="H279" i="5"/>
  <c r="F279" i="5"/>
  <c r="E279" i="5"/>
  <c r="H278" i="5"/>
  <c r="F278" i="5"/>
  <c r="E278" i="5"/>
  <c r="H277" i="5"/>
  <c r="F277" i="5"/>
  <c r="E277" i="5"/>
  <c r="H276" i="5"/>
  <c r="F276" i="5"/>
  <c r="E276" i="5"/>
  <c r="H275" i="5"/>
  <c r="F275" i="5"/>
  <c r="E275" i="5"/>
  <c r="H274" i="5"/>
  <c r="F274" i="5"/>
  <c r="E274" i="5"/>
  <c r="H273" i="5"/>
  <c r="F273" i="5"/>
  <c r="E273" i="5"/>
  <c r="H272" i="5"/>
  <c r="F272" i="5"/>
  <c r="E272" i="5"/>
  <c r="H271" i="5"/>
  <c r="F271" i="5"/>
  <c r="E271" i="5"/>
  <c r="H270" i="5"/>
  <c r="F270" i="5"/>
  <c r="E270" i="5"/>
  <c r="H269" i="5"/>
  <c r="F269" i="5"/>
  <c r="E269" i="5"/>
  <c r="H268" i="5"/>
  <c r="F268" i="5"/>
  <c r="E268" i="5"/>
  <c r="H267" i="5"/>
  <c r="F267" i="5"/>
  <c r="E267" i="5"/>
  <c r="H266" i="5"/>
  <c r="F266" i="5"/>
  <c r="E266" i="5"/>
  <c r="H265" i="5"/>
  <c r="F265" i="5"/>
  <c r="E265" i="5"/>
  <c r="H264" i="5"/>
  <c r="F264" i="5"/>
  <c r="E264" i="5"/>
  <c r="H263" i="5"/>
  <c r="F263" i="5"/>
  <c r="E263" i="5"/>
  <c r="H262" i="5"/>
  <c r="F262" i="5"/>
  <c r="E262" i="5"/>
  <c r="H261" i="5"/>
  <c r="F261" i="5"/>
  <c r="E261" i="5"/>
  <c r="H260" i="5"/>
  <c r="F260" i="5"/>
  <c r="E260" i="5"/>
  <c r="H259" i="5"/>
  <c r="F259" i="5"/>
  <c r="E259" i="5"/>
  <c r="H258" i="5"/>
  <c r="F258" i="5"/>
  <c r="E258" i="5"/>
  <c r="H257" i="5"/>
  <c r="F257" i="5"/>
  <c r="E257" i="5"/>
  <c r="H256" i="5"/>
  <c r="F256" i="5"/>
  <c r="E256" i="5"/>
  <c r="H255" i="5"/>
  <c r="F255" i="5"/>
  <c r="E255" i="5"/>
  <c r="H254" i="5"/>
  <c r="F254" i="5"/>
  <c r="E254" i="5"/>
  <c r="H253" i="5"/>
  <c r="F253" i="5"/>
  <c r="E253" i="5"/>
  <c r="H252" i="5"/>
  <c r="F252" i="5"/>
  <c r="E252" i="5"/>
  <c r="H251" i="5"/>
  <c r="F251" i="5"/>
  <c r="E251" i="5"/>
  <c r="H250" i="5"/>
  <c r="F250" i="5"/>
  <c r="E250" i="5"/>
  <c r="H249" i="5"/>
  <c r="F249" i="5"/>
  <c r="E249" i="5"/>
  <c r="H248" i="5"/>
  <c r="F248" i="5"/>
  <c r="E248" i="5"/>
  <c r="H247" i="5"/>
  <c r="F247" i="5"/>
  <c r="E247" i="5"/>
  <c r="H246" i="5"/>
  <c r="F246" i="5"/>
  <c r="E246" i="5"/>
  <c r="H245" i="5"/>
  <c r="F245" i="5"/>
  <c r="E245" i="5"/>
  <c r="H244" i="5"/>
  <c r="F244" i="5"/>
  <c r="E244" i="5"/>
  <c r="H243" i="5"/>
  <c r="F243" i="5"/>
  <c r="E243" i="5"/>
  <c r="H242" i="5"/>
  <c r="F242" i="5"/>
  <c r="E242" i="5"/>
  <c r="H241" i="5"/>
  <c r="F241" i="5"/>
  <c r="E241" i="5"/>
  <c r="H240" i="5"/>
  <c r="F240" i="5"/>
  <c r="E240" i="5"/>
  <c r="H239" i="5"/>
  <c r="F239" i="5"/>
  <c r="E239" i="5"/>
  <c r="H238" i="5"/>
  <c r="F238" i="5"/>
  <c r="E238" i="5"/>
  <c r="H237" i="5"/>
  <c r="F237" i="5"/>
  <c r="E237" i="5"/>
  <c r="H236" i="5"/>
  <c r="F236" i="5"/>
  <c r="E236" i="5"/>
  <c r="H235" i="5"/>
  <c r="F235" i="5"/>
  <c r="E235" i="5"/>
  <c r="H234" i="5"/>
  <c r="F234" i="5"/>
  <c r="E234" i="5"/>
  <c r="H233" i="5"/>
  <c r="F233" i="5"/>
  <c r="E233" i="5"/>
  <c r="H232" i="5"/>
  <c r="F232" i="5"/>
  <c r="E232" i="5"/>
  <c r="H231" i="5"/>
  <c r="F231" i="5"/>
  <c r="E231" i="5"/>
  <c r="H230" i="5"/>
  <c r="F230" i="5"/>
  <c r="E230" i="5"/>
  <c r="H229" i="5"/>
  <c r="F229" i="5"/>
  <c r="E229" i="5"/>
  <c r="H228" i="5"/>
  <c r="F228" i="5"/>
  <c r="E228" i="5"/>
  <c r="H227" i="5"/>
  <c r="F227" i="5"/>
  <c r="E227" i="5"/>
  <c r="H226" i="5"/>
  <c r="F226" i="5"/>
  <c r="E226" i="5"/>
  <c r="H225" i="5"/>
  <c r="F225" i="5"/>
  <c r="E225" i="5"/>
  <c r="H224" i="5"/>
  <c r="F224" i="5"/>
  <c r="E224" i="5"/>
  <c r="H223" i="5"/>
  <c r="F223" i="5"/>
  <c r="E223" i="5"/>
  <c r="H222" i="5"/>
  <c r="F222" i="5"/>
  <c r="E222" i="5"/>
  <c r="H221" i="5"/>
  <c r="F221" i="5"/>
  <c r="E221" i="5"/>
  <c r="H220" i="5"/>
  <c r="F220" i="5"/>
  <c r="E220" i="5"/>
  <c r="H219" i="5"/>
  <c r="F219" i="5"/>
  <c r="E219" i="5"/>
  <c r="H218" i="5"/>
  <c r="F218" i="5"/>
  <c r="E218" i="5"/>
  <c r="H217" i="5"/>
  <c r="F217" i="5"/>
  <c r="E217" i="5"/>
  <c r="H216" i="5"/>
  <c r="F216" i="5"/>
  <c r="E216" i="5"/>
  <c r="H215" i="5"/>
  <c r="F215" i="5"/>
  <c r="E215" i="5"/>
  <c r="H214" i="5"/>
  <c r="F214" i="5"/>
  <c r="E214" i="5"/>
  <c r="H213" i="5"/>
  <c r="F213" i="5"/>
  <c r="E213" i="5"/>
  <c r="H212" i="5"/>
  <c r="F212" i="5"/>
  <c r="E212" i="5"/>
  <c r="H211" i="5"/>
  <c r="F211" i="5"/>
  <c r="E211" i="5"/>
  <c r="H210" i="5"/>
  <c r="F210" i="5"/>
  <c r="E210" i="5"/>
  <c r="H209" i="5"/>
  <c r="F209" i="5"/>
  <c r="E209" i="5"/>
  <c r="H208" i="5"/>
  <c r="F208" i="5"/>
  <c r="E208" i="5"/>
  <c r="H207" i="5"/>
  <c r="F207" i="5"/>
  <c r="E207" i="5"/>
  <c r="H206" i="5"/>
  <c r="F206" i="5"/>
  <c r="E206" i="5"/>
  <c r="H205" i="5"/>
  <c r="F205" i="5"/>
  <c r="E205" i="5"/>
  <c r="H204" i="5"/>
  <c r="F204" i="5"/>
  <c r="E204" i="5"/>
  <c r="H203" i="5"/>
  <c r="F203" i="5"/>
  <c r="E203" i="5"/>
  <c r="H202" i="5"/>
  <c r="F202" i="5"/>
  <c r="E202" i="5"/>
  <c r="H201" i="5"/>
  <c r="F201" i="5"/>
  <c r="E201" i="5"/>
  <c r="H200" i="5"/>
  <c r="F200" i="5"/>
  <c r="E200" i="5"/>
  <c r="H199" i="5"/>
  <c r="F199" i="5"/>
  <c r="E199" i="5"/>
  <c r="H198" i="5"/>
  <c r="F198" i="5"/>
  <c r="E198" i="5"/>
  <c r="H197" i="5"/>
  <c r="F197" i="5"/>
  <c r="E197" i="5"/>
  <c r="H196" i="5"/>
  <c r="F196" i="5"/>
  <c r="E196" i="5"/>
  <c r="H195" i="5"/>
  <c r="F195" i="5"/>
  <c r="E195" i="5"/>
  <c r="H194" i="5"/>
  <c r="F194" i="5"/>
  <c r="E194" i="5"/>
  <c r="H193" i="5"/>
  <c r="F193" i="5"/>
  <c r="E193" i="5"/>
  <c r="H192" i="5"/>
  <c r="F192" i="5"/>
  <c r="E192" i="5"/>
  <c r="H191" i="5"/>
  <c r="F191" i="5"/>
  <c r="E191" i="5"/>
  <c r="H190" i="5"/>
  <c r="F190" i="5"/>
  <c r="E190" i="5"/>
  <c r="H189" i="5"/>
  <c r="F189" i="5"/>
  <c r="E189" i="5"/>
  <c r="H188" i="5"/>
  <c r="F188" i="5"/>
  <c r="E188" i="5"/>
  <c r="H187" i="5"/>
  <c r="F187" i="5"/>
  <c r="E187" i="5"/>
  <c r="H186" i="5"/>
  <c r="F186" i="5"/>
  <c r="E186" i="5"/>
  <c r="H185" i="5"/>
  <c r="F185" i="5"/>
  <c r="E185" i="5"/>
  <c r="H184" i="5"/>
  <c r="F184" i="5"/>
  <c r="E184" i="5"/>
  <c r="H183" i="5"/>
  <c r="F183" i="5"/>
  <c r="E183" i="5"/>
  <c r="H182" i="5"/>
  <c r="F182" i="5"/>
  <c r="E182" i="5"/>
  <c r="H181" i="5"/>
  <c r="F181" i="5"/>
  <c r="E181" i="5"/>
  <c r="H180" i="5"/>
  <c r="F180" i="5"/>
  <c r="E180" i="5"/>
  <c r="H179" i="5"/>
  <c r="F179" i="5"/>
  <c r="E179" i="5"/>
  <c r="H178" i="5"/>
  <c r="F178" i="5"/>
  <c r="E178" i="5"/>
  <c r="H177" i="5"/>
  <c r="F177" i="5"/>
  <c r="E177" i="5"/>
  <c r="H176" i="5"/>
  <c r="F176" i="5"/>
  <c r="E176" i="5"/>
  <c r="H175" i="5"/>
  <c r="F175" i="5"/>
  <c r="E175" i="5"/>
  <c r="H174" i="5"/>
  <c r="F174" i="5"/>
  <c r="E174" i="5"/>
  <c r="H173" i="5"/>
  <c r="F173" i="5"/>
  <c r="E173" i="5"/>
  <c r="H172" i="5"/>
  <c r="F172" i="5"/>
  <c r="E172" i="5"/>
  <c r="H171" i="5"/>
  <c r="F171" i="5"/>
  <c r="E171" i="5"/>
  <c r="H170" i="5"/>
  <c r="F170" i="5"/>
  <c r="E170" i="5"/>
  <c r="H169" i="5"/>
  <c r="F169" i="5"/>
  <c r="E169" i="5"/>
  <c r="H168" i="5"/>
  <c r="F168" i="5"/>
  <c r="E168" i="5"/>
  <c r="H167" i="5"/>
  <c r="F167" i="5"/>
  <c r="E167" i="5"/>
  <c r="H166" i="5"/>
  <c r="F166" i="5"/>
  <c r="E166" i="5"/>
  <c r="H165" i="5"/>
  <c r="F165" i="5"/>
  <c r="E165" i="5"/>
  <c r="H164" i="5"/>
  <c r="F164" i="5"/>
  <c r="E164" i="5"/>
  <c r="H163" i="5"/>
  <c r="F163" i="5"/>
  <c r="E163" i="5"/>
  <c r="H162" i="5"/>
  <c r="F162" i="5"/>
  <c r="E162" i="5"/>
  <c r="H161" i="5"/>
  <c r="F161" i="5"/>
  <c r="E161" i="5"/>
  <c r="H160" i="5"/>
  <c r="F160" i="5"/>
  <c r="E160" i="5"/>
  <c r="H159" i="5"/>
  <c r="F159" i="5"/>
  <c r="E159" i="5"/>
  <c r="H158" i="5"/>
  <c r="F158" i="5"/>
  <c r="E158" i="5"/>
  <c r="H157" i="5"/>
  <c r="F157" i="5"/>
  <c r="E157" i="5"/>
  <c r="H156" i="5"/>
  <c r="F156" i="5"/>
  <c r="E156" i="5"/>
  <c r="H155" i="5"/>
  <c r="F155" i="5"/>
  <c r="E155" i="5"/>
  <c r="H154" i="5"/>
  <c r="F154" i="5"/>
  <c r="E154" i="5"/>
  <c r="H153" i="5"/>
  <c r="F153" i="5"/>
  <c r="E153" i="5"/>
  <c r="H152" i="5"/>
  <c r="F152" i="5"/>
  <c r="E152" i="5"/>
  <c r="H151" i="5"/>
  <c r="F151" i="5"/>
  <c r="E151" i="5"/>
  <c r="H150" i="5"/>
  <c r="F150" i="5"/>
  <c r="E150" i="5"/>
  <c r="H149" i="5"/>
  <c r="F149" i="5"/>
  <c r="E149" i="5"/>
  <c r="H148" i="5"/>
  <c r="F148" i="5"/>
  <c r="E148" i="5"/>
  <c r="H147" i="5"/>
  <c r="F147" i="5"/>
  <c r="E147" i="5"/>
  <c r="H146" i="5"/>
  <c r="F146" i="5"/>
  <c r="E146" i="5"/>
  <c r="H145" i="5"/>
  <c r="F145" i="5"/>
  <c r="E145" i="5"/>
  <c r="H144" i="5"/>
  <c r="F144" i="5"/>
  <c r="E144" i="5"/>
  <c r="H143" i="5"/>
  <c r="F143" i="5"/>
  <c r="E143" i="5"/>
  <c r="H142" i="5"/>
  <c r="F142" i="5"/>
  <c r="E142" i="5"/>
  <c r="H141" i="5"/>
  <c r="F141" i="5"/>
  <c r="E141" i="5"/>
  <c r="H140" i="5"/>
  <c r="F140" i="5"/>
  <c r="E140" i="5"/>
  <c r="H139" i="5"/>
  <c r="F139" i="5"/>
  <c r="E139" i="5"/>
  <c r="H138" i="5"/>
  <c r="F138" i="5"/>
  <c r="E138" i="5"/>
  <c r="H137" i="5"/>
  <c r="F137" i="5"/>
  <c r="E137" i="5"/>
  <c r="H136" i="5"/>
  <c r="F136" i="5"/>
  <c r="E136" i="5"/>
  <c r="H135" i="5"/>
  <c r="F135" i="5"/>
  <c r="E135" i="5"/>
  <c r="H134" i="5"/>
  <c r="F134" i="5"/>
  <c r="E134" i="5"/>
  <c r="H133" i="5"/>
  <c r="F133" i="5"/>
  <c r="E133" i="5"/>
  <c r="H132" i="5"/>
  <c r="F132" i="5"/>
  <c r="E132" i="5"/>
  <c r="H131" i="5"/>
  <c r="F131" i="5"/>
  <c r="E131" i="5"/>
  <c r="H130" i="5"/>
  <c r="F130" i="5"/>
  <c r="E130" i="5"/>
  <c r="H129" i="5"/>
  <c r="F129" i="5"/>
  <c r="E129" i="5"/>
  <c r="H128" i="5"/>
  <c r="F128" i="5"/>
  <c r="E128" i="5"/>
  <c r="H127" i="5"/>
  <c r="F127" i="5"/>
  <c r="E127" i="5"/>
  <c r="H126" i="5"/>
  <c r="F126" i="5"/>
  <c r="E126" i="5"/>
  <c r="H125" i="5"/>
  <c r="F125" i="5"/>
  <c r="E125" i="5"/>
  <c r="H124" i="5"/>
  <c r="F124" i="5"/>
  <c r="E124" i="5"/>
  <c r="H123" i="5"/>
  <c r="F123" i="5"/>
  <c r="E123" i="5"/>
  <c r="H122" i="5"/>
  <c r="F122" i="5"/>
  <c r="E122" i="5"/>
  <c r="H121" i="5"/>
  <c r="F121" i="5"/>
  <c r="E121" i="5"/>
  <c r="H120" i="5"/>
  <c r="F120" i="5"/>
  <c r="E120" i="5"/>
  <c r="H119" i="5"/>
  <c r="F119" i="5"/>
  <c r="E119" i="5"/>
  <c r="H118" i="5"/>
  <c r="F118" i="5"/>
  <c r="E118" i="5"/>
  <c r="H117" i="5"/>
  <c r="F117" i="5"/>
  <c r="E117" i="5"/>
  <c r="H116" i="5"/>
  <c r="F116" i="5"/>
  <c r="E116" i="5"/>
  <c r="H115" i="5"/>
  <c r="F115" i="5"/>
  <c r="E115" i="5"/>
  <c r="H114" i="5"/>
  <c r="F114" i="5"/>
  <c r="E114" i="5"/>
  <c r="H113" i="5"/>
  <c r="F113" i="5"/>
  <c r="E113" i="5"/>
  <c r="H112" i="5"/>
  <c r="F112" i="5"/>
  <c r="E112" i="5"/>
  <c r="H111" i="5"/>
  <c r="F111" i="5"/>
  <c r="E111" i="5"/>
  <c r="H110" i="5"/>
  <c r="F110" i="5"/>
  <c r="E110" i="5"/>
  <c r="H109" i="5"/>
  <c r="F109" i="5"/>
  <c r="E109" i="5"/>
  <c r="H108" i="5"/>
  <c r="F108" i="5"/>
  <c r="E108" i="5"/>
  <c r="H107" i="5"/>
  <c r="F107" i="5"/>
  <c r="E107" i="5"/>
  <c r="H106" i="5"/>
  <c r="F106" i="5"/>
  <c r="E106" i="5"/>
  <c r="H105" i="5"/>
  <c r="F105" i="5"/>
  <c r="E105" i="5"/>
  <c r="H104" i="5"/>
  <c r="F104" i="5"/>
  <c r="E104" i="5"/>
  <c r="H103" i="5"/>
  <c r="F103" i="5"/>
  <c r="E103" i="5"/>
  <c r="H102" i="5"/>
  <c r="F102" i="5"/>
  <c r="E102" i="5"/>
  <c r="H101" i="5"/>
  <c r="F101" i="5"/>
  <c r="E101" i="5"/>
  <c r="H100" i="5"/>
  <c r="F100" i="5"/>
  <c r="E100" i="5"/>
  <c r="H99" i="5"/>
  <c r="F99" i="5"/>
  <c r="E99" i="5"/>
  <c r="H98" i="5"/>
  <c r="F98" i="5"/>
  <c r="E98" i="5"/>
  <c r="H97" i="5"/>
  <c r="F97" i="5"/>
  <c r="E97" i="5"/>
  <c r="H96" i="5"/>
  <c r="F96" i="5"/>
  <c r="E96" i="5"/>
  <c r="H95" i="5"/>
  <c r="F95" i="5"/>
  <c r="E95" i="5"/>
  <c r="H94" i="5"/>
  <c r="F94" i="5"/>
  <c r="E94" i="5"/>
  <c r="H93" i="5"/>
  <c r="F93" i="5"/>
  <c r="E93" i="5"/>
  <c r="H92" i="5"/>
  <c r="F92" i="5"/>
  <c r="E92" i="5"/>
  <c r="H91" i="5"/>
  <c r="F91" i="5"/>
  <c r="E91" i="5"/>
  <c r="H90" i="5"/>
  <c r="F90" i="5"/>
  <c r="E90" i="5"/>
  <c r="H89" i="5"/>
  <c r="F89" i="5"/>
  <c r="E89" i="5"/>
  <c r="H88" i="5"/>
  <c r="F88" i="5"/>
  <c r="E88" i="5"/>
  <c r="H87" i="5"/>
  <c r="F87" i="5"/>
  <c r="E87" i="5"/>
  <c r="H86" i="5"/>
  <c r="F86" i="5"/>
  <c r="E86" i="5"/>
  <c r="H85" i="5"/>
  <c r="F85" i="5"/>
  <c r="E85" i="5"/>
  <c r="H84" i="5"/>
  <c r="F84" i="5"/>
  <c r="E84" i="5"/>
  <c r="H83" i="5"/>
  <c r="F83" i="5"/>
  <c r="E83" i="5"/>
  <c r="H82" i="5"/>
  <c r="F82" i="5"/>
  <c r="E82" i="5"/>
  <c r="H81" i="5"/>
  <c r="F81" i="5"/>
  <c r="E81" i="5"/>
  <c r="H80" i="5"/>
  <c r="F80" i="5"/>
  <c r="E80" i="5"/>
  <c r="H79" i="5"/>
  <c r="F79" i="5"/>
  <c r="E79" i="5"/>
  <c r="H78" i="5"/>
  <c r="F78" i="5"/>
  <c r="E78" i="5"/>
  <c r="H77" i="5"/>
  <c r="F77" i="5"/>
  <c r="E77" i="5"/>
  <c r="H76" i="5"/>
  <c r="F76" i="5"/>
  <c r="E76" i="5"/>
  <c r="H75" i="5"/>
  <c r="F75" i="5"/>
  <c r="E75" i="5"/>
  <c r="H74" i="5"/>
  <c r="F74" i="5"/>
  <c r="E74" i="5"/>
  <c r="H73" i="5"/>
  <c r="F73" i="5"/>
  <c r="E73" i="5"/>
  <c r="H72" i="5"/>
  <c r="F72" i="5"/>
  <c r="E72" i="5"/>
  <c r="H71" i="5"/>
  <c r="F71" i="5"/>
  <c r="E71" i="5"/>
  <c r="H70" i="5"/>
  <c r="F70" i="5"/>
  <c r="E70" i="5"/>
  <c r="H69" i="5"/>
  <c r="F69" i="5"/>
  <c r="E69" i="5"/>
  <c r="H68" i="5"/>
  <c r="F68" i="5"/>
  <c r="E68" i="5"/>
  <c r="H67" i="5"/>
  <c r="F67" i="5"/>
  <c r="E67" i="5"/>
  <c r="H66" i="5"/>
  <c r="F66" i="5"/>
  <c r="E66" i="5"/>
  <c r="H65" i="5"/>
  <c r="F65" i="5"/>
  <c r="E65" i="5"/>
  <c r="H64" i="5"/>
  <c r="F64" i="5"/>
  <c r="E64" i="5"/>
  <c r="H63" i="5"/>
  <c r="F63" i="5"/>
  <c r="E63" i="5"/>
  <c r="H62" i="5"/>
  <c r="F62" i="5"/>
  <c r="E62" i="5"/>
  <c r="H61" i="5"/>
  <c r="F61" i="5"/>
  <c r="E61" i="5"/>
  <c r="H60" i="5"/>
  <c r="F60" i="5"/>
  <c r="E60" i="5"/>
  <c r="H59" i="5"/>
  <c r="F59" i="5"/>
  <c r="E59" i="5"/>
  <c r="H58" i="5"/>
  <c r="F58" i="5"/>
  <c r="E58" i="5"/>
  <c r="H57" i="5"/>
  <c r="F57" i="5"/>
  <c r="E57" i="5"/>
  <c r="H56" i="5"/>
  <c r="F56" i="5"/>
  <c r="E56" i="5"/>
  <c r="H55" i="5"/>
  <c r="F55" i="5"/>
  <c r="E55" i="5"/>
  <c r="H54" i="5"/>
  <c r="F54" i="5"/>
  <c r="E54" i="5"/>
  <c r="H53" i="5"/>
  <c r="F53" i="5"/>
  <c r="E53" i="5"/>
  <c r="H52" i="5"/>
  <c r="F52" i="5"/>
  <c r="E52" i="5"/>
  <c r="H51" i="5"/>
  <c r="F51" i="5"/>
  <c r="E51" i="5"/>
  <c r="H50" i="5"/>
  <c r="F50" i="5"/>
  <c r="E50" i="5"/>
  <c r="H49" i="5"/>
  <c r="F49" i="5"/>
  <c r="E49" i="5"/>
  <c r="H48" i="5"/>
  <c r="F48" i="5"/>
  <c r="E48" i="5"/>
  <c r="H47" i="5"/>
  <c r="F47" i="5"/>
  <c r="E47" i="5"/>
  <c r="H46" i="5"/>
  <c r="F46" i="5"/>
  <c r="E46" i="5"/>
  <c r="H45" i="5"/>
  <c r="F45" i="5"/>
  <c r="E45" i="5"/>
  <c r="H44" i="5"/>
  <c r="F44" i="5"/>
  <c r="E44" i="5"/>
  <c r="H43" i="5"/>
  <c r="F43" i="5"/>
  <c r="E43" i="5"/>
  <c r="H42" i="5"/>
  <c r="F42" i="5"/>
  <c r="E42" i="5"/>
  <c r="H41" i="5"/>
  <c r="F41" i="5"/>
  <c r="E41" i="5"/>
  <c r="H40" i="5"/>
  <c r="F40" i="5"/>
  <c r="E40" i="5"/>
  <c r="H39" i="5"/>
  <c r="F39" i="5"/>
  <c r="E39" i="5"/>
  <c r="H38" i="5"/>
  <c r="F38" i="5"/>
  <c r="E38" i="5"/>
  <c r="H37" i="5"/>
  <c r="F37" i="5"/>
  <c r="E37" i="5"/>
  <c r="H36" i="5"/>
  <c r="F36" i="5"/>
  <c r="E36" i="5"/>
  <c r="H35" i="5"/>
  <c r="F35" i="5"/>
  <c r="E35" i="5"/>
  <c r="H34" i="5"/>
  <c r="F34" i="5"/>
  <c r="E34" i="5"/>
  <c r="H33" i="5"/>
  <c r="F33" i="5"/>
  <c r="E33" i="5"/>
  <c r="H32" i="5"/>
  <c r="F32" i="5"/>
  <c r="E32" i="5"/>
  <c r="H31" i="5"/>
  <c r="F31" i="5"/>
  <c r="E31" i="5"/>
  <c r="H30" i="5"/>
  <c r="F30" i="5"/>
  <c r="E30" i="5"/>
  <c r="H29" i="5"/>
  <c r="F29" i="5"/>
  <c r="E29" i="5"/>
  <c r="H28" i="5"/>
  <c r="F28" i="5"/>
  <c r="E28" i="5"/>
  <c r="H27" i="5"/>
  <c r="F27" i="5"/>
  <c r="E27" i="5"/>
  <c r="H26" i="5"/>
  <c r="F26" i="5"/>
  <c r="E26" i="5"/>
  <c r="H25" i="5"/>
  <c r="F25" i="5"/>
  <c r="E25" i="5"/>
  <c r="H24" i="5"/>
  <c r="F24" i="5"/>
  <c r="E24" i="5"/>
  <c r="H23" i="5"/>
  <c r="F23" i="5"/>
  <c r="E23" i="5"/>
  <c r="H22" i="5"/>
  <c r="F22" i="5"/>
  <c r="E22" i="5"/>
  <c r="H21" i="5"/>
  <c r="F21" i="5"/>
  <c r="E21" i="5"/>
  <c r="H20" i="5"/>
  <c r="F20" i="5"/>
  <c r="E20" i="5"/>
  <c r="H19" i="5"/>
  <c r="F19" i="5"/>
  <c r="E19" i="5"/>
  <c r="H18" i="5"/>
  <c r="F18" i="5"/>
  <c r="E18" i="5"/>
  <c r="H17" i="5"/>
  <c r="F17" i="5"/>
  <c r="E17" i="5"/>
  <c r="H16" i="5"/>
  <c r="F16" i="5"/>
  <c r="E16" i="5"/>
  <c r="H15" i="5"/>
  <c r="F15" i="5"/>
  <c r="E15" i="5"/>
  <c r="H14" i="5"/>
  <c r="F14" i="5"/>
  <c r="E14" i="5"/>
  <c r="H13" i="5"/>
  <c r="F13" i="5"/>
  <c r="E13" i="5"/>
  <c r="H12" i="5"/>
  <c r="F12" i="5"/>
  <c r="E12" i="5"/>
  <c r="H11" i="5"/>
  <c r="F11" i="5"/>
  <c r="E11" i="5"/>
  <c r="H10" i="5"/>
  <c r="F10" i="5"/>
  <c r="E10" i="5"/>
  <c r="H9" i="5"/>
  <c r="F9" i="5"/>
  <c r="E9" i="5"/>
  <c r="H8" i="5"/>
  <c r="F8" i="5"/>
  <c r="E8" i="5"/>
  <c r="H7" i="5"/>
  <c r="F7" i="5"/>
  <c r="E7" i="5"/>
  <c r="H6" i="5"/>
  <c r="F6" i="5"/>
  <c r="E6" i="5"/>
  <c r="H5" i="5"/>
  <c r="F5" i="5"/>
  <c r="E5" i="5"/>
  <c r="H4" i="5"/>
  <c r="F4" i="5"/>
  <c r="E4" i="5"/>
  <c r="H3" i="5"/>
  <c r="F3" i="5"/>
  <c r="E3" i="5"/>
  <c r="J10" i="54" l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G225" i="4"/>
  <c r="H225" i="4" l="1"/>
  <c r="I225" i="4" s="1"/>
  <c r="E225" i="4" s="1"/>
  <c r="G601" i="5" s="1"/>
  <c r="E891" i="4"/>
  <c r="E890" i="4"/>
  <c r="E889" i="4"/>
  <c r="E888" i="4"/>
  <c r="G887" i="4"/>
  <c r="G886" i="4"/>
  <c r="G885" i="4"/>
  <c r="G884" i="4"/>
  <c r="G883" i="4"/>
  <c r="G882" i="4"/>
  <c r="G881" i="4"/>
  <c r="G880" i="4"/>
  <c r="G879" i="4"/>
  <c r="G878" i="4"/>
  <c r="G205" i="4"/>
  <c r="G876" i="4"/>
  <c r="G184" i="4"/>
  <c r="G463" i="4"/>
  <c r="G861" i="4"/>
  <c r="G872" i="4"/>
  <c r="G871" i="4"/>
  <c r="G870" i="4"/>
  <c r="G869" i="4"/>
  <c r="G868" i="4"/>
  <c r="G867" i="4"/>
  <c r="G845" i="4"/>
  <c r="G865" i="4"/>
  <c r="G864" i="4"/>
  <c r="G863" i="4"/>
  <c r="G862" i="4"/>
  <c r="G874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77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127" i="4"/>
  <c r="G831" i="4"/>
  <c r="G830" i="4"/>
  <c r="H830" i="4" s="1"/>
  <c r="E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37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I754" i="4"/>
  <c r="E754" i="4" s="1"/>
  <c r="G754" i="4"/>
  <c r="G753" i="4"/>
  <c r="G866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H729" i="4" s="1"/>
  <c r="I729" i="4" s="1"/>
  <c r="E729" i="4" s="1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52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H697" i="4" s="1"/>
  <c r="I697" i="4" s="1"/>
  <c r="E697" i="4" s="1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H672" i="4" s="1"/>
  <c r="I672" i="4" s="1"/>
  <c r="E672" i="4" s="1"/>
  <c r="G310" i="4"/>
  <c r="G670" i="4"/>
  <c r="H670" i="4" s="1"/>
  <c r="I670" i="4" s="1"/>
  <c r="E670" i="4" s="1"/>
  <c r="G669" i="4"/>
  <c r="G668" i="4"/>
  <c r="H668" i="4" s="1"/>
  <c r="I668" i="4" s="1"/>
  <c r="E668" i="4" s="1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H652" i="4" s="1"/>
  <c r="E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1" i="4"/>
  <c r="G630" i="4"/>
  <c r="G629" i="4"/>
  <c r="G627" i="4"/>
  <c r="G626" i="4"/>
  <c r="G154" i="4"/>
  <c r="G48" i="4"/>
  <c r="G623" i="4"/>
  <c r="G622" i="4"/>
  <c r="G621" i="4"/>
  <c r="G620" i="4"/>
  <c r="G619" i="4"/>
  <c r="H619" i="4" s="1"/>
  <c r="I619" i="4" s="1"/>
  <c r="E619" i="4" s="1"/>
  <c r="G618" i="4"/>
  <c r="H618" i="4" s="1"/>
  <c r="I618" i="4" s="1"/>
  <c r="E618" i="4" s="1"/>
  <c r="G617" i="4"/>
  <c r="G616" i="4"/>
  <c r="G615" i="4"/>
  <c r="G614" i="4"/>
  <c r="G613" i="4"/>
  <c r="G612" i="4"/>
  <c r="H612" i="4" s="1"/>
  <c r="I612" i="4" s="1"/>
  <c r="E612" i="4" s="1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628" i="4"/>
  <c r="G593" i="4"/>
  <c r="G785" i="4"/>
  <c r="G591" i="4"/>
  <c r="G590" i="4"/>
  <c r="G589" i="4"/>
  <c r="G588" i="4"/>
  <c r="G594" i="4"/>
  <c r="G586" i="4"/>
  <c r="G587" i="4"/>
  <c r="G584" i="4"/>
  <c r="G583" i="4"/>
  <c r="G582" i="4"/>
  <c r="G581" i="4"/>
  <c r="G580" i="4"/>
  <c r="G579" i="4"/>
  <c r="G578" i="4"/>
  <c r="G577" i="4"/>
  <c r="G576" i="4"/>
  <c r="H576" i="4" s="1"/>
  <c r="I576" i="4" s="1"/>
  <c r="E576" i="4" s="1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G543" i="4"/>
  <c r="G542" i="4"/>
  <c r="H542" i="4" s="1"/>
  <c r="I542" i="4" s="1"/>
  <c r="E542" i="4" s="1"/>
  <c r="G541" i="4"/>
  <c r="G540" i="4"/>
  <c r="G539" i="4"/>
  <c r="G538" i="4"/>
  <c r="G537" i="4"/>
  <c r="G536" i="4"/>
  <c r="G535" i="4"/>
  <c r="G534" i="4"/>
  <c r="G533" i="4"/>
  <c r="H533" i="4" s="1"/>
  <c r="I533" i="4" s="1"/>
  <c r="E533" i="4" s="1"/>
  <c r="G532" i="4"/>
  <c r="G531" i="4"/>
  <c r="H531" i="4" s="1"/>
  <c r="I531" i="4" s="1"/>
  <c r="E531" i="4" s="1"/>
  <c r="G530" i="4"/>
  <c r="H530" i="4" s="1"/>
  <c r="I530" i="4" s="1"/>
  <c r="E530" i="4" s="1"/>
  <c r="G528" i="4"/>
  <c r="G527" i="4"/>
  <c r="G526" i="4"/>
  <c r="G525" i="4"/>
  <c r="G524" i="4"/>
  <c r="G523" i="4"/>
  <c r="G522" i="4"/>
  <c r="G521" i="4"/>
  <c r="G520" i="4"/>
  <c r="G625" i="4"/>
  <c r="G518" i="4"/>
  <c r="G517" i="4"/>
  <c r="H517" i="4" s="1"/>
  <c r="I517" i="4" s="1"/>
  <c r="E517" i="4" s="1"/>
  <c r="G516" i="4"/>
  <c r="G515" i="4"/>
  <c r="G514" i="4"/>
  <c r="G513" i="4"/>
  <c r="H513" i="4" s="1"/>
  <c r="I513" i="4" s="1"/>
  <c r="E513" i="4" s="1"/>
  <c r="G512" i="4"/>
  <c r="H512" i="4" s="1"/>
  <c r="I512" i="4" s="1"/>
  <c r="E512" i="4" s="1"/>
  <c r="G511" i="4"/>
  <c r="G509" i="4"/>
  <c r="G508" i="4"/>
  <c r="G507" i="4"/>
  <c r="G506" i="4"/>
  <c r="G505" i="4"/>
  <c r="G504" i="4"/>
  <c r="G503" i="4"/>
  <c r="G502" i="4"/>
  <c r="H502" i="4" s="1"/>
  <c r="I502" i="4" s="1"/>
  <c r="E502" i="4" s="1"/>
  <c r="G501" i="4"/>
  <c r="G500" i="4"/>
  <c r="G499" i="4"/>
  <c r="G498" i="4"/>
  <c r="H498" i="4" s="1"/>
  <c r="I498" i="4" s="1"/>
  <c r="E498" i="4" s="1"/>
  <c r="G497" i="4"/>
  <c r="G496" i="4"/>
  <c r="G495" i="4"/>
  <c r="G494" i="4"/>
  <c r="G493" i="4"/>
  <c r="G492" i="4"/>
  <c r="G491" i="4"/>
  <c r="G490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585" i="4"/>
  <c r="G468" i="4"/>
  <c r="G466" i="4"/>
  <c r="G465" i="4"/>
  <c r="G464" i="4"/>
  <c r="G624" i="4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G457" i="4"/>
  <c r="G456" i="4"/>
  <c r="H456" i="4" s="1"/>
  <c r="I456" i="4" s="1"/>
  <c r="E456" i="4" s="1"/>
  <c r="G455" i="4"/>
  <c r="H455" i="4" s="1"/>
  <c r="I455" i="4" s="1"/>
  <c r="E455" i="4" s="1"/>
  <c r="G454" i="4"/>
  <c r="G453" i="4"/>
  <c r="G452" i="4"/>
  <c r="G451" i="4"/>
  <c r="G450" i="4"/>
  <c r="H450" i="4" s="1"/>
  <c r="I450" i="4" s="1"/>
  <c r="E450" i="4" s="1"/>
  <c r="G869" i="5" s="1"/>
  <c r="G449" i="4"/>
  <c r="G448" i="4"/>
  <c r="H448" i="4" s="1"/>
  <c r="I448" i="4" s="1"/>
  <c r="E448" i="4" s="1"/>
  <c r="G447" i="4"/>
  <c r="H447" i="4" s="1"/>
  <c r="I447" i="4" s="1"/>
  <c r="E447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G440" i="4"/>
  <c r="G439" i="4"/>
  <c r="G438" i="4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432" i="4"/>
  <c r="H432" i="4" s="1"/>
  <c r="I432" i="4" s="1"/>
  <c r="E432" i="4" s="1"/>
  <c r="G431" i="4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188" i="4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418" i="4"/>
  <c r="H418" i="4" s="1"/>
  <c r="I418" i="4" s="1"/>
  <c r="E418" i="4" s="1"/>
  <c r="G417" i="4"/>
  <c r="H417" i="4" s="1"/>
  <c r="I417" i="4" s="1"/>
  <c r="E417" i="4" s="1"/>
  <c r="G416" i="4"/>
  <c r="G415" i="4"/>
  <c r="G414" i="4"/>
  <c r="G413" i="4"/>
  <c r="G412" i="4"/>
  <c r="H412" i="4" s="1"/>
  <c r="I412" i="4" s="1"/>
  <c r="E412" i="4" s="1"/>
  <c r="G411" i="4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1571" i="5" s="1"/>
  <c r="G407" i="4"/>
  <c r="H407" i="4" s="1"/>
  <c r="I407" i="4" s="1"/>
  <c r="E407" i="4" s="1"/>
  <c r="G406" i="4"/>
  <c r="H406" i="4" s="1"/>
  <c r="I406" i="4" s="1"/>
  <c r="E406" i="4" s="1"/>
  <c r="G405" i="4"/>
  <c r="G404" i="4"/>
  <c r="H404" i="4" s="1"/>
  <c r="I404" i="4" s="1"/>
  <c r="E404" i="4" s="1"/>
  <c r="G403" i="4"/>
  <c r="G402" i="4"/>
  <c r="H402" i="4" s="1"/>
  <c r="I402" i="4" s="1"/>
  <c r="E402" i="4" s="1"/>
  <c r="G401" i="4"/>
  <c r="H401" i="4" s="1"/>
  <c r="I401" i="4" s="1"/>
  <c r="E401" i="4" s="1"/>
  <c r="G400" i="4"/>
  <c r="G398" i="4"/>
  <c r="G397" i="4"/>
  <c r="H397" i="4" s="1"/>
  <c r="I397" i="4" s="1"/>
  <c r="E397" i="4" s="1"/>
  <c r="G396" i="4"/>
  <c r="H396" i="4" s="1"/>
  <c r="I396" i="4" s="1"/>
  <c r="E396" i="4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G389" i="4"/>
  <c r="H389" i="4" s="1"/>
  <c r="I389" i="4" s="1"/>
  <c r="E389" i="4" s="1"/>
  <c r="G388" i="4"/>
  <c r="H388" i="4" s="1"/>
  <c r="I388" i="4" s="1"/>
  <c r="E388" i="4" s="1"/>
  <c r="G387" i="4"/>
  <c r="H387" i="4" s="1"/>
  <c r="I387" i="4" s="1"/>
  <c r="E387" i="4" s="1"/>
  <c r="G386" i="4"/>
  <c r="G385" i="4"/>
  <c r="H385" i="4" s="1"/>
  <c r="I385" i="4" s="1"/>
  <c r="E385" i="4" s="1"/>
  <c r="G384" i="4"/>
  <c r="G383" i="4"/>
  <c r="H383" i="4" s="1"/>
  <c r="I383" i="4" s="1"/>
  <c r="E383" i="4" s="1"/>
  <c r="G382" i="4"/>
  <c r="G381" i="4"/>
  <c r="H381" i="4" s="1"/>
  <c r="I381" i="4" s="1"/>
  <c r="E381" i="4" s="1"/>
  <c r="G380" i="4"/>
  <c r="G379" i="4"/>
  <c r="H379" i="4" s="1"/>
  <c r="I379" i="4" s="1"/>
  <c r="E379" i="4" s="1"/>
  <c r="G378" i="4"/>
  <c r="H378" i="4" s="1"/>
  <c r="I378" i="4" s="1"/>
  <c r="E378" i="4" s="1"/>
  <c r="G377" i="4"/>
  <c r="G376" i="4"/>
  <c r="G375" i="4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G370" i="4"/>
  <c r="H370" i="4" s="1"/>
  <c r="I370" i="4" s="1"/>
  <c r="E370" i="4" s="1"/>
  <c r="G369" i="4"/>
  <c r="H369" i="4" s="1"/>
  <c r="I369" i="4" s="1"/>
  <c r="E369" i="4" s="1"/>
  <c r="G368" i="4"/>
  <c r="G367" i="4"/>
  <c r="G366" i="4"/>
  <c r="G365" i="4"/>
  <c r="G364" i="4"/>
  <c r="H364" i="4" s="1"/>
  <c r="I364" i="4" s="1"/>
  <c r="E364" i="4" s="1"/>
  <c r="G362" i="4"/>
  <c r="G361" i="4"/>
  <c r="H361" i="4" s="1"/>
  <c r="I361" i="4" s="1"/>
  <c r="E361" i="4" s="1"/>
  <c r="G360" i="4"/>
  <c r="G359" i="4"/>
  <c r="H359" i="4" s="1"/>
  <c r="I359" i="4" s="1"/>
  <c r="E359" i="4" s="1"/>
  <c r="G358" i="4"/>
  <c r="H358" i="4" s="1"/>
  <c r="I358" i="4" s="1"/>
  <c r="E358" i="4" s="1"/>
  <c r="G357" i="4"/>
  <c r="G356" i="4"/>
  <c r="G355" i="4"/>
  <c r="H355" i="4" s="1"/>
  <c r="I355" i="4" s="1"/>
  <c r="E355" i="4" s="1"/>
  <c r="G354" i="4"/>
  <c r="G352" i="4"/>
  <c r="H352" i="4" s="1"/>
  <c r="I352" i="4" s="1"/>
  <c r="E352" i="4" s="1"/>
  <c r="G351" i="4"/>
  <c r="H351" i="4" s="1"/>
  <c r="I351" i="4" s="1"/>
  <c r="E351" i="4" s="1"/>
  <c r="G350" i="4"/>
  <c r="G349" i="4"/>
  <c r="G348" i="4"/>
  <c r="G347" i="4"/>
  <c r="G346" i="4"/>
  <c r="G344" i="4"/>
  <c r="G343" i="4"/>
  <c r="H343" i="4" s="1"/>
  <c r="I343" i="4" s="1"/>
  <c r="E343" i="4" s="1"/>
  <c r="G342" i="4"/>
  <c r="G341" i="4"/>
  <c r="H341" i="4" s="1"/>
  <c r="I341" i="4" s="1"/>
  <c r="E341" i="4" s="1"/>
  <c r="G340" i="4"/>
  <c r="G339" i="4"/>
  <c r="G338" i="4"/>
  <c r="H338" i="4" s="1"/>
  <c r="I338" i="4" s="1"/>
  <c r="E338" i="4" s="1"/>
  <c r="G337" i="4"/>
  <c r="H337" i="4" s="1"/>
  <c r="I337" i="4" s="1"/>
  <c r="E337" i="4" s="1"/>
  <c r="G336" i="4"/>
  <c r="G335" i="4"/>
  <c r="G334" i="4"/>
  <c r="G333" i="4"/>
  <c r="G332" i="4"/>
  <c r="H332" i="4" s="1"/>
  <c r="I332" i="4" s="1"/>
  <c r="E332" i="4" s="1"/>
  <c r="G331" i="4"/>
  <c r="G330" i="4"/>
  <c r="H330" i="4" s="1"/>
  <c r="I330" i="4" s="1"/>
  <c r="E330" i="4" s="1"/>
  <c r="G329" i="4"/>
  <c r="G328" i="4"/>
  <c r="G327" i="4"/>
  <c r="G326" i="4"/>
  <c r="H326" i="4" s="1"/>
  <c r="I326" i="4" s="1"/>
  <c r="E326" i="4" s="1"/>
  <c r="G325" i="4"/>
  <c r="H325" i="4" s="1"/>
  <c r="I325" i="4" s="1"/>
  <c r="E325" i="4" s="1"/>
  <c r="G324" i="4"/>
  <c r="G323" i="4"/>
  <c r="H323" i="4" s="1"/>
  <c r="I323" i="4" s="1"/>
  <c r="E323" i="4" s="1"/>
  <c r="G322" i="4"/>
  <c r="G321" i="4"/>
  <c r="H321" i="4" s="1"/>
  <c r="I321" i="4" s="1"/>
  <c r="E321" i="4" s="1"/>
  <c r="G320" i="4"/>
  <c r="G319" i="4"/>
  <c r="H319" i="4" s="1"/>
  <c r="I319" i="4" s="1"/>
  <c r="E319" i="4" s="1"/>
  <c r="G318" i="4"/>
  <c r="H318" i="4" s="1"/>
  <c r="I318" i="4" s="1"/>
  <c r="E318" i="4" s="1"/>
  <c r="G316" i="4"/>
  <c r="H316" i="4" s="1"/>
  <c r="I316" i="4" s="1"/>
  <c r="E316" i="4" s="1"/>
  <c r="G315" i="4"/>
  <c r="G314" i="4"/>
  <c r="G313" i="4"/>
  <c r="G312" i="4"/>
  <c r="H312" i="4" s="1"/>
  <c r="I312" i="4" s="1"/>
  <c r="E312" i="4" s="1"/>
  <c r="G311" i="4"/>
  <c r="G832" i="4"/>
  <c r="G309" i="4"/>
  <c r="G308" i="4"/>
  <c r="G306" i="4"/>
  <c r="G305" i="4"/>
  <c r="G304" i="4"/>
  <c r="G303" i="4"/>
  <c r="G302" i="4"/>
  <c r="G301" i="4"/>
  <c r="G300" i="4"/>
  <c r="G299" i="4"/>
  <c r="H299" i="4" s="1"/>
  <c r="I299" i="4" s="1"/>
  <c r="E299" i="4" s="1"/>
  <c r="G298" i="4"/>
  <c r="G297" i="4"/>
  <c r="G296" i="4"/>
  <c r="H296" i="4" s="1"/>
  <c r="I296" i="4" s="1"/>
  <c r="E296" i="4" s="1"/>
  <c r="G295" i="4"/>
  <c r="G294" i="4"/>
  <c r="H294" i="4" s="1"/>
  <c r="I294" i="4" s="1"/>
  <c r="E294" i="4" s="1"/>
  <c r="G292" i="4"/>
  <c r="G291" i="4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G286" i="4"/>
  <c r="G284" i="4"/>
  <c r="H284" i="4" s="1"/>
  <c r="I284" i="4" s="1"/>
  <c r="E284" i="4" s="1"/>
  <c r="G467" i="4"/>
  <c r="G283" i="4"/>
  <c r="G282" i="4"/>
  <c r="G281" i="4"/>
  <c r="H281" i="4" s="1"/>
  <c r="I281" i="4" s="1"/>
  <c r="E281" i="4" s="1"/>
  <c r="G280" i="4"/>
  <c r="H280" i="4" s="1"/>
  <c r="I280" i="4" s="1"/>
  <c r="E280" i="4" s="1"/>
  <c r="G279" i="4"/>
  <c r="G278" i="4"/>
  <c r="H278" i="4" s="1"/>
  <c r="I278" i="4" s="1"/>
  <c r="E278" i="4" s="1"/>
  <c r="G277" i="4"/>
  <c r="G276" i="4"/>
  <c r="G275" i="4"/>
  <c r="G274" i="4"/>
  <c r="H274" i="4" s="1"/>
  <c r="I274" i="4" s="1"/>
  <c r="E274" i="4" s="1"/>
  <c r="G713" i="4"/>
  <c r="G272" i="4"/>
  <c r="G271" i="4"/>
  <c r="G270" i="4"/>
  <c r="G269" i="4"/>
  <c r="G268" i="4"/>
  <c r="H268" i="4" s="1"/>
  <c r="I268" i="4" s="1"/>
  <c r="E268" i="4" s="1"/>
  <c r="G267" i="4"/>
  <c r="G266" i="4"/>
  <c r="G265" i="4"/>
  <c r="H265" i="4" s="1"/>
  <c r="I265" i="4" s="1"/>
  <c r="E265" i="4" s="1"/>
  <c r="G264" i="4"/>
  <c r="G263" i="4"/>
  <c r="G262" i="4"/>
  <c r="G261" i="4"/>
  <c r="G260" i="4"/>
  <c r="G259" i="4"/>
  <c r="G258" i="4"/>
  <c r="G257" i="4"/>
  <c r="G256" i="4"/>
  <c r="G255" i="4"/>
  <c r="G254" i="4"/>
  <c r="H254" i="4" s="1"/>
  <c r="I254" i="4" s="1"/>
  <c r="E254" i="4" s="1"/>
  <c r="G253" i="4"/>
  <c r="H253" i="4" s="1"/>
  <c r="I253" i="4" s="1"/>
  <c r="E253" i="4" s="1"/>
  <c r="G252" i="4"/>
  <c r="G251" i="4"/>
  <c r="G250" i="4"/>
  <c r="H250" i="4" s="1"/>
  <c r="I250" i="4" s="1"/>
  <c r="E250" i="4" s="1"/>
  <c r="G249" i="4"/>
  <c r="H249" i="4" s="1"/>
  <c r="I249" i="4" s="1"/>
  <c r="E249" i="4" s="1"/>
  <c r="G248" i="4"/>
  <c r="G247" i="4"/>
  <c r="G246" i="4"/>
  <c r="G245" i="4"/>
  <c r="G244" i="4"/>
  <c r="G243" i="4"/>
  <c r="H243" i="4" s="1"/>
  <c r="I243" i="4" s="1"/>
  <c r="E243" i="4" s="1"/>
  <c r="G242" i="4"/>
  <c r="G241" i="4"/>
  <c r="H241" i="4" s="1"/>
  <c r="I241" i="4" s="1"/>
  <c r="E241" i="4" s="1"/>
  <c r="G240" i="4"/>
  <c r="G239" i="4"/>
  <c r="G238" i="4"/>
  <c r="G237" i="4"/>
  <c r="G236" i="4"/>
  <c r="H236" i="4" s="1"/>
  <c r="I236" i="4" s="1"/>
  <c r="E236" i="4" s="1"/>
  <c r="G235" i="4"/>
  <c r="G234" i="4"/>
  <c r="G233" i="4"/>
  <c r="G232" i="4"/>
  <c r="G231" i="4"/>
  <c r="G230" i="4"/>
  <c r="G229" i="4"/>
  <c r="G228" i="4"/>
  <c r="H228" i="4" s="1"/>
  <c r="I228" i="4" s="1"/>
  <c r="E228" i="4" s="1"/>
  <c r="G227" i="4"/>
  <c r="H227" i="4" s="1"/>
  <c r="I227" i="4" s="1"/>
  <c r="E227" i="4" s="1"/>
  <c r="G226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592" i="4"/>
  <c r="G203" i="4"/>
  <c r="G202" i="4"/>
  <c r="H202" i="4" s="1"/>
  <c r="I202" i="4" s="1"/>
  <c r="E202" i="4" s="1"/>
  <c r="G201" i="4"/>
  <c r="G200" i="4"/>
  <c r="H200" i="4" s="1"/>
  <c r="I200" i="4" s="1"/>
  <c r="E200" i="4" s="1"/>
  <c r="G199" i="4"/>
  <c r="G198" i="4"/>
  <c r="G197" i="4"/>
  <c r="G196" i="4"/>
  <c r="G195" i="4"/>
  <c r="G194" i="4"/>
  <c r="G193" i="4"/>
  <c r="G192" i="4"/>
  <c r="G191" i="4"/>
  <c r="G190" i="4"/>
  <c r="H190" i="4" s="1"/>
  <c r="I190" i="4" s="1"/>
  <c r="E190" i="4" s="1"/>
  <c r="G189" i="4"/>
  <c r="G671" i="4"/>
  <c r="G187" i="4"/>
  <c r="H187" i="4" s="1"/>
  <c r="I187" i="4" s="1"/>
  <c r="E187" i="4" s="1"/>
  <c r="G186" i="4"/>
  <c r="G185" i="4"/>
  <c r="G422" i="4"/>
  <c r="G183" i="4"/>
  <c r="G182" i="4"/>
  <c r="G181" i="4"/>
  <c r="G180" i="4"/>
  <c r="G179" i="4"/>
  <c r="G178" i="4"/>
  <c r="G519" i="4"/>
  <c r="G176" i="4"/>
  <c r="G175" i="4"/>
  <c r="G174" i="4"/>
  <c r="G173" i="4"/>
  <c r="G172" i="4"/>
  <c r="G171" i="4"/>
  <c r="G170" i="4"/>
  <c r="G169" i="4"/>
  <c r="G168" i="4"/>
  <c r="H168" i="4" s="1"/>
  <c r="I168" i="4" s="1"/>
  <c r="E168" i="4" s="1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873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273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7" i="4"/>
  <c r="G86" i="4"/>
  <c r="G85" i="4"/>
  <c r="G84" i="4"/>
  <c r="G83" i="4"/>
  <c r="G82" i="4"/>
  <c r="G81" i="4"/>
  <c r="G80" i="4"/>
  <c r="G79" i="4"/>
  <c r="G875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177" i="4"/>
  <c r="G47" i="4"/>
  <c r="G46" i="4"/>
  <c r="G45" i="4"/>
  <c r="G44" i="4"/>
  <c r="G43" i="4"/>
  <c r="G42" i="4"/>
  <c r="G41" i="4"/>
  <c r="G40" i="4"/>
  <c r="G39" i="4"/>
  <c r="G38" i="4"/>
  <c r="G78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I5" i="4"/>
  <c r="E5" i="4" s="1"/>
  <c r="L2" i="5"/>
  <c r="M2" i="5" s="1"/>
  <c r="H2" i="5"/>
  <c r="F2" i="5"/>
  <c r="E2" i="5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1065" i="5" l="1"/>
  <c r="G861" i="5"/>
  <c r="G1590" i="5"/>
  <c r="G874" i="5"/>
  <c r="G1524" i="5"/>
  <c r="G1025" i="5"/>
  <c r="G4069" i="5"/>
  <c r="G4070" i="5"/>
  <c r="G4072" i="5"/>
  <c r="G4073" i="5"/>
  <c r="G4071" i="5"/>
  <c r="G2949" i="5"/>
  <c r="G413" i="5"/>
  <c r="G2312" i="5"/>
  <c r="G1615" i="5"/>
  <c r="G1035" i="5"/>
  <c r="G1511" i="5"/>
  <c r="G1019" i="5"/>
  <c r="G1329" i="5"/>
  <c r="G863" i="5"/>
  <c r="G1069" i="5"/>
  <c r="H9" i="4"/>
  <c r="I9" i="4" s="1"/>
  <c r="E9" i="4" s="1"/>
  <c r="H13" i="4"/>
  <c r="I13" i="4" s="1"/>
  <c r="E13" i="4" s="1"/>
  <c r="H17" i="4"/>
  <c r="I17" i="4" s="1"/>
  <c r="E17" i="4" s="1"/>
  <c r="H21" i="4"/>
  <c r="I21" i="4" s="1"/>
  <c r="E21" i="4" s="1"/>
  <c r="H25" i="4"/>
  <c r="I25" i="4" s="1"/>
  <c r="E25" i="4" s="1"/>
  <c r="H29" i="4"/>
  <c r="I29" i="4" s="1"/>
  <c r="E29" i="4" s="1"/>
  <c r="H33" i="4"/>
  <c r="I33" i="4" s="1"/>
  <c r="E33" i="4" s="1"/>
  <c r="H78" i="4"/>
  <c r="I78" i="4" s="1"/>
  <c r="E78" i="4" s="1"/>
  <c r="G2134" i="5" s="1"/>
  <c r="H41" i="4"/>
  <c r="I41" i="4" s="1"/>
  <c r="E41" i="4" s="1"/>
  <c r="H45" i="4"/>
  <c r="I45" i="4" s="1"/>
  <c r="E45" i="4" s="1"/>
  <c r="G330" i="5" s="1"/>
  <c r="H49" i="4"/>
  <c r="I49" i="4" s="1"/>
  <c r="E49" i="4" s="1"/>
  <c r="H53" i="4"/>
  <c r="I53" i="4" s="1"/>
  <c r="E53" i="4" s="1"/>
  <c r="H57" i="4"/>
  <c r="I57" i="4" s="1"/>
  <c r="E57" i="4" s="1"/>
  <c r="H61" i="4"/>
  <c r="I61" i="4" s="1"/>
  <c r="E61" i="4" s="1"/>
  <c r="H65" i="4"/>
  <c r="I65" i="4" s="1"/>
  <c r="E65" i="4" s="1"/>
  <c r="H69" i="4"/>
  <c r="I69" i="4" s="1"/>
  <c r="E69" i="4" s="1"/>
  <c r="G4004" i="5" s="1"/>
  <c r="H73" i="4"/>
  <c r="I73" i="4" s="1"/>
  <c r="E73" i="4" s="1"/>
  <c r="H77" i="4"/>
  <c r="I77" i="4" s="1"/>
  <c r="E77" i="4" s="1"/>
  <c r="G509" i="5" s="1"/>
  <c r="H81" i="4"/>
  <c r="I81" i="4" s="1"/>
  <c r="E81" i="4" s="1"/>
  <c r="H85" i="4"/>
  <c r="I85" i="4" s="1"/>
  <c r="E85" i="4" s="1"/>
  <c r="H92" i="4"/>
  <c r="I92" i="4" s="1"/>
  <c r="E92" i="4" s="1"/>
  <c r="H96" i="4"/>
  <c r="I96" i="4" s="1"/>
  <c r="E96" i="4" s="1"/>
  <c r="H100" i="4"/>
  <c r="I100" i="4" s="1"/>
  <c r="E100" i="4" s="1"/>
  <c r="H104" i="4"/>
  <c r="I104" i="4" s="1"/>
  <c r="E104" i="4" s="1"/>
  <c r="H108" i="4"/>
  <c r="I108" i="4" s="1"/>
  <c r="E108" i="4" s="1"/>
  <c r="H115" i="4"/>
  <c r="I115" i="4" s="1"/>
  <c r="E115" i="4" s="1"/>
  <c r="H119" i="4"/>
  <c r="I119" i="4" s="1"/>
  <c r="E119" i="4" s="1"/>
  <c r="H123" i="4"/>
  <c r="I123" i="4" s="1"/>
  <c r="E123" i="4" s="1"/>
  <c r="H273" i="4"/>
  <c r="I273" i="4" s="1"/>
  <c r="E273" i="4" s="1"/>
  <c r="H131" i="4"/>
  <c r="I131" i="4" s="1"/>
  <c r="E131" i="4" s="1"/>
  <c r="H135" i="4"/>
  <c r="I135" i="4" s="1"/>
  <c r="E135" i="4" s="1"/>
  <c r="H139" i="4"/>
  <c r="I139" i="4" s="1"/>
  <c r="E139" i="4" s="1"/>
  <c r="H143" i="4"/>
  <c r="I143" i="4" s="1"/>
  <c r="E143" i="4" s="1"/>
  <c r="H147" i="4"/>
  <c r="I147" i="4" s="1"/>
  <c r="E147" i="4" s="1"/>
  <c r="G657" i="5" s="1"/>
  <c r="H151" i="4"/>
  <c r="I151" i="4" s="1"/>
  <c r="E151" i="4" s="1"/>
  <c r="H155" i="4"/>
  <c r="I155" i="4" s="1"/>
  <c r="E155" i="4" s="1"/>
  <c r="G1169" i="5" s="1"/>
  <c r="H159" i="4"/>
  <c r="I159" i="4" s="1"/>
  <c r="E159" i="4" s="1"/>
  <c r="H163" i="4"/>
  <c r="I163" i="4" s="1"/>
  <c r="E163" i="4" s="1"/>
  <c r="H167" i="4"/>
  <c r="I167" i="4" s="1"/>
  <c r="E167" i="4" s="1"/>
  <c r="H170" i="4"/>
  <c r="I170" i="4" s="1"/>
  <c r="E170" i="4" s="1"/>
  <c r="H174" i="4"/>
  <c r="I174" i="4" s="1"/>
  <c r="E174" i="4" s="1"/>
  <c r="H178" i="4"/>
  <c r="I178" i="4" s="1"/>
  <c r="E178" i="4" s="1"/>
  <c r="G2625" i="5" s="1"/>
  <c r="H182" i="4"/>
  <c r="I182" i="4" s="1"/>
  <c r="E182" i="4" s="1"/>
  <c r="H186" i="4"/>
  <c r="I186" i="4" s="1"/>
  <c r="E186" i="4" s="1"/>
  <c r="H189" i="4"/>
  <c r="I189" i="4" s="1"/>
  <c r="E189" i="4" s="1"/>
  <c r="H192" i="4"/>
  <c r="I192" i="4" s="1"/>
  <c r="E192" i="4" s="1"/>
  <c r="H196" i="4"/>
  <c r="I196" i="4" s="1"/>
  <c r="E196" i="4" s="1"/>
  <c r="H206" i="4"/>
  <c r="I206" i="4" s="1"/>
  <c r="E206" i="4" s="1"/>
  <c r="H210" i="4"/>
  <c r="I210" i="4" s="1"/>
  <c r="E210" i="4" s="1"/>
  <c r="H214" i="4"/>
  <c r="I214" i="4" s="1"/>
  <c r="E214" i="4" s="1"/>
  <c r="H218" i="4"/>
  <c r="I218" i="4" s="1"/>
  <c r="E218" i="4" s="1"/>
  <c r="H222" i="4"/>
  <c r="I222" i="4" s="1"/>
  <c r="E222" i="4" s="1"/>
  <c r="H229" i="4"/>
  <c r="I229" i="4" s="1"/>
  <c r="E229" i="4" s="1"/>
  <c r="H233" i="4"/>
  <c r="I233" i="4" s="1"/>
  <c r="E233" i="4" s="1"/>
  <c r="G2845" i="5" s="1"/>
  <c r="H240" i="4"/>
  <c r="I240" i="4" s="1"/>
  <c r="E240" i="4" s="1"/>
  <c r="H247" i="4"/>
  <c r="I247" i="4" s="1"/>
  <c r="E247" i="4" s="1"/>
  <c r="H257" i="4"/>
  <c r="I257" i="4" s="1"/>
  <c r="E257" i="4" s="1"/>
  <c r="H261" i="4"/>
  <c r="I261" i="4" s="1"/>
  <c r="E261" i="4" s="1"/>
  <c r="G203" i="5" s="1"/>
  <c r="H271" i="4"/>
  <c r="I271" i="4" s="1"/>
  <c r="E271" i="4" s="1"/>
  <c r="H283" i="4"/>
  <c r="I283" i="4" s="1"/>
  <c r="E283" i="4" s="1"/>
  <c r="H291" i="4"/>
  <c r="I291" i="4" s="1"/>
  <c r="E291" i="4" s="1"/>
  <c r="H297" i="4"/>
  <c r="I297" i="4" s="1"/>
  <c r="E297" i="4" s="1"/>
  <c r="H300" i="4"/>
  <c r="I300" i="4" s="1"/>
  <c r="E300" i="4" s="1"/>
  <c r="H304" i="4"/>
  <c r="I304" i="4" s="1"/>
  <c r="E304" i="4" s="1"/>
  <c r="H832" i="4"/>
  <c r="I832" i="4" s="1"/>
  <c r="E832" i="4" s="1"/>
  <c r="H313" i="4"/>
  <c r="I313" i="4" s="1"/>
  <c r="E313" i="4" s="1"/>
  <c r="H327" i="4"/>
  <c r="I327" i="4" s="1"/>
  <c r="E327" i="4" s="1"/>
  <c r="H334" i="4"/>
  <c r="I334" i="4" s="1"/>
  <c r="E334" i="4" s="1"/>
  <c r="H356" i="4"/>
  <c r="I356" i="4" s="1"/>
  <c r="E356" i="4" s="1"/>
  <c r="H362" i="4"/>
  <c r="I362" i="4" s="1"/>
  <c r="E362" i="4" s="1"/>
  <c r="H367" i="4"/>
  <c r="I367" i="4" s="1"/>
  <c r="E367" i="4" s="1"/>
  <c r="G2754" i="5" s="1"/>
  <c r="H390" i="4"/>
  <c r="I390" i="4" s="1"/>
  <c r="E390" i="4" s="1"/>
  <c r="H6" i="4"/>
  <c r="I6" i="4" s="1"/>
  <c r="E6" i="4" s="1"/>
  <c r="H10" i="4"/>
  <c r="I10" i="4" s="1"/>
  <c r="E10" i="4" s="1"/>
  <c r="G269" i="5" s="1"/>
  <c r="H14" i="4"/>
  <c r="I14" i="4" s="1"/>
  <c r="E14" i="4" s="1"/>
  <c r="H18" i="4"/>
  <c r="I18" i="4" s="1"/>
  <c r="E18" i="4" s="1"/>
  <c r="H22" i="4"/>
  <c r="I22" i="4" s="1"/>
  <c r="E22" i="4" s="1"/>
  <c r="H26" i="4"/>
  <c r="I26" i="4" s="1"/>
  <c r="E26" i="4" s="1"/>
  <c r="H30" i="4"/>
  <c r="I30" i="4" s="1"/>
  <c r="E30" i="4" s="1"/>
  <c r="H34" i="4"/>
  <c r="I34" i="4" s="1"/>
  <c r="E34" i="4" s="1"/>
  <c r="H38" i="4"/>
  <c r="I38" i="4" s="1"/>
  <c r="E38" i="4" s="1"/>
  <c r="H42" i="4"/>
  <c r="I42" i="4" s="1"/>
  <c r="E42" i="4" s="1"/>
  <c r="H46" i="4"/>
  <c r="I46" i="4" s="1"/>
  <c r="E46" i="4" s="1"/>
  <c r="H50" i="4"/>
  <c r="I50" i="4" s="1"/>
  <c r="E50" i="4" s="1"/>
  <c r="H54" i="4"/>
  <c r="I54" i="4" s="1"/>
  <c r="E54" i="4" s="1"/>
  <c r="H58" i="4"/>
  <c r="I58" i="4" s="1"/>
  <c r="E58" i="4" s="1"/>
  <c r="H62" i="4"/>
  <c r="I62" i="4" s="1"/>
  <c r="E62" i="4" s="1"/>
  <c r="H66" i="4"/>
  <c r="I66" i="4" s="1"/>
  <c r="E66" i="4" s="1"/>
  <c r="H70" i="4"/>
  <c r="I70" i="4" s="1"/>
  <c r="E70" i="4" s="1"/>
  <c r="H74" i="4"/>
  <c r="I74" i="4" s="1"/>
  <c r="E74" i="4" s="1"/>
  <c r="H875" i="4"/>
  <c r="I875" i="4" s="1"/>
  <c r="E875" i="4" s="1"/>
  <c r="H82" i="4"/>
  <c r="I82" i="4" s="1"/>
  <c r="E82" i="4" s="1"/>
  <c r="H86" i="4"/>
  <c r="I86" i="4" s="1"/>
  <c r="E86" i="4" s="1"/>
  <c r="H89" i="4"/>
  <c r="I89" i="4" s="1"/>
  <c r="E89" i="4" s="1"/>
  <c r="H93" i="4"/>
  <c r="I93" i="4" s="1"/>
  <c r="E93" i="4" s="1"/>
  <c r="H97" i="4"/>
  <c r="I97" i="4" s="1"/>
  <c r="E97" i="4" s="1"/>
  <c r="H101" i="4"/>
  <c r="I101" i="4" s="1"/>
  <c r="E101" i="4" s="1"/>
  <c r="H105" i="4"/>
  <c r="I105" i="4" s="1"/>
  <c r="E105" i="4" s="1"/>
  <c r="G575" i="5" s="1"/>
  <c r="H109" i="4"/>
  <c r="I109" i="4" s="1"/>
  <c r="E109" i="4" s="1"/>
  <c r="H112" i="4"/>
  <c r="I112" i="4" s="1"/>
  <c r="E112" i="4" s="1"/>
  <c r="H116" i="4"/>
  <c r="I116" i="4" s="1"/>
  <c r="E116" i="4" s="1"/>
  <c r="G600" i="5" s="1"/>
  <c r="H120" i="4"/>
  <c r="I120" i="4" s="1"/>
  <c r="E120" i="4" s="1"/>
  <c r="H124" i="4"/>
  <c r="I124" i="4" s="1"/>
  <c r="E124" i="4" s="1"/>
  <c r="H128" i="4"/>
  <c r="I128" i="4" s="1"/>
  <c r="E128" i="4" s="1"/>
  <c r="H132" i="4"/>
  <c r="I132" i="4" s="1"/>
  <c r="E132" i="4" s="1"/>
  <c r="H136" i="4"/>
  <c r="I136" i="4" s="1"/>
  <c r="E136" i="4" s="1"/>
  <c r="H140" i="4"/>
  <c r="I140" i="4" s="1"/>
  <c r="E140" i="4" s="1"/>
  <c r="H144" i="4"/>
  <c r="I144" i="4" s="1"/>
  <c r="E144" i="4" s="1"/>
  <c r="H148" i="4"/>
  <c r="I148" i="4" s="1"/>
  <c r="E148" i="4" s="1"/>
  <c r="H152" i="4"/>
  <c r="I152" i="4" s="1"/>
  <c r="E152" i="4" s="1"/>
  <c r="H156" i="4"/>
  <c r="I156" i="4" s="1"/>
  <c r="E156" i="4" s="1"/>
  <c r="H160" i="4"/>
  <c r="I160" i="4" s="1"/>
  <c r="E160" i="4" s="1"/>
  <c r="G381" i="5" s="1"/>
  <c r="H164" i="4"/>
  <c r="I164" i="4" s="1"/>
  <c r="E164" i="4" s="1"/>
  <c r="H171" i="4"/>
  <c r="I171" i="4" s="1"/>
  <c r="E171" i="4" s="1"/>
  <c r="H175" i="4"/>
  <c r="I175" i="4" s="1"/>
  <c r="E175" i="4" s="1"/>
  <c r="H179" i="4"/>
  <c r="I179" i="4" s="1"/>
  <c r="E179" i="4" s="1"/>
  <c r="G1218" i="5" s="1"/>
  <c r="H183" i="4"/>
  <c r="I183" i="4" s="1"/>
  <c r="E183" i="4" s="1"/>
  <c r="G1168" i="5" s="1"/>
  <c r="H193" i="4"/>
  <c r="I193" i="4" s="1"/>
  <c r="E193" i="4" s="1"/>
  <c r="H197" i="4"/>
  <c r="I197" i="4" s="1"/>
  <c r="E197" i="4" s="1"/>
  <c r="H203" i="4"/>
  <c r="I203" i="4" s="1"/>
  <c r="E203" i="4" s="1"/>
  <c r="H207" i="4"/>
  <c r="I207" i="4" s="1"/>
  <c r="E207" i="4" s="1"/>
  <c r="H211" i="4"/>
  <c r="I211" i="4" s="1"/>
  <c r="E211" i="4" s="1"/>
  <c r="H215" i="4"/>
  <c r="I215" i="4" s="1"/>
  <c r="E215" i="4" s="1"/>
  <c r="H219" i="4"/>
  <c r="I219" i="4" s="1"/>
  <c r="E219" i="4" s="1"/>
  <c r="H223" i="4"/>
  <c r="I223" i="4" s="1"/>
  <c r="E223" i="4" s="1"/>
  <c r="H230" i="4"/>
  <c r="I230" i="4" s="1"/>
  <c r="E230" i="4" s="1"/>
  <c r="G3351" i="5" s="1"/>
  <c r="H234" i="4"/>
  <c r="I234" i="4" s="1"/>
  <c r="E234" i="4" s="1"/>
  <c r="H237" i="4"/>
  <c r="I237" i="4" s="1"/>
  <c r="E237" i="4" s="1"/>
  <c r="H251" i="4"/>
  <c r="I251" i="4" s="1"/>
  <c r="E251" i="4" s="1"/>
  <c r="H258" i="4"/>
  <c r="I258" i="4" s="1"/>
  <c r="E258" i="4" s="1"/>
  <c r="G262" i="5" s="1"/>
  <c r="H262" i="4"/>
  <c r="I262" i="4" s="1"/>
  <c r="E262" i="4" s="1"/>
  <c r="G1659" i="5" s="1"/>
  <c r="H272" i="4"/>
  <c r="I272" i="4" s="1"/>
  <c r="E272" i="4" s="1"/>
  <c r="H275" i="4"/>
  <c r="I275" i="4" s="1"/>
  <c r="E275" i="4" s="1"/>
  <c r="G1582" i="5" s="1"/>
  <c r="H467" i="4"/>
  <c r="I467" i="4" s="1"/>
  <c r="E467" i="4" s="1"/>
  <c r="H286" i="4"/>
  <c r="I286" i="4" s="1"/>
  <c r="E286" i="4" s="1"/>
  <c r="H322" i="4"/>
  <c r="I322" i="4" s="1"/>
  <c r="E322" i="4" s="1"/>
  <c r="H328" i="4"/>
  <c r="I328" i="4" s="1"/>
  <c r="E328" i="4" s="1"/>
  <c r="H331" i="4"/>
  <c r="I331" i="4" s="1"/>
  <c r="E331" i="4" s="1"/>
  <c r="H335" i="4"/>
  <c r="I335" i="4" s="1"/>
  <c r="E335" i="4" s="1"/>
  <c r="H342" i="4"/>
  <c r="I342" i="4" s="1"/>
  <c r="E342" i="4" s="1"/>
  <c r="G1211" i="5" s="1"/>
  <c r="H348" i="4"/>
  <c r="I348" i="4" s="1"/>
  <c r="E348" i="4" s="1"/>
  <c r="H357" i="4"/>
  <c r="I357" i="4" s="1"/>
  <c r="E357" i="4" s="1"/>
  <c r="H360" i="4"/>
  <c r="I360" i="4" s="1"/>
  <c r="E360" i="4" s="1"/>
  <c r="H371" i="4"/>
  <c r="I371" i="4" s="1"/>
  <c r="E371" i="4" s="1"/>
  <c r="G3230" i="5" s="1"/>
  <c r="H376" i="4"/>
  <c r="I376" i="4" s="1"/>
  <c r="E376" i="4" s="1"/>
  <c r="H382" i="4"/>
  <c r="I382" i="4" s="1"/>
  <c r="E382" i="4" s="1"/>
  <c r="H7" i="4"/>
  <c r="I7" i="4" s="1"/>
  <c r="E7" i="4" s="1"/>
  <c r="H11" i="4"/>
  <c r="I11" i="4" s="1"/>
  <c r="E11" i="4" s="1"/>
  <c r="H15" i="4"/>
  <c r="I15" i="4" s="1"/>
  <c r="E15" i="4" s="1"/>
  <c r="H19" i="4"/>
  <c r="I19" i="4" s="1"/>
  <c r="E19" i="4" s="1"/>
  <c r="H23" i="4"/>
  <c r="I23" i="4" s="1"/>
  <c r="E23" i="4" s="1"/>
  <c r="H27" i="4"/>
  <c r="I27" i="4" s="1"/>
  <c r="E27" i="4" s="1"/>
  <c r="H31" i="4"/>
  <c r="I31" i="4" s="1"/>
  <c r="E31" i="4" s="1"/>
  <c r="H35" i="4"/>
  <c r="I35" i="4" s="1"/>
  <c r="E35" i="4" s="1"/>
  <c r="G125" i="5" s="1"/>
  <c r="H39" i="4"/>
  <c r="I39" i="4" s="1"/>
  <c r="E39" i="4" s="1"/>
  <c r="H43" i="4"/>
  <c r="I43" i="4" s="1"/>
  <c r="E43" i="4" s="1"/>
  <c r="H47" i="4"/>
  <c r="I47" i="4" s="1"/>
  <c r="E47" i="4" s="1"/>
  <c r="H51" i="4"/>
  <c r="I51" i="4" s="1"/>
  <c r="E51" i="4" s="1"/>
  <c r="H55" i="4"/>
  <c r="I55" i="4" s="1"/>
  <c r="E55" i="4" s="1"/>
  <c r="G2983" i="5" s="1"/>
  <c r="H59" i="4"/>
  <c r="I59" i="4" s="1"/>
  <c r="E59" i="4" s="1"/>
  <c r="H63" i="4"/>
  <c r="I63" i="4" s="1"/>
  <c r="E63" i="4" s="1"/>
  <c r="H67" i="4"/>
  <c r="I67" i="4" s="1"/>
  <c r="E67" i="4" s="1"/>
  <c r="H71" i="4"/>
  <c r="I71" i="4" s="1"/>
  <c r="E71" i="4" s="1"/>
  <c r="H75" i="4"/>
  <c r="I75" i="4" s="1"/>
  <c r="E75" i="4" s="1"/>
  <c r="H79" i="4"/>
  <c r="I79" i="4" s="1"/>
  <c r="E79" i="4" s="1"/>
  <c r="H83" i="4"/>
  <c r="I83" i="4" s="1"/>
  <c r="E83" i="4" s="1"/>
  <c r="H87" i="4"/>
  <c r="I87" i="4" s="1"/>
  <c r="E87" i="4" s="1"/>
  <c r="H90" i="4"/>
  <c r="I90" i="4" s="1"/>
  <c r="E90" i="4" s="1"/>
  <c r="H94" i="4"/>
  <c r="I94" i="4" s="1"/>
  <c r="E94" i="4" s="1"/>
  <c r="H98" i="4"/>
  <c r="I98" i="4" s="1"/>
  <c r="E98" i="4" s="1"/>
  <c r="H102" i="4"/>
  <c r="I102" i="4" s="1"/>
  <c r="E102" i="4" s="1"/>
  <c r="H106" i="4"/>
  <c r="I106" i="4" s="1"/>
  <c r="E106" i="4" s="1"/>
  <c r="H110" i="4"/>
  <c r="I110" i="4" s="1"/>
  <c r="E110" i="4" s="1"/>
  <c r="H113" i="4"/>
  <c r="I113" i="4" s="1"/>
  <c r="E113" i="4" s="1"/>
  <c r="H117" i="4"/>
  <c r="I117" i="4" s="1"/>
  <c r="E117" i="4" s="1"/>
  <c r="H121" i="4"/>
  <c r="I121" i="4" s="1"/>
  <c r="E121" i="4" s="1"/>
  <c r="H125" i="4"/>
  <c r="I125" i="4" s="1"/>
  <c r="E125" i="4" s="1"/>
  <c r="H129" i="4"/>
  <c r="I129" i="4" s="1"/>
  <c r="E129" i="4" s="1"/>
  <c r="H133" i="4"/>
  <c r="I133" i="4" s="1"/>
  <c r="E133" i="4" s="1"/>
  <c r="H137" i="4"/>
  <c r="I137" i="4" s="1"/>
  <c r="E137" i="4" s="1"/>
  <c r="H141" i="4"/>
  <c r="I141" i="4" s="1"/>
  <c r="E141" i="4" s="1"/>
  <c r="H145" i="4"/>
  <c r="I145" i="4" s="1"/>
  <c r="E145" i="4" s="1"/>
  <c r="H149" i="4"/>
  <c r="I149" i="4" s="1"/>
  <c r="E149" i="4" s="1"/>
  <c r="H153" i="4"/>
  <c r="I153" i="4" s="1"/>
  <c r="E153" i="4" s="1"/>
  <c r="H157" i="4"/>
  <c r="I157" i="4" s="1"/>
  <c r="E157" i="4" s="1"/>
  <c r="H161" i="4"/>
  <c r="I161" i="4" s="1"/>
  <c r="E161" i="4" s="1"/>
  <c r="H165" i="4"/>
  <c r="I165" i="4" s="1"/>
  <c r="E165" i="4" s="1"/>
  <c r="H172" i="4"/>
  <c r="I172" i="4" s="1"/>
  <c r="E172" i="4" s="1"/>
  <c r="G1217" i="5" s="1"/>
  <c r="H176" i="4"/>
  <c r="I176" i="4" s="1"/>
  <c r="E176" i="4" s="1"/>
  <c r="H180" i="4"/>
  <c r="I180" i="4" s="1"/>
  <c r="E180" i="4" s="1"/>
  <c r="H422" i="4"/>
  <c r="I422" i="4" s="1"/>
  <c r="E422" i="4" s="1"/>
  <c r="H194" i="4"/>
  <c r="I194" i="4" s="1"/>
  <c r="E194" i="4" s="1"/>
  <c r="H198" i="4"/>
  <c r="I198" i="4" s="1"/>
  <c r="E198" i="4" s="1"/>
  <c r="H201" i="4"/>
  <c r="I201" i="4" s="1"/>
  <c r="E201" i="4" s="1"/>
  <c r="H242" i="4"/>
  <c r="I242" i="4" s="1"/>
  <c r="E242" i="4" s="1"/>
  <c r="H245" i="4"/>
  <c r="I245" i="4" s="1"/>
  <c r="E245" i="4" s="1"/>
  <c r="H252" i="4"/>
  <c r="I252" i="4" s="1"/>
  <c r="E252" i="4" s="1"/>
  <c r="H255" i="4"/>
  <c r="I255" i="4" s="1"/>
  <c r="E255" i="4" s="1"/>
  <c r="H259" i="4"/>
  <c r="I259" i="4" s="1"/>
  <c r="E259" i="4" s="1"/>
  <c r="H263" i="4"/>
  <c r="I263" i="4" s="1"/>
  <c r="E263" i="4" s="1"/>
  <c r="H266" i="4"/>
  <c r="I266" i="4" s="1"/>
  <c r="E266" i="4" s="1"/>
  <c r="H269" i="4"/>
  <c r="I269" i="4" s="1"/>
  <c r="E269" i="4" s="1"/>
  <c r="H713" i="4"/>
  <c r="I713" i="4" s="1"/>
  <c r="E713" i="4" s="1"/>
  <c r="H276" i="4"/>
  <c r="I276" i="4" s="1"/>
  <c r="E276" i="4" s="1"/>
  <c r="H279" i="4"/>
  <c r="I279" i="4" s="1"/>
  <c r="E279" i="4" s="1"/>
  <c r="H302" i="4"/>
  <c r="I302" i="4" s="1"/>
  <c r="E302" i="4" s="1"/>
  <c r="H306" i="4"/>
  <c r="I306" i="4" s="1"/>
  <c r="E306" i="4" s="1"/>
  <c r="H308" i="4"/>
  <c r="I308" i="4" s="1"/>
  <c r="E308" i="4" s="1"/>
  <c r="H315" i="4"/>
  <c r="I315" i="4" s="1"/>
  <c r="E315" i="4" s="1"/>
  <c r="H329" i="4"/>
  <c r="I329" i="4" s="1"/>
  <c r="E329" i="4" s="1"/>
  <c r="H339" i="4"/>
  <c r="I339" i="4" s="1"/>
  <c r="E339" i="4" s="1"/>
  <c r="H349" i="4"/>
  <c r="I349" i="4" s="1"/>
  <c r="E349" i="4" s="1"/>
  <c r="H354" i="4"/>
  <c r="I354" i="4" s="1"/>
  <c r="E354" i="4" s="1"/>
  <c r="H365" i="4"/>
  <c r="I365" i="4" s="1"/>
  <c r="E365" i="4" s="1"/>
  <c r="H377" i="4"/>
  <c r="I377" i="4" s="1"/>
  <c r="E377" i="4" s="1"/>
  <c r="H380" i="4"/>
  <c r="I380" i="4" s="1"/>
  <c r="E380" i="4" s="1"/>
  <c r="H413" i="4"/>
  <c r="I413" i="4" s="1"/>
  <c r="E413" i="4" s="1"/>
  <c r="G3093" i="5" s="1"/>
  <c r="H8" i="4"/>
  <c r="I8" i="4" s="1"/>
  <c r="E8" i="4" s="1"/>
  <c r="H12" i="4"/>
  <c r="I12" i="4" s="1"/>
  <c r="E12" i="4" s="1"/>
  <c r="H16" i="4"/>
  <c r="I16" i="4" s="1"/>
  <c r="E16" i="4" s="1"/>
  <c r="G2686" i="5" s="1"/>
  <c r="H20" i="4"/>
  <c r="I20" i="4" s="1"/>
  <c r="E20" i="4" s="1"/>
  <c r="H24" i="4"/>
  <c r="I24" i="4" s="1"/>
  <c r="E24" i="4" s="1"/>
  <c r="H28" i="4"/>
  <c r="I28" i="4" s="1"/>
  <c r="E28" i="4" s="1"/>
  <c r="H32" i="4"/>
  <c r="I32" i="4" s="1"/>
  <c r="E32" i="4" s="1"/>
  <c r="H36" i="4"/>
  <c r="I36" i="4" s="1"/>
  <c r="E36" i="4" s="1"/>
  <c r="H40" i="4"/>
  <c r="I40" i="4" s="1"/>
  <c r="E40" i="4" s="1"/>
  <c r="H44" i="4"/>
  <c r="I44" i="4" s="1"/>
  <c r="E44" i="4" s="1"/>
  <c r="H177" i="4"/>
  <c r="I177" i="4" s="1"/>
  <c r="E177" i="4" s="1"/>
  <c r="H52" i="4"/>
  <c r="I52" i="4" s="1"/>
  <c r="E52" i="4" s="1"/>
  <c r="H56" i="4"/>
  <c r="I56" i="4" s="1"/>
  <c r="E56" i="4" s="1"/>
  <c r="H60" i="4"/>
  <c r="I60" i="4" s="1"/>
  <c r="E60" i="4" s="1"/>
  <c r="H64" i="4"/>
  <c r="I64" i="4" s="1"/>
  <c r="E64" i="4" s="1"/>
  <c r="H68" i="4"/>
  <c r="I68" i="4" s="1"/>
  <c r="E68" i="4" s="1"/>
  <c r="H72" i="4"/>
  <c r="I72" i="4" s="1"/>
  <c r="E72" i="4" s="1"/>
  <c r="H76" i="4"/>
  <c r="I76" i="4" s="1"/>
  <c r="E76" i="4" s="1"/>
  <c r="H80" i="4"/>
  <c r="I80" i="4" s="1"/>
  <c r="E80" i="4" s="1"/>
  <c r="H84" i="4"/>
  <c r="I84" i="4" s="1"/>
  <c r="E84" i="4" s="1"/>
  <c r="H91" i="4"/>
  <c r="I91" i="4" s="1"/>
  <c r="E91" i="4" s="1"/>
  <c r="H95" i="4"/>
  <c r="I95" i="4" s="1"/>
  <c r="E95" i="4" s="1"/>
  <c r="H99" i="4"/>
  <c r="I99" i="4" s="1"/>
  <c r="E99" i="4" s="1"/>
  <c r="H103" i="4"/>
  <c r="I103" i="4" s="1"/>
  <c r="E103" i="4" s="1"/>
  <c r="H107" i="4"/>
  <c r="I107" i="4" s="1"/>
  <c r="E107" i="4" s="1"/>
  <c r="G2916" i="5" s="1"/>
  <c r="H114" i="4"/>
  <c r="I114" i="4" s="1"/>
  <c r="E114" i="4" s="1"/>
  <c r="G1802" i="5" s="1"/>
  <c r="H118" i="4"/>
  <c r="I118" i="4" s="1"/>
  <c r="E118" i="4" s="1"/>
  <c r="H122" i="4"/>
  <c r="I122" i="4" s="1"/>
  <c r="E122" i="4" s="1"/>
  <c r="H126" i="4"/>
  <c r="I126" i="4" s="1"/>
  <c r="E126" i="4" s="1"/>
  <c r="H130" i="4"/>
  <c r="I130" i="4" s="1"/>
  <c r="E130" i="4" s="1"/>
  <c r="H134" i="4"/>
  <c r="I134" i="4" s="1"/>
  <c r="E134" i="4" s="1"/>
  <c r="H138" i="4"/>
  <c r="I138" i="4" s="1"/>
  <c r="E138" i="4" s="1"/>
  <c r="H142" i="4"/>
  <c r="I142" i="4" s="1"/>
  <c r="E142" i="4" s="1"/>
  <c r="H146" i="4"/>
  <c r="I146" i="4" s="1"/>
  <c r="E146" i="4" s="1"/>
  <c r="H150" i="4"/>
  <c r="I150" i="4" s="1"/>
  <c r="E150" i="4" s="1"/>
  <c r="H873" i="4"/>
  <c r="I873" i="4" s="1"/>
  <c r="E873" i="4" s="1"/>
  <c r="H158" i="4"/>
  <c r="I158" i="4" s="1"/>
  <c r="E158" i="4" s="1"/>
  <c r="H162" i="4"/>
  <c r="I162" i="4" s="1"/>
  <c r="E162" i="4" s="1"/>
  <c r="H166" i="4"/>
  <c r="I166" i="4" s="1"/>
  <c r="E166" i="4" s="1"/>
  <c r="H169" i="4"/>
  <c r="I169" i="4" s="1"/>
  <c r="E169" i="4" s="1"/>
  <c r="H173" i="4"/>
  <c r="I173" i="4" s="1"/>
  <c r="E173" i="4" s="1"/>
  <c r="H519" i="4"/>
  <c r="I519" i="4" s="1"/>
  <c r="E519" i="4" s="1"/>
  <c r="H592" i="4"/>
  <c r="I592" i="4" s="1"/>
  <c r="E592" i="4" s="1"/>
  <c r="H209" i="4"/>
  <c r="I209" i="4" s="1"/>
  <c r="E209" i="4" s="1"/>
  <c r="H213" i="4"/>
  <c r="I213" i="4" s="1"/>
  <c r="E213" i="4" s="1"/>
  <c r="H217" i="4"/>
  <c r="I217" i="4" s="1"/>
  <c r="E217" i="4" s="1"/>
  <c r="H221" i="4"/>
  <c r="I221" i="4" s="1"/>
  <c r="E221" i="4" s="1"/>
  <c r="G3295" i="5" s="1"/>
  <c r="H226" i="4"/>
  <c r="I226" i="4" s="1"/>
  <c r="E226" i="4" s="1"/>
  <c r="H232" i="4"/>
  <c r="I232" i="4" s="1"/>
  <c r="E232" i="4" s="1"/>
  <c r="H239" i="4"/>
  <c r="I239" i="4" s="1"/>
  <c r="E239" i="4" s="1"/>
  <c r="H246" i="4"/>
  <c r="I246" i="4" s="1"/>
  <c r="E246" i="4" s="1"/>
  <c r="G587" i="5" s="1"/>
  <c r="H303" i="4"/>
  <c r="I303" i="4" s="1"/>
  <c r="E303" i="4" s="1"/>
  <c r="H309" i="4"/>
  <c r="I309" i="4" s="1"/>
  <c r="E309" i="4" s="1"/>
  <c r="H320" i="4"/>
  <c r="I320" i="4" s="1"/>
  <c r="E320" i="4" s="1"/>
  <c r="H333" i="4"/>
  <c r="I333" i="4" s="1"/>
  <c r="E333" i="4" s="1"/>
  <c r="H340" i="4"/>
  <c r="I340" i="4" s="1"/>
  <c r="E340" i="4" s="1"/>
  <c r="G2623" i="5" s="1"/>
  <c r="H346" i="4"/>
  <c r="I346" i="4" s="1"/>
  <c r="E346" i="4" s="1"/>
  <c r="H350" i="4"/>
  <c r="I350" i="4" s="1"/>
  <c r="E350" i="4" s="1"/>
  <c r="H366" i="4"/>
  <c r="I366" i="4" s="1"/>
  <c r="E366" i="4" s="1"/>
  <c r="H181" i="4"/>
  <c r="I181" i="4" s="1"/>
  <c r="E181" i="4" s="1"/>
  <c r="H185" i="4"/>
  <c r="I185" i="4" s="1"/>
  <c r="E185" i="4" s="1"/>
  <c r="H671" i="4"/>
  <c r="I671" i="4" s="1"/>
  <c r="E671" i="4" s="1"/>
  <c r="H191" i="4"/>
  <c r="I191" i="4" s="1"/>
  <c r="E191" i="4" s="1"/>
  <c r="H195" i="4"/>
  <c r="I195" i="4" s="1"/>
  <c r="E195" i="4" s="1"/>
  <c r="G1410" i="5" s="1"/>
  <c r="H199" i="4"/>
  <c r="I199" i="4" s="1"/>
  <c r="E199" i="4" s="1"/>
  <c r="H208" i="4"/>
  <c r="I208" i="4" s="1"/>
  <c r="E208" i="4" s="1"/>
  <c r="H212" i="4"/>
  <c r="I212" i="4" s="1"/>
  <c r="E212" i="4" s="1"/>
  <c r="H216" i="4"/>
  <c r="I216" i="4" s="1"/>
  <c r="E216" i="4" s="1"/>
  <c r="H220" i="4"/>
  <c r="I220" i="4" s="1"/>
  <c r="E220" i="4" s="1"/>
  <c r="H224" i="4"/>
  <c r="I224" i="4" s="1"/>
  <c r="E224" i="4" s="1"/>
  <c r="H231" i="4"/>
  <c r="I231" i="4" s="1"/>
  <c r="E231" i="4" s="1"/>
  <c r="H235" i="4"/>
  <c r="I235" i="4" s="1"/>
  <c r="E235" i="4" s="1"/>
  <c r="G1899" i="5" s="1"/>
  <c r="H238" i="4"/>
  <c r="I238" i="4" s="1"/>
  <c r="E238" i="4" s="1"/>
  <c r="H244" i="4"/>
  <c r="I244" i="4" s="1"/>
  <c r="E244" i="4" s="1"/>
  <c r="H248" i="4"/>
  <c r="I248" i="4" s="1"/>
  <c r="E248" i="4" s="1"/>
  <c r="H256" i="4"/>
  <c r="I256" i="4" s="1"/>
  <c r="E256" i="4" s="1"/>
  <c r="H260" i="4"/>
  <c r="I260" i="4" s="1"/>
  <c r="E260" i="4" s="1"/>
  <c r="H264" i="4"/>
  <c r="I264" i="4" s="1"/>
  <c r="E264" i="4" s="1"/>
  <c r="H267" i="4"/>
  <c r="I267" i="4" s="1"/>
  <c r="E267" i="4" s="1"/>
  <c r="G4258" i="5" s="1"/>
  <c r="H270" i="4"/>
  <c r="I270" i="4" s="1"/>
  <c r="E270" i="4" s="1"/>
  <c r="H277" i="4"/>
  <c r="I277" i="4" s="1"/>
  <c r="E277" i="4" s="1"/>
  <c r="H282" i="4"/>
  <c r="I282" i="4" s="1"/>
  <c r="E282" i="4" s="1"/>
  <c r="H287" i="4"/>
  <c r="I287" i="4" s="1"/>
  <c r="E287" i="4" s="1"/>
  <c r="H292" i="4"/>
  <c r="I292" i="4" s="1"/>
  <c r="E292" i="4" s="1"/>
  <c r="H295" i="4"/>
  <c r="I295" i="4" s="1"/>
  <c r="E295" i="4" s="1"/>
  <c r="H298" i="4"/>
  <c r="I298" i="4" s="1"/>
  <c r="E298" i="4" s="1"/>
  <c r="H301" i="4"/>
  <c r="I301" i="4" s="1"/>
  <c r="E301" i="4" s="1"/>
  <c r="G1411" i="5" s="1"/>
  <c r="H305" i="4"/>
  <c r="I305" i="4" s="1"/>
  <c r="E305" i="4" s="1"/>
  <c r="H311" i="4"/>
  <c r="I311" i="4" s="1"/>
  <c r="E311" i="4" s="1"/>
  <c r="H314" i="4"/>
  <c r="I314" i="4" s="1"/>
  <c r="E314" i="4" s="1"/>
  <c r="G384" i="5" s="1"/>
  <c r="H324" i="4"/>
  <c r="I324" i="4" s="1"/>
  <c r="E324" i="4" s="1"/>
  <c r="H336" i="4"/>
  <c r="I336" i="4" s="1"/>
  <c r="E336" i="4" s="1"/>
  <c r="H344" i="4"/>
  <c r="I344" i="4" s="1"/>
  <c r="E344" i="4" s="1"/>
  <c r="H347" i="4"/>
  <c r="I347" i="4" s="1"/>
  <c r="E347" i="4" s="1"/>
  <c r="H368" i="4"/>
  <c r="I368" i="4" s="1"/>
  <c r="E368" i="4" s="1"/>
  <c r="H375" i="4"/>
  <c r="I375" i="4" s="1"/>
  <c r="E375" i="4" s="1"/>
  <c r="H386" i="4"/>
  <c r="I386" i="4" s="1"/>
  <c r="E386" i="4" s="1"/>
  <c r="H411" i="4"/>
  <c r="I411" i="4" s="1"/>
  <c r="E411" i="4" s="1"/>
  <c r="H414" i="4"/>
  <c r="I414" i="4" s="1"/>
  <c r="E414" i="4" s="1"/>
  <c r="H426" i="4"/>
  <c r="I426" i="4" s="1"/>
  <c r="E426" i="4" s="1"/>
  <c r="H440" i="4"/>
  <c r="I440" i="4" s="1"/>
  <c r="E440" i="4" s="1"/>
  <c r="H449" i="4"/>
  <c r="I449" i="4" s="1"/>
  <c r="E449" i="4" s="1"/>
  <c r="H452" i="4"/>
  <c r="I452" i="4" s="1"/>
  <c r="E452" i="4" s="1"/>
  <c r="G531" i="5" s="1"/>
  <c r="H458" i="4"/>
  <c r="I458" i="4" s="1"/>
  <c r="E458" i="4" s="1"/>
  <c r="H466" i="4"/>
  <c r="I466" i="4" s="1"/>
  <c r="E466" i="4" s="1"/>
  <c r="H470" i="4"/>
  <c r="I470" i="4" s="1"/>
  <c r="E470" i="4" s="1"/>
  <c r="H474" i="4"/>
  <c r="I474" i="4" s="1"/>
  <c r="E474" i="4" s="1"/>
  <c r="H478" i="4"/>
  <c r="I478" i="4" s="1"/>
  <c r="E478" i="4" s="1"/>
  <c r="H482" i="4"/>
  <c r="I482" i="4" s="1"/>
  <c r="E482" i="4" s="1"/>
  <c r="H486" i="4"/>
  <c r="I486" i="4" s="1"/>
  <c r="E486" i="4" s="1"/>
  <c r="H493" i="4"/>
  <c r="I493" i="4" s="1"/>
  <c r="E493" i="4" s="1"/>
  <c r="H497" i="4"/>
  <c r="I497" i="4" s="1"/>
  <c r="E497" i="4" s="1"/>
  <c r="H500" i="4"/>
  <c r="I500" i="4" s="1"/>
  <c r="E500" i="4" s="1"/>
  <c r="H503" i="4"/>
  <c r="I503" i="4" s="1"/>
  <c r="E503" i="4" s="1"/>
  <c r="H507" i="4"/>
  <c r="I507" i="4" s="1"/>
  <c r="E507" i="4" s="1"/>
  <c r="H516" i="4"/>
  <c r="I516" i="4" s="1"/>
  <c r="E516" i="4" s="1"/>
  <c r="H625" i="4"/>
  <c r="I625" i="4" s="1"/>
  <c r="E625" i="4" s="1"/>
  <c r="H523" i="4"/>
  <c r="I523" i="4" s="1"/>
  <c r="E523" i="4" s="1"/>
  <c r="H527" i="4"/>
  <c r="I527" i="4" s="1"/>
  <c r="E527" i="4" s="1"/>
  <c r="H532" i="4"/>
  <c r="I532" i="4" s="1"/>
  <c r="E532" i="4" s="1"/>
  <c r="H535" i="4"/>
  <c r="I535" i="4" s="1"/>
  <c r="E535" i="4" s="1"/>
  <c r="H539" i="4"/>
  <c r="I539" i="4" s="1"/>
  <c r="E539" i="4" s="1"/>
  <c r="H550" i="4"/>
  <c r="I550" i="4" s="1"/>
  <c r="E550" i="4" s="1"/>
  <c r="H554" i="4"/>
  <c r="I554" i="4" s="1"/>
  <c r="E554" i="4" s="1"/>
  <c r="H558" i="4"/>
  <c r="I558" i="4" s="1"/>
  <c r="E558" i="4" s="1"/>
  <c r="H562" i="4"/>
  <c r="I562" i="4" s="1"/>
  <c r="E562" i="4" s="1"/>
  <c r="H566" i="4"/>
  <c r="I566" i="4" s="1"/>
  <c r="E566" i="4" s="1"/>
  <c r="H570" i="4"/>
  <c r="I570" i="4" s="1"/>
  <c r="E570" i="4" s="1"/>
  <c r="G222" i="5" s="1"/>
  <c r="H574" i="4"/>
  <c r="I574" i="4" s="1"/>
  <c r="E574" i="4" s="1"/>
  <c r="H577" i="4"/>
  <c r="I577" i="4" s="1"/>
  <c r="E577" i="4" s="1"/>
  <c r="H581" i="4"/>
  <c r="I581" i="4" s="1"/>
  <c r="E581" i="4" s="1"/>
  <c r="H587" i="4"/>
  <c r="I587" i="4" s="1"/>
  <c r="E587" i="4" s="1"/>
  <c r="H589" i="4"/>
  <c r="I589" i="4" s="1"/>
  <c r="E589" i="4" s="1"/>
  <c r="H593" i="4"/>
  <c r="I593" i="4" s="1"/>
  <c r="E593" i="4" s="1"/>
  <c r="H597" i="4"/>
  <c r="I597" i="4" s="1"/>
  <c r="E597" i="4" s="1"/>
  <c r="H601" i="4"/>
  <c r="I601" i="4" s="1"/>
  <c r="E601" i="4" s="1"/>
  <c r="H605" i="4"/>
  <c r="I605" i="4" s="1"/>
  <c r="E605" i="4" s="1"/>
  <c r="H609" i="4"/>
  <c r="I609" i="4" s="1"/>
  <c r="E609" i="4" s="1"/>
  <c r="H616" i="4"/>
  <c r="I616" i="4" s="1"/>
  <c r="E616" i="4" s="1"/>
  <c r="H622" i="4"/>
  <c r="I622" i="4" s="1"/>
  <c r="E622" i="4" s="1"/>
  <c r="H626" i="4"/>
  <c r="I626" i="4" s="1"/>
  <c r="E626" i="4" s="1"/>
  <c r="H631" i="4"/>
  <c r="I631" i="4" s="1"/>
  <c r="E631" i="4" s="1"/>
  <c r="G1095" i="5" s="1"/>
  <c r="H634" i="4"/>
  <c r="I634" i="4" s="1"/>
  <c r="E634" i="4" s="1"/>
  <c r="H638" i="4"/>
  <c r="I638" i="4" s="1"/>
  <c r="E638" i="4" s="1"/>
  <c r="H642" i="4"/>
  <c r="I642" i="4" s="1"/>
  <c r="E642" i="4" s="1"/>
  <c r="H646" i="4"/>
  <c r="I646" i="4" s="1"/>
  <c r="E646" i="4" s="1"/>
  <c r="H650" i="4"/>
  <c r="I650" i="4" s="1"/>
  <c r="E650" i="4" s="1"/>
  <c r="H653" i="4"/>
  <c r="I653" i="4" s="1"/>
  <c r="E653" i="4" s="1"/>
  <c r="H657" i="4"/>
  <c r="I657" i="4" s="1"/>
  <c r="E657" i="4" s="1"/>
  <c r="H661" i="4"/>
  <c r="I661" i="4" s="1"/>
  <c r="E661" i="4" s="1"/>
  <c r="H665" i="4"/>
  <c r="I665" i="4" s="1"/>
  <c r="E665" i="4" s="1"/>
  <c r="H310" i="4"/>
  <c r="I310" i="4" s="1"/>
  <c r="E310" i="4" s="1"/>
  <c r="H674" i="4"/>
  <c r="I674" i="4" s="1"/>
  <c r="E674" i="4" s="1"/>
  <c r="H678" i="4"/>
  <c r="I678" i="4" s="1"/>
  <c r="E678" i="4" s="1"/>
  <c r="G2841" i="5" s="1"/>
  <c r="H682" i="4"/>
  <c r="I682" i="4" s="1"/>
  <c r="E682" i="4" s="1"/>
  <c r="H686" i="4"/>
  <c r="I686" i="4" s="1"/>
  <c r="E686" i="4" s="1"/>
  <c r="G150" i="5" s="1"/>
  <c r="H690" i="4"/>
  <c r="I690" i="4" s="1"/>
  <c r="E690" i="4" s="1"/>
  <c r="H694" i="4"/>
  <c r="I694" i="4" s="1"/>
  <c r="E694" i="4" s="1"/>
  <c r="H701" i="4"/>
  <c r="I701" i="4" s="1"/>
  <c r="E701" i="4" s="1"/>
  <c r="H705" i="4"/>
  <c r="I705" i="4" s="1"/>
  <c r="E705" i="4" s="1"/>
  <c r="H709" i="4"/>
  <c r="I709" i="4" s="1"/>
  <c r="E709" i="4" s="1"/>
  <c r="H752" i="4"/>
  <c r="I752" i="4" s="1"/>
  <c r="E752" i="4" s="1"/>
  <c r="H717" i="4"/>
  <c r="I717" i="4" s="1"/>
  <c r="E717" i="4" s="1"/>
  <c r="H721" i="4"/>
  <c r="I721" i="4" s="1"/>
  <c r="E721" i="4" s="1"/>
  <c r="H725" i="4"/>
  <c r="I725" i="4" s="1"/>
  <c r="E725" i="4" s="1"/>
  <c r="G2586" i="5" s="1"/>
  <c r="H732" i="4"/>
  <c r="I732" i="4" s="1"/>
  <c r="E732" i="4" s="1"/>
  <c r="H736" i="4"/>
  <c r="I736" i="4" s="1"/>
  <c r="E736" i="4" s="1"/>
  <c r="H740" i="4"/>
  <c r="I740" i="4" s="1"/>
  <c r="E740" i="4" s="1"/>
  <c r="H744" i="4"/>
  <c r="I744" i="4" s="1"/>
  <c r="E744" i="4" s="1"/>
  <c r="H748" i="4"/>
  <c r="I748" i="4" s="1"/>
  <c r="E748" i="4" s="1"/>
  <c r="G1584" i="5" s="1"/>
  <c r="H866" i="4"/>
  <c r="I866" i="4" s="1"/>
  <c r="E866" i="4" s="1"/>
  <c r="H755" i="4"/>
  <c r="I755" i="4" s="1"/>
  <c r="E755" i="4" s="1"/>
  <c r="H759" i="4"/>
  <c r="I759" i="4" s="1"/>
  <c r="E759" i="4" s="1"/>
  <c r="H763" i="4"/>
  <c r="I763" i="4" s="1"/>
  <c r="E763" i="4" s="1"/>
  <c r="H767" i="4"/>
  <c r="I767" i="4" s="1"/>
  <c r="E767" i="4" s="1"/>
  <c r="H771" i="4"/>
  <c r="I771" i="4" s="1"/>
  <c r="E771" i="4" s="1"/>
  <c r="H775" i="4"/>
  <c r="I775" i="4" s="1"/>
  <c r="E775" i="4" s="1"/>
  <c r="H779" i="4"/>
  <c r="I779" i="4" s="1"/>
  <c r="E779" i="4" s="1"/>
  <c r="H783" i="4"/>
  <c r="I783" i="4" s="1"/>
  <c r="E783" i="4" s="1"/>
  <c r="H787" i="4"/>
  <c r="I787" i="4" s="1"/>
  <c r="E787" i="4" s="1"/>
  <c r="H791" i="4"/>
  <c r="I791" i="4" s="1"/>
  <c r="E791" i="4" s="1"/>
  <c r="H795" i="4"/>
  <c r="I795" i="4" s="1"/>
  <c r="E795" i="4" s="1"/>
  <c r="G2585" i="5" s="1"/>
  <c r="H799" i="4"/>
  <c r="I799" i="4" s="1"/>
  <c r="E799" i="4" s="1"/>
  <c r="H803" i="4"/>
  <c r="I803" i="4" s="1"/>
  <c r="E803" i="4" s="1"/>
  <c r="H807" i="4"/>
  <c r="I807" i="4" s="1"/>
  <c r="E807" i="4" s="1"/>
  <c r="G3160" i="5" s="1"/>
  <c r="H811" i="4"/>
  <c r="I811" i="4" s="1"/>
  <c r="E811" i="4" s="1"/>
  <c r="H815" i="4"/>
  <c r="I815" i="4" s="1"/>
  <c r="E815" i="4" s="1"/>
  <c r="H819" i="4"/>
  <c r="I819" i="4" s="1"/>
  <c r="E819" i="4" s="1"/>
  <c r="H823" i="4"/>
  <c r="I823" i="4" s="1"/>
  <c r="E823" i="4" s="1"/>
  <c r="H827" i="4"/>
  <c r="I827" i="4" s="1"/>
  <c r="E827" i="4" s="1"/>
  <c r="H834" i="4"/>
  <c r="I834" i="4" s="1"/>
  <c r="E834" i="4" s="1"/>
  <c r="H838" i="4"/>
  <c r="I838" i="4" s="1"/>
  <c r="E838" i="4" s="1"/>
  <c r="H842" i="4"/>
  <c r="I842" i="4" s="1"/>
  <c r="E842" i="4" s="1"/>
  <c r="H846" i="4"/>
  <c r="I846" i="4" s="1"/>
  <c r="E846" i="4" s="1"/>
  <c r="H850" i="4"/>
  <c r="I850" i="4" s="1"/>
  <c r="E850" i="4" s="1"/>
  <c r="H854" i="4"/>
  <c r="I854" i="4" s="1"/>
  <c r="E854" i="4" s="1"/>
  <c r="H858" i="4"/>
  <c r="I858" i="4" s="1"/>
  <c r="E858" i="4" s="1"/>
  <c r="G3603" i="5" s="1"/>
  <c r="H862" i="4"/>
  <c r="I862" i="4" s="1"/>
  <c r="E862" i="4" s="1"/>
  <c r="H845" i="4"/>
  <c r="I845" i="4" s="1"/>
  <c r="E845" i="4" s="1"/>
  <c r="H870" i="4"/>
  <c r="I870" i="4" s="1"/>
  <c r="E870" i="4" s="1"/>
  <c r="G2974" i="5" s="1"/>
  <c r="H463" i="4"/>
  <c r="I463" i="4" s="1"/>
  <c r="E463" i="4" s="1"/>
  <c r="H878" i="4"/>
  <c r="I878" i="4" s="1"/>
  <c r="E878" i="4" s="1"/>
  <c r="G2444" i="5" s="1"/>
  <c r="H882" i="4"/>
  <c r="I882" i="4" s="1"/>
  <c r="E882" i="4" s="1"/>
  <c r="G957" i="5" s="1"/>
  <c r="H886" i="4"/>
  <c r="I886" i="4" s="1"/>
  <c r="E886" i="4" s="1"/>
  <c r="H384" i="4"/>
  <c r="I384" i="4" s="1"/>
  <c r="E384" i="4" s="1"/>
  <c r="H400" i="4"/>
  <c r="I400" i="4" s="1"/>
  <c r="E400" i="4" s="1"/>
  <c r="H405" i="4"/>
  <c r="I405" i="4" s="1"/>
  <c r="E405" i="4" s="1"/>
  <c r="H415" i="4"/>
  <c r="I415" i="4" s="1"/>
  <c r="E415" i="4" s="1"/>
  <c r="H188" i="4"/>
  <c r="I188" i="4" s="1"/>
  <c r="E188" i="4" s="1"/>
  <c r="H431" i="4"/>
  <c r="I431" i="4" s="1"/>
  <c r="E431" i="4" s="1"/>
  <c r="H441" i="4"/>
  <c r="I441" i="4" s="1"/>
  <c r="E441" i="4" s="1"/>
  <c r="H453" i="4"/>
  <c r="I453" i="4" s="1"/>
  <c r="E453" i="4" s="1"/>
  <c r="H624" i="4"/>
  <c r="I624" i="4" s="1"/>
  <c r="E624" i="4" s="1"/>
  <c r="H468" i="4"/>
  <c r="I468" i="4" s="1"/>
  <c r="E468" i="4" s="1"/>
  <c r="H471" i="4"/>
  <c r="I471" i="4" s="1"/>
  <c r="E471" i="4" s="1"/>
  <c r="H475" i="4"/>
  <c r="I475" i="4" s="1"/>
  <c r="E475" i="4" s="1"/>
  <c r="H479" i="4"/>
  <c r="I479" i="4" s="1"/>
  <c r="E479" i="4" s="1"/>
  <c r="H483" i="4"/>
  <c r="I483" i="4" s="1"/>
  <c r="E483" i="4" s="1"/>
  <c r="H487" i="4"/>
  <c r="I487" i="4" s="1"/>
  <c r="E487" i="4" s="1"/>
  <c r="H490" i="4"/>
  <c r="I490" i="4" s="1"/>
  <c r="E490" i="4" s="1"/>
  <c r="H494" i="4"/>
  <c r="I494" i="4" s="1"/>
  <c r="E494" i="4" s="1"/>
  <c r="H501" i="4"/>
  <c r="I501" i="4" s="1"/>
  <c r="E501" i="4" s="1"/>
  <c r="H504" i="4"/>
  <c r="I504" i="4" s="1"/>
  <c r="E504" i="4" s="1"/>
  <c r="H508" i="4"/>
  <c r="I508" i="4" s="1"/>
  <c r="E508" i="4" s="1"/>
  <c r="G1312" i="5" s="1"/>
  <c r="H511" i="4"/>
  <c r="I511" i="4" s="1"/>
  <c r="E511" i="4" s="1"/>
  <c r="G1555" i="5" s="1"/>
  <c r="H520" i="4"/>
  <c r="I520" i="4" s="1"/>
  <c r="E520" i="4" s="1"/>
  <c r="H524" i="4"/>
  <c r="I524" i="4" s="1"/>
  <c r="E524" i="4" s="1"/>
  <c r="H528" i="4"/>
  <c r="I528" i="4" s="1"/>
  <c r="E528" i="4" s="1"/>
  <c r="H536" i="4"/>
  <c r="I536" i="4" s="1"/>
  <c r="E536" i="4" s="1"/>
  <c r="H540" i="4"/>
  <c r="I540" i="4" s="1"/>
  <c r="E540" i="4" s="1"/>
  <c r="H543" i="4"/>
  <c r="I543" i="4" s="1"/>
  <c r="E543" i="4" s="1"/>
  <c r="H551" i="4"/>
  <c r="I551" i="4" s="1"/>
  <c r="E551" i="4" s="1"/>
  <c r="H555" i="4"/>
  <c r="I555" i="4" s="1"/>
  <c r="E555" i="4" s="1"/>
  <c r="H559" i="4"/>
  <c r="I559" i="4" s="1"/>
  <c r="E559" i="4" s="1"/>
  <c r="H563" i="4"/>
  <c r="I563" i="4" s="1"/>
  <c r="E563" i="4" s="1"/>
  <c r="H567" i="4"/>
  <c r="I567" i="4" s="1"/>
  <c r="E567" i="4" s="1"/>
  <c r="H571" i="4"/>
  <c r="I571" i="4" s="1"/>
  <c r="E571" i="4" s="1"/>
  <c r="H575" i="4"/>
  <c r="I575" i="4" s="1"/>
  <c r="E575" i="4" s="1"/>
  <c r="H578" i="4"/>
  <c r="I578" i="4" s="1"/>
  <c r="E578" i="4" s="1"/>
  <c r="H582" i="4"/>
  <c r="I582" i="4" s="1"/>
  <c r="E582" i="4" s="1"/>
  <c r="H586" i="4"/>
  <c r="I586" i="4" s="1"/>
  <c r="E586" i="4" s="1"/>
  <c r="H590" i="4"/>
  <c r="I590" i="4" s="1"/>
  <c r="E590" i="4" s="1"/>
  <c r="H628" i="4"/>
  <c r="I628" i="4" s="1"/>
  <c r="E628" i="4" s="1"/>
  <c r="H598" i="4"/>
  <c r="I598" i="4" s="1"/>
  <c r="E598" i="4" s="1"/>
  <c r="G1758" i="5" s="1"/>
  <c r="H602" i="4"/>
  <c r="I602" i="4" s="1"/>
  <c r="E602" i="4" s="1"/>
  <c r="H606" i="4"/>
  <c r="I606" i="4" s="1"/>
  <c r="E606" i="4" s="1"/>
  <c r="H610" i="4"/>
  <c r="I610" i="4" s="1"/>
  <c r="E610" i="4" s="1"/>
  <c r="H613" i="4"/>
  <c r="I613" i="4" s="1"/>
  <c r="E613" i="4" s="1"/>
  <c r="H617" i="4"/>
  <c r="I617" i="4" s="1"/>
  <c r="E617" i="4" s="1"/>
  <c r="H623" i="4"/>
  <c r="I623" i="4" s="1"/>
  <c r="E623" i="4" s="1"/>
  <c r="H627" i="4"/>
  <c r="I627" i="4" s="1"/>
  <c r="E627" i="4" s="1"/>
  <c r="H635" i="4"/>
  <c r="I635" i="4" s="1"/>
  <c r="E635" i="4" s="1"/>
  <c r="H639" i="4"/>
  <c r="I639" i="4" s="1"/>
  <c r="E639" i="4" s="1"/>
  <c r="G1874" i="5" s="1"/>
  <c r="H643" i="4"/>
  <c r="I643" i="4" s="1"/>
  <c r="E643" i="4" s="1"/>
  <c r="H647" i="4"/>
  <c r="I647" i="4" s="1"/>
  <c r="E647" i="4" s="1"/>
  <c r="H651" i="4"/>
  <c r="I651" i="4" s="1"/>
  <c r="E651" i="4" s="1"/>
  <c r="H654" i="4"/>
  <c r="I654" i="4" s="1"/>
  <c r="E654" i="4" s="1"/>
  <c r="H658" i="4"/>
  <c r="I658" i="4" s="1"/>
  <c r="E658" i="4" s="1"/>
  <c r="H662" i="4"/>
  <c r="I662" i="4" s="1"/>
  <c r="E662" i="4" s="1"/>
  <c r="H666" i="4"/>
  <c r="I666" i="4" s="1"/>
  <c r="E666" i="4" s="1"/>
  <c r="H669" i="4"/>
  <c r="I669" i="4" s="1"/>
  <c r="E669" i="4" s="1"/>
  <c r="H675" i="4"/>
  <c r="I675" i="4" s="1"/>
  <c r="E675" i="4" s="1"/>
  <c r="H679" i="4"/>
  <c r="I679" i="4" s="1"/>
  <c r="E679" i="4" s="1"/>
  <c r="H683" i="4"/>
  <c r="I683" i="4" s="1"/>
  <c r="E683" i="4" s="1"/>
  <c r="H687" i="4"/>
  <c r="I687" i="4" s="1"/>
  <c r="E687" i="4" s="1"/>
  <c r="G2698" i="5" s="1"/>
  <c r="H691" i="4"/>
  <c r="I691" i="4" s="1"/>
  <c r="E691" i="4" s="1"/>
  <c r="H695" i="4"/>
  <c r="I695" i="4" s="1"/>
  <c r="E695" i="4" s="1"/>
  <c r="H698" i="4"/>
  <c r="I698" i="4" s="1"/>
  <c r="E698" i="4" s="1"/>
  <c r="H702" i="4"/>
  <c r="I702" i="4" s="1"/>
  <c r="E702" i="4" s="1"/>
  <c r="H706" i="4"/>
  <c r="I706" i="4" s="1"/>
  <c r="E706" i="4" s="1"/>
  <c r="H710" i="4"/>
  <c r="I710" i="4" s="1"/>
  <c r="E710" i="4" s="1"/>
  <c r="H714" i="4"/>
  <c r="I714" i="4" s="1"/>
  <c r="E714" i="4" s="1"/>
  <c r="H718" i="4"/>
  <c r="I718" i="4" s="1"/>
  <c r="E718" i="4" s="1"/>
  <c r="H722" i="4"/>
  <c r="I722" i="4" s="1"/>
  <c r="E722" i="4" s="1"/>
  <c r="H726" i="4"/>
  <c r="I726" i="4" s="1"/>
  <c r="E726" i="4" s="1"/>
  <c r="H733" i="4"/>
  <c r="I733" i="4" s="1"/>
  <c r="E733" i="4" s="1"/>
  <c r="H737" i="4"/>
  <c r="I737" i="4" s="1"/>
  <c r="E737" i="4" s="1"/>
  <c r="H741" i="4"/>
  <c r="I741" i="4" s="1"/>
  <c r="E741" i="4" s="1"/>
  <c r="H745" i="4"/>
  <c r="I745" i="4" s="1"/>
  <c r="E745" i="4" s="1"/>
  <c r="H749" i="4"/>
  <c r="I749" i="4" s="1"/>
  <c r="E749" i="4" s="1"/>
  <c r="H753" i="4"/>
  <c r="I753" i="4" s="1"/>
  <c r="E753" i="4" s="1"/>
  <c r="H756" i="4"/>
  <c r="I756" i="4" s="1"/>
  <c r="E756" i="4" s="1"/>
  <c r="H760" i="4"/>
  <c r="I760" i="4" s="1"/>
  <c r="E760" i="4" s="1"/>
  <c r="H764" i="4"/>
  <c r="I764" i="4" s="1"/>
  <c r="E764" i="4" s="1"/>
  <c r="H768" i="4"/>
  <c r="I768" i="4" s="1"/>
  <c r="E768" i="4" s="1"/>
  <c r="H772" i="4"/>
  <c r="I772" i="4" s="1"/>
  <c r="E772" i="4" s="1"/>
  <c r="H776" i="4"/>
  <c r="I776" i="4" s="1"/>
  <c r="E776" i="4" s="1"/>
  <c r="H780" i="4"/>
  <c r="I780" i="4" s="1"/>
  <c r="E780" i="4" s="1"/>
  <c r="H784" i="4"/>
  <c r="I784" i="4" s="1"/>
  <c r="E784" i="4" s="1"/>
  <c r="G1419" i="5" s="1"/>
  <c r="H788" i="4"/>
  <c r="I788" i="4" s="1"/>
  <c r="E788" i="4" s="1"/>
  <c r="H792" i="4"/>
  <c r="I792" i="4" s="1"/>
  <c r="E792" i="4" s="1"/>
  <c r="G2635" i="5" s="1"/>
  <c r="H796" i="4"/>
  <c r="I796" i="4" s="1"/>
  <c r="E796" i="4" s="1"/>
  <c r="H800" i="4"/>
  <c r="I800" i="4" s="1"/>
  <c r="E800" i="4" s="1"/>
  <c r="H804" i="4"/>
  <c r="I804" i="4" s="1"/>
  <c r="E804" i="4" s="1"/>
  <c r="H808" i="4"/>
  <c r="I808" i="4" s="1"/>
  <c r="E808" i="4" s="1"/>
  <c r="H812" i="4"/>
  <c r="I812" i="4" s="1"/>
  <c r="E812" i="4" s="1"/>
  <c r="H816" i="4"/>
  <c r="I816" i="4" s="1"/>
  <c r="E816" i="4" s="1"/>
  <c r="G2941" i="5" s="1"/>
  <c r="H820" i="4"/>
  <c r="I820" i="4" s="1"/>
  <c r="E820" i="4" s="1"/>
  <c r="H824" i="4"/>
  <c r="I824" i="4" s="1"/>
  <c r="E824" i="4" s="1"/>
  <c r="H828" i="4"/>
  <c r="I828" i="4" s="1"/>
  <c r="E828" i="4" s="1"/>
  <c r="H831" i="4"/>
  <c r="I831" i="4" s="1"/>
  <c r="E831" i="4" s="1"/>
  <c r="H835" i="4"/>
  <c r="I835" i="4" s="1"/>
  <c r="E835" i="4" s="1"/>
  <c r="H839" i="4"/>
  <c r="I839" i="4" s="1"/>
  <c r="E839" i="4" s="1"/>
  <c r="H843" i="4"/>
  <c r="I843" i="4" s="1"/>
  <c r="E843" i="4" s="1"/>
  <c r="H847" i="4"/>
  <c r="I847" i="4" s="1"/>
  <c r="E847" i="4" s="1"/>
  <c r="H851" i="4"/>
  <c r="I851" i="4" s="1"/>
  <c r="E851" i="4" s="1"/>
  <c r="H855" i="4"/>
  <c r="I855" i="4" s="1"/>
  <c r="E855" i="4" s="1"/>
  <c r="H859" i="4"/>
  <c r="I859" i="4" s="1"/>
  <c r="E859" i="4" s="1"/>
  <c r="H863" i="4"/>
  <c r="I863" i="4" s="1"/>
  <c r="E863" i="4" s="1"/>
  <c r="H867" i="4"/>
  <c r="I867" i="4" s="1"/>
  <c r="E867" i="4" s="1"/>
  <c r="H871" i="4"/>
  <c r="I871" i="4" s="1"/>
  <c r="E871" i="4" s="1"/>
  <c r="H184" i="4"/>
  <c r="I184" i="4" s="1"/>
  <c r="E184" i="4" s="1"/>
  <c r="H879" i="4"/>
  <c r="I879" i="4" s="1"/>
  <c r="E879" i="4" s="1"/>
  <c r="G2509" i="5" s="1"/>
  <c r="H883" i="4"/>
  <c r="I883" i="4" s="1"/>
  <c r="E883" i="4" s="1"/>
  <c r="H887" i="4"/>
  <c r="I887" i="4" s="1"/>
  <c r="E887" i="4" s="1"/>
  <c r="H398" i="4"/>
  <c r="I398" i="4" s="1"/>
  <c r="E398" i="4" s="1"/>
  <c r="G2010" i="5" s="1"/>
  <c r="H403" i="4"/>
  <c r="I403" i="4" s="1"/>
  <c r="E403" i="4" s="1"/>
  <c r="H416" i="4"/>
  <c r="I416" i="4" s="1"/>
  <c r="E416" i="4" s="1"/>
  <c r="H438" i="4"/>
  <c r="I438" i="4" s="1"/>
  <c r="E438" i="4" s="1"/>
  <c r="H454" i="4"/>
  <c r="I454" i="4" s="1"/>
  <c r="E454" i="4" s="1"/>
  <c r="H464" i="4"/>
  <c r="I464" i="4" s="1"/>
  <c r="E464" i="4" s="1"/>
  <c r="H585" i="4"/>
  <c r="I585" i="4" s="1"/>
  <c r="E585" i="4" s="1"/>
  <c r="H472" i="4"/>
  <c r="I472" i="4" s="1"/>
  <c r="E472" i="4" s="1"/>
  <c r="H476" i="4"/>
  <c r="I476" i="4" s="1"/>
  <c r="E476" i="4" s="1"/>
  <c r="H480" i="4"/>
  <c r="I480" i="4" s="1"/>
  <c r="E480" i="4" s="1"/>
  <c r="H484" i="4"/>
  <c r="I484" i="4" s="1"/>
  <c r="E484" i="4" s="1"/>
  <c r="H488" i="4"/>
  <c r="I488" i="4" s="1"/>
  <c r="E488" i="4" s="1"/>
  <c r="H491" i="4"/>
  <c r="I491" i="4" s="1"/>
  <c r="E491" i="4" s="1"/>
  <c r="H495" i="4"/>
  <c r="I495" i="4" s="1"/>
  <c r="E495" i="4" s="1"/>
  <c r="H505" i="4"/>
  <c r="I505" i="4" s="1"/>
  <c r="E505" i="4" s="1"/>
  <c r="H509" i="4"/>
  <c r="I509" i="4" s="1"/>
  <c r="E509" i="4" s="1"/>
  <c r="G2912" i="5" s="1"/>
  <c r="H514" i="4"/>
  <c r="I514" i="4" s="1"/>
  <c r="E514" i="4" s="1"/>
  <c r="H521" i="4"/>
  <c r="I521" i="4" s="1"/>
  <c r="E521" i="4" s="1"/>
  <c r="G1328" i="5" s="1"/>
  <c r="H525" i="4"/>
  <c r="I525" i="4" s="1"/>
  <c r="E525" i="4" s="1"/>
  <c r="H537" i="4"/>
  <c r="I537" i="4" s="1"/>
  <c r="E537" i="4" s="1"/>
  <c r="H541" i="4"/>
  <c r="I541" i="4" s="1"/>
  <c r="E541" i="4" s="1"/>
  <c r="H544" i="4"/>
  <c r="I544" i="4" s="1"/>
  <c r="E544" i="4" s="1"/>
  <c r="H552" i="4"/>
  <c r="I552" i="4" s="1"/>
  <c r="E552" i="4" s="1"/>
  <c r="H556" i="4"/>
  <c r="I556" i="4" s="1"/>
  <c r="E556" i="4" s="1"/>
  <c r="H560" i="4"/>
  <c r="I560" i="4" s="1"/>
  <c r="E560" i="4" s="1"/>
  <c r="H564" i="4"/>
  <c r="I564" i="4" s="1"/>
  <c r="E564" i="4" s="1"/>
  <c r="H568" i="4"/>
  <c r="I568" i="4" s="1"/>
  <c r="E568" i="4" s="1"/>
  <c r="H572" i="4"/>
  <c r="I572" i="4" s="1"/>
  <c r="E572" i="4" s="1"/>
  <c r="H579" i="4"/>
  <c r="I579" i="4" s="1"/>
  <c r="E579" i="4" s="1"/>
  <c r="H583" i="4"/>
  <c r="I583" i="4" s="1"/>
  <c r="E583" i="4" s="1"/>
  <c r="H594" i="4"/>
  <c r="I594" i="4" s="1"/>
  <c r="E594" i="4" s="1"/>
  <c r="G2692" i="5" s="1"/>
  <c r="H591" i="4"/>
  <c r="I591" i="4" s="1"/>
  <c r="E591" i="4" s="1"/>
  <c r="H595" i="4"/>
  <c r="I595" i="4" s="1"/>
  <c r="E595" i="4" s="1"/>
  <c r="H599" i="4"/>
  <c r="I599" i="4" s="1"/>
  <c r="E599" i="4" s="1"/>
  <c r="H603" i="4"/>
  <c r="I603" i="4" s="1"/>
  <c r="E603" i="4" s="1"/>
  <c r="H607" i="4"/>
  <c r="I607" i="4" s="1"/>
  <c r="E607" i="4" s="1"/>
  <c r="G241" i="5" s="1"/>
  <c r="H611" i="4"/>
  <c r="I611" i="4" s="1"/>
  <c r="E611" i="4" s="1"/>
  <c r="H614" i="4"/>
  <c r="I614" i="4" s="1"/>
  <c r="E614" i="4" s="1"/>
  <c r="H620" i="4"/>
  <c r="I620" i="4" s="1"/>
  <c r="E620" i="4" s="1"/>
  <c r="H48" i="4"/>
  <c r="I48" i="4" s="1"/>
  <c r="E48" i="4" s="1"/>
  <c r="H629" i="4"/>
  <c r="I629" i="4" s="1"/>
  <c r="E629" i="4" s="1"/>
  <c r="H636" i="4"/>
  <c r="I636" i="4" s="1"/>
  <c r="E636" i="4" s="1"/>
  <c r="H640" i="4"/>
  <c r="I640" i="4" s="1"/>
  <c r="E640" i="4" s="1"/>
  <c r="H644" i="4"/>
  <c r="I644" i="4" s="1"/>
  <c r="E644" i="4" s="1"/>
  <c r="H648" i="4"/>
  <c r="I648" i="4" s="1"/>
  <c r="E648" i="4" s="1"/>
  <c r="H655" i="4"/>
  <c r="I655" i="4" s="1"/>
  <c r="E655" i="4" s="1"/>
  <c r="H659" i="4"/>
  <c r="I659" i="4" s="1"/>
  <c r="E659" i="4" s="1"/>
  <c r="H663" i="4"/>
  <c r="I663" i="4" s="1"/>
  <c r="E663" i="4" s="1"/>
  <c r="H667" i="4"/>
  <c r="I667" i="4" s="1"/>
  <c r="E667" i="4" s="1"/>
  <c r="H676" i="4"/>
  <c r="I676" i="4" s="1"/>
  <c r="E676" i="4" s="1"/>
  <c r="H680" i="4"/>
  <c r="I680" i="4" s="1"/>
  <c r="E680" i="4" s="1"/>
  <c r="H684" i="4"/>
  <c r="I684" i="4" s="1"/>
  <c r="E684" i="4" s="1"/>
  <c r="G1757" i="5" s="1"/>
  <c r="H688" i="4"/>
  <c r="I688" i="4" s="1"/>
  <c r="E688" i="4" s="1"/>
  <c r="H692" i="4"/>
  <c r="I692" i="4" s="1"/>
  <c r="E692" i="4" s="1"/>
  <c r="H696" i="4"/>
  <c r="I696" i="4" s="1"/>
  <c r="E696" i="4" s="1"/>
  <c r="H699" i="4"/>
  <c r="I699" i="4" s="1"/>
  <c r="E699" i="4" s="1"/>
  <c r="H703" i="4"/>
  <c r="I703" i="4" s="1"/>
  <c r="E703" i="4" s="1"/>
  <c r="G2667" i="5" s="1"/>
  <c r="H707" i="4"/>
  <c r="I707" i="4" s="1"/>
  <c r="E707" i="4" s="1"/>
  <c r="H711" i="4"/>
  <c r="I711" i="4" s="1"/>
  <c r="E711" i="4" s="1"/>
  <c r="H715" i="4"/>
  <c r="I715" i="4" s="1"/>
  <c r="E715" i="4" s="1"/>
  <c r="H719" i="4"/>
  <c r="I719" i="4" s="1"/>
  <c r="E719" i="4" s="1"/>
  <c r="H723" i="4"/>
  <c r="I723" i="4" s="1"/>
  <c r="E723" i="4" s="1"/>
  <c r="H727" i="4"/>
  <c r="I727" i="4" s="1"/>
  <c r="E727" i="4" s="1"/>
  <c r="H730" i="4"/>
  <c r="I730" i="4" s="1"/>
  <c r="E730" i="4" s="1"/>
  <c r="H734" i="4"/>
  <c r="I734" i="4" s="1"/>
  <c r="E734" i="4" s="1"/>
  <c r="H738" i="4"/>
  <c r="I738" i="4" s="1"/>
  <c r="E738" i="4" s="1"/>
  <c r="H742" i="4"/>
  <c r="I742" i="4" s="1"/>
  <c r="E742" i="4" s="1"/>
  <c r="H746" i="4"/>
  <c r="I746" i="4" s="1"/>
  <c r="E746" i="4" s="1"/>
  <c r="H750" i="4"/>
  <c r="I750" i="4" s="1"/>
  <c r="E750" i="4" s="1"/>
  <c r="H757" i="4"/>
  <c r="I757" i="4" s="1"/>
  <c r="E757" i="4" s="1"/>
  <c r="H761" i="4"/>
  <c r="I761" i="4" s="1"/>
  <c r="E761" i="4" s="1"/>
  <c r="H765" i="4"/>
  <c r="I765" i="4" s="1"/>
  <c r="E765" i="4" s="1"/>
  <c r="H769" i="4"/>
  <c r="I769" i="4" s="1"/>
  <c r="E769" i="4" s="1"/>
  <c r="H773" i="4"/>
  <c r="I773" i="4" s="1"/>
  <c r="E773" i="4" s="1"/>
  <c r="H777" i="4"/>
  <c r="I777" i="4" s="1"/>
  <c r="E777" i="4" s="1"/>
  <c r="H781" i="4"/>
  <c r="I781" i="4" s="1"/>
  <c r="E781" i="4" s="1"/>
  <c r="H37" i="4"/>
  <c r="I37" i="4" s="1"/>
  <c r="E37" i="4" s="1"/>
  <c r="H789" i="4"/>
  <c r="I789" i="4" s="1"/>
  <c r="E789" i="4" s="1"/>
  <c r="H793" i="4"/>
  <c r="I793" i="4" s="1"/>
  <c r="E793" i="4" s="1"/>
  <c r="H797" i="4"/>
  <c r="I797" i="4" s="1"/>
  <c r="E797" i="4" s="1"/>
  <c r="H801" i="4"/>
  <c r="I801" i="4" s="1"/>
  <c r="E801" i="4" s="1"/>
  <c r="H805" i="4"/>
  <c r="I805" i="4" s="1"/>
  <c r="E805" i="4" s="1"/>
  <c r="H809" i="4"/>
  <c r="I809" i="4" s="1"/>
  <c r="E809" i="4" s="1"/>
  <c r="H813" i="4"/>
  <c r="I813" i="4" s="1"/>
  <c r="E813" i="4" s="1"/>
  <c r="H821" i="4"/>
  <c r="I821" i="4" s="1"/>
  <c r="E821" i="4" s="1"/>
  <c r="G2933" i="5" s="1"/>
  <c r="H825" i="4"/>
  <c r="I825" i="4" s="1"/>
  <c r="E825" i="4" s="1"/>
  <c r="H829" i="4"/>
  <c r="I829" i="4" s="1"/>
  <c r="E829" i="4" s="1"/>
  <c r="H127" i="4"/>
  <c r="I127" i="4" s="1"/>
  <c r="E127" i="4" s="1"/>
  <c r="H836" i="4"/>
  <c r="I836" i="4" s="1"/>
  <c r="E836" i="4" s="1"/>
  <c r="H840" i="4"/>
  <c r="I840" i="4" s="1"/>
  <c r="E840" i="4" s="1"/>
  <c r="H844" i="4"/>
  <c r="I844" i="4" s="1"/>
  <c r="E844" i="4" s="1"/>
  <c r="H848" i="4"/>
  <c r="I848" i="4" s="1"/>
  <c r="E848" i="4" s="1"/>
  <c r="H852" i="4"/>
  <c r="I852" i="4" s="1"/>
  <c r="E852" i="4" s="1"/>
  <c r="H856" i="4"/>
  <c r="I856" i="4" s="1"/>
  <c r="E856" i="4" s="1"/>
  <c r="H860" i="4"/>
  <c r="I860" i="4" s="1"/>
  <c r="E860" i="4" s="1"/>
  <c r="H864" i="4"/>
  <c r="I864" i="4" s="1"/>
  <c r="E864" i="4" s="1"/>
  <c r="H868" i="4"/>
  <c r="I868" i="4" s="1"/>
  <c r="E868" i="4" s="1"/>
  <c r="H872" i="4"/>
  <c r="I872" i="4" s="1"/>
  <c r="E872" i="4" s="1"/>
  <c r="H876" i="4"/>
  <c r="I876" i="4" s="1"/>
  <c r="E876" i="4" s="1"/>
  <c r="G3628" i="5" s="1"/>
  <c r="H880" i="4"/>
  <c r="I880" i="4" s="1"/>
  <c r="E880" i="4" s="1"/>
  <c r="G2317" i="5" s="1"/>
  <c r="H884" i="4"/>
  <c r="I884" i="4" s="1"/>
  <c r="E884" i="4" s="1"/>
  <c r="H439" i="4"/>
  <c r="I439" i="4" s="1"/>
  <c r="E439" i="4" s="1"/>
  <c r="H451" i="4"/>
  <c r="I451" i="4" s="1"/>
  <c r="E451" i="4" s="1"/>
  <c r="H457" i="4"/>
  <c r="I457" i="4" s="1"/>
  <c r="E457" i="4" s="1"/>
  <c r="G1668" i="5" s="1"/>
  <c r="H465" i="4"/>
  <c r="I465" i="4" s="1"/>
  <c r="E465" i="4" s="1"/>
  <c r="H469" i="4"/>
  <c r="I469" i="4" s="1"/>
  <c r="E469" i="4" s="1"/>
  <c r="H473" i="4"/>
  <c r="I473" i="4" s="1"/>
  <c r="E473" i="4" s="1"/>
  <c r="H477" i="4"/>
  <c r="I477" i="4" s="1"/>
  <c r="E477" i="4" s="1"/>
  <c r="H481" i="4"/>
  <c r="I481" i="4" s="1"/>
  <c r="E481" i="4" s="1"/>
  <c r="H485" i="4"/>
  <c r="I485" i="4" s="1"/>
  <c r="E485" i="4" s="1"/>
  <c r="H492" i="4"/>
  <c r="I492" i="4" s="1"/>
  <c r="E492" i="4" s="1"/>
  <c r="H496" i="4"/>
  <c r="I496" i="4" s="1"/>
  <c r="E496" i="4" s="1"/>
  <c r="H499" i="4"/>
  <c r="I499" i="4" s="1"/>
  <c r="E499" i="4" s="1"/>
  <c r="H506" i="4"/>
  <c r="I506" i="4" s="1"/>
  <c r="E506" i="4" s="1"/>
  <c r="H515" i="4"/>
  <c r="I515" i="4" s="1"/>
  <c r="E515" i="4" s="1"/>
  <c r="H518" i="4"/>
  <c r="I518" i="4" s="1"/>
  <c r="E518" i="4" s="1"/>
  <c r="H522" i="4"/>
  <c r="I522" i="4" s="1"/>
  <c r="E522" i="4" s="1"/>
  <c r="H526" i="4"/>
  <c r="I526" i="4" s="1"/>
  <c r="E526" i="4" s="1"/>
  <c r="H534" i="4"/>
  <c r="I534" i="4" s="1"/>
  <c r="E534" i="4" s="1"/>
  <c r="H538" i="4"/>
  <c r="I538" i="4" s="1"/>
  <c r="E538" i="4" s="1"/>
  <c r="H549" i="4"/>
  <c r="I549" i="4" s="1"/>
  <c r="E549" i="4" s="1"/>
  <c r="H553" i="4"/>
  <c r="I553" i="4" s="1"/>
  <c r="E553" i="4" s="1"/>
  <c r="H557" i="4"/>
  <c r="I557" i="4" s="1"/>
  <c r="E557" i="4" s="1"/>
  <c r="H561" i="4"/>
  <c r="I561" i="4" s="1"/>
  <c r="E561" i="4" s="1"/>
  <c r="H565" i="4"/>
  <c r="I565" i="4" s="1"/>
  <c r="E565" i="4" s="1"/>
  <c r="H569" i="4"/>
  <c r="I569" i="4" s="1"/>
  <c r="E569" i="4" s="1"/>
  <c r="H573" i="4"/>
  <c r="I573" i="4" s="1"/>
  <c r="E573" i="4" s="1"/>
  <c r="H580" i="4"/>
  <c r="I580" i="4" s="1"/>
  <c r="E580" i="4" s="1"/>
  <c r="H584" i="4"/>
  <c r="I584" i="4" s="1"/>
  <c r="E584" i="4" s="1"/>
  <c r="H588" i="4"/>
  <c r="I588" i="4" s="1"/>
  <c r="E588" i="4" s="1"/>
  <c r="H785" i="4"/>
  <c r="I785" i="4" s="1"/>
  <c r="E785" i="4" s="1"/>
  <c r="G3152" i="5" s="1"/>
  <c r="H596" i="4"/>
  <c r="I596" i="4" s="1"/>
  <c r="E596" i="4" s="1"/>
  <c r="H600" i="4"/>
  <c r="I600" i="4" s="1"/>
  <c r="E600" i="4" s="1"/>
  <c r="H604" i="4"/>
  <c r="I604" i="4" s="1"/>
  <c r="E604" i="4" s="1"/>
  <c r="G1360" i="5" s="1"/>
  <c r="H608" i="4"/>
  <c r="I608" i="4" s="1"/>
  <c r="E608" i="4" s="1"/>
  <c r="H615" i="4"/>
  <c r="I615" i="4" s="1"/>
  <c r="E615" i="4" s="1"/>
  <c r="G1265" i="5" s="1"/>
  <c r="H621" i="4"/>
  <c r="I621" i="4" s="1"/>
  <c r="E621" i="4" s="1"/>
  <c r="H154" i="4"/>
  <c r="I154" i="4" s="1"/>
  <c r="E154" i="4" s="1"/>
  <c r="H630" i="4"/>
  <c r="I630" i="4" s="1"/>
  <c r="E630" i="4" s="1"/>
  <c r="H633" i="4"/>
  <c r="I633" i="4" s="1"/>
  <c r="E633" i="4" s="1"/>
  <c r="H637" i="4"/>
  <c r="I637" i="4" s="1"/>
  <c r="E637" i="4" s="1"/>
  <c r="H641" i="4"/>
  <c r="I641" i="4" s="1"/>
  <c r="E641" i="4" s="1"/>
  <c r="G823" i="5" s="1"/>
  <c r="H645" i="4"/>
  <c r="I645" i="4" s="1"/>
  <c r="E645" i="4" s="1"/>
  <c r="H649" i="4"/>
  <c r="I649" i="4" s="1"/>
  <c r="E649" i="4" s="1"/>
  <c r="H656" i="4"/>
  <c r="I656" i="4" s="1"/>
  <c r="E656" i="4" s="1"/>
  <c r="H660" i="4"/>
  <c r="I660" i="4" s="1"/>
  <c r="E660" i="4" s="1"/>
  <c r="H664" i="4"/>
  <c r="I664" i="4" s="1"/>
  <c r="E664" i="4" s="1"/>
  <c r="H673" i="4"/>
  <c r="I673" i="4" s="1"/>
  <c r="E673" i="4" s="1"/>
  <c r="H677" i="4"/>
  <c r="I677" i="4" s="1"/>
  <c r="E677" i="4" s="1"/>
  <c r="H681" i="4"/>
  <c r="I681" i="4" s="1"/>
  <c r="E681" i="4" s="1"/>
  <c r="H685" i="4"/>
  <c r="I685" i="4" s="1"/>
  <c r="E685" i="4" s="1"/>
  <c r="H689" i="4"/>
  <c r="I689" i="4" s="1"/>
  <c r="E689" i="4" s="1"/>
  <c r="H693" i="4"/>
  <c r="I693" i="4" s="1"/>
  <c r="E693" i="4" s="1"/>
  <c r="H700" i="4"/>
  <c r="I700" i="4" s="1"/>
  <c r="E700" i="4" s="1"/>
  <c r="G3948" i="5" s="1"/>
  <c r="H704" i="4"/>
  <c r="I704" i="4" s="1"/>
  <c r="E704" i="4" s="1"/>
  <c r="G2669" i="5" s="1"/>
  <c r="H708" i="4"/>
  <c r="I708" i="4" s="1"/>
  <c r="E708" i="4" s="1"/>
  <c r="H712" i="4"/>
  <c r="I712" i="4" s="1"/>
  <c r="E712" i="4" s="1"/>
  <c r="H716" i="4"/>
  <c r="I716" i="4" s="1"/>
  <c r="E716" i="4" s="1"/>
  <c r="H720" i="4"/>
  <c r="I720" i="4" s="1"/>
  <c r="E720" i="4" s="1"/>
  <c r="H724" i="4"/>
  <c r="I724" i="4" s="1"/>
  <c r="E724" i="4" s="1"/>
  <c r="H728" i="4"/>
  <c r="I728" i="4" s="1"/>
  <c r="E728" i="4" s="1"/>
  <c r="H731" i="4"/>
  <c r="I731" i="4" s="1"/>
  <c r="E731" i="4" s="1"/>
  <c r="H735" i="4"/>
  <c r="I735" i="4" s="1"/>
  <c r="E735" i="4" s="1"/>
  <c r="H739" i="4"/>
  <c r="I739" i="4" s="1"/>
  <c r="E739" i="4" s="1"/>
  <c r="H743" i="4"/>
  <c r="I743" i="4" s="1"/>
  <c r="E743" i="4" s="1"/>
  <c r="H747" i="4"/>
  <c r="I747" i="4" s="1"/>
  <c r="E747" i="4" s="1"/>
  <c r="H751" i="4"/>
  <c r="I751" i="4" s="1"/>
  <c r="E751" i="4" s="1"/>
  <c r="H758" i="4"/>
  <c r="I758" i="4" s="1"/>
  <c r="E758" i="4" s="1"/>
  <c r="H762" i="4"/>
  <c r="I762" i="4" s="1"/>
  <c r="E762" i="4" s="1"/>
  <c r="H766" i="4"/>
  <c r="I766" i="4" s="1"/>
  <c r="E766" i="4" s="1"/>
  <c r="H770" i="4"/>
  <c r="I770" i="4" s="1"/>
  <c r="E770" i="4" s="1"/>
  <c r="H774" i="4"/>
  <c r="I774" i="4" s="1"/>
  <c r="E774" i="4" s="1"/>
  <c r="H778" i="4"/>
  <c r="I778" i="4" s="1"/>
  <c r="E778" i="4" s="1"/>
  <c r="H782" i="4"/>
  <c r="I782" i="4" s="1"/>
  <c r="E782" i="4" s="1"/>
  <c r="H786" i="4"/>
  <c r="I786" i="4" s="1"/>
  <c r="E786" i="4" s="1"/>
  <c r="H790" i="4"/>
  <c r="I790" i="4" s="1"/>
  <c r="E790" i="4" s="1"/>
  <c r="G2653" i="5" s="1"/>
  <c r="H794" i="4"/>
  <c r="I794" i="4" s="1"/>
  <c r="E794" i="4" s="1"/>
  <c r="H798" i="4"/>
  <c r="I798" i="4" s="1"/>
  <c r="E798" i="4" s="1"/>
  <c r="H802" i="4"/>
  <c r="I802" i="4" s="1"/>
  <c r="E802" i="4" s="1"/>
  <c r="G1163" i="5" s="1"/>
  <c r="H806" i="4"/>
  <c r="I806" i="4" s="1"/>
  <c r="E806" i="4" s="1"/>
  <c r="H810" i="4"/>
  <c r="I810" i="4" s="1"/>
  <c r="E810" i="4" s="1"/>
  <c r="H814" i="4"/>
  <c r="I814" i="4" s="1"/>
  <c r="E814" i="4" s="1"/>
  <c r="H818" i="4"/>
  <c r="I818" i="4" s="1"/>
  <c r="E818" i="4" s="1"/>
  <c r="H822" i="4"/>
  <c r="I822" i="4" s="1"/>
  <c r="E822" i="4" s="1"/>
  <c r="H826" i="4"/>
  <c r="I826" i="4" s="1"/>
  <c r="E826" i="4" s="1"/>
  <c r="H833" i="4"/>
  <c r="I833" i="4" s="1"/>
  <c r="E833" i="4" s="1"/>
  <c r="H837" i="4"/>
  <c r="I837" i="4" s="1"/>
  <c r="E837" i="4" s="1"/>
  <c r="H841" i="4"/>
  <c r="I841" i="4" s="1"/>
  <c r="E841" i="4" s="1"/>
  <c r="H877" i="4"/>
  <c r="I877" i="4" s="1"/>
  <c r="E877" i="4" s="1"/>
  <c r="H849" i="4"/>
  <c r="I849" i="4" s="1"/>
  <c r="E849" i="4" s="1"/>
  <c r="H853" i="4"/>
  <c r="I853" i="4" s="1"/>
  <c r="E853" i="4" s="1"/>
  <c r="H857" i="4"/>
  <c r="I857" i="4" s="1"/>
  <c r="E857" i="4" s="1"/>
  <c r="H874" i="4"/>
  <c r="I874" i="4" s="1"/>
  <c r="E874" i="4" s="1"/>
  <c r="H865" i="4"/>
  <c r="I865" i="4" s="1"/>
  <c r="E865" i="4" s="1"/>
  <c r="H869" i="4"/>
  <c r="I869" i="4" s="1"/>
  <c r="E869" i="4" s="1"/>
  <c r="H861" i="4"/>
  <c r="I861" i="4" s="1"/>
  <c r="E861" i="4" s="1"/>
  <c r="H205" i="4"/>
  <c r="I205" i="4" s="1"/>
  <c r="E205" i="4" s="1"/>
  <c r="H881" i="4"/>
  <c r="I881" i="4" s="1"/>
  <c r="E881" i="4" s="1"/>
  <c r="H885" i="4"/>
  <c r="I885" i="4" s="1"/>
  <c r="E885" i="4" s="1"/>
  <c r="G326" i="5"/>
  <c r="G325" i="5"/>
  <c r="G591" i="5"/>
  <c r="G590" i="5"/>
  <c r="G589" i="5"/>
  <c r="G121" i="5"/>
  <c r="G118" i="5"/>
  <c r="G513" i="5"/>
  <c r="G512" i="5"/>
  <c r="G261" i="5"/>
  <c r="G265" i="5"/>
  <c r="G577" i="5"/>
  <c r="G576" i="5"/>
  <c r="G132" i="5"/>
  <c r="G131" i="5"/>
  <c r="G129" i="5"/>
  <c r="G133" i="5"/>
  <c r="G130" i="5"/>
  <c r="G327" i="5"/>
  <c r="G440" i="5"/>
  <c r="G439" i="5"/>
  <c r="G508" i="5"/>
  <c r="G506" i="5"/>
  <c r="G452" i="5"/>
  <c r="G453" i="5"/>
  <c r="G424" i="5"/>
  <c r="G423" i="5"/>
  <c r="G425" i="5"/>
  <c r="G422" i="5"/>
  <c r="G656" i="5"/>
  <c r="G204" i="5"/>
  <c r="G205" i="5" l="1"/>
  <c r="G329" i="5"/>
  <c r="G264" i="5"/>
  <c r="G578" i="5"/>
  <c r="G123" i="5"/>
  <c r="G267" i="5"/>
  <c r="G328" i="5"/>
  <c r="G571" i="5"/>
  <c r="G579" i="5"/>
  <c r="G120" i="5"/>
  <c r="G270" i="5"/>
  <c r="G572" i="5"/>
  <c r="G268" i="5"/>
  <c r="G580" i="5"/>
  <c r="G124" i="5"/>
  <c r="G507" i="5"/>
  <c r="G573" i="5"/>
  <c r="G263" i="5"/>
  <c r="G119" i="5"/>
  <c r="G271" i="5"/>
  <c r="G260" i="5"/>
  <c r="G574" i="5"/>
  <c r="G122" i="5"/>
  <c r="G266" i="5"/>
  <c r="G383" i="5"/>
  <c r="G734" i="5"/>
  <c r="G1414" i="5"/>
  <c r="G1443" i="5"/>
  <c r="G2200" i="5"/>
  <c r="G2201" i="5"/>
  <c r="G3101" i="5"/>
  <c r="G3411" i="5"/>
  <c r="G1871" i="5"/>
  <c r="G2631" i="5"/>
  <c r="G3019" i="5"/>
  <c r="G2684" i="5"/>
  <c r="G3262" i="5"/>
  <c r="G2893" i="5"/>
  <c r="G1781" i="5"/>
  <c r="G1782" i="5"/>
  <c r="G1407" i="5"/>
  <c r="G3777" i="5"/>
  <c r="G3859" i="5"/>
  <c r="G2608" i="5"/>
  <c r="G3471" i="5"/>
  <c r="G1604" i="5"/>
  <c r="G3644" i="5"/>
  <c r="G4021" i="5"/>
  <c r="G4022" i="5"/>
  <c r="G2126" i="5"/>
  <c r="G2624" i="5"/>
  <c r="G2999" i="5"/>
  <c r="G2998" i="5"/>
  <c r="G3287" i="5"/>
  <c r="G1814" i="5"/>
  <c r="G1815" i="5"/>
  <c r="G1499" i="5"/>
  <c r="G4105" i="5"/>
  <c r="G4107" i="5"/>
  <c r="G4106" i="5"/>
  <c r="G2135" i="5"/>
  <c r="G2817" i="5"/>
  <c r="G3032" i="5"/>
  <c r="G3139" i="5"/>
  <c r="G3457" i="5"/>
  <c r="G1836" i="5"/>
  <c r="G1837" i="5"/>
  <c r="G1838" i="5"/>
  <c r="G1839" i="5"/>
  <c r="G459" i="5"/>
  <c r="G4075" i="5"/>
  <c r="G4076" i="5"/>
  <c r="G4074" i="5"/>
  <c r="G2113" i="5"/>
  <c r="G2954" i="5"/>
  <c r="G2865" i="5"/>
  <c r="G1807" i="5"/>
  <c r="G1264" i="5"/>
  <c r="G3671" i="5"/>
  <c r="G3670" i="5"/>
  <c r="G3672" i="5"/>
  <c r="G2709" i="5"/>
  <c r="G3419" i="5"/>
  <c r="G3273" i="5"/>
  <c r="G1863" i="5"/>
  <c r="G2569" i="5"/>
  <c r="G2809" i="5"/>
  <c r="G3074" i="5"/>
  <c r="G3338" i="5"/>
  <c r="G259" i="5"/>
  <c r="G4197" i="5"/>
  <c r="G4199" i="5"/>
  <c r="G4198" i="5"/>
  <c r="G3126" i="5"/>
  <c r="G1989" i="5"/>
  <c r="G4178" i="5"/>
  <c r="G4179" i="5"/>
  <c r="G2648" i="5"/>
  <c r="G2218" i="5"/>
  <c r="G2702" i="5"/>
  <c r="G3095" i="5"/>
  <c r="G3274" i="5"/>
  <c r="G3416" i="5"/>
  <c r="G1902" i="5"/>
  <c r="G1903" i="5"/>
  <c r="G1904" i="5"/>
  <c r="G3569" i="5"/>
  <c r="G3570" i="5"/>
  <c r="G3739" i="5"/>
  <c r="G3737" i="5"/>
  <c r="G3738" i="5"/>
  <c r="G3740" i="5"/>
  <c r="G2338" i="5"/>
  <c r="G2339" i="5"/>
  <c r="G2340" i="5"/>
  <c r="G2341" i="5"/>
  <c r="G2342" i="5"/>
  <c r="G2343" i="5"/>
  <c r="G2344" i="5"/>
  <c r="G2715" i="5"/>
  <c r="G2982" i="5"/>
  <c r="G3191" i="5"/>
  <c r="G1684" i="5"/>
  <c r="G1685" i="5"/>
  <c r="G1686" i="5"/>
  <c r="G1687" i="5"/>
  <c r="G1688" i="5"/>
  <c r="G1480" i="5"/>
  <c r="G2675" i="5"/>
  <c r="G3260" i="5"/>
  <c r="G2904" i="5"/>
  <c r="G1783" i="5"/>
  <c r="G1784" i="5"/>
  <c r="G1345" i="5"/>
  <c r="G3571" i="5"/>
  <c r="G3572" i="5"/>
  <c r="G3769" i="5"/>
  <c r="G3771" i="5"/>
  <c r="G3770" i="5"/>
  <c r="G2713" i="5"/>
  <c r="G3185" i="5"/>
  <c r="G2988" i="5"/>
  <c r="G1709" i="5"/>
  <c r="G1710" i="5"/>
  <c r="G2458" i="5"/>
  <c r="G2051" i="5"/>
  <c r="G3650" i="5"/>
  <c r="G4037" i="5"/>
  <c r="G4039" i="5"/>
  <c r="G4040" i="5"/>
  <c r="G4038" i="5"/>
  <c r="G4041" i="5"/>
  <c r="G2103" i="5"/>
  <c r="G2104" i="5"/>
  <c r="G2105" i="5"/>
  <c r="G2106" i="5"/>
  <c r="G2107" i="5"/>
  <c r="G2621" i="5"/>
  <c r="G3007" i="5"/>
  <c r="G3283" i="5"/>
  <c r="G3006" i="5"/>
  <c r="G1830" i="5"/>
  <c r="G1831" i="5"/>
  <c r="G1832" i="5"/>
  <c r="G1573" i="5"/>
  <c r="G4058" i="5"/>
  <c r="G2235" i="5"/>
  <c r="G2236" i="5"/>
  <c r="G3397" i="5"/>
  <c r="G2942" i="5"/>
  <c r="G3398" i="5"/>
  <c r="G3869" i="5"/>
  <c r="G3868" i="5"/>
  <c r="G3870" i="5"/>
  <c r="G3871" i="5"/>
  <c r="G2273" i="5"/>
  <c r="G2274" i="5"/>
  <c r="G2275" i="5"/>
  <c r="G2276" i="5"/>
  <c r="G2873" i="5"/>
  <c r="G3355" i="5"/>
  <c r="G3465" i="5"/>
  <c r="G747" i="5"/>
  <c r="G3812" i="5"/>
  <c r="G3811" i="5"/>
  <c r="G3813" i="5"/>
  <c r="G2574" i="5"/>
  <c r="G2906" i="5"/>
  <c r="G3234" i="5"/>
  <c r="G3583" i="5"/>
  <c r="G3766" i="5"/>
  <c r="G2349" i="5"/>
  <c r="G2350" i="5"/>
  <c r="G2722" i="5"/>
  <c r="G2987" i="5"/>
  <c r="G3190" i="5"/>
  <c r="G1704" i="5"/>
  <c r="G1705" i="5"/>
  <c r="G1706" i="5"/>
  <c r="G3635" i="5"/>
  <c r="G4035" i="5"/>
  <c r="G4036" i="5"/>
  <c r="G2108" i="5"/>
  <c r="G2620" i="5"/>
  <c r="G3018" i="5"/>
  <c r="G3281" i="5"/>
  <c r="G1826" i="5"/>
  <c r="G1827" i="5"/>
  <c r="G1828" i="5"/>
  <c r="G1829" i="5"/>
  <c r="G4196" i="5"/>
  <c r="G3148" i="5"/>
  <c r="G1361" i="5"/>
  <c r="G3646" i="5"/>
  <c r="G4017" i="5"/>
  <c r="G4019" i="5"/>
  <c r="G4020" i="5"/>
  <c r="G4018" i="5"/>
  <c r="G2626" i="5"/>
  <c r="G3017" i="5"/>
  <c r="G1821" i="5"/>
  <c r="G1269" i="5"/>
  <c r="G2227" i="5"/>
  <c r="G3098" i="5"/>
  <c r="G3275" i="5"/>
  <c r="G3414" i="5"/>
  <c r="G1864" i="5"/>
  <c r="G3609" i="5"/>
  <c r="G2481" i="5"/>
  <c r="G2966" i="5"/>
  <c r="G2050" i="5"/>
  <c r="G2847" i="5"/>
  <c r="G3327" i="5"/>
  <c r="G4057" i="5"/>
  <c r="G2863" i="5"/>
  <c r="G3153" i="5"/>
  <c r="G3392" i="5"/>
  <c r="G2940" i="5"/>
  <c r="G721" i="5"/>
  <c r="G3780" i="5"/>
  <c r="G3781" i="5"/>
  <c r="G2662" i="5"/>
  <c r="G3318" i="5"/>
  <c r="G1647" i="5"/>
  <c r="G4104" i="5"/>
  <c r="G3137" i="5"/>
  <c r="G3034" i="5"/>
  <c r="G1236" i="5"/>
  <c r="G3231" i="5"/>
  <c r="G3383" i="5"/>
  <c r="G2651" i="5"/>
  <c r="G2973" i="5"/>
  <c r="G3311" i="5"/>
  <c r="G2068" i="5"/>
  <c r="G3165" i="5"/>
  <c r="G2859" i="5"/>
  <c r="G3980" i="5"/>
  <c r="G3981" i="5"/>
  <c r="G2846" i="5"/>
  <c r="G3328" i="5"/>
  <c r="G3372" i="5"/>
  <c r="G3373" i="5"/>
  <c r="G3375" i="5"/>
  <c r="G2915" i="5"/>
  <c r="G3374" i="5"/>
  <c r="G1988" i="5"/>
  <c r="G3573" i="5"/>
  <c r="G3754" i="5"/>
  <c r="G3753" i="5"/>
  <c r="G2460" i="5"/>
  <c r="G2459" i="5"/>
  <c r="G2714" i="5"/>
  <c r="G2978" i="5"/>
  <c r="G1697" i="5"/>
  <c r="G1698" i="5"/>
  <c r="G1699" i="5"/>
  <c r="G1700" i="5"/>
  <c r="G3010" i="5"/>
  <c r="G1801" i="5"/>
  <c r="G2725" i="5"/>
  <c r="G1679" i="5"/>
  <c r="G1680" i="5"/>
  <c r="G2807" i="5"/>
  <c r="G3077" i="5"/>
  <c r="G3842" i="5"/>
  <c r="G2305" i="5"/>
  <c r="G2604" i="5"/>
  <c r="G2872" i="5"/>
  <c r="G3370" i="5"/>
  <c r="G3472" i="5"/>
  <c r="G1616" i="5"/>
  <c r="G1617" i="5"/>
  <c r="G4096" i="5"/>
  <c r="G2816" i="5"/>
  <c r="G3033" i="5"/>
  <c r="G3138" i="5"/>
  <c r="G3846" i="5"/>
  <c r="G3847" i="5"/>
  <c r="G3848" i="5"/>
  <c r="G2306" i="5"/>
  <c r="G2307" i="5"/>
  <c r="G2308" i="5"/>
  <c r="G2309" i="5"/>
  <c r="G2310" i="5"/>
  <c r="G2600" i="5"/>
  <c r="G3474" i="5"/>
  <c r="G3475" i="5"/>
  <c r="G2874" i="5"/>
  <c r="G3364" i="5"/>
  <c r="G3473" i="5"/>
  <c r="G1605" i="5"/>
  <c r="G1606" i="5"/>
  <c r="G1607" i="5"/>
  <c r="G1608" i="5"/>
  <c r="G1609" i="5"/>
  <c r="G1610" i="5"/>
  <c r="G1611" i="5"/>
  <c r="G1612" i="5"/>
  <c r="G1613" i="5"/>
  <c r="G1614" i="5"/>
  <c r="G1343" i="5"/>
  <c r="G2323" i="5"/>
  <c r="G2324" i="5"/>
  <c r="G2325" i="5"/>
  <c r="G2326" i="5"/>
  <c r="G1696" i="5"/>
  <c r="G2226" i="5"/>
  <c r="G3418" i="5"/>
  <c r="G1879" i="5"/>
  <c r="G1880" i="5"/>
  <c r="G4141" i="5"/>
  <c r="G4143" i="5"/>
  <c r="G4142" i="5"/>
  <c r="G2167" i="5"/>
  <c r="G2168" i="5"/>
  <c r="G2169" i="5"/>
  <c r="G2170" i="5"/>
  <c r="G2171" i="5"/>
  <c r="G2172" i="5"/>
  <c r="G3147" i="5"/>
  <c r="G3445" i="5"/>
  <c r="G3021" i="5"/>
  <c r="G3444" i="5"/>
  <c r="G1322" i="5"/>
  <c r="G3562" i="5"/>
  <c r="G2535" i="5"/>
  <c r="G2533" i="5"/>
  <c r="G2534" i="5"/>
  <c r="G2781" i="5"/>
  <c r="G2782" i="5"/>
  <c r="G3060" i="5"/>
  <c r="G3340" i="5"/>
  <c r="G3341" i="5"/>
  <c r="G487" i="5"/>
  <c r="G2202" i="5"/>
  <c r="G2696" i="5"/>
  <c r="G1894" i="5"/>
  <c r="G1895" i="5"/>
  <c r="G1896" i="5"/>
  <c r="G1897" i="5"/>
  <c r="G1898" i="5"/>
  <c r="G3611" i="5"/>
  <c r="G3613" i="5"/>
  <c r="G3610" i="5"/>
  <c r="G3612" i="5"/>
  <c r="G2441" i="5"/>
  <c r="G2073" i="5"/>
  <c r="G2654" i="5"/>
  <c r="G3049" i="5"/>
  <c r="G3173" i="5"/>
  <c r="G3558" i="5"/>
  <c r="G2536" i="5"/>
  <c r="G2796" i="5"/>
  <c r="G2797" i="5"/>
  <c r="G3330" i="5"/>
  <c r="G3064" i="5"/>
  <c r="G3329" i="5"/>
  <c r="G1929" i="5"/>
  <c r="G1930" i="5"/>
  <c r="G1931" i="5"/>
  <c r="G1932" i="5"/>
  <c r="G1933" i="5"/>
  <c r="G1934" i="5"/>
  <c r="G1935" i="5"/>
  <c r="G3636" i="5"/>
  <c r="G4008" i="5"/>
  <c r="G4007" i="5"/>
  <c r="G2120" i="5"/>
  <c r="G2615" i="5"/>
  <c r="G2616" i="5"/>
  <c r="G2996" i="5"/>
  <c r="G2997" i="5"/>
  <c r="G3282" i="5"/>
  <c r="G1819" i="5"/>
  <c r="G2733" i="5"/>
  <c r="G2986" i="5"/>
  <c r="G1379" i="5"/>
  <c r="G3855" i="5"/>
  <c r="G2266" i="5"/>
  <c r="G2267" i="5"/>
  <c r="G2268" i="5"/>
  <c r="G2605" i="5"/>
  <c r="G3353" i="5"/>
  <c r="G2879" i="5"/>
  <c r="G3479" i="5"/>
  <c r="G1629" i="5"/>
  <c r="G3550" i="5"/>
  <c r="G3893" i="5"/>
  <c r="G3894" i="5"/>
  <c r="G3895" i="5"/>
  <c r="G3892" i="5"/>
  <c r="G3896" i="5"/>
  <c r="G2369" i="5"/>
  <c r="G2741" i="5"/>
  <c r="G3103" i="5"/>
  <c r="G3201" i="5"/>
  <c r="G3202" i="5"/>
  <c r="G3204" i="5"/>
  <c r="G3203" i="5"/>
  <c r="G1969" i="5"/>
  <c r="G1970" i="5"/>
  <c r="G1971" i="5"/>
  <c r="G3918" i="5"/>
  <c r="G3919" i="5"/>
  <c r="G2393" i="5"/>
  <c r="G2394" i="5"/>
  <c r="G2750" i="5"/>
  <c r="G3105" i="5"/>
  <c r="G3195" i="5"/>
  <c r="G3194" i="5"/>
  <c r="G1983" i="5"/>
  <c r="G1984" i="5"/>
  <c r="G1985" i="5"/>
  <c r="G1986" i="5"/>
  <c r="G2482" i="5"/>
  <c r="G2047" i="5"/>
  <c r="G4079" i="5"/>
  <c r="G4081" i="5"/>
  <c r="G4080" i="5"/>
  <c r="G2855" i="5"/>
  <c r="G2856" i="5"/>
  <c r="G2934" i="5"/>
  <c r="G2854" i="5"/>
  <c r="G3371" i="5"/>
  <c r="G3400" i="5"/>
  <c r="G1776" i="5"/>
  <c r="G258" i="5"/>
  <c r="G1965" i="5"/>
  <c r="G3551" i="5"/>
  <c r="G3552" i="5"/>
  <c r="G4200" i="5"/>
  <c r="G4201" i="5"/>
  <c r="G4202" i="5"/>
  <c r="G4203" i="5"/>
  <c r="G4204" i="5"/>
  <c r="G4205" i="5"/>
  <c r="G4206" i="5"/>
  <c r="G4207" i="5"/>
  <c r="G4208" i="5"/>
  <c r="G4209" i="5"/>
  <c r="G2558" i="5"/>
  <c r="G2561" i="5"/>
  <c r="G2557" i="5"/>
  <c r="G2559" i="5"/>
  <c r="G2560" i="5"/>
  <c r="G2562" i="5"/>
  <c r="G2570" i="5"/>
  <c r="G2760" i="5"/>
  <c r="G3116" i="5"/>
  <c r="G3334" i="5"/>
  <c r="G1911" i="5"/>
  <c r="G1912" i="5"/>
  <c r="G1913" i="5"/>
  <c r="G1914" i="5"/>
  <c r="G1592" i="5"/>
  <c r="G4053" i="5"/>
  <c r="G2247" i="5"/>
  <c r="G2248" i="5"/>
  <c r="G2249" i="5"/>
  <c r="G3391" i="5"/>
  <c r="G2955" i="5"/>
  <c r="G3390" i="5"/>
  <c r="G1773" i="5"/>
  <c r="G1774" i="5"/>
  <c r="G1313" i="5"/>
  <c r="G2524" i="5"/>
  <c r="G2523" i="5"/>
  <c r="G2783" i="5"/>
  <c r="G2784" i="5"/>
  <c r="G3055" i="5"/>
  <c r="G3332" i="5"/>
  <c r="G3056" i="5"/>
  <c r="G1910" i="5"/>
  <c r="G628" i="5"/>
  <c r="G3955" i="5"/>
  <c r="G3957" i="5"/>
  <c r="G3958" i="5"/>
  <c r="G3956" i="5"/>
  <c r="G2495" i="5"/>
  <c r="G2902" i="5"/>
  <c r="G2903" i="5"/>
  <c r="G3254" i="5"/>
  <c r="G2901" i="5"/>
  <c r="G3543" i="5"/>
  <c r="G3931" i="5"/>
  <c r="G3933" i="5"/>
  <c r="G3935" i="5"/>
  <c r="G3936" i="5"/>
  <c r="G3932" i="5"/>
  <c r="G3934" i="5"/>
  <c r="G3937" i="5"/>
  <c r="G2360" i="5"/>
  <c r="G2361" i="5"/>
  <c r="G2362" i="5"/>
  <c r="G2363" i="5"/>
  <c r="G2753" i="5"/>
  <c r="G3121" i="5"/>
  <c r="G3122" i="5"/>
  <c r="G3210" i="5"/>
  <c r="G3212" i="5"/>
  <c r="G3211" i="5"/>
  <c r="G1990" i="5"/>
  <c r="G1991" i="5"/>
  <c r="G1992" i="5"/>
  <c r="G1993" i="5"/>
  <c r="G4086" i="5"/>
  <c r="G4088" i="5"/>
  <c r="G4089" i="5"/>
  <c r="G4091" i="5"/>
  <c r="G4093" i="5"/>
  <c r="G4087" i="5"/>
  <c r="G4090" i="5"/>
  <c r="G4092" i="5"/>
  <c r="G2244" i="5"/>
  <c r="G2944" i="5"/>
  <c r="G1553" i="5"/>
  <c r="G3618" i="5"/>
  <c r="G3617" i="5"/>
  <c r="G4156" i="5"/>
  <c r="G4157" i="5"/>
  <c r="G2473" i="5"/>
  <c r="G2476" i="5"/>
  <c r="G2474" i="5"/>
  <c r="G2475" i="5"/>
  <c r="G2650" i="5"/>
  <c r="G2965" i="5"/>
  <c r="G3306" i="5"/>
  <c r="G2038" i="5"/>
  <c r="G2477" i="5"/>
  <c r="G2479" i="5"/>
  <c r="G2478" i="5"/>
  <c r="G2036" i="5"/>
  <c r="G3830" i="5"/>
  <c r="G3832" i="5"/>
  <c r="G3831" i="5"/>
  <c r="G3833" i="5"/>
  <c r="G2092" i="5"/>
  <c r="G2093" i="5"/>
  <c r="G2577" i="5"/>
  <c r="G3229" i="5"/>
  <c r="G3389" i="5"/>
  <c r="G1727" i="5"/>
  <c r="G1728" i="5"/>
  <c r="G1159" i="5"/>
  <c r="G3696" i="5"/>
  <c r="G2591" i="5"/>
  <c r="G3083" i="5"/>
  <c r="G3247" i="5"/>
  <c r="G1751" i="5"/>
  <c r="G1666" i="5"/>
  <c r="G1667" i="5"/>
  <c r="G2742" i="5"/>
  <c r="G2744" i="5"/>
  <c r="G2743" i="5"/>
  <c r="G3115" i="5"/>
  <c r="G3546" i="5"/>
  <c r="G3906" i="5"/>
  <c r="G3908" i="5"/>
  <c r="G3907" i="5"/>
  <c r="G2352" i="5"/>
  <c r="G2353" i="5"/>
  <c r="G2354" i="5"/>
  <c r="G2355" i="5"/>
  <c r="G2356" i="5"/>
  <c r="G2755" i="5"/>
  <c r="G3117" i="5"/>
  <c r="G3198" i="5"/>
  <c r="G3199" i="5"/>
  <c r="G2000" i="5"/>
  <c r="G2001" i="5"/>
  <c r="G2002" i="5"/>
  <c r="G2596" i="5"/>
  <c r="G3084" i="5"/>
  <c r="G3244" i="5"/>
  <c r="G3593" i="5"/>
  <c r="G2493" i="5"/>
  <c r="G2494" i="5"/>
  <c r="G2688" i="5"/>
  <c r="G2895" i="5"/>
  <c r="G1794" i="5"/>
  <c r="G1795" i="5"/>
  <c r="G3849" i="5"/>
  <c r="G2292" i="5"/>
  <c r="G2293" i="5"/>
  <c r="G2294" i="5"/>
  <c r="G2606" i="5"/>
  <c r="G3360" i="5"/>
  <c r="G2877" i="5"/>
  <c r="G3481" i="5"/>
  <c r="G1598" i="5"/>
  <c r="G1599" i="5"/>
  <c r="G2835" i="5"/>
  <c r="G3376" i="5"/>
  <c r="G2929" i="5"/>
  <c r="G2122" i="5"/>
  <c r="G2123" i="5"/>
  <c r="G2844" i="5"/>
  <c r="G2914" i="5"/>
  <c r="G3326" i="5"/>
  <c r="G1369" i="5"/>
  <c r="G3838" i="5"/>
  <c r="G3839" i="5"/>
  <c r="G3840" i="5"/>
  <c r="G3841" i="5"/>
  <c r="G2271" i="5"/>
  <c r="G2272" i="5"/>
  <c r="G2603" i="5"/>
  <c r="G3362" i="5"/>
  <c r="G3478" i="5"/>
  <c r="G2882" i="5"/>
  <c r="G1618" i="5"/>
  <c r="G1619" i="5"/>
  <c r="G1620" i="5"/>
  <c r="G1621" i="5"/>
  <c r="G3621" i="5"/>
  <c r="G4154" i="5"/>
  <c r="G4155" i="5"/>
  <c r="G2433" i="5"/>
  <c r="G2435" i="5"/>
  <c r="G2432" i="5"/>
  <c r="G2434" i="5"/>
  <c r="G2962" i="5"/>
  <c r="G3307" i="5"/>
  <c r="G2039" i="5"/>
  <c r="G2040" i="5"/>
  <c r="G2041" i="5"/>
  <c r="G2042" i="5"/>
  <c r="G2526" i="5"/>
  <c r="G2525" i="5"/>
  <c r="G2527" i="5"/>
  <c r="G2528" i="5"/>
  <c r="G3532" i="5"/>
  <c r="G3533" i="5"/>
  <c r="G3534" i="5"/>
  <c r="G3535" i="5"/>
  <c r="G3536" i="5"/>
  <c r="G3537" i="5"/>
  <c r="G3538" i="5"/>
  <c r="G3539" i="5"/>
  <c r="G3875" i="5"/>
  <c r="G3877" i="5"/>
  <c r="G3880" i="5"/>
  <c r="G3874" i="5"/>
  <c r="G3876" i="5"/>
  <c r="G3878" i="5"/>
  <c r="G3879" i="5"/>
  <c r="G2403" i="5"/>
  <c r="G2404" i="5"/>
  <c r="G2405" i="5"/>
  <c r="G2406" i="5"/>
  <c r="G3200" i="5"/>
  <c r="G1979" i="5"/>
  <c r="G4130" i="5"/>
  <c r="G2812" i="5"/>
  <c r="G3035" i="5"/>
  <c r="G3430" i="5"/>
  <c r="G3432" i="5"/>
  <c r="G3135" i="5"/>
  <c r="G3429" i="5"/>
  <c r="G3431" i="5"/>
  <c r="G1859" i="5"/>
  <c r="G4146" i="5"/>
  <c r="G3434" i="5"/>
  <c r="G1861" i="5"/>
  <c r="G4152" i="5"/>
  <c r="G2132" i="5"/>
  <c r="G1835" i="5"/>
  <c r="G1400" i="5"/>
  <c r="G3792" i="5"/>
  <c r="G3793" i="5"/>
  <c r="G3794" i="5"/>
  <c r="G2251" i="5"/>
  <c r="G2673" i="5"/>
  <c r="G2883" i="5"/>
  <c r="G3486" i="5"/>
  <c r="G3324" i="5"/>
  <c r="G1630" i="5"/>
  <c r="G3800" i="5"/>
  <c r="G3803" i="5"/>
  <c r="G3806" i="5"/>
  <c r="G3809" i="5"/>
  <c r="G3799" i="5"/>
  <c r="G3801" i="5"/>
  <c r="G3802" i="5"/>
  <c r="G3804" i="5"/>
  <c r="G3805" i="5"/>
  <c r="G3807" i="5"/>
  <c r="G3808" i="5"/>
  <c r="G3810" i="5"/>
  <c r="G2581" i="5"/>
  <c r="G3224" i="5"/>
  <c r="G3226" i="5"/>
  <c r="G3386" i="5"/>
  <c r="G3225" i="5"/>
  <c r="G1711" i="5"/>
  <c r="G1712" i="5"/>
  <c r="G1551" i="5"/>
  <c r="G4189" i="5"/>
  <c r="G4190" i="5"/>
  <c r="G4191" i="5"/>
  <c r="G4192" i="5"/>
  <c r="G2928" i="5"/>
  <c r="G3378" i="5"/>
  <c r="G2842" i="5"/>
  <c r="G2059" i="5"/>
  <c r="G2060" i="5"/>
  <c r="G2061" i="5"/>
  <c r="G2062" i="5"/>
  <c r="G2063" i="5"/>
  <c r="G2064" i="5"/>
  <c r="G2065" i="5"/>
  <c r="G2066" i="5"/>
  <c r="G692" i="5"/>
  <c r="G3498" i="5"/>
  <c r="G3726" i="5"/>
  <c r="G3727" i="5"/>
  <c r="G3728" i="5"/>
  <c r="G3725" i="5"/>
  <c r="G2588" i="5"/>
  <c r="G3087" i="5"/>
  <c r="G3249" i="5"/>
  <c r="G3127" i="5"/>
  <c r="G3446" i="5"/>
  <c r="G3448" i="5"/>
  <c r="G3447" i="5"/>
  <c r="G4005" i="5"/>
  <c r="G3047" i="5"/>
  <c r="G3631" i="5"/>
  <c r="G4162" i="5"/>
  <c r="G4163" i="5"/>
  <c r="G4164" i="5"/>
  <c r="G4165" i="5"/>
  <c r="G4166" i="5"/>
  <c r="G4167" i="5"/>
  <c r="G2445" i="5"/>
  <c r="G2446" i="5"/>
  <c r="G2448" i="5"/>
  <c r="G2450" i="5"/>
  <c r="G2452" i="5"/>
  <c r="G2727" i="5"/>
  <c r="G2447" i="5"/>
  <c r="G2449" i="5"/>
  <c r="G2451" i="5"/>
  <c r="G2453" i="5"/>
  <c r="G2979" i="5"/>
  <c r="G3310" i="5"/>
  <c r="G2980" i="5"/>
  <c r="G2011" i="5"/>
  <c r="G2012" i="5"/>
  <c r="G2013" i="5"/>
  <c r="G2014" i="5"/>
  <c r="G2015" i="5"/>
  <c r="G2016" i="5"/>
  <c r="G698" i="5"/>
  <c r="G3507" i="5"/>
  <c r="G3508" i="5"/>
  <c r="G3701" i="5"/>
  <c r="G3703" i="5"/>
  <c r="G3705" i="5"/>
  <c r="G3700" i="5"/>
  <c r="G3702" i="5"/>
  <c r="G3704" i="5"/>
  <c r="G3706" i="5"/>
  <c r="G2583" i="5"/>
  <c r="G2584" i="5"/>
  <c r="G2582" i="5"/>
  <c r="G3237" i="5"/>
  <c r="G3238" i="5"/>
  <c r="G3240" i="5"/>
  <c r="G3081" i="5"/>
  <c r="G3239" i="5"/>
  <c r="G2705" i="5"/>
  <c r="G1889" i="5"/>
  <c r="G1559" i="5"/>
  <c r="G2436" i="5"/>
  <c r="G2056" i="5"/>
  <c r="G1011" i="5"/>
  <c r="G3746" i="5"/>
  <c r="G3592" i="5"/>
  <c r="G2346" i="5"/>
  <c r="G2347" i="5"/>
  <c r="G2348" i="5"/>
  <c r="G2718" i="5"/>
  <c r="G2976" i="5"/>
  <c r="G3184" i="5"/>
  <c r="G1695" i="5"/>
  <c r="G4042" i="5"/>
  <c r="G2632" i="5"/>
  <c r="G3008" i="5"/>
  <c r="G3526" i="5"/>
  <c r="G2383" i="5"/>
  <c r="G2737" i="5"/>
  <c r="G3111" i="5"/>
  <c r="G3221" i="5"/>
  <c r="G1959" i="5"/>
  <c r="G1960" i="5"/>
  <c r="G4148" i="5"/>
  <c r="G2823" i="5"/>
  <c r="G3040" i="5"/>
  <c r="G3142" i="5"/>
  <c r="G3440" i="5"/>
  <c r="G3442" i="5"/>
  <c r="G3443" i="5"/>
  <c r="G3439" i="5"/>
  <c r="G3441" i="5"/>
  <c r="G1851" i="5"/>
  <c r="G3555" i="5"/>
  <c r="G4249" i="5"/>
  <c r="G2529" i="5"/>
  <c r="G2808" i="5"/>
  <c r="G3057" i="5"/>
  <c r="G3343" i="5"/>
  <c r="G1947" i="5"/>
  <c r="G1948" i="5"/>
  <c r="G3783" i="5"/>
  <c r="G3782" i="5"/>
  <c r="G3784" i="5"/>
  <c r="G3785" i="5"/>
  <c r="G2261" i="5"/>
  <c r="G2262" i="5"/>
  <c r="G2263" i="5"/>
  <c r="G2264" i="5"/>
  <c r="G2663" i="5"/>
  <c r="G2884" i="5"/>
  <c r="G3315" i="5"/>
  <c r="G3483" i="5"/>
  <c r="G3314" i="5"/>
  <c r="G1631" i="5"/>
  <c r="G3821" i="5"/>
  <c r="G3822" i="5"/>
  <c r="G3820" i="5"/>
  <c r="G2571" i="5"/>
  <c r="G3228" i="5"/>
  <c r="G3382" i="5"/>
  <c r="G1713" i="5"/>
  <c r="G1714" i="5"/>
  <c r="G3544" i="5"/>
  <c r="G3910" i="5"/>
  <c r="G3911" i="5"/>
  <c r="G3913" i="5"/>
  <c r="G3915" i="5"/>
  <c r="G3909" i="5"/>
  <c r="G3912" i="5"/>
  <c r="G3914" i="5"/>
  <c r="G2371" i="5"/>
  <c r="G2372" i="5"/>
  <c r="G2373" i="5"/>
  <c r="G2758" i="5"/>
  <c r="G3124" i="5"/>
  <c r="G3125" i="5"/>
  <c r="G3196" i="5"/>
  <c r="G3123" i="5"/>
  <c r="G1951" i="5"/>
  <c r="G1952" i="5"/>
  <c r="G1953" i="5"/>
  <c r="G1954" i="5"/>
  <c r="G1955" i="5"/>
  <c r="G3658" i="5"/>
  <c r="G3659" i="5"/>
  <c r="G3991" i="5"/>
  <c r="G3992" i="5"/>
  <c r="G3994" i="5"/>
  <c r="G3993" i="5"/>
  <c r="G2421" i="5"/>
  <c r="G3176" i="5"/>
  <c r="G3050" i="5"/>
  <c r="G3629" i="5"/>
  <c r="G2832" i="5"/>
  <c r="G2926" i="5"/>
  <c r="G2026" i="5"/>
  <c r="G2027" i="5"/>
  <c r="G2028" i="5"/>
  <c r="G2029" i="5"/>
  <c r="G2260" i="5"/>
  <c r="G2666" i="5"/>
  <c r="G3320" i="5"/>
  <c r="G1658" i="5"/>
  <c r="G4100" i="5"/>
  <c r="G4099" i="5"/>
  <c r="G2133" i="5"/>
  <c r="G2815" i="5"/>
  <c r="G3027" i="5"/>
  <c r="G3136" i="5"/>
  <c r="G3460" i="5"/>
  <c r="G1857" i="5"/>
  <c r="G1858" i="5"/>
  <c r="G3596" i="5"/>
  <c r="G3960" i="5"/>
  <c r="G3961" i="5"/>
  <c r="G3963" i="5"/>
  <c r="G3959" i="5"/>
  <c r="G3962" i="5"/>
  <c r="G2489" i="5"/>
  <c r="G2488" i="5"/>
  <c r="G2490" i="5"/>
  <c r="G2680" i="5"/>
  <c r="G2889" i="5"/>
  <c r="G3251" i="5"/>
  <c r="G3252" i="5"/>
  <c r="G1797" i="5"/>
  <c r="G1798" i="5"/>
  <c r="G3649" i="5"/>
  <c r="G2130" i="5"/>
  <c r="G3020" i="5"/>
  <c r="G3293" i="5"/>
  <c r="G1825" i="5"/>
  <c r="G1311" i="5"/>
  <c r="G3568" i="5"/>
  <c r="G4254" i="5"/>
  <c r="G4255" i="5"/>
  <c r="G4256" i="5"/>
  <c r="G2553" i="5"/>
  <c r="G2551" i="5"/>
  <c r="G2552" i="5"/>
  <c r="G2789" i="5"/>
  <c r="G2790" i="5"/>
  <c r="G2791" i="5"/>
  <c r="G3333" i="5"/>
  <c r="G3067" i="5"/>
  <c r="G1921" i="5"/>
  <c r="G1922" i="5"/>
  <c r="G1923" i="5"/>
  <c r="G1924" i="5"/>
  <c r="G1925" i="5"/>
  <c r="G3607" i="5"/>
  <c r="G3966" i="5"/>
  <c r="G3964" i="5"/>
  <c r="G3965" i="5"/>
  <c r="G2500" i="5"/>
  <c r="G2501" i="5"/>
  <c r="G2503" i="5"/>
  <c r="G2506" i="5"/>
  <c r="G2502" i="5"/>
  <c r="G2504" i="5"/>
  <c r="G2505" i="5"/>
  <c r="G2891" i="5"/>
  <c r="G3266" i="5"/>
  <c r="G1790" i="5"/>
  <c r="G1167" i="5"/>
  <c r="G3505" i="5"/>
  <c r="G3506" i="5"/>
  <c r="G3692" i="5"/>
  <c r="G3691" i="5"/>
  <c r="G3693" i="5"/>
  <c r="G3694" i="5"/>
  <c r="G3695" i="5"/>
  <c r="G2590" i="5"/>
  <c r="G3245" i="5"/>
  <c r="G3246" i="5"/>
  <c r="G1752" i="5"/>
  <c r="G3632" i="5"/>
  <c r="G4158" i="5"/>
  <c r="G4159" i="5"/>
  <c r="G4160" i="5"/>
  <c r="G4161" i="5"/>
  <c r="G2640" i="5"/>
  <c r="G2442" i="5"/>
  <c r="G2960" i="5"/>
  <c r="G3298" i="5"/>
  <c r="G2961" i="5"/>
  <c r="G2009" i="5"/>
  <c r="G1389" i="5"/>
  <c r="G3834" i="5"/>
  <c r="G3836" i="5"/>
  <c r="G3835" i="5"/>
  <c r="G3837" i="5"/>
  <c r="G2281" i="5"/>
  <c r="G2611" i="5"/>
  <c r="G2881" i="5"/>
  <c r="G3469" i="5"/>
  <c r="G3361" i="5"/>
  <c r="G3468" i="5"/>
  <c r="G3470" i="5"/>
  <c r="G1622" i="5"/>
  <c r="G2243" i="5"/>
  <c r="G2857" i="5"/>
  <c r="G2950" i="5"/>
  <c r="G1779" i="5"/>
  <c r="G2958" i="5"/>
  <c r="G3299" i="5"/>
  <c r="G2052" i="5"/>
  <c r="G2053" i="5"/>
  <c r="G2054" i="5"/>
  <c r="G2055" i="5"/>
  <c r="G1570" i="5"/>
  <c r="G2242" i="5"/>
  <c r="G2853" i="5"/>
  <c r="G2947" i="5"/>
  <c r="G1770" i="5"/>
  <c r="G1771" i="5"/>
  <c r="G1772" i="5"/>
  <c r="G1287" i="5"/>
  <c r="G3510" i="5"/>
  <c r="G2592" i="5"/>
  <c r="G3085" i="5"/>
  <c r="G3250" i="5"/>
  <c r="G3641" i="5"/>
  <c r="G4034" i="5"/>
  <c r="G2636" i="5"/>
  <c r="G3290" i="5"/>
  <c r="G3011" i="5"/>
  <c r="G1820" i="5"/>
  <c r="G2418" i="5"/>
  <c r="G2967" i="5"/>
  <c r="G3590" i="5"/>
  <c r="G3755" i="5"/>
  <c r="G2720" i="5"/>
  <c r="G2985" i="5"/>
  <c r="G3187" i="5"/>
  <c r="G3624" i="5"/>
  <c r="G2376" i="5"/>
  <c r="G2645" i="5"/>
  <c r="G2963" i="5"/>
  <c r="G3305" i="5"/>
  <c r="G1978" i="5"/>
  <c r="G3655" i="5"/>
  <c r="G3657" i="5"/>
  <c r="G3656" i="5"/>
  <c r="G4006" i="5"/>
  <c r="G2410" i="5"/>
  <c r="G2411" i="5"/>
  <c r="G2655" i="5"/>
  <c r="G3045" i="5"/>
  <c r="G3046" i="5"/>
  <c r="G3174" i="5"/>
  <c r="G1740" i="5"/>
  <c r="G2821" i="5"/>
  <c r="G3133" i="5"/>
  <c r="G3860" i="5"/>
  <c r="G2609" i="5"/>
  <c r="G3482" i="5"/>
  <c r="G4132" i="5"/>
  <c r="G4131" i="5"/>
  <c r="G4133" i="5"/>
  <c r="G2181" i="5"/>
  <c r="G2182" i="5"/>
  <c r="G2183" i="5"/>
  <c r="G2184" i="5"/>
  <c r="G2185" i="5"/>
  <c r="G2186" i="5"/>
  <c r="G2187" i="5"/>
  <c r="G2188" i="5"/>
  <c r="G2189" i="5"/>
  <c r="G2826" i="5"/>
  <c r="G3024" i="5"/>
  <c r="G3144" i="5"/>
  <c r="G3456" i="5"/>
  <c r="G1833" i="5"/>
  <c r="G1834" i="5"/>
  <c r="G504" i="5"/>
  <c r="G1868" i="5"/>
  <c r="G1869" i="5"/>
  <c r="G1870" i="5"/>
  <c r="G1001" i="5"/>
  <c r="G3970" i="5"/>
  <c r="G2683" i="5"/>
  <c r="G3257" i="5"/>
  <c r="G2896" i="5"/>
  <c r="G1787" i="5"/>
  <c r="G3493" i="5"/>
  <c r="G3798" i="5"/>
  <c r="G3323" i="5"/>
  <c r="G3518" i="5"/>
  <c r="G3519" i="5"/>
  <c r="G2389" i="5"/>
  <c r="G2390" i="5"/>
  <c r="G2391" i="5"/>
  <c r="G2751" i="5"/>
  <c r="G1999" i="5"/>
  <c r="G3563" i="5"/>
  <c r="G4213" i="5"/>
  <c r="G4214" i="5"/>
  <c r="G4215" i="5"/>
  <c r="G4216" i="5"/>
  <c r="G4217" i="5"/>
  <c r="G4218" i="5"/>
  <c r="G4219" i="5"/>
  <c r="G4220" i="5"/>
  <c r="G2512" i="5"/>
  <c r="G2515" i="5"/>
  <c r="G2517" i="5"/>
  <c r="G2510" i="5"/>
  <c r="G2511" i="5"/>
  <c r="G2513" i="5"/>
  <c r="G2514" i="5"/>
  <c r="G2516" i="5"/>
  <c r="G2798" i="5"/>
  <c r="G2799" i="5"/>
  <c r="G2800" i="5"/>
  <c r="G2801" i="5"/>
  <c r="G3071" i="5"/>
  <c r="G3348" i="5"/>
  <c r="G3548" i="5"/>
  <c r="G2401" i="5"/>
  <c r="G2402" i="5"/>
  <c r="G2746" i="5"/>
  <c r="G2745" i="5"/>
  <c r="G3114" i="5"/>
  <c r="G1972" i="5"/>
  <c r="G2840" i="5"/>
  <c r="G2923" i="5"/>
  <c r="G3683" i="5"/>
  <c r="G3684" i="5"/>
  <c r="G2203" i="5"/>
  <c r="G2711" i="5"/>
  <c r="G3100" i="5"/>
  <c r="G3409" i="5"/>
  <c r="G1881" i="5"/>
  <c r="G780" i="5"/>
  <c r="G4145" i="5"/>
  <c r="G4144" i="5"/>
  <c r="G2210" i="5"/>
  <c r="G2701" i="5"/>
  <c r="G3267" i="5"/>
  <c r="G3417" i="5"/>
  <c r="G3096" i="5"/>
  <c r="G1905" i="5"/>
  <c r="G1906" i="5"/>
  <c r="G1907" i="5"/>
  <c r="G1908" i="5"/>
  <c r="G3668" i="5"/>
  <c r="G3983" i="5"/>
  <c r="G3984" i="5"/>
  <c r="G3982" i="5"/>
  <c r="G3048" i="5"/>
  <c r="G3171" i="5"/>
  <c r="G2245" i="5"/>
  <c r="G2858" i="5"/>
  <c r="G2951" i="5"/>
  <c r="G1767" i="5"/>
  <c r="G1768" i="5"/>
  <c r="G1769" i="5"/>
  <c r="G2838" i="5"/>
  <c r="G2917" i="5"/>
  <c r="G3325" i="5"/>
  <c r="G2918" i="5"/>
  <c r="G3379" i="5"/>
  <c r="G1242" i="5"/>
  <c r="G3814" i="5"/>
  <c r="G3816" i="5"/>
  <c r="G3815" i="5"/>
  <c r="G2099" i="5"/>
  <c r="G2100" i="5"/>
  <c r="G2101" i="5"/>
  <c r="G2102" i="5"/>
  <c r="G2578" i="5"/>
  <c r="G3387" i="5"/>
  <c r="G1722" i="5"/>
  <c r="G3975" i="5"/>
  <c r="G3976" i="5"/>
  <c r="G3977" i="5"/>
  <c r="G3979" i="5"/>
  <c r="G3978" i="5"/>
  <c r="G2491" i="5"/>
  <c r="G2843" i="5"/>
  <c r="G2927" i="5"/>
  <c r="G1793" i="5"/>
  <c r="G4023" i="5"/>
  <c r="G2119" i="5"/>
  <c r="G2622" i="5"/>
  <c r="G3002" i="5"/>
  <c r="G3294" i="5"/>
  <c r="G1813" i="5"/>
  <c r="G1715" i="5"/>
  <c r="G1716" i="5"/>
  <c r="G1717" i="5"/>
  <c r="G474" i="5"/>
  <c r="G3690" i="5"/>
  <c r="G2224" i="5"/>
  <c r="G2699" i="5"/>
  <c r="G3410" i="5"/>
  <c r="G3102" i="5"/>
  <c r="G1867" i="5"/>
  <c r="G3503" i="5"/>
  <c r="G2079" i="5"/>
  <c r="G2080" i="5"/>
  <c r="G2081" i="5"/>
  <c r="G2082" i="5"/>
  <c r="G2083" i="5"/>
  <c r="G2595" i="5"/>
  <c r="G1745" i="5"/>
  <c r="G2209" i="5"/>
  <c r="G2707" i="5"/>
  <c r="G3276" i="5"/>
  <c r="G1865" i="5"/>
  <c r="G1866" i="5"/>
  <c r="G822" i="5"/>
  <c r="G2223" i="5"/>
  <c r="G1875" i="5"/>
  <c r="G2852" i="5"/>
  <c r="G3161" i="5"/>
  <c r="G3605" i="5"/>
  <c r="G3973" i="5"/>
  <c r="G3972" i="5"/>
  <c r="G2674" i="5"/>
  <c r="G2898" i="5"/>
  <c r="G3261" i="5"/>
  <c r="G2919" i="5"/>
  <c r="G2920" i="5"/>
  <c r="G1009" i="5"/>
  <c r="G3580" i="5"/>
  <c r="G3582" i="5"/>
  <c r="G3741" i="5"/>
  <c r="G3744" i="5"/>
  <c r="G3579" i="5"/>
  <c r="G3581" i="5"/>
  <c r="G3742" i="5"/>
  <c r="G3743" i="5"/>
  <c r="G2319" i="5"/>
  <c r="G2320" i="5"/>
  <c r="G2321" i="5"/>
  <c r="G2322" i="5"/>
  <c r="G2732" i="5"/>
  <c r="G2994" i="5"/>
  <c r="G3177" i="5"/>
  <c r="G1674" i="5"/>
  <c r="G1675" i="5"/>
  <c r="G1676" i="5"/>
  <c r="G1268" i="5"/>
  <c r="G2216" i="5"/>
  <c r="G1884" i="5"/>
  <c r="G1885" i="5"/>
  <c r="G1050" i="5"/>
  <c r="G3606" i="5"/>
  <c r="G3949" i="5"/>
  <c r="G3950" i="5"/>
  <c r="G3952" i="5"/>
  <c r="G3953" i="5"/>
  <c r="G3951" i="5"/>
  <c r="G3954" i="5"/>
  <c r="G2492" i="5"/>
  <c r="G2676" i="5"/>
  <c r="G2892" i="5"/>
  <c r="G3256" i="5"/>
  <c r="G1780" i="5"/>
  <c r="G242" i="5"/>
  <c r="G1966" i="5"/>
  <c r="G2233" i="5"/>
  <c r="G2861" i="5"/>
  <c r="G2943" i="5"/>
  <c r="G3162" i="5"/>
  <c r="G3163" i="5"/>
  <c r="G128" i="5"/>
  <c r="G2532" i="5"/>
  <c r="G648" i="5"/>
  <c r="G3974" i="5"/>
  <c r="G2690" i="5"/>
  <c r="G3817" i="5"/>
  <c r="G3819" i="5"/>
  <c r="G3818" i="5"/>
  <c r="G2097" i="5"/>
  <c r="G2098" i="5"/>
  <c r="G2573" i="5"/>
  <c r="G3381" i="5"/>
  <c r="G2907" i="5"/>
  <c r="G1718" i="5"/>
  <c r="G1719" i="5"/>
  <c r="G2568" i="5"/>
  <c r="G1946" i="5"/>
  <c r="G2810" i="5"/>
  <c r="G3061" i="5"/>
  <c r="G3352" i="5"/>
  <c r="G1595" i="5"/>
  <c r="G1596" i="5"/>
  <c r="G1597" i="5"/>
  <c r="G2818" i="5"/>
  <c r="G1842" i="5"/>
  <c r="G2850" i="5"/>
  <c r="G2931" i="5"/>
  <c r="G498" i="5"/>
  <c r="G3676" i="5"/>
  <c r="G3677" i="5"/>
  <c r="G3678" i="5"/>
  <c r="G2229" i="5"/>
  <c r="G2230" i="5"/>
  <c r="G3272" i="5"/>
  <c r="G3099" i="5"/>
  <c r="G3421" i="5"/>
  <c r="G1805" i="5"/>
  <c r="G1806" i="5"/>
  <c r="G3856" i="5"/>
  <c r="G3857" i="5"/>
  <c r="G3858" i="5"/>
  <c r="G2270" i="5"/>
  <c r="G2602" i="5"/>
  <c r="G2880" i="5"/>
  <c r="G3366" i="5"/>
  <c r="G3476" i="5"/>
  <c r="G1623" i="5"/>
  <c r="G3525" i="5"/>
  <c r="G3938" i="5"/>
  <c r="G3939" i="5"/>
  <c r="G2756" i="5"/>
  <c r="G3218" i="5"/>
  <c r="G1973" i="5"/>
  <c r="G1974" i="5"/>
  <c r="G1975" i="5"/>
  <c r="G1976" i="5"/>
  <c r="G4140" i="5"/>
  <c r="G4139" i="5"/>
  <c r="G2199" i="5"/>
  <c r="G3149" i="5"/>
  <c r="G2814" i="5"/>
  <c r="G3455" i="5"/>
  <c r="G1844" i="5"/>
  <c r="G227" i="5"/>
  <c r="G2924" i="5"/>
  <c r="G3634" i="5"/>
  <c r="G4011" i="5"/>
  <c r="G2109" i="5"/>
  <c r="G2110" i="5"/>
  <c r="G2111" i="5"/>
  <c r="G2112" i="5"/>
  <c r="G2638" i="5"/>
  <c r="G3012" i="5"/>
  <c r="G3285" i="5"/>
  <c r="G1803" i="5"/>
  <c r="G2472" i="5"/>
  <c r="G2004" i="5"/>
  <c r="G2005" i="5"/>
  <c r="G2006" i="5"/>
  <c r="G2007" i="5"/>
  <c r="G3547" i="5"/>
  <c r="G3921" i="5"/>
  <c r="G3922" i="5"/>
  <c r="G3920" i="5"/>
  <c r="G3923" i="5"/>
  <c r="G2359" i="5"/>
  <c r="G2757" i="5"/>
  <c r="G3206" i="5"/>
  <c r="G3205" i="5"/>
  <c r="G1967" i="5"/>
  <c r="G4112" i="5"/>
  <c r="G4113" i="5"/>
  <c r="G4114" i="5"/>
  <c r="G4117" i="5"/>
  <c r="G4119" i="5"/>
  <c r="G4111" i="5"/>
  <c r="G4115" i="5"/>
  <c r="G4116" i="5"/>
  <c r="G4118" i="5"/>
  <c r="G3450" i="5"/>
  <c r="G2830" i="5"/>
  <c r="G3602" i="5"/>
  <c r="G2677" i="5"/>
  <c r="G2689" i="5"/>
  <c r="G2849" i="5"/>
  <c r="G2932" i="5"/>
  <c r="G4067" i="5"/>
  <c r="G4068" i="5"/>
  <c r="G3639" i="5"/>
  <c r="G3638" i="5"/>
  <c r="G3640" i="5"/>
  <c r="G2114" i="5"/>
  <c r="G2634" i="5"/>
  <c r="G3000" i="5"/>
  <c r="G3286" i="5"/>
  <c r="G3001" i="5"/>
  <c r="G1810" i="5"/>
  <c r="G1811" i="5"/>
  <c r="G1812" i="5"/>
  <c r="G2822" i="5"/>
  <c r="G3128" i="5"/>
  <c r="G3039" i="5"/>
  <c r="G1346" i="5"/>
  <c r="G3588" i="5"/>
  <c r="G3767" i="5"/>
  <c r="G3768" i="5"/>
  <c r="G2351" i="5"/>
  <c r="G2726" i="5"/>
  <c r="G2989" i="5"/>
  <c r="G3186" i="5"/>
  <c r="G1701" i="5"/>
  <c r="G1702" i="5"/>
  <c r="G1703" i="5"/>
  <c r="G3564" i="5"/>
  <c r="G4230" i="5"/>
  <c r="G4231" i="5"/>
  <c r="G4232" i="5"/>
  <c r="G4233" i="5"/>
  <c r="G4234" i="5"/>
  <c r="G4235" i="5"/>
  <c r="G4236" i="5"/>
  <c r="G4237" i="5"/>
  <c r="G2522" i="5"/>
  <c r="G2521" i="5"/>
  <c r="G2761" i="5"/>
  <c r="G2762" i="5"/>
  <c r="G2763" i="5"/>
  <c r="G2764" i="5"/>
  <c r="G2765" i="5"/>
  <c r="G2766" i="5"/>
  <c r="G2767" i="5"/>
  <c r="G2768" i="5"/>
  <c r="G2769" i="5"/>
  <c r="G2770" i="5"/>
  <c r="G3070" i="5"/>
  <c r="G3350" i="5"/>
  <c r="G1939" i="5"/>
  <c r="G1940" i="5"/>
  <c r="G1941" i="5"/>
  <c r="G1942" i="5"/>
  <c r="G3645" i="5"/>
  <c r="G4033" i="5"/>
  <c r="G2127" i="5"/>
  <c r="G2128" i="5"/>
  <c r="G2637" i="5"/>
  <c r="G3013" i="5"/>
  <c r="G3291" i="5"/>
  <c r="G1822" i="5"/>
  <c r="G1823" i="5"/>
  <c r="G2837" i="5"/>
  <c r="G2921" i="5"/>
  <c r="G2668" i="5"/>
  <c r="G3319" i="5"/>
  <c r="G1654" i="5"/>
  <c r="G1655" i="5"/>
  <c r="G1656" i="5"/>
  <c r="G1657" i="5"/>
  <c r="G2215" i="5"/>
  <c r="G3268" i="5"/>
  <c r="G2868" i="5"/>
  <c r="G3092" i="5"/>
  <c r="G3412" i="5"/>
  <c r="G1887" i="5"/>
  <c r="G4083" i="5"/>
  <c r="G4082" i="5"/>
  <c r="G4084" i="5"/>
  <c r="G4085" i="5"/>
  <c r="G2231" i="5"/>
  <c r="G2864" i="5"/>
  <c r="G2937" i="5"/>
  <c r="G3402" i="5"/>
  <c r="G3166" i="5"/>
  <c r="G4102" i="5"/>
  <c r="G4101" i="5"/>
  <c r="G4103" i="5"/>
  <c r="G3022" i="5"/>
  <c r="G3435" i="5"/>
  <c r="G3436" i="5"/>
  <c r="G3437" i="5"/>
  <c r="G3438" i="5"/>
  <c r="G2824" i="5"/>
  <c r="G3143" i="5"/>
  <c r="G1850" i="5"/>
  <c r="G3557" i="5"/>
  <c r="G4210" i="5"/>
  <c r="G4211" i="5"/>
  <c r="G4212" i="5"/>
  <c r="G2554" i="5"/>
  <c r="G2556" i="5"/>
  <c r="G2555" i="5"/>
  <c r="G2792" i="5"/>
  <c r="G3054" i="5"/>
  <c r="G3349" i="5"/>
  <c r="G3053" i="5"/>
  <c r="G1927" i="5"/>
  <c r="G1928" i="5"/>
  <c r="G2253" i="5"/>
  <c r="G1673" i="5"/>
  <c r="G1330" i="5"/>
  <c r="G3685" i="5"/>
  <c r="G3687" i="5"/>
  <c r="G3688" i="5"/>
  <c r="G3686" i="5"/>
  <c r="G2327" i="5"/>
  <c r="G2695" i="5"/>
  <c r="G3097" i="5"/>
  <c r="G3280" i="5"/>
  <c r="G3405" i="5"/>
  <c r="G3407" i="5"/>
  <c r="G3406" i="5"/>
  <c r="G1678" i="5"/>
  <c r="G3941" i="5"/>
  <c r="G3940" i="5"/>
  <c r="G4108" i="5"/>
  <c r="G4110" i="5"/>
  <c r="G4109" i="5"/>
  <c r="G2145" i="5"/>
  <c r="G2146" i="5"/>
  <c r="G2147" i="5"/>
  <c r="G2148" i="5"/>
  <c r="G2149" i="5"/>
  <c r="G2150" i="5"/>
  <c r="G2151" i="5"/>
  <c r="G2152" i="5"/>
  <c r="G2811" i="5"/>
  <c r="G3129" i="5"/>
  <c r="G3023" i="5"/>
  <c r="G3130" i="5"/>
  <c r="G3449" i="5"/>
  <c r="G1845" i="5"/>
  <c r="G1846" i="5"/>
  <c r="G1847" i="5"/>
  <c r="G1848" i="5"/>
  <c r="G1849" i="5"/>
  <c r="G3616" i="5"/>
  <c r="G3615" i="5"/>
  <c r="G2443" i="5"/>
  <c r="G2642" i="5"/>
  <c r="G2641" i="5"/>
  <c r="G2968" i="5"/>
  <c r="G3303" i="5"/>
  <c r="G2032" i="5"/>
  <c r="G2956" i="5"/>
  <c r="G3159" i="5"/>
  <c r="G1760" i="5"/>
  <c r="G1562" i="5"/>
  <c r="G3625" i="5"/>
  <c r="G4173" i="5"/>
  <c r="G4174" i="5"/>
  <c r="G2429" i="5"/>
  <c r="G2431" i="5"/>
  <c r="G2430" i="5"/>
  <c r="G2972" i="5"/>
  <c r="G3300" i="5"/>
  <c r="G2017" i="5"/>
  <c r="G2018" i="5"/>
  <c r="G2019" i="5"/>
  <c r="G2020" i="5"/>
  <c r="G2377" i="5"/>
  <c r="G2646" i="5"/>
  <c r="G3591" i="5"/>
  <c r="G3757" i="5"/>
  <c r="G3759" i="5"/>
  <c r="G3756" i="5"/>
  <c r="G3758" i="5"/>
  <c r="G2318" i="5"/>
  <c r="G2721" i="5"/>
  <c r="G2984" i="5"/>
  <c r="G3188" i="5"/>
  <c r="G1707" i="5"/>
  <c r="G3576" i="5"/>
  <c r="G2313" i="5"/>
  <c r="G2723" i="5"/>
  <c r="G1694" i="5"/>
  <c r="G3622" i="5"/>
  <c r="G4182" i="5"/>
  <c r="G4183" i="5"/>
  <c r="G4184" i="5"/>
  <c r="G2471" i="5"/>
  <c r="G2643" i="5"/>
  <c r="G2970" i="5"/>
  <c r="G3308" i="5"/>
  <c r="G2035" i="5"/>
  <c r="G3797" i="5"/>
  <c r="G1650" i="5"/>
  <c r="G1111" i="5"/>
  <c r="G2277" i="5"/>
  <c r="G2597" i="5"/>
  <c r="G2598" i="5"/>
  <c r="G2876" i="5"/>
  <c r="G3365" i="5"/>
  <c r="G3516" i="5"/>
  <c r="G3944" i="5"/>
  <c r="G3946" i="5"/>
  <c r="G3947" i="5"/>
  <c r="G3945" i="5"/>
  <c r="G2392" i="5"/>
  <c r="G3219" i="5"/>
  <c r="G3107" i="5"/>
  <c r="G2003" i="5"/>
  <c r="G4121" i="5"/>
  <c r="G4123" i="5"/>
  <c r="G4124" i="5"/>
  <c r="G4120" i="5"/>
  <c r="G4122" i="5"/>
  <c r="G2829" i="5"/>
  <c r="G3451" i="5"/>
  <c r="G3452" i="5"/>
  <c r="G1853" i="5"/>
  <c r="G4031" i="5"/>
  <c r="G4032" i="5"/>
  <c r="G2131" i="5"/>
  <c r="G2627" i="5"/>
  <c r="G2629" i="5"/>
  <c r="G2628" i="5"/>
  <c r="G2630" i="5"/>
  <c r="G3005" i="5"/>
  <c r="G3289" i="5"/>
  <c r="G4186" i="5"/>
  <c r="G4187" i="5"/>
  <c r="G4188" i="5"/>
  <c r="G2930" i="5"/>
  <c r="G3377" i="5"/>
  <c r="G2074" i="5"/>
  <c r="G3491" i="5"/>
  <c r="G3317" i="5"/>
  <c r="G3490" i="5"/>
  <c r="G1660" i="5"/>
  <c r="G3872" i="5"/>
  <c r="G3873" i="5"/>
  <c r="G2282" i="5"/>
  <c r="G2601" i="5"/>
  <c r="G2870" i="5"/>
  <c r="G3467" i="5"/>
  <c r="G3367" i="5"/>
  <c r="G1625" i="5"/>
  <c r="G4150" i="5"/>
  <c r="G2869" i="5"/>
  <c r="G3458" i="5"/>
  <c r="G2225" i="5"/>
  <c r="G1882" i="5"/>
  <c r="G3517" i="5"/>
  <c r="G3916" i="5"/>
  <c r="G2374" i="5"/>
  <c r="G2759" i="5"/>
  <c r="G3108" i="5"/>
  <c r="G3216" i="5"/>
  <c r="G1956" i="5"/>
  <c r="G1957" i="5"/>
  <c r="G1958" i="5"/>
  <c r="G2255" i="5"/>
  <c r="G1670" i="5"/>
  <c r="G1671" i="5"/>
  <c r="G1672" i="5"/>
  <c r="G1061" i="5"/>
  <c r="G4044" i="5"/>
  <c r="G3401" i="5"/>
  <c r="G2851" i="5"/>
  <c r="G2952" i="5"/>
  <c r="G3158" i="5"/>
  <c r="G1777" i="5"/>
  <c r="G3499" i="5"/>
  <c r="G3500" i="5"/>
  <c r="G3501" i="5"/>
  <c r="G3502" i="5"/>
  <c r="G3707" i="5"/>
  <c r="G3709" i="5"/>
  <c r="G3712" i="5"/>
  <c r="G3708" i="5"/>
  <c r="G3710" i="5"/>
  <c r="G3711" i="5"/>
  <c r="G3080" i="5"/>
  <c r="G3243" i="5"/>
  <c r="G3242" i="5"/>
  <c r="G1759" i="5"/>
  <c r="G2212" i="5"/>
  <c r="G2213" i="5"/>
  <c r="G1886" i="5"/>
  <c r="G2729" i="5"/>
  <c r="G2993" i="5"/>
  <c r="G1677" i="5"/>
  <c r="G277" i="5"/>
  <c r="G3520" i="5"/>
  <c r="G3924" i="5"/>
  <c r="G3925" i="5"/>
  <c r="G3927" i="5"/>
  <c r="G3926" i="5"/>
  <c r="G2357" i="5"/>
  <c r="G2358" i="5"/>
  <c r="G3104" i="5"/>
  <c r="G3197" i="5"/>
  <c r="G1968" i="5"/>
  <c r="G2257" i="5"/>
  <c r="G1640" i="5"/>
  <c r="G1641" i="5"/>
  <c r="G1642" i="5"/>
  <c r="G3589" i="5"/>
  <c r="G3765" i="5"/>
  <c r="G3764" i="5"/>
  <c r="G2329" i="5"/>
  <c r="G2330" i="5"/>
  <c r="G2331" i="5"/>
  <c r="G2332" i="5"/>
  <c r="G2333" i="5"/>
  <c r="G2334" i="5"/>
  <c r="G2335" i="5"/>
  <c r="G2728" i="5"/>
  <c r="G2977" i="5"/>
  <c r="G3181" i="5"/>
  <c r="G3180" i="5"/>
  <c r="G1693" i="5"/>
  <c r="G2454" i="5"/>
  <c r="G2456" i="5"/>
  <c r="G2455" i="5"/>
  <c r="G2457" i="5"/>
  <c r="G2069" i="5"/>
  <c r="G4125" i="5"/>
  <c r="G4127" i="5"/>
  <c r="G4129" i="5"/>
  <c r="G4126" i="5"/>
  <c r="G4128" i="5"/>
  <c r="G2153" i="5"/>
  <c r="G2154" i="5"/>
  <c r="G2155" i="5"/>
  <c r="G2156" i="5"/>
  <c r="G2157" i="5"/>
  <c r="G2158" i="5"/>
  <c r="G2159" i="5"/>
  <c r="G2813" i="5"/>
  <c r="G3427" i="5"/>
  <c r="G3428" i="5"/>
  <c r="G3037" i="5"/>
  <c r="G3146" i="5"/>
  <c r="G3426" i="5"/>
  <c r="G1840" i="5"/>
  <c r="G3667" i="5"/>
  <c r="G3986" i="5"/>
  <c r="G3988" i="5"/>
  <c r="G3989" i="5"/>
  <c r="G3987" i="5"/>
  <c r="G3990" i="5"/>
  <c r="G2414" i="5"/>
  <c r="G2652" i="5"/>
  <c r="G3041" i="5"/>
  <c r="G3167" i="5"/>
  <c r="G1729" i="5"/>
  <c r="G1730" i="5"/>
  <c r="G1731" i="5"/>
  <c r="G1732" i="5"/>
  <c r="G1733" i="5"/>
  <c r="G1054" i="5"/>
  <c r="G4054" i="5"/>
  <c r="G4055" i="5"/>
  <c r="G4056" i="5"/>
  <c r="G2948" i="5"/>
  <c r="G4137" i="5"/>
  <c r="G4138" i="5"/>
  <c r="G4136" i="5"/>
  <c r="G2144" i="5"/>
  <c r="G2820" i="5"/>
  <c r="G3132" i="5"/>
  <c r="G3453" i="5"/>
  <c r="G3029" i="5"/>
  <c r="G1855" i="5"/>
  <c r="G1856" i="5"/>
  <c r="G4134" i="5"/>
  <c r="G4135" i="5"/>
  <c r="G2136" i="5"/>
  <c r="G2137" i="5"/>
  <c r="G2138" i="5"/>
  <c r="G2139" i="5"/>
  <c r="G2140" i="5"/>
  <c r="G2141" i="5"/>
  <c r="G2142" i="5"/>
  <c r="G2143" i="5"/>
  <c r="G2819" i="5"/>
  <c r="G3028" i="5"/>
  <c r="G3150" i="5"/>
  <c r="G3454" i="5"/>
  <c r="G1854" i="5"/>
  <c r="G4095" i="5"/>
  <c r="G2953" i="5"/>
  <c r="G3540" i="5"/>
  <c r="G3541" i="5"/>
  <c r="G3542" i="5"/>
  <c r="G3897" i="5"/>
  <c r="G3899" i="5"/>
  <c r="G3900" i="5"/>
  <c r="G3898" i="5"/>
  <c r="G2749" i="5"/>
  <c r="G3223" i="5"/>
  <c r="G3120" i="5"/>
  <c r="G1964" i="5"/>
  <c r="G4147" i="5"/>
  <c r="G2194" i="5"/>
  <c r="G3030" i="5"/>
  <c r="G3141" i="5"/>
  <c r="G3512" i="5"/>
  <c r="G3513" i="5"/>
  <c r="G3514" i="5"/>
  <c r="G3515" i="5"/>
  <c r="G3942" i="5"/>
  <c r="G3943" i="5"/>
  <c r="G2384" i="5"/>
  <c r="G2385" i="5"/>
  <c r="G2386" i="5"/>
  <c r="G2387" i="5"/>
  <c r="G2388" i="5"/>
  <c r="G2735" i="5"/>
  <c r="G2734" i="5"/>
  <c r="G3106" i="5"/>
  <c r="G3220" i="5"/>
  <c r="G1994" i="5"/>
  <c r="G1995" i="5"/>
  <c r="G1996" i="5"/>
  <c r="G1997" i="5"/>
  <c r="G1998" i="5"/>
  <c r="G460" i="5"/>
  <c r="G3648" i="5"/>
  <c r="G2124" i="5"/>
  <c r="G3288" i="5"/>
  <c r="G1458" i="5"/>
  <c r="G3527" i="5"/>
  <c r="G3528" i="5"/>
  <c r="G3529" i="5"/>
  <c r="G3530" i="5"/>
  <c r="G3930" i="5"/>
  <c r="G3929" i="5"/>
  <c r="G2378" i="5"/>
  <c r="G2379" i="5"/>
  <c r="G2380" i="5"/>
  <c r="G2381" i="5"/>
  <c r="G2740" i="5"/>
  <c r="G3109" i="5"/>
  <c r="G3222" i="5"/>
  <c r="G1962" i="5"/>
  <c r="G1963" i="5"/>
  <c r="G421" i="5"/>
  <c r="G3843" i="5"/>
  <c r="G3844" i="5"/>
  <c r="G3845" i="5"/>
  <c r="G2269" i="5"/>
  <c r="G2607" i="5"/>
  <c r="G2875" i="5"/>
  <c r="G3466" i="5"/>
  <c r="G3369" i="5"/>
  <c r="G1594" i="5"/>
  <c r="G1040" i="5"/>
  <c r="G3594" i="5"/>
  <c r="G3595" i="5"/>
  <c r="G2679" i="5"/>
  <c r="G2678" i="5"/>
  <c r="G2900" i="5"/>
  <c r="G3265" i="5"/>
  <c r="G1791" i="5"/>
  <c r="G3985" i="5"/>
  <c r="G2661" i="5"/>
  <c r="G3044" i="5"/>
  <c r="G3651" i="5"/>
  <c r="G3652" i="5"/>
  <c r="G3653" i="5"/>
  <c r="G3654" i="5"/>
  <c r="G4003" i="5"/>
  <c r="G2660" i="5"/>
  <c r="G3574" i="5"/>
  <c r="G3575" i="5"/>
  <c r="G3761" i="5"/>
  <c r="G3763" i="5"/>
  <c r="G3760" i="5"/>
  <c r="G3762" i="5"/>
  <c r="G2336" i="5"/>
  <c r="G2337" i="5"/>
  <c r="G2730" i="5"/>
  <c r="G2991" i="5"/>
  <c r="G3182" i="5"/>
  <c r="G3183" i="5"/>
  <c r="G1692" i="5"/>
  <c r="G3559" i="5"/>
  <c r="G3560" i="5"/>
  <c r="G3561" i="5"/>
  <c r="G4238" i="5"/>
  <c r="G4239" i="5"/>
  <c r="G4240" i="5"/>
  <c r="G4241" i="5"/>
  <c r="G4242" i="5"/>
  <c r="G4243" i="5"/>
  <c r="G4244" i="5"/>
  <c r="G4245" i="5"/>
  <c r="G4246" i="5"/>
  <c r="G2541" i="5"/>
  <c r="G2543" i="5"/>
  <c r="G2545" i="5"/>
  <c r="G2546" i="5"/>
  <c r="G2548" i="5"/>
  <c r="G2550" i="5"/>
  <c r="G2542" i="5"/>
  <c r="G2544" i="5"/>
  <c r="G2547" i="5"/>
  <c r="G2549" i="5"/>
  <c r="G2777" i="5"/>
  <c r="G2778" i="5"/>
  <c r="G2779" i="5"/>
  <c r="G2780" i="5"/>
  <c r="G3068" i="5"/>
  <c r="G3069" i="5"/>
  <c r="G3347" i="5"/>
  <c r="G1915" i="5"/>
  <c r="G1916" i="5"/>
  <c r="G1917" i="5"/>
  <c r="G1918" i="5"/>
  <c r="G1919" i="5"/>
  <c r="G1920" i="5"/>
  <c r="G163" i="5"/>
  <c r="G2265" i="5"/>
  <c r="G2665" i="5"/>
  <c r="G3316" i="5"/>
  <c r="G1653" i="5"/>
  <c r="G1257" i="5"/>
  <c r="G2908" i="5"/>
  <c r="G2217" i="5"/>
  <c r="G1888" i="5"/>
  <c r="G1271" i="5"/>
  <c r="G2712" i="5"/>
  <c r="G1890" i="5"/>
  <c r="G1891" i="5"/>
  <c r="G2084" i="5"/>
  <c r="G3086" i="5"/>
  <c r="G2461" i="5"/>
  <c r="G2462" i="5"/>
  <c r="G2463" i="5"/>
  <c r="G2008" i="5"/>
  <c r="G2258" i="5"/>
  <c r="G1664" i="5"/>
  <c r="G1665" i="5"/>
  <c r="G3497" i="5"/>
  <c r="G3715" i="5"/>
  <c r="G3713" i="5"/>
  <c r="G3714" i="5"/>
  <c r="G2091" i="5"/>
  <c r="G2589" i="5"/>
  <c r="G3235" i="5"/>
  <c r="G1753" i="5"/>
  <c r="G1754" i="5"/>
  <c r="G1755" i="5"/>
  <c r="G1756" i="5"/>
  <c r="G2219" i="5"/>
  <c r="G2220" i="5"/>
  <c r="G2697" i="5"/>
  <c r="G3277" i="5"/>
  <c r="G3681" i="5"/>
  <c r="G3682" i="5"/>
  <c r="G2204" i="5"/>
  <c r="G2205" i="5"/>
  <c r="G2206" i="5"/>
  <c r="G2207" i="5"/>
  <c r="G2208" i="5"/>
  <c r="G2710" i="5"/>
  <c r="G3091" i="5"/>
  <c r="G3270" i="5"/>
  <c r="G3420" i="5"/>
  <c r="G3269" i="5"/>
  <c r="G1901" i="5"/>
  <c r="G3608" i="5"/>
  <c r="G3968" i="5"/>
  <c r="G3967" i="5"/>
  <c r="G3969" i="5"/>
  <c r="G2498" i="5"/>
  <c r="G2682" i="5"/>
  <c r="G2496" i="5"/>
  <c r="G2497" i="5"/>
  <c r="G2499" i="5"/>
  <c r="G2894" i="5"/>
  <c r="G3263" i="5"/>
  <c r="G1788" i="5"/>
  <c r="G1789" i="5"/>
  <c r="G3679" i="5"/>
  <c r="G3680" i="5"/>
  <c r="G2221" i="5"/>
  <c r="G2700" i="5"/>
  <c r="G3094" i="5"/>
  <c r="G3279" i="5"/>
  <c r="G3408" i="5"/>
  <c r="G1878" i="5"/>
  <c r="G3828" i="5"/>
  <c r="G3829" i="5"/>
  <c r="G2094" i="5"/>
  <c r="G2095" i="5"/>
  <c r="G2096" i="5"/>
  <c r="G2572" i="5"/>
  <c r="G2909" i="5"/>
  <c r="G3232" i="5"/>
  <c r="G3385" i="5"/>
  <c r="G3384" i="5"/>
  <c r="G1720" i="5"/>
  <c r="G1721" i="5"/>
  <c r="G1478" i="5"/>
  <c r="G3601" i="5"/>
  <c r="G3600" i="5"/>
  <c r="G2484" i="5"/>
  <c r="G2486" i="5"/>
  <c r="G2487" i="5"/>
  <c r="G2687" i="5"/>
  <c r="G2485" i="5"/>
  <c r="G2890" i="5"/>
  <c r="G3255" i="5"/>
  <c r="G1796" i="5"/>
  <c r="G3496" i="5"/>
  <c r="G3795" i="5"/>
  <c r="G3796" i="5"/>
  <c r="G2250" i="5"/>
  <c r="G2671" i="5"/>
  <c r="G2885" i="5"/>
  <c r="G1649" i="5"/>
  <c r="G1406" i="5"/>
  <c r="G3487" i="5"/>
  <c r="G3489" i="5"/>
  <c r="G3488" i="5"/>
  <c r="G1638" i="5"/>
  <c r="G1639" i="5"/>
  <c r="G1405" i="5"/>
  <c r="G3778" i="5"/>
  <c r="G3779" i="5"/>
  <c r="G1633" i="5"/>
  <c r="G1634" i="5"/>
  <c r="G1635" i="5"/>
  <c r="G1636" i="5"/>
  <c r="G1637" i="5"/>
  <c r="G3565" i="5"/>
  <c r="G4247" i="5"/>
  <c r="G4248" i="5"/>
  <c r="G2537" i="5"/>
  <c r="G2539" i="5"/>
  <c r="G2538" i="5"/>
  <c r="G2540" i="5"/>
  <c r="G2806" i="5"/>
  <c r="G3065" i="5"/>
  <c r="G3066" i="5"/>
  <c r="G3339" i="5"/>
  <c r="G3627" i="5"/>
  <c r="G4193" i="5"/>
  <c r="G4194" i="5"/>
  <c r="G4195" i="5"/>
  <c r="G2422" i="5"/>
  <c r="G2425" i="5"/>
  <c r="G2426" i="5"/>
  <c r="G2649" i="5"/>
  <c r="G2423" i="5"/>
  <c r="G2424" i="5"/>
  <c r="G2427" i="5"/>
  <c r="G2428" i="5"/>
  <c r="G2975" i="5"/>
  <c r="G3297" i="5"/>
  <c r="G2043" i="5"/>
  <c r="G2044" i="5"/>
  <c r="G2045" i="5"/>
  <c r="G2046" i="5"/>
  <c r="G1378" i="5"/>
  <c r="G3862" i="5"/>
  <c r="G3861" i="5"/>
  <c r="G2311" i="5"/>
  <c r="G3356" i="5"/>
  <c r="G3357" i="5"/>
  <c r="G3359" i="5"/>
  <c r="G3477" i="5"/>
  <c r="G3358" i="5"/>
  <c r="G1626" i="5"/>
  <c r="G1627" i="5"/>
  <c r="G2283" i="5"/>
  <c r="G2284" i="5"/>
  <c r="G2285" i="5"/>
  <c r="G3363" i="5"/>
  <c r="G1319" i="5"/>
  <c r="G3556" i="5"/>
  <c r="G4257" i="5"/>
  <c r="G3346" i="5"/>
  <c r="G3072" i="5"/>
  <c r="G1936" i="5"/>
  <c r="G1937" i="5"/>
  <c r="G1938" i="5"/>
  <c r="G2415" i="5"/>
  <c r="G2416" i="5"/>
  <c r="G2417" i="5"/>
  <c r="G2959" i="5"/>
  <c r="G3170" i="5"/>
  <c r="G3587" i="5"/>
  <c r="G3733" i="5"/>
  <c r="G3736" i="5"/>
  <c r="G3734" i="5"/>
  <c r="G3735" i="5"/>
  <c r="G2345" i="5"/>
  <c r="G2717" i="5"/>
  <c r="G2716" i="5"/>
  <c r="G2981" i="5"/>
  <c r="G3192" i="5"/>
  <c r="G1681" i="5"/>
  <c r="G1682" i="5"/>
  <c r="G1683" i="5"/>
  <c r="G3623" i="5"/>
  <c r="G4180" i="5"/>
  <c r="G4181" i="5"/>
  <c r="G2375" i="5"/>
  <c r="G2644" i="5"/>
  <c r="G3304" i="5"/>
  <c r="G2964" i="5"/>
  <c r="G1977" i="5"/>
  <c r="G3495" i="5"/>
  <c r="G3787" i="5"/>
  <c r="G3789" i="5"/>
  <c r="G3786" i="5"/>
  <c r="G3788" i="5"/>
  <c r="G3790" i="5"/>
  <c r="G3791" i="5"/>
  <c r="G2252" i="5"/>
  <c r="G2664" i="5"/>
  <c r="G2886" i="5"/>
  <c r="G3312" i="5"/>
  <c r="G1661" i="5"/>
  <c r="G1662" i="5"/>
  <c r="G3824" i="5"/>
  <c r="G3823" i="5"/>
  <c r="G2576" i="5"/>
  <c r="G2905" i="5"/>
  <c r="G3227" i="5"/>
  <c r="G3388" i="5"/>
  <c r="G1723" i="5"/>
  <c r="G1447" i="5"/>
  <c r="G3660" i="5"/>
  <c r="G3661" i="5"/>
  <c r="G3175" i="5"/>
  <c r="G1734" i="5"/>
  <c r="G4045" i="5"/>
  <c r="G4047" i="5"/>
  <c r="G4046" i="5"/>
  <c r="G2234" i="5"/>
  <c r="G3164" i="5"/>
  <c r="G3399" i="5"/>
  <c r="G2862" i="5"/>
  <c r="G1778" i="5"/>
  <c r="G3494" i="5"/>
  <c r="G3772" i="5"/>
  <c r="G3773" i="5"/>
  <c r="G3313" i="5"/>
  <c r="G1248" i="5"/>
  <c r="G2579" i="5"/>
  <c r="G2580" i="5"/>
  <c r="G2911" i="5"/>
  <c r="G1724" i="5"/>
  <c r="G1725" i="5"/>
  <c r="G1726" i="5"/>
  <c r="G1320" i="5"/>
  <c r="G3567" i="5"/>
  <c r="G4221" i="5"/>
  <c r="G4222" i="5"/>
  <c r="G4223" i="5"/>
  <c r="G4224" i="5"/>
  <c r="G2563" i="5"/>
  <c r="G2565" i="5"/>
  <c r="G2567" i="5"/>
  <c r="G2564" i="5"/>
  <c r="G2566" i="5"/>
  <c r="G2785" i="5"/>
  <c r="G2786" i="5"/>
  <c r="G2787" i="5"/>
  <c r="G2788" i="5"/>
  <c r="G3073" i="5"/>
  <c r="G3335" i="5"/>
  <c r="G3337" i="5"/>
  <c r="G3336" i="5"/>
  <c r="G1943" i="5"/>
  <c r="G3647" i="5"/>
  <c r="G4015" i="5"/>
  <c r="G4013" i="5"/>
  <c r="G4014" i="5"/>
  <c r="G4016" i="5"/>
  <c r="G2614" i="5"/>
  <c r="G3015" i="5"/>
  <c r="G1824" i="5"/>
  <c r="G1563" i="5"/>
  <c r="G3633" i="5"/>
  <c r="G4185" i="5"/>
  <c r="G2470" i="5"/>
  <c r="G2647" i="5"/>
  <c r="G2969" i="5"/>
  <c r="G3309" i="5"/>
  <c r="G2033" i="5"/>
  <c r="G2034" i="5"/>
  <c r="G3626" i="5"/>
  <c r="G2925" i="5"/>
  <c r="G2848" i="5"/>
  <c r="G3301" i="5"/>
  <c r="G2070" i="5"/>
  <c r="G2071" i="5"/>
  <c r="G2072" i="5"/>
  <c r="G2922" i="5"/>
  <c r="G2839" i="5"/>
  <c r="G469" i="5"/>
  <c r="G2129" i="5"/>
  <c r="G2619" i="5"/>
  <c r="G3673" i="5"/>
  <c r="G3675" i="5"/>
  <c r="G3674" i="5"/>
  <c r="G3404" i="5"/>
  <c r="G1876" i="5"/>
  <c r="G3549" i="5"/>
  <c r="G3883" i="5"/>
  <c r="G3881" i="5"/>
  <c r="G3882" i="5"/>
  <c r="G3884" i="5"/>
  <c r="G3886" i="5"/>
  <c r="G3888" i="5"/>
  <c r="G3890" i="5"/>
  <c r="G3891" i="5"/>
  <c r="G3885" i="5"/>
  <c r="G3887" i="5"/>
  <c r="G3889" i="5"/>
  <c r="G2407" i="5"/>
  <c r="G2408" i="5"/>
  <c r="G3215" i="5"/>
  <c r="G1949" i="5"/>
  <c r="G1950" i="5"/>
  <c r="G3642" i="5"/>
  <c r="G4009" i="5"/>
  <c r="G4010" i="5"/>
  <c r="G2121" i="5"/>
  <c r="G2617" i="5"/>
  <c r="G3016" i="5"/>
  <c r="G3292" i="5"/>
  <c r="G1816" i="5"/>
  <c r="G1817" i="5"/>
  <c r="G1818" i="5"/>
  <c r="G1367" i="5"/>
  <c r="G3643" i="5"/>
  <c r="G4012" i="5"/>
  <c r="G2125" i="5"/>
  <c r="G2639" i="5"/>
  <c r="G3014" i="5"/>
  <c r="G3284" i="5"/>
  <c r="G1804" i="5"/>
  <c r="G3492" i="5"/>
  <c r="G2672" i="5"/>
  <c r="G1643" i="5"/>
  <c r="G1644" i="5"/>
  <c r="G1645" i="5"/>
  <c r="G1646" i="5"/>
  <c r="G1586" i="5"/>
  <c r="G2939" i="5"/>
  <c r="G1763" i="5"/>
  <c r="G1764" i="5"/>
  <c r="G1765" i="5"/>
  <c r="G1766" i="5"/>
  <c r="G2704" i="5"/>
  <c r="G1892" i="5"/>
  <c r="G1893" i="5"/>
  <c r="G253" i="5"/>
  <c r="G2395" i="5"/>
  <c r="G2396" i="5"/>
  <c r="G2397" i="5"/>
  <c r="G317" i="5"/>
  <c r="G3614" i="5"/>
  <c r="G2483" i="5"/>
  <c r="G2957" i="5"/>
  <c r="G2048" i="5"/>
  <c r="G2049" i="5"/>
  <c r="G2793" i="5"/>
  <c r="G2794" i="5"/>
  <c r="G2795" i="5"/>
  <c r="G3075" i="5"/>
  <c r="G3342" i="5"/>
  <c r="G1002" i="5"/>
  <c r="G3971" i="5"/>
  <c r="G2897" i="5"/>
  <c r="G3258" i="5"/>
  <c r="G1785" i="5"/>
  <c r="G1786" i="5"/>
  <c r="G773" i="5"/>
  <c r="G2531" i="5"/>
  <c r="G2530" i="5"/>
  <c r="G1944" i="5"/>
  <c r="G1945" i="5"/>
  <c r="G3620" i="5"/>
  <c r="G3619" i="5"/>
  <c r="G4175" i="5"/>
  <c r="G4176" i="5"/>
  <c r="G4177" i="5"/>
  <c r="G2971" i="5"/>
  <c r="G2030" i="5"/>
  <c r="G2031" i="5"/>
  <c r="G2831" i="5"/>
  <c r="G3038" i="5"/>
  <c r="G3140" i="5"/>
  <c r="G4094" i="5"/>
  <c r="G2867" i="5"/>
  <c r="G2945" i="5"/>
  <c r="G3825" i="5"/>
  <c r="G3827" i="5"/>
  <c r="G3826" i="5"/>
  <c r="G2575" i="5"/>
  <c r="G2910" i="5"/>
  <c r="G3233" i="5"/>
  <c r="G2075" i="5"/>
  <c r="G4151" i="5"/>
  <c r="G2828" i="5"/>
  <c r="G3459" i="5"/>
  <c r="G1860" i="5"/>
  <c r="G4049" i="5"/>
  <c r="G4051" i="5"/>
  <c r="G4052" i="5"/>
  <c r="G4048" i="5"/>
  <c r="G4050" i="5"/>
  <c r="G2237" i="5"/>
  <c r="G2238" i="5"/>
  <c r="G2239" i="5"/>
  <c r="G2240" i="5"/>
  <c r="G2241" i="5"/>
  <c r="G2936" i="5"/>
  <c r="G2935" i="5"/>
  <c r="G1761" i="5"/>
  <c r="G1762" i="5"/>
  <c r="G1593" i="5"/>
  <c r="G4078" i="5"/>
  <c r="G4077" i="5"/>
  <c r="G2246" i="5"/>
  <c r="G2866" i="5"/>
  <c r="G2946" i="5"/>
  <c r="G3403" i="5"/>
  <c r="G1775" i="5"/>
  <c r="G3637" i="5"/>
  <c r="G4024" i="5"/>
  <c r="G4025" i="5"/>
  <c r="G4026" i="5"/>
  <c r="G4027" i="5"/>
  <c r="G4028" i="5"/>
  <c r="G4029" i="5"/>
  <c r="G4030" i="5"/>
  <c r="G2115" i="5"/>
  <c r="G2116" i="5"/>
  <c r="G2117" i="5"/>
  <c r="G2118" i="5"/>
  <c r="G2618" i="5"/>
  <c r="G3003" i="5"/>
  <c r="G3004" i="5"/>
  <c r="G1808" i="5"/>
  <c r="G1809" i="5"/>
  <c r="G688" i="5"/>
  <c r="G3511" i="5"/>
  <c r="G3718" i="5"/>
  <c r="G3721" i="5"/>
  <c r="G3724" i="5"/>
  <c r="G3716" i="5"/>
  <c r="G3717" i="5"/>
  <c r="G3719" i="5"/>
  <c r="G3720" i="5"/>
  <c r="G3722" i="5"/>
  <c r="G3723" i="5"/>
  <c r="G2587" i="5"/>
  <c r="G3088" i="5"/>
  <c r="G3248" i="5"/>
  <c r="G1748" i="5"/>
  <c r="G1749" i="5"/>
  <c r="G1750" i="5"/>
  <c r="G1561" i="5"/>
  <c r="G3630" i="5"/>
  <c r="G4168" i="5"/>
  <c r="G4169" i="5"/>
  <c r="G4170" i="5"/>
  <c r="G4171" i="5"/>
  <c r="G4172" i="5"/>
  <c r="G2466" i="5"/>
  <c r="G2468" i="5"/>
  <c r="G2467" i="5"/>
  <c r="G2469" i="5"/>
  <c r="G2834" i="5"/>
  <c r="G2913" i="5"/>
  <c r="G3302" i="5"/>
  <c r="G2833" i="5"/>
  <c r="G2021" i="5"/>
  <c r="G2022" i="5"/>
  <c r="G2023" i="5"/>
  <c r="G2024" i="5"/>
  <c r="G2025" i="5"/>
  <c r="G3566" i="5"/>
  <c r="G2464" i="5"/>
  <c r="G2465" i="5"/>
  <c r="G3062" i="5"/>
  <c r="G3063" i="5"/>
  <c r="G3344" i="5"/>
  <c r="G2057" i="5"/>
  <c r="G2058" i="5"/>
  <c r="G1010" i="5"/>
  <c r="G3577" i="5"/>
  <c r="G3578" i="5"/>
  <c r="G3745" i="5"/>
  <c r="G2328" i="5"/>
  <c r="G2731" i="5"/>
  <c r="G3189" i="5"/>
  <c r="G2995" i="5"/>
  <c r="G1708" i="5"/>
  <c r="G2278" i="5"/>
  <c r="G2279" i="5"/>
  <c r="G2280" i="5"/>
  <c r="G2804" i="5"/>
  <c r="G2805" i="5"/>
  <c r="G3076" i="5"/>
  <c r="G3331" i="5"/>
  <c r="G4149" i="5"/>
  <c r="G2173" i="5"/>
  <c r="G2174" i="5"/>
  <c r="G3036" i="5"/>
  <c r="G3151" i="5"/>
  <c r="G3433" i="5"/>
  <c r="G2827" i="5"/>
  <c r="G1852" i="5"/>
  <c r="G1566" i="5"/>
  <c r="G2437" i="5"/>
  <c r="G2439" i="5"/>
  <c r="G2438" i="5"/>
  <c r="G2440" i="5"/>
  <c r="G2067" i="5"/>
  <c r="G2190" i="5"/>
  <c r="G2191" i="5"/>
  <c r="G2192" i="5"/>
  <c r="G2193" i="5"/>
  <c r="G3134" i="5"/>
  <c r="G3663" i="5"/>
  <c r="G3662" i="5"/>
  <c r="G2659" i="5"/>
  <c r="G1741" i="5"/>
  <c r="G2658" i="5"/>
  <c r="G3051" i="5"/>
  <c r="G1738" i="5"/>
  <c r="G1739" i="5"/>
  <c r="G3689" i="5"/>
  <c r="G2222" i="5"/>
  <c r="G2703" i="5"/>
  <c r="G3090" i="5"/>
  <c r="G3413" i="5"/>
  <c r="G3089" i="5"/>
  <c r="G3278" i="5"/>
  <c r="G1877" i="5"/>
  <c r="G3774" i="5"/>
  <c r="G3775" i="5"/>
  <c r="G3776" i="5"/>
  <c r="G2670" i="5"/>
  <c r="G3321" i="5"/>
  <c r="G3484" i="5"/>
  <c r="G1632" i="5"/>
  <c r="G1318" i="5"/>
  <c r="G3553" i="5"/>
  <c r="G3554" i="5"/>
  <c r="G4225" i="5"/>
  <c r="G4226" i="5"/>
  <c r="G4227" i="5"/>
  <c r="G4228" i="5"/>
  <c r="G4229" i="5"/>
  <c r="G2518" i="5"/>
  <c r="G2520" i="5"/>
  <c r="G2519" i="5"/>
  <c r="G2771" i="5"/>
  <c r="G2772" i="5"/>
  <c r="G2773" i="5"/>
  <c r="G2774" i="5"/>
  <c r="G2775" i="5"/>
  <c r="G2776" i="5"/>
  <c r="G3059" i="5"/>
  <c r="G3058" i="5"/>
  <c r="G3345" i="5"/>
  <c r="G1926" i="5"/>
  <c r="G3599" i="5"/>
  <c r="G3597" i="5"/>
  <c r="G3598" i="5"/>
  <c r="G2694" i="5"/>
  <c r="G3253" i="5"/>
  <c r="G2887" i="5"/>
  <c r="G1398" i="5"/>
  <c r="G3851" i="5"/>
  <c r="G3853" i="5"/>
  <c r="G3850" i="5"/>
  <c r="G3852" i="5"/>
  <c r="G3854" i="5"/>
  <c r="G2610" i="5"/>
  <c r="G2878" i="5"/>
  <c r="G3354" i="5"/>
  <c r="G1600" i="5"/>
  <c r="G1601" i="5"/>
  <c r="G1602" i="5"/>
  <c r="G3664" i="5"/>
  <c r="G3666" i="5"/>
  <c r="G3665" i="5"/>
  <c r="G3995" i="5"/>
  <c r="G3997" i="5"/>
  <c r="G3998" i="5"/>
  <c r="G4000" i="5"/>
  <c r="G3996" i="5"/>
  <c r="G3999" i="5"/>
  <c r="G2409" i="5"/>
  <c r="G2656" i="5"/>
  <c r="G3043" i="5"/>
  <c r="G3168" i="5"/>
  <c r="G3042" i="5"/>
  <c r="G3169" i="5"/>
  <c r="G1735" i="5"/>
  <c r="G1736" i="5"/>
  <c r="G1737" i="5"/>
  <c r="G3604" i="5"/>
  <c r="G2681" i="5"/>
  <c r="G2888" i="5"/>
  <c r="G3259" i="5"/>
  <c r="G2175" i="5"/>
  <c r="G2176" i="5"/>
  <c r="G2177" i="5"/>
  <c r="G2178" i="5"/>
  <c r="G2179" i="5"/>
  <c r="G2180" i="5"/>
  <c r="G2825" i="5"/>
  <c r="G3025" i="5"/>
  <c r="G3131" i="5"/>
  <c r="G3461" i="5"/>
  <c r="G3026" i="5"/>
  <c r="G1843" i="5"/>
  <c r="G4060" i="5"/>
  <c r="G4062" i="5"/>
  <c r="G4063" i="5"/>
  <c r="G4065" i="5"/>
  <c r="G4059" i="5"/>
  <c r="G4061" i="5"/>
  <c r="G4064" i="5"/>
  <c r="G4066" i="5"/>
  <c r="G2232" i="5"/>
  <c r="G2860" i="5"/>
  <c r="G3154" i="5"/>
  <c r="G3156" i="5"/>
  <c r="G3157" i="5"/>
  <c r="G3394" i="5"/>
  <c r="G3395" i="5"/>
  <c r="G2938" i="5"/>
  <c r="G3155" i="5"/>
  <c r="G3393" i="5"/>
  <c r="G3396" i="5"/>
  <c r="G2256" i="5"/>
  <c r="G1648" i="5"/>
  <c r="G4098" i="5"/>
  <c r="G4097" i="5"/>
  <c r="G2160" i="5"/>
  <c r="G2161" i="5"/>
  <c r="G2162" i="5"/>
  <c r="G2163" i="5"/>
  <c r="G2164" i="5"/>
  <c r="G2165" i="5"/>
  <c r="G2693" i="5"/>
  <c r="G3145" i="5"/>
  <c r="G3422" i="5"/>
  <c r="G3424" i="5"/>
  <c r="G3425" i="5"/>
  <c r="G3423" i="5"/>
  <c r="G1841" i="5"/>
  <c r="G3584" i="5"/>
  <c r="G3747" i="5"/>
  <c r="G3748" i="5"/>
  <c r="G3749" i="5"/>
  <c r="G3750" i="5"/>
  <c r="G3585" i="5"/>
  <c r="G3586" i="5"/>
  <c r="G3752" i="5"/>
  <c r="G3751" i="5"/>
  <c r="G2314" i="5"/>
  <c r="G2315" i="5"/>
  <c r="G2316" i="5"/>
  <c r="G2719" i="5"/>
  <c r="G3178" i="5"/>
  <c r="G3179" i="5"/>
  <c r="G2990" i="5"/>
  <c r="G1689" i="5"/>
  <c r="G1690" i="5"/>
  <c r="G1691" i="5"/>
  <c r="G1289" i="5"/>
  <c r="G3504" i="5"/>
  <c r="G3698" i="5"/>
  <c r="G3697" i="5"/>
  <c r="G3699" i="5"/>
  <c r="G2085" i="5"/>
  <c r="G2086" i="5"/>
  <c r="G2087" i="5"/>
  <c r="G2088" i="5"/>
  <c r="G2089" i="5"/>
  <c r="G2090" i="5"/>
  <c r="G2594" i="5"/>
  <c r="G3082" i="5"/>
  <c r="G3241" i="5"/>
  <c r="G1746" i="5"/>
  <c r="G1747" i="5"/>
  <c r="G835" i="5"/>
  <c r="G2214" i="5"/>
  <c r="G1883" i="5"/>
  <c r="G2211" i="5"/>
  <c r="G2706" i="5"/>
  <c r="G3271" i="5"/>
  <c r="G1862" i="5"/>
  <c r="G4043" i="5"/>
  <c r="G2633" i="5"/>
  <c r="G3009" i="5"/>
  <c r="G3296" i="5"/>
  <c r="G3545" i="5"/>
  <c r="G3917" i="5"/>
  <c r="G2364" i="5"/>
  <c r="G2365" i="5"/>
  <c r="G2366" i="5"/>
  <c r="G2367" i="5"/>
  <c r="G2368" i="5"/>
  <c r="G2736" i="5"/>
  <c r="G3119" i="5"/>
  <c r="G3207" i="5"/>
  <c r="G3209" i="5"/>
  <c r="G3118" i="5"/>
  <c r="G3208" i="5"/>
  <c r="G1980" i="5"/>
  <c r="G2286" i="5"/>
  <c r="G2287" i="5"/>
  <c r="G2288" i="5"/>
  <c r="G2289" i="5"/>
  <c r="G2290" i="5"/>
  <c r="G2291" i="5"/>
  <c r="G2613" i="5"/>
  <c r="G3368" i="5"/>
  <c r="G3480" i="5"/>
  <c r="G2871" i="5"/>
  <c r="G1603" i="5"/>
  <c r="G1377" i="5"/>
  <c r="G3866" i="5"/>
  <c r="G3863" i="5"/>
  <c r="G3864" i="5"/>
  <c r="G3865" i="5"/>
  <c r="G3867" i="5"/>
  <c r="G2295" i="5"/>
  <c r="G2296" i="5"/>
  <c r="G2297" i="5"/>
  <c r="G2298" i="5"/>
  <c r="G2299" i="5"/>
  <c r="G2300" i="5"/>
  <c r="G2301" i="5"/>
  <c r="G2302" i="5"/>
  <c r="G2303" i="5"/>
  <c r="G2304" i="5"/>
  <c r="G2599" i="5"/>
  <c r="G3463" i="5"/>
  <c r="G3464" i="5"/>
  <c r="G3462" i="5"/>
  <c r="G1628" i="5"/>
  <c r="G1045" i="5"/>
  <c r="G2507" i="5"/>
  <c r="G2691" i="5"/>
  <c r="G2508" i="5"/>
  <c r="G1792" i="5"/>
  <c r="G2724" i="5"/>
  <c r="G2992" i="5"/>
  <c r="G1624" i="5"/>
  <c r="G1799" i="5"/>
  <c r="G1800" i="5"/>
  <c r="G165" i="5"/>
  <c r="G2259" i="5"/>
  <c r="G1651" i="5"/>
  <c r="G1652" i="5"/>
  <c r="G1190" i="5"/>
  <c r="G3531" i="5"/>
  <c r="G3902" i="5"/>
  <c r="G3903" i="5"/>
  <c r="G3901" i="5"/>
  <c r="G2382" i="5"/>
  <c r="G2738" i="5"/>
  <c r="G2739" i="5"/>
  <c r="G3193" i="5"/>
  <c r="G3110" i="5"/>
  <c r="G1961" i="5"/>
  <c r="G2480" i="5"/>
  <c r="G2037" i="5"/>
  <c r="G2685" i="5"/>
  <c r="G3264" i="5"/>
  <c r="G2899" i="5"/>
  <c r="G793" i="5"/>
  <c r="G2166" i="5"/>
  <c r="G3380" i="5"/>
  <c r="G2836" i="5"/>
  <c r="G2708" i="5"/>
  <c r="G3415" i="5"/>
  <c r="G1900" i="5"/>
  <c r="G4153" i="5"/>
  <c r="G2195" i="5"/>
  <c r="G2196" i="5"/>
  <c r="G2197" i="5"/>
  <c r="G2198" i="5"/>
  <c r="G3031" i="5"/>
  <c r="G2420" i="5"/>
  <c r="G2419" i="5"/>
  <c r="G1314" i="5"/>
  <c r="G2802" i="5"/>
  <c r="G2803" i="5"/>
  <c r="G1909" i="5"/>
  <c r="G2228" i="5"/>
  <c r="G1872" i="5"/>
  <c r="G1873" i="5"/>
  <c r="G2254" i="5"/>
  <c r="G3322" i="5"/>
  <c r="G3485" i="5"/>
  <c r="G1669" i="5"/>
  <c r="G3521" i="5"/>
  <c r="G3522" i="5"/>
  <c r="G3523" i="5"/>
  <c r="G3524" i="5"/>
  <c r="G3905" i="5"/>
  <c r="G3904" i="5"/>
  <c r="G2398" i="5"/>
  <c r="G2399" i="5"/>
  <c r="G2400" i="5"/>
  <c r="G2752" i="5"/>
  <c r="G3113" i="5"/>
  <c r="G3213" i="5"/>
  <c r="G3214" i="5"/>
  <c r="G1981" i="5"/>
  <c r="G1982" i="5"/>
  <c r="G1316" i="5"/>
  <c r="G4250" i="5"/>
  <c r="G4251" i="5"/>
  <c r="G4252" i="5"/>
  <c r="G4253" i="5"/>
  <c r="G3928" i="5"/>
  <c r="G2370" i="5"/>
  <c r="G2612" i="5"/>
  <c r="G2747" i="5"/>
  <c r="G2748" i="5"/>
  <c r="G3112" i="5"/>
  <c r="G3217" i="5"/>
  <c r="G1987" i="5"/>
  <c r="G3509" i="5"/>
  <c r="G3729" i="5"/>
  <c r="G3730" i="5"/>
  <c r="G3731" i="5"/>
  <c r="G3732" i="5"/>
  <c r="G2076" i="5"/>
  <c r="G2077" i="5"/>
  <c r="G2078" i="5"/>
  <c r="G2593" i="5"/>
  <c r="G3079" i="5"/>
  <c r="G3078" i="5"/>
  <c r="G3236" i="5"/>
  <c r="G1743" i="5"/>
  <c r="G1744" i="5"/>
  <c r="G1445" i="5"/>
  <c r="G3669" i="5"/>
  <c r="G4002" i="5"/>
  <c r="G4001" i="5"/>
  <c r="G2412" i="5"/>
  <c r="G2413" i="5"/>
  <c r="G2657" i="5"/>
  <c r="G3052" i="5"/>
  <c r="G3172" i="5"/>
  <c r="G1742" i="5"/>
  <c r="G873" i="5"/>
  <c r="G1583" i="5"/>
  <c r="G1059" i="5"/>
  <c r="G1568" i="5"/>
  <c r="G1053" i="5"/>
  <c r="G1567" i="5"/>
  <c r="G1578" i="5"/>
  <c r="G1574" i="5"/>
  <c r="G1577" i="5"/>
  <c r="G1580" i="5"/>
  <c r="G1576" i="5"/>
  <c r="G1579" i="5"/>
  <c r="G1575" i="5"/>
  <c r="G864" i="5"/>
  <c r="G1572" i="5"/>
  <c r="G599" i="5"/>
  <c r="G1569" i="5"/>
  <c r="G1058" i="5"/>
  <c r="G1591" i="5"/>
  <c r="G1057" i="5"/>
  <c r="G1581" i="5"/>
  <c r="G855" i="5"/>
  <c r="G1585" i="5"/>
  <c r="G1055" i="5"/>
  <c r="G1588" i="5"/>
  <c r="G1023" i="5"/>
  <c r="G1497" i="5"/>
  <c r="G1041" i="5"/>
  <c r="G1479" i="5"/>
  <c r="G1094" i="5"/>
  <c r="G1545" i="5"/>
  <c r="G1101" i="5"/>
  <c r="G1552" i="5"/>
  <c r="G1022" i="5"/>
  <c r="G1503" i="5"/>
  <c r="G1502" i="5"/>
  <c r="G1501" i="5"/>
  <c r="G1500" i="5"/>
  <c r="G1476" i="5"/>
  <c r="G1475" i="5"/>
  <c r="G1491" i="5"/>
  <c r="G1490" i="5"/>
  <c r="G908" i="5"/>
  <c r="G1484" i="5"/>
  <c r="G92" i="5"/>
  <c r="G1512" i="5"/>
  <c r="G1092" i="5"/>
  <c r="G1535" i="5"/>
  <c r="G1527" i="5"/>
  <c r="G1529" i="5"/>
  <c r="G1528" i="5"/>
  <c r="G1036" i="5"/>
  <c r="G1517" i="5"/>
  <c r="G1516" i="5"/>
  <c r="G1518" i="5"/>
  <c r="G891" i="5"/>
  <c r="G1477" i="5"/>
  <c r="G1078" i="5"/>
  <c r="G1564" i="5"/>
  <c r="G1565" i="5"/>
  <c r="G950" i="5"/>
  <c r="G1549" i="5"/>
  <c r="G1031" i="5"/>
  <c r="G1521" i="5"/>
  <c r="G1520" i="5"/>
  <c r="G1523" i="5"/>
  <c r="G1519" i="5"/>
  <c r="G1522" i="5"/>
  <c r="G1039" i="5"/>
  <c r="G1530" i="5"/>
  <c r="G1038" i="5"/>
  <c r="G1531" i="5"/>
  <c r="G1093" i="5"/>
  <c r="G1547" i="5"/>
  <c r="G1044" i="5"/>
  <c r="G1489" i="5"/>
  <c r="G1488" i="5"/>
  <c r="G1487" i="5"/>
  <c r="G1486" i="5"/>
  <c r="G1097" i="5"/>
  <c r="G1560" i="5"/>
  <c r="G1028" i="5"/>
  <c r="G1526" i="5"/>
  <c r="G1024" i="5"/>
  <c r="G1498" i="5"/>
  <c r="G1534" i="5"/>
  <c r="G1533" i="5"/>
  <c r="G1034" i="5"/>
  <c r="G1492" i="5"/>
  <c r="G1513" i="5"/>
  <c r="G1515" i="5"/>
  <c r="G1514" i="5"/>
  <c r="G1026" i="5"/>
  <c r="G1507" i="5"/>
  <c r="G1510" i="5"/>
  <c r="G1506" i="5"/>
  <c r="G1509" i="5"/>
  <c r="G1505" i="5"/>
  <c r="G1508" i="5"/>
  <c r="G1504" i="5"/>
  <c r="G1073" i="5"/>
  <c r="G1543" i="5"/>
  <c r="G1030" i="5"/>
  <c r="G1525" i="5"/>
  <c r="G1089" i="5"/>
  <c r="G1537" i="5"/>
  <c r="G1536" i="5"/>
  <c r="G1539" i="5"/>
  <c r="G1538" i="5"/>
  <c r="G923" i="5"/>
  <c r="G1548" i="5"/>
  <c r="G352" i="5"/>
  <c r="G1532" i="5"/>
  <c r="G947" i="5"/>
  <c r="G1550" i="5"/>
  <c r="G1049" i="5"/>
  <c r="G1481" i="5"/>
  <c r="G1483" i="5"/>
  <c r="G1482" i="5"/>
  <c r="G1086" i="5"/>
  <c r="G1546" i="5"/>
  <c r="G1027" i="5"/>
  <c r="G1493" i="5"/>
  <c r="G1496" i="5"/>
  <c r="G1495" i="5"/>
  <c r="G1494" i="5"/>
  <c r="G1074" i="5"/>
  <c r="G1558" i="5"/>
  <c r="G1191" i="5"/>
  <c r="G1541" i="5"/>
  <c r="G1540" i="5"/>
  <c r="G1542" i="5"/>
  <c r="G1072" i="5"/>
  <c r="G1544" i="5"/>
  <c r="G911" i="5"/>
  <c r="G1485" i="5"/>
  <c r="G1557" i="5"/>
  <c r="G1556" i="5"/>
  <c r="G1020" i="5"/>
  <c r="G1344" i="5"/>
  <c r="G1213" i="5"/>
  <c r="G1359" i="5"/>
  <c r="G1215" i="5"/>
  <c r="G1354" i="5"/>
  <c r="G1353" i="5"/>
  <c r="G1355" i="5"/>
  <c r="G1114" i="5"/>
  <c r="G1386" i="5"/>
  <c r="G1103" i="5"/>
  <c r="G1390" i="5"/>
  <c r="G1152" i="5"/>
  <c r="G1444" i="5"/>
  <c r="G1428" i="5"/>
  <c r="G1429" i="5"/>
  <c r="G1221" i="5"/>
  <c r="G1425" i="5"/>
  <c r="G1187" i="5"/>
  <c r="G1454" i="5"/>
  <c r="G1104" i="5"/>
  <c r="G1396" i="5"/>
  <c r="G1395" i="5"/>
  <c r="G1394" i="5"/>
  <c r="G458" i="5"/>
  <c r="G1364" i="5"/>
  <c r="G1228" i="5"/>
  <c r="G1418" i="5"/>
  <c r="G1224" i="5"/>
  <c r="G1404" i="5"/>
  <c r="G1186" i="5"/>
  <c r="G1460" i="5"/>
  <c r="G1179" i="5"/>
  <c r="G1464" i="5"/>
  <c r="G1174" i="5"/>
  <c r="G1453" i="5"/>
  <c r="G1212" i="5"/>
  <c r="G1350" i="5"/>
  <c r="G1349" i="5"/>
  <c r="G1342" i="5"/>
  <c r="G1338" i="5"/>
  <c r="G1341" i="5"/>
  <c r="G1337" i="5"/>
  <c r="G1340" i="5"/>
  <c r="G1339" i="5"/>
  <c r="G1216" i="5"/>
  <c r="G1352" i="5"/>
  <c r="G1351" i="5"/>
  <c r="G1107" i="5"/>
  <c r="G1382" i="5"/>
  <c r="G1385" i="5"/>
  <c r="G1383" i="5"/>
  <c r="G1384" i="5"/>
  <c r="G1008" i="5"/>
  <c r="G1347" i="5"/>
  <c r="G1348" i="5"/>
  <c r="G1243" i="5"/>
  <c r="G1356" i="5"/>
  <c r="G1112" i="5"/>
  <c r="G1387" i="5"/>
  <c r="G1388" i="5"/>
  <c r="G1357" i="5"/>
  <c r="G1358" i="5"/>
  <c r="G1178" i="5"/>
  <c r="G1467" i="5"/>
  <c r="G1466" i="5"/>
  <c r="G1465" i="5"/>
  <c r="G1183" i="5"/>
  <c r="G1474" i="5"/>
  <c r="G1171" i="5"/>
  <c r="G1451" i="5"/>
  <c r="G1229" i="5"/>
  <c r="G1421" i="5"/>
  <c r="G1420" i="5"/>
  <c r="G1182" i="5"/>
  <c r="G1456" i="5"/>
  <c r="G1457" i="5"/>
  <c r="G967" i="5"/>
  <c r="G1381" i="5"/>
  <c r="G1380" i="5"/>
  <c r="G1113" i="5"/>
  <c r="G1399" i="5"/>
  <c r="G1210" i="5"/>
  <c r="G1368" i="5"/>
  <c r="G1471" i="5"/>
  <c r="G1472" i="5"/>
  <c r="G1473" i="5"/>
  <c r="G1222" i="5"/>
  <c r="G1413" i="5"/>
  <c r="G1226" i="5"/>
  <c r="G1402" i="5"/>
  <c r="G1401" i="5"/>
  <c r="G1173" i="5"/>
  <c r="G1462" i="5"/>
  <c r="G1156" i="5"/>
  <c r="G1446" i="5"/>
  <c r="G1175" i="5"/>
  <c r="G1452" i="5"/>
  <c r="G532" i="5"/>
  <c r="G1434" i="5"/>
  <c r="G399" i="5"/>
  <c r="G1397" i="5"/>
  <c r="G434" i="5"/>
  <c r="G1374" i="5"/>
  <c r="G1376" i="5"/>
  <c r="G1375" i="5"/>
  <c r="G1108" i="5"/>
  <c r="G1370" i="5"/>
  <c r="G1366" i="5"/>
  <c r="G1365" i="5"/>
  <c r="G534" i="5"/>
  <c r="G1436" i="5"/>
  <c r="G1435" i="5"/>
  <c r="G887" i="5"/>
  <c r="G1450" i="5"/>
  <c r="G1438" i="5"/>
  <c r="G1439" i="5"/>
  <c r="G1437" i="5"/>
  <c r="G1440" i="5"/>
  <c r="G1172" i="5"/>
  <c r="G1461" i="5"/>
  <c r="G1227" i="5"/>
  <c r="G1422" i="5"/>
  <c r="G1427" i="5"/>
  <c r="G1426" i="5"/>
  <c r="G898" i="5"/>
  <c r="G1470" i="5"/>
  <c r="G1469" i="5"/>
  <c r="G1468" i="5"/>
  <c r="G1181" i="5"/>
  <c r="G1463" i="5"/>
  <c r="G168" i="5"/>
  <c r="G1408" i="5"/>
  <c r="G1363" i="5"/>
  <c r="G1362" i="5"/>
  <c r="G1442" i="5"/>
  <c r="G1441" i="5"/>
  <c r="G1225" i="5"/>
  <c r="G1403" i="5"/>
  <c r="G179" i="5"/>
  <c r="G1415" i="5"/>
  <c r="G1416" i="5"/>
  <c r="G1417" i="5"/>
  <c r="G968" i="5"/>
  <c r="G1373" i="5"/>
  <c r="G1372" i="5"/>
  <c r="G1371" i="5"/>
  <c r="G1180" i="5"/>
  <c r="G1455" i="5"/>
  <c r="G1219" i="5"/>
  <c r="G1412" i="5"/>
  <c r="G1334" i="5"/>
  <c r="G1333" i="5"/>
  <c r="G1431" i="5"/>
  <c r="G1430" i="5"/>
  <c r="G1176" i="5"/>
  <c r="G1459" i="5"/>
  <c r="G1003" i="5"/>
  <c r="G1335" i="5"/>
  <c r="G1336" i="5"/>
  <c r="G1230" i="5"/>
  <c r="G1424" i="5"/>
  <c r="G1220" i="5"/>
  <c r="G1423" i="5"/>
  <c r="G428" i="5"/>
  <c r="G1392" i="5"/>
  <c r="G1393" i="5"/>
  <c r="G1391" i="5"/>
  <c r="G1000" i="5"/>
  <c r="G1013" i="5"/>
  <c r="G1331" i="5"/>
  <c r="G999" i="5"/>
  <c r="G1326" i="5"/>
  <c r="G1325" i="5"/>
  <c r="G1324" i="5"/>
  <c r="G1327" i="5"/>
  <c r="G1208" i="5"/>
  <c r="G1323" i="5"/>
  <c r="G763" i="5"/>
  <c r="G1321" i="5"/>
  <c r="G1207" i="5"/>
  <c r="G1304" i="5"/>
  <c r="G1302" i="5"/>
  <c r="G1303" i="5"/>
  <c r="G1291" i="5"/>
  <c r="G1290" i="5"/>
  <c r="G1284" i="5"/>
  <c r="G1198" i="5"/>
  <c r="G1296" i="5"/>
  <c r="G1300" i="5"/>
  <c r="G1297" i="5"/>
  <c r="G1301" i="5"/>
  <c r="G1294" i="5"/>
  <c r="G1298" i="5"/>
  <c r="G1299" i="5"/>
  <c r="G1295" i="5"/>
  <c r="G1160" i="5"/>
  <c r="G1288" i="5"/>
  <c r="G1209" i="5"/>
  <c r="G1308" i="5"/>
  <c r="G1164" i="5"/>
  <c r="G1292" i="5"/>
  <c r="G1293" i="5"/>
  <c r="G1166" i="5"/>
  <c r="G1285" i="5"/>
  <c r="G1286" i="5"/>
  <c r="G1192" i="5"/>
  <c r="G1317" i="5"/>
  <c r="G115" i="5"/>
  <c r="G1315" i="5"/>
  <c r="G107" i="5"/>
  <c r="G1309" i="5"/>
  <c r="G1310" i="5"/>
  <c r="G1206" i="5"/>
  <c r="G1305" i="5"/>
  <c r="G1307" i="5"/>
  <c r="G1306" i="5"/>
  <c r="G1127" i="5"/>
  <c r="G1270" i="5"/>
  <c r="G499" i="5"/>
  <c r="G1260" i="5"/>
  <c r="G1125" i="5"/>
  <c r="G1282" i="5"/>
  <c r="G1129" i="5"/>
  <c r="G1275" i="5"/>
  <c r="G1133" i="5"/>
  <c r="G1266" i="5"/>
  <c r="G846" i="5"/>
  <c r="G1280" i="5"/>
  <c r="G1281" i="5"/>
  <c r="G1123" i="5"/>
  <c r="G1262" i="5"/>
  <c r="G485" i="5"/>
  <c r="G1267" i="5"/>
  <c r="G845" i="5"/>
  <c r="G1277" i="5"/>
  <c r="G1278" i="5"/>
  <c r="G1279" i="5"/>
  <c r="G1276" i="5"/>
  <c r="G1128" i="5"/>
  <c r="G1273" i="5"/>
  <c r="G1274" i="5"/>
  <c r="G1272" i="5"/>
  <c r="G489" i="5"/>
  <c r="G1259" i="5"/>
  <c r="G1122" i="5"/>
  <c r="G1263" i="5"/>
  <c r="G515" i="5"/>
  <c r="G1261" i="5"/>
  <c r="G830" i="5"/>
  <c r="G1258" i="5"/>
  <c r="G831" i="5"/>
  <c r="G1283" i="5"/>
  <c r="G1233" i="5"/>
  <c r="G1245" i="5"/>
  <c r="G1235" i="5"/>
  <c r="G1251" i="5"/>
  <c r="G1252" i="5"/>
  <c r="G558" i="5"/>
  <c r="G1255" i="5"/>
  <c r="G1253" i="5"/>
  <c r="G1254" i="5"/>
  <c r="G1239" i="5"/>
  <c r="G1256" i="5"/>
  <c r="G1241" i="5"/>
  <c r="G1244" i="5"/>
  <c r="G1247" i="5"/>
  <c r="G1246" i="5"/>
  <c r="G1240" i="5"/>
  <c r="G1249" i="5"/>
  <c r="G1250" i="5"/>
  <c r="G494" i="5"/>
  <c r="G496" i="5"/>
  <c r="G279" i="5"/>
  <c r="G280" i="5"/>
  <c r="G598" i="5"/>
  <c r="G475" i="5"/>
  <c r="G491" i="5"/>
  <c r="G526" i="5"/>
  <c r="G1154" i="5"/>
  <c r="G1155" i="5"/>
  <c r="G757" i="5"/>
  <c r="G1196" i="5"/>
  <c r="G1195" i="5"/>
  <c r="G880" i="5"/>
  <c r="G1185" i="5"/>
  <c r="G906" i="5"/>
  <c r="G1046" i="5"/>
  <c r="G711" i="5"/>
  <c r="G1135" i="5"/>
  <c r="G1132" i="5"/>
  <c r="G1131" i="5"/>
  <c r="G902" i="5"/>
  <c r="G1052" i="5"/>
  <c r="G969" i="5"/>
  <c r="G1117" i="5"/>
  <c r="G975" i="5"/>
  <c r="G1102" i="5"/>
  <c r="G828" i="5"/>
  <c r="G1126" i="5"/>
  <c r="G240" i="5"/>
  <c r="G1184" i="5"/>
  <c r="G781" i="5"/>
  <c r="G1032" i="5"/>
  <c r="G712" i="5"/>
  <c r="G1134" i="5"/>
  <c r="G535" i="5"/>
  <c r="G281" i="5"/>
  <c r="G495" i="5"/>
  <c r="G597" i="5"/>
  <c r="G398" i="5"/>
  <c r="G433" i="5"/>
  <c r="G492" i="5"/>
  <c r="G649" i="5"/>
  <c r="G872" i="5"/>
  <c r="G1070" i="5"/>
  <c r="G750" i="5"/>
  <c r="G1234" i="5"/>
  <c r="G442" i="5"/>
  <c r="G1214" i="5"/>
  <c r="G672" i="5"/>
  <c r="G1017" i="5"/>
  <c r="G1018" i="5"/>
  <c r="G1015" i="5"/>
  <c r="G1016" i="5"/>
  <c r="G795" i="5"/>
  <c r="G1029" i="5"/>
  <c r="G1081" i="5"/>
  <c r="G1080" i="5"/>
  <c r="G927" i="5"/>
  <c r="G1099" i="5"/>
  <c r="G962" i="5"/>
  <c r="G1096" i="5"/>
  <c r="G40" i="5"/>
  <c r="G1006" i="5"/>
  <c r="G1007" i="5"/>
  <c r="G1232" i="5"/>
  <c r="G1231" i="5"/>
  <c r="G1138" i="5"/>
  <c r="G1140" i="5"/>
  <c r="G1139" i="5"/>
  <c r="G894" i="5"/>
  <c r="G1189" i="5"/>
  <c r="G305" i="5"/>
  <c r="G1188" i="5"/>
  <c r="G486" i="5"/>
  <c r="G1130" i="5"/>
  <c r="G689" i="5"/>
  <c r="G1162" i="5"/>
  <c r="G916" i="5"/>
  <c r="G1042" i="5"/>
  <c r="G732" i="5"/>
  <c r="G1223" i="5"/>
  <c r="G715" i="5"/>
  <c r="G1146" i="5"/>
  <c r="G922" i="5"/>
  <c r="G1077" i="5"/>
  <c r="G928" i="5"/>
  <c r="G1100" i="5"/>
  <c r="G1082" i="5"/>
  <c r="G1083" i="5"/>
  <c r="G1066" i="5"/>
  <c r="G1067" i="5"/>
  <c r="G1062" i="5"/>
  <c r="G1063" i="5"/>
  <c r="G1085" i="5"/>
  <c r="G1084" i="5"/>
  <c r="G777" i="5"/>
  <c r="G1033" i="5"/>
  <c r="G704" i="5"/>
  <c r="G1137" i="5"/>
  <c r="G1205" i="5"/>
  <c r="G1204" i="5"/>
  <c r="G1203" i="5"/>
  <c r="G1109" i="5"/>
  <c r="G1110" i="5"/>
  <c r="G716" i="5"/>
  <c r="G1141" i="5"/>
  <c r="G1145" i="5"/>
  <c r="G1144" i="5"/>
  <c r="G1142" i="5"/>
  <c r="G1143" i="5"/>
  <c r="G1116" i="5"/>
  <c r="G1115" i="5"/>
  <c r="G690" i="5"/>
  <c r="G1165" i="5"/>
  <c r="G538" i="5"/>
  <c r="G1153" i="5"/>
  <c r="G717" i="5"/>
  <c r="G1147" i="5"/>
  <c r="G932" i="5"/>
  <c r="G1075" i="5"/>
  <c r="G925" i="5"/>
  <c r="G1088" i="5"/>
  <c r="G1194" i="5"/>
  <c r="G1193" i="5"/>
  <c r="G1149" i="5"/>
  <c r="G1148" i="5"/>
  <c r="G1150" i="5"/>
  <c r="G1151" i="5"/>
  <c r="G752" i="5"/>
  <c r="G1238" i="5"/>
  <c r="G754" i="5"/>
  <c r="G1197" i="5"/>
  <c r="G849" i="5"/>
  <c r="G1060" i="5"/>
  <c r="G533" i="5"/>
  <c r="G91" i="5"/>
  <c r="G278" i="5"/>
  <c r="G493" i="5"/>
  <c r="G497" i="5"/>
  <c r="G397" i="5"/>
  <c r="G647" i="5"/>
  <c r="G697" i="5"/>
  <c r="G1170" i="5"/>
  <c r="G782" i="5"/>
  <c r="G1037" i="5"/>
  <c r="G926" i="5"/>
  <c r="G1087" i="5"/>
  <c r="G662" i="5"/>
  <c r="G1021" i="5"/>
  <c r="G1048" i="5"/>
  <c r="G1047" i="5"/>
  <c r="G675" i="5"/>
  <c r="G1012" i="5"/>
  <c r="G858" i="5"/>
  <c r="G1071" i="5"/>
  <c r="G909" i="5"/>
  <c r="G1043" i="5"/>
  <c r="G825" i="5"/>
  <c r="G1121" i="5"/>
  <c r="G751" i="5"/>
  <c r="G1237" i="5"/>
  <c r="G953" i="5"/>
  <c r="G1098" i="5"/>
  <c r="G895" i="5"/>
  <c r="G1177" i="5"/>
  <c r="G1005" i="5"/>
  <c r="G1004" i="5"/>
  <c r="G775" i="5"/>
  <c r="G1199" i="5"/>
  <c r="G995" i="5"/>
  <c r="G1105" i="5"/>
  <c r="G1106" i="5"/>
  <c r="G867" i="5"/>
  <c r="G1064" i="5"/>
  <c r="G1201" i="5"/>
  <c r="G1200" i="5"/>
  <c r="G1202" i="5"/>
  <c r="G920" i="5"/>
  <c r="G1091" i="5"/>
  <c r="G700" i="5"/>
  <c r="G1161" i="5"/>
  <c r="G985" i="5"/>
  <c r="G1118" i="5"/>
  <c r="G1120" i="5"/>
  <c r="G1119" i="5"/>
  <c r="G919" i="5"/>
  <c r="G1079" i="5"/>
  <c r="G24" i="5"/>
  <c r="G997" i="5"/>
  <c r="G998" i="5"/>
  <c r="G996" i="5"/>
  <c r="G28" i="5"/>
  <c r="G276" i="5"/>
  <c r="G311" i="5"/>
  <c r="G881" i="5"/>
  <c r="G380" i="5"/>
  <c r="G929" i="5"/>
  <c r="G347" i="5"/>
  <c r="G936" i="5"/>
  <c r="G385" i="5"/>
  <c r="G973" i="5"/>
  <c r="G974" i="5"/>
  <c r="G432" i="5"/>
  <c r="G976" i="5"/>
  <c r="G314" i="5"/>
  <c r="G933" i="5"/>
  <c r="G387" i="5"/>
  <c r="G988" i="5"/>
  <c r="G292" i="5"/>
  <c r="G899" i="5"/>
  <c r="G643" i="5"/>
  <c r="G915" i="5"/>
  <c r="G914" i="5"/>
  <c r="G400" i="5"/>
  <c r="G965" i="5"/>
  <c r="G321" i="5"/>
  <c r="G924" i="5"/>
  <c r="G377" i="5"/>
  <c r="G930" i="5"/>
  <c r="G638" i="5"/>
  <c r="G904" i="5"/>
  <c r="G903" i="5"/>
  <c r="G336" i="5"/>
  <c r="G958" i="5"/>
  <c r="G959" i="5"/>
  <c r="G437" i="5"/>
  <c r="G993" i="5"/>
  <c r="G991" i="5"/>
  <c r="G994" i="5"/>
  <c r="G992" i="5"/>
  <c r="G632" i="5"/>
  <c r="G912" i="5"/>
  <c r="G239" i="5"/>
  <c r="G900" i="5"/>
  <c r="G631" i="5"/>
  <c r="G913" i="5"/>
  <c r="G955" i="5"/>
  <c r="G956" i="5"/>
  <c r="G979" i="5"/>
  <c r="G977" i="5"/>
  <c r="G980" i="5"/>
  <c r="G978" i="5"/>
  <c r="G981" i="5"/>
  <c r="G943" i="5"/>
  <c r="G944" i="5"/>
  <c r="G414" i="5"/>
  <c r="G972" i="5"/>
  <c r="G248" i="5"/>
  <c r="G890" i="5"/>
  <c r="G308" i="5"/>
  <c r="G888" i="5"/>
  <c r="G879" i="5"/>
  <c r="G878" i="5"/>
  <c r="G427" i="5"/>
  <c r="G966" i="5"/>
  <c r="G395" i="5"/>
  <c r="G983" i="5"/>
  <c r="G984" i="5"/>
  <c r="G982" i="5"/>
  <c r="G653" i="5"/>
  <c r="G910" i="5"/>
  <c r="G388" i="5"/>
  <c r="G964" i="5"/>
  <c r="G287" i="5"/>
  <c r="G897" i="5"/>
  <c r="G363" i="5"/>
  <c r="G961" i="5"/>
  <c r="G257" i="5"/>
  <c r="G889" i="5"/>
  <c r="G289" i="5"/>
  <c r="G896" i="5"/>
  <c r="G349" i="5"/>
  <c r="G963" i="5"/>
  <c r="G332" i="5"/>
  <c r="G949" i="5"/>
  <c r="G948" i="5"/>
  <c r="G938" i="5"/>
  <c r="G939" i="5"/>
  <c r="G940" i="5"/>
  <c r="G941" i="5"/>
  <c r="G272" i="5"/>
  <c r="G885" i="5"/>
  <c r="G886" i="5"/>
  <c r="G621" i="5"/>
  <c r="G905" i="5"/>
  <c r="G629" i="5"/>
  <c r="G907" i="5"/>
  <c r="G970" i="5"/>
  <c r="G971" i="5"/>
  <c r="G315" i="5"/>
  <c r="G935" i="5"/>
  <c r="G946" i="5"/>
  <c r="G945" i="5"/>
  <c r="G441" i="5"/>
  <c r="G892" i="5"/>
  <c r="G302" i="5"/>
  <c r="G901" i="5"/>
  <c r="G875" i="5"/>
  <c r="G876" i="5"/>
  <c r="G877" i="5"/>
  <c r="G364" i="5"/>
  <c r="G960" i="5"/>
  <c r="G882" i="5"/>
  <c r="G883" i="5"/>
  <c r="G884" i="5"/>
  <c r="G990" i="5"/>
  <c r="G989" i="5"/>
  <c r="G331" i="5"/>
  <c r="G954" i="5"/>
  <c r="G366" i="5"/>
  <c r="G921" i="5"/>
  <c r="G275" i="5"/>
  <c r="G893" i="5"/>
  <c r="G373" i="5"/>
  <c r="G931" i="5"/>
  <c r="G627" i="5"/>
  <c r="G917" i="5"/>
  <c r="G438" i="5"/>
  <c r="G987" i="5"/>
  <c r="G986" i="5"/>
  <c r="G316" i="5"/>
  <c r="G942" i="5"/>
  <c r="G871" i="5"/>
  <c r="G870" i="5"/>
  <c r="G592" i="5"/>
  <c r="G868" i="5"/>
  <c r="G543" i="5"/>
  <c r="G713" i="5"/>
  <c r="G735" i="5"/>
  <c r="G736" i="5"/>
  <c r="G588" i="5"/>
  <c r="G862" i="5"/>
  <c r="G817" i="5"/>
  <c r="G468" i="5"/>
  <c r="G812" i="5"/>
  <c r="G813" i="5"/>
  <c r="G470" i="5"/>
  <c r="G807" i="5"/>
  <c r="G162" i="5"/>
  <c r="G733" i="5"/>
  <c r="G136" i="5"/>
  <c r="G758" i="5"/>
  <c r="G594" i="5"/>
  <c r="G850" i="5"/>
  <c r="G616" i="5"/>
  <c r="G857" i="5"/>
  <c r="G608" i="5"/>
  <c r="G853" i="5"/>
  <c r="G854" i="5"/>
  <c r="G147" i="5"/>
  <c r="G740" i="5"/>
  <c r="G447" i="5"/>
  <c r="G814" i="5"/>
  <c r="G56" i="5"/>
  <c r="G794" i="5"/>
  <c r="G456" i="5"/>
  <c r="G819" i="5"/>
  <c r="G472" i="5"/>
  <c r="G826" i="5"/>
  <c r="G116" i="5"/>
  <c r="G759" i="5"/>
  <c r="G760" i="5"/>
  <c r="G816" i="5"/>
  <c r="G104" i="5"/>
  <c r="G756" i="5"/>
  <c r="G556" i="5"/>
  <c r="G744" i="5"/>
  <c r="G476" i="5"/>
  <c r="G836" i="5"/>
  <c r="G815" i="5"/>
  <c r="G189" i="5"/>
  <c r="G725" i="5"/>
  <c r="G521" i="5"/>
  <c r="G839" i="5"/>
  <c r="G840" i="5"/>
  <c r="G473" i="5"/>
  <c r="G827" i="5"/>
  <c r="G585" i="5"/>
  <c r="G748" i="5"/>
  <c r="G195" i="5"/>
  <c r="G739" i="5"/>
  <c r="G738" i="5"/>
  <c r="G522" i="5"/>
  <c r="G847" i="5"/>
  <c r="G159" i="5"/>
  <c r="G719" i="5"/>
  <c r="G156" i="5"/>
  <c r="G720" i="5"/>
  <c r="G110" i="5"/>
  <c r="G755" i="5"/>
  <c r="G501" i="5"/>
  <c r="G833" i="5"/>
  <c r="G810" i="5"/>
  <c r="G811" i="5"/>
  <c r="G490" i="5"/>
  <c r="G843" i="5"/>
  <c r="G503" i="5"/>
  <c r="G844" i="5"/>
  <c r="G805" i="5"/>
  <c r="G451" i="5"/>
  <c r="G808" i="5"/>
  <c r="G465" i="5"/>
  <c r="G809" i="5"/>
  <c r="G148" i="5"/>
  <c r="G741" i="5"/>
  <c r="G568" i="5"/>
  <c r="G749" i="5"/>
  <c r="G85" i="5"/>
  <c r="G789" i="5"/>
  <c r="G788" i="5"/>
  <c r="G467" i="5"/>
  <c r="G820" i="5"/>
  <c r="G76" i="5"/>
  <c r="G790" i="5"/>
  <c r="G614" i="5"/>
  <c r="G851" i="5"/>
  <c r="G200" i="5"/>
  <c r="G743" i="5"/>
  <c r="G55" i="5"/>
  <c r="G776" i="5"/>
  <c r="G59" i="5"/>
  <c r="G803" i="5"/>
  <c r="G505" i="5"/>
  <c r="G834" i="5"/>
  <c r="G157" i="5"/>
  <c r="G737" i="5"/>
  <c r="G792" i="5"/>
  <c r="G791" i="5"/>
  <c r="G778" i="5"/>
  <c r="G779" i="5"/>
  <c r="G796" i="5"/>
  <c r="G798" i="5"/>
  <c r="G797" i="5"/>
  <c r="G726" i="5"/>
  <c r="G727" i="5"/>
  <c r="G728" i="5"/>
  <c r="G57" i="5"/>
  <c r="G786" i="5"/>
  <c r="G462" i="5"/>
  <c r="G821" i="5"/>
  <c r="G134" i="5"/>
  <c r="G765" i="5"/>
  <c r="G865" i="5"/>
  <c r="G866" i="5"/>
  <c r="G552" i="5"/>
  <c r="G714" i="5"/>
  <c r="G529" i="5"/>
  <c r="G718" i="5"/>
  <c r="G93" i="5"/>
  <c r="G785" i="5"/>
  <c r="G502" i="5"/>
  <c r="G832" i="5"/>
  <c r="G586" i="5"/>
  <c r="G746" i="5"/>
  <c r="G766" i="5"/>
  <c r="G770" i="5"/>
  <c r="G767" i="5"/>
  <c r="G771" i="5"/>
  <c r="G768" i="5"/>
  <c r="G772" i="5"/>
  <c r="G769" i="5"/>
  <c r="G135" i="5"/>
  <c r="G774" i="5"/>
  <c r="G149" i="5"/>
  <c r="G742" i="5"/>
  <c r="G804" i="5"/>
  <c r="G762" i="5"/>
  <c r="G761" i="5"/>
  <c r="G842" i="5"/>
  <c r="G841" i="5"/>
  <c r="G615" i="5"/>
  <c r="G859" i="5"/>
  <c r="G729" i="5"/>
  <c r="G730" i="5"/>
  <c r="G731" i="5"/>
  <c r="G783" i="5"/>
  <c r="G784" i="5"/>
  <c r="G500" i="5"/>
  <c r="G824" i="5"/>
  <c r="G161" i="5"/>
  <c r="G723" i="5"/>
  <c r="G593" i="5"/>
  <c r="G852" i="5"/>
  <c r="G174" i="5"/>
  <c r="G724" i="5"/>
  <c r="G167" i="5"/>
  <c r="G722" i="5"/>
  <c r="G79" i="5"/>
  <c r="G787" i="5"/>
  <c r="G87" i="5"/>
  <c r="G799" i="5"/>
  <c r="G88" i="5"/>
  <c r="G800" i="5"/>
  <c r="G801" i="5"/>
  <c r="G802" i="5"/>
  <c r="G557" i="5"/>
  <c r="G753" i="5"/>
  <c r="G596" i="5"/>
  <c r="G856" i="5"/>
  <c r="G602" i="5"/>
  <c r="G848" i="5"/>
  <c r="G477" i="5"/>
  <c r="G838" i="5"/>
  <c r="G837" i="5"/>
  <c r="G555" i="5"/>
  <c r="G745" i="5"/>
  <c r="G138" i="5"/>
  <c r="G764" i="5"/>
  <c r="G461" i="5"/>
  <c r="G806" i="5"/>
  <c r="G210" i="5"/>
  <c r="G702" i="5"/>
  <c r="G201" i="5"/>
  <c r="G685" i="5"/>
  <c r="G2" i="5"/>
  <c r="G673" i="5"/>
  <c r="G23" i="5"/>
  <c r="G661" i="5"/>
  <c r="G50" i="5"/>
  <c r="G658" i="5"/>
  <c r="G676" i="5"/>
  <c r="G677" i="5"/>
  <c r="G54" i="5"/>
  <c r="G664" i="5"/>
  <c r="G665" i="5"/>
  <c r="G207" i="5"/>
  <c r="G703" i="5"/>
  <c r="G231" i="5"/>
  <c r="G691" i="5"/>
  <c r="G218" i="5"/>
  <c r="G693" i="5"/>
  <c r="G694" i="5"/>
  <c r="G202" i="5"/>
  <c r="G686" i="5"/>
  <c r="G29" i="5"/>
  <c r="G678" i="5"/>
  <c r="G682" i="5"/>
  <c r="G683" i="5"/>
  <c r="G237" i="5"/>
  <c r="G699" i="5"/>
  <c r="G224" i="5"/>
  <c r="G701" i="5"/>
  <c r="G6" i="5"/>
  <c r="G670" i="5"/>
  <c r="G228" i="5"/>
  <c r="G687" i="5"/>
  <c r="G11" i="5"/>
  <c r="G663" i="5"/>
  <c r="G5" i="5"/>
  <c r="G671" i="5"/>
  <c r="G7" i="5"/>
  <c r="G660" i="5"/>
  <c r="G666" i="5"/>
  <c r="G667" i="5"/>
  <c r="G38" i="5"/>
  <c r="G674" i="5"/>
  <c r="G235" i="5"/>
  <c r="G695" i="5"/>
  <c r="G13" i="5"/>
  <c r="G668" i="5"/>
  <c r="G27" i="5"/>
  <c r="G681" i="5"/>
  <c r="G679" i="5"/>
  <c r="G680" i="5"/>
  <c r="G14" i="5"/>
  <c r="G669" i="5"/>
  <c r="G530" i="5"/>
  <c r="G705" i="5"/>
  <c r="G706" i="5"/>
  <c r="G708" i="5"/>
  <c r="G709" i="5"/>
  <c r="G214" i="5"/>
  <c r="G684" i="5"/>
  <c r="G15" i="5"/>
  <c r="G659" i="5"/>
  <c r="G236" i="5"/>
  <c r="G696" i="5"/>
  <c r="G25" i="5"/>
  <c r="G446" i="5"/>
  <c r="G172" i="5"/>
  <c r="G26" i="5"/>
  <c r="G346" i="5"/>
  <c r="G445" i="5"/>
  <c r="G448" i="5"/>
  <c r="G444" i="5"/>
  <c r="G595" i="5"/>
  <c r="G611" i="5"/>
  <c r="G251" i="5"/>
  <c r="G443" i="5"/>
  <c r="G173" i="5"/>
  <c r="G90" i="5"/>
  <c r="G256" i="5"/>
  <c r="G232" i="5"/>
  <c r="G216" i="5"/>
  <c r="G221" i="5"/>
  <c r="G393" i="5"/>
  <c r="G296" i="5"/>
  <c r="G536" i="5"/>
  <c r="G220" i="5"/>
  <c r="G219" i="5"/>
  <c r="G396" i="5"/>
  <c r="G209" i="5"/>
  <c r="G117" i="5"/>
  <c r="G294" i="5"/>
  <c r="G471" i="5"/>
  <c r="G293" i="5"/>
  <c r="G386" i="5"/>
  <c r="G290" i="5"/>
  <c r="G630" i="5"/>
  <c r="G488" i="5"/>
  <c r="G98" i="5"/>
  <c r="G255" i="5"/>
  <c r="G215" i="5"/>
  <c r="G217" i="5"/>
  <c r="G426" i="5"/>
  <c r="G164" i="5"/>
  <c r="G389" i="5"/>
  <c r="G652" i="5"/>
  <c r="G223" i="5"/>
  <c r="G390" i="5"/>
  <c r="G53" i="5"/>
  <c r="G654" i="5"/>
  <c r="G226" i="5"/>
  <c r="G96" i="5"/>
  <c r="G297" i="5"/>
  <c r="G238" i="5"/>
  <c r="G225" i="5"/>
  <c r="G559" i="5"/>
  <c r="G622" i="5"/>
  <c r="G274" i="5"/>
  <c r="G365" i="5"/>
  <c r="G243" i="5"/>
  <c r="G301" i="5"/>
  <c r="G368" i="5"/>
  <c r="G337" i="5"/>
  <c r="G537" i="5"/>
  <c r="G288" i="5"/>
  <c r="G58" i="5"/>
  <c r="G527" i="5"/>
  <c r="G97" i="5"/>
  <c r="G392" i="5"/>
  <c r="G52" i="5"/>
  <c r="G206" i="5"/>
  <c r="G33" i="5"/>
  <c r="G650" i="5"/>
  <c r="G655" i="5"/>
  <c r="G362" i="5"/>
  <c r="G94" i="5"/>
  <c r="G84" i="5"/>
  <c r="G367" i="5"/>
  <c r="G95" i="5"/>
  <c r="G394" i="5"/>
  <c r="G484" i="5"/>
  <c r="G457" i="5"/>
  <c r="G51" i="5"/>
  <c r="G208" i="5"/>
  <c r="G651" i="5"/>
  <c r="G406" i="5"/>
  <c r="G408" i="5"/>
  <c r="G412" i="5"/>
  <c r="G401" i="5"/>
  <c r="G191" i="5"/>
  <c r="G192" i="5"/>
  <c r="G300" i="5"/>
  <c r="G519" i="5"/>
  <c r="G250" i="5"/>
  <c r="G154" i="5"/>
  <c r="G254" i="5"/>
  <c r="G299" i="5"/>
  <c r="G49" i="5"/>
  <c r="G108" i="5"/>
  <c r="G483" i="5"/>
  <c r="G324" i="5"/>
  <c r="G137" i="5"/>
  <c r="G304" i="5"/>
  <c r="G106" i="5"/>
  <c r="G249" i="5"/>
  <c r="G303" i="5"/>
  <c r="G252" i="5"/>
  <c r="G113" i="5"/>
  <c r="G436" i="5"/>
  <c r="G637" i="5"/>
  <c r="G298" i="5"/>
  <c r="G466" i="5"/>
  <c r="G244" i="5"/>
  <c r="G391" i="5"/>
  <c r="G550" i="5"/>
  <c r="G551" i="5"/>
  <c r="G547" i="5"/>
  <c r="G549" i="5"/>
  <c r="G548" i="5"/>
  <c r="G351" i="5"/>
  <c r="G429" i="5"/>
  <c r="G623" i="5"/>
  <c r="G338" i="5"/>
  <c r="G430" i="5"/>
  <c r="G633" i="5"/>
  <c r="G75" i="5"/>
  <c r="G32" i="5"/>
  <c r="G103" i="5"/>
  <c r="G158" i="5"/>
  <c r="G375" i="5"/>
  <c r="G624" i="5"/>
  <c r="G153" i="5"/>
  <c r="G109" i="5"/>
  <c r="G435" i="5"/>
  <c r="G635" i="5"/>
  <c r="G350" i="5"/>
  <c r="G245" i="5"/>
  <c r="G307" i="5"/>
  <c r="G482" i="5"/>
  <c r="G516" i="5"/>
  <c r="G640" i="5"/>
  <c r="G402" i="5"/>
  <c r="G160" i="5"/>
  <c r="G152" i="5"/>
  <c r="G114" i="5"/>
  <c r="G246" i="5"/>
  <c r="G247" i="5"/>
  <c r="G520" i="5"/>
  <c r="G151" i="5"/>
  <c r="G111" i="5"/>
  <c r="G112" i="5"/>
  <c r="G431" i="5"/>
  <c r="G636" i="5"/>
  <c r="G169" i="5"/>
  <c r="G518" i="5"/>
  <c r="G612" i="5"/>
  <c r="G644" i="5"/>
  <c r="G382" i="5"/>
  <c r="G126" i="5"/>
  <c r="G127" i="5"/>
  <c r="G583" i="5"/>
  <c r="G584" i="5"/>
  <c r="G102" i="5"/>
  <c r="G100" i="5"/>
  <c r="G554" i="5"/>
  <c r="G553" i="5"/>
  <c r="G143" i="5"/>
  <c r="G145" i="5"/>
  <c r="G146" i="5"/>
  <c r="G193" i="5"/>
  <c r="G194" i="5"/>
  <c r="G4" i="5"/>
  <c r="G3" i="5"/>
  <c r="G378" i="5"/>
  <c r="G379" i="5"/>
  <c r="G528" i="5"/>
  <c r="G607" i="5"/>
  <c r="G89" i="5"/>
  <c r="G309" i="5"/>
  <c r="G641" i="5"/>
  <c r="G31" i="5"/>
  <c r="G374" i="5"/>
  <c r="G348" i="5"/>
  <c r="G514" i="5"/>
  <c r="G83" i="5"/>
  <c r="G78" i="5"/>
  <c r="G613" i="5"/>
  <c r="G306" i="5"/>
  <c r="G645" i="5"/>
  <c r="G105" i="5"/>
  <c r="G322" i="5"/>
  <c r="G155" i="5"/>
  <c r="G634" i="5"/>
  <c r="G609" i="5"/>
  <c r="G86" i="5"/>
  <c r="G517" i="5"/>
  <c r="G539" i="5"/>
  <c r="G74" i="5"/>
  <c r="G77" i="5"/>
  <c r="G642" i="5"/>
  <c r="G646" i="5"/>
  <c r="G34" i="5"/>
  <c r="G323" i="5"/>
  <c r="G376" i="5"/>
  <c r="G610" i="5"/>
  <c r="G190" i="5"/>
  <c r="G639" i="5"/>
  <c r="G30" i="5"/>
  <c r="G285" i="5"/>
  <c r="G286" i="5"/>
  <c r="G605" i="5"/>
  <c r="G606" i="5"/>
  <c r="G186" i="5"/>
  <c r="G188" i="5"/>
  <c r="G187" i="5"/>
  <c r="G230" i="5"/>
  <c r="G229" i="5"/>
  <c r="G171" i="5"/>
  <c r="G170" i="5"/>
  <c r="G340" i="5"/>
  <c r="G345" i="5"/>
  <c r="G344" i="5"/>
  <c r="G619" i="5"/>
  <c r="G618" i="5"/>
  <c r="G617" i="5"/>
  <c r="G620" i="5"/>
  <c r="G563" i="5"/>
  <c r="G562" i="5"/>
  <c r="G560" i="5"/>
  <c r="G71" i="5"/>
  <c r="G70" i="5"/>
  <c r="G17" i="5"/>
  <c r="G16" i="5"/>
  <c r="G35" i="5"/>
  <c r="G36" i="5"/>
  <c r="G41" i="5"/>
  <c r="G44" i="5"/>
  <c r="G47" i="5"/>
  <c r="G48" i="5"/>
  <c r="G42" i="5"/>
  <c r="G46" i="5"/>
  <c r="G545" i="5"/>
  <c r="G544" i="5"/>
  <c r="G546" i="5"/>
  <c r="G12" i="5"/>
  <c r="G10" i="5"/>
  <c r="G8" i="5"/>
  <c r="G140" i="5"/>
  <c r="G141" i="5"/>
  <c r="G142" i="5"/>
  <c r="G481" i="5"/>
  <c r="G479" i="5"/>
  <c r="G480" i="5"/>
  <c r="G478" i="5"/>
  <c r="G184" i="5"/>
  <c r="G183" i="5"/>
  <c r="G181" i="5"/>
  <c r="G185" i="5"/>
  <c r="G211" i="5"/>
  <c r="G213" i="5"/>
  <c r="G454" i="5"/>
  <c r="G455" i="5"/>
  <c r="G80" i="5"/>
  <c r="G81" i="5"/>
  <c r="G370" i="5"/>
  <c r="G371" i="5"/>
  <c r="G372" i="5"/>
  <c r="G20" i="5"/>
  <c r="G21" i="5"/>
  <c r="G22" i="5"/>
  <c r="G18" i="5"/>
  <c r="G569" i="5"/>
  <c r="G570" i="5"/>
  <c r="G197" i="5"/>
  <c r="G199" i="5"/>
  <c r="G198" i="5"/>
  <c r="G464" i="5"/>
  <c r="G463" i="5"/>
  <c r="G361" i="5"/>
  <c r="G359" i="5"/>
  <c r="G360" i="5"/>
  <c r="G356" i="5"/>
  <c r="G357" i="5"/>
  <c r="G353" i="5"/>
  <c r="G354" i="5"/>
  <c r="G355" i="5"/>
  <c r="G358" i="5"/>
  <c r="G176" i="5"/>
  <c r="G295" i="5"/>
  <c r="G291" i="5"/>
  <c r="G39" i="5"/>
  <c r="G166" i="5"/>
  <c r="G144" i="5"/>
  <c r="G273" i="5"/>
  <c r="G333" i="5"/>
  <c r="G582" i="5"/>
  <c r="G99" i="5"/>
  <c r="G449" i="5"/>
  <c r="G450" i="5"/>
  <c r="G409" i="5"/>
  <c r="G407" i="5"/>
  <c r="G177" i="5"/>
  <c r="G175" i="5"/>
  <c r="G37" i="5"/>
  <c r="G178" i="5"/>
  <c r="G542" i="5"/>
  <c r="G541" i="5"/>
  <c r="G72" i="5"/>
  <c r="G68" i="5"/>
  <c r="G312" i="5"/>
  <c r="G313" i="5"/>
  <c r="G341" i="5"/>
  <c r="G339" i="5"/>
  <c r="G234" i="5"/>
  <c r="G233" i="5"/>
  <c r="G45" i="5"/>
  <c r="G43" i="5"/>
  <c r="G335" i="5"/>
  <c r="G334" i="5"/>
  <c r="G320" i="5"/>
  <c r="G318" i="5"/>
  <c r="G319" i="5"/>
  <c r="G626" i="5"/>
  <c r="G625" i="5"/>
  <c r="G65" i="5"/>
  <c r="G61" i="5"/>
  <c r="G62" i="5"/>
  <c r="G63" i="5"/>
  <c r="G66" i="5"/>
  <c r="G64" i="5"/>
  <c r="G60" i="5"/>
  <c r="G511" i="5"/>
  <c r="G510" i="5"/>
  <c r="G524" i="5"/>
  <c r="G523" i="5"/>
  <c r="G525" i="5"/>
  <c r="G567" i="5"/>
  <c r="G566" i="5"/>
  <c r="G565" i="5"/>
  <c r="G564" i="5"/>
  <c r="G284" i="5"/>
  <c r="G283" i="5"/>
  <c r="G282" i="5"/>
  <c r="G417" i="5"/>
  <c r="G415" i="5"/>
  <c r="G418" i="5"/>
  <c r="G416" i="5"/>
  <c r="G419" i="5"/>
  <c r="G420" i="5"/>
  <c r="G604" i="5"/>
  <c r="G603" i="5"/>
  <c r="G9" i="5"/>
  <c r="G540" i="5"/>
  <c r="G69" i="5"/>
  <c r="G73" i="5"/>
  <c r="G310" i="5"/>
  <c r="G561" i="5"/>
  <c r="G196" i="5"/>
  <c r="G212" i="5"/>
  <c r="G19" i="5"/>
  <c r="G139" i="5"/>
  <c r="G82" i="5"/>
  <c r="G342" i="5"/>
  <c r="G581" i="5"/>
  <c r="G369" i="5"/>
  <c r="G182" i="5"/>
  <c r="G180" i="5"/>
  <c r="G101" i="5"/>
  <c r="G403" i="5"/>
  <c r="G405" i="5"/>
  <c r="G404" i="5"/>
  <c r="G67" i="5"/>
  <c r="G343" i="5"/>
  <c r="G411" i="5"/>
  <c r="G41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3" authorId="0" shapeId="0" xr:uid="{5A6A1709-0702-4D49-A4FC-B76A36027A7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3" authorId="0" shapeId="0" xr:uid="{687C3A18-E8DE-4ADF-A1DB-E5B8C6E7D8F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3" authorId="0" shapeId="0" xr:uid="{AF4BE10E-91A2-49A1-8D6B-940FFDF4DB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4" authorId="0" shapeId="0" xr:uid="{46E83B20-008F-4C54-AA27-BE2466AF4B1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4" authorId="0" shapeId="0" xr:uid="{EF4F5D6A-0F95-4471-960A-77D266A77F1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4" authorId="0" shapeId="0" xr:uid="{E2737E50-25DC-451F-B2DB-45697B583B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5" authorId="0" shapeId="0" xr:uid="{4B512615-B882-4F73-97F1-48969C03D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5" authorId="0" shapeId="0" xr:uid="{2451F3A3-F7AC-47F0-B065-121291E0660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6" authorId="0" shapeId="0" xr:uid="{61AD76EE-E1FE-4F4C-B0DB-0C6EC2B396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6" authorId="0" shapeId="0" xr:uid="{503EE800-1AFC-4DAA-9C6E-3475EDD0050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6" authorId="0" shapeId="0" xr:uid="{61A26F63-467A-4C36-B066-5F7F5EC7A6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7" authorId="0" shapeId="0" xr:uid="{CF4048F9-F455-4EC9-82F9-955C9B1EB1D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7" authorId="0" shapeId="0" xr:uid="{6533E2F7-3268-4151-8283-E973C935CE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7" authorId="0" shapeId="0" xr:uid="{8D28F4F6-D539-4984-83C4-2FD610FC10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8" authorId="0" shapeId="0" xr:uid="{00BC1AA4-36C8-402B-BFB7-1C10F5BDB6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8" authorId="0" shapeId="0" xr:uid="{362E2A0D-FB4B-435C-BF71-36966919F81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9" authorId="0" shapeId="0" xr:uid="{11E94794-8C5D-45AF-8128-D81A2B919E9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9" authorId="0" shapeId="0" xr:uid="{A2BF119F-D7C4-4C32-AD77-6D2B8B6BF7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0" authorId="0" shapeId="0" xr:uid="{6FC07579-3057-4D1D-813A-7AF7ABE602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0" authorId="0" shapeId="0" xr:uid="{FE5C137D-2AFC-4847-A7F1-8847D02D52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1" authorId="0" shapeId="0" xr:uid="{8283BE82-7D67-4354-B447-92909236C38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1" authorId="0" shapeId="0" xr:uid="{2F5D0249-FD73-4BDB-B7F8-92B04F4CC6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2" authorId="0" shapeId="0" xr:uid="{4422F3DD-1319-439E-95BB-BF2C7407E3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2" authorId="0" shapeId="0" xr:uid="{1799AE65-EE6E-4466-B90E-9EC6B33E332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3" authorId="0" shapeId="0" xr:uid="{9D2A1209-E278-4282-BA65-AA5705CAF02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3" authorId="0" shapeId="0" xr:uid="{0A513F67-72FD-4966-A5BE-E50281466D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4" authorId="0" shapeId="0" xr:uid="{C0DB991E-6D17-4070-A78D-DF5D0FB4058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4" authorId="0" shapeId="0" xr:uid="{EC766959-E54D-42C3-90E1-DE227D6547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4" authorId="0" shapeId="0" xr:uid="{A9D93A73-EAE4-48EB-9EA3-44EABCD395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5" authorId="0" shapeId="0" xr:uid="{32187955-5396-4EB9-BAB2-C5CE55FAD5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5" authorId="0" shapeId="0" xr:uid="{70BE49F6-025D-4BE2-AE03-DAE49FD71F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6" authorId="0" shapeId="0" xr:uid="{0EC73DD8-BB9A-45E3-82BE-0575DA4C08F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6" authorId="0" shapeId="0" xr:uid="{B8019604-5969-4C60-9A35-1CCC63EFFE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7" authorId="0" shapeId="0" xr:uid="{7CF9830F-13F3-4377-8ED9-5C09A9AC24A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7" authorId="0" shapeId="0" xr:uid="{351B09CA-72C0-4259-998D-57D57F1616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8" authorId="0" shapeId="0" xr:uid="{ED5E4257-84BE-46C4-8ED9-F43FCA3FE9F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8" authorId="0" shapeId="0" xr:uid="{455C1B7C-09B5-4EBD-8308-2B60582E870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8" authorId="0" shapeId="0" xr:uid="{05940D39-F3B6-46EC-AA96-D3DE93D96D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<sst xmlns="http://schemas.openxmlformats.org/spreadsheetml/2006/main" count="35760" uniqueCount="2205">
  <si>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</si>
  <si>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</si>
  <si>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</si>
  <si>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</si>
  <si>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</si>
  <si>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</si>
  <si>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</si>
  <si>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</si>
  <si>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</si>
  <si>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</si>
  <si>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</si>
  <si>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</si>
  <si>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</si>
  <si>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</si>
  <si>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</si>
  <si>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</si>
  <si>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</si>
  <si>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</si>
  <si>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</si>
  <si>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</si>
  <si>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</si>
  <si>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</si>
  <si>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</si>
  <si>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</si>
  <si>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</si>
  <si>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</si>
  <si>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</si>
  <si>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</si>
  <si>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</si>
  <si>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</si>
  <si>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</si>
  <si>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</si>
  <si>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</si>
  <si>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</si>
  <si>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</si>
  <si>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</si>
  <si>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</si>
  <si>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</si>
  <si>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</si>
  <si>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</si>
  <si>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</si>
  <si>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</si>
  <si>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</si>
  <si>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</si>
  <si>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</si>
  <si>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</si>
  <si>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</si>
  <si>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</si>
  <si>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</si>
  <si>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</si>
  <si>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</si>
  <si>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</si>
  <si>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</si>
  <si>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</si>
  <si>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</si>
  <si>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</si>
  <si>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</si>
  <si>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</si>
  <si>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</si>
  <si>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</si>
  <si>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</si>
  <si>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</si>
  <si>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</si>
  <si>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</si>
  <si>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</si>
  <si>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</si>
  <si>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</si>
  <si>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</si>
  <si>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</si>
  <si>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</si>
  <si>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</si>
  <si>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van Bosch</t>
  </si>
  <si>
    <t>Henry</t>
  </si>
  <si>
    <t>Raymond</t>
  </si>
  <si>
    <t>Duvenhage</t>
  </si>
  <si>
    <t>Kai</t>
  </si>
  <si>
    <t>Metzger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</si>
  <si>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</si>
  <si>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</si>
  <si>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</si>
  <si>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</si>
  <si>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</si>
  <si>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</si>
  <si>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</si>
  <si>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</si>
  <si>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</si>
  <si>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</si>
  <si>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</si>
  <si>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</si>
  <si>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</si>
  <si>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</si>
  <si>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</si>
  <si>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</si>
  <si>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</si>
  <si>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</si>
  <si>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</si>
  <si>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</si>
  <si>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</si>
  <si>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Fanna</t>
  </si>
  <si>
    <t>Lambert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</si>
  <si>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</si>
  <si>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</si>
  <si>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</si>
  <si>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</si>
  <si>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</si>
  <si>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</si>
  <si>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</si>
  <si>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</si>
  <si>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</si>
  <si>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</si>
  <si>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</si>
  <si>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</si>
  <si>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</si>
  <si>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</si>
  <si>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Willie</t>
  </si>
  <si>
    <t>Viljoen</t>
  </si>
  <si>
    <t>Wessel</t>
  </si>
  <si>
    <t>Stipp</t>
  </si>
  <si>
    <t>Anthony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</si>
  <si>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</si>
  <si>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</si>
  <si>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</si>
  <si>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</si>
  <si>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</si>
  <si>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</si>
  <si>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</si>
  <si>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</si>
  <si>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</si>
  <si>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</si>
  <si>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Pearson</t>
  </si>
  <si>
    <t>Kotze</t>
  </si>
  <si>
    <t>Anderson</t>
  </si>
  <si>
    <t>Derek</t>
  </si>
  <si>
    <t>Prinsloo</t>
  </si>
  <si>
    <t>Bennie</t>
  </si>
  <si>
    <t>Bredenhann</t>
  </si>
  <si>
    <t>de Klerk</t>
  </si>
  <si>
    <t>Renier</t>
  </si>
  <si>
    <t>De Villiers</t>
  </si>
  <si>
    <t>Porra</t>
  </si>
  <si>
    <t>Dias</t>
  </si>
  <si>
    <t>Diedericks</t>
  </si>
  <si>
    <t>Delano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</si>
  <si>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</si>
  <si>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</si>
  <si>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</si>
  <si>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</si>
  <si>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</si>
  <si>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</si>
  <si>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</si>
  <si>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</si>
  <si>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</si>
  <si>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</si>
  <si>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</si>
  <si>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</si>
  <si>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</si>
  <si>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</si>
  <si>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Vermeulen</t>
  </si>
  <si>
    <t>Serfontein</t>
  </si>
  <si>
    <t>Aggenbag</t>
  </si>
  <si>
    <t>Paul</t>
  </si>
  <si>
    <t>Goosen</t>
  </si>
  <si>
    <t>Fenaux</t>
  </si>
  <si>
    <t>Dippenaar</t>
  </si>
  <si>
    <t>Cobus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</si>
  <si>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</si>
  <si>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</si>
  <si>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</si>
  <si>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</si>
  <si>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</si>
  <si>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</si>
  <si>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</si>
  <si>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</si>
  <si>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</si>
  <si>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</si>
  <si>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</si>
  <si>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</si>
  <si>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</si>
  <si>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</si>
  <si>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van Eeden</t>
  </si>
  <si>
    <t>Kiepie</t>
  </si>
  <si>
    <t>Burger</t>
  </si>
  <si>
    <t>Hein</t>
  </si>
  <si>
    <t>Lintvelt</t>
  </si>
  <si>
    <t>Jens</t>
  </si>
  <si>
    <t>Tegatoff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</si>
  <si>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</si>
  <si>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</si>
  <si>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</si>
  <si>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</si>
  <si>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</si>
  <si>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</si>
  <si>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</si>
  <si>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</si>
  <si>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</si>
  <si>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</si>
  <si>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</si>
  <si>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</si>
  <si>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</si>
  <si>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</si>
  <si>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</si>
  <si>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Klemp</t>
  </si>
  <si>
    <t>Milne</t>
  </si>
  <si>
    <t>McGowan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</si>
  <si>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</si>
  <si>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</si>
  <si>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</si>
  <si>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</si>
  <si>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</si>
  <si>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</si>
  <si>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</si>
  <si>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</si>
  <si>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</si>
  <si>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</si>
  <si>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</si>
  <si>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</si>
  <si>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</si>
  <si>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</si>
  <si>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Wolfgang</t>
  </si>
  <si>
    <t>Hanekom</t>
  </si>
  <si>
    <t>Barbara</t>
  </si>
  <si>
    <t>Corne</t>
  </si>
  <si>
    <t>Clifford</t>
  </si>
  <si>
    <t>De Witt</t>
  </si>
  <si>
    <t>Bruno</t>
  </si>
  <si>
    <t>Gomes</t>
  </si>
  <si>
    <t>Richard</t>
  </si>
  <si>
    <t>Punzul</t>
  </si>
  <si>
    <t>Krause</t>
  </si>
  <si>
    <t>Viviers</t>
  </si>
  <si>
    <t>Wessels</t>
  </si>
  <si>
    <t>Coston</t>
  </si>
  <si>
    <t>Stephen</t>
  </si>
  <si>
    <t>van Niekerk</t>
  </si>
  <si>
    <t>Kyla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</si>
  <si>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</si>
  <si>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</si>
  <si>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</si>
  <si>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</si>
  <si>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</si>
  <si>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</si>
  <si>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</si>
  <si>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</si>
  <si>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</si>
  <si>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</si>
  <si>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</si>
  <si>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</si>
  <si>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</si>
  <si>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</si>
  <si>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</si>
  <si>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</si>
  <si>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</si>
  <si>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</si>
  <si>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</si>
  <si>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</si>
  <si>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</si>
  <si>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</si>
  <si>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</si>
  <si>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</si>
  <si>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</si>
  <si>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</si>
  <si>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</si>
  <si>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</si>
  <si>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</si>
  <si>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</si>
  <si>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</si>
  <si>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</si>
  <si>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</si>
  <si>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</si>
  <si>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</si>
  <si>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</si>
  <si>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</si>
  <si>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</si>
  <si>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</si>
  <si>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</si>
  <si>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</si>
  <si>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</si>
  <si>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</si>
  <si>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</si>
  <si>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</si>
  <si>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</si>
  <si>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</si>
  <si>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</si>
  <si>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</si>
  <si>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</si>
  <si>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</si>
  <si>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</si>
  <si>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</si>
  <si>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</si>
  <si>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</si>
  <si>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</si>
  <si>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</si>
  <si>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</si>
  <si>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</si>
  <si>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</si>
  <si>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</si>
  <si>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</si>
  <si>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</si>
  <si>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</si>
  <si>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</si>
  <si>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</si>
  <si>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</si>
  <si>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</si>
  <si>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</si>
  <si>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</si>
  <si>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</si>
  <si>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Ogden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</si>
  <si>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</si>
  <si>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</si>
  <si>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</si>
  <si>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</si>
  <si>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</si>
  <si>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</si>
  <si>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</si>
  <si>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</si>
  <si>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</si>
  <si>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Kouwenhoven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</si>
  <si>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</si>
  <si>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</si>
  <si>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</si>
  <si>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</si>
  <si>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</si>
  <si>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</si>
  <si>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</si>
  <si>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</si>
  <si>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</si>
  <si>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</si>
  <si>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</si>
  <si>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Bohmcker</t>
  </si>
  <si>
    <t>Harry</t>
  </si>
  <si>
    <t>Durant</t>
  </si>
  <si>
    <t>Heath</t>
  </si>
  <si>
    <t>Muller</t>
  </si>
  <si>
    <t>Denys</t>
  </si>
  <si>
    <t>Opperman</t>
  </si>
  <si>
    <t>van Riet</t>
  </si>
  <si>
    <t>Christopher</t>
  </si>
  <si>
    <t>Adre</t>
  </si>
  <si>
    <t>Swanepoel</t>
  </si>
  <si>
    <t>Hansen</t>
  </si>
  <si>
    <t>Adriaan</t>
  </si>
  <si>
    <t>Tian</t>
  </si>
  <si>
    <t>Gert</t>
  </si>
  <si>
    <t>Jose</t>
  </si>
  <si>
    <t>Da Silva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</si>
  <si>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</si>
  <si>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</si>
  <si>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</si>
  <si>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</si>
  <si>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</si>
  <si>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</si>
  <si>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</si>
  <si>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</si>
  <si>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</si>
  <si>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</si>
  <si>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</si>
  <si>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</si>
  <si>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</si>
  <si>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</si>
  <si>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</si>
  <si>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</si>
  <si>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</si>
  <si>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</si>
  <si>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</si>
  <si>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</si>
  <si>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</si>
  <si>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</si>
  <si>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</si>
  <si>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</si>
  <si>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</si>
  <si>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John D</t>
  </si>
  <si>
    <t>Symington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</si>
  <si>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</si>
  <si>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</si>
  <si>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</si>
  <si>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</si>
  <si>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</si>
  <si>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</si>
  <si>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</si>
  <si>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</si>
  <si>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</si>
  <si>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van Aarde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</si>
  <si>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</si>
  <si>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</si>
  <si>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</si>
  <si>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</si>
  <si>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</si>
  <si>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</si>
  <si>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</si>
  <si>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</si>
  <si>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</si>
  <si>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</si>
  <si>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</si>
  <si>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 xml:space="preserve">Honiball </t>
  </si>
  <si>
    <t>Blaauw</t>
  </si>
  <si>
    <t>du Plessis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</si>
  <si>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</si>
  <si>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</si>
  <si>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</si>
  <si>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</si>
  <si>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</si>
  <si>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</si>
  <si>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</si>
  <si>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</si>
  <si>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</si>
  <si>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</si>
  <si>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</si>
  <si>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</si>
  <si>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</si>
  <si>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</si>
  <si>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</si>
  <si>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Raats</t>
  </si>
  <si>
    <t>Niel</t>
  </si>
  <si>
    <t>Van Rooyen</t>
  </si>
  <si>
    <t>Bernard</t>
  </si>
  <si>
    <t>Sarah</t>
  </si>
  <si>
    <t>George</t>
  </si>
  <si>
    <t>De Beer</t>
  </si>
  <si>
    <t>Nesenberend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</si>
  <si>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</si>
  <si>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</si>
  <si>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</si>
  <si>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</si>
  <si>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</si>
  <si>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</si>
  <si>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</si>
  <si>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</si>
  <si>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</si>
  <si>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</si>
  <si>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</si>
  <si>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Caitlin</t>
  </si>
  <si>
    <t>Oliver</t>
  </si>
  <si>
    <t>Nols</t>
  </si>
  <si>
    <t>Zander</t>
  </si>
  <si>
    <t xml:space="preserve">Jaques </t>
  </si>
  <si>
    <t>Jano</t>
  </si>
  <si>
    <t>Immo</t>
  </si>
  <si>
    <t>Loandro</t>
  </si>
  <si>
    <t>Duan</t>
  </si>
  <si>
    <t>Kiaan</t>
  </si>
  <si>
    <t>Kevin</t>
  </si>
  <si>
    <t>Henko</t>
  </si>
  <si>
    <t>Karl Heinz</t>
  </si>
  <si>
    <t>Rowan</t>
  </si>
  <si>
    <t>Kyle</t>
  </si>
  <si>
    <t>Lurock</t>
  </si>
  <si>
    <t>Rian</t>
  </si>
  <si>
    <t>Arno</t>
  </si>
  <si>
    <t>PJ</t>
  </si>
  <si>
    <t>Andries</t>
  </si>
  <si>
    <t>RP</t>
  </si>
  <si>
    <t>Demar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</si>
  <si>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</si>
  <si>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</si>
  <si>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</si>
  <si>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</si>
  <si>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</si>
  <si>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</si>
  <si>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</si>
  <si>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</si>
  <si>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</si>
  <si>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Judith</t>
  </si>
  <si>
    <t>Sue</t>
  </si>
  <si>
    <t>Mitichia</t>
  </si>
  <si>
    <t>Nicoleen</t>
  </si>
  <si>
    <t>Marina</t>
  </si>
  <si>
    <t>Charmaine</t>
  </si>
  <si>
    <t>Julia</t>
  </si>
  <si>
    <t>Lezelle</t>
  </si>
  <si>
    <t>Amore</t>
  </si>
  <si>
    <t>Daleen</t>
  </si>
  <si>
    <t>Carlien</t>
  </si>
  <si>
    <t>Melanie</t>
  </si>
  <si>
    <t>Natasha</t>
  </si>
  <si>
    <t>Nicky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</si>
  <si>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</si>
  <si>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</si>
  <si>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</si>
  <si>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</si>
  <si>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</si>
  <si>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</si>
  <si>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</si>
  <si>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</si>
  <si>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Coenraad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</si>
  <si>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</si>
  <si>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</si>
  <si>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</si>
  <si>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</si>
  <si>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</si>
  <si>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</si>
  <si>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</si>
  <si>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</si>
  <si>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Sum of kg</t>
  </si>
  <si>
    <t>No. Edibles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</si>
  <si>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</si>
  <si>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</si>
  <si>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</si>
  <si>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</si>
  <si>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</si>
  <si>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</si>
  <si>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</si>
  <si>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</si>
  <si>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</si>
  <si>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</si>
  <si>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</si>
  <si>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</si>
  <si>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</si>
  <si>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</si>
  <si>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</si>
  <si>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</si>
  <si>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</si>
  <si>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</si>
  <si>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</si>
  <si>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</si>
  <si>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</si>
  <si>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</si>
  <si>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</si>
  <si>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</si>
  <si>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</si>
  <si>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</si>
  <si>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</si>
  <si>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</si>
  <si>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</si>
  <si>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</si>
  <si>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</si>
  <si>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</si>
  <si>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</si>
  <si>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</si>
  <si>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</si>
  <si>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</si>
  <si>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</si>
  <si>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</si>
  <si>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</si>
  <si>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</si>
  <si>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</si>
  <si>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</si>
  <si>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</si>
  <si>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</si>
  <si>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</si>
  <si>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</si>
  <si>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</si>
  <si>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</si>
  <si>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</si>
  <si>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</si>
  <si>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</si>
  <si>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</si>
  <si>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</si>
  <si>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</si>
  <si>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</si>
  <si>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</si>
  <si>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</si>
  <si>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</si>
  <si>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</si>
  <si>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</si>
  <si>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</si>
  <si>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</si>
  <si>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</si>
  <si>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</si>
  <si>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</si>
  <si>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</si>
  <si>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</si>
  <si>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</si>
  <si>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</si>
  <si>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</si>
  <si>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</si>
  <si>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</si>
  <si>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</si>
  <si>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</si>
  <si>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</si>
  <si>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</si>
  <si>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</si>
  <si>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</si>
  <si>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</si>
  <si>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</si>
  <si>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</si>
  <si>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</si>
  <si>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</si>
  <si>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</si>
  <si>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</si>
  <si>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</si>
  <si>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</si>
  <si>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</si>
  <si>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</si>
  <si>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</si>
  <si>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</si>
  <si>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</si>
  <si>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</si>
  <si>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</si>
  <si>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</si>
  <si>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</si>
  <si>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</si>
  <si>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</si>
  <si>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</si>
  <si>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</si>
  <si>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</si>
  <si>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</si>
  <si>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</si>
  <si>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</si>
  <si>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</si>
  <si>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</si>
  <si>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</si>
  <si>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</si>
  <si>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</si>
  <si>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</si>
  <si>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</si>
  <si>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</si>
  <si>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</si>
  <si>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</si>
  <si>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</si>
  <si>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</si>
  <si>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</si>
  <si>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</si>
  <si>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</si>
  <si>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</si>
  <si>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</si>
  <si>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</si>
  <si>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</si>
  <si>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</si>
  <si>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</si>
  <si>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</si>
  <si>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</si>
  <si>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</si>
  <si>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</si>
  <si>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</si>
  <si>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</si>
  <si>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</si>
  <si>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</si>
  <si>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</si>
  <si>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</si>
  <si>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</si>
  <si>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</si>
  <si>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</si>
  <si>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</si>
  <si>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</si>
  <si>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</si>
  <si>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</si>
  <si>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</si>
  <si>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</si>
  <si>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</si>
  <si>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</si>
  <si>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</si>
  <si>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</si>
  <si>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</si>
  <si>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</si>
  <si>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</si>
  <si>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</si>
  <si>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</si>
  <si>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</si>
  <si>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</si>
  <si>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</si>
  <si>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</si>
  <si>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</si>
  <si>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</si>
  <si>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</si>
  <si>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</si>
  <si>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</si>
  <si>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</si>
  <si>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</si>
  <si>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</si>
  <si>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</si>
  <si>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</si>
  <si>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</si>
  <si>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</si>
  <si>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</si>
  <si>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</si>
  <si>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</si>
  <si>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</si>
  <si>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</si>
  <si>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</si>
  <si>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</si>
  <si>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</si>
  <si>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</si>
  <si>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</si>
  <si>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</si>
  <si>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</si>
  <si>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</si>
  <si>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</si>
  <si>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</si>
  <si>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</si>
  <si>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</si>
  <si>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</si>
  <si>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</si>
  <si>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</si>
  <si>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</si>
  <si>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</si>
  <si>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</si>
  <si>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</si>
  <si>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</si>
  <si>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</si>
  <si>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</si>
  <si>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</si>
  <si>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</si>
  <si>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</si>
  <si>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</si>
  <si>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</si>
  <si>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</si>
  <si>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</si>
  <si>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</si>
  <si>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</si>
  <si>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</si>
  <si>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</si>
  <si>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</si>
  <si>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</si>
  <si>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</si>
  <si>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</si>
  <si>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</si>
  <si>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</si>
  <si>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</si>
  <si>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</si>
  <si>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</si>
  <si>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</si>
  <si>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</si>
  <si>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</si>
  <si>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</si>
  <si>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</si>
  <si>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</si>
  <si>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</si>
  <si>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</si>
  <si>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</si>
  <si>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</si>
  <si>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</si>
  <si>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</si>
  <si>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</si>
  <si>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</si>
  <si>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</si>
  <si>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</si>
  <si>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</si>
  <si>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</si>
  <si>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</si>
  <si>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</si>
  <si>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</si>
  <si>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</si>
  <si>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</si>
  <si>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</si>
  <si>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</si>
  <si>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</si>
  <si>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</si>
  <si>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</si>
  <si>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</si>
  <si>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</si>
  <si>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</si>
  <si>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</si>
  <si>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</si>
  <si>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</si>
  <si>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</si>
  <si>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</si>
  <si>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</si>
  <si>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</si>
  <si>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</si>
  <si>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</si>
  <si>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</si>
  <si>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</si>
  <si>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</si>
  <si>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</si>
  <si>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</si>
  <si>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</si>
  <si>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</si>
  <si>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</si>
  <si>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</si>
  <si>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</si>
  <si>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</si>
  <si>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</si>
  <si>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</si>
  <si>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</si>
  <si>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</si>
  <si>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</si>
  <si>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</si>
  <si>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</si>
  <si>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</si>
  <si>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</si>
  <si>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</si>
  <si>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</si>
  <si>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</si>
  <si>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</si>
  <si>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</si>
  <si>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</si>
  <si>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</si>
  <si>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</si>
  <si>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</si>
  <si>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</si>
  <si>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</si>
  <si>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</si>
  <si>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</si>
  <si>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</si>
  <si>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</si>
  <si>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</si>
  <si>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</si>
  <si>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</si>
  <si>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</si>
  <si>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</si>
  <si>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</si>
  <si>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</si>
  <si>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</si>
  <si>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</si>
  <si>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</si>
  <si>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</si>
  <si>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</si>
  <si>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</si>
  <si>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</si>
  <si>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</si>
  <si>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</si>
  <si>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</si>
  <si>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</si>
  <si>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</si>
  <si>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</si>
  <si>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</si>
  <si>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</si>
  <si>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</si>
  <si>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</si>
  <si>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</si>
  <si>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</si>
  <si>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</si>
  <si>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</si>
  <si>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</si>
  <si>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</si>
  <si>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</si>
  <si>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</si>
  <si>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</si>
  <si>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</si>
  <si>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</si>
  <si>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</si>
  <si>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</si>
  <si>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</si>
  <si>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</si>
  <si>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</si>
  <si>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</si>
  <si>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</si>
  <si>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</si>
  <si>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</si>
  <si>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</si>
  <si>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</si>
  <si>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</si>
  <si>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</si>
  <si>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</si>
  <si>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</si>
  <si>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</si>
  <si>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</si>
  <si>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</si>
  <si>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</si>
  <si>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</si>
  <si>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</si>
  <si>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</si>
  <si>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</si>
  <si>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</si>
  <si>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</si>
  <si>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</si>
  <si>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</si>
  <si>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</si>
  <si>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</si>
  <si>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</si>
  <si>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</si>
  <si>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</si>
  <si>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</si>
  <si>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</si>
  <si>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</si>
  <si>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</si>
  <si>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</si>
  <si>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</si>
  <si>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</si>
  <si>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</si>
  <si>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</si>
  <si>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</si>
  <si>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</si>
  <si>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</si>
  <si>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</si>
  <si>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</si>
  <si>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</si>
  <si>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</si>
  <si>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</si>
  <si>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</si>
  <si>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</si>
  <si>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</si>
  <si>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</si>
  <si>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</si>
  <si>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</si>
  <si>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</si>
  <si>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</si>
  <si>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</si>
  <si>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</si>
  <si>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</si>
  <si>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</si>
  <si>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</si>
  <si>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</si>
  <si>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</si>
  <si>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</si>
  <si>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</si>
  <si>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</si>
  <si>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</si>
  <si>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</si>
  <si>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</si>
  <si>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</si>
  <si>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</si>
  <si>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</si>
  <si>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</si>
  <si>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</si>
  <si>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</si>
  <si>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</si>
  <si>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</si>
  <si>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</si>
  <si>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</si>
  <si>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</si>
  <si>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</si>
  <si>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</si>
  <si>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</si>
  <si>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</si>
  <si>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</si>
  <si>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</si>
  <si>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</si>
  <si>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</si>
  <si>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</si>
  <si>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</si>
  <si>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</si>
  <si>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</si>
  <si>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</si>
  <si>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</si>
  <si>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</si>
  <si>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</si>
  <si>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</si>
  <si>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</si>
  <si>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</si>
  <si>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</si>
  <si>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</si>
  <si>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</si>
  <si>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</si>
  <si>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</si>
  <si>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</si>
  <si>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</si>
  <si>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</si>
  <si>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</si>
  <si>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</si>
  <si>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</si>
  <si>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</si>
  <si>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</si>
  <si>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</si>
  <si>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</si>
  <si>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Katherin</t>
  </si>
  <si>
    <t>N0450</t>
  </si>
  <si>
    <t>Barlow</t>
  </si>
  <si>
    <t>N0451</t>
  </si>
  <si>
    <t>Ludwig</t>
  </si>
  <si>
    <t>Binge</t>
  </si>
  <si>
    <t>N0452</t>
  </si>
  <si>
    <t>N0453</t>
  </si>
  <si>
    <t>Copley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</si>
  <si>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</si>
  <si>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</si>
  <si>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</si>
  <si>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</si>
  <si>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</si>
  <si>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</si>
  <si>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</si>
  <si>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</si>
  <si>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</si>
  <si>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</si>
  <si>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</si>
  <si>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</si>
  <si>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</si>
  <si>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</si>
  <si>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</si>
  <si>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</si>
  <si>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Martiens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</si>
  <si>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</si>
  <si>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</si>
  <si>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</si>
  <si>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</si>
  <si>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</si>
  <si>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</si>
  <si>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</si>
  <si>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</si>
  <si>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</si>
  <si>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</si>
  <si>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</si>
  <si>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</si>
  <si>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</si>
  <si>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</si>
  <si>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</si>
  <si>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</si>
  <si>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</si>
  <si>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</si>
  <si>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</si>
  <si>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</si>
  <si>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</si>
  <si>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</si>
  <si>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</si>
  <si>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</si>
  <si>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</si>
  <si>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</si>
  <si>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</si>
  <si>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</si>
  <si>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</si>
  <si>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</si>
  <si>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</si>
  <si>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</si>
  <si>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</si>
  <si>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</si>
  <si>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</si>
  <si>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</si>
  <si>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</si>
  <si>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</si>
  <si>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</si>
  <si>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</si>
  <si>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</si>
  <si>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</si>
  <si>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</si>
  <si>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</si>
  <si>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</si>
  <si>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</si>
  <si>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</si>
  <si>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</si>
  <si>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</si>
  <si>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</si>
  <si>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</si>
  <si>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</si>
  <si>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</si>
  <si>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Fritz</t>
  </si>
  <si>
    <t>Goldbeck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</si>
  <si>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</si>
  <si>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</si>
  <si>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</si>
  <si>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</si>
  <si>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</si>
  <si>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</si>
  <si>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</si>
  <si>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</si>
  <si>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</si>
  <si>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</si>
  <si>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</si>
  <si>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</si>
  <si>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</si>
  <si>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XSeagulls WHK</t>
  </si>
  <si>
    <t>XOrca Angling Club</t>
  </si>
  <si>
    <t>Age</t>
  </si>
  <si>
    <t>Date Today</t>
  </si>
  <si>
    <t>Ampie</t>
  </si>
  <si>
    <t>van Aswegen</t>
  </si>
  <si>
    <t>Behan</t>
  </si>
  <si>
    <t>Danny</t>
  </si>
  <si>
    <t>N0502</t>
  </si>
  <si>
    <t>N0503</t>
  </si>
  <si>
    <t>N0504</t>
  </si>
  <si>
    <t>N0505</t>
  </si>
  <si>
    <t>Otto</t>
  </si>
  <si>
    <t>Monitilo</t>
  </si>
  <si>
    <t>du Toit</t>
  </si>
  <si>
    <t>N0506</t>
  </si>
  <si>
    <t>N0507</t>
  </si>
  <si>
    <t>N0508</t>
  </si>
  <si>
    <t>N0509</t>
  </si>
  <si>
    <t>N0510</t>
  </si>
  <si>
    <t>N0511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</si>
  <si>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</si>
  <si>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</si>
  <si>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</si>
  <si>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</si>
  <si>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</si>
  <si>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</si>
  <si>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</si>
  <si>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</si>
  <si>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</si>
  <si>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</si>
  <si>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</si>
  <si>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Shaun (jnr)</t>
  </si>
  <si>
    <t>Holtzhausen</t>
  </si>
  <si>
    <t>N0365</t>
  </si>
  <si>
    <t>Venables</t>
  </si>
  <si>
    <t>N0369</t>
  </si>
  <si>
    <t>N0398</t>
  </si>
  <si>
    <t>N0432</t>
  </si>
  <si>
    <t>XMako</t>
  </si>
  <si>
    <t>XWelwitschia</t>
  </si>
  <si>
    <t>Jörg</t>
  </si>
  <si>
    <t>Flippie</t>
  </si>
  <si>
    <t>Hilmar</t>
  </si>
  <si>
    <t>von Lieres</t>
  </si>
  <si>
    <t>Lawrence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</si>
  <si>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</si>
  <si>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</si>
  <si>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</si>
  <si>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</si>
  <si>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</si>
  <si>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</si>
  <si>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</si>
  <si>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</si>
  <si>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</si>
  <si>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</si>
  <si>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</si>
  <si>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Annelie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</si>
  <si>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</si>
  <si>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</si>
  <si>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</si>
  <si>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</si>
  <si>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</si>
  <si>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</si>
  <si>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</si>
  <si>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</si>
  <si>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</si>
  <si>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</si>
  <si>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</si>
  <si>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</si>
  <si>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</si>
  <si>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</si>
  <si>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</si>
  <si>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</si>
  <si>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</si>
  <si>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</si>
  <si>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</si>
  <si>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</si>
  <si>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</si>
  <si>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</si>
  <si>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</si>
  <si>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</si>
  <si>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</si>
  <si>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</si>
  <si>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</si>
  <si>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</si>
  <si>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</si>
  <si>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</si>
  <si>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</si>
  <si>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</si>
  <si>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</si>
  <si>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</si>
  <si>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</si>
  <si>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</si>
  <si>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</si>
  <si>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</si>
  <si>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</si>
  <si>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</si>
  <si>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</si>
  <si>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Cronier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</si>
  <si>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</si>
  <si>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</si>
  <si>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</si>
  <si>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</si>
  <si>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</si>
  <si>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</si>
  <si>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</si>
  <si>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</si>
  <si>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</si>
  <si>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</si>
  <si>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</si>
  <si>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</si>
  <si>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</si>
  <si>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</si>
  <si>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</si>
  <si>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</si>
  <si>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</si>
  <si>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</si>
  <si>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</si>
  <si>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</si>
  <si>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</si>
  <si>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</si>
  <si>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</si>
  <si>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</si>
  <si>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</si>
  <si>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</si>
  <si>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</si>
  <si>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</si>
  <si>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</si>
  <si>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</si>
  <si>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</si>
  <si>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Sebastiaan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</si>
  <si>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</si>
  <si>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</si>
  <si>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</si>
  <si>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</si>
  <si>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</si>
  <si>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</si>
  <si>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</si>
  <si>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</si>
  <si>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</si>
  <si>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</si>
  <si>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</si>
  <si>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</si>
  <si>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</si>
  <si>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</si>
  <si>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</si>
  <si>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</si>
  <si>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</si>
  <si>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</si>
  <si>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</si>
  <si>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</si>
  <si>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</si>
  <si>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</si>
  <si>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</si>
  <si>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</si>
  <si>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</si>
  <si>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</si>
  <si>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</si>
  <si>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</si>
  <si>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</si>
  <si>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</si>
  <si>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</si>
  <si>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</si>
  <si>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</si>
  <si>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</si>
  <si>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</si>
  <si>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</si>
  <si>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</si>
  <si>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</si>
  <si>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</si>
  <si>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</si>
  <si>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</si>
  <si>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</si>
  <si>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</si>
  <si>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</si>
  <si>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</si>
  <si>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</si>
  <si>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</si>
  <si>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</si>
  <si>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</si>
  <si>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</si>
  <si>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</si>
  <si>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</si>
  <si>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</si>
  <si>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</si>
  <si>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</si>
  <si>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Carew</t>
  </si>
  <si>
    <t>Redfinger</t>
  </si>
  <si>
    <t>Cordier</t>
  </si>
  <si>
    <t>Henk</t>
  </si>
  <si>
    <t>Van Rhyn</t>
  </si>
  <si>
    <t>Sagner</t>
  </si>
  <si>
    <t>XBenguella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</si>
  <si>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</si>
  <si>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</si>
  <si>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</si>
  <si>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</si>
  <si>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</si>
  <si>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</si>
  <si>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</si>
  <si>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</si>
  <si>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</si>
  <si>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</si>
  <si>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</si>
  <si>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</si>
  <si>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</si>
  <si>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</si>
  <si>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Von Wielligh</t>
  </si>
  <si>
    <t>Pieterjan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</si>
  <si>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</si>
  <si>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</si>
  <si>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</si>
  <si>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</si>
  <si>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</si>
  <si>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</si>
  <si>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</si>
  <si>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</si>
  <si>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</si>
  <si>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</si>
  <si>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</si>
  <si>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</si>
  <si>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</si>
  <si>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</si>
  <si>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</si>
  <si>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</si>
  <si>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</si>
  <si>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</si>
  <si>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</si>
  <si>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</si>
  <si>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</si>
  <si>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</si>
  <si>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</si>
  <si>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</si>
  <si>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</si>
  <si>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</si>
  <si>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</si>
  <si>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</si>
  <si>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</si>
  <si>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</si>
  <si>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</si>
  <si>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</si>
  <si>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</si>
  <si>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Engels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</si>
  <si>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</si>
  <si>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</si>
  <si>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</si>
  <si>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</si>
  <si>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</si>
  <si>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</si>
  <si>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</si>
  <si>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</si>
  <si>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</si>
  <si>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</si>
  <si>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</si>
  <si>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</si>
  <si>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</si>
  <si>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</si>
  <si>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</si>
  <si>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</si>
  <si>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</si>
  <si>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</si>
  <si>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</si>
  <si>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</si>
  <si>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</si>
  <si>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</si>
  <si>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</si>
  <si>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</si>
  <si>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</si>
  <si>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Van Ginkel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</si>
  <si>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</si>
  <si>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</si>
  <si>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</si>
  <si>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</si>
  <si>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</si>
  <si>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</si>
  <si>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</si>
  <si>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</si>
  <si>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</si>
  <si>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</si>
  <si>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</si>
  <si>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</si>
  <si>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</si>
  <si>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</si>
  <si>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</si>
  <si>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</si>
  <si>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</si>
  <si>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</si>
  <si>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</si>
  <si>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</si>
  <si>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</si>
  <si>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</si>
  <si>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</si>
  <si>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</si>
  <si>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</si>
  <si>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</si>
  <si>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</si>
  <si>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</si>
  <si>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</si>
  <si>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</si>
  <si>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</si>
  <si>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</si>
  <si>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</si>
  <si>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</si>
  <si>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</si>
  <si>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</si>
  <si>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</si>
  <si>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</si>
  <si>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</si>
  <si>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</si>
  <si>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</si>
  <si>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</si>
  <si>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</si>
  <si>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</si>
  <si>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</si>
  <si>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</si>
  <si>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</si>
  <si>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</si>
  <si>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</si>
  <si>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</si>
  <si>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</si>
  <si>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</si>
  <si>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</si>
  <si>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</si>
  <si>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</si>
  <si>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</si>
  <si>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</si>
  <si>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</si>
  <si>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</si>
  <si>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</si>
  <si>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</si>
  <si>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</si>
  <si>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</si>
  <si>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</si>
  <si>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</si>
  <si>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</si>
  <si>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</si>
  <si>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</si>
  <si>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</si>
  <si>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</si>
  <si>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</si>
  <si>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</si>
  <si>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</si>
  <si>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</si>
  <si>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</si>
  <si>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</si>
  <si>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</si>
  <si>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</si>
  <si>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</si>
  <si>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</si>
  <si>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</si>
  <si>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</si>
  <si>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</si>
  <si>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</si>
  <si>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</si>
  <si>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</si>
  <si>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</si>
  <si>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</si>
  <si>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</si>
  <si>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</si>
  <si>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</si>
  <si>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</si>
  <si>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</si>
  <si>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</si>
  <si>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</si>
  <si>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</si>
  <si>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</si>
  <si>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</si>
  <si>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</si>
  <si>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</si>
  <si>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</si>
  <si>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</si>
  <si>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</si>
  <si>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</si>
  <si>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</si>
  <si>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</si>
  <si>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</si>
  <si>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</si>
  <si>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</si>
  <si>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</si>
  <si>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</si>
  <si>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</si>
  <si>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</si>
  <si>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</si>
  <si>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</si>
  <si>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</si>
  <si>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</si>
  <si>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</si>
  <si>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</si>
  <si>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</si>
  <si>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</si>
  <si>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</si>
  <si>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Allen</t>
  </si>
  <si>
    <t>N0664</t>
  </si>
  <si>
    <t>Conradie</t>
  </si>
  <si>
    <t>N0665</t>
  </si>
  <si>
    <t xml:space="preserve">Charl </t>
  </si>
  <si>
    <t>De Preez</t>
  </si>
  <si>
    <t>N0666</t>
  </si>
  <si>
    <t xml:space="preserve">Joey 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</si>
  <si>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</si>
  <si>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</si>
  <si>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</si>
  <si>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</si>
  <si>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</si>
  <si>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</si>
  <si>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</si>
  <si>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</si>
  <si>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Jack</t>
  </si>
  <si>
    <t>Waring</t>
  </si>
  <si>
    <t>N0670</t>
  </si>
  <si>
    <t>Neill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</si>
  <si>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</si>
  <si>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</si>
  <si>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</si>
  <si>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</si>
  <si>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</si>
  <si>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</si>
  <si>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</si>
  <si>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</si>
  <si>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 xml:space="preserve">Lizaan </t>
  </si>
  <si>
    <t>N0676</t>
  </si>
  <si>
    <t>N0677</t>
  </si>
  <si>
    <t>Wallace</t>
  </si>
  <si>
    <t>Grove</t>
  </si>
  <si>
    <t>N0678</t>
  </si>
  <si>
    <t>Jacomien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</si>
  <si>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</si>
  <si>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</si>
  <si>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</si>
  <si>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</si>
  <si>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</si>
  <si>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</si>
  <si>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</si>
  <si>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</si>
  <si>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</si>
  <si>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</si>
  <si>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</si>
  <si>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</si>
  <si>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</si>
  <si>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</si>
  <si>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</si>
  <si>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</si>
  <si>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</si>
  <si>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</si>
  <si>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</si>
  <si>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</si>
  <si>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</si>
  <si>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</si>
  <si>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</si>
  <si>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</si>
  <si>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</si>
  <si>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</si>
  <si>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</si>
  <si>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Travis</t>
  </si>
  <si>
    <t>Peddie</t>
  </si>
  <si>
    <t>N0693</t>
  </si>
  <si>
    <t>N0694</t>
  </si>
  <si>
    <t>Angelique</t>
  </si>
  <si>
    <t>Senior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</si>
  <si>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</si>
  <si>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</si>
  <si>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</si>
  <si>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</si>
  <si>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</si>
  <si>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</si>
  <si>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</si>
  <si>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</si>
  <si>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</si>
  <si>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</si>
  <si>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</si>
  <si>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</si>
  <si>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</si>
  <si>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</si>
  <si>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</si>
  <si>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</si>
  <si>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</si>
  <si>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</si>
  <si>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</si>
  <si>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Karin</t>
  </si>
  <si>
    <t>Nam</t>
  </si>
  <si>
    <t>Nadine</t>
  </si>
  <si>
    <t>Brit</t>
  </si>
  <si>
    <t>SA</t>
  </si>
  <si>
    <t>Nationality</t>
  </si>
  <si>
    <t>Ritz</t>
  </si>
  <si>
    <t>nam</t>
  </si>
  <si>
    <t>Bachran</t>
  </si>
  <si>
    <t>Kay</t>
  </si>
  <si>
    <t>P0333495</t>
  </si>
  <si>
    <t>P0473301</t>
  </si>
  <si>
    <t>XSkeleton Coast</t>
  </si>
  <si>
    <t>P0668678</t>
  </si>
  <si>
    <t>Phillip</t>
  </si>
  <si>
    <t>Ane</t>
  </si>
  <si>
    <t>P0469475</t>
  </si>
  <si>
    <t>P0412305</t>
  </si>
  <si>
    <t>Wilhelm</t>
  </si>
  <si>
    <t>Belg</t>
  </si>
  <si>
    <t>Sa</t>
  </si>
  <si>
    <t>xWalvis Bay</t>
  </si>
  <si>
    <t>Terblanche</t>
  </si>
  <si>
    <t>N0711</t>
  </si>
  <si>
    <t>Herrman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</si>
  <si>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</si>
  <si>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</si>
  <si>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</si>
  <si>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</si>
  <si>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</si>
  <si>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</si>
  <si>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</si>
  <si>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</si>
  <si>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</si>
  <si>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</si>
  <si>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</si>
  <si>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</si>
  <si>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</si>
  <si>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</si>
  <si>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</si>
  <si>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</si>
  <si>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</si>
  <si>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</si>
  <si>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</si>
  <si>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</si>
  <si>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</si>
  <si>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</si>
  <si>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</si>
  <si>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</si>
  <si>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</si>
  <si>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</si>
  <si>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</si>
  <si>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</si>
  <si>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</si>
  <si>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</si>
  <si>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</si>
  <si>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</si>
  <si>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</si>
  <si>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</si>
  <si>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</si>
  <si>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</si>
  <si>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</si>
  <si>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</si>
  <si>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</si>
  <si>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</si>
  <si>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</si>
  <si>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</si>
  <si>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</si>
  <si>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</si>
  <si>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</si>
  <si>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</si>
  <si>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</si>
  <si>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</si>
  <si>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</si>
  <si>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</si>
  <si>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</si>
  <si>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</si>
  <si>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</si>
  <si>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</si>
  <si>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</si>
  <si>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</si>
  <si>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</si>
  <si>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</si>
  <si>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</si>
  <si>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</si>
  <si>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</si>
  <si>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de Beer</t>
  </si>
  <si>
    <t>Terus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</si>
  <si>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</si>
  <si>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</si>
  <si>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</si>
  <si>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</si>
  <si>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</si>
  <si>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</si>
  <si>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</si>
  <si>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</si>
  <si>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</si>
  <si>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</si>
  <si>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</si>
  <si>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Burusso</t>
  </si>
  <si>
    <t>Dirkie</t>
  </si>
  <si>
    <t>Baard</t>
  </si>
  <si>
    <t>Bernatt</t>
  </si>
  <si>
    <t>Geldenhuys</t>
  </si>
  <si>
    <t>Barnett</t>
  </si>
  <si>
    <t>Rene ( Diesel)</t>
  </si>
  <si>
    <t>Benjamin</t>
  </si>
  <si>
    <t>Jung</t>
  </si>
  <si>
    <t>NEW DOB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</si>
  <si>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</si>
  <si>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</si>
  <si>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</si>
  <si>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</si>
  <si>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</si>
  <si>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</si>
  <si>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</si>
  <si>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</si>
  <si>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</si>
  <si>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</si>
  <si>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</si>
  <si>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</si>
  <si>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</si>
  <si>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</si>
  <si>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NEW NATIONALITY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</si>
  <si>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</si>
  <si>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</si>
  <si>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</si>
  <si>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</si>
  <si>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</si>
  <si>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</si>
  <si>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</si>
  <si>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</si>
  <si>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</si>
  <si>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</si>
  <si>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</si>
  <si>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</si>
  <si>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</si>
  <si>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</si>
  <si>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</si>
  <si>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Zapke</t>
  </si>
  <si>
    <t>Winifred</t>
  </si>
  <si>
    <t>Van zyl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</si>
  <si>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</si>
  <si>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</si>
  <si>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</si>
  <si>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</si>
  <si>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</si>
  <si>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</si>
  <si>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</si>
  <si>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</si>
  <si>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</si>
  <si>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</si>
  <si>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</si>
  <si>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</si>
  <si>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</si>
  <si>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</si>
  <si>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</si>
  <si>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</si>
  <si>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</si>
  <si>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</si>
  <si>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</si>
  <si>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</si>
  <si>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Christa</t>
  </si>
  <si>
    <t>Kleynhans</t>
  </si>
  <si>
    <t>Jana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</si>
  <si>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</si>
  <si>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</si>
  <si>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</si>
  <si>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</si>
  <si>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</si>
  <si>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</si>
  <si>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</si>
  <si>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</si>
  <si>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</si>
  <si>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</si>
  <si>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</si>
  <si>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</si>
  <si>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</si>
  <si>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</si>
  <si>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</si>
  <si>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</si>
  <si>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</si>
  <si>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</si>
  <si>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</si>
  <si>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</si>
  <si>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</si>
  <si>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</si>
  <si>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</si>
  <si>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</si>
  <si>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</si>
  <si>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</si>
  <si>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</si>
  <si>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</si>
  <si>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</si>
  <si>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</si>
  <si>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</si>
  <si>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</si>
  <si>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</si>
  <si>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</si>
  <si>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</si>
  <si>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</si>
  <si>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</si>
  <si>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</si>
  <si>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</si>
  <si>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</si>
  <si>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</si>
  <si>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</si>
  <si>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</si>
  <si>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</si>
  <si>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</si>
  <si>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</si>
  <si>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</si>
  <si>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</si>
  <si>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Eben</t>
  </si>
  <si>
    <t>Scheun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</si>
  <si>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</si>
  <si>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</si>
  <si>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</si>
  <si>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</si>
  <si>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</si>
  <si>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</si>
  <si>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</si>
  <si>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</si>
  <si>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</si>
  <si>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</si>
  <si>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</si>
  <si>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</si>
  <si>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</si>
  <si>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</si>
  <si>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</si>
  <si>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8210015061085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</si>
  <si>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</si>
  <si>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</si>
  <si>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</si>
  <si>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</si>
  <si>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</si>
  <si>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</si>
  <si>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</si>
  <si>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</si>
  <si>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</si>
  <si>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</si>
  <si>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</si>
  <si>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</si>
  <si>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</si>
  <si>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</si>
  <si>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</si>
  <si>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</si>
  <si>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</si>
  <si>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</si>
  <si>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</si>
  <si>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</si>
  <si>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</si>
  <si>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</si>
  <si>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</si>
  <si>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</si>
  <si>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</si>
  <si>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</si>
  <si>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</si>
  <si>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</si>
  <si>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</si>
  <si>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</si>
  <si>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</si>
  <si>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</si>
  <si>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</si>
  <si>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</si>
  <si>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</si>
  <si>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</si>
  <si>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</si>
  <si>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</si>
  <si>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</si>
  <si>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</si>
  <si>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</si>
  <si>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</si>
  <si>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</si>
  <si>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</si>
  <si>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</si>
  <si>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</si>
  <si>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</si>
  <si>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</si>
  <si>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</si>
  <si>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</si>
  <si>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</si>
  <si>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</si>
  <si>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</si>
  <si>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</si>
  <si>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</si>
  <si>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</si>
  <si>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</si>
  <si>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</si>
  <si>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</si>
  <si>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</si>
  <si>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</si>
  <si>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</si>
  <si>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</si>
  <si>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</si>
  <si>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</si>
  <si>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</si>
  <si>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</si>
  <si>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</si>
  <si>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</si>
  <si>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</si>
  <si>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</si>
  <si>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</si>
  <si>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</si>
  <si>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</si>
  <si>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Bouer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</si>
  <si>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</si>
  <si>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</si>
  <si>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</si>
  <si>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</si>
  <si>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</si>
  <si>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</si>
  <si>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</si>
  <si>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</si>
  <si>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</si>
  <si>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</si>
  <si>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</si>
  <si>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</si>
  <si>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</si>
  <si>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</si>
  <si>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</si>
  <si>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</si>
  <si>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Wenzel</t>
  </si>
  <si>
    <t>Smal</t>
  </si>
  <si>
    <t>Adrian</t>
  </si>
  <si>
    <t>Anne-Marie</t>
  </si>
  <si>
    <t>Wise</t>
  </si>
  <si>
    <t>Phillippus</t>
  </si>
  <si>
    <t>Devon</t>
  </si>
  <si>
    <t>Snyders</t>
  </si>
  <si>
    <t>Pretoruis</t>
  </si>
  <si>
    <t>Kinnear</t>
  </si>
  <si>
    <t>Johannes Jnr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</si>
  <si>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</si>
  <si>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</si>
  <si>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</si>
  <si>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</si>
  <si>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</si>
  <si>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</si>
  <si>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</si>
  <si>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</si>
  <si>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</si>
  <si>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</si>
  <si>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</si>
  <si>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</si>
  <si>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</si>
  <si>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</si>
  <si>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</si>
  <si>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Natasch</t>
  </si>
  <si>
    <t>Bezuidenhout</t>
  </si>
  <si>
    <t>Nicolette</t>
  </si>
  <si>
    <t>Schreuder</t>
  </si>
  <si>
    <t>N0356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</si>
  <si>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</si>
  <si>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</si>
  <si>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</si>
  <si>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</si>
  <si>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</si>
  <si>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</si>
  <si>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</si>
  <si>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</si>
  <si>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</si>
  <si>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</si>
  <si>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</si>
  <si>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Chrisna</t>
  </si>
  <si>
    <t>Van der Schyff</t>
  </si>
  <si>
    <t>Du plessis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</si>
  <si>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</si>
  <si>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</si>
  <si>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</si>
  <si>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</si>
  <si>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</si>
  <si>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</si>
  <si>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</si>
  <si>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</si>
  <si>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</si>
  <si>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</si>
  <si>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</si>
  <si>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</si>
  <si>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</si>
  <si>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</si>
  <si>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</si>
  <si>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</si>
  <si>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</si>
  <si>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Knowles</t>
  </si>
  <si>
    <t>Nell</t>
  </si>
  <si>
    <t>Murray</t>
  </si>
  <si>
    <t>Van Staden</t>
  </si>
  <si>
    <t>Bartlett</t>
  </si>
  <si>
    <t>P0463327</t>
  </si>
  <si>
    <t>Borruso</t>
  </si>
  <si>
    <t>P0623774</t>
  </si>
  <si>
    <t>Riekert</t>
  </si>
  <si>
    <t>P1009392</t>
  </si>
  <si>
    <t>Martins</t>
  </si>
  <si>
    <t>Alexander Albert</t>
  </si>
  <si>
    <t>Joe Imre</t>
  </si>
  <si>
    <t>2021-IC-L1</t>
  </si>
  <si>
    <t>Zone 5 - Winston</t>
  </si>
  <si>
    <t>P1008770</t>
  </si>
  <si>
    <t>Stewart</t>
  </si>
  <si>
    <t>Zim</t>
  </si>
  <si>
    <t>Luigi Primo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</si>
  <si>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</si>
  <si>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</si>
  <si>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</si>
  <si>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</si>
  <si>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</si>
  <si>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</si>
  <si>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</si>
  <si>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</si>
  <si>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</si>
  <si>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</si>
  <si>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</si>
  <si>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</si>
  <si>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</si>
  <si>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</si>
  <si>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</si>
  <si>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</si>
  <si>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</si>
  <si>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</si>
  <si>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</si>
  <si>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</si>
  <si>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Du Randt</t>
  </si>
  <si>
    <t>Ian Trevor</t>
  </si>
  <si>
    <t>P0538260</t>
  </si>
  <si>
    <t>Odette</t>
  </si>
  <si>
    <t>Tertia</t>
  </si>
  <si>
    <t>Roos</t>
  </si>
  <si>
    <t>Neil</t>
  </si>
  <si>
    <t>Wilfred</t>
  </si>
  <si>
    <t>00121600084</t>
  </si>
  <si>
    <t>Frankie Jnr</t>
  </si>
  <si>
    <t>Burruso</t>
  </si>
  <si>
    <t>0201200381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</si>
  <si>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</si>
  <si>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</si>
  <si>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</si>
  <si>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</si>
  <si>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</si>
  <si>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</si>
  <si>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</si>
  <si>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</si>
  <si>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Amarelda</t>
  </si>
  <si>
    <t>Schoonbee</t>
  </si>
  <si>
    <t>N0883</t>
  </si>
  <si>
    <t>Men Master</t>
  </si>
  <si>
    <t>Men Grand Masters</t>
  </si>
  <si>
    <t>KOB</t>
  </si>
  <si>
    <t>De Vo</t>
  </si>
  <si>
    <t>Jayden</t>
  </si>
  <si>
    <t>L'wyk</t>
  </si>
  <si>
    <t>Min Length</t>
  </si>
  <si>
    <t>John</t>
  </si>
  <si>
    <t>Longland</t>
  </si>
  <si>
    <t>Ivan</t>
  </si>
  <si>
    <t>Lance</t>
  </si>
  <si>
    <t>Seagull Angling Club Inland</t>
  </si>
  <si>
    <t>Seagull Angling Club Coastal</t>
  </si>
  <si>
    <t>Fred</t>
  </si>
  <si>
    <t>Herridge</t>
  </si>
  <si>
    <t>Harper</t>
  </si>
  <si>
    <t>Reginald</t>
  </si>
  <si>
    <t>Cornelius</t>
  </si>
  <si>
    <t>Jani-Mari</t>
  </si>
  <si>
    <t>U/16</t>
  </si>
  <si>
    <t>Veteran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</si>
  <si>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</si>
  <si>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</si>
  <si>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</si>
  <si>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</si>
  <si>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</si>
  <si>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</si>
  <si>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</si>
  <si>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</si>
  <si>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</si>
  <si>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2021-IC-L2</t>
  </si>
  <si>
    <t>Zone 2 - Jakkals</t>
  </si>
  <si>
    <t>n0121</t>
  </si>
  <si>
    <t>n0637</t>
  </si>
  <si>
    <t>n0713</t>
  </si>
  <si>
    <t>n0796</t>
  </si>
  <si>
    <t>n0015</t>
  </si>
  <si>
    <t>Pinaar</t>
  </si>
  <si>
    <t>Sarah-Ann</t>
  </si>
  <si>
    <t>Herbst</t>
  </si>
  <si>
    <t>Anneline</t>
  </si>
  <si>
    <t>Ryan</t>
  </si>
  <si>
    <t>Wolmarans</t>
  </si>
  <si>
    <t>2021-IC-L3</t>
  </si>
  <si>
    <t>Zone 1 - Mile 11</t>
  </si>
  <si>
    <t>2021-IC-L4</t>
  </si>
  <si>
    <t>Zone 4 - Horingbaai</t>
  </si>
  <si>
    <t>(All)</t>
  </si>
  <si>
    <t>Inter Club 4th Leg 2021</t>
  </si>
  <si>
    <t>2020-IC-L1</t>
  </si>
  <si>
    <t>Zone 5 - Mile 108</t>
  </si>
  <si>
    <t>2020-IC-L5</t>
  </si>
  <si>
    <t>Zone 1 - Mile 8</t>
  </si>
  <si>
    <t>2019-IC-L1</t>
  </si>
  <si>
    <t>Zone 1 -  Mile 8</t>
  </si>
  <si>
    <t>2019-IC-L2</t>
  </si>
  <si>
    <t>Zone 2 - Mile 30</t>
  </si>
  <si>
    <t>2019-IC-L3</t>
  </si>
  <si>
    <t>Zone 2 - Black Rock</t>
  </si>
  <si>
    <t>2019-IC-L4</t>
  </si>
  <si>
    <t>n0622</t>
  </si>
  <si>
    <t>n0820</t>
  </si>
  <si>
    <t>n0302</t>
  </si>
  <si>
    <t>2019-IC-L5</t>
  </si>
  <si>
    <t>Shark Spotted gully</t>
  </si>
  <si>
    <t>kob</t>
  </si>
  <si>
    <t>Shark Hound smooth</t>
  </si>
  <si>
    <t>Ray bull / Eagle</t>
  </si>
  <si>
    <t>Shark spotted gully</t>
  </si>
  <si>
    <t>galjoen</t>
  </si>
  <si>
    <t>blacktail</t>
  </si>
  <si>
    <t>Ladies Senior</t>
  </si>
  <si>
    <t>Ladies Grand Masters</t>
  </si>
  <si>
    <t>ladies Veteran</t>
  </si>
  <si>
    <t>Iwan</t>
  </si>
  <si>
    <t>League Points</t>
  </si>
  <si>
    <t>Count of Inedibles</t>
  </si>
  <si>
    <t>Count of Edibles</t>
  </si>
  <si>
    <t>N0304</t>
  </si>
  <si>
    <t>Gregory</t>
  </si>
  <si>
    <t>Dickman</t>
  </si>
  <si>
    <t>Category Points (300)</t>
  </si>
  <si>
    <t>Best 4</t>
  </si>
  <si>
    <t>Total 2021</t>
  </si>
  <si>
    <t>2021-IC-L5</t>
  </si>
  <si>
    <t>2021 Best 4</t>
  </si>
  <si>
    <t>Kg</t>
  </si>
  <si>
    <t>Best 1</t>
  </si>
  <si>
    <t>2021 Totals</t>
  </si>
  <si>
    <t>League Points (50/30/20) 930 Points Max</t>
  </si>
  <si>
    <t>League Points Total 2700 Points Max</t>
  </si>
  <si>
    <t>ALL SPECIES</t>
  </si>
  <si>
    <t>2022 Totals</t>
  </si>
  <si>
    <t>Seagull Angling Club</t>
  </si>
  <si>
    <t>Marius</t>
  </si>
  <si>
    <t>xSeagull Angling Club</t>
  </si>
  <si>
    <t>Lensing</t>
  </si>
  <si>
    <t>Kilian</t>
  </si>
  <si>
    <t>Phillip Eric</t>
  </si>
  <si>
    <t>Venessa</t>
  </si>
  <si>
    <t>Knoetze</t>
  </si>
  <si>
    <t>Hennies</t>
  </si>
  <si>
    <t>Bradd</t>
  </si>
  <si>
    <t>Biller</t>
  </si>
  <si>
    <t>Dania</t>
  </si>
  <si>
    <t>Maas</t>
  </si>
  <si>
    <t>Theo</t>
  </si>
  <si>
    <t>Wormsbaecher</t>
  </si>
  <si>
    <t>Mac Gillicuddy</t>
  </si>
  <si>
    <t>Jean Pierre</t>
  </si>
  <si>
    <t>Marnus</t>
  </si>
  <si>
    <t>Uwe</t>
  </si>
  <si>
    <t>Hanssen</t>
  </si>
  <si>
    <t>Dean</t>
  </si>
  <si>
    <t>Christiano</t>
  </si>
  <si>
    <t>Bampton</t>
  </si>
  <si>
    <t>Luke</t>
  </si>
  <si>
    <t>Pelcher</t>
  </si>
  <si>
    <t>Lorette</t>
  </si>
  <si>
    <t>Koen</t>
  </si>
  <si>
    <t>Manfred</t>
  </si>
  <si>
    <t>Weise</t>
  </si>
  <si>
    <t>Carol</t>
  </si>
  <si>
    <t>Thomson</t>
  </si>
  <si>
    <t>Estian</t>
  </si>
  <si>
    <t>Taryn</t>
  </si>
  <si>
    <t>Leyland</t>
  </si>
  <si>
    <t>Jan Tommy</t>
  </si>
  <si>
    <t>Jurgens</t>
  </si>
  <si>
    <t>Lo-Ane</t>
  </si>
  <si>
    <t>Nic</t>
  </si>
  <si>
    <t>Luigi</t>
  </si>
  <si>
    <t>Eteinne</t>
  </si>
  <si>
    <t>Frans J</t>
  </si>
  <si>
    <t>Faan</t>
  </si>
  <si>
    <t>Jolene</t>
  </si>
  <si>
    <t>Janse Van Vuuren</t>
  </si>
  <si>
    <t>Oosthuysen</t>
  </si>
  <si>
    <t>Charlotte</t>
  </si>
  <si>
    <t>Johan Spyker</t>
  </si>
  <si>
    <t>Petro</t>
  </si>
  <si>
    <t>Jacob</t>
  </si>
  <si>
    <t>Wasserval</t>
  </si>
  <si>
    <t>Andi</t>
  </si>
  <si>
    <t>03121600125</t>
  </si>
  <si>
    <t>89013000010</t>
  </si>
  <si>
    <t>Bot</t>
  </si>
  <si>
    <t>01100100997</t>
  </si>
  <si>
    <t>02031500147</t>
  </si>
  <si>
    <t>6009075156088</t>
  </si>
  <si>
    <t>02021200353</t>
  </si>
  <si>
    <t>03032300185</t>
  </si>
  <si>
    <t>2022-IC-L1</t>
  </si>
  <si>
    <t>2022-IC-L2</t>
  </si>
  <si>
    <t>2022-IC-L3</t>
  </si>
  <si>
    <t>2022-IC-L4</t>
  </si>
  <si>
    <t>2022-IC-L5</t>
  </si>
  <si>
    <t>Total 2022</t>
  </si>
  <si>
    <t>2022 Best 4</t>
  </si>
  <si>
    <t xml:space="preserve"> Grand Masters</t>
  </si>
  <si>
    <t>Total Fish</t>
  </si>
  <si>
    <t>Ave Weight / Fish</t>
  </si>
  <si>
    <t>Kg Total</t>
  </si>
  <si>
    <t>Kg (50/30/20)</t>
  </si>
  <si>
    <t>Van Riet</t>
  </si>
  <si>
    <t>Harvey</t>
  </si>
  <si>
    <t>Boulter</t>
  </si>
  <si>
    <t>Moody</t>
  </si>
  <si>
    <t>Ray</t>
  </si>
  <si>
    <t>Fabio</t>
  </si>
  <si>
    <t>Silheu</t>
  </si>
  <si>
    <t>Peter Andre</t>
  </si>
  <si>
    <t>Pieters</t>
  </si>
  <si>
    <t>Divan</t>
  </si>
  <si>
    <t>Van Vreden</t>
  </si>
  <si>
    <t>Valentino Andre</t>
  </si>
  <si>
    <t>Keys</t>
  </si>
  <si>
    <t>Casper</t>
  </si>
  <si>
    <t>Mare</t>
  </si>
  <si>
    <t>Bornman</t>
  </si>
  <si>
    <t>Deecee</t>
  </si>
  <si>
    <t>Hatting</t>
  </si>
  <si>
    <t>Fenwick</t>
  </si>
  <si>
    <t>Van Bosch</t>
  </si>
  <si>
    <t>Charlene</t>
  </si>
  <si>
    <t>Wiggil</t>
  </si>
  <si>
    <t>Christel</t>
  </si>
  <si>
    <t>Stewert</t>
  </si>
  <si>
    <t>Nicolas</t>
  </si>
  <si>
    <t>Jakes</t>
  </si>
  <si>
    <t>Sandra</t>
  </si>
  <si>
    <t>Sonita</t>
  </si>
  <si>
    <t>Maasdorp</t>
  </si>
  <si>
    <t>Ewald J.</t>
  </si>
  <si>
    <t>Jonandre</t>
  </si>
  <si>
    <t>Jandre</t>
  </si>
  <si>
    <t>Van Eck</t>
  </si>
  <si>
    <t>Desond</t>
  </si>
  <si>
    <t>De Klerk</t>
  </si>
  <si>
    <t>Tristan</t>
  </si>
  <si>
    <t>Xavier</t>
  </si>
  <si>
    <t>Jaqi</t>
  </si>
  <si>
    <t>Cristiano</t>
  </si>
  <si>
    <t>Robert Jnr</t>
  </si>
  <si>
    <t>Axel</t>
  </si>
  <si>
    <t>Parr</t>
  </si>
  <si>
    <t>Bozidar</t>
  </si>
  <si>
    <t>Jouceski</t>
  </si>
  <si>
    <t>Simone</t>
  </si>
  <si>
    <t>Marinda</t>
  </si>
  <si>
    <t>Hanno</t>
  </si>
  <si>
    <t>Laurence</t>
  </si>
  <si>
    <t>Cornelius Coenraad</t>
  </si>
  <si>
    <t>Willem Johannes</t>
  </si>
  <si>
    <t>Ernesto Jeff</t>
  </si>
  <si>
    <t>Marna</t>
  </si>
  <si>
    <t xml:space="preserve">Daniel </t>
  </si>
  <si>
    <t>Miguel</t>
  </si>
  <si>
    <t>Strzelecki</t>
  </si>
  <si>
    <t>Bezuidehoudt</t>
  </si>
  <si>
    <t>Jacomine</t>
  </si>
  <si>
    <t>Wasserfall</t>
  </si>
  <si>
    <t>Bouwer</t>
  </si>
  <si>
    <t>2021-2023</t>
  </si>
  <si>
    <t>2023 Best 4</t>
  </si>
  <si>
    <t>2023-IC-L1</t>
  </si>
  <si>
    <t>2023-IC-L2</t>
  </si>
  <si>
    <t>2023-IC-L3</t>
  </si>
  <si>
    <t>2023-IC-L4</t>
  </si>
  <si>
    <t>2023-IC-L5</t>
  </si>
  <si>
    <t>Total 2023</t>
  </si>
  <si>
    <t>2023 Totals</t>
  </si>
  <si>
    <t>Heinrich</t>
  </si>
  <si>
    <t>Gradidge</t>
  </si>
  <si>
    <t>Patricia</t>
  </si>
  <si>
    <t>Ettene</t>
  </si>
  <si>
    <t>Marvin</t>
  </si>
  <si>
    <t>Miller</t>
  </si>
  <si>
    <t>Zanita</t>
  </si>
  <si>
    <t>Hill</t>
  </si>
  <si>
    <t>Hannelie</t>
  </si>
  <si>
    <t>Ricku</t>
  </si>
  <si>
    <t>Calvin</t>
  </si>
  <si>
    <t>Mart-Marie</t>
  </si>
  <si>
    <t>De Haast</t>
  </si>
  <si>
    <t>Cruywagen</t>
  </si>
  <si>
    <t>Henco</t>
  </si>
  <si>
    <t>Johan Sampie</t>
  </si>
  <si>
    <t>AJ</t>
  </si>
  <si>
    <t>Zillan</t>
  </si>
  <si>
    <t>Du Pisani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</si>
</sst>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[$-409]d/mmm/yy;@"/>
    <numFmt numFmtId="171" formatCode="_ * #,##0_ ;_ * \-#,##0_ ;_ * &quot;-&quot;??_ ;_ @_ "/>
    <numFmt numFmtId="172" formatCode="0.0%"/>
  </numFmts>
  <fonts count="4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rgb="FFFF0000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 Narrow"/>
      <family val="2"/>
    </font>
    <font>
      <b/>
      <sz val="10"/>
      <color rgb="FF000099"/>
      <name val="Arial Narrow"/>
      <family val="2"/>
    </font>
    <font>
      <b/>
      <sz val="9"/>
      <name val="Arial"/>
      <family val="2"/>
    </font>
    <font>
      <b/>
      <sz val="9"/>
      <color rgb="FF000099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28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0" fontId="9" fillId="0" borderId="0"/>
    <xf numFmtId="164" fontId="9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165" fontId="7" fillId="0" borderId="0" applyFont="0" applyFill="0" applyBorder="0" applyAlignment="0" applyProtection="0"/>
    <xf numFmtId="0" fontId="12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7" fillId="0" borderId="0" applyFont="0" applyFill="0" applyBorder="0" applyAlignment="0" applyProtection="0"/>
    <xf numFmtId="0" fontId="6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5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165" fontId="9" fillId="0" borderId="0" applyFont="0" applyFill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7" fontId="2" fillId="0" borderId="0"/>
    <xf numFmtId="0" fontId="1" fillId="0" borderId="0"/>
    <xf numFmtId="165" fontId="1" fillId="0" borderId="0" applyFont="0" applyFill="0" applyBorder="0" applyAlignment="0" applyProtection="0"/>
    <xf numFmtId="167" fontId="1" fillId="0" borderId="0"/>
    <xf numFmtId="9" fontId="9" fillId="0" borderId="0" applyFont="0" applyFill="0" applyBorder="0" applyAlignment="0" applyProtection="0"/>
  </cellStyleXfs>
  <cellXfs count="356">
    <xf numFmtId="0" fontId="0" fillId="0" borderId="0" xfId="0"/>
    <xf numFmtId="0" fontId="14" fillId="0" borderId="0" xfId="0" applyFont="1" applyAlignment="1">
      <alignment horizontal="center" vertical="center"/>
    </xf>
    <xf numFmtId="0" fontId="14" fillId="0" borderId="0" xfId="11" applyFont="1" applyAlignment="1">
      <alignment horizontal="center" vertical="center"/>
    </xf>
    <xf numFmtId="168" fontId="14" fillId="0" borderId="0" xfId="11" applyNumberFormat="1" applyFont="1" applyAlignment="1">
      <alignment horizontal="center" vertical="center"/>
    </xf>
    <xf numFmtId="1" fontId="14" fillId="0" borderId="0" xfId="11" applyNumberFormat="1" applyFont="1" applyAlignment="1">
      <alignment horizontal="center" vertical="center"/>
    </xf>
    <xf numFmtId="0" fontId="14" fillId="3" borderId="0" xfId="11" applyFont="1" applyFill="1" applyAlignment="1">
      <alignment horizontal="center" vertical="center"/>
    </xf>
    <xf numFmtId="1" fontId="14" fillId="3" borderId="0" xfId="11" applyNumberFormat="1" applyFont="1" applyFill="1" applyAlignment="1">
      <alignment horizontal="center" vertical="center"/>
    </xf>
    <xf numFmtId="0" fontId="14" fillId="0" borderId="0" xfId="11" applyFont="1" applyAlignment="1">
      <alignment horizontal="center"/>
    </xf>
    <xf numFmtId="0" fontId="15" fillId="0" borderId="0" xfId="11" applyFont="1" applyAlignment="1">
      <alignment horizontal="center"/>
    </xf>
    <xf numFmtId="168" fontId="14" fillId="0" borderId="0" xfId="11" applyNumberFormat="1" applyFont="1" applyAlignment="1">
      <alignment horizontal="center"/>
    </xf>
    <xf numFmtId="168" fontId="14" fillId="3" borderId="0" xfId="11" applyNumberFormat="1" applyFont="1" applyFill="1" applyAlignment="1">
      <alignment horizontal="center" vertical="center"/>
    </xf>
    <xf numFmtId="0" fontId="20" fillId="0" borderId="0" xfId="11" applyFont="1" applyAlignment="1">
      <alignment horizontal="center" vertical="center"/>
    </xf>
    <xf numFmtId="1" fontId="20" fillId="0" borderId="0" xfId="11" applyNumberFormat="1" applyFont="1" applyAlignment="1">
      <alignment horizontal="center" vertical="center"/>
    </xf>
    <xf numFmtId="0" fontId="20" fillId="3" borderId="0" xfId="11" applyFont="1" applyFill="1" applyAlignment="1">
      <alignment horizontal="center" vertical="center"/>
    </xf>
    <xf numFmtId="0" fontId="20" fillId="0" borderId="0" xfId="11" applyFont="1" applyAlignment="1">
      <alignment horizontal="center"/>
    </xf>
    <xf numFmtId="0" fontId="17" fillId="0" borderId="0" xfId="11" applyFont="1" applyAlignment="1">
      <alignment horizontal="center" vertical="center"/>
    </xf>
    <xf numFmtId="0" fontId="21" fillId="0" borderId="0" xfId="11" applyFont="1" applyAlignment="1">
      <alignment horizontal="center"/>
    </xf>
    <xf numFmtId="168" fontId="20" fillId="0" borderId="0" xfId="11" applyNumberFormat="1" applyFont="1" applyAlignment="1">
      <alignment horizontal="center"/>
    </xf>
    <xf numFmtId="168" fontId="15" fillId="0" borderId="0" xfId="11" applyNumberFormat="1" applyFont="1" applyAlignment="1">
      <alignment horizontal="center" vertical="center"/>
    </xf>
    <xf numFmtId="171" fontId="15" fillId="0" borderId="0" xfId="8" applyNumberFormat="1" applyFont="1" applyAlignment="1">
      <alignment horizontal="center" vertical="center"/>
    </xf>
    <xf numFmtId="1" fontId="15" fillId="0" borderId="0" xfId="11" applyNumberFormat="1" applyFont="1" applyAlignment="1">
      <alignment horizontal="center" vertical="center"/>
    </xf>
    <xf numFmtId="171" fontId="14" fillId="0" borderId="0" xfId="8" applyNumberFormat="1" applyFont="1" applyAlignment="1">
      <alignment horizontal="center" vertical="center"/>
    </xf>
    <xf numFmtId="168" fontId="20" fillId="3" borderId="0" xfId="11" applyNumberFormat="1" applyFont="1" applyFill="1" applyAlignment="1">
      <alignment horizontal="center" vertical="center"/>
    </xf>
    <xf numFmtId="0" fontId="15" fillId="0" borderId="0" xfId="11" applyFont="1" applyAlignment="1">
      <alignment horizontal="center" vertical="center"/>
    </xf>
    <xf numFmtId="0" fontId="17" fillId="0" borderId="0" xfId="5" applyFont="1" applyAlignment="1">
      <alignment vertical="center"/>
    </xf>
    <xf numFmtId="0" fontId="17" fillId="0" borderId="0" xfId="5" applyFont="1" applyAlignment="1">
      <alignment horizontal="center" vertical="center"/>
    </xf>
    <xf numFmtId="167" fontId="17" fillId="0" borderId="0" xfId="5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71" fontId="14" fillId="0" borderId="0" xfId="8" applyNumberFormat="1" applyFont="1" applyAlignment="1">
      <alignment horizontal="center"/>
    </xf>
    <xf numFmtId="0" fontId="17" fillId="2" borderId="31" xfId="5" applyFont="1" applyFill="1" applyBorder="1" applyAlignment="1">
      <alignment horizontal="center" vertical="center"/>
    </xf>
    <xf numFmtId="0" fontId="17" fillId="2" borderId="0" xfId="5" applyFont="1" applyFill="1" applyAlignment="1">
      <alignment horizontal="center" vertical="center"/>
    </xf>
    <xf numFmtId="166" fontId="19" fillId="0" borderId="0" xfId="6" applyNumberFormat="1" applyFont="1" applyAlignment="1">
      <alignment horizontal="center" vertical="center"/>
    </xf>
    <xf numFmtId="166" fontId="17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14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 wrapText="1"/>
    </xf>
    <xf numFmtId="169" fontId="14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33" fillId="0" borderId="0" xfId="0" applyNumberFormat="1" applyFont="1" applyAlignment="1">
      <alignment horizontal="center" vertical="center" wrapText="1"/>
    </xf>
    <xf numFmtId="169" fontId="33" fillId="0" borderId="0" xfId="8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36" fillId="4" borderId="6" xfId="0" applyFont="1" applyFill="1" applyBorder="1" applyAlignment="1">
      <alignment horizontal="center" vertical="center" wrapText="1"/>
    </xf>
    <xf numFmtId="1" fontId="13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166" fontId="21" fillId="0" borderId="28" xfId="0" applyNumberFormat="1" applyFont="1" applyBorder="1" applyAlignment="1">
      <alignment horizontal="left" vertical="center"/>
    </xf>
    <xf numFmtId="166" fontId="16" fillId="0" borderId="14" xfId="0" applyNumberFormat="1" applyFont="1" applyBorder="1" applyAlignment="1">
      <alignment horizontal="left" vertical="center"/>
    </xf>
    <xf numFmtId="166" fontId="21" fillId="0" borderId="14" xfId="0" applyNumberFormat="1" applyFont="1" applyBorder="1" applyAlignment="1">
      <alignment horizontal="left" vertical="center"/>
    </xf>
    <xf numFmtId="166" fontId="21" fillId="0" borderId="29" xfId="0" applyNumberFormat="1" applyFont="1" applyBorder="1" applyAlignment="1">
      <alignment horizontal="left" vertical="center"/>
    </xf>
    <xf numFmtId="166" fontId="20" fillId="0" borderId="20" xfId="0" applyNumberFormat="1" applyFont="1" applyBorder="1" applyAlignment="1">
      <alignment horizontal="left" vertical="center"/>
    </xf>
    <xf numFmtId="166" fontId="20" fillId="0" borderId="21" xfId="0" applyNumberFormat="1" applyFont="1" applyBorder="1" applyAlignment="1">
      <alignment horizontal="left" vertical="center"/>
    </xf>
    <xf numFmtId="166" fontId="21" fillId="0" borderId="30" xfId="0" applyNumberFormat="1" applyFont="1" applyBorder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166" fontId="20" fillId="0" borderId="17" xfId="0" applyNumberFormat="1" applyFont="1" applyBorder="1" applyAlignment="1">
      <alignment horizontal="left" vertical="center"/>
    </xf>
    <xf numFmtId="166" fontId="22" fillId="0" borderId="16" xfId="0" applyNumberFormat="1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166" fontId="21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16" xfId="8" applyNumberFormat="1" applyFont="1" applyBorder="1" applyAlignment="1" applyProtection="1">
      <alignment horizontal="left" vertical="center"/>
      <protection hidden="1"/>
    </xf>
    <xf numFmtId="166" fontId="20" fillId="0" borderId="16" xfId="0" applyNumberFormat="1" applyFont="1" applyBorder="1" applyAlignment="1" applyProtection="1">
      <alignment horizontal="left" vertical="center"/>
      <protection hidden="1"/>
    </xf>
    <xf numFmtId="166" fontId="22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5" xfId="0" applyNumberFormat="1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166" fontId="14" fillId="0" borderId="33" xfId="0" applyNumberFormat="1" applyFont="1" applyBorder="1" applyAlignment="1">
      <alignment horizontal="left" vertical="center"/>
    </xf>
    <xf numFmtId="166" fontId="14" fillId="0" borderId="15" xfId="0" applyNumberFormat="1" applyFont="1" applyBorder="1" applyAlignment="1">
      <alignment horizontal="left" vertical="center"/>
    </xf>
    <xf numFmtId="166" fontId="14" fillId="0" borderId="16" xfId="0" applyNumberFormat="1" applyFont="1" applyBorder="1" applyAlignment="1">
      <alignment horizontal="left" vertical="center"/>
    </xf>
    <xf numFmtId="166" fontId="20" fillId="0" borderId="30" xfId="0" applyNumberFormat="1" applyFont="1" applyBorder="1" applyAlignment="1">
      <alignment horizontal="left" vertical="center"/>
    </xf>
    <xf numFmtId="166" fontId="22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30" xfId="0" applyNumberFormat="1" applyFont="1" applyBorder="1" applyAlignment="1" applyProtection="1">
      <alignment horizontal="left" vertical="center"/>
      <protection hidden="1"/>
    </xf>
    <xf numFmtId="166" fontId="20" fillId="0" borderId="16" xfId="9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2" fillId="0" borderId="20" xfId="0" applyNumberFormat="1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166" fontId="21" fillId="0" borderId="18" xfId="0" applyNumberFormat="1" applyFont="1" applyBorder="1" applyAlignment="1" applyProtection="1">
      <alignment horizontal="left" vertical="center"/>
      <protection hidden="1"/>
    </xf>
    <xf numFmtId="166" fontId="20" fillId="0" borderId="19" xfId="0" applyNumberFormat="1" applyFont="1" applyBorder="1" applyAlignment="1">
      <alignment horizontal="left" vertical="center"/>
    </xf>
    <xf numFmtId="0" fontId="15" fillId="0" borderId="31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25" fillId="0" borderId="31" xfId="0" applyFont="1" applyBorder="1" applyAlignment="1">
      <alignment horizontal="left" vertical="center"/>
    </xf>
    <xf numFmtId="0" fontId="22" fillId="0" borderId="31" xfId="0" applyFont="1" applyBorder="1" applyAlignment="1">
      <alignment horizontal="left" vertical="center"/>
    </xf>
    <xf numFmtId="171" fontId="16" fillId="0" borderId="31" xfId="8" applyNumberFormat="1" applyFont="1" applyBorder="1" applyAlignment="1">
      <alignment horizontal="center" vertical="center" wrapText="1"/>
    </xf>
    <xf numFmtId="171" fontId="25" fillId="0" borderId="31" xfId="8" applyNumberFormat="1" applyFont="1" applyBorder="1" applyAlignment="1">
      <alignment horizontal="left" vertical="center"/>
    </xf>
    <xf numFmtId="171" fontId="14" fillId="0" borderId="0" xfId="8" applyNumberFormat="1" applyFont="1" applyAlignment="1">
      <alignment horizontal="left" vertical="center"/>
    </xf>
    <xf numFmtId="171" fontId="23" fillId="0" borderId="0" xfId="8" applyNumberFormat="1" applyFont="1" applyAlignment="1">
      <alignment horizontal="left" vertical="center"/>
    </xf>
    <xf numFmtId="171" fontId="0" fillId="0" borderId="0" xfId="8" applyNumberFormat="1" applyFont="1" applyAlignment="1">
      <alignment horizontal="left" vertical="center"/>
    </xf>
    <xf numFmtId="171" fontId="22" fillId="0" borderId="31" xfId="8" applyNumberFormat="1" applyFont="1" applyBorder="1" applyAlignment="1">
      <alignment horizontal="left" vertical="center"/>
    </xf>
    <xf numFmtId="0" fontId="17" fillId="3" borderId="0" xfId="11" applyFont="1" applyFill="1" applyAlignment="1">
      <alignment horizontal="center" vertical="center"/>
    </xf>
    <xf numFmtId="168" fontId="17" fillId="3" borderId="0" xfId="11" applyNumberFormat="1" applyFont="1" applyFill="1" applyAlignment="1">
      <alignment horizontal="center" vertical="center"/>
    </xf>
    <xf numFmtId="1" fontId="17" fillId="3" borderId="0" xfId="11" applyNumberFormat="1" applyFont="1" applyFill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9" fontId="33" fillId="0" borderId="0" xfId="0" applyNumberFormat="1" applyFont="1" applyAlignment="1">
      <alignment horizontal="center" vertical="center"/>
    </xf>
    <xf numFmtId="0" fontId="17" fillId="2" borderId="31" xfId="5" applyFont="1" applyFill="1" applyBorder="1"/>
    <xf numFmtId="0" fontId="18" fillId="0" borderId="40" xfId="5" applyFont="1" applyBorder="1" applyAlignment="1">
      <alignment horizontal="center" vertical="center"/>
    </xf>
    <xf numFmtId="167" fontId="18" fillId="0" borderId="41" xfId="5" applyNumberFormat="1" applyFont="1" applyBorder="1" applyAlignment="1">
      <alignment horizontal="center" vertical="center"/>
    </xf>
    <xf numFmtId="0" fontId="18" fillId="0" borderId="41" xfId="5" applyFont="1" applyBorder="1" applyAlignment="1">
      <alignment horizontal="center" vertical="center"/>
    </xf>
    <xf numFmtId="0" fontId="18" fillId="2" borderId="41" xfId="5" applyFont="1" applyFill="1" applyBorder="1" applyAlignment="1">
      <alignment horizontal="center" vertical="center"/>
    </xf>
    <xf numFmtId="166" fontId="18" fillId="0" borderId="41" xfId="22" applyNumberFormat="1" applyFont="1" applyBorder="1" applyAlignment="1">
      <alignment horizontal="center" vertical="center"/>
    </xf>
    <xf numFmtId="166" fontId="18" fillId="0" borderId="42" xfId="5" applyNumberFormat="1" applyFont="1" applyBorder="1" applyAlignment="1">
      <alignment horizontal="center" vertical="center"/>
    </xf>
    <xf numFmtId="0" fontId="17" fillId="0" borderId="31" xfId="5" applyFont="1" applyBorder="1" applyAlignment="1">
      <alignment horizontal="center" vertical="center"/>
    </xf>
    <xf numFmtId="167" fontId="17" fillId="0" borderId="31" xfId="5" applyNumberFormat="1" applyFont="1" applyBorder="1" applyAlignment="1">
      <alignment horizontal="center" vertical="center"/>
    </xf>
    <xf numFmtId="166" fontId="17" fillId="0" borderId="31" xfId="5" applyNumberFormat="1" applyFont="1" applyBorder="1" applyAlignment="1">
      <alignment horizontal="center" vertical="center"/>
    </xf>
    <xf numFmtId="0" fontId="17" fillId="5" borderId="31" xfId="5" applyFont="1" applyFill="1" applyBorder="1"/>
    <xf numFmtId="167" fontId="17" fillId="5" borderId="31" xfId="5" applyNumberFormat="1" applyFont="1" applyFill="1" applyBorder="1"/>
    <xf numFmtId="0" fontId="17" fillId="0" borderId="31" xfId="5" applyFont="1" applyBorder="1"/>
    <xf numFmtId="167" fontId="17" fillId="0" borderId="31" xfId="5" applyNumberFormat="1" applyFont="1" applyBorder="1"/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33" fillId="6" borderId="31" xfId="0" applyFont="1" applyFill="1" applyBorder="1"/>
    <xf numFmtId="169" fontId="33" fillId="6" borderId="31" xfId="8" applyNumberFormat="1" applyFont="1" applyFill="1" applyBorder="1"/>
    <xf numFmtId="0" fontId="0" fillId="0" borderId="22" xfId="0" applyBorder="1" applyAlignment="1">
      <alignment vertical="center"/>
    </xf>
    <xf numFmtId="0" fontId="33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39" xfId="0" applyBorder="1" applyAlignment="1">
      <alignment vertical="center"/>
    </xf>
    <xf numFmtId="0" fontId="33" fillId="0" borderId="50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0" fontId="33" fillId="0" borderId="40" xfId="0" applyFont="1" applyBorder="1" applyAlignment="1">
      <alignment horizontal="center" vertical="center" wrapText="1"/>
    </xf>
    <xf numFmtId="171" fontId="0" fillId="0" borderId="0" xfId="8" applyNumberFormat="1" applyFont="1" applyAlignment="1">
      <alignment vertical="center"/>
    </xf>
    <xf numFmtId="0" fontId="0" fillId="7" borderId="0" xfId="0" applyFill="1" applyAlignment="1">
      <alignment vertical="center"/>
    </xf>
    <xf numFmtId="0" fontId="33" fillId="7" borderId="0" xfId="0" applyFont="1" applyFill="1" applyAlignment="1">
      <alignment horizontal="center" vertical="center" wrapText="1"/>
    </xf>
    <xf numFmtId="0" fontId="33" fillId="6" borderId="11" xfId="0" applyFont="1" applyFill="1" applyBorder="1"/>
    <xf numFmtId="0" fontId="33" fillId="6" borderId="12" xfId="0" applyFont="1" applyFill="1" applyBorder="1"/>
    <xf numFmtId="0" fontId="33" fillId="6" borderId="23" xfId="0" applyFont="1" applyFill="1" applyBorder="1"/>
    <xf numFmtId="0" fontId="39" fillId="0" borderId="48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0" fillId="0" borderId="38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33" fillId="6" borderId="25" xfId="0" applyFont="1" applyFill="1" applyBorder="1"/>
    <xf numFmtId="0" fontId="33" fillId="6" borderId="26" xfId="0" applyFont="1" applyFill="1" applyBorder="1"/>
    <xf numFmtId="169" fontId="33" fillId="0" borderId="41" xfId="8" applyNumberFormat="1" applyFont="1" applyBorder="1" applyAlignment="1">
      <alignment horizontal="center" vertical="center" wrapText="1"/>
    </xf>
    <xf numFmtId="169" fontId="33" fillId="6" borderId="12" xfId="8" applyNumberFormat="1" applyFont="1" applyFill="1" applyBorder="1"/>
    <xf numFmtId="169" fontId="33" fillId="6" borderId="26" xfId="8" applyNumberFormat="1" applyFont="1" applyFill="1" applyBorder="1"/>
    <xf numFmtId="171" fontId="38" fillId="6" borderId="49" xfId="8" applyNumberFormat="1" applyFont="1" applyFill="1" applyBorder="1" applyAlignment="1">
      <alignment horizontal="center" vertical="center" wrapText="1"/>
    </xf>
    <xf numFmtId="171" fontId="33" fillId="6" borderId="13" xfId="8" applyNumberFormat="1" applyFont="1" applyFill="1" applyBorder="1"/>
    <xf numFmtId="171" fontId="33" fillId="6" borderId="24" xfId="8" applyNumberFormat="1" applyFont="1" applyFill="1" applyBorder="1"/>
    <xf numFmtId="171" fontId="33" fillId="6" borderId="27" xfId="8" applyNumberFormat="1" applyFont="1" applyFill="1" applyBorder="1"/>
    <xf numFmtId="0" fontId="39" fillId="0" borderId="35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169" fontId="0" fillId="0" borderId="0" xfId="8" applyNumberFormat="1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169" fontId="41" fillId="8" borderId="12" xfId="8" applyNumberFormat="1" applyFont="1" applyFill="1" applyBorder="1" applyAlignment="1">
      <alignment vertical="center"/>
    </xf>
    <xf numFmtId="0" fontId="0" fillId="10" borderId="43" xfId="0" applyFill="1" applyBorder="1" applyAlignment="1">
      <alignment vertical="center"/>
    </xf>
    <xf numFmtId="169" fontId="0" fillId="10" borderId="12" xfId="8" applyNumberFormat="1" applyFont="1" applyFill="1" applyBorder="1" applyAlignment="1">
      <alignment vertical="center"/>
    </xf>
    <xf numFmtId="0" fontId="0" fillId="10" borderId="13" xfId="0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169" fontId="0" fillId="5" borderId="31" xfId="8" applyNumberFormat="1" applyFont="1" applyFill="1" applyBorder="1" applyAlignment="1">
      <alignment vertical="center"/>
    </xf>
    <xf numFmtId="0" fontId="0" fillId="5" borderId="22" xfId="0" applyFill="1" applyBorder="1" applyAlignment="1">
      <alignment vertical="center"/>
    </xf>
    <xf numFmtId="169" fontId="0" fillId="9" borderId="31" xfId="8" applyNumberFormat="1" applyFont="1" applyFill="1" applyBorder="1" applyAlignment="1">
      <alignment vertical="center"/>
    </xf>
    <xf numFmtId="0" fontId="0" fillId="9" borderId="31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169" fontId="0" fillId="10" borderId="31" xfId="8" applyNumberFormat="1" applyFont="1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9" fontId="0" fillId="0" borderId="0" xfId="0" applyNumberFormat="1"/>
    <xf numFmtId="9" fontId="0" fillId="0" borderId="0" xfId="37" applyFont="1"/>
    <xf numFmtId="172" fontId="0" fillId="0" borderId="0" xfId="37" applyNumberFormat="1" applyFont="1"/>
    <xf numFmtId="0" fontId="0" fillId="5" borderId="44" xfId="0" applyFill="1" applyBorder="1" applyAlignment="1">
      <alignment vertical="center"/>
    </xf>
    <xf numFmtId="169" fontId="0" fillId="5" borderId="26" xfId="8" applyNumberFormat="1" applyFont="1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169" fontId="0" fillId="9" borderId="26" xfId="8" applyNumberFormat="1" applyFont="1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0" fontId="0" fillId="10" borderId="44" xfId="0" applyFill="1" applyBorder="1" applyAlignment="1">
      <alignment vertical="center"/>
    </xf>
    <xf numFmtId="169" fontId="0" fillId="10" borderId="26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9" fontId="0" fillId="5" borderId="34" xfId="8" applyNumberFormat="1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33" fillId="5" borderId="36" xfId="0" applyFont="1" applyFill="1" applyBorder="1" applyAlignment="1">
      <alignment horizontal="center" vertical="center" wrapText="1"/>
    </xf>
    <xf numFmtId="0" fontId="33" fillId="10" borderId="52" xfId="0" applyFont="1" applyFill="1" applyBorder="1" applyAlignment="1">
      <alignment horizontal="center" vertical="center" wrapText="1"/>
    </xf>
    <xf numFmtId="0" fontId="33" fillId="10" borderId="36" xfId="0" applyFont="1" applyFill="1" applyBorder="1" applyAlignment="1">
      <alignment horizontal="center" vertical="center" wrapText="1"/>
    </xf>
    <xf numFmtId="0" fontId="33" fillId="10" borderId="37" xfId="0" applyFont="1" applyFill="1" applyBorder="1" applyAlignment="1">
      <alignment horizontal="center" vertical="center" wrapText="1"/>
    </xf>
    <xf numFmtId="0" fontId="33" fillId="5" borderId="53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vertical="center"/>
    </xf>
    <xf numFmtId="169" fontId="0" fillId="9" borderId="12" xfId="8" applyNumberFormat="1" applyFont="1" applyFill="1" applyBorder="1" applyAlignment="1">
      <alignment vertical="center"/>
    </xf>
    <xf numFmtId="0" fontId="0" fillId="9" borderId="13" xfId="0" applyFill="1" applyBorder="1" applyAlignment="1">
      <alignment vertical="center"/>
    </xf>
    <xf numFmtId="0" fontId="33" fillId="0" borderId="51" xfId="0" applyFont="1" applyBorder="1" applyAlignment="1">
      <alignment horizontal="center" vertical="center" wrapText="1"/>
    </xf>
    <xf numFmtId="0" fontId="33" fillId="5" borderId="52" xfId="0" applyFont="1" applyFill="1" applyBorder="1" applyAlignment="1">
      <alignment horizontal="center" vertical="center" wrapText="1"/>
    </xf>
    <xf numFmtId="171" fontId="41" fillId="8" borderId="11" xfId="8" applyNumberFormat="1" applyFont="1" applyFill="1" applyBorder="1" applyAlignment="1">
      <alignment vertical="center"/>
    </xf>
    <xf numFmtId="0" fontId="0" fillId="0" borderId="31" xfId="0" applyBorder="1" applyAlignment="1">
      <alignment horizontal="center" vertical="center"/>
    </xf>
    <xf numFmtId="171" fontId="33" fillId="6" borderId="31" xfId="8" applyNumberFormat="1" applyFont="1" applyFill="1" applyBorder="1"/>
    <xf numFmtId="0" fontId="15" fillId="0" borderId="40" xfId="11" applyFont="1" applyBorder="1" applyAlignment="1">
      <alignment horizontal="center" vertical="center"/>
    </xf>
    <xf numFmtId="0" fontId="15" fillId="0" borderId="41" xfId="11" applyFont="1" applyBorder="1" applyAlignment="1">
      <alignment horizontal="center" vertical="center"/>
    </xf>
    <xf numFmtId="0" fontId="15" fillId="3" borderId="42" xfId="11" applyFont="1" applyFill="1" applyBorder="1" applyAlignment="1">
      <alignment horizontal="center" vertical="center"/>
    </xf>
    <xf numFmtId="0" fontId="14" fillId="0" borderId="31" xfId="11" applyFont="1" applyBorder="1" applyAlignment="1">
      <alignment horizontal="center" vertical="center"/>
    </xf>
    <xf numFmtId="0" fontId="20" fillId="0" borderId="31" xfId="11" applyFont="1" applyBorder="1" applyAlignment="1">
      <alignment horizontal="center" vertical="center"/>
    </xf>
    <xf numFmtId="0" fontId="14" fillId="0" borderId="31" xfId="11" applyFont="1" applyBorder="1" applyAlignment="1">
      <alignment horizontal="center"/>
    </xf>
    <xf numFmtId="0" fontId="20" fillId="0" borderId="31" xfId="11" applyFont="1" applyBorder="1" applyAlignment="1">
      <alignment horizontal="center"/>
    </xf>
    <xf numFmtId="0" fontId="17" fillId="0" borderId="31" xfId="11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12" xfId="11" applyFont="1" applyBorder="1" applyAlignment="1">
      <alignment horizontal="center" vertical="center"/>
    </xf>
    <xf numFmtId="0" fontId="14" fillId="3" borderId="13" xfId="11" applyFont="1" applyFill="1" applyBorder="1" applyAlignment="1">
      <alignment horizontal="center" vertical="center"/>
    </xf>
    <xf numFmtId="0" fontId="15" fillId="0" borderId="23" xfId="11" applyFont="1" applyBorder="1" applyAlignment="1">
      <alignment horizontal="center" vertical="center"/>
    </xf>
    <xf numFmtId="0" fontId="14" fillId="3" borderId="24" xfId="11" applyFont="1" applyFill="1" applyBorder="1" applyAlignment="1">
      <alignment horizontal="center" vertical="center"/>
    </xf>
    <xf numFmtId="0" fontId="21" fillId="0" borderId="23" xfId="11" applyFont="1" applyBorder="1" applyAlignment="1">
      <alignment horizontal="center" vertical="center"/>
    </xf>
    <xf numFmtId="0" fontId="20" fillId="3" borderId="24" xfId="11" applyFont="1" applyFill="1" applyBorder="1" applyAlignment="1">
      <alignment horizontal="center" vertical="center"/>
    </xf>
    <xf numFmtId="0" fontId="18" fillId="0" borderId="23" xfId="11" applyFont="1" applyBorder="1" applyAlignment="1">
      <alignment horizontal="center" vertical="center"/>
    </xf>
    <xf numFmtId="0" fontId="17" fillId="3" borderId="24" xfId="11" applyFont="1" applyFill="1" applyBorder="1" applyAlignment="1">
      <alignment horizontal="center" vertical="center"/>
    </xf>
    <xf numFmtId="0" fontId="20" fillId="0" borderId="23" xfId="11" applyFont="1" applyBorder="1" applyAlignment="1">
      <alignment horizontal="center" vertical="center"/>
    </xf>
    <xf numFmtId="0" fontId="15" fillId="0" borderId="23" xfId="11" applyFont="1" applyBorder="1" applyAlignment="1">
      <alignment horizontal="center"/>
    </xf>
    <xf numFmtId="0" fontId="21" fillId="0" borderId="23" xfId="11" applyFont="1" applyBorder="1" applyAlignment="1">
      <alignment horizontal="center"/>
    </xf>
    <xf numFmtId="0" fontId="15" fillId="0" borderId="25" xfId="11" applyFont="1" applyBorder="1" applyAlignment="1">
      <alignment horizontal="center"/>
    </xf>
    <xf numFmtId="0" fontId="14" fillId="0" borderId="26" xfId="11" applyFont="1" applyBorder="1" applyAlignment="1">
      <alignment horizontal="center"/>
    </xf>
    <xf numFmtId="0" fontId="14" fillId="3" borderId="27" xfId="11" applyFont="1" applyFill="1" applyBorder="1" applyAlignment="1">
      <alignment horizontal="center" vertical="center"/>
    </xf>
    <xf numFmtId="0" fontId="37" fillId="6" borderId="48" xfId="0" applyFont="1" applyFill="1" applyBorder="1" applyAlignment="1">
      <alignment horizontal="center" vertical="center" wrapText="1"/>
    </xf>
    <xf numFmtId="169" fontId="37" fillId="6" borderId="7" xfId="8" applyNumberFormat="1" applyFont="1" applyFill="1" applyBorder="1" applyAlignment="1">
      <alignment horizontal="center" vertical="center" wrapText="1"/>
    </xf>
    <xf numFmtId="0" fontId="38" fillId="6" borderId="49" xfId="0" applyFont="1" applyFill="1" applyBorder="1" applyAlignment="1">
      <alignment horizontal="center" vertical="center" wrapText="1"/>
    </xf>
    <xf numFmtId="0" fontId="14" fillId="0" borderId="11" xfId="11" applyFont="1" applyBorder="1" applyAlignment="1">
      <alignment horizontal="center" vertical="center"/>
    </xf>
    <xf numFmtId="0" fontId="14" fillId="0" borderId="13" xfId="11" applyFont="1" applyBorder="1" applyAlignment="1">
      <alignment horizontal="center" vertical="center"/>
    </xf>
    <xf numFmtId="0" fontId="14" fillId="0" borderId="23" xfId="11" applyFont="1" applyBorder="1" applyAlignment="1">
      <alignment horizontal="center" vertical="center"/>
    </xf>
    <xf numFmtId="0" fontId="14" fillId="0" borderId="24" xfId="11" applyFont="1" applyBorder="1" applyAlignment="1">
      <alignment horizontal="center" vertical="center"/>
    </xf>
    <xf numFmtId="0" fontId="14" fillId="0" borderId="25" xfId="11" applyFont="1" applyBorder="1" applyAlignment="1">
      <alignment horizontal="center" vertical="center"/>
    </xf>
    <xf numFmtId="0" fontId="14" fillId="0" borderId="26" xfId="11" applyFont="1" applyBorder="1" applyAlignment="1">
      <alignment horizontal="center" vertical="center"/>
    </xf>
    <xf numFmtId="0" fontId="14" fillId="0" borderId="27" xfId="11" applyFont="1" applyBorder="1" applyAlignment="1">
      <alignment horizontal="center" vertical="center"/>
    </xf>
    <xf numFmtId="0" fontId="14" fillId="0" borderId="22" xfId="11" applyFont="1" applyBorder="1" applyAlignment="1">
      <alignment horizontal="center" vertical="center"/>
    </xf>
    <xf numFmtId="0" fontId="37" fillId="6" borderId="40" xfId="0" applyFont="1" applyFill="1" applyBorder="1" applyAlignment="1">
      <alignment horizontal="center" vertical="center" wrapText="1"/>
    </xf>
    <xf numFmtId="169" fontId="37" fillId="6" borderId="41" xfId="8" applyNumberFormat="1" applyFont="1" applyFill="1" applyBorder="1" applyAlignment="1">
      <alignment horizontal="center" vertical="center" wrapText="1"/>
    </xf>
    <xf numFmtId="0" fontId="38" fillId="6" borderId="42" xfId="0" applyFont="1" applyFill="1" applyBorder="1" applyAlignment="1">
      <alignment horizontal="center" vertical="center" wrapText="1"/>
    </xf>
    <xf numFmtId="171" fontId="33" fillId="8" borderId="40" xfId="8" applyNumberFormat="1" applyFont="1" applyFill="1" applyBorder="1" applyAlignment="1">
      <alignment horizontal="center" vertical="center" wrapText="1"/>
    </xf>
    <xf numFmtId="171" fontId="33" fillId="8" borderId="41" xfId="8" applyNumberFormat="1" applyFont="1" applyFill="1" applyBorder="1" applyAlignment="1">
      <alignment horizontal="center" vertical="center" wrapText="1"/>
    </xf>
    <xf numFmtId="169" fontId="33" fillId="8" borderId="42" xfId="8" applyNumberFormat="1" applyFont="1" applyFill="1" applyBorder="1" applyAlignment="1">
      <alignment horizontal="center" vertical="center" wrapText="1"/>
    </xf>
    <xf numFmtId="171" fontId="41" fillId="8" borderId="31" xfId="8" applyNumberFormat="1" applyFont="1" applyFill="1" applyBorder="1" applyAlignment="1">
      <alignment vertical="center"/>
    </xf>
    <xf numFmtId="169" fontId="41" fillId="8" borderId="31" xfId="8" applyNumberFormat="1" applyFont="1" applyFill="1" applyBorder="1" applyAlignment="1">
      <alignment vertical="center"/>
    </xf>
    <xf numFmtId="171" fontId="41" fillId="8" borderId="12" xfId="8" applyNumberFormat="1" applyFont="1" applyFill="1" applyBorder="1" applyAlignment="1">
      <alignment vertical="center"/>
    </xf>
    <xf numFmtId="169" fontId="41" fillId="8" borderId="13" xfId="8" applyNumberFormat="1" applyFont="1" applyFill="1" applyBorder="1" applyAlignment="1">
      <alignment vertical="center"/>
    </xf>
    <xf numFmtId="171" fontId="41" fillId="8" borderId="23" xfId="8" applyNumberFormat="1" applyFont="1" applyFill="1" applyBorder="1" applyAlignment="1">
      <alignment vertical="center"/>
    </xf>
    <xf numFmtId="169" fontId="41" fillId="8" borderId="24" xfId="8" applyNumberFormat="1" applyFont="1" applyFill="1" applyBorder="1" applyAlignment="1">
      <alignment vertical="center"/>
    </xf>
    <xf numFmtId="171" fontId="41" fillId="8" borderId="25" xfId="8" applyNumberFormat="1" applyFont="1" applyFill="1" applyBorder="1" applyAlignment="1">
      <alignment vertical="center"/>
    </xf>
    <xf numFmtId="171" fontId="41" fillId="8" borderId="26" xfId="8" applyNumberFormat="1" applyFont="1" applyFill="1" applyBorder="1" applyAlignment="1">
      <alignment vertical="center"/>
    </xf>
    <xf numFmtId="169" fontId="41" fillId="8" borderId="26" xfId="8" applyNumberFormat="1" applyFont="1" applyFill="1" applyBorder="1" applyAlignment="1">
      <alignment vertical="center"/>
    </xf>
    <xf numFmtId="169" fontId="41" fillId="8" borderId="27" xfId="8" applyNumberFormat="1" applyFont="1" applyFill="1" applyBorder="1" applyAlignment="1">
      <alignment vertical="center"/>
    </xf>
    <xf numFmtId="171" fontId="0" fillId="0" borderId="0" xfId="8" applyNumberFormat="1" applyFont="1" applyFill="1" applyBorder="1" applyAlignment="1">
      <alignment vertical="center"/>
    </xf>
    <xf numFmtId="171" fontId="33" fillId="8" borderId="42" xfId="8" applyNumberFormat="1" applyFont="1" applyFill="1" applyBorder="1" applyAlignment="1">
      <alignment horizontal="center" vertical="center" wrapText="1"/>
    </xf>
    <xf numFmtId="0" fontId="39" fillId="0" borderId="53" xfId="0" applyFont="1" applyBorder="1" applyAlignment="1">
      <alignment horizontal="center" vertical="center" wrapText="1"/>
    </xf>
    <xf numFmtId="0" fontId="18" fillId="0" borderId="11" xfId="11" applyFont="1" applyBorder="1" applyAlignment="1">
      <alignment horizontal="center" vertical="center"/>
    </xf>
    <xf numFmtId="0" fontId="18" fillId="0" borderId="23" xfId="11" applyFont="1" applyBorder="1" applyAlignment="1">
      <alignment horizontal="center"/>
    </xf>
    <xf numFmtId="0" fontId="17" fillId="0" borderId="12" xfId="11" applyFont="1" applyBorder="1" applyAlignment="1">
      <alignment horizontal="center" vertical="center"/>
    </xf>
    <xf numFmtId="0" fontId="17" fillId="0" borderId="31" xfId="11" applyFont="1" applyBorder="1" applyAlignment="1">
      <alignment horizontal="center"/>
    </xf>
    <xf numFmtId="168" fontId="17" fillId="0" borderId="12" xfId="0" applyNumberFormat="1" applyFont="1" applyBorder="1" applyAlignment="1">
      <alignment horizontal="center" vertical="center"/>
    </xf>
    <xf numFmtId="168" fontId="17" fillId="0" borderId="31" xfId="11" applyNumberFormat="1" applyFont="1" applyBorder="1" applyAlignment="1">
      <alignment horizontal="center" vertical="center"/>
    </xf>
    <xf numFmtId="168" fontId="14" fillId="0" borderId="31" xfId="11" applyNumberFormat="1" applyFont="1" applyBorder="1" applyAlignment="1">
      <alignment horizontal="center" vertical="center"/>
    </xf>
    <xf numFmtId="168" fontId="14" fillId="0" borderId="31" xfId="0" applyNumberFormat="1" applyFont="1" applyBorder="1" applyAlignment="1">
      <alignment horizontal="center" vertical="center"/>
    </xf>
    <xf numFmtId="168" fontId="20" fillId="0" borderId="31" xfId="11" applyNumberFormat="1" applyFont="1" applyBorder="1" applyAlignment="1">
      <alignment horizontal="center" vertical="center"/>
    </xf>
    <xf numFmtId="168" fontId="17" fillId="0" borderId="31" xfId="0" applyNumberFormat="1" applyFont="1" applyBorder="1" applyAlignment="1">
      <alignment horizontal="center" vertical="center"/>
    </xf>
    <xf numFmtId="168" fontId="20" fillId="0" borderId="31" xfId="0" applyNumberFormat="1" applyFont="1" applyBorder="1" applyAlignment="1">
      <alignment horizontal="center" vertical="center"/>
    </xf>
    <xf numFmtId="14" fontId="20" fillId="0" borderId="31" xfId="11" applyNumberFormat="1" applyFont="1" applyBorder="1" applyAlignment="1">
      <alignment horizontal="center" vertical="center"/>
    </xf>
    <xf numFmtId="170" fontId="20" fillId="0" borderId="31" xfId="11" applyNumberFormat="1" applyFont="1" applyBorder="1" applyAlignment="1">
      <alignment horizontal="center" vertical="center"/>
    </xf>
    <xf numFmtId="14" fontId="14" fillId="0" borderId="31" xfId="11" applyNumberFormat="1" applyFont="1" applyBorder="1" applyAlignment="1">
      <alignment horizontal="center" vertical="center"/>
    </xf>
    <xf numFmtId="168" fontId="14" fillId="0" borderId="31" xfId="11" applyNumberFormat="1" applyFont="1" applyBorder="1" applyAlignment="1">
      <alignment horizontal="center"/>
    </xf>
    <xf numFmtId="168" fontId="20" fillId="0" borderId="31" xfId="11" applyNumberFormat="1" applyFont="1" applyBorder="1" applyAlignment="1">
      <alignment horizontal="center"/>
    </xf>
    <xf numFmtId="168" fontId="17" fillId="0" borderId="31" xfId="11" applyNumberFormat="1" applyFont="1" applyBorder="1" applyAlignment="1">
      <alignment horizontal="center"/>
    </xf>
    <xf numFmtId="168" fontId="14" fillId="0" borderId="26" xfId="11" applyNumberFormat="1" applyFont="1" applyBorder="1" applyAlignment="1">
      <alignment horizontal="center"/>
    </xf>
    <xf numFmtId="1" fontId="17" fillId="0" borderId="12" xfId="11" applyNumberFormat="1" applyFont="1" applyBorder="1" applyAlignment="1">
      <alignment horizontal="center" vertical="center"/>
    </xf>
    <xf numFmtId="0" fontId="17" fillId="0" borderId="38" xfId="11" applyFont="1" applyBorder="1" applyAlignment="1">
      <alignment horizontal="center" vertical="center"/>
    </xf>
    <xf numFmtId="1" fontId="17" fillId="0" borderId="31" xfId="11" applyNumberFormat="1" applyFont="1" applyBorder="1" applyAlignment="1">
      <alignment horizontal="center" vertical="center"/>
    </xf>
    <xf numFmtId="0" fontId="17" fillId="0" borderId="22" xfId="11" applyFont="1" applyBorder="1" applyAlignment="1">
      <alignment horizontal="center" vertical="center"/>
    </xf>
    <xf numFmtId="1" fontId="14" fillId="0" borderId="31" xfId="11" applyNumberFormat="1" applyFont="1" applyBorder="1" applyAlignment="1">
      <alignment horizontal="center" vertical="center"/>
    </xf>
    <xf numFmtId="1" fontId="20" fillId="0" borderId="31" xfId="11" applyNumberFormat="1" applyFont="1" applyBorder="1" applyAlignment="1">
      <alignment horizontal="center" vertical="center"/>
    </xf>
    <xf numFmtId="0" fontId="20" fillId="0" borderId="22" xfId="11" applyFont="1" applyBorder="1" applyAlignment="1">
      <alignment horizontal="center" vertical="center"/>
    </xf>
    <xf numFmtId="1" fontId="14" fillId="0" borderId="31" xfId="11" quotePrefix="1" applyNumberFormat="1" applyFont="1" applyBorder="1" applyAlignment="1">
      <alignment horizontal="center" vertical="center"/>
    </xf>
    <xf numFmtId="1" fontId="17" fillId="0" borderId="31" xfId="11" quotePrefix="1" applyNumberFormat="1" applyFont="1" applyBorder="1" applyAlignment="1">
      <alignment horizontal="center" vertical="center"/>
    </xf>
    <xf numFmtId="1" fontId="20" fillId="0" borderId="22" xfId="11" applyNumberFormat="1" applyFont="1" applyBorder="1" applyAlignment="1">
      <alignment horizontal="center" vertical="center"/>
    </xf>
    <xf numFmtId="0" fontId="14" fillId="0" borderId="22" xfId="11" applyFont="1" applyBorder="1" applyAlignment="1">
      <alignment horizontal="center"/>
    </xf>
    <xf numFmtId="0" fontId="17" fillId="0" borderId="22" xfId="11" applyFont="1" applyBorder="1" applyAlignment="1">
      <alignment horizontal="center"/>
    </xf>
    <xf numFmtId="0" fontId="20" fillId="0" borderId="22" xfId="11" applyFont="1" applyBorder="1" applyAlignment="1">
      <alignment horizontal="center"/>
    </xf>
    <xf numFmtId="1" fontId="14" fillId="0" borderId="26" xfId="11" applyNumberFormat="1" applyFont="1" applyBorder="1" applyAlignment="1">
      <alignment horizontal="center" vertical="center"/>
    </xf>
    <xf numFmtId="0" fontId="14" fillId="0" borderId="39" xfId="11" applyFont="1" applyBorder="1" applyAlignment="1">
      <alignment horizontal="center"/>
    </xf>
    <xf numFmtId="165" fontId="33" fillId="8" borderId="41" xfId="8" applyFont="1" applyFill="1" applyBorder="1" applyAlignment="1">
      <alignment horizontal="center" vertical="center" wrapText="1"/>
    </xf>
    <xf numFmtId="169" fontId="9" fillId="0" borderId="0" xfId="8" applyNumberFormat="1" applyFont="1" applyFill="1" applyBorder="1" applyAlignment="1">
      <alignment vertical="center"/>
    </xf>
    <xf numFmtId="169" fontId="44" fillId="0" borderId="0" xfId="8" applyNumberFormat="1" applyFont="1" applyFill="1" applyBorder="1" applyAlignment="1">
      <alignment vertical="center"/>
    </xf>
    <xf numFmtId="169" fontId="45" fillId="8" borderId="41" xfId="8" applyNumberFormat="1" applyFont="1" applyFill="1" applyBorder="1" applyAlignment="1">
      <alignment horizontal="center" vertical="center" wrapText="1"/>
    </xf>
    <xf numFmtId="169" fontId="45" fillId="8" borderId="12" xfId="8" applyNumberFormat="1" applyFont="1" applyFill="1" applyBorder="1" applyAlignment="1">
      <alignment vertical="center"/>
    </xf>
    <xf numFmtId="169" fontId="45" fillId="8" borderId="31" xfId="8" applyNumberFormat="1" applyFont="1" applyFill="1" applyBorder="1" applyAlignment="1">
      <alignment vertical="center"/>
    </xf>
    <xf numFmtId="169" fontId="45" fillId="8" borderId="26" xfId="8" applyNumberFormat="1" applyFont="1" applyFill="1" applyBorder="1" applyAlignment="1">
      <alignment vertical="center"/>
    </xf>
    <xf numFmtId="0" fontId="14" fillId="0" borderId="43" xfId="11" applyFont="1" applyBorder="1" applyAlignment="1">
      <alignment horizontal="center" vertical="center"/>
    </xf>
    <xf numFmtId="0" fontId="14" fillId="0" borderId="28" xfId="11" applyFont="1" applyBorder="1" applyAlignment="1">
      <alignment horizontal="center" vertical="center"/>
    </xf>
    <xf numFmtId="0" fontId="14" fillId="0" borderId="44" xfId="11" applyFont="1" applyBorder="1" applyAlignment="1">
      <alignment horizontal="center" vertical="center"/>
    </xf>
    <xf numFmtId="0" fontId="0" fillId="9" borderId="43" xfId="0" applyFill="1" applyBorder="1" applyAlignment="1">
      <alignment vertical="center"/>
    </xf>
    <xf numFmtId="0" fontId="0" fillId="9" borderId="28" xfId="0" applyFill="1" applyBorder="1" applyAlignment="1">
      <alignment vertical="center"/>
    </xf>
    <xf numFmtId="0" fontId="0" fillId="9" borderId="44" xfId="0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14" fillId="5" borderId="28" xfId="11" applyFont="1" applyFill="1" applyBorder="1" applyAlignment="1">
      <alignment horizontal="right" vertical="center"/>
    </xf>
    <xf numFmtId="169" fontId="46" fillId="8" borderId="41" xfId="8" applyNumberFormat="1" applyFont="1" applyFill="1" applyBorder="1" applyAlignment="1">
      <alignment horizontal="center" vertical="center" wrapText="1"/>
    </xf>
    <xf numFmtId="169" fontId="47" fillId="8" borderId="12" xfId="8" applyNumberFormat="1" applyFont="1" applyFill="1" applyBorder="1" applyAlignment="1">
      <alignment vertical="center"/>
    </xf>
    <xf numFmtId="169" fontId="47" fillId="8" borderId="31" xfId="8" applyNumberFormat="1" applyFont="1" applyFill="1" applyBorder="1" applyAlignment="1">
      <alignment vertical="center"/>
    </xf>
    <xf numFmtId="169" fontId="47" fillId="8" borderId="26" xfId="8" applyNumberFormat="1" applyFont="1" applyFill="1" applyBorder="1" applyAlignment="1">
      <alignment vertical="center"/>
    </xf>
    <xf numFmtId="0" fontId="15" fillId="0" borderId="0" xfId="11" applyFont="1" applyAlignment="1">
      <alignment horizontal="center" vertical="center"/>
    </xf>
    <xf numFmtId="0" fontId="35" fillId="2" borderId="0" xfId="11" applyFont="1" applyFill="1" applyAlignment="1">
      <alignment horizontal="center" vertical="center"/>
    </xf>
    <xf numFmtId="169" fontId="42" fillId="0" borderId="35" xfId="8" applyNumberFormat="1" applyFont="1" applyFill="1" applyBorder="1" applyAlignment="1">
      <alignment horizontal="center" vertical="center"/>
    </xf>
    <xf numFmtId="169" fontId="42" fillId="0" borderId="52" xfId="8" applyNumberFormat="1" applyFont="1" applyFill="1" applyBorder="1" applyAlignment="1">
      <alignment horizontal="center" vertical="center"/>
    </xf>
    <xf numFmtId="169" fontId="42" fillId="0" borderId="36" xfId="8" applyNumberFormat="1" applyFont="1" applyFill="1" applyBorder="1" applyAlignment="1">
      <alignment horizontal="center" vertical="center"/>
    </xf>
    <xf numFmtId="169" fontId="42" fillId="0" borderId="37" xfId="8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3" fillId="0" borderId="45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3" fillId="0" borderId="47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169" fontId="33" fillId="10" borderId="46" xfId="8" applyNumberFormat="1" applyFont="1" applyFill="1" applyBorder="1" applyAlignment="1">
      <alignment horizontal="center" vertical="center"/>
    </xf>
    <xf numFmtId="169" fontId="33" fillId="10" borderId="47" xfId="8" applyNumberFormat="1" applyFont="1" applyFill="1" applyBorder="1" applyAlignment="1">
      <alignment horizontal="center" vertical="center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9" fontId="33" fillId="5" borderId="8" xfId="8" applyNumberFormat="1" applyFont="1" applyFill="1" applyBorder="1" applyAlignment="1">
      <alignment horizontal="center" vertical="center"/>
    </xf>
    <xf numFmtId="169" fontId="33" fillId="5" borderId="9" xfId="8" applyNumberFormat="1" applyFont="1" applyFill="1" applyBorder="1" applyAlignment="1">
      <alignment horizontal="center" vertical="center"/>
    </xf>
    <xf numFmtId="169" fontId="33" fillId="5" borderId="10" xfId="8" applyNumberFormat="1" applyFont="1" applyFill="1" applyBorder="1" applyAlignment="1">
      <alignment horizontal="center" vertical="center"/>
    </xf>
    <xf numFmtId="169" fontId="33" fillId="9" borderId="8" xfId="8" applyNumberFormat="1" applyFont="1" applyFill="1" applyBorder="1" applyAlignment="1">
      <alignment horizontal="center" vertical="center"/>
    </xf>
    <xf numFmtId="169" fontId="33" fillId="9" borderId="9" xfId="8" applyNumberFormat="1" applyFont="1" applyFill="1" applyBorder="1" applyAlignment="1">
      <alignment horizontal="center" vertical="center"/>
    </xf>
    <xf numFmtId="169" fontId="33" fillId="9" borderId="10" xfId="8" applyNumberFormat="1" applyFont="1" applyFill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</cellXfs>
  <cellStyles count="38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Hyperlink 2" xfId="29" xr:uid="{00000000-0005-0000-0000-000011000000}"/>
    <cellStyle name="Hyperlink 3" xfId="32" xr:uid="{00000000-0005-0000-0000-000012000000}"/>
    <cellStyle name="Normal" xfId="0" builtinId="0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  <cellStyle name="Percent" xfId="37" builtinId="5"/>
  </cellStyles>
  <dxfs count="805"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804"/>
    </tableStyle>
    <tableStyle name="PivotTable Style 2" table="0" count="2" xr9:uid="{00000000-0011-0000-FFFF-FFFF01000000}">
      <tableStyleElement type="wholeTable" dxfId="803"/>
      <tableStyleElement type="headerRow" dxfId="802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4455.466306712966" createdVersion="7" refreshedVersion="7" minRefreshableVersion="3" recordCount="4258" xr:uid="{48967495-F337-4A38-AB18-332DB87C9823}">
  <cacheSource type="worksheet">
    <worksheetSource ref="A1:M10000" sheet="DATA ENTRY"/>
  </cacheSource>
  <cacheFields count="13">
    <cacheField name="Competition" numFmtId="0">
      <sharedItems containsBlank="1" count="12">
        <s v="2021-IC-L1"/>
        <s v="2021-IC-L2"/>
        <s v="2021-IC-L3"/>
        <s v="2021-IC-L4"/>
        <s v="2020-IC-L1"/>
        <s v="2020-IC-L5"/>
        <s v="2019-IC-L1"/>
        <s v="2019-IC-L2"/>
        <s v="2019-IC-L3"/>
        <s v="2019-IC-L4"/>
        <s v="2019-IC-L5"/>
        <m/>
      </sharedItems>
    </cacheField>
    <cacheField name="Date" numFmtId="167">
      <sharedItems containsNonDate="0" containsDate="1" containsString="0" containsBlank="1" minDate="2019-02-23T00:00:00" maxDate="2021-09-12T00:00:00"/>
    </cacheField>
    <cacheField name="Venue" numFmtId="0">
      <sharedItems containsBlank="1"/>
    </cacheField>
    <cacheField name="ID" numFmtId="0">
      <sharedItems containsBlank="1" count="457">
        <s v="N0517"/>
        <s v="N0761"/>
        <s v="N0464"/>
        <s v="N0583"/>
        <s v="N0240"/>
        <s v="N0877"/>
        <s v="N0833"/>
        <s v="N0410"/>
        <s v="N0330"/>
        <s v="N0011"/>
        <s v="N0703"/>
        <s v="N0704"/>
        <s v="N0460"/>
        <s v="N0208"/>
        <s v="N0023"/>
        <s v="N0461"/>
        <s v="N0835"/>
        <s v="N0820"/>
        <s v="N0769"/>
        <s v="N0234"/>
        <s v="N0145"/>
        <s v="N0418"/>
        <s v="N0667"/>
        <s v="N0180"/>
        <s v="N0026"/>
        <s v="N0515"/>
        <s v="N0873"/>
        <s v="N0709"/>
        <s v="N0588"/>
        <s v="N0150"/>
        <s v="N0195"/>
        <s v="N0114"/>
        <s v="N0095"/>
        <s v="N0269"/>
        <s v="N0307"/>
        <s v="N0044"/>
        <s v="N0007"/>
        <s v="N0122"/>
        <s v="N0119"/>
        <s v="N0465"/>
        <s v="N0056"/>
        <s v="N0031"/>
        <s v="N0793"/>
        <s v="N0082"/>
        <s v="N0025"/>
        <s v="N0792"/>
        <s v="N0354"/>
        <s v="N0555"/>
        <s v="N0034"/>
        <s v="N0645"/>
        <s v="N0856"/>
        <s v="N0589"/>
        <s v="N0780"/>
        <s v="N0054"/>
        <s v="N0682"/>
        <s v="N0182"/>
        <s v="N0192"/>
        <s v="N0202"/>
        <s v="N0678"/>
        <s v="N0816"/>
        <s v="N0319"/>
        <s v="N0193"/>
        <s v="N0227"/>
        <s v="N0510"/>
        <s v="N0822"/>
        <s v="N0297"/>
        <s v="N0779"/>
        <s v="N0730"/>
        <s v="N0072"/>
        <s v="N0093"/>
        <s v="N0731"/>
        <s v="N0777"/>
        <s v="N0243"/>
        <s v="N0778"/>
        <s v="N0238"/>
        <s v="N0151"/>
        <s v="N0798"/>
        <s v="N0257"/>
        <s v="N0129"/>
        <s v="N0078"/>
        <s v="N0727"/>
        <s v="N0153"/>
        <s v="N0045"/>
        <s v="N0566"/>
        <s v="N0631"/>
        <s v="N0088"/>
        <s v="N0070"/>
        <s v="N0689"/>
        <s v="N0147"/>
        <s v="N0561"/>
        <s v="N0546"/>
        <s v="N0179"/>
        <s v="N0729"/>
        <s v="N0696"/>
        <s v="N0170"/>
        <s v="N0603"/>
        <s v="N0160"/>
        <s v="N0815"/>
        <s v="N0020"/>
        <s v="N0687"/>
        <s v="N0178"/>
        <s v="N0125"/>
        <s v="N0868"/>
        <s v="N0254"/>
        <s v="N0006"/>
        <s v="N0663"/>
        <s v="N0697"/>
        <s v="N0283"/>
        <s v="N0005"/>
        <s v="N0705"/>
        <s v="N0832"/>
        <s v="N0171"/>
        <s v="N0061"/>
        <s v="N0259"/>
        <s v="N0371"/>
        <s v="N0190"/>
        <s v="N0004"/>
        <s v="N0814"/>
        <s v="N0213"/>
        <s v="N0662"/>
        <s v="N0053"/>
        <s v="N0619"/>
        <s v="N0622"/>
        <s v="N0124"/>
        <s v="N0148"/>
        <s v="N0041"/>
        <s v="N0587"/>
        <s v="N0774"/>
        <s v="N0764"/>
        <s v="N0100"/>
        <s v="N0580"/>
        <s v="N0311"/>
        <s v="N0627"/>
        <s v="N0874"/>
        <s v="N0757"/>
        <s v="N0136"/>
        <s v="N0132"/>
        <s v="N0643"/>
        <s v="N0773"/>
        <s v="N0187"/>
        <s v="N0108"/>
        <s v="N0867"/>
        <s v="N0396"/>
        <s v="N0156"/>
        <s v="N0310"/>
        <s v="N0204"/>
        <s v="N0024"/>
        <s v="N0332"/>
        <s v="N0019"/>
        <s v="N0002"/>
        <s v="N0233"/>
        <s v="N0540"/>
        <s v="N0001"/>
        <s v="N0531"/>
        <s v="N0496"/>
        <s v="N0086"/>
        <s v="N0127"/>
        <s v="N0035"/>
        <s v="N0017"/>
        <s v="N0235"/>
        <s v="N0287"/>
        <s v="N0081"/>
        <s v="N0185"/>
        <s v="N0057"/>
        <s v="N0576"/>
        <s v="N0573"/>
        <s v="N0610"/>
        <s v="N0399"/>
        <s v="N0092"/>
        <s v="N0656"/>
        <s v="N0110"/>
        <s v="N0211"/>
        <s v="N0522"/>
        <s v="N0241"/>
        <s v="N0069"/>
        <s v="N0824"/>
        <s v="N0600"/>
        <s v="N0827"/>
        <s v="N0068"/>
        <s v="N0501"/>
        <s v="N0655"/>
        <s v="N0847"/>
        <s v="N0091"/>
        <s v="N0331"/>
        <s v="N0172"/>
        <s v="N0215"/>
        <s v="N0219"/>
        <s v="N0860"/>
        <s v="N0636"/>
        <s v="N0199"/>
        <s v="N0209"/>
        <s v="N0231"/>
        <s v="N0502"/>
        <s v="N0121"/>
        <s v="N0225"/>
        <s v="N0062"/>
        <s v="N0713"/>
        <s v="N0861"/>
        <s v="N0134"/>
        <s v="N0836"/>
        <s v="N0634"/>
        <s v="N0214"/>
        <s v="N0073"/>
        <s v="N0796"/>
        <s v="N0229"/>
        <s v="N0216"/>
        <s v="N0030"/>
        <s v="N0218"/>
        <s v="N0158"/>
        <s v="N0644"/>
        <s v="N0783"/>
        <s v="N0162"/>
        <s v="N0448"/>
        <s v="N0247"/>
        <s v="N0037"/>
        <s v="N0013"/>
        <s v="N0849"/>
        <s v="N0008"/>
        <s v="N0118"/>
        <s v="N0850"/>
        <s v="N0716"/>
        <s v="N0050"/>
        <s v="N0268"/>
        <s v="N0194"/>
        <s v="N0715"/>
        <s v="N0790"/>
        <s v="N0714"/>
        <s v="N0380"/>
        <s v="N0629"/>
        <s v="N0101"/>
        <s v="N0447"/>
        <s v="N0300"/>
        <s v="N0032"/>
        <s v="N0242"/>
        <s v="N0530"/>
        <s v="N0015"/>
        <s v="N0642"/>
        <s v="N0612"/>
        <s v="N0842"/>
        <s v="N0090"/>
        <s v="N0112"/>
        <s v="N0221"/>
        <s v="N0271"/>
        <s v="N0278"/>
        <s v="N0560"/>
        <s v="N0657"/>
        <s v="N0255"/>
        <s v="N0844"/>
        <s v="N0744"/>
        <s v="N0157"/>
        <s v="N0855"/>
        <s v="N0875"/>
        <s v="N0203"/>
        <s v="N0463"/>
        <s v="N0760"/>
        <s v="N0753"/>
        <s v="N0810"/>
        <s v="N0014"/>
        <s v="N0071"/>
        <s v="N0066"/>
        <s v="N0003"/>
        <s v="N0143"/>
        <s v="N0876"/>
        <s v="N0052"/>
        <s v="N0407"/>
        <s v="N0140"/>
        <s v="N0131"/>
        <s v="N0107"/>
        <s v="N0346"/>
        <s v="N0200"/>
        <s v="N0617"/>
        <s v="N0490"/>
        <s v="N0350"/>
        <s v="N0476"/>
        <s v="N0504"/>
        <s v="N0427"/>
        <s v="N0228"/>
        <s v="N0673"/>
        <s v="N0869"/>
        <s v="N0201"/>
        <s v="N0871"/>
        <s v="N0123"/>
        <s v="N0033"/>
        <s v="N0175"/>
        <s v="N0168"/>
        <s v="N0789"/>
        <s v="N0281"/>
        <s v="n0637"/>
        <s v="N0813"/>
        <s v="N0113"/>
        <s v="N0611"/>
        <s v="N0768"/>
        <s v="N0518"/>
        <s v="N0800"/>
        <s v="N0843"/>
        <s v="N0303"/>
        <s v="N0360"/>
        <s v="N0404"/>
        <s v="N0099"/>
        <s v="N0647"/>
        <s v="N0446"/>
        <s v="N0802"/>
        <s v="N0314"/>
        <s v="N0067"/>
        <s v="N0177"/>
        <s v="N0851"/>
        <s v="N0060"/>
        <s v="N0016"/>
        <s v="N0043"/>
        <s v="N0279"/>
        <s v="N0506"/>
        <s v="N0710"/>
        <s v="N0880"/>
        <s v="N0785"/>
        <s v="N0883"/>
        <s v="N0879"/>
        <s v="N0495"/>
        <s v="N0395"/>
        <s v="N0442"/>
        <s v="N0882"/>
        <s v="N0807"/>
        <s v="N0811"/>
        <s v="N0525"/>
        <s v="N0507"/>
        <s v="N0672"/>
        <s v="N0878"/>
        <s v="N0763"/>
        <s v="N0694"/>
        <s v="N0036"/>
        <s v="N0628"/>
        <s v="N0390"/>
        <s v="N0223"/>
        <s v="N0207"/>
        <s v="N0130"/>
        <s v="N0485"/>
        <s v="N0169"/>
        <s v="N0344"/>
        <s v="N0539"/>
        <s v="N0142"/>
        <s v="N0084"/>
        <s v="N0333"/>
        <s v="N0339"/>
        <s v="N0324"/>
        <s v="N0296"/>
        <s v="N0096"/>
        <s v="N0865"/>
        <s v="N0289"/>
        <s v="N0191"/>
        <s v="N0569"/>
        <s v="N0009"/>
        <s v="N0762"/>
        <s v="N0606"/>
        <s v="N0514"/>
        <s v="N0258"/>
        <s v="N0453"/>
        <s v="N0585"/>
        <s v="N0680"/>
        <s v="N0594"/>
        <s v="N0434"/>
        <s v="N0679"/>
        <s v="N0601"/>
        <s v="N0206"/>
        <s v="N0754"/>
        <s v="N0275"/>
        <s v="N0578"/>
        <s v="N0828"/>
        <s v="N0841"/>
        <s v="N0748"/>
        <s v="N0870"/>
        <s v="N0098"/>
        <s v="N0137"/>
        <s v="N0635"/>
        <s v="N0205"/>
        <s v="N0503"/>
        <s v="N0042"/>
        <s v="N0765"/>
        <s v="N0616"/>
        <s v="N0401"/>
        <s v="N0394"/>
        <s v="N0537"/>
        <s v="N0326"/>
        <s v="N0819"/>
        <s v="N0846"/>
        <s v="N0074"/>
        <s v="N0173"/>
        <s v="N0010"/>
        <s v="N0791"/>
        <s v="N0721"/>
        <s v="N0701"/>
        <s v="N0337"/>
        <s v="N0174"/>
        <s v="N0845"/>
        <s v="N0848"/>
        <s v="N0083"/>
        <s v="N0788"/>
        <s v="N0852"/>
        <s v="N0786"/>
        <s v="N0138"/>
        <s v="N0039"/>
        <s v="N0055"/>
        <s v="N0699"/>
        <s v="N0700"/>
        <s v="N0853"/>
        <s v="N0302"/>
        <s v="N0089"/>
        <s v="N0012"/>
        <s v="N0590"/>
        <s v="N0040"/>
        <s v="N0683"/>
        <s v="N0834"/>
        <s v="N0022"/>
        <s v="N0363"/>
        <s v="N0554"/>
        <s v="N0018"/>
        <s v="N0621"/>
        <s v="N0736"/>
        <s v="N0735"/>
        <s v="N0857"/>
        <s v="N0858"/>
        <s v="N0111"/>
        <s v="N0058"/>
        <s v="N0534"/>
        <s v="N0064"/>
        <s v="N0707"/>
        <s v="N0222"/>
        <s v="N0674"/>
        <s v="N0749"/>
        <s v="N0818"/>
        <s v="N0253"/>
        <s v="N0740"/>
        <s v="N0598"/>
        <s v="N0862"/>
        <s v="N0505"/>
        <s v="N0103"/>
        <s v="N0027"/>
        <s v="N0817"/>
        <s v="N0812"/>
        <s v="N0648"/>
        <s v="N0076"/>
        <s v="N0866"/>
        <s v="N0051"/>
        <s v="N0620"/>
        <s v="N0409"/>
        <s v="N0859"/>
        <s v="N0781"/>
        <s v="N0803"/>
        <s v="N0367"/>
        <s v="N0217"/>
        <s v="N0511"/>
        <s v="N0512"/>
        <s v="N0226"/>
        <s v="N0854"/>
        <s v="N0872"/>
        <s v="N0695"/>
        <s v="N0065"/>
        <s v="N0263"/>
        <m/>
      </sharedItems>
    </cacheField>
    <cacheField name="Name" numFmtId="0">
      <sharedItems containsBlank="1" count="322">
        <s v="Luigi Primo"/>
        <s v="Stefano"/>
        <s v="Sarel"/>
        <s v="Karmen"/>
        <s v="Natasha"/>
        <s v="Raymond"/>
        <s v="Andy"/>
        <s v="Jaco"/>
        <s v="Enya"/>
        <s v="Johan"/>
        <s v="Andre"/>
        <s v="Kay"/>
        <s v="Adri"/>
        <s v="Jörg"/>
        <s v="Andries"/>
        <s v="Jacobus"/>
        <s v="Espe"/>
        <s v="Sven"/>
        <s v="Henning"/>
        <s v="Hennie"/>
        <s v="Renier"/>
        <s v="Nadine"/>
        <s v="Elaine"/>
        <s v="Nicolette"/>
        <s v="Tiaan"/>
        <s v="Lourens"/>
        <s v="Lindie"/>
        <s v="Louis"/>
        <s v="Michele"/>
        <s v="Simen"/>
        <s v="Heinz"/>
        <s v="Herman"/>
        <s v="Leon"/>
        <s v="Brian"/>
        <s v="Immo"/>
        <s v="Joe "/>
        <s v="Jan-Hendrik"/>
        <s v="Alec"/>
        <s v="Emil"/>
        <s v="Juanne-Louis"/>
        <s v="Heini"/>
        <s v="William"/>
        <s v="Boytjie"/>
        <s v="Quintin"/>
        <s v="Leandre"/>
        <s v="Ferdi"/>
        <s v="Franco"/>
        <s v="Luan"/>
        <s v="Tertia"/>
        <s v="Danie"/>
        <s v="Odette"/>
        <s v="Jan"/>
        <s v="Adre"/>
        <s v="Jacomien"/>
        <s v="Christopher"/>
        <s v="Michael"/>
        <s v="Lawrence"/>
        <s v="L'wyk"/>
        <s v="David"/>
        <s v="Wallace"/>
        <s v="Wikus"/>
        <s v="Burger"/>
        <s v="Maryna"/>
        <s v="Frank"/>
        <s v="Dirk"/>
        <s v="Alberto"/>
        <s v="Jayden"/>
        <s v="Rene"/>
        <s v="Zandrie"/>
        <s v="Lu-Andre"/>
        <s v="Pieter"/>
        <s v="Richard"/>
        <s v="Johannes"/>
        <s v="Francois"/>
        <s v="Chrisjan"/>
        <s v="Romano"/>
        <s v="Gerhardus"/>
        <s v="Heiko"/>
        <s v="Herbert"/>
        <s v="Stanley"/>
        <s v="Alex"/>
        <s v="De Wet"/>
        <s v="Tian"/>
        <s v="Gert"/>
        <s v="Stefan"/>
        <s v="Toy"/>
        <s v="Julia"/>
        <s v="Morne"/>
        <s v="Barren"/>
        <s v="Devon"/>
        <s v="Colin"/>
        <s v="Armand"/>
        <s v="Grant"/>
        <s v="Nico"/>
        <s v="Allen"/>
        <s v="Annelien"/>
        <s v="Kevin"/>
        <s v="Lesley"/>
        <s v="Phillip"/>
        <s v="Corne"/>
        <s v="Frans"/>
        <s v="Henri"/>
        <s v="Henno"/>
        <s v="Chris Junior"/>
        <s v="Charles"/>
        <s v="Clinton"/>
        <s v="Elrico"/>
        <s v="Donavin"/>
        <s v="Flippie"/>
        <s v="Stefan Jnr"/>
        <s v="Gunther"/>
        <s v="Terence"/>
        <s v="Francois Jnr"/>
        <s v="Janco"/>
        <s v="Werner"/>
        <s v="Martin"/>
        <s v="Sean"/>
        <s v="Justin"/>
        <s v="Dylan"/>
        <s v="Brandon"/>
        <s v="Stewart"/>
        <s v="Chris"/>
        <s v="Frikkie"/>
        <s v="Breggie"/>
        <s v="Alessandro"/>
        <s v="Dian"/>
        <s v="Gerard"/>
        <s v="Leigh"/>
        <s v="Andrew"/>
        <s v="Emile "/>
        <s v="Marco"/>
        <s v="Kyle"/>
        <s v="Murray"/>
        <s v="Philip"/>
        <s v="Rudi(Jnr.)"/>
        <s v="Rudi"/>
        <s v="Hendrik"/>
        <s v="Kiepie"/>
        <s v="Riaan"/>
        <s v="Jorg"/>
        <s v="John-John"/>
        <s v="Sue"/>
        <s v="Jeri"/>
        <s v="Rinus"/>
        <s v="Martinus"/>
        <s v="Org"/>
        <s v="Joseph"/>
        <s v="Hannes"/>
        <s v="Bijorn"/>
        <s v="Stephan"/>
        <s v="Louw"/>
        <s v="Maritz"/>
        <s v="Willem Louis"/>
        <s v="Handre"/>
        <s v="Otto"/>
        <s v="Albertus"/>
        <s v="Maritz JNR"/>
        <s v="Deon"/>
        <s v="PJ"/>
        <s v="Loandro"/>
        <s v="Nadia"/>
        <s v="Adrian"/>
        <s v="Lydia"/>
        <s v="Karel"/>
        <s v="Bennie"/>
        <s v="Lezelle"/>
        <s v="Graham"/>
        <s v="Piet"/>
        <s v="Norman"/>
        <s v="Hendrik JNR"/>
        <s v="Chips"/>
        <s v="Marina"/>
        <s v="Dries"/>
        <s v="Spyker"/>
        <s v="Paul"/>
        <s v="Etienne"/>
        <s v="Mark"/>
        <s v="Coennie"/>
        <s v="Smit"/>
        <s v="Rhyno"/>
        <s v="Rodger"/>
        <s v="Ryno"/>
        <s v="Olaf"/>
        <s v="Wanda"/>
        <s v="Cecilia"/>
        <s v="Gerhard"/>
        <s v="Ivan"/>
        <s v="Amarelda"/>
        <s v="Lian"/>
        <s v="Tertius"/>
        <s v="Rene Charles"/>
        <s v="Fanie"/>
        <s v="Kiaan"/>
        <s v="James"/>
        <s v="Willem"/>
        <s v="Kassie"/>
        <s v="Christo"/>
        <s v="Heiko Jnr"/>
        <s v="Tinus"/>
        <s v="Gerrit"/>
        <s v="Wenzel"/>
        <s v="Wilfred"/>
        <s v="Daniel"/>
        <s v="GJ"/>
        <s v="Carlien"/>
        <s v="Nols"/>
        <s v="Bertie"/>
        <s v="Kai"/>
        <s v="Pierre"/>
        <s v="Lance"/>
        <s v="Abriana"/>
        <s v="Keith"/>
        <s v="Dewald"/>
        <s v="Reginald"/>
        <s v="Wimpie"/>
        <s v="Andre "/>
        <s v="Steve"/>
        <s v="Veronica"/>
        <s v="Kobus"/>
        <s v="Dederick Du Rant ( Jnr )"/>
        <s v="Dederick Du Rant"/>
        <s v="Ferdie"/>
        <s v="Helmut"/>
        <s v="Shaun"/>
        <s v="Jean"/>
        <s v="Daniela"/>
        <s v="Harald"/>
        <s v="Eugene"/>
        <s v="Jani-Mari"/>
        <s v="Maree"/>
        <s v="Renate"/>
        <s v="JJ"/>
        <s v="Jacques"/>
        <s v="Darren"/>
        <s v="Duan"/>
        <s v="Eric"/>
        <s v="Julian"/>
        <s v="Cecil"/>
        <s v="Ras"/>
        <s v="Bernd"/>
        <s v="Frankie Jnr"/>
        <s v="Joe Imre"/>
        <s v="Eduard"/>
        <s v="John"/>
        <s v="Alexander Albert"/>
        <s v="Cornelius"/>
        <s v="Jarred Joshua"/>
        <s v="Megan"/>
        <s v="Angelique"/>
        <s v="Ryan"/>
        <s v="Anneline"/>
        <s v="Ettienne"/>
        <s v="Kallie"/>
        <s v="Robert"/>
        <s v="Sarah-Ann"/>
        <s v="Gelhar"/>
        <s v="Johnny"/>
        <s v="Christiaan"/>
        <s v="Micheal"/>
        <s v="Derek"/>
        <s v="Henry"/>
        <s v="Louwrens"/>
        <s v="Annelie"/>
        <s v="Ian Trevor"/>
        <s v="Detlef"/>
        <s v="Devout"/>
        <s v="Paul "/>
        <s v="Willem C"/>
        <s v="Ockert"/>
        <s v="Steyn"/>
        <s v="Hermien"/>
        <s v="Cillie"/>
        <s v="Beatrice"/>
        <s v="Stephen"/>
        <s v="Marcus"/>
        <s v="Melany"/>
        <s v="Dale"/>
        <s v="Henko"/>
        <s v="Mossie (CL)"/>
        <s v="Roberto"/>
        <s v="Krynauw"/>
        <s v="Japie"/>
        <s v="Carel"/>
        <s v="PW"/>
        <s v="Ritz"/>
        <s v="SW"/>
        <s v="Dakkie"/>
        <s v="Eben"/>
        <s v="Attie"/>
        <s v="Karin"/>
        <s v="Melanie"/>
        <s v="Michael "/>
        <s v="Walter"/>
        <s v="Dawie"/>
        <s v="Warren"/>
        <s v="Gary"/>
        <s v="Garreth"/>
        <s v="Nedjilka"/>
        <s v="Sylvia"/>
        <s v="Rian"/>
        <s v="Delano"/>
        <s v="Gerrie"/>
        <s v="Dreyer"/>
        <s v="Janre"/>
        <s v="Rohann"/>
        <s v="Coenraad"/>
        <s v="Anne-Marie"/>
        <s v="Monitilo"/>
        <s v="Stefni"/>
        <s v="Schane"/>
        <s v="Eddie"/>
        <s v="Bernard"/>
        <s v="Wynand"/>
        <s v="Andre-Louis "/>
        <s v="Deter"/>
        <s v="Willie"/>
        <s v="Johannes Jnr"/>
        <s v="Clifford"/>
        <s v="Conrad"/>
        <s v="Natasch"/>
        <m/>
        <s v="" u="1"/>
      </sharedItems>
    </cacheField>
    <cacheField name="Surname" numFmtId="0">
      <sharedItems containsBlank="1" count="262">
        <s v="Strappazzon"/>
        <s v="Mynhardt"/>
        <s v="Mostert"/>
        <s v="Bartlett"/>
        <s v="Welzig"/>
        <s v="MacGillygudy"/>
        <s v="Bachran"/>
        <s v="Venter"/>
        <s v="Roets"/>
        <s v="Walter"/>
        <s v="Burger"/>
        <s v="Steyl"/>
        <s v="Du plessis"/>
        <s v="De Villiers"/>
        <s v="Downing"/>
        <s v="Vorster"/>
        <s v="Agenbag"/>
        <s v="Schreuder"/>
        <s v="Fourie"/>
        <s v="Krauze"/>
        <s v="Fenaux"/>
        <s v="Andersen"/>
        <s v="Bresele"/>
        <s v="Curtis"/>
        <s v="Dresselhaus"/>
        <s v="Herrman"/>
        <s v="Jacobs"/>
        <s v="Landers"/>
        <s v="Prinsloo"/>
        <s v="Grobler"/>
        <s v="Potgieter"/>
        <s v="Zahrt"/>
        <s v="Schickerling"/>
        <s v="Schikerling"/>
        <s v="Klem"/>
        <s v="Horn"/>
        <s v="Roetz"/>
        <s v="Hansen"/>
        <s v="Roos"/>
        <s v="Klopper"/>
        <s v="Van Der Merwe"/>
        <s v="Heath"/>
        <s v="Swanepoel"/>
        <s v="Durant"/>
        <s v="Viljoen"/>
        <s v="Smith"/>
        <s v="Shepperson"/>
        <s v="Van Taak"/>
        <s v="Oberholster"/>
        <s v="Engelbrecht"/>
        <s v="Van Niekerk"/>
        <s v="Duvenhage"/>
        <s v="van Aarde"/>
        <s v="Kotze"/>
        <s v="Gous"/>
        <s v="Lottering"/>
        <s v="Gabrielsen"/>
        <s v="Louw"/>
        <s v="Halbich"/>
        <s v="Van Zyl"/>
        <s v="Thompson"/>
        <s v="Strydom"/>
        <s v="Visage"/>
        <s v="Snyman"/>
        <s v="Laws"/>
        <s v="Page"/>
        <s v="Hart"/>
        <s v="Barnhard"/>
        <s v="Van Es"/>
        <s v="Pretoruis"/>
        <s v="Knight"/>
        <s v="Langenstrassen"/>
        <s v="Coetzee"/>
        <s v="Jansen Van Vuuren"/>
        <s v="Klimas"/>
        <s v="Orffer"/>
        <s v="Bothma"/>
        <s v="Janse v Rensburg"/>
        <s v="Bezuidehout"/>
        <s v="Du Preez"/>
        <s v="Scheepers"/>
        <s v="Krauer"/>
        <s v="Clark"/>
        <s v="Sagner"/>
        <s v="Wolfaardt"/>
        <s v="van Riet"/>
        <s v="Cordier"/>
        <s v="Oberg"/>
        <s v="Spencer"/>
        <s v="Grane"/>
        <s v="Reimann"/>
        <s v="Scholtz"/>
        <s v="Ferreira"/>
        <s v="Neethling"/>
        <s v="Hough"/>
        <s v="Badenhorst"/>
        <s v="Skoppelitus"/>
        <s v="Van Der Westhuizen"/>
        <s v="Van Heerden"/>
        <s v="Visser"/>
        <s v="Klein"/>
        <s v="Adams"/>
        <s v="Lewis"/>
        <s v="Swartz"/>
        <s v="Dry"/>
        <s v="van Wyk"/>
        <s v="Tap"/>
        <s v="Schmidlin"/>
        <s v="Walder"/>
        <s v="Warrington"/>
        <s v="Drake"/>
        <s v="Van Rensburg"/>
        <s v="Payne"/>
        <s v="DeHaast"/>
        <s v="Le Roux"/>
        <s v="Hauptfleisch"/>
        <s v="Durand"/>
        <s v="Viviers"/>
        <s v="Klazinga"/>
        <s v="Kuhn"/>
        <s v="Feyerabend"/>
        <s v="De Jager"/>
        <s v="Steenkamp"/>
        <s v="Cilliers"/>
        <s v="Van Der Bank"/>
        <s v="Heydenrich"/>
        <s v="Arangies"/>
        <s v="Smit "/>
        <s v="Gramovsky"/>
        <s v="Weitz"/>
        <s v="Karstens"/>
        <s v="Campbell"/>
        <s v="Cloete"/>
        <s v="Pienaar"/>
        <s v="Chiappini"/>
        <s v="Kruger"/>
        <s v="Smit"/>
        <s v="Stipp"/>
        <s v="Serfontein"/>
        <s v="Steyn"/>
        <s v="Meyer"/>
        <s v="Koberzig"/>
        <s v="Bruwer"/>
        <s v="Boon"/>
        <s v="Enslin"/>
        <s v="Wiese"/>
        <s v="Van Den Heuvel"/>
        <s v="Nel"/>
        <s v="Brandt"/>
        <s v="Maree"/>
        <s v="Schoonbee"/>
        <s v="Gouws"/>
        <s v="Mertens"/>
        <s v="Van Vuuren"/>
        <s v="Heimstadt"/>
        <s v="Faber"/>
        <s v="Caspers"/>
        <s v="Senekal"/>
        <s v="Doll"/>
        <s v="Smal"/>
        <s v="Knowles"/>
        <s v="Muller"/>
        <s v="Matthys"/>
        <s v="Pretorius"/>
        <s v="Oosthuizen"/>
        <s v="Van Rhyn"/>
        <s v="Diedericks"/>
        <s v="Aggenbag"/>
        <s v="Nell"/>
        <s v="Metzger"/>
        <s v="Wagner"/>
        <s v="Mills"/>
        <s v="Vermaak"/>
        <s v="Harper"/>
        <s v="Punzul"/>
        <s v="Delport"/>
        <s v="Alexander"/>
        <s v="Swart"/>
        <s v="Dobberstein"/>
        <s v="Schmalzriedt"/>
        <s v="Piek"/>
        <s v="Rautenbach"/>
        <s v="Gruttemeyer"/>
        <s v="Joubert"/>
        <s v="Van Dyk"/>
        <s v="Mans"/>
        <s v="Laubscher"/>
        <s v="Beddies"/>
        <s v="Terblanche"/>
        <s v="Riekert"/>
        <s v="Burruso"/>
        <s v="Carstens"/>
        <s v="Longland"/>
        <s v="Sales"/>
        <s v="Jansen"/>
        <s v="Nelson"/>
        <s v="Mouton"/>
        <s v="Burusso"/>
        <s v="Borruso"/>
        <s v="Connoway"/>
        <s v="Wolmarans"/>
        <s v="Pinaar"/>
        <s v="Erasmus"/>
        <s v="Herbst"/>
        <s v="Hugo"/>
        <s v="Langeveld"/>
        <s v="Moyce"/>
        <s v="Slabbert"/>
        <s v="Rossouw"/>
        <s v="Lotter"/>
        <s v="Loubser"/>
        <s v="Knouwds"/>
        <s v="Du Randt"/>
        <s v="Van Rooyen"/>
        <s v="Copley"/>
        <s v="Van Deventer"/>
        <s v="Schalkwyk"/>
        <s v="Theron"/>
        <s v="Grebe"/>
        <s v="Du Toit"/>
        <s v="Botha"/>
        <s v="Kirchner-Frankle"/>
        <s v="Celotto"/>
        <s v="Fouche"/>
        <s v="Bouer"/>
        <s v="Avis"/>
        <s v="Hoon"/>
        <s v="Truter"/>
        <s v="Esterhuizen"/>
        <s v="Alberts"/>
        <s v="Mollendorff"/>
        <s v="Hyman"/>
        <s v="Scheun"/>
        <s v="Von Bosch"/>
        <s v="v/d Merwe"/>
        <s v="Britz"/>
        <s v="Honiball "/>
        <s v="Hankey"/>
        <s v="Honiball"/>
        <s v="Deysel"/>
        <s v="Kohler"/>
        <s v="Olivier"/>
        <s v="Oberholzer"/>
        <s v="Zapke"/>
        <s v="Blaauw"/>
        <s v="Liebenberg"/>
        <s v="Marais"/>
        <s v="De Vries"/>
        <s v="Theart"/>
        <s v="Junius"/>
        <s v="Cowley"/>
        <s v="Snyders"/>
        <s v="Bergh"/>
        <s v="Labuschagne"/>
        <s v="Kinnear"/>
        <s v="De Witt"/>
        <s v="Bezuidenhout"/>
        <s v="Knobloch"/>
        <s v="van Bosch"/>
        <s v="Human"/>
        <m/>
        <s v="" u="1"/>
      </sharedItems>
    </cacheField>
    <cacheField name="Status" numFmtId="0">
      <sharedItems containsBlank="1" count="13">
        <s v="Men U/16"/>
        <s v="Men Senior"/>
        <s v="Men Master"/>
        <s v="Ladies Master"/>
        <s v="Ladies Senior"/>
        <s v="Men Veteran"/>
        <s v="Ladies U/16"/>
        <s v="Men U/21"/>
        <s v="Men Grand Masters"/>
        <s v="Ladies Veteran"/>
        <s v="Ladies Grand Masters"/>
        <m/>
        <s v="" u="1"/>
      </sharedItems>
    </cacheField>
    <cacheField name="Team" numFmtId="0">
      <sharedItems containsBlank="1" count="31">
        <s v="Atlantic Angling Club"/>
        <s v="Henties Bay"/>
        <s v="Orca Angling Club"/>
        <s v="Walvis Bay"/>
        <s v="Steenbras"/>
        <s v="Seagull Angling Club Coastal"/>
        <s v="Penguin"/>
        <s v="Mako"/>
        <s v="Otjiwarongo"/>
        <s v="Benguella"/>
        <s v="Namib Park"/>
        <s v="Seagull Angling Club Inland"/>
        <s v="Okahandja"/>
        <s v="Welwitschia"/>
        <s v="xBenguella"/>
        <s v="xOkahandja"/>
        <s v="xMako"/>
        <s v="xSteenbras"/>
        <s v="xAtlantic Angling Club"/>
        <s v="xSeagulls WvB"/>
        <s v="xOtjiwarongo"/>
        <s v="xOrca Angling Club"/>
        <s v="xWalvis Bay"/>
        <s v="xNamib Park"/>
        <s v="xWelwitschia"/>
        <s v="XPenguin"/>
        <s v="xHenties Bay"/>
        <s v="xSkeleton Coast"/>
        <s v="xSeagulls WHK"/>
        <m/>
        <s v="" u="1"/>
      </sharedItems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minValue="4" maxValue="199"/>
    </cacheField>
    <cacheField name="kg" numFmtId="166">
      <sharedItems containsBlank="1" containsMixedTypes="1" containsNumber="1" minValue="0" maxValue="105.7"/>
    </cacheField>
    <cacheField name="Points" numFmtId="166">
      <sharedItems containsBlank="1" containsMixedTypes="1" containsNumber="1" minValue="0" maxValue="105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58">
  <r>
    <x v="0"/>
    <d v="2021-02-20T00:00:00"/>
    <s v="Zone 5 - Winston"/>
    <x v="0"/>
    <x v="0"/>
    <x v="0"/>
    <x v="0"/>
    <x v="0"/>
    <m/>
    <m/>
    <m/>
    <s v=""/>
    <s v=""/>
  </r>
  <r>
    <x v="0"/>
    <d v="2021-02-20T00:00:00"/>
    <s v="Zone 5 - Winston"/>
    <x v="1"/>
    <x v="1"/>
    <x v="0"/>
    <x v="1"/>
    <x v="0"/>
    <m/>
    <s v="Shark Hound Smooth"/>
    <n v="77"/>
    <n v="1.5"/>
    <n v="1.5"/>
  </r>
  <r>
    <x v="0"/>
    <d v="2021-02-20T00:00:00"/>
    <s v="Zone 5 - Winston"/>
    <x v="1"/>
    <x v="1"/>
    <x v="0"/>
    <x v="1"/>
    <x v="0"/>
    <m/>
    <s v="Shark Hound Smooth"/>
    <n v="135"/>
    <n v="10.6"/>
    <n v="10.6"/>
  </r>
  <r>
    <x v="0"/>
    <d v="2021-02-20T00:00:00"/>
    <s v="Zone 5 - Winston"/>
    <x v="2"/>
    <x v="2"/>
    <x v="1"/>
    <x v="2"/>
    <x v="0"/>
    <m/>
    <s v="Shark Hound Smooth"/>
    <n v="96"/>
    <n v="3.2"/>
    <n v="3.2"/>
  </r>
  <r>
    <x v="0"/>
    <d v="2021-02-20T00:00:00"/>
    <s v="Zone 5 - Winston"/>
    <x v="3"/>
    <x v="3"/>
    <x v="1"/>
    <x v="3"/>
    <x v="0"/>
    <m/>
    <s v="Guitarfish - Lesser"/>
    <n v="77"/>
    <n v="1.6"/>
    <n v="1.6"/>
  </r>
  <r>
    <x v="0"/>
    <d v="2021-02-20T00:00:00"/>
    <s v="Zone 5 - Winston"/>
    <x v="4"/>
    <x v="4"/>
    <x v="2"/>
    <x v="4"/>
    <x v="0"/>
    <m/>
    <s v="Shark Hound Smooth"/>
    <n v="118"/>
    <n v="6.6"/>
    <n v="6.6"/>
  </r>
  <r>
    <x v="0"/>
    <d v="2021-02-20T00:00:00"/>
    <s v="Zone 5 - Winston"/>
    <x v="5"/>
    <x v="5"/>
    <x v="3"/>
    <x v="1"/>
    <x v="0"/>
    <m/>
    <s v="Shark Spotted Gully"/>
    <n v="80"/>
    <n v="2"/>
    <n v="2"/>
  </r>
  <r>
    <x v="0"/>
    <d v="2021-02-20T00:00:00"/>
    <s v="Zone 5 - Winston"/>
    <x v="5"/>
    <x v="5"/>
    <x v="3"/>
    <x v="1"/>
    <x v="0"/>
    <m/>
    <s v="Elephantfish"/>
    <n v="80"/>
    <n v="4.0999999999999996"/>
    <n v="4.0999999999999996"/>
  </r>
  <r>
    <x v="0"/>
    <d v="2021-02-20T00:00:00"/>
    <s v="Zone 5 - Winston"/>
    <x v="5"/>
    <x v="5"/>
    <x v="3"/>
    <x v="1"/>
    <x v="0"/>
    <m/>
    <s v="Guitarfish - Lesser"/>
    <n v="90"/>
    <n v="2.7"/>
    <n v="2.7"/>
  </r>
  <r>
    <x v="0"/>
    <d v="2021-02-20T00:00:00"/>
    <s v="Zone 5 - Winston"/>
    <x v="6"/>
    <x v="6"/>
    <x v="4"/>
    <x v="2"/>
    <x v="0"/>
    <m/>
    <s v="Shark Hound Smooth"/>
    <n v="122"/>
    <n v="7.4"/>
    <n v="7.4"/>
  </r>
  <r>
    <x v="0"/>
    <d v="2021-02-20T00:00:00"/>
    <s v="Zone 5 - Winston"/>
    <x v="6"/>
    <x v="6"/>
    <x v="4"/>
    <x v="2"/>
    <x v="0"/>
    <m/>
    <s v="Skate Spearnose"/>
    <n v="141"/>
    <n v="26.2"/>
    <n v="26.2"/>
  </r>
  <r>
    <x v="0"/>
    <d v="2021-02-20T00:00:00"/>
    <s v="Zone 5 - Winston"/>
    <x v="7"/>
    <x v="7"/>
    <x v="5"/>
    <x v="5"/>
    <x v="0"/>
    <m/>
    <s v="Shark Hound Smooth"/>
    <n v="127"/>
    <n v="8.5"/>
    <n v="8.5"/>
  </r>
  <r>
    <x v="0"/>
    <d v="2021-02-20T00:00:00"/>
    <s v="Zone 5 - Winston"/>
    <x v="8"/>
    <x v="8"/>
    <x v="5"/>
    <x v="6"/>
    <x v="0"/>
    <m/>
    <m/>
    <m/>
    <s v=""/>
    <s v=""/>
  </r>
  <r>
    <x v="0"/>
    <d v="2021-02-20T00:00:00"/>
    <s v="Zone 5 - Winston"/>
    <x v="9"/>
    <x v="9"/>
    <x v="2"/>
    <x v="1"/>
    <x v="0"/>
    <m/>
    <s v="Shark Hound Smooth"/>
    <n v="98"/>
    <n v="3.4"/>
    <n v="3.4"/>
  </r>
  <r>
    <x v="0"/>
    <d v="2021-02-20T00:00:00"/>
    <s v="Zone 5 - Winston"/>
    <x v="10"/>
    <x v="10"/>
    <x v="6"/>
    <x v="2"/>
    <x v="0"/>
    <m/>
    <s v="Shark Spotted Gully"/>
    <n v="159"/>
    <n v="21.3"/>
    <n v="21.3"/>
  </r>
  <r>
    <x v="0"/>
    <d v="2021-02-20T00:00:00"/>
    <s v="Zone 5 - Winston"/>
    <x v="10"/>
    <x v="10"/>
    <x v="6"/>
    <x v="2"/>
    <x v="0"/>
    <m/>
    <s v="Shark Spotted Gully"/>
    <n v="135"/>
    <n v="12.1"/>
    <n v="12.1"/>
  </r>
  <r>
    <x v="0"/>
    <d v="2021-02-20T00:00:00"/>
    <s v="Zone 5 - Winston"/>
    <x v="11"/>
    <x v="11"/>
    <x v="6"/>
    <x v="7"/>
    <x v="0"/>
    <m/>
    <s v="Shark Spotted Gully"/>
    <n v="138"/>
    <n v="13.1"/>
    <n v="13.1"/>
  </r>
  <r>
    <x v="0"/>
    <d v="2021-02-20T00:00:00"/>
    <s v="Zone 5 - Winston"/>
    <x v="11"/>
    <x v="11"/>
    <x v="6"/>
    <x v="7"/>
    <x v="0"/>
    <m/>
    <s v="Shark Spotted Gully"/>
    <n v="137"/>
    <n v="12.8"/>
    <n v="12.8"/>
  </r>
  <r>
    <x v="0"/>
    <d v="2021-02-20T00:00:00"/>
    <s v="Zone 5 - Winston"/>
    <x v="11"/>
    <x v="11"/>
    <x v="6"/>
    <x v="7"/>
    <x v="0"/>
    <m/>
    <s v="Shark Spotted Gully"/>
    <n v="143"/>
    <n v="14.8"/>
    <n v="14.8"/>
  </r>
  <r>
    <x v="0"/>
    <d v="2021-02-20T00:00:00"/>
    <s v="Zone 5 - Winston"/>
    <x v="11"/>
    <x v="11"/>
    <x v="6"/>
    <x v="7"/>
    <x v="0"/>
    <m/>
    <s v="Shark Spotted Gully"/>
    <n v="77"/>
    <n v="1.8"/>
    <n v="1.8"/>
  </r>
  <r>
    <x v="0"/>
    <d v="2021-02-20T00:00:00"/>
    <s v="Zone 5 - Winston"/>
    <x v="11"/>
    <x v="11"/>
    <x v="6"/>
    <x v="7"/>
    <x v="0"/>
    <m/>
    <s v="Shark Copper (Female)"/>
    <n v="84"/>
    <n v="7.2"/>
    <n v="7.2"/>
  </r>
  <r>
    <x v="0"/>
    <d v="2021-02-20T00:00:00"/>
    <s v="Zone 5 - Winston"/>
    <x v="12"/>
    <x v="7"/>
    <x v="7"/>
    <x v="2"/>
    <x v="0"/>
    <m/>
    <m/>
    <m/>
    <s v=""/>
    <s v=""/>
  </r>
  <r>
    <x v="0"/>
    <d v="2021-02-20T00:00:00"/>
    <s v="Zone 5 - Winston"/>
    <x v="13"/>
    <x v="12"/>
    <x v="8"/>
    <x v="2"/>
    <x v="0"/>
    <m/>
    <s v="Shark Spotted Gully"/>
    <n v="165"/>
    <n v="24.1"/>
    <n v="24.1"/>
  </r>
  <r>
    <x v="0"/>
    <d v="2021-02-20T00:00:00"/>
    <s v="Zone 5 - Winston"/>
    <x v="13"/>
    <x v="12"/>
    <x v="8"/>
    <x v="2"/>
    <x v="0"/>
    <m/>
    <s v="Shark Spotted Gully"/>
    <n v="161"/>
    <n v="22.2"/>
    <n v="22.2"/>
  </r>
  <r>
    <x v="0"/>
    <d v="2021-02-20T00:00:00"/>
    <s v="Zone 5 - Winston"/>
    <x v="13"/>
    <x v="12"/>
    <x v="8"/>
    <x v="2"/>
    <x v="0"/>
    <m/>
    <s v="Shark Spotted Gully"/>
    <n v="138"/>
    <n v="13.1"/>
    <n v="13.1"/>
  </r>
  <r>
    <x v="0"/>
    <d v="2021-02-20T00:00:00"/>
    <s v="Zone 5 - Winston"/>
    <x v="13"/>
    <x v="12"/>
    <x v="8"/>
    <x v="2"/>
    <x v="0"/>
    <m/>
    <s v="Shark Spotted Gully"/>
    <n v="128"/>
    <n v="10.1"/>
    <n v="10.1"/>
  </r>
  <r>
    <x v="0"/>
    <d v="2021-02-20T00:00:00"/>
    <s v="Zone 5 - Winston"/>
    <x v="13"/>
    <x v="12"/>
    <x v="8"/>
    <x v="2"/>
    <x v="0"/>
    <m/>
    <s v="Skate Spearnose"/>
    <n v="112"/>
    <n v="12.7"/>
    <n v="12.7"/>
  </r>
  <r>
    <x v="0"/>
    <d v="2021-02-20T00:00:00"/>
    <s v="Zone 5 - Winston"/>
    <x v="14"/>
    <x v="13"/>
    <x v="9"/>
    <x v="8"/>
    <x v="0"/>
    <m/>
    <s v="Shark Spotted Gully"/>
    <n v="128"/>
    <n v="10.1"/>
    <n v="10.1"/>
  </r>
  <r>
    <x v="0"/>
    <d v="2021-02-20T00:00:00"/>
    <s v="Zone 5 - Winston"/>
    <x v="14"/>
    <x v="13"/>
    <x v="9"/>
    <x v="8"/>
    <x v="0"/>
    <m/>
    <s v="Shark Spotted Gully"/>
    <n v="166"/>
    <n v="24.6"/>
    <n v="24.6"/>
  </r>
  <r>
    <x v="0"/>
    <d v="2021-02-20T00:00:00"/>
    <s v="Zone 5 - Winston"/>
    <x v="14"/>
    <x v="13"/>
    <x v="9"/>
    <x v="8"/>
    <x v="0"/>
    <m/>
    <s v="Shark Spotted Gully"/>
    <n v="137"/>
    <n v="12.8"/>
    <n v="12.8"/>
  </r>
  <r>
    <x v="0"/>
    <d v="2021-02-20T00:00:00"/>
    <s v="Zone 5 - Winston"/>
    <x v="14"/>
    <x v="13"/>
    <x v="9"/>
    <x v="8"/>
    <x v="0"/>
    <m/>
    <s v="Shark Spotted Gully"/>
    <n v="83"/>
    <n v="2.2999999999999998"/>
    <n v="2.2999999999999998"/>
  </r>
  <r>
    <x v="0"/>
    <d v="2021-02-20T00:00:00"/>
    <s v="Zone 5 - Winston"/>
    <x v="14"/>
    <x v="13"/>
    <x v="9"/>
    <x v="8"/>
    <x v="0"/>
    <m/>
    <s v="Skate Spearnose"/>
    <n v="118"/>
    <n v="15"/>
    <n v="15"/>
  </r>
  <r>
    <x v="0"/>
    <d v="2021-02-20T00:00:00"/>
    <s v="Zone 5 - Winston"/>
    <x v="14"/>
    <x v="13"/>
    <x v="9"/>
    <x v="8"/>
    <x v="0"/>
    <m/>
    <s v="Ray Bull / Eagle"/>
    <n v="70"/>
    <n v="6.2"/>
    <n v="6.2"/>
  </r>
  <r>
    <x v="0"/>
    <d v="2021-02-20T00:00:00"/>
    <s v="Zone 5 - Winston"/>
    <x v="15"/>
    <x v="14"/>
    <x v="10"/>
    <x v="2"/>
    <x v="0"/>
    <m/>
    <s v="Shark Hound Smooth"/>
    <n v="104"/>
    <n v="4.2"/>
    <n v="4.2"/>
  </r>
  <r>
    <x v="0"/>
    <d v="2021-02-20T00:00:00"/>
    <s v="Zone 5 - Winston"/>
    <x v="15"/>
    <x v="14"/>
    <x v="10"/>
    <x v="2"/>
    <x v="0"/>
    <m/>
    <s v="Shark Spotted Gully"/>
    <n v="100"/>
    <n v="4.3"/>
    <n v="4.3"/>
  </r>
  <r>
    <x v="0"/>
    <d v="2021-02-20T00:00:00"/>
    <s v="Zone 5 - Winston"/>
    <x v="16"/>
    <x v="15"/>
    <x v="11"/>
    <x v="8"/>
    <x v="0"/>
    <m/>
    <s v="Shark Spotted Gully"/>
    <n v="148"/>
    <n v="16.600000000000001"/>
    <n v="16.600000000000001"/>
  </r>
  <r>
    <x v="0"/>
    <d v="2021-02-20T00:00:00"/>
    <s v="Zone 5 - Winston"/>
    <x v="16"/>
    <x v="15"/>
    <x v="11"/>
    <x v="8"/>
    <x v="0"/>
    <m/>
    <s v="Shark Hound Smooth"/>
    <n v="100"/>
    <n v="3.7"/>
    <n v="3.7"/>
  </r>
  <r>
    <x v="0"/>
    <d v="2021-02-20T00:00:00"/>
    <s v="Zone 5 - Winston"/>
    <x v="16"/>
    <x v="15"/>
    <x v="11"/>
    <x v="8"/>
    <x v="0"/>
    <m/>
    <s v="Shark Hound Smooth"/>
    <n v="108"/>
    <n v="4.8"/>
    <n v="4.8"/>
  </r>
  <r>
    <x v="0"/>
    <d v="2021-02-20T00:00:00"/>
    <s v="Zone 5 - Winston"/>
    <x v="17"/>
    <x v="16"/>
    <x v="11"/>
    <x v="5"/>
    <x v="0"/>
    <m/>
    <s v="Shark Spotted Gully"/>
    <n v="161"/>
    <n v="22.2"/>
    <n v="22.2"/>
  </r>
  <r>
    <x v="0"/>
    <d v="2021-02-20T00:00:00"/>
    <s v="Zone 5 - Winston"/>
    <x v="18"/>
    <x v="17"/>
    <x v="4"/>
    <x v="7"/>
    <x v="0"/>
    <m/>
    <s v="Shark Spotted Gully"/>
    <n v="131"/>
    <n v="10.9"/>
    <n v="10.9"/>
  </r>
  <r>
    <x v="0"/>
    <d v="2021-02-20T00:00:00"/>
    <s v="Zone 5 - Winston"/>
    <x v="18"/>
    <x v="17"/>
    <x v="4"/>
    <x v="7"/>
    <x v="0"/>
    <m/>
    <s v="Shark Spotted Gully"/>
    <n v="162"/>
    <n v="22.7"/>
    <n v="22.7"/>
  </r>
  <r>
    <x v="0"/>
    <d v="2021-02-20T00:00:00"/>
    <s v="Zone 5 - Winston"/>
    <x v="18"/>
    <x v="17"/>
    <x v="4"/>
    <x v="7"/>
    <x v="0"/>
    <m/>
    <s v="Shark Spotted Gully"/>
    <n v="137"/>
    <n v="12.8"/>
    <n v="12.8"/>
  </r>
  <r>
    <x v="0"/>
    <d v="2021-02-20T00:00:00"/>
    <s v="Zone 5 - Winston"/>
    <x v="18"/>
    <x v="17"/>
    <x v="4"/>
    <x v="7"/>
    <x v="0"/>
    <m/>
    <s v="Shark Spotted Gully"/>
    <n v="83"/>
    <n v="2.2999999999999998"/>
    <n v="2.2999999999999998"/>
  </r>
  <r>
    <x v="0"/>
    <d v="2021-02-20T00:00:00"/>
    <s v="Zone 5 - Winston"/>
    <x v="18"/>
    <x v="17"/>
    <x v="4"/>
    <x v="7"/>
    <x v="0"/>
    <m/>
    <s v="Shark Spotted Gully"/>
    <n v="139"/>
    <n v="13.4"/>
    <n v="13.4"/>
  </r>
  <r>
    <x v="0"/>
    <d v="2021-02-20T00:00:00"/>
    <s v="Zone 5 - Winston"/>
    <x v="18"/>
    <x v="17"/>
    <x v="4"/>
    <x v="7"/>
    <x v="0"/>
    <m/>
    <s v="Shark Spotted Gully"/>
    <n v="146"/>
    <n v="15.9"/>
    <n v="15.9"/>
  </r>
  <r>
    <x v="0"/>
    <d v="2021-02-20T00:00:00"/>
    <s v="Zone 5 - Winston"/>
    <x v="18"/>
    <x v="17"/>
    <x v="4"/>
    <x v="7"/>
    <x v="0"/>
    <m/>
    <s v="Skate Spearnose"/>
    <n v="84"/>
    <n v="5.0999999999999996"/>
    <n v="5.0999999999999996"/>
  </r>
  <r>
    <x v="0"/>
    <d v="2021-02-20T00:00:00"/>
    <s v="Zone 5 - Winston"/>
    <x v="18"/>
    <x v="17"/>
    <x v="4"/>
    <x v="7"/>
    <x v="0"/>
    <m/>
    <s v="Shark Soupfin"/>
    <n v="51"/>
    <n v="2.2000000000000002"/>
    <n v="2.2000000000000002"/>
  </r>
  <r>
    <x v="0"/>
    <d v="2021-02-20T00:00:00"/>
    <s v="Zone 5 - Winston"/>
    <x v="19"/>
    <x v="18"/>
    <x v="12"/>
    <x v="2"/>
    <x v="0"/>
    <m/>
    <s v="Shark Spotted Gully"/>
    <n v="87"/>
    <n v="2.7"/>
    <n v="2.7"/>
  </r>
  <r>
    <x v="0"/>
    <d v="2021-02-20T00:00:00"/>
    <s v="Zone 5 - Winston"/>
    <x v="19"/>
    <x v="18"/>
    <x v="12"/>
    <x v="2"/>
    <x v="0"/>
    <s v="Kob"/>
    <m/>
    <n v="52"/>
    <n v="1.4"/>
    <n v="1.4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57"/>
    <n v="20.399999999999999"/>
    <n v="20.399999999999999"/>
  </r>
  <r>
    <x v="0"/>
    <d v="2021-02-20T00:00:00"/>
    <s v="Zone 5 - Winston"/>
    <x v="20"/>
    <x v="19"/>
    <x v="8"/>
    <x v="5"/>
    <x v="0"/>
    <m/>
    <s v="Shark Spotted Gully"/>
    <n v="93"/>
    <n v="3.4"/>
    <n v="3.4"/>
  </r>
  <r>
    <x v="0"/>
    <d v="2021-02-20T00:00:00"/>
    <s v="Zone 5 - Winston"/>
    <x v="21"/>
    <x v="20"/>
    <x v="13"/>
    <x v="2"/>
    <x v="1"/>
    <m/>
    <m/>
    <m/>
    <s v=""/>
    <s v=""/>
  </r>
  <r>
    <x v="0"/>
    <d v="2021-02-20T00:00:00"/>
    <s v="Zone 5 - Winston"/>
    <x v="22"/>
    <x v="21"/>
    <x v="14"/>
    <x v="9"/>
    <x v="1"/>
    <m/>
    <m/>
    <m/>
    <s v=""/>
    <s v=""/>
  </r>
  <r>
    <x v="0"/>
    <d v="2021-02-20T00:00:00"/>
    <s v="Zone 5 - Winston"/>
    <x v="23"/>
    <x v="22"/>
    <x v="15"/>
    <x v="9"/>
    <x v="1"/>
    <m/>
    <s v="Ray Bull / Eagle"/>
    <n v="57"/>
    <n v="3.3"/>
    <n v="3.3"/>
  </r>
  <r>
    <x v="0"/>
    <d v="2021-02-20T00:00:00"/>
    <s v="Zone 5 - Winston"/>
    <x v="24"/>
    <x v="9"/>
    <x v="16"/>
    <x v="2"/>
    <x v="1"/>
    <m/>
    <s v="Shark Spotted Gully"/>
    <n v="133"/>
    <n v="11.5"/>
    <n v="11.5"/>
  </r>
  <r>
    <x v="0"/>
    <d v="2021-02-20T00:00:00"/>
    <s v="Zone 5 - Winston"/>
    <x v="24"/>
    <x v="9"/>
    <x v="16"/>
    <x v="2"/>
    <x v="1"/>
    <m/>
    <s v="Shark Hound Smooth"/>
    <n v="104"/>
    <n v="4.2"/>
    <n v="4.2"/>
  </r>
  <r>
    <x v="0"/>
    <d v="2021-02-20T00:00:00"/>
    <s v="Zone 5 - Winston"/>
    <x v="25"/>
    <x v="9"/>
    <x v="10"/>
    <x v="2"/>
    <x v="1"/>
    <m/>
    <s v="Shark Soupfin"/>
    <n v="63"/>
    <n v="3.7"/>
    <n v="3.7"/>
  </r>
  <r>
    <x v="0"/>
    <d v="2021-02-20T00:00:00"/>
    <s v="Zone 5 - Winston"/>
    <x v="25"/>
    <x v="9"/>
    <x v="10"/>
    <x v="2"/>
    <x v="1"/>
    <m/>
    <s v="Shark Spotted Gully"/>
    <n v="94"/>
    <n v="3.5"/>
    <n v="3.5"/>
  </r>
  <r>
    <x v="0"/>
    <d v="2021-02-20T00:00:00"/>
    <s v="Zone 5 - Winston"/>
    <x v="25"/>
    <x v="9"/>
    <x v="10"/>
    <x v="2"/>
    <x v="1"/>
    <m/>
    <s v="Shark Spotted Gully"/>
    <n v="103"/>
    <n v="4.8"/>
    <n v="4.8"/>
  </r>
  <r>
    <x v="0"/>
    <d v="2021-02-20T00:00:00"/>
    <s v="Zone 5 - Winston"/>
    <x v="25"/>
    <x v="9"/>
    <x v="10"/>
    <x v="2"/>
    <x v="1"/>
    <m/>
    <s v="Shark Spotted Gully"/>
    <n v="145"/>
    <n v="15.5"/>
    <n v="15.5"/>
  </r>
  <r>
    <x v="0"/>
    <d v="2021-02-20T00:00:00"/>
    <s v="Zone 5 - Winston"/>
    <x v="25"/>
    <x v="9"/>
    <x v="10"/>
    <x v="2"/>
    <x v="1"/>
    <m/>
    <s v="Shark Spotted Gully"/>
    <n v="155"/>
    <n v="19.5"/>
    <n v="19.5"/>
  </r>
  <r>
    <x v="0"/>
    <d v="2021-02-20T00:00:00"/>
    <s v="Zone 5 - Winston"/>
    <x v="25"/>
    <x v="9"/>
    <x v="10"/>
    <x v="2"/>
    <x v="1"/>
    <m/>
    <s v="Shark Hound Smooth"/>
    <n v="75"/>
    <n v="1.3"/>
    <n v="1.3"/>
  </r>
  <r>
    <x v="0"/>
    <d v="2021-02-20T00:00:00"/>
    <s v="Zone 5 - Winston"/>
    <x v="25"/>
    <x v="9"/>
    <x v="10"/>
    <x v="2"/>
    <x v="1"/>
    <m/>
    <s v="Shark Hound Smooth"/>
    <n v="78"/>
    <n v="1.5"/>
    <n v="1.5"/>
  </r>
  <r>
    <x v="0"/>
    <d v="2021-02-20T00:00:00"/>
    <s v="Zone 5 - Winston"/>
    <x v="26"/>
    <x v="23"/>
    <x v="17"/>
    <x v="9"/>
    <x v="1"/>
    <s v="Kob"/>
    <m/>
    <n v="49"/>
    <n v="1.2"/>
    <n v="1.2"/>
  </r>
  <r>
    <x v="0"/>
    <d v="2021-02-20T00:00:00"/>
    <s v="Zone 5 - Winston"/>
    <x v="26"/>
    <x v="23"/>
    <x v="17"/>
    <x v="9"/>
    <x v="1"/>
    <s v="Blacktail"/>
    <m/>
    <n v="29"/>
    <n v="0.7"/>
    <n v="0.7"/>
  </r>
  <r>
    <x v="0"/>
    <d v="2021-02-20T00:00:00"/>
    <s v="Zone 5 - Winston"/>
    <x v="26"/>
    <x v="23"/>
    <x v="17"/>
    <x v="9"/>
    <x v="1"/>
    <m/>
    <s v="Elephantfish"/>
    <n v="75"/>
    <n v="3.4"/>
    <n v="3.4"/>
  </r>
  <r>
    <x v="0"/>
    <d v="2021-02-20T00:00:00"/>
    <s v="Zone 5 - Winston"/>
    <x v="26"/>
    <x v="23"/>
    <x v="17"/>
    <x v="9"/>
    <x v="1"/>
    <m/>
    <s v="Elephantfish"/>
    <n v="70"/>
    <n v="2.7"/>
    <n v="2.7"/>
  </r>
  <r>
    <x v="0"/>
    <d v="2021-02-20T00:00:00"/>
    <s v="Zone 5 - Winston"/>
    <x v="26"/>
    <x v="23"/>
    <x v="17"/>
    <x v="9"/>
    <x v="1"/>
    <m/>
    <s v="Elephantfish"/>
    <n v="77"/>
    <n v="3.6"/>
    <n v="3.6"/>
  </r>
  <r>
    <x v="0"/>
    <d v="2021-02-20T00:00:00"/>
    <s v="Zone 5 - Winston"/>
    <x v="26"/>
    <x v="23"/>
    <x v="17"/>
    <x v="9"/>
    <x v="1"/>
    <m/>
    <s v="Elephantfish"/>
    <n v="63"/>
    <n v="2"/>
    <n v="2"/>
  </r>
  <r>
    <x v="0"/>
    <d v="2021-02-20T00:00:00"/>
    <s v="Zone 5 - Winston"/>
    <x v="26"/>
    <x v="23"/>
    <x v="17"/>
    <x v="9"/>
    <x v="1"/>
    <m/>
    <s v="Elephantfish"/>
    <n v="76"/>
    <n v="3.5"/>
    <n v="3.5"/>
  </r>
  <r>
    <x v="0"/>
    <d v="2021-02-20T00:00:00"/>
    <s v="Zone 5 - Winston"/>
    <x v="27"/>
    <x v="24"/>
    <x v="18"/>
    <x v="1"/>
    <x v="1"/>
    <m/>
    <s v="Shark Hound Smooth"/>
    <n v="109"/>
    <n v="5"/>
    <n v="5"/>
  </r>
  <r>
    <x v="0"/>
    <d v="2021-02-20T00:00:00"/>
    <s v="Zone 5 - Winston"/>
    <x v="27"/>
    <x v="24"/>
    <x v="18"/>
    <x v="1"/>
    <x v="1"/>
    <m/>
    <s v="Shark Spotted Gully"/>
    <n v="115"/>
    <n v="7"/>
    <n v="7"/>
  </r>
  <r>
    <x v="0"/>
    <d v="2021-02-20T00:00:00"/>
    <s v="Zone 5 - Winston"/>
    <x v="27"/>
    <x v="24"/>
    <x v="18"/>
    <x v="1"/>
    <x v="1"/>
    <m/>
    <s v="Shark Spotted Gully"/>
    <n v="153"/>
    <n v="18.600000000000001"/>
    <n v="18.600000000000001"/>
  </r>
  <r>
    <x v="0"/>
    <d v="2021-02-20T00:00:00"/>
    <s v="Zone 5 - Winston"/>
    <x v="27"/>
    <x v="24"/>
    <x v="18"/>
    <x v="1"/>
    <x v="1"/>
    <m/>
    <s v="Skate Spearnose"/>
    <n v="141"/>
    <n v="26.2"/>
    <n v="26.2"/>
  </r>
  <r>
    <x v="0"/>
    <d v="2021-02-20T00:00:00"/>
    <s v="Zone 5 - Winston"/>
    <x v="27"/>
    <x v="24"/>
    <x v="18"/>
    <x v="1"/>
    <x v="1"/>
    <m/>
    <s v="Shark Cow / Sevengill"/>
    <n v="139"/>
    <n v="35.299999999999997"/>
    <n v="35.299999999999997"/>
  </r>
  <r>
    <x v="0"/>
    <d v="2021-02-20T00:00:00"/>
    <s v="Zone 5 - Winston"/>
    <x v="28"/>
    <x v="25"/>
    <x v="18"/>
    <x v="2"/>
    <x v="1"/>
    <m/>
    <s v="Shark Spotted Gully"/>
    <n v="156"/>
    <n v="19.899999999999999"/>
    <n v="19.899999999999999"/>
  </r>
  <r>
    <x v="0"/>
    <d v="2021-02-20T00:00:00"/>
    <s v="Zone 5 - Winston"/>
    <x v="29"/>
    <x v="26"/>
    <x v="19"/>
    <x v="9"/>
    <x v="1"/>
    <m/>
    <s v="Shark Spotted Gully"/>
    <n v="152"/>
    <n v="18.2"/>
    <n v="18.2"/>
  </r>
  <r>
    <x v="0"/>
    <d v="2021-02-20T00:00:00"/>
    <s v="Zone 5 - Winston"/>
    <x v="29"/>
    <x v="26"/>
    <x v="19"/>
    <x v="9"/>
    <x v="1"/>
    <m/>
    <s v="Shark Spotted Gully"/>
    <n v="162"/>
    <n v="22.7"/>
    <n v="22.7"/>
  </r>
  <r>
    <x v="0"/>
    <d v="2021-02-20T00:00:00"/>
    <s v="Zone 5 - Winston"/>
    <x v="29"/>
    <x v="26"/>
    <x v="19"/>
    <x v="9"/>
    <x v="1"/>
    <m/>
    <s v="Shark Spotted Gully"/>
    <n v="135"/>
    <n v="12.1"/>
    <n v="12.1"/>
  </r>
  <r>
    <x v="0"/>
    <d v="2021-02-20T00:00:00"/>
    <s v="Zone 5 - Winston"/>
    <x v="30"/>
    <x v="27"/>
    <x v="20"/>
    <x v="5"/>
    <x v="1"/>
    <m/>
    <s v="Shark Hound Smooth"/>
    <n v="94"/>
    <n v="3"/>
    <n v="3"/>
  </r>
  <r>
    <x v="0"/>
    <d v="2021-02-20T00:00:00"/>
    <s v="Zone 5 - Winston"/>
    <x v="30"/>
    <x v="27"/>
    <x v="20"/>
    <x v="5"/>
    <x v="1"/>
    <m/>
    <s v="Shark Hound Smooth"/>
    <n v="80"/>
    <n v="1.7"/>
    <n v="1.7"/>
  </r>
  <r>
    <x v="0"/>
    <d v="2021-02-20T00:00:00"/>
    <s v="Zone 5 - Winston"/>
    <x v="30"/>
    <x v="27"/>
    <x v="20"/>
    <x v="5"/>
    <x v="1"/>
    <m/>
    <s v="Shark Spotted Gully"/>
    <n v="151"/>
    <n v="17.8"/>
    <n v="17.8"/>
  </r>
  <r>
    <x v="0"/>
    <d v="2021-02-20T00:00:00"/>
    <s v="Zone 5 - Winston"/>
    <x v="30"/>
    <x v="27"/>
    <x v="20"/>
    <x v="5"/>
    <x v="1"/>
    <m/>
    <s v="Shark Spotted Gully"/>
    <n v="132"/>
    <n v="11.2"/>
    <n v="11.2"/>
  </r>
  <r>
    <x v="0"/>
    <d v="2021-02-20T00:00:00"/>
    <s v="Zone 5 - Winston"/>
    <x v="31"/>
    <x v="28"/>
    <x v="21"/>
    <x v="10"/>
    <x v="1"/>
    <m/>
    <s v="Ray Bull / Eagle"/>
    <n v="89"/>
    <n v="13"/>
    <n v="13"/>
  </r>
  <r>
    <x v="0"/>
    <d v="2021-02-20T00:00:00"/>
    <s v="Zone 5 - Winston"/>
    <x v="32"/>
    <x v="29"/>
    <x v="21"/>
    <x v="2"/>
    <x v="1"/>
    <m/>
    <s v="Shark Spotted Gully"/>
    <n v="147"/>
    <n v="16.2"/>
    <n v="16.2"/>
  </r>
  <r>
    <x v="0"/>
    <d v="2021-02-20T00:00:00"/>
    <s v="Zone 5 - Winston"/>
    <x v="32"/>
    <x v="29"/>
    <x v="21"/>
    <x v="2"/>
    <x v="1"/>
    <m/>
    <s v="Shark Spotted Gully"/>
    <n v="145"/>
    <n v="15.5"/>
    <n v="15.5"/>
  </r>
  <r>
    <x v="0"/>
    <d v="2021-02-20T00:00:00"/>
    <s v="Zone 5 - Winston"/>
    <x v="32"/>
    <x v="29"/>
    <x v="21"/>
    <x v="2"/>
    <x v="1"/>
    <m/>
    <s v="Shark Spotted Gully"/>
    <n v="115"/>
    <n v="7"/>
    <n v="7"/>
  </r>
  <r>
    <x v="0"/>
    <d v="2021-02-20T00:00:00"/>
    <s v="Zone 5 - Winston"/>
    <x v="33"/>
    <x v="30"/>
    <x v="22"/>
    <x v="8"/>
    <x v="1"/>
    <s v="Shad"/>
    <m/>
    <n v="54"/>
    <n v="2.1"/>
    <n v="2.1"/>
  </r>
  <r>
    <x v="0"/>
    <d v="2021-02-20T00:00:00"/>
    <s v="Zone 5 - Winston"/>
    <x v="33"/>
    <x v="30"/>
    <x v="22"/>
    <x v="8"/>
    <x v="1"/>
    <m/>
    <s v="Elephantfish"/>
    <n v="77"/>
    <n v="3.6"/>
    <n v="3.6"/>
  </r>
  <r>
    <x v="0"/>
    <d v="2021-02-20T00:00:00"/>
    <s v="Zone 5 - Winston"/>
    <x v="34"/>
    <x v="31"/>
    <x v="19"/>
    <x v="7"/>
    <x v="1"/>
    <m/>
    <s v="Shark Spotted Gully"/>
    <n v="148"/>
    <n v="16.600000000000001"/>
    <n v="16.600000000000001"/>
  </r>
  <r>
    <x v="0"/>
    <d v="2021-02-20T00:00:00"/>
    <s v="Zone 5 - Winston"/>
    <x v="34"/>
    <x v="31"/>
    <x v="19"/>
    <x v="7"/>
    <x v="1"/>
    <m/>
    <s v="Shark Spotted Gully"/>
    <n v="137"/>
    <n v="12.8"/>
    <n v="12.8"/>
  </r>
  <r>
    <x v="0"/>
    <d v="2021-02-20T00:00:00"/>
    <s v="Zone 5 - Winston"/>
    <x v="34"/>
    <x v="31"/>
    <x v="19"/>
    <x v="7"/>
    <x v="1"/>
    <m/>
    <s v="Shark Spotted Gully"/>
    <n v="147"/>
    <n v="16.2"/>
    <n v="16.2"/>
  </r>
  <r>
    <x v="0"/>
    <d v="2021-02-20T00:00:00"/>
    <s v="Zone 5 - Winston"/>
    <x v="34"/>
    <x v="31"/>
    <x v="19"/>
    <x v="7"/>
    <x v="1"/>
    <m/>
    <s v="Shark Spotted Gully"/>
    <n v="94"/>
    <n v="3.5"/>
    <n v="3.5"/>
  </r>
  <r>
    <x v="0"/>
    <d v="2021-02-20T00:00:00"/>
    <s v="Zone 5 - Winston"/>
    <x v="34"/>
    <x v="31"/>
    <x v="19"/>
    <x v="7"/>
    <x v="1"/>
    <m/>
    <s v="Shark Cow / Sevengill"/>
    <n v="135"/>
    <n v="32.1"/>
    <n v="32.1"/>
  </r>
  <r>
    <x v="0"/>
    <d v="2021-02-20T00:00:00"/>
    <s v="Zone 5 - Winston"/>
    <x v="34"/>
    <x v="31"/>
    <x v="19"/>
    <x v="7"/>
    <x v="1"/>
    <m/>
    <s v="Shark Hound Smooth"/>
    <n v="116"/>
    <n v="6.2"/>
    <n v="6.2"/>
  </r>
  <r>
    <x v="0"/>
    <d v="2021-02-20T00:00:00"/>
    <s v="Zone 5 - Winston"/>
    <x v="35"/>
    <x v="32"/>
    <x v="19"/>
    <x v="5"/>
    <x v="1"/>
    <m/>
    <s v="Shark Cow / Sevengill"/>
    <n v="134"/>
    <n v="31.3"/>
    <n v="31.3"/>
  </r>
  <r>
    <x v="0"/>
    <d v="2021-02-20T00:00:00"/>
    <s v="Zone 5 - Winston"/>
    <x v="35"/>
    <x v="32"/>
    <x v="19"/>
    <x v="5"/>
    <x v="1"/>
    <m/>
    <s v="Shark Spotted Gully"/>
    <n v="145"/>
    <n v="15.5"/>
    <n v="15.5"/>
  </r>
  <r>
    <x v="0"/>
    <d v="2021-02-20T00:00:00"/>
    <s v="Zone 5 - Winston"/>
    <x v="35"/>
    <x v="32"/>
    <x v="19"/>
    <x v="5"/>
    <x v="1"/>
    <m/>
    <s v="Shark Spotted Gully"/>
    <n v="144"/>
    <n v="15.1"/>
    <n v="15.1"/>
  </r>
  <r>
    <x v="0"/>
    <d v="2021-02-20T00:00:00"/>
    <s v="Zone 5 - Winston"/>
    <x v="35"/>
    <x v="32"/>
    <x v="19"/>
    <x v="5"/>
    <x v="1"/>
    <m/>
    <s v="Shark Spotted Gully"/>
    <n v="111"/>
    <n v="6.2"/>
    <n v="6.2"/>
  </r>
  <r>
    <x v="0"/>
    <d v="2021-02-20T00:00:00"/>
    <s v="Zone 5 - Winston"/>
    <x v="36"/>
    <x v="33"/>
    <x v="23"/>
    <x v="1"/>
    <x v="2"/>
    <m/>
    <s v="Shark Spotted Gully"/>
    <n v="106"/>
    <n v="5.3"/>
    <n v="5.3"/>
  </r>
  <r>
    <x v="0"/>
    <d v="2021-02-20T00:00:00"/>
    <s v="Zone 5 - Winston"/>
    <x v="36"/>
    <x v="33"/>
    <x v="23"/>
    <x v="1"/>
    <x v="2"/>
    <m/>
    <s v="Shark Spotted Gully"/>
    <n v="110"/>
    <n v="6"/>
    <n v="6"/>
  </r>
  <r>
    <x v="0"/>
    <d v="2021-02-20T00:00:00"/>
    <s v="Zone 5 - Winston"/>
    <x v="36"/>
    <x v="33"/>
    <x v="23"/>
    <x v="1"/>
    <x v="2"/>
    <m/>
    <s v="Shark Spotted Gully"/>
    <n v="124"/>
    <n v="9.1"/>
    <n v="9.1"/>
  </r>
  <r>
    <x v="0"/>
    <d v="2021-02-20T00:00:00"/>
    <s v="Zone 5 - Winston"/>
    <x v="37"/>
    <x v="34"/>
    <x v="24"/>
    <x v="1"/>
    <x v="2"/>
    <m/>
    <s v="Shark Spotted Gully"/>
    <n v="116"/>
    <n v="7.2"/>
    <n v="7.2"/>
  </r>
  <r>
    <x v="0"/>
    <d v="2021-02-20T00:00:00"/>
    <s v="Zone 5 - Winston"/>
    <x v="37"/>
    <x v="34"/>
    <x v="24"/>
    <x v="1"/>
    <x v="2"/>
    <m/>
    <s v="Shark Spotted Gully"/>
    <n v="143"/>
    <n v="14.8"/>
    <n v="14.8"/>
  </r>
  <r>
    <x v="0"/>
    <d v="2021-02-20T00:00:00"/>
    <s v="Zone 5 - Winston"/>
    <x v="37"/>
    <x v="34"/>
    <x v="24"/>
    <x v="1"/>
    <x v="2"/>
    <m/>
    <s v="Shark Hound Smooth"/>
    <n v="100"/>
    <n v="3.7"/>
    <n v="3.7"/>
  </r>
  <r>
    <x v="0"/>
    <d v="2021-02-20T00:00:00"/>
    <s v="Zone 5 - Winston"/>
    <x v="38"/>
    <x v="35"/>
    <x v="25"/>
    <x v="1"/>
    <x v="2"/>
    <m/>
    <s v="Shark Spotted Gully"/>
    <n v="109"/>
    <n v="5.8"/>
    <n v="5.8"/>
  </r>
  <r>
    <x v="0"/>
    <d v="2021-02-20T00:00:00"/>
    <s v="Zone 5 - Winston"/>
    <x v="38"/>
    <x v="35"/>
    <x v="25"/>
    <x v="1"/>
    <x v="2"/>
    <m/>
    <s v="Shark Spotted Gully"/>
    <n v="129"/>
    <n v="10.4"/>
    <n v="10.4"/>
  </r>
  <r>
    <x v="0"/>
    <d v="2021-02-20T00:00:00"/>
    <s v="Zone 5 - Winston"/>
    <x v="38"/>
    <x v="35"/>
    <x v="25"/>
    <x v="1"/>
    <x v="2"/>
    <m/>
    <s v="Shark Spotted Gully"/>
    <n v="121"/>
    <n v="8.3000000000000007"/>
    <n v="8.3000000000000007"/>
  </r>
  <r>
    <x v="0"/>
    <d v="2021-02-20T00:00:00"/>
    <s v="Zone 5 - Winston"/>
    <x v="38"/>
    <x v="35"/>
    <x v="25"/>
    <x v="1"/>
    <x v="2"/>
    <m/>
    <s v="Skate Spearnose"/>
    <n v="117"/>
    <n v="14.6"/>
    <n v="14.6"/>
  </r>
  <r>
    <x v="0"/>
    <d v="2021-02-20T00:00:00"/>
    <s v="Zone 5 - Winston"/>
    <x v="38"/>
    <x v="35"/>
    <x v="25"/>
    <x v="1"/>
    <x v="2"/>
    <m/>
    <s v="Skate Spearnose"/>
    <n v="83"/>
    <n v="4.9000000000000004"/>
    <n v="4.9000000000000004"/>
  </r>
  <r>
    <x v="0"/>
    <d v="2021-02-20T00:00:00"/>
    <s v="Zone 5 - Winston"/>
    <x v="38"/>
    <x v="35"/>
    <x v="25"/>
    <x v="1"/>
    <x v="2"/>
    <m/>
    <m/>
    <m/>
    <s v=""/>
    <s v=""/>
  </r>
  <r>
    <x v="0"/>
    <d v="2021-02-20T00:00:00"/>
    <s v="Zone 5 - Winston"/>
    <x v="39"/>
    <x v="36"/>
    <x v="26"/>
    <x v="1"/>
    <x v="2"/>
    <m/>
    <m/>
    <m/>
    <s v=""/>
    <s v=""/>
  </r>
  <r>
    <x v="0"/>
    <d v="2021-02-20T00:00:00"/>
    <s v="Zone 5 - Winston"/>
    <x v="40"/>
    <x v="37"/>
    <x v="27"/>
    <x v="1"/>
    <x v="2"/>
    <m/>
    <s v="Shark Spotted Gully"/>
    <n v="138"/>
    <n v="13.1"/>
    <n v="13.1"/>
  </r>
  <r>
    <x v="0"/>
    <d v="2021-02-20T00:00:00"/>
    <s v="Zone 5 - Winston"/>
    <x v="40"/>
    <x v="37"/>
    <x v="27"/>
    <x v="1"/>
    <x v="2"/>
    <m/>
    <s v="Guitarfish - Lesser"/>
    <n v="71"/>
    <n v="1.3"/>
    <n v="1.3"/>
  </r>
  <r>
    <x v="0"/>
    <d v="2021-02-20T00:00:00"/>
    <s v="Zone 5 - Winston"/>
    <x v="41"/>
    <x v="38"/>
    <x v="28"/>
    <x v="5"/>
    <x v="3"/>
    <m/>
    <s v="Shark Hound Smooth"/>
    <n v="92"/>
    <n v="2.8"/>
    <n v="2.8"/>
  </r>
  <r>
    <x v="0"/>
    <d v="2021-02-20T00:00:00"/>
    <s v="Zone 5 - Winston"/>
    <x v="41"/>
    <x v="38"/>
    <x v="28"/>
    <x v="5"/>
    <x v="3"/>
    <m/>
    <s v="Shark Spotted Gully"/>
    <n v="156"/>
    <n v="19.899999999999999"/>
    <n v="19.899999999999999"/>
  </r>
  <r>
    <x v="0"/>
    <d v="2021-02-20T00:00:00"/>
    <s v="Zone 5 - Winston"/>
    <x v="41"/>
    <x v="38"/>
    <x v="28"/>
    <x v="5"/>
    <x v="3"/>
    <m/>
    <s v="Shark Spotted Gully"/>
    <n v="152"/>
    <n v="18.2"/>
    <n v="18.2"/>
  </r>
  <r>
    <x v="0"/>
    <d v="2021-02-20T00:00:00"/>
    <s v="Zone 5 - Winston"/>
    <x v="41"/>
    <x v="38"/>
    <x v="28"/>
    <x v="5"/>
    <x v="3"/>
    <m/>
    <s v="Shark Spotted Gully"/>
    <n v="147"/>
    <n v="16.2"/>
    <n v="16.2"/>
  </r>
  <r>
    <x v="0"/>
    <d v="2021-02-20T00:00:00"/>
    <s v="Zone 5 - Winston"/>
    <x v="41"/>
    <x v="38"/>
    <x v="28"/>
    <x v="5"/>
    <x v="3"/>
    <m/>
    <s v="Shark Spotted Gully"/>
    <n v="141"/>
    <n v="14.1"/>
    <n v="14.1"/>
  </r>
  <r>
    <x v="0"/>
    <d v="2021-02-20T00:00:00"/>
    <s v="Zone 5 - Winston"/>
    <x v="41"/>
    <x v="38"/>
    <x v="28"/>
    <x v="5"/>
    <x v="3"/>
    <m/>
    <s v="Shark Spotted Gully"/>
    <n v="115"/>
    <n v="7"/>
    <n v="7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2"/>
    <x v="39"/>
    <x v="29"/>
    <x v="1"/>
    <x v="2"/>
    <m/>
    <s v="Shark Spotted Gully"/>
    <n v="90"/>
    <n v="3"/>
    <n v="3"/>
  </r>
  <r>
    <x v="0"/>
    <d v="2021-02-20T00:00:00"/>
    <s v="Zone 5 - Winston"/>
    <x v="42"/>
    <x v="39"/>
    <x v="29"/>
    <x v="1"/>
    <x v="2"/>
    <m/>
    <s v="Shark Spotted Gully"/>
    <n v="121"/>
    <n v="8.3000000000000007"/>
    <n v="8.3000000000000007"/>
  </r>
  <r>
    <x v="0"/>
    <d v="2021-02-20T00:00:00"/>
    <s v="Zone 5 - Winston"/>
    <x v="43"/>
    <x v="9"/>
    <x v="30"/>
    <x v="1"/>
    <x v="2"/>
    <s v="Kob"/>
    <m/>
    <n v="79"/>
    <n v="5.2"/>
    <n v="5.2"/>
  </r>
  <r>
    <x v="0"/>
    <d v="2021-02-20T00:00:00"/>
    <s v="Zone 5 - Winston"/>
    <x v="44"/>
    <x v="40"/>
    <x v="31"/>
    <x v="1"/>
    <x v="2"/>
    <m/>
    <s v="Shark Spotted Gully"/>
    <n v="90"/>
    <n v="3"/>
    <n v="3"/>
  </r>
  <r>
    <x v="0"/>
    <d v="2021-02-20T00:00:00"/>
    <s v="Zone 5 - Winston"/>
    <x v="44"/>
    <x v="40"/>
    <x v="31"/>
    <x v="1"/>
    <x v="2"/>
    <m/>
    <s v="Shark Spotted Gully"/>
    <n v="162"/>
    <n v="22.7"/>
    <n v="22.7"/>
  </r>
  <r>
    <x v="0"/>
    <d v="2021-02-20T00:00:00"/>
    <s v="Zone 5 - Winston"/>
    <x v="44"/>
    <x v="40"/>
    <x v="31"/>
    <x v="1"/>
    <x v="2"/>
    <m/>
    <s v="Shark Spotted Gully"/>
    <n v="119"/>
    <n v="7.9"/>
    <n v="7.9"/>
  </r>
  <r>
    <x v="0"/>
    <d v="2021-02-20T00:00:00"/>
    <s v="Zone 5 - Winston"/>
    <x v="44"/>
    <x v="40"/>
    <x v="31"/>
    <x v="1"/>
    <x v="2"/>
    <m/>
    <s v="Shark Spotted Gully"/>
    <n v="112"/>
    <n v="6.4"/>
    <n v="6.4"/>
  </r>
  <r>
    <x v="0"/>
    <d v="2021-02-20T00:00:00"/>
    <s v="Zone 5 - Winston"/>
    <x v="44"/>
    <x v="40"/>
    <x v="31"/>
    <x v="1"/>
    <x v="2"/>
    <m/>
    <s v="Shark Hound Smooth"/>
    <n v="103"/>
    <n v="4.0999999999999996"/>
    <n v="4.0999999999999996"/>
  </r>
  <r>
    <x v="0"/>
    <d v="2021-02-20T00:00:00"/>
    <s v="Zone 5 - Winston"/>
    <x v="45"/>
    <x v="41"/>
    <x v="32"/>
    <x v="1"/>
    <x v="2"/>
    <m/>
    <s v="Shark Spotted Gully"/>
    <n v="151"/>
    <n v="17.8"/>
    <n v="17.8"/>
  </r>
  <r>
    <x v="0"/>
    <d v="2021-02-20T00:00:00"/>
    <s v="Zone 5 - Winston"/>
    <x v="46"/>
    <x v="42"/>
    <x v="33"/>
    <x v="2"/>
    <x v="2"/>
    <m/>
    <s v="Shark Hound Smooth"/>
    <n v="106"/>
    <n v="4.5"/>
    <n v="4.5"/>
  </r>
  <r>
    <x v="0"/>
    <d v="2021-02-20T00:00:00"/>
    <s v="Zone 5 - Winston"/>
    <x v="47"/>
    <x v="43"/>
    <x v="34"/>
    <x v="1"/>
    <x v="2"/>
    <s v="Kob"/>
    <m/>
    <n v="40"/>
    <n v="0.7"/>
    <n v="0.7"/>
  </r>
  <r>
    <x v="0"/>
    <d v="2021-02-20T00:00:00"/>
    <s v="Zone 5 - Winston"/>
    <x v="47"/>
    <x v="43"/>
    <x v="34"/>
    <x v="1"/>
    <x v="2"/>
    <m/>
    <s v="Elephantfish"/>
    <n v="74"/>
    <n v="3.2"/>
    <n v="3.2"/>
  </r>
  <r>
    <x v="0"/>
    <d v="2021-02-20T00:00:00"/>
    <s v="Zone 5 - Winston"/>
    <x v="48"/>
    <x v="44"/>
    <x v="35"/>
    <x v="4"/>
    <x v="2"/>
    <m/>
    <s v="Shark Spotted Gully"/>
    <n v="150"/>
    <n v="17.399999999999999"/>
    <n v="17.399999999999999"/>
  </r>
  <r>
    <x v="0"/>
    <d v="2021-02-20T00:00:00"/>
    <s v="Zone 5 - Winston"/>
    <x v="49"/>
    <x v="45"/>
    <x v="36"/>
    <x v="1"/>
    <x v="2"/>
    <m/>
    <s v="Shark Spotted Gully"/>
    <n v="153"/>
    <n v="18.600000000000001"/>
    <n v="18.600000000000001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86"/>
    <n v="2.6"/>
    <n v="2.6"/>
  </r>
  <r>
    <x v="0"/>
    <d v="2021-02-20T00:00:00"/>
    <s v="Zone 5 - Winston"/>
    <x v="50"/>
    <x v="46"/>
    <x v="35"/>
    <x v="1"/>
    <x v="2"/>
    <m/>
    <s v="Shark Spotted Gully"/>
    <n v="168"/>
    <n v="25.7"/>
    <n v="25.7"/>
  </r>
  <r>
    <x v="0"/>
    <d v="2021-02-20T00:00:00"/>
    <s v="Zone 5 - Winston"/>
    <x v="50"/>
    <x v="46"/>
    <x v="35"/>
    <x v="1"/>
    <x v="2"/>
    <m/>
    <s v="Shark Spotted Gully"/>
    <n v="138"/>
    <n v="13.1"/>
    <n v="13.1"/>
  </r>
  <r>
    <x v="0"/>
    <d v="2021-02-20T00:00:00"/>
    <s v="Zone 5 - Winston"/>
    <x v="50"/>
    <x v="46"/>
    <x v="35"/>
    <x v="1"/>
    <x v="2"/>
    <m/>
    <s v="Shark Spotted Gully"/>
    <n v="122"/>
    <n v="8.6"/>
    <n v="8.6"/>
  </r>
  <r>
    <x v="0"/>
    <d v="2021-02-20T00:00:00"/>
    <s v="Zone 5 - Winston"/>
    <x v="50"/>
    <x v="46"/>
    <x v="35"/>
    <x v="1"/>
    <x v="2"/>
    <m/>
    <s v="Shark Spotted Gully"/>
    <n v="116"/>
    <n v="7.2"/>
    <n v="7.2"/>
  </r>
  <r>
    <x v="0"/>
    <d v="2021-02-20T00:00:00"/>
    <s v="Zone 5 - Winston"/>
    <x v="51"/>
    <x v="47"/>
    <x v="37"/>
    <x v="0"/>
    <x v="4"/>
    <m/>
    <m/>
    <m/>
    <s v=""/>
    <s v=""/>
  </r>
  <r>
    <x v="0"/>
    <d v="2021-02-20T00:00:00"/>
    <s v="Zone 5 - Winston"/>
    <x v="52"/>
    <x v="48"/>
    <x v="38"/>
    <x v="4"/>
    <x v="4"/>
    <m/>
    <m/>
    <m/>
    <s v=""/>
    <s v=""/>
  </r>
  <r>
    <x v="0"/>
    <d v="2021-02-20T00:00:00"/>
    <s v="Zone 5 - Winston"/>
    <x v="53"/>
    <x v="49"/>
    <x v="39"/>
    <x v="1"/>
    <x v="4"/>
    <m/>
    <m/>
    <m/>
    <s v=""/>
    <s v=""/>
  </r>
  <r>
    <x v="0"/>
    <d v="2021-02-20T00:00:00"/>
    <s v="Zone 5 - Winston"/>
    <x v="54"/>
    <x v="50"/>
    <x v="40"/>
    <x v="4"/>
    <x v="4"/>
    <m/>
    <m/>
    <m/>
    <s v=""/>
    <s v=""/>
  </r>
  <r>
    <x v="0"/>
    <d v="2021-02-20T00:00:00"/>
    <s v="Zone 5 - Winston"/>
    <x v="55"/>
    <x v="49"/>
    <x v="40"/>
    <x v="2"/>
    <x v="4"/>
    <s v="Kob"/>
    <m/>
    <n v="43"/>
    <n v="0.8"/>
    <n v="0.8"/>
  </r>
  <r>
    <x v="0"/>
    <d v="2021-02-20T00:00:00"/>
    <s v="Zone 5 - Winston"/>
    <x v="55"/>
    <x v="49"/>
    <x v="40"/>
    <x v="2"/>
    <x v="4"/>
    <s v="Blacktail"/>
    <m/>
    <n v="32"/>
    <n v="1"/>
    <n v="1"/>
  </r>
  <r>
    <x v="0"/>
    <d v="2021-02-20T00:00:00"/>
    <s v="Zone 5 - Winston"/>
    <x v="55"/>
    <x v="49"/>
    <x v="40"/>
    <x v="2"/>
    <x v="4"/>
    <m/>
    <s v="Shark Spotted Gully"/>
    <n v="84"/>
    <n v="2.4"/>
    <n v="2.4"/>
  </r>
  <r>
    <x v="0"/>
    <d v="2021-02-20T00:00:00"/>
    <s v="Zone 5 - Winston"/>
    <x v="55"/>
    <x v="49"/>
    <x v="40"/>
    <x v="2"/>
    <x v="4"/>
    <m/>
    <s v="Elephantfish"/>
    <n v="68"/>
    <n v="2.5"/>
    <n v="2.5"/>
  </r>
  <r>
    <x v="0"/>
    <d v="2021-02-20T00:00:00"/>
    <s v="Zone 5 - Winston"/>
    <x v="55"/>
    <x v="49"/>
    <x v="40"/>
    <x v="2"/>
    <x v="4"/>
    <m/>
    <s v="Elephantfish"/>
    <n v="72"/>
    <n v="3"/>
    <n v="3"/>
  </r>
  <r>
    <x v="0"/>
    <d v="2021-02-20T00:00:00"/>
    <s v="Zone 5 - Winston"/>
    <x v="55"/>
    <x v="49"/>
    <x v="40"/>
    <x v="2"/>
    <x v="4"/>
    <m/>
    <s v="Elephantfish"/>
    <n v="78"/>
    <n v="3.8"/>
    <n v="3.8"/>
  </r>
  <r>
    <x v="0"/>
    <d v="2021-02-20T00:00:00"/>
    <s v="Zone 5 - Winston"/>
    <x v="56"/>
    <x v="51"/>
    <x v="41"/>
    <x v="2"/>
    <x v="4"/>
    <s v="Kob"/>
    <m/>
    <n v="42"/>
    <n v="0.8"/>
    <n v="0.8"/>
  </r>
  <r>
    <x v="0"/>
    <d v="2021-02-20T00:00:00"/>
    <s v="Zone 5 - Winston"/>
    <x v="57"/>
    <x v="52"/>
    <x v="40"/>
    <x v="8"/>
    <x v="4"/>
    <m/>
    <s v="Elephantfish"/>
    <n v="92"/>
    <n v="6.2"/>
    <n v="6.2"/>
  </r>
  <r>
    <x v="0"/>
    <d v="2021-02-20T00:00:00"/>
    <s v="Zone 5 - Winston"/>
    <x v="57"/>
    <x v="52"/>
    <x v="40"/>
    <x v="8"/>
    <x v="4"/>
    <m/>
    <s v="Elephantfish"/>
    <n v="77"/>
    <n v="3.6"/>
    <n v="3.6"/>
  </r>
  <r>
    <x v="0"/>
    <d v="2021-02-20T00:00:00"/>
    <s v="Zone 5 - Winston"/>
    <x v="57"/>
    <x v="52"/>
    <x v="40"/>
    <x v="8"/>
    <x v="4"/>
    <m/>
    <s v="Elephantfish"/>
    <n v="66"/>
    <n v="2.2999999999999998"/>
    <n v="2.2999999999999998"/>
  </r>
  <r>
    <x v="0"/>
    <d v="2021-02-20T00:00:00"/>
    <s v="Zone 5 - Winston"/>
    <x v="58"/>
    <x v="53"/>
    <x v="41"/>
    <x v="4"/>
    <x v="4"/>
    <m/>
    <s v="Shark Spotted Gully"/>
    <n v="146"/>
    <n v="15.9"/>
    <n v="15.9"/>
  </r>
  <r>
    <x v="0"/>
    <d v="2021-02-20T00:00:00"/>
    <s v="Zone 5 - Winston"/>
    <x v="59"/>
    <x v="31"/>
    <x v="42"/>
    <x v="1"/>
    <x v="4"/>
    <m/>
    <s v="Shark Hound Smooth"/>
    <n v="109"/>
    <n v="5"/>
    <n v="5"/>
  </r>
  <r>
    <x v="0"/>
    <d v="2021-02-20T00:00:00"/>
    <s v="Zone 5 - Winston"/>
    <x v="60"/>
    <x v="54"/>
    <x v="43"/>
    <x v="1"/>
    <x v="4"/>
    <m/>
    <m/>
    <m/>
    <s v=""/>
    <s v=""/>
  </r>
  <r>
    <x v="0"/>
    <d v="2021-02-20T00:00:00"/>
    <s v="Zone 5 - Winston"/>
    <x v="61"/>
    <x v="55"/>
    <x v="43"/>
    <x v="1"/>
    <x v="4"/>
    <m/>
    <s v="Shark Spotted Gully"/>
    <n v="84"/>
    <n v="2.4"/>
    <n v="2.4"/>
  </r>
  <r>
    <x v="0"/>
    <d v="2021-02-20T00:00:00"/>
    <s v="Zone 5 - Winston"/>
    <x v="61"/>
    <x v="55"/>
    <x v="43"/>
    <x v="1"/>
    <x v="4"/>
    <m/>
    <s v="Shark Spotted Gully"/>
    <n v="73"/>
    <n v="1.4"/>
    <n v="1.4"/>
  </r>
  <r>
    <x v="0"/>
    <d v="2021-02-20T00:00:00"/>
    <s v="Zone 5 - Winston"/>
    <x v="62"/>
    <x v="49"/>
    <x v="42"/>
    <x v="1"/>
    <x v="4"/>
    <m/>
    <s v="Elephantfish"/>
    <n v="75"/>
    <n v="3.4"/>
    <n v="3.4"/>
  </r>
  <r>
    <x v="0"/>
    <d v="2021-02-20T00:00:00"/>
    <s v="Zone 5 - Winston"/>
    <x v="62"/>
    <x v="49"/>
    <x v="42"/>
    <x v="1"/>
    <x v="4"/>
    <m/>
    <s v="Guitarfish - Lesser"/>
    <n v="84"/>
    <n v="2.2000000000000002"/>
    <n v="2.2000000000000002"/>
  </r>
  <r>
    <x v="0"/>
    <d v="2021-02-20T00:00:00"/>
    <s v="Zone 5 - Winston"/>
    <x v="63"/>
    <x v="56"/>
    <x v="43"/>
    <x v="8"/>
    <x v="4"/>
    <m/>
    <s v="Shark Spotted Gully"/>
    <n v="120"/>
    <n v="8.1"/>
    <n v="8.1"/>
  </r>
  <r>
    <x v="0"/>
    <d v="2021-02-20T00:00:00"/>
    <s v="Zone 5 - Winston"/>
    <x v="63"/>
    <x v="56"/>
    <x v="43"/>
    <x v="8"/>
    <x v="4"/>
    <m/>
    <s v="Shark Hound Smooth"/>
    <n v="117"/>
    <n v="6.4"/>
    <n v="6.4"/>
  </r>
  <r>
    <x v="0"/>
    <d v="2021-02-20T00:00:00"/>
    <s v="Zone 5 - Winston"/>
    <x v="64"/>
    <x v="57"/>
    <x v="44"/>
    <x v="0"/>
    <x v="4"/>
    <m/>
    <m/>
    <m/>
    <s v=""/>
    <s v=""/>
  </r>
  <r>
    <x v="0"/>
    <d v="2021-02-20T00:00:00"/>
    <s v="Zone 5 - Winston"/>
    <x v="64"/>
    <x v="57"/>
    <x v="44"/>
    <x v="0"/>
    <x v="4"/>
    <m/>
    <s v="Guitarfish - Lesser"/>
    <n v="71"/>
    <n v="1.3"/>
    <n v="1.3"/>
  </r>
  <r>
    <x v="0"/>
    <d v="2021-02-20T00:00:00"/>
    <s v="Zone 5 - Winston"/>
    <x v="65"/>
    <x v="58"/>
    <x v="45"/>
    <x v="5"/>
    <x v="4"/>
    <m/>
    <s v="Shark Spotted Gully"/>
    <n v="74"/>
    <n v="1.5"/>
    <n v="1.5"/>
  </r>
  <r>
    <x v="0"/>
    <d v="2021-02-20T00:00:00"/>
    <s v="Zone 5 - Winston"/>
    <x v="65"/>
    <x v="58"/>
    <x v="45"/>
    <x v="5"/>
    <x v="4"/>
    <m/>
    <s v="Shark Spotted Gully"/>
    <n v="95"/>
    <n v="3.6"/>
    <n v="3.6"/>
  </r>
  <r>
    <x v="0"/>
    <d v="2021-02-20T00:00:00"/>
    <s v="Zone 5 - Winston"/>
    <x v="65"/>
    <x v="58"/>
    <x v="45"/>
    <x v="5"/>
    <x v="4"/>
    <m/>
    <s v="Guitarfish - Lesser"/>
    <n v="80"/>
    <n v="1.8"/>
    <n v="1.8"/>
  </r>
  <r>
    <x v="0"/>
    <d v="2021-02-20T00:00:00"/>
    <s v="Zone 5 - Winston"/>
    <x v="66"/>
    <x v="59"/>
    <x v="46"/>
    <x v="1"/>
    <x v="4"/>
    <s v="Kob"/>
    <m/>
    <n v="45"/>
    <n v="0.9"/>
    <n v="0.9"/>
  </r>
  <r>
    <x v="0"/>
    <d v="2021-02-20T00:00:00"/>
    <s v="Zone 5 - Winston"/>
    <x v="66"/>
    <x v="59"/>
    <x v="46"/>
    <x v="1"/>
    <x v="4"/>
    <s v="Kob"/>
    <m/>
    <n v="44"/>
    <n v="0.9"/>
    <n v="0.9"/>
  </r>
  <r>
    <x v="0"/>
    <d v="2021-02-20T00:00:00"/>
    <s v="Zone 5 - Winston"/>
    <x v="66"/>
    <x v="59"/>
    <x v="46"/>
    <x v="1"/>
    <x v="4"/>
    <m/>
    <s v="Elephantfish"/>
    <n v="80"/>
    <n v="4.0999999999999996"/>
    <n v="4.0999999999999996"/>
  </r>
  <r>
    <x v="0"/>
    <d v="2021-02-20T00:00:00"/>
    <s v="Zone 5 - Winston"/>
    <x v="66"/>
    <x v="59"/>
    <x v="46"/>
    <x v="1"/>
    <x v="4"/>
    <m/>
    <s v="Elephantfish"/>
    <n v="57"/>
    <n v="1.5"/>
    <n v="1.5"/>
  </r>
  <r>
    <x v="0"/>
    <d v="2021-02-20T00:00:00"/>
    <s v="Zone 5 - Winston"/>
    <x v="66"/>
    <x v="59"/>
    <x v="46"/>
    <x v="1"/>
    <x v="4"/>
    <m/>
    <s v="Elephantfish"/>
    <n v="71"/>
    <n v="2.9"/>
    <n v="2.9"/>
  </r>
  <r>
    <x v="0"/>
    <d v="2021-02-20T00:00:00"/>
    <s v="Zone 5 - Winston"/>
    <x v="67"/>
    <x v="60"/>
    <x v="44"/>
    <x v="5"/>
    <x v="4"/>
    <m/>
    <s v="Shark Hound Smooth"/>
    <n v="115"/>
    <n v="6"/>
    <n v="6"/>
  </r>
  <r>
    <x v="0"/>
    <d v="2021-02-20T00:00:00"/>
    <s v="Zone 5 - Winston"/>
    <x v="67"/>
    <x v="60"/>
    <x v="44"/>
    <x v="5"/>
    <x v="4"/>
    <m/>
    <s v="Shark Hound Smooth"/>
    <n v="120"/>
    <n v="7"/>
    <n v="7"/>
  </r>
  <r>
    <x v="0"/>
    <d v="2021-02-20T00:00:00"/>
    <s v="Zone 5 - Winston"/>
    <x v="67"/>
    <x v="60"/>
    <x v="44"/>
    <x v="5"/>
    <x v="4"/>
    <m/>
    <s v="Shark Spotted Gully"/>
    <n v="124"/>
    <n v="9.1"/>
    <n v="9.1"/>
  </r>
  <r>
    <x v="0"/>
    <d v="2021-02-20T00:00:00"/>
    <s v="Zone 5 - Winston"/>
    <x v="67"/>
    <x v="60"/>
    <x v="44"/>
    <x v="5"/>
    <x v="4"/>
    <m/>
    <s v="Shark Spotted Gully"/>
    <n v="120"/>
    <n v="8.1"/>
    <n v="8.1"/>
  </r>
  <r>
    <x v="0"/>
    <d v="2021-02-20T00:00:00"/>
    <s v="Zone 5 - Winston"/>
    <x v="67"/>
    <x v="60"/>
    <x v="44"/>
    <x v="5"/>
    <x v="4"/>
    <m/>
    <s v="Elephantfish"/>
    <n v="84"/>
    <n v="4.7"/>
    <n v="4.7"/>
  </r>
  <r>
    <x v="0"/>
    <d v="2021-02-20T00:00:00"/>
    <s v="Zone 5 - Winston"/>
    <x v="67"/>
    <x v="60"/>
    <x v="44"/>
    <x v="5"/>
    <x v="4"/>
    <m/>
    <s v="Skate Spearnose"/>
    <n v="120"/>
    <n v="15.8"/>
    <n v="15.8"/>
  </r>
  <r>
    <x v="0"/>
    <d v="2021-02-20T00:00:00"/>
    <s v="Zone 5 - Winston"/>
    <x v="68"/>
    <x v="27"/>
    <x v="41"/>
    <x v="8"/>
    <x v="4"/>
    <m/>
    <s v="Elephantfish"/>
    <n v="66"/>
    <n v="2.2999999999999998"/>
    <n v="2.2999999999999998"/>
  </r>
  <r>
    <x v="0"/>
    <d v="2021-02-20T00:00:00"/>
    <s v="Zone 5 - Winston"/>
    <x v="68"/>
    <x v="27"/>
    <x v="41"/>
    <x v="8"/>
    <x v="4"/>
    <m/>
    <s v="Elephantfish"/>
    <n v="77"/>
    <n v="3.6"/>
    <n v="3.6"/>
  </r>
  <r>
    <x v="0"/>
    <d v="2021-02-20T00:00:00"/>
    <s v="Zone 5 - Winston"/>
    <x v="68"/>
    <x v="27"/>
    <x v="41"/>
    <x v="8"/>
    <x v="4"/>
    <m/>
    <s v="Elephantfish"/>
    <n v="71"/>
    <n v="2.9"/>
    <n v="2.9"/>
  </r>
  <r>
    <x v="0"/>
    <d v="2021-02-20T00:00:00"/>
    <s v="Zone 5 - Winston"/>
    <x v="69"/>
    <x v="61"/>
    <x v="47"/>
    <x v="1"/>
    <x v="4"/>
    <m/>
    <s v="Shark Spotted Gully"/>
    <n v="141"/>
    <n v="14.1"/>
    <n v="14.1"/>
  </r>
  <r>
    <x v="0"/>
    <d v="2021-02-20T00:00:00"/>
    <s v="Zone 5 - Winston"/>
    <x v="70"/>
    <x v="62"/>
    <x v="44"/>
    <x v="4"/>
    <x v="4"/>
    <m/>
    <m/>
    <m/>
    <s v=""/>
    <s v=""/>
  </r>
  <r>
    <x v="0"/>
    <d v="2021-02-20T00:00:00"/>
    <s v="Zone 5 - Winston"/>
    <x v="70"/>
    <x v="62"/>
    <x v="44"/>
    <x v="4"/>
    <x v="4"/>
    <m/>
    <s v="Shark Hound Smooth"/>
    <n v="121"/>
    <n v="7.2"/>
    <n v="7.2"/>
  </r>
  <r>
    <x v="0"/>
    <d v="2021-02-20T00:00:00"/>
    <s v="Zone 5 - Winston"/>
    <x v="70"/>
    <x v="62"/>
    <x v="44"/>
    <x v="4"/>
    <x v="4"/>
    <m/>
    <s v="Shark Hound Smooth"/>
    <n v="113"/>
    <n v="5.7"/>
    <n v="5.7"/>
  </r>
  <r>
    <x v="0"/>
    <d v="2021-02-20T00:00:00"/>
    <s v="Zone 5 - Winston"/>
    <x v="71"/>
    <x v="63"/>
    <x v="48"/>
    <x v="1"/>
    <x v="4"/>
    <m/>
    <s v="Shark Spotted Gully"/>
    <n v="128"/>
    <n v="10.1"/>
    <n v="10.1"/>
  </r>
  <r>
    <x v="0"/>
    <d v="2021-02-20T00:00:00"/>
    <s v="Zone 5 - Winston"/>
    <x v="71"/>
    <x v="63"/>
    <x v="48"/>
    <x v="1"/>
    <x v="4"/>
    <m/>
    <s v="Shark Spotted Gully"/>
    <n v="95"/>
    <n v="3.6"/>
    <n v="3.6"/>
  </r>
  <r>
    <x v="0"/>
    <d v="2021-02-20T00:00:00"/>
    <s v="Zone 5 - Winston"/>
    <x v="72"/>
    <x v="64"/>
    <x v="37"/>
    <x v="1"/>
    <x v="4"/>
    <m/>
    <s v="Elephantfish"/>
    <n v="75"/>
    <n v="3.4"/>
    <n v="3.4"/>
  </r>
  <r>
    <x v="0"/>
    <d v="2021-02-20T00:00:00"/>
    <s v="Zone 5 - Winston"/>
    <x v="73"/>
    <x v="65"/>
    <x v="49"/>
    <x v="1"/>
    <x v="4"/>
    <m/>
    <s v="Shark Spotted Gully"/>
    <n v="108"/>
    <n v="5.6"/>
    <n v="5.6"/>
  </r>
  <r>
    <x v="0"/>
    <d v="2021-02-20T00:00:00"/>
    <s v="Zone 5 - Winston"/>
    <x v="73"/>
    <x v="65"/>
    <x v="49"/>
    <x v="1"/>
    <x v="4"/>
    <m/>
    <s v="Shark Spotted Gully"/>
    <n v="117"/>
    <n v="7.4"/>
    <n v="7.4"/>
  </r>
  <r>
    <x v="0"/>
    <d v="2021-02-20T00:00:00"/>
    <s v="Zone 5 - Winston"/>
    <x v="73"/>
    <x v="65"/>
    <x v="49"/>
    <x v="1"/>
    <x v="4"/>
    <m/>
    <s v="Shark Spotted Gully"/>
    <n v="74"/>
    <n v="1.5"/>
    <n v="1.5"/>
  </r>
  <r>
    <x v="0"/>
    <d v="2021-02-20T00:00:00"/>
    <s v="Zone 5 - Winston"/>
    <x v="73"/>
    <x v="65"/>
    <x v="49"/>
    <x v="1"/>
    <x v="4"/>
    <m/>
    <s v="Shark Spotted Gully"/>
    <n v="89"/>
    <n v="2.9"/>
    <n v="2.9"/>
  </r>
  <r>
    <x v="0"/>
    <d v="2021-02-20T00:00:00"/>
    <s v="Zone 5 - Winston"/>
    <x v="74"/>
    <x v="66"/>
    <x v="37"/>
    <x v="0"/>
    <x v="4"/>
    <m/>
    <s v="Elephantfish"/>
    <n v="64"/>
    <n v="2.1"/>
    <n v="2.1"/>
  </r>
  <r>
    <x v="0"/>
    <d v="2021-02-20T00:00:00"/>
    <s v="Zone 5 - Winston"/>
    <x v="75"/>
    <x v="67"/>
    <x v="26"/>
    <x v="4"/>
    <x v="5"/>
    <m/>
    <m/>
    <m/>
    <s v=""/>
    <s v=""/>
  </r>
  <r>
    <x v="0"/>
    <d v="2021-02-20T00:00:00"/>
    <s v="Zone 5 - Winston"/>
    <x v="76"/>
    <x v="68"/>
    <x v="50"/>
    <x v="4"/>
    <x v="5"/>
    <m/>
    <m/>
    <m/>
    <s v=""/>
    <s v=""/>
  </r>
  <r>
    <x v="0"/>
    <d v="2021-02-20T00:00:00"/>
    <s v="Zone 5 - Winston"/>
    <x v="77"/>
    <x v="69"/>
    <x v="51"/>
    <x v="1"/>
    <x v="5"/>
    <m/>
    <s v="Shark Spotted Gully"/>
    <n v="140"/>
    <n v="13.7"/>
    <n v="13.7"/>
  </r>
  <r>
    <x v="0"/>
    <d v="2021-02-20T00:00:00"/>
    <s v="Zone 5 - Winston"/>
    <x v="77"/>
    <x v="69"/>
    <x v="51"/>
    <x v="1"/>
    <x v="5"/>
    <m/>
    <s v="Shark Spotted Gully"/>
    <n v="136"/>
    <n v="12.4"/>
    <n v="12.4"/>
  </r>
  <r>
    <x v="0"/>
    <d v="2021-02-20T00:00:00"/>
    <s v="Zone 5 - Winston"/>
    <x v="77"/>
    <x v="69"/>
    <x v="51"/>
    <x v="1"/>
    <x v="5"/>
    <m/>
    <s v="Shark Spotted Gully"/>
    <n v="121"/>
    <n v="8.3000000000000007"/>
    <n v="8.3000000000000007"/>
  </r>
  <r>
    <x v="0"/>
    <d v="2021-02-20T00:00:00"/>
    <s v="Zone 5 - Winston"/>
    <x v="78"/>
    <x v="70"/>
    <x v="52"/>
    <x v="1"/>
    <x v="5"/>
    <m/>
    <s v="Shark Spotted Gully"/>
    <n v="161"/>
    <n v="22.2"/>
    <n v="22.2"/>
  </r>
  <r>
    <x v="0"/>
    <d v="2021-02-20T00:00:00"/>
    <s v="Zone 5 - Winston"/>
    <x v="78"/>
    <x v="70"/>
    <x v="52"/>
    <x v="1"/>
    <x v="5"/>
    <m/>
    <s v="Shark Spotted Gully"/>
    <n v="125"/>
    <n v="9.3000000000000007"/>
    <n v="9.3000000000000007"/>
  </r>
  <r>
    <x v="0"/>
    <d v="2021-02-20T00:00:00"/>
    <s v="Zone 5 - Winston"/>
    <x v="78"/>
    <x v="70"/>
    <x v="52"/>
    <x v="1"/>
    <x v="5"/>
    <m/>
    <s v="Shark Spotted Gully"/>
    <n v="76"/>
    <n v="1.7"/>
    <n v="1.7"/>
  </r>
  <r>
    <x v="0"/>
    <d v="2021-02-20T00:00:00"/>
    <s v="Zone 5 - Winston"/>
    <x v="78"/>
    <x v="70"/>
    <x v="52"/>
    <x v="1"/>
    <x v="5"/>
    <m/>
    <s v="Guitarfish - Lesser"/>
    <n v="74"/>
    <n v="1.5"/>
    <n v="1.5"/>
  </r>
  <r>
    <x v="0"/>
    <d v="2021-02-20T00:00:00"/>
    <s v="Zone 5 - Winston"/>
    <x v="79"/>
    <x v="71"/>
    <x v="53"/>
    <x v="8"/>
    <x v="5"/>
    <m/>
    <s v="Shark Spotted Gully"/>
    <n v="150"/>
    <n v="17.399999999999999"/>
    <n v="17.399999999999999"/>
  </r>
  <r>
    <x v="0"/>
    <d v="2021-02-20T00:00:00"/>
    <s v="Zone 5 - Winston"/>
    <x v="80"/>
    <x v="72"/>
    <x v="54"/>
    <x v="1"/>
    <x v="5"/>
    <m/>
    <s v="Shark Spotted Gully"/>
    <n v="153"/>
    <n v="18.600000000000001"/>
    <n v="18.600000000000001"/>
  </r>
  <r>
    <x v="0"/>
    <d v="2021-02-20T00:00:00"/>
    <s v="Zone 5 - Winston"/>
    <x v="80"/>
    <x v="72"/>
    <x v="54"/>
    <x v="1"/>
    <x v="5"/>
    <m/>
    <s v="Shark Spotted Gully"/>
    <n v="155"/>
    <n v="19.5"/>
    <n v="19.5"/>
  </r>
  <r>
    <x v="0"/>
    <d v="2021-02-20T00:00:00"/>
    <s v="Zone 5 - Winston"/>
    <x v="80"/>
    <x v="72"/>
    <x v="54"/>
    <x v="1"/>
    <x v="5"/>
    <m/>
    <s v="Shark Spotted Gully"/>
    <n v="83"/>
    <n v="2.2999999999999998"/>
    <n v="2.2999999999999998"/>
  </r>
  <r>
    <x v="0"/>
    <d v="2021-02-20T00:00:00"/>
    <s v="Zone 5 - Winston"/>
    <x v="81"/>
    <x v="73"/>
    <x v="55"/>
    <x v="1"/>
    <x v="5"/>
    <m/>
    <s v="Shark Spotted Gully"/>
    <n v="135"/>
    <n v="12.1"/>
    <n v="12.1"/>
  </r>
  <r>
    <x v="0"/>
    <d v="2021-02-20T00:00:00"/>
    <s v="Zone 5 - Winston"/>
    <x v="82"/>
    <x v="74"/>
    <x v="30"/>
    <x v="1"/>
    <x v="5"/>
    <m/>
    <s v="Shark Spotted Gully"/>
    <n v="106"/>
    <n v="5.3"/>
    <n v="5.3"/>
  </r>
  <r>
    <x v="0"/>
    <d v="2021-02-20T00:00:00"/>
    <s v="Zone 5 - Winston"/>
    <x v="82"/>
    <x v="74"/>
    <x v="30"/>
    <x v="1"/>
    <x v="5"/>
    <m/>
    <s v="Shark Spotted Gully"/>
    <n v="129"/>
    <n v="10.4"/>
    <n v="10.4"/>
  </r>
  <r>
    <x v="0"/>
    <d v="2021-02-20T00:00:00"/>
    <s v="Zone 5 - Winston"/>
    <x v="82"/>
    <x v="74"/>
    <x v="30"/>
    <x v="1"/>
    <x v="5"/>
    <m/>
    <s v="Shark Spotted Gully"/>
    <n v="127"/>
    <n v="9.8000000000000007"/>
    <n v="9.8000000000000007"/>
  </r>
  <r>
    <x v="0"/>
    <d v="2021-02-20T00:00:00"/>
    <s v="Zone 5 - Winston"/>
    <x v="82"/>
    <x v="74"/>
    <x v="30"/>
    <x v="1"/>
    <x v="5"/>
    <m/>
    <s v="Shark Spotted Gully"/>
    <n v="109"/>
    <n v="5.8"/>
    <n v="5.8"/>
  </r>
  <r>
    <x v="0"/>
    <d v="2021-02-20T00:00:00"/>
    <s v="Zone 5 - Winston"/>
    <x v="82"/>
    <x v="74"/>
    <x v="30"/>
    <x v="1"/>
    <x v="5"/>
    <m/>
    <s v="Shark Spotted Gully"/>
    <n v="104"/>
    <n v="5"/>
    <n v="5"/>
  </r>
  <r>
    <x v="0"/>
    <d v="2021-02-20T00:00:00"/>
    <s v="Zone 5 - Winston"/>
    <x v="82"/>
    <x v="74"/>
    <x v="30"/>
    <x v="1"/>
    <x v="5"/>
    <m/>
    <s v="Shark Spotted Gully"/>
    <n v="146"/>
    <n v="15.9"/>
    <n v="15.9"/>
  </r>
  <r>
    <x v="0"/>
    <d v="2021-02-20T00:00:00"/>
    <s v="Zone 5 - Winston"/>
    <x v="82"/>
    <x v="74"/>
    <x v="30"/>
    <x v="1"/>
    <x v="5"/>
    <m/>
    <s v="Shark Spotted Gully"/>
    <n v="147"/>
    <n v="16.2"/>
    <n v="16.2"/>
  </r>
  <r>
    <x v="0"/>
    <d v="2021-02-20T00:00:00"/>
    <s v="Zone 5 - Winston"/>
    <x v="83"/>
    <x v="75"/>
    <x v="56"/>
    <x v="1"/>
    <x v="5"/>
    <m/>
    <s v="Shark Spotted Gully"/>
    <n v="151"/>
    <n v="17.8"/>
    <n v="17.8"/>
  </r>
  <r>
    <x v="0"/>
    <d v="2021-02-20T00:00:00"/>
    <s v="Zone 5 - Winston"/>
    <x v="84"/>
    <x v="76"/>
    <x v="57"/>
    <x v="1"/>
    <x v="5"/>
    <m/>
    <s v="Shark Spotted Gully"/>
    <n v="134"/>
    <n v="11.8"/>
    <n v="11.8"/>
  </r>
  <r>
    <x v="0"/>
    <d v="2021-02-20T00:00:00"/>
    <s v="Zone 5 - Winston"/>
    <x v="84"/>
    <x v="76"/>
    <x v="57"/>
    <x v="1"/>
    <x v="5"/>
    <m/>
    <s v="Shark Hound Smooth"/>
    <n v="98"/>
    <n v="3.4"/>
    <n v="3.4"/>
  </r>
  <r>
    <x v="0"/>
    <d v="2021-02-20T00:00:00"/>
    <s v="Zone 5 - Winston"/>
    <x v="84"/>
    <x v="76"/>
    <x v="57"/>
    <x v="1"/>
    <x v="5"/>
    <m/>
    <s v="Shark Hound Smooth"/>
    <n v="80"/>
    <n v="1.7"/>
    <n v="1.7"/>
  </r>
  <r>
    <x v="0"/>
    <d v="2021-02-20T00:00:00"/>
    <s v="Zone 5 - Winston"/>
    <x v="84"/>
    <x v="76"/>
    <x v="57"/>
    <x v="1"/>
    <x v="5"/>
    <m/>
    <s v="Guitarfish - Lesser"/>
    <n v="77"/>
    <n v="1.6"/>
    <n v="1.6"/>
  </r>
  <r>
    <x v="0"/>
    <d v="2021-02-20T00:00:00"/>
    <s v="Zone 5 - Winston"/>
    <x v="85"/>
    <x v="77"/>
    <x v="58"/>
    <x v="5"/>
    <x v="5"/>
    <m/>
    <s v="Shark Spotted Gully"/>
    <n v="82"/>
    <n v="2.2000000000000002"/>
    <n v="2.2000000000000002"/>
  </r>
  <r>
    <x v="0"/>
    <d v="2021-02-20T00:00:00"/>
    <s v="Zone 5 - Winston"/>
    <x v="86"/>
    <x v="78"/>
    <x v="50"/>
    <x v="2"/>
    <x v="5"/>
    <m/>
    <s v="Shark Spotted Gully"/>
    <n v="73"/>
    <n v="1.4"/>
    <n v="1.4"/>
  </r>
  <r>
    <x v="0"/>
    <d v="2021-02-20T00:00:00"/>
    <s v="Zone 5 - Winston"/>
    <x v="87"/>
    <x v="79"/>
    <x v="59"/>
    <x v="8"/>
    <x v="5"/>
    <m/>
    <s v="Elephantfish"/>
    <n v="82"/>
    <n v="4.4000000000000004"/>
    <n v="4.4000000000000004"/>
  </r>
  <r>
    <x v="0"/>
    <d v="2021-02-20T00:00:00"/>
    <s v="Zone 5 - Winston"/>
    <x v="87"/>
    <x v="79"/>
    <x v="59"/>
    <x v="8"/>
    <x v="5"/>
    <s v="Kob"/>
    <m/>
    <n v="44"/>
    <n v="0.9"/>
    <n v="0.9"/>
  </r>
  <r>
    <x v="0"/>
    <d v="2021-02-20T00:00:00"/>
    <s v="Zone 5 - Winston"/>
    <x v="88"/>
    <x v="80"/>
    <x v="60"/>
    <x v="5"/>
    <x v="5"/>
    <s v="Kob"/>
    <m/>
    <n v="116"/>
    <n v="16.600000000000001"/>
    <n v="16.600000000000001"/>
  </r>
  <r>
    <x v="0"/>
    <d v="2021-02-20T00:00:00"/>
    <s v="Zone 5 - Winston"/>
    <x v="88"/>
    <x v="80"/>
    <x v="60"/>
    <x v="5"/>
    <x v="5"/>
    <m/>
    <s v="Shark Spotted Gully"/>
    <n v="144"/>
    <n v="15.1"/>
    <n v="15.1"/>
  </r>
  <r>
    <x v="0"/>
    <d v="2021-02-20T00:00:00"/>
    <s v="Zone 5 - Winston"/>
    <x v="89"/>
    <x v="81"/>
    <x v="15"/>
    <x v="5"/>
    <x v="5"/>
    <s v="Galjoen"/>
    <m/>
    <n v="32"/>
    <n v="0.6"/>
    <n v="0.6"/>
  </r>
  <r>
    <x v="0"/>
    <d v="2021-02-20T00:00:00"/>
    <s v="Zone 5 - Winston"/>
    <x v="89"/>
    <x v="81"/>
    <x v="15"/>
    <x v="5"/>
    <x v="5"/>
    <m/>
    <s v="Shark Hound Smooth"/>
    <n v="95"/>
    <n v="3.1"/>
    <n v="3.1"/>
  </r>
  <r>
    <x v="0"/>
    <d v="2021-02-20T00:00:00"/>
    <s v="Zone 5 - Winston"/>
    <x v="90"/>
    <x v="82"/>
    <x v="2"/>
    <x v="1"/>
    <x v="5"/>
    <m/>
    <s v="Shark Spotted Gully"/>
    <n v="142"/>
    <n v="14.4"/>
    <n v="14.4"/>
  </r>
  <r>
    <x v="0"/>
    <d v="2021-02-20T00:00:00"/>
    <s v="Zone 5 - Winston"/>
    <x v="91"/>
    <x v="10"/>
    <x v="61"/>
    <x v="1"/>
    <x v="5"/>
    <m/>
    <s v="Shark Spotted Gully"/>
    <n v="122"/>
    <n v="8.6"/>
    <n v="8.6"/>
  </r>
  <r>
    <x v="0"/>
    <d v="2021-02-20T00:00:00"/>
    <s v="Zone 5 - Winston"/>
    <x v="92"/>
    <x v="83"/>
    <x v="62"/>
    <x v="1"/>
    <x v="5"/>
    <m/>
    <s v="Shark Hound Smooth"/>
    <n v="83"/>
    <n v="1.9"/>
    <n v="1.9"/>
  </r>
  <r>
    <x v="0"/>
    <d v="2021-02-20T00:00:00"/>
    <s v="Zone 5 - Winston"/>
    <x v="92"/>
    <x v="83"/>
    <x v="62"/>
    <x v="1"/>
    <x v="5"/>
    <m/>
    <s v="Shark Hound Smooth"/>
    <n v="105"/>
    <n v="4.4000000000000004"/>
    <n v="4.4000000000000004"/>
  </r>
  <r>
    <x v="0"/>
    <d v="2021-02-20T00:00:00"/>
    <s v="Zone 5 - Winston"/>
    <x v="93"/>
    <x v="84"/>
    <x v="63"/>
    <x v="0"/>
    <x v="6"/>
    <m/>
    <m/>
    <m/>
    <s v=""/>
    <s v=""/>
  </r>
  <r>
    <x v="0"/>
    <d v="2021-02-20T00:00:00"/>
    <s v="Zone 5 - Winston"/>
    <x v="94"/>
    <x v="58"/>
    <x v="64"/>
    <x v="2"/>
    <x v="6"/>
    <m/>
    <m/>
    <m/>
    <s v=""/>
    <s v=""/>
  </r>
  <r>
    <x v="0"/>
    <d v="2021-02-20T00:00:00"/>
    <s v="Zone 5 - Winston"/>
    <x v="95"/>
    <x v="85"/>
    <x v="65"/>
    <x v="0"/>
    <x v="6"/>
    <m/>
    <m/>
    <m/>
    <s v=""/>
    <s v=""/>
  </r>
  <r>
    <x v="0"/>
    <d v="2021-02-20T00:00:00"/>
    <s v="Zone 5 - Winston"/>
    <x v="96"/>
    <x v="86"/>
    <x v="66"/>
    <x v="3"/>
    <x v="6"/>
    <m/>
    <m/>
    <m/>
    <s v=""/>
    <s v="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98"/>
    <x v="87"/>
    <x v="35"/>
    <x v="5"/>
    <x v="6"/>
    <m/>
    <s v="Shark Spotted Gully"/>
    <n v="106"/>
    <n v="5.3"/>
    <n v="5.3"/>
  </r>
  <r>
    <x v="0"/>
    <d v="2021-02-20T00:00:00"/>
    <s v="Zone 5 - Winston"/>
    <x v="98"/>
    <x v="87"/>
    <x v="35"/>
    <x v="5"/>
    <x v="6"/>
    <m/>
    <s v="Shark Spotted Gully"/>
    <n v="140"/>
    <n v="13.7"/>
    <n v="13.7"/>
  </r>
  <r>
    <x v="0"/>
    <d v="2021-02-20T00:00:00"/>
    <s v="Zone 5 - Winston"/>
    <x v="98"/>
    <x v="87"/>
    <x v="35"/>
    <x v="5"/>
    <x v="6"/>
    <m/>
    <s v="Shark Spotted Gully"/>
    <n v="122"/>
    <n v="8.6"/>
    <n v="8.6"/>
  </r>
  <r>
    <x v="0"/>
    <d v="2021-02-20T00:00:00"/>
    <s v="Zone 5 - Winston"/>
    <x v="98"/>
    <x v="87"/>
    <x v="35"/>
    <x v="5"/>
    <x v="6"/>
    <m/>
    <s v="Shark Hound Smooth"/>
    <n v="71"/>
    <n v="1.1000000000000001"/>
    <n v="1.1000000000000001"/>
  </r>
  <r>
    <x v="0"/>
    <d v="2021-02-20T00:00:00"/>
    <s v="Zone 5 - Winston"/>
    <x v="98"/>
    <x v="87"/>
    <x v="35"/>
    <x v="5"/>
    <x v="6"/>
    <m/>
    <s v="Shark Copper (Female)"/>
    <n v="148"/>
    <n v="43.8"/>
    <n v="43.8"/>
  </r>
  <r>
    <x v="0"/>
    <d v="2021-02-20T00:00:00"/>
    <s v="Zone 5 - Winston"/>
    <x v="99"/>
    <x v="88"/>
    <x v="68"/>
    <x v="1"/>
    <x v="6"/>
    <m/>
    <s v="Shark Hound Smooth"/>
    <n v="84"/>
    <n v="2"/>
    <n v="2"/>
  </r>
  <r>
    <x v="0"/>
    <d v="2021-02-20T00:00:00"/>
    <s v="Zone 5 - Winston"/>
    <x v="99"/>
    <x v="88"/>
    <x v="68"/>
    <x v="1"/>
    <x v="6"/>
    <m/>
    <s v="Shark Hound Smooth"/>
    <n v="123"/>
    <n v="7.6"/>
    <n v="7.6"/>
  </r>
  <r>
    <x v="0"/>
    <d v="2021-02-20T00:00:00"/>
    <s v="Zone 5 - Winston"/>
    <x v="99"/>
    <x v="88"/>
    <x v="68"/>
    <x v="1"/>
    <x v="6"/>
    <m/>
    <s v="Shark Spotted Gully"/>
    <n v="167"/>
    <n v="25.2"/>
    <n v="25.2"/>
  </r>
  <r>
    <x v="0"/>
    <d v="2021-02-20T00:00:00"/>
    <s v="Zone 5 - Winston"/>
    <x v="99"/>
    <x v="88"/>
    <x v="68"/>
    <x v="1"/>
    <x v="6"/>
    <m/>
    <s v="Shark Spotted Gully"/>
    <n v="106"/>
    <n v="5.3"/>
    <n v="5.3"/>
  </r>
  <r>
    <x v="0"/>
    <d v="2021-02-20T00:00:00"/>
    <s v="Zone 5 - Winston"/>
    <x v="99"/>
    <x v="88"/>
    <x v="68"/>
    <x v="1"/>
    <x v="6"/>
    <m/>
    <s v="Shark Spotted Gully"/>
    <n v="140"/>
    <n v="13.7"/>
    <n v="13.7"/>
  </r>
  <r>
    <x v="0"/>
    <d v="2021-02-20T00:00:00"/>
    <s v="Zone 5 - Winston"/>
    <x v="99"/>
    <x v="88"/>
    <x v="68"/>
    <x v="1"/>
    <x v="6"/>
    <m/>
    <s v="Shark Cow / Sevengill"/>
    <n v="122"/>
    <n v="23"/>
    <n v="23"/>
  </r>
  <r>
    <x v="0"/>
    <d v="2021-02-20T00:00:00"/>
    <s v="Zone 5 - Winston"/>
    <x v="100"/>
    <x v="89"/>
    <x v="10"/>
    <x v="0"/>
    <x v="6"/>
    <m/>
    <s v="Shark Hound Smooth"/>
    <n v="112"/>
    <n v="5.5"/>
    <n v="5.5"/>
  </r>
  <r>
    <x v="0"/>
    <d v="2021-02-20T00:00:00"/>
    <s v="Zone 5 - Winston"/>
    <x v="100"/>
    <x v="89"/>
    <x v="10"/>
    <x v="0"/>
    <x v="6"/>
    <m/>
    <s v="Shark Hound Smooth"/>
    <n v="132"/>
    <n v="9.8000000000000007"/>
    <n v="9.8000000000000007"/>
  </r>
  <r>
    <x v="0"/>
    <d v="2021-02-20T00:00:00"/>
    <s v="Zone 5 - Winston"/>
    <x v="100"/>
    <x v="89"/>
    <x v="10"/>
    <x v="0"/>
    <x v="6"/>
    <m/>
    <s v="Shark Hound Smooth"/>
    <n v="113"/>
    <n v="5.7"/>
    <n v="5.7"/>
  </r>
  <r>
    <x v="0"/>
    <d v="2021-02-20T00:00:00"/>
    <s v="Zone 5 - Winston"/>
    <x v="101"/>
    <x v="90"/>
    <x v="66"/>
    <x v="8"/>
    <x v="6"/>
    <m/>
    <s v="Shark Spotted Gully"/>
    <n v="91"/>
    <n v="3.1"/>
    <n v="3.1"/>
  </r>
  <r>
    <x v="0"/>
    <d v="2021-02-20T00:00:00"/>
    <s v="Zone 5 - Winston"/>
    <x v="102"/>
    <x v="91"/>
    <x v="69"/>
    <x v="1"/>
    <x v="6"/>
    <m/>
    <s v="Shark Spotted Gully"/>
    <n v="144"/>
    <n v="15.1"/>
    <n v="15.1"/>
  </r>
  <r>
    <x v="0"/>
    <d v="2021-02-20T00:00:00"/>
    <s v="Zone 5 - Winston"/>
    <x v="103"/>
    <x v="92"/>
    <x v="70"/>
    <x v="5"/>
    <x v="6"/>
    <m/>
    <s v="Shark Spotted Gully"/>
    <n v="163"/>
    <n v="23.1"/>
    <n v="23.1"/>
  </r>
  <r>
    <x v="0"/>
    <d v="2021-02-20T00:00:00"/>
    <s v="Zone 5 - Winston"/>
    <x v="103"/>
    <x v="92"/>
    <x v="70"/>
    <x v="5"/>
    <x v="6"/>
    <m/>
    <s v="Shark Spotted Gully"/>
    <n v="143"/>
    <n v="14.8"/>
    <n v="14.8"/>
  </r>
  <r>
    <x v="0"/>
    <d v="2021-02-20T00:00:00"/>
    <s v="Zone 5 - Winston"/>
    <x v="103"/>
    <x v="92"/>
    <x v="70"/>
    <x v="5"/>
    <x v="6"/>
    <m/>
    <s v="Shark Spotted Gully"/>
    <n v="147"/>
    <n v="16.2"/>
    <n v="16.2"/>
  </r>
  <r>
    <x v="0"/>
    <d v="2021-02-20T00:00:00"/>
    <s v="Zone 5 - Winston"/>
    <x v="103"/>
    <x v="92"/>
    <x v="70"/>
    <x v="5"/>
    <x v="6"/>
    <m/>
    <s v="Shark Spotted Gully"/>
    <n v="148"/>
    <n v="16.600000000000001"/>
    <n v="16.600000000000001"/>
  </r>
  <r>
    <x v="0"/>
    <d v="2021-02-20T00:00:00"/>
    <s v="Zone 5 - Winston"/>
    <x v="103"/>
    <x v="92"/>
    <x v="70"/>
    <x v="5"/>
    <x v="6"/>
    <m/>
    <s v="Shark Hound Smooth"/>
    <n v="110"/>
    <n v="5.2"/>
    <n v="5.2"/>
  </r>
  <r>
    <x v="0"/>
    <d v="2021-02-20T00:00:00"/>
    <s v="Zone 5 - Winston"/>
    <x v="103"/>
    <x v="92"/>
    <x v="70"/>
    <x v="5"/>
    <x v="6"/>
    <m/>
    <s v="Skate Spearnose"/>
    <n v="110"/>
    <n v="12"/>
    <n v="12"/>
  </r>
  <r>
    <x v="0"/>
    <d v="2021-02-20T00:00:00"/>
    <s v="Zone 5 - Winston"/>
    <x v="104"/>
    <x v="93"/>
    <x v="53"/>
    <x v="5"/>
    <x v="6"/>
    <s v="Kob"/>
    <m/>
    <n v="45"/>
    <n v="0.9"/>
    <n v="0.9"/>
  </r>
  <r>
    <x v="0"/>
    <d v="2021-02-20T00:00:00"/>
    <s v="Zone 5 - Winston"/>
    <x v="104"/>
    <x v="93"/>
    <x v="53"/>
    <x v="5"/>
    <x v="6"/>
    <m/>
    <s v="Shark Spotted Gully"/>
    <n v="134"/>
    <n v="11.8"/>
    <n v="11.8"/>
  </r>
  <r>
    <x v="0"/>
    <d v="2021-02-20T00:00:00"/>
    <s v="Zone 5 - Winston"/>
    <x v="104"/>
    <x v="93"/>
    <x v="53"/>
    <x v="5"/>
    <x v="6"/>
    <m/>
    <s v="Ray Bull / Eagle"/>
    <n v="80"/>
    <n v="9.4"/>
    <n v="9.4"/>
  </r>
  <r>
    <x v="0"/>
    <d v="2021-02-20T00:00:00"/>
    <s v="Zone 5 - Winston"/>
    <x v="104"/>
    <x v="93"/>
    <x v="53"/>
    <x v="5"/>
    <x v="6"/>
    <m/>
    <s v="Shark Hound Smooth"/>
    <n v="76"/>
    <n v="1.4"/>
    <n v="1.4"/>
  </r>
  <r>
    <x v="0"/>
    <d v="2021-02-20T00:00:00"/>
    <s v="Zone 5 - Winston"/>
    <x v="104"/>
    <x v="93"/>
    <x v="53"/>
    <x v="5"/>
    <x v="6"/>
    <m/>
    <s v="Guitarfish - Lesser"/>
    <n v="74"/>
    <n v="1.5"/>
    <n v="1.5"/>
  </r>
  <r>
    <x v="0"/>
    <d v="2021-02-20T00:00:00"/>
    <s v="Zone 5 - Winston"/>
    <x v="104"/>
    <x v="93"/>
    <x v="53"/>
    <x v="5"/>
    <x v="6"/>
    <m/>
    <s v="Skate Spearnose"/>
    <n v="126"/>
    <n v="18.399999999999999"/>
    <n v="18.399999999999999"/>
  </r>
  <r>
    <x v="0"/>
    <d v="2021-02-20T00:00:00"/>
    <s v="Zone 5 - Winston"/>
    <x v="105"/>
    <x v="94"/>
    <x v="71"/>
    <x v="5"/>
    <x v="6"/>
    <m/>
    <s v="Shark Spotted Gully"/>
    <n v="148"/>
    <n v="16.600000000000001"/>
    <n v="16.600000000000001"/>
  </r>
  <r>
    <x v="0"/>
    <d v="2021-02-20T00:00:00"/>
    <s v="Zone 5 - Winston"/>
    <x v="105"/>
    <x v="94"/>
    <x v="71"/>
    <x v="5"/>
    <x v="6"/>
    <m/>
    <s v="Shark Hound Smooth"/>
    <n v="117"/>
    <n v="6.4"/>
    <n v="6.4"/>
  </r>
  <r>
    <x v="0"/>
    <d v="2021-02-20T00:00:00"/>
    <s v="Zone 5 - Winston"/>
    <x v="105"/>
    <x v="94"/>
    <x v="71"/>
    <x v="5"/>
    <x v="6"/>
    <m/>
    <s v="Skate Spearnose"/>
    <n v="128"/>
    <n v="19.3"/>
    <n v="19.3"/>
  </r>
  <r>
    <x v="0"/>
    <d v="2021-02-20T00:00:00"/>
    <s v="Zone 5 - Winston"/>
    <x v="106"/>
    <x v="95"/>
    <x v="71"/>
    <x v="9"/>
    <x v="6"/>
    <m/>
    <s v="Shark Spotted Gully"/>
    <n v="133"/>
    <n v="11.5"/>
    <n v="11.5"/>
  </r>
  <r>
    <x v="0"/>
    <d v="2021-02-20T00:00:00"/>
    <s v="Zone 5 - Winston"/>
    <x v="107"/>
    <x v="96"/>
    <x v="65"/>
    <x v="7"/>
    <x v="6"/>
    <m/>
    <s v="Shark Hound Smooth"/>
    <n v="106"/>
    <n v="4.5"/>
    <n v="4.5"/>
  </r>
  <r>
    <x v="0"/>
    <d v="2021-02-20T00:00:00"/>
    <s v="Zone 5 - Winston"/>
    <x v="107"/>
    <x v="96"/>
    <x v="65"/>
    <x v="7"/>
    <x v="6"/>
    <m/>
    <s v="Shark Hound Smooth"/>
    <n v="104"/>
    <n v="4.2"/>
    <n v="4.2"/>
  </r>
  <r>
    <x v="0"/>
    <d v="2021-02-20T00:00:00"/>
    <s v="Zone 5 - Winston"/>
    <x v="108"/>
    <x v="97"/>
    <x v="65"/>
    <x v="2"/>
    <x v="6"/>
    <m/>
    <s v="Shark Soupfin"/>
    <n v="54"/>
    <n v="2.6"/>
    <n v="2.6"/>
  </r>
  <r>
    <x v="0"/>
    <d v="2021-02-20T00:00:00"/>
    <s v="Zone 5 - Winston"/>
    <x v="108"/>
    <x v="97"/>
    <x v="65"/>
    <x v="2"/>
    <x v="6"/>
    <m/>
    <s v="Shark Soupfin"/>
    <n v="69"/>
    <n v="4.5"/>
    <n v="4.5"/>
  </r>
  <r>
    <x v="0"/>
    <d v="2021-02-20T00:00:00"/>
    <s v="Zone 5 - Winston"/>
    <x v="108"/>
    <x v="97"/>
    <x v="65"/>
    <x v="2"/>
    <x v="6"/>
    <m/>
    <s v="Shark Hound Smooth"/>
    <n v="110"/>
    <n v="5.2"/>
    <n v="5.2"/>
  </r>
  <r>
    <x v="0"/>
    <d v="2021-02-20T00:00:00"/>
    <s v="Zone 5 - Winston"/>
    <x v="108"/>
    <x v="97"/>
    <x v="65"/>
    <x v="2"/>
    <x v="6"/>
    <m/>
    <s v="Shark Spotted Gully"/>
    <n v="75"/>
    <n v="1.6"/>
    <n v="1.6"/>
  </r>
  <r>
    <x v="0"/>
    <d v="2021-02-20T00:00:00"/>
    <s v="Zone 5 - Winston"/>
    <x v="109"/>
    <x v="98"/>
    <x v="72"/>
    <x v="1"/>
    <x v="6"/>
    <m/>
    <s v="Shark Spotted Gully"/>
    <n v="148"/>
    <n v="16.600000000000001"/>
    <n v="16.600000000000001"/>
  </r>
  <r>
    <x v="0"/>
    <d v="2021-02-20T00:00:00"/>
    <s v="Zone 5 - Winston"/>
    <x v="109"/>
    <x v="98"/>
    <x v="72"/>
    <x v="1"/>
    <x v="6"/>
    <m/>
    <s v="Shark Spotted Gully"/>
    <n v="114"/>
    <n v="6.8"/>
    <n v="6.8"/>
  </r>
  <r>
    <x v="0"/>
    <d v="2021-02-20T00:00:00"/>
    <s v="Zone 5 - Winston"/>
    <x v="109"/>
    <x v="98"/>
    <x v="72"/>
    <x v="1"/>
    <x v="6"/>
    <m/>
    <s v="Skate Spearnose"/>
    <n v="106"/>
    <n v="10.7"/>
    <n v="10.7"/>
  </r>
  <r>
    <x v="0"/>
    <d v="2021-02-20T00:00:00"/>
    <s v="Zone 5 - Winston"/>
    <x v="110"/>
    <x v="70"/>
    <x v="73"/>
    <x v="1"/>
    <x v="6"/>
    <m/>
    <s v="Guitarfish - Lesser"/>
    <n v="68"/>
    <n v="1.1000000000000001"/>
    <n v="1.1000000000000001"/>
  </r>
  <r>
    <x v="0"/>
    <d v="2021-02-20T00:00:00"/>
    <s v="Zone 5 - Winston"/>
    <x v="110"/>
    <x v="70"/>
    <x v="73"/>
    <x v="1"/>
    <x v="6"/>
    <m/>
    <s v="Skate Spearnose"/>
    <n v="118"/>
    <n v="15"/>
    <n v="15"/>
  </r>
  <r>
    <x v="0"/>
    <d v="2021-02-20T00:00:00"/>
    <s v="Zone 5 - Winston"/>
    <x v="111"/>
    <x v="99"/>
    <x v="50"/>
    <x v="1"/>
    <x v="6"/>
    <m/>
    <s v="Elephantfish"/>
    <n v="66"/>
    <n v="2.2999999999999998"/>
    <n v="2.2999999999999998"/>
  </r>
  <r>
    <x v="0"/>
    <d v="2021-02-20T00:00:00"/>
    <s v="Zone 5 - Winston"/>
    <x v="111"/>
    <x v="99"/>
    <x v="50"/>
    <x v="1"/>
    <x v="6"/>
    <m/>
    <m/>
    <m/>
    <s v=""/>
    <s v=""/>
  </r>
  <r>
    <x v="0"/>
    <d v="2021-02-20T00:00:00"/>
    <s v="Zone 5 - Winston"/>
    <x v="112"/>
    <x v="100"/>
    <x v="74"/>
    <x v="8"/>
    <x v="6"/>
    <s v="Kob"/>
    <m/>
    <n v="46"/>
    <n v="1"/>
    <n v="1"/>
  </r>
  <r>
    <x v="0"/>
    <d v="2021-02-20T00:00:00"/>
    <s v="Zone 5 - Winston"/>
    <x v="113"/>
    <x v="101"/>
    <x v="63"/>
    <x v="5"/>
    <x v="6"/>
    <m/>
    <s v="Shark Spotted Gully"/>
    <n v="137"/>
    <n v="12.8"/>
    <n v="12.8"/>
  </r>
  <r>
    <x v="0"/>
    <d v="2021-02-20T00:00:00"/>
    <s v="Zone 5 - Winston"/>
    <x v="113"/>
    <x v="101"/>
    <x v="63"/>
    <x v="5"/>
    <x v="6"/>
    <m/>
    <s v="Shark Spotted Gully"/>
    <n v="176"/>
    <n v="30.1"/>
    <n v="30.1"/>
  </r>
  <r>
    <x v="0"/>
    <d v="2021-02-20T00:00:00"/>
    <s v="Zone 5 - Winston"/>
    <x v="113"/>
    <x v="101"/>
    <x v="63"/>
    <x v="5"/>
    <x v="6"/>
    <m/>
    <s v="Shark Spotted Gully"/>
    <n v="92"/>
    <n v="3.3"/>
    <n v="3.3"/>
  </r>
  <r>
    <x v="0"/>
    <d v="2021-02-20T00:00:00"/>
    <s v="Zone 5 - Winston"/>
    <x v="113"/>
    <x v="101"/>
    <x v="63"/>
    <x v="5"/>
    <x v="6"/>
    <m/>
    <s v="Shark Spotted Gully"/>
    <n v="110"/>
    <n v="6"/>
    <n v="6"/>
  </r>
  <r>
    <x v="0"/>
    <d v="2021-02-20T00:00:00"/>
    <s v="Zone 5 - Winston"/>
    <x v="113"/>
    <x v="101"/>
    <x v="63"/>
    <x v="5"/>
    <x v="6"/>
    <m/>
    <s v="Shark Spotted Gully"/>
    <n v="111"/>
    <n v="6.2"/>
    <n v="6.2"/>
  </r>
  <r>
    <x v="0"/>
    <d v="2021-02-20T00:00:00"/>
    <s v="Zone 5 - Winston"/>
    <x v="113"/>
    <x v="101"/>
    <x v="63"/>
    <x v="5"/>
    <x v="6"/>
    <m/>
    <s v="Shark Spotted Gully"/>
    <n v="77"/>
    <n v="1.8"/>
    <n v="1.8"/>
  </r>
  <r>
    <x v="0"/>
    <d v="2021-02-20T00:00:00"/>
    <s v="Zone 5 - Winston"/>
    <x v="113"/>
    <x v="101"/>
    <x v="63"/>
    <x v="5"/>
    <x v="6"/>
    <m/>
    <s v="Shark Hound Smooth"/>
    <n v="101"/>
    <n v="3.8"/>
    <n v="3.8"/>
  </r>
  <r>
    <x v="0"/>
    <d v="2021-02-20T00:00:00"/>
    <s v="Zone 5 - Winston"/>
    <x v="114"/>
    <x v="102"/>
    <x v="63"/>
    <x v="5"/>
    <x v="6"/>
    <m/>
    <s v="Shark Hound Smooth"/>
    <n v="109"/>
    <n v="5"/>
    <n v="5"/>
  </r>
  <r>
    <x v="0"/>
    <d v="2021-02-20T00:00:00"/>
    <s v="Zone 5 - Winston"/>
    <x v="114"/>
    <x v="102"/>
    <x v="63"/>
    <x v="5"/>
    <x v="6"/>
    <m/>
    <s v="Shark Hound Smooth"/>
    <n v="97"/>
    <n v="3.3"/>
    <n v="3.3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77"/>
    <n v="1.8"/>
    <n v="1.8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155"/>
    <n v="19.5"/>
    <n v="19.5"/>
  </r>
  <r>
    <x v="0"/>
    <d v="2021-02-20T00:00:00"/>
    <s v="Zone 5 - Winston"/>
    <x v="114"/>
    <x v="102"/>
    <x v="63"/>
    <x v="5"/>
    <x v="6"/>
    <m/>
    <s v="Shark Spotted Gully"/>
    <n v="121"/>
    <n v="8.3000000000000007"/>
    <n v="8.3000000000000007"/>
  </r>
  <r>
    <x v="0"/>
    <d v="2021-02-20T00:00:00"/>
    <s v="Zone 5 - Winston"/>
    <x v="114"/>
    <x v="102"/>
    <x v="63"/>
    <x v="5"/>
    <x v="6"/>
    <m/>
    <s v="Shark Spotted Gully"/>
    <n v="107"/>
    <n v="5.5"/>
    <n v="5.5"/>
  </r>
  <r>
    <x v="0"/>
    <d v="2021-02-20T00:00:00"/>
    <s v="Zone 5 - Winston"/>
    <x v="115"/>
    <x v="103"/>
    <x v="75"/>
    <x v="1"/>
    <x v="6"/>
    <m/>
    <s v="Shark Spotted Gully"/>
    <n v="142"/>
    <n v="14.4"/>
    <n v="14.4"/>
  </r>
  <r>
    <x v="0"/>
    <d v="2021-02-20T00:00:00"/>
    <s v="Zone 5 - Winston"/>
    <x v="115"/>
    <x v="103"/>
    <x v="75"/>
    <x v="1"/>
    <x v="6"/>
    <m/>
    <s v="Skate Spearnose"/>
    <n v="108"/>
    <n v="11.3"/>
    <n v="11.3"/>
  </r>
  <r>
    <x v="0"/>
    <d v="2021-02-20T00:00:00"/>
    <s v="Zone 5 - Winston"/>
    <x v="116"/>
    <x v="104"/>
    <x v="76"/>
    <x v="8"/>
    <x v="6"/>
    <m/>
    <s v="Guitarfish - Lesser"/>
    <n v="90"/>
    <n v="2.7"/>
    <n v="2.7"/>
  </r>
  <r>
    <x v="0"/>
    <d v="2021-02-20T00:00:00"/>
    <s v="Zone 5 - Winston"/>
    <x v="116"/>
    <x v="104"/>
    <x v="76"/>
    <x v="8"/>
    <x v="6"/>
    <m/>
    <s v="Shark Spotted Gully"/>
    <n v="172"/>
    <n v="27.8"/>
    <n v="27.8"/>
  </r>
  <r>
    <x v="0"/>
    <d v="2021-02-20T00:00:00"/>
    <s v="Zone 5 - Winston"/>
    <x v="116"/>
    <x v="104"/>
    <x v="76"/>
    <x v="8"/>
    <x v="6"/>
    <m/>
    <s v="Shark Hound Smooth"/>
    <n v="95"/>
    <n v="3.1"/>
    <n v="3.1"/>
  </r>
  <r>
    <x v="0"/>
    <d v="2021-02-20T00:00:00"/>
    <s v="Zone 5 - Winston"/>
    <x v="117"/>
    <x v="105"/>
    <x v="67"/>
    <x v="1"/>
    <x v="6"/>
    <m/>
    <s v="Shark Spotted Gully"/>
    <n v="153"/>
    <n v="18.600000000000001"/>
    <n v="18.600000000000001"/>
  </r>
  <r>
    <x v="0"/>
    <d v="2021-02-20T00:00:00"/>
    <s v="Zone 5 - Winston"/>
    <x v="117"/>
    <x v="105"/>
    <x v="67"/>
    <x v="1"/>
    <x v="6"/>
    <m/>
    <s v="Shark Spotted Gully"/>
    <n v="108"/>
    <n v="5.6"/>
    <n v="5.6"/>
  </r>
  <r>
    <x v="0"/>
    <d v="2021-02-20T00:00:00"/>
    <s v="Zone 5 - Winston"/>
    <x v="117"/>
    <x v="105"/>
    <x v="67"/>
    <x v="1"/>
    <x v="6"/>
    <m/>
    <s v="Shark Spotted Gully"/>
    <n v="120"/>
    <n v="8.1"/>
    <n v="8.1"/>
  </r>
  <r>
    <x v="0"/>
    <d v="2021-02-20T00:00:00"/>
    <s v="Zone 5 - Winston"/>
    <x v="117"/>
    <x v="105"/>
    <x v="67"/>
    <x v="1"/>
    <x v="6"/>
    <m/>
    <s v="Shark Spotted Gully"/>
    <n v="106"/>
    <n v="5.3"/>
    <n v="5.3"/>
  </r>
  <r>
    <x v="0"/>
    <d v="2021-02-20T00:00:00"/>
    <s v="Zone 5 - Winston"/>
    <x v="118"/>
    <x v="106"/>
    <x v="77"/>
    <x v="5"/>
    <x v="3"/>
    <m/>
    <m/>
    <m/>
    <s v=""/>
    <s v=""/>
  </r>
  <r>
    <x v="0"/>
    <d v="2021-02-20T00:00:00"/>
    <s v="Zone 5 - Winston"/>
    <x v="119"/>
    <x v="107"/>
    <x v="78"/>
    <x v="1"/>
    <x v="3"/>
    <m/>
    <m/>
    <m/>
    <s v=""/>
    <s v=""/>
  </r>
  <r>
    <x v="0"/>
    <d v="2021-02-20T00:00:00"/>
    <s v="Zone 5 - Winston"/>
    <x v="120"/>
    <x v="84"/>
    <x v="79"/>
    <x v="2"/>
    <x v="3"/>
    <m/>
    <m/>
    <m/>
    <s v=""/>
    <s v=""/>
  </r>
  <r>
    <x v="0"/>
    <d v="2021-02-20T00:00:00"/>
    <s v="Zone 5 - Winston"/>
    <x v="121"/>
    <x v="7"/>
    <x v="51"/>
    <x v="5"/>
    <x v="7"/>
    <m/>
    <m/>
    <m/>
    <s v=""/>
    <s v=""/>
  </r>
  <r>
    <x v="0"/>
    <d v="2021-02-20T00:00:00"/>
    <s v="Zone 5 - Winston"/>
    <x v="122"/>
    <x v="108"/>
    <x v="80"/>
    <x v="1"/>
    <x v="3"/>
    <m/>
    <s v="Shark Hound Smooth"/>
    <n v="90"/>
    <n v="2.6"/>
    <n v="2.6"/>
  </r>
  <r>
    <x v="0"/>
    <d v="2021-02-20T00:00:00"/>
    <s v="Zone 5 - Winston"/>
    <x v="122"/>
    <x v="108"/>
    <x v="80"/>
    <x v="1"/>
    <x v="3"/>
    <m/>
    <s v="Shark Copper (Female)"/>
    <n v="151"/>
    <n v="46.6"/>
    <n v="46.6"/>
  </r>
  <r>
    <x v="0"/>
    <d v="2021-02-20T00:00:00"/>
    <s v="Zone 5 - Winston"/>
    <x v="122"/>
    <x v="108"/>
    <x v="80"/>
    <x v="1"/>
    <x v="3"/>
    <m/>
    <s v="Shark Hound Smooth"/>
    <n v="72"/>
    <n v="1.2"/>
    <n v="1.2"/>
  </r>
  <r>
    <x v="0"/>
    <d v="2021-02-20T00:00:00"/>
    <s v="Zone 5 - Winston"/>
    <x v="123"/>
    <x v="109"/>
    <x v="79"/>
    <x v="7"/>
    <x v="3"/>
    <m/>
    <s v="Shark Hound Smooth"/>
    <n v="111"/>
    <n v="5.3"/>
    <n v="5.3"/>
  </r>
  <r>
    <x v="0"/>
    <d v="2021-02-20T00:00:00"/>
    <s v="Zone 5 - Winston"/>
    <x v="123"/>
    <x v="109"/>
    <x v="79"/>
    <x v="7"/>
    <x v="3"/>
    <m/>
    <s v="Shark Hound Smooth"/>
    <n v="104"/>
    <n v="4.2"/>
    <n v="4.2"/>
  </r>
  <r>
    <x v="0"/>
    <d v="2021-02-20T00:00:00"/>
    <s v="Zone 5 - Winston"/>
    <x v="123"/>
    <x v="109"/>
    <x v="79"/>
    <x v="7"/>
    <x v="3"/>
    <m/>
    <s v="Shark Hound Smooth"/>
    <n v="89"/>
    <n v="2.5"/>
    <n v="2.5"/>
  </r>
  <r>
    <x v="0"/>
    <d v="2021-02-20T00:00:00"/>
    <s v="Zone 5 - Winston"/>
    <x v="123"/>
    <x v="109"/>
    <x v="79"/>
    <x v="7"/>
    <x v="3"/>
    <m/>
    <s v="Shark Hound Smooth"/>
    <n v="86"/>
    <n v="2.2000000000000002"/>
    <n v="2.2000000000000002"/>
  </r>
  <r>
    <x v="0"/>
    <d v="2021-02-20T00:00:00"/>
    <s v="Zone 5 - Winston"/>
    <x v="124"/>
    <x v="110"/>
    <x v="81"/>
    <x v="5"/>
    <x v="3"/>
    <m/>
    <s v="Shark Hound Smooth"/>
    <n v="85"/>
    <n v="2.1"/>
    <n v="2.1"/>
  </r>
  <r>
    <x v="0"/>
    <d v="2021-02-20T00:00:00"/>
    <s v="Zone 5 - Winston"/>
    <x v="124"/>
    <x v="110"/>
    <x v="81"/>
    <x v="5"/>
    <x v="3"/>
    <m/>
    <s v="Shark Hound Smooth"/>
    <n v="100"/>
    <n v="3.7"/>
    <n v="3.7"/>
  </r>
  <r>
    <x v="0"/>
    <d v="2021-02-20T00:00:00"/>
    <s v="Zone 5 - Winston"/>
    <x v="125"/>
    <x v="111"/>
    <x v="82"/>
    <x v="2"/>
    <x v="3"/>
    <m/>
    <s v="Shark Hound Smooth"/>
    <n v="120"/>
    <n v="7"/>
    <n v="7"/>
  </r>
  <r>
    <x v="0"/>
    <d v="2021-02-20T00:00:00"/>
    <s v="Zone 5 - Winston"/>
    <x v="125"/>
    <x v="111"/>
    <x v="82"/>
    <x v="2"/>
    <x v="3"/>
    <m/>
    <s v="Shark Hound Smooth"/>
    <n v="106"/>
    <n v="4.5"/>
    <n v="4.5"/>
  </r>
  <r>
    <x v="0"/>
    <d v="2021-02-20T00:00:00"/>
    <s v="Zone 5 - Winston"/>
    <x v="125"/>
    <x v="111"/>
    <x v="82"/>
    <x v="2"/>
    <x v="3"/>
    <m/>
    <s v="Shark Spotted Gully"/>
    <n v="151"/>
    <n v="17.8"/>
    <n v="17.8"/>
  </r>
  <r>
    <x v="0"/>
    <d v="2021-02-20T00:00:00"/>
    <s v="Zone 5 - Winston"/>
    <x v="125"/>
    <x v="111"/>
    <x v="82"/>
    <x v="2"/>
    <x v="3"/>
    <m/>
    <s v="Shark Spotted Gully"/>
    <n v="149"/>
    <n v="17"/>
    <n v="17"/>
  </r>
  <r>
    <x v="0"/>
    <d v="2021-02-20T00:00:00"/>
    <s v="Zone 5 - Winston"/>
    <x v="126"/>
    <x v="32"/>
    <x v="83"/>
    <x v="5"/>
    <x v="3"/>
    <m/>
    <s v="Shark Spotted Gully"/>
    <n v="149"/>
    <n v="17"/>
    <n v="17"/>
  </r>
  <r>
    <x v="0"/>
    <d v="2021-02-20T00:00:00"/>
    <s v="Zone 5 - Winston"/>
    <x v="127"/>
    <x v="112"/>
    <x v="84"/>
    <x v="0"/>
    <x v="3"/>
    <m/>
    <s v="Shark Spotted Gully"/>
    <n v="145"/>
    <n v="15.5"/>
    <n v="15.5"/>
  </r>
  <r>
    <x v="0"/>
    <d v="2021-02-20T00:00:00"/>
    <s v="Zone 5 - Winston"/>
    <x v="127"/>
    <x v="112"/>
    <x v="84"/>
    <x v="0"/>
    <x v="3"/>
    <m/>
    <s v="Skate Spearnose"/>
    <n v="121"/>
    <n v="16.2"/>
    <n v="16.2"/>
  </r>
  <r>
    <x v="0"/>
    <d v="2021-02-20T00:00:00"/>
    <s v="Zone 5 - Winston"/>
    <x v="128"/>
    <x v="113"/>
    <x v="51"/>
    <x v="0"/>
    <x v="7"/>
    <m/>
    <s v="Guitarfish - Lesser"/>
    <n v="85"/>
    <n v="2.2000000000000002"/>
    <n v="2.2000000000000002"/>
  </r>
  <r>
    <x v="0"/>
    <d v="2021-02-20T00:00:00"/>
    <s v="Zone 5 - Winston"/>
    <x v="128"/>
    <x v="113"/>
    <x v="51"/>
    <x v="0"/>
    <x v="7"/>
    <m/>
    <s v="Shark Spotted Gully"/>
    <n v="136"/>
    <n v="12.4"/>
    <n v="12.4"/>
  </r>
  <r>
    <x v="0"/>
    <d v="2021-02-20T00:00:00"/>
    <s v="Zone 5 - Winston"/>
    <x v="129"/>
    <x v="114"/>
    <x v="85"/>
    <x v="5"/>
    <x v="3"/>
    <m/>
    <s v="Shark Spotted Gully"/>
    <n v="141"/>
    <n v="14.1"/>
    <n v="14.1"/>
  </r>
  <r>
    <x v="0"/>
    <d v="2021-02-20T00:00:00"/>
    <s v="Zone 5 - Winston"/>
    <x v="129"/>
    <x v="114"/>
    <x v="85"/>
    <x v="5"/>
    <x v="3"/>
    <m/>
    <s v="Shark Spotted Gully"/>
    <n v="143"/>
    <n v="14.8"/>
    <n v="14.8"/>
  </r>
  <r>
    <x v="0"/>
    <d v="2021-02-20T00:00:00"/>
    <s v="Zone 5 - Winston"/>
    <x v="129"/>
    <x v="114"/>
    <x v="85"/>
    <x v="5"/>
    <x v="3"/>
    <m/>
    <s v="Shark Hound Smooth"/>
    <n v="71"/>
    <n v="1.1000000000000001"/>
    <n v="1.1000000000000001"/>
  </r>
  <r>
    <x v="0"/>
    <d v="2021-02-20T00:00:00"/>
    <s v="Zone 5 - Winston"/>
    <x v="130"/>
    <x v="115"/>
    <x v="86"/>
    <x v="5"/>
    <x v="3"/>
    <m/>
    <s v="Skate Spearnose"/>
    <n v="116"/>
    <n v="14.2"/>
    <n v="14.2"/>
  </r>
  <r>
    <x v="0"/>
    <d v="2021-02-20T00:00:00"/>
    <s v="Zone 5 - Winston"/>
    <x v="130"/>
    <x v="115"/>
    <x v="86"/>
    <x v="5"/>
    <x v="3"/>
    <s v="Kob"/>
    <m/>
    <n v="60"/>
    <n v="2.2000000000000002"/>
    <n v="2.2000000000000002"/>
  </r>
  <r>
    <x v="0"/>
    <d v="2021-02-20T00:00:00"/>
    <s v="Zone 5 - Winston"/>
    <x v="130"/>
    <x v="115"/>
    <x v="86"/>
    <x v="5"/>
    <x v="3"/>
    <m/>
    <s v="Shark Spotted Gully"/>
    <n v="133"/>
    <n v="11.5"/>
    <n v="11.5"/>
  </r>
  <r>
    <x v="0"/>
    <d v="2021-02-20T00:00:00"/>
    <s v="Zone 5 - Winston"/>
    <x v="130"/>
    <x v="115"/>
    <x v="86"/>
    <x v="5"/>
    <x v="3"/>
    <m/>
    <s v="Shark Spotted Gully"/>
    <n v="107"/>
    <n v="5.5"/>
    <n v="5.5"/>
  </r>
  <r>
    <x v="0"/>
    <d v="2021-02-20T00:00:00"/>
    <s v="Zone 5 - Winston"/>
    <x v="130"/>
    <x v="115"/>
    <x v="86"/>
    <x v="5"/>
    <x v="3"/>
    <m/>
    <s v="Shark Spotted Gully"/>
    <n v="129"/>
    <n v="10.4"/>
    <n v="10.4"/>
  </r>
  <r>
    <x v="0"/>
    <d v="2021-02-20T00:00:00"/>
    <s v="Zone 5 - Winston"/>
    <x v="130"/>
    <x v="115"/>
    <x v="86"/>
    <x v="5"/>
    <x v="3"/>
    <m/>
    <s v="Shark Spotted Gully"/>
    <n v="93"/>
    <n v="3.4"/>
    <n v="3.4"/>
  </r>
  <r>
    <x v="0"/>
    <d v="2021-02-20T00:00:00"/>
    <s v="Zone 5 - Winston"/>
    <x v="130"/>
    <x v="115"/>
    <x v="86"/>
    <x v="5"/>
    <x v="3"/>
    <m/>
    <s v="Shark Spotted Gully"/>
    <n v="114"/>
    <n v="6.8"/>
    <n v="6.8"/>
  </r>
  <r>
    <x v="0"/>
    <d v="2021-02-20T00:00:00"/>
    <s v="Zone 5 - Winston"/>
    <x v="131"/>
    <x v="116"/>
    <x v="87"/>
    <x v="1"/>
    <x v="3"/>
    <m/>
    <s v="Shark Spotted Gully"/>
    <n v="78"/>
    <n v="1.9"/>
    <n v="1.9"/>
  </r>
  <r>
    <x v="0"/>
    <d v="2021-02-20T00:00:00"/>
    <s v="Zone 5 - Winston"/>
    <x v="131"/>
    <x v="116"/>
    <x v="87"/>
    <x v="1"/>
    <x v="3"/>
    <m/>
    <s v="Shark Hound Smooth"/>
    <n v="127"/>
    <n v="8.5"/>
    <n v="8.5"/>
  </r>
  <r>
    <x v="0"/>
    <d v="2021-02-20T00:00:00"/>
    <s v="Zone 5 - Winston"/>
    <x v="132"/>
    <x v="117"/>
    <x v="45"/>
    <x v="7"/>
    <x v="3"/>
    <m/>
    <s v="Shark Spotted Gully"/>
    <n v="79"/>
    <n v="1.9"/>
    <n v="1.9"/>
  </r>
  <r>
    <x v="0"/>
    <d v="2021-02-20T00:00:00"/>
    <s v="Zone 5 - Winston"/>
    <x v="132"/>
    <x v="117"/>
    <x v="45"/>
    <x v="7"/>
    <x v="3"/>
    <m/>
    <s v="Shark Spotted Gully"/>
    <n v="118"/>
    <n v="7.6"/>
    <n v="7.6"/>
  </r>
  <r>
    <x v="0"/>
    <d v="2021-02-20T00:00:00"/>
    <s v="Zone 5 - Winston"/>
    <x v="133"/>
    <x v="118"/>
    <x v="88"/>
    <x v="1"/>
    <x v="3"/>
    <m/>
    <s v="Skate Spearnose"/>
    <n v="108"/>
    <n v="11.3"/>
    <n v="11.3"/>
  </r>
  <r>
    <x v="0"/>
    <d v="2021-02-20T00:00:00"/>
    <s v="Zone 5 - Winston"/>
    <x v="133"/>
    <x v="118"/>
    <x v="88"/>
    <x v="1"/>
    <x v="3"/>
    <m/>
    <s v="Shark Spotted Gully"/>
    <n v="112"/>
    <n v="6.4"/>
    <n v="6.4"/>
  </r>
  <r>
    <x v="0"/>
    <d v="2021-02-20T00:00:00"/>
    <s v="Zone 5 - Winston"/>
    <x v="133"/>
    <x v="118"/>
    <x v="88"/>
    <x v="1"/>
    <x v="3"/>
    <m/>
    <s v="Shark Hound Smooth"/>
    <n v="84"/>
    <n v="2"/>
    <n v="2"/>
  </r>
  <r>
    <x v="0"/>
    <d v="2021-02-20T00:00:00"/>
    <s v="Zone 5 - Winston"/>
    <x v="134"/>
    <x v="119"/>
    <x v="89"/>
    <x v="7"/>
    <x v="3"/>
    <m/>
    <s v="Shark Spotted Gully"/>
    <n v="92"/>
    <n v="3.3"/>
    <n v="3.3"/>
  </r>
  <r>
    <x v="0"/>
    <d v="2021-02-20T00:00:00"/>
    <s v="Zone 5 - Winston"/>
    <x v="134"/>
    <x v="119"/>
    <x v="89"/>
    <x v="7"/>
    <x v="3"/>
    <m/>
    <s v="Shark Spotted Gully"/>
    <n v="152"/>
    <n v="18.2"/>
    <n v="18.2"/>
  </r>
  <r>
    <x v="0"/>
    <d v="2021-02-20T00:00:00"/>
    <s v="Zone 5 - Winston"/>
    <x v="134"/>
    <x v="119"/>
    <x v="89"/>
    <x v="7"/>
    <x v="3"/>
    <m/>
    <s v="Shark Hound Smooth"/>
    <n v="94"/>
    <n v="3"/>
    <n v="3"/>
  </r>
  <r>
    <x v="0"/>
    <d v="2021-02-20T00:00:00"/>
    <s v="Zone 5 - Winston"/>
    <x v="134"/>
    <x v="119"/>
    <x v="89"/>
    <x v="7"/>
    <x v="3"/>
    <m/>
    <s v="Shark Hound Smooth"/>
    <n v="102"/>
    <n v="4"/>
    <n v="4"/>
  </r>
  <r>
    <x v="0"/>
    <d v="2021-02-20T00:00:00"/>
    <s v="Zone 5 - Winston"/>
    <x v="134"/>
    <x v="119"/>
    <x v="89"/>
    <x v="7"/>
    <x v="3"/>
    <m/>
    <s v="Shark Hound Smooth"/>
    <n v="90"/>
    <n v="2.6"/>
    <n v="2.6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120"/>
    <n v="7"/>
    <n v="7"/>
  </r>
  <r>
    <x v="0"/>
    <d v="2021-02-20T00:00:00"/>
    <s v="Zone 5 - Winston"/>
    <x v="134"/>
    <x v="119"/>
    <x v="89"/>
    <x v="7"/>
    <x v="3"/>
    <m/>
    <s v="Guitarfish - Lesser"/>
    <n v="99"/>
    <n v="3.6"/>
    <n v="3.6"/>
  </r>
  <r>
    <x v="0"/>
    <d v="2021-02-20T00:00:00"/>
    <s v="Zone 5 - Winston"/>
    <x v="135"/>
    <x v="120"/>
    <x v="90"/>
    <x v="0"/>
    <x v="3"/>
    <m/>
    <s v="Guitarfish - Lesser"/>
    <n v="71"/>
    <n v="1.3"/>
    <n v="1.3"/>
  </r>
  <r>
    <x v="0"/>
    <d v="2021-02-20T00:00:00"/>
    <s v="Zone 5 - Winston"/>
    <x v="135"/>
    <x v="120"/>
    <x v="90"/>
    <x v="0"/>
    <x v="3"/>
    <m/>
    <s v="Shark Spotted Gully"/>
    <n v="126"/>
    <n v="9.6"/>
    <n v="9.6"/>
  </r>
  <r>
    <x v="0"/>
    <d v="2021-02-20T00:00:00"/>
    <s v="Zone 5 - Winston"/>
    <x v="136"/>
    <x v="121"/>
    <x v="91"/>
    <x v="5"/>
    <x v="3"/>
    <m/>
    <s v="Shark Spotted Gully"/>
    <n v="174"/>
    <n v="29"/>
    <n v="29"/>
  </r>
  <r>
    <x v="0"/>
    <d v="2021-02-20T00:00:00"/>
    <s v="Zone 5 - Winston"/>
    <x v="137"/>
    <x v="122"/>
    <x v="92"/>
    <x v="2"/>
    <x v="3"/>
    <m/>
    <s v="Shark Spotted Gully"/>
    <n v="134"/>
    <n v="11.8"/>
    <n v="11.8"/>
  </r>
  <r>
    <x v="0"/>
    <d v="2021-02-20T00:00:00"/>
    <s v="Zone 5 - Winston"/>
    <x v="137"/>
    <x v="122"/>
    <x v="92"/>
    <x v="2"/>
    <x v="3"/>
    <m/>
    <s v="Shark Hound Smooth"/>
    <n v="103"/>
    <n v="4.0999999999999996"/>
    <n v="4.0999999999999996"/>
  </r>
  <r>
    <x v="0"/>
    <d v="2021-02-20T00:00:00"/>
    <s v="Zone 5 - Winston"/>
    <x v="137"/>
    <x v="122"/>
    <x v="92"/>
    <x v="2"/>
    <x v="3"/>
    <m/>
    <s v="Skate Spearnose"/>
    <n v="95"/>
    <n v="7.5"/>
    <n v="7.5"/>
  </r>
  <r>
    <x v="0"/>
    <d v="2021-02-20T00:00:00"/>
    <s v="Zone 5 - Winston"/>
    <x v="137"/>
    <x v="122"/>
    <x v="92"/>
    <x v="2"/>
    <x v="3"/>
    <m/>
    <s v="Elephantfish"/>
    <n v="81"/>
    <n v="4.2"/>
    <n v="4.2"/>
  </r>
  <r>
    <x v="0"/>
    <d v="2021-02-20T00:00:00"/>
    <s v="Zone 5 - Winston"/>
    <x v="138"/>
    <x v="123"/>
    <x v="92"/>
    <x v="3"/>
    <x v="3"/>
    <m/>
    <s v="Shark Spotted Gully"/>
    <n v="75"/>
    <n v="1.6"/>
    <n v="1.6"/>
  </r>
  <r>
    <x v="0"/>
    <d v="2021-02-20T00:00:00"/>
    <s v="Zone 5 - Winston"/>
    <x v="138"/>
    <x v="123"/>
    <x v="92"/>
    <x v="3"/>
    <x v="3"/>
    <s v="Blacktail"/>
    <m/>
    <n v="42"/>
    <n v="2.2999999999999998"/>
    <n v="2.2999999999999998"/>
  </r>
  <r>
    <x v="0"/>
    <d v="2021-02-20T00:00:00"/>
    <s v="Zone 5 - Winston"/>
    <x v="138"/>
    <x v="123"/>
    <x v="92"/>
    <x v="3"/>
    <x v="3"/>
    <s v="Kob"/>
    <m/>
    <n v="55"/>
    <n v="1.7"/>
    <n v="1.7"/>
  </r>
  <r>
    <x v="0"/>
    <d v="2021-02-20T00:00:00"/>
    <s v="Zone 5 - Winston"/>
    <x v="138"/>
    <x v="123"/>
    <x v="92"/>
    <x v="3"/>
    <x v="3"/>
    <m/>
    <s v="Elephantfish"/>
    <n v="62"/>
    <n v="1.9"/>
    <n v="1.9"/>
  </r>
  <r>
    <x v="0"/>
    <d v="2021-02-20T00:00:00"/>
    <s v="Zone 5 - Winston"/>
    <x v="139"/>
    <x v="124"/>
    <x v="49"/>
    <x v="7"/>
    <x v="3"/>
    <m/>
    <s v="Shark Hound Smooth"/>
    <n v="118"/>
    <n v="6.6"/>
    <n v="6.6"/>
  </r>
  <r>
    <x v="0"/>
    <d v="2021-02-20T00:00:00"/>
    <s v="Zone 5 - Winston"/>
    <x v="140"/>
    <x v="125"/>
    <x v="93"/>
    <x v="7"/>
    <x v="3"/>
    <m/>
    <s v="Shark Hound Smooth"/>
    <n v="105"/>
    <n v="4.4000000000000004"/>
    <n v="4.4000000000000004"/>
  </r>
  <r>
    <x v="0"/>
    <d v="2021-02-20T00:00:00"/>
    <s v="Zone 5 - Winston"/>
    <x v="140"/>
    <x v="125"/>
    <x v="93"/>
    <x v="7"/>
    <x v="3"/>
    <m/>
    <s v="Shark Hound Smooth"/>
    <n v="83"/>
    <n v="1.9"/>
    <n v="1.9"/>
  </r>
  <r>
    <x v="0"/>
    <d v="2021-02-20T00:00:00"/>
    <s v="Zone 5 - Winston"/>
    <x v="140"/>
    <x v="125"/>
    <x v="93"/>
    <x v="7"/>
    <x v="3"/>
    <m/>
    <s v="Shark Spotted Gully"/>
    <n v="147"/>
    <n v="16.2"/>
    <n v="16.2"/>
  </r>
  <r>
    <x v="0"/>
    <d v="2021-02-20T00:00:00"/>
    <s v="Zone 5 - Winston"/>
    <x v="140"/>
    <x v="125"/>
    <x v="93"/>
    <x v="7"/>
    <x v="3"/>
    <m/>
    <s v="Guitarfish - Lesser"/>
    <n v="83"/>
    <n v="2.1"/>
    <n v="2.1"/>
  </r>
  <r>
    <x v="0"/>
    <d v="2021-02-20T00:00:00"/>
    <s v="Zone 5 - Winston"/>
    <x v="141"/>
    <x v="10"/>
    <x v="78"/>
    <x v="2"/>
    <x v="3"/>
    <m/>
    <s v="Shark Hound Smooth"/>
    <n v="109"/>
    <n v="5"/>
    <n v="5"/>
  </r>
  <r>
    <x v="0"/>
    <d v="2021-02-20T00:00:00"/>
    <s v="Zone 5 - Winston"/>
    <x v="141"/>
    <x v="10"/>
    <x v="78"/>
    <x v="2"/>
    <x v="3"/>
    <m/>
    <s v="Shark Spotted Gully"/>
    <n v="110"/>
    <n v="6"/>
    <n v="6"/>
  </r>
  <r>
    <x v="0"/>
    <d v="2021-02-20T00:00:00"/>
    <s v="Zone 5 - Winston"/>
    <x v="142"/>
    <x v="5"/>
    <x v="51"/>
    <x v="1"/>
    <x v="3"/>
    <m/>
    <s v="Shark Hound Smooth"/>
    <n v="75"/>
    <n v="1.3"/>
    <n v="1.3"/>
  </r>
  <r>
    <x v="0"/>
    <d v="2021-02-20T00:00:00"/>
    <s v="Zone 5 - Winston"/>
    <x v="143"/>
    <x v="126"/>
    <x v="94"/>
    <x v="7"/>
    <x v="7"/>
    <m/>
    <s v="Shark Spotted Gully"/>
    <n v="134"/>
    <n v="11.8"/>
    <n v="11.8"/>
  </r>
  <r>
    <x v="0"/>
    <d v="2021-02-20T00:00:00"/>
    <s v="Zone 5 - Winston"/>
    <x v="143"/>
    <x v="126"/>
    <x v="94"/>
    <x v="7"/>
    <x v="7"/>
    <m/>
    <s v="Shark Spotted Gully"/>
    <n v="120"/>
    <n v="8.1"/>
    <n v="8.1"/>
  </r>
  <r>
    <x v="0"/>
    <d v="2021-02-20T00:00:00"/>
    <s v="Zone 5 - Winston"/>
    <x v="144"/>
    <x v="46"/>
    <x v="95"/>
    <x v="1"/>
    <x v="7"/>
    <m/>
    <s v="Shark Spotted Gully"/>
    <n v="99"/>
    <n v="4.2"/>
    <n v="4.2"/>
  </r>
  <r>
    <x v="0"/>
    <d v="2021-02-20T00:00:00"/>
    <s v="Zone 5 - Winston"/>
    <x v="144"/>
    <x v="46"/>
    <x v="95"/>
    <x v="1"/>
    <x v="7"/>
    <m/>
    <s v="Shark Spotted Gully"/>
    <n v="128"/>
    <n v="10.1"/>
    <n v="10.1"/>
  </r>
  <r>
    <x v="0"/>
    <d v="2021-02-20T00:00:00"/>
    <s v="Zone 5 - Winston"/>
    <x v="145"/>
    <x v="127"/>
    <x v="96"/>
    <x v="1"/>
    <x v="7"/>
    <m/>
    <s v="Shark Spotted Gully"/>
    <n v="137"/>
    <n v="12.8"/>
    <n v="12.8"/>
  </r>
  <r>
    <x v="0"/>
    <d v="2021-02-20T00:00:00"/>
    <s v="Zone 5 - Winston"/>
    <x v="146"/>
    <x v="128"/>
    <x v="97"/>
    <x v="5"/>
    <x v="7"/>
    <m/>
    <s v="Shark Copper (Female)"/>
    <n v="159"/>
    <n v="54.8"/>
    <n v="54.8"/>
  </r>
  <r>
    <x v="0"/>
    <d v="2021-02-20T00:00:00"/>
    <s v="Zone 5 - Winston"/>
    <x v="146"/>
    <x v="128"/>
    <x v="97"/>
    <x v="5"/>
    <x v="7"/>
    <m/>
    <s v="Skate Spearnose"/>
    <n v="99"/>
    <n v="8.6"/>
    <n v="8.6"/>
  </r>
  <r>
    <x v="0"/>
    <d v="2021-02-20T00:00:00"/>
    <s v="Zone 5 - Winston"/>
    <x v="147"/>
    <x v="129"/>
    <x v="98"/>
    <x v="1"/>
    <x v="7"/>
    <m/>
    <s v="Skate Spearnose"/>
    <n v="121"/>
    <n v="16.2"/>
    <n v="16.2"/>
  </r>
  <r>
    <x v="0"/>
    <d v="2021-02-20T00:00:00"/>
    <s v="Zone 5 - Winston"/>
    <x v="147"/>
    <x v="129"/>
    <x v="98"/>
    <x v="1"/>
    <x v="7"/>
    <m/>
    <s v="Ray Bull / Eagle"/>
    <n v="99"/>
    <n v="18"/>
    <n v="18"/>
  </r>
  <r>
    <x v="0"/>
    <d v="2021-02-20T00:00:00"/>
    <s v="Zone 5 - Winston"/>
    <x v="147"/>
    <x v="129"/>
    <x v="98"/>
    <x v="1"/>
    <x v="7"/>
    <m/>
    <s v="Shark Spotted Gully"/>
    <n v="99"/>
    <n v="4.2"/>
    <n v="4.2"/>
  </r>
  <r>
    <x v="0"/>
    <d v="2021-02-20T00:00:00"/>
    <s v="Zone 5 - Winston"/>
    <x v="148"/>
    <x v="9"/>
    <x v="99"/>
    <x v="1"/>
    <x v="7"/>
    <m/>
    <s v="Shark Spotted Gully"/>
    <n v="94"/>
    <n v="3.5"/>
    <n v="3.5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8"/>
    <x v="9"/>
    <x v="99"/>
    <x v="1"/>
    <x v="7"/>
    <m/>
    <s v="Shark Spotted Gully"/>
    <n v="119"/>
    <n v="7.9"/>
    <n v="7.9"/>
  </r>
  <r>
    <x v="0"/>
    <d v="2021-02-20T00:00:00"/>
    <s v="Zone 5 - Winston"/>
    <x v="148"/>
    <x v="9"/>
    <x v="99"/>
    <x v="1"/>
    <x v="7"/>
    <m/>
    <s v="Shark Spotted Gully"/>
    <n v="107"/>
    <n v="5.5"/>
    <n v="5.5"/>
  </r>
  <r>
    <x v="0"/>
    <d v="2021-02-20T00:00:00"/>
    <s v="Zone 5 - Winston"/>
    <x v="148"/>
    <x v="9"/>
    <x v="99"/>
    <x v="1"/>
    <x v="7"/>
    <m/>
    <s v="Shark Spotted Gully"/>
    <n v="86"/>
    <n v="2.6"/>
    <n v="2.6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9"/>
    <x v="130"/>
    <x v="100"/>
    <x v="1"/>
    <x v="7"/>
    <m/>
    <s v="Shark Hound Smooth"/>
    <n v="105"/>
    <n v="4.4000000000000004"/>
    <n v="4.4000000000000004"/>
  </r>
  <r>
    <x v="0"/>
    <d v="2021-02-20T00:00:00"/>
    <s v="Zone 5 - Winston"/>
    <x v="149"/>
    <x v="130"/>
    <x v="100"/>
    <x v="1"/>
    <x v="7"/>
    <m/>
    <s v="Shark Hound Smooth"/>
    <n v="113"/>
    <n v="5.7"/>
    <n v="5.7"/>
  </r>
  <r>
    <x v="0"/>
    <d v="2021-02-20T00:00:00"/>
    <s v="Zone 5 - Winston"/>
    <x v="149"/>
    <x v="130"/>
    <x v="100"/>
    <x v="1"/>
    <x v="7"/>
    <m/>
    <s v="Shark Hound Smooth"/>
    <n v="88"/>
    <n v="2.4"/>
    <n v="2.4"/>
  </r>
  <r>
    <x v="0"/>
    <d v="2021-02-20T00:00:00"/>
    <s v="Zone 5 - Winston"/>
    <x v="150"/>
    <x v="131"/>
    <x v="101"/>
    <x v="1"/>
    <x v="7"/>
    <m/>
    <m/>
    <m/>
    <s v=""/>
    <s v=""/>
  </r>
  <r>
    <x v="0"/>
    <d v="2021-02-20T00:00:00"/>
    <s v="Zone 5 - Winston"/>
    <x v="151"/>
    <x v="132"/>
    <x v="102"/>
    <x v="5"/>
    <x v="7"/>
    <m/>
    <m/>
    <m/>
    <s v=""/>
    <s v=""/>
  </r>
  <r>
    <x v="0"/>
    <d v="2021-02-20T00:00:00"/>
    <s v="Zone 5 - Winston"/>
    <x v="151"/>
    <x v="132"/>
    <x v="102"/>
    <x v="5"/>
    <x v="7"/>
    <m/>
    <s v="Shark Hound Smooth"/>
    <n v="125"/>
    <n v="8.1"/>
    <n v="8.1"/>
  </r>
  <r>
    <x v="0"/>
    <d v="2021-02-20T00:00:00"/>
    <s v="Zone 5 - Winston"/>
    <x v="151"/>
    <x v="132"/>
    <x v="102"/>
    <x v="5"/>
    <x v="7"/>
    <m/>
    <s v="Shark Hound Smooth"/>
    <n v="114"/>
    <n v="5.8"/>
    <n v="5.8"/>
  </r>
  <r>
    <x v="0"/>
    <d v="2021-02-20T00:00:00"/>
    <s v="Zone 5 - Winston"/>
    <x v="151"/>
    <x v="132"/>
    <x v="102"/>
    <x v="5"/>
    <x v="7"/>
    <m/>
    <s v="Shark Spotted Gully"/>
    <n v="152"/>
    <n v="18.2"/>
    <n v="18.2"/>
  </r>
  <r>
    <x v="0"/>
    <d v="2021-02-20T00:00:00"/>
    <s v="Zone 5 - Winston"/>
    <x v="151"/>
    <x v="132"/>
    <x v="102"/>
    <x v="5"/>
    <x v="7"/>
    <m/>
    <s v="Shark Spotted Gully"/>
    <n v="149"/>
    <n v="17"/>
    <n v="17"/>
  </r>
  <r>
    <x v="0"/>
    <d v="2021-02-20T00:00:00"/>
    <s v="Zone 5 - Winston"/>
    <x v="151"/>
    <x v="132"/>
    <x v="102"/>
    <x v="5"/>
    <x v="7"/>
    <m/>
    <s v="Shark Spotted Gully"/>
    <n v="154"/>
    <n v="19.100000000000001"/>
    <n v="19.100000000000001"/>
  </r>
  <r>
    <x v="0"/>
    <d v="2021-02-20T00:00:00"/>
    <s v="Zone 5 - Winston"/>
    <x v="151"/>
    <x v="132"/>
    <x v="102"/>
    <x v="5"/>
    <x v="7"/>
    <m/>
    <s v="Shark Spotted Gully"/>
    <n v="147"/>
    <n v="16.2"/>
    <n v="16.2"/>
  </r>
  <r>
    <x v="0"/>
    <d v="2021-02-20T00:00:00"/>
    <s v="Zone 5 - Winston"/>
    <x v="151"/>
    <x v="132"/>
    <x v="102"/>
    <x v="5"/>
    <x v="7"/>
    <m/>
    <s v="Shark Spotted Gully"/>
    <n v="139"/>
    <n v="13.4"/>
    <n v="13.4"/>
  </r>
  <r>
    <x v="0"/>
    <d v="2021-02-20T00:00:00"/>
    <s v="Zone 5 - Winston"/>
    <x v="151"/>
    <x v="132"/>
    <x v="102"/>
    <x v="5"/>
    <x v="7"/>
    <m/>
    <s v="Shark Spotted Gully"/>
    <n v="118"/>
    <n v="7.6"/>
    <n v="7.6"/>
  </r>
  <r>
    <x v="0"/>
    <d v="2021-02-20T00:00:00"/>
    <s v="Zone 5 - Winston"/>
    <x v="151"/>
    <x v="132"/>
    <x v="102"/>
    <x v="5"/>
    <x v="7"/>
    <m/>
    <s v="Shark Spotted Gully"/>
    <n v="78"/>
    <n v="1.9"/>
    <n v="1.9"/>
  </r>
  <r>
    <x v="0"/>
    <d v="2021-02-20T00:00:00"/>
    <s v="Zone 5 - Winston"/>
    <x v="151"/>
    <x v="132"/>
    <x v="102"/>
    <x v="5"/>
    <x v="7"/>
    <m/>
    <s v="Shark Spotted Gully"/>
    <n v="131"/>
    <n v="10.9"/>
    <n v="10.9"/>
  </r>
  <r>
    <x v="0"/>
    <d v="2021-02-20T00:00:00"/>
    <s v="Zone 5 - Winston"/>
    <x v="151"/>
    <x v="132"/>
    <x v="102"/>
    <x v="5"/>
    <x v="7"/>
    <m/>
    <s v="Shark Hound Smooth"/>
    <n v="101"/>
    <n v="3.8"/>
    <n v="3.8"/>
  </r>
  <r>
    <x v="0"/>
    <d v="2021-02-20T00:00:00"/>
    <s v="Zone 5 - Winston"/>
    <x v="152"/>
    <x v="133"/>
    <x v="103"/>
    <x v="0"/>
    <x v="7"/>
    <m/>
    <m/>
    <m/>
    <s v=""/>
    <s v=""/>
  </r>
  <r>
    <x v="0"/>
    <d v="2021-02-20T00:00:00"/>
    <s v="Zone 5 - Winston"/>
    <x v="153"/>
    <x v="134"/>
    <x v="103"/>
    <x v="0"/>
    <x v="7"/>
    <m/>
    <s v="Shark Hound Smooth"/>
    <n v="90"/>
    <n v="2.6"/>
    <n v="2.6"/>
  </r>
  <r>
    <x v="0"/>
    <d v="2021-02-20T00:00:00"/>
    <s v="Zone 5 - Winston"/>
    <x v="154"/>
    <x v="135"/>
    <x v="103"/>
    <x v="5"/>
    <x v="7"/>
    <m/>
    <s v="Shark Hound Smooth"/>
    <n v="118"/>
    <n v="6.6"/>
    <n v="6.6"/>
  </r>
  <r>
    <x v="0"/>
    <d v="2021-02-20T00:00:00"/>
    <s v="Zone 5 - Winston"/>
    <x v="154"/>
    <x v="135"/>
    <x v="103"/>
    <x v="5"/>
    <x v="7"/>
    <m/>
    <s v="Shark Hound Smooth"/>
    <n v="76"/>
    <n v="1.4"/>
    <n v="1.4"/>
  </r>
  <r>
    <x v="0"/>
    <d v="2021-02-20T00:00:00"/>
    <s v="Zone 5 - Winston"/>
    <x v="154"/>
    <x v="135"/>
    <x v="103"/>
    <x v="5"/>
    <x v="7"/>
    <m/>
    <s v="Shark Cow / Sevengill"/>
    <n v="112"/>
    <n v="17.399999999999999"/>
    <n v="17.399999999999999"/>
  </r>
  <r>
    <x v="0"/>
    <d v="2021-02-20T00:00:00"/>
    <s v="Zone 5 - Winston"/>
    <x v="154"/>
    <x v="135"/>
    <x v="103"/>
    <x v="5"/>
    <x v="7"/>
    <m/>
    <s v="Shark Spotted Gully"/>
    <n v="82"/>
    <n v="2.2000000000000002"/>
    <n v="2.2000000000000002"/>
  </r>
  <r>
    <x v="0"/>
    <d v="2021-02-20T00:00:00"/>
    <s v="Zone 5 - Winston"/>
    <x v="154"/>
    <x v="135"/>
    <x v="103"/>
    <x v="5"/>
    <x v="7"/>
    <m/>
    <s v="Shark Spotted Gully"/>
    <n v="92"/>
    <n v="3.3"/>
    <n v="3.3"/>
  </r>
  <r>
    <x v="0"/>
    <d v="2021-02-20T00:00:00"/>
    <s v="Zone 5 - Winston"/>
    <x v="154"/>
    <x v="135"/>
    <x v="103"/>
    <x v="5"/>
    <x v="7"/>
    <m/>
    <s v="Shark Spotted Gully"/>
    <n v="85"/>
    <n v="2.5"/>
    <n v="2.5"/>
  </r>
  <r>
    <x v="0"/>
    <d v="2021-02-20T00:00:00"/>
    <s v="Zone 5 - Winston"/>
    <x v="155"/>
    <x v="136"/>
    <x v="104"/>
    <x v="5"/>
    <x v="7"/>
    <m/>
    <s v="Shark Spotted Gully"/>
    <n v="155"/>
    <n v="19.5"/>
    <n v="19.5"/>
  </r>
  <r>
    <x v="0"/>
    <d v="2021-02-20T00:00:00"/>
    <s v="Zone 5 - Winston"/>
    <x v="156"/>
    <x v="137"/>
    <x v="10"/>
    <x v="5"/>
    <x v="7"/>
    <m/>
    <s v="Shark Spotted Gully"/>
    <n v="106"/>
    <n v="5.3"/>
    <n v="5.3"/>
  </r>
  <r>
    <x v="0"/>
    <d v="2021-02-20T00:00:00"/>
    <s v="Zone 5 - Winston"/>
    <x v="156"/>
    <x v="137"/>
    <x v="10"/>
    <x v="5"/>
    <x v="7"/>
    <m/>
    <s v="Shark Spotted Gully"/>
    <n v="140"/>
    <n v="13.7"/>
    <n v="13.7"/>
  </r>
  <r>
    <x v="0"/>
    <d v="2021-02-20T00:00:00"/>
    <s v="Zone 5 - Winston"/>
    <x v="156"/>
    <x v="137"/>
    <x v="10"/>
    <x v="5"/>
    <x v="7"/>
    <m/>
    <s v="Shark Spotted Gully"/>
    <n v="114"/>
    <n v="6.8"/>
    <n v="6.8"/>
  </r>
  <r>
    <x v="0"/>
    <d v="2021-02-20T00:00:00"/>
    <s v="Zone 5 - Winston"/>
    <x v="156"/>
    <x v="137"/>
    <x v="10"/>
    <x v="5"/>
    <x v="7"/>
    <m/>
    <s v="Shark Cow / Sevengill"/>
    <n v="137"/>
    <n v="33.700000000000003"/>
    <n v="33.700000000000003"/>
  </r>
  <r>
    <x v="0"/>
    <d v="2021-02-20T00:00:00"/>
    <s v="Zone 5 - Winston"/>
    <x v="157"/>
    <x v="9"/>
    <x v="105"/>
    <x v="5"/>
    <x v="7"/>
    <m/>
    <s v="Shark Spotted Gully"/>
    <n v="158"/>
    <n v="20.8"/>
    <n v="20.8"/>
  </r>
  <r>
    <x v="0"/>
    <d v="2021-02-20T00:00:00"/>
    <s v="Zone 5 - Winston"/>
    <x v="157"/>
    <x v="9"/>
    <x v="105"/>
    <x v="5"/>
    <x v="7"/>
    <m/>
    <s v="Shark Hound Smooth"/>
    <n v="78"/>
    <n v="1.5"/>
    <n v="1.5"/>
  </r>
  <r>
    <x v="0"/>
    <d v="2021-02-20T00:00:00"/>
    <s v="Zone 5 - Winston"/>
    <x v="158"/>
    <x v="138"/>
    <x v="106"/>
    <x v="5"/>
    <x v="7"/>
    <m/>
    <s v="Shark Spotted Gully"/>
    <n v="80"/>
    <n v="2"/>
    <n v="2"/>
  </r>
  <r>
    <x v="0"/>
    <d v="2021-02-20T00:00:00"/>
    <s v="Zone 5 - Winston"/>
    <x v="158"/>
    <x v="138"/>
    <x v="106"/>
    <x v="5"/>
    <x v="7"/>
    <m/>
    <s v="Shark Spotted Gully"/>
    <n v="79"/>
    <n v="1.9"/>
    <n v="1.9"/>
  </r>
  <r>
    <x v="0"/>
    <d v="2021-02-20T00:00:00"/>
    <s v="Zone 5 - Winston"/>
    <x v="158"/>
    <x v="138"/>
    <x v="106"/>
    <x v="5"/>
    <x v="7"/>
    <m/>
    <s v="Shark Spotted Gully"/>
    <n v="109"/>
    <n v="5.8"/>
    <n v="5.8"/>
  </r>
  <r>
    <x v="0"/>
    <d v="2021-02-20T00:00:00"/>
    <s v="Zone 5 - Winston"/>
    <x v="158"/>
    <x v="138"/>
    <x v="106"/>
    <x v="5"/>
    <x v="7"/>
    <m/>
    <s v="Shark Cow / Sevengill"/>
    <n v="111"/>
    <n v="16.899999999999999"/>
    <n v="16.899999999999999"/>
  </r>
  <r>
    <x v="0"/>
    <d v="2021-02-20T00:00:00"/>
    <s v="Zone 5 - Winston"/>
    <x v="159"/>
    <x v="78"/>
    <x v="107"/>
    <x v="5"/>
    <x v="7"/>
    <m/>
    <s v="Shark Hound Smooth"/>
    <n v="81"/>
    <n v="1.8"/>
    <n v="1.8"/>
  </r>
  <r>
    <x v="0"/>
    <d v="2021-02-20T00:00:00"/>
    <s v="Zone 5 - Winston"/>
    <x v="160"/>
    <x v="139"/>
    <x v="108"/>
    <x v="2"/>
    <x v="7"/>
    <m/>
    <s v="Guitarfish - Lesser"/>
    <n v="72"/>
    <n v="1.3"/>
    <n v="1.3"/>
  </r>
  <r>
    <x v="0"/>
    <d v="2021-02-20T00:00:00"/>
    <s v="Zone 5 - Winston"/>
    <x v="160"/>
    <x v="139"/>
    <x v="108"/>
    <x v="2"/>
    <x v="7"/>
    <s v="Kob"/>
    <m/>
    <n v="45"/>
    <n v="0.9"/>
    <n v="0.9"/>
  </r>
  <r>
    <x v="0"/>
    <d v="2021-02-20T00:00:00"/>
    <s v="Zone 5 - Winston"/>
    <x v="161"/>
    <x v="140"/>
    <x v="109"/>
    <x v="5"/>
    <x v="7"/>
    <m/>
    <s v="Shark Hound Smooth"/>
    <n v="96"/>
    <n v="3.2"/>
    <n v="3.2"/>
  </r>
  <r>
    <x v="0"/>
    <d v="2021-02-20T00:00:00"/>
    <s v="Zone 5 - Winston"/>
    <x v="161"/>
    <x v="140"/>
    <x v="109"/>
    <x v="5"/>
    <x v="7"/>
    <m/>
    <s v="Skate Spearnose"/>
    <n v="151"/>
    <n v="32.700000000000003"/>
    <n v="32.700000000000003"/>
  </r>
  <r>
    <x v="0"/>
    <d v="2021-02-20T00:00:00"/>
    <s v="Zone 5 - Winston"/>
    <x v="161"/>
    <x v="140"/>
    <x v="109"/>
    <x v="5"/>
    <x v="7"/>
    <m/>
    <s v="Skate Spearnose"/>
    <n v="92"/>
    <n v="6.8"/>
    <n v="6.8"/>
  </r>
  <r>
    <x v="0"/>
    <d v="2021-02-20T00:00:00"/>
    <s v="Zone 5 - Winston"/>
    <x v="162"/>
    <x v="141"/>
    <x v="110"/>
    <x v="10"/>
    <x v="7"/>
    <m/>
    <m/>
    <m/>
    <s v=""/>
    <s v=""/>
  </r>
  <r>
    <x v="0"/>
    <d v="2021-02-20T00:00:00"/>
    <s v="Zone 5 - Winston"/>
    <x v="163"/>
    <x v="142"/>
    <x v="110"/>
    <x v="8"/>
    <x v="7"/>
    <m/>
    <s v="Shark Spotted Gully"/>
    <n v="134"/>
    <n v="11.8"/>
    <n v="11.8"/>
  </r>
  <r>
    <x v="0"/>
    <d v="2021-02-20T00:00:00"/>
    <s v="Zone 5 - Winston"/>
    <x v="163"/>
    <x v="142"/>
    <x v="110"/>
    <x v="8"/>
    <x v="7"/>
    <m/>
    <s v="Shark Spotted Gully"/>
    <n v="148"/>
    <n v="16.600000000000001"/>
    <n v="16.600000000000001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164"/>
    <x v="73"/>
    <x v="12"/>
    <x v="5"/>
    <x v="8"/>
    <m/>
    <s v="Elephantfish"/>
    <n v="66"/>
    <n v="2.2999999999999998"/>
    <n v="2.2999999999999998"/>
  </r>
  <r>
    <x v="0"/>
    <d v="2021-02-20T00:00:00"/>
    <s v="Zone 5 - Winston"/>
    <x v="165"/>
    <x v="143"/>
    <x v="97"/>
    <x v="1"/>
    <x v="8"/>
    <m/>
    <s v="Shark Spotted Gully"/>
    <n v="140"/>
    <n v="13.7"/>
    <n v="13.7"/>
  </r>
  <r>
    <x v="0"/>
    <d v="2021-02-20T00:00:00"/>
    <s v="Zone 5 - Winston"/>
    <x v="165"/>
    <x v="143"/>
    <x v="97"/>
    <x v="1"/>
    <x v="8"/>
    <m/>
    <s v="Shark Spotted Gully"/>
    <n v="118"/>
    <n v="7.6"/>
    <n v="7.6"/>
  </r>
  <r>
    <x v="0"/>
    <d v="2021-02-20T00:00:00"/>
    <s v="Zone 5 - Winston"/>
    <x v="165"/>
    <x v="143"/>
    <x v="97"/>
    <x v="1"/>
    <x v="8"/>
    <m/>
    <s v="Ray Bull / Eagle"/>
    <n v="113"/>
    <n v="27"/>
    <n v="27"/>
  </r>
  <r>
    <x v="0"/>
    <d v="2021-02-20T00:00:00"/>
    <s v="Zone 5 - Winston"/>
    <x v="165"/>
    <x v="143"/>
    <x v="97"/>
    <x v="1"/>
    <x v="8"/>
    <m/>
    <s v="Guitarfish - Lesser"/>
    <n v="72"/>
    <n v="1.3"/>
    <n v="1.3"/>
  </r>
  <r>
    <x v="0"/>
    <d v="2021-02-20T00:00:00"/>
    <s v="Zone 5 - Winston"/>
    <x v="165"/>
    <x v="143"/>
    <x v="97"/>
    <x v="1"/>
    <x v="8"/>
    <m/>
    <s v="Skate Spearnose"/>
    <n v="140"/>
    <n v="25.6"/>
    <n v="25.6"/>
  </r>
  <r>
    <x v="0"/>
    <d v="2021-02-20T00:00:00"/>
    <s v="Zone 5 - Winston"/>
    <x v="165"/>
    <x v="143"/>
    <x v="97"/>
    <x v="1"/>
    <x v="8"/>
    <m/>
    <s v="Skate Spearnose"/>
    <n v="124"/>
    <n v="17.5"/>
    <n v="17.5"/>
  </r>
  <r>
    <x v="0"/>
    <d v="2021-02-20T00:00:00"/>
    <s v="Zone 5 - Winston"/>
    <x v="166"/>
    <x v="144"/>
    <x v="7"/>
    <x v="1"/>
    <x v="8"/>
    <m/>
    <s v="Shark Cow / Sevengill"/>
    <n v="123"/>
    <n v="23.6"/>
    <n v="23.6"/>
  </r>
  <r>
    <x v="0"/>
    <d v="2021-02-20T00:00:00"/>
    <s v="Zone 5 - Winston"/>
    <x v="166"/>
    <x v="144"/>
    <x v="7"/>
    <x v="1"/>
    <x v="8"/>
    <m/>
    <s v="Guitarfish - Lesser"/>
    <n v="64"/>
    <n v="0.9"/>
    <n v="0.9"/>
  </r>
  <r>
    <x v="0"/>
    <d v="2021-02-20T00:00:00"/>
    <s v="Zone 5 - Winston"/>
    <x v="167"/>
    <x v="145"/>
    <x v="111"/>
    <x v="1"/>
    <x v="8"/>
    <m/>
    <s v="Skate Spearnose"/>
    <n v="143"/>
    <n v="27.3"/>
    <n v="27.3"/>
  </r>
  <r>
    <x v="0"/>
    <d v="2021-02-20T00:00:00"/>
    <s v="Zone 5 - Winston"/>
    <x v="168"/>
    <x v="146"/>
    <x v="112"/>
    <x v="5"/>
    <x v="8"/>
    <m/>
    <s v="Shark Spotted Gully"/>
    <n v="96"/>
    <n v="3.8"/>
    <n v="3.8"/>
  </r>
  <r>
    <x v="0"/>
    <d v="2021-02-20T00:00:00"/>
    <s v="Zone 5 - Winston"/>
    <x v="168"/>
    <x v="146"/>
    <x v="112"/>
    <x v="5"/>
    <x v="8"/>
    <m/>
    <s v="Shark Hound Smooth"/>
    <n v="77"/>
    <n v="1.5"/>
    <n v="1.5"/>
  </r>
  <r>
    <x v="0"/>
    <d v="2021-02-20T00:00:00"/>
    <s v="Zone 5 - Winston"/>
    <x v="169"/>
    <x v="147"/>
    <x v="113"/>
    <x v="1"/>
    <x v="8"/>
    <m/>
    <s v="Shark Spotted Gully"/>
    <n v="124"/>
    <n v="9.1"/>
    <n v="9.1"/>
  </r>
  <r>
    <x v="0"/>
    <d v="2021-02-20T00:00:00"/>
    <s v="Zone 5 - Winston"/>
    <x v="169"/>
    <x v="147"/>
    <x v="113"/>
    <x v="1"/>
    <x v="8"/>
    <m/>
    <s v="Shark Spotted Gully"/>
    <n v="130"/>
    <n v="10.7"/>
    <n v="10.7"/>
  </r>
  <r>
    <x v="0"/>
    <d v="2021-02-20T00:00:00"/>
    <s v="Zone 5 - Winston"/>
    <x v="170"/>
    <x v="148"/>
    <x v="114"/>
    <x v="1"/>
    <x v="8"/>
    <m/>
    <s v="Shark Hound Smooth"/>
    <n v="80"/>
    <n v="1.7"/>
    <n v="1.7"/>
  </r>
  <r>
    <x v="0"/>
    <d v="2021-02-20T00:00:00"/>
    <s v="Zone 5 - Winston"/>
    <x v="171"/>
    <x v="149"/>
    <x v="115"/>
    <x v="1"/>
    <x v="8"/>
    <m/>
    <s v="Shark Spotted Gully"/>
    <n v="79"/>
    <n v="1.9"/>
    <n v="1.9"/>
  </r>
  <r>
    <x v="0"/>
    <d v="2021-02-20T00:00:00"/>
    <s v="Zone 5 - Winston"/>
    <x v="171"/>
    <x v="149"/>
    <x v="115"/>
    <x v="1"/>
    <x v="8"/>
    <m/>
    <s v="Shark Hound Smooth"/>
    <n v="97"/>
    <n v="3.3"/>
    <n v="3.3"/>
  </r>
  <r>
    <x v="0"/>
    <d v="2021-02-20T00:00:00"/>
    <s v="Zone 5 - Winston"/>
    <x v="172"/>
    <x v="150"/>
    <x v="116"/>
    <x v="5"/>
    <x v="8"/>
    <m/>
    <m/>
    <m/>
    <s v=""/>
    <s v=""/>
  </r>
  <r>
    <x v="0"/>
    <d v="2021-02-20T00:00:00"/>
    <s v="Zone 5 - Winston"/>
    <x v="173"/>
    <x v="20"/>
    <x v="117"/>
    <x v="5"/>
    <x v="8"/>
    <m/>
    <m/>
    <m/>
    <s v=""/>
    <s v=""/>
  </r>
  <r>
    <x v="0"/>
    <d v="2021-02-20T00:00:00"/>
    <s v="Zone 5 - Winston"/>
    <x v="174"/>
    <x v="151"/>
    <x v="73"/>
    <x v="5"/>
    <x v="8"/>
    <m/>
    <s v="Shark Spotted Gully"/>
    <n v="139"/>
    <n v="13.4"/>
    <n v="13.4"/>
  </r>
  <r>
    <x v="0"/>
    <d v="2021-02-20T00:00:00"/>
    <s v="Zone 5 - Winston"/>
    <x v="175"/>
    <x v="152"/>
    <x v="118"/>
    <x v="8"/>
    <x v="8"/>
    <m/>
    <m/>
    <m/>
    <s v=""/>
    <s v=""/>
  </r>
  <r>
    <x v="0"/>
    <d v="2021-02-20T00:00:00"/>
    <s v="Zone 5 - Winston"/>
    <x v="176"/>
    <x v="153"/>
    <x v="118"/>
    <x v="1"/>
    <x v="8"/>
    <m/>
    <s v="Shark Spotted Gully"/>
    <n v="88"/>
    <n v="2.8"/>
    <n v="2.8"/>
  </r>
  <r>
    <x v="0"/>
    <d v="2021-02-20T00:00:00"/>
    <s v="Zone 5 - Winston"/>
    <x v="176"/>
    <x v="153"/>
    <x v="118"/>
    <x v="1"/>
    <x v="8"/>
    <m/>
    <s v="Shark Hound Smooth"/>
    <n v="111"/>
    <n v="5.3"/>
    <n v="5.3"/>
  </r>
  <r>
    <x v="0"/>
    <d v="2021-02-20T00:00:00"/>
    <s v="Zone 5 - Winston"/>
    <x v="177"/>
    <x v="46"/>
    <x v="119"/>
    <x v="1"/>
    <x v="8"/>
    <m/>
    <s v="Shark Spotted Gully"/>
    <n v="79"/>
    <n v="1.9"/>
    <n v="1.9"/>
  </r>
  <r>
    <x v="0"/>
    <d v="2021-02-20T00:00:00"/>
    <s v="Zone 5 - Winston"/>
    <x v="178"/>
    <x v="121"/>
    <x v="120"/>
    <x v="5"/>
    <x v="8"/>
    <m/>
    <s v="Shark Spotted Gully"/>
    <n v="134"/>
    <n v="11.8"/>
    <n v="11.8"/>
  </r>
  <r>
    <x v="0"/>
    <d v="2021-02-20T00:00:00"/>
    <s v="Zone 5 - Winston"/>
    <x v="178"/>
    <x v="121"/>
    <x v="120"/>
    <x v="5"/>
    <x v="8"/>
    <m/>
    <s v="Shark Spotted Gully"/>
    <n v="121"/>
    <n v="8.3000000000000007"/>
    <n v="8.3000000000000007"/>
  </r>
  <r>
    <x v="0"/>
    <d v="2021-02-20T00:00:00"/>
    <s v="Zone 5 - Winston"/>
    <x v="179"/>
    <x v="154"/>
    <x v="120"/>
    <x v="0"/>
    <x v="8"/>
    <m/>
    <m/>
    <m/>
    <s v=""/>
    <s v=""/>
  </r>
  <r>
    <x v="0"/>
    <d v="2021-02-20T00:00:00"/>
    <s v="Zone 5 - Winston"/>
    <x v="180"/>
    <x v="155"/>
    <x v="121"/>
    <x v="5"/>
    <x v="8"/>
    <m/>
    <s v="Shark Spotted Gully"/>
    <n v="91"/>
    <n v="3.1"/>
    <n v="3.1"/>
  </r>
  <r>
    <x v="0"/>
    <d v="2021-02-20T00:00:00"/>
    <s v="Zone 5 - Winston"/>
    <x v="181"/>
    <x v="156"/>
    <x v="73"/>
    <x v="0"/>
    <x v="8"/>
    <m/>
    <m/>
    <m/>
    <s v=""/>
    <s v=""/>
  </r>
  <r>
    <x v="0"/>
    <d v="2021-02-20T00:00:00"/>
    <s v="Zone 5 - Winston"/>
    <x v="182"/>
    <x v="157"/>
    <x v="26"/>
    <x v="8"/>
    <x v="9"/>
    <m/>
    <s v="Guitarfish - Lesser"/>
    <n v="81"/>
    <n v="1.9"/>
    <n v="1.9"/>
  </r>
  <r>
    <x v="0"/>
    <d v="2021-02-20T00:00:00"/>
    <s v="Zone 5 - Winston"/>
    <x v="182"/>
    <x v="157"/>
    <x v="26"/>
    <x v="8"/>
    <x v="9"/>
    <m/>
    <s v="Shark Copper (Female)"/>
    <n v="147"/>
    <n v="42.9"/>
    <n v="42.9"/>
  </r>
  <r>
    <x v="0"/>
    <d v="2021-02-20T00:00:00"/>
    <s v="Zone 5 - Winston"/>
    <x v="183"/>
    <x v="121"/>
    <x v="72"/>
    <x v="8"/>
    <x v="9"/>
    <s v="Kob"/>
    <m/>
    <n v="41"/>
    <n v="0.7"/>
    <n v="0.7"/>
  </r>
  <r>
    <x v="0"/>
    <d v="2021-02-20T00:00:00"/>
    <s v="Zone 5 - Winston"/>
    <x v="184"/>
    <x v="158"/>
    <x v="105"/>
    <x v="1"/>
    <x v="9"/>
    <m/>
    <s v="Elephantfish"/>
    <n v="69"/>
    <n v="2.6"/>
    <n v="2.6"/>
  </r>
  <r>
    <x v="0"/>
    <d v="2021-02-20T00:00:00"/>
    <s v="Zone 5 - Winston"/>
    <x v="184"/>
    <x v="158"/>
    <x v="105"/>
    <x v="1"/>
    <x v="9"/>
    <m/>
    <m/>
    <m/>
    <s v=""/>
    <s v=""/>
  </r>
  <r>
    <x v="0"/>
    <d v="2021-02-20T00:00:00"/>
    <s v="Zone 5 - Winston"/>
    <x v="185"/>
    <x v="159"/>
    <x v="122"/>
    <x v="2"/>
    <x v="9"/>
    <m/>
    <m/>
    <m/>
    <s v=""/>
    <s v=""/>
  </r>
  <r>
    <x v="0"/>
    <d v="2021-02-20T00:00:00"/>
    <s v="Zone 5 - Winston"/>
    <x v="186"/>
    <x v="160"/>
    <x v="122"/>
    <x v="9"/>
    <x v="9"/>
    <m/>
    <m/>
    <m/>
    <s v=""/>
    <s v=""/>
  </r>
  <r>
    <x v="0"/>
    <d v="2021-02-20T00:00:00"/>
    <s v="Zone 5 - Winston"/>
    <x v="187"/>
    <x v="161"/>
    <x v="122"/>
    <x v="7"/>
    <x v="9"/>
    <m/>
    <s v="Shark Spotted Gully"/>
    <n v="128"/>
    <n v="10.1"/>
    <n v="10.1"/>
  </r>
  <r>
    <x v="0"/>
    <d v="2021-02-20T00:00:00"/>
    <s v="Zone 5 - Winston"/>
    <x v="187"/>
    <x v="161"/>
    <x v="122"/>
    <x v="7"/>
    <x v="9"/>
    <m/>
    <s v="Shark Spotted Gully"/>
    <n v="104"/>
    <n v="5"/>
    <n v="5"/>
  </r>
  <r>
    <x v="0"/>
    <d v="2021-02-20T00:00:00"/>
    <s v="Zone 5 - Winston"/>
    <x v="187"/>
    <x v="161"/>
    <x v="122"/>
    <x v="7"/>
    <x v="9"/>
    <m/>
    <s v="Shark Spotted Gully"/>
    <n v="161"/>
    <n v="22.2"/>
    <n v="22.2"/>
  </r>
  <r>
    <x v="0"/>
    <d v="2021-02-20T00:00:00"/>
    <s v="Zone 5 - Winston"/>
    <x v="187"/>
    <x v="161"/>
    <x v="122"/>
    <x v="7"/>
    <x v="9"/>
    <m/>
    <m/>
    <m/>
    <s v=""/>
    <s v=""/>
  </r>
  <r>
    <x v="0"/>
    <d v="2021-02-20T00:00:00"/>
    <s v="Zone 5 - Winston"/>
    <x v="188"/>
    <x v="162"/>
    <x v="123"/>
    <x v="9"/>
    <x v="9"/>
    <m/>
    <m/>
    <m/>
    <s v=""/>
    <s v=""/>
  </r>
  <r>
    <x v="0"/>
    <d v="2021-02-20T00:00:00"/>
    <s v="Zone 5 - Winston"/>
    <x v="188"/>
    <x v="162"/>
    <x v="123"/>
    <x v="9"/>
    <x v="9"/>
    <m/>
    <s v="Elephantfish"/>
    <n v="83"/>
    <n v="4.5999999999999996"/>
    <n v="4.5999999999999996"/>
  </r>
  <r>
    <x v="0"/>
    <d v="2021-02-20T00:00:00"/>
    <s v="Zone 5 - Winston"/>
    <x v="188"/>
    <x v="162"/>
    <x v="123"/>
    <x v="9"/>
    <x v="9"/>
    <m/>
    <s v="Catfish - Sea Black"/>
    <n v="40"/>
    <n v="1"/>
    <n v="1"/>
  </r>
  <r>
    <x v="0"/>
    <d v="2021-02-20T00:00:00"/>
    <s v="Zone 5 - Winston"/>
    <x v="188"/>
    <x v="162"/>
    <x v="123"/>
    <x v="9"/>
    <x v="9"/>
    <m/>
    <s v="Ray Bull / Eagle"/>
    <n v="91"/>
    <n v="13.9"/>
    <n v="13.9"/>
  </r>
  <r>
    <x v="0"/>
    <d v="2021-02-20T00:00:00"/>
    <s v="Zone 5 - Winston"/>
    <x v="189"/>
    <x v="163"/>
    <x v="124"/>
    <x v="8"/>
    <x v="9"/>
    <s v="Kob"/>
    <m/>
    <n v="43"/>
    <n v="0.8"/>
    <n v="0.8"/>
  </r>
  <r>
    <x v="0"/>
    <d v="2021-02-20T00:00:00"/>
    <s v="Zone 5 - Winston"/>
    <x v="190"/>
    <x v="7"/>
    <x v="125"/>
    <x v="2"/>
    <x v="9"/>
    <s v="Kob"/>
    <m/>
    <n v="40"/>
    <n v="0.7"/>
    <n v="0.7"/>
  </r>
  <r>
    <x v="0"/>
    <d v="2021-02-20T00:00:00"/>
    <s v="Zone 5 - Winston"/>
    <x v="190"/>
    <x v="7"/>
    <x v="125"/>
    <x v="2"/>
    <x v="9"/>
    <s v="Kob"/>
    <m/>
    <n v="43"/>
    <n v="0.8"/>
    <n v="0.8"/>
  </r>
  <r>
    <x v="0"/>
    <d v="2021-02-20T00:00:00"/>
    <s v="Zone 5 - Winston"/>
    <x v="191"/>
    <x v="164"/>
    <x v="56"/>
    <x v="1"/>
    <x v="9"/>
    <m/>
    <s v="Skate Spearnose"/>
    <n v="123"/>
    <n v="17"/>
    <n v="17"/>
  </r>
  <r>
    <x v="0"/>
    <d v="2021-02-20T00:00:00"/>
    <s v="Zone 5 - Winston"/>
    <x v="192"/>
    <x v="27"/>
    <x v="126"/>
    <x v="5"/>
    <x v="9"/>
    <m/>
    <m/>
    <m/>
    <s v=""/>
    <s v=""/>
  </r>
  <r>
    <x v="0"/>
    <d v="2021-02-20T00:00:00"/>
    <s v="Zone 5 - Winston"/>
    <x v="193"/>
    <x v="165"/>
    <x v="127"/>
    <x v="9"/>
    <x v="9"/>
    <m/>
    <s v="Shark Soupfin"/>
    <n v="63"/>
    <n v="3.7"/>
    <n v="3.7"/>
  </r>
  <r>
    <x v="0"/>
    <d v="2021-02-20T00:00:00"/>
    <s v="Zone 5 - Winston"/>
    <x v="193"/>
    <x v="165"/>
    <x v="127"/>
    <x v="9"/>
    <x v="9"/>
    <m/>
    <s v="Shark Hound Smooth"/>
    <n v="109"/>
    <n v="5"/>
    <n v="5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3"/>
    <n v="4.0999999999999996"/>
    <n v="4.0999999999999996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1"/>
    <n v="3.8"/>
    <n v="3.8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Elephantfish"/>
    <n v="69"/>
    <n v="2.6"/>
    <n v="2.6"/>
  </r>
  <r>
    <x v="0"/>
    <d v="2021-02-20T00:00:00"/>
    <s v="Zone 5 - Winston"/>
    <x v="195"/>
    <x v="167"/>
    <x v="129"/>
    <x v="8"/>
    <x v="9"/>
    <m/>
    <s v="Shark Soupfin"/>
    <n v="83"/>
    <n v="7"/>
    <n v="7"/>
  </r>
  <r>
    <x v="0"/>
    <d v="2021-02-20T00:00:00"/>
    <s v="Zone 5 - Winston"/>
    <x v="196"/>
    <x v="47"/>
    <x v="130"/>
    <x v="0"/>
    <x v="9"/>
    <m/>
    <m/>
    <m/>
    <s v=""/>
    <s v=""/>
  </r>
  <r>
    <x v="0"/>
    <d v="2021-02-20T00:00:00"/>
    <s v="Zone 5 - Winston"/>
    <x v="197"/>
    <x v="168"/>
    <x v="131"/>
    <x v="1"/>
    <x v="9"/>
    <m/>
    <s v="Guitarfish - Lesser"/>
    <n v="80"/>
    <n v="1.8"/>
    <n v="1.8"/>
  </r>
  <r>
    <x v="0"/>
    <d v="2021-02-20T00:00:00"/>
    <s v="Zone 5 - Winston"/>
    <x v="198"/>
    <x v="19"/>
    <x v="132"/>
    <x v="8"/>
    <x v="9"/>
    <m/>
    <m/>
    <m/>
    <s v=""/>
    <s v=""/>
  </r>
  <r>
    <x v="0"/>
    <d v="2021-02-20T00:00:00"/>
    <s v="Zone 5 - Winston"/>
    <x v="199"/>
    <x v="169"/>
    <x v="132"/>
    <x v="1"/>
    <x v="9"/>
    <m/>
    <m/>
    <m/>
    <s v=""/>
    <s v=""/>
  </r>
  <r>
    <x v="0"/>
    <d v="2021-02-20T00:00:00"/>
    <s v="Zone 5 - Winston"/>
    <x v="200"/>
    <x v="49"/>
    <x v="133"/>
    <x v="8"/>
    <x v="9"/>
    <s v="Kob"/>
    <m/>
    <n v="49"/>
    <n v="1.2"/>
    <n v="1.2"/>
  </r>
  <r>
    <x v="0"/>
    <d v="2021-02-20T00:00:00"/>
    <s v="Zone 5 - Winston"/>
    <x v="201"/>
    <x v="170"/>
    <x v="134"/>
    <x v="8"/>
    <x v="9"/>
    <s v="Kob"/>
    <m/>
    <n v="45"/>
    <n v="0.9"/>
    <n v="0.9"/>
  </r>
  <r>
    <x v="0"/>
    <d v="2021-02-20T00:00:00"/>
    <s v="Zone 5 - Winston"/>
    <x v="202"/>
    <x v="171"/>
    <x v="135"/>
    <x v="3"/>
    <x v="9"/>
    <m/>
    <s v="Shark Soupfin"/>
    <n v="80"/>
    <n v="6.4"/>
    <n v="6.4"/>
  </r>
  <r>
    <x v="0"/>
    <d v="2021-02-20T00:00:00"/>
    <s v="Zone 5 - Winston"/>
    <x v="202"/>
    <x v="171"/>
    <x v="135"/>
    <x v="3"/>
    <x v="9"/>
    <m/>
    <s v="Shark Hound Smooth"/>
    <n v="107"/>
    <n v="4.7"/>
    <n v="4.7"/>
  </r>
  <r>
    <x v="0"/>
    <d v="2021-02-20T00:00:00"/>
    <s v="Zone 5 - Winston"/>
    <x v="202"/>
    <x v="171"/>
    <x v="135"/>
    <x v="3"/>
    <x v="9"/>
    <m/>
    <s v="Shark Hound Smooth"/>
    <n v="83"/>
    <n v="1.9"/>
    <n v="1.9"/>
  </r>
  <r>
    <x v="0"/>
    <d v="2021-02-20T00:00:00"/>
    <s v="Zone 5 - Winston"/>
    <x v="202"/>
    <x v="171"/>
    <x v="135"/>
    <x v="3"/>
    <x v="9"/>
    <m/>
    <s v="Shark Cow / Sevengill"/>
    <n v="117"/>
    <n v="20.100000000000001"/>
    <n v="20.100000000000001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4"/>
    <x v="173"/>
    <x v="135"/>
    <x v="2"/>
    <x v="9"/>
    <m/>
    <s v="Shark Soupfin"/>
    <n v="75"/>
    <n v="5.5"/>
    <n v="5.5"/>
  </r>
  <r>
    <x v="0"/>
    <d v="2021-02-20T00:00:00"/>
    <s v="Zone 5 - Winston"/>
    <x v="204"/>
    <x v="173"/>
    <x v="135"/>
    <x v="2"/>
    <x v="9"/>
    <m/>
    <s v="Shark Soupfin"/>
    <n v="62"/>
    <n v="3.5"/>
    <n v="3.5"/>
  </r>
  <r>
    <x v="0"/>
    <d v="2021-02-20T00:00:00"/>
    <s v="Zone 5 - Winston"/>
    <x v="205"/>
    <x v="174"/>
    <x v="136"/>
    <x v="8"/>
    <x v="9"/>
    <m/>
    <s v="Shark Spotted Gully"/>
    <n v="76"/>
    <n v="1.7"/>
    <n v="1.7"/>
  </r>
  <r>
    <x v="0"/>
    <d v="2021-02-20T00:00:00"/>
    <s v="Zone 5 - Winston"/>
    <x v="205"/>
    <x v="174"/>
    <x v="136"/>
    <x v="8"/>
    <x v="9"/>
    <m/>
    <s v="Shark Spotted Gully"/>
    <n v="119"/>
    <n v="7.9"/>
    <n v="7.9"/>
  </r>
  <r>
    <x v="0"/>
    <d v="2021-02-20T00:00:00"/>
    <s v="Zone 5 - Winston"/>
    <x v="206"/>
    <x v="175"/>
    <x v="137"/>
    <x v="2"/>
    <x v="9"/>
    <m/>
    <s v="Shark Spotted Gully"/>
    <n v="144"/>
    <n v="15.1"/>
    <n v="15.1"/>
  </r>
  <r>
    <x v="0"/>
    <d v="2021-02-20T00:00:00"/>
    <s v="Zone 5 - Winston"/>
    <x v="206"/>
    <x v="175"/>
    <x v="137"/>
    <x v="2"/>
    <x v="9"/>
    <m/>
    <s v="Shark Spotted Gully"/>
    <n v="121"/>
    <n v="8.3000000000000007"/>
    <n v="8.3000000000000007"/>
  </r>
  <r>
    <x v="0"/>
    <d v="2021-02-20T00:00:00"/>
    <s v="Zone 5 - Winston"/>
    <x v="206"/>
    <x v="175"/>
    <x v="137"/>
    <x v="2"/>
    <x v="9"/>
    <m/>
    <m/>
    <m/>
    <s v=""/>
    <s v=""/>
  </r>
  <r>
    <x v="0"/>
    <d v="2021-02-20T00:00:00"/>
    <s v="Zone 5 - Winston"/>
    <x v="206"/>
    <x v="175"/>
    <x v="137"/>
    <x v="2"/>
    <x v="9"/>
    <m/>
    <s v="Shark Spotted Gully"/>
    <n v="116"/>
    <n v="7.2"/>
    <n v="7.2"/>
  </r>
  <r>
    <x v="0"/>
    <d v="2021-02-20T00:00:00"/>
    <s v="Zone 5 - Winston"/>
    <x v="206"/>
    <x v="175"/>
    <x v="137"/>
    <x v="2"/>
    <x v="9"/>
    <m/>
    <s v="Shark Spotted Gully"/>
    <n v="137"/>
    <n v="12.8"/>
    <n v="12.8"/>
  </r>
  <r>
    <x v="0"/>
    <d v="2021-02-20T00:00:00"/>
    <s v="Zone 5 - Winston"/>
    <x v="206"/>
    <x v="175"/>
    <x v="137"/>
    <x v="2"/>
    <x v="9"/>
    <m/>
    <s v="Shark Cow / Sevengill"/>
    <n v="129"/>
    <n v="27.6"/>
    <n v="27.6"/>
  </r>
  <r>
    <x v="0"/>
    <d v="2021-02-20T00:00:00"/>
    <s v="Zone 5 - Winston"/>
    <x v="207"/>
    <x v="7"/>
    <x v="138"/>
    <x v="5"/>
    <x v="9"/>
    <s v="Kob"/>
    <m/>
    <n v="48"/>
    <n v="1.1000000000000001"/>
    <n v="1.1000000000000001"/>
  </r>
  <r>
    <x v="0"/>
    <d v="2021-02-20T00:00:00"/>
    <s v="Zone 5 - Winston"/>
    <x v="208"/>
    <x v="149"/>
    <x v="42"/>
    <x v="5"/>
    <x v="10"/>
    <m/>
    <s v="Shark Hound Smooth"/>
    <n v="84"/>
    <n v="2"/>
    <n v="2"/>
  </r>
  <r>
    <x v="0"/>
    <d v="2021-02-20T00:00:00"/>
    <s v="Zone 5 - Winston"/>
    <x v="208"/>
    <x v="149"/>
    <x v="42"/>
    <x v="5"/>
    <x v="10"/>
    <m/>
    <m/>
    <m/>
    <s v=""/>
    <s v=""/>
  </r>
  <r>
    <x v="0"/>
    <d v="2021-02-20T00:00:00"/>
    <s v="Zone 5 - Winston"/>
    <x v="208"/>
    <x v="149"/>
    <x v="42"/>
    <x v="5"/>
    <x v="10"/>
    <m/>
    <s v="Shark Cow / Sevengill"/>
    <n v="128"/>
    <n v="26.9"/>
    <n v="26.9"/>
  </r>
  <r>
    <x v="0"/>
    <d v="2021-02-20T00:00:00"/>
    <s v="Zone 5 - Winston"/>
    <x v="209"/>
    <x v="176"/>
    <x v="40"/>
    <x v="7"/>
    <x v="10"/>
    <m/>
    <m/>
    <m/>
    <s v=""/>
    <s v=""/>
  </r>
  <r>
    <x v="0"/>
    <d v="2021-02-20T00:00:00"/>
    <s v="Zone 5 - Winston"/>
    <x v="210"/>
    <x v="9"/>
    <x v="50"/>
    <x v="1"/>
    <x v="10"/>
    <m/>
    <s v="Shark Spotted Gully"/>
    <n v="126"/>
    <n v="9.6"/>
    <n v="9.6"/>
  </r>
  <r>
    <x v="0"/>
    <d v="2021-02-20T00:00:00"/>
    <s v="Zone 5 - Winston"/>
    <x v="210"/>
    <x v="9"/>
    <x v="50"/>
    <x v="1"/>
    <x v="10"/>
    <m/>
    <s v="Shark Spotted Gully"/>
    <n v="137"/>
    <n v="12.8"/>
    <n v="12.8"/>
  </r>
  <r>
    <x v="0"/>
    <d v="2021-02-20T00:00:00"/>
    <s v="Zone 5 - Winston"/>
    <x v="210"/>
    <x v="9"/>
    <x v="50"/>
    <x v="1"/>
    <x v="10"/>
    <m/>
    <s v="Skate Spearnose"/>
    <n v="118"/>
    <n v="15"/>
    <n v="15"/>
  </r>
  <r>
    <x v="0"/>
    <d v="2021-02-20T00:00:00"/>
    <s v="Zone 5 - Winston"/>
    <x v="211"/>
    <x v="177"/>
    <x v="139"/>
    <x v="8"/>
    <x v="10"/>
    <m/>
    <s v="Shark Spotted Gully"/>
    <n v="155"/>
    <n v="19.5"/>
    <n v="19.5"/>
  </r>
  <r>
    <x v="0"/>
    <d v="2021-02-20T00:00:00"/>
    <s v="Zone 5 - Winston"/>
    <x v="212"/>
    <x v="178"/>
    <x v="140"/>
    <x v="5"/>
    <x v="10"/>
    <m/>
    <m/>
    <m/>
    <s v=""/>
    <s v=""/>
  </r>
  <r>
    <x v="0"/>
    <d v="2021-02-20T00:00:00"/>
    <s v="Zone 5 - Winston"/>
    <x v="213"/>
    <x v="179"/>
    <x v="141"/>
    <x v="1"/>
    <x v="10"/>
    <m/>
    <s v="Shark Spotted Gully"/>
    <n v="66"/>
    <n v="1"/>
    <n v="1"/>
  </r>
  <r>
    <x v="0"/>
    <d v="2021-02-20T00:00:00"/>
    <s v="Zone 5 - Winston"/>
    <x v="213"/>
    <x v="179"/>
    <x v="141"/>
    <x v="1"/>
    <x v="10"/>
    <s v="Kob"/>
    <m/>
    <n v="72"/>
    <n v="3.9"/>
    <n v="3.9"/>
  </r>
  <r>
    <x v="0"/>
    <d v="2021-02-20T00:00:00"/>
    <s v="Zone 5 - Winston"/>
    <x v="214"/>
    <x v="9"/>
    <x v="142"/>
    <x v="1"/>
    <x v="10"/>
    <m/>
    <s v="Shark Spotted Gully"/>
    <n v="125"/>
    <n v="9.3000000000000007"/>
    <n v="9.3000000000000007"/>
  </r>
  <r>
    <x v="0"/>
    <d v="2021-02-20T00:00:00"/>
    <s v="Zone 5 - Winston"/>
    <x v="214"/>
    <x v="9"/>
    <x v="142"/>
    <x v="1"/>
    <x v="10"/>
    <m/>
    <s v="Shark Spotted Gully"/>
    <n v="143"/>
    <n v="14.8"/>
    <n v="14.8"/>
  </r>
  <r>
    <x v="0"/>
    <d v="2021-02-20T00:00:00"/>
    <s v="Zone 5 - Winston"/>
    <x v="215"/>
    <x v="180"/>
    <x v="143"/>
    <x v="2"/>
    <x v="10"/>
    <m/>
    <s v="Shark Spotted Gully"/>
    <n v="116"/>
    <n v="7.2"/>
    <n v="7.2"/>
  </r>
  <r>
    <x v="0"/>
    <d v="2021-02-20T00:00:00"/>
    <s v="Zone 5 - Winston"/>
    <x v="215"/>
    <x v="180"/>
    <x v="143"/>
    <x v="2"/>
    <x v="10"/>
    <m/>
    <s v="Shark Spotted Gully"/>
    <n v="153"/>
    <n v="18.600000000000001"/>
    <n v="18.600000000000001"/>
  </r>
  <r>
    <x v="0"/>
    <d v="2021-02-20T00:00:00"/>
    <s v="Zone 5 - Winston"/>
    <x v="215"/>
    <x v="180"/>
    <x v="143"/>
    <x v="2"/>
    <x v="10"/>
    <m/>
    <s v="Shark Spotted Gully"/>
    <n v="121"/>
    <n v="8.3000000000000007"/>
    <n v="8.3000000000000007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52"/>
    <n v="18.2"/>
    <n v="18.2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07"/>
    <n v="5.5"/>
    <n v="5.5"/>
  </r>
  <r>
    <x v="0"/>
    <d v="2021-02-20T00:00:00"/>
    <s v="Zone 5 - Winston"/>
    <x v="216"/>
    <x v="181"/>
    <x v="144"/>
    <x v="1"/>
    <x v="10"/>
    <m/>
    <s v="Shark Spotted Gully"/>
    <n v="150"/>
    <n v="17.399999999999999"/>
    <n v="17.399999999999999"/>
  </r>
  <r>
    <x v="0"/>
    <d v="2021-02-20T00:00:00"/>
    <s v="Zone 5 - Winston"/>
    <x v="217"/>
    <x v="10"/>
    <x v="72"/>
    <x v="8"/>
    <x v="10"/>
    <m/>
    <s v="Shark Hound Smooth"/>
    <n v="101"/>
    <n v="3.8"/>
    <n v="3.8"/>
  </r>
  <r>
    <x v="0"/>
    <d v="2021-02-20T00:00:00"/>
    <s v="Zone 5 - Winston"/>
    <x v="217"/>
    <x v="10"/>
    <x v="72"/>
    <x v="8"/>
    <x v="10"/>
    <m/>
    <s v="Shark Hound Smooth"/>
    <n v="81"/>
    <n v="1.8"/>
    <n v="1.8"/>
  </r>
  <r>
    <x v="0"/>
    <d v="2021-02-20T00:00:00"/>
    <s v="Zone 5 - Winston"/>
    <x v="217"/>
    <x v="10"/>
    <x v="72"/>
    <x v="8"/>
    <x v="10"/>
    <m/>
    <s v="Skate Spearnose"/>
    <n v="108"/>
    <n v="11.3"/>
    <n v="11.3"/>
  </r>
  <r>
    <x v="0"/>
    <d v="2021-02-20T00:00:00"/>
    <s v="Zone 5 - Winston"/>
    <x v="218"/>
    <x v="182"/>
    <x v="72"/>
    <x v="1"/>
    <x v="10"/>
    <m/>
    <s v="Shark Spotted Gully"/>
    <n v="142"/>
    <n v="14.4"/>
    <n v="14.4"/>
  </r>
  <r>
    <x v="0"/>
    <d v="2021-02-20T00:00:00"/>
    <s v="Zone 5 - Winston"/>
    <x v="218"/>
    <x v="182"/>
    <x v="72"/>
    <x v="1"/>
    <x v="10"/>
    <m/>
    <s v="Shark Spotted Gully"/>
    <n v="110"/>
    <n v="6"/>
    <n v="6"/>
  </r>
  <r>
    <x v="0"/>
    <d v="2021-02-20T00:00:00"/>
    <s v="Zone 5 - Winston"/>
    <x v="218"/>
    <x v="182"/>
    <x v="72"/>
    <x v="1"/>
    <x v="10"/>
    <m/>
    <s v="Shark Spotted Gully"/>
    <n v="154"/>
    <n v="19.100000000000001"/>
    <n v="19.100000000000001"/>
  </r>
  <r>
    <x v="0"/>
    <d v="2021-02-20T00:00:00"/>
    <s v="Zone 5 - Winston"/>
    <x v="218"/>
    <x v="182"/>
    <x v="72"/>
    <x v="1"/>
    <x v="10"/>
    <m/>
    <s v="Shark Spotted Gully"/>
    <n v="147"/>
    <n v="16.2"/>
    <n v="16.2"/>
  </r>
  <r>
    <x v="0"/>
    <d v="2021-02-20T00:00:00"/>
    <s v="Zone 5 - Winston"/>
    <x v="218"/>
    <x v="182"/>
    <x v="72"/>
    <x v="1"/>
    <x v="10"/>
    <m/>
    <s v="Shark Spotted Gully"/>
    <n v="161"/>
    <n v="22.2"/>
    <n v="22.2"/>
  </r>
  <r>
    <x v="0"/>
    <d v="2021-02-20T00:00:00"/>
    <s v="Zone 5 - Winston"/>
    <x v="219"/>
    <x v="183"/>
    <x v="144"/>
    <x v="4"/>
    <x v="10"/>
    <m/>
    <s v="Shark Spotted Gully"/>
    <n v="97"/>
    <n v="3.9"/>
    <n v="3.9"/>
  </r>
  <r>
    <x v="0"/>
    <d v="2021-02-20T00:00:00"/>
    <s v="Zone 5 - Winston"/>
    <x v="220"/>
    <x v="7"/>
    <x v="145"/>
    <x v="1"/>
    <x v="11"/>
    <m/>
    <s v="Shark Spotted Gully"/>
    <n v="149"/>
    <n v="17"/>
    <n v="17"/>
  </r>
  <r>
    <x v="0"/>
    <d v="2021-02-20T00:00:00"/>
    <s v="Zone 5 - Winston"/>
    <x v="220"/>
    <x v="7"/>
    <x v="145"/>
    <x v="1"/>
    <x v="11"/>
    <m/>
    <s v="Shark Hound Smooth"/>
    <n v="111"/>
    <n v="5.3"/>
    <n v="5.3"/>
  </r>
  <r>
    <x v="0"/>
    <d v="2021-02-20T00:00:00"/>
    <s v="Zone 5 - Winston"/>
    <x v="221"/>
    <x v="116"/>
    <x v="146"/>
    <x v="5"/>
    <x v="11"/>
    <m/>
    <s v="Shark Spotted Gully"/>
    <n v="156"/>
    <n v="19.899999999999999"/>
    <n v="19.899999999999999"/>
  </r>
  <r>
    <x v="0"/>
    <d v="2021-02-20T00:00:00"/>
    <s v="Zone 5 - Winston"/>
    <x v="222"/>
    <x v="10"/>
    <x v="147"/>
    <x v="1"/>
    <x v="11"/>
    <m/>
    <m/>
    <m/>
    <s v=""/>
    <s v=""/>
  </r>
  <r>
    <x v="0"/>
    <d v="2021-02-20T00:00:00"/>
    <s v="Zone 5 - Winston"/>
    <x v="223"/>
    <x v="184"/>
    <x v="148"/>
    <x v="4"/>
    <x v="11"/>
    <m/>
    <s v="Shark Spotted Gully"/>
    <n v="101"/>
    <n v="4.5"/>
    <n v="4.5"/>
  </r>
  <r>
    <x v="0"/>
    <d v="2021-02-20T00:00:00"/>
    <s v="Zone 5 - Winston"/>
    <x v="224"/>
    <x v="185"/>
    <x v="50"/>
    <x v="1"/>
    <x v="11"/>
    <m/>
    <s v="Shark Hound Smooth"/>
    <n v="101"/>
    <n v="3.8"/>
    <n v="3.8"/>
  </r>
  <r>
    <x v="0"/>
    <d v="2021-02-20T00:00:00"/>
    <s v="Zone 5 - Winston"/>
    <x v="224"/>
    <x v="185"/>
    <x v="50"/>
    <x v="1"/>
    <x v="11"/>
    <m/>
    <s v="Shark Hound Smooth"/>
    <n v="89"/>
    <n v="2.5"/>
    <n v="2.5"/>
  </r>
  <r>
    <x v="0"/>
    <d v="2021-02-20T00:00:00"/>
    <s v="Zone 5 - Winston"/>
    <x v="225"/>
    <x v="186"/>
    <x v="53"/>
    <x v="1"/>
    <x v="11"/>
    <m/>
    <s v="Shark Hound Smooth"/>
    <n v="78"/>
    <n v="1.5"/>
    <n v="1.5"/>
  </r>
  <r>
    <x v="0"/>
    <d v="2021-02-20T00:00:00"/>
    <s v="Zone 5 - Winston"/>
    <x v="225"/>
    <x v="186"/>
    <x v="53"/>
    <x v="1"/>
    <x v="11"/>
    <m/>
    <s v="Shark Spotted Gully"/>
    <n v="105"/>
    <n v="5.0999999999999996"/>
    <n v="5.0999999999999996"/>
  </r>
  <r>
    <x v="0"/>
    <d v="2021-02-20T00:00:00"/>
    <s v="Zone 5 - Winston"/>
    <x v="225"/>
    <x v="186"/>
    <x v="53"/>
    <x v="1"/>
    <x v="11"/>
    <m/>
    <s v="Shark Spotted Gully"/>
    <n v="112"/>
    <n v="6.4"/>
    <n v="6.4"/>
  </r>
  <r>
    <x v="0"/>
    <d v="2021-02-20T00:00:00"/>
    <s v="Zone 5 - Winston"/>
    <x v="225"/>
    <x v="186"/>
    <x v="53"/>
    <x v="1"/>
    <x v="11"/>
    <m/>
    <s v="Shark Spotted Gully"/>
    <n v="157"/>
    <n v="20.399999999999999"/>
    <n v="20.399999999999999"/>
  </r>
  <r>
    <x v="0"/>
    <d v="2021-02-20T00:00:00"/>
    <s v="Zone 5 - Winston"/>
    <x v="226"/>
    <x v="10"/>
    <x v="149"/>
    <x v="1"/>
    <x v="11"/>
    <s v="Kob"/>
    <m/>
    <n v="43"/>
    <n v="0.8"/>
    <n v="0.8"/>
  </r>
  <r>
    <x v="0"/>
    <d v="2021-02-20T00:00:00"/>
    <s v="Zone 5 - Winston"/>
    <x v="226"/>
    <x v="10"/>
    <x v="149"/>
    <x v="1"/>
    <x v="11"/>
    <s v="Kob"/>
    <m/>
    <n v="42"/>
    <n v="0.8"/>
    <n v="0.8"/>
  </r>
  <r>
    <x v="0"/>
    <d v="2021-02-20T00:00:00"/>
    <s v="Zone 5 - Winston"/>
    <x v="226"/>
    <x v="10"/>
    <x v="149"/>
    <x v="1"/>
    <x v="11"/>
    <s v="Blacktail"/>
    <m/>
    <n v="30"/>
    <n v="0.8"/>
    <n v="0.8"/>
  </r>
  <r>
    <x v="0"/>
    <d v="2021-02-20T00:00:00"/>
    <s v="Zone 5 - Winston"/>
    <x v="226"/>
    <x v="10"/>
    <x v="149"/>
    <x v="1"/>
    <x v="11"/>
    <m/>
    <s v="Guitarfish - Lesser"/>
    <n v="85"/>
    <n v="2.2000000000000002"/>
    <n v="2.2000000000000002"/>
  </r>
  <r>
    <x v="0"/>
    <d v="2021-02-20T00:00:00"/>
    <s v="Zone 5 - Winston"/>
    <x v="227"/>
    <x v="187"/>
    <x v="150"/>
    <x v="4"/>
    <x v="11"/>
    <s v="Kob"/>
    <m/>
    <n v="44"/>
    <n v="0.9"/>
    <n v="0.9"/>
  </r>
  <r>
    <x v="0"/>
    <d v="2021-02-20T00:00:00"/>
    <s v="Zone 5 - Winston"/>
    <x v="228"/>
    <x v="188"/>
    <x v="121"/>
    <x v="1"/>
    <x v="11"/>
    <s v="Kob"/>
    <m/>
    <n v="44"/>
    <n v="0.9"/>
    <n v="0.9"/>
  </r>
  <r>
    <x v="0"/>
    <d v="2021-02-20T00:00:00"/>
    <s v="Zone 5 - Winston"/>
    <x v="228"/>
    <x v="188"/>
    <x v="121"/>
    <x v="1"/>
    <x v="11"/>
    <m/>
    <s v="Guitarfish - Lesser"/>
    <n v="76"/>
    <n v="1.6"/>
    <n v="1.6"/>
  </r>
  <r>
    <x v="0"/>
    <d v="2021-02-20T00:00:00"/>
    <s v="Zone 5 - Winston"/>
    <x v="229"/>
    <x v="189"/>
    <x v="30"/>
    <x v="1"/>
    <x v="11"/>
    <m/>
    <s v="Shark Spotted Gully"/>
    <n v="138"/>
    <n v="13.1"/>
    <n v="13.1"/>
  </r>
  <r>
    <x v="0"/>
    <d v="2021-02-20T00:00:00"/>
    <s v="Zone 5 - Winston"/>
    <x v="229"/>
    <x v="189"/>
    <x v="30"/>
    <x v="1"/>
    <x v="11"/>
    <m/>
    <s v="Shark Spotted Gully"/>
    <n v="106"/>
    <n v="5.3"/>
    <n v="5.3"/>
  </r>
  <r>
    <x v="0"/>
    <d v="2021-02-20T00:00:00"/>
    <s v="Zone 5 - Winston"/>
    <x v="229"/>
    <x v="189"/>
    <x v="30"/>
    <x v="1"/>
    <x v="11"/>
    <m/>
    <s v="Shark Spotted Gully"/>
    <n v="148"/>
    <n v="16.600000000000001"/>
    <n v="16.600000000000001"/>
  </r>
  <r>
    <x v="0"/>
    <d v="2021-02-20T00:00:00"/>
    <s v="Zone 5 - Winston"/>
    <x v="229"/>
    <x v="189"/>
    <x v="30"/>
    <x v="1"/>
    <x v="11"/>
    <m/>
    <s v="Shark Spotted Gully"/>
    <n v="103"/>
    <n v="4.8"/>
    <n v="4.8"/>
  </r>
  <r>
    <x v="0"/>
    <d v="2021-02-20T00:00:00"/>
    <s v="Zone 5 - Winston"/>
    <x v="229"/>
    <x v="189"/>
    <x v="30"/>
    <x v="1"/>
    <x v="11"/>
    <m/>
    <s v="Shark Spotted Gully"/>
    <n v="102"/>
    <n v="4.5999999999999996"/>
    <n v="4.5999999999999996"/>
  </r>
  <r>
    <x v="0"/>
    <d v="2021-02-20T00:00:00"/>
    <s v="Zone 5 - Winston"/>
    <x v="229"/>
    <x v="189"/>
    <x v="30"/>
    <x v="1"/>
    <x v="11"/>
    <m/>
    <s v="Shark Spotted Gully"/>
    <n v="147"/>
    <n v="16.2"/>
    <n v="16.2"/>
  </r>
  <r>
    <x v="0"/>
    <d v="2021-02-20T00:00:00"/>
    <s v="Zone 5 - Winston"/>
    <x v="229"/>
    <x v="189"/>
    <x v="30"/>
    <x v="1"/>
    <x v="11"/>
    <m/>
    <s v="Shark Spotted Gully"/>
    <n v="108"/>
    <n v="5.6"/>
    <n v="5.6"/>
  </r>
  <r>
    <x v="0"/>
    <d v="2021-02-20T00:00:00"/>
    <s v="Zone 5 - Winston"/>
    <x v="229"/>
    <x v="189"/>
    <x v="30"/>
    <x v="1"/>
    <x v="11"/>
    <m/>
    <s v="Shark Spotted Gully"/>
    <n v="79"/>
    <n v="1.9"/>
    <n v="1.9"/>
  </r>
  <r>
    <x v="0"/>
    <d v="2021-02-20T00:00:00"/>
    <s v="Zone 5 - Winston"/>
    <x v="229"/>
    <x v="189"/>
    <x v="30"/>
    <x v="1"/>
    <x v="11"/>
    <m/>
    <s v="Shark Spotted Gully"/>
    <n v="135"/>
    <n v="12.1"/>
    <n v="12.1"/>
  </r>
  <r>
    <x v="0"/>
    <d v="2021-02-20T00:00:00"/>
    <s v="Zone 5 - Winston"/>
    <x v="229"/>
    <x v="189"/>
    <x v="30"/>
    <x v="1"/>
    <x v="11"/>
    <m/>
    <s v="Shark Spotted Gully"/>
    <n v="116"/>
    <n v="7.2"/>
    <n v="7.2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s v="Kob"/>
    <m/>
    <n v="46"/>
    <n v="1"/>
    <n v="1"/>
  </r>
  <r>
    <x v="0"/>
    <d v="2021-02-20T00:00:00"/>
    <s v="Zone 5 - Winston"/>
    <x v="230"/>
    <x v="115"/>
    <x v="151"/>
    <x v="1"/>
    <x v="11"/>
    <s v="Blacktail"/>
    <m/>
    <n v="28"/>
    <n v="0.6"/>
    <n v="0.6"/>
  </r>
  <r>
    <x v="0"/>
    <d v="2021-02-20T00:00:00"/>
    <s v="Zone 5 - Winston"/>
    <x v="231"/>
    <x v="49"/>
    <x v="45"/>
    <x v="5"/>
    <x v="11"/>
    <s v="Kob"/>
    <m/>
    <n v="45"/>
    <n v="0.9"/>
    <n v="0.9"/>
  </r>
  <r>
    <x v="0"/>
    <d v="2021-02-20T00:00:00"/>
    <s v="Zone 5 - Winston"/>
    <x v="232"/>
    <x v="7"/>
    <x v="152"/>
    <x v="1"/>
    <x v="11"/>
    <m/>
    <s v="Shark Hound Smooth"/>
    <n v="102"/>
    <n v="4"/>
    <n v="4"/>
  </r>
  <r>
    <x v="0"/>
    <d v="2021-02-20T00:00:00"/>
    <s v="Zone 5 - Winston"/>
    <x v="233"/>
    <x v="190"/>
    <x v="152"/>
    <x v="8"/>
    <x v="11"/>
    <m/>
    <s v="Elephantfish"/>
    <n v="76"/>
    <n v="3.5"/>
    <n v="3.5"/>
  </r>
  <r>
    <x v="0"/>
    <d v="2021-02-20T00:00:00"/>
    <s v="Zone 5 - Winston"/>
    <x v="234"/>
    <x v="191"/>
    <x v="153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Elephantfish"/>
    <n v="84"/>
    <n v="4.7"/>
    <n v="4.7"/>
  </r>
  <r>
    <x v="0"/>
    <d v="2021-02-20T00:00:00"/>
    <s v="Zone 5 - Winston"/>
    <x v="235"/>
    <x v="31"/>
    <x v="18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Shark Cow / Sevengill"/>
    <n v="154"/>
    <n v="49.4"/>
    <n v="49.4"/>
  </r>
  <r>
    <x v="0"/>
    <d v="2021-02-20T00:00:00"/>
    <s v="Zone 5 - Winston"/>
    <x v="236"/>
    <x v="192"/>
    <x v="18"/>
    <x v="1"/>
    <x v="12"/>
    <m/>
    <s v="Shark Spotted Gully"/>
    <n v="66"/>
    <n v="1"/>
    <n v="1"/>
  </r>
  <r>
    <x v="0"/>
    <d v="2021-02-20T00:00:00"/>
    <s v="Zone 5 - Winston"/>
    <x v="237"/>
    <x v="91"/>
    <x v="18"/>
    <x v="1"/>
    <x v="12"/>
    <m/>
    <m/>
    <m/>
    <s v=""/>
    <s v=""/>
  </r>
  <r>
    <x v="0"/>
    <d v="2021-02-20T00:00:00"/>
    <s v="Zone 5 - Winston"/>
    <x v="238"/>
    <x v="110"/>
    <x v="154"/>
    <x v="1"/>
    <x v="12"/>
    <m/>
    <s v="Shark Spotted Gully"/>
    <n v="101"/>
    <n v="4.5"/>
    <n v="4.5"/>
  </r>
  <r>
    <x v="0"/>
    <d v="2021-02-20T00:00:00"/>
    <s v="Zone 5 - Winston"/>
    <x v="238"/>
    <x v="110"/>
    <x v="154"/>
    <x v="1"/>
    <x v="12"/>
    <m/>
    <s v="Shark Spotted Gully"/>
    <n v="83"/>
    <n v="2.2999999999999998"/>
    <n v="2.2999999999999998"/>
  </r>
  <r>
    <x v="0"/>
    <d v="2021-02-20T00:00:00"/>
    <s v="Zone 5 - Winston"/>
    <x v="239"/>
    <x v="193"/>
    <x v="91"/>
    <x v="1"/>
    <x v="12"/>
    <m/>
    <s v="Shark Spotted Gully"/>
    <n v="145"/>
    <n v="15.5"/>
    <n v="15.5"/>
  </r>
  <r>
    <x v="0"/>
    <d v="2021-02-20T00:00:00"/>
    <s v="Zone 5 - Winston"/>
    <x v="240"/>
    <x v="49"/>
    <x v="59"/>
    <x v="5"/>
    <x v="12"/>
    <m/>
    <s v="Shark Spotted Gully"/>
    <n v="105"/>
    <n v="5.0999999999999996"/>
    <n v="5.0999999999999996"/>
  </r>
  <r>
    <x v="0"/>
    <d v="2021-02-20T00:00:00"/>
    <s v="Zone 5 - Winston"/>
    <x v="240"/>
    <x v="49"/>
    <x v="59"/>
    <x v="5"/>
    <x v="12"/>
    <m/>
    <s v="Shark Spotted Gully"/>
    <n v="107"/>
    <n v="5.5"/>
    <n v="5.5"/>
  </r>
  <r>
    <x v="0"/>
    <d v="2021-02-20T00:00:00"/>
    <s v="Zone 5 - Winston"/>
    <x v="240"/>
    <x v="49"/>
    <x v="59"/>
    <x v="5"/>
    <x v="12"/>
    <m/>
    <s v="Shark Spotted Gully"/>
    <n v="111"/>
    <n v="6.2"/>
    <n v="6.2"/>
  </r>
  <r>
    <x v="0"/>
    <d v="2021-02-20T00:00:00"/>
    <s v="Zone 5 - Winston"/>
    <x v="240"/>
    <x v="49"/>
    <x v="59"/>
    <x v="5"/>
    <x v="12"/>
    <m/>
    <s v="Shark Spotted Gully"/>
    <n v="140"/>
    <n v="13.7"/>
    <n v="13.7"/>
  </r>
  <r>
    <x v="0"/>
    <d v="2021-02-20T00:00:00"/>
    <s v="Zone 5 - Winston"/>
    <x v="241"/>
    <x v="194"/>
    <x v="2"/>
    <x v="1"/>
    <x v="12"/>
    <m/>
    <s v="Shark Hound Smooth"/>
    <n v="100"/>
    <n v="3.7"/>
    <n v="3.7"/>
  </r>
  <r>
    <x v="0"/>
    <d v="2021-02-20T00:00:00"/>
    <s v="Zone 5 - Winston"/>
    <x v="242"/>
    <x v="9"/>
    <x v="155"/>
    <x v="1"/>
    <x v="12"/>
    <m/>
    <s v="Shark Spotted Gully"/>
    <n v="168"/>
    <n v="25.7"/>
    <n v="25.7"/>
  </r>
  <r>
    <x v="0"/>
    <d v="2021-02-20T00:00:00"/>
    <s v="Zone 5 - Winston"/>
    <x v="243"/>
    <x v="195"/>
    <x v="156"/>
    <x v="5"/>
    <x v="12"/>
    <m/>
    <s v="Shark Hound Smooth"/>
    <n v="116"/>
    <n v="6.2"/>
    <n v="6.2"/>
  </r>
  <r>
    <x v="0"/>
    <d v="2021-02-20T00:00:00"/>
    <s v="Zone 5 - Winston"/>
    <x v="243"/>
    <x v="195"/>
    <x v="156"/>
    <x v="5"/>
    <x v="12"/>
    <m/>
    <s v="Shark Spotted Gully"/>
    <n v="94"/>
    <n v="3.5"/>
    <n v="3.5"/>
  </r>
  <r>
    <x v="0"/>
    <d v="2021-02-20T00:00:00"/>
    <s v="Zone 5 - Winston"/>
    <x v="244"/>
    <x v="196"/>
    <x v="157"/>
    <x v="1"/>
    <x v="12"/>
    <m/>
    <s v="Shark Hound Smooth"/>
    <n v="73"/>
    <n v="1.2"/>
    <n v="1.2"/>
  </r>
  <r>
    <x v="0"/>
    <d v="2021-02-20T00:00:00"/>
    <s v="Zone 5 - Winston"/>
    <x v="244"/>
    <x v="196"/>
    <x v="157"/>
    <x v="1"/>
    <x v="12"/>
    <m/>
    <s v="Shark Spotted Gully"/>
    <n v="150"/>
    <n v="17.399999999999999"/>
    <n v="17.399999999999999"/>
  </r>
  <r>
    <x v="0"/>
    <d v="2021-02-20T00:00:00"/>
    <s v="Zone 5 - Winston"/>
    <x v="245"/>
    <x v="72"/>
    <x v="53"/>
    <x v="1"/>
    <x v="12"/>
    <m/>
    <s v="Shark Spotted Gully"/>
    <n v="148"/>
    <n v="16.600000000000001"/>
    <n v="16.600000000000001"/>
  </r>
  <r>
    <x v="0"/>
    <d v="2021-02-20T00:00:00"/>
    <s v="Zone 5 - Winston"/>
    <x v="245"/>
    <x v="72"/>
    <x v="53"/>
    <x v="1"/>
    <x v="12"/>
    <m/>
    <s v="Shark Spotted Gully"/>
    <n v="126"/>
    <n v="9.6"/>
    <n v="9.6"/>
  </r>
  <r>
    <x v="0"/>
    <d v="2021-02-20T00:00:00"/>
    <s v="Zone 5 - Winston"/>
    <x v="245"/>
    <x v="72"/>
    <x v="53"/>
    <x v="1"/>
    <x v="12"/>
    <m/>
    <s v="Shark Spotted Gully"/>
    <n v="129"/>
    <n v="10.4"/>
    <n v="10.4"/>
  </r>
  <r>
    <x v="0"/>
    <d v="2021-02-20T00:00:00"/>
    <s v="Zone 5 - Winston"/>
    <x v="245"/>
    <x v="72"/>
    <x v="53"/>
    <x v="1"/>
    <x v="12"/>
    <m/>
    <s v="Shark Spotted Gully"/>
    <n v="111"/>
    <n v="6.2"/>
    <n v="6.2"/>
  </r>
  <r>
    <x v="0"/>
    <d v="2021-02-20T00:00:00"/>
    <s v="Zone 5 - Winston"/>
    <x v="245"/>
    <x v="72"/>
    <x v="53"/>
    <x v="1"/>
    <x v="12"/>
    <m/>
    <s v="Skate Spearnose"/>
    <n v="103"/>
    <n v="9.6999999999999993"/>
    <n v="9.6999999999999993"/>
  </r>
  <r>
    <x v="0"/>
    <d v="2021-02-20T00:00:00"/>
    <s v="Zone 5 - Winston"/>
    <x v="246"/>
    <x v="77"/>
    <x v="158"/>
    <x v="5"/>
    <x v="12"/>
    <m/>
    <s v="Shark Spotted Gully"/>
    <n v="65"/>
    <n v="1"/>
    <n v="1"/>
  </r>
  <r>
    <x v="0"/>
    <d v="2021-02-20T00:00:00"/>
    <s v="Zone 5 - Winston"/>
    <x v="246"/>
    <x v="77"/>
    <x v="158"/>
    <x v="5"/>
    <x v="12"/>
    <m/>
    <s v="Shark Spotted Gully"/>
    <n v="143"/>
    <n v="14.8"/>
    <n v="14.8"/>
  </r>
  <r>
    <x v="0"/>
    <d v="2021-02-20T00:00:00"/>
    <s v="Zone 5 - Winston"/>
    <x v="246"/>
    <x v="77"/>
    <x v="158"/>
    <x v="5"/>
    <x v="12"/>
    <s v="Kob"/>
    <m/>
    <n v="41"/>
    <n v="0.7"/>
    <n v="0.7"/>
  </r>
  <r>
    <x v="0"/>
    <d v="2021-02-20T00:00:00"/>
    <s v="Zone 5 - Winston"/>
    <x v="247"/>
    <x v="197"/>
    <x v="158"/>
    <x v="0"/>
    <x v="12"/>
    <s v="Blacktail"/>
    <m/>
    <n v="32"/>
    <n v="1"/>
    <n v="1"/>
  </r>
  <r>
    <x v="0"/>
    <d v="2021-02-20T00:00:00"/>
    <s v="Zone 5 - Winston"/>
    <x v="248"/>
    <x v="198"/>
    <x v="12"/>
    <x v="1"/>
    <x v="12"/>
    <m/>
    <m/>
    <m/>
    <s v=""/>
    <s v=""/>
  </r>
  <r>
    <x v="0"/>
    <d v="2021-02-20T00:00:00"/>
    <s v="Zone 5 - Winston"/>
    <x v="249"/>
    <x v="199"/>
    <x v="44"/>
    <x v="8"/>
    <x v="12"/>
    <m/>
    <s v="Shark Spotted Gully"/>
    <n v="144"/>
    <n v="15.1"/>
    <n v="15.1"/>
  </r>
  <r>
    <x v="0"/>
    <d v="2021-02-20T00:00:00"/>
    <s v="Zone 5 - Winston"/>
    <x v="249"/>
    <x v="199"/>
    <x v="44"/>
    <x v="8"/>
    <x v="12"/>
    <m/>
    <s v="Shark Spotted Gully"/>
    <n v="138"/>
    <n v="13.1"/>
    <n v="13.1"/>
  </r>
  <r>
    <x v="0"/>
    <d v="2021-02-20T00:00:00"/>
    <s v="Zone 5 - Winston"/>
    <x v="249"/>
    <x v="199"/>
    <x v="44"/>
    <x v="8"/>
    <x v="12"/>
    <m/>
    <s v="Elephantfish"/>
    <n v="82"/>
    <n v="4.4000000000000004"/>
    <n v="4.4000000000000004"/>
  </r>
  <r>
    <x v="0"/>
    <d v="2021-02-20T00:00:00"/>
    <s v="Zone 5 - Winston"/>
    <x v="249"/>
    <x v="199"/>
    <x v="44"/>
    <x v="8"/>
    <x v="12"/>
    <m/>
    <s v="Elephantfish"/>
    <n v="84"/>
    <n v="4.7"/>
    <n v="4.7"/>
  </r>
  <r>
    <x v="0"/>
    <d v="2021-02-20T00:00:00"/>
    <s v="Zone 5 - Winston"/>
    <x v="250"/>
    <x v="200"/>
    <x v="159"/>
    <x v="1"/>
    <x v="13"/>
    <m/>
    <s v="Shark Spotted Gully"/>
    <n v="102"/>
    <n v="4.5999999999999996"/>
    <n v="4.5999999999999996"/>
  </r>
  <r>
    <x v="0"/>
    <d v="2021-02-20T00:00:00"/>
    <s v="Zone 5 - Winston"/>
    <x v="250"/>
    <x v="200"/>
    <x v="159"/>
    <x v="1"/>
    <x v="13"/>
    <m/>
    <s v="Shark Spotted Gully"/>
    <n v="114"/>
    <n v="6.8"/>
    <n v="6.8"/>
  </r>
  <r>
    <x v="0"/>
    <d v="2021-02-20T00:00:00"/>
    <s v="Zone 5 - Winston"/>
    <x v="250"/>
    <x v="200"/>
    <x v="159"/>
    <x v="1"/>
    <x v="13"/>
    <m/>
    <s v="Shark Spotted Gully"/>
    <n v="134"/>
    <n v="11.8"/>
    <n v="11.8"/>
  </r>
  <r>
    <x v="0"/>
    <d v="2021-02-20T00:00:00"/>
    <s v="Zone 5 - Winston"/>
    <x v="250"/>
    <x v="200"/>
    <x v="159"/>
    <x v="1"/>
    <x v="13"/>
    <m/>
    <s v="Elephantfish"/>
    <n v="69"/>
    <n v="2.6"/>
    <n v="2.6"/>
  </r>
  <r>
    <x v="0"/>
    <d v="2021-02-20T00:00:00"/>
    <s v="Zone 5 - Winston"/>
    <x v="251"/>
    <x v="111"/>
    <x v="160"/>
    <x v="7"/>
    <x v="13"/>
    <m/>
    <s v="Shark Hound Smooth"/>
    <n v="113"/>
    <n v="5.7"/>
    <n v="5.7"/>
  </r>
  <r>
    <x v="0"/>
    <d v="2021-02-20T00:00:00"/>
    <s v="Zone 5 - Winston"/>
    <x v="251"/>
    <x v="111"/>
    <x v="160"/>
    <x v="7"/>
    <x v="13"/>
    <m/>
    <s v="Shark Hound Smooth"/>
    <n v="92"/>
    <n v="2.8"/>
    <n v="2.8"/>
  </r>
  <r>
    <x v="0"/>
    <d v="2021-02-20T00:00:00"/>
    <s v="Zone 5 - Winston"/>
    <x v="252"/>
    <x v="10"/>
    <x v="161"/>
    <x v="8"/>
    <x v="13"/>
    <m/>
    <s v="Shark Spotted Gully"/>
    <n v="83"/>
    <n v="2.2999999999999998"/>
    <n v="2.2999999999999998"/>
  </r>
  <r>
    <x v="0"/>
    <d v="2021-02-20T00:00:00"/>
    <s v="Zone 5 - Winston"/>
    <x v="253"/>
    <x v="201"/>
    <x v="162"/>
    <x v="5"/>
    <x v="13"/>
    <m/>
    <s v="Elephantfish"/>
    <n v="65"/>
    <n v="2.2000000000000002"/>
    <n v="2.2000000000000002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5"/>
    <x v="203"/>
    <x v="164"/>
    <x v="1"/>
    <x v="13"/>
    <s v="Kob"/>
    <m/>
    <n v="45"/>
    <n v="0.9"/>
    <n v="0.9"/>
  </r>
  <r>
    <x v="0"/>
    <d v="2021-02-20T00:00:00"/>
    <s v="Zone 5 - Winston"/>
    <x v="256"/>
    <x v="138"/>
    <x v="165"/>
    <x v="1"/>
    <x v="13"/>
    <s v="Kob"/>
    <m/>
    <n v="42"/>
    <n v="0.8"/>
    <n v="0.8"/>
  </r>
  <r>
    <x v="0"/>
    <d v="2021-02-20T00:00:00"/>
    <s v="Zone 5 - Winston"/>
    <x v="257"/>
    <x v="194"/>
    <x v="139"/>
    <x v="5"/>
    <x v="13"/>
    <m/>
    <s v="Shark Hound Smooth"/>
    <n v="118"/>
    <n v="6.6"/>
    <n v="6.6"/>
  </r>
  <r>
    <x v="0"/>
    <d v="2021-02-20T00:00:00"/>
    <s v="Zone 5 - Winston"/>
    <x v="257"/>
    <x v="194"/>
    <x v="139"/>
    <x v="5"/>
    <x v="13"/>
    <m/>
    <s v="Shark Hound Smooth"/>
    <n v="110"/>
    <n v="5.2"/>
    <n v="5.2"/>
  </r>
  <r>
    <x v="0"/>
    <d v="2021-02-20T00:00:00"/>
    <s v="Zone 5 - Winston"/>
    <x v="257"/>
    <x v="194"/>
    <x v="139"/>
    <x v="5"/>
    <x v="13"/>
    <m/>
    <s v="Shark Hound Smooth"/>
    <n v="98"/>
    <n v="3.4"/>
    <n v="3.4"/>
  </r>
  <r>
    <x v="0"/>
    <d v="2021-02-20T00:00:00"/>
    <s v="Zone 5 - Winston"/>
    <x v="257"/>
    <x v="194"/>
    <x v="139"/>
    <x v="5"/>
    <x v="13"/>
    <m/>
    <m/>
    <m/>
    <s v=""/>
    <s v=""/>
  </r>
  <r>
    <x v="0"/>
    <d v="2021-02-20T00:00:00"/>
    <s v="Zone 5 - Winston"/>
    <x v="257"/>
    <x v="194"/>
    <x v="139"/>
    <x v="5"/>
    <x v="13"/>
    <m/>
    <s v="Shark Spotted Gully"/>
    <n v="147"/>
    <n v="16.2"/>
    <n v="16.2"/>
  </r>
  <r>
    <x v="0"/>
    <d v="2021-02-20T00:00:00"/>
    <s v="Zone 5 - Winston"/>
    <x v="257"/>
    <x v="194"/>
    <x v="139"/>
    <x v="5"/>
    <x v="13"/>
    <m/>
    <s v="Elephantfish"/>
    <n v="78"/>
    <n v="3.8"/>
    <n v="3.8"/>
  </r>
  <r>
    <x v="0"/>
    <d v="2021-02-20T00:00:00"/>
    <s v="Zone 5 - Winston"/>
    <x v="258"/>
    <x v="204"/>
    <x v="139"/>
    <x v="9"/>
    <x v="13"/>
    <m/>
    <s v="Shark Spotted Gully"/>
    <n v="98"/>
    <n v="4"/>
    <n v="4"/>
  </r>
  <r>
    <x v="0"/>
    <d v="2021-02-20T00:00:00"/>
    <s v="Zone 5 - Winston"/>
    <x v="258"/>
    <x v="204"/>
    <x v="139"/>
    <x v="9"/>
    <x v="13"/>
    <m/>
    <s v="Shark Spotted Gully"/>
    <n v="86"/>
    <n v="2.6"/>
    <n v="2.6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8"/>
    <x v="204"/>
    <x v="139"/>
    <x v="9"/>
    <x v="13"/>
    <m/>
    <s v="Shark Spotted Gully"/>
    <n v="80"/>
    <n v="2"/>
    <n v="2"/>
  </r>
  <r>
    <x v="0"/>
    <d v="2021-02-20T00:00:00"/>
    <s v="Zone 5 - Winston"/>
    <x v="258"/>
    <x v="204"/>
    <x v="139"/>
    <x v="9"/>
    <x v="13"/>
    <m/>
    <s v="Shark Spotted Gully"/>
    <n v="121"/>
    <n v="8.3000000000000007"/>
    <n v="8.3000000000000007"/>
  </r>
  <r>
    <x v="0"/>
    <d v="2021-02-20T00:00:00"/>
    <s v="Zone 5 - Winston"/>
    <x v="258"/>
    <x v="204"/>
    <x v="139"/>
    <x v="9"/>
    <x v="13"/>
    <m/>
    <s v="Shark Spotted Gully"/>
    <n v="111"/>
    <n v="6.2"/>
    <n v="6.2"/>
  </r>
  <r>
    <x v="0"/>
    <d v="2021-02-20T00:00:00"/>
    <s v="Zone 5 - Winston"/>
    <x v="258"/>
    <x v="204"/>
    <x v="139"/>
    <x v="9"/>
    <x v="13"/>
    <m/>
    <s v="Shark Hound Smooth"/>
    <n v="101"/>
    <n v="3.8"/>
    <n v="3.8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9"/>
    <x v="205"/>
    <x v="166"/>
    <x v="1"/>
    <x v="13"/>
    <m/>
    <m/>
    <m/>
    <s v=""/>
    <s v=""/>
  </r>
  <r>
    <x v="0"/>
    <d v="2021-02-20T00:00:00"/>
    <s v="Zone 5 - Winston"/>
    <x v="259"/>
    <x v="205"/>
    <x v="166"/>
    <x v="1"/>
    <x v="13"/>
    <m/>
    <s v="Shark Spotted Gully"/>
    <n v="100"/>
    <n v="4.3"/>
    <n v="4.3"/>
  </r>
  <r>
    <x v="0"/>
    <d v="2021-02-20T00:00:00"/>
    <s v="Zone 5 - Winston"/>
    <x v="259"/>
    <x v="205"/>
    <x v="166"/>
    <x v="1"/>
    <x v="13"/>
    <m/>
    <s v="Shark Hound Smooth"/>
    <n v="101"/>
    <n v="3.8"/>
    <n v="3.8"/>
  </r>
  <r>
    <x v="0"/>
    <d v="2021-02-20T00:00:00"/>
    <s v="Zone 5 - Winston"/>
    <x v="260"/>
    <x v="206"/>
    <x v="166"/>
    <x v="8"/>
    <x v="13"/>
    <m/>
    <s v="Shark Spotted Gully"/>
    <n v="120"/>
    <n v="8.1"/>
    <n v="8.1"/>
  </r>
  <r>
    <x v="0"/>
    <d v="2021-02-20T00:00:00"/>
    <s v="Zone 5 - Winston"/>
    <x v="260"/>
    <x v="206"/>
    <x v="166"/>
    <x v="8"/>
    <x v="13"/>
    <m/>
    <s v="Shark Spotted Gully"/>
    <n v="121"/>
    <n v="8.3000000000000007"/>
    <n v="8.3000000000000007"/>
  </r>
  <r>
    <x v="0"/>
    <d v="2021-02-20T00:00:00"/>
    <s v="Zone 5 - Winston"/>
    <x v="260"/>
    <x v="206"/>
    <x v="166"/>
    <x v="8"/>
    <x v="13"/>
    <m/>
    <s v="Shark Spotted Gully"/>
    <n v="142"/>
    <n v="14.4"/>
    <n v="14.4"/>
  </r>
  <r>
    <x v="0"/>
    <d v="2021-02-20T00:00:00"/>
    <s v="Zone 5 - Winston"/>
    <x v="260"/>
    <x v="206"/>
    <x v="166"/>
    <x v="8"/>
    <x v="13"/>
    <m/>
    <s v="Shark Spotted Gully"/>
    <n v="154"/>
    <n v="19.100000000000001"/>
    <n v="19.100000000000001"/>
  </r>
  <r>
    <x v="0"/>
    <d v="2021-02-20T00:00:00"/>
    <s v="Zone 5 - Winston"/>
    <x v="260"/>
    <x v="206"/>
    <x v="166"/>
    <x v="8"/>
    <x v="13"/>
    <m/>
    <s v="Shark Hound Smooth"/>
    <n v="83"/>
    <n v="1.9"/>
    <n v="1.9"/>
  </r>
  <r>
    <x v="0"/>
    <d v="2021-02-20T00:00:00"/>
    <s v="Zone 5 - Winston"/>
    <x v="260"/>
    <x v="206"/>
    <x v="166"/>
    <x v="8"/>
    <x v="13"/>
    <m/>
    <s v="Skate Spearnose"/>
    <n v="125"/>
    <n v="17.899999999999999"/>
    <n v="17.899999999999999"/>
  </r>
  <r>
    <x v="0"/>
    <d v="2021-02-20T00:00:00"/>
    <s v="Zone 5 - Winston"/>
    <x v="261"/>
    <x v="10"/>
    <x v="167"/>
    <x v="1"/>
    <x v="13"/>
    <m/>
    <m/>
    <m/>
    <s v=""/>
    <s v=""/>
  </r>
  <r>
    <x v="0"/>
    <d v="2021-02-20T00:00:00"/>
    <s v="Zone 5 - Winston"/>
    <x v="261"/>
    <x v="10"/>
    <x v="167"/>
    <x v="1"/>
    <x v="13"/>
    <m/>
    <m/>
    <m/>
    <s v=""/>
    <s v=""/>
  </r>
  <r>
    <x v="1"/>
    <d v="2021-04-17T00:00:00"/>
    <s v="Zone 2 - Jakkals"/>
    <x v="19"/>
    <x v="18"/>
    <x v="12"/>
    <x v="2"/>
    <x v="0"/>
    <m/>
    <s v="Guitarfish - Lesser"/>
    <n v="67"/>
    <n v="1.1000000000000001"/>
    <n v="1.1000000000000001"/>
  </r>
  <r>
    <x v="1"/>
    <d v="2021-04-17T00:00:00"/>
    <s v="Zone 2 - Jakkals"/>
    <x v="9"/>
    <x v="9"/>
    <x v="2"/>
    <x v="1"/>
    <x v="0"/>
    <m/>
    <s v="Shark Spotted Gully"/>
    <n v="148"/>
    <n v="16.600000000000001"/>
    <n v="16.600000000000001"/>
  </r>
  <r>
    <x v="1"/>
    <d v="2021-04-17T00:00:00"/>
    <s v="Zone 2 - Jakkals"/>
    <x v="4"/>
    <x v="4"/>
    <x v="2"/>
    <x v="4"/>
    <x v="0"/>
    <m/>
    <m/>
    <m/>
    <s v=""/>
    <s v=""/>
  </r>
  <r>
    <x v="1"/>
    <d v="2021-04-17T00:00:00"/>
    <s v="Zone 2 - Jakkals"/>
    <x v="12"/>
    <x v="7"/>
    <x v="7"/>
    <x v="2"/>
    <x v="0"/>
    <m/>
    <s v="Shark Hound Smooth"/>
    <n v="80"/>
    <n v="1.7"/>
    <n v="1.7"/>
  </r>
  <r>
    <x v="1"/>
    <d v="2021-04-17T00:00:00"/>
    <s v="Zone 2 - Jakkals"/>
    <x v="18"/>
    <x v="17"/>
    <x v="4"/>
    <x v="7"/>
    <x v="0"/>
    <m/>
    <s v="Shark Soupfin"/>
    <n v="80"/>
    <n v="6.4"/>
    <n v="6.4"/>
  </r>
  <r>
    <x v="1"/>
    <d v="2021-04-17T00:00:00"/>
    <s v="Zone 2 - Jakkals"/>
    <x v="6"/>
    <x v="6"/>
    <x v="4"/>
    <x v="2"/>
    <x v="0"/>
    <m/>
    <s v="Shark Hound Smooth"/>
    <n v="94"/>
    <n v="3"/>
    <n v="3"/>
  </r>
  <r>
    <x v="1"/>
    <d v="2021-04-17T00:00:00"/>
    <s v="Zone 2 - Jakkals"/>
    <x v="20"/>
    <x v="19"/>
    <x v="8"/>
    <x v="5"/>
    <x v="0"/>
    <m/>
    <s v="Ray Bull / Eagle"/>
    <n v="74"/>
    <n v="7.4"/>
    <n v="7.4"/>
  </r>
  <r>
    <x v="1"/>
    <d v="2021-04-17T00:00:00"/>
    <s v="Zone 2 - Jakkals"/>
    <x v="20"/>
    <x v="19"/>
    <x v="8"/>
    <x v="5"/>
    <x v="0"/>
    <s v="Shad"/>
    <m/>
    <n v="42"/>
    <n v="1"/>
    <n v="1"/>
  </r>
  <r>
    <x v="1"/>
    <d v="2021-04-17T00:00:00"/>
    <s v="Zone 2 - Jakkals"/>
    <x v="1"/>
    <x v="1"/>
    <x v="0"/>
    <x v="1"/>
    <x v="0"/>
    <m/>
    <s v="Shark Spotted Gully"/>
    <n v="136"/>
    <n v="12.4"/>
    <n v="12.4"/>
  </r>
  <r>
    <x v="1"/>
    <d v="2021-04-17T00:00:00"/>
    <s v="Zone 2 - Jakkals"/>
    <x v="1"/>
    <x v="1"/>
    <x v="0"/>
    <x v="1"/>
    <x v="0"/>
    <m/>
    <s v="Shark Spotted Gully"/>
    <n v="106"/>
    <n v="5.3"/>
    <n v="5.3"/>
  </r>
  <r>
    <x v="1"/>
    <d v="2021-04-17T00:00:00"/>
    <s v="Zone 2 - Jakkals"/>
    <x v="7"/>
    <x v="7"/>
    <x v="5"/>
    <x v="5"/>
    <x v="0"/>
    <m/>
    <m/>
    <m/>
    <s v=""/>
    <s v=""/>
  </r>
  <r>
    <x v="1"/>
    <d v="2021-04-17T00:00:00"/>
    <s v="Zone 2 - Jakkals"/>
    <x v="8"/>
    <x v="8"/>
    <x v="5"/>
    <x v="6"/>
    <x v="0"/>
    <m/>
    <m/>
    <m/>
    <s v=""/>
    <s v=""/>
  </r>
  <r>
    <x v="1"/>
    <d v="2021-04-17T00:00:00"/>
    <s v="Zone 2 - Jakkals"/>
    <x v="3"/>
    <x v="3"/>
    <x v="1"/>
    <x v="3"/>
    <x v="0"/>
    <m/>
    <s v="Shark Spotted Gully"/>
    <n v="100"/>
    <n v="4.3"/>
    <n v="4.3"/>
  </r>
  <r>
    <x v="1"/>
    <d v="2021-04-17T00:00:00"/>
    <s v="Zone 2 - Jakkals"/>
    <x v="2"/>
    <x v="2"/>
    <x v="1"/>
    <x v="2"/>
    <x v="0"/>
    <m/>
    <s v="Shark Spotted Gully"/>
    <n v="110"/>
    <n v="6"/>
    <n v="6"/>
  </r>
  <r>
    <x v="1"/>
    <d v="2021-04-17T00:00:00"/>
    <s v="Zone 2 - Jakkals"/>
    <x v="262"/>
    <x v="10"/>
    <x v="168"/>
    <x v="8"/>
    <x v="0"/>
    <m/>
    <s v="Ray Blue (Female)"/>
    <n v="36"/>
    <n v="1.8"/>
    <n v="1.8"/>
  </r>
  <r>
    <x v="1"/>
    <d v="2021-04-17T00:00:00"/>
    <s v="Zone 2 - Jakkals"/>
    <x v="0"/>
    <x v="0"/>
    <x v="0"/>
    <x v="0"/>
    <x v="0"/>
    <m/>
    <s v="Catfish - Sea Black"/>
    <n v="40"/>
    <n v="1"/>
    <n v="1"/>
  </r>
  <r>
    <x v="1"/>
    <d v="2021-04-17T00:00:00"/>
    <s v="Zone 2 - Jakkals"/>
    <x v="16"/>
    <x v="15"/>
    <x v="11"/>
    <x v="8"/>
    <x v="0"/>
    <m/>
    <m/>
    <m/>
    <s v=""/>
    <s v=""/>
  </r>
  <r>
    <x v="1"/>
    <d v="2021-04-17T00:00:00"/>
    <s v="Zone 2 - Jakkals"/>
    <x v="10"/>
    <x v="10"/>
    <x v="6"/>
    <x v="2"/>
    <x v="0"/>
    <m/>
    <s v="Shark Hound Smooth"/>
    <n v="88"/>
    <n v="2.4"/>
    <n v="2.4"/>
  </r>
  <r>
    <x v="1"/>
    <d v="2021-04-17T00:00:00"/>
    <s v="Zone 2 - Jakkals"/>
    <x v="263"/>
    <x v="207"/>
    <x v="169"/>
    <x v="5"/>
    <x v="0"/>
    <m/>
    <s v="Shark Spotted Gully"/>
    <n v="91"/>
    <n v="3.1"/>
    <n v="3.1"/>
  </r>
  <r>
    <x v="1"/>
    <d v="2021-04-17T00:00:00"/>
    <s v="Zone 2 - Jakkals"/>
    <x v="263"/>
    <x v="207"/>
    <x v="169"/>
    <x v="5"/>
    <x v="0"/>
    <m/>
    <s v="Shark Spotted Gully"/>
    <n v="90"/>
    <n v="3"/>
    <n v="3"/>
  </r>
  <r>
    <x v="1"/>
    <d v="2021-04-17T00:00:00"/>
    <s v="Zone 2 - Jakkals"/>
    <x v="14"/>
    <x v="13"/>
    <x v="9"/>
    <x v="8"/>
    <x v="0"/>
    <m/>
    <s v="Shark Hound Smooth"/>
    <n v="120"/>
    <n v="7"/>
    <n v="7"/>
  </r>
  <r>
    <x v="1"/>
    <d v="2021-04-17T00:00:00"/>
    <s v="Zone 2 - Jakkals"/>
    <x v="13"/>
    <x v="12"/>
    <x v="8"/>
    <x v="2"/>
    <x v="0"/>
    <m/>
    <s v="Shark Spotted Gully"/>
    <n v="70"/>
    <n v="1.3"/>
    <n v="1.3"/>
  </r>
  <r>
    <x v="1"/>
    <d v="2021-04-17T00:00:00"/>
    <s v="Zone 2 - Jakkals"/>
    <x v="13"/>
    <x v="12"/>
    <x v="8"/>
    <x v="2"/>
    <x v="0"/>
    <m/>
    <s v="Shark Spotted Gully"/>
    <n v="107"/>
    <n v="5.5"/>
    <n v="5.5"/>
  </r>
  <r>
    <x v="1"/>
    <d v="2021-04-17T00:00:00"/>
    <s v="Zone 2 - Jakkals"/>
    <x v="13"/>
    <x v="12"/>
    <x v="8"/>
    <x v="2"/>
    <x v="0"/>
    <m/>
    <s v="Shark Hound Smooth"/>
    <n v="71"/>
    <n v="1.1000000000000001"/>
    <n v="1.1000000000000001"/>
  </r>
  <r>
    <x v="1"/>
    <d v="2021-04-17T00:00:00"/>
    <s v="Zone 2 - Jakkals"/>
    <x v="15"/>
    <x v="14"/>
    <x v="10"/>
    <x v="2"/>
    <x v="0"/>
    <m/>
    <s v="Shark Spotted Gully"/>
    <n v="125"/>
    <n v="9.3000000000000007"/>
    <n v="9.3000000000000007"/>
  </r>
  <r>
    <x v="1"/>
    <d v="2021-04-17T00:00:00"/>
    <s v="Zone 2 - Jakkals"/>
    <x v="15"/>
    <x v="14"/>
    <x v="10"/>
    <x v="2"/>
    <x v="0"/>
    <m/>
    <s v="Shark Spotted Gully"/>
    <n v="87"/>
    <n v="2.7"/>
    <n v="2.7"/>
  </r>
  <r>
    <x v="1"/>
    <d v="2021-04-17T00:00:00"/>
    <s v="Zone 2 - Jakkals"/>
    <x v="81"/>
    <x v="73"/>
    <x v="55"/>
    <x v="1"/>
    <x v="5"/>
    <m/>
    <m/>
    <m/>
    <s v=""/>
    <s v=""/>
  </r>
  <r>
    <x v="1"/>
    <d v="2021-04-17T00:00:00"/>
    <s v="Zone 2 - Jakkals"/>
    <x v="75"/>
    <x v="67"/>
    <x v="26"/>
    <x v="4"/>
    <x v="5"/>
    <m/>
    <m/>
    <m/>
    <s v=""/>
    <s v=""/>
  </r>
  <r>
    <x v="1"/>
    <d v="2021-04-17T00:00:00"/>
    <s v="Zone 2 - Jakkals"/>
    <x v="76"/>
    <x v="68"/>
    <x v="50"/>
    <x v="4"/>
    <x v="5"/>
    <m/>
    <m/>
    <m/>
    <s v=""/>
    <s v=""/>
  </r>
  <r>
    <x v="1"/>
    <d v="2021-04-17T00:00:00"/>
    <s v="Zone 2 - Jakkals"/>
    <x v="86"/>
    <x v="78"/>
    <x v="50"/>
    <x v="2"/>
    <x v="5"/>
    <m/>
    <m/>
    <m/>
    <s v=""/>
    <s v=""/>
  </r>
  <r>
    <x v="1"/>
    <d v="2021-04-17T00:00:00"/>
    <s v="Zone 2 - Jakkals"/>
    <x v="264"/>
    <x v="20"/>
    <x v="59"/>
    <x v="5"/>
    <x v="5"/>
    <m/>
    <m/>
    <m/>
    <s v=""/>
    <s v=""/>
  </r>
  <r>
    <x v="1"/>
    <d v="2021-04-17T00:00:00"/>
    <s v="Zone 2 - Jakkals"/>
    <x v="265"/>
    <x v="51"/>
    <x v="30"/>
    <x v="5"/>
    <x v="5"/>
    <m/>
    <m/>
    <m/>
    <s v=""/>
    <s v=""/>
  </r>
  <r>
    <x v="1"/>
    <d v="2021-04-17T00:00:00"/>
    <s v="Zone 2 - Jakkals"/>
    <x v="266"/>
    <x v="208"/>
    <x v="170"/>
    <x v="2"/>
    <x v="5"/>
    <m/>
    <m/>
    <m/>
    <s v=""/>
    <s v=""/>
  </r>
  <r>
    <x v="1"/>
    <d v="2021-04-17T00:00:00"/>
    <s v="Zone 2 - Jakkals"/>
    <x v="88"/>
    <x v="80"/>
    <x v="60"/>
    <x v="5"/>
    <x v="5"/>
    <m/>
    <m/>
    <m/>
    <s v=""/>
    <s v=""/>
  </r>
  <r>
    <x v="1"/>
    <d v="2021-04-17T00:00:00"/>
    <s v="Zone 2 - Jakkals"/>
    <x v="87"/>
    <x v="79"/>
    <x v="59"/>
    <x v="8"/>
    <x v="5"/>
    <m/>
    <m/>
    <m/>
    <s v=""/>
    <s v=""/>
  </r>
  <r>
    <x v="1"/>
    <d v="2021-04-17T00:00:00"/>
    <s v="Zone 2 - Jakkals"/>
    <x v="82"/>
    <x v="74"/>
    <x v="30"/>
    <x v="1"/>
    <x v="5"/>
    <m/>
    <s v="Shark Spotted Gully"/>
    <n v="98"/>
    <n v="4"/>
    <n v="4"/>
  </r>
  <r>
    <x v="1"/>
    <d v="2021-04-17T00:00:00"/>
    <s v="Zone 2 - Jakkals"/>
    <x v="82"/>
    <x v="74"/>
    <x v="30"/>
    <x v="1"/>
    <x v="5"/>
    <m/>
    <s v="Shark Soupfin"/>
    <n v="72"/>
    <n v="5"/>
    <n v="5"/>
  </r>
  <r>
    <x v="1"/>
    <d v="2021-04-17T00:00:00"/>
    <s v="Zone 2 - Jakkals"/>
    <x v="90"/>
    <x v="82"/>
    <x v="2"/>
    <x v="1"/>
    <x v="5"/>
    <m/>
    <s v="Shark Spotted Gully"/>
    <n v="129"/>
    <n v="10.4"/>
    <n v="10.4"/>
  </r>
  <r>
    <x v="1"/>
    <d v="2021-04-17T00:00:00"/>
    <s v="Zone 2 - Jakkals"/>
    <x v="91"/>
    <x v="10"/>
    <x v="61"/>
    <x v="1"/>
    <x v="5"/>
    <m/>
    <m/>
    <m/>
    <s v=""/>
    <s v=""/>
  </r>
  <r>
    <x v="1"/>
    <d v="2021-04-17T00:00:00"/>
    <s v="Zone 2 - Jakkals"/>
    <x v="80"/>
    <x v="72"/>
    <x v="54"/>
    <x v="1"/>
    <x v="5"/>
    <s v="Shad"/>
    <m/>
    <n v="60"/>
    <n v="2.9"/>
    <n v="2.9"/>
  </r>
  <r>
    <x v="1"/>
    <d v="2021-04-17T00:00:00"/>
    <s v="Zone 2 - Jakkals"/>
    <x v="89"/>
    <x v="81"/>
    <x v="15"/>
    <x v="5"/>
    <x v="5"/>
    <m/>
    <m/>
    <m/>
    <s v=""/>
    <s v=""/>
  </r>
  <r>
    <x v="1"/>
    <d v="2021-04-17T00:00:00"/>
    <s v="Zone 2 - Jakkals"/>
    <x v="92"/>
    <x v="83"/>
    <x v="62"/>
    <x v="1"/>
    <x v="5"/>
    <m/>
    <m/>
    <m/>
    <s v=""/>
    <s v=""/>
  </r>
  <r>
    <x v="1"/>
    <d v="2021-04-17T00:00:00"/>
    <s v="Zone 2 - Jakkals"/>
    <x v="77"/>
    <x v="69"/>
    <x v="51"/>
    <x v="1"/>
    <x v="5"/>
    <m/>
    <m/>
    <m/>
    <s v=""/>
    <s v=""/>
  </r>
  <r>
    <x v="1"/>
    <d v="2021-04-17T00:00:00"/>
    <s v="Zone 2 - Jakkals"/>
    <x v="84"/>
    <x v="76"/>
    <x v="57"/>
    <x v="1"/>
    <x v="5"/>
    <m/>
    <m/>
    <m/>
    <s v=""/>
    <s v=""/>
  </r>
  <r>
    <x v="1"/>
    <d v="2021-04-17T00:00:00"/>
    <s v="Zone 2 - Jakkals"/>
    <x v="79"/>
    <x v="71"/>
    <x v="53"/>
    <x v="8"/>
    <x v="5"/>
    <m/>
    <m/>
    <m/>
    <s v=""/>
    <s v=""/>
  </r>
  <r>
    <x v="1"/>
    <d v="2021-04-17T00:00:00"/>
    <s v="Zone 2 - Jakkals"/>
    <x v="78"/>
    <x v="70"/>
    <x v="52"/>
    <x v="1"/>
    <x v="5"/>
    <m/>
    <m/>
    <m/>
    <s v=""/>
    <s v=""/>
  </r>
  <r>
    <x v="1"/>
    <d v="2021-04-17T00:00:00"/>
    <s v="Zone 2 - Jakkals"/>
    <x v="208"/>
    <x v="149"/>
    <x v="42"/>
    <x v="5"/>
    <x v="10"/>
    <m/>
    <s v="Shark Hound Smooth"/>
    <n v="91"/>
    <n v="2.7"/>
    <n v="2.7"/>
  </r>
  <r>
    <x v="1"/>
    <d v="2021-04-17T00:00:00"/>
    <s v="Zone 2 - Jakkals"/>
    <x v="211"/>
    <x v="177"/>
    <x v="139"/>
    <x v="8"/>
    <x v="10"/>
    <s v="Kob"/>
    <m/>
    <n v="42"/>
    <n v="0.8"/>
    <n v="0.8"/>
  </r>
  <r>
    <x v="1"/>
    <d v="2021-04-17T00:00:00"/>
    <s v="Zone 2 - Jakkals"/>
    <x v="211"/>
    <x v="177"/>
    <x v="139"/>
    <x v="8"/>
    <x v="10"/>
    <s v="Kob"/>
    <m/>
    <n v="40"/>
    <n v="0.7"/>
    <n v="0.7"/>
  </r>
  <r>
    <x v="1"/>
    <d v="2021-04-17T00:00:00"/>
    <s v="Zone 2 - Jakkals"/>
    <x v="267"/>
    <x v="209"/>
    <x v="171"/>
    <x v="2"/>
    <x v="10"/>
    <m/>
    <m/>
    <m/>
    <s v=""/>
    <s v=""/>
  </r>
  <r>
    <x v="1"/>
    <d v="2021-04-17T00:00:00"/>
    <s v="Zone 2 - Jakkals"/>
    <x v="268"/>
    <x v="10"/>
    <x v="172"/>
    <x v="1"/>
    <x v="10"/>
    <s v="Kob"/>
    <m/>
    <n v="40"/>
    <n v="0.7"/>
    <n v="0.7"/>
  </r>
  <r>
    <x v="1"/>
    <d v="2021-04-17T00:00:00"/>
    <s v="Zone 2 - Jakkals"/>
    <x v="268"/>
    <x v="10"/>
    <x v="172"/>
    <x v="1"/>
    <x v="10"/>
    <s v="Kob"/>
    <m/>
    <n v="44"/>
    <n v="0.9"/>
    <n v="0.9"/>
  </r>
  <r>
    <x v="1"/>
    <d v="2021-04-17T00:00:00"/>
    <s v="Zone 2 - Jakkals"/>
    <x v="269"/>
    <x v="210"/>
    <x v="141"/>
    <x v="4"/>
    <x v="10"/>
    <m/>
    <m/>
    <m/>
    <s v=""/>
    <s v=""/>
  </r>
  <r>
    <x v="1"/>
    <d v="2021-04-17T00:00:00"/>
    <s v="Zone 2 - Jakkals"/>
    <x v="213"/>
    <x v="179"/>
    <x v="141"/>
    <x v="1"/>
    <x v="10"/>
    <m/>
    <s v="Catfish - Sea Black"/>
    <n v="40"/>
    <n v="1"/>
    <n v="1"/>
  </r>
  <r>
    <x v="1"/>
    <d v="2021-04-17T00:00:00"/>
    <s v="Zone 2 - Jakkals"/>
    <x v="214"/>
    <x v="9"/>
    <x v="142"/>
    <x v="1"/>
    <x v="10"/>
    <m/>
    <s v="Shark Soupfin"/>
    <n v="90"/>
    <n v="8.4"/>
    <n v="8.4"/>
  </r>
  <r>
    <x v="1"/>
    <d v="2021-04-17T00:00:00"/>
    <s v="Zone 2 - Jakkals"/>
    <x v="216"/>
    <x v="181"/>
    <x v="144"/>
    <x v="1"/>
    <x v="10"/>
    <m/>
    <s v="Shark Spotted Gully"/>
    <n v="130"/>
    <n v="10.7"/>
    <n v="10.7"/>
  </r>
  <r>
    <x v="1"/>
    <d v="2021-04-17T00:00:00"/>
    <s v="Zone 2 - Jakkals"/>
    <x v="219"/>
    <x v="183"/>
    <x v="144"/>
    <x v="4"/>
    <x v="10"/>
    <m/>
    <m/>
    <m/>
    <s v=""/>
    <s v=""/>
  </r>
  <r>
    <x v="1"/>
    <d v="2021-04-17T00:00:00"/>
    <s v="Zone 2 - Jakkals"/>
    <x v="218"/>
    <x v="182"/>
    <x v="72"/>
    <x v="1"/>
    <x v="10"/>
    <m/>
    <s v="Shark Spotted Gully"/>
    <n v="137"/>
    <n v="12.8"/>
    <n v="12.8"/>
  </r>
  <r>
    <x v="1"/>
    <d v="2021-04-17T00:00:00"/>
    <s v="Zone 2 - Jakkals"/>
    <x v="217"/>
    <x v="10"/>
    <x v="72"/>
    <x v="8"/>
    <x v="10"/>
    <m/>
    <s v="Shark Spotted Gully"/>
    <n v="137"/>
    <n v="12.8"/>
    <n v="12.8"/>
  </r>
  <r>
    <x v="1"/>
    <d v="2021-04-17T00:00:00"/>
    <s v="Zone 2 - Jakkals"/>
    <x v="270"/>
    <x v="211"/>
    <x v="12"/>
    <x v="5"/>
    <x v="10"/>
    <m/>
    <s v="Shark Spotted Gully"/>
    <n v="67"/>
    <n v="1.1000000000000001"/>
    <n v="1.1000000000000001"/>
  </r>
  <r>
    <x v="1"/>
    <d v="2021-04-17T00:00:00"/>
    <s v="Zone 2 - Jakkals"/>
    <x v="210"/>
    <x v="9"/>
    <x v="50"/>
    <x v="1"/>
    <x v="10"/>
    <m/>
    <m/>
    <m/>
    <s v=""/>
    <s v=""/>
  </r>
  <r>
    <x v="1"/>
    <d v="2021-04-17T00:00:00"/>
    <s v="Zone 2 - Jakkals"/>
    <x v="57"/>
    <x v="52"/>
    <x v="40"/>
    <x v="8"/>
    <x v="4"/>
    <m/>
    <m/>
    <m/>
    <s v=""/>
    <s v=""/>
  </r>
  <r>
    <x v="1"/>
    <d v="2021-04-17T00:00:00"/>
    <s v="Zone 2 - Jakkals"/>
    <x v="55"/>
    <x v="49"/>
    <x v="40"/>
    <x v="2"/>
    <x v="4"/>
    <m/>
    <m/>
    <m/>
    <s v=""/>
    <s v=""/>
  </r>
  <r>
    <x v="1"/>
    <d v="2021-04-17T00:00:00"/>
    <s v="Zone 2 - Jakkals"/>
    <x v="271"/>
    <x v="212"/>
    <x v="40"/>
    <x v="2"/>
    <x v="4"/>
    <m/>
    <m/>
    <m/>
    <s v=""/>
    <s v=""/>
  </r>
  <r>
    <x v="1"/>
    <d v="2021-04-17T00:00:00"/>
    <s v="Zone 2 - Jakkals"/>
    <x v="62"/>
    <x v="49"/>
    <x v="42"/>
    <x v="1"/>
    <x v="4"/>
    <m/>
    <s v="Guitarfish - Lesser"/>
    <n v="85"/>
    <n v="2.2000000000000002"/>
    <n v="2.2000000000000002"/>
  </r>
  <r>
    <x v="1"/>
    <d v="2021-04-17T00:00:00"/>
    <s v="Zone 2 - Jakkals"/>
    <x v="58"/>
    <x v="53"/>
    <x v="41"/>
    <x v="4"/>
    <x v="4"/>
    <m/>
    <m/>
    <m/>
    <s v=""/>
    <s v=""/>
  </r>
  <r>
    <x v="1"/>
    <d v="2021-04-17T00:00:00"/>
    <s v="Zone 2 - Jakkals"/>
    <x v="65"/>
    <x v="58"/>
    <x v="45"/>
    <x v="5"/>
    <x v="4"/>
    <m/>
    <m/>
    <m/>
    <s v=""/>
    <s v=""/>
  </r>
  <r>
    <x v="1"/>
    <d v="2021-04-17T00:00:00"/>
    <s v="Zone 2 - Jakkals"/>
    <x v="69"/>
    <x v="61"/>
    <x v="47"/>
    <x v="1"/>
    <x v="4"/>
    <m/>
    <m/>
    <m/>
    <s v=""/>
    <s v=""/>
  </r>
  <r>
    <x v="1"/>
    <d v="2021-04-17T00:00:00"/>
    <s v="Zone 2 - Jakkals"/>
    <x v="67"/>
    <x v="60"/>
    <x v="44"/>
    <x v="5"/>
    <x v="4"/>
    <m/>
    <s v="Shark Spotted Gully"/>
    <n v="118"/>
    <n v="7.6"/>
    <n v="7.6"/>
  </r>
  <r>
    <x v="1"/>
    <d v="2021-04-17T00:00:00"/>
    <s v="Zone 2 - Jakkals"/>
    <x v="67"/>
    <x v="60"/>
    <x v="44"/>
    <x v="5"/>
    <x v="4"/>
    <m/>
    <s v="Ray Bull / Eagle"/>
    <n v="50"/>
    <n v="2.2000000000000002"/>
    <n v="2.2000000000000002"/>
  </r>
  <r>
    <x v="1"/>
    <d v="2021-04-17T00:00:00"/>
    <s v="Zone 2 - Jakkals"/>
    <x v="67"/>
    <x v="60"/>
    <x v="44"/>
    <x v="5"/>
    <x v="4"/>
    <m/>
    <s v="Ray Bull / Eagle"/>
    <n v="78"/>
    <n v="8.6999999999999993"/>
    <n v="8.6999999999999993"/>
  </r>
  <r>
    <x v="1"/>
    <d v="2021-04-17T00:00:00"/>
    <s v="Zone 2 - Jakkals"/>
    <x v="71"/>
    <x v="63"/>
    <x v="48"/>
    <x v="1"/>
    <x v="4"/>
    <m/>
    <s v="Shark Spotted Gully"/>
    <n v="118"/>
    <n v="7.6"/>
    <n v="7.6"/>
  </r>
  <r>
    <x v="1"/>
    <d v="2021-04-17T00:00:00"/>
    <s v="Zone 2 - Jakkals"/>
    <x v="71"/>
    <x v="63"/>
    <x v="48"/>
    <x v="1"/>
    <x v="4"/>
    <m/>
    <s v="Catfish - Sea Black"/>
    <n v="40"/>
    <n v="1"/>
    <n v="1"/>
  </r>
  <r>
    <x v="1"/>
    <d v="2021-04-17T00:00:00"/>
    <s v="Zone 2 - Jakkals"/>
    <x v="71"/>
    <x v="63"/>
    <x v="48"/>
    <x v="1"/>
    <x v="4"/>
    <m/>
    <s v="Ray Bull / Eagle"/>
    <n v="47"/>
    <n v="1.8"/>
    <n v="1.8"/>
  </r>
  <r>
    <x v="1"/>
    <d v="2021-04-17T00:00:00"/>
    <s v="Zone 2 - Jakkals"/>
    <x v="64"/>
    <x v="57"/>
    <x v="44"/>
    <x v="0"/>
    <x v="4"/>
    <m/>
    <m/>
    <m/>
    <s v=""/>
    <s v=""/>
  </r>
  <r>
    <x v="1"/>
    <d v="2021-04-17T00:00:00"/>
    <s v="Zone 2 - Jakkals"/>
    <x v="59"/>
    <x v="31"/>
    <x v="42"/>
    <x v="1"/>
    <x v="4"/>
    <m/>
    <s v="Shark Soupfin"/>
    <n v="69"/>
    <n v="4.5"/>
    <n v="4.5"/>
  </r>
  <r>
    <x v="1"/>
    <d v="2021-04-17T00:00:00"/>
    <s v="Zone 2 - Jakkals"/>
    <x v="272"/>
    <x v="213"/>
    <x v="173"/>
    <x v="5"/>
    <x v="4"/>
    <m/>
    <m/>
    <m/>
    <s v=""/>
    <s v=""/>
  </r>
  <r>
    <x v="1"/>
    <d v="2021-04-17T00:00:00"/>
    <s v="Zone 2 - Jakkals"/>
    <x v="70"/>
    <x v="62"/>
    <x v="44"/>
    <x v="4"/>
    <x v="4"/>
    <m/>
    <s v="Shark Spotted Gully"/>
    <n v="101"/>
    <n v="4.5"/>
    <n v="4.5"/>
  </r>
  <r>
    <x v="1"/>
    <d v="2021-04-17T00:00:00"/>
    <s v="Zone 2 - Jakkals"/>
    <x v="70"/>
    <x v="62"/>
    <x v="44"/>
    <x v="4"/>
    <x v="4"/>
    <m/>
    <s v="Shark Soupfin"/>
    <n v="74"/>
    <n v="5.3"/>
    <n v="5.3"/>
  </r>
  <r>
    <x v="1"/>
    <d v="2021-04-17T00:00:00"/>
    <s v="Zone 2 - Jakkals"/>
    <x v="56"/>
    <x v="51"/>
    <x v="41"/>
    <x v="2"/>
    <x v="4"/>
    <m/>
    <s v="Ray Bull / Eagle"/>
    <n v="77"/>
    <n v="8.4"/>
    <n v="8.4"/>
  </r>
  <r>
    <x v="1"/>
    <d v="2021-04-17T00:00:00"/>
    <s v="Zone 2 - Jakkals"/>
    <x v="72"/>
    <x v="64"/>
    <x v="37"/>
    <x v="1"/>
    <x v="4"/>
    <m/>
    <s v="Ray Bull / Eagle"/>
    <n v="42"/>
    <n v="1.3"/>
    <n v="1.3"/>
  </r>
  <r>
    <x v="1"/>
    <d v="2021-04-17T00:00:00"/>
    <s v="Zone 2 - Jakkals"/>
    <x v="72"/>
    <x v="64"/>
    <x v="37"/>
    <x v="1"/>
    <x v="4"/>
    <m/>
    <s v="Shark Hound Smooth"/>
    <n v="81"/>
    <n v="1.8"/>
    <n v="1.8"/>
  </r>
  <r>
    <x v="1"/>
    <d v="2021-04-17T00:00:00"/>
    <s v="Zone 2 - Jakkals"/>
    <x v="51"/>
    <x v="47"/>
    <x v="37"/>
    <x v="0"/>
    <x v="4"/>
    <m/>
    <m/>
    <m/>
    <s v=""/>
    <s v=""/>
  </r>
  <r>
    <x v="1"/>
    <d v="2021-04-17T00:00:00"/>
    <s v="Zone 2 - Jakkals"/>
    <x v="52"/>
    <x v="48"/>
    <x v="38"/>
    <x v="4"/>
    <x v="4"/>
    <m/>
    <m/>
    <m/>
    <s v=""/>
    <s v=""/>
  </r>
  <r>
    <x v="1"/>
    <d v="2021-04-17T00:00:00"/>
    <s v="Zone 2 - Jakkals"/>
    <x v="53"/>
    <x v="49"/>
    <x v="39"/>
    <x v="1"/>
    <x v="4"/>
    <m/>
    <m/>
    <m/>
    <s v=""/>
    <s v=""/>
  </r>
  <r>
    <x v="1"/>
    <d v="2021-04-17T00:00:00"/>
    <s v="Zone 2 - Jakkals"/>
    <x v="74"/>
    <x v="66"/>
    <x v="37"/>
    <x v="0"/>
    <x v="4"/>
    <m/>
    <m/>
    <m/>
    <s v=""/>
    <s v=""/>
  </r>
  <r>
    <x v="1"/>
    <d v="2021-04-17T00:00:00"/>
    <s v="Zone 2 - Jakkals"/>
    <x v="222"/>
    <x v="10"/>
    <x v="147"/>
    <x v="1"/>
    <x v="11"/>
    <m/>
    <s v="Shark Hound Smooth"/>
    <n v="70"/>
    <n v="1.1000000000000001"/>
    <n v="1.1000000000000001"/>
  </r>
  <r>
    <x v="1"/>
    <d v="2021-04-17T00:00:00"/>
    <s v="Zone 2 - Jakkals"/>
    <x v="221"/>
    <x v="116"/>
    <x v="146"/>
    <x v="5"/>
    <x v="11"/>
    <m/>
    <s v="Shark Hound Smooth"/>
    <n v="103"/>
    <n v="4.0999999999999996"/>
    <n v="4.0999999999999996"/>
  </r>
  <r>
    <x v="1"/>
    <d v="2021-04-17T00:00:00"/>
    <s v="Zone 2 - Jakkals"/>
    <x v="232"/>
    <x v="7"/>
    <x v="152"/>
    <x v="1"/>
    <x v="11"/>
    <m/>
    <s v="Shark Spotted Gully"/>
    <n v="115"/>
    <n v="7"/>
    <n v="7"/>
  </r>
  <r>
    <x v="1"/>
    <d v="2021-04-17T00:00:00"/>
    <s v="Zone 2 - Jakkals"/>
    <x v="273"/>
    <x v="147"/>
    <x v="103"/>
    <x v="5"/>
    <x v="11"/>
    <m/>
    <m/>
    <m/>
    <s v=""/>
    <s v=""/>
  </r>
  <r>
    <x v="1"/>
    <d v="2021-04-17T00:00:00"/>
    <s v="Zone 2 - Jakkals"/>
    <x v="231"/>
    <x v="49"/>
    <x v="45"/>
    <x v="5"/>
    <x v="11"/>
    <m/>
    <s v="Shark Hound Smooth"/>
    <n v="98"/>
    <n v="3.4"/>
    <n v="3.4"/>
  </r>
  <r>
    <x v="1"/>
    <d v="2021-04-17T00:00:00"/>
    <s v="Zone 2 - Jakkals"/>
    <x v="227"/>
    <x v="187"/>
    <x v="150"/>
    <x v="4"/>
    <x v="11"/>
    <m/>
    <m/>
    <m/>
    <s v=""/>
    <s v=""/>
  </r>
  <r>
    <x v="1"/>
    <d v="2021-04-17T00:00:00"/>
    <s v="Zone 2 - Jakkals"/>
    <x v="228"/>
    <x v="188"/>
    <x v="121"/>
    <x v="1"/>
    <x v="11"/>
    <m/>
    <m/>
    <m/>
    <s v=""/>
    <s v=""/>
  </r>
  <r>
    <x v="1"/>
    <d v="2021-04-17T00:00:00"/>
    <s v="Zone 2 - Jakkals"/>
    <x v="226"/>
    <x v="10"/>
    <x v="149"/>
    <x v="1"/>
    <x v="11"/>
    <m/>
    <s v="Shark Spotted Gully"/>
    <n v="105"/>
    <n v="5.0999999999999996"/>
    <n v="5.0999999999999996"/>
  </r>
  <r>
    <x v="1"/>
    <d v="2021-04-17T00:00:00"/>
    <s v="Zone 2 - Jakkals"/>
    <x v="230"/>
    <x v="115"/>
    <x v="151"/>
    <x v="1"/>
    <x v="11"/>
    <m/>
    <s v="Shark Spotted Gully"/>
    <n v="87"/>
    <n v="2.7"/>
    <n v="2.7"/>
  </r>
  <r>
    <x v="1"/>
    <d v="2021-04-17T00:00:00"/>
    <s v="Zone 2 - Jakkals"/>
    <x v="223"/>
    <x v="184"/>
    <x v="148"/>
    <x v="4"/>
    <x v="11"/>
    <m/>
    <s v="Shark Spotted Gully"/>
    <n v="117"/>
    <n v="7.4"/>
    <n v="7.4"/>
  </r>
  <r>
    <x v="1"/>
    <d v="2021-04-17T00:00:00"/>
    <s v="Zone 2 - Jakkals"/>
    <x v="50"/>
    <x v="46"/>
    <x v="35"/>
    <x v="1"/>
    <x v="2"/>
    <m/>
    <m/>
    <m/>
    <s v=""/>
    <s v=""/>
  </r>
  <r>
    <x v="1"/>
    <d v="2021-04-17T00:00:00"/>
    <s v="Zone 2 - Jakkals"/>
    <x v="38"/>
    <x v="35"/>
    <x v="25"/>
    <x v="1"/>
    <x v="2"/>
    <m/>
    <s v="Shark Spotted Gully"/>
    <n v="129"/>
    <n v="10.4"/>
    <n v="10.4"/>
  </r>
  <r>
    <x v="1"/>
    <d v="2021-04-17T00:00:00"/>
    <s v="Zone 2 - Jakkals"/>
    <x v="36"/>
    <x v="33"/>
    <x v="23"/>
    <x v="1"/>
    <x v="2"/>
    <m/>
    <s v="Shark Hound Smooth"/>
    <n v="96"/>
    <n v="3.2"/>
    <n v="3.2"/>
  </r>
  <r>
    <x v="1"/>
    <d v="2021-04-17T00:00:00"/>
    <s v="Zone 2 - Jakkals"/>
    <x v="274"/>
    <x v="31"/>
    <x v="34"/>
    <x v="1"/>
    <x v="2"/>
    <m/>
    <m/>
    <m/>
    <s v=""/>
    <s v=""/>
  </r>
  <r>
    <x v="1"/>
    <d v="2021-04-17T00:00:00"/>
    <s v="Zone 2 - Jakkals"/>
    <x v="47"/>
    <x v="43"/>
    <x v="34"/>
    <x v="1"/>
    <x v="2"/>
    <m/>
    <m/>
    <m/>
    <s v=""/>
    <s v=""/>
  </r>
  <r>
    <x v="1"/>
    <d v="2021-04-17T00:00:00"/>
    <s v="Zone 2 - Jakkals"/>
    <x v="40"/>
    <x v="37"/>
    <x v="27"/>
    <x v="1"/>
    <x v="2"/>
    <m/>
    <s v="Shark Spotted Gully"/>
    <n v="90"/>
    <n v="3"/>
    <n v="3"/>
  </r>
  <r>
    <x v="1"/>
    <d v="2021-04-17T00:00:00"/>
    <s v="Zone 2 - Jakkals"/>
    <x v="40"/>
    <x v="37"/>
    <x v="27"/>
    <x v="1"/>
    <x v="2"/>
    <m/>
    <s v="Shark Spotted Gully"/>
    <n v="86"/>
    <n v="2.6"/>
    <n v="2.6"/>
  </r>
  <r>
    <x v="1"/>
    <d v="2021-04-17T00:00:00"/>
    <s v="Zone 2 - Jakkals"/>
    <x v="44"/>
    <x v="40"/>
    <x v="31"/>
    <x v="1"/>
    <x v="2"/>
    <m/>
    <s v="Shark Spotted Gully"/>
    <n v="124"/>
    <n v="9.1"/>
    <n v="9.1"/>
  </r>
  <r>
    <x v="1"/>
    <d v="2021-04-17T00:00:00"/>
    <s v="Zone 2 - Jakkals"/>
    <x v="44"/>
    <x v="40"/>
    <x v="31"/>
    <x v="1"/>
    <x v="2"/>
    <m/>
    <s v="Shark Spotted Gully"/>
    <n v="127"/>
    <n v="9.8000000000000007"/>
    <n v="9.8000000000000007"/>
  </r>
  <r>
    <x v="1"/>
    <d v="2021-04-17T00:00:00"/>
    <s v="Zone 2 - Jakkals"/>
    <x v="49"/>
    <x v="45"/>
    <x v="36"/>
    <x v="1"/>
    <x v="2"/>
    <m/>
    <m/>
    <m/>
    <s v=""/>
    <s v=""/>
  </r>
  <r>
    <x v="1"/>
    <d v="2021-04-17T00:00:00"/>
    <s v="Zone 2 - Jakkals"/>
    <x v="48"/>
    <x v="44"/>
    <x v="35"/>
    <x v="4"/>
    <x v="2"/>
    <m/>
    <m/>
    <m/>
    <s v=""/>
    <s v=""/>
  </r>
  <r>
    <x v="1"/>
    <d v="2021-04-17T00:00:00"/>
    <s v="Zone 2 - Jakkals"/>
    <x v="45"/>
    <x v="41"/>
    <x v="32"/>
    <x v="1"/>
    <x v="2"/>
    <m/>
    <m/>
    <m/>
    <s v=""/>
    <s v=""/>
  </r>
  <r>
    <x v="1"/>
    <d v="2021-04-17T00:00:00"/>
    <s v="Zone 2 - Jakkals"/>
    <x v="41"/>
    <x v="38"/>
    <x v="28"/>
    <x v="5"/>
    <x v="3"/>
    <m/>
    <s v="Shark Spotted Gully"/>
    <n v="111"/>
    <n v="6.2"/>
    <n v="6.2"/>
  </r>
  <r>
    <x v="1"/>
    <d v="2021-04-17T00:00:00"/>
    <s v="Zone 2 - Jakkals"/>
    <x v="41"/>
    <x v="38"/>
    <x v="28"/>
    <x v="5"/>
    <x v="3"/>
    <m/>
    <s v="Shark Spotted Gully"/>
    <n v="84"/>
    <n v="2.4"/>
    <n v="2.4"/>
  </r>
  <r>
    <x v="1"/>
    <d v="2021-04-17T00:00:00"/>
    <s v="Zone 2 - Jakkals"/>
    <x v="41"/>
    <x v="38"/>
    <x v="28"/>
    <x v="5"/>
    <x v="3"/>
    <m/>
    <s v="Shark Spotted Gully"/>
    <n v="166"/>
    <n v="24.6"/>
    <n v="24.6"/>
  </r>
  <r>
    <x v="1"/>
    <d v="2021-04-17T00:00:00"/>
    <s v="Zone 2 - Jakkals"/>
    <x v="41"/>
    <x v="38"/>
    <x v="28"/>
    <x v="5"/>
    <x v="3"/>
    <m/>
    <s v="Shark Spotted Gully"/>
    <n v="120"/>
    <n v="8.1"/>
    <n v="8.1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112"/>
    <n v="6.4"/>
    <n v="6.4"/>
  </r>
  <r>
    <x v="1"/>
    <d v="2021-04-17T00:00:00"/>
    <s v="Zone 2 - Jakkals"/>
    <x v="275"/>
    <x v="71"/>
    <x v="174"/>
    <x v="1"/>
    <x v="2"/>
    <m/>
    <s v="Shark Spotted Gully"/>
    <n v="131"/>
    <n v="10.9"/>
    <n v="10.9"/>
  </r>
  <r>
    <x v="1"/>
    <d v="2021-04-17T00:00:00"/>
    <s v="Zone 2 - Jakkals"/>
    <x v="46"/>
    <x v="42"/>
    <x v="33"/>
    <x v="2"/>
    <x v="2"/>
    <m/>
    <s v="Shark Copper (Female)"/>
    <n v="191"/>
    <n v="97.5"/>
    <n v="97.5"/>
  </r>
  <r>
    <x v="1"/>
    <d v="2021-04-17T00:00:00"/>
    <s v="Zone 2 - Jakkals"/>
    <x v="276"/>
    <x v="99"/>
    <x v="135"/>
    <x v="1"/>
    <x v="2"/>
    <m/>
    <s v="Shark Spotted Gully"/>
    <n v="85"/>
    <n v="2.5"/>
    <n v="2.5"/>
  </r>
  <r>
    <x v="1"/>
    <d v="2021-04-17T00:00:00"/>
    <s v="Zone 2 - Jakkals"/>
    <x v="21"/>
    <x v="20"/>
    <x v="13"/>
    <x v="2"/>
    <x v="1"/>
    <m/>
    <s v="Shark Spotted Gully"/>
    <n v="159"/>
    <n v="21.3"/>
    <n v="21.3"/>
  </r>
  <r>
    <x v="1"/>
    <d v="2021-04-17T00:00:00"/>
    <s v="Zone 2 - Jakkals"/>
    <x v="25"/>
    <x v="9"/>
    <x v="10"/>
    <x v="2"/>
    <x v="1"/>
    <m/>
    <s v="Shark Spotted Gully"/>
    <n v="97"/>
    <n v="3.9"/>
    <n v="3.9"/>
  </r>
  <r>
    <x v="1"/>
    <d v="2021-04-17T00:00:00"/>
    <s v="Zone 2 - Jakkals"/>
    <x v="277"/>
    <x v="214"/>
    <x v="175"/>
    <x v="5"/>
    <x v="1"/>
    <m/>
    <s v="Shark Spotted Gully"/>
    <n v="92"/>
    <n v="3.3"/>
    <n v="3.3"/>
  </r>
  <r>
    <x v="1"/>
    <d v="2021-04-17T00:00:00"/>
    <s v="Zone 2 - Jakkals"/>
    <x v="277"/>
    <x v="214"/>
    <x v="175"/>
    <x v="5"/>
    <x v="1"/>
    <m/>
    <s v="Shark Spotted Gully"/>
    <n v="89"/>
    <n v="2.9"/>
    <n v="2.9"/>
  </r>
  <r>
    <x v="1"/>
    <d v="2021-04-17T00:00:00"/>
    <s v="Zone 2 - Jakkals"/>
    <x v="278"/>
    <x v="215"/>
    <x v="142"/>
    <x v="1"/>
    <x v="1"/>
    <m/>
    <m/>
    <m/>
    <s v=""/>
    <s v=""/>
  </r>
  <r>
    <x v="1"/>
    <d v="2021-04-17T00:00:00"/>
    <s v="Zone 2 - Jakkals"/>
    <x v="33"/>
    <x v="30"/>
    <x v="22"/>
    <x v="8"/>
    <x v="1"/>
    <m/>
    <m/>
    <m/>
    <s v=""/>
    <s v=""/>
  </r>
  <r>
    <x v="1"/>
    <d v="2021-04-17T00:00:00"/>
    <s v="Zone 2 - Jakkals"/>
    <x v="29"/>
    <x v="26"/>
    <x v="19"/>
    <x v="9"/>
    <x v="1"/>
    <m/>
    <s v="Shark Spotted Gully"/>
    <n v="80"/>
    <n v="2"/>
    <n v="2"/>
  </r>
  <r>
    <x v="1"/>
    <d v="2021-04-17T00:00:00"/>
    <s v="Zone 2 - Jakkals"/>
    <x v="35"/>
    <x v="32"/>
    <x v="19"/>
    <x v="5"/>
    <x v="1"/>
    <s v="Kob"/>
    <m/>
    <n v="64"/>
    <n v="2.7"/>
    <n v="2.7"/>
  </r>
  <r>
    <x v="1"/>
    <d v="2021-04-17T00:00:00"/>
    <s v="Zone 2 - Jakkals"/>
    <x v="35"/>
    <x v="32"/>
    <x v="19"/>
    <x v="5"/>
    <x v="1"/>
    <m/>
    <s v="Shark Copper (Male)"/>
    <n v="171"/>
    <n v="65.900000000000006"/>
    <n v="65.900000000000006"/>
  </r>
  <r>
    <x v="1"/>
    <d v="2021-04-17T00:00:00"/>
    <s v="Zone 2 - Jakkals"/>
    <x v="34"/>
    <x v="31"/>
    <x v="19"/>
    <x v="7"/>
    <x v="1"/>
    <m/>
    <s v="Elephantfish"/>
    <n v="82"/>
    <n v="4.4000000000000004"/>
    <n v="4.4000000000000004"/>
  </r>
  <r>
    <x v="1"/>
    <d v="2021-04-17T00:00:00"/>
    <s v="Zone 2 - Jakkals"/>
    <x v="23"/>
    <x v="22"/>
    <x v="15"/>
    <x v="9"/>
    <x v="1"/>
    <s v="Kob"/>
    <m/>
    <n v="48"/>
    <n v="1.1000000000000001"/>
    <n v="1.1000000000000001"/>
  </r>
  <r>
    <x v="1"/>
    <d v="2021-04-17T00:00:00"/>
    <s v="Zone 2 - Jakkals"/>
    <x v="28"/>
    <x v="25"/>
    <x v="18"/>
    <x v="2"/>
    <x v="1"/>
    <m/>
    <s v="Shark Spotted Gully"/>
    <n v="96"/>
    <n v="3.8"/>
    <n v="3.8"/>
  </r>
  <r>
    <x v="1"/>
    <d v="2021-04-17T00:00:00"/>
    <s v="Zone 2 - Jakkals"/>
    <x v="30"/>
    <x v="27"/>
    <x v="20"/>
    <x v="5"/>
    <x v="1"/>
    <m/>
    <s v="Shark Spotted Gully"/>
    <n v="88"/>
    <n v="2.8"/>
    <n v="2.8"/>
  </r>
  <r>
    <x v="1"/>
    <d v="2021-04-17T00:00:00"/>
    <s v="Zone 2 - Jakkals"/>
    <x v="30"/>
    <x v="27"/>
    <x v="20"/>
    <x v="5"/>
    <x v="1"/>
    <m/>
    <s v="Shark Spotted Gully"/>
    <n v="90"/>
    <n v="3"/>
    <n v="3"/>
  </r>
  <r>
    <x v="1"/>
    <d v="2021-04-17T00:00:00"/>
    <s v="Zone 2 - Jakkals"/>
    <x v="27"/>
    <x v="24"/>
    <x v="18"/>
    <x v="1"/>
    <x v="1"/>
    <m/>
    <s v="Shark Spotted Gully"/>
    <n v="86"/>
    <n v="2.6"/>
    <n v="2.6"/>
  </r>
  <r>
    <x v="1"/>
    <d v="2021-04-17T00:00:00"/>
    <s v="Zone 2 - Jakkals"/>
    <x v="279"/>
    <x v="121"/>
    <x v="15"/>
    <x v="5"/>
    <x v="1"/>
    <m/>
    <s v="Shark Spotted Gully"/>
    <n v="83"/>
    <n v="2.2999999999999998"/>
    <n v="2.2999999999999998"/>
  </r>
  <r>
    <x v="1"/>
    <d v="2021-04-17T00:00:00"/>
    <s v="Zone 2 - Jakkals"/>
    <x v="279"/>
    <x v="121"/>
    <x v="15"/>
    <x v="5"/>
    <x v="1"/>
    <m/>
    <s v="Shark Spotted Gully"/>
    <n v="71"/>
    <n v="1.3"/>
    <n v="1.3"/>
  </r>
  <r>
    <x v="1"/>
    <d v="2021-04-17T00:00:00"/>
    <s v="Zone 2 - Jakkals"/>
    <x v="280"/>
    <x v="216"/>
    <x v="176"/>
    <x v="2"/>
    <x v="1"/>
    <m/>
    <m/>
    <m/>
    <s v=""/>
    <s v=""/>
  </r>
  <r>
    <x v="1"/>
    <d v="2021-04-17T00:00:00"/>
    <s v="Zone 2 - Jakkals"/>
    <x v="22"/>
    <x v="21"/>
    <x v="14"/>
    <x v="9"/>
    <x v="1"/>
    <m/>
    <s v="Shark Hound Smooth"/>
    <n v="128"/>
    <n v="8.8000000000000007"/>
    <n v="8.8000000000000007"/>
  </r>
  <r>
    <x v="1"/>
    <d v="2021-04-17T00:00:00"/>
    <s v="Zone 2 - Jakkals"/>
    <x v="281"/>
    <x v="217"/>
    <x v="147"/>
    <x v="3"/>
    <x v="1"/>
    <m/>
    <m/>
    <m/>
    <s v=""/>
    <s v=""/>
  </r>
  <r>
    <x v="1"/>
    <d v="2021-04-17T00:00:00"/>
    <s v="Zone 2 - Jakkals"/>
    <x v="282"/>
    <x v="218"/>
    <x v="147"/>
    <x v="2"/>
    <x v="1"/>
    <m/>
    <s v="Guitarfish - Lesser"/>
    <n v="80"/>
    <n v="1.8"/>
    <n v="1.8"/>
  </r>
  <r>
    <x v="1"/>
    <d v="2021-04-17T00:00:00"/>
    <s v="Zone 2 - Jakkals"/>
    <x v="282"/>
    <x v="218"/>
    <x v="147"/>
    <x v="2"/>
    <x v="1"/>
    <s v="Kob"/>
    <m/>
    <n v="61"/>
    <n v="2.2999999999999998"/>
    <n v="2.2999999999999998"/>
  </r>
  <r>
    <x v="1"/>
    <d v="2021-04-17T00:00:00"/>
    <s v="Zone 2 - Jakkals"/>
    <x v="282"/>
    <x v="218"/>
    <x v="147"/>
    <x v="2"/>
    <x v="1"/>
    <m/>
    <s v="Guitarfish - Lesser"/>
    <n v="70"/>
    <n v="1.2"/>
    <n v="1.2"/>
  </r>
  <r>
    <x v="1"/>
    <d v="2021-04-17T00:00:00"/>
    <s v="Zone 2 - Jakkals"/>
    <x v="31"/>
    <x v="28"/>
    <x v="21"/>
    <x v="10"/>
    <x v="1"/>
    <m/>
    <m/>
    <m/>
    <s v=""/>
    <s v=""/>
  </r>
  <r>
    <x v="1"/>
    <d v="2021-04-17T00:00:00"/>
    <s v="Zone 2 - Jakkals"/>
    <x v="32"/>
    <x v="29"/>
    <x v="21"/>
    <x v="2"/>
    <x v="1"/>
    <m/>
    <s v="Shark Spotted Gully"/>
    <n v="146"/>
    <n v="15.9"/>
    <n v="15.9"/>
  </r>
  <r>
    <x v="1"/>
    <d v="2021-04-17T00:00:00"/>
    <s v="Zone 2 - Jakkals"/>
    <x v="32"/>
    <x v="29"/>
    <x v="21"/>
    <x v="2"/>
    <x v="1"/>
    <m/>
    <s v="Shark Spotted Gully"/>
    <n v="119"/>
    <n v="7.9"/>
    <n v="7.9"/>
  </r>
  <r>
    <x v="1"/>
    <d v="2021-04-17T00:00:00"/>
    <s v="Zone 2 - Jakkals"/>
    <x v="32"/>
    <x v="29"/>
    <x v="21"/>
    <x v="2"/>
    <x v="1"/>
    <s v="Shad"/>
    <m/>
    <n v="46"/>
    <n v="1.3"/>
    <n v="1.3"/>
  </r>
  <r>
    <x v="1"/>
    <d v="2021-04-17T00:00:00"/>
    <s v="Zone 2 - Jakkals"/>
    <x v="24"/>
    <x v="9"/>
    <x v="16"/>
    <x v="2"/>
    <x v="1"/>
    <m/>
    <m/>
    <m/>
    <s v=""/>
    <s v=""/>
  </r>
  <r>
    <x v="1"/>
    <d v="2021-04-17T00:00:00"/>
    <s v="Zone 2 - Jakkals"/>
    <x v="168"/>
    <x v="146"/>
    <x v="112"/>
    <x v="5"/>
    <x v="8"/>
    <m/>
    <m/>
    <m/>
    <s v=""/>
    <s v=""/>
  </r>
  <r>
    <x v="1"/>
    <d v="2021-04-17T00:00:00"/>
    <s v="Zone 2 - Jakkals"/>
    <x v="166"/>
    <x v="144"/>
    <x v="7"/>
    <x v="1"/>
    <x v="8"/>
    <m/>
    <s v="Shark Hound Smooth"/>
    <n v="109"/>
    <n v="5"/>
    <n v="5"/>
  </r>
  <r>
    <x v="1"/>
    <d v="2021-04-17T00:00:00"/>
    <s v="Zone 2 - Jakkals"/>
    <x v="174"/>
    <x v="151"/>
    <x v="73"/>
    <x v="5"/>
    <x v="8"/>
    <m/>
    <m/>
    <m/>
    <s v=""/>
    <s v=""/>
  </r>
  <r>
    <x v="1"/>
    <d v="2021-04-17T00:00:00"/>
    <s v="Zone 2 - Jakkals"/>
    <x v="181"/>
    <x v="156"/>
    <x v="73"/>
    <x v="0"/>
    <x v="8"/>
    <m/>
    <m/>
    <m/>
    <s v=""/>
    <s v=""/>
  </r>
  <r>
    <x v="1"/>
    <d v="2021-04-17T00:00:00"/>
    <s v="Zone 2 - Jakkals"/>
    <x v="167"/>
    <x v="145"/>
    <x v="111"/>
    <x v="1"/>
    <x v="8"/>
    <m/>
    <m/>
    <m/>
    <s v=""/>
    <s v=""/>
  </r>
  <r>
    <x v="1"/>
    <d v="2021-04-17T00:00:00"/>
    <s v="Zone 2 - Jakkals"/>
    <x v="177"/>
    <x v="46"/>
    <x v="119"/>
    <x v="1"/>
    <x v="8"/>
    <m/>
    <s v="Shark Hound Smooth"/>
    <n v="90"/>
    <n v="2.6"/>
    <n v="2.6"/>
  </r>
  <r>
    <x v="1"/>
    <d v="2021-04-17T00:00:00"/>
    <s v="Zone 2 - Jakkals"/>
    <x v="169"/>
    <x v="147"/>
    <x v="113"/>
    <x v="1"/>
    <x v="8"/>
    <m/>
    <s v="Shark Hound Smooth"/>
    <n v="116"/>
    <n v="6.2"/>
    <n v="6.2"/>
  </r>
  <r>
    <x v="1"/>
    <d v="2021-04-17T00:00:00"/>
    <s v="Zone 2 - Jakkals"/>
    <x v="169"/>
    <x v="147"/>
    <x v="113"/>
    <x v="1"/>
    <x v="8"/>
    <m/>
    <s v="Shark Copper (Female)"/>
    <n v="175"/>
    <n v="74.099999999999994"/>
    <n v="74.099999999999994"/>
  </r>
  <r>
    <x v="1"/>
    <d v="2021-04-17T00:00:00"/>
    <s v="Zone 2 - Jakkals"/>
    <x v="179"/>
    <x v="154"/>
    <x v="120"/>
    <x v="0"/>
    <x v="8"/>
    <s v="Kob"/>
    <m/>
    <n v="49"/>
    <n v="1.2"/>
    <n v="1.2"/>
  </r>
  <r>
    <x v="1"/>
    <d v="2021-04-17T00:00:00"/>
    <s v="Zone 2 - Jakkals"/>
    <x v="179"/>
    <x v="154"/>
    <x v="120"/>
    <x v="0"/>
    <x v="8"/>
    <m/>
    <s v="Shark Spotted Gully"/>
    <n v="124"/>
    <n v="9.1"/>
    <n v="9.1"/>
  </r>
  <r>
    <x v="1"/>
    <d v="2021-04-17T00:00:00"/>
    <s v="Zone 2 - Jakkals"/>
    <x v="165"/>
    <x v="143"/>
    <x v="97"/>
    <x v="1"/>
    <x v="8"/>
    <m/>
    <s v="Shark Spotted Gully"/>
    <n v="93"/>
    <n v="3.4"/>
    <n v="3.4"/>
  </r>
  <r>
    <x v="1"/>
    <d v="2021-04-17T00:00:00"/>
    <s v="Zone 2 - Jakkals"/>
    <x v="283"/>
    <x v="219"/>
    <x v="57"/>
    <x v="0"/>
    <x v="8"/>
    <m/>
    <m/>
    <m/>
    <s v=""/>
    <s v=""/>
  </r>
  <r>
    <x v="1"/>
    <d v="2021-04-17T00:00:00"/>
    <s v="Zone 2 - Jakkals"/>
    <x v="284"/>
    <x v="220"/>
    <x v="57"/>
    <x v="5"/>
    <x v="8"/>
    <m/>
    <m/>
    <m/>
    <s v=""/>
    <s v=""/>
  </r>
  <r>
    <x v="1"/>
    <d v="2021-04-17T00:00:00"/>
    <s v="Zone 2 - Jakkals"/>
    <x v="285"/>
    <x v="221"/>
    <x v="119"/>
    <x v="2"/>
    <x v="8"/>
    <m/>
    <m/>
    <m/>
    <s v=""/>
    <s v=""/>
  </r>
  <r>
    <x v="1"/>
    <d v="2021-04-17T00:00:00"/>
    <s v="Zone 2 - Jakkals"/>
    <x v="286"/>
    <x v="73"/>
    <x v="177"/>
    <x v="1"/>
    <x v="8"/>
    <m/>
    <m/>
    <m/>
    <s v=""/>
    <s v=""/>
  </r>
  <r>
    <x v="1"/>
    <d v="2021-04-17T00:00:00"/>
    <s v="Zone 2 - Jakkals"/>
    <x v="170"/>
    <x v="148"/>
    <x v="114"/>
    <x v="1"/>
    <x v="8"/>
    <m/>
    <m/>
    <m/>
    <s v=""/>
    <s v=""/>
  </r>
  <r>
    <x v="1"/>
    <d v="2021-04-17T00:00:00"/>
    <s v="Zone 2 - Jakkals"/>
    <x v="178"/>
    <x v="121"/>
    <x v="120"/>
    <x v="5"/>
    <x v="8"/>
    <m/>
    <m/>
    <m/>
    <s v=""/>
    <s v=""/>
  </r>
  <r>
    <x v="1"/>
    <d v="2021-04-17T00:00:00"/>
    <s v="Zone 2 - Jakkals"/>
    <x v="175"/>
    <x v="152"/>
    <x v="118"/>
    <x v="8"/>
    <x v="8"/>
    <m/>
    <m/>
    <m/>
    <s v=""/>
    <s v=""/>
  </r>
  <r>
    <x v="1"/>
    <d v="2021-04-17T00:00:00"/>
    <s v="Zone 2 - Jakkals"/>
    <x v="193"/>
    <x v="165"/>
    <x v="127"/>
    <x v="9"/>
    <x v="9"/>
    <m/>
    <m/>
    <m/>
    <s v=""/>
    <s v=""/>
  </r>
  <r>
    <x v="1"/>
    <d v="2021-04-17T00:00:00"/>
    <s v="Zone 2 - Jakkals"/>
    <x v="287"/>
    <x v="222"/>
    <x v="178"/>
    <x v="0"/>
    <x v="9"/>
    <m/>
    <m/>
    <m/>
    <s v=""/>
    <s v=""/>
  </r>
  <r>
    <x v="1"/>
    <d v="2021-04-17T00:00:00"/>
    <s v="Zone 2 - Jakkals"/>
    <x v="196"/>
    <x v="47"/>
    <x v="130"/>
    <x v="0"/>
    <x v="9"/>
    <m/>
    <m/>
    <m/>
    <s v=""/>
    <s v=""/>
  </r>
  <r>
    <x v="1"/>
    <d v="2021-04-17T00:00:00"/>
    <s v="Zone 2 - Jakkals"/>
    <x v="203"/>
    <x v="172"/>
    <x v="59"/>
    <x v="1"/>
    <x v="9"/>
    <m/>
    <m/>
    <m/>
    <s v=""/>
    <s v=""/>
  </r>
  <r>
    <x v="1"/>
    <d v="2021-04-17T00:00:00"/>
    <s v="Zone 2 - Jakkals"/>
    <x v="182"/>
    <x v="157"/>
    <x v="26"/>
    <x v="8"/>
    <x v="9"/>
    <m/>
    <m/>
    <m/>
    <s v=""/>
    <s v=""/>
  </r>
  <r>
    <x v="1"/>
    <d v="2021-04-17T00:00:00"/>
    <s v="Zone 2 - Jakkals"/>
    <x v="183"/>
    <x v="121"/>
    <x v="72"/>
    <x v="8"/>
    <x v="9"/>
    <m/>
    <m/>
    <m/>
    <s v=""/>
    <s v=""/>
  </r>
  <r>
    <x v="1"/>
    <d v="2021-04-17T00:00:00"/>
    <s v="Zone 2 - Jakkals"/>
    <x v="194"/>
    <x v="166"/>
    <x v="128"/>
    <x v="5"/>
    <x v="9"/>
    <m/>
    <s v="Shark Spotted Gully"/>
    <n v="110"/>
    <n v="6"/>
    <n v="6"/>
  </r>
  <r>
    <x v="1"/>
    <d v="2021-04-17T00:00:00"/>
    <s v="Zone 2 - Jakkals"/>
    <x v="288"/>
    <x v="122"/>
    <x v="132"/>
    <x v="1"/>
    <x v="9"/>
    <m/>
    <s v="Elephantfish"/>
    <n v="76"/>
    <n v="3.5"/>
    <n v="3.5"/>
  </r>
  <r>
    <x v="1"/>
    <d v="2021-04-17T00:00:00"/>
    <s v="Zone 2 - Jakkals"/>
    <x v="204"/>
    <x v="173"/>
    <x v="135"/>
    <x v="2"/>
    <x v="9"/>
    <m/>
    <s v="Shark Hound Smooth"/>
    <n v="107"/>
    <n v="4.7"/>
    <n v="4.7"/>
  </r>
  <r>
    <x v="1"/>
    <d v="2021-04-17T00:00:00"/>
    <s v="Zone 2 - Jakkals"/>
    <x v="202"/>
    <x v="171"/>
    <x v="135"/>
    <x v="3"/>
    <x v="9"/>
    <m/>
    <m/>
    <m/>
    <s v=""/>
    <s v=""/>
  </r>
  <r>
    <x v="1"/>
    <d v="2021-04-17T00:00:00"/>
    <s v="Zone 2 - Jakkals"/>
    <x v="198"/>
    <x v="19"/>
    <x v="132"/>
    <x v="8"/>
    <x v="9"/>
    <m/>
    <m/>
    <m/>
    <s v=""/>
    <s v=""/>
  </r>
  <r>
    <x v="1"/>
    <d v="2021-04-17T00:00:00"/>
    <s v="Zone 2 - Jakkals"/>
    <x v="197"/>
    <x v="168"/>
    <x v="131"/>
    <x v="1"/>
    <x v="9"/>
    <m/>
    <s v="Catfish - Sea Black"/>
    <n v="40"/>
    <n v="1"/>
    <n v="1"/>
  </r>
  <r>
    <x v="1"/>
    <d v="2021-04-17T00:00:00"/>
    <s v="Zone 2 - Jakkals"/>
    <x v="201"/>
    <x v="170"/>
    <x v="134"/>
    <x v="8"/>
    <x v="9"/>
    <m/>
    <m/>
    <m/>
    <s v=""/>
    <s v=""/>
  </r>
  <r>
    <x v="1"/>
    <d v="2021-04-17T00:00:00"/>
    <s v="Zone 2 - Jakkals"/>
    <x v="289"/>
    <x v="223"/>
    <x v="76"/>
    <x v="5"/>
    <x v="14"/>
    <m/>
    <m/>
    <m/>
    <s v=""/>
    <s v=""/>
  </r>
  <r>
    <x v="1"/>
    <d v="2021-04-17T00:00:00"/>
    <s v="Zone 2 - Jakkals"/>
    <x v="185"/>
    <x v="159"/>
    <x v="122"/>
    <x v="2"/>
    <x v="9"/>
    <m/>
    <s v="Shark Spotted Gully"/>
    <n v="97"/>
    <n v="3.9"/>
    <n v="3.9"/>
  </r>
  <r>
    <x v="1"/>
    <d v="2021-04-17T00:00:00"/>
    <s v="Zone 2 - Jakkals"/>
    <x v="186"/>
    <x v="160"/>
    <x v="122"/>
    <x v="9"/>
    <x v="9"/>
    <m/>
    <s v="Shark Spotted Gully"/>
    <n v="110"/>
    <n v="6"/>
    <n v="6"/>
  </r>
  <r>
    <x v="1"/>
    <d v="2021-04-17T00:00:00"/>
    <s v="Zone 2 - Jakkals"/>
    <x v="186"/>
    <x v="160"/>
    <x v="122"/>
    <x v="9"/>
    <x v="9"/>
    <s v="Kob"/>
    <m/>
    <n v="41"/>
    <n v="0.7"/>
    <n v="0.7"/>
  </r>
  <r>
    <x v="1"/>
    <d v="2021-04-17T00:00:00"/>
    <s v="Zone 2 - Jakkals"/>
    <x v="206"/>
    <x v="175"/>
    <x v="137"/>
    <x v="2"/>
    <x v="9"/>
    <m/>
    <s v="Shark Spotted Gully"/>
    <n v="134"/>
    <n v="11.8"/>
    <n v="11.8"/>
  </r>
  <r>
    <x v="1"/>
    <d v="2021-04-17T00:00:00"/>
    <s v="Zone 2 - Jakkals"/>
    <x v="206"/>
    <x v="175"/>
    <x v="137"/>
    <x v="2"/>
    <x v="9"/>
    <m/>
    <s v="Shark Cow / Sevengill"/>
    <n v="145"/>
    <n v="40.6"/>
    <n v="40.6"/>
  </r>
  <r>
    <x v="1"/>
    <d v="2021-04-17T00:00:00"/>
    <s v="Zone 2 - Jakkals"/>
    <x v="290"/>
    <x v="224"/>
    <x v="99"/>
    <x v="1"/>
    <x v="9"/>
    <m/>
    <s v="Shark Hound Smooth"/>
    <n v="91"/>
    <n v="2.7"/>
    <n v="2.7"/>
  </r>
  <r>
    <x v="1"/>
    <d v="2021-04-17T00:00:00"/>
    <s v="Zone 2 - Jakkals"/>
    <x v="290"/>
    <x v="224"/>
    <x v="99"/>
    <x v="1"/>
    <x v="9"/>
    <m/>
    <s v="Ray Bull / Eagle"/>
    <n v="61"/>
    <n v="4.0999999999999996"/>
    <n v="4.0999999999999996"/>
  </r>
  <r>
    <x v="1"/>
    <d v="2021-04-17T00:00:00"/>
    <s v="Zone 2 - Jakkals"/>
    <x v="192"/>
    <x v="27"/>
    <x v="126"/>
    <x v="5"/>
    <x v="9"/>
    <m/>
    <s v="Shark Hound Smooth"/>
    <n v="85"/>
    <n v="2.1"/>
    <n v="2.1"/>
  </r>
  <r>
    <x v="1"/>
    <d v="2021-04-17T00:00:00"/>
    <s v="Zone 2 - Jakkals"/>
    <x v="199"/>
    <x v="169"/>
    <x v="132"/>
    <x v="1"/>
    <x v="9"/>
    <m/>
    <m/>
    <m/>
    <s v=""/>
    <s v=""/>
  </r>
  <r>
    <x v="1"/>
    <d v="2021-04-17T00:00:00"/>
    <s v="Zone 2 - Jakkals"/>
    <x v="291"/>
    <x v="225"/>
    <x v="179"/>
    <x v="9"/>
    <x v="9"/>
    <m/>
    <m/>
    <m/>
    <s v=""/>
    <s v=""/>
  </r>
  <r>
    <x v="1"/>
    <d v="2021-04-17T00:00:00"/>
    <s v="Zone 2 - Jakkals"/>
    <x v="292"/>
    <x v="226"/>
    <x v="180"/>
    <x v="5"/>
    <x v="9"/>
    <m/>
    <m/>
    <m/>
    <s v=""/>
    <s v=""/>
  </r>
  <r>
    <x v="1"/>
    <d v="2021-04-17T00:00:00"/>
    <s v="Zone 2 - Jakkals"/>
    <x v="207"/>
    <x v="7"/>
    <x v="138"/>
    <x v="5"/>
    <x v="9"/>
    <m/>
    <s v="Shark Spotted Gully"/>
    <n v="138"/>
    <n v="13.1"/>
    <n v="13.1"/>
  </r>
  <r>
    <x v="1"/>
    <d v="2021-04-17T00:00:00"/>
    <s v="Zone 2 - Jakkals"/>
    <x v="242"/>
    <x v="9"/>
    <x v="155"/>
    <x v="1"/>
    <x v="12"/>
    <m/>
    <m/>
    <m/>
    <s v=""/>
    <s v=""/>
  </r>
  <r>
    <x v="1"/>
    <d v="2021-04-17T00:00:00"/>
    <s v="Zone 2 - Jakkals"/>
    <x v="293"/>
    <x v="49"/>
    <x v="105"/>
    <x v="1"/>
    <x v="12"/>
    <m/>
    <m/>
    <m/>
    <s v=""/>
    <s v=""/>
  </r>
  <r>
    <x v="1"/>
    <d v="2021-04-17T00:00:00"/>
    <s v="Zone 2 - Jakkals"/>
    <x v="238"/>
    <x v="110"/>
    <x v="154"/>
    <x v="1"/>
    <x v="12"/>
    <m/>
    <m/>
    <m/>
    <s v=""/>
    <s v=""/>
  </r>
  <r>
    <x v="1"/>
    <d v="2021-04-17T00:00:00"/>
    <s v="Zone 2 - Jakkals"/>
    <x v="246"/>
    <x v="77"/>
    <x v="158"/>
    <x v="5"/>
    <x v="12"/>
    <s v="Kob"/>
    <m/>
    <n v="112"/>
    <n v="14.9"/>
    <n v="14.9"/>
  </r>
  <r>
    <x v="1"/>
    <d v="2021-04-17T00:00:00"/>
    <s v="Zone 2 - Jakkals"/>
    <x v="237"/>
    <x v="91"/>
    <x v="18"/>
    <x v="1"/>
    <x v="12"/>
    <m/>
    <s v="Shark Copper (Female)"/>
    <n v="161"/>
    <n v="57"/>
    <n v="57"/>
  </r>
  <r>
    <x v="1"/>
    <d v="2021-04-17T00:00:00"/>
    <s v="Zone 2 - Jakkals"/>
    <x v="245"/>
    <x v="72"/>
    <x v="53"/>
    <x v="1"/>
    <x v="12"/>
    <m/>
    <s v="Shark Copper (Female)"/>
    <n v="159"/>
    <n v="54.8"/>
    <n v="54.8"/>
  </r>
  <r>
    <x v="1"/>
    <d v="2021-04-17T00:00:00"/>
    <s v="Zone 2 - Jakkals"/>
    <x v="245"/>
    <x v="72"/>
    <x v="53"/>
    <x v="1"/>
    <x v="12"/>
    <m/>
    <s v="Shark Spotted Gully"/>
    <n v="126"/>
    <n v="9.6"/>
    <n v="9.6"/>
  </r>
  <r>
    <x v="1"/>
    <d v="2021-04-17T00:00:00"/>
    <s v="Zone 2 - Jakkals"/>
    <x v="294"/>
    <x v="227"/>
    <x v="181"/>
    <x v="1"/>
    <x v="12"/>
    <m/>
    <s v="Shark Spotted Gully"/>
    <n v="116"/>
    <n v="7.2"/>
    <n v="7.2"/>
  </r>
  <r>
    <x v="1"/>
    <d v="2021-04-17T00:00:00"/>
    <s v="Zone 2 - Jakkals"/>
    <x v="239"/>
    <x v="193"/>
    <x v="91"/>
    <x v="1"/>
    <x v="12"/>
    <m/>
    <m/>
    <m/>
    <s v=""/>
    <s v=""/>
  </r>
  <r>
    <x v="1"/>
    <d v="2021-04-17T00:00:00"/>
    <s v="Zone 2 - Jakkals"/>
    <x v="248"/>
    <x v="198"/>
    <x v="12"/>
    <x v="1"/>
    <x v="12"/>
    <m/>
    <m/>
    <m/>
    <s v=""/>
    <s v=""/>
  </r>
  <r>
    <x v="1"/>
    <d v="2021-04-17T00:00:00"/>
    <s v="Zone 2 - Jakkals"/>
    <x v="244"/>
    <x v="196"/>
    <x v="157"/>
    <x v="1"/>
    <x v="12"/>
    <m/>
    <s v="Shark Soupfin"/>
    <n v="65"/>
    <n v="3.9"/>
    <n v="3.9"/>
  </r>
  <r>
    <x v="1"/>
    <d v="2021-04-17T00:00:00"/>
    <s v="Zone 2 - Jakkals"/>
    <x v="247"/>
    <x v="197"/>
    <x v="158"/>
    <x v="0"/>
    <x v="12"/>
    <m/>
    <s v="Shark Spotted Gully"/>
    <n v="148"/>
    <n v="16.600000000000001"/>
    <n v="16.600000000000001"/>
  </r>
  <r>
    <x v="1"/>
    <d v="2021-04-17T00:00:00"/>
    <s v="Zone 2 - Jakkals"/>
    <x v="295"/>
    <x v="228"/>
    <x v="98"/>
    <x v="6"/>
    <x v="12"/>
    <m/>
    <m/>
    <m/>
    <s v=""/>
    <s v=""/>
  </r>
  <r>
    <x v="1"/>
    <d v="2021-04-17T00:00:00"/>
    <s v="Zone 2 - Jakkals"/>
    <x v="296"/>
    <x v="229"/>
    <x v="98"/>
    <x v="5"/>
    <x v="12"/>
    <m/>
    <m/>
    <m/>
    <s v=""/>
    <s v=""/>
  </r>
  <r>
    <x v="1"/>
    <d v="2021-04-17T00:00:00"/>
    <s v="Zone 2 - Jakkals"/>
    <x v="234"/>
    <x v="191"/>
    <x v="153"/>
    <x v="8"/>
    <x v="12"/>
    <m/>
    <m/>
    <m/>
    <s v=""/>
    <s v=""/>
  </r>
  <r>
    <x v="1"/>
    <d v="2021-04-17T00:00:00"/>
    <s v="Zone 2 - Jakkals"/>
    <x v="297"/>
    <x v="230"/>
    <x v="182"/>
    <x v="3"/>
    <x v="12"/>
    <m/>
    <s v="Guitarfish - Lesser"/>
    <n v="75"/>
    <n v="1.5"/>
    <n v="1.5"/>
  </r>
  <r>
    <x v="1"/>
    <d v="2021-04-17T00:00:00"/>
    <s v="Zone 2 - Jakkals"/>
    <x v="298"/>
    <x v="231"/>
    <x v="183"/>
    <x v="7"/>
    <x v="12"/>
    <m/>
    <m/>
    <m/>
    <s v=""/>
    <s v=""/>
  </r>
  <r>
    <x v="1"/>
    <d v="2021-04-17T00:00:00"/>
    <s v="Zone 2 - Jakkals"/>
    <x v="299"/>
    <x v="232"/>
    <x v="183"/>
    <x v="2"/>
    <x v="12"/>
    <m/>
    <s v="Guitarfish - Lesser"/>
    <n v="68"/>
    <n v="1.1000000000000001"/>
    <n v="1.1000000000000001"/>
  </r>
  <r>
    <x v="1"/>
    <d v="2021-04-17T00:00:00"/>
    <s v="Zone 2 - Jakkals"/>
    <x v="299"/>
    <x v="232"/>
    <x v="183"/>
    <x v="2"/>
    <x v="12"/>
    <m/>
    <s v="Shark Spotted Gully"/>
    <n v="89"/>
    <n v="2.9"/>
    <n v="2.9"/>
  </r>
  <r>
    <x v="1"/>
    <d v="2021-04-17T00:00:00"/>
    <s v="Zone 2 - Jakkals"/>
    <x v="235"/>
    <x v="31"/>
    <x v="18"/>
    <x v="8"/>
    <x v="12"/>
    <s v="Kob"/>
    <m/>
    <n v="58"/>
    <n v="2"/>
    <n v="2"/>
  </r>
  <r>
    <x v="1"/>
    <d v="2021-04-17T00:00:00"/>
    <s v="Zone 2 - Jakkals"/>
    <x v="236"/>
    <x v="192"/>
    <x v="18"/>
    <x v="1"/>
    <x v="12"/>
    <m/>
    <m/>
    <m/>
    <s v=""/>
    <s v=""/>
  </r>
  <r>
    <x v="1"/>
    <d v="2021-04-17T00:00:00"/>
    <s v="Zone 2 - Jakkals"/>
    <x v="300"/>
    <x v="233"/>
    <x v="184"/>
    <x v="1"/>
    <x v="12"/>
    <m/>
    <s v="Shark Spotted Gully"/>
    <n v="116"/>
    <n v="7.2"/>
    <n v="7.2"/>
  </r>
  <r>
    <x v="1"/>
    <d v="2021-04-17T00:00:00"/>
    <s v="Zone 2 - Jakkals"/>
    <x v="249"/>
    <x v="199"/>
    <x v="44"/>
    <x v="8"/>
    <x v="12"/>
    <m/>
    <s v="Shark Spotted Gully"/>
    <n v="109"/>
    <n v="5.8"/>
    <n v="5.8"/>
  </r>
  <r>
    <x v="1"/>
    <d v="2021-04-17T00:00:00"/>
    <s v="Zone 2 - Jakkals"/>
    <x v="249"/>
    <x v="199"/>
    <x v="44"/>
    <x v="8"/>
    <x v="12"/>
    <m/>
    <s v="Shark Spotted Gully"/>
    <n v="88"/>
    <n v="2.8"/>
    <n v="2.8"/>
  </r>
  <r>
    <x v="1"/>
    <d v="2021-04-17T00:00:00"/>
    <s v="Zone 2 - Jakkals"/>
    <x v="301"/>
    <x v="234"/>
    <x v="53"/>
    <x v="1"/>
    <x v="12"/>
    <m/>
    <m/>
    <m/>
    <s v=""/>
    <s v=""/>
  </r>
  <r>
    <x v="1"/>
    <d v="2021-04-17T00:00:00"/>
    <s v="Zone 2 - Jakkals"/>
    <x v="243"/>
    <x v="195"/>
    <x v="156"/>
    <x v="5"/>
    <x v="12"/>
    <m/>
    <m/>
    <m/>
    <s v=""/>
    <s v=""/>
  </r>
  <r>
    <x v="1"/>
    <d v="2021-04-17T00:00:00"/>
    <s v="Zone 2 - Jakkals"/>
    <x v="302"/>
    <x v="218"/>
    <x v="2"/>
    <x v="1"/>
    <x v="1"/>
    <m/>
    <m/>
    <m/>
    <s v=""/>
    <s v=""/>
  </r>
  <r>
    <x v="1"/>
    <d v="2021-04-17T00:00:00"/>
    <s v="Zone 2 - Jakkals"/>
    <x v="103"/>
    <x v="92"/>
    <x v="70"/>
    <x v="5"/>
    <x v="6"/>
    <m/>
    <s v="Shark Hound Smooth"/>
    <n v="105"/>
    <n v="4.4000000000000004"/>
    <n v="4.4000000000000004"/>
  </r>
  <r>
    <x v="1"/>
    <d v="2021-04-17T00:00:00"/>
    <s v="Zone 2 - Jakkals"/>
    <x v="103"/>
    <x v="92"/>
    <x v="70"/>
    <x v="5"/>
    <x v="6"/>
    <m/>
    <s v="Shark Spotted Gully"/>
    <n v="94"/>
    <n v="3.5"/>
    <n v="3.5"/>
  </r>
  <r>
    <x v="1"/>
    <d v="2021-04-17T00:00:00"/>
    <s v="Zone 2 - Jakkals"/>
    <x v="103"/>
    <x v="92"/>
    <x v="70"/>
    <x v="5"/>
    <x v="6"/>
    <m/>
    <s v="Shark Spotted Gully"/>
    <n v="156"/>
    <n v="19.899999999999999"/>
    <n v="19.899999999999999"/>
  </r>
  <r>
    <x v="1"/>
    <d v="2021-04-17T00:00:00"/>
    <s v="Zone 2 - Jakkals"/>
    <x v="303"/>
    <x v="27"/>
    <x v="30"/>
    <x v="5"/>
    <x v="6"/>
    <m/>
    <s v="Shark Hound Smooth"/>
    <n v="107"/>
    <n v="4.7"/>
    <n v="4.7"/>
  </r>
  <r>
    <x v="1"/>
    <d v="2021-04-17T00:00:00"/>
    <s v="Zone 2 - Jakkals"/>
    <x v="303"/>
    <x v="27"/>
    <x v="30"/>
    <x v="5"/>
    <x v="6"/>
    <m/>
    <s v="Shark Spotted Gully"/>
    <n v="98"/>
    <n v="4"/>
    <n v="4"/>
  </r>
  <r>
    <x v="1"/>
    <d v="2021-04-17T00:00:00"/>
    <s v="Zone 2 - Jakkals"/>
    <x v="304"/>
    <x v="99"/>
    <x v="10"/>
    <x v="7"/>
    <x v="6"/>
    <m/>
    <s v="Shark Spotted Gully"/>
    <n v="113"/>
    <n v="6.6"/>
    <n v="6.6"/>
  </r>
  <r>
    <x v="1"/>
    <d v="2021-04-17T00:00:00"/>
    <s v="Zone 2 - Jakkals"/>
    <x v="117"/>
    <x v="105"/>
    <x v="67"/>
    <x v="1"/>
    <x v="6"/>
    <m/>
    <s v="Shark Hound Smooth"/>
    <n v="110"/>
    <n v="5.2"/>
    <n v="5.2"/>
  </r>
  <r>
    <x v="1"/>
    <d v="2021-04-17T00:00:00"/>
    <s v="Zone 2 - Jakkals"/>
    <x v="104"/>
    <x v="93"/>
    <x v="53"/>
    <x v="5"/>
    <x v="6"/>
    <m/>
    <s v="Elephantfish"/>
    <n v="96"/>
    <n v="7.1"/>
    <n v="7.1"/>
  </r>
  <r>
    <x v="1"/>
    <d v="2021-04-17T00:00:00"/>
    <s v="Zone 2 - Jakkals"/>
    <x v="104"/>
    <x v="93"/>
    <x v="53"/>
    <x v="5"/>
    <x v="6"/>
    <m/>
    <s v="Ray Bull / Eagle"/>
    <n v="50"/>
    <n v="2.2000000000000002"/>
    <n v="2.2000000000000002"/>
  </r>
  <r>
    <x v="1"/>
    <d v="2021-04-17T00:00:00"/>
    <s v="Zone 2 - Jakkals"/>
    <x v="104"/>
    <x v="93"/>
    <x v="53"/>
    <x v="5"/>
    <x v="6"/>
    <m/>
    <s v="Shark Spotted Gully"/>
    <n v="118"/>
    <n v="7.6"/>
    <n v="7.6"/>
  </r>
  <r>
    <x v="1"/>
    <d v="2021-04-17T00:00:00"/>
    <s v="Zone 2 - Jakkals"/>
    <x v="105"/>
    <x v="94"/>
    <x v="71"/>
    <x v="5"/>
    <x v="6"/>
    <m/>
    <s v="Shark Hound Smooth"/>
    <n v="125"/>
    <n v="8.1"/>
    <n v="8.1"/>
  </r>
  <r>
    <x v="1"/>
    <d v="2021-04-17T00:00:00"/>
    <s v="Zone 2 - Jakkals"/>
    <x v="105"/>
    <x v="94"/>
    <x v="71"/>
    <x v="5"/>
    <x v="6"/>
    <m/>
    <s v="Shark Spotted Gully"/>
    <n v="131"/>
    <n v="10.9"/>
    <n v="10.9"/>
  </r>
  <r>
    <x v="1"/>
    <d v="2021-04-17T00:00:00"/>
    <s v="Zone 2 - Jakkals"/>
    <x v="108"/>
    <x v="97"/>
    <x v="65"/>
    <x v="2"/>
    <x v="6"/>
    <m/>
    <s v="Shark Spotted Gully"/>
    <n v="149"/>
    <n v="17"/>
    <n v="17"/>
  </r>
  <r>
    <x v="1"/>
    <d v="2021-04-17T00:00:00"/>
    <s v="Zone 2 - Jakkals"/>
    <x v="116"/>
    <x v="104"/>
    <x v="76"/>
    <x v="8"/>
    <x v="6"/>
    <m/>
    <s v="Shark Spotted Gully"/>
    <n v="158"/>
    <n v="20.8"/>
    <n v="20.8"/>
  </r>
  <r>
    <x v="1"/>
    <d v="2021-04-17T00:00:00"/>
    <s v="Zone 2 - Jakkals"/>
    <x v="100"/>
    <x v="89"/>
    <x v="10"/>
    <x v="0"/>
    <x v="6"/>
    <m/>
    <m/>
    <m/>
    <s v=""/>
    <s v=""/>
  </r>
  <r>
    <x v="1"/>
    <d v="2021-04-17T00:00:00"/>
    <s v="Zone 2 - Jakkals"/>
    <x v="98"/>
    <x v="87"/>
    <x v="35"/>
    <x v="5"/>
    <x v="6"/>
    <m/>
    <m/>
    <m/>
    <s v=""/>
    <s v=""/>
  </r>
  <r>
    <x v="1"/>
    <d v="2021-04-17T00:00:00"/>
    <s v="Zone 2 - Jakkals"/>
    <x v="305"/>
    <x v="235"/>
    <x v="185"/>
    <x v="1"/>
    <x v="6"/>
    <m/>
    <m/>
    <m/>
    <s v=""/>
    <s v=""/>
  </r>
  <r>
    <x v="1"/>
    <d v="2021-04-17T00:00:00"/>
    <s v="Zone 2 - Jakkals"/>
    <x v="97"/>
    <x v="26"/>
    <x v="67"/>
    <x v="9"/>
    <x v="6"/>
    <m/>
    <m/>
    <m/>
    <s v=""/>
    <s v=""/>
  </r>
  <r>
    <x v="1"/>
    <d v="2021-04-17T00:00:00"/>
    <s v="Zone 2 - Jakkals"/>
    <x v="106"/>
    <x v="95"/>
    <x v="71"/>
    <x v="9"/>
    <x v="6"/>
    <m/>
    <m/>
    <m/>
    <s v=""/>
    <s v=""/>
  </r>
  <r>
    <x v="1"/>
    <d v="2021-04-17T00:00:00"/>
    <s v="Zone 2 - Jakkals"/>
    <x v="306"/>
    <x v="236"/>
    <x v="44"/>
    <x v="2"/>
    <x v="6"/>
    <m/>
    <m/>
    <m/>
    <s v=""/>
    <s v=""/>
  </r>
  <r>
    <x v="1"/>
    <d v="2021-04-17T00:00:00"/>
    <s v="Zone 2 - Jakkals"/>
    <x v="109"/>
    <x v="98"/>
    <x v="72"/>
    <x v="1"/>
    <x v="6"/>
    <m/>
    <m/>
    <m/>
    <s v=""/>
    <s v=""/>
  </r>
  <r>
    <x v="1"/>
    <d v="2021-04-17T00:00:00"/>
    <s v="Zone 2 - Jakkals"/>
    <x v="112"/>
    <x v="100"/>
    <x v="74"/>
    <x v="8"/>
    <x v="6"/>
    <m/>
    <m/>
    <m/>
    <s v=""/>
    <s v=""/>
  </r>
  <r>
    <x v="1"/>
    <d v="2021-04-17T00:00:00"/>
    <s v="Zone 2 - Jakkals"/>
    <x v="111"/>
    <x v="99"/>
    <x v="50"/>
    <x v="1"/>
    <x v="6"/>
    <m/>
    <m/>
    <m/>
    <s v=""/>
    <s v=""/>
  </r>
  <r>
    <x v="1"/>
    <d v="2021-04-17T00:00:00"/>
    <s v="Zone 2 - Jakkals"/>
    <x v="110"/>
    <x v="70"/>
    <x v="73"/>
    <x v="1"/>
    <x v="6"/>
    <m/>
    <m/>
    <m/>
    <s v=""/>
    <s v=""/>
  </r>
  <r>
    <x v="1"/>
    <d v="2021-04-17T00:00:00"/>
    <s v="Zone 2 - Jakkals"/>
    <x v="113"/>
    <x v="101"/>
    <x v="63"/>
    <x v="5"/>
    <x v="6"/>
    <m/>
    <m/>
    <m/>
    <s v=""/>
    <s v=""/>
  </r>
  <r>
    <x v="1"/>
    <d v="2021-04-17T00:00:00"/>
    <s v="Zone 2 - Jakkals"/>
    <x v="93"/>
    <x v="84"/>
    <x v="63"/>
    <x v="0"/>
    <x v="6"/>
    <m/>
    <m/>
    <m/>
    <s v=""/>
    <s v=""/>
  </r>
  <r>
    <x v="1"/>
    <d v="2021-04-17T00:00:00"/>
    <s v="Zone 2 - Jakkals"/>
    <x v="114"/>
    <x v="102"/>
    <x v="63"/>
    <x v="5"/>
    <x v="6"/>
    <m/>
    <m/>
    <m/>
    <s v=""/>
    <s v=""/>
  </r>
  <r>
    <x v="1"/>
    <d v="2021-04-17T00:00:00"/>
    <s v="Zone 2 - Jakkals"/>
    <x v="259"/>
    <x v="205"/>
    <x v="166"/>
    <x v="1"/>
    <x v="13"/>
    <m/>
    <m/>
    <m/>
    <s v=""/>
    <s v=""/>
  </r>
  <r>
    <x v="1"/>
    <d v="2021-04-17T00:00:00"/>
    <s v="Zone 2 - Jakkals"/>
    <x v="257"/>
    <x v="194"/>
    <x v="139"/>
    <x v="5"/>
    <x v="13"/>
    <m/>
    <s v="Ray Bull / Eagle"/>
    <n v="38"/>
    <n v="1"/>
    <n v="1"/>
  </r>
  <r>
    <x v="1"/>
    <d v="2021-04-17T00:00:00"/>
    <s v="Zone 2 - Jakkals"/>
    <x v="257"/>
    <x v="194"/>
    <x v="139"/>
    <x v="5"/>
    <x v="13"/>
    <m/>
    <s v="Catfish - Sea Black"/>
    <n v="41"/>
    <n v="1.1000000000000001"/>
    <n v="1.1000000000000001"/>
  </r>
  <r>
    <x v="1"/>
    <d v="2021-04-17T00:00:00"/>
    <s v="Zone 2 - Jakkals"/>
    <x v="250"/>
    <x v="200"/>
    <x v="159"/>
    <x v="1"/>
    <x v="13"/>
    <m/>
    <m/>
    <m/>
    <s v=""/>
    <s v=""/>
  </r>
  <r>
    <x v="1"/>
    <d v="2021-04-17T00:00:00"/>
    <s v="Zone 2 - Jakkals"/>
    <x v="307"/>
    <x v="9"/>
    <x v="166"/>
    <x v="1"/>
    <x v="13"/>
    <m/>
    <s v="Shark Copper (Male)"/>
    <n v="146"/>
    <n v="40.299999999999997"/>
    <n v="40.299999999999997"/>
  </r>
  <r>
    <x v="1"/>
    <d v="2021-04-17T00:00:00"/>
    <s v="Zone 2 - Jakkals"/>
    <x v="254"/>
    <x v="202"/>
    <x v="163"/>
    <x v="1"/>
    <x v="13"/>
    <m/>
    <m/>
    <m/>
    <s v=""/>
    <s v=""/>
  </r>
  <r>
    <x v="1"/>
    <d v="2021-04-17T00:00:00"/>
    <s v="Zone 2 - Jakkals"/>
    <x v="308"/>
    <x v="237"/>
    <x v="186"/>
    <x v="3"/>
    <x v="13"/>
    <m/>
    <m/>
    <m/>
    <s v=""/>
    <s v=""/>
  </r>
  <r>
    <x v="1"/>
    <d v="2021-04-17T00:00:00"/>
    <s v="Zone 2 - Jakkals"/>
    <x v="251"/>
    <x v="111"/>
    <x v="160"/>
    <x v="7"/>
    <x v="13"/>
    <m/>
    <m/>
    <m/>
    <s v=""/>
    <s v=""/>
  </r>
  <r>
    <x v="1"/>
    <d v="2021-04-17T00:00:00"/>
    <s v="Zone 2 - Jakkals"/>
    <x v="260"/>
    <x v="206"/>
    <x v="166"/>
    <x v="8"/>
    <x v="13"/>
    <m/>
    <m/>
    <m/>
    <s v=""/>
    <s v=""/>
  </r>
  <r>
    <x v="1"/>
    <d v="2021-04-17T00:00:00"/>
    <s v="Zone 2 - Jakkals"/>
    <x v="261"/>
    <x v="10"/>
    <x v="167"/>
    <x v="1"/>
    <x v="13"/>
    <m/>
    <m/>
    <m/>
    <s v=""/>
    <s v=""/>
  </r>
  <r>
    <x v="1"/>
    <d v="2021-04-17T00:00:00"/>
    <s v="Zone 2 - Jakkals"/>
    <x v="256"/>
    <x v="138"/>
    <x v="165"/>
    <x v="1"/>
    <x v="13"/>
    <m/>
    <m/>
    <m/>
    <s v=""/>
    <s v=""/>
  </r>
  <r>
    <x v="1"/>
    <d v="2021-04-17T00:00:00"/>
    <s v="Zone 2 - Jakkals"/>
    <x v="255"/>
    <x v="203"/>
    <x v="164"/>
    <x v="1"/>
    <x v="13"/>
    <m/>
    <m/>
    <m/>
    <s v=""/>
    <s v=""/>
  </r>
  <r>
    <x v="1"/>
    <d v="2021-04-17T00:00:00"/>
    <s v="Zone 2 - Jakkals"/>
    <x v="258"/>
    <x v="204"/>
    <x v="139"/>
    <x v="9"/>
    <x v="13"/>
    <m/>
    <s v="Guitarfish - Lesser"/>
    <n v="96"/>
    <n v="3.3"/>
    <n v="3.3"/>
  </r>
  <r>
    <x v="1"/>
    <d v="2021-04-17T00:00:00"/>
    <s v="Zone 2 - Jakkals"/>
    <x v="258"/>
    <x v="204"/>
    <x v="139"/>
    <x v="9"/>
    <x v="13"/>
    <m/>
    <s v="Shark Hound Smooth"/>
    <n v="100"/>
    <n v="3.7"/>
    <n v="3.7"/>
  </r>
  <r>
    <x v="1"/>
    <d v="2021-04-17T00:00:00"/>
    <s v="Zone 2 - Jakkals"/>
    <x v="309"/>
    <x v="238"/>
    <x v="97"/>
    <x v="1"/>
    <x v="13"/>
    <m/>
    <s v="Shark Spotted Gully"/>
    <n v="88"/>
    <n v="2.8"/>
    <n v="2.8"/>
  </r>
  <r>
    <x v="1"/>
    <d v="2021-04-17T00:00:00"/>
    <s v="Zone 2 - Jakkals"/>
    <x v="252"/>
    <x v="10"/>
    <x v="161"/>
    <x v="8"/>
    <x v="13"/>
    <m/>
    <s v="Shark Spotted Gully"/>
    <n v="106"/>
    <n v="5.3"/>
    <n v="5.3"/>
  </r>
  <r>
    <x v="1"/>
    <d v="2021-04-17T00:00:00"/>
    <s v="Zone 2 - Jakkals"/>
    <x v="310"/>
    <x v="239"/>
    <x v="187"/>
    <x v="7"/>
    <x v="13"/>
    <m/>
    <s v="Guitarfish - Lesser"/>
    <n v="73"/>
    <n v="1.4"/>
    <n v="1.4"/>
  </r>
  <r>
    <x v="1"/>
    <d v="2021-04-17T00:00:00"/>
    <s v="Zone 2 - Jakkals"/>
    <x v="125"/>
    <x v="111"/>
    <x v="82"/>
    <x v="2"/>
    <x v="3"/>
    <m/>
    <m/>
    <m/>
    <s v=""/>
    <s v=""/>
  </r>
  <r>
    <x v="1"/>
    <d v="2021-04-17T00:00:00"/>
    <s v="Zone 2 - Jakkals"/>
    <x v="124"/>
    <x v="110"/>
    <x v="81"/>
    <x v="5"/>
    <x v="3"/>
    <m/>
    <m/>
    <m/>
    <s v=""/>
    <s v=""/>
  </r>
  <r>
    <x v="1"/>
    <d v="2021-04-17T00:00:00"/>
    <s v="Zone 2 - Jakkals"/>
    <x v="137"/>
    <x v="122"/>
    <x v="92"/>
    <x v="2"/>
    <x v="3"/>
    <m/>
    <m/>
    <m/>
    <s v=""/>
    <s v=""/>
  </r>
  <r>
    <x v="1"/>
    <d v="2021-04-17T00:00:00"/>
    <s v="Zone 2 - Jakkals"/>
    <x v="138"/>
    <x v="123"/>
    <x v="92"/>
    <x v="3"/>
    <x v="3"/>
    <m/>
    <m/>
    <m/>
    <s v=""/>
    <s v=""/>
  </r>
  <r>
    <x v="1"/>
    <d v="2021-04-17T00:00:00"/>
    <s v="Zone 2 - Jakkals"/>
    <x v="311"/>
    <x v="191"/>
    <x v="188"/>
    <x v="5"/>
    <x v="3"/>
    <m/>
    <m/>
    <m/>
    <s v=""/>
    <s v=""/>
  </r>
  <r>
    <x v="1"/>
    <d v="2021-04-17T00:00:00"/>
    <s v="Zone 2 - Jakkals"/>
    <x v="123"/>
    <x v="109"/>
    <x v="79"/>
    <x v="7"/>
    <x v="3"/>
    <m/>
    <m/>
    <m/>
    <s v=""/>
    <s v=""/>
  </r>
  <r>
    <x v="1"/>
    <d v="2021-04-17T00:00:00"/>
    <s v="Zone 2 - Jakkals"/>
    <x v="312"/>
    <x v="234"/>
    <x v="189"/>
    <x v="7"/>
    <x v="3"/>
    <m/>
    <s v="Shark Copper (Female)"/>
    <n v="186"/>
    <n v="89.7"/>
    <n v="89.7"/>
  </r>
  <r>
    <x v="1"/>
    <d v="2021-04-17T00:00:00"/>
    <s v="Zone 2 - Jakkals"/>
    <x v="313"/>
    <x v="240"/>
    <x v="190"/>
    <x v="7"/>
    <x v="3"/>
    <m/>
    <m/>
    <m/>
    <s v=""/>
    <s v=""/>
  </r>
  <r>
    <x v="1"/>
    <d v="2021-04-17T00:00:00"/>
    <s v="Zone 2 - Jakkals"/>
    <x v="314"/>
    <x v="241"/>
    <x v="191"/>
    <x v="7"/>
    <x v="3"/>
    <m/>
    <s v="Catfish - Sea Black"/>
    <n v="40"/>
    <n v="1"/>
    <n v="1"/>
  </r>
  <r>
    <x v="1"/>
    <d v="2021-04-17T00:00:00"/>
    <s v="Zone 2 - Jakkals"/>
    <x v="315"/>
    <x v="87"/>
    <x v="189"/>
    <x v="7"/>
    <x v="3"/>
    <m/>
    <m/>
    <m/>
    <s v=""/>
    <s v=""/>
  </r>
  <r>
    <x v="1"/>
    <d v="2021-04-17T00:00:00"/>
    <s v="Zone 2 - Jakkals"/>
    <x v="142"/>
    <x v="5"/>
    <x v="51"/>
    <x v="1"/>
    <x v="3"/>
    <m/>
    <s v="Shark Spotted Gully"/>
    <n v="73"/>
    <n v="1.4"/>
    <n v="1.4"/>
  </r>
  <r>
    <x v="1"/>
    <d v="2021-04-17T00:00:00"/>
    <s v="Zone 2 - Jakkals"/>
    <x v="140"/>
    <x v="125"/>
    <x v="93"/>
    <x v="7"/>
    <x v="3"/>
    <m/>
    <m/>
    <m/>
    <s v=""/>
    <s v=""/>
  </r>
  <r>
    <x v="1"/>
    <d v="2021-04-17T00:00:00"/>
    <s v="Zone 2 - Jakkals"/>
    <x v="139"/>
    <x v="124"/>
    <x v="49"/>
    <x v="7"/>
    <x v="3"/>
    <m/>
    <m/>
    <m/>
    <s v=""/>
    <s v=""/>
  </r>
  <r>
    <x v="1"/>
    <d v="2021-04-17T00:00:00"/>
    <s v="Zone 2 - Jakkals"/>
    <x v="316"/>
    <x v="242"/>
    <x v="77"/>
    <x v="7"/>
    <x v="3"/>
    <m/>
    <m/>
    <m/>
    <s v=""/>
    <s v=""/>
  </r>
  <r>
    <x v="1"/>
    <d v="2021-04-17T00:00:00"/>
    <s v="Zone 2 - Jakkals"/>
    <x v="118"/>
    <x v="106"/>
    <x v="77"/>
    <x v="5"/>
    <x v="3"/>
    <m/>
    <m/>
    <m/>
    <s v=""/>
    <s v=""/>
  </r>
  <r>
    <x v="1"/>
    <d v="2021-04-17T00:00:00"/>
    <s v="Zone 2 - Jakkals"/>
    <x v="317"/>
    <x v="243"/>
    <x v="192"/>
    <x v="1"/>
    <x v="3"/>
    <m/>
    <m/>
    <m/>
    <s v=""/>
    <s v=""/>
  </r>
  <r>
    <x v="1"/>
    <d v="2021-04-17T00:00:00"/>
    <s v="Zone 2 - Jakkals"/>
    <x v="119"/>
    <x v="107"/>
    <x v="78"/>
    <x v="1"/>
    <x v="3"/>
    <m/>
    <s v="Shark Copper (Female)"/>
    <n v="146"/>
    <n v="42"/>
    <n v="42"/>
  </r>
  <r>
    <x v="1"/>
    <d v="2021-04-17T00:00:00"/>
    <s v="Zone 2 - Jakkals"/>
    <x v="131"/>
    <x v="116"/>
    <x v="87"/>
    <x v="1"/>
    <x v="3"/>
    <m/>
    <m/>
    <m/>
    <s v=""/>
    <s v=""/>
  </r>
  <r>
    <x v="1"/>
    <d v="2021-04-17T00:00:00"/>
    <s v="Zone 2 - Jakkals"/>
    <x v="318"/>
    <x v="9"/>
    <x v="193"/>
    <x v="1"/>
    <x v="3"/>
    <m/>
    <m/>
    <m/>
    <s v=""/>
    <s v=""/>
  </r>
  <r>
    <x v="1"/>
    <d v="2021-04-17T00:00:00"/>
    <s v="Zone 2 - Jakkals"/>
    <x v="130"/>
    <x v="115"/>
    <x v="86"/>
    <x v="5"/>
    <x v="3"/>
    <m/>
    <s v="Shark Spotted Gully"/>
    <n v="80"/>
    <n v="2"/>
    <n v="2"/>
  </r>
  <r>
    <x v="1"/>
    <d v="2021-04-17T00:00:00"/>
    <s v="Zone 2 - Jakkals"/>
    <x v="130"/>
    <x v="115"/>
    <x v="86"/>
    <x v="5"/>
    <x v="3"/>
    <m/>
    <s v="Shark Spotted Gully"/>
    <n v="114"/>
    <n v="6.8"/>
    <n v="6.8"/>
  </r>
  <r>
    <x v="1"/>
    <d v="2021-04-17T00:00:00"/>
    <s v="Zone 2 - Jakkals"/>
    <x v="130"/>
    <x v="115"/>
    <x v="86"/>
    <x v="5"/>
    <x v="3"/>
    <m/>
    <s v="Shark Spotted Gully"/>
    <n v="104"/>
    <n v="5"/>
    <n v="5"/>
  </r>
  <r>
    <x v="1"/>
    <d v="2021-04-17T00:00:00"/>
    <s v="Zone 2 - Jakkals"/>
    <x v="130"/>
    <x v="115"/>
    <x v="86"/>
    <x v="5"/>
    <x v="3"/>
    <m/>
    <s v="Shark Hound Smooth"/>
    <n v="110"/>
    <n v="5.2"/>
    <n v="5.2"/>
  </r>
  <r>
    <x v="1"/>
    <d v="2021-04-17T00:00:00"/>
    <s v="Zone 2 - Jakkals"/>
    <x v="120"/>
    <x v="84"/>
    <x v="79"/>
    <x v="2"/>
    <x v="3"/>
    <m/>
    <m/>
    <m/>
    <s v=""/>
    <s v=""/>
  </r>
  <r>
    <x v="1"/>
    <d v="2021-04-17T00:00:00"/>
    <s v="Zone 2 - Jakkals"/>
    <x v="122"/>
    <x v="108"/>
    <x v="80"/>
    <x v="1"/>
    <x v="3"/>
    <m/>
    <s v="Shark Hound Smooth"/>
    <n v="72"/>
    <n v="1.2"/>
    <n v="1.2"/>
  </r>
  <r>
    <x v="1"/>
    <d v="2021-04-17T00:00:00"/>
    <s v="Zone 2 - Jakkals"/>
    <x v="122"/>
    <x v="108"/>
    <x v="80"/>
    <x v="1"/>
    <x v="3"/>
    <m/>
    <s v="Shark Copper (Female)"/>
    <n v="160"/>
    <n v="55.9"/>
    <n v="55.9"/>
  </r>
  <r>
    <x v="1"/>
    <d v="2021-04-17T00:00:00"/>
    <s v="Zone 2 - Jakkals"/>
    <x v="319"/>
    <x v="244"/>
    <x v="194"/>
    <x v="7"/>
    <x v="3"/>
    <m/>
    <s v="Shark Spotted Gully"/>
    <n v="98"/>
    <n v="4"/>
    <n v="4"/>
  </r>
  <r>
    <x v="1"/>
    <d v="2021-04-17T00:00:00"/>
    <s v="Zone 2 - Jakkals"/>
    <x v="319"/>
    <x v="244"/>
    <x v="194"/>
    <x v="7"/>
    <x v="3"/>
    <m/>
    <s v="Shark Hound Smooth"/>
    <n v="90"/>
    <n v="2.6"/>
    <n v="2.6"/>
  </r>
  <r>
    <x v="1"/>
    <d v="2021-04-17T00:00:00"/>
    <s v="Zone 2 - Jakkals"/>
    <x v="320"/>
    <x v="83"/>
    <x v="195"/>
    <x v="5"/>
    <x v="3"/>
    <m/>
    <m/>
    <m/>
    <s v=""/>
    <s v=""/>
  </r>
  <r>
    <x v="1"/>
    <d v="2021-04-17T00:00:00"/>
    <s v="Zone 2 - Jakkals"/>
    <x v="127"/>
    <x v="112"/>
    <x v="84"/>
    <x v="0"/>
    <x v="3"/>
    <m/>
    <s v="Shark Hound Smooth"/>
    <n v="113"/>
    <n v="5.7"/>
    <n v="5.7"/>
  </r>
  <r>
    <x v="1"/>
    <d v="2021-04-17T00:00:00"/>
    <s v="Zone 2 - Jakkals"/>
    <x v="127"/>
    <x v="112"/>
    <x v="84"/>
    <x v="0"/>
    <x v="3"/>
    <s v="Shad"/>
    <m/>
    <n v="49"/>
    <n v="1.6"/>
    <n v="1.6"/>
  </r>
  <r>
    <x v="1"/>
    <d v="2021-04-17T00:00:00"/>
    <s v="Zone 2 - Jakkals"/>
    <x v="321"/>
    <x v="73"/>
    <x v="84"/>
    <x v="5"/>
    <x v="3"/>
    <m/>
    <s v="Catfish - Sea Black"/>
    <n v="41"/>
    <n v="1.1000000000000001"/>
    <n v="1.1000000000000001"/>
  </r>
  <r>
    <x v="1"/>
    <d v="2021-04-17T00:00:00"/>
    <s v="Zone 2 - Jakkals"/>
    <x v="322"/>
    <x v="245"/>
    <x v="135"/>
    <x v="1"/>
    <x v="3"/>
    <m/>
    <s v="Shark Spotted Gully"/>
    <n v="70"/>
    <n v="1.3"/>
    <n v="1.3"/>
  </r>
  <r>
    <x v="1"/>
    <d v="2021-04-17T00:00:00"/>
    <s v="Zone 2 - Jakkals"/>
    <x v="322"/>
    <x v="245"/>
    <x v="135"/>
    <x v="1"/>
    <x v="3"/>
    <m/>
    <s v="Shark Spotted Gully"/>
    <n v="105"/>
    <n v="5.0999999999999996"/>
    <n v="5.0999999999999996"/>
  </r>
  <r>
    <x v="1"/>
    <d v="2021-04-17T00:00:00"/>
    <s v="Zone 2 - Jakkals"/>
    <x v="323"/>
    <x v="246"/>
    <x v="196"/>
    <x v="7"/>
    <x v="3"/>
    <m/>
    <s v="Shark Spotted Gully"/>
    <n v="146"/>
    <n v="15.9"/>
    <n v="15.9"/>
  </r>
  <r>
    <x v="1"/>
    <d v="2021-04-17T00:00:00"/>
    <s v="Zone 2 - Jakkals"/>
    <x v="126"/>
    <x v="32"/>
    <x v="83"/>
    <x v="5"/>
    <x v="3"/>
    <m/>
    <s v="Guitarfish - Lesser"/>
    <n v="84"/>
    <n v="2.2000000000000002"/>
    <n v="2.2000000000000002"/>
  </r>
  <r>
    <x v="1"/>
    <d v="2021-04-17T00:00:00"/>
    <s v="Zone 2 - Jakkals"/>
    <x v="324"/>
    <x v="63"/>
    <x v="197"/>
    <x v="2"/>
    <x v="3"/>
    <m/>
    <s v="Shark Spotted Gully"/>
    <n v="113"/>
    <n v="6.6"/>
    <n v="6.6"/>
  </r>
  <r>
    <x v="1"/>
    <d v="2021-04-17T00:00:00"/>
    <s v="Zone 2 - Jakkals"/>
    <x v="324"/>
    <x v="63"/>
    <x v="197"/>
    <x v="2"/>
    <x v="3"/>
    <m/>
    <s v="Shark Hound Smooth"/>
    <n v="109"/>
    <n v="5"/>
    <n v="5"/>
  </r>
  <r>
    <x v="1"/>
    <d v="2021-04-17T00:00:00"/>
    <s v="Zone 2 - Jakkals"/>
    <x v="325"/>
    <x v="84"/>
    <x v="198"/>
    <x v="0"/>
    <x v="3"/>
    <m/>
    <m/>
    <m/>
    <s v=""/>
    <s v=""/>
  </r>
  <r>
    <x v="1"/>
    <d v="2021-04-17T00:00:00"/>
    <s v="Zone 2 - Jakkals"/>
    <x v="129"/>
    <x v="114"/>
    <x v="85"/>
    <x v="5"/>
    <x v="3"/>
    <m/>
    <s v="Shark Spotted Gully"/>
    <n v="120"/>
    <n v="8.1"/>
    <n v="8.1"/>
  </r>
  <r>
    <x v="1"/>
    <d v="2021-04-17T00:00:00"/>
    <s v="Zone 2 - Jakkals"/>
    <x v="129"/>
    <x v="114"/>
    <x v="85"/>
    <x v="5"/>
    <x v="3"/>
    <m/>
    <s v="Shark Spotted Gully"/>
    <n v="113"/>
    <n v="6.6"/>
    <n v="6.6"/>
  </r>
  <r>
    <x v="1"/>
    <d v="2021-04-17T00:00:00"/>
    <s v="Zone 2 - Jakkals"/>
    <x v="136"/>
    <x v="121"/>
    <x v="91"/>
    <x v="5"/>
    <x v="3"/>
    <m/>
    <m/>
    <m/>
    <s v=""/>
    <s v=""/>
  </r>
  <r>
    <x v="1"/>
    <d v="2021-04-17T00:00:00"/>
    <s v="Zone 2 - Jakkals"/>
    <x v="135"/>
    <x v="120"/>
    <x v="90"/>
    <x v="0"/>
    <x v="3"/>
    <s v="Kob"/>
    <m/>
    <n v="55"/>
    <n v="1.7"/>
    <n v="1.7"/>
  </r>
  <r>
    <x v="1"/>
    <d v="2021-04-17T00:00:00"/>
    <s v="Zone 2 - Jakkals"/>
    <x v="141"/>
    <x v="10"/>
    <x v="78"/>
    <x v="2"/>
    <x v="3"/>
    <m/>
    <s v="Shark Hound Smooth"/>
    <n v="107"/>
    <n v="4.7"/>
    <n v="4.7"/>
  </r>
  <r>
    <x v="1"/>
    <d v="2021-04-17T00:00:00"/>
    <s v="Zone 2 - Jakkals"/>
    <x v="132"/>
    <x v="117"/>
    <x v="45"/>
    <x v="7"/>
    <x v="3"/>
    <m/>
    <s v="Shark Spotted Gully"/>
    <n v="113"/>
    <n v="6.6"/>
    <n v="6.6"/>
  </r>
  <r>
    <x v="1"/>
    <d v="2021-04-17T00:00:00"/>
    <s v="Zone 2 - Jakkals"/>
    <x v="147"/>
    <x v="129"/>
    <x v="98"/>
    <x v="1"/>
    <x v="7"/>
    <m/>
    <m/>
    <m/>
    <s v=""/>
    <s v=""/>
  </r>
  <r>
    <x v="1"/>
    <d v="2021-04-17T00:00:00"/>
    <s v="Zone 2 - Jakkals"/>
    <x v="150"/>
    <x v="131"/>
    <x v="101"/>
    <x v="1"/>
    <x v="7"/>
    <m/>
    <m/>
    <m/>
    <s v=""/>
    <s v=""/>
  </r>
  <r>
    <x v="1"/>
    <d v="2021-04-17T00:00:00"/>
    <s v="Zone 2 - Jakkals"/>
    <x v="157"/>
    <x v="9"/>
    <x v="105"/>
    <x v="5"/>
    <x v="7"/>
    <m/>
    <m/>
    <m/>
    <s v=""/>
    <s v=""/>
  </r>
  <r>
    <x v="1"/>
    <d v="2021-04-17T00:00:00"/>
    <s v="Zone 2 - Jakkals"/>
    <x v="144"/>
    <x v="46"/>
    <x v="95"/>
    <x v="1"/>
    <x v="7"/>
    <m/>
    <m/>
    <m/>
    <s v=""/>
    <s v=""/>
  </r>
  <r>
    <x v="1"/>
    <d v="2021-04-17T00:00:00"/>
    <s v="Zone 2 - Jakkals"/>
    <x v="326"/>
    <x v="247"/>
    <x v="199"/>
    <x v="4"/>
    <x v="7"/>
    <m/>
    <m/>
    <m/>
    <s v=""/>
    <s v=""/>
  </r>
  <r>
    <x v="1"/>
    <d v="2021-04-17T00:00:00"/>
    <s v="Zone 2 - Jakkals"/>
    <x v="149"/>
    <x v="130"/>
    <x v="100"/>
    <x v="1"/>
    <x v="7"/>
    <m/>
    <s v="Shark Hound Smooth"/>
    <n v="112"/>
    <n v="5.5"/>
    <n v="5.5"/>
  </r>
  <r>
    <x v="1"/>
    <d v="2021-04-17T00:00:00"/>
    <s v="Zone 2 - Jakkals"/>
    <x v="327"/>
    <x v="248"/>
    <x v="199"/>
    <x v="4"/>
    <x v="7"/>
    <m/>
    <s v="Shark Hound Smooth"/>
    <n v="113"/>
    <n v="5.7"/>
    <n v="5.7"/>
  </r>
  <r>
    <x v="1"/>
    <d v="2021-04-17T00:00:00"/>
    <s v="Zone 2 - Jakkals"/>
    <x v="327"/>
    <x v="248"/>
    <x v="199"/>
    <x v="4"/>
    <x v="7"/>
    <m/>
    <s v="Guitarfish - Lesser"/>
    <n v="71"/>
    <n v="1.3"/>
    <n v="1.3"/>
  </r>
  <r>
    <x v="1"/>
    <d v="2021-04-17T00:00:00"/>
    <s v="Zone 2 - Jakkals"/>
    <x v="153"/>
    <x v="134"/>
    <x v="103"/>
    <x v="0"/>
    <x v="7"/>
    <m/>
    <s v="Shark Copper (Male)"/>
    <n v="151"/>
    <n v="44.8"/>
    <n v="44.8"/>
  </r>
  <r>
    <x v="1"/>
    <d v="2021-04-17T00:00:00"/>
    <s v="Zone 2 - Jakkals"/>
    <x v="145"/>
    <x v="127"/>
    <x v="96"/>
    <x v="1"/>
    <x v="7"/>
    <m/>
    <s v="Shark Spotted Gully"/>
    <n v="112"/>
    <n v="6.4"/>
    <n v="6.4"/>
  </r>
  <r>
    <x v="1"/>
    <d v="2021-04-17T00:00:00"/>
    <s v="Zone 2 - Jakkals"/>
    <x v="145"/>
    <x v="127"/>
    <x v="96"/>
    <x v="1"/>
    <x v="7"/>
    <m/>
    <s v="Shark Spotted Gully"/>
    <n v="91"/>
    <n v="3.1"/>
    <n v="3.1"/>
  </r>
  <r>
    <x v="1"/>
    <d v="2021-04-17T00:00:00"/>
    <s v="Zone 2 - Jakkals"/>
    <x v="160"/>
    <x v="139"/>
    <x v="108"/>
    <x v="2"/>
    <x v="7"/>
    <m/>
    <s v="Shark Copper (Female)"/>
    <n v="159"/>
    <n v="54.8"/>
    <n v="54.8"/>
  </r>
  <r>
    <x v="1"/>
    <d v="2021-04-17T00:00:00"/>
    <s v="Zone 2 - Jakkals"/>
    <x v="159"/>
    <x v="78"/>
    <x v="107"/>
    <x v="5"/>
    <x v="7"/>
    <s v="Shad"/>
    <m/>
    <n v="50"/>
    <n v="1.7"/>
    <n v="1.7"/>
  </r>
  <r>
    <x v="1"/>
    <d v="2021-04-17T00:00:00"/>
    <s v="Zone 2 - Jakkals"/>
    <x v="151"/>
    <x v="132"/>
    <x v="102"/>
    <x v="5"/>
    <x v="7"/>
    <m/>
    <s v="Catfish - Sea Black"/>
    <n v="40"/>
    <n v="1"/>
    <n v="1"/>
  </r>
  <r>
    <x v="1"/>
    <d v="2021-04-17T00:00:00"/>
    <s v="Zone 2 - Jakkals"/>
    <x v="151"/>
    <x v="132"/>
    <x v="102"/>
    <x v="5"/>
    <x v="7"/>
    <m/>
    <s v="Shark Spotted Gully"/>
    <n v="92"/>
    <n v="3.3"/>
    <n v="3.3"/>
  </r>
  <r>
    <x v="1"/>
    <d v="2021-04-17T00:00:00"/>
    <s v="Zone 2 - Jakkals"/>
    <x v="151"/>
    <x v="132"/>
    <x v="102"/>
    <x v="5"/>
    <x v="7"/>
    <m/>
    <s v="Shark Spotted Gully"/>
    <n v="98"/>
    <n v="4"/>
    <n v="4"/>
  </r>
  <r>
    <x v="1"/>
    <d v="2021-04-17T00:00:00"/>
    <s v="Zone 2 - Jakkals"/>
    <x v="151"/>
    <x v="132"/>
    <x v="102"/>
    <x v="5"/>
    <x v="7"/>
    <m/>
    <s v="Shark Spotted Gully"/>
    <n v="87"/>
    <n v="2.7"/>
    <n v="2.7"/>
  </r>
  <r>
    <x v="1"/>
    <d v="2021-04-17T00:00:00"/>
    <s v="Zone 2 - Jakkals"/>
    <x v="151"/>
    <x v="132"/>
    <x v="102"/>
    <x v="5"/>
    <x v="7"/>
    <m/>
    <s v="Shark Spotted Gully"/>
    <n v="86"/>
    <n v="2.6"/>
    <n v="2.6"/>
  </r>
  <r>
    <x v="1"/>
    <d v="2021-04-17T00:00:00"/>
    <s v="Zone 2 - Jakkals"/>
    <x v="148"/>
    <x v="9"/>
    <x v="99"/>
    <x v="1"/>
    <x v="7"/>
    <m/>
    <s v="Shark Spotted Gully"/>
    <n v="135"/>
    <n v="12.1"/>
    <n v="12.1"/>
  </r>
  <r>
    <x v="1"/>
    <d v="2021-04-17T00:00:00"/>
    <s v="Zone 2 - Jakkals"/>
    <x v="148"/>
    <x v="9"/>
    <x v="99"/>
    <x v="1"/>
    <x v="7"/>
    <m/>
    <s v="Catfish - Sea Black"/>
    <n v="41"/>
    <n v="1.1000000000000001"/>
    <n v="1.1000000000000001"/>
  </r>
  <r>
    <x v="1"/>
    <d v="2021-04-17T00:00:00"/>
    <s v="Zone 2 - Jakkals"/>
    <x v="148"/>
    <x v="9"/>
    <x v="99"/>
    <x v="1"/>
    <x v="7"/>
    <m/>
    <s v="Shark Copper (Female)"/>
    <n v="156"/>
    <n v="51.7"/>
    <n v="51.7"/>
  </r>
  <r>
    <x v="1"/>
    <d v="2021-04-17T00:00:00"/>
    <s v="Zone 2 - Jakkals"/>
    <x v="163"/>
    <x v="142"/>
    <x v="110"/>
    <x v="8"/>
    <x v="7"/>
    <m/>
    <s v="Shark Spotted Gully"/>
    <n v="107"/>
    <n v="5.5"/>
    <n v="5.5"/>
  </r>
  <r>
    <x v="1"/>
    <d v="2021-04-17T00:00:00"/>
    <s v="Zone 2 - Jakkals"/>
    <x v="162"/>
    <x v="141"/>
    <x v="110"/>
    <x v="10"/>
    <x v="7"/>
    <m/>
    <s v="Guitarfish - Lesser"/>
    <n v="71"/>
    <n v="1.3"/>
    <n v="1.3"/>
  </r>
  <r>
    <x v="1"/>
    <d v="2021-04-17T00:00:00"/>
    <s v="Zone 2 - Jakkals"/>
    <x v="162"/>
    <x v="141"/>
    <x v="110"/>
    <x v="10"/>
    <x v="7"/>
    <m/>
    <s v="Guitarfish - Lesser"/>
    <n v="73"/>
    <n v="1.4"/>
    <n v="1.4"/>
  </r>
  <r>
    <x v="1"/>
    <d v="2021-04-17T00:00:00"/>
    <s v="Zone 2 - Jakkals"/>
    <x v="146"/>
    <x v="128"/>
    <x v="97"/>
    <x v="5"/>
    <x v="7"/>
    <m/>
    <s v="Shark Soupfin"/>
    <n v="64"/>
    <n v="3.8"/>
    <n v="3.8"/>
  </r>
  <r>
    <x v="1"/>
    <d v="2021-04-17T00:00:00"/>
    <s v="Zone 2 - Jakkals"/>
    <x v="156"/>
    <x v="137"/>
    <x v="10"/>
    <x v="5"/>
    <x v="7"/>
    <s v="Kob"/>
    <m/>
    <n v="56"/>
    <n v="1.8"/>
    <n v="1.8"/>
  </r>
  <r>
    <x v="1"/>
    <d v="2021-04-17T00:00:00"/>
    <s v="Zone 2 - Jakkals"/>
    <x v="156"/>
    <x v="137"/>
    <x v="10"/>
    <x v="5"/>
    <x v="7"/>
    <m/>
    <s v="Shark Copper (Male)"/>
    <n v="157"/>
    <n v="50.6"/>
    <n v="50.6"/>
  </r>
  <r>
    <x v="1"/>
    <d v="2021-04-17T00:00:00"/>
    <s v="Zone 2 - Jakkals"/>
    <x v="161"/>
    <x v="140"/>
    <x v="109"/>
    <x v="5"/>
    <x v="7"/>
    <m/>
    <s v="Shark Spotted Gully"/>
    <n v="111"/>
    <n v="6.2"/>
    <n v="6.2"/>
  </r>
  <r>
    <x v="1"/>
    <d v="2021-04-17T00:00:00"/>
    <s v="Zone 2 - Jakkals"/>
    <x v="161"/>
    <x v="140"/>
    <x v="109"/>
    <x v="5"/>
    <x v="7"/>
    <m/>
    <s v="Shark Spotted Gully"/>
    <n v="109"/>
    <n v="5.8"/>
    <n v="5.8"/>
  </r>
  <r>
    <x v="1"/>
    <d v="2021-04-17T00:00:00"/>
    <s v="Zone 2 - Jakkals"/>
    <x v="161"/>
    <x v="140"/>
    <x v="109"/>
    <x v="5"/>
    <x v="7"/>
    <m/>
    <s v="Shark Spotted Gully"/>
    <n v="143"/>
    <n v="14.8"/>
    <n v="14.8"/>
  </r>
  <r>
    <x v="1"/>
    <d v="2021-04-17T00:00:00"/>
    <s v="Zone 2 - Jakkals"/>
    <x v="161"/>
    <x v="140"/>
    <x v="109"/>
    <x v="5"/>
    <x v="7"/>
    <m/>
    <s v="Shark Copper (Female)"/>
    <n v="150"/>
    <n v="45.7"/>
    <n v="45.7"/>
  </r>
  <r>
    <x v="1"/>
    <d v="2021-04-17T00:00:00"/>
    <s v="Zone 2 - Jakkals"/>
    <x v="328"/>
    <x v="110"/>
    <x v="158"/>
    <x v="1"/>
    <x v="7"/>
    <m/>
    <s v="Shark Spotted Gully"/>
    <n v="163"/>
    <n v="23.1"/>
    <n v="23.1"/>
  </r>
  <r>
    <x v="2"/>
    <d v="2021-06-05T00:00:00"/>
    <s v="Zone 1 - Mile 11"/>
    <x v="13"/>
    <x v="12"/>
    <x v="8"/>
    <x v="2"/>
    <x v="0"/>
    <m/>
    <s v="Shark Spotted Gully"/>
    <n v="104"/>
    <n v="5"/>
    <n v="5"/>
  </r>
  <r>
    <x v="2"/>
    <d v="2021-06-05T00:00:00"/>
    <s v="Zone 1 - Mile 11"/>
    <x v="13"/>
    <x v="12"/>
    <x v="8"/>
    <x v="2"/>
    <x v="0"/>
    <m/>
    <s v="Shark Spotted Gully"/>
    <n v="106"/>
    <n v="5.3"/>
    <n v="5.3"/>
  </r>
  <r>
    <x v="2"/>
    <d v="2021-06-05T00:00:00"/>
    <s v="Zone 1 - Mile 11"/>
    <x v="13"/>
    <x v="12"/>
    <x v="8"/>
    <x v="2"/>
    <x v="0"/>
    <m/>
    <s v="Shark Spotted Gully"/>
    <n v="126"/>
    <n v="9.6"/>
    <n v="9.6"/>
  </r>
  <r>
    <x v="2"/>
    <d v="2021-06-05T00:00:00"/>
    <s v="Zone 1 - Mile 11"/>
    <x v="20"/>
    <x v="19"/>
    <x v="8"/>
    <x v="5"/>
    <x v="0"/>
    <m/>
    <s v="Shark Spotted Gully"/>
    <n v="152"/>
    <n v="18.2"/>
    <n v="18.2"/>
  </r>
  <r>
    <x v="2"/>
    <d v="2021-06-05T00:00:00"/>
    <s v="Zone 1 - Mile 11"/>
    <x v="1"/>
    <x v="1"/>
    <x v="0"/>
    <x v="1"/>
    <x v="0"/>
    <m/>
    <m/>
    <m/>
    <s v=""/>
    <s v=""/>
  </r>
  <r>
    <x v="2"/>
    <d v="2021-06-05T00:00:00"/>
    <s v="Zone 1 - Mile 11"/>
    <x v="3"/>
    <x v="3"/>
    <x v="1"/>
    <x v="3"/>
    <x v="0"/>
    <m/>
    <m/>
    <m/>
    <s v=""/>
    <s v=""/>
  </r>
  <r>
    <x v="2"/>
    <d v="2021-06-05T00:00:00"/>
    <s v="Zone 1 - Mile 11"/>
    <x v="2"/>
    <x v="2"/>
    <x v="1"/>
    <x v="2"/>
    <x v="0"/>
    <m/>
    <m/>
    <m/>
    <s v=""/>
    <s v=""/>
  </r>
  <r>
    <x v="2"/>
    <d v="2021-06-05T00:00:00"/>
    <s v="Zone 1 - Mile 11"/>
    <x v="14"/>
    <x v="13"/>
    <x v="9"/>
    <x v="8"/>
    <x v="0"/>
    <m/>
    <m/>
    <m/>
    <s v=""/>
    <s v=""/>
  </r>
  <r>
    <x v="2"/>
    <d v="2021-06-05T00:00:00"/>
    <s v="Zone 1 - Mile 11"/>
    <x v="19"/>
    <x v="18"/>
    <x v="12"/>
    <x v="2"/>
    <x v="0"/>
    <m/>
    <s v="Shark Spotted Gully"/>
    <n v="103"/>
    <n v="4.8"/>
    <n v="4.8"/>
  </r>
  <r>
    <x v="2"/>
    <d v="2021-06-05T00:00:00"/>
    <s v="Zone 1 - Mile 11"/>
    <x v="19"/>
    <x v="18"/>
    <x v="12"/>
    <x v="2"/>
    <x v="0"/>
    <m/>
    <s v="Shark Hound Smooth"/>
    <m/>
    <s v=""/>
    <s v=""/>
  </r>
  <r>
    <x v="2"/>
    <d v="2021-06-05T00:00:00"/>
    <s v="Zone 1 - Mile 11"/>
    <x v="17"/>
    <x v="16"/>
    <x v="11"/>
    <x v="5"/>
    <x v="0"/>
    <s v="Galjoen"/>
    <m/>
    <n v="33"/>
    <n v="0.7"/>
    <n v="0.7"/>
  </r>
  <r>
    <x v="2"/>
    <d v="2021-06-05T00:00:00"/>
    <s v="Zone 1 - Mile 11"/>
    <x v="17"/>
    <x v="16"/>
    <x v="11"/>
    <x v="5"/>
    <x v="0"/>
    <s v="Galjoen"/>
    <m/>
    <n v="30"/>
    <n v="0.5"/>
    <n v="0.5"/>
  </r>
  <r>
    <x v="2"/>
    <d v="2021-06-05T00:00:00"/>
    <s v="Zone 1 - Mile 11"/>
    <x v="12"/>
    <x v="7"/>
    <x v="7"/>
    <x v="2"/>
    <x v="0"/>
    <m/>
    <m/>
    <m/>
    <s v=""/>
    <s v=""/>
  </r>
  <r>
    <x v="2"/>
    <d v="2021-06-05T00:00:00"/>
    <s v="Zone 1 - Mile 11"/>
    <x v="9"/>
    <x v="9"/>
    <x v="2"/>
    <x v="1"/>
    <x v="0"/>
    <s v="Kob"/>
    <m/>
    <n v="54"/>
    <n v="1.6"/>
    <n v="1.6"/>
  </r>
  <r>
    <x v="2"/>
    <d v="2021-06-05T00:00:00"/>
    <s v="Zone 1 - Mile 11"/>
    <x v="4"/>
    <x v="4"/>
    <x v="2"/>
    <x v="4"/>
    <x v="0"/>
    <m/>
    <m/>
    <m/>
    <s v=""/>
    <s v=""/>
  </r>
  <r>
    <x v="2"/>
    <d v="2021-06-05T00:00:00"/>
    <s v="Zone 1 - Mile 11"/>
    <x v="15"/>
    <x v="14"/>
    <x v="10"/>
    <x v="2"/>
    <x v="0"/>
    <s v="Kob"/>
    <m/>
    <n v="59"/>
    <n v="2.1"/>
    <n v="2.1"/>
  </r>
  <r>
    <x v="2"/>
    <d v="2021-06-05T00:00:00"/>
    <s v="Zone 1 - Mile 11"/>
    <x v="10"/>
    <x v="10"/>
    <x v="6"/>
    <x v="2"/>
    <x v="0"/>
    <m/>
    <m/>
    <m/>
    <s v=""/>
    <s v=""/>
  </r>
  <r>
    <x v="2"/>
    <d v="2021-06-05T00:00:00"/>
    <s v="Zone 1 - Mile 11"/>
    <x v="16"/>
    <x v="15"/>
    <x v="11"/>
    <x v="8"/>
    <x v="0"/>
    <s v="Galjoen"/>
    <m/>
    <n v="30"/>
    <n v="0.5"/>
    <n v="0.5"/>
  </r>
  <r>
    <x v="2"/>
    <d v="2021-06-05T00:00:00"/>
    <s v="Zone 1 - Mile 11"/>
    <x v="329"/>
    <x v="249"/>
    <x v="200"/>
    <x v="1"/>
    <x v="0"/>
    <m/>
    <m/>
    <m/>
    <s v=""/>
    <s v=""/>
  </r>
  <r>
    <x v="2"/>
    <d v="2021-06-05T00:00:00"/>
    <s v="Zone 1 - Mile 11"/>
    <x v="262"/>
    <x v="10"/>
    <x v="168"/>
    <x v="8"/>
    <x v="0"/>
    <s v="Galjoen"/>
    <m/>
    <n v="32"/>
    <n v="0.6"/>
    <n v="0.6"/>
  </r>
  <r>
    <x v="2"/>
    <d v="2021-06-05T00:00:00"/>
    <s v="Zone 1 - Mile 11"/>
    <x v="262"/>
    <x v="10"/>
    <x v="168"/>
    <x v="8"/>
    <x v="0"/>
    <s v="Galjoen"/>
    <m/>
    <n v="34"/>
    <n v="0.7"/>
    <n v="0.7"/>
  </r>
  <r>
    <x v="2"/>
    <d v="2021-06-05T00:00:00"/>
    <s v="Zone 1 - Mile 11"/>
    <x v="262"/>
    <x v="10"/>
    <x v="168"/>
    <x v="8"/>
    <x v="0"/>
    <s v="Galjoen"/>
    <m/>
    <n v="30"/>
    <n v="0.5"/>
    <n v="0.5"/>
  </r>
  <r>
    <x v="2"/>
    <d v="2021-06-05T00:00:00"/>
    <s v="Zone 1 - Mile 11"/>
    <x v="262"/>
    <x v="10"/>
    <x v="168"/>
    <x v="8"/>
    <x v="0"/>
    <s v="Galjoen"/>
    <m/>
    <n v="31"/>
    <n v="0.5"/>
    <n v="0.5"/>
  </r>
  <r>
    <x v="2"/>
    <d v="2021-06-05T00:00:00"/>
    <s v="Zone 1 - Mile 11"/>
    <x v="330"/>
    <x v="60"/>
    <x v="201"/>
    <x v="5"/>
    <x v="0"/>
    <m/>
    <m/>
    <m/>
    <s v=""/>
    <s v=""/>
  </r>
  <r>
    <x v="2"/>
    <d v="2021-06-05T00:00:00"/>
    <s v="Zone 1 - Mile 11"/>
    <x v="6"/>
    <x v="6"/>
    <x v="4"/>
    <x v="2"/>
    <x v="0"/>
    <m/>
    <m/>
    <m/>
    <s v=""/>
    <s v=""/>
  </r>
  <r>
    <x v="2"/>
    <d v="2021-06-05T00:00:00"/>
    <s v="Zone 1 - Mile 11"/>
    <x v="18"/>
    <x v="17"/>
    <x v="4"/>
    <x v="7"/>
    <x v="0"/>
    <m/>
    <m/>
    <m/>
    <s v=""/>
    <s v=""/>
  </r>
  <r>
    <x v="2"/>
    <d v="2021-06-05T00:00:00"/>
    <s v="Zone 1 - Mile 11"/>
    <x v="34"/>
    <x v="31"/>
    <x v="19"/>
    <x v="7"/>
    <x v="1"/>
    <m/>
    <m/>
    <m/>
    <s v=""/>
    <s v=""/>
  </r>
  <r>
    <x v="2"/>
    <d v="2021-06-05T00:00:00"/>
    <s v="Zone 1 - Mile 11"/>
    <x v="279"/>
    <x v="121"/>
    <x v="15"/>
    <x v="5"/>
    <x v="1"/>
    <m/>
    <s v="Catfish - Sea Black"/>
    <n v="40"/>
    <n v="1"/>
    <n v="1"/>
  </r>
  <r>
    <x v="2"/>
    <d v="2021-06-05T00:00:00"/>
    <s v="Zone 1 - Mile 11"/>
    <x v="23"/>
    <x v="22"/>
    <x v="15"/>
    <x v="9"/>
    <x v="1"/>
    <m/>
    <s v="Guitarfish - Lesser"/>
    <n v="75"/>
    <n v="1.5"/>
    <n v="1.5"/>
  </r>
  <r>
    <x v="2"/>
    <d v="2021-06-05T00:00:00"/>
    <s v="Zone 1 - Mile 11"/>
    <x v="302"/>
    <x v="218"/>
    <x v="2"/>
    <x v="1"/>
    <x v="1"/>
    <m/>
    <m/>
    <m/>
    <s v=""/>
    <s v=""/>
  </r>
  <r>
    <x v="2"/>
    <d v="2021-06-05T00:00:00"/>
    <s v="Zone 1 - Mile 11"/>
    <x v="27"/>
    <x v="24"/>
    <x v="18"/>
    <x v="1"/>
    <x v="1"/>
    <m/>
    <s v="Shark Copper (Male)"/>
    <n v="97"/>
    <n v="11.6"/>
    <n v="11.6"/>
  </r>
  <r>
    <x v="2"/>
    <d v="2021-06-05T00:00:00"/>
    <s v="Zone 1 - Mile 11"/>
    <x v="30"/>
    <x v="27"/>
    <x v="20"/>
    <x v="5"/>
    <x v="1"/>
    <m/>
    <m/>
    <m/>
    <s v=""/>
    <s v=""/>
  </r>
  <r>
    <x v="2"/>
    <d v="2021-06-05T00:00:00"/>
    <s v="Zone 1 - Mile 11"/>
    <x v="282"/>
    <x v="218"/>
    <x v="147"/>
    <x v="2"/>
    <x v="1"/>
    <m/>
    <m/>
    <m/>
    <s v=""/>
    <s v=""/>
  </r>
  <r>
    <x v="2"/>
    <d v="2021-06-05T00:00:00"/>
    <s v="Zone 1 - Mile 11"/>
    <x v="281"/>
    <x v="217"/>
    <x v="147"/>
    <x v="3"/>
    <x v="1"/>
    <m/>
    <m/>
    <m/>
    <s v=""/>
    <s v=""/>
  </r>
  <r>
    <x v="2"/>
    <d v="2021-06-05T00:00:00"/>
    <s v="Zone 1 - Mile 11"/>
    <x v="24"/>
    <x v="9"/>
    <x v="16"/>
    <x v="2"/>
    <x v="1"/>
    <m/>
    <s v="Elephantfish"/>
    <n v="73"/>
    <n v="3.1"/>
    <n v="3.1"/>
  </r>
  <r>
    <x v="2"/>
    <d v="2021-06-05T00:00:00"/>
    <s v="Zone 1 - Mile 11"/>
    <x v="28"/>
    <x v="25"/>
    <x v="18"/>
    <x v="2"/>
    <x v="1"/>
    <m/>
    <m/>
    <m/>
    <s v=""/>
    <s v=""/>
  </r>
  <r>
    <x v="2"/>
    <d v="2021-06-05T00:00:00"/>
    <s v="Zone 1 - Mile 11"/>
    <x v="33"/>
    <x v="30"/>
    <x v="22"/>
    <x v="8"/>
    <x v="1"/>
    <s v="Kob"/>
    <m/>
    <n v="43"/>
    <n v="0.8"/>
    <n v="0.8"/>
  </r>
  <r>
    <x v="2"/>
    <d v="2021-06-05T00:00:00"/>
    <s v="Zone 1 - Mile 11"/>
    <x v="25"/>
    <x v="9"/>
    <x v="10"/>
    <x v="2"/>
    <x v="1"/>
    <m/>
    <s v="Shark Spotted Gully"/>
    <n v="163"/>
    <n v="23.1"/>
    <n v="23.1"/>
  </r>
  <r>
    <x v="2"/>
    <d v="2021-06-05T00:00:00"/>
    <s v="Zone 1 - Mile 11"/>
    <x v="22"/>
    <x v="21"/>
    <x v="14"/>
    <x v="9"/>
    <x v="1"/>
    <m/>
    <m/>
    <m/>
    <s v=""/>
    <s v=""/>
  </r>
  <r>
    <x v="2"/>
    <d v="2021-06-05T00:00:00"/>
    <s v="Zone 1 - Mile 11"/>
    <x v="331"/>
    <x v="250"/>
    <x v="22"/>
    <x v="10"/>
    <x v="1"/>
    <m/>
    <m/>
    <m/>
    <s v=""/>
    <s v=""/>
  </r>
  <r>
    <x v="2"/>
    <d v="2021-06-05T00:00:00"/>
    <s v="Zone 1 - Mile 11"/>
    <x v="35"/>
    <x v="32"/>
    <x v="19"/>
    <x v="5"/>
    <x v="1"/>
    <s v="Galjoen"/>
    <m/>
    <n v="33"/>
    <n v="0.7"/>
    <n v="0.7"/>
  </r>
  <r>
    <x v="2"/>
    <d v="2021-06-05T00:00:00"/>
    <s v="Zone 1 - Mile 11"/>
    <x v="29"/>
    <x v="26"/>
    <x v="19"/>
    <x v="9"/>
    <x v="1"/>
    <m/>
    <s v="Shark Spotted Gully"/>
    <n v="110"/>
    <n v="6"/>
    <n v="6"/>
  </r>
  <r>
    <x v="2"/>
    <d v="2021-06-05T00:00:00"/>
    <s v="Zone 1 - Mile 11"/>
    <x v="32"/>
    <x v="29"/>
    <x v="21"/>
    <x v="2"/>
    <x v="1"/>
    <m/>
    <s v="Catfish - Sea Black"/>
    <n v="46"/>
    <n v="1.5"/>
    <n v="1.5"/>
  </r>
  <r>
    <x v="2"/>
    <d v="2021-06-05T00:00:00"/>
    <s v="Zone 1 - Mile 11"/>
    <x v="31"/>
    <x v="28"/>
    <x v="21"/>
    <x v="10"/>
    <x v="1"/>
    <m/>
    <m/>
    <m/>
    <s v=""/>
    <s v=""/>
  </r>
  <r>
    <x v="2"/>
    <d v="2021-06-05T00:00:00"/>
    <s v="Zone 1 - Mile 11"/>
    <x v="258"/>
    <x v="204"/>
    <x v="139"/>
    <x v="9"/>
    <x v="13"/>
    <m/>
    <s v="Shark Spotted Gully"/>
    <n v="92"/>
    <n v="3.3"/>
    <n v="3.3"/>
  </r>
  <r>
    <x v="2"/>
    <d v="2021-06-05T00:00:00"/>
    <s v="Zone 1 - Mile 11"/>
    <x v="250"/>
    <x v="200"/>
    <x v="159"/>
    <x v="1"/>
    <x v="13"/>
    <m/>
    <m/>
    <m/>
    <s v=""/>
    <s v=""/>
  </r>
  <r>
    <x v="2"/>
    <d v="2021-06-05T00:00:00"/>
    <s v="Zone 1 - Mile 11"/>
    <x v="309"/>
    <x v="238"/>
    <x v="97"/>
    <x v="1"/>
    <x v="13"/>
    <m/>
    <m/>
    <m/>
    <s v=""/>
    <s v=""/>
  </r>
  <r>
    <x v="2"/>
    <d v="2021-06-05T00:00:00"/>
    <s v="Zone 1 - Mile 11"/>
    <x v="251"/>
    <x v="111"/>
    <x v="160"/>
    <x v="7"/>
    <x v="13"/>
    <m/>
    <m/>
    <m/>
    <s v=""/>
    <s v=""/>
  </r>
  <r>
    <x v="2"/>
    <d v="2021-06-05T00:00:00"/>
    <s v="Zone 1 - Mile 11"/>
    <x v="257"/>
    <x v="194"/>
    <x v="139"/>
    <x v="5"/>
    <x v="13"/>
    <m/>
    <m/>
    <m/>
    <s v=""/>
    <s v=""/>
  </r>
  <r>
    <x v="2"/>
    <d v="2021-06-05T00:00:00"/>
    <s v="Zone 1 - Mile 11"/>
    <x v="260"/>
    <x v="206"/>
    <x v="166"/>
    <x v="8"/>
    <x v="13"/>
    <m/>
    <m/>
    <m/>
    <s v=""/>
    <s v=""/>
  </r>
  <r>
    <x v="2"/>
    <d v="2021-06-05T00:00:00"/>
    <s v="Zone 1 - Mile 11"/>
    <x v="307"/>
    <x v="9"/>
    <x v="166"/>
    <x v="1"/>
    <x v="13"/>
    <m/>
    <m/>
    <m/>
    <s v=""/>
    <s v=""/>
  </r>
  <r>
    <x v="2"/>
    <d v="2021-06-05T00:00:00"/>
    <s v="Zone 1 - Mile 11"/>
    <x v="255"/>
    <x v="203"/>
    <x v="164"/>
    <x v="1"/>
    <x v="13"/>
    <s v="Galjoen"/>
    <m/>
    <n v="33"/>
    <n v="0.7"/>
    <n v="0.7"/>
  </r>
  <r>
    <x v="2"/>
    <d v="2021-06-05T00:00:00"/>
    <s v="Zone 1 - Mile 11"/>
    <x v="255"/>
    <x v="203"/>
    <x v="164"/>
    <x v="1"/>
    <x v="13"/>
    <s v="Galjoen"/>
    <m/>
    <n v="34"/>
    <n v="0.7"/>
    <n v="0.7"/>
  </r>
  <r>
    <x v="2"/>
    <d v="2021-06-05T00:00:00"/>
    <s v="Zone 1 - Mile 11"/>
    <x v="256"/>
    <x v="138"/>
    <x v="165"/>
    <x v="1"/>
    <x v="13"/>
    <m/>
    <m/>
    <m/>
    <s v=""/>
    <s v=""/>
  </r>
  <r>
    <x v="2"/>
    <d v="2021-06-05T00:00:00"/>
    <s v="Zone 1 - Mile 11"/>
    <x v="252"/>
    <x v="10"/>
    <x v="161"/>
    <x v="8"/>
    <x v="13"/>
    <m/>
    <m/>
    <m/>
    <s v=""/>
    <s v=""/>
  </r>
  <r>
    <x v="2"/>
    <d v="2021-06-05T00:00:00"/>
    <s v="Zone 1 - Mile 11"/>
    <x v="310"/>
    <x v="239"/>
    <x v="187"/>
    <x v="7"/>
    <x v="13"/>
    <m/>
    <m/>
    <m/>
    <s v=""/>
    <s v=""/>
  </r>
  <r>
    <x v="2"/>
    <d v="2021-06-05T00:00:00"/>
    <s v="Zone 1 - Mile 11"/>
    <x v="259"/>
    <x v="205"/>
    <x v="166"/>
    <x v="1"/>
    <x v="13"/>
    <m/>
    <m/>
    <m/>
    <s v=""/>
    <s v=""/>
  </r>
  <r>
    <x v="2"/>
    <d v="2021-06-05T00:00:00"/>
    <s v="Zone 1 - Mile 11"/>
    <x v="332"/>
    <x v="251"/>
    <x v="202"/>
    <x v="5"/>
    <x v="12"/>
    <m/>
    <m/>
    <m/>
    <s v=""/>
    <s v=""/>
  </r>
  <r>
    <x v="2"/>
    <d v="2021-06-05T00:00:00"/>
    <s v="Zone 1 - Mile 11"/>
    <x v="333"/>
    <x v="159"/>
    <x v="202"/>
    <x v="1"/>
    <x v="15"/>
    <m/>
    <m/>
    <m/>
    <s v=""/>
    <s v=""/>
  </r>
  <r>
    <x v="2"/>
    <d v="2021-06-05T00:00:00"/>
    <s v="Zone 1 - Mile 11"/>
    <x v="247"/>
    <x v="197"/>
    <x v="158"/>
    <x v="0"/>
    <x v="12"/>
    <m/>
    <m/>
    <m/>
    <s v=""/>
    <s v=""/>
  </r>
  <r>
    <x v="2"/>
    <d v="2021-06-05T00:00:00"/>
    <s v="Zone 1 - Mile 11"/>
    <x v="295"/>
    <x v="228"/>
    <x v="98"/>
    <x v="6"/>
    <x v="12"/>
    <m/>
    <m/>
    <m/>
    <s v=""/>
    <s v=""/>
  </r>
  <r>
    <x v="2"/>
    <d v="2021-06-05T00:00:00"/>
    <s v="Zone 1 - Mile 11"/>
    <x v="246"/>
    <x v="77"/>
    <x v="158"/>
    <x v="5"/>
    <x v="12"/>
    <m/>
    <m/>
    <m/>
    <s v=""/>
    <s v=""/>
  </r>
  <r>
    <x v="2"/>
    <d v="2021-06-05T00:00:00"/>
    <s v="Zone 1 - Mile 11"/>
    <x v="234"/>
    <x v="191"/>
    <x v="153"/>
    <x v="8"/>
    <x v="12"/>
    <m/>
    <s v="Shark Hound Smooth"/>
    <n v="81"/>
    <n v="1.8"/>
    <n v="1.8"/>
  </r>
  <r>
    <x v="2"/>
    <d v="2021-06-05T00:00:00"/>
    <s v="Zone 1 - Mile 11"/>
    <x v="249"/>
    <x v="199"/>
    <x v="44"/>
    <x v="8"/>
    <x v="12"/>
    <s v="Galjoen"/>
    <m/>
    <n v="37"/>
    <n v="0.9"/>
    <n v="0.9"/>
  </r>
  <r>
    <x v="2"/>
    <d v="2021-06-05T00:00:00"/>
    <s v="Zone 1 - Mile 11"/>
    <x v="293"/>
    <x v="49"/>
    <x v="105"/>
    <x v="1"/>
    <x v="12"/>
    <m/>
    <s v="Shark Spotted Gully"/>
    <n v="112"/>
    <n v="6.4"/>
    <n v="6.4"/>
  </r>
  <r>
    <x v="2"/>
    <d v="2021-06-05T00:00:00"/>
    <s v="Zone 1 - Mile 11"/>
    <x v="237"/>
    <x v="91"/>
    <x v="18"/>
    <x v="1"/>
    <x v="12"/>
    <m/>
    <s v="Elephantfish"/>
    <n v="69"/>
    <n v="2.6"/>
    <n v="2.6"/>
  </r>
  <r>
    <x v="2"/>
    <d v="2021-06-05T00:00:00"/>
    <s v="Zone 1 - Mile 11"/>
    <x v="236"/>
    <x v="192"/>
    <x v="18"/>
    <x v="1"/>
    <x v="12"/>
    <s v="Galjoen"/>
    <m/>
    <n v="32"/>
    <n v="0.6"/>
    <n v="0.6"/>
  </r>
  <r>
    <x v="2"/>
    <d v="2021-06-05T00:00:00"/>
    <s v="Zone 1 - Mile 11"/>
    <x v="236"/>
    <x v="192"/>
    <x v="18"/>
    <x v="1"/>
    <x v="12"/>
    <s v="Galjoen"/>
    <m/>
    <m/>
    <s v=""/>
    <s v=""/>
  </r>
  <r>
    <x v="2"/>
    <d v="2021-06-05T00:00:00"/>
    <s v="Zone 1 - Mile 11"/>
    <x v="235"/>
    <x v="31"/>
    <x v="18"/>
    <x v="8"/>
    <x v="12"/>
    <s v="Galjoen"/>
    <m/>
    <n v="32"/>
    <n v="0.6"/>
    <n v="0.6"/>
  </r>
  <r>
    <x v="2"/>
    <d v="2021-06-05T00:00:00"/>
    <s v="Zone 1 - Mile 11"/>
    <x v="296"/>
    <x v="229"/>
    <x v="98"/>
    <x v="5"/>
    <x v="12"/>
    <m/>
    <m/>
    <m/>
    <s v=""/>
    <s v=""/>
  </r>
  <r>
    <x v="2"/>
    <d v="2021-06-05T00:00:00"/>
    <s v="Zone 1 - Mile 11"/>
    <x v="245"/>
    <x v="72"/>
    <x v="53"/>
    <x v="1"/>
    <x v="12"/>
    <m/>
    <s v="Shark Spotted Gully"/>
    <n v="164"/>
    <n v="23.6"/>
    <n v="23.6"/>
  </r>
  <r>
    <x v="2"/>
    <d v="2021-06-05T00:00:00"/>
    <s v="Zone 1 - Mile 11"/>
    <x v="245"/>
    <x v="72"/>
    <x v="53"/>
    <x v="1"/>
    <x v="12"/>
    <m/>
    <s v="Shark Spotted Gully"/>
    <n v="97"/>
    <n v="3.9"/>
    <n v="3.9"/>
  </r>
  <r>
    <x v="2"/>
    <d v="2021-06-05T00:00:00"/>
    <s v="Zone 1 - Mile 11"/>
    <x v="334"/>
    <x v="9"/>
    <x v="203"/>
    <x v="5"/>
    <x v="12"/>
    <m/>
    <m/>
    <m/>
    <s v=""/>
    <s v=""/>
  </r>
  <r>
    <x v="2"/>
    <d v="2021-06-05T00:00:00"/>
    <s v="Zone 1 - Mile 11"/>
    <x v="297"/>
    <x v="230"/>
    <x v="182"/>
    <x v="3"/>
    <x v="12"/>
    <m/>
    <m/>
    <m/>
    <s v=""/>
    <s v=""/>
  </r>
  <r>
    <x v="2"/>
    <d v="2021-06-05T00:00:00"/>
    <s v="Zone 1 - Mile 11"/>
    <x v="301"/>
    <x v="234"/>
    <x v="53"/>
    <x v="1"/>
    <x v="12"/>
    <m/>
    <m/>
    <m/>
    <s v=""/>
    <s v=""/>
  </r>
  <r>
    <x v="2"/>
    <d v="2021-06-05T00:00:00"/>
    <s v="Zone 1 - Mile 11"/>
    <x v="244"/>
    <x v="196"/>
    <x v="157"/>
    <x v="1"/>
    <x v="12"/>
    <m/>
    <m/>
    <m/>
    <s v=""/>
    <s v=""/>
  </r>
  <r>
    <x v="2"/>
    <d v="2021-06-05T00:00:00"/>
    <s v="Zone 1 - Mile 11"/>
    <x v="136"/>
    <x v="121"/>
    <x v="91"/>
    <x v="5"/>
    <x v="3"/>
    <m/>
    <m/>
    <m/>
    <s v=""/>
    <s v=""/>
  </r>
  <r>
    <x v="2"/>
    <d v="2021-06-05T00:00:00"/>
    <s v="Zone 1 - Mile 11"/>
    <x v="135"/>
    <x v="120"/>
    <x v="90"/>
    <x v="0"/>
    <x v="3"/>
    <s v="Kob"/>
    <m/>
    <n v="53"/>
    <n v="1.5"/>
    <n v="1.5"/>
  </r>
  <r>
    <x v="2"/>
    <d v="2021-06-05T00:00:00"/>
    <s v="Zone 1 - Mile 11"/>
    <x v="335"/>
    <x v="87"/>
    <x v="77"/>
    <x v="5"/>
    <x v="3"/>
    <m/>
    <m/>
    <m/>
    <s v=""/>
    <s v=""/>
  </r>
  <r>
    <x v="2"/>
    <d v="2021-06-05T00:00:00"/>
    <s v="Zone 1 - Mile 11"/>
    <x v="316"/>
    <x v="242"/>
    <x v="77"/>
    <x v="7"/>
    <x v="3"/>
    <m/>
    <m/>
    <m/>
    <s v=""/>
    <s v=""/>
  </r>
  <r>
    <x v="2"/>
    <d v="2021-06-05T00:00:00"/>
    <s v="Zone 1 - Mile 11"/>
    <x v="317"/>
    <x v="243"/>
    <x v="192"/>
    <x v="1"/>
    <x v="3"/>
    <m/>
    <m/>
    <m/>
    <s v=""/>
    <s v=""/>
  </r>
  <r>
    <x v="2"/>
    <d v="2021-06-05T00:00:00"/>
    <s v="Zone 1 - Mile 11"/>
    <x v="138"/>
    <x v="123"/>
    <x v="92"/>
    <x v="3"/>
    <x v="3"/>
    <m/>
    <m/>
    <m/>
    <s v=""/>
    <s v=""/>
  </r>
  <r>
    <x v="2"/>
    <d v="2021-06-05T00:00:00"/>
    <s v="Zone 1 - Mile 11"/>
    <x v="137"/>
    <x v="122"/>
    <x v="92"/>
    <x v="2"/>
    <x v="3"/>
    <m/>
    <m/>
    <m/>
    <s v=""/>
    <s v=""/>
  </r>
  <r>
    <x v="2"/>
    <d v="2021-06-05T00:00:00"/>
    <s v="Zone 1 - Mile 11"/>
    <x v="125"/>
    <x v="111"/>
    <x v="82"/>
    <x v="2"/>
    <x v="3"/>
    <m/>
    <s v="Elephantfish"/>
    <n v="52"/>
    <n v="1.1000000000000001"/>
    <n v="1.1000000000000001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42"/>
    <x v="5"/>
    <x v="51"/>
    <x v="1"/>
    <x v="3"/>
    <m/>
    <s v="Elephantfish"/>
    <n v="83"/>
    <n v="4.5999999999999996"/>
    <n v="4.5999999999999996"/>
  </r>
  <r>
    <x v="2"/>
    <d v="2021-06-05T00:00:00"/>
    <s v="Zone 1 - Mile 11"/>
    <x v="142"/>
    <x v="5"/>
    <x v="51"/>
    <x v="1"/>
    <x v="3"/>
    <s v="Kob"/>
    <m/>
    <n v="53"/>
    <n v="1.5"/>
    <n v="1.5"/>
  </r>
  <r>
    <x v="2"/>
    <d v="2021-06-05T00:00:00"/>
    <s v="Zone 1 - Mile 11"/>
    <x v="336"/>
    <x v="87"/>
    <x v="204"/>
    <x v="5"/>
    <x v="3"/>
    <s v="Kob"/>
    <m/>
    <n v="44"/>
    <n v="0.9"/>
    <n v="0.9"/>
  </r>
  <r>
    <x v="2"/>
    <d v="2021-06-05T00:00:00"/>
    <s v="Zone 1 - Mile 11"/>
    <x v="336"/>
    <x v="87"/>
    <x v="204"/>
    <x v="5"/>
    <x v="3"/>
    <s v="Kob"/>
    <m/>
    <n v="54"/>
    <n v="1.6"/>
    <n v="1.6"/>
  </r>
  <r>
    <x v="2"/>
    <d v="2021-06-05T00:00:00"/>
    <s v="Zone 1 - Mile 11"/>
    <x v="122"/>
    <x v="108"/>
    <x v="80"/>
    <x v="1"/>
    <x v="3"/>
    <m/>
    <m/>
    <m/>
    <s v=""/>
    <s v=""/>
  </r>
  <r>
    <x v="2"/>
    <d v="2021-06-05T00:00:00"/>
    <s v="Zone 1 - Mile 11"/>
    <x v="313"/>
    <x v="240"/>
    <x v="190"/>
    <x v="7"/>
    <x v="3"/>
    <m/>
    <m/>
    <m/>
    <s v=""/>
    <s v=""/>
  </r>
  <r>
    <x v="2"/>
    <d v="2021-06-05T00:00:00"/>
    <s v="Zone 1 - Mile 11"/>
    <x v="312"/>
    <x v="234"/>
    <x v="189"/>
    <x v="7"/>
    <x v="3"/>
    <m/>
    <m/>
    <m/>
    <s v=""/>
    <s v=""/>
  </r>
  <r>
    <x v="2"/>
    <d v="2021-06-05T00:00:00"/>
    <s v="Zone 1 - Mile 11"/>
    <x v="130"/>
    <x v="115"/>
    <x v="86"/>
    <x v="5"/>
    <x v="3"/>
    <m/>
    <m/>
    <m/>
    <s v=""/>
    <s v=""/>
  </r>
  <r>
    <x v="2"/>
    <d v="2021-06-05T00:00:00"/>
    <s v="Zone 1 - Mile 11"/>
    <x v="318"/>
    <x v="9"/>
    <x v="193"/>
    <x v="1"/>
    <x v="3"/>
    <m/>
    <m/>
    <m/>
    <s v=""/>
    <s v=""/>
  </r>
  <r>
    <x v="2"/>
    <d v="2021-06-05T00:00:00"/>
    <s v="Zone 1 - Mile 11"/>
    <x v="124"/>
    <x v="110"/>
    <x v="81"/>
    <x v="5"/>
    <x v="3"/>
    <s v="Kob"/>
    <m/>
    <n v="40"/>
    <n v="0.7"/>
    <n v="0.7"/>
  </r>
  <r>
    <x v="2"/>
    <d v="2021-06-05T00:00:00"/>
    <s v="Zone 1 - Mile 11"/>
    <x v="120"/>
    <x v="84"/>
    <x v="79"/>
    <x v="2"/>
    <x v="3"/>
    <m/>
    <m/>
    <m/>
    <s v=""/>
    <s v=""/>
  </r>
  <r>
    <x v="2"/>
    <d v="2021-06-05T00:00:00"/>
    <s v="Zone 1 - Mile 11"/>
    <x v="123"/>
    <x v="109"/>
    <x v="79"/>
    <x v="7"/>
    <x v="3"/>
    <m/>
    <s v="Shark Spotted Gully"/>
    <n v="124"/>
    <n v="9.1"/>
    <n v="9.1"/>
  </r>
  <r>
    <x v="2"/>
    <d v="2021-06-05T00:00:00"/>
    <s v="Zone 1 - Mile 11"/>
    <x v="119"/>
    <x v="107"/>
    <x v="78"/>
    <x v="1"/>
    <x v="3"/>
    <m/>
    <m/>
    <m/>
    <s v=""/>
    <s v=""/>
  </r>
  <r>
    <x v="2"/>
    <d v="2021-06-05T00:00:00"/>
    <s v="Zone 1 - Mile 11"/>
    <x v="132"/>
    <x v="117"/>
    <x v="45"/>
    <x v="7"/>
    <x v="3"/>
    <m/>
    <m/>
    <m/>
    <s v=""/>
    <s v=""/>
  </r>
  <r>
    <x v="2"/>
    <d v="2021-06-05T00:00:00"/>
    <s v="Zone 1 - Mile 11"/>
    <x v="141"/>
    <x v="10"/>
    <x v="78"/>
    <x v="2"/>
    <x v="3"/>
    <m/>
    <m/>
    <m/>
    <s v=""/>
    <s v=""/>
  </r>
  <r>
    <x v="2"/>
    <d v="2021-06-05T00:00:00"/>
    <s v="Zone 1 - Mile 11"/>
    <x v="129"/>
    <x v="114"/>
    <x v="85"/>
    <x v="5"/>
    <x v="3"/>
    <m/>
    <m/>
    <m/>
    <s v=""/>
    <s v=""/>
  </r>
  <r>
    <x v="2"/>
    <d v="2021-06-05T00:00:00"/>
    <s v="Zone 1 - Mile 11"/>
    <x v="323"/>
    <x v="246"/>
    <x v="196"/>
    <x v="7"/>
    <x v="3"/>
    <m/>
    <m/>
    <m/>
    <s v=""/>
    <s v=""/>
  </r>
  <r>
    <x v="2"/>
    <d v="2021-06-05T00:00:00"/>
    <s v="Zone 1 - Mile 11"/>
    <x v="314"/>
    <x v="241"/>
    <x v="191"/>
    <x v="7"/>
    <x v="3"/>
    <s v="Galjoen"/>
    <m/>
    <n v="32"/>
    <n v="0.6"/>
    <n v="0.6"/>
  </r>
  <r>
    <x v="2"/>
    <d v="2021-06-05T00:00:00"/>
    <s v="Zone 1 - Mile 11"/>
    <x v="315"/>
    <x v="87"/>
    <x v="189"/>
    <x v="7"/>
    <x v="3"/>
    <m/>
    <m/>
    <m/>
    <s v=""/>
    <s v=""/>
  </r>
  <r>
    <x v="2"/>
    <d v="2021-06-05T00:00:00"/>
    <s v="Zone 1 - Mile 11"/>
    <x v="319"/>
    <x v="244"/>
    <x v="194"/>
    <x v="7"/>
    <x v="3"/>
    <m/>
    <m/>
    <m/>
    <s v=""/>
    <s v=""/>
  </r>
  <r>
    <x v="2"/>
    <d v="2021-06-05T00:00:00"/>
    <s v="Zone 1 - Mile 11"/>
    <x v="160"/>
    <x v="139"/>
    <x v="108"/>
    <x v="2"/>
    <x v="7"/>
    <m/>
    <m/>
    <m/>
    <s v=""/>
    <s v=""/>
  </r>
  <r>
    <x v="2"/>
    <d v="2021-06-05T00:00:00"/>
    <s v="Zone 1 - Mile 11"/>
    <x v="159"/>
    <x v="78"/>
    <x v="107"/>
    <x v="5"/>
    <x v="7"/>
    <m/>
    <m/>
    <m/>
    <s v=""/>
    <s v=""/>
  </r>
  <r>
    <x v="2"/>
    <d v="2021-06-05T00:00:00"/>
    <s v="Zone 1 - Mile 11"/>
    <x v="157"/>
    <x v="9"/>
    <x v="105"/>
    <x v="5"/>
    <x v="7"/>
    <m/>
    <m/>
    <m/>
    <s v=""/>
    <s v=""/>
  </r>
  <r>
    <x v="2"/>
    <d v="2021-06-05T00:00:00"/>
    <s v="Zone 1 - Mile 11"/>
    <x v="328"/>
    <x v="110"/>
    <x v="158"/>
    <x v="1"/>
    <x v="7"/>
    <m/>
    <s v="Catfish - Sea Black"/>
    <n v="43"/>
    <n v="1.2"/>
    <n v="1.2"/>
  </r>
  <r>
    <x v="2"/>
    <d v="2021-06-05T00:00:00"/>
    <s v="Zone 1 - Mile 11"/>
    <x v="328"/>
    <x v="110"/>
    <x v="158"/>
    <x v="1"/>
    <x v="7"/>
    <m/>
    <s v="Shark Spotted Gully"/>
    <n v="106"/>
    <n v="5.3"/>
    <n v="5.3"/>
  </r>
  <r>
    <x v="2"/>
    <d v="2021-06-05T00:00:00"/>
    <s v="Zone 1 - Mile 11"/>
    <x v="151"/>
    <x v="132"/>
    <x v="102"/>
    <x v="5"/>
    <x v="7"/>
    <m/>
    <m/>
    <m/>
    <s v=""/>
    <s v=""/>
  </r>
  <r>
    <x v="2"/>
    <d v="2021-06-05T00:00:00"/>
    <s v="Zone 1 - Mile 11"/>
    <x v="162"/>
    <x v="141"/>
    <x v="110"/>
    <x v="10"/>
    <x v="7"/>
    <m/>
    <m/>
    <m/>
    <s v=""/>
    <s v=""/>
  </r>
  <r>
    <x v="2"/>
    <d v="2021-06-05T00:00:00"/>
    <s v="Zone 1 - Mile 11"/>
    <x v="146"/>
    <x v="128"/>
    <x v="97"/>
    <x v="5"/>
    <x v="7"/>
    <m/>
    <s v="Shark Spotted Gully"/>
    <n v="98"/>
    <n v="4"/>
    <n v="4"/>
  </r>
  <r>
    <x v="2"/>
    <d v="2021-06-05T00:00:00"/>
    <s v="Zone 1 - Mile 11"/>
    <x v="146"/>
    <x v="128"/>
    <x v="97"/>
    <x v="5"/>
    <x v="7"/>
    <m/>
    <s v="Shark Spotted Gully"/>
    <n v="155"/>
    <n v="19.5"/>
    <n v="19.5"/>
  </r>
  <r>
    <x v="2"/>
    <d v="2021-06-05T00:00:00"/>
    <s v="Zone 1 - Mile 11"/>
    <x v="337"/>
    <x v="252"/>
    <x v="205"/>
    <x v="1"/>
    <x v="7"/>
    <m/>
    <s v="Elephantfish"/>
    <n v="68"/>
    <n v="2.5"/>
    <n v="2.5"/>
  </r>
  <r>
    <x v="2"/>
    <d v="2021-06-05T00:00:00"/>
    <s v="Zone 1 - Mile 11"/>
    <x v="153"/>
    <x v="134"/>
    <x v="103"/>
    <x v="0"/>
    <x v="7"/>
    <s v="Kob"/>
    <m/>
    <n v="50"/>
    <n v="1.3"/>
    <n v="1.3"/>
  </r>
  <r>
    <x v="2"/>
    <d v="2021-06-05T00:00:00"/>
    <s v="Zone 1 - Mile 11"/>
    <x v="156"/>
    <x v="137"/>
    <x v="10"/>
    <x v="5"/>
    <x v="7"/>
    <m/>
    <s v="Catfish - Sea Black"/>
    <n v="41"/>
    <n v="1.1000000000000001"/>
    <n v="1.1000000000000001"/>
  </r>
  <r>
    <x v="2"/>
    <d v="2021-06-05T00:00:00"/>
    <s v="Zone 1 - Mile 11"/>
    <x v="145"/>
    <x v="127"/>
    <x v="96"/>
    <x v="1"/>
    <x v="7"/>
    <m/>
    <s v="Catfish - Sea Black"/>
    <n v="42"/>
    <n v="1.1000000000000001"/>
    <n v="1.1000000000000001"/>
  </r>
  <r>
    <x v="2"/>
    <d v="2021-06-05T00:00:00"/>
    <s v="Zone 1 - Mile 11"/>
    <x v="148"/>
    <x v="9"/>
    <x v="99"/>
    <x v="1"/>
    <x v="7"/>
    <m/>
    <s v="Catfish - Sea Black"/>
    <n v="45"/>
    <n v="1.4"/>
    <n v="1.4"/>
  </r>
  <r>
    <x v="2"/>
    <d v="2021-06-05T00:00:00"/>
    <s v="Zone 1 - Mile 11"/>
    <x v="148"/>
    <x v="9"/>
    <x v="99"/>
    <x v="1"/>
    <x v="7"/>
    <s v="Kob"/>
    <m/>
    <n v="53"/>
    <n v="1.5"/>
    <n v="1.5"/>
  </r>
  <r>
    <x v="2"/>
    <d v="2021-06-05T00:00:00"/>
    <s v="Zone 1 - Mile 11"/>
    <x v="149"/>
    <x v="130"/>
    <x v="100"/>
    <x v="1"/>
    <x v="7"/>
    <s v="Galjoen"/>
    <m/>
    <n v="33"/>
    <n v="0.7"/>
    <n v="0.7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163"/>
    <x v="142"/>
    <x v="110"/>
    <x v="8"/>
    <x v="7"/>
    <s v="Galjoen"/>
    <m/>
    <n v="36"/>
    <n v="0.9"/>
    <n v="0.9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203"/>
    <x v="172"/>
    <x v="59"/>
    <x v="1"/>
    <x v="9"/>
    <s v="Kob"/>
    <m/>
    <n v="43"/>
    <n v="0.8"/>
    <n v="0.8"/>
  </r>
  <r>
    <x v="2"/>
    <d v="2021-06-05T00:00:00"/>
    <s v="Zone 1 - Mile 11"/>
    <x v="199"/>
    <x v="169"/>
    <x v="132"/>
    <x v="1"/>
    <x v="9"/>
    <m/>
    <s v="Shark Hound Smooth"/>
    <n v="83"/>
    <n v="1.9"/>
    <n v="1.9"/>
  </r>
  <r>
    <x v="2"/>
    <d v="2021-06-05T00:00:00"/>
    <s v="Zone 1 - Mile 11"/>
    <x v="198"/>
    <x v="19"/>
    <x v="132"/>
    <x v="8"/>
    <x v="9"/>
    <s v="Steenbras West Coast"/>
    <m/>
    <n v="41"/>
    <n v="1.5"/>
    <n v="1.5"/>
  </r>
  <r>
    <x v="2"/>
    <d v="2021-06-05T00:00:00"/>
    <s v="Zone 1 - Mile 11"/>
    <x v="288"/>
    <x v="122"/>
    <x v="132"/>
    <x v="1"/>
    <x v="9"/>
    <m/>
    <m/>
    <m/>
    <s v=""/>
    <s v=""/>
  </r>
  <r>
    <x v="2"/>
    <d v="2021-06-05T00:00:00"/>
    <s v="Zone 1 - Mile 11"/>
    <x v="206"/>
    <x v="175"/>
    <x v="137"/>
    <x v="2"/>
    <x v="9"/>
    <m/>
    <m/>
    <m/>
    <s v=""/>
    <s v=""/>
  </r>
  <r>
    <x v="2"/>
    <d v="2021-06-05T00:00:00"/>
    <s v="Zone 1 - Mile 11"/>
    <x v="194"/>
    <x v="166"/>
    <x v="128"/>
    <x v="5"/>
    <x v="9"/>
    <m/>
    <m/>
    <m/>
    <s v=""/>
    <s v=""/>
  </r>
  <r>
    <x v="2"/>
    <d v="2021-06-05T00:00:00"/>
    <s v="Zone 1 - Mile 11"/>
    <x v="185"/>
    <x v="159"/>
    <x v="122"/>
    <x v="2"/>
    <x v="9"/>
    <m/>
    <m/>
    <m/>
    <s v=""/>
    <s v=""/>
  </r>
  <r>
    <x v="2"/>
    <d v="2021-06-05T00:00:00"/>
    <s v="Zone 1 - Mile 11"/>
    <x v="182"/>
    <x v="157"/>
    <x v="26"/>
    <x v="8"/>
    <x v="9"/>
    <m/>
    <m/>
    <m/>
    <s v=""/>
    <s v=""/>
  </r>
  <r>
    <x v="2"/>
    <d v="2021-06-05T00:00:00"/>
    <s v="Zone 1 - Mile 11"/>
    <x v="183"/>
    <x v="121"/>
    <x v="72"/>
    <x v="8"/>
    <x v="9"/>
    <m/>
    <m/>
    <m/>
    <s v=""/>
    <s v=""/>
  </r>
  <r>
    <x v="2"/>
    <d v="2021-06-05T00:00:00"/>
    <s v="Zone 1 - Mile 11"/>
    <x v="189"/>
    <x v="163"/>
    <x v="124"/>
    <x v="8"/>
    <x v="9"/>
    <m/>
    <s v="Elephantfish"/>
    <n v="61"/>
    <n v="1.8"/>
    <n v="1.8"/>
  </r>
  <r>
    <x v="2"/>
    <d v="2021-06-05T00:00:00"/>
    <s v="Zone 1 - Mile 11"/>
    <x v="186"/>
    <x v="160"/>
    <x v="122"/>
    <x v="9"/>
    <x v="9"/>
    <s v="Galjoen"/>
    <m/>
    <n v="35"/>
    <n v="0.8"/>
    <n v="0.8"/>
  </r>
  <r>
    <x v="2"/>
    <d v="2021-06-05T00:00:00"/>
    <s v="Zone 1 - Mile 11"/>
    <x v="186"/>
    <x v="160"/>
    <x v="122"/>
    <x v="9"/>
    <x v="9"/>
    <s v="Galjoen"/>
    <m/>
    <n v="32"/>
    <n v="0.6"/>
    <n v="0.6"/>
  </r>
  <r>
    <x v="2"/>
    <d v="2021-06-05T00:00:00"/>
    <s v="Zone 1 - Mile 11"/>
    <x v="207"/>
    <x v="7"/>
    <x v="138"/>
    <x v="5"/>
    <x v="9"/>
    <m/>
    <m/>
    <m/>
    <s v=""/>
    <s v=""/>
  </r>
  <r>
    <x v="2"/>
    <d v="2021-06-05T00:00:00"/>
    <s v="Zone 1 - Mile 11"/>
    <x v="214"/>
    <x v="9"/>
    <x v="142"/>
    <x v="1"/>
    <x v="10"/>
    <m/>
    <m/>
    <m/>
    <s v=""/>
    <s v=""/>
  </r>
  <r>
    <x v="2"/>
    <d v="2021-06-05T00:00:00"/>
    <s v="Zone 1 - Mile 11"/>
    <x v="213"/>
    <x v="179"/>
    <x v="141"/>
    <x v="1"/>
    <x v="10"/>
    <m/>
    <m/>
    <m/>
    <s v=""/>
    <s v=""/>
  </r>
  <r>
    <x v="2"/>
    <d v="2021-06-05T00:00:00"/>
    <s v="Zone 1 - Mile 11"/>
    <x v="269"/>
    <x v="210"/>
    <x v="141"/>
    <x v="4"/>
    <x v="10"/>
    <m/>
    <m/>
    <m/>
    <s v=""/>
    <s v=""/>
  </r>
  <r>
    <x v="2"/>
    <d v="2021-06-05T00:00:00"/>
    <s v="Zone 1 - Mile 11"/>
    <x v="208"/>
    <x v="149"/>
    <x v="42"/>
    <x v="5"/>
    <x v="10"/>
    <m/>
    <m/>
    <m/>
    <s v=""/>
    <s v=""/>
  </r>
  <r>
    <x v="2"/>
    <d v="2021-06-05T00:00:00"/>
    <s v="Zone 1 - Mile 11"/>
    <x v="211"/>
    <x v="177"/>
    <x v="139"/>
    <x v="8"/>
    <x v="10"/>
    <m/>
    <m/>
    <m/>
    <s v=""/>
    <s v=""/>
  </r>
  <r>
    <x v="2"/>
    <d v="2021-06-05T00:00:00"/>
    <s v="Zone 1 - Mile 11"/>
    <x v="211"/>
    <x v="177"/>
    <x v="139"/>
    <x v="8"/>
    <x v="10"/>
    <s v="Kob"/>
    <m/>
    <n v="45"/>
    <n v="0.9"/>
    <n v="0.9"/>
  </r>
  <r>
    <x v="2"/>
    <d v="2021-06-05T00:00:00"/>
    <s v="Zone 1 - Mile 11"/>
    <x v="211"/>
    <x v="177"/>
    <x v="139"/>
    <x v="8"/>
    <x v="10"/>
    <m/>
    <s v="Catfish - Sea Black"/>
    <n v="41"/>
    <n v="1.1000000000000001"/>
    <n v="1.1000000000000001"/>
  </r>
  <r>
    <x v="2"/>
    <d v="2021-06-05T00:00:00"/>
    <s v="Zone 1 - Mile 11"/>
    <x v="217"/>
    <x v="10"/>
    <x v="72"/>
    <x v="8"/>
    <x v="10"/>
    <s v="Galjoen"/>
    <m/>
    <n v="30"/>
    <n v="0.5"/>
    <n v="0.5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s v="Galjoen"/>
    <m/>
    <n v="32"/>
    <n v="0.6"/>
    <n v="0.6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m/>
    <s v="Elephantfish"/>
    <n v="64"/>
    <n v="2.1"/>
    <n v="2.1"/>
  </r>
  <r>
    <x v="2"/>
    <d v="2021-06-05T00:00:00"/>
    <s v="Zone 1 - Mile 11"/>
    <x v="218"/>
    <x v="182"/>
    <x v="72"/>
    <x v="1"/>
    <x v="10"/>
    <m/>
    <m/>
    <m/>
    <s v=""/>
    <s v=""/>
  </r>
  <r>
    <x v="2"/>
    <d v="2021-06-05T00:00:00"/>
    <s v="Zone 1 - Mile 11"/>
    <x v="270"/>
    <x v="211"/>
    <x v="12"/>
    <x v="5"/>
    <x v="10"/>
    <m/>
    <m/>
    <m/>
    <s v=""/>
    <s v="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6"/>
    <x v="181"/>
    <x v="144"/>
    <x v="1"/>
    <x v="10"/>
    <s v="Galjoen"/>
    <m/>
    <n v="33"/>
    <n v="0.7"/>
    <n v="0.7"/>
  </r>
  <r>
    <x v="2"/>
    <d v="2021-06-05T00:00:00"/>
    <s v="Zone 1 - Mile 11"/>
    <x v="216"/>
    <x v="181"/>
    <x v="144"/>
    <x v="1"/>
    <x v="10"/>
    <m/>
    <s v="Shark Spotted Gully"/>
    <n v="141"/>
    <n v="14.1"/>
    <n v="14.1"/>
  </r>
  <r>
    <x v="2"/>
    <d v="2021-06-05T00:00:00"/>
    <s v="Zone 1 - Mile 11"/>
    <x v="338"/>
    <x v="253"/>
    <x v="206"/>
    <x v="2"/>
    <x v="10"/>
    <m/>
    <m/>
    <m/>
    <s v=""/>
    <s v=""/>
  </r>
  <r>
    <x v="2"/>
    <d v="2021-06-05T00:00:00"/>
    <s v="Zone 1 - Mile 11"/>
    <x v="215"/>
    <x v="180"/>
    <x v="143"/>
    <x v="2"/>
    <x v="10"/>
    <m/>
    <m/>
    <m/>
    <s v=""/>
    <s v=""/>
  </r>
  <r>
    <x v="2"/>
    <d v="2021-06-05T00:00:00"/>
    <s v="Zone 1 - Mile 11"/>
    <x v="209"/>
    <x v="176"/>
    <x v="40"/>
    <x v="7"/>
    <x v="10"/>
    <s v="Galjoen"/>
    <m/>
    <n v="30"/>
    <n v="0.5"/>
    <n v="0.5"/>
  </r>
  <r>
    <x v="2"/>
    <d v="2021-06-05T00:00:00"/>
    <s v="Zone 1 - Mile 11"/>
    <x v="209"/>
    <x v="176"/>
    <x v="40"/>
    <x v="7"/>
    <x v="10"/>
    <s v="Kob"/>
    <m/>
    <n v="63"/>
    <n v="2.6"/>
    <n v="2.6"/>
  </r>
  <r>
    <x v="2"/>
    <d v="2021-06-05T00:00:00"/>
    <s v="Zone 1 - Mile 11"/>
    <x v="210"/>
    <x v="9"/>
    <x v="50"/>
    <x v="1"/>
    <x v="10"/>
    <s v="Shad"/>
    <m/>
    <n v="47"/>
    <n v="1.4"/>
    <n v="1.4"/>
  </r>
  <r>
    <x v="2"/>
    <d v="2021-06-05T00:00:00"/>
    <s v="Zone 1 - Mile 11"/>
    <x v="267"/>
    <x v="209"/>
    <x v="171"/>
    <x v="2"/>
    <x v="10"/>
    <s v="Galjoen"/>
    <m/>
    <n v="33"/>
    <n v="0.7"/>
    <n v="0.7"/>
  </r>
  <r>
    <x v="2"/>
    <d v="2021-06-05T00:00:00"/>
    <s v="Zone 1 - Mile 11"/>
    <x v="339"/>
    <x v="254"/>
    <x v="171"/>
    <x v="3"/>
    <x v="10"/>
    <m/>
    <m/>
    <m/>
    <s v=""/>
    <s v=""/>
  </r>
  <r>
    <x v="2"/>
    <d v="2021-06-05T00:00:00"/>
    <s v="Zone 1 - Mile 11"/>
    <x v="86"/>
    <x v="78"/>
    <x v="50"/>
    <x v="2"/>
    <x v="5"/>
    <m/>
    <m/>
    <m/>
    <s v=""/>
    <s v=""/>
  </r>
  <r>
    <x v="2"/>
    <d v="2021-06-05T00:00:00"/>
    <s v="Zone 1 - Mile 11"/>
    <x v="81"/>
    <x v="73"/>
    <x v="55"/>
    <x v="1"/>
    <x v="5"/>
    <m/>
    <m/>
    <m/>
    <s v=""/>
    <s v=""/>
  </r>
  <r>
    <x v="2"/>
    <d v="2021-06-05T00:00:00"/>
    <s v="Zone 1 - Mile 11"/>
    <x v="77"/>
    <x v="69"/>
    <x v="51"/>
    <x v="1"/>
    <x v="5"/>
    <m/>
    <m/>
    <m/>
    <s v=""/>
    <s v=""/>
  </r>
  <r>
    <x v="2"/>
    <d v="2021-06-05T00:00:00"/>
    <s v="Zone 1 - Mile 11"/>
    <x v="265"/>
    <x v="51"/>
    <x v="30"/>
    <x v="5"/>
    <x v="5"/>
    <m/>
    <m/>
    <m/>
    <s v=""/>
    <s v=""/>
  </r>
  <r>
    <x v="2"/>
    <d v="2021-06-05T00:00:00"/>
    <s v="Zone 1 - Mile 11"/>
    <x v="76"/>
    <x v="68"/>
    <x v="50"/>
    <x v="4"/>
    <x v="5"/>
    <m/>
    <m/>
    <m/>
    <s v=""/>
    <s v=""/>
  </r>
  <r>
    <x v="2"/>
    <d v="2021-06-05T00:00:00"/>
    <s v="Zone 1 - Mile 11"/>
    <x v="88"/>
    <x v="80"/>
    <x v="60"/>
    <x v="5"/>
    <x v="5"/>
    <m/>
    <m/>
    <m/>
    <s v=""/>
    <s v=""/>
  </r>
  <r>
    <x v="2"/>
    <d v="2021-06-05T00:00:00"/>
    <s v="Zone 1 - Mile 11"/>
    <x v="266"/>
    <x v="208"/>
    <x v="170"/>
    <x v="2"/>
    <x v="5"/>
    <m/>
    <m/>
    <m/>
    <s v=""/>
    <s v=""/>
  </r>
  <r>
    <x v="2"/>
    <d v="2021-06-05T00:00:00"/>
    <s v="Zone 1 - Mile 11"/>
    <x v="82"/>
    <x v="74"/>
    <x v="30"/>
    <x v="1"/>
    <x v="5"/>
    <m/>
    <m/>
    <m/>
    <s v=""/>
    <s v=""/>
  </r>
  <r>
    <x v="2"/>
    <d v="2021-06-05T00:00:00"/>
    <s v="Zone 1 - Mile 11"/>
    <x v="92"/>
    <x v="83"/>
    <x v="62"/>
    <x v="1"/>
    <x v="5"/>
    <m/>
    <m/>
    <m/>
    <s v=""/>
    <s v=""/>
  </r>
  <r>
    <x v="2"/>
    <d v="2021-06-05T00:00:00"/>
    <s v="Zone 1 - Mile 11"/>
    <x v="91"/>
    <x v="10"/>
    <x v="61"/>
    <x v="1"/>
    <x v="5"/>
    <m/>
    <m/>
    <m/>
    <s v=""/>
    <s v=""/>
  </r>
  <r>
    <x v="2"/>
    <d v="2021-06-05T00:00:00"/>
    <s v="Zone 1 - Mile 11"/>
    <x v="75"/>
    <x v="67"/>
    <x v="26"/>
    <x v="4"/>
    <x v="5"/>
    <m/>
    <m/>
    <m/>
    <s v=""/>
    <s v=""/>
  </r>
  <r>
    <x v="2"/>
    <d v="2021-06-05T00:00:00"/>
    <s v="Zone 1 - Mile 11"/>
    <x v="80"/>
    <x v="72"/>
    <x v="54"/>
    <x v="1"/>
    <x v="5"/>
    <m/>
    <m/>
    <m/>
    <s v=""/>
    <s v=""/>
  </r>
  <r>
    <x v="2"/>
    <d v="2021-06-05T00:00:00"/>
    <s v="Zone 1 - Mile 11"/>
    <x v="103"/>
    <x v="92"/>
    <x v="70"/>
    <x v="5"/>
    <x v="6"/>
    <m/>
    <m/>
    <m/>
    <s v=""/>
    <s v=""/>
  </r>
  <r>
    <x v="2"/>
    <d v="2021-06-05T00:00:00"/>
    <s v="Zone 1 - Mile 11"/>
    <x v="117"/>
    <x v="105"/>
    <x v="67"/>
    <x v="1"/>
    <x v="6"/>
    <m/>
    <m/>
    <m/>
    <s v=""/>
    <s v=""/>
  </r>
  <r>
    <x v="2"/>
    <d v="2021-06-05T00:00:00"/>
    <s v="Zone 1 - Mile 11"/>
    <x v="97"/>
    <x v="26"/>
    <x v="67"/>
    <x v="9"/>
    <x v="6"/>
    <m/>
    <m/>
    <m/>
    <s v=""/>
    <s v=""/>
  </r>
  <r>
    <x v="2"/>
    <d v="2021-06-05T00:00:00"/>
    <s v="Zone 1 - Mile 11"/>
    <x v="93"/>
    <x v="84"/>
    <x v="63"/>
    <x v="0"/>
    <x v="6"/>
    <s v="Kob"/>
    <m/>
    <n v="41"/>
    <n v="0.7"/>
    <n v="0.7"/>
  </r>
  <r>
    <x v="2"/>
    <d v="2021-06-05T00:00:00"/>
    <s v="Zone 1 - Mile 11"/>
    <x v="114"/>
    <x v="102"/>
    <x v="63"/>
    <x v="5"/>
    <x v="6"/>
    <m/>
    <m/>
    <m/>
    <s v=""/>
    <s v=""/>
  </r>
  <r>
    <x v="2"/>
    <d v="2021-06-05T00:00:00"/>
    <s v="Zone 1 - Mile 11"/>
    <x v="113"/>
    <x v="101"/>
    <x v="63"/>
    <x v="5"/>
    <x v="6"/>
    <m/>
    <m/>
    <m/>
    <s v=""/>
    <s v=""/>
  </r>
  <r>
    <x v="2"/>
    <d v="2021-06-05T00:00:00"/>
    <s v="Zone 1 - Mile 11"/>
    <x v="109"/>
    <x v="98"/>
    <x v="72"/>
    <x v="1"/>
    <x v="6"/>
    <m/>
    <m/>
    <m/>
    <s v=""/>
    <s v=""/>
  </r>
  <r>
    <x v="2"/>
    <d v="2021-06-05T00:00:00"/>
    <s v="Zone 1 - Mile 11"/>
    <x v="98"/>
    <x v="87"/>
    <x v="35"/>
    <x v="5"/>
    <x v="6"/>
    <m/>
    <m/>
    <m/>
    <s v=""/>
    <s v=""/>
  </r>
  <r>
    <x v="2"/>
    <d v="2021-06-05T00:00:00"/>
    <s v="Zone 1 - Mile 11"/>
    <x v="112"/>
    <x v="100"/>
    <x v="74"/>
    <x v="8"/>
    <x v="6"/>
    <m/>
    <m/>
    <m/>
    <s v=""/>
    <s v=""/>
  </r>
  <r>
    <x v="2"/>
    <d v="2021-06-05T00:00:00"/>
    <s v="Zone 1 - Mile 11"/>
    <x v="106"/>
    <x v="95"/>
    <x v="71"/>
    <x v="9"/>
    <x v="6"/>
    <m/>
    <m/>
    <m/>
    <s v=""/>
    <s v=""/>
  </r>
  <r>
    <x v="2"/>
    <d v="2021-06-05T00:00:00"/>
    <s v="Zone 1 - Mile 11"/>
    <x v="105"/>
    <x v="94"/>
    <x v="71"/>
    <x v="5"/>
    <x v="6"/>
    <m/>
    <m/>
    <m/>
    <s v=""/>
    <s v=""/>
  </r>
  <r>
    <x v="2"/>
    <d v="2021-06-05T00:00:00"/>
    <s v="Zone 1 - Mile 11"/>
    <x v="104"/>
    <x v="93"/>
    <x v="53"/>
    <x v="5"/>
    <x v="6"/>
    <s v="Galjoen"/>
    <m/>
    <n v="32"/>
    <n v="0.6"/>
    <n v="0.6"/>
  </r>
  <r>
    <x v="2"/>
    <d v="2021-06-05T00:00:00"/>
    <s v="Zone 1 - Mile 11"/>
    <x v="116"/>
    <x v="104"/>
    <x v="76"/>
    <x v="8"/>
    <x v="6"/>
    <m/>
    <m/>
    <m/>
    <s v=""/>
    <s v=""/>
  </r>
  <r>
    <x v="2"/>
    <d v="2021-06-05T00:00:00"/>
    <s v="Zone 1 - Mile 11"/>
    <x v="94"/>
    <x v="58"/>
    <x v="64"/>
    <x v="2"/>
    <x v="6"/>
    <m/>
    <m/>
    <m/>
    <s v=""/>
    <s v=""/>
  </r>
  <r>
    <x v="2"/>
    <d v="2021-06-05T00:00:00"/>
    <s v="Zone 1 - Mile 11"/>
    <x v="304"/>
    <x v="99"/>
    <x v="10"/>
    <x v="7"/>
    <x v="6"/>
    <m/>
    <m/>
    <m/>
    <s v=""/>
    <s v=""/>
  </r>
  <r>
    <x v="2"/>
    <d v="2021-06-05T00:00:00"/>
    <s v="Zone 1 - Mile 11"/>
    <x v="100"/>
    <x v="89"/>
    <x v="10"/>
    <x v="0"/>
    <x v="6"/>
    <m/>
    <m/>
    <m/>
    <s v=""/>
    <s v=""/>
  </r>
  <r>
    <x v="2"/>
    <d v="2021-06-05T00:00:00"/>
    <s v="Zone 1 - Mile 11"/>
    <x v="303"/>
    <x v="27"/>
    <x v="30"/>
    <x v="5"/>
    <x v="6"/>
    <m/>
    <s v="Shark Hound Smooth"/>
    <n v="73"/>
    <n v="1.2"/>
    <n v="1.2"/>
  </r>
  <r>
    <x v="2"/>
    <d v="2021-06-05T00:00:00"/>
    <s v="Zone 1 - Mile 11"/>
    <x v="115"/>
    <x v="103"/>
    <x v="75"/>
    <x v="1"/>
    <x v="6"/>
    <s v="Galjoen"/>
    <m/>
    <n v="35"/>
    <n v="0.8"/>
    <n v="0.8"/>
  </r>
  <r>
    <x v="2"/>
    <d v="2021-06-05T00:00:00"/>
    <s v="Zone 1 - Mile 11"/>
    <x v="306"/>
    <x v="236"/>
    <x v="44"/>
    <x v="2"/>
    <x v="6"/>
    <m/>
    <m/>
    <m/>
    <s v=""/>
    <s v=""/>
  </r>
  <r>
    <x v="2"/>
    <d v="2021-06-05T00:00:00"/>
    <s v="Zone 1 - Mile 11"/>
    <x v="111"/>
    <x v="99"/>
    <x v="50"/>
    <x v="1"/>
    <x v="6"/>
    <m/>
    <m/>
    <m/>
    <s v=""/>
    <s v=""/>
  </r>
  <r>
    <x v="2"/>
    <d v="2021-06-05T00:00:00"/>
    <s v="Zone 1 - Mile 11"/>
    <x v="41"/>
    <x v="38"/>
    <x v="28"/>
    <x v="5"/>
    <x v="3"/>
    <m/>
    <m/>
    <m/>
    <s v=""/>
    <s v=""/>
  </r>
  <r>
    <x v="2"/>
    <d v="2021-06-05T00:00:00"/>
    <s v="Zone 1 - Mile 11"/>
    <x v="42"/>
    <x v="39"/>
    <x v="29"/>
    <x v="1"/>
    <x v="2"/>
    <m/>
    <m/>
    <m/>
    <s v=""/>
    <s v=""/>
  </r>
  <r>
    <x v="2"/>
    <d v="2021-06-05T00:00:00"/>
    <s v="Zone 1 - Mile 11"/>
    <x v="45"/>
    <x v="41"/>
    <x v="32"/>
    <x v="1"/>
    <x v="2"/>
    <s v="Galjoen"/>
    <m/>
    <n v="37"/>
    <n v="0.9"/>
    <n v="0.9"/>
  </r>
  <r>
    <x v="2"/>
    <d v="2021-06-05T00:00:00"/>
    <s v="Zone 1 - Mile 11"/>
    <x v="45"/>
    <x v="41"/>
    <x v="32"/>
    <x v="1"/>
    <x v="2"/>
    <s v="Galjoen"/>
    <m/>
    <n v="33"/>
    <n v="0.7"/>
    <n v="0.7"/>
  </r>
  <r>
    <x v="2"/>
    <d v="2021-06-05T00:00:00"/>
    <s v="Zone 1 - Mile 11"/>
    <x v="274"/>
    <x v="31"/>
    <x v="34"/>
    <x v="1"/>
    <x v="2"/>
    <s v="Galjoen"/>
    <m/>
    <n v="37"/>
    <n v="0.9"/>
    <n v="0.9"/>
  </r>
  <r>
    <x v="2"/>
    <d v="2021-06-05T00:00:00"/>
    <s v="Zone 1 - Mile 11"/>
    <x v="274"/>
    <x v="31"/>
    <x v="34"/>
    <x v="1"/>
    <x v="2"/>
    <s v="Galjoen"/>
    <m/>
    <n v="32"/>
    <n v="0.6"/>
    <n v="0.6"/>
  </r>
  <r>
    <x v="2"/>
    <d v="2021-06-05T00:00:00"/>
    <s v="Zone 1 - Mile 11"/>
    <x v="50"/>
    <x v="46"/>
    <x v="35"/>
    <x v="1"/>
    <x v="2"/>
    <m/>
    <m/>
    <m/>
    <s v=""/>
    <s v=""/>
  </r>
  <r>
    <x v="2"/>
    <d v="2021-06-05T00:00:00"/>
    <s v="Zone 1 - Mile 11"/>
    <x v="38"/>
    <x v="35"/>
    <x v="25"/>
    <x v="1"/>
    <x v="2"/>
    <s v="Galjoen"/>
    <m/>
    <n v="34"/>
    <n v="0.7"/>
    <n v="0.7"/>
  </r>
  <r>
    <x v="2"/>
    <d v="2021-06-05T00:00:00"/>
    <s v="Zone 1 - Mile 11"/>
    <x v="276"/>
    <x v="99"/>
    <x v="135"/>
    <x v="1"/>
    <x v="2"/>
    <m/>
    <m/>
    <m/>
    <s v=""/>
    <s v=""/>
  </r>
  <r>
    <x v="2"/>
    <d v="2021-06-05T00:00:00"/>
    <s v="Zone 1 - Mile 11"/>
    <x v="46"/>
    <x v="42"/>
    <x v="33"/>
    <x v="2"/>
    <x v="2"/>
    <s v="Galjoen"/>
    <m/>
    <n v="35"/>
    <n v="0.8"/>
    <n v="0.8"/>
  </r>
  <r>
    <x v="2"/>
    <d v="2021-06-05T00:00:00"/>
    <s v="Zone 1 - Mile 11"/>
    <x v="46"/>
    <x v="42"/>
    <x v="33"/>
    <x v="2"/>
    <x v="2"/>
    <s v="Galjoen"/>
    <m/>
    <n v="31"/>
    <n v="0.5"/>
    <n v="0.5"/>
  </r>
  <r>
    <x v="2"/>
    <d v="2021-06-05T00:00:00"/>
    <s v="Zone 1 - Mile 11"/>
    <x v="46"/>
    <x v="42"/>
    <x v="33"/>
    <x v="2"/>
    <x v="2"/>
    <s v="Kob"/>
    <m/>
    <n v="58"/>
    <n v="2"/>
    <n v="2"/>
  </r>
  <r>
    <x v="2"/>
    <d v="2021-06-05T00:00:00"/>
    <s v="Zone 1 - Mile 11"/>
    <x v="40"/>
    <x v="37"/>
    <x v="27"/>
    <x v="1"/>
    <x v="2"/>
    <s v="Galjoen"/>
    <m/>
    <n v="31"/>
    <n v="0.5"/>
    <n v="0.5"/>
  </r>
  <r>
    <x v="2"/>
    <d v="2021-06-05T00:00:00"/>
    <s v="Zone 1 - Mile 11"/>
    <x v="40"/>
    <x v="37"/>
    <x v="27"/>
    <x v="1"/>
    <x v="2"/>
    <s v="Galjoen"/>
    <m/>
    <n v="32"/>
    <n v="0.6"/>
    <n v="0.6"/>
  </r>
  <r>
    <x v="2"/>
    <d v="2021-06-05T00:00:00"/>
    <s v="Zone 1 - Mile 11"/>
    <x v="40"/>
    <x v="37"/>
    <x v="27"/>
    <x v="1"/>
    <x v="2"/>
    <s v="Galjoen"/>
    <m/>
    <n v="35"/>
    <n v="0.8"/>
    <n v="0.8"/>
  </r>
  <r>
    <x v="2"/>
    <d v="2021-06-05T00:00:00"/>
    <s v="Zone 1 - Mile 11"/>
    <x v="44"/>
    <x v="40"/>
    <x v="31"/>
    <x v="1"/>
    <x v="2"/>
    <m/>
    <s v="Shark Spotted Gully"/>
    <n v="158"/>
    <n v="20.8"/>
    <n v="20.8"/>
  </r>
  <r>
    <x v="2"/>
    <d v="2021-06-05T00:00:00"/>
    <s v="Zone 1 - Mile 11"/>
    <x v="36"/>
    <x v="33"/>
    <x v="23"/>
    <x v="1"/>
    <x v="2"/>
    <m/>
    <s v="Shark Spotted Gully"/>
    <n v="159"/>
    <n v="21.3"/>
    <n v="21.3"/>
  </r>
  <r>
    <x v="2"/>
    <d v="2021-06-05T00:00:00"/>
    <s v="Zone 1 - Mile 11"/>
    <x v="340"/>
    <x v="255"/>
    <x v="207"/>
    <x v="1"/>
    <x v="2"/>
    <m/>
    <s v="Shark Spotted Gully"/>
    <n v="151"/>
    <n v="17.8"/>
    <n v="17.8"/>
  </r>
  <r>
    <x v="2"/>
    <d v="2021-06-05T00:00:00"/>
    <s v="Zone 1 - Mile 11"/>
    <x v="47"/>
    <x v="43"/>
    <x v="34"/>
    <x v="1"/>
    <x v="2"/>
    <m/>
    <s v="Shark Spotted Gully"/>
    <n v="104"/>
    <n v="5"/>
    <n v="5"/>
  </r>
  <r>
    <x v="2"/>
    <d v="2021-06-05T00:00:00"/>
    <s v="Zone 1 - Mile 11"/>
    <x v="168"/>
    <x v="146"/>
    <x v="112"/>
    <x v="5"/>
    <x v="8"/>
    <m/>
    <m/>
    <m/>
    <s v=""/>
    <s v=""/>
  </r>
  <r>
    <x v="2"/>
    <d v="2021-06-05T00:00:00"/>
    <s v="Zone 1 - Mile 11"/>
    <x v="341"/>
    <x v="70"/>
    <x v="79"/>
    <x v="2"/>
    <x v="11"/>
    <s v="Galjoen"/>
    <m/>
    <n v="30"/>
    <n v="0.5"/>
    <n v="0.5"/>
  </r>
  <r>
    <x v="2"/>
    <d v="2021-06-05T00:00:00"/>
    <s v="Zone 1 - Mile 11"/>
    <x v="169"/>
    <x v="147"/>
    <x v="113"/>
    <x v="1"/>
    <x v="8"/>
    <s v="Galjoen"/>
    <m/>
    <n v="30"/>
    <n v="0.5"/>
    <n v="0.5"/>
  </r>
  <r>
    <x v="2"/>
    <d v="2021-06-05T00:00:00"/>
    <s v="Zone 1 - Mile 11"/>
    <x v="179"/>
    <x v="154"/>
    <x v="120"/>
    <x v="0"/>
    <x v="8"/>
    <s v="Kob"/>
    <m/>
    <n v="52"/>
    <n v="1.4"/>
    <n v="1.4"/>
  </r>
  <r>
    <x v="2"/>
    <d v="2021-06-05T00:00:00"/>
    <s v="Zone 1 - Mile 11"/>
    <x v="164"/>
    <x v="73"/>
    <x v="12"/>
    <x v="5"/>
    <x v="8"/>
    <m/>
    <m/>
    <m/>
    <s v=""/>
    <s v=""/>
  </r>
  <r>
    <x v="2"/>
    <d v="2021-06-05T00:00:00"/>
    <s v="Zone 1 - Mile 11"/>
    <x v="165"/>
    <x v="143"/>
    <x v="97"/>
    <x v="1"/>
    <x v="8"/>
    <m/>
    <m/>
    <m/>
    <s v=""/>
    <s v=""/>
  </r>
  <r>
    <x v="2"/>
    <d v="2021-06-05T00:00:00"/>
    <s v="Zone 1 - Mile 11"/>
    <x v="166"/>
    <x v="144"/>
    <x v="7"/>
    <x v="1"/>
    <x v="8"/>
    <m/>
    <m/>
    <m/>
    <s v=""/>
    <s v=""/>
  </r>
  <r>
    <x v="2"/>
    <d v="2021-06-05T00:00:00"/>
    <s v="Zone 1 - Mile 11"/>
    <x v="284"/>
    <x v="220"/>
    <x v="57"/>
    <x v="5"/>
    <x v="8"/>
    <m/>
    <m/>
    <m/>
    <s v=""/>
    <s v=""/>
  </r>
  <r>
    <x v="2"/>
    <d v="2021-06-05T00:00:00"/>
    <s v="Zone 1 - Mile 11"/>
    <x v="283"/>
    <x v="219"/>
    <x v="57"/>
    <x v="0"/>
    <x v="8"/>
    <m/>
    <m/>
    <m/>
    <s v=""/>
    <s v=""/>
  </r>
  <r>
    <x v="2"/>
    <d v="2021-06-05T00:00:00"/>
    <s v="Zone 1 - Mile 11"/>
    <x v="58"/>
    <x v="53"/>
    <x v="41"/>
    <x v="4"/>
    <x v="4"/>
    <s v="Galjoen"/>
    <m/>
    <n v="31"/>
    <n v="0.5"/>
    <n v="0.5"/>
  </r>
  <r>
    <x v="2"/>
    <d v="2021-06-05T00:00:00"/>
    <s v="Zone 1 - Mile 11"/>
    <x v="72"/>
    <x v="64"/>
    <x v="37"/>
    <x v="1"/>
    <x v="4"/>
    <m/>
    <m/>
    <m/>
    <s v=""/>
    <s v=""/>
  </r>
  <r>
    <x v="2"/>
    <d v="2021-06-05T00:00:00"/>
    <s v="Zone 1 - Mile 11"/>
    <x v="74"/>
    <x v="66"/>
    <x v="37"/>
    <x v="0"/>
    <x v="4"/>
    <m/>
    <m/>
    <m/>
    <s v=""/>
    <s v=""/>
  </r>
  <r>
    <x v="2"/>
    <d v="2021-06-05T00:00:00"/>
    <s v="Zone 1 - Mile 11"/>
    <x v="51"/>
    <x v="47"/>
    <x v="37"/>
    <x v="0"/>
    <x v="4"/>
    <m/>
    <m/>
    <m/>
    <s v=""/>
    <s v=""/>
  </r>
  <r>
    <x v="2"/>
    <d v="2021-06-05T00:00:00"/>
    <s v="Zone 1 - Mile 11"/>
    <x v="64"/>
    <x v="57"/>
    <x v="44"/>
    <x v="0"/>
    <x v="4"/>
    <m/>
    <m/>
    <m/>
    <s v=""/>
    <s v=""/>
  </r>
  <r>
    <x v="2"/>
    <d v="2021-06-05T00:00:00"/>
    <s v="Zone 1 - Mile 11"/>
    <x v="56"/>
    <x v="51"/>
    <x v="41"/>
    <x v="2"/>
    <x v="4"/>
    <m/>
    <m/>
    <m/>
    <s v=""/>
    <s v=""/>
  </r>
  <r>
    <x v="2"/>
    <d v="2021-06-05T00:00:00"/>
    <s v="Zone 1 - Mile 11"/>
    <x v="71"/>
    <x v="63"/>
    <x v="48"/>
    <x v="1"/>
    <x v="4"/>
    <m/>
    <m/>
    <m/>
    <s v=""/>
    <s v=""/>
  </r>
  <r>
    <x v="2"/>
    <d v="2021-06-05T00:00:00"/>
    <s v="Zone 1 - Mile 11"/>
    <x v="67"/>
    <x v="60"/>
    <x v="44"/>
    <x v="5"/>
    <x v="4"/>
    <m/>
    <m/>
    <m/>
    <s v=""/>
    <s v=""/>
  </r>
  <r>
    <x v="2"/>
    <d v="2021-06-05T00:00:00"/>
    <s v="Zone 1 - Mile 11"/>
    <x v="70"/>
    <x v="62"/>
    <x v="44"/>
    <x v="4"/>
    <x v="4"/>
    <m/>
    <m/>
    <m/>
    <s v=""/>
    <s v=""/>
  </r>
  <r>
    <x v="2"/>
    <d v="2021-06-05T00:00:00"/>
    <s v="Zone 1 - Mile 11"/>
    <x v="342"/>
    <x v="256"/>
    <x v="97"/>
    <x v="1"/>
    <x v="4"/>
    <m/>
    <m/>
    <m/>
    <s v=""/>
    <s v=""/>
  </r>
  <r>
    <x v="2"/>
    <d v="2021-06-05T00:00:00"/>
    <s v="Zone 1 - Mile 11"/>
    <x v="53"/>
    <x v="49"/>
    <x v="39"/>
    <x v="1"/>
    <x v="4"/>
    <m/>
    <m/>
    <m/>
    <s v=""/>
    <s v=""/>
  </r>
  <r>
    <x v="2"/>
    <d v="2021-06-05T00:00:00"/>
    <s v="Zone 1 - Mile 11"/>
    <x v="69"/>
    <x v="61"/>
    <x v="47"/>
    <x v="1"/>
    <x v="4"/>
    <s v="Galjoen"/>
    <m/>
    <n v="30"/>
    <n v="0.5"/>
    <n v="0.5"/>
  </r>
  <r>
    <x v="2"/>
    <d v="2021-06-05T00:00:00"/>
    <s v="Zone 1 - Mile 11"/>
    <x v="65"/>
    <x v="58"/>
    <x v="45"/>
    <x v="5"/>
    <x v="4"/>
    <s v="Galjoen"/>
    <m/>
    <n v="31"/>
    <n v="0.5"/>
    <n v="0.5"/>
  </r>
  <r>
    <x v="2"/>
    <d v="2021-06-05T00:00:00"/>
    <s v="Zone 1 - Mile 11"/>
    <x v="65"/>
    <x v="58"/>
    <x v="45"/>
    <x v="5"/>
    <x v="4"/>
    <s v="Galjoen"/>
    <m/>
    <n v="30"/>
    <n v="0.5"/>
    <n v="0.5"/>
  </r>
  <r>
    <x v="2"/>
    <d v="2021-06-05T00:00:00"/>
    <s v="Zone 1 - Mile 11"/>
    <x v="231"/>
    <x v="49"/>
    <x v="45"/>
    <x v="5"/>
    <x v="11"/>
    <s v="Galjoen"/>
    <m/>
    <n v="31"/>
    <n v="0.5"/>
    <n v="0.5"/>
  </r>
  <r>
    <x v="2"/>
    <d v="2021-06-05T00:00:00"/>
    <s v="Zone 1 - Mile 11"/>
    <x v="228"/>
    <x v="188"/>
    <x v="121"/>
    <x v="1"/>
    <x v="11"/>
    <s v="Galjoen"/>
    <m/>
    <n v="32"/>
    <n v="0.6"/>
    <n v="0.6"/>
  </r>
  <r>
    <x v="2"/>
    <d v="2021-06-05T00:00:00"/>
    <s v="Zone 1 - Mile 11"/>
    <x v="225"/>
    <x v="186"/>
    <x v="53"/>
    <x v="1"/>
    <x v="11"/>
    <m/>
    <m/>
    <m/>
    <s v=""/>
    <s v=""/>
  </r>
  <r>
    <x v="2"/>
    <d v="2021-06-05T00:00:00"/>
    <s v="Zone 1 - Mile 11"/>
    <x v="227"/>
    <x v="187"/>
    <x v="150"/>
    <x v="4"/>
    <x v="11"/>
    <m/>
    <m/>
    <m/>
    <s v=""/>
    <s v=""/>
  </r>
  <r>
    <x v="2"/>
    <d v="2021-06-05T00:00:00"/>
    <s v="Zone 1 - Mile 11"/>
    <x v="226"/>
    <x v="10"/>
    <x v="149"/>
    <x v="1"/>
    <x v="11"/>
    <m/>
    <m/>
    <m/>
    <s v=""/>
    <s v=""/>
  </r>
  <r>
    <x v="2"/>
    <d v="2021-06-05T00:00:00"/>
    <s v="Zone 1 - Mile 11"/>
    <x v="230"/>
    <x v="115"/>
    <x v="151"/>
    <x v="1"/>
    <x v="11"/>
    <m/>
    <m/>
    <m/>
    <s v=""/>
    <s v=""/>
  </r>
  <r>
    <x v="2"/>
    <d v="2021-06-05T00:00:00"/>
    <s v="Zone 1 - Mile 11"/>
    <x v="223"/>
    <x v="184"/>
    <x v="148"/>
    <x v="4"/>
    <x v="11"/>
    <m/>
    <m/>
    <m/>
    <s v=""/>
    <s v=""/>
  </r>
  <r>
    <x v="2"/>
    <d v="2021-06-05T00:00:00"/>
    <s v="Zone 1 - Mile 11"/>
    <x v="229"/>
    <x v="189"/>
    <x v="30"/>
    <x v="1"/>
    <x v="11"/>
    <m/>
    <m/>
    <m/>
    <s v=""/>
    <s v=""/>
  </r>
  <r>
    <x v="2"/>
    <d v="2021-06-05T00:00:00"/>
    <s v="Zone 1 - Mile 11"/>
    <x v="221"/>
    <x v="116"/>
    <x v="146"/>
    <x v="5"/>
    <x v="11"/>
    <m/>
    <m/>
    <m/>
    <s v=""/>
    <s v=""/>
  </r>
  <r>
    <x v="2"/>
    <d v="2021-06-05T00:00:00"/>
    <s v="Zone 1 - Mile 11"/>
    <x v="232"/>
    <x v="7"/>
    <x v="152"/>
    <x v="1"/>
    <x v="11"/>
    <m/>
    <m/>
    <m/>
    <s v=""/>
    <s v=""/>
  </r>
  <r>
    <x v="2"/>
    <d v="2021-06-05T00:00:00"/>
    <s v="Zone 1 - Mile 11"/>
    <x v="167"/>
    <x v="145"/>
    <x v="111"/>
    <x v="1"/>
    <x v="8"/>
    <s v="Galjoen"/>
    <m/>
    <n v="30"/>
    <n v="0.5"/>
    <n v="0.5"/>
  </r>
  <r>
    <x v="3"/>
    <d v="2021-09-11T00:00:00"/>
    <s v="Zone 4 - Horingbaai"/>
    <x v="221"/>
    <x v="116"/>
    <x v="146"/>
    <x v="5"/>
    <x v="11"/>
    <m/>
    <s v="Shark Spotted Gully"/>
    <n v="142"/>
    <n v="14.4"/>
    <n v="14.4"/>
  </r>
  <r>
    <x v="3"/>
    <d v="2021-09-11T00:00:00"/>
    <s v="Zone 4 - Horingbaai"/>
    <x v="231"/>
    <x v="49"/>
    <x v="45"/>
    <x v="5"/>
    <x v="11"/>
    <m/>
    <s v="Shark Cow / Sevengill"/>
    <n v="145"/>
    <n v="40.6"/>
    <n v="40.6"/>
  </r>
  <r>
    <x v="3"/>
    <d v="2021-09-11T00:00:00"/>
    <s v="Zone 4 - Horingbaai"/>
    <x v="228"/>
    <x v="188"/>
    <x v="121"/>
    <x v="1"/>
    <x v="11"/>
    <m/>
    <s v="Shark Hound Smooth"/>
    <n v="137"/>
    <n v="11.1"/>
    <n v="11.1"/>
  </r>
  <r>
    <x v="3"/>
    <d v="2021-09-11T00:00:00"/>
    <s v="Zone 4 - Horingbaai"/>
    <x v="228"/>
    <x v="188"/>
    <x v="121"/>
    <x v="1"/>
    <x v="11"/>
    <s v="Kob"/>
    <m/>
    <n v="49"/>
    <n v="1.2"/>
    <n v="1.2"/>
  </r>
  <r>
    <x v="3"/>
    <d v="2021-09-11T00:00:00"/>
    <s v="Zone 4 - Horingbaai"/>
    <x v="230"/>
    <x v="115"/>
    <x v="151"/>
    <x v="1"/>
    <x v="11"/>
    <m/>
    <s v="Shark Spotted Gully"/>
    <n v="147"/>
    <n v="16.2"/>
    <n v="16.2"/>
  </r>
  <r>
    <x v="3"/>
    <d v="2021-09-11T00:00:00"/>
    <s v="Zone 4 - Horingbaai"/>
    <x v="229"/>
    <x v="189"/>
    <x v="30"/>
    <x v="1"/>
    <x v="11"/>
    <m/>
    <s v="Shark Hound Smooth"/>
    <n v="133"/>
    <n v="10"/>
    <n v="10"/>
  </r>
  <r>
    <x v="3"/>
    <d v="2021-09-11T00:00:00"/>
    <s v="Zone 4 - Horingbaai"/>
    <x v="229"/>
    <x v="189"/>
    <x v="30"/>
    <x v="1"/>
    <x v="11"/>
    <m/>
    <s v="Shark Spotted Gully"/>
    <n v="114"/>
    <n v="6.8"/>
    <n v="6.8"/>
  </r>
  <r>
    <x v="3"/>
    <d v="2021-09-11T00:00:00"/>
    <s v="Zone 4 - Horingbaai"/>
    <x v="225"/>
    <x v="186"/>
    <x v="53"/>
    <x v="1"/>
    <x v="11"/>
    <m/>
    <s v="Shark Spotted Gully"/>
    <n v="152"/>
    <n v="18.2"/>
    <n v="18.2"/>
  </r>
  <r>
    <x v="3"/>
    <d v="2021-09-11T00:00:00"/>
    <s v="Zone 4 - Horingbaai"/>
    <x v="225"/>
    <x v="186"/>
    <x v="53"/>
    <x v="1"/>
    <x v="11"/>
    <m/>
    <s v="Shark Spotted Gully"/>
    <n v="156"/>
    <n v="19.899999999999999"/>
    <n v="19.899999999999999"/>
  </r>
  <r>
    <x v="3"/>
    <d v="2021-09-11T00:00:00"/>
    <s v="Zone 4 - Horingbaai"/>
    <x v="224"/>
    <x v="185"/>
    <x v="50"/>
    <x v="1"/>
    <x v="11"/>
    <m/>
    <s v="Shark Spotted Gully"/>
    <n v="152"/>
    <n v="18.2"/>
    <n v="18.2"/>
  </r>
  <r>
    <x v="3"/>
    <d v="2021-09-11T00:00:00"/>
    <s v="Zone 4 - Horingbaai"/>
    <x v="224"/>
    <x v="185"/>
    <x v="50"/>
    <x v="1"/>
    <x v="11"/>
    <m/>
    <s v="Shark Spotted Gully"/>
    <n v="160"/>
    <n v="21.7"/>
    <n v="21.7"/>
  </r>
  <r>
    <x v="3"/>
    <d v="2021-09-11T00:00:00"/>
    <s v="Zone 4 - Horingbaai"/>
    <x v="224"/>
    <x v="185"/>
    <x v="50"/>
    <x v="1"/>
    <x v="11"/>
    <m/>
    <s v="Shark Spotted Gully"/>
    <n v="124"/>
    <n v="9.1"/>
    <n v="9.1"/>
  </r>
  <r>
    <x v="3"/>
    <d v="2021-09-11T00:00:00"/>
    <s v="Zone 4 - Horingbaai"/>
    <x v="223"/>
    <x v="184"/>
    <x v="148"/>
    <x v="4"/>
    <x v="11"/>
    <m/>
    <s v="Shark Spotted Gully"/>
    <n v="153"/>
    <n v="18.600000000000001"/>
    <n v="18.600000000000001"/>
  </r>
  <r>
    <x v="3"/>
    <d v="2021-09-11T00:00:00"/>
    <s v="Zone 4 - Horingbaai"/>
    <x v="222"/>
    <x v="10"/>
    <x v="147"/>
    <x v="1"/>
    <x v="11"/>
    <m/>
    <m/>
    <m/>
    <s v=""/>
    <s v=""/>
  </r>
  <r>
    <x v="3"/>
    <d v="2021-09-11T00:00:00"/>
    <s v="Zone 4 - Horingbaai"/>
    <x v="204"/>
    <x v="173"/>
    <x v="135"/>
    <x v="2"/>
    <x v="9"/>
    <m/>
    <m/>
    <m/>
    <s v=""/>
    <s v=""/>
  </r>
  <r>
    <x v="3"/>
    <d v="2021-09-11T00:00:00"/>
    <s v="Zone 4 - Horingbaai"/>
    <x v="191"/>
    <x v="164"/>
    <x v="56"/>
    <x v="1"/>
    <x v="9"/>
    <m/>
    <m/>
    <m/>
    <s v=""/>
    <s v=""/>
  </r>
  <r>
    <x v="3"/>
    <d v="2021-09-11T00:00:00"/>
    <s v="Zone 4 - Horingbaai"/>
    <x v="195"/>
    <x v="167"/>
    <x v="129"/>
    <x v="8"/>
    <x v="9"/>
    <m/>
    <m/>
    <m/>
    <s v=""/>
    <s v=""/>
  </r>
  <r>
    <x v="3"/>
    <d v="2021-09-11T00:00:00"/>
    <s v="Zone 4 - Horingbaai"/>
    <x v="205"/>
    <x v="174"/>
    <x v="136"/>
    <x v="8"/>
    <x v="9"/>
    <m/>
    <m/>
    <m/>
    <s v=""/>
    <s v=""/>
  </r>
  <r>
    <x v="3"/>
    <d v="2021-09-11T00:00:00"/>
    <s v="Zone 4 - Horingbaai"/>
    <x v="198"/>
    <x v="19"/>
    <x v="132"/>
    <x v="8"/>
    <x v="9"/>
    <m/>
    <m/>
    <m/>
    <s v=""/>
    <s v=""/>
  </r>
  <r>
    <x v="3"/>
    <d v="2021-09-11T00:00:00"/>
    <s v="Zone 4 - Horingbaai"/>
    <x v="199"/>
    <x v="169"/>
    <x v="132"/>
    <x v="1"/>
    <x v="9"/>
    <m/>
    <m/>
    <m/>
    <s v=""/>
    <s v=""/>
  </r>
  <r>
    <x v="3"/>
    <d v="2021-09-11T00:00:00"/>
    <s v="Zone 4 - Horingbaai"/>
    <x v="192"/>
    <x v="27"/>
    <x v="126"/>
    <x v="5"/>
    <x v="9"/>
    <m/>
    <m/>
    <m/>
    <s v=""/>
    <s v=""/>
  </r>
  <r>
    <x v="3"/>
    <d v="2021-09-11T00:00:00"/>
    <s v="Zone 4 - Horingbaai"/>
    <x v="290"/>
    <x v="224"/>
    <x v="99"/>
    <x v="1"/>
    <x v="9"/>
    <m/>
    <m/>
    <m/>
    <s v=""/>
    <s v=""/>
  </r>
  <r>
    <x v="3"/>
    <d v="2021-09-11T00:00:00"/>
    <s v="Zone 4 - Horingbaai"/>
    <x v="207"/>
    <x v="7"/>
    <x v="138"/>
    <x v="5"/>
    <x v="9"/>
    <m/>
    <m/>
    <m/>
    <s v=""/>
    <s v=""/>
  </r>
  <r>
    <x v="3"/>
    <d v="2021-09-11T00:00:00"/>
    <s v="Zone 4 - Horingbaai"/>
    <x v="188"/>
    <x v="162"/>
    <x v="123"/>
    <x v="9"/>
    <x v="9"/>
    <m/>
    <m/>
    <m/>
    <s v=""/>
    <s v=""/>
  </r>
  <r>
    <x v="3"/>
    <d v="2021-09-11T00:00:00"/>
    <s v="Zone 4 - Horingbaai"/>
    <x v="186"/>
    <x v="160"/>
    <x v="122"/>
    <x v="9"/>
    <x v="9"/>
    <m/>
    <s v="Shark Spotted Gully"/>
    <n v="125"/>
    <n v="9.3000000000000007"/>
    <n v="9.3000000000000007"/>
  </r>
  <r>
    <x v="3"/>
    <d v="2021-09-11T00:00:00"/>
    <s v="Zone 4 - Horingbaai"/>
    <x v="203"/>
    <x v="172"/>
    <x v="59"/>
    <x v="1"/>
    <x v="9"/>
    <m/>
    <s v="Shark Spotted Gully"/>
    <n v="158"/>
    <n v="20.8"/>
    <n v="20.8"/>
  </r>
  <r>
    <x v="3"/>
    <d v="2021-09-11T00:00:00"/>
    <s v="Zone 4 - Horingbaai"/>
    <x v="185"/>
    <x v="159"/>
    <x v="122"/>
    <x v="2"/>
    <x v="9"/>
    <m/>
    <s v="Shark Spotted Gully"/>
    <n v="120"/>
    <n v="8.1"/>
    <n v="8.1"/>
  </r>
  <r>
    <x v="3"/>
    <d v="2021-09-11T00:00:00"/>
    <s v="Zone 4 - Horingbaai"/>
    <x v="189"/>
    <x v="163"/>
    <x v="124"/>
    <x v="8"/>
    <x v="9"/>
    <s v="Kob"/>
    <m/>
    <n v="54"/>
    <n v="1.6"/>
    <n v="1.6"/>
  </r>
  <r>
    <x v="3"/>
    <d v="2021-09-11T00:00:00"/>
    <s v="Zone 4 - Horingbaai"/>
    <x v="182"/>
    <x v="157"/>
    <x v="26"/>
    <x v="8"/>
    <x v="9"/>
    <m/>
    <s v="Shark Spotted Gully"/>
    <n v="116"/>
    <n v="7.2"/>
    <n v="7.2"/>
  </r>
  <r>
    <x v="3"/>
    <d v="2021-09-11T00:00:00"/>
    <s v="Zone 4 - Horingbaai"/>
    <x v="182"/>
    <x v="157"/>
    <x v="26"/>
    <x v="8"/>
    <x v="9"/>
    <m/>
    <s v="Shark Spotted Gully"/>
    <n v="146"/>
    <n v="15.9"/>
    <n v="15.9"/>
  </r>
  <r>
    <x v="3"/>
    <d v="2021-09-11T00:00:00"/>
    <s v="Zone 4 - Horingbaai"/>
    <x v="182"/>
    <x v="157"/>
    <x v="26"/>
    <x v="8"/>
    <x v="9"/>
    <m/>
    <s v="Shark Spotted Gully"/>
    <n v="148"/>
    <n v="16.600000000000001"/>
    <n v="16.600000000000001"/>
  </r>
  <r>
    <x v="3"/>
    <d v="2021-09-11T00:00:00"/>
    <s v="Zone 4 - Horingbaai"/>
    <x v="183"/>
    <x v="121"/>
    <x v="72"/>
    <x v="8"/>
    <x v="9"/>
    <s v="Kob"/>
    <m/>
    <n v="42"/>
    <n v="0.8"/>
    <n v="0.8"/>
  </r>
  <r>
    <x v="3"/>
    <d v="2021-09-11T00:00:00"/>
    <s v="Zone 4 - Horingbaai"/>
    <x v="291"/>
    <x v="225"/>
    <x v="179"/>
    <x v="9"/>
    <x v="9"/>
    <m/>
    <s v="Elephantfish"/>
    <n v="80"/>
    <n v="4.0999999999999996"/>
    <n v="4.0999999999999996"/>
  </r>
  <r>
    <x v="3"/>
    <d v="2021-09-11T00:00:00"/>
    <s v="Zone 4 - Horingbaai"/>
    <x v="291"/>
    <x v="225"/>
    <x v="179"/>
    <x v="9"/>
    <x v="9"/>
    <m/>
    <s v="Elephantfish"/>
    <n v="81"/>
    <n v="4.2"/>
    <n v="4.2"/>
  </r>
  <r>
    <x v="3"/>
    <d v="2021-09-11T00:00:00"/>
    <s v="Zone 4 - Horingbaai"/>
    <x v="291"/>
    <x v="225"/>
    <x v="179"/>
    <x v="9"/>
    <x v="9"/>
    <s v="Shad"/>
    <m/>
    <n v="45"/>
    <n v="1.2"/>
    <n v="1.2"/>
  </r>
  <r>
    <x v="3"/>
    <d v="2021-09-11T00:00:00"/>
    <s v="Zone 4 - Horingbaai"/>
    <x v="291"/>
    <x v="225"/>
    <x v="179"/>
    <x v="9"/>
    <x v="9"/>
    <s v="Kob"/>
    <m/>
    <n v="51"/>
    <n v="1.4"/>
    <n v="1.4"/>
  </r>
  <r>
    <x v="3"/>
    <d v="2021-09-11T00:00:00"/>
    <s v="Zone 4 - Horingbaai"/>
    <x v="292"/>
    <x v="226"/>
    <x v="180"/>
    <x v="5"/>
    <x v="9"/>
    <m/>
    <s v="Elephantfish"/>
    <n v="75"/>
    <n v="3.4"/>
    <n v="3.4"/>
  </r>
  <r>
    <x v="3"/>
    <d v="2021-09-11T00:00:00"/>
    <s v="Zone 4 - Horingbaai"/>
    <x v="292"/>
    <x v="226"/>
    <x v="180"/>
    <x v="5"/>
    <x v="9"/>
    <s v="Kob"/>
    <m/>
    <n v="48"/>
    <n v="1.1000000000000001"/>
    <n v="1.1000000000000001"/>
  </r>
  <r>
    <x v="3"/>
    <d v="2021-09-11T00:00:00"/>
    <s v="Zone 4 - Horingbaai"/>
    <x v="206"/>
    <x v="175"/>
    <x v="137"/>
    <x v="2"/>
    <x v="9"/>
    <m/>
    <s v="Shark Cow / Sevengill"/>
    <n v="119"/>
    <n v="21.2"/>
    <n v="21.2"/>
  </r>
  <r>
    <x v="3"/>
    <d v="2021-09-11T00:00:00"/>
    <s v="Zone 4 - Horingbaai"/>
    <x v="202"/>
    <x v="171"/>
    <x v="135"/>
    <x v="3"/>
    <x v="9"/>
    <m/>
    <s v="Elephantfish"/>
    <n v="81"/>
    <n v="4.2"/>
    <n v="4.2"/>
  </r>
  <r>
    <x v="3"/>
    <d v="2021-09-11T00:00:00"/>
    <s v="Zone 4 - Horingbaai"/>
    <x v="86"/>
    <x v="78"/>
    <x v="50"/>
    <x v="2"/>
    <x v="5"/>
    <m/>
    <s v="Shark Spotted Gully"/>
    <n v="105"/>
    <n v="5.0999999999999996"/>
    <n v="5.0999999999999996"/>
  </r>
  <r>
    <x v="3"/>
    <d v="2021-09-11T00:00:00"/>
    <s v="Zone 4 - Horingbaai"/>
    <x v="82"/>
    <x v="74"/>
    <x v="30"/>
    <x v="1"/>
    <x v="5"/>
    <m/>
    <s v="Shark Spotted Gully"/>
    <n v="129"/>
    <n v="10.4"/>
    <n v="10.4"/>
  </r>
  <r>
    <x v="3"/>
    <d v="2021-09-11T00:00:00"/>
    <s v="Zone 4 - Horingbaai"/>
    <x v="82"/>
    <x v="74"/>
    <x v="30"/>
    <x v="1"/>
    <x v="5"/>
    <m/>
    <s v="Shark Cow / Sevengill"/>
    <n v="121"/>
    <n v="22.4"/>
    <n v="22.4"/>
  </r>
  <r>
    <x v="3"/>
    <d v="2021-09-11T00:00:00"/>
    <s v="Zone 4 - Horingbaai"/>
    <x v="84"/>
    <x v="76"/>
    <x v="57"/>
    <x v="1"/>
    <x v="5"/>
    <m/>
    <m/>
    <m/>
    <s v=""/>
    <s v=""/>
  </r>
  <r>
    <x v="3"/>
    <d v="2021-09-11T00:00:00"/>
    <s v="Zone 4 - Horingbaai"/>
    <x v="81"/>
    <x v="73"/>
    <x v="55"/>
    <x v="1"/>
    <x v="5"/>
    <s v="Kob"/>
    <m/>
    <n v="61"/>
    <n v="2.2999999999999998"/>
    <n v="2.2999999999999998"/>
  </r>
  <r>
    <x v="3"/>
    <d v="2021-09-11T00:00:00"/>
    <s v="Zone 4 - Horingbaai"/>
    <x v="78"/>
    <x v="70"/>
    <x v="52"/>
    <x v="1"/>
    <x v="5"/>
    <m/>
    <m/>
    <m/>
    <s v=""/>
    <s v="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88"/>
    <x v="80"/>
    <x v="60"/>
    <x v="5"/>
    <x v="5"/>
    <m/>
    <s v="Ray Blue (Female)"/>
    <n v="78"/>
    <n v="22.8"/>
    <n v="22.8"/>
  </r>
  <r>
    <x v="3"/>
    <d v="2021-09-11T00:00:00"/>
    <s v="Zone 4 - Horingbaai"/>
    <x v="88"/>
    <x v="80"/>
    <x v="60"/>
    <x v="5"/>
    <x v="5"/>
    <m/>
    <s v="Shark Spotted Gully"/>
    <n v="148"/>
    <n v="16.600000000000001"/>
    <n v="16.600000000000001"/>
  </r>
  <r>
    <x v="3"/>
    <d v="2021-09-11T00:00:00"/>
    <s v="Zone 4 - Horingbaai"/>
    <x v="38"/>
    <x v="35"/>
    <x v="25"/>
    <x v="1"/>
    <x v="2"/>
    <m/>
    <s v="Shark Hound Smooth"/>
    <n v="128"/>
    <n v="8.8000000000000007"/>
    <n v="8.8000000000000007"/>
  </r>
  <r>
    <x v="3"/>
    <d v="2021-09-11T00:00:00"/>
    <s v="Zone 4 - Horingbaai"/>
    <x v="38"/>
    <x v="35"/>
    <x v="25"/>
    <x v="1"/>
    <x v="2"/>
    <m/>
    <s v="Shark Spotted Gully"/>
    <n v="88"/>
    <n v="2.8"/>
    <n v="2.8"/>
  </r>
  <r>
    <x v="3"/>
    <d v="2021-09-11T00:00:00"/>
    <s v="Zone 4 - Horingbaai"/>
    <x v="38"/>
    <x v="35"/>
    <x v="25"/>
    <x v="1"/>
    <x v="2"/>
    <m/>
    <s v="Shark Spotted Gully"/>
    <n v="140"/>
    <n v="13.7"/>
    <n v="13.7"/>
  </r>
  <r>
    <x v="3"/>
    <d v="2021-09-11T00:00:00"/>
    <s v="Zone 4 - Horingbaai"/>
    <x v="38"/>
    <x v="35"/>
    <x v="25"/>
    <x v="1"/>
    <x v="2"/>
    <m/>
    <s v="Shark Spotted Gully"/>
    <n v="117"/>
    <n v="7.4"/>
    <n v="7.4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7"/>
    <n v="16.2"/>
    <n v="16.2"/>
  </r>
  <r>
    <x v="3"/>
    <d v="2021-09-11T00:00:00"/>
    <s v="Zone 4 - Horingbaai"/>
    <x v="38"/>
    <x v="35"/>
    <x v="25"/>
    <x v="1"/>
    <x v="2"/>
    <m/>
    <s v="Shark Spotted Gully"/>
    <n v="161"/>
    <n v="22.2"/>
    <n v="22.2"/>
  </r>
  <r>
    <x v="3"/>
    <d v="2021-09-11T00:00:00"/>
    <s v="Zone 4 - Horingbaai"/>
    <x v="36"/>
    <x v="33"/>
    <x v="23"/>
    <x v="1"/>
    <x v="2"/>
    <m/>
    <s v="Shark Spotted Gully"/>
    <n v="146"/>
    <n v="15.9"/>
    <n v="15.9"/>
  </r>
  <r>
    <x v="3"/>
    <d v="2021-09-11T00:00:00"/>
    <s v="Zone 4 - Horingbaai"/>
    <x v="36"/>
    <x v="33"/>
    <x v="23"/>
    <x v="1"/>
    <x v="2"/>
    <m/>
    <s v="Shark Spotted Gully"/>
    <n v="150"/>
    <n v="17.399999999999999"/>
    <n v="17.399999999999999"/>
  </r>
  <r>
    <x v="3"/>
    <d v="2021-09-11T00:00:00"/>
    <s v="Zone 4 - Horingbaai"/>
    <x v="36"/>
    <x v="33"/>
    <x v="23"/>
    <x v="1"/>
    <x v="2"/>
    <m/>
    <s v="Shark Spotted Gully"/>
    <n v="135"/>
    <n v="12.1"/>
    <n v="12.1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Hound Smooth"/>
    <n v="136"/>
    <n v="10.8"/>
    <n v="10.8"/>
  </r>
  <r>
    <x v="3"/>
    <d v="2021-09-11T00:00:00"/>
    <s v="Zone 4 - Horingbaai"/>
    <x v="47"/>
    <x v="43"/>
    <x v="34"/>
    <x v="1"/>
    <x v="2"/>
    <s v="Kob"/>
    <m/>
    <n v="141"/>
    <n v="30"/>
    <n v="30"/>
  </r>
  <r>
    <x v="3"/>
    <d v="2021-09-11T00:00:00"/>
    <s v="Zone 4 - Horingbaai"/>
    <x v="37"/>
    <x v="34"/>
    <x v="24"/>
    <x v="1"/>
    <x v="2"/>
    <s v="Kob"/>
    <m/>
    <n v="66"/>
    <n v="3"/>
    <n v="3"/>
  </r>
  <r>
    <x v="3"/>
    <d v="2021-09-11T00:00:00"/>
    <s v="Zone 4 - Horingbaai"/>
    <x v="37"/>
    <x v="34"/>
    <x v="24"/>
    <x v="1"/>
    <x v="2"/>
    <m/>
    <s v="Shark Spotted Gully"/>
    <n v="122"/>
    <n v="8.6"/>
    <n v="8.6"/>
  </r>
  <r>
    <x v="3"/>
    <d v="2021-09-11T00:00:00"/>
    <s v="Zone 4 - Horingbaai"/>
    <x v="45"/>
    <x v="41"/>
    <x v="32"/>
    <x v="1"/>
    <x v="2"/>
    <m/>
    <s v="Skate Spearnose"/>
    <n v="112"/>
    <n v="12.7"/>
    <n v="12.7"/>
  </r>
  <r>
    <x v="3"/>
    <d v="2021-09-11T00:00:00"/>
    <s v="Zone 4 - Horingbaai"/>
    <x v="274"/>
    <x v="31"/>
    <x v="34"/>
    <x v="1"/>
    <x v="2"/>
    <m/>
    <m/>
    <m/>
    <s v=""/>
    <s v=""/>
  </r>
  <r>
    <x v="3"/>
    <d v="2021-09-11T00:00:00"/>
    <s v="Zone 4 - Horingbaai"/>
    <x v="46"/>
    <x v="42"/>
    <x v="33"/>
    <x v="2"/>
    <x v="2"/>
    <m/>
    <m/>
    <m/>
    <s v=""/>
    <s v=""/>
  </r>
  <r>
    <x v="3"/>
    <d v="2021-09-11T00:00:00"/>
    <s v="Zone 4 - Horingbaai"/>
    <x v="343"/>
    <x v="73"/>
    <x v="208"/>
    <x v="1"/>
    <x v="2"/>
    <m/>
    <m/>
    <m/>
    <s v=""/>
    <s v=""/>
  </r>
  <r>
    <x v="3"/>
    <d v="2021-09-11T00:00:00"/>
    <s v="Zone 4 - Horingbaai"/>
    <x v="39"/>
    <x v="36"/>
    <x v="26"/>
    <x v="1"/>
    <x v="2"/>
    <m/>
    <m/>
    <m/>
    <s v=""/>
    <s v=""/>
  </r>
  <r>
    <x v="3"/>
    <d v="2021-09-11T00:00:00"/>
    <s v="Zone 4 - Horingbaai"/>
    <x v="344"/>
    <x v="257"/>
    <x v="208"/>
    <x v="1"/>
    <x v="2"/>
    <m/>
    <m/>
    <m/>
    <s v=""/>
    <s v=""/>
  </r>
  <r>
    <x v="3"/>
    <d v="2021-09-11T00:00:00"/>
    <s v="Zone 4 - Horingbaai"/>
    <x v="42"/>
    <x v="39"/>
    <x v="29"/>
    <x v="1"/>
    <x v="2"/>
    <m/>
    <m/>
    <m/>
    <s v=""/>
    <s v=""/>
  </r>
  <r>
    <x v="3"/>
    <d v="2021-09-11T00:00:00"/>
    <s v="Zone 4 - Horingbaai"/>
    <x v="40"/>
    <x v="37"/>
    <x v="27"/>
    <x v="1"/>
    <x v="2"/>
    <m/>
    <s v="Shark Spotted Gully"/>
    <n v="101"/>
    <n v="4.5"/>
    <n v="4.5"/>
  </r>
  <r>
    <x v="3"/>
    <d v="2021-09-11T00:00:00"/>
    <s v="Zone 4 - Horingbaai"/>
    <x v="345"/>
    <x v="258"/>
    <x v="209"/>
    <x v="2"/>
    <x v="2"/>
    <s v="Kob"/>
    <m/>
    <n v="54"/>
    <n v="1.6"/>
    <n v="1.6"/>
  </r>
  <r>
    <x v="3"/>
    <d v="2021-09-11T00:00:00"/>
    <s v="Zone 4 - Horingbaai"/>
    <x v="50"/>
    <x v="46"/>
    <x v="35"/>
    <x v="1"/>
    <x v="2"/>
    <m/>
    <s v="Shark Spotted Gully"/>
    <n v="139"/>
    <n v="13.4"/>
    <n v="13.4"/>
  </r>
  <r>
    <x v="3"/>
    <d v="2021-09-11T00:00:00"/>
    <s v="Zone 4 - Horingbaai"/>
    <x v="49"/>
    <x v="45"/>
    <x v="36"/>
    <x v="1"/>
    <x v="2"/>
    <m/>
    <s v="Shark Spotted Gully"/>
    <n v="119"/>
    <n v="7.9"/>
    <n v="7.9"/>
  </r>
  <r>
    <x v="3"/>
    <d v="2021-09-11T00:00:00"/>
    <s v="Zone 4 - Horingbaai"/>
    <x v="276"/>
    <x v="99"/>
    <x v="135"/>
    <x v="1"/>
    <x v="2"/>
    <m/>
    <s v="Shark Spotted Gully"/>
    <n v="94"/>
    <n v="3.5"/>
    <n v="3.5"/>
  </r>
  <r>
    <x v="3"/>
    <d v="2021-09-11T00:00:00"/>
    <s v="Zone 4 - Horingbaai"/>
    <x v="340"/>
    <x v="255"/>
    <x v="207"/>
    <x v="1"/>
    <x v="2"/>
    <m/>
    <m/>
    <m/>
    <s v=""/>
    <s v=""/>
  </r>
  <r>
    <x v="3"/>
    <d v="2021-09-11T00:00:00"/>
    <s v="Zone 4 - Horingbaai"/>
    <x v="20"/>
    <x v="19"/>
    <x v="8"/>
    <x v="5"/>
    <x v="0"/>
    <m/>
    <s v="Shark Spotted Gully"/>
    <n v="147"/>
    <n v="16.2"/>
    <n v="16.2"/>
  </r>
  <r>
    <x v="3"/>
    <d v="2021-09-11T00:00:00"/>
    <s v="Zone 4 - Horingbaai"/>
    <x v="20"/>
    <x v="19"/>
    <x v="8"/>
    <x v="5"/>
    <x v="0"/>
    <m/>
    <s v="Shark Spotted Gully"/>
    <n v="138"/>
    <n v="13.1"/>
    <n v="13.1"/>
  </r>
  <r>
    <x v="3"/>
    <d v="2021-09-11T00:00:00"/>
    <s v="Zone 4 - Horingbaai"/>
    <x v="20"/>
    <x v="19"/>
    <x v="8"/>
    <x v="5"/>
    <x v="0"/>
    <m/>
    <s v="Shark Spotted Gully"/>
    <n v="137"/>
    <n v="12.8"/>
    <n v="12.8"/>
  </r>
  <r>
    <x v="3"/>
    <d v="2021-09-11T00:00:00"/>
    <s v="Zone 4 - Horingbaai"/>
    <x v="20"/>
    <x v="19"/>
    <x v="8"/>
    <x v="5"/>
    <x v="0"/>
    <m/>
    <s v="Shark Spotted Gully"/>
    <n v="126"/>
    <n v="9.6"/>
    <n v="9.6"/>
  </r>
  <r>
    <x v="3"/>
    <d v="2021-09-11T00:00:00"/>
    <s v="Zone 4 - Horingbaai"/>
    <x v="0"/>
    <x v="0"/>
    <x v="0"/>
    <x v="0"/>
    <x v="0"/>
    <m/>
    <m/>
    <m/>
    <s v=""/>
    <s v=""/>
  </r>
  <r>
    <x v="3"/>
    <d v="2021-09-11T00:00:00"/>
    <s v="Zone 4 - Horingbaai"/>
    <x v="330"/>
    <x v="60"/>
    <x v="201"/>
    <x v="5"/>
    <x v="0"/>
    <m/>
    <m/>
    <m/>
    <s v=""/>
    <s v=""/>
  </r>
  <r>
    <x v="3"/>
    <d v="2021-09-11T00:00:00"/>
    <s v="Zone 4 - Horingbaai"/>
    <x v="1"/>
    <x v="1"/>
    <x v="0"/>
    <x v="1"/>
    <x v="0"/>
    <s v="Kob"/>
    <m/>
    <n v="56"/>
    <n v="1.8"/>
    <n v="1.8"/>
  </r>
  <r>
    <x v="3"/>
    <d v="2021-09-11T00:00:00"/>
    <s v="Zone 4 - Horingbaai"/>
    <x v="16"/>
    <x v="15"/>
    <x v="11"/>
    <x v="8"/>
    <x v="0"/>
    <m/>
    <m/>
    <m/>
    <s v=""/>
    <s v=""/>
  </r>
  <r>
    <x v="3"/>
    <d v="2021-09-11T00:00:00"/>
    <s v="Zone 4 - Horingbaai"/>
    <x v="329"/>
    <x v="249"/>
    <x v="200"/>
    <x v="1"/>
    <x v="0"/>
    <s v="Kob"/>
    <m/>
    <n v="66"/>
    <n v="3"/>
    <n v="3"/>
  </r>
  <r>
    <x v="3"/>
    <d v="2021-09-11T00:00:00"/>
    <s v="Zone 4 - Horingbaai"/>
    <x v="13"/>
    <x v="12"/>
    <x v="8"/>
    <x v="2"/>
    <x v="0"/>
    <m/>
    <s v="Shark Spotted Gully"/>
    <n v="140"/>
    <n v="13.7"/>
    <n v="13.7"/>
  </r>
  <r>
    <x v="3"/>
    <d v="2021-09-11T00:00:00"/>
    <s v="Zone 4 - Horingbaai"/>
    <x v="13"/>
    <x v="12"/>
    <x v="8"/>
    <x v="2"/>
    <x v="0"/>
    <m/>
    <s v="Shark Spotted Gully"/>
    <n v="132"/>
    <n v="11.2"/>
    <n v="11.2"/>
  </r>
  <r>
    <x v="3"/>
    <d v="2021-09-11T00:00:00"/>
    <s v="Zone 4 - Horingbaai"/>
    <x v="14"/>
    <x v="13"/>
    <x v="9"/>
    <x v="8"/>
    <x v="0"/>
    <m/>
    <s v="Shark Spotted Gully"/>
    <n v="140"/>
    <n v="13.7"/>
    <n v="13.7"/>
  </r>
  <r>
    <x v="3"/>
    <d v="2021-09-11T00:00:00"/>
    <s v="Zone 4 - Horingbaai"/>
    <x v="14"/>
    <x v="13"/>
    <x v="9"/>
    <x v="8"/>
    <x v="0"/>
    <m/>
    <s v="Shark Spotted Gully"/>
    <n v="115"/>
    <n v="7"/>
    <n v="7"/>
  </r>
  <r>
    <x v="3"/>
    <d v="2021-09-11T00:00:00"/>
    <s v="Zone 4 - Horingbaai"/>
    <x v="18"/>
    <x v="17"/>
    <x v="4"/>
    <x v="7"/>
    <x v="0"/>
    <m/>
    <s v="Shark Spotted Gully"/>
    <n v="160"/>
    <n v="21.7"/>
    <n v="21.7"/>
  </r>
  <r>
    <x v="3"/>
    <d v="2021-09-11T00:00:00"/>
    <s v="Zone 4 - Horingbaai"/>
    <x v="18"/>
    <x v="17"/>
    <x v="4"/>
    <x v="7"/>
    <x v="0"/>
    <m/>
    <s v="Shark Spotted Gully"/>
    <n v="92"/>
    <n v="3.3"/>
    <n v="3.3"/>
  </r>
  <r>
    <x v="3"/>
    <d v="2021-09-11T00:00:00"/>
    <s v="Zone 4 - Horingbaai"/>
    <x v="18"/>
    <x v="17"/>
    <x v="4"/>
    <x v="7"/>
    <x v="0"/>
    <m/>
    <s v="Shark Spotted Gully"/>
    <n v="94"/>
    <n v="3.5"/>
    <n v="3.5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s v="Kob"/>
    <m/>
    <n v="60"/>
    <n v="2.2000000000000002"/>
    <n v="2.2000000000000002"/>
  </r>
  <r>
    <x v="3"/>
    <d v="2021-09-11T00:00:00"/>
    <s v="Zone 4 - Horingbaai"/>
    <x v="19"/>
    <x v="18"/>
    <x v="12"/>
    <x v="2"/>
    <x v="0"/>
    <m/>
    <s v="Shark Spotted Gully"/>
    <n v="149"/>
    <n v="17"/>
    <n v="17"/>
  </r>
  <r>
    <x v="3"/>
    <d v="2021-09-11T00:00:00"/>
    <s v="Zone 4 - Horingbaai"/>
    <x v="6"/>
    <x v="6"/>
    <x v="4"/>
    <x v="2"/>
    <x v="0"/>
    <m/>
    <s v="Shark Spotted Gully"/>
    <n v="117"/>
    <n v="7.4"/>
    <n v="7.4"/>
  </r>
  <r>
    <x v="3"/>
    <d v="2021-09-11T00:00:00"/>
    <s v="Zone 4 - Horingbaai"/>
    <x v="10"/>
    <x v="10"/>
    <x v="6"/>
    <x v="2"/>
    <x v="0"/>
    <m/>
    <s v="Shark Cow / Sevengill"/>
    <n v="127"/>
    <n v="26.3"/>
    <n v="26.3"/>
  </r>
  <r>
    <x v="3"/>
    <d v="2021-09-11T00:00:00"/>
    <s v="Zone 4 - Horingbaai"/>
    <x v="11"/>
    <x v="11"/>
    <x v="6"/>
    <x v="7"/>
    <x v="0"/>
    <m/>
    <s v="Shark Spotted Gully"/>
    <n v="94"/>
    <n v="3.5"/>
    <n v="3.5"/>
  </r>
  <r>
    <x v="3"/>
    <d v="2021-09-11T00:00:00"/>
    <s v="Zone 4 - Horingbaai"/>
    <x v="12"/>
    <x v="7"/>
    <x v="7"/>
    <x v="2"/>
    <x v="0"/>
    <m/>
    <s v="Shark Spotted Gully"/>
    <n v="119"/>
    <n v="7.9"/>
    <n v="7.9"/>
  </r>
  <r>
    <x v="3"/>
    <d v="2021-09-11T00:00:00"/>
    <s v="Zone 4 - Horingbaai"/>
    <x v="12"/>
    <x v="7"/>
    <x v="7"/>
    <x v="2"/>
    <x v="0"/>
    <m/>
    <s v="Shark Spotted Gully"/>
    <n v="160"/>
    <n v="21.7"/>
    <n v="21.7"/>
  </r>
  <r>
    <x v="3"/>
    <d v="2021-09-11T00:00:00"/>
    <s v="Zone 4 - Horingbaai"/>
    <x v="169"/>
    <x v="147"/>
    <x v="113"/>
    <x v="1"/>
    <x v="8"/>
    <m/>
    <s v="Shark Spotted Gully"/>
    <n v="156"/>
    <n v="19.899999999999999"/>
    <n v="19.899999999999999"/>
  </r>
  <r>
    <x v="3"/>
    <d v="2021-09-11T00:00:00"/>
    <s v="Zone 4 - Horingbaai"/>
    <x v="169"/>
    <x v="147"/>
    <x v="113"/>
    <x v="1"/>
    <x v="8"/>
    <m/>
    <s v="Shark Spotted Gully"/>
    <n v="128"/>
    <n v="10.1"/>
    <n v="10.1"/>
  </r>
  <r>
    <x v="3"/>
    <d v="2021-09-11T00:00:00"/>
    <s v="Zone 4 - Horingbaai"/>
    <x v="166"/>
    <x v="144"/>
    <x v="7"/>
    <x v="1"/>
    <x v="8"/>
    <m/>
    <s v="Shark Spotted Gully"/>
    <n v="143"/>
    <n v="14.8"/>
    <n v="14.8"/>
  </r>
  <r>
    <x v="3"/>
    <d v="2021-09-11T00:00:00"/>
    <s v="Zone 4 - Horingbaai"/>
    <x v="166"/>
    <x v="144"/>
    <x v="7"/>
    <x v="1"/>
    <x v="8"/>
    <m/>
    <s v="Shark Spotted Gully"/>
    <n v="157"/>
    <n v="20.399999999999999"/>
    <n v="20.399999999999999"/>
  </r>
  <r>
    <x v="3"/>
    <d v="2021-09-11T00:00:00"/>
    <s v="Zone 4 - Horingbaai"/>
    <x v="165"/>
    <x v="143"/>
    <x v="97"/>
    <x v="1"/>
    <x v="8"/>
    <m/>
    <s v="Shark Spotted Gully"/>
    <n v="112"/>
    <n v="6.4"/>
    <n v="6.4"/>
  </r>
  <r>
    <x v="3"/>
    <d v="2021-09-11T00:00:00"/>
    <s v="Zone 4 - Horingbaai"/>
    <x v="165"/>
    <x v="143"/>
    <x v="97"/>
    <x v="1"/>
    <x v="8"/>
    <m/>
    <s v="Shark Spotted Gully"/>
    <n v="154"/>
    <n v="19.100000000000001"/>
    <n v="19.100000000000001"/>
  </r>
  <r>
    <x v="3"/>
    <d v="2021-09-11T00:00:00"/>
    <s v="Zone 4 - Horingbaai"/>
    <x v="165"/>
    <x v="143"/>
    <x v="97"/>
    <x v="1"/>
    <x v="8"/>
    <m/>
    <s v="Shark Cow / Sevengill"/>
    <n v="161"/>
    <n v="57.2"/>
    <n v="57.2"/>
  </r>
  <r>
    <x v="3"/>
    <d v="2021-09-11T00:00:00"/>
    <s v="Zone 4 - Horingbaai"/>
    <x v="167"/>
    <x v="145"/>
    <x v="111"/>
    <x v="1"/>
    <x v="8"/>
    <m/>
    <m/>
    <m/>
    <s v=""/>
    <s v=""/>
  </r>
  <r>
    <x v="3"/>
    <d v="2021-09-11T00:00:00"/>
    <s v="Zone 4 - Horingbaai"/>
    <x v="178"/>
    <x v="121"/>
    <x v="120"/>
    <x v="5"/>
    <x v="8"/>
    <m/>
    <s v="Ray Bull / Eagle"/>
    <n v="73"/>
    <n v="7.1"/>
    <n v="7.1"/>
  </r>
  <r>
    <x v="3"/>
    <d v="2021-09-11T00:00:00"/>
    <s v="Zone 4 - Horingbaai"/>
    <x v="178"/>
    <x v="121"/>
    <x v="120"/>
    <x v="5"/>
    <x v="8"/>
    <m/>
    <s v="Shark Cow / Sevengill"/>
    <n v="163"/>
    <n v="59.5"/>
    <n v="59.5"/>
  </r>
  <r>
    <x v="3"/>
    <d v="2021-09-11T00:00:00"/>
    <s v="Zone 4 - Horingbaai"/>
    <x v="179"/>
    <x v="154"/>
    <x v="120"/>
    <x v="0"/>
    <x v="8"/>
    <s v="Kob"/>
    <m/>
    <n v="43"/>
    <n v="0.8"/>
    <n v="0.8"/>
  </r>
  <r>
    <x v="3"/>
    <d v="2021-09-11T00:00:00"/>
    <s v="Zone 4 - Horingbaai"/>
    <x v="176"/>
    <x v="153"/>
    <x v="118"/>
    <x v="1"/>
    <x v="8"/>
    <m/>
    <m/>
    <m/>
    <s v=""/>
    <s v=""/>
  </r>
  <r>
    <x v="3"/>
    <d v="2021-09-11T00:00:00"/>
    <s v="Zone 4 - Horingbaai"/>
    <x v="177"/>
    <x v="46"/>
    <x v="119"/>
    <x v="1"/>
    <x v="8"/>
    <m/>
    <m/>
    <m/>
    <s v=""/>
    <s v=""/>
  </r>
  <r>
    <x v="3"/>
    <d v="2021-09-11T00:00:00"/>
    <s v="Zone 4 - Horingbaai"/>
    <x v="175"/>
    <x v="152"/>
    <x v="118"/>
    <x v="8"/>
    <x v="8"/>
    <s v="Kob"/>
    <m/>
    <n v="53"/>
    <n v="1.5"/>
    <n v="1.5"/>
  </r>
  <r>
    <x v="3"/>
    <d v="2021-09-11T00:00:00"/>
    <s v="Zone 4 - Horingbaai"/>
    <x v="175"/>
    <x v="152"/>
    <x v="118"/>
    <x v="8"/>
    <x v="8"/>
    <s v="Kob"/>
    <m/>
    <n v="48"/>
    <n v="1.1000000000000001"/>
    <n v="1.1000000000000001"/>
  </r>
  <r>
    <x v="3"/>
    <d v="2021-09-11T00:00:00"/>
    <s v="Zone 4 - Horingbaai"/>
    <x v="171"/>
    <x v="149"/>
    <x v="115"/>
    <x v="1"/>
    <x v="8"/>
    <m/>
    <s v="Shark Spotted Gully"/>
    <n v="142"/>
    <n v="14.4"/>
    <n v="14.4"/>
  </r>
  <r>
    <x v="3"/>
    <d v="2021-09-11T00:00:00"/>
    <s v="Zone 4 - Horingbaai"/>
    <x v="174"/>
    <x v="151"/>
    <x v="73"/>
    <x v="5"/>
    <x v="8"/>
    <m/>
    <s v="Shark Spotted Gully"/>
    <n v="151"/>
    <n v="17.8"/>
    <n v="17.8"/>
  </r>
  <r>
    <x v="3"/>
    <d v="2021-09-11T00:00:00"/>
    <s v="Zone 4 - Horingbaai"/>
    <x v="174"/>
    <x v="151"/>
    <x v="73"/>
    <x v="5"/>
    <x v="8"/>
    <m/>
    <s v="Shark Spotted Gully"/>
    <n v="155"/>
    <n v="19.5"/>
    <n v="19.5"/>
  </r>
  <r>
    <x v="3"/>
    <d v="2021-09-11T00:00:00"/>
    <s v="Zone 4 - Horingbaai"/>
    <x v="181"/>
    <x v="156"/>
    <x v="73"/>
    <x v="0"/>
    <x v="8"/>
    <m/>
    <m/>
    <m/>
    <s v=""/>
    <s v=""/>
  </r>
  <r>
    <x v="3"/>
    <d v="2021-09-11T00:00:00"/>
    <s v="Zone 4 - Horingbaai"/>
    <x v="168"/>
    <x v="146"/>
    <x v="112"/>
    <x v="5"/>
    <x v="8"/>
    <s v="Shad"/>
    <m/>
    <n v="51"/>
    <n v="1.8"/>
    <n v="1.8"/>
  </r>
  <r>
    <x v="3"/>
    <d v="2021-09-11T00:00:00"/>
    <s v="Zone 4 - Horingbaai"/>
    <x v="163"/>
    <x v="142"/>
    <x v="110"/>
    <x v="8"/>
    <x v="7"/>
    <m/>
    <s v="Shark Spotted Gully"/>
    <n v="157"/>
    <n v="20.399999999999999"/>
    <n v="20.399999999999999"/>
  </r>
  <r>
    <x v="3"/>
    <d v="2021-09-11T00:00:00"/>
    <s v="Zone 4 - Horingbaai"/>
    <x v="162"/>
    <x v="141"/>
    <x v="110"/>
    <x v="10"/>
    <x v="7"/>
    <m/>
    <s v="Ray Bull / Eagle"/>
    <n v="92"/>
    <n v="14.4"/>
    <n v="14.4"/>
  </r>
  <r>
    <x v="3"/>
    <d v="2021-09-11T00:00:00"/>
    <s v="Zone 4 - Horingbaai"/>
    <x v="326"/>
    <x v="247"/>
    <x v="199"/>
    <x v="4"/>
    <x v="7"/>
    <m/>
    <s v="Shark Hound Smooth"/>
    <n v="115"/>
    <n v="6"/>
    <n v="6"/>
  </r>
  <r>
    <x v="3"/>
    <d v="2021-09-11T00:00:00"/>
    <s v="Zone 4 - Horingbaai"/>
    <x v="326"/>
    <x v="247"/>
    <x v="199"/>
    <x v="4"/>
    <x v="7"/>
    <m/>
    <s v="Shark Hound Smooth"/>
    <n v="102"/>
    <n v="4"/>
    <n v="4"/>
  </r>
  <r>
    <x v="3"/>
    <d v="2021-09-11T00:00:00"/>
    <s v="Zone 4 - Horingbaai"/>
    <x v="326"/>
    <x v="247"/>
    <x v="199"/>
    <x v="4"/>
    <x v="7"/>
    <s v="Kob"/>
    <m/>
    <n v="50"/>
    <n v="1.3"/>
    <n v="1.3"/>
  </r>
  <r>
    <x v="3"/>
    <d v="2021-09-11T00:00:00"/>
    <s v="Zone 4 - Horingbaai"/>
    <x v="160"/>
    <x v="139"/>
    <x v="108"/>
    <x v="2"/>
    <x v="7"/>
    <m/>
    <s v="Shark Spotted Gully"/>
    <n v="151"/>
    <n v="17.8"/>
    <n v="17.8"/>
  </r>
  <r>
    <x v="3"/>
    <d v="2021-09-11T00:00:00"/>
    <s v="Zone 4 - Horingbaai"/>
    <x v="160"/>
    <x v="139"/>
    <x v="108"/>
    <x v="2"/>
    <x v="7"/>
    <s v="Kob"/>
    <m/>
    <n v="101"/>
    <n v="10.9"/>
    <n v="10.9"/>
  </r>
  <r>
    <x v="3"/>
    <d v="2021-09-11T00:00:00"/>
    <s v="Zone 4 - Horingbaai"/>
    <x v="160"/>
    <x v="139"/>
    <x v="108"/>
    <x v="2"/>
    <x v="7"/>
    <s v="Kob"/>
    <m/>
    <n v="91"/>
    <n v="7.9"/>
    <n v="7.9"/>
  </r>
  <r>
    <x v="3"/>
    <d v="2021-09-11T00:00:00"/>
    <s v="Zone 4 - Horingbaai"/>
    <x v="148"/>
    <x v="9"/>
    <x v="99"/>
    <x v="1"/>
    <x v="7"/>
    <m/>
    <s v="Shark Spotted Gully"/>
    <n v="106"/>
    <n v="5.3"/>
    <n v="5.3"/>
  </r>
  <r>
    <x v="3"/>
    <d v="2021-09-11T00:00:00"/>
    <s v="Zone 4 - Horingbaai"/>
    <x v="161"/>
    <x v="140"/>
    <x v="109"/>
    <x v="5"/>
    <x v="7"/>
    <m/>
    <s v="Shark Spotted Gully"/>
    <n v="133"/>
    <n v="11.5"/>
    <n v="11.5"/>
  </r>
  <r>
    <x v="3"/>
    <d v="2021-09-11T00:00:00"/>
    <s v="Zone 4 - Horingbaai"/>
    <x v="328"/>
    <x v="110"/>
    <x v="158"/>
    <x v="1"/>
    <x v="7"/>
    <m/>
    <s v="Shark Spotted Gully"/>
    <n v="157"/>
    <n v="20.399999999999999"/>
    <n v="20.399999999999999"/>
  </r>
  <r>
    <x v="3"/>
    <d v="2021-09-11T00:00:00"/>
    <s v="Zone 4 - Horingbaai"/>
    <x v="144"/>
    <x v="46"/>
    <x v="95"/>
    <x v="1"/>
    <x v="7"/>
    <m/>
    <s v="Shark Spotted Gully"/>
    <n v="85"/>
    <n v="2.5"/>
    <n v="2.5"/>
  </r>
  <r>
    <x v="3"/>
    <d v="2021-09-11T00:00:00"/>
    <s v="Zone 4 - Horingbaai"/>
    <x v="144"/>
    <x v="46"/>
    <x v="95"/>
    <x v="1"/>
    <x v="7"/>
    <m/>
    <s v="Shark Spotted Gully"/>
    <n v="136"/>
    <n v="12.4"/>
    <n v="12.4"/>
  </r>
  <r>
    <x v="3"/>
    <d v="2021-09-11T00:00:00"/>
    <s v="Zone 4 - Horingbaai"/>
    <x v="151"/>
    <x v="132"/>
    <x v="102"/>
    <x v="5"/>
    <x v="7"/>
    <m/>
    <s v="Shark Spotted Gully"/>
    <n v="162"/>
    <n v="22.7"/>
    <n v="22.7"/>
  </r>
  <r>
    <x v="3"/>
    <d v="2021-09-11T00:00:00"/>
    <s v="Zone 4 - Horingbaai"/>
    <x v="151"/>
    <x v="132"/>
    <x v="102"/>
    <x v="5"/>
    <x v="7"/>
    <m/>
    <s v="Shark Spotted Gully"/>
    <n v="119"/>
    <n v="7.9"/>
    <n v="7.9"/>
  </r>
  <r>
    <x v="3"/>
    <d v="2021-09-11T00:00:00"/>
    <s v="Zone 4 - Horingbaai"/>
    <x v="151"/>
    <x v="132"/>
    <x v="102"/>
    <x v="5"/>
    <x v="7"/>
    <m/>
    <s v="Shark Spotted Gully"/>
    <n v="118"/>
    <n v="7.6"/>
    <n v="7.6"/>
  </r>
  <r>
    <x v="3"/>
    <d v="2021-09-11T00:00:00"/>
    <s v="Zone 4 - Horingbaai"/>
    <x v="151"/>
    <x v="132"/>
    <x v="102"/>
    <x v="5"/>
    <x v="7"/>
    <m/>
    <s v="Shark Spotted Gully"/>
    <n v="84"/>
    <n v="2.4"/>
    <n v="2.4"/>
  </r>
  <r>
    <x v="3"/>
    <d v="2021-09-11T00:00:00"/>
    <s v="Zone 4 - Horingbaai"/>
    <x v="145"/>
    <x v="127"/>
    <x v="96"/>
    <x v="1"/>
    <x v="7"/>
    <m/>
    <s v="Shark Spotted Gully"/>
    <n v="97"/>
    <n v="3.9"/>
    <n v="3.9"/>
  </r>
  <r>
    <x v="3"/>
    <d v="2021-09-11T00:00:00"/>
    <s v="Zone 4 - Horingbaai"/>
    <x v="153"/>
    <x v="134"/>
    <x v="103"/>
    <x v="0"/>
    <x v="7"/>
    <m/>
    <s v="Shark Spotted Gully"/>
    <n v="91"/>
    <n v="3.1"/>
    <n v="3.1"/>
  </r>
  <r>
    <x v="3"/>
    <d v="2021-09-11T00:00:00"/>
    <s v="Zone 4 - Horingbaai"/>
    <x v="153"/>
    <x v="134"/>
    <x v="103"/>
    <x v="0"/>
    <x v="7"/>
    <m/>
    <s v="Shark Spotted Gully"/>
    <n v="98"/>
    <n v="4"/>
    <n v="4"/>
  </r>
  <r>
    <x v="3"/>
    <d v="2021-09-11T00:00:00"/>
    <s v="Zone 4 - Horingbaai"/>
    <x v="327"/>
    <x v="248"/>
    <x v="199"/>
    <x v="4"/>
    <x v="7"/>
    <m/>
    <m/>
    <m/>
    <s v=""/>
    <s v=""/>
  </r>
  <r>
    <x v="3"/>
    <d v="2021-09-11T00:00:00"/>
    <s v="Zone 4 - Horingbaai"/>
    <x v="159"/>
    <x v="78"/>
    <x v="107"/>
    <x v="5"/>
    <x v="7"/>
    <m/>
    <m/>
    <m/>
    <s v=""/>
    <s v=""/>
  </r>
  <r>
    <x v="3"/>
    <d v="2021-09-11T00:00:00"/>
    <s v="Zone 4 - Horingbaai"/>
    <x v="158"/>
    <x v="138"/>
    <x v="106"/>
    <x v="5"/>
    <x v="7"/>
    <m/>
    <s v="Shark Spotted Gully"/>
    <n v="136"/>
    <n v="12.4"/>
    <n v="12.4"/>
  </r>
  <r>
    <x v="3"/>
    <d v="2021-09-11T00:00:00"/>
    <s v="Zone 4 - Horingbaai"/>
    <x v="158"/>
    <x v="138"/>
    <x v="106"/>
    <x v="5"/>
    <x v="7"/>
    <m/>
    <s v="Shark Spotted Gully"/>
    <n v="125"/>
    <n v="9.3000000000000007"/>
    <n v="9.3000000000000007"/>
  </r>
  <r>
    <x v="3"/>
    <d v="2021-09-11T00:00:00"/>
    <s v="Zone 4 - Horingbaai"/>
    <x v="158"/>
    <x v="138"/>
    <x v="106"/>
    <x v="5"/>
    <x v="7"/>
    <m/>
    <s v="Shark Cow / Sevengill"/>
    <n v="126"/>
    <n v="25.6"/>
    <n v="25.6"/>
  </r>
  <r>
    <x v="3"/>
    <d v="2021-09-11T00:00:00"/>
    <s v="Zone 4 - Horingbaai"/>
    <x v="157"/>
    <x v="9"/>
    <x v="105"/>
    <x v="5"/>
    <x v="7"/>
    <m/>
    <s v="Shark Spotted Gully"/>
    <n v="144"/>
    <n v="15.1"/>
    <n v="15.1"/>
  </r>
  <r>
    <x v="3"/>
    <d v="2021-09-11T00:00:00"/>
    <s v="Zone 4 - Horingbaai"/>
    <x v="157"/>
    <x v="9"/>
    <x v="105"/>
    <x v="5"/>
    <x v="7"/>
    <m/>
    <s v="Shark Spotted Gully"/>
    <n v="168"/>
    <n v="25.7"/>
    <n v="25.7"/>
  </r>
  <r>
    <x v="3"/>
    <d v="2021-09-11T00:00:00"/>
    <s v="Zone 4 - Horingbaai"/>
    <x v="157"/>
    <x v="9"/>
    <x v="105"/>
    <x v="5"/>
    <x v="7"/>
    <m/>
    <s v="Shark Spotted Gully"/>
    <n v="160"/>
    <n v="21.7"/>
    <n v="21.7"/>
  </r>
  <r>
    <x v="3"/>
    <d v="2021-09-11T00:00:00"/>
    <s v="Zone 4 - Horingbaai"/>
    <x v="149"/>
    <x v="130"/>
    <x v="100"/>
    <x v="1"/>
    <x v="7"/>
    <m/>
    <s v="Shark Spotted Gully"/>
    <n v="160"/>
    <n v="21.7"/>
    <n v="21.7"/>
  </r>
  <r>
    <x v="3"/>
    <d v="2021-09-11T00:00:00"/>
    <s v="Zone 4 - Horingbaai"/>
    <x v="146"/>
    <x v="128"/>
    <x v="97"/>
    <x v="5"/>
    <x v="7"/>
    <m/>
    <s v="Shark Copper (Female)"/>
    <n v="145"/>
    <n v="41.1"/>
    <n v="41.1"/>
  </r>
  <r>
    <x v="3"/>
    <d v="2021-09-11T00:00:00"/>
    <s v="Zone 4 - Horingbaai"/>
    <x v="156"/>
    <x v="137"/>
    <x v="10"/>
    <x v="5"/>
    <x v="7"/>
    <m/>
    <m/>
    <m/>
    <s v=""/>
    <s v=""/>
  </r>
  <r>
    <x v="3"/>
    <d v="2021-09-11T00:00:00"/>
    <s v="Zone 4 - Horingbaai"/>
    <x v="64"/>
    <x v="57"/>
    <x v="44"/>
    <x v="0"/>
    <x v="4"/>
    <s v="Kob"/>
    <m/>
    <n v="51"/>
    <n v="1.4"/>
    <n v="1.4"/>
  </r>
  <r>
    <x v="3"/>
    <d v="2021-09-11T00:00:00"/>
    <s v="Zone 4 - Horingbaai"/>
    <x v="67"/>
    <x v="60"/>
    <x v="44"/>
    <x v="5"/>
    <x v="4"/>
    <m/>
    <s v="Shark Spotted Gully"/>
    <n v="163"/>
    <n v="23.1"/>
    <n v="23.1"/>
  </r>
  <r>
    <x v="3"/>
    <d v="2021-09-11T00:00:00"/>
    <s v="Zone 4 - Horingbaai"/>
    <x v="67"/>
    <x v="60"/>
    <x v="44"/>
    <x v="5"/>
    <x v="4"/>
    <m/>
    <s v="Shark Copper (Female)"/>
    <n v="191"/>
    <n v="97.5"/>
    <n v="97.5"/>
  </r>
  <r>
    <x v="3"/>
    <d v="2021-09-11T00:00:00"/>
    <s v="Zone 4 - Horingbaai"/>
    <x v="71"/>
    <x v="63"/>
    <x v="48"/>
    <x v="1"/>
    <x v="4"/>
    <m/>
    <s v="Catfish - Sea Black"/>
    <n v="40"/>
    <n v="1"/>
    <n v="1"/>
  </r>
  <r>
    <x v="3"/>
    <d v="2021-09-11T00:00:00"/>
    <s v="Zone 4 - Horingbaai"/>
    <x v="56"/>
    <x v="51"/>
    <x v="41"/>
    <x v="2"/>
    <x v="4"/>
    <s v="Kob"/>
    <m/>
    <n v="48"/>
    <n v="1.1000000000000001"/>
    <n v="1.1000000000000001"/>
  </r>
  <r>
    <x v="3"/>
    <d v="2021-09-11T00:00:00"/>
    <s v="Zone 4 - Horingbaai"/>
    <x v="55"/>
    <x v="49"/>
    <x v="40"/>
    <x v="2"/>
    <x v="4"/>
    <s v="Kob"/>
    <m/>
    <n v="53"/>
    <n v="1.5"/>
    <n v="1.5"/>
  </r>
  <r>
    <x v="3"/>
    <d v="2021-09-11T00:00:00"/>
    <s v="Zone 4 - Horingbaai"/>
    <x v="57"/>
    <x v="52"/>
    <x v="40"/>
    <x v="8"/>
    <x v="4"/>
    <m/>
    <m/>
    <m/>
    <s v=""/>
    <s v=""/>
  </r>
  <r>
    <x v="3"/>
    <d v="2021-09-11T00:00:00"/>
    <s v="Zone 4 - Horingbaai"/>
    <x v="73"/>
    <x v="65"/>
    <x v="49"/>
    <x v="1"/>
    <x v="4"/>
    <m/>
    <s v="Shark Spotted Gully"/>
    <n v="148"/>
    <n v="16.600000000000001"/>
    <n v="16.600000000000001"/>
  </r>
  <r>
    <x v="3"/>
    <d v="2021-09-11T00:00:00"/>
    <s v="Zone 4 - Horingbaai"/>
    <x v="63"/>
    <x v="56"/>
    <x v="43"/>
    <x v="8"/>
    <x v="4"/>
    <s v="Kob"/>
    <m/>
    <n v="43"/>
    <n v="0.8"/>
    <n v="0.8"/>
  </r>
  <r>
    <x v="3"/>
    <d v="2021-09-11T00:00:00"/>
    <s v="Zone 4 - Horingbaai"/>
    <x v="346"/>
    <x v="121"/>
    <x v="183"/>
    <x v="1"/>
    <x v="4"/>
    <s v="Kob"/>
    <m/>
    <n v="51"/>
    <n v="1.4"/>
    <n v="1.4"/>
  </r>
  <r>
    <x v="3"/>
    <d v="2021-09-11T00:00:00"/>
    <s v="Zone 4 - Horingbaai"/>
    <x v="347"/>
    <x v="36"/>
    <x v="41"/>
    <x v="1"/>
    <x v="4"/>
    <m/>
    <m/>
    <m/>
    <s v=""/>
    <s v=""/>
  </r>
  <r>
    <x v="3"/>
    <d v="2021-09-11T00:00:00"/>
    <s v="Zone 4 - Horingbaai"/>
    <x v="65"/>
    <x v="58"/>
    <x v="45"/>
    <x v="5"/>
    <x v="4"/>
    <s v="Kob"/>
    <m/>
    <n v="58"/>
    <n v="2"/>
    <n v="2"/>
  </r>
  <r>
    <x v="3"/>
    <d v="2021-09-11T00:00:00"/>
    <s v="Zone 4 - Horingbaai"/>
    <x v="58"/>
    <x v="53"/>
    <x v="41"/>
    <x v="4"/>
    <x v="4"/>
    <s v="Kob"/>
    <m/>
    <n v="50"/>
    <n v="1.3"/>
    <n v="1.3"/>
  </r>
  <r>
    <x v="3"/>
    <d v="2021-09-11T00:00:00"/>
    <s v="Zone 4 - Horingbaai"/>
    <x v="51"/>
    <x v="47"/>
    <x v="37"/>
    <x v="0"/>
    <x v="4"/>
    <m/>
    <m/>
    <m/>
    <s v=""/>
    <s v=""/>
  </r>
  <r>
    <x v="3"/>
    <d v="2021-09-11T00:00:00"/>
    <s v="Zone 4 - Horingbaai"/>
    <x v="272"/>
    <x v="213"/>
    <x v="173"/>
    <x v="5"/>
    <x v="4"/>
    <m/>
    <m/>
    <m/>
    <s v=""/>
    <s v=""/>
  </r>
  <r>
    <x v="3"/>
    <d v="2021-09-11T00:00:00"/>
    <s v="Zone 4 - Horingbaai"/>
    <x v="66"/>
    <x v="59"/>
    <x v="46"/>
    <x v="1"/>
    <x v="4"/>
    <m/>
    <s v="Elephantfish"/>
    <n v="75"/>
    <n v="3.4"/>
    <n v="3.4"/>
  </r>
  <r>
    <x v="3"/>
    <d v="2021-09-11T00:00:00"/>
    <s v="Zone 4 - Horingbaai"/>
    <x v="66"/>
    <x v="59"/>
    <x v="46"/>
    <x v="1"/>
    <x v="4"/>
    <m/>
    <s v="Elephantfish"/>
    <n v="65"/>
    <n v="2.2000000000000002"/>
    <n v="2.2000000000000002"/>
  </r>
  <r>
    <x v="3"/>
    <d v="2021-09-11T00:00:00"/>
    <s v="Zone 4 - Horingbaai"/>
    <x v="66"/>
    <x v="59"/>
    <x v="46"/>
    <x v="1"/>
    <x v="4"/>
    <m/>
    <s v="Guitarfish - Lesser"/>
    <n v="66"/>
    <n v="1"/>
    <n v="1"/>
  </r>
  <r>
    <x v="3"/>
    <d v="2021-09-11T00:00:00"/>
    <s v="Zone 4 - Horingbaai"/>
    <x v="342"/>
    <x v="256"/>
    <x v="97"/>
    <x v="1"/>
    <x v="4"/>
    <m/>
    <m/>
    <m/>
    <s v=""/>
    <s v=""/>
  </r>
  <r>
    <x v="3"/>
    <d v="2021-09-11T00:00:00"/>
    <s v="Zone 4 - Horingbaai"/>
    <x v="52"/>
    <x v="48"/>
    <x v="38"/>
    <x v="4"/>
    <x v="4"/>
    <m/>
    <m/>
    <m/>
    <s v=""/>
    <s v=""/>
  </r>
  <r>
    <x v="3"/>
    <d v="2021-09-11T00:00:00"/>
    <s v="Zone 4 - Horingbaai"/>
    <x v="53"/>
    <x v="49"/>
    <x v="39"/>
    <x v="1"/>
    <x v="4"/>
    <m/>
    <s v="Shark Hound Smooth"/>
    <n v="140"/>
    <n v="12"/>
    <n v="12"/>
  </r>
  <r>
    <x v="3"/>
    <d v="2021-09-11T00:00:00"/>
    <s v="Zone 4 - Horingbaai"/>
    <x v="53"/>
    <x v="49"/>
    <x v="39"/>
    <x v="1"/>
    <x v="4"/>
    <m/>
    <s v="Shark Cow / Sevengill"/>
    <n v="165"/>
    <n v="62"/>
    <n v="62"/>
  </r>
  <r>
    <x v="3"/>
    <d v="2021-09-11T00:00:00"/>
    <s v="Zone 4 - Horingbaai"/>
    <x v="70"/>
    <x v="62"/>
    <x v="44"/>
    <x v="4"/>
    <x v="4"/>
    <s v="Kob"/>
    <m/>
    <n v="50"/>
    <n v="1.3"/>
    <n v="1.3"/>
  </r>
  <r>
    <x v="3"/>
    <d v="2021-09-11T00:00:00"/>
    <s v="Zone 4 - Horingbaai"/>
    <x v="72"/>
    <x v="64"/>
    <x v="37"/>
    <x v="1"/>
    <x v="4"/>
    <m/>
    <m/>
    <m/>
    <s v=""/>
    <s v=""/>
  </r>
  <r>
    <x v="3"/>
    <d v="2021-09-11T00:00:00"/>
    <s v="Zone 4 - Horingbaai"/>
    <x v="69"/>
    <x v="61"/>
    <x v="47"/>
    <x v="1"/>
    <x v="4"/>
    <m/>
    <s v="Shark Spotted Gully"/>
    <n v="121"/>
    <n v="8.3000000000000007"/>
    <n v="8.3000000000000007"/>
  </r>
  <r>
    <x v="3"/>
    <d v="2021-09-11T00:00:00"/>
    <s v="Zone 4 - Horingbaai"/>
    <x v="74"/>
    <x v="66"/>
    <x v="37"/>
    <x v="0"/>
    <x v="4"/>
    <m/>
    <m/>
    <m/>
    <s v=""/>
    <s v=""/>
  </r>
  <r>
    <x v="3"/>
    <d v="2021-09-11T00:00:00"/>
    <s v="Zone 4 - Horingbaai"/>
    <x v="59"/>
    <x v="31"/>
    <x v="42"/>
    <x v="1"/>
    <x v="4"/>
    <s v="Kob"/>
    <m/>
    <n v="54"/>
    <n v="1.6"/>
    <n v="1.6"/>
  </r>
  <r>
    <x v="3"/>
    <d v="2021-09-11T00:00:00"/>
    <s v="Zone 4 - Horingbaai"/>
    <x v="59"/>
    <x v="31"/>
    <x v="42"/>
    <x v="1"/>
    <x v="4"/>
    <s v="Kob"/>
    <m/>
    <n v="47"/>
    <n v="1.1000000000000001"/>
    <n v="1.1000000000000001"/>
  </r>
  <r>
    <x v="3"/>
    <d v="2021-09-11T00:00:00"/>
    <s v="Zone 4 - Horingbaai"/>
    <x v="217"/>
    <x v="10"/>
    <x v="72"/>
    <x v="8"/>
    <x v="10"/>
    <m/>
    <s v="Shark Spotted Gully"/>
    <n v="160"/>
    <n v="21.7"/>
    <n v="21.7"/>
  </r>
  <r>
    <x v="3"/>
    <d v="2021-09-11T00:00:00"/>
    <s v="Zone 4 - Horingbaai"/>
    <x v="217"/>
    <x v="10"/>
    <x v="72"/>
    <x v="8"/>
    <x v="10"/>
    <m/>
    <s v="Shark Spotted Gully"/>
    <n v="156"/>
    <n v="19.899999999999999"/>
    <n v="19.899999999999999"/>
  </r>
  <r>
    <x v="3"/>
    <d v="2021-09-11T00:00:00"/>
    <s v="Zone 4 - Horingbaai"/>
    <x v="211"/>
    <x v="177"/>
    <x v="139"/>
    <x v="8"/>
    <x v="10"/>
    <m/>
    <s v="Shark Spotted Gully"/>
    <n v="173"/>
    <n v="28.4"/>
    <n v="28.4"/>
  </r>
  <r>
    <x v="3"/>
    <d v="2021-09-11T00:00:00"/>
    <s v="Zone 4 - Horingbaai"/>
    <x v="211"/>
    <x v="177"/>
    <x v="139"/>
    <x v="8"/>
    <x v="10"/>
    <m/>
    <s v="Shark Hound Smooth"/>
    <n v="127"/>
    <n v="8.5"/>
    <n v="8.5"/>
  </r>
  <r>
    <x v="3"/>
    <d v="2021-09-11T00:00:00"/>
    <s v="Zone 4 - Horingbaai"/>
    <x v="269"/>
    <x v="210"/>
    <x v="141"/>
    <x v="4"/>
    <x v="10"/>
    <s v="Kob"/>
    <m/>
    <n v="53"/>
    <n v="1.5"/>
    <n v="1.5"/>
  </r>
  <r>
    <x v="3"/>
    <d v="2021-09-11T00:00:00"/>
    <s v="Zone 4 - Horingbaai"/>
    <x v="269"/>
    <x v="210"/>
    <x v="141"/>
    <x v="4"/>
    <x v="10"/>
    <s v="Galjoen"/>
    <m/>
    <n v="33"/>
    <n v="0.7"/>
    <n v="0.7"/>
  </r>
  <r>
    <x v="3"/>
    <d v="2021-09-11T00:00:00"/>
    <s v="Zone 4 - Horingbaai"/>
    <x v="213"/>
    <x v="179"/>
    <x v="141"/>
    <x v="1"/>
    <x v="10"/>
    <m/>
    <s v="Shark Spotted Gully"/>
    <n v="145"/>
    <n v="15.5"/>
    <n v="15.5"/>
  </r>
  <r>
    <x v="3"/>
    <d v="2021-09-11T00:00:00"/>
    <s v="Zone 4 - Horingbaai"/>
    <x v="214"/>
    <x v="9"/>
    <x v="142"/>
    <x v="1"/>
    <x v="10"/>
    <s v="Steenbras West Coast"/>
    <m/>
    <n v="74"/>
    <n v="8.4"/>
    <n v="8.4"/>
  </r>
  <r>
    <x v="3"/>
    <d v="2021-09-11T00:00:00"/>
    <s v="Zone 4 - Horingbaai"/>
    <x v="214"/>
    <x v="9"/>
    <x v="142"/>
    <x v="1"/>
    <x v="10"/>
    <s v="Kob"/>
    <m/>
    <n v="53"/>
    <n v="1.5"/>
    <n v="1.5"/>
  </r>
  <r>
    <x v="3"/>
    <d v="2021-09-11T00:00:00"/>
    <s v="Zone 4 - Horingbaai"/>
    <x v="216"/>
    <x v="181"/>
    <x v="144"/>
    <x v="1"/>
    <x v="10"/>
    <m/>
    <s v="Shark Spotted Gully"/>
    <n v="131"/>
    <n v="10.9"/>
    <n v="10.9"/>
  </r>
  <r>
    <x v="3"/>
    <d v="2021-09-11T00:00:00"/>
    <s v="Zone 4 - Horingbaai"/>
    <x v="216"/>
    <x v="181"/>
    <x v="144"/>
    <x v="1"/>
    <x v="10"/>
    <m/>
    <s v="Shark Spotted Gully"/>
    <n v="115"/>
    <n v="7"/>
    <n v="7"/>
  </r>
  <r>
    <x v="3"/>
    <d v="2021-09-11T00:00:00"/>
    <s v="Zone 4 - Horingbaai"/>
    <x v="216"/>
    <x v="181"/>
    <x v="144"/>
    <x v="1"/>
    <x v="10"/>
    <m/>
    <s v="Shark Spotted Gully"/>
    <n v="102"/>
    <n v="4.5999999999999996"/>
    <n v="4.5999999999999996"/>
  </r>
  <r>
    <x v="3"/>
    <d v="2021-09-11T00:00:00"/>
    <s v="Zone 4 - Horingbaai"/>
    <x v="216"/>
    <x v="181"/>
    <x v="144"/>
    <x v="1"/>
    <x v="10"/>
    <s v="Kob"/>
    <m/>
    <n v="58"/>
    <n v="2"/>
    <n v="2"/>
  </r>
  <r>
    <x v="3"/>
    <d v="2021-09-11T00:00:00"/>
    <s v="Zone 4 - Horingbaai"/>
    <x v="219"/>
    <x v="183"/>
    <x v="144"/>
    <x v="4"/>
    <x v="10"/>
    <m/>
    <s v="Shark Spotted Gully"/>
    <n v="95"/>
    <n v="3.6"/>
    <n v="3.6"/>
  </r>
  <r>
    <x v="3"/>
    <d v="2021-09-11T00:00:00"/>
    <s v="Zone 4 - Horingbaai"/>
    <x v="219"/>
    <x v="183"/>
    <x v="144"/>
    <x v="4"/>
    <x v="10"/>
    <m/>
    <s v="Shark Spotted Gully"/>
    <n v="80"/>
    <n v="2"/>
    <n v="2"/>
  </r>
  <r>
    <x v="3"/>
    <d v="2021-09-11T00:00:00"/>
    <s v="Zone 4 - Horingbaai"/>
    <x v="268"/>
    <x v="10"/>
    <x v="172"/>
    <x v="1"/>
    <x v="10"/>
    <m/>
    <m/>
    <m/>
    <s v=""/>
    <s v=""/>
  </r>
  <r>
    <x v="3"/>
    <d v="2021-09-11T00:00:00"/>
    <s v="Zone 4 - Horingbaai"/>
    <x v="338"/>
    <x v="253"/>
    <x v="206"/>
    <x v="2"/>
    <x v="10"/>
    <m/>
    <s v="Shark Spotted Gully"/>
    <n v="151"/>
    <n v="17.8"/>
    <n v="17.8"/>
  </r>
  <r>
    <x v="3"/>
    <d v="2021-09-11T00:00:00"/>
    <s v="Zone 4 - Horingbaai"/>
    <x v="215"/>
    <x v="180"/>
    <x v="143"/>
    <x v="2"/>
    <x v="10"/>
    <m/>
    <s v="Shark Spotted Gully"/>
    <n v="150"/>
    <n v="17.399999999999999"/>
    <n v="17.399999999999999"/>
  </r>
  <r>
    <x v="3"/>
    <d v="2021-09-11T00:00:00"/>
    <s v="Zone 4 - Horingbaai"/>
    <x v="210"/>
    <x v="9"/>
    <x v="50"/>
    <x v="1"/>
    <x v="10"/>
    <m/>
    <s v="Shark Spotted Gully"/>
    <n v="117"/>
    <n v="7.4"/>
    <n v="7.4"/>
  </r>
  <r>
    <x v="3"/>
    <d v="2021-09-11T00:00:00"/>
    <s v="Zone 4 - Horingbaai"/>
    <x v="348"/>
    <x v="259"/>
    <x v="59"/>
    <x v="5"/>
    <x v="10"/>
    <m/>
    <m/>
    <m/>
    <s v=""/>
    <s v=""/>
  </r>
  <r>
    <x v="3"/>
    <d v="2021-09-11T00:00:00"/>
    <s v="Zone 4 - Horingbaai"/>
    <x v="267"/>
    <x v="209"/>
    <x v="171"/>
    <x v="2"/>
    <x v="10"/>
    <s v="Kob"/>
    <m/>
    <n v="52"/>
    <n v="1.4"/>
    <n v="1.4"/>
  </r>
  <r>
    <x v="3"/>
    <d v="2021-09-11T00:00:00"/>
    <s v="Zone 4 - Horingbaai"/>
    <x v="339"/>
    <x v="254"/>
    <x v="171"/>
    <x v="3"/>
    <x v="10"/>
    <s v="Kob"/>
    <m/>
    <n v="49"/>
    <n v="1.2"/>
    <n v="1.2"/>
  </r>
  <r>
    <x v="3"/>
    <d v="2021-09-11T00:00:00"/>
    <s v="Zone 4 - Horingbaai"/>
    <x v="108"/>
    <x v="97"/>
    <x v="65"/>
    <x v="2"/>
    <x v="6"/>
    <m/>
    <s v="Shark Spotted Gully"/>
    <n v="150"/>
    <n v="17.399999999999999"/>
    <n v="17.399999999999999"/>
  </r>
  <r>
    <x v="3"/>
    <d v="2021-09-11T00:00:00"/>
    <s v="Zone 4 - Horingbaai"/>
    <x v="103"/>
    <x v="92"/>
    <x v="70"/>
    <x v="5"/>
    <x v="6"/>
    <m/>
    <s v="Shark Spotted Gully"/>
    <n v="150"/>
    <n v="17.399999999999999"/>
    <n v="17.399999999999999"/>
  </r>
  <r>
    <x v="3"/>
    <d v="2021-09-11T00:00:00"/>
    <s v="Zone 4 - Horingbaai"/>
    <x v="114"/>
    <x v="102"/>
    <x v="63"/>
    <x v="5"/>
    <x v="6"/>
    <m/>
    <m/>
    <m/>
    <s v=""/>
    <s v=""/>
  </r>
  <r>
    <x v="3"/>
    <d v="2021-09-11T00:00:00"/>
    <s v="Zone 4 - Horingbaai"/>
    <x v="93"/>
    <x v="84"/>
    <x v="63"/>
    <x v="0"/>
    <x v="6"/>
    <m/>
    <m/>
    <m/>
    <s v=""/>
    <s v=""/>
  </r>
  <r>
    <x v="3"/>
    <d v="2021-09-11T00:00:00"/>
    <s v="Zone 4 - Horingbaai"/>
    <x v="303"/>
    <x v="27"/>
    <x v="30"/>
    <x v="5"/>
    <x v="6"/>
    <m/>
    <m/>
    <m/>
    <s v=""/>
    <s v=""/>
  </r>
  <r>
    <x v="3"/>
    <d v="2021-09-11T00:00:00"/>
    <s v="Zone 4 - Horingbaai"/>
    <x v="106"/>
    <x v="95"/>
    <x v="71"/>
    <x v="9"/>
    <x v="6"/>
    <m/>
    <m/>
    <m/>
    <s v=""/>
    <s v=""/>
  </r>
  <r>
    <x v="3"/>
    <d v="2021-09-11T00:00:00"/>
    <s v="Zone 4 - Horingbaai"/>
    <x v="104"/>
    <x v="93"/>
    <x v="53"/>
    <x v="5"/>
    <x v="6"/>
    <s v="Kob"/>
    <m/>
    <n v="54"/>
    <n v="1.6"/>
    <n v="1.6"/>
  </r>
  <r>
    <x v="3"/>
    <d v="2021-09-11T00:00:00"/>
    <s v="Zone 4 - Horingbaai"/>
    <x v="104"/>
    <x v="93"/>
    <x v="53"/>
    <x v="5"/>
    <x v="6"/>
    <m/>
    <s v="Shark Spotted Gully"/>
    <n v="161"/>
    <n v="22.2"/>
    <n v="22.2"/>
  </r>
  <r>
    <x v="3"/>
    <d v="2021-09-11T00:00:00"/>
    <s v="Zone 4 - Horingbaai"/>
    <x v="115"/>
    <x v="103"/>
    <x v="75"/>
    <x v="1"/>
    <x v="6"/>
    <m/>
    <s v="Shark Spotted Gully"/>
    <n v="153"/>
    <n v="18.600000000000001"/>
    <n v="18.600000000000001"/>
  </r>
  <r>
    <x v="3"/>
    <d v="2021-09-11T00:00:00"/>
    <s v="Zone 4 - Horingbaai"/>
    <x v="113"/>
    <x v="101"/>
    <x v="63"/>
    <x v="5"/>
    <x v="6"/>
    <m/>
    <s v="Shark Spotted Gully"/>
    <n v="145"/>
    <n v="15.5"/>
    <n v="15.5"/>
  </r>
  <r>
    <x v="3"/>
    <d v="2021-09-11T00:00:00"/>
    <s v="Zone 4 - Horingbaai"/>
    <x v="100"/>
    <x v="89"/>
    <x v="10"/>
    <x v="0"/>
    <x v="6"/>
    <m/>
    <s v="Shark Spotted Gully"/>
    <n v="120"/>
    <n v="8.1"/>
    <n v="8.1"/>
  </r>
  <r>
    <x v="3"/>
    <d v="2021-09-11T00:00:00"/>
    <s v="Zone 4 - Horingbaai"/>
    <x v="117"/>
    <x v="105"/>
    <x v="67"/>
    <x v="1"/>
    <x v="6"/>
    <m/>
    <s v="Shark Spotted Gully"/>
    <n v="142"/>
    <n v="14.4"/>
    <n v="14.4"/>
  </r>
  <r>
    <x v="3"/>
    <d v="2021-09-11T00:00:00"/>
    <s v="Zone 4 - Horingbaai"/>
    <x v="97"/>
    <x v="26"/>
    <x v="67"/>
    <x v="9"/>
    <x v="6"/>
    <m/>
    <m/>
    <m/>
    <s v=""/>
    <s v=""/>
  </r>
  <r>
    <x v="3"/>
    <d v="2021-09-11T00:00:00"/>
    <s v="Zone 4 - Horingbaai"/>
    <x v="105"/>
    <x v="94"/>
    <x v="71"/>
    <x v="5"/>
    <x v="6"/>
    <m/>
    <s v="Shark Spotted Gully"/>
    <n v="153"/>
    <n v="18.600000000000001"/>
    <n v="18.600000000000001"/>
  </r>
  <r>
    <x v="3"/>
    <d v="2021-09-11T00:00:00"/>
    <s v="Zone 4 - Horingbaai"/>
    <x v="112"/>
    <x v="100"/>
    <x v="74"/>
    <x v="8"/>
    <x v="6"/>
    <m/>
    <s v="Shark Spotted Gully"/>
    <n v="99"/>
    <n v="4.2"/>
    <n v="4.2"/>
  </r>
  <r>
    <x v="3"/>
    <d v="2021-09-11T00:00:00"/>
    <s v="Zone 4 - Horingbaai"/>
    <x v="98"/>
    <x v="87"/>
    <x v="35"/>
    <x v="5"/>
    <x v="6"/>
    <m/>
    <s v="Shark Spotted Gully"/>
    <n v="150"/>
    <n v="17.399999999999999"/>
    <n v="17.399999999999999"/>
  </r>
  <r>
    <x v="3"/>
    <d v="2021-09-11T00:00:00"/>
    <s v="Zone 4 - Horingbaai"/>
    <x v="98"/>
    <x v="87"/>
    <x v="35"/>
    <x v="5"/>
    <x v="6"/>
    <m/>
    <s v="Shark Spotted Gully"/>
    <n v="142"/>
    <n v="14.4"/>
    <n v="14.4"/>
  </r>
  <r>
    <x v="3"/>
    <d v="2021-09-11T00:00:00"/>
    <s v="Zone 4 - Horingbaai"/>
    <x v="98"/>
    <x v="87"/>
    <x v="35"/>
    <x v="5"/>
    <x v="6"/>
    <m/>
    <s v="Shark Cow / Sevengill"/>
    <n v="139"/>
    <n v="35.299999999999997"/>
    <n v="35.299999999999997"/>
  </r>
  <r>
    <x v="3"/>
    <d v="2021-09-11T00:00:00"/>
    <s v="Zone 4 - Horingbaai"/>
    <x v="110"/>
    <x v="70"/>
    <x v="73"/>
    <x v="1"/>
    <x v="6"/>
    <m/>
    <s v="Shark Spotted Gully"/>
    <n v="103"/>
    <n v="4.8"/>
    <n v="4.8"/>
  </r>
  <r>
    <x v="3"/>
    <d v="2021-09-11T00:00:00"/>
    <s v="Zone 4 - Horingbaai"/>
    <x v="110"/>
    <x v="70"/>
    <x v="73"/>
    <x v="1"/>
    <x v="6"/>
    <m/>
    <s v="Shark Spotted Gully"/>
    <n v="150"/>
    <n v="17.399999999999999"/>
    <n v="17.399999999999999"/>
  </r>
  <r>
    <x v="3"/>
    <d v="2021-09-11T00:00:00"/>
    <s v="Zone 4 - Horingbaai"/>
    <x v="110"/>
    <x v="70"/>
    <x v="73"/>
    <x v="1"/>
    <x v="6"/>
    <s v="Kob"/>
    <m/>
    <n v="74"/>
    <n v="4.2"/>
    <n v="4.2"/>
  </r>
  <r>
    <x v="3"/>
    <d v="2021-09-11T00:00:00"/>
    <s v="Zone 4 - Horingbaai"/>
    <x v="349"/>
    <x v="260"/>
    <x v="210"/>
    <x v="8"/>
    <x v="6"/>
    <m/>
    <s v="Shark Spotted Gully"/>
    <n v="146"/>
    <n v="15.9"/>
    <n v="15.9"/>
  </r>
  <r>
    <x v="3"/>
    <d v="2021-09-11T00:00:00"/>
    <s v="Zone 4 - Horingbaai"/>
    <x v="349"/>
    <x v="260"/>
    <x v="210"/>
    <x v="8"/>
    <x v="6"/>
    <m/>
    <s v="Shark Spotted Gully"/>
    <n v="164"/>
    <n v="23.6"/>
    <n v="23.6"/>
  </r>
  <r>
    <x v="3"/>
    <d v="2021-09-11T00:00:00"/>
    <s v="Zone 4 - Horingbaai"/>
    <x v="349"/>
    <x v="260"/>
    <x v="210"/>
    <x v="8"/>
    <x v="6"/>
    <m/>
    <s v="Shark Spotted Gully"/>
    <n v="163"/>
    <n v="23.1"/>
    <n v="23.1"/>
  </r>
  <r>
    <x v="3"/>
    <d v="2021-09-11T00:00:00"/>
    <s v="Zone 4 - Horingbaai"/>
    <x v="116"/>
    <x v="104"/>
    <x v="76"/>
    <x v="8"/>
    <x v="6"/>
    <m/>
    <s v="Shark Cow / Sevengill"/>
    <n v="167"/>
    <n v="64.5"/>
    <n v="64.5"/>
  </r>
  <r>
    <x v="3"/>
    <d v="2021-09-11T00:00:00"/>
    <s v="Zone 4 - Horingbaai"/>
    <x v="304"/>
    <x v="99"/>
    <x v="10"/>
    <x v="7"/>
    <x v="6"/>
    <m/>
    <s v="Shark Spotted Gully"/>
    <n v="151"/>
    <n v="17.8"/>
    <n v="17.8"/>
  </r>
  <r>
    <x v="3"/>
    <d v="2021-09-11T00:00:00"/>
    <s v="Zone 4 - Horingbaai"/>
    <x v="304"/>
    <x v="99"/>
    <x v="10"/>
    <x v="7"/>
    <x v="6"/>
    <m/>
    <s v="Shark Cow / Sevengill"/>
    <n v="137"/>
    <n v="33.700000000000003"/>
    <n v="33.700000000000003"/>
  </r>
  <r>
    <x v="3"/>
    <d v="2021-09-11T00:00:00"/>
    <s v="Zone 4 - Horingbaai"/>
    <x v="305"/>
    <x v="235"/>
    <x v="185"/>
    <x v="1"/>
    <x v="6"/>
    <m/>
    <s v="Shark Cow / Sevengill"/>
    <n v="167"/>
    <n v="64.5"/>
    <n v="64.5"/>
  </r>
  <r>
    <x v="3"/>
    <d v="2021-09-11T00:00:00"/>
    <s v="Zone 4 - Horingbaai"/>
    <x v="309"/>
    <x v="238"/>
    <x v="97"/>
    <x v="1"/>
    <x v="13"/>
    <m/>
    <m/>
    <m/>
    <s v=""/>
    <s v=""/>
  </r>
  <r>
    <x v="3"/>
    <d v="2021-09-11T00:00:00"/>
    <s v="Zone 4 - Horingbaai"/>
    <x v="250"/>
    <x v="200"/>
    <x v="159"/>
    <x v="1"/>
    <x v="13"/>
    <m/>
    <m/>
    <m/>
    <s v=""/>
    <s v=""/>
  </r>
  <r>
    <x v="3"/>
    <d v="2021-09-11T00:00:00"/>
    <s v="Zone 4 - Horingbaai"/>
    <x v="255"/>
    <x v="203"/>
    <x v="164"/>
    <x v="1"/>
    <x v="13"/>
    <m/>
    <m/>
    <m/>
    <s v=""/>
    <s v=""/>
  </r>
  <r>
    <x v="3"/>
    <d v="2021-09-11T00:00:00"/>
    <s v="Zone 4 - Horingbaai"/>
    <x v="256"/>
    <x v="138"/>
    <x v="165"/>
    <x v="1"/>
    <x v="13"/>
    <m/>
    <m/>
    <m/>
    <s v=""/>
    <s v=""/>
  </r>
  <r>
    <x v="3"/>
    <d v="2021-09-11T00:00:00"/>
    <s v="Zone 4 - Horingbaai"/>
    <x v="251"/>
    <x v="111"/>
    <x v="160"/>
    <x v="7"/>
    <x v="13"/>
    <m/>
    <s v="Shark Spotted Gully"/>
    <n v="139"/>
    <n v="13.4"/>
    <n v="13.4"/>
  </r>
  <r>
    <x v="3"/>
    <d v="2021-09-11T00:00:00"/>
    <s v="Zone 4 - Horingbaai"/>
    <x v="251"/>
    <x v="111"/>
    <x v="160"/>
    <x v="7"/>
    <x v="13"/>
    <m/>
    <s v="Shark Spotted Gully"/>
    <n v="114"/>
    <n v="6.8"/>
    <n v="6.8"/>
  </r>
  <r>
    <x v="3"/>
    <d v="2021-09-11T00:00:00"/>
    <s v="Zone 4 - Horingbaai"/>
    <x v="308"/>
    <x v="237"/>
    <x v="186"/>
    <x v="3"/>
    <x v="13"/>
    <m/>
    <s v="Shark Spotted Gully"/>
    <n v="147"/>
    <n v="16.2"/>
    <n v="16.2"/>
  </r>
  <r>
    <x v="3"/>
    <d v="2021-09-11T00:00:00"/>
    <s v="Zone 4 - Horingbaai"/>
    <x v="261"/>
    <x v="10"/>
    <x v="167"/>
    <x v="1"/>
    <x v="13"/>
    <m/>
    <s v="Shark Spotted Gully"/>
    <n v="146"/>
    <n v="15.9"/>
    <n v="15.9"/>
  </r>
  <r>
    <x v="3"/>
    <d v="2021-09-11T00:00:00"/>
    <s v="Zone 4 - Horingbaai"/>
    <x v="257"/>
    <x v="194"/>
    <x v="139"/>
    <x v="5"/>
    <x v="13"/>
    <m/>
    <s v="Shark Spotted Gully"/>
    <n v="134"/>
    <n v="11.8"/>
    <n v="11.8"/>
  </r>
  <r>
    <x v="3"/>
    <d v="2021-09-11T00:00:00"/>
    <s v="Zone 4 - Horingbaai"/>
    <x v="257"/>
    <x v="194"/>
    <x v="139"/>
    <x v="5"/>
    <x v="13"/>
    <m/>
    <s v="Shark Spotted Gully"/>
    <n v="123"/>
    <n v="8.8000000000000007"/>
    <n v="8.8000000000000007"/>
  </r>
  <r>
    <x v="3"/>
    <d v="2021-09-11T00:00:00"/>
    <s v="Zone 4 - Horingbaai"/>
    <x v="257"/>
    <x v="194"/>
    <x v="139"/>
    <x v="5"/>
    <x v="13"/>
    <m/>
    <s v="Shark Spotted Gully"/>
    <n v="142"/>
    <n v="14.4"/>
    <n v="14.4"/>
  </r>
  <r>
    <x v="3"/>
    <d v="2021-09-11T00:00:00"/>
    <s v="Zone 4 - Horingbaai"/>
    <x v="257"/>
    <x v="194"/>
    <x v="139"/>
    <x v="5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s v="Kob"/>
    <m/>
    <n v="61"/>
    <n v="2.2999999999999998"/>
    <n v="2.2999999999999998"/>
  </r>
  <r>
    <x v="3"/>
    <d v="2021-09-11T00:00:00"/>
    <s v="Zone 4 - Horingbaai"/>
    <x v="22"/>
    <x v="21"/>
    <x v="14"/>
    <x v="9"/>
    <x v="1"/>
    <m/>
    <s v="Shark Spotted Gully"/>
    <n v="128"/>
    <n v="10.1"/>
    <n v="10.1"/>
  </r>
  <r>
    <x v="3"/>
    <d v="2021-09-11T00:00:00"/>
    <s v="Zone 4 - Horingbaai"/>
    <x v="30"/>
    <x v="27"/>
    <x v="20"/>
    <x v="5"/>
    <x v="1"/>
    <m/>
    <s v="Shark Spotted Gully"/>
    <n v="156"/>
    <n v="19.899999999999999"/>
    <n v="19.899999999999999"/>
  </r>
  <r>
    <x v="3"/>
    <d v="2021-09-11T00:00:00"/>
    <s v="Zone 4 - Horingbaai"/>
    <x v="30"/>
    <x v="27"/>
    <x v="20"/>
    <x v="5"/>
    <x v="1"/>
    <m/>
    <s v="Shark Spotted Gully"/>
    <n v="152"/>
    <n v="18.2"/>
    <n v="18.2"/>
  </r>
  <r>
    <x v="3"/>
    <d v="2021-09-11T00:00:00"/>
    <s v="Zone 4 - Horingbaai"/>
    <x v="30"/>
    <x v="27"/>
    <x v="20"/>
    <x v="5"/>
    <x v="1"/>
    <m/>
    <s v="Shark Spotted Gully"/>
    <n v="126"/>
    <n v="9.6"/>
    <n v="9.6"/>
  </r>
  <r>
    <x v="3"/>
    <d v="2021-09-11T00:00:00"/>
    <s v="Zone 4 - Horingbaai"/>
    <x v="30"/>
    <x v="27"/>
    <x v="20"/>
    <x v="5"/>
    <x v="1"/>
    <m/>
    <s v="Shark Spotted Gully"/>
    <n v="138"/>
    <n v="13.1"/>
    <n v="13.1"/>
  </r>
  <r>
    <x v="3"/>
    <d v="2021-09-11T00:00:00"/>
    <s v="Zone 4 - Horingbaai"/>
    <x v="279"/>
    <x v="121"/>
    <x v="15"/>
    <x v="5"/>
    <x v="1"/>
    <m/>
    <m/>
    <m/>
    <s v=""/>
    <s v=""/>
  </r>
  <r>
    <x v="3"/>
    <d v="2021-09-11T00:00:00"/>
    <s v="Zone 4 - Horingbaai"/>
    <x v="23"/>
    <x v="22"/>
    <x v="15"/>
    <x v="9"/>
    <x v="1"/>
    <m/>
    <m/>
    <m/>
    <s v=""/>
    <s v=""/>
  </r>
  <r>
    <x v="3"/>
    <d v="2021-09-11T00:00:00"/>
    <s v="Zone 4 - Horingbaai"/>
    <x v="29"/>
    <x v="26"/>
    <x v="19"/>
    <x v="9"/>
    <x v="1"/>
    <m/>
    <s v="Shark Spotted Gully"/>
    <n v="106"/>
    <n v="5.3"/>
    <n v="5.3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34"/>
    <x v="31"/>
    <x v="19"/>
    <x v="7"/>
    <x v="1"/>
    <m/>
    <s v="Shark Spotted Gully"/>
    <n v="162"/>
    <n v="22.7"/>
    <n v="22.7"/>
  </r>
  <r>
    <x v="3"/>
    <d v="2021-09-11T00:00:00"/>
    <s v="Zone 4 - Horingbaai"/>
    <x v="34"/>
    <x v="31"/>
    <x v="19"/>
    <x v="7"/>
    <x v="1"/>
    <m/>
    <s v="Shark Spotted Gully"/>
    <n v="147"/>
    <n v="16.2"/>
    <n v="16.2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27"/>
    <x v="24"/>
    <x v="18"/>
    <x v="1"/>
    <x v="1"/>
    <m/>
    <s v="Shark Spotted Gully"/>
    <n v="116"/>
    <n v="7.2"/>
    <n v="7.2"/>
  </r>
  <r>
    <x v="3"/>
    <d v="2021-09-11T00:00:00"/>
    <s v="Zone 4 - Horingbaai"/>
    <x v="27"/>
    <x v="24"/>
    <x v="18"/>
    <x v="1"/>
    <x v="1"/>
    <m/>
    <s v="Shark Spotted Gully"/>
    <n v="151"/>
    <n v="17.8"/>
    <n v="17.8"/>
  </r>
  <r>
    <x v="3"/>
    <d v="2021-09-11T00:00:00"/>
    <s v="Zone 4 - Horingbaai"/>
    <x v="27"/>
    <x v="24"/>
    <x v="18"/>
    <x v="1"/>
    <x v="1"/>
    <m/>
    <s v="Shark Spotted Gully"/>
    <n v="167"/>
    <n v="25.2"/>
    <n v="25.2"/>
  </r>
  <r>
    <x v="3"/>
    <d v="2021-09-11T00:00:00"/>
    <s v="Zone 4 - Horingbaai"/>
    <x v="27"/>
    <x v="24"/>
    <x v="18"/>
    <x v="1"/>
    <x v="1"/>
    <m/>
    <s v="Shark Spotted Gully"/>
    <n v="157"/>
    <n v="20.399999999999999"/>
    <n v="20.399999999999999"/>
  </r>
  <r>
    <x v="3"/>
    <d v="2021-09-11T00:00:00"/>
    <s v="Zone 4 - Horingbaai"/>
    <x v="27"/>
    <x v="24"/>
    <x v="18"/>
    <x v="1"/>
    <x v="1"/>
    <m/>
    <s v="Shark Spotted Gully"/>
    <n v="162"/>
    <n v="22.7"/>
    <n v="22.7"/>
  </r>
  <r>
    <x v="3"/>
    <d v="2021-09-11T00:00:00"/>
    <s v="Zone 4 - Horingbaai"/>
    <x v="27"/>
    <x v="24"/>
    <x v="18"/>
    <x v="1"/>
    <x v="1"/>
    <m/>
    <s v="Shark Spotted Gully"/>
    <n v="156"/>
    <n v="19.899999999999999"/>
    <n v="19.899999999999999"/>
  </r>
  <r>
    <x v="3"/>
    <d v="2021-09-11T00:00:00"/>
    <s v="Zone 4 - Horingbaai"/>
    <x v="27"/>
    <x v="24"/>
    <x v="18"/>
    <x v="1"/>
    <x v="1"/>
    <s v="Kob"/>
    <m/>
    <n v="51"/>
    <n v="1.4"/>
    <n v="1.4"/>
  </r>
  <r>
    <x v="3"/>
    <d v="2021-09-11T00:00:00"/>
    <s v="Zone 4 - Horingbaai"/>
    <x v="331"/>
    <x v="250"/>
    <x v="22"/>
    <x v="10"/>
    <x v="1"/>
    <m/>
    <m/>
    <m/>
    <s v=""/>
    <s v=""/>
  </r>
  <r>
    <x v="3"/>
    <d v="2021-09-11T00:00:00"/>
    <s v="Zone 4 - Horingbaai"/>
    <x v="33"/>
    <x v="30"/>
    <x v="22"/>
    <x v="8"/>
    <x v="1"/>
    <m/>
    <s v="Elephantfish"/>
    <n v="80"/>
    <n v="4.0999999999999996"/>
    <n v="4.0999999999999996"/>
  </r>
  <r>
    <x v="3"/>
    <d v="2021-09-11T00:00:00"/>
    <s v="Zone 4 - Horingbaai"/>
    <x v="25"/>
    <x v="9"/>
    <x v="10"/>
    <x v="2"/>
    <x v="1"/>
    <m/>
    <s v="Elephantfish"/>
    <n v="84"/>
    <n v="4.7"/>
    <n v="4.7"/>
  </r>
  <r>
    <x v="3"/>
    <d v="2021-09-11T00:00:00"/>
    <s v="Zone 4 - Horingbaai"/>
    <x v="25"/>
    <x v="9"/>
    <x v="10"/>
    <x v="2"/>
    <x v="1"/>
    <m/>
    <s v="Shark Spotted Gully"/>
    <n v="104"/>
    <n v="5"/>
    <n v="5"/>
  </r>
  <r>
    <x v="3"/>
    <d v="2021-09-11T00:00:00"/>
    <s v="Zone 4 - Horingbaai"/>
    <x v="25"/>
    <x v="9"/>
    <x v="10"/>
    <x v="2"/>
    <x v="1"/>
    <m/>
    <s v="Shark Hound Smooth"/>
    <n v="86"/>
    <n v="2.2000000000000002"/>
    <n v="2.2000000000000002"/>
  </r>
  <r>
    <x v="3"/>
    <d v="2021-09-11T00:00:00"/>
    <s v="Zone 4 - Horingbaai"/>
    <x v="35"/>
    <x v="32"/>
    <x v="19"/>
    <x v="5"/>
    <x v="1"/>
    <m/>
    <s v="Shark Spotted Gully"/>
    <n v="105"/>
    <n v="5.0999999999999996"/>
    <n v="5.0999999999999996"/>
  </r>
  <r>
    <x v="3"/>
    <d v="2021-09-11T00:00:00"/>
    <s v="Zone 4 - Horingbaai"/>
    <x v="35"/>
    <x v="32"/>
    <x v="19"/>
    <x v="5"/>
    <x v="1"/>
    <m/>
    <s v="Shark Spotted Gully"/>
    <n v="104"/>
    <n v="5"/>
    <n v="5"/>
  </r>
  <r>
    <x v="3"/>
    <d v="2021-09-11T00:00:00"/>
    <s v="Zone 4 - Horingbaai"/>
    <x v="35"/>
    <x v="32"/>
    <x v="19"/>
    <x v="5"/>
    <x v="1"/>
    <m/>
    <s v="Shark Spotted Gully"/>
    <n v="132"/>
    <n v="11.2"/>
    <n v="11.2"/>
  </r>
  <r>
    <x v="3"/>
    <d v="2021-09-11T00:00:00"/>
    <s v="Zone 4 - Horingbaai"/>
    <x v="28"/>
    <x v="25"/>
    <x v="18"/>
    <x v="2"/>
    <x v="1"/>
    <m/>
    <s v="Shark Spotted Gully"/>
    <n v="146"/>
    <n v="15.9"/>
    <n v="15.9"/>
  </r>
  <r>
    <x v="3"/>
    <d v="2021-09-11T00:00:00"/>
    <s v="Zone 4 - Horingbaai"/>
    <x v="28"/>
    <x v="25"/>
    <x v="18"/>
    <x v="2"/>
    <x v="1"/>
    <m/>
    <s v="Shark Spotted Gully"/>
    <n v="144"/>
    <n v="15.1"/>
    <n v="15.1"/>
  </r>
  <r>
    <x v="3"/>
    <d v="2021-09-11T00:00:00"/>
    <s v="Zone 4 - Horingbaai"/>
    <x v="28"/>
    <x v="25"/>
    <x v="18"/>
    <x v="2"/>
    <x v="1"/>
    <m/>
    <s v="Shark Spotted Gully"/>
    <n v="126"/>
    <n v="9.6"/>
    <n v="9.6"/>
  </r>
  <r>
    <x v="3"/>
    <d v="2021-09-11T00:00:00"/>
    <s v="Zone 4 - Horingbaai"/>
    <x v="28"/>
    <x v="25"/>
    <x v="18"/>
    <x v="2"/>
    <x v="1"/>
    <m/>
    <s v="Shark Spotted Gully"/>
    <n v="134"/>
    <n v="11.8"/>
    <n v="11.8"/>
  </r>
  <r>
    <x v="3"/>
    <d v="2021-09-11T00:00:00"/>
    <s v="Zone 4 - Horingbaai"/>
    <x v="28"/>
    <x v="25"/>
    <x v="18"/>
    <x v="2"/>
    <x v="1"/>
    <m/>
    <s v="Shark Cow / Sevengill"/>
    <n v="125"/>
    <n v="24.9"/>
    <n v="24.9"/>
  </r>
  <r>
    <x v="3"/>
    <d v="2021-09-11T00:00:00"/>
    <s v="Zone 4 - Horingbaai"/>
    <x v="302"/>
    <x v="218"/>
    <x v="2"/>
    <x v="1"/>
    <x v="1"/>
    <m/>
    <s v="Shark Spotted Gully"/>
    <n v="144"/>
    <n v="15.1"/>
    <n v="15.1"/>
  </r>
  <r>
    <x v="3"/>
    <d v="2021-09-11T00:00:00"/>
    <s v="Zone 4 - Horingbaai"/>
    <x v="24"/>
    <x v="9"/>
    <x v="16"/>
    <x v="2"/>
    <x v="1"/>
    <m/>
    <m/>
    <m/>
    <s v=""/>
    <s v=""/>
  </r>
  <r>
    <x v="3"/>
    <d v="2021-09-11T00:00:00"/>
    <s v="Zone 4 - Horingbaai"/>
    <x v="282"/>
    <x v="218"/>
    <x v="147"/>
    <x v="2"/>
    <x v="1"/>
    <s v="Kob"/>
    <m/>
    <n v="48"/>
    <n v="1.1000000000000001"/>
    <n v="1.1000000000000001"/>
  </r>
  <r>
    <x v="3"/>
    <d v="2021-09-11T00:00:00"/>
    <s v="Zone 4 - Horingbaai"/>
    <x v="281"/>
    <x v="217"/>
    <x v="147"/>
    <x v="3"/>
    <x v="1"/>
    <s v="Kob"/>
    <m/>
    <n v="50"/>
    <n v="1.3"/>
    <n v="1.3"/>
  </r>
  <r>
    <x v="3"/>
    <d v="2021-09-11T00:00:00"/>
    <s v="Zone 4 - Horingbaai"/>
    <x v="281"/>
    <x v="217"/>
    <x v="147"/>
    <x v="3"/>
    <x v="1"/>
    <m/>
    <s v="Shark Hound Smooth"/>
    <n v="71"/>
    <n v="1.1000000000000001"/>
    <n v="1.1000000000000001"/>
  </r>
  <r>
    <x v="3"/>
    <d v="2021-09-11T00:00:00"/>
    <s v="Zone 4 - Horingbaai"/>
    <x v="281"/>
    <x v="217"/>
    <x v="147"/>
    <x v="3"/>
    <x v="1"/>
    <s v="Kob"/>
    <m/>
    <n v="44"/>
    <n v="0.9"/>
    <n v="0.9"/>
  </r>
  <r>
    <x v="3"/>
    <d v="2021-09-11T00:00:00"/>
    <s v="Zone 4 - Horingbaai"/>
    <x v="31"/>
    <x v="28"/>
    <x v="21"/>
    <x v="10"/>
    <x v="1"/>
    <s v="Kob"/>
    <m/>
    <n v="54"/>
    <n v="1.6"/>
    <n v="1.6"/>
  </r>
  <r>
    <x v="3"/>
    <d v="2021-09-11T00:00:00"/>
    <s v="Zone 4 - Horingbaai"/>
    <x v="32"/>
    <x v="29"/>
    <x v="21"/>
    <x v="2"/>
    <x v="1"/>
    <m/>
    <m/>
    <m/>
    <s v=""/>
    <s v=""/>
  </r>
  <r>
    <x v="3"/>
    <d v="2021-09-11T00:00:00"/>
    <s v="Zone 4 - Horingbaai"/>
    <x v="133"/>
    <x v="118"/>
    <x v="88"/>
    <x v="1"/>
    <x v="3"/>
    <m/>
    <s v="Shark Spotted Gully"/>
    <n v="124"/>
    <n v="9.1"/>
    <n v="9.1"/>
  </r>
  <r>
    <x v="3"/>
    <d v="2021-09-11T00:00:00"/>
    <s v="Zone 4 - Horingbaai"/>
    <x v="134"/>
    <x v="119"/>
    <x v="89"/>
    <x v="7"/>
    <x v="3"/>
    <m/>
    <s v="Shark Spotted Gully"/>
    <n v="139"/>
    <n v="13.4"/>
    <n v="13.4"/>
  </r>
  <r>
    <x v="3"/>
    <d v="2021-09-11T00:00:00"/>
    <s v="Zone 4 - Horingbaai"/>
    <x v="134"/>
    <x v="119"/>
    <x v="89"/>
    <x v="7"/>
    <x v="3"/>
    <m/>
    <s v="Shark Spotted Gully"/>
    <n v="138"/>
    <n v="13.1"/>
    <n v="13.1"/>
  </r>
  <r>
    <x v="3"/>
    <d v="2021-09-11T00:00:00"/>
    <s v="Zone 4 - Horingbaai"/>
    <x v="120"/>
    <x v="84"/>
    <x v="79"/>
    <x v="2"/>
    <x v="3"/>
    <m/>
    <m/>
    <m/>
    <s v=""/>
    <s v=""/>
  </r>
  <r>
    <x v="3"/>
    <d v="2021-09-11T00:00:00"/>
    <s v="Zone 4 - Horingbaai"/>
    <x v="130"/>
    <x v="115"/>
    <x v="86"/>
    <x v="5"/>
    <x v="3"/>
    <m/>
    <s v="Shark Spotted Gully"/>
    <n v="152"/>
    <n v="18.2"/>
    <n v="18.2"/>
  </r>
  <r>
    <x v="3"/>
    <d v="2021-09-11T00:00:00"/>
    <s v="Zone 4 - Horingbaai"/>
    <x v="130"/>
    <x v="115"/>
    <x v="86"/>
    <x v="5"/>
    <x v="3"/>
    <m/>
    <s v="Shark Spotted Gully"/>
    <n v="124"/>
    <n v="9.1"/>
    <n v="9.1"/>
  </r>
  <r>
    <x v="3"/>
    <d v="2021-09-11T00:00:00"/>
    <s v="Zone 4 - Horingbaai"/>
    <x v="130"/>
    <x v="115"/>
    <x v="86"/>
    <x v="5"/>
    <x v="3"/>
    <m/>
    <s v="Shark Spotted Gully"/>
    <n v="135"/>
    <n v="12.1"/>
    <n v="12.1"/>
  </r>
  <r>
    <x v="3"/>
    <d v="2021-09-11T00:00:00"/>
    <s v="Zone 4 - Horingbaai"/>
    <x v="130"/>
    <x v="115"/>
    <x v="86"/>
    <x v="5"/>
    <x v="3"/>
    <m/>
    <s v="Shark Spotted Gully"/>
    <n v="160"/>
    <n v="21.7"/>
    <n v="21.7"/>
  </r>
  <r>
    <x v="3"/>
    <d v="2021-09-11T00:00:00"/>
    <s v="Zone 4 - Horingbaai"/>
    <x v="41"/>
    <x v="38"/>
    <x v="28"/>
    <x v="5"/>
    <x v="3"/>
    <m/>
    <s v="Shark Spotted Gully"/>
    <n v="129"/>
    <n v="10.4"/>
    <n v="10.4"/>
  </r>
  <r>
    <x v="3"/>
    <d v="2021-09-11T00:00:00"/>
    <s v="Zone 4 - Horingbaai"/>
    <x v="41"/>
    <x v="38"/>
    <x v="28"/>
    <x v="5"/>
    <x v="3"/>
    <m/>
    <s v="Shark Hound Smooth"/>
    <n v="123"/>
    <n v="7.6"/>
    <n v="7.6"/>
  </r>
  <r>
    <x v="3"/>
    <d v="2021-09-11T00:00:00"/>
    <s v="Zone 4 - Horingbaai"/>
    <x v="41"/>
    <x v="38"/>
    <x v="28"/>
    <x v="5"/>
    <x v="3"/>
    <m/>
    <s v="Shark Hound Smooth"/>
    <n v="139"/>
    <n v="11.7"/>
    <n v="11.7"/>
  </r>
  <r>
    <x v="3"/>
    <d v="2021-09-11T00:00:00"/>
    <s v="Zone 4 - Horingbaai"/>
    <x v="135"/>
    <x v="120"/>
    <x v="90"/>
    <x v="0"/>
    <x v="3"/>
    <m/>
    <s v="Shark Spotted Gully"/>
    <n v="141"/>
    <n v="14.1"/>
    <n v="14.1"/>
  </r>
  <r>
    <x v="3"/>
    <d v="2021-09-11T00:00:00"/>
    <s v="Zone 4 - Horingbaai"/>
    <x v="136"/>
    <x v="121"/>
    <x v="91"/>
    <x v="5"/>
    <x v="3"/>
    <m/>
    <s v="Shark Spotted Gully"/>
    <n v="150"/>
    <n v="17.399999999999999"/>
    <n v="17.399999999999999"/>
  </r>
  <r>
    <x v="3"/>
    <d v="2021-09-11T00:00:00"/>
    <s v="Zone 4 - Horingbaai"/>
    <x v="119"/>
    <x v="107"/>
    <x v="78"/>
    <x v="1"/>
    <x v="3"/>
    <m/>
    <m/>
    <m/>
    <s v=""/>
    <s v=""/>
  </r>
  <r>
    <x v="3"/>
    <d v="2021-09-11T00:00:00"/>
    <s v="Zone 4 - Horingbaai"/>
    <x v="122"/>
    <x v="108"/>
    <x v="80"/>
    <x v="1"/>
    <x v="3"/>
    <s v="Kob"/>
    <m/>
    <n v="48"/>
    <n v="1.1000000000000001"/>
    <n v="1.1000000000000001"/>
  </r>
  <r>
    <x v="3"/>
    <d v="2021-09-11T00:00:00"/>
    <s v="Zone 4 - Horingbaai"/>
    <x v="123"/>
    <x v="109"/>
    <x v="79"/>
    <x v="7"/>
    <x v="3"/>
    <m/>
    <m/>
    <m/>
    <s v=""/>
    <s v=""/>
  </r>
  <r>
    <x v="3"/>
    <d v="2021-09-11T00:00:00"/>
    <s v="Zone 4 - Horingbaai"/>
    <x v="311"/>
    <x v="191"/>
    <x v="188"/>
    <x v="5"/>
    <x v="3"/>
    <s v="Kob"/>
    <m/>
    <n v="51"/>
    <n v="1.4"/>
    <n v="1.4"/>
  </r>
  <r>
    <x v="3"/>
    <d v="2021-09-11T00:00:00"/>
    <s v="Zone 4 - Horingbaai"/>
    <x v="321"/>
    <x v="73"/>
    <x v="84"/>
    <x v="5"/>
    <x v="3"/>
    <m/>
    <s v="Shark Spotted Gully"/>
    <n v="141"/>
    <n v="14.1"/>
    <n v="14.1"/>
  </r>
  <r>
    <x v="3"/>
    <d v="2021-09-11T00:00:00"/>
    <s v="Zone 4 - Horingbaai"/>
    <x v="320"/>
    <x v="83"/>
    <x v="195"/>
    <x v="5"/>
    <x v="3"/>
    <m/>
    <s v="Shark Spotted Gully"/>
    <n v="155"/>
    <n v="19.5"/>
    <n v="19.5"/>
  </r>
  <r>
    <x v="3"/>
    <d v="2021-09-11T00:00:00"/>
    <s v="Zone 4 - Horingbaai"/>
    <x v="127"/>
    <x v="112"/>
    <x v="84"/>
    <x v="0"/>
    <x v="3"/>
    <m/>
    <s v="Shark Spotted Gully"/>
    <n v="154"/>
    <n v="19.100000000000001"/>
    <n v="19.100000000000001"/>
  </r>
  <r>
    <x v="3"/>
    <d v="2021-09-11T00:00:00"/>
    <s v="Zone 4 - Horingbaai"/>
    <x v="319"/>
    <x v="244"/>
    <x v="194"/>
    <x v="7"/>
    <x v="3"/>
    <m/>
    <m/>
    <m/>
    <s v=""/>
    <s v=""/>
  </r>
  <r>
    <x v="3"/>
    <d v="2021-09-11T00:00:00"/>
    <s v="Zone 4 - Horingbaai"/>
    <x v="124"/>
    <x v="110"/>
    <x v="81"/>
    <x v="5"/>
    <x v="3"/>
    <m/>
    <m/>
    <m/>
    <s v=""/>
    <s v=""/>
  </r>
  <r>
    <x v="3"/>
    <d v="2021-09-11T00:00:00"/>
    <s v="Zone 4 - Horingbaai"/>
    <x v="318"/>
    <x v="9"/>
    <x v="193"/>
    <x v="1"/>
    <x v="3"/>
    <m/>
    <s v="Shark Spotted Gully"/>
    <n v="140"/>
    <n v="13.7"/>
    <n v="13.7"/>
  </r>
  <r>
    <x v="3"/>
    <d v="2021-09-11T00:00:00"/>
    <s v="Zone 4 - Horingbaai"/>
    <x v="323"/>
    <x v="246"/>
    <x v="196"/>
    <x v="7"/>
    <x v="3"/>
    <s v="Kob"/>
    <m/>
    <n v="48"/>
    <n v="1.1000000000000001"/>
    <n v="1.1000000000000001"/>
  </r>
  <r>
    <x v="3"/>
    <d v="2021-09-11T00:00:00"/>
    <s v="Zone 4 - Horingbaai"/>
    <x v="125"/>
    <x v="111"/>
    <x v="82"/>
    <x v="2"/>
    <x v="3"/>
    <m/>
    <s v="Shark Spotted Gully"/>
    <n v="137"/>
    <n v="12.8"/>
    <n v="12.8"/>
  </r>
  <r>
    <x v="3"/>
    <d v="2021-09-11T00:00:00"/>
    <s v="Zone 4 - Horingbaai"/>
    <x v="125"/>
    <x v="111"/>
    <x v="82"/>
    <x v="2"/>
    <x v="3"/>
    <m/>
    <s v="Shark Spotted Gully"/>
    <n v="123"/>
    <n v="8.8000000000000007"/>
    <n v="8.8000000000000007"/>
  </r>
  <r>
    <x v="3"/>
    <d v="2021-09-11T00:00:00"/>
    <s v="Zone 4 - Horingbaai"/>
    <x v="335"/>
    <x v="87"/>
    <x v="77"/>
    <x v="5"/>
    <x v="3"/>
    <m/>
    <s v="Shark Spotted Gully"/>
    <n v="141"/>
    <n v="14.1"/>
    <n v="14.1"/>
  </r>
  <r>
    <x v="3"/>
    <d v="2021-09-11T00:00:00"/>
    <s v="Zone 4 - Horingbaai"/>
    <x v="316"/>
    <x v="242"/>
    <x v="77"/>
    <x v="7"/>
    <x v="3"/>
    <m/>
    <m/>
    <m/>
    <s v=""/>
    <s v=""/>
  </r>
  <r>
    <x v="3"/>
    <d v="2021-09-11T00:00:00"/>
    <s v="Zone 4 - Horingbaai"/>
    <x v="129"/>
    <x v="114"/>
    <x v="85"/>
    <x v="5"/>
    <x v="3"/>
    <m/>
    <s v="Shark Spotted Gully"/>
    <n v="160"/>
    <n v="21.7"/>
    <n v="21.7"/>
  </r>
  <r>
    <x v="3"/>
    <d v="2021-09-11T00:00:00"/>
    <s v="Zone 4 - Horingbaai"/>
    <x v="336"/>
    <x v="87"/>
    <x v="204"/>
    <x v="5"/>
    <x v="3"/>
    <m/>
    <s v="Shark Hound Smooth"/>
    <n v="131"/>
    <n v="9.5"/>
    <n v="9.5"/>
  </r>
  <r>
    <x v="3"/>
    <d v="2021-09-11T00:00:00"/>
    <s v="Zone 4 - Horingbaai"/>
    <x v="141"/>
    <x v="10"/>
    <x v="78"/>
    <x v="2"/>
    <x v="3"/>
    <m/>
    <s v="Shark Hound Smooth"/>
    <n v="88"/>
    <n v="2.4"/>
    <n v="2.4"/>
  </r>
  <r>
    <x v="3"/>
    <d v="2021-09-11T00:00:00"/>
    <s v="Zone 4 - Horingbaai"/>
    <x v="138"/>
    <x v="123"/>
    <x v="92"/>
    <x v="3"/>
    <x v="3"/>
    <m/>
    <s v="Shark Spotted Gully"/>
    <n v="146"/>
    <n v="15.9"/>
    <n v="15.9"/>
  </r>
  <r>
    <x v="3"/>
    <d v="2021-09-11T00:00:00"/>
    <s v="Zone 4 - Horingbaai"/>
    <x v="137"/>
    <x v="122"/>
    <x v="92"/>
    <x v="2"/>
    <x v="3"/>
    <m/>
    <s v="Shark Spotted Gully"/>
    <n v="112"/>
    <n v="6.4"/>
    <n v="6.4"/>
  </r>
  <r>
    <x v="3"/>
    <d v="2021-09-11T00:00:00"/>
    <s v="Zone 4 - Horingbaai"/>
    <x v="137"/>
    <x v="122"/>
    <x v="92"/>
    <x v="2"/>
    <x v="3"/>
    <m/>
    <s v="Shark Spotted Gully"/>
    <n v="94"/>
    <n v="3.5"/>
    <n v="3.5"/>
  </r>
  <r>
    <x v="3"/>
    <d v="2021-09-11T00:00:00"/>
    <s v="Zone 4 - Horingbaai"/>
    <x v="118"/>
    <x v="106"/>
    <x v="77"/>
    <x v="5"/>
    <x v="3"/>
    <m/>
    <s v="Shark Spotted Gully"/>
    <n v="116"/>
    <n v="7.2"/>
    <n v="7.2"/>
  </r>
  <r>
    <x v="3"/>
    <d v="2021-09-11T00:00:00"/>
    <s v="Zone 4 - Horingbaai"/>
    <x v="332"/>
    <x v="251"/>
    <x v="202"/>
    <x v="5"/>
    <x v="12"/>
    <m/>
    <m/>
    <m/>
    <s v=""/>
    <s v=""/>
  </r>
  <r>
    <x v="3"/>
    <d v="2021-09-11T00:00:00"/>
    <s v="Zone 4 - Horingbaai"/>
    <x v="249"/>
    <x v="199"/>
    <x v="44"/>
    <x v="8"/>
    <x v="12"/>
    <m/>
    <m/>
    <m/>
    <s v=""/>
    <s v=""/>
  </r>
  <r>
    <x v="3"/>
    <d v="2021-09-11T00:00:00"/>
    <s v="Zone 4 - Horingbaai"/>
    <x v="240"/>
    <x v="49"/>
    <x v="59"/>
    <x v="5"/>
    <x v="12"/>
    <m/>
    <s v="Shark Cow / Sevengill"/>
    <n v="164"/>
    <n v="60.7"/>
    <n v="60.7"/>
  </r>
  <r>
    <x v="3"/>
    <d v="2021-09-11T00:00:00"/>
    <s v="Zone 4 - Horingbaai"/>
    <x v="299"/>
    <x v="232"/>
    <x v="183"/>
    <x v="2"/>
    <x v="12"/>
    <m/>
    <m/>
    <m/>
    <s v=""/>
    <s v=""/>
  </r>
  <r>
    <x v="3"/>
    <d v="2021-09-11T00:00:00"/>
    <s v="Zone 4 - Horingbaai"/>
    <x v="297"/>
    <x v="230"/>
    <x v="182"/>
    <x v="3"/>
    <x v="12"/>
    <s v="Shad"/>
    <m/>
    <n v="39"/>
    <n v="0.8"/>
    <n v="0.8"/>
  </r>
  <r>
    <x v="3"/>
    <d v="2021-09-11T00:00:00"/>
    <s v="Zone 4 - Horingbaai"/>
    <x v="298"/>
    <x v="231"/>
    <x v="183"/>
    <x v="7"/>
    <x v="12"/>
    <m/>
    <m/>
    <m/>
    <s v=""/>
    <s v=""/>
  </r>
  <r>
    <x v="3"/>
    <d v="2021-09-11T00:00:00"/>
    <s v="Zone 4 - Horingbaai"/>
    <x v="244"/>
    <x v="196"/>
    <x v="157"/>
    <x v="1"/>
    <x v="12"/>
    <m/>
    <s v="Shark Spotted Gully"/>
    <n v="122"/>
    <n v="8.6"/>
    <n v="8.6"/>
  </r>
  <r>
    <x v="3"/>
    <d v="2021-09-11T00:00:00"/>
    <s v="Zone 4 - Horingbaai"/>
    <x v="245"/>
    <x v="72"/>
    <x v="53"/>
    <x v="1"/>
    <x v="12"/>
    <m/>
    <s v="Shark Spotted Gully"/>
    <n v="100"/>
    <n v="4.3"/>
    <n v="4.3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50"/>
    <n v="17.399999999999999"/>
    <n v="17.399999999999999"/>
  </r>
  <r>
    <x v="3"/>
    <d v="2021-09-11T00:00:00"/>
    <s v="Zone 4 - Horingbaai"/>
    <x v="245"/>
    <x v="72"/>
    <x v="53"/>
    <x v="1"/>
    <x v="12"/>
    <m/>
    <s v="Shark Spotted Gully"/>
    <n v="135"/>
    <n v="12.1"/>
    <n v="12.1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11"/>
    <n v="6.2"/>
    <n v="6.2"/>
  </r>
  <r>
    <x v="3"/>
    <d v="2021-09-11T00:00:00"/>
    <s v="Zone 4 - Horingbaai"/>
    <x v="245"/>
    <x v="72"/>
    <x v="53"/>
    <x v="1"/>
    <x v="12"/>
    <m/>
    <s v="Shark Spotted Gully"/>
    <n v="154"/>
    <n v="19.100000000000001"/>
    <n v="19.100000000000001"/>
  </r>
  <r>
    <x v="3"/>
    <d v="2021-09-11T00:00:00"/>
    <s v="Zone 4 - Horingbaai"/>
    <x v="246"/>
    <x v="77"/>
    <x v="158"/>
    <x v="5"/>
    <x v="12"/>
    <m/>
    <s v="Shark Cow / Sevengill"/>
    <n v="128"/>
    <n v="26.9"/>
    <n v="26.9"/>
  </r>
  <r>
    <x v="3"/>
    <d v="2021-09-11T00:00:00"/>
    <s v="Zone 4 - Horingbaai"/>
    <x v="242"/>
    <x v="9"/>
    <x v="155"/>
    <x v="1"/>
    <x v="12"/>
    <m/>
    <m/>
    <m/>
    <s v=""/>
    <s v=""/>
  </r>
  <r>
    <x v="3"/>
    <d v="2021-09-11T00:00:00"/>
    <s v="Zone 4 - Horingbaai"/>
    <x v="243"/>
    <x v="195"/>
    <x v="156"/>
    <x v="5"/>
    <x v="12"/>
    <m/>
    <s v="Shark Spotted Gully"/>
    <n v="140"/>
    <n v="13.7"/>
    <n v="13.7"/>
  </r>
  <r>
    <x v="3"/>
    <d v="2021-09-11T00:00:00"/>
    <s v="Zone 4 - Horingbaai"/>
    <x v="248"/>
    <x v="198"/>
    <x v="12"/>
    <x v="1"/>
    <x v="12"/>
    <m/>
    <s v="Shark Spotted Gully"/>
    <n v="129"/>
    <n v="10.4"/>
    <n v="10.4"/>
  </r>
  <r>
    <x v="3"/>
    <d v="2021-09-11T00:00:00"/>
    <s v="Zone 4 - Horingbaai"/>
    <x v="294"/>
    <x v="227"/>
    <x v="181"/>
    <x v="1"/>
    <x v="12"/>
    <m/>
    <s v="Shark Spotted Gully"/>
    <n v="157"/>
    <n v="20.399999999999999"/>
    <n v="20.399999999999999"/>
  </r>
  <r>
    <x v="3"/>
    <d v="2021-09-11T00:00:00"/>
    <s v="Zone 4 - Horingbaai"/>
    <x v="293"/>
    <x v="49"/>
    <x v="105"/>
    <x v="1"/>
    <x v="12"/>
    <m/>
    <m/>
    <m/>
    <s v=""/>
    <s v=""/>
  </r>
  <r>
    <x v="3"/>
    <d v="2021-09-11T00:00:00"/>
    <s v="Zone 4 - Horingbaai"/>
    <x v="334"/>
    <x v="9"/>
    <x v="203"/>
    <x v="5"/>
    <x v="12"/>
    <m/>
    <s v="Elephantfish"/>
    <n v="63"/>
    <n v="2"/>
    <n v="2"/>
  </r>
  <r>
    <x v="3"/>
    <d v="2021-09-11T00:00:00"/>
    <s v="Zone 4 - Horingbaai"/>
    <x v="247"/>
    <x v="197"/>
    <x v="158"/>
    <x v="0"/>
    <x v="12"/>
    <m/>
    <m/>
    <m/>
    <s v=""/>
    <s v=""/>
  </r>
  <r>
    <x v="3"/>
    <d v="2021-09-11T00:00:00"/>
    <s v="Zone 4 - Horingbaai"/>
    <x v="295"/>
    <x v="228"/>
    <x v="98"/>
    <x v="6"/>
    <x v="12"/>
    <s v="Kob"/>
    <m/>
    <n v="53"/>
    <n v="1.5"/>
    <n v="1.5"/>
  </r>
  <r>
    <x v="3"/>
    <d v="2021-09-11T00:00:00"/>
    <s v="Zone 4 - Horingbaai"/>
    <x v="296"/>
    <x v="229"/>
    <x v="98"/>
    <x v="5"/>
    <x v="12"/>
    <s v="Kob"/>
    <m/>
    <n v="40"/>
    <n v="0.7"/>
    <n v="0.7"/>
  </r>
  <r>
    <x v="3"/>
    <d v="2021-09-11T00:00:00"/>
    <s v="Zone 4 - Horingbaai"/>
    <x v="234"/>
    <x v="191"/>
    <x v="153"/>
    <x v="8"/>
    <x v="12"/>
    <s v="Kob"/>
    <m/>
    <n v="48"/>
    <n v="1.1000000000000001"/>
    <n v="1.1000000000000001"/>
  </r>
  <r>
    <x v="3"/>
    <d v="2021-09-11T00:00:00"/>
    <s v="Zone 4 - Horingbaai"/>
    <x v="235"/>
    <x v="31"/>
    <x v="18"/>
    <x v="8"/>
    <x v="12"/>
    <m/>
    <m/>
    <m/>
    <s v=""/>
    <s v=""/>
  </r>
  <r>
    <x v="3"/>
    <d v="2021-09-11T00:00:00"/>
    <s v="Zone 4 - Horingbaai"/>
    <x v="236"/>
    <x v="192"/>
    <x v="18"/>
    <x v="1"/>
    <x v="12"/>
    <m/>
    <m/>
    <m/>
    <s v=""/>
    <s v=""/>
  </r>
  <r>
    <x v="4"/>
    <d v="2020-02-22T00:00:00"/>
    <s v="Zone 5 - Mile 108"/>
    <x v="155"/>
    <x v="136"/>
    <x v="104"/>
    <x v="5"/>
    <x v="7"/>
    <m/>
    <m/>
    <m/>
    <s v=""/>
    <s v=""/>
  </r>
  <r>
    <x v="4"/>
    <d v="2020-02-22T00:00:00"/>
    <s v="Zone 5 - Mile 108"/>
    <x v="149"/>
    <x v="130"/>
    <x v="100"/>
    <x v="1"/>
    <x v="7"/>
    <m/>
    <s v="Green Eye Spurdog shark"/>
    <n v="57"/>
    <n v="0"/>
    <n v="0"/>
  </r>
  <r>
    <x v="4"/>
    <d v="2020-02-22T00:00:00"/>
    <s v="Zone 5 - Mile 108"/>
    <x v="149"/>
    <x v="130"/>
    <x v="100"/>
    <x v="1"/>
    <x v="7"/>
    <m/>
    <s v="Shark Soupfin"/>
    <n v="61"/>
    <n v="3.4"/>
    <n v="3.4"/>
  </r>
  <r>
    <x v="4"/>
    <d v="2020-02-22T00:00:00"/>
    <s v="Zone 5 - Mile 108"/>
    <x v="149"/>
    <x v="130"/>
    <x v="100"/>
    <x v="1"/>
    <x v="7"/>
    <m/>
    <s v="Shark Hound Smooth"/>
    <n v="98"/>
    <n v="3.4"/>
    <n v="3.4"/>
  </r>
  <r>
    <x v="4"/>
    <d v="2020-02-22T00:00:00"/>
    <s v="Zone 5 - Mile 108"/>
    <x v="156"/>
    <x v="137"/>
    <x v="10"/>
    <x v="5"/>
    <x v="7"/>
    <m/>
    <s v="Shark Spotted Gully"/>
    <n v="82"/>
    <n v="2.2000000000000002"/>
    <n v="2.2000000000000002"/>
  </r>
  <r>
    <x v="4"/>
    <d v="2020-02-22T00:00:00"/>
    <s v="Zone 5 - Mile 108"/>
    <x v="156"/>
    <x v="137"/>
    <x v="10"/>
    <x v="5"/>
    <x v="7"/>
    <m/>
    <s v="Shark Hound Smooth"/>
    <n v="74"/>
    <n v="1.3"/>
    <n v="1.3"/>
  </r>
  <r>
    <x v="4"/>
    <d v="2020-02-22T00:00:00"/>
    <s v="Zone 5 - Mile 108"/>
    <x v="146"/>
    <x v="128"/>
    <x v="97"/>
    <x v="5"/>
    <x v="7"/>
    <m/>
    <s v="Shark Hound Smooth"/>
    <n v="85"/>
    <n v="2.1"/>
    <n v="2.1"/>
  </r>
  <r>
    <x v="4"/>
    <d v="2020-02-22T00:00:00"/>
    <s v="Zone 5 - Mile 108"/>
    <x v="146"/>
    <x v="128"/>
    <x v="97"/>
    <x v="5"/>
    <x v="7"/>
    <m/>
    <s v="Shark Hound Smooth"/>
    <n v="89"/>
    <n v="2.5"/>
    <n v="2.5"/>
  </r>
  <r>
    <x v="4"/>
    <d v="2020-02-22T00:00:00"/>
    <s v="Zone 5 - Mile 108"/>
    <x v="146"/>
    <x v="128"/>
    <x v="97"/>
    <x v="5"/>
    <x v="7"/>
    <m/>
    <s v="Shark Copper (Male)"/>
    <n v="185"/>
    <n v="84.2"/>
    <n v="84.2"/>
  </r>
  <r>
    <x v="4"/>
    <d v="2020-02-22T00:00:00"/>
    <s v="Zone 5 - Mile 108"/>
    <x v="157"/>
    <x v="9"/>
    <x v="105"/>
    <x v="5"/>
    <x v="7"/>
    <m/>
    <s v="Shark Hound Smooth"/>
    <n v="131"/>
    <n v="9.5"/>
    <n v="9.5"/>
  </r>
  <r>
    <x v="4"/>
    <d v="2020-02-22T00:00:00"/>
    <s v="Zone 5 - Mile 108"/>
    <x v="350"/>
    <x v="208"/>
    <x v="147"/>
    <x v="7"/>
    <x v="16"/>
    <m/>
    <s v="Shark Hound Smooth"/>
    <n v="95"/>
    <n v="3.1"/>
    <n v="3.1"/>
  </r>
  <r>
    <x v="4"/>
    <d v="2020-02-22T00:00:00"/>
    <s v="Zone 5 - Mile 108"/>
    <x v="154"/>
    <x v="135"/>
    <x v="103"/>
    <x v="5"/>
    <x v="7"/>
    <m/>
    <s v="Shark Soupfin"/>
    <n v="82"/>
    <n v="6.7"/>
    <n v="6.7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120"/>
    <n v="7"/>
    <n v="7"/>
  </r>
  <r>
    <x v="4"/>
    <d v="2020-02-22T00:00:00"/>
    <s v="Zone 5 - Mile 108"/>
    <x v="154"/>
    <x v="135"/>
    <x v="103"/>
    <x v="5"/>
    <x v="7"/>
    <m/>
    <s v="Shark Hound Smooth"/>
    <n v="92"/>
    <n v="2.8"/>
    <n v="2.8"/>
  </r>
  <r>
    <x v="4"/>
    <d v="2020-02-22T00:00:00"/>
    <s v="Zone 5 - Mile 108"/>
    <x v="154"/>
    <x v="135"/>
    <x v="103"/>
    <x v="5"/>
    <x v="7"/>
    <m/>
    <s v="Shark Soupfin"/>
    <n v="63"/>
    <n v="3.7"/>
    <n v="3.7"/>
  </r>
  <r>
    <x v="4"/>
    <d v="2020-02-22T00:00:00"/>
    <s v="Zone 5 - Mile 108"/>
    <x v="154"/>
    <x v="135"/>
    <x v="103"/>
    <x v="5"/>
    <x v="7"/>
    <m/>
    <s v="Shark Hound Smooth"/>
    <n v="102"/>
    <n v="4"/>
    <n v="4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67"/>
    <n v="0"/>
    <n v="0"/>
  </r>
  <r>
    <x v="4"/>
    <d v="2020-02-22T00:00:00"/>
    <s v="Zone 5 - Mile 108"/>
    <x v="154"/>
    <x v="135"/>
    <x v="103"/>
    <x v="5"/>
    <x v="7"/>
    <m/>
    <s v="Shark Hound Smooth"/>
    <n v="77"/>
    <n v="1.5"/>
    <n v="1.5"/>
  </r>
  <r>
    <x v="4"/>
    <d v="2020-02-22T00:00:00"/>
    <s v="Zone 5 - Mile 108"/>
    <x v="154"/>
    <x v="135"/>
    <x v="103"/>
    <x v="5"/>
    <x v="7"/>
    <m/>
    <s v="Shark Hound Smooth"/>
    <n v="97"/>
    <n v="3.3"/>
    <n v="3.3"/>
  </r>
  <r>
    <x v="4"/>
    <d v="2020-02-22T00:00:00"/>
    <s v="Zone 5 - Mile 108"/>
    <x v="152"/>
    <x v="133"/>
    <x v="103"/>
    <x v="0"/>
    <x v="7"/>
    <m/>
    <m/>
    <m/>
    <s v=""/>
    <s v=""/>
  </r>
  <r>
    <x v="4"/>
    <d v="2020-02-22T00:00:00"/>
    <s v="Zone 5 - Mile 108"/>
    <x v="153"/>
    <x v="134"/>
    <x v="103"/>
    <x v="0"/>
    <x v="7"/>
    <m/>
    <s v="Shark Spotted Gully"/>
    <n v="120"/>
    <n v="8.1"/>
    <n v="8.1"/>
  </r>
  <r>
    <x v="4"/>
    <d v="2020-02-22T00:00:00"/>
    <s v="Zone 5 - Mile 108"/>
    <x v="153"/>
    <x v="134"/>
    <x v="103"/>
    <x v="0"/>
    <x v="7"/>
    <m/>
    <s v="Shark Hound Smooth"/>
    <n v="66"/>
    <n v="0"/>
    <n v="0"/>
  </r>
  <r>
    <x v="4"/>
    <d v="2020-02-22T00:00:00"/>
    <s v="Zone 5 - Mile 108"/>
    <x v="163"/>
    <x v="142"/>
    <x v="110"/>
    <x v="8"/>
    <x v="7"/>
    <m/>
    <s v="Shark Spotted Gully"/>
    <n v="113"/>
    <n v="6.6"/>
    <n v="6.6"/>
  </r>
  <r>
    <x v="4"/>
    <d v="2020-02-22T00:00:00"/>
    <s v="Zone 5 - Mile 108"/>
    <x v="163"/>
    <x v="142"/>
    <x v="110"/>
    <x v="8"/>
    <x v="7"/>
    <m/>
    <s v="Elephantfish"/>
    <n v="66"/>
    <n v="2.2999999999999998"/>
    <n v="2.2999999999999998"/>
  </r>
  <r>
    <x v="4"/>
    <d v="2020-02-22T00:00:00"/>
    <s v="Zone 5 - Mile 108"/>
    <x v="163"/>
    <x v="142"/>
    <x v="110"/>
    <x v="8"/>
    <x v="7"/>
    <m/>
    <s v="Elephantfish"/>
    <n v="70"/>
    <n v="2.7"/>
    <n v="2.7"/>
  </r>
  <r>
    <x v="4"/>
    <d v="2020-02-22T00:00:00"/>
    <s v="Zone 5 - Mile 108"/>
    <x v="163"/>
    <x v="142"/>
    <x v="110"/>
    <x v="8"/>
    <x v="7"/>
    <m/>
    <s v="Elephantfish"/>
    <n v="75"/>
    <n v="3.4"/>
    <n v="3.4"/>
  </r>
  <r>
    <x v="4"/>
    <d v="2020-02-22T00:00:00"/>
    <s v="Zone 5 - Mile 108"/>
    <x v="327"/>
    <x v="248"/>
    <x v="199"/>
    <x v="4"/>
    <x v="7"/>
    <m/>
    <s v="Shark Spotted Gully"/>
    <n v="143"/>
    <n v="14.8"/>
    <n v="14.8"/>
  </r>
  <r>
    <x v="4"/>
    <d v="2020-02-22T00:00:00"/>
    <s v="Zone 5 - Mile 108"/>
    <x v="162"/>
    <x v="141"/>
    <x v="110"/>
    <x v="10"/>
    <x v="7"/>
    <m/>
    <m/>
    <m/>
    <s v=""/>
    <s v=""/>
  </r>
  <r>
    <x v="4"/>
    <d v="2020-02-22T00:00:00"/>
    <s v="Zone 5 - Mile 108"/>
    <x v="147"/>
    <x v="129"/>
    <x v="98"/>
    <x v="1"/>
    <x v="7"/>
    <m/>
    <s v="Shark Hound Smooth"/>
    <n v="74"/>
    <n v="1.3"/>
    <n v="1.3"/>
  </r>
  <r>
    <x v="4"/>
    <d v="2020-02-22T00:00:00"/>
    <s v="Zone 5 - Mile 108"/>
    <x v="326"/>
    <x v="247"/>
    <x v="199"/>
    <x v="4"/>
    <x v="7"/>
    <m/>
    <m/>
    <m/>
    <s v=""/>
    <s v=""/>
  </r>
  <r>
    <x v="4"/>
    <d v="2020-02-22T00:00:00"/>
    <s v="Zone 5 - Mile 108"/>
    <x v="161"/>
    <x v="140"/>
    <x v="109"/>
    <x v="5"/>
    <x v="7"/>
    <m/>
    <s v="Shark Hound Smooth"/>
    <n v="83"/>
    <n v="1.9"/>
    <n v="1.9"/>
  </r>
  <r>
    <x v="4"/>
    <d v="2020-02-22T00:00:00"/>
    <s v="Zone 5 - Mile 108"/>
    <x v="161"/>
    <x v="140"/>
    <x v="109"/>
    <x v="5"/>
    <x v="7"/>
    <m/>
    <s v="Shark Spotted Gully"/>
    <n v="115"/>
    <n v="7"/>
    <n v="7"/>
  </r>
  <r>
    <x v="4"/>
    <d v="2020-02-22T00:00:00"/>
    <s v="Zone 5 - Mile 108"/>
    <x v="148"/>
    <x v="9"/>
    <x v="99"/>
    <x v="1"/>
    <x v="7"/>
    <m/>
    <s v="Guitarfish - Lesser"/>
    <n v="88"/>
    <n v="2.5"/>
    <n v="2.5"/>
  </r>
  <r>
    <x v="4"/>
    <d v="2020-02-22T00:00:00"/>
    <s v="Zone 5 - Mile 108"/>
    <x v="328"/>
    <x v="110"/>
    <x v="158"/>
    <x v="1"/>
    <x v="7"/>
    <m/>
    <s v="Shark Hound Smooth"/>
    <n v="92"/>
    <n v="2.8"/>
    <n v="2.8"/>
  </r>
  <r>
    <x v="4"/>
    <d v="2020-02-22T00:00:00"/>
    <s v="Zone 5 - Mile 108"/>
    <x v="64"/>
    <x v="57"/>
    <x v="44"/>
    <x v="0"/>
    <x v="4"/>
    <m/>
    <m/>
    <m/>
    <s v=""/>
    <s v=""/>
  </r>
  <r>
    <x v="4"/>
    <d v="2020-02-22T00:00:00"/>
    <s v="Zone 5 - Mile 108"/>
    <x v="67"/>
    <x v="60"/>
    <x v="44"/>
    <x v="5"/>
    <x v="4"/>
    <m/>
    <m/>
    <m/>
    <s v=""/>
    <s v=""/>
  </r>
  <r>
    <x v="4"/>
    <d v="2020-02-22T00:00:00"/>
    <s v="Zone 5 - Mile 108"/>
    <x v="68"/>
    <x v="27"/>
    <x v="41"/>
    <x v="8"/>
    <x v="4"/>
    <m/>
    <m/>
    <m/>
    <s v=""/>
    <s v=""/>
  </r>
  <r>
    <x v="4"/>
    <d v="2020-02-22T00:00:00"/>
    <s v="Zone 5 - Mile 108"/>
    <x v="55"/>
    <x v="49"/>
    <x v="40"/>
    <x v="2"/>
    <x v="4"/>
    <m/>
    <s v="Ray Bull / Eagle"/>
    <n v="49"/>
    <n v="2.1"/>
    <n v="2.1"/>
  </r>
  <r>
    <x v="4"/>
    <d v="2020-02-22T00:00:00"/>
    <s v="Zone 5 - Mile 108"/>
    <x v="55"/>
    <x v="49"/>
    <x v="40"/>
    <x v="2"/>
    <x v="4"/>
    <m/>
    <s v="Elephantfish"/>
    <n v="72"/>
    <n v="3"/>
    <n v="3"/>
  </r>
  <r>
    <x v="4"/>
    <d v="2020-02-22T00:00:00"/>
    <s v="Zone 5 - Mile 108"/>
    <x v="55"/>
    <x v="49"/>
    <x v="40"/>
    <x v="2"/>
    <x v="4"/>
    <m/>
    <s v="Elephantfish"/>
    <n v="89"/>
    <n v="5.6"/>
    <n v="5.6"/>
  </r>
  <r>
    <x v="4"/>
    <d v="2020-02-22T00:00:00"/>
    <s v="Zone 5 - Mile 108"/>
    <x v="55"/>
    <x v="49"/>
    <x v="40"/>
    <x v="2"/>
    <x v="4"/>
    <s v="Galjoen"/>
    <m/>
    <n v="37"/>
    <n v="0.9"/>
    <n v="0.9"/>
  </r>
  <r>
    <x v="4"/>
    <d v="2020-02-22T00:00:00"/>
    <s v="Zone 5 - Mile 108"/>
    <x v="55"/>
    <x v="49"/>
    <x v="40"/>
    <x v="2"/>
    <x v="4"/>
    <s v="Blacktail"/>
    <m/>
    <n v="36"/>
    <n v="1.5"/>
    <n v="1.5"/>
  </r>
  <r>
    <x v="4"/>
    <d v="2020-02-22T00:00:00"/>
    <s v="Zone 5 - Mile 108"/>
    <x v="57"/>
    <x v="52"/>
    <x v="40"/>
    <x v="8"/>
    <x v="4"/>
    <s v="Galjoen"/>
    <m/>
    <n v="36"/>
    <n v="0.9"/>
    <n v="0.9"/>
  </r>
  <r>
    <x v="4"/>
    <d v="2020-02-22T00:00:00"/>
    <s v="Zone 5 - Mile 108"/>
    <x v="57"/>
    <x v="52"/>
    <x v="40"/>
    <x v="8"/>
    <x v="4"/>
    <s v="Blacktail"/>
    <m/>
    <n v="35"/>
    <n v="1.3"/>
    <n v="1.3"/>
  </r>
  <r>
    <x v="4"/>
    <d v="2020-02-22T00:00:00"/>
    <s v="Zone 5 - Mile 108"/>
    <x v="62"/>
    <x v="49"/>
    <x v="42"/>
    <x v="1"/>
    <x v="4"/>
    <m/>
    <s v="Ray Bull / Eagle"/>
    <n v="87"/>
    <n v="12.1"/>
    <n v="12.1"/>
  </r>
  <r>
    <x v="4"/>
    <d v="2020-02-22T00:00:00"/>
    <s v="Zone 5 - Mile 108"/>
    <x v="62"/>
    <x v="49"/>
    <x v="42"/>
    <x v="1"/>
    <x v="4"/>
    <m/>
    <s v="Ray Blue (Male)"/>
    <n v="55"/>
    <n v="5.4"/>
    <n v="5.4"/>
  </r>
  <r>
    <x v="4"/>
    <d v="2020-02-22T00:00:00"/>
    <s v="Zone 5 - Mile 108"/>
    <x v="62"/>
    <x v="49"/>
    <x v="42"/>
    <x v="1"/>
    <x v="4"/>
    <m/>
    <s v="Guitarfish - Lesser"/>
    <n v="72"/>
    <n v="1.3"/>
    <n v="1.3"/>
  </r>
  <r>
    <x v="4"/>
    <d v="2020-02-22T00:00:00"/>
    <s v="Zone 5 - Mile 108"/>
    <x v="59"/>
    <x v="31"/>
    <x v="42"/>
    <x v="1"/>
    <x v="4"/>
    <m/>
    <s v="Guitarfish - Lesser"/>
    <n v="89"/>
    <n v="2.6"/>
    <n v="2.6"/>
  </r>
  <r>
    <x v="4"/>
    <d v="2020-02-22T00:00:00"/>
    <s v="Zone 5 - Mile 108"/>
    <x v="59"/>
    <x v="31"/>
    <x v="42"/>
    <x v="1"/>
    <x v="4"/>
    <m/>
    <s v="Guitarfish - Lesser"/>
    <n v="71"/>
    <n v="1.3"/>
    <n v="1.3"/>
  </r>
  <r>
    <x v="4"/>
    <d v="2020-02-22T00:00:00"/>
    <s v="Zone 5 - Mile 108"/>
    <x v="59"/>
    <x v="31"/>
    <x v="42"/>
    <x v="1"/>
    <x v="4"/>
    <m/>
    <s v="Elephantfish"/>
    <n v="83"/>
    <n v="4.5999999999999996"/>
    <n v="4.5999999999999996"/>
  </r>
  <r>
    <x v="4"/>
    <d v="2020-02-22T00:00:00"/>
    <s v="Zone 5 - Mile 108"/>
    <x v="59"/>
    <x v="31"/>
    <x v="42"/>
    <x v="1"/>
    <x v="4"/>
    <m/>
    <s v="Elephantfish"/>
    <n v="66"/>
    <n v="2.2999999999999998"/>
    <n v="2.2999999999999998"/>
  </r>
  <r>
    <x v="4"/>
    <d v="2020-02-22T00:00:00"/>
    <s v="Zone 5 - Mile 108"/>
    <x v="271"/>
    <x v="212"/>
    <x v="40"/>
    <x v="2"/>
    <x v="4"/>
    <m/>
    <m/>
    <m/>
    <s v=""/>
    <s v=""/>
  </r>
  <r>
    <x v="4"/>
    <d v="2020-02-22T00:00:00"/>
    <s v="Zone 5 - Mile 108"/>
    <x v="74"/>
    <x v="66"/>
    <x v="37"/>
    <x v="0"/>
    <x v="4"/>
    <m/>
    <s v="Elephantfish"/>
    <n v="86"/>
    <n v="5.0999999999999996"/>
    <n v="5.0999999999999996"/>
  </r>
  <r>
    <x v="4"/>
    <d v="2020-02-22T00:00:00"/>
    <s v="Zone 5 - Mile 108"/>
    <x v="72"/>
    <x v="64"/>
    <x v="37"/>
    <x v="1"/>
    <x v="4"/>
    <s v="Shad"/>
    <m/>
    <n v="52"/>
    <n v="1.9"/>
    <n v="1.9"/>
  </r>
  <r>
    <x v="4"/>
    <d v="2020-02-22T00:00:00"/>
    <s v="Zone 5 - Mile 108"/>
    <x v="351"/>
    <x v="261"/>
    <x v="211"/>
    <x v="5"/>
    <x v="4"/>
    <s v="Galjoen"/>
    <m/>
    <n v="32"/>
    <n v="0.6"/>
    <n v="0.6"/>
  </r>
  <r>
    <x v="4"/>
    <d v="2020-02-22T00:00:00"/>
    <s v="Zone 5 - Mile 108"/>
    <x v="61"/>
    <x v="55"/>
    <x v="43"/>
    <x v="1"/>
    <x v="4"/>
    <m/>
    <s v="Shark Spotted Gully"/>
    <n v="155"/>
    <n v="19.5"/>
    <n v="19.5"/>
  </r>
  <r>
    <x v="4"/>
    <d v="2020-02-22T00:00:00"/>
    <s v="Zone 5 - Mile 108"/>
    <x v="61"/>
    <x v="55"/>
    <x v="43"/>
    <x v="1"/>
    <x v="4"/>
    <s v="Blacktail"/>
    <m/>
    <n v="31"/>
    <n v="0.9"/>
    <n v="0.9"/>
  </r>
  <r>
    <x v="4"/>
    <d v="2020-02-22T00:00:00"/>
    <s v="Zone 5 - Mile 108"/>
    <x v="60"/>
    <x v="54"/>
    <x v="43"/>
    <x v="1"/>
    <x v="4"/>
    <m/>
    <m/>
    <m/>
    <s v=""/>
    <s v=""/>
  </r>
  <r>
    <x v="4"/>
    <d v="2020-02-22T00:00:00"/>
    <s v="Zone 5 - Mile 108"/>
    <x v="352"/>
    <x v="262"/>
    <x v="212"/>
    <x v="3"/>
    <x v="4"/>
    <m/>
    <s v="Elephantfish"/>
    <n v="82"/>
    <n v="4.4000000000000004"/>
    <n v="4.4000000000000004"/>
  </r>
  <r>
    <x v="4"/>
    <d v="2020-02-22T00:00:00"/>
    <s v="Zone 5 - Mile 108"/>
    <x v="352"/>
    <x v="262"/>
    <x v="212"/>
    <x v="3"/>
    <x v="4"/>
    <s v="Kob"/>
    <m/>
    <n v="45"/>
    <n v="0.9"/>
    <n v="0.9"/>
  </r>
  <r>
    <x v="4"/>
    <d v="2020-02-22T00:00:00"/>
    <s v="Zone 5 - Mile 108"/>
    <x v="352"/>
    <x v="262"/>
    <x v="212"/>
    <x v="3"/>
    <x v="4"/>
    <s v="Garrick"/>
    <m/>
    <n v="30"/>
    <n v="0"/>
    <n v="0"/>
  </r>
  <r>
    <x v="4"/>
    <d v="2020-02-22T00:00:00"/>
    <s v="Zone 5 - Mile 108"/>
    <x v="352"/>
    <x v="262"/>
    <x v="212"/>
    <x v="3"/>
    <x v="4"/>
    <s v="Kob"/>
    <m/>
    <n v="41"/>
    <n v="0.7"/>
    <n v="0.7"/>
  </r>
  <r>
    <x v="4"/>
    <d v="2020-02-22T00:00:00"/>
    <s v="Zone 5 - Mile 108"/>
    <x v="63"/>
    <x v="56"/>
    <x v="43"/>
    <x v="8"/>
    <x v="4"/>
    <m/>
    <m/>
    <m/>
    <s v=""/>
    <s v=""/>
  </r>
  <r>
    <x v="4"/>
    <d v="2020-02-22T00:00:00"/>
    <s v="Zone 5 - Mile 108"/>
    <x v="353"/>
    <x v="24"/>
    <x v="213"/>
    <x v="1"/>
    <x v="17"/>
    <m/>
    <m/>
    <m/>
    <s v=""/>
    <s v=""/>
  </r>
  <r>
    <x v="4"/>
    <d v="2020-02-22T00:00:00"/>
    <s v="Zone 5 - Mile 108"/>
    <x v="66"/>
    <x v="59"/>
    <x v="46"/>
    <x v="1"/>
    <x v="4"/>
    <m/>
    <s v="Green Eye Spurdog shark"/>
    <n v="53"/>
    <n v="0"/>
    <n v="0"/>
  </r>
  <r>
    <x v="4"/>
    <d v="2020-02-22T00:00:00"/>
    <s v="Zone 5 - Mile 108"/>
    <x v="70"/>
    <x v="62"/>
    <x v="44"/>
    <x v="4"/>
    <x v="4"/>
    <m/>
    <s v="Shark Spotted Gully"/>
    <n v="123"/>
    <n v="8.8000000000000007"/>
    <n v="8.8000000000000007"/>
  </r>
  <r>
    <x v="4"/>
    <d v="2020-02-22T00:00:00"/>
    <s v="Zone 5 - Mile 108"/>
    <x v="70"/>
    <x v="62"/>
    <x v="44"/>
    <x v="4"/>
    <x v="4"/>
    <m/>
    <s v="Shark Spotted Gully"/>
    <n v="120"/>
    <n v="8.1"/>
    <n v="8.1"/>
  </r>
  <r>
    <x v="4"/>
    <d v="2020-02-22T00:00:00"/>
    <s v="Zone 5 - Mile 108"/>
    <x v="346"/>
    <x v="121"/>
    <x v="183"/>
    <x v="1"/>
    <x v="4"/>
    <m/>
    <m/>
    <m/>
    <s v=""/>
    <s v=""/>
  </r>
  <r>
    <x v="4"/>
    <d v="2020-02-22T00:00:00"/>
    <s v="Zone 5 - Mile 108"/>
    <x v="69"/>
    <x v="61"/>
    <x v="47"/>
    <x v="1"/>
    <x v="4"/>
    <m/>
    <s v="Shark Spotted Gully"/>
    <n v="108"/>
    <n v="5.6"/>
    <n v="5.6"/>
  </r>
  <r>
    <x v="4"/>
    <d v="2020-02-22T00:00:00"/>
    <s v="Zone 5 - Mile 108"/>
    <x v="69"/>
    <x v="61"/>
    <x v="47"/>
    <x v="1"/>
    <x v="4"/>
    <m/>
    <s v="Shark Spotted Gully"/>
    <n v="76"/>
    <n v="1.7"/>
    <n v="1.7"/>
  </r>
  <r>
    <x v="4"/>
    <d v="2020-02-22T00:00:00"/>
    <s v="Zone 5 - Mile 108"/>
    <x v="53"/>
    <x v="49"/>
    <x v="39"/>
    <x v="1"/>
    <x v="4"/>
    <m/>
    <s v="Shark Spotted Gully"/>
    <n v="82"/>
    <n v="2.2000000000000002"/>
    <n v="2.2000000000000002"/>
  </r>
  <r>
    <x v="4"/>
    <d v="2020-02-22T00:00:00"/>
    <s v="Zone 5 - Mile 108"/>
    <x v="53"/>
    <x v="49"/>
    <x v="39"/>
    <x v="1"/>
    <x v="4"/>
    <s v="Kob"/>
    <m/>
    <n v="85"/>
    <n v="6.4"/>
    <n v="6.4"/>
  </r>
  <r>
    <x v="4"/>
    <d v="2020-02-22T00:00:00"/>
    <s v="Zone 5 - Mile 108"/>
    <x v="354"/>
    <x v="263"/>
    <x v="214"/>
    <x v="5"/>
    <x v="4"/>
    <s v="Kob"/>
    <m/>
    <n v="43"/>
    <n v="0.8"/>
    <n v="0.8"/>
  </r>
  <r>
    <x v="4"/>
    <d v="2020-02-22T00:00:00"/>
    <s v="Zone 5 - Mile 108"/>
    <x v="56"/>
    <x v="51"/>
    <x v="41"/>
    <x v="2"/>
    <x v="4"/>
    <m/>
    <s v="Elephantfish"/>
    <n v="90"/>
    <n v="5.8"/>
    <n v="5.8"/>
  </r>
  <r>
    <x v="4"/>
    <d v="2020-02-22T00:00:00"/>
    <s v="Zone 5 - Mile 108"/>
    <x v="58"/>
    <x v="53"/>
    <x v="41"/>
    <x v="4"/>
    <x v="4"/>
    <m/>
    <s v="Elephantfish"/>
    <n v="88"/>
    <n v="5.4"/>
    <n v="5.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71"/>
    <x v="63"/>
    <x v="48"/>
    <x v="1"/>
    <x v="4"/>
    <m/>
    <s v="Elephantfish"/>
    <n v="75"/>
    <n v="3.4"/>
    <n v="3.4"/>
  </r>
  <r>
    <x v="4"/>
    <d v="2020-02-22T00:00:00"/>
    <s v="Zone 5 - Mile 108"/>
    <x v="9"/>
    <x v="9"/>
    <x v="2"/>
    <x v="1"/>
    <x v="0"/>
    <m/>
    <s v="Elephantfish"/>
    <n v="59"/>
    <n v="1.6"/>
    <n v="1.6"/>
  </r>
  <r>
    <x v="4"/>
    <d v="2020-02-22T00:00:00"/>
    <s v="Zone 5 - Mile 108"/>
    <x v="9"/>
    <x v="9"/>
    <x v="2"/>
    <x v="1"/>
    <x v="0"/>
    <m/>
    <s v="Shark Cow / Sevengill"/>
    <n v="161"/>
    <n v="57.2"/>
    <n v="57.2"/>
  </r>
  <r>
    <x v="4"/>
    <d v="2020-02-22T00:00:00"/>
    <s v="Zone 5 - Mile 108"/>
    <x v="9"/>
    <x v="9"/>
    <x v="2"/>
    <x v="1"/>
    <x v="0"/>
    <m/>
    <s v="Shark Hound Smooth"/>
    <n v="78"/>
    <n v="1.5"/>
    <n v="1.5"/>
  </r>
  <r>
    <x v="4"/>
    <d v="2020-02-22T00:00:00"/>
    <s v="Zone 5 - Mile 108"/>
    <x v="7"/>
    <x v="7"/>
    <x v="5"/>
    <x v="5"/>
    <x v="0"/>
    <m/>
    <s v="Shark Spotted Gully"/>
    <n v="157"/>
    <n v="20.399999999999999"/>
    <n v="20.399999999999999"/>
  </r>
  <r>
    <x v="4"/>
    <d v="2020-02-22T00:00:00"/>
    <s v="Zone 5 - Mile 108"/>
    <x v="1"/>
    <x v="1"/>
    <x v="0"/>
    <x v="1"/>
    <x v="0"/>
    <m/>
    <m/>
    <m/>
    <s v=""/>
    <s v=""/>
  </r>
  <r>
    <x v="4"/>
    <d v="2020-02-22T00:00:00"/>
    <s v="Zone 5 - Mile 108"/>
    <x v="355"/>
    <x v="232"/>
    <x v="165"/>
    <x v="7"/>
    <x v="18"/>
    <m/>
    <s v="Shark Soupfin"/>
    <n v="74"/>
    <n v="5.3"/>
    <n v="5.3"/>
  </r>
  <r>
    <x v="4"/>
    <d v="2020-02-22T00:00:00"/>
    <s v="Zone 5 - Mile 108"/>
    <x v="355"/>
    <x v="232"/>
    <x v="165"/>
    <x v="7"/>
    <x v="18"/>
    <m/>
    <s v="Shark Hound Smooth"/>
    <n v="74"/>
    <n v="1.3"/>
    <n v="1.3"/>
  </r>
  <r>
    <x v="4"/>
    <d v="2020-02-22T00:00:00"/>
    <s v="Zone 5 - Mile 108"/>
    <x v="6"/>
    <x v="6"/>
    <x v="4"/>
    <x v="2"/>
    <x v="0"/>
    <m/>
    <s v="Shark Spotted Gully"/>
    <n v="143"/>
    <n v="14.8"/>
    <n v="14.8"/>
  </r>
  <r>
    <x v="4"/>
    <d v="2020-02-22T00:00:00"/>
    <s v="Zone 5 - Mile 108"/>
    <x v="6"/>
    <x v="6"/>
    <x v="4"/>
    <x v="2"/>
    <x v="0"/>
    <m/>
    <s v="Shark Cow / Sevengill"/>
    <n v="132"/>
    <n v="29.8"/>
    <n v="29.8"/>
  </r>
  <r>
    <x v="4"/>
    <d v="2020-02-22T00:00:00"/>
    <s v="Zone 5 - Mile 108"/>
    <x v="6"/>
    <x v="6"/>
    <x v="4"/>
    <x v="2"/>
    <x v="0"/>
    <m/>
    <s v="Shark Hound Smooth"/>
    <n v="81"/>
    <n v="1.8"/>
    <n v="1.8"/>
  </r>
  <r>
    <x v="4"/>
    <d v="2020-02-22T00:00:00"/>
    <s v="Zone 5 - Mile 108"/>
    <x v="18"/>
    <x v="17"/>
    <x v="4"/>
    <x v="7"/>
    <x v="0"/>
    <m/>
    <s v="Shark Hound Smooth"/>
    <n v="103"/>
    <n v="4.0999999999999996"/>
    <n v="4.0999999999999996"/>
  </r>
  <r>
    <x v="4"/>
    <d v="2020-02-22T00:00:00"/>
    <s v="Zone 5 - Mile 108"/>
    <x v="18"/>
    <x v="17"/>
    <x v="4"/>
    <x v="7"/>
    <x v="0"/>
    <m/>
    <s v="Shark Cow / Sevengill"/>
    <n v="127"/>
    <n v="26.3"/>
    <n v="26.3"/>
  </r>
  <r>
    <x v="4"/>
    <d v="2020-02-22T00:00:00"/>
    <s v="Zone 5 - Mile 108"/>
    <x v="18"/>
    <x v="17"/>
    <x v="4"/>
    <x v="7"/>
    <x v="0"/>
    <m/>
    <s v="Shark Spotted Gully"/>
    <n v="140"/>
    <n v="13.7"/>
    <n v="13.7"/>
  </r>
  <r>
    <x v="4"/>
    <d v="2020-02-22T00:00:00"/>
    <s v="Zone 5 - Mile 108"/>
    <x v="18"/>
    <x v="17"/>
    <x v="4"/>
    <x v="7"/>
    <x v="0"/>
    <m/>
    <s v="Shark Hound Smooth"/>
    <n v="65"/>
    <n v="0"/>
    <n v="0"/>
  </r>
  <r>
    <x v="4"/>
    <d v="2020-02-22T00:00:00"/>
    <s v="Zone 5 - Mile 108"/>
    <x v="18"/>
    <x v="17"/>
    <x v="4"/>
    <x v="7"/>
    <x v="0"/>
    <m/>
    <s v="Shark Spotted Gully"/>
    <n v="72"/>
    <n v="1.4"/>
    <n v="1.4"/>
  </r>
  <r>
    <x v="4"/>
    <d v="2020-02-22T00:00:00"/>
    <s v="Zone 5 - Mile 108"/>
    <x v="20"/>
    <x v="19"/>
    <x v="8"/>
    <x v="5"/>
    <x v="0"/>
    <m/>
    <s v="Shark Spotted Gully"/>
    <n v="141"/>
    <n v="14.1"/>
    <n v="14.1"/>
  </r>
  <r>
    <x v="4"/>
    <d v="2020-02-22T00:00:00"/>
    <s v="Zone 5 - Mile 108"/>
    <x v="20"/>
    <x v="19"/>
    <x v="8"/>
    <x v="5"/>
    <x v="0"/>
    <m/>
    <s v="Shark Cow / Sevengill"/>
    <n v="135"/>
    <n v="32.1"/>
    <n v="32.1"/>
  </r>
  <r>
    <x v="4"/>
    <d v="2020-02-22T00:00:00"/>
    <s v="Zone 5 - Mile 108"/>
    <x v="20"/>
    <x v="19"/>
    <x v="8"/>
    <x v="5"/>
    <x v="0"/>
    <m/>
    <s v="Shark Hound Smooth"/>
    <n v="87"/>
    <n v="2.2999999999999998"/>
    <n v="2.2999999999999998"/>
  </r>
  <r>
    <x v="4"/>
    <d v="2020-02-22T00:00:00"/>
    <s v="Zone 5 - Mile 108"/>
    <x v="14"/>
    <x v="13"/>
    <x v="9"/>
    <x v="8"/>
    <x v="0"/>
    <m/>
    <m/>
    <m/>
    <s v=""/>
    <s v=""/>
  </r>
  <r>
    <x v="4"/>
    <d v="2020-02-22T00:00:00"/>
    <s v="Zone 5 - Mile 108"/>
    <x v="13"/>
    <x v="12"/>
    <x v="8"/>
    <x v="2"/>
    <x v="0"/>
    <m/>
    <s v="Shark Copper (Female)"/>
    <n v="145"/>
    <n v="41.1"/>
    <n v="41.1"/>
  </r>
  <r>
    <x v="4"/>
    <d v="2020-02-22T00:00:00"/>
    <s v="Zone 5 - Mile 108"/>
    <x v="17"/>
    <x v="16"/>
    <x v="11"/>
    <x v="5"/>
    <x v="0"/>
    <m/>
    <s v="Catfish - Sea Black"/>
    <n v="40"/>
    <n v="1"/>
    <n v="1"/>
  </r>
  <r>
    <x v="4"/>
    <d v="2020-02-22T00:00:00"/>
    <s v="Zone 5 - Mile 108"/>
    <x v="15"/>
    <x v="14"/>
    <x v="10"/>
    <x v="2"/>
    <x v="0"/>
    <m/>
    <s v="Shark Spotted Gully"/>
    <n v="89"/>
    <n v="2.9"/>
    <n v="2.9"/>
  </r>
  <r>
    <x v="4"/>
    <d v="2020-02-22T00:00:00"/>
    <s v="Zone 5 - Mile 108"/>
    <x v="19"/>
    <x v="18"/>
    <x v="12"/>
    <x v="2"/>
    <x v="0"/>
    <m/>
    <m/>
    <m/>
    <s v=""/>
    <s v=""/>
  </r>
  <r>
    <x v="4"/>
    <d v="2020-02-22T00:00:00"/>
    <s v="Zone 5 - Mile 108"/>
    <x v="122"/>
    <x v="108"/>
    <x v="80"/>
    <x v="1"/>
    <x v="3"/>
    <m/>
    <s v="Shark Spotted Gully"/>
    <n v="82"/>
    <n v="2.2000000000000002"/>
    <n v="2.2000000000000002"/>
  </r>
  <r>
    <x v="4"/>
    <d v="2020-02-22T00:00:00"/>
    <s v="Zone 5 - Mile 108"/>
    <x v="122"/>
    <x v="108"/>
    <x v="80"/>
    <x v="1"/>
    <x v="3"/>
    <m/>
    <s v="Shark Spotted Gully"/>
    <n v="115"/>
    <n v="7"/>
    <n v="7"/>
  </r>
  <r>
    <x v="4"/>
    <d v="2020-02-22T00:00:00"/>
    <s v="Zone 5 - Mile 108"/>
    <x v="122"/>
    <x v="108"/>
    <x v="80"/>
    <x v="1"/>
    <x v="3"/>
    <m/>
    <s v="Shark Hound Smooth"/>
    <n v="79"/>
    <n v="1.6"/>
    <n v="1.6"/>
  </r>
  <r>
    <x v="4"/>
    <d v="2020-02-22T00:00:00"/>
    <s v="Zone 5 - Mile 108"/>
    <x v="122"/>
    <x v="108"/>
    <x v="80"/>
    <x v="1"/>
    <x v="3"/>
    <s v="Kob"/>
    <m/>
    <n v="50"/>
    <n v="1.3"/>
    <n v="1.3"/>
  </r>
  <r>
    <x v="4"/>
    <d v="2020-02-22T00:00:00"/>
    <s v="Zone 5 - Mile 108"/>
    <x v="11"/>
    <x v="11"/>
    <x v="6"/>
    <x v="7"/>
    <x v="0"/>
    <m/>
    <s v="Green Eye Spurdog shark"/>
    <n v="57"/>
    <n v="0"/>
    <n v="0"/>
  </r>
  <r>
    <x v="4"/>
    <d v="2020-02-22T00:00:00"/>
    <s v="Zone 5 - Mile 108"/>
    <x v="11"/>
    <x v="11"/>
    <x v="6"/>
    <x v="7"/>
    <x v="0"/>
    <m/>
    <s v="Shark Hound Smooth"/>
    <n v="88"/>
    <n v="2.4"/>
    <n v="2.4"/>
  </r>
  <r>
    <x v="4"/>
    <d v="2020-02-22T00:00:00"/>
    <s v="Zone 5 - Mile 108"/>
    <x v="11"/>
    <x v="11"/>
    <x v="6"/>
    <x v="7"/>
    <x v="0"/>
    <m/>
    <s v="Shark Hound Smooth"/>
    <n v="75"/>
    <n v="1.3"/>
    <n v="1.3"/>
  </r>
  <r>
    <x v="4"/>
    <d v="2020-02-22T00:00:00"/>
    <s v="Zone 5 - Mile 108"/>
    <x v="12"/>
    <x v="7"/>
    <x v="7"/>
    <x v="2"/>
    <x v="0"/>
    <m/>
    <s v="Shark Hound Smooth"/>
    <n v="79"/>
    <n v="1.6"/>
    <n v="1.6"/>
  </r>
  <r>
    <x v="4"/>
    <d v="2020-02-22T00:00:00"/>
    <s v="Zone 5 - Mile 108"/>
    <x v="12"/>
    <x v="7"/>
    <x v="7"/>
    <x v="2"/>
    <x v="0"/>
    <m/>
    <s v="Shark Spotted Gully"/>
    <n v="91"/>
    <n v="3.1"/>
    <n v="3.1"/>
  </r>
  <r>
    <x v="4"/>
    <d v="2020-02-22T00:00:00"/>
    <s v="Zone 5 - Mile 108"/>
    <x v="12"/>
    <x v="7"/>
    <x v="7"/>
    <x v="2"/>
    <x v="0"/>
    <m/>
    <s v="Ray Bull / Eagle"/>
    <n v="57"/>
    <n v="3.3"/>
    <n v="3.3"/>
  </r>
  <r>
    <x v="4"/>
    <d v="2020-02-22T00:00:00"/>
    <s v="Zone 5 - Mile 108"/>
    <x v="16"/>
    <x v="15"/>
    <x v="11"/>
    <x v="8"/>
    <x v="0"/>
    <m/>
    <s v="Shark Cow / Sevengill"/>
    <n v="116"/>
    <n v="19.5"/>
    <n v="19.5"/>
  </r>
  <r>
    <x v="4"/>
    <d v="2020-02-22T00:00:00"/>
    <s v="Zone 5 - Mile 108"/>
    <x v="4"/>
    <x v="4"/>
    <x v="2"/>
    <x v="4"/>
    <x v="0"/>
    <m/>
    <s v="Shark Spotted Gully"/>
    <n v="76"/>
    <n v="1.7"/>
    <n v="1.7"/>
  </r>
  <r>
    <x v="4"/>
    <d v="2020-02-22T00:00:00"/>
    <s v="Zone 5 - Mile 108"/>
    <x v="10"/>
    <x v="10"/>
    <x v="6"/>
    <x v="2"/>
    <x v="0"/>
    <m/>
    <s v="Shark Hound Smooth"/>
    <n v="78"/>
    <n v="1.5"/>
    <n v="1.5"/>
  </r>
  <r>
    <x v="4"/>
    <d v="2020-02-22T00:00:00"/>
    <s v="Zone 5 - Mile 108"/>
    <x v="10"/>
    <x v="10"/>
    <x v="6"/>
    <x v="2"/>
    <x v="0"/>
    <m/>
    <s v="Shark Hound Smooth"/>
    <n v="96"/>
    <n v="3.2"/>
    <n v="3.2"/>
  </r>
  <r>
    <x v="4"/>
    <d v="2020-02-22T00:00:00"/>
    <s v="Zone 5 - Mile 108"/>
    <x v="225"/>
    <x v="186"/>
    <x v="53"/>
    <x v="1"/>
    <x v="11"/>
    <m/>
    <s v="Shark Spotted Gully"/>
    <n v="81"/>
    <n v="2.1"/>
    <n v="2.1"/>
  </r>
  <r>
    <x v="4"/>
    <d v="2020-02-22T00:00:00"/>
    <s v="Zone 5 - Mile 108"/>
    <x v="225"/>
    <x v="186"/>
    <x v="53"/>
    <x v="1"/>
    <x v="11"/>
    <s v="Galjoen"/>
    <m/>
    <n v="31"/>
    <n v="0.5"/>
    <n v="0.5"/>
  </r>
  <r>
    <x v="4"/>
    <d v="2020-02-22T00:00:00"/>
    <s v="Zone 5 - Mile 108"/>
    <x v="224"/>
    <x v="185"/>
    <x v="50"/>
    <x v="1"/>
    <x v="11"/>
    <m/>
    <s v="Elephantfish"/>
    <n v="76"/>
    <n v="3.5"/>
    <n v="3.5"/>
  </r>
  <r>
    <x v="4"/>
    <d v="2020-02-22T00:00:00"/>
    <s v="Zone 5 - Mile 108"/>
    <x v="224"/>
    <x v="185"/>
    <x v="50"/>
    <x v="1"/>
    <x v="11"/>
    <m/>
    <s v="Shark Hound Smooth"/>
    <n v="77"/>
    <n v="1.5"/>
    <n v="1.5"/>
  </r>
  <r>
    <x v="4"/>
    <d v="2020-02-22T00:00:00"/>
    <s v="Zone 5 - Mile 108"/>
    <x v="223"/>
    <x v="184"/>
    <x v="148"/>
    <x v="4"/>
    <x v="11"/>
    <m/>
    <s v="Guitarfish - Lesser"/>
    <n v="63"/>
    <n v="0"/>
    <n v="0"/>
  </r>
  <r>
    <x v="4"/>
    <d v="2020-02-22T00:00:00"/>
    <s v="Zone 5 - Mile 108"/>
    <x v="223"/>
    <x v="184"/>
    <x v="148"/>
    <x v="4"/>
    <x v="11"/>
    <s v="Galjoen"/>
    <m/>
    <n v="33"/>
    <n v="0.7"/>
    <n v="0.7"/>
  </r>
  <r>
    <x v="4"/>
    <d v="2020-02-22T00:00:00"/>
    <s v="Zone 5 - Mile 108"/>
    <x v="223"/>
    <x v="184"/>
    <x v="148"/>
    <x v="4"/>
    <x v="11"/>
    <s v="Galjoen"/>
    <m/>
    <n v="30"/>
    <n v="0.5"/>
    <n v="0.5"/>
  </r>
  <r>
    <x v="4"/>
    <d v="2020-02-22T00:00:00"/>
    <s v="Zone 5 - Mile 108"/>
    <x v="221"/>
    <x v="116"/>
    <x v="146"/>
    <x v="5"/>
    <x v="11"/>
    <m/>
    <s v="Shark Spotted Gully"/>
    <n v="149"/>
    <n v="17"/>
    <n v="17"/>
  </r>
  <r>
    <x v="4"/>
    <d v="2020-02-22T00:00:00"/>
    <s v="Zone 5 - Mile 108"/>
    <x v="221"/>
    <x v="116"/>
    <x v="146"/>
    <x v="5"/>
    <x v="11"/>
    <m/>
    <s v="Shark Hound Smooth"/>
    <n v="89"/>
    <n v="2.5"/>
    <n v="2.5"/>
  </r>
  <r>
    <x v="4"/>
    <d v="2020-02-22T00:00:00"/>
    <s v="Zone 5 - Mile 108"/>
    <x v="231"/>
    <x v="49"/>
    <x v="45"/>
    <x v="5"/>
    <x v="11"/>
    <m/>
    <s v="Elephantfish"/>
    <n v="90"/>
    <n v="5.8"/>
    <n v="5.8"/>
  </r>
  <r>
    <x v="4"/>
    <d v="2020-02-22T00:00:00"/>
    <s v="Zone 5 - Mile 108"/>
    <x v="231"/>
    <x v="49"/>
    <x v="45"/>
    <x v="5"/>
    <x v="11"/>
    <m/>
    <s v="Elephantfish"/>
    <n v="91"/>
    <n v="6"/>
    <n v="6"/>
  </r>
  <r>
    <x v="4"/>
    <d v="2020-02-22T00:00:00"/>
    <s v="Zone 5 - Mile 108"/>
    <x v="232"/>
    <x v="7"/>
    <x v="152"/>
    <x v="1"/>
    <x v="11"/>
    <m/>
    <m/>
    <m/>
    <s v=""/>
    <s v=""/>
  </r>
  <r>
    <x v="4"/>
    <d v="2020-02-22T00:00:00"/>
    <s v="Zone 5 - Mile 108"/>
    <x v="220"/>
    <x v="7"/>
    <x v="145"/>
    <x v="1"/>
    <x v="11"/>
    <m/>
    <m/>
    <m/>
    <s v=""/>
    <s v=""/>
  </r>
  <r>
    <x v="4"/>
    <d v="2020-02-22T00:00:00"/>
    <s v="Zone 5 - Mile 108"/>
    <x v="230"/>
    <x v="115"/>
    <x v="151"/>
    <x v="1"/>
    <x v="11"/>
    <m/>
    <s v="Elephantfish"/>
    <n v="76"/>
    <n v="3.5"/>
    <n v="3.5"/>
  </r>
  <r>
    <x v="4"/>
    <d v="2020-02-22T00:00:00"/>
    <s v="Zone 5 - Mile 108"/>
    <x v="230"/>
    <x v="115"/>
    <x v="151"/>
    <x v="1"/>
    <x v="11"/>
    <m/>
    <s v="Shark Hound Smooth"/>
    <n v="78"/>
    <n v="1.5"/>
    <n v="1.5"/>
  </r>
  <r>
    <x v="4"/>
    <d v="2020-02-22T00:00:00"/>
    <s v="Zone 5 - Mile 108"/>
    <x v="230"/>
    <x v="115"/>
    <x v="151"/>
    <x v="1"/>
    <x v="11"/>
    <m/>
    <s v="Elephantfish"/>
    <n v="60"/>
    <n v="1.7"/>
    <n v="1.7"/>
  </r>
  <r>
    <x v="4"/>
    <d v="2020-02-22T00:00:00"/>
    <s v="Zone 5 - Mile 108"/>
    <x v="229"/>
    <x v="189"/>
    <x v="30"/>
    <x v="1"/>
    <x v="11"/>
    <m/>
    <s v="Shark Spotted Gully"/>
    <n v="87"/>
    <n v="2.7"/>
    <n v="2.7"/>
  </r>
  <r>
    <x v="4"/>
    <d v="2020-02-22T00:00:00"/>
    <s v="Zone 5 - Mile 108"/>
    <x v="229"/>
    <x v="189"/>
    <x v="30"/>
    <x v="1"/>
    <x v="11"/>
    <m/>
    <s v="Shark Spotted Gully"/>
    <n v="119"/>
    <n v="7.9"/>
    <n v="7.9"/>
  </r>
  <r>
    <x v="4"/>
    <d v="2020-02-22T00:00:00"/>
    <s v="Zone 5 - Mile 108"/>
    <x v="211"/>
    <x v="177"/>
    <x v="139"/>
    <x v="8"/>
    <x v="10"/>
    <m/>
    <s v="Shark Hound Smooth"/>
    <n v="110"/>
    <n v="5.2"/>
    <n v="5.2"/>
  </r>
  <r>
    <x v="4"/>
    <d v="2020-02-22T00:00:00"/>
    <s v="Zone 5 - Mile 108"/>
    <x v="211"/>
    <x v="177"/>
    <x v="139"/>
    <x v="8"/>
    <x v="10"/>
    <m/>
    <s v="Ray Bull / Eagle"/>
    <n v="54"/>
    <n v="2.8"/>
    <n v="2.8"/>
  </r>
  <r>
    <x v="4"/>
    <d v="2020-02-22T00:00:00"/>
    <s v="Zone 5 - Mile 108"/>
    <x v="211"/>
    <x v="177"/>
    <x v="139"/>
    <x v="8"/>
    <x v="10"/>
    <m/>
    <s v="Elephantfish"/>
    <n v="75"/>
    <n v="3.4"/>
    <n v="3.4"/>
  </r>
  <r>
    <x v="4"/>
    <d v="2020-02-22T00:00:00"/>
    <s v="Zone 5 - Mile 108"/>
    <x v="211"/>
    <x v="177"/>
    <x v="139"/>
    <x v="8"/>
    <x v="10"/>
    <s v="Kob"/>
    <m/>
    <n v="60"/>
    <n v="2.2000000000000002"/>
    <n v="2.2000000000000002"/>
  </r>
  <r>
    <x v="4"/>
    <d v="2020-02-22T00:00:00"/>
    <s v="Zone 5 - Mile 108"/>
    <x v="211"/>
    <x v="177"/>
    <x v="139"/>
    <x v="8"/>
    <x v="10"/>
    <s v="Galjoen"/>
    <m/>
    <n v="30"/>
    <n v="0.5"/>
    <n v="0.5"/>
  </r>
  <r>
    <x v="4"/>
    <d v="2020-02-22T00:00:00"/>
    <s v="Zone 5 - Mile 108"/>
    <x v="348"/>
    <x v="259"/>
    <x v="59"/>
    <x v="5"/>
    <x v="10"/>
    <m/>
    <s v="Shark Hound Smooth"/>
    <n v="66"/>
    <n v="0"/>
    <n v="0"/>
  </r>
  <r>
    <x v="4"/>
    <d v="2020-02-22T00:00:00"/>
    <s v="Zone 5 - Mile 108"/>
    <x v="217"/>
    <x v="10"/>
    <x v="72"/>
    <x v="8"/>
    <x v="10"/>
    <m/>
    <s v="Guitarfish - Lesser"/>
    <n v="77"/>
    <n v="1.6"/>
    <n v="1.6"/>
  </r>
  <r>
    <x v="4"/>
    <d v="2020-02-22T00:00:00"/>
    <s v="Zone 5 - Mile 108"/>
    <x v="217"/>
    <x v="10"/>
    <x v="72"/>
    <x v="8"/>
    <x v="10"/>
    <m/>
    <s v="Ray Bull / Eagle"/>
    <n v="85"/>
    <n v="11.3"/>
    <n v="11.3"/>
  </r>
  <r>
    <x v="4"/>
    <d v="2020-02-22T00:00:00"/>
    <s v="Zone 5 - Mile 108"/>
    <x v="217"/>
    <x v="10"/>
    <x v="72"/>
    <x v="8"/>
    <x v="10"/>
    <s v="Galjoen"/>
    <m/>
    <n v="31"/>
    <n v="0.5"/>
    <n v="0.5"/>
  </r>
  <r>
    <x v="4"/>
    <d v="2020-02-22T00:00:00"/>
    <s v="Zone 5 - Mile 108"/>
    <x v="338"/>
    <x v="253"/>
    <x v="206"/>
    <x v="2"/>
    <x v="10"/>
    <m/>
    <s v="Shark Spotted Gully"/>
    <n v="112"/>
    <n v="6.4"/>
    <n v="6.4"/>
  </r>
  <r>
    <x v="4"/>
    <d v="2020-02-22T00:00:00"/>
    <s v="Zone 5 - Mile 108"/>
    <x v="338"/>
    <x v="253"/>
    <x v="206"/>
    <x v="2"/>
    <x v="10"/>
    <m/>
    <s v="Shark Spotted Gully"/>
    <n v="139"/>
    <n v="13.4"/>
    <n v="13.4"/>
  </r>
  <r>
    <x v="4"/>
    <d v="2020-02-22T00:00:00"/>
    <s v="Zone 5 - Mile 108"/>
    <x v="210"/>
    <x v="9"/>
    <x v="50"/>
    <x v="1"/>
    <x v="10"/>
    <m/>
    <m/>
    <m/>
    <s v=""/>
    <s v=""/>
  </r>
  <r>
    <x v="4"/>
    <d v="2020-02-22T00:00:00"/>
    <s v="Zone 5 - Mile 108"/>
    <x v="208"/>
    <x v="149"/>
    <x v="42"/>
    <x v="5"/>
    <x v="10"/>
    <m/>
    <m/>
    <m/>
    <s v=""/>
    <s v=""/>
  </r>
  <r>
    <x v="4"/>
    <d v="2020-02-22T00:00:00"/>
    <s v="Zone 5 - Mile 108"/>
    <x v="215"/>
    <x v="180"/>
    <x v="143"/>
    <x v="2"/>
    <x v="10"/>
    <m/>
    <m/>
    <m/>
    <s v=""/>
    <s v=""/>
  </r>
  <r>
    <x v="4"/>
    <d v="2020-02-22T00:00:00"/>
    <s v="Zone 5 - Mile 108"/>
    <x v="82"/>
    <x v="74"/>
    <x v="30"/>
    <x v="1"/>
    <x v="5"/>
    <m/>
    <s v="Shark Spotted Gully"/>
    <n v="107"/>
    <n v="5.5"/>
    <n v="5.5"/>
  </r>
  <r>
    <x v="4"/>
    <d v="2020-02-22T00:00:00"/>
    <s v="Zone 5 - Mile 108"/>
    <x v="82"/>
    <x v="74"/>
    <x v="30"/>
    <x v="1"/>
    <x v="5"/>
    <m/>
    <s v="Skate Spearnose"/>
    <n v="126"/>
    <n v="18.399999999999999"/>
    <n v="18.399999999999999"/>
  </r>
  <r>
    <x v="4"/>
    <d v="2020-02-22T00:00:00"/>
    <s v="Zone 5 - Mile 108"/>
    <x v="81"/>
    <x v="73"/>
    <x v="55"/>
    <x v="1"/>
    <x v="5"/>
    <m/>
    <s v="Shark Cow / Sevengill"/>
    <n v="121"/>
    <n v="22.4"/>
    <n v="22.4"/>
  </r>
  <r>
    <x v="4"/>
    <d v="2020-02-22T00:00:00"/>
    <s v="Zone 5 - Mile 108"/>
    <x v="78"/>
    <x v="70"/>
    <x v="52"/>
    <x v="1"/>
    <x v="5"/>
    <m/>
    <s v="Shark Spotted Gully"/>
    <n v="114"/>
    <n v="6.8"/>
    <n v="6.8"/>
  </r>
  <r>
    <x v="4"/>
    <d v="2020-02-22T00:00:00"/>
    <s v="Zone 5 - Mile 108"/>
    <x v="78"/>
    <x v="70"/>
    <x v="52"/>
    <x v="1"/>
    <x v="5"/>
    <m/>
    <s v="Shark Spotted Gully"/>
    <n v="134"/>
    <n v="11.8"/>
    <n v="11.8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Elephantfish"/>
    <n v="65"/>
    <n v="2.2000000000000002"/>
    <n v="2.2000000000000002"/>
  </r>
  <r>
    <x v="4"/>
    <d v="2020-02-22T00:00:00"/>
    <s v="Zone 5 - Mile 108"/>
    <x v="86"/>
    <x v="78"/>
    <x v="50"/>
    <x v="2"/>
    <x v="5"/>
    <s v="Kob"/>
    <m/>
    <n v="44"/>
    <n v="0.9"/>
    <n v="0.9"/>
  </r>
  <r>
    <x v="4"/>
    <d v="2020-02-22T00:00:00"/>
    <s v="Zone 5 - Mile 108"/>
    <x v="92"/>
    <x v="83"/>
    <x v="62"/>
    <x v="1"/>
    <x v="5"/>
    <m/>
    <s v="Elephantfish"/>
    <n v="70"/>
    <n v="2.7"/>
    <n v="2.7"/>
  </r>
  <r>
    <x v="4"/>
    <d v="2020-02-22T00:00:00"/>
    <s v="Zone 5 - Mile 108"/>
    <x v="79"/>
    <x v="71"/>
    <x v="53"/>
    <x v="8"/>
    <x v="5"/>
    <s v="Blacktail"/>
    <m/>
    <n v="40"/>
    <n v="2"/>
    <n v="2"/>
  </r>
  <r>
    <x v="4"/>
    <d v="2020-02-22T00:00:00"/>
    <s v="Zone 5 - Mile 108"/>
    <x v="79"/>
    <x v="71"/>
    <x v="53"/>
    <x v="8"/>
    <x v="5"/>
    <s v="Galjoen"/>
    <m/>
    <n v="40"/>
    <n v="1.2"/>
    <n v="1.2"/>
  </r>
  <r>
    <x v="4"/>
    <d v="2020-02-22T00:00:00"/>
    <s v="Zone 5 - Mile 108"/>
    <x v="79"/>
    <x v="71"/>
    <x v="53"/>
    <x v="8"/>
    <x v="5"/>
    <s v="Kob"/>
    <m/>
    <n v="45"/>
    <n v="0.9"/>
    <n v="0.9"/>
  </r>
  <r>
    <x v="4"/>
    <d v="2020-02-22T00:00:00"/>
    <s v="Zone 5 - Mile 108"/>
    <x v="79"/>
    <x v="71"/>
    <x v="53"/>
    <x v="8"/>
    <x v="5"/>
    <s v="Galjoen"/>
    <m/>
    <n v="37"/>
    <n v="0.9"/>
    <n v="0.9"/>
  </r>
  <r>
    <x v="4"/>
    <d v="2020-02-22T00:00:00"/>
    <s v="Zone 5 - Mile 108"/>
    <x v="356"/>
    <x v="99"/>
    <x v="59"/>
    <x v="1"/>
    <x v="19"/>
    <m/>
    <m/>
    <m/>
    <s v=""/>
    <s v=""/>
  </r>
  <r>
    <x v="4"/>
    <d v="2020-02-22T00:00:00"/>
    <s v="Zone 5 - Mile 108"/>
    <x v="357"/>
    <x v="10"/>
    <x v="59"/>
    <x v="1"/>
    <x v="19"/>
    <m/>
    <s v="Elephantfish"/>
    <n v="88"/>
    <n v="5.4"/>
    <n v="5.4"/>
  </r>
  <r>
    <x v="4"/>
    <d v="2020-02-22T00:00:00"/>
    <s v="Zone 5 - Mile 108"/>
    <x v="90"/>
    <x v="82"/>
    <x v="2"/>
    <x v="1"/>
    <x v="5"/>
    <m/>
    <m/>
    <m/>
    <s v=""/>
    <s v=""/>
  </r>
  <r>
    <x v="4"/>
    <d v="2020-02-22T00:00:00"/>
    <s v="Zone 5 - Mile 108"/>
    <x v="358"/>
    <x v="264"/>
    <x v="154"/>
    <x v="2"/>
    <x v="15"/>
    <s v="Kob"/>
    <m/>
    <n v="40"/>
    <n v="0.7"/>
    <n v="0.7"/>
  </r>
  <r>
    <x v="4"/>
    <d v="2020-02-22T00:00:00"/>
    <s v="Zone 5 - Mile 108"/>
    <x v="245"/>
    <x v="72"/>
    <x v="53"/>
    <x v="1"/>
    <x v="12"/>
    <m/>
    <s v="Shark Hound Smooth"/>
    <n v="79"/>
    <n v="1.6"/>
    <n v="1.6"/>
  </r>
  <r>
    <x v="4"/>
    <d v="2020-02-22T00:00:00"/>
    <s v="Zone 5 - Mile 108"/>
    <x v="245"/>
    <x v="72"/>
    <x v="53"/>
    <x v="1"/>
    <x v="12"/>
    <m/>
    <s v="Shark Spotted Gully"/>
    <n v="86"/>
    <n v="2.6"/>
    <n v="2.6"/>
  </r>
  <r>
    <x v="4"/>
    <d v="2020-02-22T00:00:00"/>
    <s v="Zone 5 - Mile 108"/>
    <x v="293"/>
    <x v="49"/>
    <x v="105"/>
    <x v="1"/>
    <x v="12"/>
    <m/>
    <s v="Shark Hound Smooth"/>
    <n v="61"/>
    <n v="0"/>
    <n v="0"/>
  </r>
  <r>
    <x v="4"/>
    <d v="2020-02-22T00:00:00"/>
    <s v="Zone 5 - Mile 108"/>
    <x v="293"/>
    <x v="49"/>
    <x v="105"/>
    <x v="1"/>
    <x v="12"/>
    <m/>
    <s v="Shark Hound Smooth"/>
    <n v="75"/>
    <n v="1.3"/>
    <n v="1.3"/>
  </r>
  <r>
    <x v="4"/>
    <d v="2020-02-22T00:00:00"/>
    <s v="Zone 5 - Mile 108"/>
    <x v="293"/>
    <x v="49"/>
    <x v="105"/>
    <x v="1"/>
    <x v="12"/>
    <m/>
    <s v="Shark Hound Smooth"/>
    <n v="80"/>
    <n v="1.7"/>
    <n v="1.7"/>
  </r>
  <r>
    <x v="4"/>
    <d v="2020-02-22T00:00:00"/>
    <s v="Zone 5 - Mile 108"/>
    <x v="293"/>
    <x v="49"/>
    <x v="105"/>
    <x v="1"/>
    <x v="12"/>
    <m/>
    <s v="Green Eye Spurdog shark"/>
    <n v="56"/>
    <n v="0"/>
    <n v="0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m/>
    <s v="Elephantfish"/>
    <n v="75"/>
    <n v="3.4"/>
    <n v="3.4"/>
  </r>
  <r>
    <x v="4"/>
    <d v="2020-02-22T00:00:00"/>
    <s v="Zone 5 - Mile 108"/>
    <x v="299"/>
    <x v="232"/>
    <x v="183"/>
    <x v="2"/>
    <x v="12"/>
    <m/>
    <s v="Shark Spotted Gully"/>
    <n v="82"/>
    <n v="2.2000000000000002"/>
    <n v="2.2000000000000002"/>
  </r>
  <r>
    <x v="4"/>
    <d v="2020-02-22T00:00:00"/>
    <s v="Zone 5 - Mile 108"/>
    <x v="299"/>
    <x v="232"/>
    <x v="183"/>
    <x v="2"/>
    <x v="12"/>
    <m/>
    <s v="Shark Spotted Gully"/>
    <n v="154"/>
    <n v="19.100000000000001"/>
    <n v="19.100000000000001"/>
  </r>
  <r>
    <x v="4"/>
    <d v="2020-02-22T00:00:00"/>
    <s v="Zone 5 - Mile 108"/>
    <x v="299"/>
    <x v="232"/>
    <x v="183"/>
    <x v="2"/>
    <x v="12"/>
    <s v="Kob"/>
    <m/>
    <n v="42"/>
    <n v="0.8"/>
    <n v="0.8"/>
  </r>
  <r>
    <x v="4"/>
    <d v="2020-02-22T00:00:00"/>
    <s v="Zone 5 - Mile 108"/>
    <x v="235"/>
    <x v="31"/>
    <x v="18"/>
    <x v="8"/>
    <x v="12"/>
    <m/>
    <s v="Shark Soupfin"/>
    <n v="63"/>
    <n v="3.7"/>
    <n v="3.7"/>
  </r>
  <r>
    <x v="4"/>
    <d v="2020-02-22T00:00:00"/>
    <s v="Zone 5 - Mile 108"/>
    <x v="235"/>
    <x v="31"/>
    <x v="18"/>
    <x v="8"/>
    <x v="12"/>
    <m/>
    <s v="Green Eye Spurdog shark"/>
    <n v="54"/>
    <n v="0"/>
    <n v="0"/>
  </r>
  <r>
    <x v="4"/>
    <d v="2020-02-22T00:00:00"/>
    <s v="Zone 5 - Mile 108"/>
    <x v="236"/>
    <x v="192"/>
    <x v="18"/>
    <x v="1"/>
    <x v="12"/>
    <m/>
    <s v="Green Eye Spurdog shark"/>
    <n v="53"/>
    <n v="0"/>
    <n v="0"/>
  </r>
  <r>
    <x v="4"/>
    <d v="2020-02-22T00:00:00"/>
    <s v="Zone 5 - Mile 108"/>
    <x v="249"/>
    <x v="199"/>
    <x v="44"/>
    <x v="8"/>
    <x v="12"/>
    <m/>
    <m/>
    <m/>
    <s v=""/>
    <s v=""/>
  </r>
  <r>
    <x v="4"/>
    <d v="2020-02-22T00:00:00"/>
    <s v="Zone 5 - Mile 108"/>
    <x v="237"/>
    <x v="91"/>
    <x v="18"/>
    <x v="1"/>
    <x v="12"/>
    <m/>
    <m/>
    <m/>
    <s v=""/>
    <s v=""/>
  </r>
  <r>
    <x v="4"/>
    <d v="2020-02-22T00:00:00"/>
    <s v="Zone 5 - Mile 108"/>
    <x v="234"/>
    <x v="191"/>
    <x v="153"/>
    <x v="8"/>
    <x v="12"/>
    <m/>
    <m/>
    <m/>
    <s v=""/>
    <s v=""/>
  </r>
  <r>
    <x v="4"/>
    <d v="2020-02-22T00:00:00"/>
    <s v="Zone 5 - Mile 108"/>
    <x v="359"/>
    <x v="265"/>
    <x v="183"/>
    <x v="7"/>
    <x v="15"/>
    <m/>
    <m/>
    <m/>
    <s v=""/>
    <s v=""/>
  </r>
  <r>
    <x v="4"/>
    <d v="2020-02-22T00:00:00"/>
    <s v="Zone 5 - Mile 108"/>
    <x v="252"/>
    <x v="10"/>
    <x v="161"/>
    <x v="8"/>
    <x v="13"/>
    <m/>
    <s v="Elephantfish"/>
    <n v="76"/>
    <n v="3.5"/>
    <n v="3.5"/>
  </r>
  <r>
    <x v="4"/>
    <d v="2020-02-22T00:00:00"/>
    <s v="Zone 5 - Mile 108"/>
    <x v="256"/>
    <x v="138"/>
    <x v="165"/>
    <x v="1"/>
    <x v="13"/>
    <m/>
    <s v="Elephantfish"/>
    <n v="78"/>
    <n v="3.8"/>
    <n v="3.8"/>
  </r>
  <r>
    <x v="4"/>
    <d v="2020-02-22T00:00:00"/>
    <s v="Zone 5 - Mile 108"/>
    <x v="256"/>
    <x v="138"/>
    <x v="165"/>
    <x v="1"/>
    <x v="13"/>
    <m/>
    <s v="Elephantfish"/>
    <n v="84"/>
    <n v="4.7"/>
    <n v="4.7"/>
  </r>
  <r>
    <x v="4"/>
    <d v="2020-02-22T00:00:00"/>
    <s v="Zone 5 - Mile 108"/>
    <x v="255"/>
    <x v="203"/>
    <x v="164"/>
    <x v="1"/>
    <x v="13"/>
    <m/>
    <s v="Elephantfish"/>
    <n v="67"/>
    <n v="2.4"/>
    <n v="2.4"/>
  </r>
  <r>
    <x v="4"/>
    <d v="2020-02-22T00:00:00"/>
    <s v="Zone 5 - Mile 108"/>
    <x v="255"/>
    <x v="203"/>
    <x v="164"/>
    <x v="1"/>
    <x v="13"/>
    <m/>
    <s v="Guitarfish - Lesser"/>
    <n v="71"/>
    <n v="1.3"/>
    <n v="1.3"/>
  </r>
  <r>
    <x v="4"/>
    <d v="2020-02-22T00:00:00"/>
    <s v="Zone 5 - Mile 108"/>
    <x v="2"/>
    <x v="2"/>
    <x v="1"/>
    <x v="2"/>
    <x v="0"/>
    <m/>
    <s v="Shark Spotted Gully"/>
    <n v="111"/>
    <n v="6.2"/>
    <n v="6.2"/>
  </r>
  <r>
    <x v="4"/>
    <d v="2020-02-22T00:00:00"/>
    <s v="Zone 5 - Mile 108"/>
    <x v="2"/>
    <x v="2"/>
    <x v="1"/>
    <x v="2"/>
    <x v="0"/>
    <m/>
    <s v="Shark Spotted Gully"/>
    <n v="77"/>
    <n v="1.8"/>
    <n v="1.8"/>
  </r>
  <r>
    <x v="4"/>
    <d v="2020-02-22T00:00:00"/>
    <s v="Zone 5 - Mile 108"/>
    <x v="3"/>
    <x v="3"/>
    <x v="1"/>
    <x v="3"/>
    <x v="0"/>
    <m/>
    <m/>
    <m/>
    <s v=""/>
    <s v=""/>
  </r>
  <r>
    <x v="4"/>
    <d v="2020-02-22T00:00:00"/>
    <s v="Zone 5 - Mile 108"/>
    <x v="257"/>
    <x v="194"/>
    <x v="139"/>
    <x v="5"/>
    <x v="13"/>
    <m/>
    <s v="Shark Spotted Gully"/>
    <n v="151"/>
    <n v="17.8"/>
    <n v="17.8"/>
  </r>
  <r>
    <x v="4"/>
    <d v="2020-02-22T00:00:00"/>
    <s v="Zone 5 - Mile 108"/>
    <x v="257"/>
    <x v="194"/>
    <x v="139"/>
    <x v="5"/>
    <x v="13"/>
    <m/>
    <s v="Green Eye Spurdog shark"/>
    <n v="78"/>
    <n v="1.8"/>
    <n v="1.8"/>
  </r>
  <r>
    <x v="4"/>
    <d v="2020-02-22T00:00:00"/>
    <s v="Zone 5 - Mile 108"/>
    <x v="254"/>
    <x v="202"/>
    <x v="163"/>
    <x v="1"/>
    <x v="13"/>
    <m/>
    <s v="Shark Spotted Gully"/>
    <n v="88"/>
    <n v="2.8"/>
    <n v="2.8"/>
  </r>
  <r>
    <x v="4"/>
    <d v="2020-02-22T00:00:00"/>
    <s v="Zone 5 - Mile 108"/>
    <x v="258"/>
    <x v="204"/>
    <x v="139"/>
    <x v="9"/>
    <x v="13"/>
    <m/>
    <s v="Shark Hound Smooth"/>
    <n v="80"/>
    <n v="1.7"/>
    <n v="1.7"/>
  </r>
  <r>
    <x v="4"/>
    <d v="2020-02-22T00:00:00"/>
    <s v="Zone 5 - Mile 108"/>
    <x v="260"/>
    <x v="206"/>
    <x v="166"/>
    <x v="8"/>
    <x v="13"/>
    <m/>
    <s v="Elephantfish"/>
    <n v="70"/>
    <n v="2.7"/>
    <n v="2.7"/>
  </r>
  <r>
    <x v="4"/>
    <d v="2020-02-22T00:00:00"/>
    <s v="Zone 5 - Mile 108"/>
    <x v="307"/>
    <x v="9"/>
    <x v="166"/>
    <x v="1"/>
    <x v="13"/>
    <m/>
    <m/>
    <m/>
    <s v=""/>
    <s v=""/>
  </r>
  <r>
    <x v="4"/>
    <d v="2020-02-22T00:00:00"/>
    <s v="Zone 5 - Mile 108"/>
    <x v="261"/>
    <x v="10"/>
    <x v="167"/>
    <x v="1"/>
    <x v="13"/>
    <m/>
    <s v="Shark Hound Smooth"/>
    <n v="80"/>
    <n v="1.7"/>
    <n v="1.7"/>
  </r>
  <r>
    <x v="4"/>
    <d v="2020-02-22T00:00:00"/>
    <s v="Zone 5 - Mile 108"/>
    <x v="261"/>
    <x v="10"/>
    <x v="167"/>
    <x v="1"/>
    <x v="13"/>
    <m/>
    <s v="Elephantfish"/>
    <n v="75"/>
    <n v="3.4"/>
    <n v="3.4"/>
  </r>
  <r>
    <x v="4"/>
    <d v="2020-02-22T00:00:00"/>
    <s v="Zone 5 - Mile 108"/>
    <x v="309"/>
    <x v="238"/>
    <x v="97"/>
    <x v="1"/>
    <x v="13"/>
    <m/>
    <m/>
    <m/>
    <s v=""/>
    <s v=""/>
  </r>
  <r>
    <x v="4"/>
    <d v="2020-02-22T00:00:00"/>
    <s v="Zone 5 - Mile 108"/>
    <x v="250"/>
    <x v="200"/>
    <x v="159"/>
    <x v="1"/>
    <x v="13"/>
    <m/>
    <s v="Shark Hound Smooth"/>
    <n v="62"/>
    <n v="0"/>
    <n v="0"/>
  </r>
  <r>
    <x v="4"/>
    <d v="2020-02-22T00:00:00"/>
    <s v="Zone 5 - Mile 108"/>
    <x v="250"/>
    <x v="200"/>
    <x v="159"/>
    <x v="1"/>
    <x v="13"/>
    <m/>
    <s v="Shark Spotted Gully"/>
    <n v="84"/>
    <n v="2.4"/>
    <n v="2.4"/>
  </r>
  <r>
    <x v="4"/>
    <d v="2020-02-22T00:00:00"/>
    <s v="Zone 5 - Mile 108"/>
    <x v="171"/>
    <x v="149"/>
    <x v="115"/>
    <x v="1"/>
    <x v="8"/>
    <m/>
    <s v="Green Eye Spurdog shark"/>
    <n v="57"/>
    <n v="0"/>
    <n v="0"/>
  </r>
  <r>
    <x v="4"/>
    <d v="2020-02-22T00:00:00"/>
    <s v="Zone 5 - Mile 108"/>
    <x v="171"/>
    <x v="149"/>
    <x v="115"/>
    <x v="1"/>
    <x v="8"/>
    <m/>
    <s v="Skate Spearnose"/>
    <n v="124"/>
    <n v="17.5"/>
    <n v="17.5"/>
  </r>
  <r>
    <x v="4"/>
    <d v="2020-02-22T00:00:00"/>
    <s v="Zone 5 - Mile 108"/>
    <x v="360"/>
    <x v="9"/>
    <x v="215"/>
    <x v="5"/>
    <x v="20"/>
    <m/>
    <m/>
    <m/>
    <s v=""/>
    <s v=""/>
  </r>
  <r>
    <x v="4"/>
    <d v="2020-02-22T00:00:00"/>
    <s v="Zone 5 - Mile 108"/>
    <x v="170"/>
    <x v="148"/>
    <x v="114"/>
    <x v="1"/>
    <x v="8"/>
    <m/>
    <m/>
    <m/>
    <s v=""/>
    <s v=""/>
  </r>
  <r>
    <x v="4"/>
    <d v="2020-02-22T00:00:00"/>
    <s v="Zone 5 - Mile 108"/>
    <x v="174"/>
    <x v="151"/>
    <x v="73"/>
    <x v="5"/>
    <x v="8"/>
    <m/>
    <s v="Shark Spotted Gully"/>
    <n v="83"/>
    <n v="2.2999999999999998"/>
    <n v="2.2999999999999998"/>
  </r>
  <r>
    <x v="4"/>
    <d v="2020-02-22T00:00:00"/>
    <s v="Zone 5 - Mile 108"/>
    <x v="181"/>
    <x v="156"/>
    <x v="73"/>
    <x v="0"/>
    <x v="8"/>
    <m/>
    <m/>
    <m/>
    <s v=""/>
    <s v=""/>
  </r>
  <r>
    <x v="4"/>
    <d v="2020-02-22T00:00:00"/>
    <s v="Zone 5 - Mile 108"/>
    <x v="361"/>
    <x v="55"/>
    <x v="116"/>
    <x v="0"/>
    <x v="20"/>
    <m/>
    <s v="Elephantfish"/>
    <n v="85"/>
    <n v="4.9000000000000004"/>
    <n v="4.9000000000000004"/>
  </r>
  <r>
    <x v="4"/>
    <d v="2020-02-22T00:00:00"/>
    <s v="Zone 5 - Mile 108"/>
    <x v="361"/>
    <x v="55"/>
    <x v="116"/>
    <x v="0"/>
    <x v="20"/>
    <s v="Galjoen"/>
    <m/>
    <n v="30"/>
    <n v="0.5"/>
    <n v="0.5"/>
  </r>
  <r>
    <x v="4"/>
    <d v="2020-02-22T00:00:00"/>
    <s v="Zone 5 - Mile 108"/>
    <x v="172"/>
    <x v="150"/>
    <x v="116"/>
    <x v="5"/>
    <x v="8"/>
    <m/>
    <s v="Elephantfish"/>
    <n v="72"/>
    <n v="3"/>
    <n v="3"/>
  </r>
  <r>
    <x v="4"/>
    <d v="2020-02-22T00:00:00"/>
    <s v="Zone 5 - Mile 108"/>
    <x v="165"/>
    <x v="143"/>
    <x v="97"/>
    <x v="1"/>
    <x v="8"/>
    <m/>
    <s v="Green Eye Spurdog shark"/>
    <n v="60"/>
    <n v="0"/>
    <n v="0"/>
  </r>
  <r>
    <x v="4"/>
    <d v="2020-02-22T00:00:00"/>
    <s v="Zone 5 - Mile 108"/>
    <x v="165"/>
    <x v="143"/>
    <x v="97"/>
    <x v="1"/>
    <x v="8"/>
    <m/>
    <s v="Shark Spotted Gully"/>
    <n v="110"/>
    <n v="6"/>
    <n v="6"/>
  </r>
  <r>
    <x v="4"/>
    <d v="2020-02-22T00:00:00"/>
    <s v="Zone 5 - Mile 108"/>
    <x v="362"/>
    <x v="266"/>
    <x v="99"/>
    <x v="1"/>
    <x v="8"/>
    <m/>
    <s v="Shark Spotted Gully"/>
    <n v="74"/>
    <n v="1.5"/>
    <n v="1.5"/>
  </r>
  <r>
    <x v="4"/>
    <d v="2020-02-22T00:00:00"/>
    <s v="Zone 5 - Mile 108"/>
    <x v="362"/>
    <x v="266"/>
    <x v="99"/>
    <x v="1"/>
    <x v="8"/>
    <m/>
    <s v="Shark Hound Smooth"/>
    <n v="96"/>
    <n v="3.2"/>
    <n v="3.2"/>
  </r>
  <r>
    <x v="4"/>
    <d v="2020-02-22T00:00:00"/>
    <s v="Zone 5 - Mile 108"/>
    <x v="362"/>
    <x v="266"/>
    <x v="99"/>
    <x v="1"/>
    <x v="8"/>
    <m/>
    <s v="Shark Hound Smooth"/>
    <n v="70"/>
    <n v="1.1000000000000001"/>
    <n v="1.1000000000000001"/>
  </r>
  <r>
    <x v="4"/>
    <d v="2020-02-22T00:00:00"/>
    <s v="Zone 5 - Mile 108"/>
    <x v="363"/>
    <x v="267"/>
    <x v="216"/>
    <x v="5"/>
    <x v="20"/>
    <m/>
    <s v="Shark Hound Smooth"/>
    <n v="86"/>
    <n v="2.2000000000000002"/>
    <n v="2.2000000000000002"/>
  </r>
  <r>
    <x v="4"/>
    <d v="2020-02-22T00:00:00"/>
    <s v="Zone 5 - Mile 108"/>
    <x v="169"/>
    <x v="147"/>
    <x v="113"/>
    <x v="1"/>
    <x v="8"/>
    <m/>
    <s v="Shark Spotted Gully"/>
    <n v="93"/>
    <n v="3.4"/>
    <n v="3.4"/>
  </r>
  <r>
    <x v="4"/>
    <d v="2020-02-22T00:00:00"/>
    <s v="Zone 5 - Mile 108"/>
    <x v="169"/>
    <x v="147"/>
    <x v="113"/>
    <x v="1"/>
    <x v="8"/>
    <m/>
    <s v="Shark Spotted Gully"/>
    <n v="81"/>
    <n v="2.1"/>
    <n v="2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2"/>
    <n v="3"/>
    <n v="3"/>
  </r>
  <r>
    <x v="4"/>
    <d v="2020-02-22T00:00:00"/>
    <s v="Zone 5 - Mile 108"/>
    <x v="178"/>
    <x v="121"/>
    <x v="120"/>
    <x v="5"/>
    <x v="8"/>
    <m/>
    <m/>
    <m/>
    <s v=""/>
    <s v=""/>
  </r>
  <r>
    <x v="4"/>
    <d v="2020-02-22T00:00:00"/>
    <s v="Zone 5 - Mile 108"/>
    <x v="364"/>
    <x v="268"/>
    <x v="12"/>
    <x v="1"/>
    <x v="20"/>
    <m/>
    <m/>
    <m/>
    <s v=""/>
    <s v=""/>
  </r>
  <r>
    <x v="4"/>
    <d v="2020-02-22T00:00:00"/>
    <s v="Zone 5 - Mile 108"/>
    <x v="177"/>
    <x v="46"/>
    <x v="119"/>
    <x v="1"/>
    <x v="8"/>
    <m/>
    <m/>
    <m/>
    <s v=""/>
    <s v=""/>
  </r>
  <r>
    <x v="4"/>
    <d v="2020-02-22T00:00:00"/>
    <s v="Zone 5 - Mile 108"/>
    <x v="164"/>
    <x v="73"/>
    <x v="12"/>
    <x v="5"/>
    <x v="8"/>
    <m/>
    <s v="Shark Copper (Male)"/>
    <n v="143"/>
    <n v="37.799999999999997"/>
    <n v="37.799999999999997"/>
  </r>
  <r>
    <x v="4"/>
    <d v="2020-02-22T00:00:00"/>
    <s v="Zone 5 - Mile 108"/>
    <x v="164"/>
    <x v="73"/>
    <x v="12"/>
    <x v="5"/>
    <x v="8"/>
    <m/>
    <s v="Ray Bull / Eagle"/>
    <n v="58"/>
    <n v="3.5"/>
    <n v="3.5"/>
  </r>
  <r>
    <x v="4"/>
    <d v="2020-02-22T00:00:00"/>
    <s v="Zone 5 - Mile 108"/>
    <x v="285"/>
    <x v="221"/>
    <x v="119"/>
    <x v="2"/>
    <x v="8"/>
    <m/>
    <m/>
    <m/>
    <s v=""/>
    <s v=""/>
  </r>
  <r>
    <x v="4"/>
    <d v="2020-02-22T00:00:00"/>
    <s v="Zone 5 - Mile 108"/>
    <x v="175"/>
    <x v="152"/>
    <x v="118"/>
    <x v="8"/>
    <x v="8"/>
    <m/>
    <m/>
    <m/>
    <s v=""/>
    <s v=""/>
  </r>
  <r>
    <x v="4"/>
    <d v="2020-02-22T00:00:00"/>
    <s v="Zone 5 - Mile 108"/>
    <x v="167"/>
    <x v="145"/>
    <x v="111"/>
    <x v="1"/>
    <x v="8"/>
    <m/>
    <s v="Shark Spotted Gully"/>
    <n v="158"/>
    <n v="20.8"/>
    <n v="20.8"/>
  </r>
  <r>
    <x v="4"/>
    <d v="2020-02-22T00:00:00"/>
    <s v="Zone 5 - Mile 108"/>
    <x v="167"/>
    <x v="145"/>
    <x v="111"/>
    <x v="1"/>
    <x v="8"/>
    <m/>
    <s v="Shark Hound Smooth"/>
    <n v="64"/>
    <n v="0"/>
    <n v="0"/>
  </r>
  <r>
    <x v="4"/>
    <d v="2020-02-22T00:00:00"/>
    <s v="Zone 5 - Mile 108"/>
    <x v="167"/>
    <x v="145"/>
    <x v="111"/>
    <x v="1"/>
    <x v="8"/>
    <m/>
    <s v="Green Eye Spurdog shark"/>
    <n v="58"/>
    <n v="0"/>
    <n v="0"/>
  </r>
  <r>
    <x v="4"/>
    <d v="2020-02-22T00:00:00"/>
    <s v="Zone 5 - Mile 108"/>
    <x v="167"/>
    <x v="145"/>
    <x v="111"/>
    <x v="1"/>
    <x v="8"/>
    <m/>
    <s v="Shark Soupfin"/>
    <n v="66"/>
    <n v="4.0999999999999996"/>
    <n v="4.0999999999999996"/>
  </r>
  <r>
    <x v="4"/>
    <d v="2020-02-22T00:00:00"/>
    <s v="Zone 5 - Mile 108"/>
    <x v="166"/>
    <x v="144"/>
    <x v="7"/>
    <x v="1"/>
    <x v="8"/>
    <m/>
    <s v="Shark Soupfin"/>
    <n v="108"/>
    <n v="12.8"/>
    <n v="12.8"/>
  </r>
  <r>
    <x v="4"/>
    <d v="2020-02-22T00:00:00"/>
    <s v="Zone 5 - Mile 108"/>
    <x v="166"/>
    <x v="144"/>
    <x v="7"/>
    <x v="1"/>
    <x v="8"/>
    <m/>
    <s v="Shark Soupfin"/>
    <n v="60"/>
    <n v="3.2"/>
    <n v="3.2"/>
  </r>
  <r>
    <x v="4"/>
    <d v="2020-02-22T00:00:00"/>
    <s v="Zone 5 - Mile 108"/>
    <x v="166"/>
    <x v="144"/>
    <x v="7"/>
    <x v="1"/>
    <x v="8"/>
    <m/>
    <s v="Shark Hound Smooth"/>
    <n v="77"/>
    <n v="1.5"/>
    <n v="1.5"/>
  </r>
  <r>
    <x v="4"/>
    <d v="2020-02-22T00:00:00"/>
    <s v="Zone 5 - Mile 108"/>
    <x v="34"/>
    <x v="31"/>
    <x v="19"/>
    <x v="7"/>
    <x v="1"/>
    <m/>
    <s v="Shark Spotted Gully"/>
    <n v="86"/>
    <n v="2.6"/>
    <n v="2.6"/>
  </r>
  <r>
    <x v="4"/>
    <d v="2020-02-22T00:00:00"/>
    <s v="Zone 5 - Mile 108"/>
    <x v="34"/>
    <x v="31"/>
    <x v="19"/>
    <x v="7"/>
    <x v="1"/>
    <m/>
    <s v="Shark Spotted Gully"/>
    <n v="77"/>
    <n v="1.8"/>
    <n v="1.8"/>
  </r>
  <r>
    <x v="4"/>
    <d v="2020-02-22T00:00:00"/>
    <s v="Zone 5 - Mile 108"/>
    <x v="26"/>
    <x v="23"/>
    <x v="17"/>
    <x v="9"/>
    <x v="1"/>
    <m/>
    <m/>
    <m/>
    <s v=""/>
    <s v=""/>
  </r>
  <r>
    <x v="4"/>
    <d v="2020-02-22T00:00:00"/>
    <s v="Zone 5 - Mile 108"/>
    <x v="29"/>
    <x v="26"/>
    <x v="19"/>
    <x v="9"/>
    <x v="1"/>
    <m/>
    <s v="Shark Spotted Gully"/>
    <n v="91"/>
    <n v="3.1"/>
    <n v="3.1"/>
  </r>
  <r>
    <x v="4"/>
    <d v="2020-02-22T00:00:00"/>
    <s v="Zone 5 - Mile 108"/>
    <x v="29"/>
    <x v="26"/>
    <x v="19"/>
    <x v="9"/>
    <x v="1"/>
    <m/>
    <s v="Shark Spotted Gully"/>
    <n v="93"/>
    <n v="3.4"/>
    <n v="3.4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8"/>
    <x v="25"/>
    <x v="18"/>
    <x v="2"/>
    <x v="1"/>
    <m/>
    <m/>
    <m/>
    <s v=""/>
    <s v=""/>
  </r>
  <r>
    <x v="4"/>
    <d v="2020-02-22T00:00:00"/>
    <s v="Zone 5 - Mile 108"/>
    <x v="21"/>
    <x v="20"/>
    <x v="13"/>
    <x v="2"/>
    <x v="1"/>
    <m/>
    <s v="Shark Spotted Gully"/>
    <n v="81"/>
    <n v="2.1"/>
    <n v="2.1"/>
  </r>
  <r>
    <x v="4"/>
    <d v="2020-02-22T00:00:00"/>
    <s v="Zone 5 - Mile 108"/>
    <x v="365"/>
    <x v="269"/>
    <x v="18"/>
    <x v="1"/>
    <x v="1"/>
    <m/>
    <m/>
    <m/>
    <s v=""/>
    <s v=""/>
  </r>
  <r>
    <x v="4"/>
    <d v="2020-02-22T00:00:00"/>
    <s v="Zone 5 - Mile 108"/>
    <x v="27"/>
    <x v="24"/>
    <x v="18"/>
    <x v="1"/>
    <x v="1"/>
    <m/>
    <s v="Green Eye Spurdog shark"/>
    <n v="40"/>
    <n v="0"/>
    <n v="0"/>
  </r>
  <r>
    <x v="4"/>
    <d v="2020-02-22T00:00:00"/>
    <s v="Zone 5 - Mile 108"/>
    <x v="33"/>
    <x v="30"/>
    <x v="22"/>
    <x v="8"/>
    <x v="1"/>
    <m/>
    <m/>
    <m/>
    <s v=""/>
    <s v=""/>
  </r>
  <r>
    <x v="4"/>
    <d v="2020-02-22T00:00:00"/>
    <s v="Zone 5 - Mile 108"/>
    <x v="35"/>
    <x v="32"/>
    <x v="19"/>
    <x v="5"/>
    <x v="1"/>
    <m/>
    <s v="Shark Spotted Gully"/>
    <n v="105"/>
    <n v="5.0999999999999996"/>
    <n v="5.0999999999999996"/>
  </r>
  <r>
    <x v="4"/>
    <d v="2020-02-22T00:00:00"/>
    <s v="Zone 5 - Mile 108"/>
    <x v="35"/>
    <x v="32"/>
    <x v="19"/>
    <x v="5"/>
    <x v="1"/>
    <m/>
    <s v="Shark Spotted Gully"/>
    <n v="108"/>
    <n v="5.6"/>
    <n v="5.6"/>
  </r>
  <r>
    <x v="4"/>
    <d v="2020-02-22T00:00:00"/>
    <s v="Zone 5 - Mile 108"/>
    <x v="35"/>
    <x v="32"/>
    <x v="19"/>
    <x v="5"/>
    <x v="1"/>
    <m/>
    <s v="Shark Spotted Gully"/>
    <n v="152"/>
    <n v="18.2"/>
    <n v="18.2"/>
  </r>
  <r>
    <x v="4"/>
    <d v="2020-02-22T00:00:00"/>
    <s v="Zone 5 - Mile 108"/>
    <x v="35"/>
    <x v="32"/>
    <x v="19"/>
    <x v="5"/>
    <x v="1"/>
    <m/>
    <s v="Shark Spotted Gully"/>
    <n v="92"/>
    <n v="3.3"/>
    <n v="3.3"/>
  </r>
  <r>
    <x v="4"/>
    <d v="2020-02-22T00:00:00"/>
    <s v="Zone 5 - Mile 108"/>
    <x v="35"/>
    <x v="32"/>
    <x v="19"/>
    <x v="5"/>
    <x v="1"/>
    <m/>
    <s v="Shark Spotted Gully"/>
    <n v="101"/>
    <n v="4.5"/>
    <n v="4.5"/>
  </r>
  <r>
    <x v="4"/>
    <d v="2020-02-22T00:00:00"/>
    <s v="Zone 5 - Mile 108"/>
    <x v="281"/>
    <x v="217"/>
    <x v="147"/>
    <x v="3"/>
    <x v="1"/>
    <m/>
    <m/>
    <m/>
    <s v=""/>
    <s v=""/>
  </r>
  <r>
    <x v="4"/>
    <d v="2020-02-22T00:00:00"/>
    <s v="Zone 5 - Mile 108"/>
    <x v="282"/>
    <x v="218"/>
    <x v="147"/>
    <x v="2"/>
    <x v="1"/>
    <m/>
    <s v="Guitarfish - Lesser"/>
    <n v="80"/>
    <n v="1.8"/>
    <n v="1.8"/>
  </r>
  <r>
    <x v="4"/>
    <d v="2020-02-22T00:00:00"/>
    <s v="Zone 5 - Mile 108"/>
    <x v="22"/>
    <x v="21"/>
    <x v="14"/>
    <x v="9"/>
    <x v="1"/>
    <m/>
    <s v="Guitarfish - Lesser"/>
    <n v="93"/>
    <n v="3"/>
    <n v="3"/>
  </r>
  <r>
    <x v="4"/>
    <d v="2020-02-22T00:00:00"/>
    <s v="Zone 5 - Mile 108"/>
    <x v="366"/>
    <x v="270"/>
    <x v="217"/>
    <x v="3"/>
    <x v="1"/>
    <m/>
    <s v="Shark Spotted Gully"/>
    <n v="84"/>
    <n v="2.4"/>
    <n v="2.4"/>
  </r>
  <r>
    <x v="4"/>
    <d v="2020-02-22T00:00:00"/>
    <s v="Zone 5 - Mile 108"/>
    <x v="32"/>
    <x v="29"/>
    <x v="21"/>
    <x v="2"/>
    <x v="1"/>
    <m/>
    <s v="Shark Hound Smooth"/>
    <n v="83"/>
    <n v="1.9"/>
    <n v="1.9"/>
  </r>
  <r>
    <x v="4"/>
    <d v="2020-02-22T00:00:00"/>
    <s v="Zone 5 - Mile 108"/>
    <x v="31"/>
    <x v="28"/>
    <x v="21"/>
    <x v="10"/>
    <x v="1"/>
    <m/>
    <s v="Shark Hound Smooth"/>
    <n v="69"/>
    <n v="1"/>
    <n v="1"/>
  </r>
  <r>
    <x v="4"/>
    <d v="2020-02-22T00:00:00"/>
    <s v="Zone 5 - Mile 108"/>
    <x v="31"/>
    <x v="28"/>
    <x v="21"/>
    <x v="10"/>
    <x v="1"/>
    <m/>
    <s v="Guitarfish - Lesser"/>
    <n v="92"/>
    <n v="2.9"/>
    <n v="2.9"/>
  </r>
  <r>
    <x v="4"/>
    <d v="2020-02-22T00:00:00"/>
    <s v="Zone 5 - Mile 108"/>
    <x v="23"/>
    <x v="22"/>
    <x v="15"/>
    <x v="9"/>
    <x v="1"/>
    <m/>
    <s v="Shark Spotted Gully"/>
    <n v="94"/>
    <n v="3.5"/>
    <n v="3.5"/>
  </r>
  <r>
    <x v="4"/>
    <d v="2020-02-22T00:00:00"/>
    <s v="Zone 5 - Mile 108"/>
    <x v="23"/>
    <x v="22"/>
    <x v="15"/>
    <x v="9"/>
    <x v="1"/>
    <m/>
    <s v="Shark Spotted Gully"/>
    <n v="93"/>
    <n v="3.4"/>
    <n v="3.4"/>
  </r>
  <r>
    <x v="4"/>
    <d v="2020-02-22T00:00:00"/>
    <s v="Zone 5 - Mile 108"/>
    <x v="279"/>
    <x v="121"/>
    <x v="15"/>
    <x v="5"/>
    <x v="1"/>
    <s v="Shad"/>
    <m/>
    <n v="44"/>
    <n v="1.1000000000000001"/>
    <n v="1.1000000000000001"/>
  </r>
  <r>
    <x v="4"/>
    <d v="2020-02-22T00:00:00"/>
    <s v="Zone 5 - Mile 108"/>
    <x v="367"/>
    <x v="83"/>
    <x v="161"/>
    <x v="1"/>
    <x v="1"/>
    <m/>
    <m/>
    <m/>
    <s v=""/>
    <s v=""/>
  </r>
  <r>
    <x v="4"/>
    <d v="2020-02-22T00:00:00"/>
    <s v="Zone 5 - Mile 108"/>
    <x v="368"/>
    <x v="271"/>
    <x v="122"/>
    <x v="8"/>
    <x v="1"/>
    <m/>
    <s v="Shark Spotted Gully"/>
    <n v="98"/>
    <n v="4"/>
    <n v="4"/>
  </r>
  <r>
    <x v="4"/>
    <d v="2020-02-22T00:00:00"/>
    <s v="Zone 5 - Mile 108"/>
    <x v="369"/>
    <x v="9"/>
    <x v="218"/>
    <x v="8"/>
    <x v="9"/>
    <m/>
    <s v="Elephantfish"/>
    <n v="74"/>
    <n v="3.2"/>
    <n v="3.2"/>
  </r>
  <r>
    <x v="4"/>
    <d v="2020-02-22T00:00:00"/>
    <s v="Zone 5 - Mile 108"/>
    <x v="192"/>
    <x v="27"/>
    <x v="126"/>
    <x v="5"/>
    <x v="9"/>
    <m/>
    <m/>
    <m/>
    <s v=""/>
    <s v=""/>
  </r>
  <r>
    <x v="4"/>
    <d v="2020-02-22T00:00:00"/>
    <s v="Zone 5 - Mile 108"/>
    <x v="203"/>
    <x v="172"/>
    <x v="59"/>
    <x v="1"/>
    <x v="9"/>
    <m/>
    <m/>
    <m/>
    <s v=""/>
    <s v=""/>
  </r>
  <r>
    <x v="4"/>
    <d v="2020-02-22T00:00:00"/>
    <s v="Zone 5 - Mile 108"/>
    <x v="370"/>
    <x v="272"/>
    <x v="218"/>
    <x v="10"/>
    <x v="9"/>
    <m/>
    <s v="Elephantfish"/>
    <n v="85"/>
    <n v="4.9000000000000004"/>
    <n v="4.9000000000000004"/>
  </r>
  <r>
    <x v="4"/>
    <d v="2020-02-22T00:00:00"/>
    <s v="Zone 5 - Mile 108"/>
    <x v="370"/>
    <x v="272"/>
    <x v="218"/>
    <x v="10"/>
    <x v="9"/>
    <s v="Kob"/>
    <m/>
    <n v="46"/>
    <n v="1"/>
    <n v="1"/>
  </r>
  <r>
    <x v="4"/>
    <d v="2020-02-22T00:00:00"/>
    <s v="Zone 5 - Mile 108"/>
    <x v="184"/>
    <x v="158"/>
    <x v="105"/>
    <x v="1"/>
    <x v="9"/>
    <m/>
    <s v="Shark Copper (Male)"/>
    <n v="146"/>
    <n v="40.299999999999997"/>
    <n v="40.299999999999997"/>
  </r>
  <r>
    <x v="4"/>
    <d v="2020-02-22T00:00:00"/>
    <s v="Zone 5 - Mile 108"/>
    <x v="200"/>
    <x v="49"/>
    <x v="133"/>
    <x v="8"/>
    <x v="9"/>
    <m/>
    <s v="Elephantfish"/>
    <n v="78"/>
    <n v="3.8"/>
    <n v="3.8"/>
  </r>
  <r>
    <x v="4"/>
    <d v="2020-02-22T00:00:00"/>
    <s v="Zone 5 - Mile 108"/>
    <x v="200"/>
    <x v="49"/>
    <x v="133"/>
    <x v="8"/>
    <x v="9"/>
    <m/>
    <s v="Elephantfish"/>
    <n v="77"/>
    <n v="3.6"/>
    <n v="3.6"/>
  </r>
  <r>
    <x v="4"/>
    <d v="2020-02-22T00:00:00"/>
    <s v="Zone 5 - Mile 108"/>
    <x v="200"/>
    <x v="49"/>
    <x v="133"/>
    <x v="8"/>
    <x v="9"/>
    <m/>
    <s v="Elephantfish"/>
    <n v="75"/>
    <n v="3.4"/>
    <n v="3.4"/>
  </r>
  <r>
    <x v="4"/>
    <d v="2020-02-22T00:00:00"/>
    <s v="Zone 5 - Mile 108"/>
    <x v="197"/>
    <x v="168"/>
    <x v="131"/>
    <x v="1"/>
    <x v="9"/>
    <m/>
    <s v="Elephantfish"/>
    <n v="79"/>
    <n v="3.9"/>
    <n v="3.9"/>
  </r>
  <r>
    <x v="4"/>
    <d v="2020-02-22T00:00:00"/>
    <s v="Zone 5 - Mile 108"/>
    <x v="201"/>
    <x v="170"/>
    <x v="134"/>
    <x v="8"/>
    <x v="9"/>
    <m/>
    <s v="Elephantfish"/>
    <n v="78"/>
    <n v="3.8"/>
    <n v="3.8"/>
  </r>
  <r>
    <x v="4"/>
    <d v="2020-02-22T00:00:00"/>
    <s v="Zone 5 - Mile 108"/>
    <x v="201"/>
    <x v="170"/>
    <x v="134"/>
    <x v="8"/>
    <x v="9"/>
    <s v="Galjoen"/>
    <m/>
    <n v="32"/>
    <n v="0.6"/>
    <n v="0.6"/>
  </r>
  <r>
    <x v="4"/>
    <d v="2020-02-22T00:00:00"/>
    <s v="Zone 5 - Mile 108"/>
    <x v="371"/>
    <x v="118"/>
    <x v="219"/>
    <x v="5"/>
    <x v="14"/>
    <m/>
    <m/>
    <m/>
    <s v=""/>
    <s v=""/>
  </r>
  <r>
    <x v="4"/>
    <d v="2020-02-22T00:00:00"/>
    <s v="Zone 5 - Mile 108"/>
    <x v="193"/>
    <x v="165"/>
    <x v="127"/>
    <x v="9"/>
    <x v="9"/>
    <m/>
    <m/>
    <m/>
    <s v=""/>
    <s v=""/>
  </r>
  <r>
    <x v="4"/>
    <d v="2020-02-22T00:00:00"/>
    <s v="Zone 5 - Mile 108"/>
    <x v="188"/>
    <x v="162"/>
    <x v="123"/>
    <x v="9"/>
    <x v="9"/>
    <m/>
    <s v="Green Eye Spurdog shark"/>
    <n v="55"/>
    <n v="0"/>
    <n v="0"/>
  </r>
  <r>
    <x v="4"/>
    <d v="2020-02-22T00:00:00"/>
    <s v="Zone 5 - Mile 108"/>
    <x v="182"/>
    <x v="157"/>
    <x v="26"/>
    <x v="8"/>
    <x v="9"/>
    <m/>
    <m/>
    <m/>
    <s v=""/>
    <s v=""/>
  </r>
  <r>
    <x v="4"/>
    <d v="2020-02-22T00:00:00"/>
    <s v="Zone 5 - Mile 108"/>
    <x v="183"/>
    <x v="121"/>
    <x v="72"/>
    <x v="8"/>
    <x v="9"/>
    <m/>
    <s v="Elephantfish"/>
    <n v="76"/>
    <n v="3.5"/>
    <n v="3.5"/>
  </r>
  <r>
    <x v="4"/>
    <d v="2020-02-22T00:00:00"/>
    <s v="Zone 5 - Mile 108"/>
    <x v="205"/>
    <x v="174"/>
    <x v="136"/>
    <x v="8"/>
    <x v="9"/>
    <m/>
    <s v="Elephantfish"/>
    <n v="78"/>
    <n v="3.8"/>
    <n v="3.8"/>
  </r>
  <r>
    <x v="4"/>
    <d v="2020-02-22T00:00:00"/>
    <s v="Zone 5 - Mile 108"/>
    <x v="205"/>
    <x v="174"/>
    <x v="136"/>
    <x v="8"/>
    <x v="9"/>
    <m/>
    <s v="Guitarfish - Lesser"/>
    <n v="79"/>
    <n v="1.8"/>
    <n v="1.8"/>
  </r>
  <r>
    <x v="4"/>
    <d v="2020-02-22T00:00:00"/>
    <s v="Zone 5 - Mile 108"/>
    <x v="372"/>
    <x v="70"/>
    <x v="105"/>
    <x v="2"/>
    <x v="9"/>
    <m/>
    <m/>
    <m/>
    <s v=""/>
    <s v=""/>
  </r>
  <r>
    <x v="4"/>
    <d v="2020-02-22T00:00:00"/>
    <s v="Zone 5 - Mile 108"/>
    <x v="196"/>
    <x v="47"/>
    <x v="130"/>
    <x v="0"/>
    <x v="9"/>
    <m/>
    <m/>
    <m/>
    <s v=""/>
    <s v=""/>
  </r>
  <r>
    <x v="4"/>
    <d v="2020-02-22T00:00:00"/>
    <s v="Zone 5 - Mile 108"/>
    <x v="289"/>
    <x v="223"/>
    <x v="76"/>
    <x v="5"/>
    <x v="14"/>
    <m/>
    <s v="Guitarfish - Lesser"/>
    <n v="73"/>
    <n v="1.4"/>
    <n v="1.4"/>
  </r>
  <r>
    <x v="4"/>
    <d v="2020-02-22T00:00:00"/>
    <s v="Zone 5 - Mile 108"/>
    <x v="186"/>
    <x v="160"/>
    <x v="122"/>
    <x v="9"/>
    <x v="9"/>
    <m/>
    <s v="Shark Spotted Gully"/>
    <n v="143"/>
    <n v="14.8"/>
    <n v="14.8"/>
  </r>
  <r>
    <x v="4"/>
    <d v="2020-02-22T00:00:00"/>
    <s v="Zone 5 - Mile 108"/>
    <x v="186"/>
    <x v="160"/>
    <x v="122"/>
    <x v="9"/>
    <x v="9"/>
    <m/>
    <s v="Elephantfish"/>
    <n v="59"/>
    <n v="1.6"/>
    <n v="1.6"/>
  </r>
  <r>
    <x v="4"/>
    <d v="2020-02-22T00:00:00"/>
    <s v="Zone 5 - Mile 108"/>
    <x v="373"/>
    <x v="273"/>
    <x v="220"/>
    <x v="1"/>
    <x v="14"/>
    <m/>
    <s v="Shark Hound Smooth"/>
    <n v="72"/>
    <n v="1.2"/>
    <n v="1.2"/>
  </r>
  <r>
    <x v="4"/>
    <d v="2020-02-22T00:00:00"/>
    <s v="Zone 5 - Mile 108"/>
    <x v="187"/>
    <x v="161"/>
    <x v="122"/>
    <x v="7"/>
    <x v="9"/>
    <m/>
    <s v="Shark Spotted Gully"/>
    <n v="89"/>
    <n v="2.9"/>
    <n v="2.9"/>
  </r>
  <r>
    <x v="4"/>
    <d v="2020-02-22T00:00:00"/>
    <s v="Zone 5 - Mile 108"/>
    <x v="185"/>
    <x v="159"/>
    <x v="122"/>
    <x v="2"/>
    <x v="9"/>
    <m/>
    <s v="Guitarfish - Lesser"/>
    <n v="87"/>
    <n v="2.4"/>
    <n v="2.4"/>
  </r>
  <r>
    <x v="4"/>
    <d v="2020-02-22T00:00:00"/>
    <s v="Zone 5 - Mile 108"/>
    <x v="292"/>
    <x v="226"/>
    <x v="180"/>
    <x v="5"/>
    <x v="9"/>
    <m/>
    <s v="Elephantfish"/>
    <n v="77"/>
    <n v="3.6"/>
    <n v="3.6"/>
  </r>
  <r>
    <x v="4"/>
    <d v="2020-02-22T00:00:00"/>
    <s v="Zone 5 - Mile 108"/>
    <x v="189"/>
    <x v="163"/>
    <x v="124"/>
    <x v="8"/>
    <x v="9"/>
    <m/>
    <s v="Elephantfish"/>
    <n v="82"/>
    <n v="4.4000000000000004"/>
    <n v="4.4000000000000004"/>
  </r>
  <r>
    <x v="4"/>
    <d v="2020-02-22T00:00:00"/>
    <s v="Zone 5 - Mile 108"/>
    <x v="189"/>
    <x v="163"/>
    <x v="124"/>
    <x v="8"/>
    <x v="9"/>
    <m/>
    <s v="Elephantfish"/>
    <n v="80"/>
    <n v="4.0999999999999996"/>
    <n v="4.0999999999999996"/>
  </r>
  <r>
    <x v="4"/>
    <d v="2020-02-22T00:00:00"/>
    <s v="Zone 5 - Mile 108"/>
    <x v="291"/>
    <x v="225"/>
    <x v="179"/>
    <x v="9"/>
    <x v="9"/>
    <m/>
    <s v="Elephantfish"/>
    <n v="87"/>
    <n v="5.2"/>
    <n v="5.2"/>
  </r>
  <r>
    <x v="4"/>
    <d v="2020-02-22T00:00:00"/>
    <s v="Zone 5 - Mile 108"/>
    <x v="291"/>
    <x v="225"/>
    <x v="179"/>
    <x v="9"/>
    <x v="9"/>
    <m/>
    <s v="Elephantfish"/>
    <n v="86"/>
    <n v="5.0999999999999996"/>
    <n v="5.0999999999999996"/>
  </r>
  <r>
    <x v="4"/>
    <d v="2020-02-22T00:00:00"/>
    <s v="Zone 5 - Mile 108"/>
    <x v="190"/>
    <x v="7"/>
    <x v="125"/>
    <x v="2"/>
    <x v="9"/>
    <s v="Kob"/>
    <m/>
    <n v="42"/>
    <n v="0.8"/>
    <n v="0.8"/>
  </r>
  <r>
    <x v="4"/>
    <d v="2020-02-22T00:00:00"/>
    <s v="Zone 5 - Mile 108"/>
    <x v="190"/>
    <x v="7"/>
    <x v="125"/>
    <x v="2"/>
    <x v="9"/>
    <m/>
    <s v="Elephantfish"/>
    <n v="70"/>
    <n v="2.7"/>
    <n v="2.7"/>
  </r>
  <r>
    <x v="4"/>
    <d v="2020-02-22T00:00:00"/>
    <s v="Zone 5 - Mile 108"/>
    <x v="190"/>
    <x v="7"/>
    <x v="125"/>
    <x v="2"/>
    <x v="9"/>
    <s v="Kob"/>
    <m/>
    <n v="46"/>
    <n v="1"/>
    <n v="1"/>
  </r>
  <r>
    <x v="4"/>
    <d v="2020-02-22T00:00:00"/>
    <s v="Zone 5 - Mile 108"/>
    <x v="190"/>
    <x v="7"/>
    <x v="125"/>
    <x v="2"/>
    <x v="9"/>
    <m/>
    <s v="Guitarfish - Lesser"/>
    <n v="82"/>
    <n v="2"/>
    <n v="2"/>
  </r>
  <r>
    <x v="4"/>
    <d v="2020-02-22T00:00:00"/>
    <s v="Zone 5 - Mile 108"/>
    <x v="190"/>
    <x v="7"/>
    <x v="125"/>
    <x v="2"/>
    <x v="9"/>
    <m/>
    <s v="Elephantfish"/>
    <n v="81"/>
    <n v="4.2"/>
    <n v="4.2"/>
  </r>
  <r>
    <x v="4"/>
    <d v="2020-02-22T00:00:00"/>
    <s v="Zone 5 - Mile 108"/>
    <x v="191"/>
    <x v="164"/>
    <x v="56"/>
    <x v="1"/>
    <x v="9"/>
    <m/>
    <m/>
    <m/>
    <s v=""/>
    <s v=""/>
  </r>
  <r>
    <x v="4"/>
    <d v="2020-02-22T00:00:00"/>
    <s v="Zone 5 - Mile 108"/>
    <x v="374"/>
    <x v="274"/>
    <x v="221"/>
    <x v="1"/>
    <x v="14"/>
    <m/>
    <s v="Elephantfish"/>
    <n v="81"/>
    <n v="4.2"/>
    <n v="4.2"/>
  </r>
  <r>
    <x v="4"/>
    <d v="2020-02-22T00:00:00"/>
    <s v="Zone 5 - Mile 108"/>
    <x v="206"/>
    <x v="175"/>
    <x v="137"/>
    <x v="2"/>
    <x v="9"/>
    <m/>
    <m/>
    <m/>
    <s v=""/>
    <s v=""/>
  </r>
  <r>
    <x v="4"/>
    <d v="2020-02-22T00:00:00"/>
    <s v="Zone 5 - Mile 108"/>
    <x v="199"/>
    <x v="169"/>
    <x v="132"/>
    <x v="1"/>
    <x v="9"/>
    <m/>
    <s v="Elephantfish"/>
    <n v="71"/>
    <n v="2.9"/>
    <n v="2.9"/>
  </r>
  <r>
    <x v="4"/>
    <d v="2020-02-22T00:00:00"/>
    <s v="Zone 5 - Mile 108"/>
    <x v="199"/>
    <x v="169"/>
    <x v="132"/>
    <x v="1"/>
    <x v="9"/>
    <m/>
    <s v="Elephantfish"/>
    <n v="70"/>
    <n v="2.7"/>
    <n v="2.7"/>
  </r>
  <r>
    <x v="4"/>
    <d v="2020-02-22T00:00:00"/>
    <s v="Zone 5 - Mile 108"/>
    <x v="199"/>
    <x v="169"/>
    <x v="132"/>
    <x v="1"/>
    <x v="9"/>
    <m/>
    <s v="Elephantfish"/>
    <n v="73"/>
    <n v="3.1"/>
    <n v="3.1"/>
  </r>
  <r>
    <x v="4"/>
    <d v="2020-02-22T00:00:00"/>
    <s v="Zone 5 - Mile 108"/>
    <x v="198"/>
    <x v="19"/>
    <x v="132"/>
    <x v="8"/>
    <x v="9"/>
    <m/>
    <s v="Elephantfish"/>
    <n v="68"/>
    <n v="2.5"/>
    <n v="2.5"/>
  </r>
  <r>
    <x v="4"/>
    <d v="2020-02-22T00:00:00"/>
    <s v="Zone 5 - Mile 108"/>
    <x v="198"/>
    <x v="19"/>
    <x v="132"/>
    <x v="8"/>
    <x v="9"/>
    <m/>
    <s v="Elephantfish"/>
    <n v="81"/>
    <n v="4.2"/>
    <n v="4.2"/>
  </r>
  <r>
    <x v="4"/>
    <d v="2020-02-22T00:00:00"/>
    <s v="Zone 5 - Mile 108"/>
    <x v="198"/>
    <x v="19"/>
    <x v="132"/>
    <x v="8"/>
    <x v="9"/>
    <m/>
    <s v="Elephantfish"/>
    <n v="67"/>
    <n v="2.4"/>
    <n v="2.4"/>
  </r>
  <r>
    <x v="4"/>
    <d v="2020-02-22T00:00:00"/>
    <s v="Zone 5 - Mile 108"/>
    <x v="198"/>
    <x v="19"/>
    <x v="132"/>
    <x v="8"/>
    <x v="9"/>
    <m/>
    <s v="Guitarfish - Lesser"/>
    <n v="74"/>
    <n v="1.5"/>
    <n v="1.5"/>
  </r>
  <r>
    <x v="4"/>
    <d v="2020-02-22T00:00:00"/>
    <s v="Zone 5 - Mile 108"/>
    <x v="343"/>
    <x v="73"/>
    <x v="208"/>
    <x v="1"/>
    <x v="2"/>
    <m/>
    <s v="Shark Hound Smooth"/>
    <n v="75"/>
    <n v="1.3"/>
    <n v="1.3"/>
  </r>
  <r>
    <x v="4"/>
    <d v="2020-02-22T00:00:00"/>
    <s v="Zone 5 - Mile 108"/>
    <x v="46"/>
    <x v="42"/>
    <x v="33"/>
    <x v="2"/>
    <x v="2"/>
    <m/>
    <s v="Shark Spotted Gully"/>
    <n v="122"/>
    <n v="8.6"/>
    <n v="8.6"/>
  </r>
  <r>
    <x v="4"/>
    <d v="2020-02-22T00:00:00"/>
    <s v="Zone 5 - Mile 108"/>
    <x v="41"/>
    <x v="38"/>
    <x v="28"/>
    <x v="5"/>
    <x v="3"/>
    <m/>
    <s v="Shark Spotted Gully"/>
    <n v="90"/>
    <n v="3"/>
    <n v="3"/>
  </r>
  <r>
    <x v="4"/>
    <d v="2020-02-22T00:00:00"/>
    <s v="Zone 5 - Mile 108"/>
    <x v="41"/>
    <x v="38"/>
    <x v="28"/>
    <x v="5"/>
    <x v="3"/>
    <m/>
    <s v="Shark Spotted Gully"/>
    <n v="88"/>
    <n v="2.8"/>
    <n v="2.8"/>
  </r>
  <r>
    <x v="4"/>
    <d v="2020-02-22T00:00:00"/>
    <s v="Zone 5 - Mile 108"/>
    <x v="41"/>
    <x v="38"/>
    <x v="28"/>
    <x v="5"/>
    <x v="3"/>
    <m/>
    <s v="Shark Spotted Gully"/>
    <n v="94"/>
    <n v="3.5"/>
    <n v="3.5"/>
  </r>
  <r>
    <x v="4"/>
    <d v="2020-02-22T00:00:00"/>
    <s v="Zone 5 - Mile 108"/>
    <x v="41"/>
    <x v="38"/>
    <x v="28"/>
    <x v="5"/>
    <x v="3"/>
    <m/>
    <s v="Skate Spearnose"/>
    <n v="120"/>
    <n v="15.8"/>
    <n v="15.8"/>
  </r>
  <r>
    <x v="4"/>
    <d v="2020-02-22T00:00:00"/>
    <s v="Zone 5 - Mile 108"/>
    <x v="36"/>
    <x v="33"/>
    <x v="23"/>
    <x v="1"/>
    <x v="2"/>
    <m/>
    <s v="Shark Spotted Gully"/>
    <n v="101"/>
    <n v="4.5"/>
    <n v="4.5"/>
  </r>
  <r>
    <x v="4"/>
    <d v="2020-02-22T00:00:00"/>
    <s v="Zone 5 - Mile 108"/>
    <x v="36"/>
    <x v="33"/>
    <x v="23"/>
    <x v="1"/>
    <x v="2"/>
    <m/>
    <s v="Shark Spotted Gully"/>
    <n v="103"/>
    <n v="4.8"/>
    <n v="4.8"/>
  </r>
  <r>
    <x v="4"/>
    <d v="2020-02-22T00:00:00"/>
    <s v="Zone 5 - Mile 108"/>
    <x v="36"/>
    <x v="33"/>
    <x v="23"/>
    <x v="1"/>
    <x v="2"/>
    <m/>
    <s v="Shark Spotted Gully"/>
    <n v="93"/>
    <n v="3.4"/>
    <n v="3.4"/>
  </r>
  <r>
    <x v="4"/>
    <d v="2020-02-22T00:00:00"/>
    <s v="Zone 5 - Mile 108"/>
    <x v="36"/>
    <x v="33"/>
    <x v="23"/>
    <x v="1"/>
    <x v="2"/>
    <m/>
    <s v="Shark Spotted Gully"/>
    <n v="83"/>
    <n v="2.2999999999999998"/>
    <n v="2.2999999999999998"/>
  </r>
  <r>
    <x v="4"/>
    <d v="2020-02-22T00:00:00"/>
    <s v="Zone 5 - Mile 108"/>
    <x v="36"/>
    <x v="33"/>
    <x v="23"/>
    <x v="1"/>
    <x v="2"/>
    <m/>
    <s v="Green Eye Spurdog shark"/>
    <n v="60"/>
    <n v="0"/>
    <n v="0"/>
  </r>
  <r>
    <x v="4"/>
    <d v="2020-02-22T00:00:00"/>
    <s v="Zone 5 - Mile 108"/>
    <x v="36"/>
    <x v="33"/>
    <x v="23"/>
    <x v="1"/>
    <x v="2"/>
    <m/>
    <s v="Shark Hound Smooth"/>
    <n v="102"/>
    <n v="4"/>
    <n v="4"/>
  </r>
  <r>
    <x v="4"/>
    <d v="2020-02-22T00:00:00"/>
    <s v="Zone 5 - Mile 108"/>
    <x v="45"/>
    <x v="41"/>
    <x v="32"/>
    <x v="1"/>
    <x v="2"/>
    <m/>
    <s v="Shark Spotted Gully"/>
    <n v="155"/>
    <n v="19.5"/>
    <n v="19.5"/>
  </r>
  <r>
    <x v="4"/>
    <d v="2020-02-22T00:00:00"/>
    <s v="Zone 5 - Mile 108"/>
    <x v="45"/>
    <x v="41"/>
    <x v="32"/>
    <x v="1"/>
    <x v="2"/>
    <m/>
    <s v="Shark Spotted Gully"/>
    <n v="113"/>
    <n v="6.6"/>
    <n v="6.6"/>
  </r>
  <r>
    <x v="4"/>
    <d v="2020-02-22T00:00:00"/>
    <s v="Zone 5 - Mile 108"/>
    <x v="45"/>
    <x v="41"/>
    <x v="32"/>
    <x v="1"/>
    <x v="2"/>
    <m/>
    <s v="Shark Spotted Gully"/>
    <n v="119"/>
    <n v="7.9"/>
    <n v="7.9"/>
  </r>
  <r>
    <x v="4"/>
    <d v="2020-02-22T00:00:00"/>
    <s v="Zone 5 - Mile 108"/>
    <x v="45"/>
    <x v="41"/>
    <x v="32"/>
    <x v="1"/>
    <x v="2"/>
    <m/>
    <s v="Shark Spotted Gully"/>
    <n v="105"/>
    <n v="5.0999999999999996"/>
    <n v="5.0999999999999996"/>
  </r>
  <r>
    <x v="4"/>
    <d v="2020-02-22T00:00:00"/>
    <s v="Zone 5 - Mile 108"/>
    <x v="45"/>
    <x v="41"/>
    <x v="32"/>
    <x v="1"/>
    <x v="2"/>
    <m/>
    <s v="Shark Spotted Gully"/>
    <n v="98"/>
    <n v="4"/>
    <n v="4"/>
  </r>
  <r>
    <x v="4"/>
    <d v="2020-02-22T00:00:00"/>
    <s v="Zone 5 - Mile 108"/>
    <x v="40"/>
    <x v="37"/>
    <x v="27"/>
    <x v="1"/>
    <x v="2"/>
    <m/>
    <m/>
    <m/>
    <s v=""/>
    <s v=""/>
  </r>
  <r>
    <x v="4"/>
    <d v="2020-02-22T00:00:00"/>
    <s v="Zone 5 - Mile 108"/>
    <x v="42"/>
    <x v="39"/>
    <x v="29"/>
    <x v="1"/>
    <x v="2"/>
    <m/>
    <s v="Shark Soupfin"/>
    <n v="63"/>
    <n v="3.7"/>
    <n v="3.7"/>
  </r>
  <r>
    <x v="4"/>
    <d v="2020-02-22T00:00:00"/>
    <s v="Zone 5 - Mile 108"/>
    <x v="42"/>
    <x v="39"/>
    <x v="29"/>
    <x v="1"/>
    <x v="2"/>
    <m/>
    <s v="Shark Spotted Gully"/>
    <n v="152"/>
    <n v="18.2"/>
    <n v="18.2"/>
  </r>
  <r>
    <x v="4"/>
    <d v="2020-02-22T00:00:00"/>
    <s v="Zone 5 - Mile 108"/>
    <x v="37"/>
    <x v="34"/>
    <x v="24"/>
    <x v="1"/>
    <x v="2"/>
    <m/>
    <s v="Shark Spotted Gully"/>
    <n v="101"/>
    <n v="4.5"/>
    <n v="4.5"/>
  </r>
  <r>
    <x v="4"/>
    <d v="2020-02-22T00:00:00"/>
    <s v="Zone 5 - Mile 108"/>
    <x v="37"/>
    <x v="34"/>
    <x v="24"/>
    <x v="1"/>
    <x v="2"/>
    <m/>
    <s v="Shark Spotted Gully"/>
    <n v="98"/>
    <n v="4"/>
    <n v="4"/>
  </r>
  <r>
    <x v="4"/>
    <d v="2020-02-22T00:00:00"/>
    <s v="Zone 5 - Mile 108"/>
    <x v="37"/>
    <x v="34"/>
    <x v="24"/>
    <x v="1"/>
    <x v="2"/>
    <m/>
    <s v="Shark Spotted Gully"/>
    <n v="132"/>
    <n v="11.2"/>
    <n v="11.2"/>
  </r>
  <r>
    <x v="4"/>
    <d v="2020-02-22T00:00:00"/>
    <s v="Zone 5 - Mile 108"/>
    <x v="37"/>
    <x v="34"/>
    <x v="24"/>
    <x v="1"/>
    <x v="2"/>
    <m/>
    <s v="Shark Spotted Gully"/>
    <n v="107"/>
    <n v="5.5"/>
    <n v="5.5"/>
  </r>
  <r>
    <x v="4"/>
    <d v="2020-02-22T00:00:00"/>
    <s v="Zone 5 - Mile 108"/>
    <x v="37"/>
    <x v="34"/>
    <x v="24"/>
    <x v="1"/>
    <x v="2"/>
    <m/>
    <s v="Shark Spotted Gully"/>
    <n v="102"/>
    <n v="4.5999999999999996"/>
    <n v="4.5999999999999996"/>
  </r>
  <r>
    <x v="4"/>
    <d v="2020-02-22T00:00:00"/>
    <s v="Zone 5 - Mile 108"/>
    <x v="37"/>
    <x v="34"/>
    <x v="24"/>
    <x v="1"/>
    <x v="2"/>
    <m/>
    <s v="Shark Spotted Gully"/>
    <n v="147"/>
    <n v="16.2"/>
    <n v="16.2"/>
  </r>
  <r>
    <x v="4"/>
    <d v="2020-02-22T00:00:00"/>
    <s v="Zone 5 - Mile 108"/>
    <x v="37"/>
    <x v="34"/>
    <x v="24"/>
    <x v="1"/>
    <x v="2"/>
    <m/>
    <s v="Shark Hound Smooth"/>
    <n v="70"/>
    <n v="1.1000000000000001"/>
    <n v="1.1000000000000001"/>
  </r>
  <r>
    <x v="4"/>
    <d v="2020-02-22T00:00:00"/>
    <s v="Zone 5 - Mile 108"/>
    <x v="345"/>
    <x v="258"/>
    <x v="209"/>
    <x v="2"/>
    <x v="2"/>
    <m/>
    <s v="Elephantfish"/>
    <n v="76"/>
    <n v="3.5"/>
    <n v="3.5"/>
  </r>
  <r>
    <x v="4"/>
    <d v="2020-02-22T00:00:00"/>
    <s v="Zone 5 - Mile 108"/>
    <x v="345"/>
    <x v="258"/>
    <x v="209"/>
    <x v="2"/>
    <x v="2"/>
    <m/>
    <s v="Guitarfish - Lesser"/>
    <n v="72"/>
    <n v="1.3"/>
    <n v="1.3"/>
  </r>
  <r>
    <x v="4"/>
    <d v="2020-02-22T00:00:00"/>
    <s v="Zone 5 - Mile 108"/>
    <x v="345"/>
    <x v="258"/>
    <x v="209"/>
    <x v="2"/>
    <x v="2"/>
    <m/>
    <s v="Elephantfish"/>
    <n v="75"/>
    <n v="3.4"/>
    <n v="3.4"/>
  </r>
  <r>
    <x v="4"/>
    <d v="2020-02-22T00:00:00"/>
    <s v="Zone 5 - Mile 108"/>
    <x v="49"/>
    <x v="45"/>
    <x v="36"/>
    <x v="1"/>
    <x v="2"/>
    <m/>
    <s v="Shark Copper (Female)"/>
    <n v="145"/>
    <n v="41.1"/>
    <n v="41.1"/>
  </r>
  <r>
    <x v="4"/>
    <d v="2020-02-22T00:00:00"/>
    <s v="Zone 5 - Mile 108"/>
    <x v="49"/>
    <x v="45"/>
    <x v="36"/>
    <x v="1"/>
    <x v="2"/>
    <m/>
    <s v="Shark Soupfin"/>
    <n v="61"/>
    <n v="3.4"/>
    <n v="3.4"/>
  </r>
  <r>
    <x v="4"/>
    <d v="2020-02-22T00:00:00"/>
    <s v="Zone 5 - Mile 108"/>
    <x v="49"/>
    <x v="45"/>
    <x v="36"/>
    <x v="1"/>
    <x v="2"/>
    <m/>
    <s v="Shark Spotted Gully"/>
    <n v="93"/>
    <n v="3.4"/>
    <n v="3.4"/>
  </r>
  <r>
    <x v="4"/>
    <d v="2020-02-22T00:00:00"/>
    <s v="Zone 5 - Mile 108"/>
    <x v="49"/>
    <x v="45"/>
    <x v="36"/>
    <x v="1"/>
    <x v="2"/>
    <m/>
    <s v="Shark Spotted Gully"/>
    <n v="170"/>
    <n v="26.7"/>
    <n v="26.7"/>
  </r>
  <r>
    <x v="4"/>
    <d v="2020-02-22T00:00:00"/>
    <s v="Zone 5 - Mile 108"/>
    <x v="50"/>
    <x v="46"/>
    <x v="35"/>
    <x v="1"/>
    <x v="2"/>
    <m/>
    <m/>
    <m/>
    <s v=""/>
    <s v=""/>
  </r>
  <r>
    <x v="4"/>
    <d v="2020-02-22T00:00:00"/>
    <s v="Zone 5 - Mile 108"/>
    <x v="275"/>
    <x v="71"/>
    <x v="174"/>
    <x v="1"/>
    <x v="2"/>
    <m/>
    <s v="Guitarfish - Lesser"/>
    <n v="71"/>
    <n v="1.3"/>
    <n v="1.3"/>
  </r>
  <r>
    <x v="4"/>
    <d v="2020-02-22T00:00:00"/>
    <s v="Zone 5 - Mile 108"/>
    <x v="275"/>
    <x v="71"/>
    <x v="174"/>
    <x v="1"/>
    <x v="2"/>
    <m/>
    <s v="Elephantfish"/>
    <n v="70"/>
    <n v="2.7"/>
    <n v="2.7"/>
  </r>
  <r>
    <x v="4"/>
    <d v="2020-02-22T00:00:00"/>
    <s v="Zone 5 - Mile 108"/>
    <x v="48"/>
    <x v="44"/>
    <x v="35"/>
    <x v="4"/>
    <x v="2"/>
    <m/>
    <s v="Elephantfish"/>
    <n v="76"/>
    <n v="3.5"/>
    <n v="3.5"/>
  </r>
  <r>
    <x v="4"/>
    <d v="2020-02-22T00:00:00"/>
    <s v="Zone 5 - Mile 108"/>
    <x v="375"/>
    <x v="275"/>
    <x v="209"/>
    <x v="4"/>
    <x v="21"/>
    <m/>
    <s v="Ray Bull / Eagle"/>
    <n v="56"/>
    <n v="3.2"/>
    <n v="3.2"/>
  </r>
  <r>
    <x v="4"/>
    <d v="2020-02-22T00:00:00"/>
    <s v="Zone 5 - Mile 108"/>
    <x v="375"/>
    <x v="275"/>
    <x v="209"/>
    <x v="4"/>
    <x v="21"/>
    <m/>
    <s v="Elephantfish"/>
    <n v="82"/>
    <n v="4.4000000000000004"/>
    <n v="4.4000000000000004"/>
  </r>
  <r>
    <x v="4"/>
    <d v="2020-02-22T00:00:00"/>
    <s v="Zone 5 - Mile 108"/>
    <x v="376"/>
    <x v="276"/>
    <x v="45"/>
    <x v="1"/>
    <x v="6"/>
    <m/>
    <s v="Skate Spearnose"/>
    <n v="124"/>
    <n v="17.5"/>
    <n v="17.5"/>
  </r>
  <r>
    <x v="4"/>
    <d v="2020-02-22T00:00:00"/>
    <s v="Zone 5 - Mile 108"/>
    <x v="376"/>
    <x v="276"/>
    <x v="45"/>
    <x v="1"/>
    <x v="6"/>
    <m/>
    <s v="Shark Cow / Sevengill"/>
    <n v="131"/>
    <n v="29.1"/>
    <n v="29.1"/>
  </r>
  <r>
    <x v="4"/>
    <d v="2020-02-22T00:00:00"/>
    <s v="Zone 5 - Mile 108"/>
    <x v="105"/>
    <x v="94"/>
    <x v="71"/>
    <x v="5"/>
    <x v="6"/>
    <m/>
    <s v="Shark Spotted Gully"/>
    <n v="119"/>
    <n v="7.9"/>
    <n v="7.9"/>
  </r>
  <r>
    <x v="4"/>
    <d v="2020-02-22T00:00:00"/>
    <s v="Zone 5 - Mile 108"/>
    <x v="105"/>
    <x v="94"/>
    <x v="71"/>
    <x v="5"/>
    <x v="6"/>
    <m/>
    <s v="Shark Spotted Gully"/>
    <n v="88"/>
    <n v="2.8"/>
    <n v="2.8"/>
  </r>
  <r>
    <x v="4"/>
    <d v="2020-02-22T00:00:00"/>
    <s v="Zone 5 - Mile 108"/>
    <x v="105"/>
    <x v="94"/>
    <x v="71"/>
    <x v="5"/>
    <x v="6"/>
    <m/>
    <s v="Shark Spotted Gully"/>
    <n v="139"/>
    <n v="13.4"/>
    <n v="13.4"/>
  </r>
  <r>
    <x v="4"/>
    <d v="2020-02-22T00:00:00"/>
    <s v="Zone 5 - Mile 108"/>
    <x v="105"/>
    <x v="94"/>
    <x v="71"/>
    <x v="5"/>
    <x v="6"/>
    <m/>
    <s v="Shark Cow / Sevengill"/>
    <n v="102"/>
    <n v="12.8"/>
    <n v="12.8"/>
  </r>
  <r>
    <x v="4"/>
    <d v="2020-02-22T00:00:00"/>
    <s v="Zone 5 - Mile 108"/>
    <x v="105"/>
    <x v="94"/>
    <x v="71"/>
    <x v="5"/>
    <x v="6"/>
    <m/>
    <s v="Shark Cow / Sevengill"/>
    <n v="122"/>
    <n v="23"/>
    <n v="23"/>
  </r>
  <r>
    <x v="4"/>
    <d v="2020-02-22T00:00:00"/>
    <s v="Zone 5 - Mile 108"/>
    <x v="106"/>
    <x v="95"/>
    <x v="71"/>
    <x v="9"/>
    <x v="6"/>
    <m/>
    <s v="Shark Spotted Gully"/>
    <n v="75"/>
    <n v="1.6"/>
    <n v="1.6"/>
  </r>
  <r>
    <x v="4"/>
    <d v="2020-02-22T00:00:00"/>
    <s v="Zone 5 - Mile 108"/>
    <x v="106"/>
    <x v="95"/>
    <x v="71"/>
    <x v="9"/>
    <x v="6"/>
    <m/>
    <s v="Shark Hound Smooth"/>
    <n v="65"/>
    <n v="0"/>
    <n v="0"/>
  </r>
  <r>
    <x v="4"/>
    <d v="2020-02-22T00:00:00"/>
    <s v="Zone 5 - Mile 108"/>
    <x v="106"/>
    <x v="95"/>
    <x v="71"/>
    <x v="9"/>
    <x v="6"/>
    <m/>
    <s v="Shark Hound Smooth"/>
    <n v="66"/>
    <n v="0"/>
    <n v="0"/>
  </r>
  <r>
    <x v="4"/>
    <d v="2020-02-22T00:00:00"/>
    <s v="Zone 5 - Mile 108"/>
    <x v="110"/>
    <x v="70"/>
    <x v="73"/>
    <x v="1"/>
    <x v="6"/>
    <m/>
    <s v="Shark Spotted Gully"/>
    <n v="97"/>
    <n v="3.9"/>
    <n v="3.9"/>
  </r>
  <r>
    <x v="4"/>
    <d v="2020-02-22T00:00:00"/>
    <s v="Zone 5 - Mile 108"/>
    <x v="110"/>
    <x v="70"/>
    <x v="73"/>
    <x v="1"/>
    <x v="6"/>
    <m/>
    <s v="Shark Copper (Male)"/>
    <n v="166"/>
    <n v="60.1"/>
    <n v="60.1"/>
  </r>
  <r>
    <x v="4"/>
    <d v="2020-02-22T00:00:00"/>
    <s v="Zone 5 - Mile 108"/>
    <x v="111"/>
    <x v="99"/>
    <x v="50"/>
    <x v="1"/>
    <x v="6"/>
    <m/>
    <m/>
    <m/>
    <s v=""/>
    <s v=""/>
  </r>
  <r>
    <x v="4"/>
    <d v="2020-02-22T00:00:00"/>
    <s v="Zone 5 - Mile 108"/>
    <x v="115"/>
    <x v="103"/>
    <x v="75"/>
    <x v="1"/>
    <x v="6"/>
    <m/>
    <s v="Shark Hound Smooth"/>
    <n v="93"/>
    <n v="2.9"/>
    <n v="2.9"/>
  </r>
  <r>
    <x v="4"/>
    <d v="2020-02-22T00:00:00"/>
    <s v="Zone 5 - Mile 108"/>
    <x v="115"/>
    <x v="103"/>
    <x v="75"/>
    <x v="1"/>
    <x v="6"/>
    <m/>
    <s v="Shark Hound Smooth"/>
    <n v="95"/>
    <n v="3.1"/>
    <n v="3.1"/>
  </r>
  <r>
    <x v="4"/>
    <d v="2020-02-22T00:00:00"/>
    <s v="Zone 5 - Mile 108"/>
    <x v="306"/>
    <x v="236"/>
    <x v="44"/>
    <x v="2"/>
    <x v="6"/>
    <m/>
    <s v="Skate Spearnose"/>
    <n v="140"/>
    <n v="25.6"/>
    <n v="25.6"/>
  </r>
  <r>
    <x v="4"/>
    <d v="2020-02-22T00:00:00"/>
    <s v="Zone 5 - Mile 108"/>
    <x v="101"/>
    <x v="90"/>
    <x v="66"/>
    <x v="8"/>
    <x v="6"/>
    <m/>
    <m/>
    <m/>
    <s v=""/>
    <s v=""/>
  </r>
  <r>
    <x v="4"/>
    <d v="2020-02-22T00:00:00"/>
    <s v="Zone 5 - Mile 108"/>
    <x v="96"/>
    <x v="86"/>
    <x v="66"/>
    <x v="3"/>
    <x v="6"/>
    <m/>
    <m/>
    <m/>
    <s v=""/>
    <s v=""/>
  </r>
  <r>
    <x v="4"/>
    <d v="2020-02-22T00:00:00"/>
    <s v="Zone 5 - Mile 108"/>
    <x v="108"/>
    <x v="97"/>
    <x v="65"/>
    <x v="2"/>
    <x v="6"/>
    <m/>
    <s v="Shark Spotted Gully"/>
    <n v="148"/>
    <n v="16.600000000000001"/>
    <n v="16.600000000000001"/>
  </r>
  <r>
    <x v="4"/>
    <d v="2020-02-22T00:00:00"/>
    <s v="Zone 5 - Mile 108"/>
    <x v="107"/>
    <x v="96"/>
    <x v="65"/>
    <x v="7"/>
    <x v="6"/>
    <m/>
    <s v="Shark Spotted Gully"/>
    <n v="156"/>
    <n v="19.899999999999999"/>
    <n v="19.899999999999999"/>
  </r>
  <r>
    <x v="4"/>
    <d v="2020-02-22T00:00:00"/>
    <s v="Zone 5 - Mile 108"/>
    <x v="98"/>
    <x v="87"/>
    <x v="35"/>
    <x v="5"/>
    <x v="6"/>
    <m/>
    <s v="Shark Spotted Gully"/>
    <n v="148"/>
    <n v="16.600000000000001"/>
    <n v="16.600000000000001"/>
  </r>
  <r>
    <x v="4"/>
    <d v="2020-02-22T00:00:00"/>
    <s v="Zone 5 - Mile 108"/>
    <x v="98"/>
    <x v="87"/>
    <x v="35"/>
    <x v="5"/>
    <x v="6"/>
    <m/>
    <s v="Shark Hound Smooth"/>
    <n v="72"/>
    <n v="1.2"/>
    <n v="1.2"/>
  </r>
  <r>
    <x v="4"/>
    <d v="2020-02-22T00:00:00"/>
    <s v="Zone 5 - Mile 108"/>
    <x v="98"/>
    <x v="87"/>
    <x v="35"/>
    <x v="5"/>
    <x v="6"/>
    <m/>
    <s v="Shark Hound Smooth"/>
    <n v="66"/>
    <n v="0"/>
    <n v="0"/>
  </r>
  <r>
    <x v="4"/>
    <d v="2020-02-22T00:00:00"/>
    <s v="Zone 5 - Mile 108"/>
    <x v="304"/>
    <x v="99"/>
    <x v="10"/>
    <x v="7"/>
    <x v="6"/>
    <m/>
    <m/>
    <m/>
    <s v=""/>
    <s v=""/>
  </r>
  <r>
    <x v="4"/>
    <d v="2020-02-22T00:00:00"/>
    <s v="Zone 5 - Mile 108"/>
    <x v="94"/>
    <x v="58"/>
    <x v="64"/>
    <x v="2"/>
    <x v="6"/>
    <m/>
    <s v="Shark Hound Smooth"/>
    <n v="76"/>
    <n v="1.4"/>
    <n v="1.4"/>
  </r>
  <r>
    <x v="4"/>
    <d v="2020-02-22T00:00:00"/>
    <s v="Zone 5 - Mile 108"/>
    <x v="94"/>
    <x v="58"/>
    <x v="64"/>
    <x v="2"/>
    <x v="6"/>
    <m/>
    <s v="Shark Hound Smooth"/>
    <n v="75"/>
    <n v="1.3"/>
    <n v="1.3"/>
  </r>
  <r>
    <x v="4"/>
    <d v="2020-02-22T00:00:00"/>
    <s v="Zone 5 - Mile 108"/>
    <x v="94"/>
    <x v="58"/>
    <x v="64"/>
    <x v="2"/>
    <x v="6"/>
    <m/>
    <s v="Shark Spotted Gully"/>
    <n v="88"/>
    <n v="2.8"/>
    <n v="2.8"/>
  </r>
  <r>
    <x v="4"/>
    <d v="2020-02-22T00:00:00"/>
    <s v="Zone 5 - Mile 108"/>
    <x v="94"/>
    <x v="58"/>
    <x v="64"/>
    <x v="2"/>
    <x v="6"/>
    <m/>
    <s v="Shark Spotted Gully"/>
    <n v="82"/>
    <n v="2.2000000000000002"/>
    <n v="2.2000000000000002"/>
  </r>
  <r>
    <x v="4"/>
    <d v="2020-02-22T00:00:00"/>
    <s v="Zone 5 - Mile 108"/>
    <x v="117"/>
    <x v="105"/>
    <x v="67"/>
    <x v="1"/>
    <x v="6"/>
    <m/>
    <m/>
    <m/>
    <s v=""/>
    <s v=""/>
  </r>
  <r>
    <x v="4"/>
    <d v="2020-02-22T00:00:00"/>
    <s v="Zone 5 - Mile 108"/>
    <x v="97"/>
    <x v="26"/>
    <x v="67"/>
    <x v="9"/>
    <x v="6"/>
    <m/>
    <m/>
    <m/>
    <s v=""/>
    <s v=""/>
  </r>
  <r>
    <x v="4"/>
    <d v="2020-02-22T00:00:00"/>
    <s v="Zone 5 - Mile 108"/>
    <x v="349"/>
    <x v="260"/>
    <x v="210"/>
    <x v="8"/>
    <x v="6"/>
    <m/>
    <s v="Skate Spearnose"/>
    <n v="141"/>
    <n v="26.2"/>
    <n v="26.2"/>
  </r>
  <r>
    <x v="4"/>
    <d v="2020-02-22T00:00:00"/>
    <s v="Zone 5 - Mile 108"/>
    <x v="303"/>
    <x v="27"/>
    <x v="30"/>
    <x v="5"/>
    <x v="6"/>
    <m/>
    <s v="Shark Cow / Sevengill"/>
    <n v="158"/>
    <n v="53.8"/>
    <n v="53.8"/>
  </r>
  <r>
    <x v="4"/>
    <d v="2020-02-22T00:00:00"/>
    <s v="Zone 5 - Mile 108"/>
    <x v="100"/>
    <x v="89"/>
    <x v="10"/>
    <x v="0"/>
    <x v="6"/>
    <m/>
    <s v="Shark Spotted Gully"/>
    <n v="149"/>
    <n v="17"/>
    <n v="17"/>
  </r>
  <r>
    <x v="4"/>
    <d v="2020-02-22T00:00:00"/>
    <s v="Zone 5 - Mile 108"/>
    <x v="100"/>
    <x v="89"/>
    <x v="10"/>
    <x v="0"/>
    <x v="6"/>
    <m/>
    <s v="Elephantfish"/>
    <n v="60"/>
    <n v="1.7"/>
    <n v="1.7"/>
  </r>
  <r>
    <x v="4"/>
    <d v="2020-02-22T00:00:00"/>
    <s v="Zone 5 - Mile 108"/>
    <x v="116"/>
    <x v="104"/>
    <x v="76"/>
    <x v="8"/>
    <x v="6"/>
    <m/>
    <s v="Green Eye Spurdog shark"/>
    <n v="57"/>
    <n v="0"/>
    <n v="0"/>
  </r>
  <r>
    <x v="4"/>
    <d v="2020-02-22T00:00:00"/>
    <s v="Zone 5 - Mile 108"/>
    <x v="116"/>
    <x v="104"/>
    <x v="76"/>
    <x v="8"/>
    <x v="6"/>
    <m/>
    <s v="Shark Spotted Gully"/>
    <n v="85"/>
    <n v="2.5"/>
    <n v="2.5"/>
  </r>
  <r>
    <x v="4"/>
    <d v="2020-02-22T00:00:00"/>
    <s v="Zone 5 - Mile 108"/>
    <x v="116"/>
    <x v="104"/>
    <x v="76"/>
    <x v="8"/>
    <x v="6"/>
    <m/>
    <s v="Shark Spotted Gully"/>
    <n v="76"/>
    <n v="1.7"/>
    <n v="1.7"/>
  </r>
  <r>
    <x v="4"/>
    <d v="2020-02-22T00:00:00"/>
    <s v="Zone 5 - Mile 108"/>
    <x v="116"/>
    <x v="104"/>
    <x v="76"/>
    <x v="8"/>
    <x v="6"/>
    <m/>
    <s v="Shark Spotted Gully"/>
    <n v="105"/>
    <n v="5.0999999999999996"/>
    <n v="5.0999999999999996"/>
  </r>
  <r>
    <x v="4"/>
    <d v="2020-02-22T00:00:00"/>
    <s v="Zone 5 - Mile 108"/>
    <x v="112"/>
    <x v="100"/>
    <x v="74"/>
    <x v="8"/>
    <x v="6"/>
    <m/>
    <s v="Shark Spotted Gully"/>
    <n v="117"/>
    <n v="7.4"/>
    <n v="7.4"/>
  </r>
  <r>
    <x v="4"/>
    <d v="2020-02-22T00:00:00"/>
    <s v="Zone 5 - Mile 108"/>
    <x v="109"/>
    <x v="98"/>
    <x v="72"/>
    <x v="1"/>
    <x v="6"/>
    <m/>
    <m/>
    <m/>
    <s v=""/>
    <s v=""/>
  </r>
  <r>
    <x v="4"/>
    <d v="2020-02-22T00:00:00"/>
    <s v="Zone 5 - Mile 108"/>
    <x v="102"/>
    <x v="91"/>
    <x v="69"/>
    <x v="1"/>
    <x v="6"/>
    <m/>
    <s v="Ray Bull / Eagle"/>
    <n v="70"/>
    <n v="6.2"/>
    <n v="6.2"/>
  </r>
  <r>
    <x v="4"/>
    <d v="2020-02-22T00:00:00"/>
    <s v="Zone 5 - Mile 108"/>
    <x v="103"/>
    <x v="92"/>
    <x v="70"/>
    <x v="5"/>
    <x v="6"/>
    <m/>
    <s v="Shark Hound Smooth"/>
    <n v="77"/>
    <n v="1.5"/>
    <n v="1.5"/>
  </r>
  <r>
    <x v="4"/>
    <d v="2020-02-22T00:00:00"/>
    <s v="Zone 5 - Mile 108"/>
    <x v="103"/>
    <x v="92"/>
    <x v="70"/>
    <x v="5"/>
    <x v="6"/>
    <m/>
    <s v="Skate Spearnose"/>
    <n v="130"/>
    <n v="20.3"/>
    <n v="20.3"/>
  </r>
  <r>
    <x v="4"/>
    <d v="2020-02-22T00:00:00"/>
    <s v="Zone 5 - Mile 108"/>
    <x v="103"/>
    <x v="92"/>
    <x v="70"/>
    <x v="5"/>
    <x v="6"/>
    <m/>
    <s v="Shark Spotted Gully"/>
    <n v="125"/>
    <n v="9.3000000000000007"/>
    <n v="9.3000000000000007"/>
  </r>
  <r>
    <x v="4"/>
    <d v="2020-02-22T00:00:00"/>
    <s v="Zone 5 - Mile 108"/>
    <x v="103"/>
    <x v="92"/>
    <x v="70"/>
    <x v="5"/>
    <x v="6"/>
    <m/>
    <s v="Shark Spotted Gully"/>
    <n v="154"/>
    <n v="19.100000000000001"/>
    <n v="19.100000000000001"/>
  </r>
  <r>
    <x v="4"/>
    <d v="2020-02-22T00:00:00"/>
    <s v="Zone 5 - Mile 108"/>
    <x v="113"/>
    <x v="101"/>
    <x v="63"/>
    <x v="5"/>
    <x v="6"/>
    <m/>
    <s v="Shark Spotted Gully"/>
    <n v="155"/>
    <n v="19.5"/>
    <n v="19.5"/>
  </r>
  <r>
    <x v="4"/>
    <d v="2020-02-22T00:00:00"/>
    <s v="Zone 5 - Mile 108"/>
    <x v="113"/>
    <x v="101"/>
    <x v="63"/>
    <x v="5"/>
    <x v="6"/>
    <m/>
    <s v="Shark Spotted Gully"/>
    <n v="90"/>
    <n v="3"/>
    <n v="3"/>
  </r>
  <r>
    <x v="4"/>
    <d v="2020-02-22T00:00:00"/>
    <s v="Zone 5 - Mile 108"/>
    <x v="113"/>
    <x v="101"/>
    <x v="63"/>
    <x v="5"/>
    <x v="6"/>
    <m/>
    <s v="Skate Spearnose"/>
    <n v="117"/>
    <n v="14.6"/>
    <n v="14.6"/>
  </r>
  <r>
    <x v="4"/>
    <d v="2020-02-22T00:00:00"/>
    <s v="Zone 5 - Mile 108"/>
    <x v="113"/>
    <x v="101"/>
    <x v="63"/>
    <x v="5"/>
    <x v="6"/>
    <m/>
    <s v="Shark Spotted Gully"/>
    <n v="85"/>
    <n v="2.5"/>
    <n v="2.5"/>
  </r>
  <r>
    <x v="4"/>
    <d v="2020-02-22T00:00:00"/>
    <s v="Zone 5 - Mile 108"/>
    <x v="113"/>
    <x v="101"/>
    <x v="63"/>
    <x v="5"/>
    <x v="6"/>
    <m/>
    <s v="Shark Cow / Sevengill"/>
    <n v="147"/>
    <n v="42.4"/>
    <n v="42.4"/>
  </r>
  <r>
    <x v="4"/>
    <d v="2020-02-22T00:00:00"/>
    <s v="Zone 5 - Mile 108"/>
    <x v="114"/>
    <x v="102"/>
    <x v="63"/>
    <x v="5"/>
    <x v="6"/>
    <m/>
    <s v="Shark Copper (Male)"/>
    <n v="139"/>
    <n v="34.6"/>
    <n v="34.6"/>
  </r>
  <r>
    <x v="4"/>
    <d v="2020-02-22T00:00:00"/>
    <s v="Zone 5 - Mile 108"/>
    <x v="104"/>
    <x v="93"/>
    <x v="53"/>
    <x v="5"/>
    <x v="6"/>
    <m/>
    <s v="Shark Hound Smooth"/>
    <n v="72"/>
    <n v="1.2"/>
    <n v="1.2"/>
  </r>
  <r>
    <x v="4"/>
    <d v="2020-02-22T00:00:00"/>
    <s v="Zone 5 - Mile 108"/>
    <x v="104"/>
    <x v="93"/>
    <x v="53"/>
    <x v="5"/>
    <x v="6"/>
    <m/>
    <s v="Shark Hound Smooth"/>
    <n v="61"/>
    <n v="0"/>
    <n v="0"/>
  </r>
  <r>
    <x v="4"/>
    <d v="2020-02-22T00:00:00"/>
    <s v="Zone 5 - Mile 108"/>
    <x v="104"/>
    <x v="93"/>
    <x v="53"/>
    <x v="5"/>
    <x v="6"/>
    <m/>
    <s v="Elephantfish"/>
    <n v="83"/>
    <n v="4.5999999999999996"/>
    <n v="4.5999999999999996"/>
  </r>
  <r>
    <x v="4"/>
    <d v="2020-02-22T00:00:00"/>
    <s v="Zone 5 - Mile 108"/>
    <x v="377"/>
    <x v="277"/>
    <x v="63"/>
    <x v="7"/>
    <x v="6"/>
    <m/>
    <s v="Skate Spearnose"/>
    <n v="110"/>
    <n v="12"/>
    <n v="12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50"/>
    <n v="1.3"/>
    <n v="1.3"/>
  </r>
  <r>
    <x v="4"/>
    <d v="2020-02-22T00:00:00"/>
    <s v="Zone 5 - Mile 108"/>
    <x v="120"/>
    <x v="84"/>
    <x v="79"/>
    <x v="2"/>
    <x v="3"/>
    <s v="Kob"/>
    <m/>
    <n v="45"/>
    <n v="0.9"/>
    <n v="0.9"/>
  </r>
  <r>
    <x v="4"/>
    <d v="2020-02-22T00:00:00"/>
    <s v="Zone 5 - Mile 108"/>
    <x v="123"/>
    <x v="109"/>
    <x v="79"/>
    <x v="7"/>
    <x v="3"/>
    <m/>
    <m/>
    <m/>
    <s v=""/>
    <s v=""/>
  </r>
  <r>
    <x v="4"/>
    <d v="2020-02-22T00:00:00"/>
    <s v="Zone 5 - Mile 108"/>
    <x v="311"/>
    <x v="191"/>
    <x v="188"/>
    <x v="5"/>
    <x v="3"/>
    <m/>
    <s v="Shark Hound Smooth"/>
    <n v="71"/>
    <n v="1.1000000000000001"/>
    <n v="1.1000000000000001"/>
  </r>
  <r>
    <x v="4"/>
    <d v="2020-02-22T00:00:00"/>
    <s v="Zone 5 - Mile 108"/>
    <x v="378"/>
    <x v="278"/>
    <x v="2"/>
    <x v="8"/>
    <x v="3"/>
    <m/>
    <m/>
    <m/>
    <s v=""/>
    <s v=""/>
  </r>
  <r>
    <x v="4"/>
    <d v="2020-02-22T00:00:00"/>
    <s v="Zone 5 - Mile 108"/>
    <x v="130"/>
    <x v="115"/>
    <x v="86"/>
    <x v="5"/>
    <x v="3"/>
    <m/>
    <s v="Shark Spotted Gully"/>
    <n v="96"/>
    <n v="3.8"/>
    <n v="3.8"/>
  </r>
  <r>
    <x v="4"/>
    <d v="2020-02-22T00:00:00"/>
    <s v="Zone 5 - Mile 108"/>
    <x v="130"/>
    <x v="115"/>
    <x v="86"/>
    <x v="5"/>
    <x v="3"/>
    <m/>
    <s v="Shark Spotted Gully"/>
    <n v="127"/>
    <n v="9.8000000000000007"/>
    <n v="9.8000000000000007"/>
  </r>
  <r>
    <x v="4"/>
    <d v="2020-02-22T00:00:00"/>
    <s v="Zone 5 - Mile 108"/>
    <x v="130"/>
    <x v="115"/>
    <x v="86"/>
    <x v="5"/>
    <x v="3"/>
    <m/>
    <s v="Shark Spotted Gully"/>
    <n v="125"/>
    <n v="9.3000000000000007"/>
    <n v="9.3000000000000007"/>
  </r>
  <r>
    <x v="4"/>
    <d v="2020-02-22T00:00:00"/>
    <s v="Zone 5 - Mile 108"/>
    <x v="130"/>
    <x v="115"/>
    <x v="86"/>
    <x v="5"/>
    <x v="3"/>
    <m/>
    <s v="Shark Spotted Gully"/>
    <n v="86"/>
    <n v="2.6"/>
    <n v="2.6"/>
  </r>
  <r>
    <x v="4"/>
    <d v="2020-02-22T00:00:00"/>
    <s v="Zone 5 - Mile 108"/>
    <x v="130"/>
    <x v="115"/>
    <x v="86"/>
    <x v="5"/>
    <x v="3"/>
    <m/>
    <s v="Shark Spotted Gully"/>
    <n v="81"/>
    <n v="2.1"/>
    <n v="2.1"/>
  </r>
  <r>
    <x v="4"/>
    <d v="2020-02-22T00:00:00"/>
    <s v="Zone 5 - Mile 108"/>
    <x v="130"/>
    <x v="115"/>
    <x v="86"/>
    <x v="5"/>
    <x v="3"/>
    <m/>
    <s v="Shark Hound Smooth"/>
    <n v="91"/>
    <n v="2.7"/>
    <n v="2.7"/>
  </r>
  <r>
    <x v="4"/>
    <d v="2020-02-22T00:00:00"/>
    <s v="Zone 5 - Mile 108"/>
    <x v="141"/>
    <x v="10"/>
    <x v="78"/>
    <x v="2"/>
    <x v="3"/>
    <m/>
    <s v="Shark Spotted Gully"/>
    <n v="153"/>
    <n v="18.600000000000001"/>
    <n v="18.600000000000001"/>
  </r>
  <r>
    <x v="4"/>
    <d v="2020-02-22T00:00:00"/>
    <s v="Zone 5 - Mile 108"/>
    <x v="141"/>
    <x v="10"/>
    <x v="78"/>
    <x v="2"/>
    <x v="3"/>
    <m/>
    <s v="Shark Hound Smooth"/>
    <n v="102"/>
    <n v="4"/>
    <n v="4"/>
  </r>
  <r>
    <x v="4"/>
    <d v="2020-02-22T00:00:00"/>
    <s v="Zone 5 - Mile 108"/>
    <x v="141"/>
    <x v="10"/>
    <x v="78"/>
    <x v="2"/>
    <x v="3"/>
    <m/>
    <s v="Shark Spotted Gully"/>
    <n v="136"/>
    <n v="12.4"/>
    <n v="12.4"/>
  </r>
  <r>
    <x v="4"/>
    <d v="2020-02-22T00:00:00"/>
    <s v="Zone 5 - Mile 108"/>
    <x v="141"/>
    <x v="10"/>
    <x v="78"/>
    <x v="2"/>
    <x v="3"/>
    <m/>
    <s v="Shark Hound Smooth"/>
    <n v="74"/>
    <n v="1.3"/>
    <n v="1.3"/>
  </r>
  <r>
    <x v="4"/>
    <d v="2020-02-22T00:00:00"/>
    <s v="Zone 5 - Mile 108"/>
    <x v="336"/>
    <x v="87"/>
    <x v="204"/>
    <x v="5"/>
    <x v="3"/>
    <m/>
    <s v="Shark Spotted Gully"/>
    <n v="147"/>
    <n v="16.2"/>
    <n v="16.2"/>
  </r>
  <r>
    <x v="4"/>
    <d v="2020-02-22T00:00:00"/>
    <s v="Zone 5 - Mile 108"/>
    <x v="336"/>
    <x v="87"/>
    <x v="204"/>
    <x v="5"/>
    <x v="3"/>
    <m/>
    <s v="Shark Hound Smooth"/>
    <n v="66"/>
    <n v="0"/>
    <n v="0"/>
  </r>
  <r>
    <x v="4"/>
    <d v="2020-02-22T00:00:00"/>
    <s v="Zone 5 - Mile 108"/>
    <x v="336"/>
    <x v="87"/>
    <x v="204"/>
    <x v="5"/>
    <x v="3"/>
    <m/>
    <s v="Shark Hound Smooth"/>
    <n v="80"/>
    <n v="1.7"/>
    <n v="1.7"/>
  </r>
  <r>
    <x v="4"/>
    <d v="2020-02-22T00:00:00"/>
    <s v="Zone 5 - Mile 108"/>
    <x v="336"/>
    <x v="87"/>
    <x v="204"/>
    <x v="5"/>
    <x v="3"/>
    <m/>
    <s v="Shark Spotted Gully"/>
    <n v="109"/>
    <n v="5.8"/>
    <n v="5.8"/>
  </r>
  <r>
    <x v="4"/>
    <d v="2020-02-22T00:00:00"/>
    <s v="Zone 5 - Mile 108"/>
    <x v="336"/>
    <x v="87"/>
    <x v="204"/>
    <x v="5"/>
    <x v="3"/>
    <m/>
    <s v="Shark Hound Smooth"/>
    <n v="85"/>
    <n v="2.1"/>
    <n v="2.1"/>
  </r>
  <r>
    <x v="4"/>
    <d v="2020-02-22T00:00:00"/>
    <s v="Zone 5 - Mile 108"/>
    <x v="379"/>
    <x v="279"/>
    <x v="222"/>
    <x v="1"/>
    <x v="3"/>
    <m/>
    <s v="Elephantfish"/>
    <n v="78"/>
    <n v="3.8"/>
    <n v="3.8"/>
  </r>
  <r>
    <x v="4"/>
    <d v="2020-02-22T00:00:00"/>
    <s v="Zone 5 - Mile 108"/>
    <x v="379"/>
    <x v="279"/>
    <x v="222"/>
    <x v="1"/>
    <x v="3"/>
    <m/>
    <s v="Shark Spotted Gully"/>
    <n v="157"/>
    <n v="20.399999999999999"/>
    <n v="20.399999999999999"/>
  </r>
  <r>
    <x v="4"/>
    <d v="2020-02-22T00:00:00"/>
    <s v="Zone 5 - Mile 108"/>
    <x v="379"/>
    <x v="279"/>
    <x v="222"/>
    <x v="1"/>
    <x v="3"/>
    <m/>
    <s v="Shark Spotted Gully"/>
    <n v="72"/>
    <n v="1.4"/>
    <n v="1.4"/>
  </r>
  <r>
    <x v="4"/>
    <d v="2020-02-22T00:00:00"/>
    <s v="Zone 5 - Mile 108"/>
    <x v="379"/>
    <x v="279"/>
    <x v="222"/>
    <x v="1"/>
    <x v="3"/>
    <m/>
    <s v="Shark Spotted Gully"/>
    <n v="74"/>
    <n v="1.5"/>
    <n v="1.5"/>
  </r>
  <r>
    <x v="4"/>
    <d v="2020-02-22T00:00:00"/>
    <s v="Zone 5 - Mile 108"/>
    <x v="142"/>
    <x v="5"/>
    <x v="51"/>
    <x v="1"/>
    <x v="3"/>
    <m/>
    <s v="Shark Hound Smooth"/>
    <n v="92"/>
    <n v="2.8"/>
    <n v="2.8"/>
  </r>
  <r>
    <x v="4"/>
    <d v="2020-02-22T00:00:00"/>
    <s v="Zone 5 - Mile 108"/>
    <x v="142"/>
    <x v="5"/>
    <x v="51"/>
    <x v="1"/>
    <x v="3"/>
    <m/>
    <s v="Shark Spotted Gully"/>
    <n v="141"/>
    <n v="14.1"/>
    <n v="14.1"/>
  </r>
  <r>
    <x v="4"/>
    <d v="2020-02-22T00:00:00"/>
    <s v="Zone 5 - Mile 108"/>
    <x v="126"/>
    <x v="32"/>
    <x v="83"/>
    <x v="5"/>
    <x v="3"/>
    <m/>
    <m/>
    <m/>
    <s v=""/>
    <s v=""/>
  </r>
  <r>
    <x v="4"/>
    <d v="2020-02-22T00:00:00"/>
    <s v="Zone 5 - Mile 108"/>
    <x v="138"/>
    <x v="123"/>
    <x v="92"/>
    <x v="3"/>
    <x v="3"/>
    <m/>
    <s v="Elephantfish"/>
    <n v="85"/>
    <n v="4.9000000000000004"/>
    <n v="4.9000000000000004"/>
  </r>
  <r>
    <x v="4"/>
    <d v="2020-02-22T00:00:00"/>
    <s v="Zone 5 - Mile 108"/>
    <x v="138"/>
    <x v="123"/>
    <x v="92"/>
    <x v="3"/>
    <x v="3"/>
    <m/>
    <s v="Elephantfish"/>
    <n v="91"/>
    <n v="6"/>
    <n v="6"/>
  </r>
  <r>
    <x v="4"/>
    <d v="2020-02-22T00:00:00"/>
    <s v="Zone 5 - Mile 108"/>
    <x v="137"/>
    <x v="122"/>
    <x v="92"/>
    <x v="2"/>
    <x v="3"/>
    <m/>
    <s v="Shark Hound Smooth"/>
    <n v="67"/>
    <n v="0"/>
    <n v="0"/>
  </r>
  <r>
    <x v="4"/>
    <d v="2020-02-22T00:00:00"/>
    <s v="Zone 5 - Mile 108"/>
    <x v="136"/>
    <x v="121"/>
    <x v="91"/>
    <x v="5"/>
    <x v="3"/>
    <m/>
    <m/>
    <m/>
    <s v=""/>
    <s v=""/>
  </r>
  <r>
    <x v="4"/>
    <d v="2020-02-22T00:00:00"/>
    <s v="Zone 5 - Mile 108"/>
    <x v="135"/>
    <x v="120"/>
    <x v="90"/>
    <x v="0"/>
    <x v="3"/>
    <m/>
    <m/>
    <m/>
    <s v=""/>
    <s v=""/>
  </r>
  <r>
    <x v="4"/>
    <d v="2020-02-22T00:00:00"/>
    <s v="Zone 5 - Mile 108"/>
    <x v="124"/>
    <x v="110"/>
    <x v="81"/>
    <x v="5"/>
    <x v="3"/>
    <m/>
    <s v="Shark Spotted Gully"/>
    <n v="102"/>
    <n v="4.5999999999999996"/>
    <n v="4.5999999999999996"/>
  </r>
  <r>
    <x v="4"/>
    <d v="2020-02-22T00:00:00"/>
    <s v="Zone 5 - Mile 108"/>
    <x v="125"/>
    <x v="111"/>
    <x v="82"/>
    <x v="2"/>
    <x v="3"/>
    <m/>
    <s v="Shark Hound Smooth"/>
    <n v="66"/>
    <n v="0"/>
    <n v="0"/>
  </r>
  <r>
    <x v="4"/>
    <d v="2020-02-22T00:00:00"/>
    <s v="Zone 5 - Mile 108"/>
    <x v="125"/>
    <x v="111"/>
    <x v="82"/>
    <x v="2"/>
    <x v="3"/>
    <m/>
    <s v="Shark Spotted Gully"/>
    <n v="87"/>
    <n v="2.7"/>
    <n v="2.7"/>
  </r>
  <r>
    <x v="4"/>
    <d v="2020-02-22T00:00:00"/>
    <s v="Zone 5 - Mile 108"/>
    <x v="125"/>
    <x v="111"/>
    <x v="82"/>
    <x v="2"/>
    <x v="3"/>
    <m/>
    <s v="Shark Hound Smooth"/>
    <n v="78"/>
    <n v="1.5"/>
    <n v="1.5"/>
  </r>
  <r>
    <x v="4"/>
    <d v="2020-02-22T00:00:00"/>
    <s v="Zone 5 - Mile 108"/>
    <x v="125"/>
    <x v="111"/>
    <x v="82"/>
    <x v="2"/>
    <x v="3"/>
    <m/>
    <s v="Shark Cow / Sevengill"/>
    <n v="153"/>
    <n v="48.4"/>
    <n v="48.4"/>
  </r>
  <r>
    <x v="4"/>
    <d v="2020-02-22T00:00:00"/>
    <s v="Zone 5 - Mile 108"/>
    <x v="129"/>
    <x v="114"/>
    <x v="85"/>
    <x v="5"/>
    <x v="3"/>
    <m/>
    <s v="Shark Spotted Gully"/>
    <n v="107"/>
    <n v="5.5"/>
    <n v="5.5"/>
  </r>
  <r>
    <x v="4"/>
    <d v="2020-02-22T00:00:00"/>
    <s v="Zone 5 - Mile 108"/>
    <x v="129"/>
    <x v="114"/>
    <x v="85"/>
    <x v="5"/>
    <x v="3"/>
    <m/>
    <s v="Shark Spotted Gully"/>
    <n v="83"/>
    <n v="2.2999999999999998"/>
    <n v="2.2999999999999998"/>
  </r>
  <r>
    <x v="4"/>
    <d v="2020-02-22T00:00:00"/>
    <s v="Zone 5 - Mile 108"/>
    <x v="129"/>
    <x v="114"/>
    <x v="85"/>
    <x v="5"/>
    <x v="3"/>
    <m/>
    <s v="Shark Hound Smooth"/>
    <n v="76"/>
    <n v="1.4"/>
    <n v="1.4"/>
  </r>
  <r>
    <x v="4"/>
    <d v="2020-02-22T00:00:00"/>
    <s v="Zone 5 - Mile 108"/>
    <x v="129"/>
    <x v="114"/>
    <x v="85"/>
    <x v="5"/>
    <x v="3"/>
    <m/>
    <s v="Shark Hound Smooth"/>
    <n v="73"/>
    <n v="1.2"/>
    <n v="1.2"/>
  </r>
  <r>
    <x v="4"/>
    <d v="2020-02-22T00:00:00"/>
    <s v="Zone 5 - Mile 108"/>
    <x v="380"/>
    <x v="199"/>
    <x v="223"/>
    <x v="5"/>
    <x v="3"/>
    <m/>
    <m/>
    <m/>
    <s v=""/>
    <s v=""/>
  </r>
  <r>
    <x v="4"/>
    <d v="2020-02-22T00:00:00"/>
    <s v="Zone 5 - Mile 108"/>
    <x v="121"/>
    <x v="7"/>
    <x v="51"/>
    <x v="5"/>
    <x v="7"/>
    <m/>
    <s v="Shark Hound Smooth"/>
    <n v="80"/>
    <n v="1.7"/>
    <n v="1.7"/>
  </r>
  <r>
    <x v="4"/>
    <d v="2020-02-22T00:00:00"/>
    <s v="Zone 5 - Mile 108"/>
    <x v="121"/>
    <x v="7"/>
    <x v="51"/>
    <x v="5"/>
    <x v="7"/>
    <m/>
    <s v="Shark Hound Smooth"/>
    <n v="111"/>
    <n v="5.3"/>
    <n v="5.3"/>
  </r>
  <r>
    <x v="4"/>
    <d v="2020-02-22T00:00:00"/>
    <s v="Zone 5 - Mile 108"/>
    <x v="128"/>
    <x v="113"/>
    <x v="51"/>
    <x v="0"/>
    <x v="7"/>
    <m/>
    <m/>
    <m/>
    <s v=""/>
    <s v=""/>
  </r>
  <r>
    <x v="4"/>
    <d v="2020-02-22T00:00:00"/>
    <s v="Zone 5 - Mile 108"/>
    <x v="324"/>
    <x v="63"/>
    <x v="197"/>
    <x v="2"/>
    <x v="3"/>
    <m/>
    <m/>
    <m/>
    <s v=""/>
    <s v=""/>
  </r>
  <r>
    <x v="4"/>
    <d v="2020-02-22T00:00:00"/>
    <s v="Zone 5 - Mile 108"/>
    <x v="119"/>
    <x v="107"/>
    <x v="78"/>
    <x v="1"/>
    <x v="3"/>
    <m/>
    <s v="Shark Spotted Gully"/>
    <n v="140"/>
    <n v="13.7"/>
    <n v="13.7"/>
  </r>
  <r>
    <x v="4"/>
    <d v="2020-02-22T00:00:00"/>
    <s v="Zone 5 - Mile 108"/>
    <x v="119"/>
    <x v="107"/>
    <x v="78"/>
    <x v="1"/>
    <x v="3"/>
    <m/>
    <s v="Shark Hound Smooth"/>
    <n v="127"/>
    <n v="8.5"/>
    <n v="8.5"/>
  </r>
  <r>
    <x v="4"/>
    <d v="2020-02-22T00:00:00"/>
    <s v="Zone 5 - Mile 108"/>
    <x v="119"/>
    <x v="107"/>
    <x v="78"/>
    <x v="1"/>
    <x v="3"/>
    <m/>
    <s v="Shark Hound Smooth"/>
    <n v="77"/>
    <n v="1.5"/>
    <n v="1.5"/>
  </r>
  <r>
    <x v="4"/>
    <d v="2020-02-22T00:00:00"/>
    <s v="Zone 5 - Mile 108"/>
    <x v="119"/>
    <x v="107"/>
    <x v="78"/>
    <x v="1"/>
    <x v="3"/>
    <m/>
    <s v="Shark Hound Smooth"/>
    <n v="128"/>
    <n v="8.8000000000000007"/>
    <n v="8.8000000000000007"/>
  </r>
  <r>
    <x v="4"/>
    <d v="2020-02-22T00:00:00"/>
    <s v="Zone 5 - Mile 108"/>
    <x v="316"/>
    <x v="242"/>
    <x v="77"/>
    <x v="7"/>
    <x v="3"/>
    <m/>
    <m/>
    <m/>
    <s v=""/>
    <s v=""/>
  </r>
  <r>
    <x v="4"/>
    <d v="2020-02-22T00:00:00"/>
    <s v="Zone 5 - Mile 108"/>
    <x v="131"/>
    <x v="116"/>
    <x v="87"/>
    <x v="1"/>
    <x v="3"/>
    <m/>
    <s v="Shark Hound Smooth"/>
    <n v="74"/>
    <n v="1.3"/>
    <n v="1.3"/>
  </r>
  <r>
    <x v="4"/>
    <d v="2020-02-22T00:00:00"/>
    <s v="Zone 5 - Mile 108"/>
    <x v="131"/>
    <x v="116"/>
    <x v="87"/>
    <x v="1"/>
    <x v="3"/>
    <m/>
    <s v="Elephantfish"/>
    <n v="54"/>
    <n v="1.3"/>
    <n v="1.3"/>
  </r>
  <r>
    <x v="4"/>
    <d v="2020-02-22T00:00:00"/>
    <s v="Zone 5 - Mile 108"/>
    <x v="127"/>
    <x v="112"/>
    <x v="84"/>
    <x v="0"/>
    <x v="3"/>
    <m/>
    <s v="Shark Hound Smooth"/>
    <n v="95"/>
    <n v="3.1"/>
    <n v="3.1"/>
  </r>
  <r>
    <x v="4"/>
    <d v="2020-02-22T00:00:00"/>
    <s v="Zone 5 - Mile 108"/>
    <x v="127"/>
    <x v="112"/>
    <x v="84"/>
    <x v="0"/>
    <x v="3"/>
    <m/>
    <s v="Shark Hound Smooth"/>
    <n v="85"/>
    <n v="2.1"/>
    <n v="2.1"/>
  </r>
  <r>
    <x v="4"/>
    <d v="2020-02-22T00:00:00"/>
    <s v="Zone 5 - Mile 108"/>
    <x v="127"/>
    <x v="112"/>
    <x v="84"/>
    <x v="0"/>
    <x v="3"/>
    <m/>
    <s v="Shark Spotted Gully"/>
    <n v="85"/>
    <n v="2.5"/>
    <n v="2.5"/>
  </r>
  <r>
    <x v="4"/>
    <d v="2020-02-22T00:00:00"/>
    <s v="Zone 5 - Mile 108"/>
    <x v="127"/>
    <x v="112"/>
    <x v="84"/>
    <x v="0"/>
    <x v="3"/>
    <m/>
    <s v="Shark Spotted Gully"/>
    <n v="112"/>
    <n v="6.4"/>
    <n v="6.4"/>
  </r>
  <r>
    <x v="4"/>
    <d v="2020-02-22T00:00:00"/>
    <s v="Zone 5 - Mile 108"/>
    <x v="127"/>
    <x v="112"/>
    <x v="84"/>
    <x v="0"/>
    <x v="3"/>
    <m/>
    <s v="Shark Spotted Gully"/>
    <n v="108"/>
    <n v="5.6"/>
    <n v="5.6"/>
  </r>
  <r>
    <x v="4"/>
    <d v="2020-02-22T00:00:00"/>
    <s v="Zone 5 - Mile 108"/>
    <x v="127"/>
    <x v="112"/>
    <x v="84"/>
    <x v="0"/>
    <x v="3"/>
    <s v="Kob"/>
    <m/>
    <n v="58"/>
    <n v="2"/>
    <n v="2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18"/>
    <x v="106"/>
    <x v="77"/>
    <x v="5"/>
    <x v="3"/>
    <m/>
    <s v="Shark Spotted Gully"/>
    <n v="76"/>
    <n v="1.7"/>
    <n v="1.7"/>
  </r>
  <r>
    <x v="4"/>
    <d v="2020-02-22T00:00:00"/>
    <s v="Zone 5 - Mile 108"/>
    <x v="381"/>
    <x v="280"/>
    <x v="224"/>
    <x v="7"/>
    <x v="3"/>
    <m/>
    <s v="Shark Hound Smooth"/>
    <n v="71"/>
    <n v="1.1000000000000001"/>
    <n v="1.1000000000000001"/>
  </r>
  <r>
    <x v="4"/>
    <d v="2020-02-22T00:00:00"/>
    <s v="Zone 5 - Mile 108"/>
    <x v="139"/>
    <x v="124"/>
    <x v="49"/>
    <x v="7"/>
    <x v="3"/>
    <m/>
    <s v="Shark Hound Smooth"/>
    <n v="70"/>
    <n v="1.1000000000000001"/>
    <n v="1.1000000000000001"/>
  </r>
  <r>
    <x v="4"/>
    <d v="2020-02-22T00:00:00"/>
    <s v="Zone 5 - Mile 108"/>
    <x v="134"/>
    <x v="119"/>
    <x v="89"/>
    <x v="7"/>
    <x v="3"/>
    <m/>
    <s v="Shark Spotted Gully"/>
    <n v="117"/>
    <n v="7.4"/>
    <n v="7.4"/>
  </r>
  <r>
    <x v="4"/>
    <d v="2020-02-22T00:00:00"/>
    <s v="Zone 5 - Mile 108"/>
    <x v="134"/>
    <x v="119"/>
    <x v="89"/>
    <x v="7"/>
    <x v="3"/>
    <m/>
    <s v="Shark Cow / Sevengill"/>
    <n v="130"/>
    <n v="28.3"/>
    <n v="28.3"/>
  </r>
  <r>
    <x v="4"/>
    <d v="2020-02-22T00:00:00"/>
    <s v="Zone 5 - Mile 108"/>
    <x v="134"/>
    <x v="119"/>
    <x v="89"/>
    <x v="7"/>
    <x v="3"/>
    <m/>
    <s v="Shark Hound Smooth"/>
    <n v="84"/>
    <n v="2"/>
    <n v="2"/>
  </r>
  <r>
    <x v="4"/>
    <d v="2020-02-22T00:00:00"/>
    <s v="Zone 5 - Mile 108"/>
    <x v="335"/>
    <x v="87"/>
    <x v="77"/>
    <x v="5"/>
    <x v="3"/>
    <m/>
    <m/>
    <m/>
    <s v=""/>
    <s v=""/>
  </r>
  <r>
    <x v="4"/>
    <d v="2020-02-22T00:00:00"/>
    <s v="Zone 5 - Mile 108"/>
    <x v="321"/>
    <x v="73"/>
    <x v="84"/>
    <x v="5"/>
    <x v="3"/>
    <m/>
    <s v="Shark Spotted Gully"/>
    <n v="102"/>
    <n v="4.5999999999999996"/>
    <n v="4.5999999999999996"/>
  </r>
  <r>
    <x v="4"/>
    <d v="2020-02-22T00:00:00"/>
    <s v="Zone 5 - Mile 108"/>
    <x v="320"/>
    <x v="83"/>
    <x v="195"/>
    <x v="5"/>
    <x v="3"/>
    <m/>
    <s v="Shark Hound Smooth"/>
    <n v="93"/>
    <n v="2.9"/>
    <n v="2.9"/>
  </r>
  <r>
    <x v="5"/>
    <d v="2020-11-21T00:00:00"/>
    <s v="Zone 1 - Mile 8"/>
    <x v="82"/>
    <x v="74"/>
    <x v="30"/>
    <x v="1"/>
    <x v="5"/>
    <m/>
    <s v="Ray Bull / Eagle"/>
    <n v="67"/>
    <n v="5.5"/>
    <n v="5.5"/>
  </r>
  <r>
    <x v="5"/>
    <d v="2020-11-21T00:00:00"/>
    <s v="Zone 1 - Mile 8"/>
    <x v="82"/>
    <x v="74"/>
    <x v="30"/>
    <x v="1"/>
    <x v="5"/>
    <m/>
    <s v="Shark Spotted Gully"/>
    <n v="154"/>
    <n v="19.100000000000001"/>
    <n v="19.100000000000001"/>
  </r>
  <r>
    <x v="5"/>
    <d v="2020-11-21T00:00:00"/>
    <s v="Zone 1 - Mile 8"/>
    <x v="82"/>
    <x v="74"/>
    <x v="30"/>
    <x v="1"/>
    <x v="5"/>
    <m/>
    <s v="Shark Spotted Gully"/>
    <n v="163"/>
    <n v="23.1"/>
    <n v="23.1"/>
  </r>
  <r>
    <x v="5"/>
    <d v="2020-11-21T00:00:00"/>
    <s v="Zone 1 - Mile 8"/>
    <x v="81"/>
    <x v="73"/>
    <x v="55"/>
    <x v="1"/>
    <x v="5"/>
    <m/>
    <s v="Shark Hound Smooth"/>
    <n v="77"/>
    <n v="1.5"/>
    <n v="1.5"/>
  </r>
  <r>
    <x v="5"/>
    <d v="2020-11-21T00:00:00"/>
    <s v="Zone 1 - Mile 8"/>
    <x v="81"/>
    <x v="73"/>
    <x v="55"/>
    <x v="1"/>
    <x v="5"/>
    <m/>
    <s v="Shark Hound Smooth"/>
    <n v="107"/>
    <n v="4.7"/>
    <n v="4.7"/>
  </r>
  <r>
    <x v="5"/>
    <d v="2020-11-21T00:00:00"/>
    <s v="Zone 1 - Mile 8"/>
    <x v="81"/>
    <x v="73"/>
    <x v="55"/>
    <x v="1"/>
    <x v="5"/>
    <m/>
    <s v="Shark Hound Smooth"/>
    <n v="121"/>
    <n v="7.2"/>
    <n v="7.2"/>
  </r>
  <r>
    <x v="5"/>
    <d v="2020-11-21T00:00:00"/>
    <s v="Zone 1 - Mile 8"/>
    <x v="81"/>
    <x v="73"/>
    <x v="55"/>
    <x v="1"/>
    <x v="5"/>
    <m/>
    <s v="Shark Hound Smooth"/>
    <n v="94"/>
    <n v="3"/>
    <n v="3"/>
  </r>
  <r>
    <x v="5"/>
    <d v="2020-11-21T00:00:00"/>
    <s v="Zone 1 - Mile 8"/>
    <x v="81"/>
    <x v="73"/>
    <x v="55"/>
    <x v="1"/>
    <x v="5"/>
    <m/>
    <s v="Shark Spotted Gully"/>
    <n v="105"/>
    <n v="5.0999999999999996"/>
    <n v="5.0999999999999996"/>
  </r>
  <r>
    <x v="5"/>
    <d v="2020-11-21T00:00:00"/>
    <s v="Zone 1 - Mile 8"/>
    <x v="265"/>
    <x v="51"/>
    <x v="30"/>
    <x v="5"/>
    <x v="5"/>
    <m/>
    <s v="Shark Hound Smooth"/>
    <n v="74"/>
    <n v="1.3"/>
    <n v="1.3"/>
  </r>
  <r>
    <x v="5"/>
    <d v="2020-11-21T00:00:00"/>
    <s v="Zone 1 - Mile 8"/>
    <x v="78"/>
    <x v="70"/>
    <x v="52"/>
    <x v="1"/>
    <x v="5"/>
    <m/>
    <s v="Shark Hound Smooth"/>
    <n v="118.5"/>
    <n v="6.6"/>
    <n v="6.6"/>
  </r>
  <r>
    <x v="5"/>
    <d v="2020-11-21T00:00:00"/>
    <s v="Zone 1 - Mile 8"/>
    <x v="78"/>
    <x v="70"/>
    <x v="52"/>
    <x v="1"/>
    <x v="5"/>
    <m/>
    <s v="Shark Spotted Gully"/>
    <n v="94"/>
    <n v="3.5"/>
    <n v="3.5"/>
  </r>
  <r>
    <x v="5"/>
    <d v="2020-11-21T00:00:00"/>
    <s v="Zone 1 - Mile 8"/>
    <x v="78"/>
    <x v="70"/>
    <x v="52"/>
    <x v="1"/>
    <x v="5"/>
    <m/>
    <s v="Ray Bull / Eagle"/>
    <n v="75"/>
    <n v="7.7"/>
    <n v="7.7"/>
  </r>
  <r>
    <x v="5"/>
    <d v="2020-11-21T00:00:00"/>
    <s v="Zone 1 - Mile 8"/>
    <x v="78"/>
    <x v="70"/>
    <x v="52"/>
    <x v="1"/>
    <x v="5"/>
    <m/>
    <s v="Shark Hound Smooth"/>
    <n v="116"/>
    <n v="6.2"/>
    <n v="6.2"/>
  </r>
  <r>
    <x v="5"/>
    <d v="2020-11-21T00:00:00"/>
    <s v="Zone 1 - Mile 8"/>
    <x v="78"/>
    <x v="70"/>
    <x v="52"/>
    <x v="1"/>
    <x v="5"/>
    <m/>
    <s v="Shark Hound Smooth"/>
    <n v="76"/>
    <n v="1.4"/>
    <n v="1.4"/>
  </r>
  <r>
    <x v="5"/>
    <d v="2020-11-21T00:00:00"/>
    <s v="Zone 1 - Mile 8"/>
    <x v="78"/>
    <x v="70"/>
    <x v="52"/>
    <x v="1"/>
    <x v="5"/>
    <m/>
    <s v="Shark Spotted Gully"/>
    <n v="115"/>
    <n v="7"/>
    <n v="7"/>
  </r>
  <r>
    <x v="5"/>
    <d v="2020-11-21T00:00:00"/>
    <s v="Zone 1 - Mile 8"/>
    <x v="79"/>
    <x v="71"/>
    <x v="53"/>
    <x v="8"/>
    <x v="5"/>
    <m/>
    <m/>
    <m/>
    <s v=""/>
    <s v=""/>
  </r>
  <r>
    <x v="5"/>
    <d v="2020-11-21T00:00:00"/>
    <s v="Zone 1 - Mile 8"/>
    <x v="229"/>
    <x v="189"/>
    <x v="30"/>
    <x v="1"/>
    <x v="11"/>
    <m/>
    <s v="Shark Spotted Gully"/>
    <n v="107"/>
    <n v="5.5"/>
    <n v="5.5"/>
  </r>
  <r>
    <x v="5"/>
    <d v="2020-11-21T00:00:00"/>
    <s v="Zone 1 - Mile 8"/>
    <x v="229"/>
    <x v="189"/>
    <x v="30"/>
    <x v="1"/>
    <x v="11"/>
    <m/>
    <s v="Shark Spotted Gully"/>
    <n v="104"/>
    <n v="5"/>
    <n v="5"/>
  </r>
  <r>
    <x v="5"/>
    <d v="2020-11-21T00:00:00"/>
    <s v="Zone 1 - Mile 8"/>
    <x v="231"/>
    <x v="49"/>
    <x v="45"/>
    <x v="5"/>
    <x v="11"/>
    <m/>
    <s v="Shark Hound Smooth"/>
    <n v="79"/>
    <n v="1.6"/>
    <n v="1.6"/>
  </r>
  <r>
    <x v="5"/>
    <d v="2020-11-21T00:00:00"/>
    <s v="Zone 1 - Mile 8"/>
    <x v="231"/>
    <x v="49"/>
    <x v="45"/>
    <x v="5"/>
    <x v="11"/>
    <m/>
    <s v="Shark Spotted Gully"/>
    <n v="146"/>
    <n v="15.9"/>
    <n v="15.9"/>
  </r>
  <r>
    <x v="5"/>
    <d v="2020-11-21T00:00:00"/>
    <s v="Zone 1 - Mile 8"/>
    <x v="231"/>
    <x v="49"/>
    <x v="45"/>
    <x v="5"/>
    <x v="11"/>
    <m/>
    <s v="Catfish - Sea Black"/>
    <n v="42"/>
    <n v="1.1000000000000001"/>
    <n v="1.1000000000000001"/>
  </r>
  <r>
    <x v="5"/>
    <d v="2020-11-21T00:00:00"/>
    <s v="Zone 1 - Mile 8"/>
    <x v="221"/>
    <x v="116"/>
    <x v="146"/>
    <x v="5"/>
    <x v="11"/>
    <m/>
    <s v="Shark Spotted Gully"/>
    <n v="143"/>
    <n v="14.8"/>
    <n v="14.8"/>
  </r>
  <r>
    <x v="5"/>
    <d v="2020-11-21T00:00:00"/>
    <s v="Zone 1 - Mile 8"/>
    <x v="221"/>
    <x v="116"/>
    <x v="146"/>
    <x v="5"/>
    <x v="11"/>
    <m/>
    <s v="Shark Hound Smooth"/>
    <n v="161"/>
    <n v="19.600000000000001"/>
    <n v="19.600000000000001"/>
  </r>
  <r>
    <x v="5"/>
    <d v="2020-11-21T00:00:00"/>
    <s v="Zone 1 - Mile 8"/>
    <x v="232"/>
    <x v="7"/>
    <x v="152"/>
    <x v="1"/>
    <x v="11"/>
    <m/>
    <s v="Shark Hound Smooth"/>
    <n v="71"/>
    <n v="1.1000000000000001"/>
    <n v="1.1000000000000001"/>
  </r>
  <r>
    <x v="5"/>
    <d v="2020-11-21T00:00:00"/>
    <s v="Zone 1 - Mile 8"/>
    <x v="232"/>
    <x v="7"/>
    <x v="152"/>
    <x v="1"/>
    <x v="11"/>
    <m/>
    <s v="Shark Hound Smooth"/>
    <n v="108"/>
    <n v="4.8"/>
    <n v="4.8"/>
  </r>
  <r>
    <x v="5"/>
    <d v="2020-11-21T00:00:00"/>
    <s v="Zone 1 - Mile 8"/>
    <x v="232"/>
    <x v="7"/>
    <x v="152"/>
    <x v="1"/>
    <x v="11"/>
    <m/>
    <s v="Shark Hound Smooth"/>
    <n v="77"/>
    <n v="1.5"/>
    <n v="1.5"/>
  </r>
  <r>
    <x v="5"/>
    <d v="2020-11-21T00:00:00"/>
    <s v="Zone 1 - Mile 8"/>
    <x v="232"/>
    <x v="7"/>
    <x v="152"/>
    <x v="1"/>
    <x v="11"/>
    <m/>
    <s v="Shark Spotted Gully"/>
    <n v="160"/>
    <n v="21.7"/>
    <n v="21.7"/>
  </r>
  <r>
    <x v="5"/>
    <d v="2020-11-21T00:00:00"/>
    <s v="Zone 1 - Mile 8"/>
    <x v="166"/>
    <x v="144"/>
    <x v="7"/>
    <x v="1"/>
    <x v="8"/>
    <m/>
    <s v="Ray Bull / Eagle"/>
    <n v="75"/>
    <n v="7.7"/>
    <n v="7.7"/>
  </r>
  <r>
    <x v="5"/>
    <d v="2020-11-21T00:00:00"/>
    <s v="Zone 1 - Mile 8"/>
    <x v="166"/>
    <x v="144"/>
    <x v="7"/>
    <x v="1"/>
    <x v="8"/>
    <m/>
    <s v="Shark Hound Smooth"/>
    <n v="75"/>
    <n v="1.3"/>
    <n v="1.3"/>
  </r>
  <r>
    <x v="5"/>
    <d v="2020-11-21T00:00:00"/>
    <s v="Zone 1 - Mile 8"/>
    <x v="166"/>
    <x v="144"/>
    <x v="7"/>
    <x v="1"/>
    <x v="8"/>
    <m/>
    <s v="Shark Spotted Gully"/>
    <n v="164"/>
    <n v="23.6"/>
    <n v="23.6"/>
  </r>
  <r>
    <x v="5"/>
    <d v="2020-11-21T00:00:00"/>
    <s v="Zone 1 - Mile 8"/>
    <x v="166"/>
    <x v="144"/>
    <x v="7"/>
    <x v="1"/>
    <x v="8"/>
    <m/>
    <s v="Guitarfish - Lesser"/>
    <n v="89"/>
    <n v="2.6"/>
    <n v="2.6"/>
  </r>
  <r>
    <x v="5"/>
    <d v="2020-11-21T00:00:00"/>
    <s v="Zone 1 - Mile 8"/>
    <x v="166"/>
    <x v="144"/>
    <x v="7"/>
    <x v="1"/>
    <x v="8"/>
    <m/>
    <s v="Guitarfish - Lesser"/>
    <n v="82"/>
    <n v="2"/>
    <n v="2"/>
  </r>
  <r>
    <x v="5"/>
    <d v="2020-11-21T00:00:00"/>
    <s v="Zone 1 - Mile 8"/>
    <x v="167"/>
    <x v="145"/>
    <x v="111"/>
    <x v="1"/>
    <x v="8"/>
    <m/>
    <s v="Guitarfish - Lesser"/>
    <n v="93"/>
    <n v="3"/>
    <n v="3"/>
  </r>
  <r>
    <x v="5"/>
    <d v="2020-11-21T00:00:00"/>
    <s v="Zone 1 - Mile 8"/>
    <x v="174"/>
    <x v="151"/>
    <x v="73"/>
    <x v="5"/>
    <x v="8"/>
    <m/>
    <s v="Shark Hound Smooth"/>
    <n v="109"/>
    <n v="5"/>
    <n v="5"/>
  </r>
  <r>
    <x v="5"/>
    <d v="2020-11-21T00:00:00"/>
    <s v="Zone 1 - Mile 8"/>
    <x v="174"/>
    <x v="151"/>
    <x v="73"/>
    <x v="5"/>
    <x v="8"/>
    <m/>
    <s v="Shark Hound Smooth"/>
    <n v="111"/>
    <n v="5.3"/>
    <n v="5.3"/>
  </r>
  <r>
    <x v="5"/>
    <d v="2020-11-21T00:00:00"/>
    <s v="Zone 1 - Mile 8"/>
    <x v="174"/>
    <x v="151"/>
    <x v="73"/>
    <x v="5"/>
    <x v="8"/>
    <m/>
    <s v="Shark Spotted Gully"/>
    <n v="131"/>
    <n v="10.9"/>
    <n v="10.9"/>
  </r>
  <r>
    <x v="5"/>
    <d v="2020-11-21T00:00:00"/>
    <s v="Zone 1 - Mile 8"/>
    <x v="174"/>
    <x v="151"/>
    <x v="73"/>
    <x v="5"/>
    <x v="8"/>
    <s v="Kob"/>
    <m/>
    <n v="42"/>
    <n v="0.8"/>
    <n v="0.8"/>
  </r>
  <r>
    <x v="5"/>
    <d v="2020-11-21T00:00:00"/>
    <s v="Zone 1 - Mile 8"/>
    <x v="172"/>
    <x v="150"/>
    <x v="116"/>
    <x v="5"/>
    <x v="8"/>
    <s v="Kob"/>
    <m/>
    <n v="45"/>
    <n v="0.9"/>
    <n v="0.9"/>
  </r>
  <r>
    <x v="5"/>
    <d v="2020-11-21T00:00:00"/>
    <s v="Zone 1 - Mile 8"/>
    <x v="362"/>
    <x v="266"/>
    <x v="99"/>
    <x v="1"/>
    <x v="8"/>
    <s v="Galjoen"/>
    <m/>
    <n v="33"/>
    <n v="0.7"/>
    <n v="0.7"/>
  </r>
  <r>
    <x v="5"/>
    <d v="2020-11-21T00:00:00"/>
    <s v="Zone 1 - Mile 8"/>
    <x v="165"/>
    <x v="143"/>
    <x v="97"/>
    <x v="1"/>
    <x v="8"/>
    <m/>
    <s v="Shark Hound Smooth"/>
    <n v="93"/>
    <n v="2.9"/>
    <n v="2.9"/>
  </r>
  <r>
    <x v="5"/>
    <d v="2020-11-21T00:00:00"/>
    <s v="Zone 1 - Mile 8"/>
    <x v="165"/>
    <x v="143"/>
    <x v="97"/>
    <x v="1"/>
    <x v="8"/>
    <m/>
    <s v="Ray Bull / Eagle"/>
    <n v="88"/>
    <n v="12.6"/>
    <n v="12.6"/>
  </r>
  <r>
    <x v="5"/>
    <d v="2020-11-21T00:00:00"/>
    <s v="Zone 1 - Mile 8"/>
    <x v="165"/>
    <x v="143"/>
    <x v="97"/>
    <x v="1"/>
    <x v="8"/>
    <m/>
    <s v="Shark Hound Smooth"/>
    <n v="110"/>
    <n v="5.2"/>
    <n v="5.2"/>
  </r>
  <r>
    <x v="5"/>
    <d v="2020-11-21T00:00:00"/>
    <s v="Zone 1 - Mile 8"/>
    <x v="165"/>
    <x v="143"/>
    <x v="97"/>
    <x v="1"/>
    <x v="8"/>
    <m/>
    <s v="Shark Hound Smooth"/>
    <n v="73"/>
    <n v="1.2"/>
    <n v="1.2"/>
  </r>
  <r>
    <x v="5"/>
    <d v="2020-11-21T00:00:00"/>
    <s v="Zone 1 - Mile 8"/>
    <x v="363"/>
    <x v="267"/>
    <x v="216"/>
    <x v="5"/>
    <x v="20"/>
    <m/>
    <s v="Ray Bull / Eagle"/>
    <n v="96"/>
    <n v="16.399999999999999"/>
    <n v="16.399999999999999"/>
  </r>
  <r>
    <x v="5"/>
    <d v="2020-11-21T00:00:00"/>
    <s v="Zone 1 - Mile 8"/>
    <x v="178"/>
    <x v="121"/>
    <x v="120"/>
    <x v="5"/>
    <x v="8"/>
    <m/>
    <s v="Shark Hound Smooth"/>
    <n v="102"/>
    <n v="4"/>
    <n v="4"/>
  </r>
  <r>
    <x v="5"/>
    <d v="2020-11-21T00:00:00"/>
    <s v="Zone 1 - Mile 8"/>
    <x v="179"/>
    <x v="154"/>
    <x v="120"/>
    <x v="0"/>
    <x v="8"/>
    <m/>
    <s v="Elephantfish"/>
    <n v="75"/>
    <n v="3.4"/>
    <n v="3.4"/>
  </r>
  <r>
    <x v="5"/>
    <d v="2020-11-21T00:00:00"/>
    <s v="Zone 1 - Mile 8"/>
    <x v="168"/>
    <x v="146"/>
    <x v="112"/>
    <x v="5"/>
    <x v="8"/>
    <m/>
    <s v="Ray Bull / Eagle"/>
    <n v="75"/>
    <n v="7.7"/>
    <n v="7.7"/>
  </r>
  <r>
    <x v="5"/>
    <d v="2020-11-21T00:00:00"/>
    <s v="Zone 1 - Mile 8"/>
    <x v="168"/>
    <x v="146"/>
    <x v="112"/>
    <x v="5"/>
    <x v="8"/>
    <m/>
    <s v="Shark Spotted Gully"/>
    <n v="164"/>
    <n v="23.6"/>
    <n v="23.6"/>
  </r>
  <r>
    <x v="5"/>
    <d v="2020-11-21T00:00:00"/>
    <s v="Zone 1 - Mile 8"/>
    <x v="173"/>
    <x v="20"/>
    <x v="117"/>
    <x v="5"/>
    <x v="8"/>
    <s v="Kob"/>
    <m/>
    <n v="46"/>
    <n v="1"/>
    <n v="1"/>
  </r>
  <r>
    <x v="5"/>
    <d v="2020-11-21T00:00:00"/>
    <s v="Zone 1 - Mile 8"/>
    <x v="181"/>
    <x v="156"/>
    <x v="73"/>
    <x v="0"/>
    <x v="8"/>
    <m/>
    <m/>
    <m/>
    <s v=""/>
    <s v=""/>
  </r>
  <r>
    <x v="5"/>
    <d v="2020-11-21T00:00:00"/>
    <s v="Zone 1 - Mile 8"/>
    <x v="169"/>
    <x v="147"/>
    <x v="113"/>
    <x v="1"/>
    <x v="8"/>
    <m/>
    <m/>
    <m/>
    <s v=""/>
    <s v=""/>
  </r>
  <r>
    <x v="5"/>
    <d v="2020-11-21T00:00:00"/>
    <s v="Zone 1 - Mile 8"/>
    <x v="164"/>
    <x v="73"/>
    <x v="12"/>
    <x v="5"/>
    <x v="8"/>
    <s v="Kob"/>
    <m/>
    <n v="70"/>
    <n v="3.6"/>
    <n v="3.6"/>
  </r>
  <r>
    <x v="5"/>
    <d v="2020-11-21T00:00:00"/>
    <s v="Zone 1 - Mile 8"/>
    <x v="164"/>
    <x v="73"/>
    <x v="12"/>
    <x v="5"/>
    <x v="8"/>
    <m/>
    <s v="Catfish - Sea Black"/>
    <n v="45"/>
    <n v="1.4"/>
    <n v="1.4"/>
  </r>
  <r>
    <x v="5"/>
    <d v="2020-11-21T00:00:00"/>
    <s v="Zone 1 - Mile 8"/>
    <x v="180"/>
    <x v="155"/>
    <x v="121"/>
    <x v="5"/>
    <x v="8"/>
    <m/>
    <m/>
    <m/>
    <s v=""/>
    <s v=""/>
  </r>
  <r>
    <x v="5"/>
    <d v="2020-11-21T00:00:00"/>
    <s v="Zone 1 - Mile 8"/>
    <x v="175"/>
    <x v="152"/>
    <x v="118"/>
    <x v="8"/>
    <x v="8"/>
    <m/>
    <m/>
    <m/>
    <s v=""/>
    <s v=""/>
  </r>
  <r>
    <x v="5"/>
    <d v="2020-11-21T00:00:00"/>
    <s v="Zone 1 - Mile 8"/>
    <x v="382"/>
    <x v="281"/>
    <x v="225"/>
    <x v="5"/>
    <x v="8"/>
    <m/>
    <m/>
    <m/>
    <s v=""/>
    <s v=""/>
  </r>
  <r>
    <x v="5"/>
    <d v="2020-11-21T00:00:00"/>
    <s v="Zone 1 - Mile 8"/>
    <x v="26"/>
    <x v="23"/>
    <x v="17"/>
    <x v="9"/>
    <x v="1"/>
    <m/>
    <m/>
    <m/>
    <s v=""/>
    <s v=""/>
  </r>
  <r>
    <x v="5"/>
    <d v="2020-11-21T00:00:00"/>
    <s v="Zone 1 - Mile 8"/>
    <x v="23"/>
    <x v="22"/>
    <x v="15"/>
    <x v="9"/>
    <x v="1"/>
    <m/>
    <m/>
    <m/>
    <s v=""/>
    <s v=""/>
  </r>
  <r>
    <x v="5"/>
    <d v="2020-11-21T00:00:00"/>
    <s v="Zone 1 - Mile 8"/>
    <x v="383"/>
    <x v="99"/>
    <x v="16"/>
    <x v="1"/>
    <x v="1"/>
    <m/>
    <m/>
    <m/>
    <s v=""/>
    <s v=""/>
  </r>
  <r>
    <x v="5"/>
    <d v="2020-11-21T00:00:00"/>
    <s v="Zone 1 - Mile 8"/>
    <x v="29"/>
    <x v="26"/>
    <x v="19"/>
    <x v="9"/>
    <x v="1"/>
    <m/>
    <m/>
    <m/>
    <s v=""/>
    <s v=""/>
  </r>
  <r>
    <x v="5"/>
    <d v="2020-11-21T00:00:00"/>
    <s v="Zone 1 - Mile 8"/>
    <x v="32"/>
    <x v="29"/>
    <x v="21"/>
    <x v="2"/>
    <x v="1"/>
    <m/>
    <s v="Shark Spotted Gully"/>
    <n v="152"/>
    <n v="18.2"/>
    <n v="18.2"/>
  </r>
  <r>
    <x v="5"/>
    <d v="2020-11-21T00:00:00"/>
    <s v="Zone 1 - Mile 8"/>
    <x v="32"/>
    <x v="29"/>
    <x v="21"/>
    <x v="2"/>
    <x v="1"/>
    <m/>
    <s v="Shark Hound Smooth"/>
    <n v="94"/>
    <n v="3"/>
    <n v="3"/>
  </r>
  <r>
    <x v="5"/>
    <d v="2020-11-21T00:00:00"/>
    <s v="Zone 1 - Mile 8"/>
    <x v="32"/>
    <x v="29"/>
    <x v="21"/>
    <x v="2"/>
    <x v="1"/>
    <m/>
    <s v="Guitarfish - Lesser"/>
    <n v="90"/>
    <n v="2.7"/>
    <n v="2.7"/>
  </r>
  <r>
    <x v="5"/>
    <d v="2020-11-21T00:00:00"/>
    <s v="Zone 1 - Mile 8"/>
    <x v="32"/>
    <x v="29"/>
    <x v="21"/>
    <x v="2"/>
    <x v="1"/>
    <m/>
    <s v="Guitarfish - Lesser"/>
    <n v="84"/>
    <n v="2.2000000000000002"/>
    <n v="2.2000000000000002"/>
  </r>
  <r>
    <x v="5"/>
    <d v="2020-11-21T00:00:00"/>
    <s v="Zone 1 - Mile 8"/>
    <x v="32"/>
    <x v="29"/>
    <x v="21"/>
    <x v="2"/>
    <x v="1"/>
    <m/>
    <s v="Shark Spotted Gully"/>
    <n v="154"/>
    <n v="19.100000000000001"/>
    <n v="19.100000000000001"/>
  </r>
  <r>
    <x v="5"/>
    <d v="2020-11-21T00:00:00"/>
    <s v="Zone 1 - Mile 8"/>
    <x v="32"/>
    <x v="29"/>
    <x v="21"/>
    <x v="2"/>
    <x v="1"/>
    <m/>
    <s v="Ray Blue (Female)"/>
    <n v="74"/>
    <n v="19.2"/>
    <n v="19.2"/>
  </r>
  <r>
    <x v="5"/>
    <d v="2020-11-21T00:00:00"/>
    <s v="Zone 1 - Mile 8"/>
    <x v="32"/>
    <x v="29"/>
    <x v="21"/>
    <x v="2"/>
    <x v="1"/>
    <m/>
    <s v="Ray Bull / Eagle"/>
    <n v="89"/>
    <n v="13"/>
    <n v="13"/>
  </r>
  <r>
    <x v="5"/>
    <d v="2020-11-21T00:00:00"/>
    <s v="Zone 1 - Mile 8"/>
    <x v="32"/>
    <x v="29"/>
    <x v="21"/>
    <x v="2"/>
    <x v="1"/>
    <m/>
    <s v="Shark Spotted Gully"/>
    <n v="92"/>
    <n v="3.3"/>
    <n v="3.3"/>
  </r>
  <r>
    <x v="5"/>
    <d v="2020-11-21T00:00:00"/>
    <s v="Zone 1 - Mile 8"/>
    <x v="31"/>
    <x v="28"/>
    <x v="21"/>
    <x v="10"/>
    <x v="1"/>
    <m/>
    <s v="Shark Hound Smooth"/>
    <n v="80"/>
    <n v="1.7"/>
    <n v="1.7"/>
  </r>
  <r>
    <x v="5"/>
    <d v="2020-11-21T00:00:00"/>
    <s v="Zone 1 - Mile 8"/>
    <x v="35"/>
    <x v="32"/>
    <x v="19"/>
    <x v="5"/>
    <x v="1"/>
    <m/>
    <s v="Ray Bull / Eagle"/>
    <n v="47"/>
    <n v="1.8"/>
    <n v="1.8"/>
  </r>
  <r>
    <x v="5"/>
    <d v="2020-11-21T00:00:00"/>
    <s v="Zone 1 - Mile 8"/>
    <x v="35"/>
    <x v="32"/>
    <x v="19"/>
    <x v="5"/>
    <x v="1"/>
    <m/>
    <s v="Shark Spotted Gully"/>
    <n v="114"/>
    <n v="6.8"/>
    <n v="6.8"/>
  </r>
  <r>
    <x v="5"/>
    <d v="2020-11-21T00:00:00"/>
    <s v="Zone 1 - Mile 8"/>
    <x v="35"/>
    <x v="32"/>
    <x v="19"/>
    <x v="5"/>
    <x v="1"/>
    <m/>
    <s v="Shark Hound Smooth"/>
    <n v="117"/>
    <n v="6.4"/>
    <n v="6.4"/>
  </r>
  <r>
    <x v="5"/>
    <d v="2020-11-21T00:00:00"/>
    <s v="Zone 1 - Mile 8"/>
    <x v="35"/>
    <x v="32"/>
    <x v="19"/>
    <x v="5"/>
    <x v="1"/>
    <m/>
    <s v="Guitarfish - Lesser"/>
    <n v="92"/>
    <n v="2.9"/>
    <n v="2.9"/>
  </r>
  <r>
    <x v="5"/>
    <d v="2020-11-21T00:00:00"/>
    <s v="Zone 1 - Mile 8"/>
    <x v="35"/>
    <x v="32"/>
    <x v="19"/>
    <x v="5"/>
    <x v="1"/>
    <m/>
    <s v="Guitarfish - Lesser"/>
    <n v="91"/>
    <n v="2.8"/>
    <n v="2.8"/>
  </r>
  <r>
    <x v="5"/>
    <d v="2020-11-21T00:00:00"/>
    <s v="Zone 1 - Mile 8"/>
    <x v="35"/>
    <x v="32"/>
    <x v="19"/>
    <x v="5"/>
    <x v="1"/>
    <m/>
    <s v="Guitarfish - Lesser"/>
    <n v="75"/>
    <n v="1.5"/>
    <n v="1.5"/>
  </r>
  <r>
    <x v="5"/>
    <d v="2020-11-21T00:00:00"/>
    <s v="Zone 1 - Mile 8"/>
    <x v="35"/>
    <x v="32"/>
    <x v="19"/>
    <x v="5"/>
    <x v="1"/>
    <m/>
    <s v="Shark Hound Smooth"/>
    <n v="91"/>
    <n v="2.7"/>
    <n v="2.7"/>
  </r>
  <r>
    <x v="5"/>
    <d v="2020-11-21T00:00:00"/>
    <s v="Zone 1 - Mile 8"/>
    <x v="35"/>
    <x v="32"/>
    <x v="19"/>
    <x v="5"/>
    <x v="1"/>
    <m/>
    <s v="Shark Hound Smooth"/>
    <n v="151"/>
    <n v="15.6"/>
    <n v="15.6"/>
  </r>
  <r>
    <x v="5"/>
    <d v="2020-11-21T00:00:00"/>
    <s v="Zone 1 - Mile 8"/>
    <x v="28"/>
    <x v="25"/>
    <x v="18"/>
    <x v="2"/>
    <x v="1"/>
    <m/>
    <s v="Shark Spotted Gully"/>
    <n v="130"/>
    <n v="10.7"/>
    <n v="10.7"/>
  </r>
  <r>
    <x v="5"/>
    <d v="2020-11-21T00:00:00"/>
    <s v="Zone 1 - Mile 8"/>
    <x v="28"/>
    <x v="25"/>
    <x v="18"/>
    <x v="2"/>
    <x v="1"/>
    <m/>
    <s v="Ray Bull / Eagle"/>
    <n v="79"/>
    <n v="9"/>
    <n v="9"/>
  </r>
  <r>
    <x v="5"/>
    <d v="2020-11-21T00:00:00"/>
    <s v="Zone 1 - Mile 8"/>
    <x v="28"/>
    <x v="25"/>
    <x v="18"/>
    <x v="2"/>
    <x v="1"/>
    <m/>
    <s v="Ray Bull / Eagle"/>
    <n v="76"/>
    <n v="8"/>
    <n v="8"/>
  </r>
  <r>
    <x v="5"/>
    <d v="2020-11-21T00:00:00"/>
    <s v="Zone 1 - Mile 8"/>
    <x v="28"/>
    <x v="25"/>
    <x v="18"/>
    <x v="2"/>
    <x v="1"/>
    <m/>
    <s v="Guitarfish - Lesser"/>
    <n v="92"/>
    <n v="2.9"/>
    <n v="2.9"/>
  </r>
  <r>
    <x v="5"/>
    <d v="2020-11-21T00:00:00"/>
    <s v="Zone 1 - Mile 8"/>
    <x v="28"/>
    <x v="25"/>
    <x v="18"/>
    <x v="2"/>
    <x v="1"/>
    <m/>
    <s v="Shark Spotted Gully"/>
    <n v="159"/>
    <n v="21.3"/>
    <n v="21.3"/>
  </r>
  <r>
    <x v="5"/>
    <d v="2020-11-21T00:00:00"/>
    <s v="Zone 1 - Mile 8"/>
    <x v="28"/>
    <x v="25"/>
    <x v="18"/>
    <x v="2"/>
    <x v="1"/>
    <m/>
    <s v="Shark Spotted Gully"/>
    <n v="144"/>
    <n v="15.1"/>
    <n v="15.1"/>
  </r>
  <r>
    <x v="5"/>
    <d v="2020-11-21T00:00:00"/>
    <s v="Zone 1 - Mile 8"/>
    <x v="28"/>
    <x v="25"/>
    <x v="18"/>
    <x v="2"/>
    <x v="1"/>
    <m/>
    <s v="Shark Spotted Gully"/>
    <n v="143"/>
    <n v="14.8"/>
    <n v="14.8"/>
  </r>
  <r>
    <x v="5"/>
    <d v="2020-11-21T00:00:00"/>
    <s v="Zone 1 - Mile 8"/>
    <x v="21"/>
    <x v="20"/>
    <x v="13"/>
    <x v="2"/>
    <x v="1"/>
    <m/>
    <s v="Guitarfish - Lesser"/>
    <n v="96"/>
    <n v="3.3"/>
    <n v="3.3"/>
  </r>
  <r>
    <x v="5"/>
    <d v="2020-11-21T00:00:00"/>
    <s v="Zone 1 - Mile 8"/>
    <x v="21"/>
    <x v="20"/>
    <x v="13"/>
    <x v="2"/>
    <x v="1"/>
    <m/>
    <s v="Ray Bull / Eagle"/>
    <n v="83"/>
    <n v="10.5"/>
    <n v="10.5"/>
  </r>
  <r>
    <x v="5"/>
    <d v="2020-11-21T00:00:00"/>
    <s v="Zone 1 - Mile 8"/>
    <x v="21"/>
    <x v="20"/>
    <x v="13"/>
    <x v="2"/>
    <x v="1"/>
    <m/>
    <s v="Shark Spotted Gully"/>
    <n v="150"/>
    <n v="17.399999999999999"/>
    <n v="17.399999999999999"/>
  </r>
  <r>
    <x v="5"/>
    <d v="2020-11-21T00:00:00"/>
    <s v="Zone 1 - Mile 8"/>
    <x v="21"/>
    <x v="20"/>
    <x v="13"/>
    <x v="2"/>
    <x v="1"/>
    <m/>
    <s v="Guitarfish - Lesser"/>
    <n v="87"/>
    <n v="2.4"/>
    <n v="2.4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80"/>
    <x v="216"/>
    <x v="176"/>
    <x v="2"/>
    <x v="1"/>
    <m/>
    <s v="Ray Bull / Eagle"/>
    <n v="47"/>
    <n v="1.8"/>
    <n v="1.8"/>
  </r>
  <r>
    <x v="5"/>
    <d v="2020-11-21T00:00:00"/>
    <s v="Zone 1 - Mile 8"/>
    <x v="30"/>
    <x v="27"/>
    <x v="20"/>
    <x v="5"/>
    <x v="1"/>
    <m/>
    <s v="Shark Spotted Gully"/>
    <n v="159"/>
    <n v="21.3"/>
    <n v="21.3"/>
  </r>
  <r>
    <x v="5"/>
    <d v="2020-11-21T00:00:00"/>
    <s v="Zone 1 - Mile 8"/>
    <x v="30"/>
    <x v="27"/>
    <x v="20"/>
    <x v="5"/>
    <x v="1"/>
    <m/>
    <s v="Shark Spotted Gully"/>
    <n v="153"/>
    <n v="18.600000000000001"/>
    <n v="18.600000000000001"/>
  </r>
  <r>
    <x v="5"/>
    <d v="2020-11-21T00:00:00"/>
    <s v="Zone 1 - Mile 8"/>
    <x v="30"/>
    <x v="27"/>
    <x v="20"/>
    <x v="5"/>
    <x v="1"/>
    <m/>
    <s v="Shark Spotted Gully"/>
    <n v="170"/>
    <n v="26.7"/>
    <n v="26.7"/>
  </r>
  <r>
    <x v="5"/>
    <d v="2020-11-21T00:00:00"/>
    <s v="Zone 1 - Mile 8"/>
    <x v="30"/>
    <x v="27"/>
    <x v="20"/>
    <x v="5"/>
    <x v="1"/>
    <m/>
    <s v="Shark Spotted Gully"/>
    <n v="164"/>
    <n v="23.6"/>
    <n v="23.6"/>
  </r>
  <r>
    <x v="5"/>
    <d v="2020-11-21T00:00:00"/>
    <s v="Zone 1 - Mile 8"/>
    <x v="30"/>
    <x v="27"/>
    <x v="20"/>
    <x v="5"/>
    <x v="1"/>
    <m/>
    <s v="Shark Spotted Gully"/>
    <n v="152"/>
    <n v="18.2"/>
    <n v="18.2"/>
  </r>
  <r>
    <x v="5"/>
    <d v="2020-11-21T00:00:00"/>
    <s v="Zone 1 - Mile 8"/>
    <x v="30"/>
    <x v="27"/>
    <x v="20"/>
    <x v="5"/>
    <x v="1"/>
    <m/>
    <s v="Shark Hound Smooth"/>
    <n v="105"/>
    <n v="4.4000000000000004"/>
    <n v="4.4000000000000004"/>
  </r>
  <r>
    <x v="5"/>
    <d v="2020-11-21T00:00:00"/>
    <s v="Zone 1 - Mile 8"/>
    <x v="22"/>
    <x v="21"/>
    <x v="14"/>
    <x v="9"/>
    <x v="1"/>
    <m/>
    <s v="Guitarfish - Lesser"/>
    <n v="84"/>
    <n v="2.2000000000000002"/>
    <n v="2.2000000000000002"/>
  </r>
  <r>
    <x v="5"/>
    <d v="2020-11-21T00:00:00"/>
    <s v="Zone 1 - Mile 8"/>
    <x v="22"/>
    <x v="21"/>
    <x v="14"/>
    <x v="9"/>
    <x v="1"/>
    <m/>
    <s v="Ray Blue (Female)"/>
    <n v="36"/>
    <n v="1.8"/>
    <n v="1.8"/>
  </r>
  <r>
    <x v="5"/>
    <d v="2020-11-21T00:00:00"/>
    <s v="Zone 1 - Mile 8"/>
    <x v="27"/>
    <x v="24"/>
    <x v="18"/>
    <x v="1"/>
    <x v="1"/>
    <m/>
    <s v="Ray Bull / Eagle"/>
    <n v="60"/>
    <n v="3.9"/>
    <n v="3.9"/>
  </r>
  <r>
    <x v="5"/>
    <d v="2020-11-21T00:00:00"/>
    <s v="Zone 1 - Mile 8"/>
    <x v="27"/>
    <x v="24"/>
    <x v="18"/>
    <x v="1"/>
    <x v="1"/>
    <m/>
    <s v="Shark Spotted Gully"/>
    <n v="102"/>
    <n v="4.5999999999999996"/>
    <n v="4.5999999999999996"/>
  </r>
  <r>
    <x v="5"/>
    <d v="2020-11-21T00:00:00"/>
    <s v="Zone 1 - Mile 8"/>
    <x v="27"/>
    <x v="24"/>
    <x v="18"/>
    <x v="1"/>
    <x v="1"/>
    <m/>
    <s v="Shark Spotted Gully"/>
    <n v="159"/>
    <n v="21.3"/>
    <n v="21.3"/>
  </r>
  <r>
    <x v="5"/>
    <d v="2020-11-21T00:00:00"/>
    <s v="Zone 1 - Mile 8"/>
    <x v="27"/>
    <x v="24"/>
    <x v="18"/>
    <x v="1"/>
    <x v="1"/>
    <m/>
    <s v="Shark Spotted Gully"/>
    <n v="138"/>
    <n v="13.1"/>
    <n v="13.1"/>
  </r>
  <r>
    <x v="5"/>
    <d v="2020-11-21T00:00:00"/>
    <s v="Zone 1 - Mile 8"/>
    <x v="27"/>
    <x v="24"/>
    <x v="18"/>
    <x v="1"/>
    <x v="1"/>
    <m/>
    <s v="Shark Spotted Gully"/>
    <n v="116"/>
    <n v="7.2"/>
    <n v="7.2"/>
  </r>
  <r>
    <x v="5"/>
    <d v="2020-11-21T00:00:00"/>
    <s v="Zone 1 - Mile 8"/>
    <x v="27"/>
    <x v="24"/>
    <x v="18"/>
    <x v="1"/>
    <x v="1"/>
    <m/>
    <s v="Shark Spotted Gully"/>
    <n v="147"/>
    <n v="16.2"/>
    <n v="16.2"/>
  </r>
  <r>
    <x v="5"/>
    <d v="2020-11-21T00:00:00"/>
    <s v="Zone 1 - Mile 8"/>
    <x v="34"/>
    <x v="31"/>
    <x v="19"/>
    <x v="7"/>
    <x v="1"/>
    <m/>
    <s v="Ray Bull / Eagle"/>
    <n v="62"/>
    <n v="4.3"/>
    <n v="4.3"/>
  </r>
  <r>
    <x v="5"/>
    <d v="2020-11-21T00:00:00"/>
    <s v="Zone 1 - Mile 8"/>
    <x v="34"/>
    <x v="31"/>
    <x v="19"/>
    <x v="7"/>
    <x v="1"/>
    <m/>
    <s v="Shark Spotted Gully"/>
    <n v="160"/>
    <n v="21.7"/>
    <n v="21.7"/>
  </r>
  <r>
    <x v="5"/>
    <d v="2020-11-21T00:00:00"/>
    <s v="Zone 1 - Mile 8"/>
    <x v="34"/>
    <x v="31"/>
    <x v="19"/>
    <x v="7"/>
    <x v="1"/>
    <m/>
    <s v="Guitarfish - Lesser"/>
    <n v="89"/>
    <n v="2.6"/>
    <n v="2.6"/>
  </r>
  <r>
    <x v="5"/>
    <d v="2020-11-21T00:00:00"/>
    <s v="Zone 1 - Mile 8"/>
    <x v="34"/>
    <x v="31"/>
    <x v="19"/>
    <x v="7"/>
    <x v="1"/>
    <m/>
    <s v="Guitarfish - Lesser"/>
    <n v="85"/>
    <n v="2.2000000000000002"/>
    <n v="2.2000000000000002"/>
  </r>
  <r>
    <x v="5"/>
    <d v="2020-11-21T00:00:00"/>
    <s v="Zone 1 - Mile 8"/>
    <x v="34"/>
    <x v="31"/>
    <x v="19"/>
    <x v="7"/>
    <x v="1"/>
    <m/>
    <s v="Guitarfish - Lesser"/>
    <n v="82"/>
    <n v="2"/>
    <n v="2"/>
  </r>
  <r>
    <x v="5"/>
    <d v="2020-11-21T00:00:00"/>
    <s v="Zone 1 - Mile 8"/>
    <x v="34"/>
    <x v="31"/>
    <x v="19"/>
    <x v="7"/>
    <x v="1"/>
    <m/>
    <s v="Guitarfish - Lesser"/>
    <n v="101"/>
    <n v="3.9"/>
    <n v="3.9"/>
  </r>
  <r>
    <x v="5"/>
    <d v="2020-11-21T00:00:00"/>
    <s v="Zone 1 - Mile 8"/>
    <x v="34"/>
    <x v="31"/>
    <x v="19"/>
    <x v="7"/>
    <x v="1"/>
    <m/>
    <s v="Shark Hound Smooth"/>
    <n v="148"/>
    <n v="14.6"/>
    <n v="14.6"/>
  </r>
  <r>
    <x v="5"/>
    <d v="2020-11-21T00:00:00"/>
    <s v="Zone 1 - Mile 8"/>
    <x v="34"/>
    <x v="31"/>
    <x v="19"/>
    <x v="7"/>
    <x v="1"/>
    <m/>
    <s v="Shark Hound Smooth"/>
    <n v="136"/>
    <n v="10.8"/>
    <n v="10.8"/>
  </r>
  <r>
    <x v="5"/>
    <d v="2020-11-21T00:00:00"/>
    <s v="Zone 1 - Mile 8"/>
    <x v="34"/>
    <x v="31"/>
    <x v="19"/>
    <x v="7"/>
    <x v="1"/>
    <m/>
    <s v="Guitarfish - Lesser"/>
    <n v="80"/>
    <n v="1.8"/>
    <n v="1.8"/>
  </r>
  <r>
    <x v="5"/>
    <d v="2020-11-21T00:00:00"/>
    <s v="Zone 1 - Mile 8"/>
    <x v="25"/>
    <x v="9"/>
    <x v="10"/>
    <x v="2"/>
    <x v="1"/>
    <m/>
    <s v="Shark Spotted Gully"/>
    <n v="135"/>
    <n v="12.1"/>
    <n v="12.1"/>
  </r>
  <r>
    <x v="5"/>
    <d v="2020-11-21T00:00:00"/>
    <s v="Zone 1 - Mile 8"/>
    <x v="25"/>
    <x v="9"/>
    <x v="10"/>
    <x v="2"/>
    <x v="1"/>
    <m/>
    <s v="Shark Spotted Gully"/>
    <n v="154"/>
    <n v="19.100000000000001"/>
    <n v="19.100000000000001"/>
  </r>
  <r>
    <x v="5"/>
    <d v="2020-11-21T00:00:00"/>
    <s v="Zone 1 - Mile 8"/>
    <x v="25"/>
    <x v="9"/>
    <x v="10"/>
    <x v="2"/>
    <x v="1"/>
    <m/>
    <s v="Guitarfish - Lesser"/>
    <n v="79"/>
    <n v="1.8"/>
    <n v="1.8"/>
  </r>
  <r>
    <x v="5"/>
    <d v="2020-11-21T00:00:00"/>
    <s v="Zone 1 - Mile 8"/>
    <x v="25"/>
    <x v="9"/>
    <x v="10"/>
    <x v="2"/>
    <x v="1"/>
    <m/>
    <s v="Guitarfish - Lesser"/>
    <n v="95"/>
    <n v="3.2"/>
    <n v="3.2"/>
  </r>
  <r>
    <x v="5"/>
    <d v="2020-11-21T00:00:00"/>
    <s v="Zone 1 - Mile 8"/>
    <x v="384"/>
    <x v="282"/>
    <x v="16"/>
    <x v="1"/>
    <x v="1"/>
    <m/>
    <s v="Shark Spotted Gully"/>
    <n v="114"/>
    <n v="6.8"/>
    <n v="6.8"/>
  </r>
  <r>
    <x v="5"/>
    <d v="2020-11-21T00:00:00"/>
    <s v="Zone 1 - Mile 8"/>
    <x v="24"/>
    <x v="9"/>
    <x v="16"/>
    <x v="2"/>
    <x v="1"/>
    <m/>
    <s v="Shark Spotted Gully"/>
    <n v="155"/>
    <n v="19.5"/>
    <n v="19.5"/>
  </r>
  <r>
    <x v="5"/>
    <d v="2020-11-21T00:00:00"/>
    <s v="Zone 1 - Mile 8"/>
    <x v="24"/>
    <x v="9"/>
    <x v="16"/>
    <x v="2"/>
    <x v="1"/>
    <m/>
    <s v="Shark Hound Smooth"/>
    <n v="77"/>
    <n v="1.5"/>
    <n v="1.5"/>
  </r>
  <r>
    <x v="5"/>
    <d v="2020-11-21T00:00:00"/>
    <s v="Zone 1 - Mile 8"/>
    <x v="24"/>
    <x v="9"/>
    <x v="16"/>
    <x v="2"/>
    <x v="1"/>
    <m/>
    <s v="Guitarfish - Lesser"/>
    <n v="87"/>
    <n v="2.4"/>
    <n v="2.4"/>
  </r>
  <r>
    <x v="5"/>
    <d v="2020-11-21T00:00:00"/>
    <s v="Zone 1 - Mile 8"/>
    <x v="24"/>
    <x v="9"/>
    <x v="16"/>
    <x v="2"/>
    <x v="1"/>
    <m/>
    <s v="Shark Spotted Gully"/>
    <n v="93"/>
    <n v="3.4"/>
    <n v="3.4"/>
  </r>
  <r>
    <x v="5"/>
    <d v="2020-11-21T00:00:00"/>
    <s v="Zone 1 - Mile 8"/>
    <x v="33"/>
    <x v="30"/>
    <x v="22"/>
    <x v="8"/>
    <x v="1"/>
    <m/>
    <s v="Ray Blue (Female)"/>
    <n v="41"/>
    <n v="2.8"/>
    <n v="2.8"/>
  </r>
  <r>
    <x v="5"/>
    <d v="2020-11-21T00:00:00"/>
    <s v="Zone 1 - Mile 8"/>
    <x v="197"/>
    <x v="168"/>
    <x v="131"/>
    <x v="1"/>
    <x v="9"/>
    <m/>
    <s v="Ray Bull / Eagle"/>
    <n v="79"/>
    <n v="9"/>
    <n v="9"/>
  </r>
  <r>
    <x v="5"/>
    <d v="2020-11-21T00:00:00"/>
    <s v="Zone 1 - Mile 8"/>
    <x v="197"/>
    <x v="168"/>
    <x v="131"/>
    <x v="1"/>
    <x v="9"/>
    <m/>
    <s v="Shark Spotted Gully"/>
    <n v="163"/>
    <n v="23.1"/>
    <n v="23.1"/>
  </r>
  <r>
    <x v="5"/>
    <d v="2020-11-21T00:00:00"/>
    <s v="Zone 1 - Mile 8"/>
    <x v="190"/>
    <x v="7"/>
    <x v="125"/>
    <x v="2"/>
    <x v="9"/>
    <m/>
    <m/>
    <m/>
    <s v=""/>
    <s v=""/>
  </r>
  <r>
    <x v="5"/>
    <d v="2020-11-21T00:00:00"/>
    <s v="Zone 1 - Mile 8"/>
    <x v="372"/>
    <x v="70"/>
    <x v="105"/>
    <x v="2"/>
    <x v="9"/>
    <m/>
    <m/>
    <m/>
    <s v=""/>
    <s v=""/>
  </r>
  <r>
    <x v="5"/>
    <d v="2020-11-21T00:00:00"/>
    <s v="Zone 1 - Mile 8"/>
    <x v="206"/>
    <x v="175"/>
    <x v="137"/>
    <x v="2"/>
    <x v="9"/>
    <m/>
    <s v="Ray Bull / Eagle"/>
    <n v="79"/>
    <n v="9"/>
    <n v="9"/>
  </r>
  <r>
    <x v="5"/>
    <d v="2020-11-21T00:00:00"/>
    <s v="Zone 1 - Mile 8"/>
    <x v="206"/>
    <x v="175"/>
    <x v="137"/>
    <x v="2"/>
    <x v="9"/>
    <m/>
    <s v="Shark Spotted Gully"/>
    <n v="113"/>
    <n v="6.6"/>
    <n v="6.6"/>
  </r>
  <r>
    <x v="5"/>
    <d v="2020-11-21T00:00:00"/>
    <s v="Zone 1 - Mile 8"/>
    <x v="206"/>
    <x v="175"/>
    <x v="137"/>
    <x v="2"/>
    <x v="9"/>
    <m/>
    <s v="Shark Hound Smooth"/>
    <n v="100"/>
    <n v="3.7"/>
    <n v="3.7"/>
  </r>
  <r>
    <x v="5"/>
    <d v="2020-11-21T00:00:00"/>
    <s v="Zone 1 - Mile 8"/>
    <x v="206"/>
    <x v="175"/>
    <x v="137"/>
    <x v="2"/>
    <x v="9"/>
    <m/>
    <s v="Shark Hound Smooth"/>
    <n v="150"/>
    <n v="15.3"/>
    <n v="15.3"/>
  </r>
  <r>
    <x v="5"/>
    <d v="2020-11-21T00:00:00"/>
    <s v="Zone 1 - Mile 8"/>
    <x v="206"/>
    <x v="175"/>
    <x v="137"/>
    <x v="2"/>
    <x v="9"/>
    <m/>
    <s v="Shark Spotted Gully"/>
    <n v="155"/>
    <n v="19.5"/>
    <n v="19.5"/>
  </r>
  <r>
    <x v="5"/>
    <d v="2020-11-21T00:00:00"/>
    <s v="Zone 1 - Mile 8"/>
    <x v="370"/>
    <x v="272"/>
    <x v="218"/>
    <x v="10"/>
    <x v="9"/>
    <s v="Kob"/>
    <m/>
    <n v="43"/>
    <n v="0.8"/>
    <n v="0.8"/>
  </r>
  <r>
    <x v="5"/>
    <d v="2020-11-21T00:00:00"/>
    <s v="Zone 1 - Mile 8"/>
    <x v="198"/>
    <x v="19"/>
    <x v="132"/>
    <x v="8"/>
    <x v="9"/>
    <m/>
    <m/>
    <m/>
    <s v=""/>
    <s v=""/>
  </r>
  <r>
    <x v="5"/>
    <d v="2020-11-21T00:00:00"/>
    <s v="Zone 1 - Mile 8"/>
    <x v="369"/>
    <x v="9"/>
    <x v="218"/>
    <x v="8"/>
    <x v="9"/>
    <m/>
    <m/>
    <m/>
    <s v=""/>
    <s v=""/>
  </r>
  <r>
    <x v="5"/>
    <d v="2020-11-21T00:00:00"/>
    <s v="Zone 1 - Mile 8"/>
    <x v="373"/>
    <x v="273"/>
    <x v="220"/>
    <x v="1"/>
    <x v="14"/>
    <m/>
    <s v="Ray Bull / Eagle"/>
    <n v="74"/>
    <n v="7.4"/>
    <n v="7.4"/>
  </r>
  <r>
    <x v="5"/>
    <d v="2020-11-21T00:00:00"/>
    <s v="Zone 1 - Mile 8"/>
    <x v="373"/>
    <x v="273"/>
    <x v="220"/>
    <x v="1"/>
    <x v="14"/>
    <m/>
    <s v="Shark Spotted Gully"/>
    <n v="111"/>
    <n v="6.2"/>
    <n v="6.2"/>
  </r>
  <r>
    <x v="5"/>
    <d v="2020-11-21T00:00:00"/>
    <s v="Zone 1 - Mile 8"/>
    <x v="289"/>
    <x v="223"/>
    <x v="76"/>
    <x v="5"/>
    <x v="14"/>
    <m/>
    <m/>
    <m/>
    <s v=""/>
    <s v=""/>
  </r>
  <r>
    <x v="5"/>
    <d v="2020-11-21T00:00:00"/>
    <s v="Zone 1 - Mile 8"/>
    <x v="187"/>
    <x v="161"/>
    <x v="122"/>
    <x v="7"/>
    <x v="9"/>
    <m/>
    <m/>
    <m/>
    <s v=""/>
    <s v=""/>
  </r>
  <r>
    <x v="5"/>
    <d v="2020-11-21T00:00:00"/>
    <s v="Zone 1 - Mile 8"/>
    <x v="186"/>
    <x v="160"/>
    <x v="122"/>
    <x v="9"/>
    <x v="9"/>
    <m/>
    <m/>
    <m/>
    <s v=""/>
    <s v=""/>
  </r>
  <r>
    <x v="5"/>
    <d v="2020-11-21T00:00:00"/>
    <s v="Zone 1 - Mile 8"/>
    <x v="185"/>
    <x v="159"/>
    <x v="122"/>
    <x v="2"/>
    <x v="9"/>
    <m/>
    <m/>
    <m/>
    <s v=""/>
    <s v=""/>
  </r>
  <r>
    <x v="5"/>
    <d v="2020-11-21T00:00:00"/>
    <s v="Zone 1 - Mile 8"/>
    <x v="199"/>
    <x v="169"/>
    <x v="132"/>
    <x v="1"/>
    <x v="9"/>
    <m/>
    <m/>
    <m/>
    <s v=""/>
    <s v=""/>
  </r>
  <r>
    <x v="5"/>
    <d v="2020-11-21T00:00:00"/>
    <s v="Zone 1 - Mile 8"/>
    <x v="195"/>
    <x v="167"/>
    <x v="129"/>
    <x v="8"/>
    <x v="9"/>
    <m/>
    <s v="Shark Hound Smooth"/>
    <n v="128"/>
    <n v="8.8000000000000007"/>
    <n v="8.8000000000000007"/>
  </r>
  <r>
    <x v="5"/>
    <d v="2020-11-21T00:00:00"/>
    <s v="Zone 1 - Mile 8"/>
    <x v="195"/>
    <x v="167"/>
    <x v="129"/>
    <x v="8"/>
    <x v="9"/>
    <m/>
    <s v="Ray Bull / Eagle"/>
    <n v="53"/>
    <n v="2.7"/>
    <n v="2.7"/>
  </r>
  <r>
    <x v="5"/>
    <d v="2020-11-21T00:00:00"/>
    <s v="Zone 1 - Mile 8"/>
    <x v="183"/>
    <x v="121"/>
    <x v="72"/>
    <x v="8"/>
    <x v="9"/>
    <m/>
    <m/>
    <m/>
    <s v=""/>
    <s v=""/>
  </r>
  <r>
    <x v="5"/>
    <d v="2020-11-21T00:00:00"/>
    <s v="Zone 1 - Mile 8"/>
    <x v="182"/>
    <x v="157"/>
    <x v="26"/>
    <x v="8"/>
    <x v="9"/>
    <s v="Kob"/>
    <m/>
    <n v="45"/>
    <n v="0.9"/>
    <n v="0.9"/>
  </r>
  <r>
    <x v="5"/>
    <d v="2020-11-21T00:00:00"/>
    <s v="Zone 1 - Mile 8"/>
    <x v="193"/>
    <x v="165"/>
    <x v="127"/>
    <x v="9"/>
    <x v="9"/>
    <m/>
    <s v="Guitarfish - Lesser"/>
    <n v="79"/>
    <n v="1.8"/>
    <n v="1.8"/>
  </r>
  <r>
    <x v="5"/>
    <d v="2020-11-21T00:00:00"/>
    <s v="Zone 1 - Mile 8"/>
    <x v="184"/>
    <x v="158"/>
    <x v="105"/>
    <x v="1"/>
    <x v="9"/>
    <m/>
    <s v="Shark Spotted Gully"/>
    <n v="86"/>
    <n v="2.6"/>
    <n v="2.6"/>
  </r>
  <r>
    <x v="5"/>
    <d v="2020-11-21T00:00:00"/>
    <s v="Zone 1 - Mile 8"/>
    <x v="196"/>
    <x v="47"/>
    <x v="130"/>
    <x v="0"/>
    <x v="9"/>
    <m/>
    <m/>
    <m/>
    <s v=""/>
    <s v=""/>
  </r>
  <r>
    <x v="5"/>
    <d v="2020-11-21T00:00:00"/>
    <s v="Zone 1 - Mile 8"/>
    <x v="205"/>
    <x v="174"/>
    <x v="136"/>
    <x v="8"/>
    <x v="9"/>
    <m/>
    <m/>
    <m/>
    <s v=""/>
    <s v=""/>
  </r>
  <r>
    <x v="5"/>
    <d v="2020-11-21T00:00:00"/>
    <s v="Zone 1 - Mile 8"/>
    <x v="203"/>
    <x v="172"/>
    <x v="59"/>
    <x v="1"/>
    <x v="9"/>
    <m/>
    <m/>
    <m/>
    <s v=""/>
    <s v=""/>
  </r>
  <r>
    <x v="5"/>
    <d v="2020-11-21T00:00:00"/>
    <s v="Zone 1 - Mile 8"/>
    <x v="201"/>
    <x v="170"/>
    <x v="134"/>
    <x v="8"/>
    <x v="9"/>
    <m/>
    <m/>
    <m/>
    <s v=""/>
    <s v=""/>
  </r>
  <r>
    <x v="5"/>
    <d v="2020-11-21T00:00:00"/>
    <s v="Zone 1 - Mile 8"/>
    <x v="194"/>
    <x v="166"/>
    <x v="128"/>
    <x v="5"/>
    <x v="9"/>
    <m/>
    <s v="Guitarfish - Lesser"/>
    <n v="91"/>
    <n v="2.8"/>
    <n v="2.8"/>
  </r>
  <r>
    <x v="5"/>
    <d v="2020-11-21T00:00:00"/>
    <s v="Zone 1 - Mile 8"/>
    <x v="194"/>
    <x v="166"/>
    <x v="128"/>
    <x v="5"/>
    <x v="9"/>
    <m/>
    <s v="Ray Blue (Female)"/>
    <n v="80"/>
    <n v="24.7"/>
    <n v="24.7"/>
  </r>
  <r>
    <x v="5"/>
    <d v="2020-11-21T00:00:00"/>
    <s v="Zone 1 - Mile 8"/>
    <x v="247"/>
    <x v="197"/>
    <x v="158"/>
    <x v="0"/>
    <x v="12"/>
    <m/>
    <s v="Guitarfish - Lesser"/>
    <n v="85"/>
    <n v="2.2000000000000002"/>
    <n v="2.2000000000000002"/>
  </r>
  <r>
    <x v="5"/>
    <d v="2020-11-21T00:00:00"/>
    <s v="Zone 1 - Mile 8"/>
    <x v="246"/>
    <x v="77"/>
    <x v="158"/>
    <x v="5"/>
    <x v="12"/>
    <m/>
    <s v="Shark Spotted Gully"/>
    <n v="167"/>
    <n v="25.2"/>
    <n v="25.2"/>
  </r>
  <r>
    <x v="5"/>
    <d v="2020-11-21T00:00:00"/>
    <s v="Zone 1 - Mile 8"/>
    <x v="240"/>
    <x v="49"/>
    <x v="59"/>
    <x v="5"/>
    <x v="12"/>
    <m/>
    <s v="Shark Hound Smooth"/>
    <n v="78"/>
    <n v="1.5"/>
    <n v="1.5"/>
  </r>
  <r>
    <x v="5"/>
    <d v="2020-11-21T00:00:00"/>
    <s v="Zone 1 - Mile 8"/>
    <x v="234"/>
    <x v="191"/>
    <x v="153"/>
    <x v="8"/>
    <x v="12"/>
    <m/>
    <s v="Shark Copper (Female)"/>
    <n v="86"/>
    <n v="7.8"/>
    <n v="7.8"/>
  </r>
  <r>
    <x v="5"/>
    <d v="2020-11-21T00:00:00"/>
    <s v="Zone 1 - Mile 8"/>
    <x v="244"/>
    <x v="196"/>
    <x v="157"/>
    <x v="1"/>
    <x v="12"/>
    <m/>
    <s v="Ray Bull / Eagle"/>
    <n v="60"/>
    <n v="3.9"/>
    <n v="3.9"/>
  </r>
  <r>
    <x v="5"/>
    <d v="2020-11-21T00:00:00"/>
    <s v="Zone 1 - Mile 8"/>
    <x v="244"/>
    <x v="196"/>
    <x v="157"/>
    <x v="1"/>
    <x v="12"/>
    <m/>
    <s v="Shark Spotted Gully"/>
    <n v="141"/>
    <n v="14.1"/>
    <n v="14.1"/>
  </r>
  <r>
    <x v="5"/>
    <d v="2020-11-21T00:00:00"/>
    <s v="Zone 1 - Mile 8"/>
    <x v="245"/>
    <x v="72"/>
    <x v="53"/>
    <x v="1"/>
    <x v="12"/>
    <m/>
    <s v="Shark Spotted Gully"/>
    <n v="117"/>
    <n v="7.4"/>
    <n v="7.4"/>
  </r>
  <r>
    <x v="5"/>
    <d v="2020-11-21T00:00:00"/>
    <s v="Zone 1 - Mile 8"/>
    <x v="245"/>
    <x v="72"/>
    <x v="53"/>
    <x v="1"/>
    <x v="12"/>
    <m/>
    <s v="Shark Spotted Gully"/>
    <n v="145"/>
    <n v="15.5"/>
    <n v="15.5"/>
  </r>
  <r>
    <x v="5"/>
    <d v="2020-11-21T00:00:00"/>
    <s v="Zone 1 - Mile 8"/>
    <x v="245"/>
    <x v="72"/>
    <x v="53"/>
    <x v="1"/>
    <x v="12"/>
    <m/>
    <s v="Shark Spotted Gully"/>
    <n v="146"/>
    <n v="15.9"/>
    <n v="15.9"/>
  </r>
  <r>
    <x v="5"/>
    <d v="2020-11-21T00:00:00"/>
    <s v="Zone 1 - Mile 8"/>
    <x v="245"/>
    <x v="72"/>
    <x v="53"/>
    <x v="1"/>
    <x v="12"/>
    <m/>
    <s v="Shark Spotted Gully"/>
    <n v="149"/>
    <n v="17"/>
    <n v="17"/>
  </r>
  <r>
    <x v="5"/>
    <d v="2020-11-21T00:00:00"/>
    <s v="Zone 1 - Mile 8"/>
    <x v="245"/>
    <x v="72"/>
    <x v="53"/>
    <x v="1"/>
    <x v="12"/>
    <m/>
    <s v="Shark Spotted Gully"/>
    <n v="148"/>
    <n v="16.600000000000001"/>
    <n v="16.600000000000001"/>
  </r>
  <r>
    <x v="5"/>
    <d v="2020-11-21T00:00:00"/>
    <s v="Zone 1 - Mile 8"/>
    <x v="299"/>
    <x v="232"/>
    <x v="183"/>
    <x v="2"/>
    <x v="12"/>
    <m/>
    <m/>
    <m/>
    <s v=""/>
    <s v=""/>
  </r>
  <r>
    <x v="5"/>
    <d v="2020-11-21T00:00:00"/>
    <s v="Zone 1 - Mile 8"/>
    <x v="359"/>
    <x v="265"/>
    <x v="183"/>
    <x v="7"/>
    <x v="15"/>
    <m/>
    <m/>
    <m/>
    <s v=""/>
    <s v=""/>
  </r>
  <r>
    <x v="5"/>
    <d v="2020-11-21T00:00:00"/>
    <s v="Zone 1 - Mile 8"/>
    <x v="332"/>
    <x v="251"/>
    <x v="202"/>
    <x v="5"/>
    <x v="12"/>
    <m/>
    <m/>
    <m/>
    <s v=""/>
    <s v=""/>
  </r>
  <r>
    <x v="5"/>
    <d v="2020-11-21T00:00:00"/>
    <s v="Zone 1 - Mile 8"/>
    <x v="298"/>
    <x v="231"/>
    <x v="183"/>
    <x v="7"/>
    <x v="12"/>
    <m/>
    <m/>
    <m/>
    <s v=""/>
    <s v=""/>
  </r>
  <r>
    <x v="5"/>
    <d v="2020-11-21T00:00:00"/>
    <s v="Zone 1 - Mile 8"/>
    <x v="236"/>
    <x v="192"/>
    <x v="18"/>
    <x v="1"/>
    <x v="12"/>
    <m/>
    <s v="Guitarfish - Lesser"/>
    <n v="96"/>
    <n v="3.3"/>
    <n v="3.3"/>
  </r>
  <r>
    <x v="5"/>
    <d v="2020-11-21T00:00:00"/>
    <s v="Zone 1 - Mile 8"/>
    <x v="235"/>
    <x v="31"/>
    <x v="18"/>
    <x v="8"/>
    <x v="12"/>
    <m/>
    <s v="Shark Spotted Gully"/>
    <n v="168"/>
    <n v="25.7"/>
    <n v="25.7"/>
  </r>
  <r>
    <x v="5"/>
    <d v="2020-11-21T00:00:00"/>
    <s v="Zone 1 - Mile 8"/>
    <x v="235"/>
    <x v="31"/>
    <x v="18"/>
    <x v="8"/>
    <x v="12"/>
    <m/>
    <s v="Ray Bull / Eagle"/>
    <n v="84"/>
    <n v="10.9"/>
    <n v="10.9"/>
  </r>
  <r>
    <x v="5"/>
    <d v="2020-11-21T00:00:00"/>
    <s v="Zone 1 - Mile 8"/>
    <x v="235"/>
    <x v="31"/>
    <x v="18"/>
    <x v="8"/>
    <x v="12"/>
    <m/>
    <s v="Shark Spotted Gully"/>
    <n v="155"/>
    <n v="19.5"/>
    <n v="19.5"/>
  </r>
  <r>
    <x v="5"/>
    <d v="2020-11-21T00:00:00"/>
    <s v="Zone 1 - Mile 8"/>
    <x v="72"/>
    <x v="64"/>
    <x v="37"/>
    <x v="1"/>
    <x v="4"/>
    <m/>
    <s v="Shark Spotted Gully"/>
    <n v="83"/>
    <n v="2.2999999999999998"/>
    <n v="2.2999999999999998"/>
  </r>
  <r>
    <x v="5"/>
    <d v="2020-11-21T00:00:00"/>
    <s v="Zone 1 - Mile 8"/>
    <x v="64"/>
    <x v="57"/>
    <x v="44"/>
    <x v="0"/>
    <x v="4"/>
    <m/>
    <s v="Guitarfish - Lesser"/>
    <n v="87"/>
    <n v="2.4"/>
    <n v="2.4"/>
  </r>
  <r>
    <x v="5"/>
    <d v="2020-11-21T00:00:00"/>
    <s v="Zone 1 - Mile 8"/>
    <x v="70"/>
    <x v="62"/>
    <x v="44"/>
    <x v="4"/>
    <x v="4"/>
    <m/>
    <s v="Shark Spotted Gully"/>
    <n v="155"/>
    <n v="19.5"/>
    <n v="19.5"/>
  </r>
  <r>
    <x v="5"/>
    <d v="2020-11-21T00:00:00"/>
    <s v="Zone 1 - Mile 8"/>
    <x v="71"/>
    <x v="63"/>
    <x v="48"/>
    <x v="1"/>
    <x v="4"/>
    <m/>
    <s v="Guitarfish - Lesser"/>
    <n v="87"/>
    <n v="2.4"/>
    <n v="2.4"/>
  </r>
  <r>
    <x v="5"/>
    <d v="2020-11-21T00:00:00"/>
    <s v="Zone 1 - Mile 8"/>
    <x v="56"/>
    <x v="51"/>
    <x v="41"/>
    <x v="2"/>
    <x v="4"/>
    <m/>
    <m/>
    <m/>
    <s v=""/>
    <s v=""/>
  </r>
  <r>
    <x v="5"/>
    <d v="2020-11-21T00:00:00"/>
    <s v="Zone 1 - Mile 8"/>
    <x v="58"/>
    <x v="53"/>
    <x v="41"/>
    <x v="4"/>
    <x v="4"/>
    <m/>
    <m/>
    <m/>
    <s v=""/>
    <s v=""/>
  </r>
  <r>
    <x v="5"/>
    <d v="2020-11-21T00:00:00"/>
    <s v="Zone 1 - Mile 8"/>
    <x v="74"/>
    <x v="66"/>
    <x v="37"/>
    <x v="0"/>
    <x v="4"/>
    <m/>
    <m/>
    <m/>
    <s v=""/>
    <s v=""/>
  </r>
  <r>
    <x v="5"/>
    <d v="2020-11-21T00:00:00"/>
    <s v="Zone 1 - Mile 8"/>
    <x v="62"/>
    <x v="49"/>
    <x v="42"/>
    <x v="1"/>
    <x v="4"/>
    <m/>
    <m/>
    <m/>
    <s v=""/>
    <s v=""/>
  </r>
  <r>
    <x v="5"/>
    <d v="2020-11-21T00:00:00"/>
    <s v="Zone 1 - Mile 8"/>
    <x v="69"/>
    <x v="61"/>
    <x v="47"/>
    <x v="1"/>
    <x v="4"/>
    <m/>
    <s v="Shark Hound Smooth"/>
    <n v="117"/>
    <n v="6.4"/>
    <n v="6.4"/>
  </r>
  <r>
    <x v="5"/>
    <d v="2020-11-21T00:00:00"/>
    <s v="Zone 1 - Mile 8"/>
    <x v="61"/>
    <x v="55"/>
    <x v="43"/>
    <x v="1"/>
    <x v="4"/>
    <m/>
    <s v="Shark Hound Smooth"/>
    <n v="109"/>
    <n v="5"/>
    <n v="5"/>
  </r>
  <r>
    <x v="5"/>
    <d v="2020-11-21T00:00:00"/>
    <s v="Zone 1 - Mile 8"/>
    <x v="63"/>
    <x v="56"/>
    <x v="43"/>
    <x v="8"/>
    <x v="4"/>
    <m/>
    <s v="Shark Spotted Gully"/>
    <n v="149"/>
    <n v="17"/>
    <n v="17"/>
  </r>
  <r>
    <x v="5"/>
    <d v="2020-11-21T00:00:00"/>
    <s v="Zone 1 - Mile 8"/>
    <x v="67"/>
    <x v="60"/>
    <x v="44"/>
    <x v="5"/>
    <x v="4"/>
    <m/>
    <s v="Guitarfish - Lesser"/>
    <n v="95"/>
    <n v="3.2"/>
    <n v="3.2"/>
  </r>
  <r>
    <x v="5"/>
    <d v="2020-11-21T00:00:00"/>
    <s v="Zone 1 - Mile 8"/>
    <x v="67"/>
    <x v="60"/>
    <x v="44"/>
    <x v="5"/>
    <x v="4"/>
    <m/>
    <s v="Guitarfish - Lesser"/>
    <n v="98"/>
    <n v="3.5"/>
    <n v="3.5"/>
  </r>
  <r>
    <x v="5"/>
    <d v="2020-11-21T00:00:00"/>
    <s v="Zone 1 - Mile 8"/>
    <x v="67"/>
    <x v="60"/>
    <x v="44"/>
    <x v="5"/>
    <x v="4"/>
    <m/>
    <s v="Shark Spotted Gully"/>
    <n v="137"/>
    <n v="12.8"/>
    <n v="12.8"/>
  </r>
  <r>
    <x v="5"/>
    <d v="2020-11-21T00:00:00"/>
    <s v="Zone 1 - Mile 8"/>
    <x v="67"/>
    <x v="60"/>
    <x v="44"/>
    <x v="5"/>
    <x v="4"/>
    <m/>
    <s v="Shark Hound Smooth"/>
    <n v="119"/>
    <n v="6.8"/>
    <n v="6.8"/>
  </r>
  <r>
    <x v="5"/>
    <d v="2020-11-21T00:00:00"/>
    <s v="Zone 1 - Mile 8"/>
    <x v="60"/>
    <x v="54"/>
    <x v="43"/>
    <x v="1"/>
    <x v="4"/>
    <m/>
    <m/>
    <m/>
    <s v=""/>
    <s v=""/>
  </r>
  <r>
    <x v="5"/>
    <d v="2020-11-21T00:00:00"/>
    <s v="Zone 1 - Mile 8"/>
    <x v="328"/>
    <x v="110"/>
    <x v="158"/>
    <x v="1"/>
    <x v="7"/>
    <m/>
    <s v="Shark Spotted Gully"/>
    <n v="161"/>
    <n v="22.2"/>
    <n v="22.2"/>
  </r>
  <r>
    <x v="5"/>
    <d v="2020-11-21T00:00:00"/>
    <s v="Zone 1 - Mile 8"/>
    <x v="328"/>
    <x v="110"/>
    <x v="158"/>
    <x v="1"/>
    <x v="7"/>
    <m/>
    <s v="Shark Hound Smooth"/>
    <n v="139"/>
    <n v="11.7"/>
    <n v="11.7"/>
  </r>
  <r>
    <x v="5"/>
    <d v="2020-11-21T00:00:00"/>
    <s v="Zone 1 - Mile 8"/>
    <x v="328"/>
    <x v="110"/>
    <x v="158"/>
    <x v="1"/>
    <x v="7"/>
    <m/>
    <s v="Guitarfish - Lesser"/>
    <n v="95"/>
    <n v="3.2"/>
    <n v="3.2"/>
  </r>
  <r>
    <x v="5"/>
    <d v="2020-11-21T00:00:00"/>
    <s v="Zone 1 - Mile 8"/>
    <x v="155"/>
    <x v="136"/>
    <x v="104"/>
    <x v="5"/>
    <x v="7"/>
    <m/>
    <s v="Guitarfish - Lesser"/>
    <n v="95"/>
    <n v="3.2"/>
    <n v="3.2"/>
  </r>
  <r>
    <x v="5"/>
    <d v="2020-11-21T00:00:00"/>
    <s v="Zone 1 - Mile 8"/>
    <x v="162"/>
    <x v="141"/>
    <x v="110"/>
    <x v="10"/>
    <x v="7"/>
    <m/>
    <s v="Ray Blue (Female)"/>
    <n v="56"/>
    <n v="7.7"/>
    <n v="7.7"/>
  </r>
  <r>
    <x v="5"/>
    <d v="2020-11-21T00:00:00"/>
    <s v="Zone 1 - Mile 8"/>
    <x v="163"/>
    <x v="142"/>
    <x v="110"/>
    <x v="8"/>
    <x v="7"/>
    <m/>
    <s v="Ray Bull / Eagle"/>
    <n v="67"/>
    <n v="5.5"/>
    <n v="5.5"/>
  </r>
  <r>
    <x v="5"/>
    <d v="2020-11-21T00:00:00"/>
    <s v="Zone 1 - Mile 8"/>
    <x v="163"/>
    <x v="142"/>
    <x v="110"/>
    <x v="8"/>
    <x v="7"/>
    <m/>
    <s v="Ray Bull / Eagle"/>
    <n v="50"/>
    <n v="2.2000000000000002"/>
    <n v="2.2000000000000002"/>
  </r>
  <r>
    <x v="5"/>
    <d v="2020-11-21T00:00:00"/>
    <s v="Zone 1 - Mile 8"/>
    <x v="151"/>
    <x v="132"/>
    <x v="102"/>
    <x v="5"/>
    <x v="7"/>
    <m/>
    <s v="Shark Spotted Gully"/>
    <n v="152.5"/>
    <n v="18.2"/>
    <n v="18.2"/>
  </r>
  <r>
    <x v="5"/>
    <d v="2020-11-21T00:00:00"/>
    <s v="Zone 1 - Mile 8"/>
    <x v="151"/>
    <x v="132"/>
    <x v="102"/>
    <x v="5"/>
    <x v="7"/>
    <m/>
    <s v="Shark Spotted Gully"/>
    <n v="165"/>
    <n v="24.1"/>
    <n v="24.1"/>
  </r>
  <r>
    <x v="5"/>
    <d v="2020-11-21T00:00:00"/>
    <s v="Zone 1 - Mile 8"/>
    <x v="151"/>
    <x v="132"/>
    <x v="102"/>
    <x v="5"/>
    <x v="7"/>
    <s v="Kob"/>
    <m/>
    <n v="49"/>
    <n v="1.2"/>
    <n v="1.2"/>
  </r>
  <r>
    <x v="5"/>
    <d v="2020-11-21T00:00:00"/>
    <s v="Zone 1 - Mile 8"/>
    <x v="151"/>
    <x v="132"/>
    <x v="102"/>
    <x v="5"/>
    <x v="7"/>
    <m/>
    <s v="Shark Spotted Gully"/>
    <n v="146"/>
    <n v="15.9"/>
    <n v="15.9"/>
  </r>
  <r>
    <x v="5"/>
    <d v="2020-11-21T00:00:00"/>
    <s v="Zone 1 - Mile 8"/>
    <x v="337"/>
    <x v="252"/>
    <x v="205"/>
    <x v="1"/>
    <x v="7"/>
    <m/>
    <s v="Catfish - Sea Black"/>
    <n v="41"/>
    <n v="1.1000000000000001"/>
    <n v="1.1000000000000001"/>
  </r>
  <r>
    <x v="5"/>
    <d v="2020-11-21T00:00:00"/>
    <s v="Zone 1 - Mile 8"/>
    <x v="145"/>
    <x v="127"/>
    <x v="96"/>
    <x v="1"/>
    <x v="7"/>
    <m/>
    <s v="Shark Spotted Gully"/>
    <n v="141"/>
    <n v="14.1"/>
    <n v="14.1"/>
  </r>
  <r>
    <x v="5"/>
    <d v="2020-11-21T00:00:00"/>
    <s v="Zone 1 - Mile 8"/>
    <x v="145"/>
    <x v="127"/>
    <x v="96"/>
    <x v="1"/>
    <x v="7"/>
    <m/>
    <s v="Ray Blue (Female)"/>
    <n v="60"/>
    <n v="9.6999999999999993"/>
    <n v="9.6999999999999993"/>
  </r>
  <r>
    <x v="5"/>
    <d v="2020-11-21T00:00:00"/>
    <s v="Zone 1 - Mile 8"/>
    <x v="145"/>
    <x v="127"/>
    <x v="96"/>
    <x v="1"/>
    <x v="7"/>
    <m/>
    <s v="Shark Spotted Gully"/>
    <n v="157"/>
    <n v="20.399999999999999"/>
    <n v="20.399999999999999"/>
  </r>
  <r>
    <x v="5"/>
    <d v="2020-11-21T00:00:00"/>
    <s v="Zone 1 - Mile 8"/>
    <x v="327"/>
    <x v="248"/>
    <x v="199"/>
    <x v="4"/>
    <x v="7"/>
    <m/>
    <m/>
    <m/>
    <s v=""/>
    <s v=""/>
  </r>
  <r>
    <x v="5"/>
    <d v="2020-11-21T00:00:00"/>
    <s v="Zone 1 - Mile 8"/>
    <x v="326"/>
    <x v="247"/>
    <x v="199"/>
    <x v="4"/>
    <x v="7"/>
    <m/>
    <m/>
    <m/>
    <s v=""/>
    <s v=""/>
  </r>
  <r>
    <x v="5"/>
    <d v="2020-11-21T00:00:00"/>
    <s v="Zone 1 - Mile 8"/>
    <x v="158"/>
    <x v="138"/>
    <x v="106"/>
    <x v="5"/>
    <x v="7"/>
    <m/>
    <s v="Ray Bull / Eagle"/>
    <n v="89"/>
    <n v="13"/>
    <n v="13"/>
  </r>
  <r>
    <x v="5"/>
    <d v="2020-11-21T00:00:00"/>
    <s v="Zone 1 - Mile 8"/>
    <x v="158"/>
    <x v="138"/>
    <x v="106"/>
    <x v="5"/>
    <x v="7"/>
    <m/>
    <s v="Shark Spotted Gully"/>
    <n v="170"/>
    <n v="26.7"/>
    <n v="26.7"/>
  </r>
  <r>
    <x v="5"/>
    <d v="2020-11-21T00:00:00"/>
    <s v="Zone 1 - Mile 8"/>
    <x v="158"/>
    <x v="138"/>
    <x v="106"/>
    <x v="5"/>
    <x v="7"/>
    <m/>
    <s v="Shark Hound Smooth"/>
    <n v="109"/>
    <n v="5"/>
    <n v="5"/>
  </r>
  <r>
    <x v="5"/>
    <d v="2020-11-21T00:00:00"/>
    <s v="Zone 1 - Mile 8"/>
    <x v="157"/>
    <x v="9"/>
    <x v="105"/>
    <x v="5"/>
    <x v="7"/>
    <m/>
    <s v="Guitarfish - Lesser"/>
    <n v="86"/>
    <n v="2.2999999999999998"/>
    <n v="2.2999999999999998"/>
  </r>
  <r>
    <x v="5"/>
    <d v="2020-11-21T00:00:00"/>
    <s v="Zone 1 - Mile 8"/>
    <x v="157"/>
    <x v="9"/>
    <x v="105"/>
    <x v="5"/>
    <x v="7"/>
    <m/>
    <s v="Shark Spotted Gully"/>
    <n v="160"/>
    <n v="21.7"/>
    <n v="21.7"/>
  </r>
  <r>
    <x v="5"/>
    <d v="2020-11-21T00:00:00"/>
    <s v="Zone 1 - Mile 8"/>
    <x v="157"/>
    <x v="9"/>
    <x v="105"/>
    <x v="5"/>
    <x v="7"/>
    <m/>
    <s v="Shark Spotted Gully"/>
    <n v="90"/>
    <n v="3"/>
    <n v="3"/>
  </r>
  <r>
    <x v="5"/>
    <d v="2020-11-21T00:00:00"/>
    <s v="Zone 1 - Mile 8"/>
    <x v="157"/>
    <x v="9"/>
    <x v="105"/>
    <x v="5"/>
    <x v="7"/>
    <m/>
    <s v="Shark Spotted Gully"/>
    <n v="164"/>
    <n v="23.6"/>
    <n v="23.6"/>
  </r>
  <r>
    <x v="5"/>
    <d v="2020-11-21T00:00:00"/>
    <s v="Zone 1 - Mile 8"/>
    <x v="157"/>
    <x v="9"/>
    <x v="105"/>
    <x v="5"/>
    <x v="7"/>
    <m/>
    <s v="Shark Spotted Gully"/>
    <n v="157"/>
    <n v="20.399999999999999"/>
    <n v="20.399999999999999"/>
  </r>
  <r>
    <x v="5"/>
    <d v="2020-11-21T00:00:00"/>
    <s v="Zone 1 - Mile 8"/>
    <x v="157"/>
    <x v="9"/>
    <x v="105"/>
    <x v="5"/>
    <x v="7"/>
    <m/>
    <s v="Shark Spotted Gully"/>
    <n v="166"/>
    <n v="24.6"/>
    <n v="24.6"/>
  </r>
  <r>
    <x v="5"/>
    <d v="2020-11-21T00:00:00"/>
    <s v="Zone 1 - Mile 8"/>
    <x v="156"/>
    <x v="137"/>
    <x v="10"/>
    <x v="5"/>
    <x v="7"/>
    <m/>
    <s v="Shark Spotted Gully"/>
    <n v="127"/>
    <n v="9.8000000000000007"/>
    <n v="9.8000000000000007"/>
  </r>
  <r>
    <x v="5"/>
    <d v="2020-11-21T00:00:00"/>
    <s v="Zone 1 - Mile 8"/>
    <x v="156"/>
    <x v="137"/>
    <x v="10"/>
    <x v="5"/>
    <x v="7"/>
    <m/>
    <s v="Shark Spotted Gully"/>
    <n v="160"/>
    <n v="21.7"/>
    <n v="21.7"/>
  </r>
  <r>
    <x v="5"/>
    <d v="2020-11-21T00:00:00"/>
    <s v="Zone 1 - Mile 8"/>
    <x v="156"/>
    <x v="137"/>
    <x v="10"/>
    <x v="5"/>
    <x v="7"/>
    <m/>
    <s v="Shark Spotted Gully"/>
    <n v="120"/>
    <n v="8.1"/>
    <n v="8.1"/>
  </r>
  <r>
    <x v="5"/>
    <d v="2020-11-21T00:00:00"/>
    <s v="Zone 1 - Mile 8"/>
    <x v="148"/>
    <x v="9"/>
    <x v="99"/>
    <x v="1"/>
    <x v="7"/>
    <m/>
    <s v="Shark Hound Smooth"/>
    <n v="115"/>
    <n v="6"/>
    <n v="6"/>
  </r>
  <r>
    <x v="5"/>
    <d v="2020-11-21T00:00:00"/>
    <s v="Zone 1 - Mile 8"/>
    <x v="148"/>
    <x v="9"/>
    <x v="99"/>
    <x v="1"/>
    <x v="7"/>
    <s v="Kob"/>
    <m/>
    <n v="42"/>
    <n v="0.8"/>
    <n v="0.8"/>
  </r>
  <r>
    <x v="5"/>
    <d v="2020-11-21T00:00:00"/>
    <s v="Zone 1 - Mile 8"/>
    <x v="148"/>
    <x v="9"/>
    <x v="99"/>
    <x v="1"/>
    <x v="7"/>
    <m/>
    <s v="Shark Spotted Gully"/>
    <n v="143"/>
    <n v="14.8"/>
    <n v="14.8"/>
  </r>
  <r>
    <x v="5"/>
    <d v="2020-11-21T00:00:00"/>
    <s v="Zone 1 - Mile 8"/>
    <x v="148"/>
    <x v="9"/>
    <x v="99"/>
    <x v="1"/>
    <x v="7"/>
    <m/>
    <s v="Shark Spotted Gully"/>
    <n v="95"/>
    <n v="3.6"/>
    <n v="3.6"/>
  </r>
  <r>
    <x v="5"/>
    <d v="2020-11-21T00:00:00"/>
    <s v="Zone 1 - Mile 8"/>
    <x v="148"/>
    <x v="9"/>
    <x v="99"/>
    <x v="1"/>
    <x v="7"/>
    <m/>
    <s v="Shark Hound Smooth"/>
    <n v="106"/>
    <n v="4.5"/>
    <n v="4.5"/>
  </r>
  <r>
    <x v="5"/>
    <d v="2020-11-21T00:00:00"/>
    <s v="Zone 1 - Mile 8"/>
    <x v="148"/>
    <x v="9"/>
    <x v="99"/>
    <x v="1"/>
    <x v="7"/>
    <m/>
    <s v="Guitarfish - Lesser"/>
    <n v="85"/>
    <n v="2.2000000000000002"/>
    <n v="2.2000000000000002"/>
  </r>
  <r>
    <x v="5"/>
    <d v="2020-11-21T00:00:00"/>
    <s v="Zone 1 - Mile 8"/>
    <x v="148"/>
    <x v="9"/>
    <x v="99"/>
    <x v="1"/>
    <x v="7"/>
    <m/>
    <s v="Shark Hound Smooth"/>
    <n v="86"/>
    <n v="2.2000000000000002"/>
    <n v="2.2000000000000002"/>
  </r>
  <r>
    <x v="5"/>
    <d v="2020-11-21T00:00:00"/>
    <s v="Zone 1 - Mile 8"/>
    <x v="148"/>
    <x v="9"/>
    <x v="99"/>
    <x v="1"/>
    <x v="7"/>
    <m/>
    <s v="Shark Spotted Gully"/>
    <n v="160"/>
    <n v="21.7"/>
    <n v="21.7"/>
  </r>
  <r>
    <x v="5"/>
    <d v="2020-11-21T00:00:00"/>
    <s v="Zone 1 - Mile 8"/>
    <x v="148"/>
    <x v="9"/>
    <x v="99"/>
    <x v="1"/>
    <x v="7"/>
    <m/>
    <s v="Shark Spotted Gully"/>
    <n v="153"/>
    <n v="18.600000000000001"/>
    <n v="18.600000000000001"/>
  </r>
  <r>
    <x v="5"/>
    <d v="2020-11-21T00:00:00"/>
    <s v="Zone 1 - Mile 8"/>
    <x v="148"/>
    <x v="9"/>
    <x v="99"/>
    <x v="1"/>
    <x v="7"/>
    <m/>
    <s v="Shark Hound Smooth"/>
    <n v="120"/>
    <n v="7"/>
    <n v="7"/>
  </r>
  <r>
    <x v="5"/>
    <d v="2020-11-21T00:00:00"/>
    <s v="Zone 1 - Mile 8"/>
    <x v="153"/>
    <x v="134"/>
    <x v="103"/>
    <x v="0"/>
    <x v="7"/>
    <m/>
    <s v="Shark Hound Smooth"/>
    <n v="118"/>
    <n v="6.6"/>
    <n v="6.6"/>
  </r>
  <r>
    <x v="5"/>
    <d v="2020-11-21T00:00:00"/>
    <s v="Zone 1 - Mile 8"/>
    <x v="154"/>
    <x v="135"/>
    <x v="103"/>
    <x v="5"/>
    <x v="7"/>
    <m/>
    <s v="Shark Hound Smooth"/>
    <n v="164"/>
    <n v="20.9"/>
    <n v="20.9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Spotted Gully"/>
    <n v="160"/>
    <n v="21.7"/>
    <n v="21.7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Hound Smooth"/>
    <n v="101"/>
    <n v="3.8"/>
    <n v="3.8"/>
  </r>
  <r>
    <x v="5"/>
    <d v="2020-11-21T00:00:00"/>
    <s v="Zone 1 - Mile 8"/>
    <x v="161"/>
    <x v="140"/>
    <x v="109"/>
    <x v="5"/>
    <x v="7"/>
    <m/>
    <s v="Shark Spotted Gully"/>
    <n v="152"/>
    <n v="18.2"/>
    <n v="18.2"/>
  </r>
  <r>
    <x v="5"/>
    <d v="2020-11-21T00:00:00"/>
    <s v="Zone 1 - Mile 8"/>
    <x v="152"/>
    <x v="133"/>
    <x v="103"/>
    <x v="0"/>
    <x v="7"/>
    <m/>
    <m/>
    <m/>
    <s v=""/>
    <s v=""/>
  </r>
  <r>
    <x v="5"/>
    <d v="2020-11-21T00:00:00"/>
    <s v="Zone 1 - Mile 8"/>
    <x v="17"/>
    <x v="16"/>
    <x v="11"/>
    <x v="5"/>
    <x v="0"/>
    <m/>
    <s v="Catfish - Sea Black"/>
    <n v="4"/>
    <n v="0"/>
    <n v="0"/>
  </r>
  <r>
    <x v="5"/>
    <d v="2020-11-21T00:00:00"/>
    <s v="Zone 1 - Mile 8"/>
    <x v="20"/>
    <x v="19"/>
    <x v="8"/>
    <x v="5"/>
    <x v="0"/>
    <m/>
    <s v="Shark Spotted Gully"/>
    <n v="118"/>
    <n v="7.6"/>
    <n v="7.6"/>
  </r>
  <r>
    <x v="5"/>
    <d v="2020-11-21T00:00:00"/>
    <s v="Zone 1 - Mile 8"/>
    <x v="20"/>
    <x v="19"/>
    <x v="8"/>
    <x v="5"/>
    <x v="0"/>
    <m/>
    <s v="Catfish - Sea Black"/>
    <n v="46"/>
    <n v="1.5"/>
    <n v="1.5"/>
  </r>
  <r>
    <x v="5"/>
    <d v="2020-11-21T00:00:00"/>
    <s v="Zone 1 - Mile 8"/>
    <x v="20"/>
    <x v="19"/>
    <x v="8"/>
    <x v="5"/>
    <x v="0"/>
    <m/>
    <s v="Shark Spotted Gully"/>
    <n v="152"/>
    <n v="18.2"/>
    <n v="18.2"/>
  </r>
  <r>
    <x v="5"/>
    <d v="2020-11-21T00:00:00"/>
    <s v="Zone 1 - Mile 8"/>
    <x v="262"/>
    <x v="10"/>
    <x v="168"/>
    <x v="8"/>
    <x v="0"/>
    <m/>
    <m/>
    <m/>
    <s v=""/>
    <s v=""/>
  </r>
  <r>
    <x v="5"/>
    <d v="2020-11-21T00:00:00"/>
    <s v="Zone 1 - Mile 8"/>
    <x v="16"/>
    <x v="15"/>
    <x v="11"/>
    <x v="8"/>
    <x v="0"/>
    <m/>
    <m/>
    <m/>
    <s v=""/>
    <s v=""/>
  </r>
  <r>
    <x v="5"/>
    <d v="2020-11-21T00:00:00"/>
    <s v="Zone 1 - Mile 8"/>
    <x v="9"/>
    <x v="9"/>
    <x v="2"/>
    <x v="1"/>
    <x v="0"/>
    <m/>
    <s v="Shark Hound Smooth"/>
    <n v="80.5"/>
    <n v="1.7"/>
    <n v="1.7"/>
  </r>
  <r>
    <x v="5"/>
    <d v="2020-11-21T00:00:00"/>
    <s v="Zone 1 - Mile 8"/>
    <x v="9"/>
    <x v="9"/>
    <x v="2"/>
    <x v="1"/>
    <x v="0"/>
    <m/>
    <s v="Shark Spotted Gully"/>
    <n v="157"/>
    <n v="20.399999999999999"/>
    <n v="20.399999999999999"/>
  </r>
  <r>
    <x v="5"/>
    <d v="2020-11-21T00:00:00"/>
    <s v="Zone 1 - Mile 8"/>
    <x v="9"/>
    <x v="9"/>
    <x v="2"/>
    <x v="1"/>
    <x v="0"/>
    <m/>
    <s v="Shark Spotted Gully"/>
    <n v="118"/>
    <n v="7.6"/>
    <n v="7.6"/>
  </r>
  <r>
    <x v="5"/>
    <d v="2020-11-21T00:00:00"/>
    <s v="Zone 1 - Mile 8"/>
    <x v="9"/>
    <x v="9"/>
    <x v="2"/>
    <x v="1"/>
    <x v="0"/>
    <m/>
    <s v="Shark Spotted Gully"/>
    <n v="154"/>
    <n v="19.100000000000001"/>
    <n v="19.100000000000001"/>
  </r>
  <r>
    <x v="5"/>
    <d v="2020-11-21T00:00:00"/>
    <s v="Zone 1 - Mile 8"/>
    <x v="19"/>
    <x v="18"/>
    <x v="12"/>
    <x v="2"/>
    <x v="0"/>
    <m/>
    <s v="Ray Bull / Eagle"/>
    <n v="87"/>
    <n v="12.1"/>
    <n v="12.1"/>
  </r>
  <r>
    <x v="5"/>
    <d v="2020-11-21T00:00:00"/>
    <s v="Zone 1 - Mile 8"/>
    <x v="19"/>
    <x v="18"/>
    <x v="12"/>
    <x v="2"/>
    <x v="0"/>
    <m/>
    <s v="Shark Spotted Gully"/>
    <n v="159"/>
    <n v="21.3"/>
    <n v="21.3"/>
  </r>
  <r>
    <x v="5"/>
    <d v="2020-11-21T00:00:00"/>
    <s v="Zone 1 - Mile 8"/>
    <x v="19"/>
    <x v="18"/>
    <x v="12"/>
    <x v="2"/>
    <x v="0"/>
    <m/>
    <s v="Shark Spotted Gully"/>
    <n v="86"/>
    <n v="2.6"/>
    <n v="2.6"/>
  </r>
  <r>
    <x v="5"/>
    <d v="2020-11-21T00:00:00"/>
    <s v="Zone 1 - Mile 8"/>
    <x v="19"/>
    <x v="18"/>
    <x v="12"/>
    <x v="2"/>
    <x v="0"/>
    <m/>
    <s v="Ray Bull / Eagle"/>
    <n v="88"/>
    <n v="12.6"/>
    <n v="12.6"/>
  </r>
  <r>
    <x v="5"/>
    <d v="2020-11-21T00:00:00"/>
    <s v="Zone 1 - Mile 8"/>
    <x v="1"/>
    <x v="1"/>
    <x v="0"/>
    <x v="1"/>
    <x v="0"/>
    <m/>
    <m/>
    <m/>
    <s v=""/>
    <s v=""/>
  </r>
  <r>
    <x v="5"/>
    <d v="2020-11-21T00:00:00"/>
    <s v="Zone 1 - Mile 8"/>
    <x v="4"/>
    <x v="4"/>
    <x v="2"/>
    <x v="4"/>
    <x v="0"/>
    <m/>
    <s v="Guitarfish - Lesser"/>
    <n v="75"/>
    <n v="1.5"/>
    <n v="1.5"/>
  </r>
  <r>
    <x v="5"/>
    <d v="2020-11-21T00:00:00"/>
    <s v="Zone 1 - Mile 8"/>
    <x v="13"/>
    <x v="12"/>
    <x v="8"/>
    <x v="2"/>
    <x v="0"/>
    <m/>
    <s v="Shark Hound Smooth"/>
    <n v="93"/>
    <n v="2.9"/>
    <n v="2.9"/>
  </r>
  <r>
    <x v="5"/>
    <d v="2020-11-21T00:00:00"/>
    <s v="Zone 1 - Mile 8"/>
    <x v="13"/>
    <x v="12"/>
    <x v="8"/>
    <x v="2"/>
    <x v="0"/>
    <m/>
    <s v="Ray Bull / Eagle"/>
    <n v="74"/>
    <n v="7.4"/>
    <n v="7.4"/>
  </r>
  <r>
    <x v="5"/>
    <d v="2020-11-21T00:00:00"/>
    <s v="Zone 1 - Mile 8"/>
    <x v="13"/>
    <x v="12"/>
    <x v="8"/>
    <x v="2"/>
    <x v="0"/>
    <m/>
    <s v="Ray Bull / Eagle"/>
    <n v="83"/>
    <n v="10.5"/>
    <n v="10.5"/>
  </r>
  <r>
    <x v="5"/>
    <d v="2020-11-21T00:00:00"/>
    <s v="Zone 1 - Mile 8"/>
    <x v="13"/>
    <x v="12"/>
    <x v="8"/>
    <x v="2"/>
    <x v="0"/>
    <m/>
    <s v="Guitarfish - Lesser"/>
    <n v="83"/>
    <n v="2.1"/>
    <n v="2.1"/>
  </r>
  <r>
    <x v="5"/>
    <d v="2020-11-21T00:00:00"/>
    <s v="Zone 1 - Mile 8"/>
    <x v="13"/>
    <x v="12"/>
    <x v="8"/>
    <x v="2"/>
    <x v="0"/>
    <m/>
    <s v="Guitarfish - Lesser"/>
    <n v="86"/>
    <n v="2.2999999999999998"/>
    <n v="2.2999999999999998"/>
  </r>
  <r>
    <x v="5"/>
    <d v="2020-11-21T00:00:00"/>
    <s v="Zone 1 - Mile 8"/>
    <x v="13"/>
    <x v="12"/>
    <x v="8"/>
    <x v="2"/>
    <x v="0"/>
    <m/>
    <s v="Ray Bull / Eagle"/>
    <n v="56"/>
    <n v="3.2"/>
    <n v="3.2"/>
  </r>
  <r>
    <x v="5"/>
    <d v="2020-11-21T00:00:00"/>
    <s v="Zone 1 - Mile 8"/>
    <x v="13"/>
    <x v="12"/>
    <x v="8"/>
    <x v="2"/>
    <x v="0"/>
    <m/>
    <s v="Shark Spotted Gully"/>
    <n v="125"/>
    <n v="9.3000000000000007"/>
    <n v="9.3000000000000007"/>
  </r>
  <r>
    <x v="5"/>
    <d v="2020-11-21T00:00:00"/>
    <s v="Zone 1 - Mile 8"/>
    <x v="14"/>
    <x v="13"/>
    <x v="9"/>
    <x v="8"/>
    <x v="0"/>
    <m/>
    <s v="Shark Hound Smooth"/>
    <n v="81"/>
    <n v="1.8"/>
    <n v="1.8"/>
  </r>
  <r>
    <x v="5"/>
    <d v="2020-11-21T00:00:00"/>
    <s v="Zone 1 - Mile 8"/>
    <x v="14"/>
    <x v="13"/>
    <x v="9"/>
    <x v="8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Ray Bull / Eagle"/>
    <n v="68"/>
    <n v="5.7"/>
    <n v="5.7"/>
  </r>
  <r>
    <x v="5"/>
    <d v="2020-11-21T00:00:00"/>
    <s v="Zone 1 - Mile 8"/>
    <x v="18"/>
    <x v="17"/>
    <x v="4"/>
    <x v="7"/>
    <x v="0"/>
    <m/>
    <s v="Shark Hound Smooth"/>
    <n v="118"/>
    <n v="6.6"/>
    <n v="6.6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18"/>
    <x v="17"/>
    <x v="4"/>
    <x v="7"/>
    <x v="0"/>
    <m/>
    <s v="Shark Hound Smooth"/>
    <n v="133"/>
    <n v="10"/>
    <n v="10"/>
  </r>
  <r>
    <x v="5"/>
    <d v="2020-11-21T00:00:00"/>
    <s v="Zone 1 - Mile 8"/>
    <x v="18"/>
    <x v="17"/>
    <x v="4"/>
    <x v="7"/>
    <x v="0"/>
    <m/>
    <s v="Ray Bull / Eagle"/>
    <n v="79"/>
    <n v="9"/>
    <n v="9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6"/>
    <x v="6"/>
    <x v="4"/>
    <x v="2"/>
    <x v="0"/>
    <m/>
    <s v="Shark Spotted Gully"/>
    <n v="157"/>
    <n v="20.399999999999999"/>
    <n v="20.399999999999999"/>
  </r>
  <r>
    <x v="5"/>
    <d v="2020-11-21T00:00:00"/>
    <s v="Zone 1 - Mile 8"/>
    <x v="15"/>
    <x v="14"/>
    <x v="10"/>
    <x v="2"/>
    <x v="0"/>
    <m/>
    <s v="Shark Hound Smooth"/>
    <n v="107"/>
    <n v="4.7"/>
    <n v="4.7"/>
  </r>
  <r>
    <x v="5"/>
    <d v="2020-11-21T00:00:00"/>
    <s v="Zone 1 - Mile 8"/>
    <x v="15"/>
    <x v="14"/>
    <x v="10"/>
    <x v="2"/>
    <x v="0"/>
    <m/>
    <s v="Shark Hound Smooth"/>
    <n v="102"/>
    <n v="4"/>
    <n v="4"/>
  </r>
  <r>
    <x v="5"/>
    <d v="2020-11-21T00:00:00"/>
    <s v="Zone 1 - Mile 8"/>
    <x v="15"/>
    <x v="14"/>
    <x v="10"/>
    <x v="2"/>
    <x v="0"/>
    <m/>
    <s v="Ray Bull / Eagle"/>
    <n v="56"/>
    <n v="3.2"/>
    <n v="3.2"/>
  </r>
  <r>
    <x v="5"/>
    <d v="2020-11-21T00:00:00"/>
    <s v="Zone 1 - Mile 8"/>
    <x v="12"/>
    <x v="7"/>
    <x v="7"/>
    <x v="2"/>
    <x v="0"/>
    <m/>
    <s v="Shark Hound Smooth"/>
    <n v="111"/>
    <n v="5.3"/>
    <n v="5.3"/>
  </r>
  <r>
    <x v="5"/>
    <d v="2020-11-21T00:00:00"/>
    <s v="Zone 1 - Mile 8"/>
    <x v="12"/>
    <x v="7"/>
    <x v="7"/>
    <x v="2"/>
    <x v="0"/>
    <m/>
    <s v="Shark Hound Smooth"/>
    <n v="100"/>
    <n v="3.7"/>
    <n v="3.7"/>
  </r>
  <r>
    <x v="5"/>
    <d v="2020-11-21T00:00:00"/>
    <s v="Zone 1 - Mile 8"/>
    <x v="11"/>
    <x v="11"/>
    <x v="6"/>
    <x v="7"/>
    <x v="0"/>
    <m/>
    <s v="Ray Blue (Female)"/>
    <n v="73"/>
    <n v="18.3"/>
    <n v="18.3"/>
  </r>
  <r>
    <x v="5"/>
    <d v="2020-11-21T00:00:00"/>
    <s v="Zone 1 - Mile 8"/>
    <x v="104"/>
    <x v="93"/>
    <x v="53"/>
    <x v="5"/>
    <x v="6"/>
    <m/>
    <s v="Shark Spotted Gully"/>
    <n v="93"/>
    <n v="3.4"/>
    <n v="3.4"/>
  </r>
  <r>
    <x v="5"/>
    <d v="2020-11-21T00:00:00"/>
    <s v="Zone 1 - Mile 8"/>
    <x v="104"/>
    <x v="93"/>
    <x v="53"/>
    <x v="5"/>
    <x v="6"/>
    <m/>
    <s v="Shark Spotted Gully"/>
    <n v="161"/>
    <n v="22.2"/>
    <n v="22.2"/>
  </r>
  <r>
    <x v="5"/>
    <d v="2020-11-21T00:00:00"/>
    <s v="Zone 1 - Mile 8"/>
    <x v="104"/>
    <x v="93"/>
    <x v="53"/>
    <x v="5"/>
    <x v="6"/>
    <m/>
    <s v="Shark Spotted Gully"/>
    <n v="78"/>
    <n v="1.9"/>
    <n v="1.9"/>
  </r>
  <r>
    <x v="5"/>
    <d v="2020-11-21T00:00:00"/>
    <s v="Zone 1 - Mile 8"/>
    <x v="104"/>
    <x v="93"/>
    <x v="53"/>
    <x v="5"/>
    <x v="6"/>
    <m/>
    <s v="Shark Hound Smooth"/>
    <n v="135"/>
    <n v="10.6"/>
    <n v="10.6"/>
  </r>
  <r>
    <x v="5"/>
    <d v="2020-11-21T00:00:00"/>
    <s v="Zone 1 - Mile 8"/>
    <x v="104"/>
    <x v="93"/>
    <x v="53"/>
    <x v="5"/>
    <x v="6"/>
    <m/>
    <s v="Shark Spotted Gully"/>
    <n v="163"/>
    <n v="23.1"/>
    <n v="23.1"/>
  </r>
  <r>
    <x v="5"/>
    <d v="2020-11-21T00:00:00"/>
    <s v="Zone 1 - Mile 8"/>
    <x v="107"/>
    <x v="96"/>
    <x v="65"/>
    <x v="7"/>
    <x v="6"/>
    <m/>
    <s v="Shark Spotted Gully"/>
    <n v="123"/>
    <n v="8.8000000000000007"/>
    <n v="8.8000000000000007"/>
  </r>
  <r>
    <x v="5"/>
    <d v="2020-11-21T00:00:00"/>
    <s v="Zone 1 - Mile 8"/>
    <x v="107"/>
    <x v="96"/>
    <x v="65"/>
    <x v="7"/>
    <x v="6"/>
    <m/>
    <s v="Shark Spotted Gully"/>
    <n v="152"/>
    <n v="18.2"/>
    <n v="18.2"/>
  </r>
  <r>
    <x v="5"/>
    <d v="2020-11-21T00:00:00"/>
    <s v="Zone 1 - Mile 8"/>
    <x v="108"/>
    <x v="97"/>
    <x v="65"/>
    <x v="2"/>
    <x v="6"/>
    <m/>
    <m/>
    <m/>
    <s v=""/>
    <s v=""/>
  </r>
  <r>
    <x v="5"/>
    <d v="2020-11-21T00:00:00"/>
    <s v="Zone 1 - Mile 8"/>
    <x v="103"/>
    <x v="92"/>
    <x v="70"/>
    <x v="5"/>
    <x v="6"/>
    <m/>
    <s v="Shark Hound Smooth"/>
    <n v="111"/>
    <n v="5.3"/>
    <n v="5.3"/>
  </r>
  <r>
    <x v="5"/>
    <d v="2020-11-21T00:00:00"/>
    <s v="Zone 1 - Mile 8"/>
    <x v="103"/>
    <x v="92"/>
    <x v="70"/>
    <x v="5"/>
    <x v="6"/>
    <m/>
    <s v="Ray Bull / Eagle"/>
    <n v="52"/>
    <n v="2.5"/>
    <n v="2.5"/>
  </r>
  <r>
    <x v="5"/>
    <d v="2020-11-21T00:00:00"/>
    <s v="Zone 1 - Mile 8"/>
    <x v="103"/>
    <x v="92"/>
    <x v="70"/>
    <x v="5"/>
    <x v="6"/>
    <m/>
    <s v="Shark Hound Smooth"/>
    <n v="115"/>
    <n v="6"/>
    <n v="6"/>
  </r>
  <r>
    <x v="5"/>
    <d v="2020-11-21T00:00:00"/>
    <s v="Zone 1 - Mile 8"/>
    <x v="103"/>
    <x v="92"/>
    <x v="7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51"/>
    <n v="17.8"/>
    <n v="17.8"/>
  </r>
  <r>
    <x v="5"/>
    <d v="2020-11-21T00:00:00"/>
    <s v="Zone 1 - Mile 8"/>
    <x v="303"/>
    <x v="27"/>
    <x v="30"/>
    <x v="5"/>
    <x v="6"/>
    <m/>
    <s v="Shark Spotted Gully"/>
    <n v="157"/>
    <n v="20.399999999999999"/>
    <n v="20.399999999999999"/>
  </r>
  <r>
    <x v="5"/>
    <d v="2020-11-21T00:00:00"/>
    <s v="Zone 1 - Mile 8"/>
    <x v="303"/>
    <x v="27"/>
    <x v="30"/>
    <x v="5"/>
    <x v="6"/>
    <m/>
    <s v="Shark Spotted Gully"/>
    <n v="154"/>
    <n v="19.100000000000001"/>
    <n v="19.100000000000001"/>
  </r>
  <r>
    <x v="5"/>
    <d v="2020-11-21T00:00:00"/>
    <s v="Zone 1 - Mile 8"/>
    <x v="303"/>
    <x v="27"/>
    <x v="30"/>
    <x v="5"/>
    <x v="6"/>
    <m/>
    <s v="Shark Spotted Gully"/>
    <n v="129"/>
    <n v="10.4"/>
    <n v="10.4"/>
  </r>
  <r>
    <x v="5"/>
    <d v="2020-11-21T00:00:00"/>
    <s v="Zone 1 - Mile 8"/>
    <x v="98"/>
    <x v="87"/>
    <x v="35"/>
    <x v="5"/>
    <x v="6"/>
    <m/>
    <s v="Shark Spotted Gully"/>
    <n v="120"/>
    <n v="8.1"/>
    <n v="8.1"/>
  </r>
  <r>
    <x v="5"/>
    <d v="2020-11-21T00:00:00"/>
    <s v="Zone 1 - Mile 8"/>
    <x v="112"/>
    <x v="100"/>
    <x v="74"/>
    <x v="8"/>
    <x v="6"/>
    <m/>
    <m/>
    <m/>
    <s v=""/>
    <s v=""/>
  </r>
  <r>
    <x v="5"/>
    <d v="2020-11-21T00:00:00"/>
    <s v="Zone 1 - Mile 8"/>
    <x v="105"/>
    <x v="94"/>
    <x v="71"/>
    <x v="5"/>
    <x v="6"/>
    <m/>
    <s v="Shark Spotted Gully"/>
    <n v="159"/>
    <n v="21.3"/>
    <n v="21.3"/>
  </r>
  <r>
    <x v="5"/>
    <d v="2020-11-21T00:00:00"/>
    <s v="Zone 1 - Mile 8"/>
    <x v="105"/>
    <x v="94"/>
    <x v="71"/>
    <x v="5"/>
    <x v="6"/>
    <m/>
    <s v="Shark Spotted Gully"/>
    <n v="167"/>
    <n v="25.2"/>
    <n v="25.2"/>
  </r>
  <r>
    <x v="5"/>
    <d v="2020-11-21T00:00:00"/>
    <s v="Zone 1 - Mile 8"/>
    <x v="105"/>
    <x v="94"/>
    <x v="71"/>
    <x v="5"/>
    <x v="6"/>
    <m/>
    <s v="Shark Spotted Gully"/>
    <n v="154"/>
    <n v="19.100000000000001"/>
    <n v="19.100000000000001"/>
  </r>
  <r>
    <x v="5"/>
    <d v="2020-11-21T00:00:00"/>
    <s v="Zone 1 - Mile 8"/>
    <x v="106"/>
    <x v="95"/>
    <x v="71"/>
    <x v="9"/>
    <x v="6"/>
    <m/>
    <m/>
    <m/>
    <s v=""/>
    <s v=""/>
  </r>
  <r>
    <x v="5"/>
    <d v="2020-11-21T00:00:00"/>
    <s v="Zone 1 - Mile 8"/>
    <x v="117"/>
    <x v="105"/>
    <x v="67"/>
    <x v="1"/>
    <x v="6"/>
    <m/>
    <s v="Shark Hound Smooth"/>
    <n v="101"/>
    <n v="3.8"/>
    <n v="3.8"/>
  </r>
  <r>
    <x v="5"/>
    <d v="2020-11-21T00:00:00"/>
    <s v="Zone 1 - Mile 8"/>
    <x v="97"/>
    <x v="26"/>
    <x v="67"/>
    <x v="9"/>
    <x v="6"/>
    <m/>
    <m/>
    <m/>
    <s v=""/>
    <s v=""/>
  </r>
  <r>
    <x v="5"/>
    <d v="2020-11-21T00:00:00"/>
    <s v="Zone 1 - Mile 8"/>
    <x v="305"/>
    <x v="235"/>
    <x v="185"/>
    <x v="1"/>
    <x v="6"/>
    <m/>
    <s v="Shark Hound Smooth"/>
    <n v="81"/>
    <n v="1.8"/>
    <n v="1.8"/>
  </r>
  <r>
    <x v="5"/>
    <d v="2020-11-21T00:00:00"/>
    <s v="Zone 1 - Mile 8"/>
    <x v="115"/>
    <x v="103"/>
    <x v="75"/>
    <x v="1"/>
    <x v="6"/>
    <m/>
    <s v="Ray Blue (Female)"/>
    <n v="88"/>
    <n v="33.700000000000003"/>
    <n v="33.700000000000003"/>
  </r>
  <r>
    <x v="5"/>
    <d v="2020-11-21T00:00:00"/>
    <s v="Zone 1 - Mile 8"/>
    <x v="115"/>
    <x v="103"/>
    <x v="75"/>
    <x v="1"/>
    <x v="6"/>
    <m/>
    <s v="Shark Hound Smooth"/>
    <n v="133"/>
    <n v="10"/>
    <n v="10"/>
  </r>
  <r>
    <x v="5"/>
    <d v="2020-11-21T00:00:00"/>
    <s v="Zone 1 - Mile 8"/>
    <x v="115"/>
    <x v="103"/>
    <x v="75"/>
    <x v="1"/>
    <x v="6"/>
    <m/>
    <s v="Ray Bull / Eagle"/>
    <n v="83"/>
    <n v="10.5"/>
    <n v="10.5"/>
  </r>
  <r>
    <x v="5"/>
    <d v="2020-11-21T00:00:00"/>
    <s v="Zone 1 - Mile 8"/>
    <x v="115"/>
    <x v="103"/>
    <x v="75"/>
    <x v="1"/>
    <x v="6"/>
    <m/>
    <s v="Guitarfish - Lesser"/>
    <n v="89"/>
    <n v="2.6"/>
    <n v="2.6"/>
  </r>
  <r>
    <x v="5"/>
    <d v="2020-11-21T00:00:00"/>
    <s v="Zone 1 - Mile 8"/>
    <x v="111"/>
    <x v="99"/>
    <x v="50"/>
    <x v="1"/>
    <x v="6"/>
    <m/>
    <m/>
    <m/>
    <s v=""/>
    <s v=""/>
  </r>
  <r>
    <x v="5"/>
    <d v="2020-11-21T00:00:00"/>
    <s v="Zone 1 - Mile 8"/>
    <x v="110"/>
    <x v="70"/>
    <x v="73"/>
    <x v="1"/>
    <x v="6"/>
    <m/>
    <s v="Shark Hound Smooth"/>
    <n v="98"/>
    <n v="3.4"/>
    <n v="3.4"/>
  </r>
  <r>
    <x v="5"/>
    <d v="2020-11-21T00:00:00"/>
    <s v="Zone 1 - Mile 8"/>
    <x v="113"/>
    <x v="101"/>
    <x v="63"/>
    <x v="5"/>
    <x v="6"/>
    <m/>
    <s v="Shark Spotted Gully"/>
    <n v="128"/>
    <n v="10.1"/>
    <n v="10.1"/>
  </r>
  <r>
    <x v="5"/>
    <d v="2020-11-21T00:00:00"/>
    <s v="Zone 1 - Mile 8"/>
    <x v="113"/>
    <x v="101"/>
    <x v="63"/>
    <x v="5"/>
    <x v="6"/>
    <m/>
    <s v="Shark Spotted Gully"/>
    <n v="146"/>
    <n v="15.9"/>
    <n v="15.9"/>
  </r>
  <r>
    <x v="5"/>
    <d v="2020-11-21T00:00:00"/>
    <s v="Zone 1 - Mile 8"/>
    <x v="113"/>
    <x v="101"/>
    <x v="63"/>
    <x v="5"/>
    <x v="6"/>
    <m/>
    <s v="Shark Spotted Gully"/>
    <n v="100"/>
    <n v="4.3"/>
    <n v="4.3"/>
  </r>
  <r>
    <x v="5"/>
    <d v="2020-11-21T00:00:00"/>
    <s v="Zone 1 - Mile 8"/>
    <x v="113"/>
    <x v="101"/>
    <x v="63"/>
    <x v="5"/>
    <x v="6"/>
    <m/>
    <s v="Shark Spotted Gully"/>
    <n v="112"/>
    <n v="6.4"/>
    <n v="6.4"/>
  </r>
  <r>
    <x v="5"/>
    <d v="2020-11-21T00:00:00"/>
    <s v="Zone 1 - Mile 8"/>
    <x v="113"/>
    <x v="101"/>
    <x v="63"/>
    <x v="5"/>
    <x v="6"/>
    <m/>
    <s v="Shark Spotted Gully"/>
    <n v="129"/>
    <n v="10.4"/>
    <n v="10.4"/>
  </r>
  <r>
    <x v="5"/>
    <d v="2020-11-21T00:00:00"/>
    <s v="Zone 1 - Mile 8"/>
    <x v="114"/>
    <x v="102"/>
    <x v="63"/>
    <x v="5"/>
    <x v="6"/>
    <m/>
    <s v="Shark Spotted Gully"/>
    <n v="161"/>
    <n v="22.2"/>
    <n v="22.2"/>
  </r>
  <r>
    <x v="5"/>
    <d v="2020-11-21T00:00:00"/>
    <s v="Zone 1 - Mile 8"/>
    <x v="114"/>
    <x v="102"/>
    <x v="63"/>
    <x v="5"/>
    <x v="6"/>
    <m/>
    <s v="Shark Spotted Gully"/>
    <n v="120"/>
    <n v="8.1"/>
    <n v="8.1"/>
  </r>
  <r>
    <x v="5"/>
    <d v="2020-11-21T00:00:00"/>
    <s v="Zone 1 - Mile 8"/>
    <x v="114"/>
    <x v="102"/>
    <x v="63"/>
    <x v="5"/>
    <x v="6"/>
    <m/>
    <s v="Guitarfish - Lesser"/>
    <n v="81"/>
    <n v="1.9"/>
    <n v="1.9"/>
  </r>
  <r>
    <x v="5"/>
    <d v="2020-11-21T00:00:00"/>
    <s v="Zone 1 - Mile 8"/>
    <x v="377"/>
    <x v="277"/>
    <x v="63"/>
    <x v="7"/>
    <x v="6"/>
    <m/>
    <s v="Ray Bull / Eagle"/>
    <n v="67"/>
    <n v="5.5"/>
    <n v="5.5"/>
  </r>
  <r>
    <x v="5"/>
    <d v="2020-11-21T00:00:00"/>
    <s v="Zone 1 - Mile 8"/>
    <x v="116"/>
    <x v="104"/>
    <x v="76"/>
    <x v="8"/>
    <x v="6"/>
    <m/>
    <s v="Guitarfish - Lesser"/>
    <n v="96"/>
    <n v="3.3"/>
    <n v="3.3"/>
  </r>
  <r>
    <x v="5"/>
    <d v="2020-11-21T00:00:00"/>
    <s v="Zone 1 - Mile 8"/>
    <x v="116"/>
    <x v="104"/>
    <x v="76"/>
    <x v="8"/>
    <x v="6"/>
    <m/>
    <s v="Ray Bull / Eagle"/>
    <n v="70"/>
    <n v="6.2"/>
    <n v="6.2"/>
  </r>
  <r>
    <x v="5"/>
    <d v="2020-11-21T00:00:00"/>
    <s v="Zone 1 - Mile 8"/>
    <x v="99"/>
    <x v="88"/>
    <x v="68"/>
    <x v="1"/>
    <x v="6"/>
    <m/>
    <s v="Shark Spotted Gully"/>
    <n v="151"/>
    <n v="17.8"/>
    <n v="17.8"/>
  </r>
  <r>
    <x v="5"/>
    <d v="2020-11-21T00:00:00"/>
    <s v="Zone 1 - Mile 8"/>
    <x v="99"/>
    <x v="88"/>
    <x v="68"/>
    <x v="1"/>
    <x v="6"/>
    <m/>
    <s v="Shark Spotted Gully"/>
    <n v="138"/>
    <n v="13.1"/>
    <n v="13.1"/>
  </r>
  <r>
    <x v="5"/>
    <d v="2020-11-21T00:00:00"/>
    <s v="Zone 1 - Mile 8"/>
    <x v="99"/>
    <x v="88"/>
    <x v="68"/>
    <x v="1"/>
    <x v="6"/>
    <m/>
    <s v="Shark Spotted Gully"/>
    <n v="152"/>
    <n v="18.2"/>
    <n v="18.2"/>
  </r>
  <r>
    <x v="5"/>
    <d v="2020-11-21T00:00:00"/>
    <s v="Zone 1 - Mile 8"/>
    <x v="100"/>
    <x v="89"/>
    <x v="10"/>
    <x v="0"/>
    <x v="6"/>
    <m/>
    <s v="Shark Hound Smooth"/>
    <n v="132"/>
    <n v="9.8000000000000007"/>
    <n v="9.8000000000000007"/>
  </r>
  <r>
    <x v="5"/>
    <d v="2020-11-21T00:00:00"/>
    <s v="Zone 1 - Mile 8"/>
    <x v="100"/>
    <x v="89"/>
    <x v="10"/>
    <x v="0"/>
    <x v="6"/>
    <m/>
    <s v="Shark Spotted Gully"/>
    <n v="138"/>
    <n v="13.1"/>
    <n v="13.1"/>
  </r>
  <r>
    <x v="5"/>
    <d v="2020-11-21T00:00:00"/>
    <s v="Zone 1 - Mile 8"/>
    <x v="100"/>
    <x v="89"/>
    <x v="10"/>
    <x v="0"/>
    <x v="6"/>
    <m/>
    <s v="Shark Spotted Gully"/>
    <n v="151"/>
    <n v="17.8"/>
    <n v="17.8"/>
  </r>
  <r>
    <x v="5"/>
    <d v="2020-11-21T00:00:00"/>
    <s v="Zone 1 - Mile 8"/>
    <x v="304"/>
    <x v="99"/>
    <x v="10"/>
    <x v="7"/>
    <x v="6"/>
    <m/>
    <s v="Shark Spotted Gully"/>
    <n v="104"/>
    <n v="5"/>
    <n v="5"/>
  </r>
  <r>
    <x v="5"/>
    <d v="2020-11-21T00:00:00"/>
    <s v="Zone 1 - Mile 8"/>
    <x v="304"/>
    <x v="99"/>
    <x v="10"/>
    <x v="7"/>
    <x v="6"/>
    <m/>
    <s v="Shark Spotted Gully"/>
    <n v="155"/>
    <n v="19.5"/>
    <n v="19.5"/>
  </r>
  <r>
    <x v="5"/>
    <d v="2020-11-21T00:00:00"/>
    <s v="Zone 1 - Mile 8"/>
    <x v="349"/>
    <x v="260"/>
    <x v="210"/>
    <x v="8"/>
    <x v="6"/>
    <m/>
    <s v="Ray Blue (Female)"/>
    <n v="37"/>
    <n v="2"/>
    <n v="2"/>
  </r>
  <r>
    <x v="5"/>
    <d v="2020-11-21T00:00:00"/>
    <s v="Zone 1 - Mile 8"/>
    <x v="349"/>
    <x v="260"/>
    <x v="210"/>
    <x v="8"/>
    <x v="6"/>
    <m/>
    <s v="Ray Bull / Eagle"/>
    <n v="77"/>
    <n v="8.4"/>
    <n v="8.4"/>
  </r>
  <r>
    <x v="5"/>
    <d v="2020-11-21T00:00:00"/>
    <s v="Zone 1 - Mile 8"/>
    <x v="349"/>
    <x v="260"/>
    <x v="210"/>
    <x v="8"/>
    <x v="6"/>
    <m/>
    <s v="Shark Spotted Gully"/>
    <n v="157"/>
    <n v="20.399999999999999"/>
    <n v="20.399999999999999"/>
  </r>
  <r>
    <x v="5"/>
    <d v="2020-11-21T00:00:00"/>
    <s v="Zone 1 - Mile 8"/>
    <x v="349"/>
    <x v="260"/>
    <x v="210"/>
    <x v="8"/>
    <x v="6"/>
    <m/>
    <s v="Ray Bull / Eagle"/>
    <n v="38"/>
    <n v="1"/>
    <n v="1"/>
  </r>
  <r>
    <x v="5"/>
    <d v="2020-11-21T00:00:00"/>
    <s v="Zone 1 - Mile 8"/>
    <x v="376"/>
    <x v="276"/>
    <x v="45"/>
    <x v="1"/>
    <x v="6"/>
    <m/>
    <s v="Ray Blue (Female)"/>
    <n v="46"/>
    <n v="4.0999999999999996"/>
    <n v="4.0999999999999996"/>
  </r>
  <r>
    <x v="5"/>
    <d v="2020-11-21T00:00:00"/>
    <s v="Zone 1 - Mile 8"/>
    <x v="376"/>
    <x v="276"/>
    <x v="45"/>
    <x v="1"/>
    <x v="6"/>
    <m/>
    <s v="Shark Hound Smooth"/>
    <n v="72"/>
    <n v="1.2"/>
    <n v="1.2"/>
  </r>
  <r>
    <x v="5"/>
    <d v="2020-11-21T00:00:00"/>
    <s v="Zone 1 - Mile 8"/>
    <x v="217"/>
    <x v="10"/>
    <x v="72"/>
    <x v="8"/>
    <x v="10"/>
    <m/>
    <s v="Shark Spotted Gully"/>
    <n v="134"/>
    <n v="11.8"/>
    <n v="11.8"/>
  </r>
  <r>
    <x v="5"/>
    <d v="2020-11-21T00:00:00"/>
    <s v="Zone 1 - Mile 8"/>
    <x v="210"/>
    <x v="9"/>
    <x v="50"/>
    <x v="1"/>
    <x v="10"/>
    <m/>
    <s v="Ray Bull / Eagle"/>
    <n v="77"/>
    <n v="8.4"/>
    <n v="8.4"/>
  </r>
  <r>
    <x v="5"/>
    <d v="2020-11-21T00:00:00"/>
    <s v="Zone 1 - Mile 8"/>
    <x v="210"/>
    <x v="9"/>
    <x v="50"/>
    <x v="1"/>
    <x v="10"/>
    <m/>
    <s v="Ray Bull / Eagle"/>
    <n v="83"/>
    <n v="10.5"/>
    <n v="10.5"/>
  </r>
  <r>
    <x v="5"/>
    <d v="2020-11-21T00:00:00"/>
    <s v="Zone 1 - Mile 8"/>
    <x v="215"/>
    <x v="180"/>
    <x v="143"/>
    <x v="2"/>
    <x v="10"/>
    <m/>
    <s v="Shark Spotted Gully"/>
    <n v="138"/>
    <n v="13.1"/>
    <n v="13.1"/>
  </r>
  <r>
    <x v="5"/>
    <d v="2020-11-21T00:00:00"/>
    <s v="Zone 1 - Mile 8"/>
    <x v="215"/>
    <x v="180"/>
    <x v="143"/>
    <x v="2"/>
    <x v="10"/>
    <m/>
    <s v="Shark Spotted Gully"/>
    <n v="139"/>
    <n v="13.4"/>
    <n v="13.4"/>
  </r>
  <r>
    <x v="5"/>
    <d v="2020-11-21T00:00:00"/>
    <s v="Zone 1 - Mile 8"/>
    <x v="211"/>
    <x v="177"/>
    <x v="139"/>
    <x v="8"/>
    <x v="10"/>
    <m/>
    <m/>
    <m/>
    <s v=""/>
    <s v=""/>
  </r>
  <r>
    <x v="5"/>
    <d v="2020-11-21T00:00:00"/>
    <s v="Zone 1 - Mile 8"/>
    <x v="216"/>
    <x v="181"/>
    <x v="144"/>
    <x v="1"/>
    <x v="10"/>
    <m/>
    <s v="Shark Hound Smooth"/>
    <n v="156"/>
    <n v="17.5"/>
    <n v="17.5"/>
  </r>
  <r>
    <x v="5"/>
    <d v="2020-11-21T00:00:00"/>
    <s v="Zone 1 - Mile 8"/>
    <x v="216"/>
    <x v="181"/>
    <x v="144"/>
    <x v="1"/>
    <x v="10"/>
    <m/>
    <s v="Shark Spotted Gully"/>
    <n v="154"/>
    <n v="19.100000000000001"/>
    <n v="19.100000000000001"/>
  </r>
  <r>
    <x v="5"/>
    <d v="2020-11-21T00:00:00"/>
    <s v="Zone 1 - Mile 8"/>
    <x v="216"/>
    <x v="181"/>
    <x v="144"/>
    <x v="1"/>
    <x v="10"/>
    <m/>
    <s v="Shark Hound Smooth"/>
    <n v="91"/>
    <n v="2.7"/>
    <n v="2.7"/>
  </r>
  <r>
    <x v="5"/>
    <d v="2020-11-21T00:00:00"/>
    <s v="Zone 1 - Mile 8"/>
    <x v="219"/>
    <x v="183"/>
    <x v="144"/>
    <x v="4"/>
    <x v="10"/>
    <m/>
    <m/>
    <m/>
    <s v=""/>
    <s v=""/>
  </r>
  <r>
    <x v="5"/>
    <d v="2020-11-21T00:00:00"/>
    <s v="Zone 1 - Mile 8"/>
    <x v="385"/>
    <x v="9"/>
    <x v="226"/>
    <x v="1"/>
    <x v="10"/>
    <m/>
    <s v="Shark Spotted Gully"/>
    <n v="161"/>
    <n v="22.2"/>
    <n v="22.2"/>
  </r>
  <r>
    <x v="5"/>
    <d v="2020-11-21T00:00:00"/>
    <s v="Zone 1 - Mile 8"/>
    <x v="385"/>
    <x v="9"/>
    <x v="226"/>
    <x v="1"/>
    <x v="10"/>
    <m/>
    <s v="Shark Spotted Gully"/>
    <n v="165"/>
    <n v="24.1"/>
    <n v="24.1"/>
  </r>
  <r>
    <x v="5"/>
    <d v="2020-11-21T00:00:00"/>
    <s v="Zone 1 - Mile 8"/>
    <x v="209"/>
    <x v="176"/>
    <x v="40"/>
    <x v="7"/>
    <x v="10"/>
    <m/>
    <m/>
    <m/>
    <s v=""/>
    <s v="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Shark Spotted Gully"/>
    <n v="164"/>
    <n v="23.6"/>
    <n v="23.6"/>
  </r>
  <r>
    <x v="5"/>
    <d v="2020-11-21T00:00:00"/>
    <s v="Zone 1 - Mile 8"/>
    <x v="129"/>
    <x v="114"/>
    <x v="85"/>
    <x v="5"/>
    <x v="3"/>
    <m/>
    <s v="Ray Blue (Female)"/>
    <n v="51"/>
    <n v="5.7"/>
    <n v="5.7"/>
  </r>
  <r>
    <x v="5"/>
    <d v="2020-11-21T00:00:00"/>
    <s v="Zone 1 - Mile 8"/>
    <x v="129"/>
    <x v="114"/>
    <x v="85"/>
    <x v="5"/>
    <x v="3"/>
    <m/>
    <s v="Shark Hound Smooth"/>
    <n v="110"/>
    <n v="5.2"/>
    <n v="5.2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Guitarfish - Lesser"/>
    <n v="85"/>
    <n v="2.2000000000000002"/>
    <n v="2.2000000000000002"/>
  </r>
  <r>
    <x v="5"/>
    <d v="2020-11-21T00:00:00"/>
    <s v="Zone 1 - Mile 8"/>
    <x v="129"/>
    <x v="114"/>
    <x v="85"/>
    <x v="5"/>
    <x v="3"/>
    <m/>
    <s v="Ray Blue (Female)"/>
    <n v="34"/>
    <n v="1.5"/>
    <n v="1.5"/>
  </r>
  <r>
    <x v="5"/>
    <d v="2020-11-21T00:00:00"/>
    <s v="Zone 1 - Mile 8"/>
    <x v="141"/>
    <x v="10"/>
    <x v="78"/>
    <x v="2"/>
    <x v="3"/>
    <m/>
    <s v="Guitarfish - Lesser"/>
    <n v="90"/>
    <n v="2.7"/>
    <n v="2.7"/>
  </r>
  <r>
    <x v="5"/>
    <d v="2020-11-21T00:00:00"/>
    <s v="Zone 1 - Mile 8"/>
    <x v="141"/>
    <x v="10"/>
    <x v="78"/>
    <x v="2"/>
    <x v="3"/>
    <m/>
    <s v="Shark Spotted Gully"/>
    <n v="168"/>
    <n v="25.7"/>
    <n v="25.7"/>
  </r>
  <r>
    <x v="5"/>
    <d v="2020-11-21T00:00:00"/>
    <s v="Zone 1 - Mile 8"/>
    <x v="141"/>
    <x v="10"/>
    <x v="78"/>
    <x v="2"/>
    <x v="3"/>
    <m/>
    <s v="Ray Blue (Female)"/>
    <n v="63"/>
    <n v="11.4"/>
    <n v="11.4"/>
  </r>
  <r>
    <x v="5"/>
    <d v="2020-11-21T00:00:00"/>
    <s v="Zone 1 - Mile 8"/>
    <x v="125"/>
    <x v="111"/>
    <x v="82"/>
    <x v="2"/>
    <x v="3"/>
    <m/>
    <s v="Guitarfish - Lesser"/>
    <n v="94"/>
    <n v="3.1"/>
    <n v="3.1"/>
  </r>
  <r>
    <x v="5"/>
    <d v="2020-11-21T00:00:00"/>
    <s v="Zone 1 - Mile 8"/>
    <x v="125"/>
    <x v="111"/>
    <x v="82"/>
    <x v="2"/>
    <x v="3"/>
    <m/>
    <s v="Shark Spotted Gully"/>
    <n v="158"/>
    <n v="20.8"/>
    <n v="20.8"/>
  </r>
  <r>
    <x v="5"/>
    <d v="2020-11-21T00:00:00"/>
    <s v="Zone 1 - Mile 8"/>
    <x v="125"/>
    <x v="111"/>
    <x v="82"/>
    <x v="2"/>
    <x v="3"/>
    <m/>
    <s v="Guitarfish - Lesser"/>
    <n v="92"/>
    <n v="2.9"/>
    <n v="2.9"/>
  </r>
  <r>
    <x v="5"/>
    <d v="2020-11-21T00:00:00"/>
    <s v="Zone 1 - Mile 8"/>
    <x v="125"/>
    <x v="111"/>
    <x v="82"/>
    <x v="2"/>
    <x v="3"/>
    <m/>
    <s v="Shark Spotted Gully"/>
    <n v="123"/>
    <n v="8.8000000000000007"/>
    <n v="8.8000000000000007"/>
  </r>
  <r>
    <x v="5"/>
    <d v="2020-11-21T00:00:00"/>
    <s v="Zone 1 - Mile 8"/>
    <x v="316"/>
    <x v="242"/>
    <x v="77"/>
    <x v="7"/>
    <x v="3"/>
    <m/>
    <s v="Shark Spotted Gully"/>
    <n v="166"/>
    <n v="24.6"/>
    <n v="24.6"/>
  </r>
  <r>
    <x v="5"/>
    <d v="2020-11-21T00:00:00"/>
    <s v="Zone 1 - Mile 8"/>
    <x v="118"/>
    <x v="106"/>
    <x v="77"/>
    <x v="5"/>
    <x v="3"/>
    <m/>
    <s v="Ray Bull / Eagle"/>
    <n v="81"/>
    <n v="9.8000000000000007"/>
    <n v="9.8000000000000007"/>
  </r>
  <r>
    <x v="5"/>
    <d v="2020-11-21T00:00:00"/>
    <s v="Zone 1 - Mile 8"/>
    <x v="118"/>
    <x v="106"/>
    <x v="77"/>
    <x v="5"/>
    <x v="3"/>
    <m/>
    <s v="Shark Spotted Gully"/>
    <n v="159"/>
    <n v="21.3"/>
    <n v="21.3"/>
  </r>
  <r>
    <x v="5"/>
    <d v="2020-11-21T00:00:00"/>
    <s v="Zone 1 - Mile 8"/>
    <x v="118"/>
    <x v="106"/>
    <x v="77"/>
    <x v="5"/>
    <x v="3"/>
    <m/>
    <s v="Ray Blue (Female)"/>
    <n v="72"/>
    <n v="17.5"/>
    <n v="17.5"/>
  </r>
  <r>
    <x v="5"/>
    <d v="2020-11-21T00:00:00"/>
    <s v="Zone 1 - Mile 8"/>
    <x v="118"/>
    <x v="106"/>
    <x v="77"/>
    <x v="5"/>
    <x v="3"/>
    <m/>
    <s v="Guitarfish - Lesser"/>
    <n v="87"/>
    <n v="2.4"/>
    <n v="2.4"/>
  </r>
  <r>
    <x v="5"/>
    <d v="2020-11-21T00:00:00"/>
    <s v="Zone 1 - Mile 8"/>
    <x v="335"/>
    <x v="87"/>
    <x v="77"/>
    <x v="5"/>
    <x v="3"/>
    <m/>
    <m/>
    <m/>
    <s v=""/>
    <s v=""/>
  </r>
  <r>
    <x v="5"/>
    <d v="2020-11-21T00:00:00"/>
    <s v="Zone 1 - Mile 8"/>
    <x v="311"/>
    <x v="191"/>
    <x v="188"/>
    <x v="5"/>
    <x v="3"/>
    <m/>
    <s v="Guitarfish - Lesser"/>
    <n v="82"/>
    <n v="2"/>
    <n v="2"/>
  </r>
  <r>
    <x v="5"/>
    <d v="2020-11-21T00:00:00"/>
    <s v="Zone 1 - Mile 8"/>
    <x v="126"/>
    <x v="32"/>
    <x v="83"/>
    <x v="5"/>
    <x v="3"/>
    <s v="Kob"/>
    <m/>
    <n v="61"/>
    <n v="2.2999999999999998"/>
    <n v="2.2999999999999998"/>
  </r>
  <r>
    <x v="5"/>
    <d v="2020-11-21T00:00:00"/>
    <s v="Zone 1 - Mile 8"/>
    <x v="133"/>
    <x v="118"/>
    <x v="88"/>
    <x v="1"/>
    <x v="3"/>
    <m/>
    <s v="Shark Spotted Gully"/>
    <n v="157"/>
    <n v="20.399999999999999"/>
    <n v="20.399999999999999"/>
  </r>
  <r>
    <x v="5"/>
    <d v="2020-11-21T00:00:00"/>
    <s v="Zone 1 - Mile 8"/>
    <x v="130"/>
    <x v="115"/>
    <x v="86"/>
    <x v="5"/>
    <x v="3"/>
    <m/>
    <s v="Shark Hound Smooth"/>
    <n v="155"/>
    <n v="17.100000000000001"/>
    <n v="17.100000000000001"/>
  </r>
  <r>
    <x v="5"/>
    <d v="2020-11-21T00:00:00"/>
    <s v="Zone 1 - Mile 8"/>
    <x v="130"/>
    <x v="115"/>
    <x v="86"/>
    <x v="5"/>
    <x v="3"/>
    <m/>
    <s v="Shark Hound Smooth"/>
    <n v="108"/>
    <n v="4.8"/>
    <n v="4.8"/>
  </r>
  <r>
    <x v="5"/>
    <d v="2020-11-21T00:00:00"/>
    <s v="Zone 1 - Mile 8"/>
    <x v="130"/>
    <x v="115"/>
    <x v="86"/>
    <x v="5"/>
    <x v="3"/>
    <m/>
    <s v="Shark Hound Smooth"/>
    <n v="134"/>
    <n v="10.3"/>
    <n v="10.3"/>
  </r>
  <r>
    <x v="5"/>
    <d v="2020-11-21T00:00:00"/>
    <s v="Zone 1 - Mile 8"/>
    <x v="130"/>
    <x v="115"/>
    <x v="86"/>
    <x v="5"/>
    <x v="3"/>
    <m/>
    <s v="Shark Hound Smooth"/>
    <n v="113"/>
    <n v="5.7"/>
    <n v="5.7"/>
  </r>
  <r>
    <x v="5"/>
    <d v="2020-11-21T00:00:00"/>
    <s v="Zone 1 - Mile 8"/>
    <x v="130"/>
    <x v="115"/>
    <x v="86"/>
    <x v="5"/>
    <x v="3"/>
    <m/>
    <s v="Shark Hound Smooth"/>
    <n v="101"/>
    <n v="3.8"/>
    <n v="3.8"/>
  </r>
  <r>
    <x v="5"/>
    <d v="2020-11-21T00:00:00"/>
    <s v="Zone 1 - Mile 8"/>
    <x v="130"/>
    <x v="115"/>
    <x v="86"/>
    <x v="5"/>
    <x v="3"/>
    <m/>
    <s v="Shark Hound Smooth"/>
    <n v="116"/>
    <n v="6.2"/>
    <n v="6.2"/>
  </r>
  <r>
    <x v="5"/>
    <d v="2020-11-21T00:00:00"/>
    <s v="Zone 1 - Mile 8"/>
    <x v="130"/>
    <x v="115"/>
    <x v="86"/>
    <x v="5"/>
    <x v="3"/>
    <m/>
    <s v="Shark Hound Smooth"/>
    <n v="135"/>
    <n v="10.6"/>
    <n v="10.6"/>
  </r>
  <r>
    <x v="5"/>
    <d v="2020-11-21T00:00:00"/>
    <s v="Zone 1 - Mile 8"/>
    <x v="130"/>
    <x v="115"/>
    <x v="86"/>
    <x v="5"/>
    <x v="3"/>
    <m/>
    <s v="Shark Hound Smooth"/>
    <n v="128"/>
    <n v="8.8000000000000007"/>
    <n v="8.8000000000000007"/>
  </r>
  <r>
    <x v="5"/>
    <d v="2020-11-21T00:00:00"/>
    <s v="Zone 1 - Mile 8"/>
    <x v="130"/>
    <x v="115"/>
    <x v="86"/>
    <x v="5"/>
    <x v="3"/>
    <m/>
    <s v="Shark Spotted Gully"/>
    <n v="163"/>
    <n v="23.1"/>
    <n v="23.1"/>
  </r>
  <r>
    <x v="5"/>
    <d v="2020-11-21T00:00:00"/>
    <s v="Zone 1 - Mile 8"/>
    <x v="139"/>
    <x v="124"/>
    <x v="49"/>
    <x v="7"/>
    <x v="3"/>
    <m/>
    <s v="Shark Hound Smooth"/>
    <n v="109"/>
    <n v="5"/>
    <n v="5"/>
  </r>
  <r>
    <x v="5"/>
    <d v="2020-11-21T00:00:00"/>
    <s v="Zone 1 - Mile 8"/>
    <x v="139"/>
    <x v="124"/>
    <x v="49"/>
    <x v="7"/>
    <x v="3"/>
    <m/>
    <s v="Shark Spotted Gully"/>
    <n v="154"/>
    <n v="19.100000000000001"/>
    <n v="19.100000000000001"/>
  </r>
  <r>
    <x v="5"/>
    <d v="2020-11-21T00:00:00"/>
    <s v="Zone 1 - Mile 8"/>
    <x v="139"/>
    <x v="124"/>
    <x v="49"/>
    <x v="7"/>
    <x v="3"/>
    <s v="Kob"/>
    <m/>
    <n v="43"/>
    <n v="0.8"/>
    <n v="0.8"/>
  </r>
  <r>
    <x v="5"/>
    <d v="2020-11-21T00:00:00"/>
    <s v="Zone 1 - Mile 8"/>
    <x v="139"/>
    <x v="124"/>
    <x v="49"/>
    <x v="7"/>
    <x v="3"/>
    <m/>
    <s v="Shark Hound Smooth"/>
    <n v="81"/>
    <n v="1.8"/>
    <n v="1.8"/>
  </r>
  <r>
    <x v="5"/>
    <d v="2020-11-21T00:00:00"/>
    <s v="Zone 1 - Mile 8"/>
    <x v="324"/>
    <x v="63"/>
    <x v="197"/>
    <x v="2"/>
    <x v="3"/>
    <m/>
    <s v="Shark Hound Smooth"/>
    <n v="116"/>
    <n v="6.2"/>
    <n v="6.2"/>
  </r>
  <r>
    <x v="5"/>
    <d v="2020-11-21T00:00:00"/>
    <s v="Zone 1 - Mile 8"/>
    <x v="122"/>
    <x v="108"/>
    <x v="80"/>
    <x v="1"/>
    <x v="3"/>
    <m/>
    <s v="Ray Blue (Female)"/>
    <n v="42"/>
    <n v="3"/>
    <n v="3"/>
  </r>
  <r>
    <x v="5"/>
    <d v="2020-11-21T00:00:00"/>
    <s v="Zone 1 - Mile 8"/>
    <x v="122"/>
    <x v="108"/>
    <x v="80"/>
    <x v="1"/>
    <x v="3"/>
    <m/>
    <s v="Shark Hound Smooth"/>
    <n v="125"/>
    <n v="8.1"/>
    <n v="8.1"/>
  </r>
  <r>
    <x v="5"/>
    <d v="2020-11-21T00:00:00"/>
    <s v="Zone 1 - Mile 8"/>
    <x v="123"/>
    <x v="109"/>
    <x v="79"/>
    <x v="7"/>
    <x v="3"/>
    <m/>
    <s v="Guitarfish - Lesser"/>
    <n v="85"/>
    <n v="2.2000000000000002"/>
    <n v="2.2000000000000002"/>
  </r>
  <r>
    <x v="5"/>
    <d v="2020-11-21T00:00:00"/>
    <s v="Zone 1 - Mile 8"/>
    <x v="123"/>
    <x v="109"/>
    <x v="79"/>
    <x v="7"/>
    <x v="3"/>
    <m/>
    <s v="Guitarfish - Lesser"/>
    <n v="80"/>
    <n v="1.8"/>
    <n v="1.8"/>
  </r>
  <r>
    <x v="5"/>
    <d v="2020-11-21T00:00:00"/>
    <s v="Zone 1 - Mile 8"/>
    <x v="123"/>
    <x v="109"/>
    <x v="79"/>
    <x v="7"/>
    <x v="3"/>
    <m/>
    <s v="Guitarfish - Lesser"/>
    <n v="96"/>
    <n v="3.3"/>
    <n v="3.3"/>
  </r>
  <r>
    <x v="5"/>
    <d v="2020-11-21T00:00:00"/>
    <s v="Zone 1 - Mile 8"/>
    <x v="131"/>
    <x v="116"/>
    <x v="87"/>
    <x v="1"/>
    <x v="3"/>
    <m/>
    <s v="Guitarfish - Lesser"/>
    <n v="93"/>
    <n v="3"/>
    <n v="3"/>
  </r>
  <r>
    <x v="5"/>
    <d v="2020-11-21T00:00:00"/>
    <s v="Zone 1 - Mile 8"/>
    <x v="131"/>
    <x v="116"/>
    <x v="87"/>
    <x v="1"/>
    <x v="3"/>
    <m/>
    <s v="Ray Bull / Eagle"/>
    <n v="54"/>
    <n v="2.8"/>
    <n v="2.8"/>
  </r>
  <r>
    <x v="5"/>
    <d v="2020-11-21T00:00:00"/>
    <s v="Zone 1 - Mile 8"/>
    <x v="336"/>
    <x v="87"/>
    <x v="204"/>
    <x v="5"/>
    <x v="3"/>
    <m/>
    <s v="Shark Hound Smooth"/>
    <n v="117"/>
    <n v="6.4"/>
    <n v="6.4"/>
  </r>
  <r>
    <x v="5"/>
    <d v="2020-11-21T00:00:00"/>
    <s v="Zone 1 - Mile 8"/>
    <x v="336"/>
    <x v="87"/>
    <x v="204"/>
    <x v="5"/>
    <x v="3"/>
    <m/>
    <s v="Shark Hound Smooth"/>
    <n v="128"/>
    <n v="8.8000000000000007"/>
    <n v="8.8000000000000007"/>
  </r>
  <r>
    <x v="5"/>
    <d v="2020-11-21T00:00:00"/>
    <s v="Zone 1 - Mile 8"/>
    <x v="336"/>
    <x v="87"/>
    <x v="204"/>
    <x v="5"/>
    <x v="3"/>
    <m/>
    <s v="Shark Hound Smooth"/>
    <n v="140"/>
    <n v="12"/>
    <n v="12"/>
  </r>
  <r>
    <x v="5"/>
    <d v="2020-11-21T00:00:00"/>
    <s v="Zone 1 - Mile 8"/>
    <x v="336"/>
    <x v="87"/>
    <x v="204"/>
    <x v="5"/>
    <x v="3"/>
    <m/>
    <s v="Shark Hound Smooth"/>
    <n v="120"/>
    <n v="7"/>
    <n v="7"/>
  </r>
  <r>
    <x v="5"/>
    <d v="2020-11-21T00:00:00"/>
    <s v="Zone 1 - Mile 8"/>
    <x v="138"/>
    <x v="123"/>
    <x v="92"/>
    <x v="3"/>
    <x v="3"/>
    <m/>
    <m/>
    <m/>
    <s v=""/>
    <s v=""/>
  </r>
  <r>
    <x v="5"/>
    <d v="2020-11-21T00:00:00"/>
    <s v="Zone 1 - Mile 8"/>
    <x v="137"/>
    <x v="122"/>
    <x v="92"/>
    <x v="2"/>
    <x v="3"/>
    <m/>
    <m/>
    <m/>
    <s v=""/>
    <s v=""/>
  </r>
  <r>
    <x v="5"/>
    <d v="2020-11-21T00:00:00"/>
    <s v="Zone 1 - Mile 8"/>
    <x v="120"/>
    <x v="84"/>
    <x v="79"/>
    <x v="2"/>
    <x v="3"/>
    <m/>
    <m/>
    <m/>
    <s v=""/>
    <s v=""/>
  </r>
  <r>
    <x v="5"/>
    <d v="2020-11-21T00:00:00"/>
    <s v="Zone 1 - Mile 8"/>
    <x v="124"/>
    <x v="110"/>
    <x v="81"/>
    <x v="5"/>
    <x v="3"/>
    <m/>
    <s v="Shark Spotted Gully"/>
    <n v="127"/>
    <n v="9.8000000000000007"/>
    <n v="9.8000000000000007"/>
  </r>
  <r>
    <x v="5"/>
    <d v="2020-11-21T00:00:00"/>
    <s v="Zone 1 - Mile 8"/>
    <x v="124"/>
    <x v="110"/>
    <x v="81"/>
    <x v="5"/>
    <x v="3"/>
    <m/>
    <s v="Shark Spotted Gully"/>
    <n v="107"/>
    <n v="5.5"/>
    <n v="5.5"/>
  </r>
  <r>
    <x v="5"/>
    <d v="2020-11-21T00:00:00"/>
    <s v="Zone 1 - Mile 8"/>
    <x v="124"/>
    <x v="110"/>
    <x v="81"/>
    <x v="5"/>
    <x v="3"/>
    <m/>
    <s v="Shark Spotted Gully"/>
    <n v="99"/>
    <n v="4.2"/>
    <n v="4.2"/>
  </r>
  <r>
    <x v="5"/>
    <d v="2020-11-21T00:00:00"/>
    <s v="Zone 1 - Mile 8"/>
    <x v="124"/>
    <x v="110"/>
    <x v="81"/>
    <x v="5"/>
    <x v="3"/>
    <m/>
    <s v="Shark Spotted Gully"/>
    <n v="137"/>
    <n v="12.8"/>
    <n v="12.8"/>
  </r>
  <r>
    <x v="5"/>
    <d v="2020-11-21T00:00:00"/>
    <s v="Zone 1 - Mile 8"/>
    <x v="136"/>
    <x v="121"/>
    <x v="91"/>
    <x v="5"/>
    <x v="3"/>
    <m/>
    <s v="Shark Spotted Gully"/>
    <n v="161"/>
    <n v="22.2"/>
    <n v="22.2"/>
  </r>
  <r>
    <x v="5"/>
    <d v="2020-11-21T00:00:00"/>
    <s v="Zone 1 - Mile 8"/>
    <x v="136"/>
    <x v="121"/>
    <x v="91"/>
    <x v="5"/>
    <x v="3"/>
    <m/>
    <s v="Ray Blue (Female)"/>
    <n v="61"/>
    <n v="10.199999999999999"/>
    <n v="10.199999999999999"/>
  </r>
  <r>
    <x v="5"/>
    <d v="2020-11-21T00:00:00"/>
    <s v="Zone 1 - Mile 8"/>
    <x v="136"/>
    <x v="121"/>
    <x v="91"/>
    <x v="5"/>
    <x v="3"/>
    <m/>
    <s v="Shark Spotted Gully"/>
    <n v="105"/>
    <n v="5.0999999999999996"/>
    <n v="5.0999999999999996"/>
  </r>
  <r>
    <x v="5"/>
    <d v="2020-11-21T00:00:00"/>
    <s v="Zone 1 - Mile 8"/>
    <x v="135"/>
    <x v="120"/>
    <x v="90"/>
    <x v="0"/>
    <x v="3"/>
    <m/>
    <m/>
    <m/>
    <s v=""/>
    <s v=""/>
  </r>
  <r>
    <x v="5"/>
    <d v="2020-11-21T00:00:00"/>
    <s v="Zone 1 - Mile 8"/>
    <x v="128"/>
    <x v="113"/>
    <x v="51"/>
    <x v="0"/>
    <x v="7"/>
    <m/>
    <s v="Shark Spotted Gully"/>
    <n v="110"/>
    <n v="6"/>
    <n v="6"/>
  </r>
  <r>
    <x v="5"/>
    <d v="2020-11-21T00:00:00"/>
    <s v="Zone 1 - Mile 8"/>
    <x v="380"/>
    <x v="199"/>
    <x v="223"/>
    <x v="5"/>
    <x v="3"/>
    <m/>
    <m/>
    <m/>
    <s v=""/>
    <s v=""/>
  </r>
  <r>
    <x v="5"/>
    <d v="2020-11-21T00:00:00"/>
    <s v="Zone 1 - Mile 8"/>
    <x v="121"/>
    <x v="7"/>
    <x v="51"/>
    <x v="5"/>
    <x v="7"/>
    <m/>
    <s v="Guitarfish - Lesser"/>
    <n v="83"/>
    <n v="2.1"/>
    <n v="2.1"/>
  </r>
  <r>
    <x v="5"/>
    <d v="2020-11-21T00:00:00"/>
    <s v="Zone 1 - Mile 8"/>
    <x v="309"/>
    <x v="238"/>
    <x v="97"/>
    <x v="1"/>
    <x v="13"/>
    <m/>
    <s v="Guitarfish - Lesser"/>
    <n v="82"/>
    <n v="2"/>
    <n v="2"/>
  </r>
  <r>
    <x v="5"/>
    <d v="2020-11-21T00:00:00"/>
    <s v="Zone 1 - Mile 8"/>
    <x v="309"/>
    <x v="238"/>
    <x v="97"/>
    <x v="1"/>
    <x v="13"/>
    <m/>
    <s v="Shark Hound Smooth"/>
    <n v="81"/>
    <n v="1.8"/>
    <n v="1.8"/>
  </r>
  <r>
    <x v="5"/>
    <d v="2020-11-21T00:00:00"/>
    <s v="Zone 1 - Mile 8"/>
    <x v="309"/>
    <x v="238"/>
    <x v="97"/>
    <x v="1"/>
    <x v="13"/>
    <m/>
    <s v="Shark Hound Smooth"/>
    <n v="98"/>
    <n v="3.4"/>
    <n v="3.4"/>
  </r>
  <r>
    <x v="5"/>
    <d v="2020-11-21T00:00:00"/>
    <s v="Zone 1 - Mile 8"/>
    <x v="309"/>
    <x v="238"/>
    <x v="97"/>
    <x v="1"/>
    <x v="13"/>
    <m/>
    <s v="Ray Bull / Eagle"/>
    <n v="59"/>
    <n v="3.7"/>
    <n v="3.7"/>
  </r>
  <r>
    <x v="5"/>
    <d v="2020-11-21T00:00:00"/>
    <s v="Zone 1 - Mile 8"/>
    <x v="250"/>
    <x v="200"/>
    <x v="159"/>
    <x v="1"/>
    <x v="13"/>
    <m/>
    <s v="Shark Spotted Gully"/>
    <n v="157"/>
    <n v="20.399999999999999"/>
    <n v="20.399999999999999"/>
  </r>
  <r>
    <x v="5"/>
    <d v="2020-11-21T00:00:00"/>
    <s v="Zone 1 - Mile 8"/>
    <x v="250"/>
    <x v="200"/>
    <x v="159"/>
    <x v="1"/>
    <x v="13"/>
    <m/>
    <s v="Shark Hound Smooth"/>
    <n v="116"/>
    <n v="6.2"/>
    <n v="6.2"/>
  </r>
  <r>
    <x v="5"/>
    <d v="2020-11-21T00:00:00"/>
    <s v="Zone 1 - Mile 8"/>
    <x v="250"/>
    <x v="200"/>
    <x v="159"/>
    <x v="1"/>
    <x v="13"/>
    <m/>
    <s v="Shark Hound Smooth"/>
    <n v="138"/>
    <n v="11.4"/>
    <n v="11.4"/>
  </r>
  <r>
    <x v="5"/>
    <d v="2020-11-21T00:00:00"/>
    <s v="Zone 1 - Mile 8"/>
    <x v="307"/>
    <x v="9"/>
    <x v="166"/>
    <x v="1"/>
    <x v="13"/>
    <m/>
    <s v="Shark Spotted Gully"/>
    <n v="142"/>
    <n v="14.4"/>
    <n v="14.4"/>
  </r>
  <r>
    <x v="5"/>
    <d v="2020-11-21T00:00:00"/>
    <s v="Zone 1 - Mile 8"/>
    <x v="252"/>
    <x v="10"/>
    <x v="161"/>
    <x v="8"/>
    <x v="13"/>
    <m/>
    <s v="Ray Blue (Female)"/>
    <n v="31"/>
    <n v="1.1000000000000001"/>
    <n v="1.1000000000000001"/>
  </r>
  <r>
    <x v="5"/>
    <d v="2020-11-21T00:00:00"/>
    <s v="Zone 1 - Mile 8"/>
    <x v="261"/>
    <x v="10"/>
    <x v="167"/>
    <x v="1"/>
    <x v="13"/>
    <m/>
    <s v="Shark Spotted Gully"/>
    <n v="145"/>
    <n v="15.5"/>
    <n v="15.5"/>
  </r>
  <r>
    <x v="5"/>
    <d v="2020-11-21T00:00:00"/>
    <s v="Zone 1 - Mile 8"/>
    <x v="261"/>
    <x v="10"/>
    <x v="167"/>
    <x v="1"/>
    <x v="13"/>
    <m/>
    <s v="Ray Bull / Eagle"/>
    <n v="83"/>
    <n v="10.5"/>
    <n v="10.5"/>
  </r>
  <r>
    <x v="5"/>
    <d v="2020-11-21T00:00:00"/>
    <s v="Zone 1 - Mile 8"/>
    <x v="253"/>
    <x v="201"/>
    <x v="162"/>
    <x v="5"/>
    <x v="13"/>
    <m/>
    <m/>
    <m/>
    <s v=""/>
    <s v=""/>
  </r>
  <r>
    <x v="5"/>
    <d v="2020-11-21T00:00:00"/>
    <s v="Zone 1 - Mile 8"/>
    <x v="257"/>
    <x v="194"/>
    <x v="139"/>
    <x v="5"/>
    <x v="13"/>
    <m/>
    <s v="Ray Bull / Eagle"/>
    <n v="90"/>
    <n v="13.5"/>
    <n v="13.5"/>
  </r>
  <r>
    <x v="5"/>
    <d v="2020-11-21T00:00:00"/>
    <s v="Zone 1 - Mile 8"/>
    <x v="257"/>
    <x v="194"/>
    <x v="139"/>
    <x v="5"/>
    <x v="13"/>
    <m/>
    <s v="Shark Spotted Gully"/>
    <n v="155"/>
    <n v="19.5"/>
    <n v="19.5"/>
  </r>
  <r>
    <x v="5"/>
    <d v="2020-11-21T00:00:00"/>
    <s v="Zone 1 - Mile 8"/>
    <x v="257"/>
    <x v="194"/>
    <x v="139"/>
    <x v="5"/>
    <x v="13"/>
    <m/>
    <s v="Shark Spotted Gully"/>
    <n v="112"/>
    <n v="6.4"/>
    <n v="6.4"/>
  </r>
  <r>
    <x v="5"/>
    <d v="2020-11-21T00:00:00"/>
    <s v="Zone 1 - Mile 8"/>
    <x v="257"/>
    <x v="194"/>
    <x v="139"/>
    <x v="5"/>
    <x v="13"/>
    <m/>
    <s v="Shark Hound Smooth"/>
    <n v="102"/>
    <n v="4"/>
    <n v="4"/>
  </r>
  <r>
    <x v="5"/>
    <d v="2020-11-21T00:00:00"/>
    <s v="Zone 1 - Mile 8"/>
    <x v="254"/>
    <x v="202"/>
    <x v="163"/>
    <x v="1"/>
    <x v="13"/>
    <m/>
    <s v="Shark Spotted Gully"/>
    <n v="150"/>
    <n v="17.399999999999999"/>
    <n v="17.399999999999999"/>
  </r>
  <r>
    <x v="5"/>
    <d v="2020-11-21T00:00:00"/>
    <s v="Zone 1 - Mile 8"/>
    <x v="254"/>
    <x v="202"/>
    <x v="163"/>
    <x v="1"/>
    <x v="13"/>
    <m/>
    <s v="Shark Spotted Gully"/>
    <n v="124"/>
    <n v="9.1"/>
    <n v="9.1"/>
  </r>
  <r>
    <x v="5"/>
    <d v="2020-11-21T00:00:00"/>
    <s v="Zone 1 - Mile 8"/>
    <x v="254"/>
    <x v="202"/>
    <x v="163"/>
    <x v="1"/>
    <x v="13"/>
    <m/>
    <s v="Shark Spotted Gully"/>
    <n v="118"/>
    <n v="7.6"/>
    <n v="7.6"/>
  </r>
  <r>
    <x v="5"/>
    <d v="2020-11-21T00:00:00"/>
    <s v="Zone 1 - Mile 8"/>
    <x v="254"/>
    <x v="202"/>
    <x v="163"/>
    <x v="1"/>
    <x v="13"/>
    <m/>
    <s v="Shark Spotted Gully"/>
    <n v="95"/>
    <n v="3.6"/>
    <n v="3.6"/>
  </r>
  <r>
    <x v="5"/>
    <d v="2020-11-21T00:00:00"/>
    <s v="Zone 1 - Mile 8"/>
    <x v="254"/>
    <x v="202"/>
    <x v="163"/>
    <x v="1"/>
    <x v="13"/>
    <m/>
    <s v="Shark Spotted Gully"/>
    <n v="104"/>
    <n v="5"/>
    <n v="5"/>
  </r>
  <r>
    <x v="5"/>
    <d v="2020-11-21T00:00:00"/>
    <s v="Zone 1 - Mile 8"/>
    <x v="254"/>
    <x v="202"/>
    <x v="163"/>
    <x v="1"/>
    <x v="13"/>
    <m/>
    <s v="Shark Spotted Gully"/>
    <n v="100"/>
    <n v="4.3"/>
    <n v="4.3"/>
  </r>
  <r>
    <x v="5"/>
    <d v="2020-11-21T00:00:00"/>
    <s v="Zone 1 - Mile 8"/>
    <x v="254"/>
    <x v="202"/>
    <x v="163"/>
    <x v="1"/>
    <x v="13"/>
    <m/>
    <s v="Shark Hound Smooth"/>
    <n v="105"/>
    <n v="4.4000000000000004"/>
    <n v="4.4000000000000004"/>
  </r>
  <r>
    <x v="5"/>
    <d v="2020-11-21T00:00:00"/>
    <s v="Zone 1 - Mile 8"/>
    <x v="260"/>
    <x v="206"/>
    <x v="166"/>
    <x v="8"/>
    <x v="13"/>
    <m/>
    <s v="Shark Spotted Gully"/>
    <n v="131"/>
    <n v="10.9"/>
    <n v="10.9"/>
  </r>
  <r>
    <x v="5"/>
    <d v="2020-11-21T00:00:00"/>
    <s v="Zone 1 - Mile 8"/>
    <x v="260"/>
    <x v="206"/>
    <x v="166"/>
    <x v="8"/>
    <x v="13"/>
    <m/>
    <s v="Shark Spotted Gully"/>
    <n v="113"/>
    <n v="6.6"/>
    <n v="6.6"/>
  </r>
  <r>
    <x v="5"/>
    <d v="2020-11-21T00:00:00"/>
    <s v="Zone 1 - Mile 8"/>
    <x v="251"/>
    <x v="111"/>
    <x v="160"/>
    <x v="7"/>
    <x v="13"/>
    <m/>
    <s v="Guitarfish - Lesser"/>
    <n v="91"/>
    <n v="2.8"/>
    <n v="2.8"/>
  </r>
  <r>
    <x v="5"/>
    <d v="2020-11-21T00:00:00"/>
    <s v="Zone 1 - Mile 8"/>
    <x v="340"/>
    <x v="255"/>
    <x v="207"/>
    <x v="1"/>
    <x v="2"/>
    <m/>
    <s v="Shark Spotted Gully"/>
    <n v="159"/>
    <n v="21.3"/>
    <n v="21.3"/>
  </r>
  <r>
    <x v="5"/>
    <d v="2020-11-21T00:00:00"/>
    <s v="Zone 1 - Mile 8"/>
    <x v="340"/>
    <x v="255"/>
    <x v="207"/>
    <x v="1"/>
    <x v="2"/>
    <m/>
    <s v="Ray Bull / Eagle"/>
    <n v="78"/>
    <n v="8.6999999999999993"/>
    <n v="8.6999999999999993"/>
  </r>
  <r>
    <x v="5"/>
    <d v="2020-11-21T00:00:00"/>
    <s v="Zone 1 - Mile 8"/>
    <x v="340"/>
    <x v="255"/>
    <x v="207"/>
    <x v="1"/>
    <x v="2"/>
    <m/>
    <s v="Shark Spotted Gully"/>
    <n v="154"/>
    <n v="19.100000000000001"/>
    <n v="19.100000000000001"/>
  </r>
  <r>
    <x v="5"/>
    <d v="2020-11-21T00:00:00"/>
    <s v="Zone 1 - Mile 8"/>
    <x v="340"/>
    <x v="255"/>
    <x v="207"/>
    <x v="1"/>
    <x v="2"/>
    <m/>
    <s v="Shark Hound Smooth"/>
    <n v="163"/>
    <n v="20.399999999999999"/>
    <n v="20.399999999999999"/>
  </r>
  <r>
    <x v="5"/>
    <d v="2020-11-21T00:00:00"/>
    <s v="Zone 1 - Mile 8"/>
    <x v="340"/>
    <x v="255"/>
    <x v="207"/>
    <x v="1"/>
    <x v="2"/>
    <m/>
    <s v="Ray Bull / Eagle"/>
    <n v="82"/>
    <n v="10.1"/>
    <n v="10.1"/>
  </r>
  <r>
    <x v="5"/>
    <d v="2020-11-21T00:00:00"/>
    <s v="Zone 1 - Mile 8"/>
    <x v="340"/>
    <x v="255"/>
    <x v="207"/>
    <x v="1"/>
    <x v="2"/>
    <m/>
    <s v="Shark Spotted Gully"/>
    <n v="166"/>
    <n v="24.6"/>
    <n v="24.6"/>
  </r>
  <r>
    <x v="5"/>
    <d v="2020-11-21T00:00:00"/>
    <s v="Zone 1 - Mile 8"/>
    <x v="340"/>
    <x v="255"/>
    <x v="207"/>
    <x v="1"/>
    <x v="2"/>
    <m/>
    <s v="Shark Spotted Gully"/>
    <n v="160"/>
    <n v="21.7"/>
    <n v="21.7"/>
  </r>
  <r>
    <x v="5"/>
    <d v="2020-11-21T00:00:00"/>
    <s v="Zone 1 - Mile 8"/>
    <x v="340"/>
    <x v="255"/>
    <x v="207"/>
    <x v="1"/>
    <x v="2"/>
    <m/>
    <s v="Guitarfish - Lesser"/>
    <n v="84"/>
    <n v="2.2000000000000002"/>
    <n v="2.2000000000000002"/>
  </r>
  <r>
    <x v="5"/>
    <d v="2020-11-21T00:00:00"/>
    <s v="Zone 1 - Mile 8"/>
    <x v="40"/>
    <x v="37"/>
    <x v="27"/>
    <x v="1"/>
    <x v="2"/>
    <m/>
    <s v="Shark Spotted Gully"/>
    <n v="84"/>
    <n v="2.4"/>
    <n v="2.4"/>
  </r>
  <r>
    <x v="5"/>
    <d v="2020-11-21T00:00:00"/>
    <s v="Zone 1 - Mile 8"/>
    <x v="40"/>
    <x v="37"/>
    <x v="27"/>
    <x v="1"/>
    <x v="2"/>
    <m/>
    <s v="Shark Spotted Gully"/>
    <n v="164"/>
    <n v="23.6"/>
    <n v="23.6"/>
  </r>
  <r>
    <x v="5"/>
    <d v="2020-11-21T00:00:00"/>
    <s v="Zone 1 - Mile 8"/>
    <x v="40"/>
    <x v="37"/>
    <x v="27"/>
    <x v="1"/>
    <x v="2"/>
    <m/>
    <s v="Shark Spotted Gully"/>
    <n v="156"/>
    <n v="19.899999999999999"/>
    <n v="19.899999999999999"/>
  </r>
  <r>
    <x v="5"/>
    <d v="2020-11-21T00:00:00"/>
    <s v="Zone 1 - Mile 8"/>
    <x v="49"/>
    <x v="45"/>
    <x v="36"/>
    <x v="1"/>
    <x v="2"/>
    <m/>
    <s v="Shark Spotted Gully"/>
    <n v="81"/>
    <n v="2.1"/>
    <n v="2.1"/>
  </r>
  <r>
    <x v="5"/>
    <d v="2020-11-21T00:00:00"/>
    <s v="Zone 1 - Mile 8"/>
    <x v="49"/>
    <x v="45"/>
    <x v="36"/>
    <x v="1"/>
    <x v="2"/>
    <m/>
    <s v="Shark Spotted Gully"/>
    <n v="110"/>
    <n v="6"/>
    <n v="6"/>
  </r>
  <r>
    <x v="5"/>
    <d v="2020-11-21T00:00:00"/>
    <s v="Zone 1 - Mile 8"/>
    <x v="46"/>
    <x v="42"/>
    <x v="33"/>
    <x v="2"/>
    <x v="2"/>
    <m/>
    <s v="Shark Hound Smooth"/>
    <n v="130"/>
    <n v="9.3000000000000007"/>
    <n v="9.3000000000000007"/>
  </r>
  <r>
    <x v="5"/>
    <d v="2020-11-21T00:00:00"/>
    <s v="Zone 1 - Mile 8"/>
    <x v="46"/>
    <x v="42"/>
    <x v="33"/>
    <x v="2"/>
    <x v="2"/>
    <m/>
    <s v="Ray Blue (Female)"/>
    <n v="67"/>
    <n v="13.9"/>
    <n v="13.9"/>
  </r>
  <r>
    <x v="5"/>
    <d v="2020-11-21T00:00:00"/>
    <s v="Zone 1 - Mile 8"/>
    <x v="44"/>
    <x v="40"/>
    <x v="31"/>
    <x v="1"/>
    <x v="2"/>
    <m/>
    <s v="Shark Spotted Gully"/>
    <n v="128"/>
    <n v="10.1"/>
    <n v="10.1"/>
  </r>
  <r>
    <x v="5"/>
    <d v="2020-11-21T00:00:00"/>
    <s v="Zone 1 - Mile 8"/>
    <x v="44"/>
    <x v="40"/>
    <x v="31"/>
    <x v="1"/>
    <x v="2"/>
    <m/>
    <s v="Shark Spotted Gully"/>
    <n v="125"/>
    <n v="9.3000000000000007"/>
    <n v="9.3000000000000007"/>
  </r>
  <r>
    <x v="5"/>
    <d v="2020-11-21T00:00:00"/>
    <s v="Zone 1 - Mile 8"/>
    <x v="44"/>
    <x v="40"/>
    <x v="31"/>
    <x v="1"/>
    <x v="2"/>
    <m/>
    <s v="Shark Hound Smooth"/>
    <n v="91"/>
    <n v="2.7"/>
    <n v="2.7"/>
  </r>
  <r>
    <x v="5"/>
    <d v="2020-11-21T00:00:00"/>
    <s v="Zone 1 - Mile 8"/>
    <x v="44"/>
    <x v="40"/>
    <x v="31"/>
    <x v="1"/>
    <x v="2"/>
    <m/>
    <s v="Shark Hound Smooth"/>
    <n v="92"/>
    <n v="2.8"/>
    <n v="2.8"/>
  </r>
  <r>
    <x v="5"/>
    <d v="2020-11-21T00:00:00"/>
    <s v="Zone 1 - Mile 8"/>
    <x v="375"/>
    <x v="275"/>
    <x v="209"/>
    <x v="4"/>
    <x v="21"/>
    <m/>
    <m/>
    <m/>
    <s v=""/>
    <s v=""/>
  </r>
  <r>
    <x v="5"/>
    <d v="2020-11-21T00:00:00"/>
    <s v="Zone 1 - Mile 8"/>
    <x v="275"/>
    <x v="71"/>
    <x v="174"/>
    <x v="1"/>
    <x v="2"/>
    <m/>
    <s v="Shark Spotted Gully"/>
    <n v="100"/>
    <n v="4.3"/>
    <n v="4.3"/>
  </r>
  <r>
    <x v="5"/>
    <d v="2020-11-21T00:00:00"/>
    <s v="Zone 1 - Mile 8"/>
    <x v="275"/>
    <x v="71"/>
    <x v="174"/>
    <x v="1"/>
    <x v="2"/>
    <m/>
    <s v="Ray Bull / Eagle"/>
    <n v="64"/>
    <n v="4.7"/>
    <n v="4.7"/>
  </r>
  <r>
    <x v="5"/>
    <d v="2020-11-21T00:00:00"/>
    <s v="Zone 1 - Mile 8"/>
    <x v="43"/>
    <x v="9"/>
    <x v="30"/>
    <x v="1"/>
    <x v="2"/>
    <m/>
    <m/>
    <m/>
    <s v=""/>
    <s v=""/>
  </r>
  <r>
    <x v="5"/>
    <d v="2020-11-21T00:00:00"/>
    <s v="Zone 1 - Mile 8"/>
    <x v="276"/>
    <x v="99"/>
    <x v="135"/>
    <x v="1"/>
    <x v="2"/>
    <m/>
    <s v="Shark Spotted Gully"/>
    <n v="160"/>
    <n v="21.7"/>
    <n v="21.7"/>
  </r>
  <r>
    <x v="5"/>
    <d v="2020-11-21T00:00:00"/>
    <s v="Zone 1 - Mile 8"/>
    <x v="276"/>
    <x v="99"/>
    <x v="135"/>
    <x v="1"/>
    <x v="2"/>
    <m/>
    <s v="Shark Spotted Gully"/>
    <n v="163"/>
    <n v="23.1"/>
    <n v="23.1"/>
  </r>
  <r>
    <x v="5"/>
    <d v="2020-11-21T00:00:00"/>
    <s v="Zone 1 - Mile 8"/>
    <x v="276"/>
    <x v="99"/>
    <x v="135"/>
    <x v="1"/>
    <x v="2"/>
    <m/>
    <s v="Shark Spotted Gully"/>
    <n v="161"/>
    <n v="22.2"/>
    <n v="22.2"/>
  </r>
  <r>
    <x v="5"/>
    <d v="2020-11-21T00:00:00"/>
    <s v="Zone 1 - Mile 8"/>
    <x v="37"/>
    <x v="34"/>
    <x v="24"/>
    <x v="1"/>
    <x v="2"/>
    <m/>
    <s v="Ray Bull / Eagle"/>
    <n v="64"/>
    <n v="4.7"/>
    <n v="4.7"/>
  </r>
  <r>
    <x v="5"/>
    <d v="2020-11-21T00:00:00"/>
    <s v="Zone 1 - Mile 8"/>
    <x v="38"/>
    <x v="35"/>
    <x v="25"/>
    <x v="1"/>
    <x v="2"/>
    <m/>
    <s v="Shark Spotted Gully"/>
    <n v="84"/>
    <n v="2.4"/>
    <n v="2.4"/>
  </r>
  <r>
    <x v="5"/>
    <d v="2020-11-21T00:00:00"/>
    <s v="Zone 1 - Mile 8"/>
    <x v="38"/>
    <x v="35"/>
    <x v="25"/>
    <x v="1"/>
    <x v="2"/>
    <m/>
    <s v="Shark Spotted Gully"/>
    <n v="146"/>
    <n v="15.9"/>
    <n v="15.9"/>
  </r>
  <r>
    <x v="5"/>
    <d v="2020-11-21T00:00:00"/>
    <s v="Zone 1 - Mile 8"/>
    <x v="38"/>
    <x v="35"/>
    <x v="25"/>
    <x v="1"/>
    <x v="2"/>
    <m/>
    <s v="Shark Spotted Gully"/>
    <n v="93"/>
    <n v="3.4"/>
    <n v="3.4"/>
  </r>
  <r>
    <x v="5"/>
    <d v="2020-11-21T00:00:00"/>
    <s v="Zone 1 - Mile 8"/>
    <x v="38"/>
    <x v="35"/>
    <x v="25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Hound Smooth"/>
    <n v="79"/>
    <n v="1.6"/>
    <n v="1.6"/>
  </r>
  <r>
    <x v="5"/>
    <d v="2020-11-21T00:00:00"/>
    <s v="Zone 1 - Mile 8"/>
    <x v="36"/>
    <x v="33"/>
    <x v="23"/>
    <x v="1"/>
    <x v="2"/>
    <m/>
    <s v="Shark Spotted Gully"/>
    <n v="99"/>
    <n v="4.2"/>
    <n v="4.2"/>
  </r>
  <r>
    <x v="5"/>
    <d v="2020-11-21T00:00:00"/>
    <s v="Zone 1 - Mile 8"/>
    <x v="36"/>
    <x v="33"/>
    <x v="23"/>
    <x v="1"/>
    <x v="2"/>
    <m/>
    <s v="Shark Hound Smooth"/>
    <n v="111"/>
    <n v="5.3"/>
    <n v="5.3"/>
  </r>
  <r>
    <x v="5"/>
    <d v="2020-11-21T00:00:00"/>
    <s v="Zone 1 - Mile 8"/>
    <x v="36"/>
    <x v="33"/>
    <x v="23"/>
    <x v="1"/>
    <x v="2"/>
    <m/>
    <s v="Shark Spotted Gully"/>
    <n v="158"/>
    <n v="20.8"/>
    <n v="20.8"/>
  </r>
  <r>
    <x v="5"/>
    <d v="2020-11-21T00:00:00"/>
    <s v="Zone 1 - Mile 8"/>
    <x v="36"/>
    <x v="33"/>
    <x v="23"/>
    <x v="1"/>
    <x v="2"/>
    <m/>
    <s v="Guitarfish - Lesser"/>
    <n v="87"/>
    <n v="2.4"/>
    <n v="2.4"/>
  </r>
  <r>
    <x v="5"/>
    <d v="2020-11-21T00:00:00"/>
    <s v="Zone 1 - Mile 8"/>
    <x v="36"/>
    <x v="33"/>
    <x v="23"/>
    <x v="1"/>
    <x v="2"/>
    <m/>
    <s v="Shark Spotted Gully"/>
    <n v="156"/>
    <n v="19.899999999999999"/>
    <n v="19.8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Guitarfish - Lesser"/>
    <n v="89"/>
    <n v="2.6"/>
    <n v="2.6"/>
  </r>
  <r>
    <x v="5"/>
    <d v="2020-11-21T00:00:00"/>
    <s v="Zone 1 - Mile 8"/>
    <x v="36"/>
    <x v="33"/>
    <x v="23"/>
    <x v="1"/>
    <x v="2"/>
    <m/>
    <s v="Ray Bull / Eagle"/>
    <n v="97"/>
    <n v="16.899999999999999"/>
    <n v="16.899999999999999"/>
  </r>
  <r>
    <x v="5"/>
    <d v="2020-11-21T00:00:00"/>
    <s v="Zone 1 - Mile 8"/>
    <x v="45"/>
    <x v="41"/>
    <x v="32"/>
    <x v="1"/>
    <x v="2"/>
    <m/>
    <s v="Shark Hound Smooth"/>
    <n v="96"/>
    <n v="3.2"/>
    <n v="3.2"/>
  </r>
  <r>
    <x v="5"/>
    <d v="2020-11-21T00:00:00"/>
    <s v="Zone 1 - Mile 8"/>
    <x v="45"/>
    <x v="41"/>
    <x v="32"/>
    <x v="1"/>
    <x v="2"/>
    <m/>
    <s v="Shark Spotted Gully"/>
    <n v="163"/>
    <n v="23.1"/>
    <n v="23.1"/>
  </r>
  <r>
    <x v="5"/>
    <d v="2020-11-21T00:00:00"/>
    <s v="Zone 1 - Mile 8"/>
    <x v="45"/>
    <x v="41"/>
    <x v="32"/>
    <x v="1"/>
    <x v="2"/>
    <m/>
    <s v="Shark Spotted Gully"/>
    <n v="155"/>
    <n v="19.5"/>
    <n v="19.5"/>
  </r>
  <r>
    <x v="5"/>
    <d v="2020-11-21T00:00:00"/>
    <s v="Zone 1 - Mile 8"/>
    <x v="42"/>
    <x v="39"/>
    <x v="29"/>
    <x v="1"/>
    <x v="2"/>
    <m/>
    <s v="Shark Spotted Gully"/>
    <n v="154"/>
    <n v="19.100000000000001"/>
    <n v="19.100000000000001"/>
  </r>
  <r>
    <x v="5"/>
    <d v="2020-11-21T00:00:00"/>
    <s v="Zone 1 - Mile 8"/>
    <x v="42"/>
    <x v="39"/>
    <x v="29"/>
    <x v="1"/>
    <x v="2"/>
    <m/>
    <s v="Shark Spotted Gully"/>
    <n v="132"/>
    <n v="11.2"/>
    <n v="11.2"/>
  </r>
  <r>
    <x v="5"/>
    <d v="2020-11-21T00:00:00"/>
    <s v="Zone 1 - Mile 8"/>
    <x v="42"/>
    <x v="39"/>
    <x v="29"/>
    <x v="1"/>
    <x v="2"/>
    <m/>
    <s v="Guitarfish - Lesser"/>
    <n v="76"/>
    <n v="1.6"/>
    <n v="1.6"/>
  </r>
  <r>
    <x v="5"/>
    <d v="2020-11-21T00:00:00"/>
    <s v="Zone 1 - Mile 8"/>
    <x v="41"/>
    <x v="38"/>
    <x v="28"/>
    <x v="5"/>
    <x v="3"/>
    <m/>
    <s v="Shark Hound Smooth"/>
    <n v="102"/>
    <n v="4"/>
    <n v="4"/>
  </r>
  <r>
    <x v="5"/>
    <d v="2020-11-21T00:00:00"/>
    <s v="Zone 1 - Mile 8"/>
    <x v="41"/>
    <x v="38"/>
    <x v="28"/>
    <x v="5"/>
    <x v="3"/>
    <m/>
    <s v="Shark Spotted Gully"/>
    <n v="87"/>
    <n v="2.7"/>
    <n v="2.7"/>
  </r>
  <r>
    <x v="5"/>
    <d v="2020-11-21T00:00:00"/>
    <s v="Zone 1 - Mile 8"/>
    <x v="41"/>
    <x v="38"/>
    <x v="28"/>
    <x v="5"/>
    <x v="3"/>
    <m/>
    <s v="Shark Hound Smooth"/>
    <n v="90"/>
    <n v="2.6"/>
    <n v="2.6"/>
  </r>
  <r>
    <x v="5"/>
    <d v="2020-11-21T00:00:00"/>
    <s v="Zone 1 - Mile 8"/>
    <x v="41"/>
    <x v="38"/>
    <x v="28"/>
    <x v="5"/>
    <x v="3"/>
    <s v="Kob"/>
    <m/>
    <n v="81"/>
    <n v="5.6"/>
    <n v="5.6"/>
  </r>
  <r>
    <x v="5"/>
    <d v="2020-11-21T00:00:00"/>
    <s v="Zone 1 - Mile 8"/>
    <x v="41"/>
    <x v="38"/>
    <x v="28"/>
    <x v="5"/>
    <x v="3"/>
    <m/>
    <s v="Shark Spotted Gully"/>
    <n v="103"/>
    <n v="4.8"/>
    <n v="4.8"/>
  </r>
  <r>
    <x v="5"/>
    <d v="2020-11-21T00:00:00"/>
    <s v="Zone 1 - Mile 8"/>
    <x v="41"/>
    <x v="38"/>
    <x v="28"/>
    <x v="5"/>
    <x v="3"/>
    <m/>
    <s v="Ray Blue (Female)"/>
    <n v="45"/>
    <n v="3.8"/>
    <n v="3.8"/>
  </r>
  <r>
    <x v="5"/>
    <d v="2020-11-21T00:00:00"/>
    <s v="Zone 1 - Mile 8"/>
    <x v="50"/>
    <x v="46"/>
    <x v="35"/>
    <x v="1"/>
    <x v="2"/>
    <m/>
    <s v="Shark Spotted Gully"/>
    <n v="109"/>
    <n v="5.8"/>
    <n v="5.8"/>
  </r>
  <r>
    <x v="5"/>
    <d v="2020-11-21T00:00:00"/>
    <s v="Zone 1 - Mile 8"/>
    <x v="50"/>
    <x v="46"/>
    <x v="35"/>
    <x v="1"/>
    <x v="2"/>
    <m/>
    <s v="Shark Spotted Gully"/>
    <n v="108"/>
    <n v="5.6"/>
    <n v="5.6"/>
  </r>
  <r>
    <x v="5"/>
    <d v="2020-11-21T00:00:00"/>
    <s v="Zone 1 - Mile 8"/>
    <x v="50"/>
    <x v="46"/>
    <x v="35"/>
    <x v="1"/>
    <x v="2"/>
    <m/>
    <s v="Shark Spotted Gully"/>
    <n v="105"/>
    <n v="5.0999999999999996"/>
    <n v="5.0999999999999996"/>
  </r>
  <r>
    <x v="5"/>
    <d v="2020-11-21T00:00:00"/>
    <s v="Zone 1 - Mile 8"/>
    <x v="50"/>
    <x v="46"/>
    <x v="35"/>
    <x v="1"/>
    <x v="2"/>
    <m/>
    <s v="Shark Spotted Gully"/>
    <n v="153"/>
    <n v="18.600000000000001"/>
    <n v="18.600000000000001"/>
  </r>
  <r>
    <x v="5"/>
    <d v="2020-11-21T00:00:00"/>
    <s v="Zone 1 - Mile 8"/>
    <x v="50"/>
    <x v="46"/>
    <x v="35"/>
    <x v="1"/>
    <x v="2"/>
    <m/>
    <s v="Guitarfish - Lesser"/>
    <n v="92"/>
    <n v="2.9"/>
    <n v="2.9"/>
  </r>
  <r>
    <x v="5"/>
    <d v="2020-11-21T00:00:00"/>
    <s v="Zone 1 - Mile 8"/>
    <x v="48"/>
    <x v="44"/>
    <x v="35"/>
    <x v="4"/>
    <x v="2"/>
    <m/>
    <m/>
    <m/>
    <s v=""/>
    <s v=""/>
  </r>
  <r>
    <x v="5"/>
    <d v="2020-11-21T00:00:00"/>
    <s v="Zone 1 - Mile 8"/>
    <x v="39"/>
    <x v="36"/>
    <x v="26"/>
    <x v="1"/>
    <x v="2"/>
    <m/>
    <s v="Shark Spotted Gully"/>
    <n v="124"/>
    <n v="9.1"/>
    <n v="9.1"/>
  </r>
  <r>
    <x v="5"/>
    <d v="2020-11-21T00:00:00"/>
    <s v="Zone 1 - Mile 8"/>
    <x v="41"/>
    <x v="38"/>
    <x v="28"/>
    <x v="5"/>
    <x v="3"/>
    <m/>
    <s v="Shark Spotted Gully"/>
    <n v="170"/>
    <n v="26.7"/>
    <n v="26.7"/>
  </r>
  <r>
    <x v="6"/>
    <d v="2019-02-23T00:00:00"/>
    <s v="Zone 1 -  Mile 8"/>
    <x v="224"/>
    <x v="185"/>
    <x v="50"/>
    <x v="1"/>
    <x v="11"/>
    <m/>
    <m/>
    <m/>
    <s v=""/>
    <s v=""/>
  </r>
  <r>
    <x v="6"/>
    <d v="2019-02-23T00:00:00"/>
    <s v="Zone 1 -  Mile 8"/>
    <x v="231"/>
    <x v="49"/>
    <x v="45"/>
    <x v="5"/>
    <x v="11"/>
    <m/>
    <m/>
    <m/>
    <s v=""/>
    <s v=""/>
  </r>
  <r>
    <x v="6"/>
    <d v="2019-02-23T00:00:00"/>
    <s v="Zone 1 -  Mile 8"/>
    <x v="221"/>
    <x v="116"/>
    <x v="146"/>
    <x v="5"/>
    <x v="11"/>
    <m/>
    <m/>
    <m/>
    <s v=""/>
    <s v=""/>
  </r>
  <r>
    <x v="6"/>
    <d v="2019-02-23T00:00:00"/>
    <s v="Zone 1 -  Mile 8"/>
    <x v="273"/>
    <x v="147"/>
    <x v="103"/>
    <x v="5"/>
    <x v="11"/>
    <m/>
    <m/>
    <m/>
    <s v=""/>
    <s v=""/>
  </r>
  <r>
    <x v="6"/>
    <d v="2019-02-23T00:00:00"/>
    <s v="Zone 1 -  Mile 8"/>
    <x v="320"/>
    <x v="83"/>
    <x v="195"/>
    <x v="5"/>
    <x v="3"/>
    <m/>
    <m/>
    <m/>
    <s v=""/>
    <s v=""/>
  </r>
  <r>
    <x v="6"/>
    <d v="2019-02-23T00:00:00"/>
    <s v="Zone 1 -  Mile 8"/>
    <x v="220"/>
    <x v="7"/>
    <x v="145"/>
    <x v="1"/>
    <x v="11"/>
    <m/>
    <m/>
    <m/>
    <s v=""/>
    <s v=""/>
  </r>
  <r>
    <x v="6"/>
    <d v="2019-02-23T00:00:00"/>
    <s v="Zone 1 -  Mile 8"/>
    <x v="229"/>
    <x v="189"/>
    <x v="30"/>
    <x v="1"/>
    <x v="11"/>
    <m/>
    <m/>
    <m/>
    <s v=""/>
    <s v=""/>
  </r>
  <r>
    <x v="6"/>
    <d v="2019-02-23T00:00:00"/>
    <s v="Zone 1 -  Mile 8"/>
    <x v="232"/>
    <x v="7"/>
    <x v="152"/>
    <x v="1"/>
    <x v="11"/>
    <m/>
    <m/>
    <m/>
    <s v=""/>
    <s v=""/>
  </r>
  <r>
    <x v="6"/>
    <d v="2019-02-23T00:00:00"/>
    <s v="Zone 1 -  Mile 8"/>
    <x v="230"/>
    <x v="115"/>
    <x v="151"/>
    <x v="1"/>
    <x v="11"/>
    <m/>
    <s v="Guitarfish - Lesser"/>
    <n v="71"/>
    <n v="1.3"/>
    <n v="1.3"/>
  </r>
  <r>
    <x v="6"/>
    <d v="2019-02-23T00:00:00"/>
    <s v="Zone 1 -  Mile 8"/>
    <x v="230"/>
    <x v="115"/>
    <x v="151"/>
    <x v="1"/>
    <x v="11"/>
    <m/>
    <s v="Shark Spotted Gully"/>
    <n v="122"/>
    <n v="8.6"/>
    <n v="8.6"/>
  </r>
  <r>
    <x v="6"/>
    <d v="2019-02-23T00:00:00"/>
    <s v="Zone 1 -  Mile 8"/>
    <x v="225"/>
    <x v="186"/>
    <x v="53"/>
    <x v="1"/>
    <x v="11"/>
    <m/>
    <s v="Catfish - Sea Black"/>
    <n v="40"/>
    <n v="1"/>
    <n v="1"/>
  </r>
  <r>
    <x v="6"/>
    <d v="2019-02-23T00:00:00"/>
    <s v="Zone 1 -  Mile 8"/>
    <x v="89"/>
    <x v="81"/>
    <x v="15"/>
    <x v="5"/>
    <x v="5"/>
    <s v="Galjoen"/>
    <m/>
    <n v="31"/>
    <n v="0.5"/>
    <n v="0.5"/>
  </r>
  <r>
    <x v="6"/>
    <d v="2019-02-23T00:00:00"/>
    <s v="Zone 1 -  Mile 8"/>
    <x v="89"/>
    <x v="81"/>
    <x v="15"/>
    <x v="5"/>
    <x v="5"/>
    <s v="Galjoen"/>
    <m/>
    <n v="32"/>
    <n v="0.6"/>
    <n v="0.6"/>
  </r>
  <r>
    <x v="6"/>
    <d v="2019-02-23T00:00:00"/>
    <s v="Zone 1 -  Mile 8"/>
    <x v="89"/>
    <x v="81"/>
    <x v="15"/>
    <x v="5"/>
    <x v="5"/>
    <s v="Galjoen"/>
    <m/>
    <n v="30"/>
    <n v="0.5"/>
    <n v="0.5"/>
  </r>
  <r>
    <x v="6"/>
    <d v="2019-02-23T00:00:00"/>
    <s v="Zone 1 -  Mile 8"/>
    <x v="386"/>
    <x v="79"/>
    <x v="227"/>
    <x v="5"/>
    <x v="19"/>
    <m/>
    <m/>
    <m/>
    <s v=""/>
    <s v=""/>
  </r>
  <r>
    <x v="6"/>
    <d v="2019-02-23T00:00:00"/>
    <s v="Zone 1 -  Mile 8"/>
    <x v="387"/>
    <x v="283"/>
    <x v="228"/>
    <x v="5"/>
    <x v="19"/>
    <m/>
    <m/>
    <m/>
    <s v=""/>
    <s v=""/>
  </r>
  <r>
    <x v="6"/>
    <d v="2019-02-23T00:00:00"/>
    <s v="Zone 1 -  Mile 8"/>
    <x v="264"/>
    <x v="20"/>
    <x v="59"/>
    <x v="5"/>
    <x v="5"/>
    <m/>
    <m/>
    <m/>
    <s v=""/>
    <s v=""/>
  </r>
  <r>
    <x v="6"/>
    <d v="2019-02-23T00:00:00"/>
    <s v="Zone 1 -  Mile 8"/>
    <x v="87"/>
    <x v="79"/>
    <x v="59"/>
    <x v="8"/>
    <x v="5"/>
    <m/>
    <m/>
    <m/>
    <s v=""/>
    <s v=""/>
  </r>
  <r>
    <x v="6"/>
    <d v="2019-02-23T00:00:00"/>
    <s v="Zone 1 -  Mile 8"/>
    <x v="79"/>
    <x v="71"/>
    <x v="53"/>
    <x v="8"/>
    <x v="5"/>
    <m/>
    <m/>
    <m/>
    <s v=""/>
    <s v=""/>
  </r>
  <r>
    <x v="6"/>
    <d v="2019-02-23T00:00:00"/>
    <s v="Zone 1 -  Mile 8"/>
    <x v="92"/>
    <x v="83"/>
    <x v="62"/>
    <x v="1"/>
    <x v="5"/>
    <m/>
    <m/>
    <m/>
    <s v=""/>
    <s v=""/>
  </r>
  <r>
    <x v="6"/>
    <d v="2019-02-23T00:00:00"/>
    <s v="Zone 1 -  Mile 8"/>
    <x v="86"/>
    <x v="78"/>
    <x v="50"/>
    <x v="2"/>
    <x v="5"/>
    <m/>
    <m/>
    <m/>
    <s v=""/>
    <s v=""/>
  </r>
  <r>
    <x v="6"/>
    <d v="2019-02-23T00:00:00"/>
    <s v="Zone 1 -  Mile 8"/>
    <x v="84"/>
    <x v="76"/>
    <x v="57"/>
    <x v="1"/>
    <x v="5"/>
    <m/>
    <m/>
    <m/>
    <s v=""/>
    <s v=""/>
  </r>
  <r>
    <x v="6"/>
    <d v="2019-02-23T00:00:00"/>
    <s v="Zone 1 -  Mile 8"/>
    <x v="82"/>
    <x v="74"/>
    <x v="30"/>
    <x v="1"/>
    <x v="5"/>
    <m/>
    <m/>
    <m/>
    <s v=""/>
    <s v=""/>
  </r>
  <r>
    <x v="6"/>
    <d v="2019-02-23T00:00:00"/>
    <s v="Zone 1 -  Mile 8"/>
    <x v="78"/>
    <x v="70"/>
    <x v="52"/>
    <x v="1"/>
    <x v="5"/>
    <s v="Kob"/>
    <m/>
    <n v="80"/>
    <n v="5.4"/>
    <n v="5.4"/>
  </r>
  <r>
    <x v="6"/>
    <d v="2019-02-23T00:00:00"/>
    <s v="Zone 1 -  Mile 8"/>
    <x v="81"/>
    <x v="73"/>
    <x v="55"/>
    <x v="1"/>
    <x v="5"/>
    <m/>
    <m/>
    <m/>
    <s v=""/>
    <s v=""/>
  </r>
  <r>
    <x v="6"/>
    <d v="2019-02-23T00:00:00"/>
    <s v="Zone 1 -  Mile 8"/>
    <x v="77"/>
    <x v="69"/>
    <x v="51"/>
    <x v="1"/>
    <x v="5"/>
    <m/>
    <m/>
    <m/>
    <s v=""/>
    <s v=""/>
  </r>
  <r>
    <x v="6"/>
    <d v="2019-02-23T00:00:00"/>
    <s v="Zone 1 -  Mile 8"/>
    <x v="337"/>
    <x v="252"/>
    <x v="205"/>
    <x v="1"/>
    <x v="7"/>
    <s v="Kob"/>
    <m/>
    <n v="74"/>
    <n v="4.2"/>
    <n v="4.2"/>
  </r>
  <r>
    <x v="6"/>
    <d v="2019-02-23T00:00:00"/>
    <s v="Zone 1 -  Mile 8"/>
    <x v="337"/>
    <x v="252"/>
    <x v="205"/>
    <x v="1"/>
    <x v="7"/>
    <s v="Galjoen"/>
    <m/>
    <n v="33"/>
    <n v="0.7"/>
    <n v="0.7"/>
  </r>
  <r>
    <x v="6"/>
    <d v="2019-02-23T00:00:00"/>
    <s v="Zone 1 -  Mile 8"/>
    <x v="148"/>
    <x v="9"/>
    <x v="99"/>
    <x v="1"/>
    <x v="7"/>
    <m/>
    <s v="Shark Spotted Gully"/>
    <n v="116"/>
    <n v="7.2"/>
    <n v="7.2"/>
  </r>
  <r>
    <x v="6"/>
    <d v="2019-02-23T00:00:00"/>
    <s v="Zone 1 -  Mile 8"/>
    <x v="154"/>
    <x v="135"/>
    <x v="103"/>
    <x v="5"/>
    <x v="7"/>
    <s v="Kob"/>
    <m/>
    <n v="52"/>
    <n v="1.4"/>
    <n v="1.4"/>
  </r>
  <r>
    <x v="6"/>
    <d v="2019-02-23T00:00:00"/>
    <s v="Zone 1 -  Mile 8"/>
    <x v="326"/>
    <x v="247"/>
    <x v="199"/>
    <x v="4"/>
    <x v="7"/>
    <m/>
    <s v="Guitarfish - Lesser"/>
    <n v="82"/>
    <n v="2"/>
    <n v="2"/>
  </r>
  <r>
    <x v="6"/>
    <d v="2019-02-23T00:00:00"/>
    <s v="Zone 1 -  Mile 8"/>
    <x v="162"/>
    <x v="141"/>
    <x v="110"/>
    <x v="10"/>
    <x v="7"/>
    <m/>
    <m/>
    <m/>
    <s v=""/>
    <s v=""/>
  </r>
  <r>
    <x v="6"/>
    <d v="2019-02-23T00:00:00"/>
    <s v="Zone 1 -  Mile 8"/>
    <x v="163"/>
    <x v="142"/>
    <x v="110"/>
    <x v="8"/>
    <x v="7"/>
    <m/>
    <m/>
    <m/>
    <s v=""/>
    <s v=""/>
  </r>
  <r>
    <x v="6"/>
    <d v="2019-02-23T00:00:00"/>
    <s v="Zone 1 -  Mile 8"/>
    <x v="153"/>
    <x v="134"/>
    <x v="103"/>
    <x v="0"/>
    <x v="7"/>
    <m/>
    <m/>
    <m/>
    <s v=""/>
    <s v=""/>
  </r>
  <r>
    <x v="6"/>
    <d v="2019-02-23T00:00:00"/>
    <s v="Zone 1 -  Mile 8"/>
    <x v="328"/>
    <x v="110"/>
    <x v="158"/>
    <x v="1"/>
    <x v="7"/>
    <m/>
    <m/>
    <m/>
    <s v=""/>
    <s v=""/>
  </r>
  <r>
    <x v="6"/>
    <d v="2019-02-23T00:00:00"/>
    <s v="Zone 1 -  Mile 8"/>
    <x v="156"/>
    <x v="137"/>
    <x v="10"/>
    <x v="5"/>
    <x v="7"/>
    <m/>
    <m/>
    <m/>
    <s v=""/>
    <s v=""/>
  </r>
  <r>
    <x v="6"/>
    <d v="2019-02-23T00:00:00"/>
    <s v="Zone 1 -  Mile 8"/>
    <x v="155"/>
    <x v="136"/>
    <x v="104"/>
    <x v="5"/>
    <x v="7"/>
    <m/>
    <m/>
    <m/>
    <s v=""/>
    <s v=""/>
  </r>
  <r>
    <x v="6"/>
    <d v="2019-02-23T00:00:00"/>
    <s v="Zone 1 -  Mile 8"/>
    <x v="350"/>
    <x v="208"/>
    <x v="147"/>
    <x v="7"/>
    <x v="16"/>
    <m/>
    <m/>
    <m/>
    <s v=""/>
    <s v=""/>
  </r>
  <r>
    <x v="6"/>
    <d v="2019-02-23T00:00:00"/>
    <s v="Zone 1 -  Mile 8"/>
    <x v="388"/>
    <x v="284"/>
    <x v="147"/>
    <x v="5"/>
    <x v="16"/>
    <m/>
    <m/>
    <m/>
    <s v=""/>
    <s v=""/>
  </r>
  <r>
    <x v="6"/>
    <d v="2019-02-23T00:00:00"/>
    <s v="Zone 1 -  Mile 8"/>
    <x v="146"/>
    <x v="128"/>
    <x v="97"/>
    <x v="5"/>
    <x v="7"/>
    <m/>
    <m/>
    <m/>
    <s v=""/>
    <s v=""/>
  </r>
  <r>
    <x v="6"/>
    <d v="2019-02-23T00:00:00"/>
    <s v="Zone 1 -  Mile 8"/>
    <x v="327"/>
    <x v="248"/>
    <x v="199"/>
    <x v="4"/>
    <x v="7"/>
    <m/>
    <m/>
    <m/>
    <s v=""/>
    <s v=""/>
  </r>
  <r>
    <x v="6"/>
    <d v="2019-02-23T00:00:00"/>
    <s v="Zone 1 -  Mile 8"/>
    <x v="112"/>
    <x v="100"/>
    <x v="74"/>
    <x v="8"/>
    <x v="6"/>
    <m/>
    <m/>
    <m/>
    <s v=""/>
    <s v=""/>
  </r>
  <r>
    <x v="6"/>
    <d v="2019-02-23T00:00:00"/>
    <s v="Zone 1 -  Mile 8"/>
    <x v="157"/>
    <x v="9"/>
    <x v="105"/>
    <x v="5"/>
    <x v="7"/>
    <m/>
    <m/>
    <m/>
    <s v=""/>
    <s v=""/>
  </r>
  <r>
    <x v="6"/>
    <d v="2019-02-23T00:00:00"/>
    <s v="Zone 1 -  Mile 8"/>
    <x v="285"/>
    <x v="221"/>
    <x v="119"/>
    <x v="2"/>
    <x v="8"/>
    <s v="Galjoen"/>
    <m/>
    <n v="32"/>
    <n v="0.6"/>
    <n v="0.6"/>
  </r>
  <r>
    <x v="6"/>
    <d v="2019-02-23T00:00:00"/>
    <s v="Zone 1 -  Mile 8"/>
    <x v="178"/>
    <x v="121"/>
    <x v="120"/>
    <x v="5"/>
    <x v="8"/>
    <s v="Galjoen"/>
    <m/>
    <n v="31"/>
    <n v="0.5"/>
    <n v="0.5"/>
  </r>
  <r>
    <x v="6"/>
    <d v="2019-02-23T00:00:00"/>
    <s v="Zone 1 -  Mile 8"/>
    <x v="178"/>
    <x v="121"/>
    <x v="120"/>
    <x v="5"/>
    <x v="8"/>
    <s v="Galjoen"/>
    <m/>
    <n v="30"/>
    <n v="0.5"/>
    <n v="0.5"/>
  </r>
  <r>
    <x v="6"/>
    <d v="2019-02-23T00:00:00"/>
    <s v="Zone 1 -  Mile 8"/>
    <x v="179"/>
    <x v="154"/>
    <x v="120"/>
    <x v="0"/>
    <x v="8"/>
    <m/>
    <s v="Guitarfish - Lesser"/>
    <n v="68"/>
    <n v="1.1000000000000001"/>
    <n v="1.1000000000000001"/>
  </r>
  <r>
    <x v="6"/>
    <d v="2019-02-23T00:00:00"/>
    <s v="Zone 1 -  Mile 8"/>
    <x v="165"/>
    <x v="143"/>
    <x v="97"/>
    <x v="1"/>
    <x v="8"/>
    <m/>
    <s v="Catfish - Sea Black"/>
    <n v="41"/>
    <n v="1.1000000000000001"/>
    <n v="1.1000000000000001"/>
  </r>
  <r>
    <x v="6"/>
    <d v="2019-02-23T00:00:00"/>
    <s v="Zone 1 -  Mile 8"/>
    <x v="180"/>
    <x v="155"/>
    <x v="121"/>
    <x v="5"/>
    <x v="8"/>
    <m/>
    <s v="Shark Spotted Gully"/>
    <n v="94"/>
    <n v="3.5"/>
    <n v="3.5"/>
  </r>
  <r>
    <x v="6"/>
    <d v="2019-02-23T00:00:00"/>
    <s v="Zone 1 -  Mile 8"/>
    <x v="167"/>
    <x v="145"/>
    <x v="111"/>
    <x v="1"/>
    <x v="8"/>
    <m/>
    <m/>
    <m/>
    <s v=""/>
    <s v=""/>
  </r>
  <r>
    <x v="6"/>
    <d v="2019-02-23T00:00:00"/>
    <s v="Zone 1 -  Mile 8"/>
    <x v="166"/>
    <x v="144"/>
    <x v="7"/>
    <x v="1"/>
    <x v="8"/>
    <m/>
    <m/>
    <m/>
    <s v=""/>
    <s v=""/>
  </r>
  <r>
    <x v="6"/>
    <d v="2019-02-23T00:00:00"/>
    <s v="Zone 1 -  Mile 8"/>
    <x v="363"/>
    <x v="267"/>
    <x v="216"/>
    <x v="5"/>
    <x v="20"/>
    <m/>
    <m/>
    <m/>
    <s v=""/>
    <s v=""/>
  </r>
  <r>
    <x v="6"/>
    <d v="2019-02-23T00:00:00"/>
    <s v="Zone 1 -  Mile 8"/>
    <x v="389"/>
    <x v="121"/>
    <x v="72"/>
    <x v="8"/>
    <x v="8"/>
    <m/>
    <m/>
    <m/>
    <s v=""/>
    <s v=""/>
  </r>
  <r>
    <x v="6"/>
    <d v="2019-02-23T00:00:00"/>
    <s v="Zone 1 -  Mile 8"/>
    <x v="169"/>
    <x v="147"/>
    <x v="113"/>
    <x v="1"/>
    <x v="8"/>
    <m/>
    <m/>
    <m/>
    <s v=""/>
    <s v=""/>
  </r>
  <r>
    <x v="6"/>
    <d v="2019-02-23T00:00:00"/>
    <s v="Zone 1 -  Mile 8"/>
    <x v="390"/>
    <x v="64"/>
    <x v="72"/>
    <x v="5"/>
    <x v="20"/>
    <m/>
    <m/>
    <m/>
    <s v=""/>
    <s v=""/>
  </r>
  <r>
    <x v="6"/>
    <d v="2019-02-23T00:00:00"/>
    <s v="Zone 1 -  Mile 8"/>
    <x v="177"/>
    <x v="46"/>
    <x v="119"/>
    <x v="1"/>
    <x v="8"/>
    <m/>
    <m/>
    <m/>
    <s v=""/>
    <s v=""/>
  </r>
  <r>
    <x v="6"/>
    <d v="2019-02-23T00:00:00"/>
    <s v="Zone 1 -  Mile 8"/>
    <x v="382"/>
    <x v="281"/>
    <x v="225"/>
    <x v="5"/>
    <x v="8"/>
    <m/>
    <s v="Guitarfish - Lesser"/>
    <n v="78"/>
    <n v="1.7"/>
    <n v="1.7"/>
  </r>
  <r>
    <x v="6"/>
    <d v="2019-02-23T00:00:00"/>
    <s v="Zone 1 -  Mile 8"/>
    <x v="382"/>
    <x v="281"/>
    <x v="225"/>
    <x v="5"/>
    <x v="8"/>
    <s v="Kob"/>
    <m/>
    <n v="52"/>
    <n v="1.4"/>
    <n v="1.4"/>
  </r>
  <r>
    <x v="6"/>
    <d v="2019-02-23T00:00:00"/>
    <s v="Zone 1 -  Mile 8"/>
    <x v="382"/>
    <x v="281"/>
    <x v="225"/>
    <x v="5"/>
    <x v="8"/>
    <m/>
    <s v="Guitarfish - Lesser"/>
    <n v="83"/>
    <n v="2.1"/>
    <n v="2.1"/>
  </r>
  <r>
    <x v="6"/>
    <d v="2019-02-23T00:00:00"/>
    <s v="Zone 1 -  Mile 8"/>
    <x v="382"/>
    <x v="281"/>
    <x v="225"/>
    <x v="5"/>
    <x v="8"/>
    <m/>
    <s v="Guitarfish - Lesser"/>
    <n v="92"/>
    <n v="2.9"/>
    <n v="2.9"/>
  </r>
  <r>
    <x v="6"/>
    <d v="2019-02-23T00:00:00"/>
    <s v="Zone 1 -  Mile 8"/>
    <x v="391"/>
    <x v="7"/>
    <x v="229"/>
    <x v="5"/>
    <x v="20"/>
    <m/>
    <m/>
    <m/>
    <s v=""/>
    <s v=""/>
  </r>
  <r>
    <x v="6"/>
    <d v="2019-02-23T00:00:00"/>
    <s v="Zone 1 -  Mile 8"/>
    <x v="392"/>
    <x v="285"/>
    <x v="105"/>
    <x v="0"/>
    <x v="8"/>
    <m/>
    <m/>
    <m/>
    <s v=""/>
    <s v=""/>
  </r>
  <r>
    <x v="6"/>
    <d v="2019-02-23T00:00:00"/>
    <s v="Zone 1 -  Mile 8"/>
    <x v="393"/>
    <x v="60"/>
    <x v="105"/>
    <x v="5"/>
    <x v="8"/>
    <m/>
    <m/>
    <m/>
    <s v=""/>
    <s v=""/>
  </r>
  <r>
    <x v="6"/>
    <d v="2019-02-23T00:00:00"/>
    <s v="Zone 1 -  Mile 8"/>
    <x v="362"/>
    <x v="266"/>
    <x v="99"/>
    <x v="1"/>
    <x v="8"/>
    <m/>
    <m/>
    <m/>
    <s v=""/>
    <s v=""/>
  </r>
  <r>
    <x v="6"/>
    <d v="2019-02-23T00:00:00"/>
    <s v="Zone 1 -  Mile 8"/>
    <x v="394"/>
    <x v="286"/>
    <x v="230"/>
    <x v="2"/>
    <x v="20"/>
    <m/>
    <m/>
    <m/>
    <s v=""/>
    <s v=""/>
  </r>
  <r>
    <x v="6"/>
    <d v="2019-02-23T00:00:00"/>
    <s v="Zone 1 -  Mile 8"/>
    <x v="364"/>
    <x v="268"/>
    <x v="12"/>
    <x v="1"/>
    <x v="20"/>
    <m/>
    <m/>
    <m/>
    <s v=""/>
    <s v=""/>
  </r>
  <r>
    <x v="6"/>
    <d v="2019-02-23T00:00:00"/>
    <s v="Zone 1 -  Mile 8"/>
    <x v="164"/>
    <x v="73"/>
    <x v="12"/>
    <x v="5"/>
    <x v="8"/>
    <m/>
    <m/>
    <m/>
    <s v=""/>
    <s v=""/>
  </r>
  <r>
    <x v="6"/>
    <d v="2019-02-23T00:00:00"/>
    <s v="Zone 1 -  Mile 8"/>
    <x v="174"/>
    <x v="151"/>
    <x v="73"/>
    <x v="5"/>
    <x v="8"/>
    <m/>
    <m/>
    <m/>
    <s v=""/>
    <s v=""/>
  </r>
  <r>
    <x v="6"/>
    <d v="2019-02-23T00:00:00"/>
    <s v="Zone 1 -  Mile 8"/>
    <x v="181"/>
    <x v="156"/>
    <x v="73"/>
    <x v="0"/>
    <x v="8"/>
    <m/>
    <m/>
    <m/>
    <s v=""/>
    <s v=""/>
  </r>
  <r>
    <x v="6"/>
    <d v="2019-02-23T00:00:00"/>
    <s v="Zone 1 -  Mile 8"/>
    <x v="311"/>
    <x v="191"/>
    <x v="188"/>
    <x v="5"/>
    <x v="3"/>
    <s v="Galjoen"/>
    <m/>
    <n v="30"/>
    <n v="0.5"/>
    <n v="0.5"/>
  </r>
  <r>
    <x v="6"/>
    <d v="2019-02-23T00:00:00"/>
    <s v="Zone 1 -  Mile 8"/>
    <x v="126"/>
    <x v="32"/>
    <x v="83"/>
    <x v="5"/>
    <x v="3"/>
    <s v="Galjoen"/>
    <m/>
    <n v="31"/>
    <n v="0.5"/>
    <n v="0.5"/>
  </r>
  <r>
    <x v="6"/>
    <d v="2019-02-23T00:00:00"/>
    <s v="Zone 1 -  Mile 8"/>
    <x v="126"/>
    <x v="32"/>
    <x v="83"/>
    <x v="5"/>
    <x v="3"/>
    <s v="Galjoen"/>
    <m/>
    <n v="30"/>
    <n v="0.5"/>
    <n v="0.5"/>
  </r>
  <r>
    <x v="6"/>
    <d v="2019-02-23T00:00:00"/>
    <s v="Zone 1 -  Mile 8"/>
    <x v="137"/>
    <x v="122"/>
    <x v="92"/>
    <x v="2"/>
    <x v="3"/>
    <m/>
    <m/>
    <m/>
    <s v=""/>
    <s v=""/>
  </r>
  <r>
    <x v="6"/>
    <d v="2019-02-23T00:00:00"/>
    <s v="Zone 1 -  Mile 8"/>
    <x v="117"/>
    <x v="105"/>
    <x v="67"/>
    <x v="1"/>
    <x v="6"/>
    <m/>
    <m/>
    <m/>
    <s v=""/>
    <s v=""/>
  </r>
  <r>
    <x v="6"/>
    <d v="2019-02-23T00:00:00"/>
    <s v="Zone 1 -  Mile 8"/>
    <x v="97"/>
    <x v="26"/>
    <x v="67"/>
    <x v="9"/>
    <x v="6"/>
    <m/>
    <m/>
    <m/>
    <s v=""/>
    <s v=""/>
  </r>
  <r>
    <x v="6"/>
    <d v="2019-02-23T00:00:00"/>
    <s v="Zone 1 -  Mile 8"/>
    <x v="305"/>
    <x v="235"/>
    <x v="185"/>
    <x v="1"/>
    <x v="6"/>
    <m/>
    <m/>
    <m/>
    <s v=""/>
    <s v=""/>
  </r>
  <r>
    <x v="6"/>
    <d v="2019-02-23T00:00:00"/>
    <s v="Zone 1 -  Mile 8"/>
    <x v="138"/>
    <x v="123"/>
    <x v="92"/>
    <x v="3"/>
    <x v="3"/>
    <m/>
    <m/>
    <m/>
    <s v=""/>
    <s v=""/>
  </r>
  <r>
    <x v="6"/>
    <d v="2019-02-23T00:00:00"/>
    <s v="Zone 1 -  Mile 8"/>
    <x v="395"/>
    <x v="58"/>
    <x v="231"/>
    <x v="2"/>
    <x v="22"/>
    <m/>
    <m/>
    <m/>
    <s v=""/>
    <s v=""/>
  </r>
  <r>
    <x v="6"/>
    <d v="2019-02-23T00:00:00"/>
    <s v="Zone 1 -  Mile 8"/>
    <x v="129"/>
    <x v="114"/>
    <x v="85"/>
    <x v="5"/>
    <x v="3"/>
    <m/>
    <m/>
    <m/>
    <s v=""/>
    <s v=""/>
  </r>
  <r>
    <x v="6"/>
    <d v="2019-02-23T00:00:00"/>
    <s v="Zone 1 -  Mile 8"/>
    <x v="124"/>
    <x v="110"/>
    <x v="81"/>
    <x v="5"/>
    <x v="3"/>
    <m/>
    <m/>
    <m/>
    <s v=""/>
    <s v=""/>
  </r>
  <r>
    <x v="6"/>
    <d v="2019-02-23T00:00:00"/>
    <s v="Zone 1 -  Mile 8"/>
    <x v="381"/>
    <x v="280"/>
    <x v="224"/>
    <x v="7"/>
    <x v="3"/>
    <m/>
    <m/>
    <m/>
    <s v=""/>
    <s v=""/>
  </r>
  <r>
    <x v="6"/>
    <d v="2019-02-23T00:00:00"/>
    <s v="Zone 1 -  Mile 8"/>
    <x v="211"/>
    <x v="177"/>
    <x v="139"/>
    <x v="8"/>
    <x v="10"/>
    <m/>
    <s v="Shark Hound Smooth"/>
    <n v="90"/>
    <n v="2.6"/>
    <n v="2.6"/>
  </r>
  <r>
    <x v="6"/>
    <d v="2019-02-23T00:00:00"/>
    <s v="Zone 1 -  Mile 8"/>
    <x v="396"/>
    <x v="287"/>
    <x v="232"/>
    <x v="1"/>
    <x v="23"/>
    <m/>
    <m/>
    <m/>
    <s v=""/>
    <s v=""/>
  </r>
  <r>
    <x v="6"/>
    <d v="2019-02-23T00:00:00"/>
    <s v="Zone 1 -  Mile 8"/>
    <x v="397"/>
    <x v="208"/>
    <x v="72"/>
    <x v="1"/>
    <x v="23"/>
    <m/>
    <m/>
    <m/>
    <s v=""/>
    <s v=""/>
  </r>
  <r>
    <x v="6"/>
    <d v="2019-02-23T00:00:00"/>
    <s v="Zone 1 -  Mile 8"/>
    <x v="210"/>
    <x v="9"/>
    <x v="50"/>
    <x v="1"/>
    <x v="10"/>
    <m/>
    <m/>
    <m/>
    <s v=""/>
    <s v=""/>
  </r>
  <r>
    <x v="6"/>
    <d v="2019-02-23T00:00:00"/>
    <s v="Zone 1 -  Mile 8"/>
    <x v="217"/>
    <x v="10"/>
    <x v="72"/>
    <x v="8"/>
    <x v="10"/>
    <m/>
    <m/>
    <m/>
    <s v=""/>
    <s v=""/>
  </r>
  <r>
    <x v="6"/>
    <d v="2019-02-23T00:00:00"/>
    <s v="Zone 1 -  Mile 8"/>
    <x v="215"/>
    <x v="180"/>
    <x v="143"/>
    <x v="2"/>
    <x v="10"/>
    <m/>
    <m/>
    <m/>
    <s v=""/>
    <s v=""/>
  </r>
  <r>
    <x v="6"/>
    <d v="2019-02-23T00:00:00"/>
    <s v="Zone 1 -  Mile 8"/>
    <x v="338"/>
    <x v="253"/>
    <x v="206"/>
    <x v="2"/>
    <x v="10"/>
    <m/>
    <m/>
    <m/>
    <s v=""/>
    <s v=""/>
  </r>
  <r>
    <x v="6"/>
    <d v="2019-02-23T00:00:00"/>
    <s v="Zone 1 -  Mile 8"/>
    <x v="208"/>
    <x v="149"/>
    <x v="42"/>
    <x v="5"/>
    <x v="10"/>
    <m/>
    <m/>
    <m/>
    <s v=""/>
    <s v=""/>
  </r>
  <r>
    <x v="6"/>
    <d v="2019-02-23T00:00:00"/>
    <s v="Zone 1 -  Mile 8"/>
    <x v="398"/>
    <x v="288"/>
    <x v="233"/>
    <x v="5"/>
    <x v="23"/>
    <m/>
    <m/>
    <m/>
    <s v=""/>
    <s v=""/>
  </r>
  <r>
    <x v="6"/>
    <d v="2019-02-23T00:00:00"/>
    <s v="Zone 1 -  Mile 8"/>
    <x v="399"/>
    <x v="87"/>
    <x v="233"/>
    <x v="1"/>
    <x v="23"/>
    <m/>
    <m/>
    <m/>
    <s v=""/>
    <s v=""/>
  </r>
  <r>
    <x v="6"/>
    <d v="2019-02-23T00:00:00"/>
    <s v="Zone 1 -  Mile 8"/>
    <x v="271"/>
    <x v="212"/>
    <x v="40"/>
    <x v="2"/>
    <x v="4"/>
    <s v="Galjoen"/>
    <m/>
    <n v="30"/>
    <n v="0.5"/>
    <n v="0.5"/>
  </r>
  <r>
    <x v="6"/>
    <d v="2019-02-23T00:00:00"/>
    <s v="Zone 1 -  Mile 8"/>
    <x v="67"/>
    <x v="60"/>
    <x v="44"/>
    <x v="5"/>
    <x v="4"/>
    <s v="Garrick"/>
    <m/>
    <n v="60"/>
    <n v="2.7"/>
    <n v="2.7"/>
  </r>
  <r>
    <x v="6"/>
    <d v="2019-02-23T00:00:00"/>
    <s v="Zone 1 -  Mile 8"/>
    <x v="70"/>
    <x v="62"/>
    <x v="44"/>
    <x v="4"/>
    <x v="4"/>
    <m/>
    <m/>
    <m/>
    <s v=""/>
    <s v=""/>
  </r>
  <r>
    <x v="6"/>
    <d v="2019-02-23T00:00:00"/>
    <s v="Zone 1 -  Mile 8"/>
    <x v="60"/>
    <x v="54"/>
    <x v="43"/>
    <x v="1"/>
    <x v="4"/>
    <m/>
    <m/>
    <m/>
    <s v=""/>
    <s v=""/>
  </r>
  <r>
    <x v="6"/>
    <d v="2019-02-23T00:00:00"/>
    <s v="Zone 1 -  Mile 8"/>
    <x v="63"/>
    <x v="56"/>
    <x v="43"/>
    <x v="8"/>
    <x v="4"/>
    <m/>
    <m/>
    <m/>
    <s v=""/>
    <s v=""/>
  </r>
  <r>
    <x v="6"/>
    <d v="2019-02-23T00:00:00"/>
    <s v="Zone 1 -  Mile 8"/>
    <x v="400"/>
    <x v="289"/>
    <x v="234"/>
    <x v="4"/>
    <x v="17"/>
    <m/>
    <m/>
    <m/>
    <s v=""/>
    <s v=""/>
  </r>
  <r>
    <x v="6"/>
    <d v="2019-02-23T00:00:00"/>
    <s v="Zone 1 -  Mile 8"/>
    <x v="352"/>
    <x v="262"/>
    <x v="212"/>
    <x v="3"/>
    <x v="4"/>
    <m/>
    <m/>
    <m/>
    <s v=""/>
    <s v=""/>
  </r>
  <r>
    <x v="6"/>
    <d v="2019-02-23T00:00:00"/>
    <s v="Zone 1 -  Mile 8"/>
    <x v="401"/>
    <x v="7"/>
    <x v="72"/>
    <x v="1"/>
    <x v="17"/>
    <m/>
    <m/>
    <m/>
    <s v=""/>
    <s v=""/>
  </r>
  <r>
    <x v="6"/>
    <d v="2019-02-23T00:00:00"/>
    <s v="Zone 1 -  Mile 8"/>
    <x v="68"/>
    <x v="27"/>
    <x v="41"/>
    <x v="8"/>
    <x v="4"/>
    <m/>
    <m/>
    <m/>
    <s v=""/>
    <s v=""/>
  </r>
  <r>
    <x v="6"/>
    <d v="2019-02-23T00:00:00"/>
    <s v="Zone 1 -  Mile 8"/>
    <x v="72"/>
    <x v="64"/>
    <x v="37"/>
    <x v="1"/>
    <x v="4"/>
    <m/>
    <m/>
    <m/>
    <s v=""/>
    <s v=""/>
  </r>
  <r>
    <x v="6"/>
    <d v="2019-02-23T00:00:00"/>
    <s v="Zone 1 -  Mile 8"/>
    <x v="59"/>
    <x v="31"/>
    <x v="42"/>
    <x v="1"/>
    <x v="4"/>
    <m/>
    <m/>
    <m/>
    <s v=""/>
    <s v=""/>
  </r>
  <r>
    <x v="6"/>
    <d v="2019-02-23T00:00:00"/>
    <s v="Zone 1 -  Mile 8"/>
    <x v="64"/>
    <x v="57"/>
    <x v="44"/>
    <x v="0"/>
    <x v="4"/>
    <m/>
    <m/>
    <m/>
    <s v=""/>
    <s v=""/>
  </r>
  <r>
    <x v="6"/>
    <d v="2019-02-23T00:00:00"/>
    <s v="Zone 1 -  Mile 8"/>
    <x v="308"/>
    <x v="237"/>
    <x v="186"/>
    <x v="3"/>
    <x v="13"/>
    <s v="Kob"/>
    <m/>
    <n v="51"/>
    <n v="1.4"/>
    <n v="1.4"/>
  </r>
  <r>
    <x v="6"/>
    <d v="2019-02-23T00:00:00"/>
    <s v="Zone 1 -  Mile 8"/>
    <x v="255"/>
    <x v="203"/>
    <x v="164"/>
    <x v="1"/>
    <x v="13"/>
    <s v="Kob"/>
    <m/>
    <n v="52"/>
    <n v="1.4"/>
    <n v="1.4"/>
  </r>
  <r>
    <x v="6"/>
    <d v="2019-02-23T00:00:00"/>
    <s v="Zone 1 -  Mile 8"/>
    <x v="252"/>
    <x v="10"/>
    <x v="161"/>
    <x v="8"/>
    <x v="13"/>
    <m/>
    <s v="Shark Spotted Gully"/>
    <n v="145"/>
    <n v="15.5"/>
    <n v="15.5"/>
  </r>
  <r>
    <x v="6"/>
    <d v="2019-02-23T00:00:00"/>
    <s v="Zone 1 -  Mile 8"/>
    <x v="402"/>
    <x v="202"/>
    <x v="235"/>
    <x v="0"/>
    <x v="24"/>
    <m/>
    <s v="Catfish - Sea Black"/>
    <n v="44"/>
    <n v="1.3"/>
    <n v="1.3"/>
  </r>
  <r>
    <x v="6"/>
    <d v="2019-02-23T00:00:00"/>
    <s v="Zone 1 -  Mile 8"/>
    <x v="258"/>
    <x v="204"/>
    <x v="139"/>
    <x v="9"/>
    <x v="13"/>
    <s v="Kob"/>
    <m/>
    <n v="49"/>
    <n v="1.2"/>
    <n v="1.2"/>
  </r>
  <r>
    <x v="6"/>
    <d v="2019-02-23T00:00:00"/>
    <s v="Zone 1 -  Mile 8"/>
    <x v="258"/>
    <x v="204"/>
    <x v="139"/>
    <x v="9"/>
    <x v="13"/>
    <s v="Kob"/>
    <m/>
    <n v="43"/>
    <n v="0.8"/>
    <n v="0.8"/>
  </r>
  <r>
    <x v="6"/>
    <d v="2019-02-23T00:00:00"/>
    <s v="Zone 1 -  Mile 8"/>
    <x v="250"/>
    <x v="200"/>
    <x v="159"/>
    <x v="1"/>
    <x v="13"/>
    <s v="Kob"/>
    <m/>
    <n v="63"/>
    <n v="2.6"/>
    <n v="2.6"/>
  </r>
  <r>
    <x v="6"/>
    <d v="2019-02-23T00:00:00"/>
    <s v="Zone 1 -  Mile 8"/>
    <x v="403"/>
    <x v="290"/>
    <x v="236"/>
    <x v="4"/>
    <x v="24"/>
    <s v="Kob"/>
    <m/>
    <n v="55"/>
    <n v="1.7"/>
    <n v="1.7"/>
  </r>
  <r>
    <x v="6"/>
    <d v="2019-02-23T00:00:00"/>
    <s v="Zone 1 -  Mile 8"/>
    <x v="257"/>
    <x v="194"/>
    <x v="139"/>
    <x v="5"/>
    <x v="13"/>
    <m/>
    <s v="Guitarfish - Lesser"/>
    <n v="89"/>
    <n v="2.6"/>
    <n v="2.6"/>
  </r>
  <r>
    <x v="6"/>
    <d v="2019-02-23T00:00:00"/>
    <s v="Zone 1 -  Mile 8"/>
    <x v="3"/>
    <x v="3"/>
    <x v="1"/>
    <x v="3"/>
    <x v="0"/>
    <m/>
    <m/>
    <m/>
    <s v=""/>
    <s v=""/>
  </r>
  <r>
    <x v="6"/>
    <d v="2019-02-23T00:00:00"/>
    <s v="Zone 1 -  Mile 8"/>
    <x v="256"/>
    <x v="138"/>
    <x v="165"/>
    <x v="1"/>
    <x v="13"/>
    <m/>
    <m/>
    <m/>
    <s v=""/>
    <s v=""/>
  </r>
  <r>
    <x v="6"/>
    <d v="2019-02-23T00:00:00"/>
    <s v="Zone 1 -  Mile 8"/>
    <x v="404"/>
    <x v="291"/>
    <x v="149"/>
    <x v="5"/>
    <x v="13"/>
    <m/>
    <m/>
    <m/>
    <s v=""/>
    <s v=""/>
  </r>
  <r>
    <x v="6"/>
    <d v="2019-02-23T00:00:00"/>
    <s v="Zone 1 -  Mile 8"/>
    <x v="405"/>
    <x v="292"/>
    <x v="237"/>
    <x v="2"/>
    <x v="24"/>
    <m/>
    <m/>
    <m/>
    <s v=""/>
    <s v=""/>
  </r>
  <r>
    <x v="6"/>
    <d v="2019-02-23T00:00:00"/>
    <s v="Zone 1 -  Mile 8"/>
    <x v="309"/>
    <x v="238"/>
    <x v="97"/>
    <x v="1"/>
    <x v="13"/>
    <m/>
    <m/>
    <m/>
    <s v=""/>
    <s v=""/>
  </r>
  <r>
    <x v="6"/>
    <d v="2019-02-23T00:00:00"/>
    <s v="Zone 1 -  Mile 8"/>
    <x v="261"/>
    <x v="10"/>
    <x v="167"/>
    <x v="1"/>
    <x v="13"/>
    <m/>
    <m/>
    <m/>
    <s v=""/>
    <s v=""/>
  </r>
  <r>
    <x v="6"/>
    <d v="2019-02-23T00:00:00"/>
    <s v="Zone 1 -  Mile 8"/>
    <x v="402"/>
    <x v="202"/>
    <x v="235"/>
    <x v="0"/>
    <x v="24"/>
    <m/>
    <m/>
    <m/>
    <s v=""/>
    <s v=""/>
  </r>
  <r>
    <x v="6"/>
    <d v="2019-02-23T00:00:00"/>
    <s v="Zone 1 -  Mile 8"/>
    <x v="259"/>
    <x v="205"/>
    <x v="166"/>
    <x v="1"/>
    <x v="13"/>
    <m/>
    <m/>
    <m/>
    <s v=""/>
    <s v=""/>
  </r>
  <r>
    <x v="6"/>
    <d v="2019-02-23T00:00:00"/>
    <s v="Zone 1 -  Mile 8"/>
    <x v="260"/>
    <x v="206"/>
    <x v="166"/>
    <x v="8"/>
    <x v="13"/>
    <m/>
    <m/>
    <m/>
    <s v=""/>
    <s v=""/>
  </r>
  <r>
    <x v="6"/>
    <d v="2019-02-23T00:00:00"/>
    <s v="Zone 1 -  Mile 8"/>
    <x v="406"/>
    <x v="293"/>
    <x v="149"/>
    <x v="8"/>
    <x v="24"/>
    <m/>
    <m/>
    <m/>
    <s v=""/>
    <s v=""/>
  </r>
  <r>
    <x v="6"/>
    <d v="2019-02-23T00:00:00"/>
    <s v="Zone 1 -  Mile 8"/>
    <x v="21"/>
    <x v="20"/>
    <x v="13"/>
    <x v="2"/>
    <x v="1"/>
    <m/>
    <m/>
    <m/>
    <s v=""/>
    <s v=""/>
  </r>
  <r>
    <x v="6"/>
    <d v="2019-02-23T00:00:00"/>
    <s v="Zone 1 -  Mile 8"/>
    <x v="407"/>
    <x v="87"/>
    <x v="238"/>
    <x v="1"/>
    <x v="13"/>
    <m/>
    <m/>
    <m/>
    <s v=""/>
    <s v=""/>
  </r>
  <r>
    <x v="6"/>
    <d v="2019-02-23T00:00:00"/>
    <s v="Zone 1 -  Mile 8"/>
    <x v="1"/>
    <x v="1"/>
    <x v="0"/>
    <x v="1"/>
    <x v="0"/>
    <s v="Galjoen"/>
    <m/>
    <n v="31"/>
    <n v="0.5"/>
    <n v="0.5"/>
  </r>
  <r>
    <x v="6"/>
    <d v="2019-02-23T00:00:00"/>
    <s v="Zone 1 -  Mile 8"/>
    <x v="190"/>
    <x v="7"/>
    <x v="125"/>
    <x v="2"/>
    <x v="9"/>
    <m/>
    <m/>
    <m/>
    <s v=""/>
    <s v=""/>
  </r>
  <r>
    <x v="6"/>
    <d v="2019-02-23T00:00:00"/>
    <s v="Zone 1 -  Mile 8"/>
    <x v="195"/>
    <x v="167"/>
    <x v="129"/>
    <x v="8"/>
    <x v="9"/>
    <m/>
    <m/>
    <m/>
    <s v=""/>
    <s v=""/>
  </r>
  <r>
    <x v="6"/>
    <d v="2019-02-23T00:00:00"/>
    <s v="Zone 1 -  Mile 8"/>
    <x v="408"/>
    <x v="168"/>
    <x v="131"/>
    <x v="1"/>
    <x v="14"/>
    <m/>
    <m/>
    <m/>
    <s v=""/>
    <s v=""/>
  </r>
  <r>
    <x v="6"/>
    <d v="2019-02-23T00:00:00"/>
    <s v="Zone 1 -  Mile 8"/>
    <x v="184"/>
    <x v="158"/>
    <x v="105"/>
    <x v="1"/>
    <x v="9"/>
    <m/>
    <m/>
    <m/>
    <s v=""/>
    <s v=""/>
  </r>
  <r>
    <x v="6"/>
    <d v="2019-02-23T00:00:00"/>
    <s v="Zone 1 -  Mile 8"/>
    <x v="183"/>
    <x v="121"/>
    <x v="72"/>
    <x v="8"/>
    <x v="9"/>
    <m/>
    <m/>
    <m/>
    <s v=""/>
    <s v=""/>
  </r>
  <r>
    <x v="6"/>
    <d v="2019-02-23T00:00:00"/>
    <s v="Zone 1 -  Mile 8"/>
    <x v="198"/>
    <x v="19"/>
    <x v="132"/>
    <x v="8"/>
    <x v="9"/>
    <m/>
    <m/>
    <m/>
    <s v=""/>
    <s v=""/>
  </r>
  <r>
    <x v="6"/>
    <d v="2019-02-23T00:00:00"/>
    <s v="Zone 1 -  Mile 8"/>
    <x v="199"/>
    <x v="169"/>
    <x v="132"/>
    <x v="1"/>
    <x v="9"/>
    <m/>
    <m/>
    <m/>
    <s v=""/>
    <s v=""/>
  </r>
  <r>
    <x v="6"/>
    <d v="2019-02-23T00:00:00"/>
    <s v="Zone 1 -  Mile 8"/>
    <x v="182"/>
    <x v="157"/>
    <x v="26"/>
    <x v="8"/>
    <x v="9"/>
    <m/>
    <m/>
    <m/>
    <s v=""/>
    <s v=""/>
  </r>
  <r>
    <x v="6"/>
    <d v="2019-02-23T00:00:00"/>
    <s v="Zone 1 -  Mile 8"/>
    <x v="291"/>
    <x v="225"/>
    <x v="179"/>
    <x v="9"/>
    <x v="9"/>
    <m/>
    <m/>
    <m/>
    <s v=""/>
    <s v=""/>
  </r>
  <r>
    <x v="6"/>
    <d v="2019-02-23T00:00:00"/>
    <s v="Zone 1 -  Mile 8"/>
    <x v="292"/>
    <x v="226"/>
    <x v="180"/>
    <x v="5"/>
    <x v="9"/>
    <m/>
    <m/>
    <m/>
    <s v=""/>
    <s v=""/>
  </r>
  <r>
    <x v="6"/>
    <d v="2019-02-23T00:00:00"/>
    <s v="Zone 1 -  Mile 8"/>
    <x v="369"/>
    <x v="9"/>
    <x v="218"/>
    <x v="8"/>
    <x v="9"/>
    <m/>
    <m/>
    <m/>
    <s v=""/>
    <s v=""/>
  </r>
  <r>
    <x v="6"/>
    <d v="2019-02-23T00:00:00"/>
    <s v="Zone 1 -  Mile 8"/>
    <x v="370"/>
    <x v="272"/>
    <x v="218"/>
    <x v="10"/>
    <x v="9"/>
    <m/>
    <m/>
    <m/>
    <s v=""/>
    <s v=""/>
  </r>
  <r>
    <x v="6"/>
    <d v="2019-02-23T00:00:00"/>
    <s v="Zone 1 -  Mile 8"/>
    <x v="374"/>
    <x v="274"/>
    <x v="221"/>
    <x v="1"/>
    <x v="14"/>
    <m/>
    <m/>
    <m/>
    <s v=""/>
    <s v=""/>
  </r>
  <r>
    <x v="6"/>
    <d v="2019-02-23T00:00:00"/>
    <s v="Zone 1 -  Mile 8"/>
    <x v="192"/>
    <x v="27"/>
    <x v="126"/>
    <x v="5"/>
    <x v="9"/>
    <m/>
    <m/>
    <m/>
    <s v=""/>
    <s v=""/>
  </r>
  <r>
    <x v="6"/>
    <d v="2019-02-23T00:00:00"/>
    <s v="Zone 1 -  Mile 8"/>
    <x v="206"/>
    <x v="175"/>
    <x v="137"/>
    <x v="2"/>
    <x v="9"/>
    <m/>
    <m/>
    <m/>
    <s v=""/>
    <s v=""/>
  </r>
  <r>
    <x v="6"/>
    <d v="2019-02-23T00:00:00"/>
    <s v="Zone 1 -  Mile 8"/>
    <x v="372"/>
    <x v="70"/>
    <x v="105"/>
    <x v="2"/>
    <x v="9"/>
    <m/>
    <m/>
    <m/>
    <s v=""/>
    <s v=""/>
  </r>
  <r>
    <x v="6"/>
    <d v="2019-02-23T00:00:00"/>
    <s v="Zone 1 -  Mile 8"/>
    <x v="189"/>
    <x v="163"/>
    <x v="124"/>
    <x v="8"/>
    <x v="9"/>
    <m/>
    <m/>
    <m/>
    <s v=""/>
    <s v=""/>
  </r>
  <r>
    <x v="6"/>
    <d v="2019-02-23T00:00:00"/>
    <s v="Zone 1 -  Mile 8"/>
    <x v="10"/>
    <x v="10"/>
    <x v="6"/>
    <x v="2"/>
    <x v="0"/>
    <m/>
    <s v="Guitarfish - Lesser"/>
    <n v="85"/>
    <n v="2.2000000000000002"/>
    <n v="2.2000000000000002"/>
  </r>
  <r>
    <x v="6"/>
    <d v="2019-02-23T00:00:00"/>
    <s v="Zone 1 -  Mile 8"/>
    <x v="122"/>
    <x v="108"/>
    <x v="80"/>
    <x v="1"/>
    <x v="3"/>
    <m/>
    <s v="Shark Spotted Gully"/>
    <n v="85"/>
    <n v="2.5"/>
    <n v="2.5"/>
  </r>
  <r>
    <x v="6"/>
    <d v="2019-02-23T00:00:00"/>
    <s v="Zone 1 -  Mile 8"/>
    <x v="18"/>
    <x v="17"/>
    <x v="4"/>
    <x v="7"/>
    <x v="0"/>
    <m/>
    <s v="Shark Spotted Gully"/>
    <n v="93"/>
    <n v="3.4"/>
    <n v="3.4"/>
  </r>
  <r>
    <x v="6"/>
    <d v="2019-02-23T00:00:00"/>
    <s v="Zone 1 -  Mile 8"/>
    <x v="6"/>
    <x v="6"/>
    <x v="4"/>
    <x v="2"/>
    <x v="0"/>
    <m/>
    <s v="Catfish - Sea Black"/>
    <n v="44"/>
    <n v="1.3"/>
    <n v="1.3"/>
  </r>
  <r>
    <x v="6"/>
    <d v="2019-02-23T00:00:00"/>
    <s v="Zone 1 -  Mile 8"/>
    <x v="6"/>
    <x v="6"/>
    <x v="4"/>
    <x v="2"/>
    <x v="0"/>
    <m/>
    <s v="Guitarfish - Lesser"/>
    <n v="82"/>
    <n v="2"/>
    <n v="2"/>
  </r>
  <r>
    <x v="6"/>
    <d v="2019-02-23T00:00:00"/>
    <s v="Zone 1 -  Mile 8"/>
    <x v="15"/>
    <x v="14"/>
    <x v="10"/>
    <x v="2"/>
    <x v="0"/>
    <m/>
    <s v="Guitarfish - Lesser"/>
    <n v="82"/>
    <n v="2"/>
    <n v="2"/>
  </r>
  <r>
    <x v="6"/>
    <d v="2019-02-23T00:00:00"/>
    <s v="Zone 1 -  Mile 8"/>
    <x v="20"/>
    <x v="19"/>
    <x v="8"/>
    <x v="5"/>
    <x v="0"/>
    <s v="Kob"/>
    <m/>
    <n v="94"/>
    <n v="8.6999999999999993"/>
    <n v="8.6999999999999993"/>
  </r>
  <r>
    <x v="6"/>
    <d v="2019-02-23T00:00:00"/>
    <s v="Zone 1 -  Mile 8"/>
    <x v="409"/>
    <x v="100"/>
    <x v="183"/>
    <x v="5"/>
    <x v="0"/>
    <m/>
    <m/>
    <m/>
    <s v=""/>
    <s v=""/>
  </r>
  <r>
    <x v="6"/>
    <d v="2019-02-23T00:00:00"/>
    <s v="Zone 1 -  Mile 8"/>
    <x v="16"/>
    <x v="15"/>
    <x v="11"/>
    <x v="8"/>
    <x v="0"/>
    <m/>
    <m/>
    <m/>
    <s v=""/>
    <s v=""/>
  </r>
  <r>
    <x v="6"/>
    <d v="2019-02-23T00:00:00"/>
    <s v="Zone 1 -  Mile 8"/>
    <x v="12"/>
    <x v="7"/>
    <x v="7"/>
    <x v="2"/>
    <x v="0"/>
    <m/>
    <m/>
    <m/>
    <s v=""/>
    <s v=""/>
  </r>
  <r>
    <x v="6"/>
    <d v="2019-02-23T00:00:00"/>
    <s v="Zone 1 -  Mile 8"/>
    <x v="17"/>
    <x v="16"/>
    <x v="11"/>
    <x v="5"/>
    <x v="0"/>
    <m/>
    <m/>
    <m/>
    <s v=""/>
    <s v=""/>
  </r>
  <r>
    <x v="6"/>
    <d v="2019-02-23T00:00:00"/>
    <s v="Zone 1 -  Mile 8"/>
    <x v="147"/>
    <x v="129"/>
    <x v="98"/>
    <x v="1"/>
    <x v="7"/>
    <m/>
    <m/>
    <m/>
    <s v=""/>
    <s v=""/>
  </r>
  <r>
    <x v="6"/>
    <d v="2019-02-23T00:00:00"/>
    <s v="Zone 1 -  Mile 8"/>
    <x v="355"/>
    <x v="232"/>
    <x v="165"/>
    <x v="7"/>
    <x v="18"/>
    <m/>
    <m/>
    <m/>
    <s v=""/>
    <s v=""/>
  </r>
  <r>
    <x v="6"/>
    <d v="2019-02-23T00:00:00"/>
    <s v="Zone 1 -  Mile 8"/>
    <x v="11"/>
    <x v="11"/>
    <x v="6"/>
    <x v="7"/>
    <x v="0"/>
    <m/>
    <m/>
    <m/>
    <s v=""/>
    <s v=""/>
  </r>
  <r>
    <x v="6"/>
    <d v="2019-02-23T00:00:00"/>
    <s v="Zone 1 -  Mile 8"/>
    <x v="130"/>
    <x v="115"/>
    <x v="86"/>
    <x v="5"/>
    <x v="3"/>
    <m/>
    <m/>
    <m/>
    <s v=""/>
    <s v=""/>
  </r>
  <r>
    <x v="6"/>
    <d v="2019-02-23T00:00:00"/>
    <s v="Zone 1 -  Mile 8"/>
    <x v="13"/>
    <x v="12"/>
    <x v="8"/>
    <x v="2"/>
    <x v="0"/>
    <m/>
    <m/>
    <m/>
    <s v=""/>
    <s v=""/>
  </r>
  <r>
    <x v="6"/>
    <d v="2019-02-23T00:00:00"/>
    <s v="Zone 1 -  Mile 8"/>
    <x v="7"/>
    <x v="7"/>
    <x v="5"/>
    <x v="5"/>
    <x v="0"/>
    <m/>
    <m/>
    <m/>
    <s v=""/>
    <s v=""/>
  </r>
  <r>
    <x v="6"/>
    <d v="2019-02-23T00:00:00"/>
    <s v="Zone 1 -  Mile 8"/>
    <x v="14"/>
    <x v="13"/>
    <x v="9"/>
    <x v="8"/>
    <x v="0"/>
    <m/>
    <m/>
    <m/>
    <s v=""/>
    <s v=""/>
  </r>
  <r>
    <x v="6"/>
    <d v="2019-02-23T00:00:00"/>
    <s v="Zone 1 -  Mile 8"/>
    <x v="4"/>
    <x v="4"/>
    <x v="2"/>
    <x v="4"/>
    <x v="0"/>
    <m/>
    <m/>
    <m/>
    <s v=""/>
    <s v=""/>
  </r>
  <r>
    <x v="6"/>
    <d v="2019-02-23T00:00:00"/>
    <s v="Zone 1 -  Mile 8"/>
    <x v="9"/>
    <x v="9"/>
    <x v="2"/>
    <x v="1"/>
    <x v="0"/>
    <m/>
    <m/>
    <m/>
    <s v=""/>
    <s v=""/>
  </r>
  <r>
    <x v="6"/>
    <d v="2019-02-23T00:00:00"/>
    <s v="Zone 1 -  Mile 8"/>
    <x v="263"/>
    <x v="207"/>
    <x v="169"/>
    <x v="5"/>
    <x v="0"/>
    <m/>
    <m/>
    <m/>
    <s v=""/>
    <s v=""/>
  </r>
  <r>
    <x v="6"/>
    <d v="2019-02-23T00:00:00"/>
    <s v="Zone 1 -  Mile 8"/>
    <x v="113"/>
    <x v="101"/>
    <x v="63"/>
    <x v="5"/>
    <x v="6"/>
    <m/>
    <s v="Shark Spotted Gully"/>
    <n v="174"/>
    <n v="29"/>
    <n v="29"/>
  </r>
  <r>
    <x v="6"/>
    <d v="2019-02-23T00:00:00"/>
    <s v="Zone 1 -  Mile 8"/>
    <x v="113"/>
    <x v="101"/>
    <x v="63"/>
    <x v="5"/>
    <x v="6"/>
    <m/>
    <s v="Catfish - Sea Black"/>
    <n v="43"/>
    <n v="1.2"/>
    <n v="1.2"/>
  </r>
  <r>
    <x v="6"/>
    <d v="2019-02-23T00:00:00"/>
    <s v="Zone 1 -  Mile 8"/>
    <x v="303"/>
    <x v="27"/>
    <x v="30"/>
    <x v="5"/>
    <x v="6"/>
    <m/>
    <s v="Guitarfish - Lesser"/>
    <n v="85"/>
    <n v="2.2000000000000002"/>
    <n v="2.2000000000000002"/>
  </r>
  <r>
    <x v="6"/>
    <d v="2019-02-23T00:00:00"/>
    <s v="Zone 1 -  Mile 8"/>
    <x v="110"/>
    <x v="70"/>
    <x v="73"/>
    <x v="1"/>
    <x v="6"/>
    <s v="Kob"/>
    <m/>
    <n v="72"/>
    <n v="3.9"/>
    <n v="3.9"/>
  </r>
  <r>
    <x v="6"/>
    <d v="2019-02-23T00:00:00"/>
    <s v="Zone 1 -  Mile 8"/>
    <x v="111"/>
    <x v="99"/>
    <x v="50"/>
    <x v="1"/>
    <x v="6"/>
    <s v="Kob"/>
    <m/>
    <n v="66"/>
    <n v="3"/>
    <n v="3"/>
  </r>
  <r>
    <x v="6"/>
    <d v="2019-02-23T00:00:00"/>
    <s v="Zone 1 -  Mile 8"/>
    <x v="111"/>
    <x v="99"/>
    <x v="50"/>
    <x v="1"/>
    <x v="6"/>
    <m/>
    <s v="Catfish - Sea Black"/>
    <n v="43"/>
    <n v="1.2"/>
    <n v="1.2"/>
  </r>
  <r>
    <x v="6"/>
    <d v="2019-02-23T00:00:00"/>
    <s v="Zone 1 -  Mile 8"/>
    <x v="115"/>
    <x v="103"/>
    <x v="75"/>
    <x v="1"/>
    <x v="6"/>
    <s v="Kob"/>
    <m/>
    <n v="66"/>
    <n v="3"/>
    <n v="3"/>
  </r>
  <r>
    <x v="6"/>
    <d v="2019-02-23T00:00:00"/>
    <s v="Zone 1 -  Mile 8"/>
    <x v="98"/>
    <x v="87"/>
    <x v="35"/>
    <x v="5"/>
    <x v="6"/>
    <m/>
    <s v="Catfish - Sea Black"/>
    <n v="40"/>
    <n v="1"/>
    <n v="1"/>
  </r>
  <r>
    <x v="6"/>
    <d v="2019-02-23T00:00:00"/>
    <s v="Zone 1 -  Mile 8"/>
    <x v="410"/>
    <x v="294"/>
    <x v="239"/>
    <x v="5"/>
    <x v="25"/>
    <m/>
    <s v="Shark Spotted Gully"/>
    <n v="118"/>
    <n v="7.6"/>
    <n v="7.6"/>
  </r>
  <r>
    <x v="6"/>
    <d v="2019-02-23T00:00:00"/>
    <s v="Zone 1 -  Mile 8"/>
    <x v="410"/>
    <x v="294"/>
    <x v="239"/>
    <x v="5"/>
    <x v="25"/>
    <s v="Garrick"/>
    <m/>
    <n v="52"/>
    <n v="1.8"/>
    <n v="1.8"/>
  </r>
  <r>
    <x v="6"/>
    <d v="2019-02-23T00:00:00"/>
    <s v="Zone 1 -  Mile 8"/>
    <x v="410"/>
    <x v="294"/>
    <x v="239"/>
    <x v="5"/>
    <x v="25"/>
    <s v="Kob"/>
    <m/>
    <n v="74"/>
    <n v="4.2"/>
    <n v="4.2"/>
  </r>
  <r>
    <x v="6"/>
    <d v="2019-02-23T00:00:00"/>
    <s v="Zone 1 -  Mile 8"/>
    <x v="304"/>
    <x v="99"/>
    <x v="10"/>
    <x v="7"/>
    <x v="6"/>
    <s v="Kob"/>
    <m/>
    <n v="72"/>
    <n v="3.9"/>
    <n v="3.9"/>
  </r>
  <r>
    <x v="6"/>
    <d v="2019-02-23T00:00:00"/>
    <s v="Zone 1 -  Mile 8"/>
    <x v="304"/>
    <x v="99"/>
    <x v="10"/>
    <x v="7"/>
    <x v="6"/>
    <m/>
    <s v="Shark Spotted Gully"/>
    <n v="164"/>
    <n v="23.6"/>
    <n v="23.6"/>
  </r>
  <r>
    <x v="6"/>
    <d v="2019-02-23T00:00:00"/>
    <s v="Zone 1 -  Mile 8"/>
    <x v="112"/>
    <x v="100"/>
    <x v="74"/>
    <x v="8"/>
    <x v="6"/>
    <s v="Kob"/>
    <m/>
    <n v="49"/>
    <n v="1.2"/>
    <n v="1.2"/>
  </r>
  <r>
    <x v="6"/>
    <d v="2019-02-23T00:00:00"/>
    <s v="Zone 1 -  Mile 8"/>
    <x v="112"/>
    <x v="100"/>
    <x v="74"/>
    <x v="8"/>
    <x v="6"/>
    <s v="Kob"/>
    <m/>
    <n v="42"/>
    <n v="0.8"/>
    <n v="0.8"/>
  </r>
  <r>
    <x v="6"/>
    <d v="2019-02-23T00:00:00"/>
    <s v="Zone 1 -  Mile 8"/>
    <x v="306"/>
    <x v="236"/>
    <x v="44"/>
    <x v="2"/>
    <x v="6"/>
    <s v="Kob"/>
    <m/>
    <n v="74"/>
    <n v="4.2"/>
    <n v="4.2"/>
  </r>
  <r>
    <x v="6"/>
    <d v="2019-02-23T00:00:00"/>
    <s v="Zone 1 -  Mile 8"/>
    <x v="116"/>
    <x v="104"/>
    <x v="76"/>
    <x v="8"/>
    <x v="6"/>
    <m/>
    <s v="Guitarfish - Lesser"/>
    <n v="75"/>
    <n v="1.5"/>
    <n v="1.5"/>
  </r>
  <r>
    <x v="6"/>
    <d v="2019-02-23T00:00:00"/>
    <s v="Zone 1 -  Mile 8"/>
    <x v="114"/>
    <x v="102"/>
    <x v="63"/>
    <x v="5"/>
    <x v="6"/>
    <m/>
    <m/>
    <m/>
    <s v=""/>
    <s v=""/>
  </r>
  <r>
    <x v="6"/>
    <d v="2019-02-23T00:00:00"/>
    <s v="Zone 1 -  Mile 8"/>
    <x v="100"/>
    <x v="89"/>
    <x v="10"/>
    <x v="0"/>
    <x v="6"/>
    <m/>
    <m/>
    <m/>
    <s v=""/>
    <s v=""/>
  </r>
  <r>
    <x v="6"/>
    <d v="2019-02-23T00:00:00"/>
    <s v="Zone 1 -  Mile 8"/>
    <x v="103"/>
    <x v="92"/>
    <x v="70"/>
    <x v="5"/>
    <x v="6"/>
    <m/>
    <m/>
    <m/>
    <s v=""/>
    <s v=""/>
  </r>
  <r>
    <x v="6"/>
    <d v="2019-02-23T00:00:00"/>
    <s v="Zone 1 -  Mile 8"/>
    <x v="411"/>
    <x v="295"/>
    <x v="70"/>
    <x v="5"/>
    <x v="25"/>
    <m/>
    <m/>
    <m/>
    <s v=""/>
    <s v=""/>
  </r>
  <r>
    <x v="6"/>
    <d v="2019-02-23T00:00:00"/>
    <s v="Zone 1 -  Mile 8"/>
    <x v="104"/>
    <x v="93"/>
    <x v="53"/>
    <x v="5"/>
    <x v="6"/>
    <m/>
    <m/>
    <m/>
    <s v=""/>
    <s v=""/>
  </r>
  <r>
    <x v="6"/>
    <d v="2019-02-23T00:00:00"/>
    <s v="Zone 1 -  Mile 8"/>
    <x v="94"/>
    <x v="58"/>
    <x v="64"/>
    <x v="2"/>
    <x v="6"/>
    <m/>
    <m/>
    <m/>
    <s v=""/>
    <s v=""/>
  </r>
  <r>
    <x v="6"/>
    <d v="2019-02-23T00:00:00"/>
    <s v="Zone 1 -  Mile 8"/>
    <x v="108"/>
    <x v="97"/>
    <x v="65"/>
    <x v="2"/>
    <x v="6"/>
    <m/>
    <m/>
    <m/>
    <s v=""/>
    <s v=""/>
  </r>
  <r>
    <x v="6"/>
    <d v="2019-02-23T00:00:00"/>
    <s v="Zone 1 -  Mile 8"/>
    <x v="105"/>
    <x v="94"/>
    <x v="71"/>
    <x v="5"/>
    <x v="6"/>
    <m/>
    <m/>
    <m/>
    <s v=""/>
    <s v=""/>
  </r>
  <r>
    <x v="6"/>
    <d v="2019-02-23T00:00:00"/>
    <s v="Zone 1 -  Mile 8"/>
    <x v="106"/>
    <x v="95"/>
    <x v="71"/>
    <x v="9"/>
    <x v="6"/>
    <m/>
    <m/>
    <m/>
    <s v=""/>
    <s v=""/>
  </r>
  <r>
    <x v="6"/>
    <d v="2019-02-23T00:00:00"/>
    <s v="Zone 1 -  Mile 8"/>
    <x v="41"/>
    <x v="38"/>
    <x v="28"/>
    <x v="5"/>
    <x v="3"/>
    <m/>
    <m/>
    <m/>
    <s v=""/>
    <s v="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Guitarfish - Lesser"/>
    <n v="81"/>
    <n v="1.9"/>
    <n v="1.9"/>
  </r>
  <r>
    <x v="6"/>
    <d v="2019-02-23T00:00:00"/>
    <s v="Zone 1 -  Mile 8"/>
    <x v="40"/>
    <x v="37"/>
    <x v="27"/>
    <x v="1"/>
    <x v="2"/>
    <m/>
    <s v="Guitarfish - Lesser"/>
    <n v="80"/>
    <n v="1.8"/>
    <n v="1.8"/>
  </r>
  <r>
    <x v="6"/>
    <d v="2019-02-23T00:00:00"/>
    <s v="Zone 1 -  Mile 8"/>
    <x v="40"/>
    <x v="37"/>
    <x v="27"/>
    <x v="1"/>
    <x v="2"/>
    <m/>
    <s v="Ray Blue (Male)"/>
    <n v="60"/>
    <n v="7.1"/>
    <n v="7.1"/>
  </r>
  <r>
    <x v="6"/>
    <d v="2019-02-23T00:00:00"/>
    <s v="Zone 1 -  Mile 8"/>
    <x v="40"/>
    <x v="37"/>
    <x v="27"/>
    <x v="1"/>
    <x v="2"/>
    <m/>
    <s v="Ray Blue (Female)"/>
    <n v="30"/>
    <n v="1"/>
    <n v="1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68"/>
    <n v="1.1000000000000001"/>
    <n v="1.1000000000000001"/>
  </r>
  <r>
    <x v="6"/>
    <d v="2019-02-23T00:00:00"/>
    <s v="Zone 1 -  Mile 8"/>
    <x v="36"/>
    <x v="33"/>
    <x v="23"/>
    <x v="1"/>
    <x v="2"/>
    <m/>
    <s v="Shark Hound Smooth"/>
    <n v="86"/>
    <n v="2.2000000000000002"/>
    <n v="2.2000000000000002"/>
  </r>
  <r>
    <x v="6"/>
    <d v="2019-02-23T00:00:00"/>
    <s v="Zone 1 -  Mile 8"/>
    <x v="276"/>
    <x v="99"/>
    <x v="135"/>
    <x v="1"/>
    <x v="2"/>
    <s v="Kob"/>
    <m/>
    <n v="57"/>
    <n v="1.9"/>
    <n v="1.9"/>
  </r>
  <r>
    <x v="6"/>
    <d v="2019-02-23T00:00:00"/>
    <s v="Zone 1 -  Mile 8"/>
    <x v="276"/>
    <x v="99"/>
    <x v="135"/>
    <x v="1"/>
    <x v="2"/>
    <m/>
    <s v="Shark Spotted Gully"/>
    <n v="108"/>
    <n v="5.6"/>
    <n v="5.6"/>
  </r>
  <r>
    <x v="6"/>
    <d v="2019-02-23T00:00:00"/>
    <s v="Zone 1 -  Mile 8"/>
    <x v="46"/>
    <x v="42"/>
    <x v="33"/>
    <x v="2"/>
    <x v="2"/>
    <s v="Galjoen"/>
    <m/>
    <n v="32"/>
    <n v="0.6"/>
    <n v="0.6"/>
  </r>
  <r>
    <x v="6"/>
    <d v="2019-02-23T00:00:00"/>
    <s v="Zone 1 -  Mile 8"/>
    <x v="46"/>
    <x v="42"/>
    <x v="33"/>
    <x v="2"/>
    <x v="2"/>
    <m/>
    <s v="Shark Spotted Gully"/>
    <n v="86"/>
    <n v="2.6"/>
    <n v="2.6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m/>
    <s v="Guitarfish - Lesser"/>
    <n v="88"/>
    <n v="2.5"/>
    <n v="2.5"/>
  </r>
  <r>
    <x v="6"/>
    <d v="2019-02-23T00:00:00"/>
    <s v="Zone 1 -  Mile 8"/>
    <x v="45"/>
    <x v="41"/>
    <x v="32"/>
    <x v="1"/>
    <x v="2"/>
    <s v="Galjoen"/>
    <m/>
    <n v="31"/>
    <n v="0.5"/>
    <n v="0.5"/>
  </r>
  <r>
    <x v="6"/>
    <d v="2019-02-23T00:00:00"/>
    <s v="Zone 1 -  Mile 8"/>
    <x v="45"/>
    <x v="41"/>
    <x v="32"/>
    <x v="1"/>
    <x v="2"/>
    <s v="Galjoen"/>
    <m/>
    <n v="30"/>
    <n v="0.5"/>
    <n v="0.5"/>
  </r>
  <r>
    <x v="6"/>
    <d v="2019-02-23T00:00:00"/>
    <s v="Zone 1 -  Mile 8"/>
    <x v="45"/>
    <x v="41"/>
    <x v="32"/>
    <x v="1"/>
    <x v="2"/>
    <m/>
    <s v="Guitarfish - Lesser"/>
    <n v="83"/>
    <n v="2.1"/>
    <n v="2.1"/>
  </r>
  <r>
    <x v="6"/>
    <d v="2019-02-23T00:00:00"/>
    <s v="Zone 1 -  Mile 8"/>
    <x v="42"/>
    <x v="39"/>
    <x v="29"/>
    <x v="1"/>
    <x v="2"/>
    <s v="Galjoen"/>
    <m/>
    <n v="30"/>
    <n v="0.5"/>
    <n v="0.5"/>
  </r>
  <r>
    <x v="6"/>
    <d v="2019-02-23T00:00:00"/>
    <s v="Zone 1 -  Mile 8"/>
    <x v="47"/>
    <x v="43"/>
    <x v="34"/>
    <x v="1"/>
    <x v="2"/>
    <s v="Galjoen"/>
    <m/>
    <n v="31"/>
    <n v="0.5"/>
    <n v="0.5"/>
  </r>
  <r>
    <x v="6"/>
    <d v="2019-02-23T00:00:00"/>
    <s v="Zone 1 -  Mile 8"/>
    <x v="47"/>
    <x v="43"/>
    <x v="34"/>
    <x v="1"/>
    <x v="2"/>
    <s v="Galjoen"/>
    <m/>
    <n v="32"/>
    <n v="0.6"/>
    <n v="0.6"/>
  </r>
  <r>
    <x v="6"/>
    <d v="2019-02-23T00:00:00"/>
    <s v="Zone 1 -  Mile 8"/>
    <x v="47"/>
    <x v="43"/>
    <x v="34"/>
    <x v="1"/>
    <x v="2"/>
    <s v="Kob"/>
    <m/>
    <n v="75"/>
    <n v="4.4000000000000004"/>
    <n v="4.4000000000000004"/>
  </r>
  <r>
    <x v="6"/>
    <d v="2019-02-23T00:00:00"/>
    <s v="Zone 1 -  Mile 8"/>
    <x v="37"/>
    <x v="34"/>
    <x v="24"/>
    <x v="1"/>
    <x v="2"/>
    <m/>
    <s v="Shark Spotted Gully"/>
    <n v="93"/>
    <n v="3.4"/>
    <n v="3.4"/>
  </r>
  <r>
    <x v="6"/>
    <d v="2019-02-23T00:00:00"/>
    <s v="Zone 1 -  Mile 8"/>
    <x v="37"/>
    <x v="34"/>
    <x v="24"/>
    <x v="1"/>
    <x v="2"/>
    <m/>
    <s v="Shark Hound Smooth"/>
    <n v="93"/>
    <n v="2.9"/>
    <n v="2.9"/>
  </r>
  <r>
    <x v="6"/>
    <d v="2019-02-23T00:00:00"/>
    <s v="Zone 1 -  Mile 8"/>
    <x v="340"/>
    <x v="255"/>
    <x v="207"/>
    <x v="1"/>
    <x v="2"/>
    <m/>
    <s v="Guitarfish - Lesser"/>
    <n v="66"/>
    <n v="1"/>
    <n v="1"/>
  </r>
  <r>
    <x v="6"/>
    <d v="2019-02-23T00:00:00"/>
    <s v="Zone 1 -  Mile 8"/>
    <x v="340"/>
    <x v="255"/>
    <x v="207"/>
    <x v="1"/>
    <x v="2"/>
    <m/>
    <s v="Guitarfish - Lesser"/>
    <n v="73"/>
    <n v="1.4"/>
    <n v="1.4"/>
  </r>
  <r>
    <x v="6"/>
    <d v="2019-02-23T00:00:00"/>
    <s v="Zone 1 -  Mile 8"/>
    <x v="340"/>
    <x v="255"/>
    <x v="207"/>
    <x v="1"/>
    <x v="2"/>
    <m/>
    <s v="Shark Spotted Gully"/>
    <n v="129"/>
    <n v="10.4"/>
    <n v="10.4"/>
  </r>
  <r>
    <x v="6"/>
    <d v="2019-02-23T00:00:00"/>
    <s v="Zone 1 -  Mile 8"/>
    <x v="340"/>
    <x v="255"/>
    <x v="207"/>
    <x v="1"/>
    <x v="2"/>
    <m/>
    <s v="Shark Spotted Gully"/>
    <n v="106"/>
    <n v="5.3"/>
    <n v="5.3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145"/>
    <x v="127"/>
    <x v="96"/>
    <x v="1"/>
    <x v="7"/>
    <m/>
    <s v="Shark Hound Smooth"/>
    <n v="125"/>
    <n v="8.1"/>
    <n v="8.1"/>
  </r>
  <r>
    <x v="6"/>
    <d v="2019-02-23T00:00:00"/>
    <s v="Zone 1 -  Mile 8"/>
    <x v="145"/>
    <x v="127"/>
    <x v="96"/>
    <x v="1"/>
    <x v="7"/>
    <m/>
    <s v="Guitarfish - Lesser"/>
    <n v="88"/>
    <n v="2.5"/>
    <n v="2.5"/>
  </r>
  <r>
    <x v="6"/>
    <d v="2019-02-23T00:00:00"/>
    <s v="Zone 1 -  Mile 8"/>
    <x v="38"/>
    <x v="35"/>
    <x v="25"/>
    <x v="1"/>
    <x v="2"/>
    <m/>
    <s v="Shark Hound Smooth"/>
    <n v="82"/>
    <n v="1.9"/>
    <n v="1.9"/>
  </r>
  <r>
    <x v="6"/>
    <d v="2019-02-23T00:00:00"/>
    <s v="Zone 1 -  Mile 8"/>
    <x v="412"/>
    <x v="122"/>
    <x v="53"/>
    <x v="1"/>
    <x v="21"/>
    <m/>
    <m/>
    <m/>
    <s v=""/>
    <s v=""/>
  </r>
  <r>
    <x v="6"/>
    <d v="2019-02-23T00:00:00"/>
    <s v="Zone 1 -  Mile 8"/>
    <x v="375"/>
    <x v="275"/>
    <x v="209"/>
    <x v="4"/>
    <x v="21"/>
    <m/>
    <m/>
    <m/>
    <s v=""/>
    <s v=""/>
  </r>
  <r>
    <x v="6"/>
    <d v="2019-02-23T00:00:00"/>
    <s v="Zone 1 -  Mile 8"/>
    <x v="39"/>
    <x v="36"/>
    <x v="26"/>
    <x v="1"/>
    <x v="2"/>
    <m/>
    <m/>
    <m/>
    <s v=""/>
    <s v=""/>
  </r>
  <r>
    <x v="6"/>
    <d v="2019-02-23T00:00:00"/>
    <s v="Zone 1 -  Mile 8"/>
    <x v="413"/>
    <x v="296"/>
    <x v="84"/>
    <x v="5"/>
    <x v="3"/>
    <m/>
    <m/>
    <m/>
    <s v=""/>
    <s v=""/>
  </r>
  <r>
    <x v="6"/>
    <d v="2019-02-23T00:00:00"/>
    <s v="Zone 1 -  Mile 8"/>
    <x v="35"/>
    <x v="32"/>
    <x v="19"/>
    <x v="5"/>
    <x v="1"/>
    <m/>
    <s v="Catfish - Sea Black"/>
    <n v="41"/>
    <n v="1.1000000000000001"/>
    <n v="1.1000000000000001"/>
  </r>
  <r>
    <x v="6"/>
    <d v="2019-02-23T00:00:00"/>
    <s v="Zone 1 -  Mile 8"/>
    <x v="279"/>
    <x v="121"/>
    <x v="15"/>
    <x v="5"/>
    <x v="1"/>
    <m/>
    <s v="Guitarfish - Lesser"/>
    <n v="86"/>
    <n v="2.2999999999999998"/>
    <n v="2.2999999999999998"/>
  </r>
  <r>
    <x v="6"/>
    <d v="2019-02-23T00:00:00"/>
    <s v="Zone 1 -  Mile 8"/>
    <x v="28"/>
    <x v="25"/>
    <x v="18"/>
    <x v="2"/>
    <x v="1"/>
    <m/>
    <s v="Shark Hound Smooth"/>
    <n v="91"/>
    <n v="2.7"/>
    <n v="2.7"/>
  </r>
  <r>
    <x v="6"/>
    <d v="2019-02-23T00:00:00"/>
    <s v="Zone 1 -  Mile 8"/>
    <x v="33"/>
    <x v="30"/>
    <x v="22"/>
    <x v="8"/>
    <x v="1"/>
    <s v="Galjoen"/>
    <m/>
    <n v="30"/>
    <n v="0.5"/>
    <n v="0.5"/>
  </r>
  <r>
    <x v="6"/>
    <d v="2019-02-23T00:00:00"/>
    <s v="Zone 1 -  Mile 8"/>
    <x v="23"/>
    <x v="22"/>
    <x v="15"/>
    <x v="9"/>
    <x v="1"/>
    <m/>
    <s v="Guitarfish - Lesser"/>
    <n v="78"/>
    <n v="1.7"/>
    <n v="1.7"/>
  </r>
  <r>
    <x v="6"/>
    <d v="2019-02-23T00:00:00"/>
    <s v="Zone 1 -  Mile 8"/>
    <x v="414"/>
    <x v="297"/>
    <x v="240"/>
    <x v="3"/>
    <x v="1"/>
    <m/>
    <m/>
    <m/>
    <s v=""/>
    <s v=""/>
  </r>
  <r>
    <x v="6"/>
    <d v="2019-02-23T00:00:00"/>
    <s v="Zone 1 -  Mile 8"/>
    <x v="29"/>
    <x v="26"/>
    <x v="19"/>
    <x v="9"/>
    <x v="1"/>
    <m/>
    <m/>
    <m/>
    <s v=""/>
    <s v=""/>
  </r>
  <r>
    <x v="6"/>
    <d v="2019-02-23T00:00:00"/>
    <s v="Zone 1 -  Mile 8"/>
    <x v="365"/>
    <x v="269"/>
    <x v="18"/>
    <x v="1"/>
    <x v="1"/>
    <m/>
    <m/>
    <m/>
    <s v=""/>
    <s v=""/>
  </r>
  <r>
    <x v="6"/>
    <d v="2019-02-23T00:00:00"/>
    <s v="Zone 1 -  Mile 8"/>
    <x v="32"/>
    <x v="29"/>
    <x v="21"/>
    <x v="2"/>
    <x v="1"/>
    <m/>
    <m/>
    <m/>
    <s v=""/>
    <s v=""/>
  </r>
  <r>
    <x v="6"/>
    <d v="2019-02-23T00:00:00"/>
    <s v="Zone 1 -  Mile 8"/>
    <x v="31"/>
    <x v="28"/>
    <x v="21"/>
    <x v="10"/>
    <x v="1"/>
    <m/>
    <m/>
    <m/>
    <s v=""/>
    <s v=""/>
  </r>
  <r>
    <x v="6"/>
    <d v="2019-02-23T00:00:00"/>
    <s v="Zone 1 -  Mile 8"/>
    <x v="415"/>
    <x v="298"/>
    <x v="35"/>
    <x v="3"/>
    <x v="26"/>
    <m/>
    <m/>
    <m/>
    <s v=""/>
    <s v=""/>
  </r>
  <r>
    <x v="6"/>
    <d v="2019-02-23T00:00:00"/>
    <s v="Zone 1 -  Mile 8"/>
    <x v="416"/>
    <x v="299"/>
    <x v="35"/>
    <x v="2"/>
    <x v="26"/>
    <m/>
    <m/>
    <m/>
    <s v=""/>
    <s v=""/>
  </r>
  <r>
    <x v="6"/>
    <d v="2019-02-23T00:00:00"/>
    <s v="Zone 1 -  Mile 8"/>
    <x v="282"/>
    <x v="218"/>
    <x v="147"/>
    <x v="2"/>
    <x v="1"/>
    <m/>
    <m/>
    <m/>
    <s v=""/>
    <s v=""/>
  </r>
  <r>
    <x v="6"/>
    <d v="2019-02-23T00:00:00"/>
    <s v="Zone 1 -  Mile 8"/>
    <x v="281"/>
    <x v="217"/>
    <x v="147"/>
    <x v="3"/>
    <x v="1"/>
    <m/>
    <m/>
    <m/>
    <s v=""/>
    <s v=""/>
  </r>
  <r>
    <x v="6"/>
    <d v="2019-02-23T00:00:00"/>
    <s v="Zone 1 -  Mile 8"/>
    <x v="27"/>
    <x v="24"/>
    <x v="18"/>
    <x v="1"/>
    <x v="1"/>
    <m/>
    <m/>
    <m/>
    <s v=""/>
    <s v=""/>
  </r>
  <r>
    <x v="6"/>
    <d v="2019-02-23T00:00:00"/>
    <s v="Zone 1 -  Mile 8"/>
    <x v="34"/>
    <x v="31"/>
    <x v="19"/>
    <x v="7"/>
    <x v="1"/>
    <m/>
    <m/>
    <m/>
    <s v=""/>
    <s v=""/>
  </r>
  <r>
    <x v="6"/>
    <d v="2019-02-23T00:00:00"/>
    <s v="Zone 1 -  Mile 8"/>
    <x v="22"/>
    <x v="21"/>
    <x v="14"/>
    <x v="9"/>
    <x v="1"/>
    <m/>
    <m/>
    <m/>
    <s v=""/>
    <s v=""/>
  </r>
  <r>
    <x v="6"/>
    <d v="2019-02-23T00:00:00"/>
    <s v="Zone 1 -  Mile 8"/>
    <x v="367"/>
    <x v="83"/>
    <x v="161"/>
    <x v="1"/>
    <x v="1"/>
    <m/>
    <m/>
    <m/>
    <s v=""/>
    <s v=""/>
  </r>
  <r>
    <x v="6"/>
    <d v="2019-02-23T00:00:00"/>
    <s v="Zone 1 -  Mile 8"/>
    <x v="366"/>
    <x v="270"/>
    <x v="217"/>
    <x v="3"/>
    <x v="1"/>
    <m/>
    <m/>
    <m/>
    <s v=""/>
    <s v=""/>
  </r>
  <r>
    <x v="6"/>
    <d v="2019-02-23T00:00:00"/>
    <s v="Zone 1 -  Mile 8"/>
    <x v="417"/>
    <x v="19"/>
    <x v="217"/>
    <x v="8"/>
    <x v="1"/>
    <m/>
    <s v="Guitarfish - Lesser"/>
    <n v="77"/>
    <n v="1.6"/>
    <n v="1.6"/>
  </r>
  <r>
    <x v="6"/>
    <d v="2019-02-23T00:00:00"/>
    <s v="Zone 1 -  Mile 8"/>
    <x v="418"/>
    <x v="14"/>
    <x v="35"/>
    <x v="1"/>
    <x v="26"/>
    <m/>
    <m/>
    <m/>
    <s v=""/>
    <s v=""/>
  </r>
  <r>
    <x v="6"/>
    <d v="2019-02-23T00:00:00"/>
    <s v="Zone 1 -  Mile 8"/>
    <x v="379"/>
    <x v="279"/>
    <x v="222"/>
    <x v="1"/>
    <x v="3"/>
    <s v="Kob"/>
    <m/>
    <n v="93"/>
    <n v="8.5"/>
    <n v="8.5"/>
  </r>
  <r>
    <x v="6"/>
    <d v="2019-02-23T00:00:00"/>
    <s v="Zone 1 -  Mile 8"/>
    <x v="336"/>
    <x v="87"/>
    <x v="204"/>
    <x v="5"/>
    <x v="3"/>
    <m/>
    <s v="Shark Spotted Gully"/>
    <n v="101"/>
    <n v="4.5"/>
    <n v="4.5"/>
  </r>
  <r>
    <x v="6"/>
    <d v="2019-02-23T00:00:00"/>
    <s v="Zone 1 -  Mile 8"/>
    <x v="336"/>
    <x v="87"/>
    <x v="204"/>
    <x v="5"/>
    <x v="3"/>
    <m/>
    <s v="Shark Spotted Gully"/>
    <n v="112"/>
    <n v="6.4"/>
    <n v="6.4"/>
  </r>
  <r>
    <x v="6"/>
    <d v="2019-02-23T00:00:00"/>
    <s v="Zone 1 -  Mile 8"/>
    <x v="419"/>
    <x v="300"/>
    <x v="57"/>
    <x v="1"/>
    <x v="27"/>
    <s v="Kob"/>
    <m/>
    <n v="43"/>
    <n v="0.8"/>
    <n v="0.8"/>
  </r>
  <r>
    <x v="6"/>
    <d v="2019-02-23T00:00:00"/>
    <s v="Zone 1 -  Mile 8"/>
    <x v="420"/>
    <x v="51"/>
    <x v="241"/>
    <x v="2"/>
    <x v="27"/>
    <s v="Galjoen"/>
    <m/>
    <n v="30"/>
    <n v="0.5"/>
    <n v="0.5"/>
  </r>
  <r>
    <x v="6"/>
    <d v="2019-02-23T00:00:00"/>
    <s v="Zone 1 -  Mile 8"/>
    <x v="421"/>
    <x v="172"/>
    <x v="242"/>
    <x v="5"/>
    <x v="27"/>
    <m/>
    <m/>
    <m/>
    <s v=""/>
    <s v=""/>
  </r>
  <r>
    <x v="6"/>
    <d v="2019-02-23T00:00:00"/>
    <s v="Zone 1 -  Mile 8"/>
    <x v="422"/>
    <x v="301"/>
    <x v="94"/>
    <x v="5"/>
    <x v="27"/>
    <m/>
    <m/>
    <m/>
    <s v=""/>
    <s v=""/>
  </r>
  <r>
    <x v="6"/>
    <d v="2019-02-23T00:00:00"/>
    <s v="Zone 1 -  Mile 8"/>
    <x v="423"/>
    <x v="302"/>
    <x v="242"/>
    <x v="0"/>
    <x v="27"/>
    <m/>
    <m/>
    <m/>
    <s v=""/>
    <s v=""/>
  </r>
  <r>
    <x v="6"/>
    <d v="2019-02-23T00:00:00"/>
    <s v="Zone 1 -  Mile 8"/>
    <x v="424"/>
    <x v="70"/>
    <x v="94"/>
    <x v="7"/>
    <x v="27"/>
    <m/>
    <m/>
    <m/>
    <s v=""/>
    <s v=""/>
  </r>
  <r>
    <x v="6"/>
    <d v="2019-02-23T00:00:00"/>
    <s v="Zone 1 -  Mile 8"/>
    <x v="425"/>
    <x v="303"/>
    <x v="241"/>
    <x v="0"/>
    <x v="27"/>
    <m/>
    <m/>
    <m/>
    <s v=""/>
    <s v=""/>
  </r>
  <r>
    <x v="6"/>
    <d v="2019-02-23T00:00:00"/>
    <s v="Zone 1 -  Mile 8"/>
    <x v="127"/>
    <x v="112"/>
    <x v="84"/>
    <x v="0"/>
    <x v="3"/>
    <m/>
    <m/>
    <m/>
    <s v=""/>
    <s v=""/>
  </r>
  <r>
    <x v="6"/>
    <d v="2019-02-23T00:00:00"/>
    <s v="Zone 1 -  Mile 8"/>
    <x v="307"/>
    <x v="9"/>
    <x v="166"/>
    <x v="1"/>
    <x v="13"/>
    <m/>
    <m/>
    <m/>
    <s v=""/>
    <s v=""/>
  </r>
  <r>
    <x v="6"/>
    <d v="2019-02-23T00:00:00"/>
    <s v="Zone 1 -  Mile 8"/>
    <x v="202"/>
    <x v="171"/>
    <x v="135"/>
    <x v="3"/>
    <x v="9"/>
    <m/>
    <m/>
    <m/>
    <s v=""/>
    <s v=""/>
  </r>
  <r>
    <x v="6"/>
    <d v="2019-02-23T00:00:00"/>
    <s v="Zone 1 -  Mile 8"/>
    <x v="204"/>
    <x v="173"/>
    <x v="135"/>
    <x v="2"/>
    <x v="9"/>
    <m/>
    <m/>
    <m/>
    <s v=""/>
    <s v=""/>
  </r>
  <r>
    <x v="6"/>
    <d v="2019-02-23T00:00:00"/>
    <s v="Zone 1 -  Mile 8"/>
    <x v="109"/>
    <x v="98"/>
    <x v="72"/>
    <x v="1"/>
    <x v="6"/>
    <m/>
    <m/>
    <m/>
    <s v=""/>
    <s v=""/>
  </r>
  <r>
    <x v="6"/>
    <d v="2019-02-23T00:00:00"/>
    <s v="Zone 1 -  Mile 8"/>
    <x v="426"/>
    <x v="252"/>
    <x v="243"/>
    <x v="2"/>
    <x v="27"/>
    <m/>
    <m/>
    <m/>
    <s v=""/>
    <s v=""/>
  </r>
  <r>
    <x v="6"/>
    <d v="2019-02-23T00:00:00"/>
    <s v="Zone 1 -  Mile 8"/>
    <x v="134"/>
    <x v="119"/>
    <x v="89"/>
    <x v="7"/>
    <x v="3"/>
    <m/>
    <m/>
    <m/>
    <s v=""/>
    <s v=""/>
  </r>
  <r>
    <x v="6"/>
    <d v="2019-02-23T00:00:00"/>
    <s v="Zone 1 -  Mile 8"/>
    <x v="427"/>
    <x v="304"/>
    <x v="244"/>
    <x v="1"/>
    <x v="27"/>
    <m/>
    <m/>
    <m/>
    <s v=""/>
    <s v=""/>
  </r>
  <r>
    <x v="6"/>
    <d v="2019-02-23T00:00:00"/>
    <s v="Zone 1 -  Mile 8"/>
    <x v="428"/>
    <x v="305"/>
    <x v="245"/>
    <x v="2"/>
    <x v="27"/>
    <m/>
    <m/>
    <m/>
    <s v=""/>
    <s v=""/>
  </r>
  <r>
    <x v="6"/>
    <d v="2019-02-23T00:00:00"/>
    <s v="Zone 1 -  Mile 8"/>
    <x v="237"/>
    <x v="91"/>
    <x v="18"/>
    <x v="1"/>
    <x v="12"/>
    <m/>
    <s v="Shark Hound Smooth"/>
    <n v="127"/>
    <n v="8.5"/>
    <n v="8.5"/>
  </r>
  <r>
    <x v="6"/>
    <d v="2019-02-23T00:00:00"/>
    <s v="Zone 1 -  Mile 8"/>
    <x v="239"/>
    <x v="193"/>
    <x v="91"/>
    <x v="1"/>
    <x v="12"/>
    <s v="Galjoen"/>
    <m/>
    <n v="30"/>
    <n v="0.5"/>
    <n v="0.5"/>
  </r>
  <r>
    <x v="6"/>
    <d v="2019-02-23T00:00:00"/>
    <s v="Zone 1 -  Mile 8"/>
    <x v="299"/>
    <x v="232"/>
    <x v="183"/>
    <x v="2"/>
    <x v="12"/>
    <s v="Galjoen"/>
    <m/>
    <n v="31"/>
    <n v="0.5"/>
    <n v="0.5"/>
  </r>
  <r>
    <x v="6"/>
    <d v="2019-02-23T00:00:00"/>
    <s v="Zone 1 -  Mile 8"/>
    <x v="249"/>
    <x v="199"/>
    <x v="44"/>
    <x v="8"/>
    <x v="12"/>
    <m/>
    <s v="Guitarfish - Lesser"/>
    <n v="72"/>
    <n v="1.3"/>
    <n v="1.3"/>
  </r>
  <r>
    <x v="6"/>
    <d v="2019-02-23T00:00:00"/>
    <s v="Zone 1 -  Mile 8"/>
    <x v="249"/>
    <x v="199"/>
    <x v="44"/>
    <x v="8"/>
    <x v="12"/>
    <m/>
    <s v="Guitarfish - Lesser"/>
    <n v="77"/>
    <n v="1.6"/>
    <n v="1.6"/>
  </r>
  <r>
    <x v="6"/>
    <d v="2019-02-23T00:00:00"/>
    <s v="Zone 1 -  Mile 8"/>
    <x v="249"/>
    <x v="199"/>
    <x v="44"/>
    <x v="8"/>
    <x v="12"/>
    <m/>
    <s v="Guitarfish - Lesser"/>
    <n v="85"/>
    <n v="2.2000000000000002"/>
    <n v="2.2000000000000002"/>
  </r>
  <r>
    <x v="6"/>
    <d v="2019-02-23T00:00:00"/>
    <s v="Zone 1 -  Mile 8"/>
    <x v="359"/>
    <x v="265"/>
    <x v="183"/>
    <x v="7"/>
    <x v="15"/>
    <m/>
    <m/>
    <m/>
    <s v=""/>
    <s v=""/>
  </r>
  <r>
    <x v="6"/>
    <d v="2019-02-23T00:00:00"/>
    <s v="Zone 1 -  Mile 8"/>
    <x v="298"/>
    <x v="231"/>
    <x v="183"/>
    <x v="7"/>
    <x v="12"/>
    <m/>
    <m/>
    <m/>
    <s v=""/>
    <s v=""/>
  </r>
  <r>
    <x v="6"/>
    <d v="2019-02-23T00:00:00"/>
    <s v="Zone 1 -  Mile 8"/>
    <x v="429"/>
    <x v="269"/>
    <x v="246"/>
    <x v="1"/>
    <x v="15"/>
    <m/>
    <m/>
    <m/>
    <s v=""/>
    <s v=""/>
  </r>
  <r>
    <x v="6"/>
    <d v="2019-02-23T00:00:00"/>
    <s v="Zone 1 -  Mile 8"/>
    <x v="246"/>
    <x v="77"/>
    <x v="158"/>
    <x v="5"/>
    <x v="12"/>
    <m/>
    <m/>
    <m/>
    <s v=""/>
    <s v=""/>
  </r>
  <r>
    <x v="6"/>
    <d v="2019-02-23T00:00:00"/>
    <s v="Zone 1 -  Mile 8"/>
    <x v="240"/>
    <x v="49"/>
    <x v="59"/>
    <x v="5"/>
    <x v="12"/>
    <m/>
    <m/>
    <m/>
    <s v=""/>
    <s v=""/>
  </r>
  <r>
    <x v="6"/>
    <d v="2019-02-23T00:00:00"/>
    <s v="Zone 1 -  Mile 8"/>
    <x v="234"/>
    <x v="191"/>
    <x v="153"/>
    <x v="8"/>
    <x v="12"/>
    <m/>
    <m/>
    <m/>
    <s v=""/>
    <s v=""/>
  </r>
  <r>
    <x v="6"/>
    <d v="2019-02-23T00:00:00"/>
    <s v="Zone 1 -  Mile 8"/>
    <x v="430"/>
    <x v="18"/>
    <x v="105"/>
    <x v="1"/>
    <x v="12"/>
    <m/>
    <m/>
    <m/>
    <s v=""/>
    <s v=""/>
  </r>
  <r>
    <x v="6"/>
    <d v="2019-02-23T00:00:00"/>
    <s v="Zone 1 -  Mile 8"/>
    <x v="247"/>
    <x v="197"/>
    <x v="158"/>
    <x v="0"/>
    <x v="12"/>
    <m/>
    <m/>
    <m/>
    <s v=""/>
    <s v=""/>
  </r>
  <r>
    <x v="6"/>
    <d v="2019-02-23T00:00:00"/>
    <s v="Zone 1 -  Mile 8"/>
    <x v="172"/>
    <x v="150"/>
    <x v="116"/>
    <x v="5"/>
    <x v="8"/>
    <m/>
    <m/>
    <m/>
    <s v=""/>
    <s v=""/>
  </r>
  <r>
    <x v="6"/>
    <d v="2019-02-23T00:00:00"/>
    <s v="Zone 1 -  Mile 8"/>
    <x v="236"/>
    <x v="192"/>
    <x v="18"/>
    <x v="1"/>
    <x v="12"/>
    <m/>
    <m/>
    <m/>
    <s v=""/>
    <s v=""/>
  </r>
  <r>
    <x v="6"/>
    <d v="2019-02-23T00:00:00"/>
    <s v="Zone 1 -  Mile 8"/>
    <x v="238"/>
    <x v="110"/>
    <x v="154"/>
    <x v="1"/>
    <x v="12"/>
    <m/>
    <m/>
    <m/>
    <s v=""/>
    <s v=""/>
  </r>
  <r>
    <x v="6"/>
    <d v="2019-02-23T00:00:00"/>
    <s v="Zone 1 -  Mile 8"/>
    <x v="187"/>
    <x v="161"/>
    <x v="122"/>
    <x v="7"/>
    <x v="9"/>
    <m/>
    <m/>
    <m/>
    <s v=""/>
    <s v=""/>
  </r>
  <r>
    <x v="6"/>
    <d v="2019-02-23T00:00:00"/>
    <s v="Zone 1 -  Mile 8"/>
    <x v="431"/>
    <x v="306"/>
    <x v="161"/>
    <x v="4"/>
    <x v="1"/>
    <m/>
    <m/>
    <m/>
    <s v=""/>
    <s v=""/>
  </r>
  <r>
    <x v="7"/>
    <d v="2019-04-06T00:00:00"/>
    <s v="Zone 2 - Mile 30"/>
    <x v="326"/>
    <x v="247"/>
    <x v="199"/>
    <x v="4"/>
    <x v="7"/>
    <m/>
    <s v="Guitarfish - Lesser"/>
    <n v="77"/>
    <n v="1.6"/>
    <n v="1.6"/>
  </r>
  <r>
    <x v="7"/>
    <d v="2019-04-06T00:00:00"/>
    <s v="Zone 2 - Mile 30"/>
    <x v="157"/>
    <x v="9"/>
    <x v="105"/>
    <x v="5"/>
    <x v="7"/>
    <m/>
    <s v="Shark Spotted Gully"/>
    <n v="149"/>
    <n v="17"/>
    <n v="17"/>
  </r>
  <r>
    <x v="7"/>
    <d v="2019-04-06T00:00:00"/>
    <s v="Zone 2 - Mile 30"/>
    <x v="153"/>
    <x v="134"/>
    <x v="103"/>
    <x v="0"/>
    <x v="7"/>
    <s v="Kob"/>
    <m/>
    <n v="48"/>
    <n v="1.1000000000000001"/>
    <n v="1.1000000000000001"/>
  </r>
  <r>
    <x v="7"/>
    <d v="2019-04-06T00:00:00"/>
    <s v="Zone 2 - Mile 30"/>
    <x v="151"/>
    <x v="132"/>
    <x v="102"/>
    <x v="5"/>
    <x v="7"/>
    <m/>
    <s v="Shark Spotted Gully"/>
    <n v="143"/>
    <n v="14.8"/>
    <n v="14.8"/>
  </r>
  <r>
    <x v="7"/>
    <d v="2019-04-06T00:00:00"/>
    <s v="Zone 2 - Mile 30"/>
    <x v="154"/>
    <x v="135"/>
    <x v="103"/>
    <x v="5"/>
    <x v="7"/>
    <m/>
    <m/>
    <m/>
    <s v=""/>
    <s v=""/>
  </r>
  <r>
    <x v="7"/>
    <d v="2019-04-06T00:00:00"/>
    <s v="Zone 2 - Mile 30"/>
    <x v="155"/>
    <x v="136"/>
    <x v="104"/>
    <x v="5"/>
    <x v="7"/>
    <m/>
    <m/>
    <m/>
    <s v=""/>
    <s v=""/>
  </r>
  <r>
    <x v="7"/>
    <d v="2019-04-06T00:00:00"/>
    <s v="Zone 2 - Mile 30"/>
    <x v="337"/>
    <x v="252"/>
    <x v="205"/>
    <x v="1"/>
    <x v="7"/>
    <m/>
    <m/>
    <m/>
    <s v=""/>
    <s v=""/>
  </r>
  <r>
    <x v="7"/>
    <d v="2019-04-06T00:00:00"/>
    <s v="Zone 2 - Mile 30"/>
    <x v="156"/>
    <x v="137"/>
    <x v="10"/>
    <x v="5"/>
    <x v="7"/>
    <m/>
    <m/>
    <m/>
    <s v=""/>
    <s v=""/>
  </r>
  <r>
    <x v="7"/>
    <d v="2019-04-06T00:00:00"/>
    <s v="Zone 2 - Mile 30"/>
    <x v="146"/>
    <x v="128"/>
    <x v="97"/>
    <x v="5"/>
    <x v="7"/>
    <m/>
    <m/>
    <m/>
    <s v=""/>
    <s v=""/>
  </r>
  <r>
    <x v="7"/>
    <d v="2019-04-06T00:00:00"/>
    <s v="Zone 2 - Mile 30"/>
    <x v="328"/>
    <x v="110"/>
    <x v="158"/>
    <x v="1"/>
    <x v="7"/>
    <m/>
    <m/>
    <m/>
    <s v=""/>
    <s v=""/>
  </r>
  <r>
    <x v="7"/>
    <d v="2019-04-06T00:00:00"/>
    <s v="Zone 2 - Mile 30"/>
    <x v="162"/>
    <x v="141"/>
    <x v="110"/>
    <x v="10"/>
    <x v="7"/>
    <m/>
    <m/>
    <m/>
    <s v=""/>
    <s v=""/>
  </r>
  <r>
    <x v="7"/>
    <d v="2019-04-06T00:00:00"/>
    <s v="Zone 2 - Mile 30"/>
    <x v="327"/>
    <x v="248"/>
    <x v="199"/>
    <x v="4"/>
    <x v="7"/>
    <m/>
    <m/>
    <m/>
    <s v=""/>
    <s v=""/>
  </r>
  <r>
    <x v="7"/>
    <d v="2019-04-06T00:00:00"/>
    <s v="Zone 2 - Mile 30"/>
    <x v="163"/>
    <x v="142"/>
    <x v="110"/>
    <x v="8"/>
    <x v="7"/>
    <m/>
    <m/>
    <m/>
    <s v=""/>
    <s v=""/>
  </r>
  <r>
    <x v="7"/>
    <d v="2019-04-06T00:00:00"/>
    <s v="Zone 2 - Mile 30"/>
    <x v="64"/>
    <x v="57"/>
    <x v="44"/>
    <x v="0"/>
    <x v="4"/>
    <m/>
    <m/>
    <m/>
    <s v=""/>
    <s v=""/>
  </r>
  <r>
    <x v="7"/>
    <d v="2019-04-06T00:00:00"/>
    <s v="Zone 2 - Mile 30"/>
    <x v="67"/>
    <x v="60"/>
    <x v="44"/>
    <x v="5"/>
    <x v="4"/>
    <m/>
    <m/>
    <m/>
    <s v=""/>
    <s v=""/>
  </r>
  <r>
    <x v="7"/>
    <d v="2019-04-06T00:00:00"/>
    <s v="Zone 2 - Mile 30"/>
    <x v="72"/>
    <x v="64"/>
    <x v="37"/>
    <x v="1"/>
    <x v="4"/>
    <m/>
    <m/>
    <m/>
    <s v=""/>
    <s v=""/>
  </r>
  <r>
    <x v="7"/>
    <d v="2019-04-06T00:00:00"/>
    <s v="Zone 2 - Mile 30"/>
    <x v="70"/>
    <x v="62"/>
    <x v="44"/>
    <x v="4"/>
    <x v="4"/>
    <m/>
    <m/>
    <m/>
    <s v=""/>
    <s v=""/>
  </r>
  <r>
    <x v="7"/>
    <d v="2019-04-06T00:00:00"/>
    <s v="Zone 2 - Mile 30"/>
    <x v="407"/>
    <x v="87"/>
    <x v="238"/>
    <x v="1"/>
    <x v="13"/>
    <m/>
    <m/>
    <m/>
    <s v=""/>
    <s v=""/>
  </r>
  <r>
    <x v="7"/>
    <d v="2019-04-06T00:00:00"/>
    <s v="Zone 2 - Mile 30"/>
    <x v="403"/>
    <x v="290"/>
    <x v="236"/>
    <x v="4"/>
    <x v="24"/>
    <m/>
    <m/>
    <m/>
    <s v=""/>
    <s v=""/>
  </r>
  <r>
    <x v="7"/>
    <d v="2019-04-06T00:00:00"/>
    <s v="Zone 2 - Mile 30"/>
    <x v="250"/>
    <x v="200"/>
    <x v="159"/>
    <x v="1"/>
    <x v="13"/>
    <m/>
    <m/>
    <m/>
    <s v=""/>
    <s v=""/>
  </r>
  <r>
    <x v="7"/>
    <d v="2019-04-06T00:00:00"/>
    <s v="Zone 2 - Mile 30"/>
    <x v="309"/>
    <x v="238"/>
    <x v="97"/>
    <x v="1"/>
    <x v="13"/>
    <m/>
    <m/>
    <m/>
    <s v=""/>
    <s v=""/>
  </r>
  <r>
    <x v="7"/>
    <d v="2019-04-06T00:00:00"/>
    <s v="Zone 2 - Mile 30"/>
    <x v="254"/>
    <x v="202"/>
    <x v="163"/>
    <x v="1"/>
    <x v="13"/>
    <m/>
    <m/>
    <m/>
    <s v=""/>
    <s v=""/>
  </r>
  <r>
    <x v="7"/>
    <d v="2019-04-06T00:00:00"/>
    <s v="Zone 2 - Mile 30"/>
    <x v="252"/>
    <x v="10"/>
    <x v="161"/>
    <x v="8"/>
    <x v="13"/>
    <m/>
    <m/>
    <m/>
    <s v=""/>
    <s v=""/>
  </r>
  <r>
    <x v="7"/>
    <d v="2019-04-06T00:00:00"/>
    <s v="Zone 2 - Mile 30"/>
    <x v="256"/>
    <x v="138"/>
    <x v="165"/>
    <x v="1"/>
    <x v="13"/>
    <m/>
    <m/>
    <m/>
    <s v=""/>
    <s v=""/>
  </r>
  <r>
    <x v="7"/>
    <d v="2019-04-06T00:00:00"/>
    <s v="Zone 2 - Mile 30"/>
    <x v="257"/>
    <x v="194"/>
    <x v="139"/>
    <x v="5"/>
    <x v="13"/>
    <m/>
    <m/>
    <m/>
    <s v=""/>
    <s v=""/>
  </r>
  <r>
    <x v="7"/>
    <d v="2019-04-06T00:00:00"/>
    <s v="Zone 2 - Mile 30"/>
    <x v="261"/>
    <x v="10"/>
    <x v="167"/>
    <x v="1"/>
    <x v="13"/>
    <m/>
    <m/>
    <m/>
    <s v=""/>
    <s v=""/>
  </r>
  <r>
    <x v="7"/>
    <d v="2019-04-06T00:00:00"/>
    <s v="Zone 2 - Mile 30"/>
    <x v="3"/>
    <x v="3"/>
    <x v="1"/>
    <x v="3"/>
    <x v="0"/>
    <m/>
    <m/>
    <m/>
    <s v=""/>
    <s v=""/>
  </r>
  <r>
    <x v="7"/>
    <d v="2019-04-06T00:00:00"/>
    <s v="Zone 2 - Mile 30"/>
    <x v="2"/>
    <x v="2"/>
    <x v="1"/>
    <x v="2"/>
    <x v="0"/>
    <m/>
    <m/>
    <m/>
    <s v=""/>
    <s v=""/>
  </r>
  <r>
    <x v="7"/>
    <d v="2019-04-06T00:00:00"/>
    <s v="Zone 2 - Mile 30"/>
    <x v="308"/>
    <x v="237"/>
    <x v="186"/>
    <x v="3"/>
    <x v="13"/>
    <m/>
    <m/>
    <m/>
    <s v=""/>
    <s v=""/>
  </r>
  <r>
    <x v="7"/>
    <d v="2019-04-06T00:00:00"/>
    <s v="Zone 2 - Mile 30"/>
    <x v="404"/>
    <x v="291"/>
    <x v="149"/>
    <x v="5"/>
    <x v="13"/>
    <m/>
    <m/>
    <m/>
    <s v=""/>
    <s v=""/>
  </r>
  <r>
    <x v="7"/>
    <d v="2019-04-06T00:00:00"/>
    <s v="Zone 2 - Mile 30"/>
    <x v="258"/>
    <x v="204"/>
    <x v="139"/>
    <x v="9"/>
    <x v="13"/>
    <m/>
    <s v="Catfish - Sea Black"/>
    <n v="41"/>
    <n v="1.1000000000000001"/>
    <n v="1.1000000000000001"/>
  </r>
  <r>
    <x v="7"/>
    <d v="2019-04-06T00:00:00"/>
    <s v="Zone 2 - Mile 30"/>
    <x v="253"/>
    <x v="201"/>
    <x v="162"/>
    <x v="5"/>
    <x v="13"/>
    <s v="Blacktail"/>
    <m/>
    <n v="38"/>
    <n v="1.7"/>
    <n v="1.7"/>
  </r>
  <r>
    <x v="7"/>
    <d v="2019-04-06T00:00:00"/>
    <s v="Zone 2 - Mile 30"/>
    <x v="253"/>
    <x v="201"/>
    <x v="162"/>
    <x v="5"/>
    <x v="13"/>
    <s v="Galjoen"/>
    <m/>
    <n v="30"/>
    <n v="0.5"/>
    <n v="0.5"/>
  </r>
  <r>
    <x v="7"/>
    <d v="2019-04-06T00:00:00"/>
    <s v="Zone 2 - Mile 30"/>
    <x v="253"/>
    <x v="201"/>
    <x v="162"/>
    <x v="5"/>
    <x v="13"/>
    <s v="Galjoen"/>
    <m/>
    <n v="33"/>
    <n v="0.7"/>
    <n v="0.7"/>
  </r>
  <r>
    <x v="7"/>
    <d v="2019-04-06T00:00:00"/>
    <s v="Zone 2 - Mile 30"/>
    <x v="255"/>
    <x v="203"/>
    <x v="164"/>
    <x v="1"/>
    <x v="13"/>
    <s v="Galjoen"/>
    <m/>
    <n v="30"/>
    <n v="0.5"/>
    <n v="0.5"/>
  </r>
  <r>
    <x v="7"/>
    <d v="2019-04-06T00:00:00"/>
    <s v="Zone 2 - Mile 30"/>
    <x v="220"/>
    <x v="7"/>
    <x v="145"/>
    <x v="1"/>
    <x v="11"/>
    <s v="Galjoen"/>
    <m/>
    <n v="31"/>
    <n v="0.5"/>
    <n v="0.5"/>
  </r>
  <r>
    <x v="7"/>
    <d v="2019-04-06T00:00:00"/>
    <s v="Zone 2 - Mile 30"/>
    <x v="273"/>
    <x v="147"/>
    <x v="103"/>
    <x v="5"/>
    <x v="11"/>
    <s v="Galjoen"/>
    <m/>
    <n v="31"/>
    <n v="0.5"/>
    <n v="0.5"/>
  </r>
  <r>
    <x v="7"/>
    <d v="2019-04-06T00:00:00"/>
    <s v="Zone 2 - Mile 30"/>
    <x v="221"/>
    <x v="116"/>
    <x v="146"/>
    <x v="5"/>
    <x v="11"/>
    <m/>
    <s v="Shark Spotted Gully"/>
    <n v="150"/>
    <n v="17.399999999999999"/>
    <n v="17.399999999999999"/>
  </r>
  <r>
    <x v="7"/>
    <d v="2019-04-06T00:00:00"/>
    <s v="Zone 2 - Mile 30"/>
    <x v="222"/>
    <x v="10"/>
    <x v="147"/>
    <x v="1"/>
    <x v="11"/>
    <m/>
    <m/>
    <m/>
    <s v=""/>
    <s v=""/>
  </r>
  <r>
    <x v="7"/>
    <d v="2019-04-06T00:00:00"/>
    <s v="Zone 2 - Mile 30"/>
    <x v="231"/>
    <x v="49"/>
    <x v="45"/>
    <x v="5"/>
    <x v="11"/>
    <m/>
    <m/>
    <m/>
    <s v=""/>
    <s v=""/>
  </r>
  <r>
    <x v="7"/>
    <d v="2019-04-06T00:00:00"/>
    <s v="Zone 2 - Mile 30"/>
    <x v="320"/>
    <x v="83"/>
    <x v="195"/>
    <x v="5"/>
    <x v="3"/>
    <m/>
    <m/>
    <m/>
    <s v=""/>
    <s v=""/>
  </r>
  <r>
    <x v="7"/>
    <d v="2019-04-06T00:00:00"/>
    <s v="Zone 2 - Mile 30"/>
    <x v="230"/>
    <x v="115"/>
    <x v="151"/>
    <x v="1"/>
    <x v="11"/>
    <m/>
    <m/>
    <m/>
    <s v=""/>
    <s v=""/>
  </r>
  <r>
    <x v="7"/>
    <d v="2019-04-06T00:00:00"/>
    <s v="Zone 2 - Mile 30"/>
    <x v="432"/>
    <x v="307"/>
    <x v="219"/>
    <x v="1"/>
    <x v="27"/>
    <s v="Kob"/>
    <m/>
    <n v="41"/>
    <n v="0.7"/>
    <n v="0.7"/>
  </r>
  <r>
    <x v="7"/>
    <d v="2019-04-06T00:00:00"/>
    <s v="Zone 2 - Mile 30"/>
    <x v="336"/>
    <x v="87"/>
    <x v="204"/>
    <x v="5"/>
    <x v="3"/>
    <m/>
    <s v="Shark Spotted Gully"/>
    <n v="95"/>
    <n v="3.6"/>
    <n v="3.6"/>
  </r>
  <r>
    <x v="7"/>
    <d v="2019-04-06T00:00:00"/>
    <s v="Zone 2 - Mile 30"/>
    <x v="202"/>
    <x v="171"/>
    <x v="135"/>
    <x v="3"/>
    <x v="9"/>
    <s v="Kob"/>
    <m/>
    <n v="43"/>
    <n v="0.8"/>
    <n v="0.8"/>
  </r>
  <r>
    <x v="7"/>
    <d v="2019-04-06T00:00:00"/>
    <s v="Zone 2 - Mile 30"/>
    <x v="109"/>
    <x v="98"/>
    <x v="72"/>
    <x v="1"/>
    <x v="6"/>
    <s v="Galjoen"/>
    <m/>
    <n v="33"/>
    <n v="0.7"/>
    <n v="0.7"/>
  </r>
  <r>
    <x v="7"/>
    <d v="2019-04-06T00:00:00"/>
    <s v="Zone 2 - Mile 30"/>
    <x v="433"/>
    <x v="31"/>
    <x v="247"/>
    <x v="1"/>
    <x v="27"/>
    <s v="Galjoen"/>
    <m/>
    <n v="32"/>
    <n v="0.6"/>
    <n v="0.6"/>
  </r>
  <r>
    <x v="7"/>
    <d v="2019-04-06T00:00:00"/>
    <s v="Zone 2 - Mile 30"/>
    <x v="422"/>
    <x v="301"/>
    <x v="94"/>
    <x v="5"/>
    <x v="27"/>
    <s v="Blacktail"/>
    <m/>
    <n v="29"/>
    <n v="0.7"/>
    <n v="0.7"/>
  </r>
  <r>
    <x v="7"/>
    <d v="2019-04-06T00:00:00"/>
    <s v="Zone 2 - Mile 30"/>
    <x v="422"/>
    <x v="301"/>
    <x v="94"/>
    <x v="5"/>
    <x v="27"/>
    <s v="Blacktail"/>
    <m/>
    <n v="27"/>
    <n v="0.6"/>
    <n v="0.6"/>
  </r>
  <r>
    <x v="7"/>
    <d v="2019-04-06T00:00:00"/>
    <s v="Zone 2 - Mile 30"/>
    <x v="434"/>
    <x v="10"/>
    <x v="248"/>
    <x v="2"/>
    <x v="27"/>
    <s v="Galjoen"/>
    <m/>
    <n v="31"/>
    <n v="0.5"/>
    <n v="0.5"/>
  </r>
  <r>
    <x v="7"/>
    <d v="2019-04-06T00:00:00"/>
    <s v="Zone 2 - Mile 30"/>
    <x v="434"/>
    <x v="10"/>
    <x v="248"/>
    <x v="2"/>
    <x v="27"/>
    <s v="Kob"/>
    <m/>
    <n v="63"/>
    <n v="2.6"/>
    <n v="2.6"/>
  </r>
  <r>
    <x v="7"/>
    <d v="2019-04-06T00:00:00"/>
    <s v="Zone 2 - Mile 30"/>
    <x v="421"/>
    <x v="172"/>
    <x v="242"/>
    <x v="5"/>
    <x v="27"/>
    <m/>
    <m/>
    <m/>
    <s v=""/>
    <s v=""/>
  </r>
  <r>
    <x v="7"/>
    <d v="2019-04-06T00:00:00"/>
    <s v="Zone 2 - Mile 30"/>
    <x v="423"/>
    <x v="302"/>
    <x v="242"/>
    <x v="0"/>
    <x v="27"/>
    <m/>
    <m/>
    <m/>
    <s v=""/>
    <s v=""/>
  </r>
  <r>
    <x v="7"/>
    <d v="2019-04-06T00:00:00"/>
    <s v="Zone 2 - Mile 30"/>
    <x v="424"/>
    <x v="70"/>
    <x v="94"/>
    <x v="7"/>
    <x v="27"/>
    <m/>
    <m/>
    <m/>
    <s v=""/>
    <s v=""/>
  </r>
  <r>
    <x v="7"/>
    <d v="2019-04-06T00:00:00"/>
    <s v="Zone 2 - Mile 30"/>
    <x v="85"/>
    <x v="77"/>
    <x v="58"/>
    <x v="5"/>
    <x v="5"/>
    <m/>
    <m/>
    <m/>
    <s v=""/>
    <s v=""/>
  </r>
  <r>
    <x v="7"/>
    <d v="2019-04-06T00:00:00"/>
    <s v="Zone 2 - Mile 30"/>
    <x v="134"/>
    <x v="119"/>
    <x v="89"/>
    <x v="7"/>
    <x v="3"/>
    <m/>
    <m/>
    <m/>
    <s v=""/>
    <s v=""/>
  </r>
  <r>
    <x v="7"/>
    <d v="2019-04-06T00:00:00"/>
    <s v="Zone 2 - Mile 30"/>
    <x v="379"/>
    <x v="279"/>
    <x v="222"/>
    <x v="1"/>
    <x v="3"/>
    <m/>
    <m/>
    <m/>
    <s v=""/>
    <s v=""/>
  </r>
  <r>
    <x v="7"/>
    <d v="2019-04-06T00:00:00"/>
    <s v="Zone 2 - Mile 30"/>
    <x v="307"/>
    <x v="9"/>
    <x v="166"/>
    <x v="1"/>
    <x v="13"/>
    <m/>
    <m/>
    <m/>
    <s v=""/>
    <s v=""/>
  </r>
  <r>
    <x v="7"/>
    <d v="2019-04-06T00:00:00"/>
    <s v="Zone 2 - Mile 30"/>
    <x v="127"/>
    <x v="112"/>
    <x v="84"/>
    <x v="0"/>
    <x v="3"/>
    <m/>
    <m/>
    <m/>
    <s v=""/>
    <s v=""/>
  </r>
  <r>
    <x v="7"/>
    <d v="2019-04-06T00:00:00"/>
    <s v="Zone 2 - Mile 30"/>
    <x v="419"/>
    <x v="300"/>
    <x v="57"/>
    <x v="1"/>
    <x v="27"/>
    <m/>
    <m/>
    <m/>
    <s v=""/>
    <s v=""/>
  </r>
  <r>
    <x v="7"/>
    <d v="2019-04-06T00:00:00"/>
    <s v="Zone 2 - Mile 30"/>
    <x v="321"/>
    <x v="73"/>
    <x v="84"/>
    <x v="5"/>
    <x v="3"/>
    <m/>
    <m/>
    <m/>
    <s v=""/>
    <s v=""/>
  </r>
  <r>
    <x v="7"/>
    <d v="2019-04-06T00:00:00"/>
    <s v="Zone 2 - Mile 30"/>
    <x v="428"/>
    <x v="305"/>
    <x v="245"/>
    <x v="2"/>
    <x v="27"/>
    <m/>
    <m/>
    <m/>
    <s v=""/>
    <s v=""/>
  </r>
  <r>
    <x v="7"/>
    <d v="2019-04-06T00:00:00"/>
    <s v="Zone 2 - Mile 30"/>
    <x v="427"/>
    <x v="304"/>
    <x v="244"/>
    <x v="1"/>
    <x v="27"/>
    <m/>
    <m/>
    <m/>
    <s v=""/>
    <s v=""/>
  </r>
  <r>
    <x v="7"/>
    <d v="2019-04-06T00:00:00"/>
    <s v="Zone 2 - Mile 30"/>
    <x v="435"/>
    <x v="20"/>
    <x v="244"/>
    <x v="2"/>
    <x v="27"/>
    <m/>
    <m/>
    <m/>
    <s v=""/>
    <s v=""/>
  </r>
  <r>
    <x v="7"/>
    <d v="2019-04-06T00:00:00"/>
    <s v="Zone 2 - Mile 30"/>
    <x v="249"/>
    <x v="199"/>
    <x v="44"/>
    <x v="8"/>
    <x v="12"/>
    <s v="Kob"/>
    <m/>
    <n v="40"/>
    <n v="0.7"/>
    <n v="0.7"/>
  </r>
  <r>
    <x v="7"/>
    <d v="2019-04-06T00:00:00"/>
    <s v="Zone 2 - Mile 30"/>
    <x v="245"/>
    <x v="72"/>
    <x v="53"/>
    <x v="1"/>
    <x v="12"/>
    <s v="Blacktail"/>
    <m/>
    <n v="35"/>
    <n v="1.3"/>
    <n v="1.3"/>
  </r>
  <r>
    <x v="7"/>
    <d v="2019-04-06T00:00:00"/>
    <s v="Zone 2 - Mile 30"/>
    <x v="245"/>
    <x v="72"/>
    <x v="53"/>
    <x v="1"/>
    <x v="12"/>
    <s v="Blacktail"/>
    <m/>
    <n v="34"/>
    <n v="1.2"/>
    <n v="1.2"/>
  </r>
  <r>
    <x v="7"/>
    <d v="2019-04-06T00:00:00"/>
    <s v="Zone 2 - Mile 30"/>
    <x v="247"/>
    <x v="197"/>
    <x v="158"/>
    <x v="0"/>
    <x v="12"/>
    <s v="Kob"/>
    <m/>
    <n v="61"/>
    <n v="2.2999999999999998"/>
    <n v="2.2999999999999998"/>
  </r>
  <r>
    <x v="7"/>
    <d v="2019-04-06T00:00:00"/>
    <s v="Zone 2 - Mile 30"/>
    <x v="246"/>
    <x v="77"/>
    <x v="158"/>
    <x v="5"/>
    <x v="12"/>
    <s v="Galjoen"/>
    <m/>
    <n v="38"/>
    <n v="1"/>
    <n v="1"/>
  </r>
  <r>
    <x v="7"/>
    <d v="2019-04-06T00:00:00"/>
    <s v="Zone 2 - Mile 30"/>
    <x v="293"/>
    <x v="49"/>
    <x v="105"/>
    <x v="1"/>
    <x v="12"/>
    <s v="Blacktail"/>
    <m/>
    <n v="34"/>
    <n v="1.2"/>
    <n v="1.2"/>
  </r>
  <r>
    <x v="7"/>
    <d v="2019-04-06T00:00:00"/>
    <s v="Zone 2 - Mile 30"/>
    <x v="430"/>
    <x v="18"/>
    <x v="105"/>
    <x v="1"/>
    <x v="12"/>
    <s v="Blacktail"/>
    <m/>
    <n v="33"/>
    <n v="1.1000000000000001"/>
    <n v="1.1000000000000001"/>
  </r>
  <r>
    <x v="7"/>
    <d v="2019-04-06T00:00:00"/>
    <s v="Zone 2 - Mile 30"/>
    <x v="436"/>
    <x v="308"/>
    <x v="121"/>
    <x v="9"/>
    <x v="15"/>
    <m/>
    <m/>
    <m/>
    <s v=""/>
    <s v=""/>
  </r>
  <r>
    <x v="7"/>
    <d v="2019-04-06T00:00:00"/>
    <s v="Zone 2 - Mile 30"/>
    <x v="244"/>
    <x v="196"/>
    <x v="157"/>
    <x v="1"/>
    <x v="12"/>
    <m/>
    <m/>
    <m/>
    <s v=""/>
    <s v=""/>
  </r>
  <r>
    <x v="7"/>
    <d v="2019-04-06T00:00:00"/>
    <s v="Zone 2 - Mile 30"/>
    <x v="240"/>
    <x v="49"/>
    <x v="59"/>
    <x v="5"/>
    <x v="12"/>
    <m/>
    <m/>
    <m/>
    <s v=""/>
    <s v=""/>
  </r>
  <r>
    <x v="7"/>
    <d v="2019-04-06T00:00:00"/>
    <s v="Zone 2 - Mile 30"/>
    <x v="332"/>
    <x v="251"/>
    <x v="202"/>
    <x v="5"/>
    <x v="12"/>
    <m/>
    <m/>
    <m/>
    <s v=""/>
    <s v=""/>
  </r>
  <r>
    <x v="7"/>
    <d v="2019-04-06T00:00:00"/>
    <s v="Zone 2 - Mile 30"/>
    <x v="238"/>
    <x v="110"/>
    <x v="154"/>
    <x v="1"/>
    <x v="12"/>
    <m/>
    <m/>
    <m/>
    <s v=""/>
    <s v=""/>
  </r>
  <r>
    <x v="7"/>
    <d v="2019-04-06T00:00:00"/>
    <s v="Zone 2 - Mile 30"/>
    <x v="236"/>
    <x v="192"/>
    <x v="18"/>
    <x v="1"/>
    <x v="12"/>
    <m/>
    <m/>
    <m/>
    <s v=""/>
    <s v=""/>
  </r>
  <r>
    <x v="7"/>
    <d v="2019-04-06T00:00:00"/>
    <s v="Zone 2 - Mile 30"/>
    <x v="299"/>
    <x v="232"/>
    <x v="183"/>
    <x v="2"/>
    <x v="12"/>
    <m/>
    <m/>
    <m/>
    <s v=""/>
    <s v=""/>
  </r>
  <r>
    <x v="7"/>
    <d v="2019-04-06T00:00:00"/>
    <s v="Zone 2 - Mile 30"/>
    <x v="333"/>
    <x v="159"/>
    <x v="202"/>
    <x v="1"/>
    <x v="15"/>
    <m/>
    <m/>
    <m/>
    <s v=""/>
    <s v=""/>
  </r>
  <r>
    <x v="7"/>
    <d v="2019-04-06T00:00:00"/>
    <s v="Zone 2 - Mile 30"/>
    <x v="437"/>
    <x v="309"/>
    <x v="249"/>
    <x v="4"/>
    <x v="15"/>
    <m/>
    <m/>
    <m/>
    <s v=""/>
    <s v=""/>
  </r>
  <r>
    <x v="7"/>
    <d v="2019-04-06T00:00:00"/>
    <s v="Zone 2 - Mile 30"/>
    <x v="359"/>
    <x v="265"/>
    <x v="183"/>
    <x v="7"/>
    <x v="15"/>
    <m/>
    <m/>
    <m/>
    <s v=""/>
    <s v=""/>
  </r>
  <r>
    <x v="7"/>
    <d v="2019-04-06T00:00:00"/>
    <s v="Zone 2 - Mile 30"/>
    <x v="298"/>
    <x v="231"/>
    <x v="183"/>
    <x v="7"/>
    <x v="12"/>
    <m/>
    <m/>
    <m/>
    <s v=""/>
    <s v=""/>
  </r>
  <r>
    <x v="7"/>
    <d v="2019-04-06T00:00:00"/>
    <s v="Zone 2 - Mile 30"/>
    <x v="237"/>
    <x v="91"/>
    <x v="18"/>
    <x v="1"/>
    <x v="12"/>
    <m/>
    <m/>
    <m/>
    <s v=""/>
    <s v=""/>
  </r>
  <r>
    <x v="7"/>
    <d v="2019-04-06T00:00:00"/>
    <s v="Zone 2 - Mile 30"/>
    <x v="438"/>
    <x v="310"/>
    <x v="250"/>
    <x v="8"/>
    <x v="12"/>
    <m/>
    <m/>
    <m/>
    <s v=""/>
    <s v=""/>
  </r>
  <r>
    <x v="7"/>
    <d v="2019-04-06T00:00:00"/>
    <s v="Zone 2 - Mile 30"/>
    <x v="172"/>
    <x v="150"/>
    <x v="116"/>
    <x v="5"/>
    <x v="8"/>
    <m/>
    <m/>
    <m/>
    <s v=""/>
    <s v=""/>
  </r>
  <r>
    <x v="7"/>
    <d v="2019-04-06T00:00:00"/>
    <s v="Zone 2 - Mile 30"/>
    <x v="235"/>
    <x v="31"/>
    <x v="18"/>
    <x v="8"/>
    <x v="12"/>
    <m/>
    <m/>
    <m/>
    <s v=""/>
    <s v=""/>
  </r>
  <r>
    <x v="7"/>
    <d v="2019-04-06T00:00:00"/>
    <s v="Zone 2 - Mile 30"/>
    <x v="358"/>
    <x v="264"/>
    <x v="154"/>
    <x v="2"/>
    <x v="15"/>
    <m/>
    <m/>
    <m/>
    <s v=""/>
    <s v=""/>
  </r>
  <r>
    <x v="7"/>
    <d v="2019-04-06T00:00:00"/>
    <s v="Zone 2 - Mile 30"/>
    <x v="121"/>
    <x v="7"/>
    <x v="51"/>
    <x v="5"/>
    <x v="7"/>
    <s v="Kob"/>
    <m/>
    <n v="45"/>
    <n v="0.9"/>
    <n v="0.9"/>
  </r>
  <r>
    <x v="7"/>
    <d v="2019-04-06T00:00:00"/>
    <s v="Zone 2 - Mile 30"/>
    <x v="119"/>
    <x v="107"/>
    <x v="78"/>
    <x v="1"/>
    <x v="3"/>
    <s v="Galjoen"/>
    <m/>
    <n v="31"/>
    <n v="0.5"/>
    <n v="0.5"/>
  </r>
  <r>
    <x v="7"/>
    <d v="2019-04-06T00:00:00"/>
    <s v="Zone 2 - Mile 30"/>
    <x v="216"/>
    <x v="181"/>
    <x v="144"/>
    <x v="1"/>
    <x v="10"/>
    <m/>
    <s v="Shark Spotted Gully"/>
    <n v="135"/>
    <n v="12.1"/>
    <n v="12.1"/>
  </r>
  <r>
    <x v="7"/>
    <d v="2019-04-06T00:00:00"/>
    <s v="Zone 2 - Mile 30"/>
    <x v="311"/>
    <x v="191"/>
    <x v="188"/>
    <x v="5"/>
    <x v="3"/>
    <s v="Galjoen"/>
    <m/>
    <n v="32"/>
    <n v="0.6"/>
    <n v="0.6"/>
  </r>
  <r>
    <x v="7"/>
    <d v="2019-04-06T00:00:00"/>
    <s v="Zone 2 - Mile 30"/>
    <x v="311"/>
    <x v="191"/>
    <x v="188"/>
    <x v="5"/>
    <x v="3"/>
    <s v="Galjoen"/>
    <m/>
    <n v="33"/>
    <n v="0.7"/>
    <n v="0.7"/>
  </r>
  <r>
    <x v="7"/>
    <d v="2019-04-06T00:00:00"/>
    <s v="Zone 2 - Mile 30"/>
    <x v="125"/>
    <x v="111"/>
    <x v="82"/>
    <x v="2"/>
    <x v="3"/>
    <m/>
    <m/>
    <m/>
    <s v=""/>
    <s v=""/>
  </r>
  <r>
    <x v="7"/>
    <d v="2019-04-06T00:00:00"/>
    <s v="Zone 2 - Mile 30"/>
    <x v="97"/>
    <x v="26"/>
    <x v="67"/>
    <x v="9"/>
    <x v="6"/>
    <m/>
    <m/>
    <m/>
    <s v=""/>
    <s v=""/>
  </r>
  <r>
    <x v="7"/>
    <d v="2019-04-06T00:00:00"/>
    <s v="Zone 2 - Mile 30"/>
    <x v="117"/>
    <x v="105"/>
    <x v="67"/>
    <x v="1"/>
    <x v="6"/>
    <m/>
    <m/>
    <m/>
    <s v=""/>
    <s v=""/>
  </r>
  <r>
    <x v="7"/>
    <d v="2019-04-06T00:00:00"/>
    <s v="Zone 2 - Mile 30"/>
    <x v="124"/>
    <x v="110"/>
    <x v="81"/>
    <x v="5"/>
    <x v="3"/>
    <m/>
    <m/>
    <m/>
    <s v=""/>
    <s v=""/>
  </r>
  <r>
    <x v="7"/>
    <d v="2019-04-06T00:00:00"/>
    <s v="Zone 2 - Mile 30"/>
    <x v="128"/>
    <x v="113"/>
    <x v="51"/>
    <x v="0"/>
    <x v="7"/>
    <m/>
    <m/>
    <m/>
    <s v=""/>
    <s v=""/>
  </r>
  <r>
    <x v="7"/>
    <d v="2019-04-06T00:00:00"/>
    <s v="Zone 2 - Mile 30"/>
    <x v="219"/>
    <x v="183"/>
    <x v="144"/>
    <x v="4"/>
    <x v="10"/>
    <m/>
    <m/>
    <m/>
    <s v=""/>
    <s v=""/>
  </r>
  <r>
    <x v="7"/>
    <d v="2019-04-06T00:00:00"/>
    <s v="Zone 2 - Mile 30"/>
    <x v="126"/>
    <x v="32"/>
    <x v="83"/>
    <x v="5"/>
    <x v="3"/>
    <m/>
    <m/>
    <m/>
    <s v=""/>
    <s v=""/>
  </r>
  <r>
    <x v="7"/>
    <d v="2019-04-06T00:00:00"/>
    <s v="Zone 2 - Mile 30"/>
    <x v="138"/>
    <x v="123"/>
    <x v="92"/>
    <x v="3"/>
    <x v="3"/>
    <m/>
    <m/>
    <m/>
    <s v=""/>
    <s v=""/>
  </r>
  <r>
    <x v="7"/>
    <d v="2019-04-06T00:00:00"/>
    <s v="Zone 2 - Mile 30"/>
    <x v="137"/>
    <x v="122"/>
    <x v="92"/>
    <x v="2"/>
    <x v="3"/>
    <m/>
    <m/>
    <m/>
    <s v=""/>
    <s v=""/>
  </r>
  <r>
    <x v="7"/>
    <d v="2019-04-06T00:00:00"/>
    <s v="Zone 2 - Mile 30"/>
    <x v="142"/>
    <x v="5"/>
    <x v="51"/>
    <x v="1"/>
    <x v="3"/>
    <m/>
    <m/>
    <m/>
    <s v=""/>
    <s v=""/>
  </r>
  <r>
    <x v="7"/>
    <d v="2019-04-06T00:00:00"/>
    <s v="Zone 2 - Mile 30"/>
    <x v="141"/>
    <x v="10"/>
    <x v="78"/>
    <x v="2"/>
    <x v="3"/>
    <m/>
    <m/>
    <m/>
    <s v=""/>
    <s v=""/>
  </r>
  <r>
    <x v="7"/>
    <d v="2019-04-06T00:00:00"/>
    <s v="Zone 2 - Mile 30"/>
    <x v="381"/>
    <x v="280"/>
    <x v="224"/>
    <x v="7"/>
    <x v="3"/>
    <m/>
    <m/>
    <m/>
    <s v=""/>
    <s v=""/>
  </r>
  <r>
    <x v="7"/>
    <d v="2019-04-06T00:00:00"/>
    <s v="Zone 2 - Mile 30"/>
    <x v="439"/>
    <x v="7"/>
    <x v="251"/>
    <x v="5"/>
    <x v="22"/>
    <m/>
    <m/>
    <m/>
    <s v=""/>
    <s v=""/>
  </r>
  <r>
    <x v="7"/>
    <d v="2019-04-06T00:00:00"/>
    <s v="Zone 2 - Mile 30"/>
    <x v="129"/>
    <x v="114"/>
    <x v="85"/>
    <x v="5"/>
    <x v="3"/>
    <m/>
    <m/>
    <m/>
    <s v=""/>
    <s v=""/>
  </r>
  <r>
    <x v="7"/>
    <d v="2019-04-06T00:00:00"/>
    <s v="Zone 2 - Mile 30"/>
    <x v="15"/>
    <x v="14"/>
    <x v="10"/>
    <x v="2"/>
    <x v="0"/>
    <m/>
    <s v="Catfish - Sea Black"/>
    <n v="40"/>
    <n v="1"/>
    <n v="1"/>
  </r>
  <r>
    <x v="7"/>
    <d v="2019-04-06T00:00:00"/>
    <s v="Zone 2 - Mile 30"/>
    <x v="13"/>
    <x v="12"/>
    <x v="8"/>
    <x v="2"/>
    <x v="0"/>
    <m/>
    <s v="Shark Spotted Gully"/>
    <n v="119"/>
    <n v="7.9"/>
    <n v="7.9"/>
  </r>
  <r>
    <x v="7"/>
    <d v="2019-04-06T00:00:00"/>
    <s v="Zone 2 - Mile 30"/>
    <x v="122"/>
    <x v="108"/>
    <x v="80"/>
    <x v="1"/>
    <x v="3"/>
    <m/>
    <s v="Shark Spotted Gully"/>
    <n v="88"/>
    <n v="2.8"/>
    <n v="2.8"/>
  </r>
  <r>
    <x v="7"/>
    <d v="2019-04-06T00:00:00"/>
    <s v="Zone 2 - Mile 30"/>
    <x v="130"/>
    <x v="115"/>
    <x v="86"/>
    <x v="5"/>
    <x v="3"/>
    <m/>
    <s v="Shark Spotted Gully"/>
    <n v="113"/>
    <n v="6.6"/>
    <n v="6.6"/>
  </r>
  <r>
    <x v="7"/>
    <d v="2019-04-06T00:00:00"/>
    <s v="Zone 2 - Mile 30"/>
    <x v="130"/>
    <x v="115"/>
    <x v="86"/>
    <x v="5"/>
    <x v="3"/>
    <m/>
    <s v="Shark Soupfin"/>
    <n v="78"/>
    <n v="6"/>
    <n v="6"/>
  </r>
  <r>
    <x v="7"/>
    <d v="2019-04-06T00:00:00"/>
    <s v="Zone 2 - Mile 30"/>
    <x v="6"/>
    <x v="6"/>
    <x v="4"/>
    <x v="2"/>
    <x v="0"/>
    <m/>
    <m/>
    <m/>
    <s v=""/>
    <s v=""/>
  </r>
  <r>
    <x v="7"/>
    <d v="2019-04-06T00:00:00"/>
    <s v="Zone 2 - Mile 30"/>
    <x v="18"/>
    <x v="17"/>
    <x v="4"/>
    <x v="7"/>
    <x v="0"/>
    <m/>
    <m/>
    <m/>
    <s v=""/>
    <s v=""/>
  </r>
  <r>
    <x v="7"/>
    <d v="2019-04-06T00:00:00"/>
    <s v="Zone 2 - Mile 30"/>
    <x v="440"/>
    <x v="311"/>
    <x v="163"/>
    <x v="2"/>
    <x v="18"/>
    <m/>
    <m/>
    <m/>
    <s v=""/>
    <s v=""/>
  </r>
  <r>
    <x v="7"/>
    <d v="2019-04-06T00:00:00"/>
    <s v="Zone 2 - Mile 30"/>
    <x v="16"/>
    <x v="15"/>
    <x v="11"/>
    <x v="8"/>
    <x v="0"/>
    <m/>
    <m/>
    <m/>
    <s v=""/>
    <s v=""/>
  </r>
  <r>
    <x v="7"/>
    <d v="2019-04-06T00:00:00"/>
    <s v="Zone 2 - Mile 30"/>
    <x v="409"/>
    <x v="100"/>
    <x v="183"/>
    <x v="5"/>
    <x v="0"/>
    <m/>
    <m/>
    <m/>
    <s v=""/>
    <s v=""/>
  </r>
  <r>
    <x v="7"/>
    <d v="2019-04-06T00:00:00"/>
    <s v="Zone 2 - Mile 30"/>
    <x v="263"/>
    <x v="207"/>
    <x v="169"/>
    <x v="5"/>
    <x v="0"/>
    <m/>
    <m/>
    <m/>
    <s v=""/>
    <s v=""/>
  </r>
  <r>
    <x v="7"/>
    <d v="2019-04-06T00:00:00"/>
    <s v="Zone 2 - Mile 30"/>
    <x v="12"/>
    <x v="7"/>
    <x v="7"/>
    <x v="2"/>
    <x v="0"/>
    <m/>
    <m/>
    <m/>
    <s v=""/>
    <s v=""/>
  </r>
  <r>
    <x v="7"/>
    <d v="2019-04-06T00:00:00"/>
    <s v="Zone 2 - Mile 30"/>
    <x v="10"/>
    <x v="10"/>
    <x v="6"/>
    <x v="2"/>
    <x v="0"/>
    <m/>
    <m/>
    <m/>
    <s v=""/>
    <s v=""/>
  </r>
  <r>
    <x v="7"/>
    <d v="2019-04-06T00:00:00"/>
    <s v="Zone 2 - Mile 30"/>
    <x v="11"/>
    <x v="11"/>
    <x v="6"/>
    <x v="7"/>
    <x v="0"/>
    <m/>
    <m/>
    <m/>
    <s v=""/>
    <s v=""/>
  </r>
  <r>
    <x v="7"/>
    <d v="2019-04-06T00:00:00"/>
    <s v="Zone 2 - Mile 30"/>
    <x v="20"/>
    <x v="19"/>
    <x v="8"/>
    <x v="5"/>
    <x v="0"/>
    <m/>
    <m/>
    <m/>
    <s v=""/>
    <s v=""/>
  </r>
  <r>
    <x v="7"/>
    <d v="2019-04-06T00:00:00"/>
    <s v="Zone 2 - Mile 30"/>
    <x v="14"/>
    <x v="13"/>
    <x v="9"/>
    <x v="8"/>
    <x v="0"/>
    <m/>
    <m/>
    <m/>
    <s v=""/>
    <s v=""/>
  </r>
  <r>
    <x v="7"/>
    <d v="2019-04-06T00:00:00"/>
    <s v="Zone 2 - Mile 30"/>
    <x v="147"/>
    <x v="129"/>
    <x v="98"/>
    <x v="1"/>
    <x v="7"/>
    <m/>
    <m/>
    <m/>
    <s v=""/>
    <s v=""/>
  </r>
  <r>
    <x v="7"/>
    <d v="2019-04-06T00:00:00"/>
    <s v="Zone 2 - Mile 30"/>
    <x v="7"/>
    <x v="7"/>
    <x v="5"/>
    <x v="5"/>
    <x v="0"/>
    <m/>
    <m/>
    <m/>
    <s v=""/>
    <s v=""/>
  </r>
  <r>
    <x v="7"/>
    <d v="2019-04-06T00:00:00"/>
    <s v="Zone 2 - Mile 30"/>
    <x v="9"/>
    <x v="9"/>
    <x v="2"/>
    <x v="1"/>
    <x v="0"/>
    <m/>
    <m/>
    <m/>
    <s v=""/>
    <s v=""/>
  </r>
  <r>
    <x v="7"/>
    <d v="2019-04-06T00:00:00"/>
    <s v="Zone 2 - Mile 30"/>
    <x v="4"/>
    <x v="4"/>
    <x v="2"/>
    <x v="4"/>
    <x v="0"/>
    <m/>
    <m/>
    <m/>
    <s v=""/>
    <s v=""/>
  </r>
  <r>
    <x v="7"/>
    <d v="2019-04-06T00:00:00"/>
    <s v="Zone 2 - Mile 30"/>
    <x v="178"/>
    <x v="121"/>
    <x v="120"/>
    <x v="5"/>
    <x v="8"/>
    <s v="Kob"/>
    <m/>
    <n v="46"/>
    <n v="1"/>
    <n v="1"/>
  </r>
  <r>
    <x v="7"/>
    <d v="2019-04-06T00:00:00"/>
    <s v="Zone 2 - Mile 30"/>
    <x v="178"/>
    <x v="121"/>
    <x v="120"/>
    <x v="5"/>
    <x v="8"/>
    <s v="Kob"/>
    <m/>
    <n v="44"/>
    <n v="0.9"/>
    <n v="0.9"/>
  </r>
  <r>
    <x v="7"/>
    <d v="2019-04-06T00:00:00"/>
    <s v="Zone 2 - Mile 30"/>
    <x v="169"/>
    <x v="147"/>
    <x v="113"/>
    <x v="1"/>
    <x v="8"/>
    <s v="Galjoen"/>
    <m/>
    <n v="30"/>
    <n v="0.5"/>
    <n v="0.5"/>
  </r>
  <r>
    <x v="7"/>
    <d v="2019-04-06T00:00:00"/>
    <s v="Zone 2 - Mile 30"/>
    <x v="169"/>
    <x v="147"/>
    <x v="113"/>
    <x v="1"/>
    <x v="8"/>
    <s v="Galjoen"/>
    <m/>
    <n v="32"/>
    <n v="0.6"/>
    <n v="0.6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3"/>
    <x v="267"/>
    <x v="216"/>
    <x v="5"/>
    <x v="20"/>
    <s v="Galjoen"/>
    <m/>
    <n v="33"/>
    <n v="0.7"/>
    <n v="0.7"/>
  </r>
  <r>
    <x v="7"/>
    <d v="2019-04-06T00:00:00"/>
    <s v="Zone 2 - Mile 30"/>
    <x v="165"/>
    <x v="143"/>
    <x v="97"/>
    <x v="1"/>
    <x v="8"/>
    <s v="Galjoen"/>
    <m/>
    <n v="34"/>
    <n v="0.7"/>
    <n v="0.7"/>
  </r>
  <r>
    <x v="7"/>
    <d v="2019-04-06T00:00:00"/>
    <s v="Zone 2 - Mile 30"/>
    <x v="165"/>
    <x v="143"/>
    <x v="97"/>
    <x v="1"/>
    <x v="8"/>
    <s v="Galjoen"/>
    <m/>
    <n v="30"/>
    <n v="0.5"/>
    <n v="0.5"/>
  </r>
  <r>
    <x v="7"/>
    <d v="2019-04-06T00:00:00"/>
    <s v="Zone 2 - Mile 30"/>
    <x v="382"/>
    <x v="281"/>
    <x v="225"/>
    <x v="5"/>
    <x v="8"/>
    <s v="Steenbras West Coast"/>
    <m/>
    <n v="44"/>
    <n v="1.8"/>
    <n v="1.8"/>
  </r>
  <r>
    <x v="7"/>
    <d v="2019-04-06T00:00:00"/>
    <s v="Zone 2 - Mile 30"/>
    <x v="166"/>
    <x v="144"/>
    <x v="7"/>
    <x v="1"/>
    <x v="8"/>
    <m/>
    <s v="Shark Spotted Gully"/>
    <n v="114"/>
    <n v="6.8"/>
    <n v="6.8"/>
  </r>
  <r>
    <x v="7"/>
    <d v="2019-04-06T00:00:00"/>
    <s v="Zone 2 - Mile 30"/>
    <x v="166"/>
    <x v="144"/>
    <x v="7"/>
    <x v="1"/>
    <x v="8"/>
    <m/>
    <s v="Catfish - Sea Black"/>
    <n v="42"/>
    <n v="1.1000000000000001"/>
    <n v="1.1000000000000001"/>
  </r>
  <r>
    <x v="7"/>
    <d v="2019-04-06T00:00:00"/>
    <s v="Zone 2 - Mile 30"/>
    <x v="392"/>
    <x v="285"/>
    <x v="105"/>
    <x v="0"/>
    <x v="8"/>
    <m/>
    <m/>
    <m/>
    <s v=""/>
    <s v=""/>
  </r>
  <r>
    <x v="7"/>
    <d v="2019-04-06T00:00:00"/>
    <s v="Zone 2 - Mile 30"/>
    <x v="393"/>
    <x v="60"/>
    <x v="105"/>
    <x v="5"/>
    <x v="8"/>
    <m/>
    <m/>
    <m/>
    <s v=""/>
    <s v=""/>
  </r>
  <r>
    <x v="7"/>
    <d v="2019-04-06T00:00:00"/>
    <s v="Zone 2 - Mile 30"/>
    <x v="360"/>
    <x v="9"/>
    <x v="215"/>
    <x v="5"/>
    <x v="20"/>
    <m/>
    <m/>
    <m/>
    <s v=""/>
    <s v=""/>
  </r>
  <r>
    <x v="7"/>
    <d v="2019-04-06T00:00:00"/>
    <s v="Zone 2 - Mile 30"/>
    <x v="364"/>
    <x v="268"/>
    <x v="12"/>
    <x v="1"/>
    <x v="20"/>
    <m/>
    <m/>
    <m/>
    <s v=""/>
    <s v=""/>
  </r>
  <r>
    <x v="7"/>
    <d v="2019-04-06T00:00:00"/>
    <s v="Zone 2 - Mile 30"/>
    <x v="174"/>
    <x v="151"/>
    <x v="73"/>
    <x v="5"/>
    <x v="8"/>
    <m/>
    <m/>
    <m/>
    <s v=""/>
    <s v=""/>
  </r>
  <r>
    <x v="7"/>
    <d v="2019-04-06T00:00:00"/>
    <s v="Zone 2 - Mile 30"/>
    <x v="164"/>
    <x v="73"/>
    <x v="12"/>
    <x v="5"/>
    <x v="8"/>
    <m/>
    <m/>
    <m/>
    <s v=""/>
    <s v=""/>
  </r>
  <r>
    <x v="7"/>
    <d v="2019-04-06T00:00:00"/>
    <s v="Zone 2 - Mile 30"/>
    <x v="181"/>
    <x v="156"/>
    <x v="73"/>
    <x v="0"/>
    <x v="8"/>
    <m/>
    <m/>
    <m/>
    <s v=""/>
    <s v=""/>
  </r>
  <r>
    <x v="7"/>
    <d v="2019-04-06T00:00:00"/>
    <s v="Zone 2 - Mile 30"/>
    <x v="285"/>
    <x v="221"/>
    <x v="119"/>
    <x v="2"/>
    <x v="8"/>
    <m/>
    <m/>
    <m/>
    <s v=""/>
    <s v=""/>
  </r>
  <r>
    <x v="7"/>
    <d v="2019-04-06T00:00:00"/>
    <s v="Zone 2 - Mile 30"/>
    <x v="179"/>
    <x v="154"/>
    <x v="120"/>
    <x v="0"/>
    <x v="8"/>
    <m/>
    <m/>
    <m/>
    <s v=""/>
    <s v=""/>
  </r>
  <r>
    <x v="7"/>
    <d v="2019-04-06T00:00:00"/>
    <s v="Zone 2 - Mile 30"/>
    <x v="177"/>
    <x v="46"/>
    <x v="119"/>
    <x v="1"/>
    <x v="8"/>
    <m/>
    <m/>
    <m/>
    <s v=""/>
    <s v=""/>
  </r>
  <r>
    <x v="7"/>
    <d v="2019-04-06T00:00:00"/>
    <s v="Zone 2 - Mile 30"/>
    <x v="167"/>
    <x v="145"/>
    <x v="111"/>
    <x v="1"/>
    <x v="8"/>
    <m/>
    <m/>
    <m/>
    <s v=""/>
    <s v=""/>
  </r>
  <r>
    <x v="7"/>
    <d v="2019-04-06T00:00:00"/>
    <s v="Zone 2 - Mile 30"/>
    <x v="391"/>
    <x v="7"/>
    <x v="229"/>
    <x v="5"/>
    <x v="20"/>
    <m/>
    <m/>
    <m/>
    <s v=""/>
    <s v=""/>
  </r>
  <r>
    <x v="7"/>
    <d v="2019-04-06T00:00:00"/>
    <s v="Zone 2 - Mile 30"/>
    <x v="175"/>
    <x v="152"/>
    <x v="118"/>
    <x v="8"/>
    <x v="8"/>
    <m/>
    <m/>
    <m/>
    <s v=""/>
    <s v=""/>
  </r>
  <r>
    <x v="7"/>
    <d v="2019-04-06T00:00:00"/>
    <s v="Zone 2 - Mile 30"/>
    <x v="30"/>
    <x v="27"/>
    <x v="20"/>
    <x v="5"/>
    <x v="1"/>
    <s v="Galjoen"/>
    <m/>
    <n v="30"/>
    <n v="0.5"/>
    <n v="0.5"/>
  </r>
  <r>
    <x v="7"/>
    <d v="2019-04-06T00:00:00"/>
    <s v="Zone 2 - Mile 30"/>
    <x v="281"/>
    <x v="217"/>
    <x v="147"/>
    <x v="3"/>
    <x v="1"/>
    <s v="Blacktail"/>
    <m/>
    <n v="35"/>
    <n v="1.3"/>
    <n v="1.3"/>
  </r>
  <r>
    <x v="7"/>
    <d v="2019-04-06T00:00:00"/>
    <s v="Zone 2 - Mile 30"/>
    <x v="35"/>
    <x v="32"/>
    <x v="19"/>
    <x v="5"/>
    <x v="1"/>
    <s v="Galjoen"/>
    <m/>
    <n v="34"/>
    <n v="0.7"/>
    <n v="0.7"/>
  </r>
  <r>
    <x v="7"/>
    <d v="2019-04-06T00:00:00"/>
    <s v="Zone 2 - Mile 30"/>
    <x v="34"/>
    <x v="31"/>
    <x v="19"/>
    <x v="7"/>
    <x v="1"/>
    <s v="Galjoen"/>
    <m/>
    <n v="30"/>
    <n v="0.5"/>
    <n v="0.5"/>
  </r>
  <r>
    <x v="7"/>
    <d v="2019-04-06T00:00:00"/>
    <s v="Zone 2 - Mile 30"/>
    <x v="27"/>
    <x v="24"/>
    <x v="18"/>
    <x v="1"/>
    <x v="1"/>
    <m/>
    <s v="Shark Soupfin"/>
    <n v="104"/>
    <n v="11.7"/>
    <n v="11.7"/>
  </r>
  <r>
    <x v="7"/>
    <d v="2019-04-06T00:00:00"/>
    <s v="Zone 2 - Mile 30"/>
    <x v="27"/>
    <x v="24"/>
    <x v="18"/>
    <x v="1"/>
    <x v="1"/>
    <m/>
    <s v="Shark Soupfin"/>
    <n v="80"/>
    <n v="6.4"/>
    <n v="6.4"/>
  </r>
  <r>
    <x v="7"/>
    <d v="2019-04-06T00:00:00"/>
    <s v="Zone 2 - Mile 30"/>
    <x v="23"/>
    <x v="22"/>
    <x v="15"/>
    <x v="9"/>
    <x v="1"/>
    <m/>
    <s v="Shark Spotted Gully"/>
    <n v="97"/>
    <n v="3.9"/>
    <n v="3.9"/>
  </r>
  <r>
    <x v="7"/>
    <d v="2019-04-06T00:00:00"/>
    <s v="Zone 2 - Mile 30"/>
    <x v="32"/>
    <x v="29"/>
    <x v="21"/>
    <x v="2"/>
    <x v="1"/>
    <m/>
    <s v="Shark Spotted Gully"/>
    <n v="156"/>
    <n v="19.899999999999999"/>
    <n v="19.899999999999999"/>
  </r>
  <r>
    <x v="7"/>
    <d v="2019-04-06T00:00:00"/>
    <s v="Zone 2 - Mile 30"/>
    <x v="31"/>
    <x v="28"/>
    <x v="21"/>
    <x v="10"/>
    <x v="1"/>
    <m/>
    <s v="Shark Soupfin"/>
    <n v="68"/>
    <n v="4.4000000000000004"/>
    <n v="4.4000000000000004"/>
  </r>
  <r>
    <x v="7"/>
    <d v="2019-04-06T00:00:00"/>
    <s v="Zone 2 - Mile 30"/>
    <x v="384"/>
    <x v="282"/>
    <x v="16"/>
    <x v="1"/>
    <x v="1"/>
    <m/>
    <s v="Shark Spotted Gully"/>
    <n v="123"/>
    <n v="8.8000000000000007"/>
    <n v="8.8000000000000007"/>
  </r>
  <r>
    <x v="7"/>
    <d v="2019-04-06T00:00:00"/>
    <s v="Zone 2 - Mile 30"/>
    <x v="24"/>
    <x v="9"/>
    <x v="16"/>
    <x v="2"/>
    <x v="1"/>
    <m/>
    <m/>
    <m/>
    <s v=""/>
    <s v=""/>
  </r>
  <r>
    <x v="7"/>
    <d v="2019-04-06T00:00:00"/>
    <s v="Zone 2 - Mile 30"/>
    <x v="29"/>
    <x v="26"/>
    <x v="19"/>
    <x v="9"/>
    <x v="1"/>
    <m/>
    <m/>
    <m/>
    <s v=""/>
    <s v=""/>
  </r>
  <r>
    <x v="7"/>
    <d v="2019-04-06T00:00:00"/>
    <s v="Zone 2 - Mile 30"/>
    <x v="414"/>
    <x v="297"/>
    <x v="240"/>
    <x v="3"/>
    <x v="1"/>
    <m/>
    <m/>
    <m/>
    <s v=""/>
    <s v=""/>
  </r>
  <r>
    <x v="7"/>
    <d v="2019-04-06T00:00:00"/>
    <s v="Zone 2 - Mile 30"/>
    <x v="441"/>
    <x v="312"/>
    <x v="240"/>
    <x v="2"/>
    <x v="1"/>
    <m/>
    <m/>
    <m/>
    <s v=""/>
    <s v=""/>
  </r>
  <r>
    <x v="7"/>
    <d v="2019-04-06T00:00:00"/>
    <s v="Zone 2 - Mile 30"/>
    <x v="279"/>
    <x v="121"/>
    <x v="15"/>
    <x v="5"/>
    <x v="1"/>
    <m/>
    <m/>
    <m/>
    <s v=""/>
    <s v=""/>
  </r>
  <r>
    <x v="7"/>
    <d v="2019-04-06T00:00:00"/>
    <s v="Zone 2 - Mile 30"/>
    <x v="22"/>
    <x v="21"/>
    <x v="14"/>
    <x v="9"/>
    <x v="1"/>
    <m/>
    <m/>
    <m/>
    <s v=""/>
    <s v=""/>
  </r>
  <r>
    <x v="7"/>
    <d v="2019-04-06T00:00:00"/>
    <s v="Zone 2 - Mile 30"/>
    <x v="28"/>
    <x v="25"/>
    <x v="18"/>
    <x v="2"/>
    <x v="1"/>
    <m/>
    <m/>
    <m/>
    <s v=""/>
    <s v=""/>
  </r>
  <r>
    <x v="7"/>
    <d v="2019-04-06T00:00:00"/>
    <s v="Zone 2 - Mile 30"/>
    <x v="418"/>
    <x v="14"/>
    <x v="35"/>
    <x v="1"/>
    <x v="26"/>
    <m/>
    <m/>
    <m/>
    <s v=""/>
    <s v=""/>
  </r>
  <r>
    <x v="7"/>
    <d v="2019-04-06T00:00:00"/>
    <s v="Zone 2 - Mile 30"/>
    <x v="416"/>
    <x v="299"/>
    <x v="35"/>
    <x v="2"/>
    <x v="26"/>
    <m/>
    <m/>
    <m/>
    <s v=""/>
    <s v=""/>
  </r>
  <r>
    <x v="7"/>
    <d v="2019-04-06T00:00:00"/>
    <s v="Zone 2 - Mile 30"/>
    <x v="282"/>
    <x v="218"/>
    <x v="147"/>
    <x v="2"/>
    <x v="1"/>
    <m/>
    <m/>
    <m/>
    <s v=""/>
    <s v=""/>
  </r>
  <r>
    <x v="7"/>
    <d v="2019-04-06T00:00:00"/>
    <s v="Zone 2 - Mile 30"/>
    <x v="211"/>
    <x v="177"/>
    <x v="139"/>
    <x v="8"/>
    <x v="10"/>
    <s v="Galjoen"/>
    <m/>
    <n v="30"/>
    <n v="0.5"/>
    <n v="0.5"/>
  </r>
  <r>
    <x v="7"/>
    <d v="2019-04-06T00:00:00"/>
    <s v="Zone 2 - Mile 30"/>
    <x v="217"/>
    <x v="10"/>
    <x v="72"/>
    <x v="8"/>
    <x v="10"/>
    <s v="Galjoen"/>
    <m/>
    <n v="33"/>
    <n v="0.7"/>
    <n v="0.7"/>
  </r>
  <r>
    <x v="7"/>
    <d v="2019-04-06T00:00:00"/>
    <s v="Zone 2 - Mile 30"/>
    <x v="217"/>
    <x v="10"/>
    <x v="72"/>
    <x v="8"/>
    <x v="10"/>
    <s v="Galjoen"/>
    <m/>
    <n v="34"/>
    <n v="0.7"/>
    <n v="0.7"/>
  </r>
  <r>
    <x v="7"/>
    <d v="2019-04-06T00:00:00"/>
    <s v="Zone 2 - Mile 30"/>
    <x v="399"/>
    <x v="87"/>
    <x v="233"/>
    <x v="1"/>
    <x v="23"/>
    <m/>
    <s v="Shark Spotted Gully"/>
    <n v="110"/>
    <n v="6"/>
    <n v="6"/>
  </r>
  <r>
    <x v="7"/>
    <d v="2019-04-06T00:00:00"/>
    <s v="Zone 2 - Mile 30"/>
    <x v="210"/>
    <x v="9"/>
    <x v="50"/>
    <x v="1"/>
    <x v="10"/>
    <s v="Galjoen"/>
    <m/>
    <n v="35"/>
    <n v="0.8"/>
    <n v="0.8"/>
  </r>
  <r>
    <x v="7"/>
    <d v="2019-04-06T00:00:00"/>
    <s v="Zone 2 - Mile 30"/>
    <x v="210"/>
    <x v="9"/>
    <x v="50"/>
    <x v="1"/>
    <x v="10"/>
    <s v="Galjoen"/>
    <m/>
    <n v="32"/>
    <n v="0.6"/>
    <n v="0.6"/>
  </r>
  <r>
    <x v="7"/>
    <d v="2019-04-06T00:00:00"/>
    <s v="Zone 2 - Mile 30"/>
    <x v="270"/>
    <x v="211"/>
    <x v="12"/>
    <x v="5"/>
    <x v="10"/>
    <m/>
    <m/>
    <m/>
    <s v=""/>
    <s v=""/>
  </r>
  <r>
    <x v="7"/>
    <d v="2019-04-06T00:00:00"/>
    <s v="Zone 2 - Mile 30"/>
    <x v="218"/>
    <x v="182"/>
    <x v="72"/>
    <x v="1"/>
    <x v="10"/>
    <m/>
    <m/>
    <m/>
    <s v=""/>
    <s v=""/>
  </r>
  <r>
    <x v="7"/>
    <d v="2019-04-06T00:00:00"/>
    <s v="Zone 2 - Mile 30"/>
    <x v="397"/>
    <x v="208"/>
    <x v="72"/>
    <x v="1"/>
    <x v="23"/>
    <m/>
    <m/>
    <m/>
    <s v=""/>
    <s v=""/>
  </r>
  <r>
    <x v="7"/>
    <d v="2019-04-06T00:00:00"/>
    <s v="Zone 2 - Mile 30"/>
    <x v="209"/>
    <x v="176"/>
    <x v="40"/>
    <x v="7"/>
    <x v="10"/>
    <m/>
    <m/>
    <m/>
    <s v=""/>
    <s v=""/>
  </r>
  <r>
    <x v="7"/>
    <d v="2019-04-06T00:00:00"/>
    <s v="Zone 2 - Mile 30"/>
    <x v="338"/>
    <x v="253"/>
    <x v="206"/>
    <x v="2"/>
    <x v="10"/>
    <m/>
    <m/>
    <m/>
    <s v=""/>
    <s v=""/>
  </r>
  <r>
    <x v="7"/>
    <d v="2019-04-06T00:00:00"/>
    <s v="Zone 2 - Mile 30"/>
    <x v="215"/>
    <x v="180"/>
    <x v="143"/>
    <x v="2"/>
    <x v="10"/>
    <m/>
    <m/>
    <m/>
    <s v=""/>
    <s v=""/>
  </r>
  <r>
    <x v="7"/>
    <d v="2019-04-06T00:00:00"/>
    <s v="Zone 2 - Mile 30"/>
    <x v="42"/>
    <x v="39"/>
    <x v="29"/>
    <x v="1"/>
    <x v="2"/>
    <s v="Galjoen"/>
    <m/>
    <n v="34"/>
    <n v="0.7"/>
    <n v="0.7"/>
  </r>
  <r>
    <x v="7"/>
    <d v="2019-04-06T00:00:00"/>
    <s v="Zone 2 - Mile 30"/>
    <x v="42"/>
    <x v="39"/>
    <x v="29"/>
    <x v="1"/>
    <x v="2"/>
    <s v="Galjoen"/>
    <m/>
    <n v="30"/>
    <n v="0.5"/>
    <n v="0.5"/>
  </r>
  <r>
    <x v="7"/>
    <d v="2019-04-06T00:00:00"/>
    <s v="Zone 2 - Mile 30"/>
    <x v="46"/>
    <x v="42"/>
    <x v="33"/>
    <x v="2"/>
    <x v="2"/>
    <s v="Galjoen"/>
    <m/>
    <n v="32"/>
    <n v="0.6"/>
    <n v="0.6"/>
  </r>
  <r>
    <x v="7"/>
    <d v="2019-04-06T00:00:00"/>
    <s v="Zone 2 - Mile 30"/>
    <x v="46"/>
    <x v="42"/>
    <x v="33"/>
    <x v="2"/>
    <x v="2"/>
    <m/>
    <s v="Ray Bull / Eagle"/>
    <n v="61"/>
    <n v="4.0999999999999996"/>
    <n v="4.0999999999999996"/>
  </r>
  <r>
    <x v="7"/>
    <d v="2019-04-06T00:00:00"/>
    <s v="Zone 2 - Mile 30"/>
    <x v="375"/>
    <x v="275"/>
    <x v="209"/>
    <x v="4"/>
    <x v="21"/>
    <s v="Galjoen"/>
    <m/>
    <n v="35"/>
    <n v="0.8"/>
    <n v="0.8"/>
  </r>
  <r>
    <x v="7"/>
    <d v="2019-04-06T00:00:00"/>
    <s v="Zone 2 - Mile 30"/>
    <x v="40"/>
    <x v="37"/>
    <x v="27"/>
    <x v="1"/>
    <x v="2"/>
    <s v="Galjoen"/>
    <m/>
    <n v="30"/>
    <n v="0.5"/>
    <n v="0.5"/>
  </r>
  <r>
    <x v="7"/>
    <d v="2019-04-06T00:00:00"/>
    <s v="Zone 2 - Mile 30"/>
    <x v="40"/>
    <x v="37"/>
    <x v="27"/>
    <x v="1"/>
    <x v="2"/>
    <s v="Galjoen"/>
    <m/>
    <n v="34"/>
    <n v="0.7"/>
    <n v="0.7"/>
  </r>
  <r>
    <x v="7"/>
    <d v="2019-04-06T00:00:00"/>
    <s v="Zone 2 - Mile 30"/>
    <x v="276"/>
    <x v="99"/>
    <x v="135"/>
    <x v="1"/>
    <x v="2"/>
    <s v="Galjoen"/>
    <m/>
    <n v="31"/>
    <n v="0.5"/>
    <n v="0.5"/>
  </r>
  <r>
    <x v="7"/>
    <d v="2019-04-06T00:00:00"/>
    <s v="Zone 2 - Mile 30"/>
    <x v="413"/>
    <x v="296"/>
    <x v="84"/>
    <x v="5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37"/>
    <x v="34"/>
    <x v="24"/>
    <x v="1"/>
    <x v="2"/>
    <m/>
    <s v="Shark Spotted Gully"/>
    <n v="153"/>
    <n v="18.600000000000001"/>
    <n v="18.600000000000001"/>
  </r>
  <r>
    <x v="7"/>
    <d v="2019-04-06T00:00:00"/>
    <s v="Zone 2 - Mile 30"/>
    <x v="38"/>
    <x v="35"/>
    <x v="25"/>
    <x v="1"/>
    <x v="2"/>
    <m/>
    <s v="Shark Spotted Gully"/>
    <n v="161"/>
    <n v="22.2"/>
    <n v="22.2"/>
  </r>
  <r>
    <x v="7"/>
    <d v="2019-04-06T00:00:00"/>
    <s v="Zone 2 - Mile 30"/>
    <x v="38"/>
    <x v="35"/>
    <x v="25"/>
    <x v="1"/>
    <x v="2"/>
    <m/>
    <s v="Shark Soupfin"/>
    <n v="72"/>
    <n v="5"/>
    <n v="5"/>
  </r>
  <r>
    <x v="7"/>
    <d v="2019-04-06T00:00:00"/>
    <s v="Zone 2 - Mile 30"/>
    <x v="45"/>
    <x v="41"/>
    <x v="32"/>
    <x v="1"/>
    <x v="2"/>
    <s v="Galjoen"/>
    <m/>
    <n v="32"/>
    <n v="0.6"/>
    <n v="0.6"/>
  </r>
  <r>
    <x v="7"/>
    <d v="2019-04-06T00:00:00"/>
    <s v="Zone 2 - Mile 30"/>
    <x v="36"/>
    <x v="33"/>
    <x v="23"/>
    <x v="1"/>
    <x v="2"/>
    <m/>
    <s v="Shark Spotted Gully"/>
    <n v="115"/>
    <n v="7"/>
    <n v="7"/>
  </r>
  <r>
    <x v="7"/>
    <d v="2019-04-06T00:00:00"/>
    <s v="Zone 2 - Mile 30"/>
    <x v="36"/>
    <x v="33"/>
    <x v="23"/>
    <x v="1"/>
    <x v="2"/>
    <m/>
    <s v="Shark Spotted Gully"/>
    <n v="107"/>
    <n v="5.5"/>
    <n v="5.5"/>
  </r>
  <r>
    <x v="7"/>
    <d v="2019-04-06T00:00:00"/>
    <s v="Zone 2 - Mile 30"/>
    <x v="49"/>
    <x v="45"/>
    <x v="36"/>
    <x v="1"/>
    <x v="2"/>
    <m/>
    <s v="Shark Spotted Gully"/>
    <n v="145"/>
    <n v="15.5"/>
    <n v="15.5"/>
  </r>
  <r>
    <x v="7"/>
    <d v="2019-04-06T00:00:00"/>
    <s v="Zone 2 - Mile 30"/>
    <x v="340"/>
    <x v="255"/>
    <x v="207"/>
    <x v="1"/>
    <x v="2"/>
    <m/>
    <s v="Shark Spotted Gully"/>
    <n v="119"/>
    <n v="7.9"/>
    <n v="7.9"/>
  </r>
  <r>
    <x v="7"/>
    <d v="2019-04-06T00:00:00"/>
    <s v="Zone 2 - Mile 30"/>
    <x v="345"/>
    <x v="258"/>
    <x v="209"/>
    <x v="2"/>
    <x v="2"/>
    <m/>
    <m/>
    <m/>
    <s v=""/>
    <s v=""/>
  </r>
  <r>
    <x v="7"/>
    <d v="2019-04-06T00:00:00"/>
    <s v="Zone 2 - Mile 30"/>
    <x v="50"/>
    <x v="46"/>
    <x v="35"/>
    <x v="1"/>
    <x v="2"/>
    <m/>
    <m/>
    <m/>
    <s v=""/>
    <s v=""/>
  </r>
  <r>
    <x v="7"/>
    <d v="2019-04-06T00:00:00"/>
    <s v="Zone 2 - Mile 30"/>
    <x v="39"/>
    <x v="36"/>
    <x v="26"/>
    <x v="1"/>
    <x v="2"/>
    <m/>
    <m/>
    <m/>
    <s v=""/>
    <s v=""/>
  </r>
  <r>
    <x v="7"/>
    <d v="2019-04-06T00:00:00"/>
    <s v="Zone 2 - Mile 30"/>
    <x v="47"/>
    <x v="43"/>
    <x v="34"/>
    <x v="1"/>
    <x v="2"/>
    <m/>
    <m/>
    <m/>
    <s v=""/>
    <s v=""/>
  </r>
  <r>
    <x v="7"/>
    <d v="2019-04-06T00:00:00"/>
    <s v="Zone 2 - Mile 30"/>
    <x v="145"/>
    <x v="127"/>
    <x v="96"/>
    <x v="1"/>
    <x v="7"/>
    <m/>
    <m/>
    <m/>
    <s v=""/>
    <s v=""/>
  </r>
  <r>
    <x v="7"/>
    <d v="2019-04-06T00:00:00"/>
    <s v="Zone 2 - Mile 30"/>
    <x v="412"/>
    <x v="122"/>
    <x v="53"/>
    <x v="1"/>
    <x v="21"/>
    <m/>
    <m/>
    <m/>
    <s v=""/>
    <s v=""/>
  </r>
  <r>
    <x v="7"/>
    <d v="2019-04-06T00:00:00"/>
    <s v="Zone 2 - Mile 30"/>
    <x v="82"/>
    <x v="74"/>
    <x v="30"/>
    <x v="1"/>
    <x v="5"/>
    <s v="Kob"/>
    <m/>
    <n v="54"/>
    <n v="1.6"/>
    <n v="1.6"/>
  </r>
  <r>
    <x v="7"/>
    <d v="2019-04-06T00:00:00"/>
    <s v="Zone 2 - Mile 30"/>
    <x v="82"/>
    <x v="74"/>
    <x v="30"/>
    <x v="1"/>
    <x v="5"/>
    <m/>
    <s v="Catfish - Sea Black"/>
    <n v="40"/>
    <n v="1"/>
    <n v="1"/>
  </r>
  <r>
    <x v="7"/>
    <d v="2019-04-06T00:00:00"/>
    <s v="Zone 2 - Mile 30"/>
    <x v="90"/>
    <x v="82"/>
    <x v="2"/>
    <x v="1"/>
    <x v="5"/>
    <s v="Galjoen"/>
    <m/>
    <n v="32"/>
    <n v="0.6"/>
    <n v="0.6"/>
  </r>
  <r>
    <x v="7"/>
    <d v="2019-04-06T00:00:00"/>
    <s v="Zone 2 - Mile 30"/>
    <x v="89"/>
    <x v="81"/>
    <x v="15"/>
    <x v="5"/>
    <x v="5"/>
    <m/>
    <m/>
    <m/>
    <s v=""/>
    <s v=""/>
  </r>
  <r>
    <x v="7"/>
    <d v="2019-04-06T00:00:00"/>
    <s v="Zone 2 - Mile 30"/>
    <x v="78"/>
    <x v="70"/>
    <x v="52"/>
    <x v="1"/>
    <x v="5"/>
    <m/>
    <m/>
    <m/>
    <s v=""/>
    <s v=""/>
  </r>
  <r>
    <x v="7"/>
    <d v="2019-04-06T00:00:00"/>
    <s v="Zone 2 - Mile 30"/>
    <x v="86"/>
    <x v="78"/>
    <x v="50"/>
    <x v="2"/>
    <x v="5"/>
    <m/>
    <m/>
    <m/>
    <s v=""/>
    <s v=""/>
  </r>
  <r>
    <x v="7"/>
    <d v="2019-04-06T00:00:00"/>
    <s v="Zone 2 - Mile 30"/>
    <x v="77"/>
    <x v="69"/>
    <x v="51"/>
    <x v="1"/>
    <x v="5"/>
    <m/>
    <m/>
    <m/>
    <s v=""/>
    <s v=""/>
  </r>
  <r>
    <x v="7"/>
    <d v="2019-04-06T00:00:00"/>
    <s v="Zone 2 - Mile 30"/>
    <x v="84"/>
    <x v="76"/>
    <x v="57"/>
    <x v="1"/>
    <x v="5"/>
    <m/>
    <m/>
    <m/>
    <s v=""/>
    <s v=""/>
  </r>
  <r>
    <x v="7"/>
    <d v="2019-04-06T00:00:00"/>
    <s v="Zone 2 - Mile 30"/>
    <x v="265"/>
    <x v="51"/>
    <x v="30"/>
    <x v="5"/>
    <x v="5"/>
    <m/>
    <m/>
    <m/>
    <s v=""/>
    <s v=""/>
  </r>
  <r>
    <x v="7"/>
    <d v="2019-04-06T00:00:00"/>
    <s v="Zone 2 - Mile 30"/>
    <x v="87"/>
    <x v="79"/>
    <x v="59"/>
    <x v="8"/>
    <x v="5"/>
    <m/>
    <m/>
    <m/>
    <s v=""/>
    <s v=""/>
  </r>
  <r>
    <x v="7"/>
    <d v="2019-04-06T00:00:00"/>
    <s v="Zone 2 - Mile 30"/>
    <x v="264"/>
    <x v="20"/>
    <x v="59"/>
    <x v="5"/>
    <x v="5"/>
    <m/>
    <m/>
    <m/>
    <s v=""/>
    <s v=""/>
  </r>
  <r>
    <x v="7"/>
    <d v="2019-04-06T00:00:00"/>
    <s v="Zone 2 - Mile 30"/>
    <x v="182"/>
    <x v="157"/>
    <x v="26"/>
    <x v="8"/>
    <x v="9"/>
    <s v="Kob"/>
    <m/>
    <n v="44"/>
    <n v="0.9"/>
    <n v="0.9"/>
  </r>
  <r>
    <x v="7"/>
    <d v="2019-04-06T00:00:00"/>
    <s v="Zone 2 - Mile 30"/>
    <x v="182"/>
    <x v="157"/>
    <x v="26"/>
    <x v="8"/>
    <x v="9"/>
    <m/>
    <s v="Guitarfish - Lesser"/>
    <n v="91"/>
    <n v="2.8"/>
    <n v="2.8"/>
  </r>
  <r>
    <x v="7"/>
    <d v="2019-04-06T00:00:00"/>
    <s v="Zone 2 - Mile 30"/>
    <x v="206"/>
    <x v="175"/>
    <x v="137"/>
    <x v="2"/>
    <x v="9"/>
    <m/>
    <s v="Shark Spotted Gully"/>
    <n v="131"/>
    <n v="10.9"/>
    <n v="10.9"/>
  </r>
  <r>
    <x v="7"/>
    <d v="2019-04-06T00:00:00"/>
    <s v="Zone 2 - Mile 30"/>
    <x v="187"/>
    <x v="161"/>
    <x v="122"/>
    <x v="7"/>
    <x v="9"/>
    <s v="Kob"/>
    <m/>
    <n v="47"/>
    <n v="1.1000000000000001"/>
    <n v="1.1000000000000001"/>
  </r>
  <r>
    <x v="7"/>
    <d v="2019-04-06T00:00:00"/>
    <s v="Zone 2 - Mile 30"/>
    <x v="442"/>
    <x v="313"/>
    <x v="137"/>
    <x v="7"/>
    <x v="9"/>
    <m/>
    <m/>
    <m/>
    <s v=""/>
    <s v=""/>
  </r>
  <r>
    <x v="7"/>
    <d v="2019-04-06T00:00:00"/>
    <s v="Zone 2 - Mile 30"/>
    <x v="183"/>
    <x v="121"/>
    <x v="72"/>
    <x v="8"/>
    <x v="9"/>
    <m/>
    <m/>
    <m/>
    <s v=""/>
    <s v=""/>
  </r>
  <r>
    <x v="7"/>
    <d v="2019-04-06T00:00:00"/>
    <s v="Zone 2 - Mile 30"/>
    <x v="199"/>
    <x v="169"/>
    <x v="132"/>
    <x v="1"/>
    <x v="9"/>
    <m/>
    <m/>
    <m/>
    <s v=""/>
    <s v=""/>
  </r>
  <r>
    <x v="7"/>
    <d v="2019-04-06T00:00:00"/>
    <s v="Zone 2 - Mile 30"/>
    <x v="198"/>
    <x v="19"/>
    <x v="132"/>
    <x v="8"/>
    <x v="9"/>
    <m/>
    <m/>
    <m/>
    <s v=""/>
    <s v=""/>
  </r>
  <r>
    <x v="7"/>
    <d v="2019-04-06T00:00:00"/>
    <s v="Zone 2 - Mile 30"/>
    <x v="1"/>
    <x v="1"/>
    <x v="0"/>
    <x v="1"/>
    <x v="0"/>
    <m/>
    <m/>
    <m/>
    <s v=""/>
    <s v=""/>
  </r>
  <r>
    <x v="7"/>
    <d v="2019-04-06T00:00:00"/>
    <s v="Zone 2 - Mile 30"/>
    <x v="203"/>
    <x v="172"/>
    <x v="59"/>
    <x v="1"/>
    <x v="9"/>
    <m/>
    <m/>
    <m/>
    <s v=""/>
    <s v=""/>
  </r>
  <r>
    <x v="7"/>
    <d v="2019-04-06T00:00:00"/>
    <s v="Zone 2 - Mile 30"/>
    <x v="194"/>
    <x v="166"/>
    <x v="128"/>
    <x v="5"/>
    <x v="9"/>
    <m/>
    <m/>
    <m/>
    <s v=""/>
    <s v=""/>
  </r>
  <r>
    <x v="7"/>
    <d v="2019-04-06T00:00:00"/>
    <s v="Zone 2 - Mile 30"/>
    <x v="372"/>
    <x v="70"/>
    <x v="105"/>
    <x v="2"/>
    <x v="9"/>
    <m/>
    <m/>
    <m/>
    <s v=""/>
    <s v=""/>
  </r>
  <r>
    <x v="7"/>
    <d v="2019-04-06T00:00:00"/>
    <s v="Zone 2 - Mile 30"/>
    <x v="197"/>
    <x v="168"/>
    <x v="131"/>
    <x v="1"/>
    <x v="9"/>
    <m/>
    <m/>
    <m/>
    <s v=""/>
    <s v=""/>
  </r>
  <r>
    <x v="7"/>
    <d v="2019-04-06T00:00:00"/>
    <s v="Zone 2 - Mile 30"/>
    <x v="184"/>
    <x v="158"/>
    <x v="105"/>
    <x v="1"/>
    <x v="9"/>
    <m/>
    <m/>
    <m/>
    <s v=""/>
    <s v=""/>
  </r>
  <r>
    <x v="7"/>
    <d v="2019-04-06T00:00:00"/>
    <s v="Zone 2 - Mile 30"/>
    <x v="98"/>
    <x v="87"/>
    <x v="35"/>
    <x v="5"/>
    <x v="6"/>
    <m/>
    <m/>
    <m/>
    <s v=""/>
    <s v=""/>
  </r>
  <r>
    <x v="7"/>
    <d v="2019-04-06T00:00:00"/>
    <s v="Zone 2 - Mile 30"/>
    <x v="107"/>
    <x v="96"/>
    <x v="65"/>
    <x v="7"/>
    <x v="6"/>
    <m/>
    <m/>
    <m/>
    <s v=""/>
    <s v=""/>
  </r>
  <r>
    <x v="7"/>
    <d v="2019-04-06T00:00:00"/>
    <s v="Zone 2 - Mile 30"/>
    <x v="116"/>
    <x v="104"/>
    <x v="76"/>
    <x v="8"/>
    <x v="6"/>
    <m/>
    <m/>
    <m/>
    <s v=""/>
    <s v=""/>
  </r>
  <r>
    <x v="7"/>
    <d v="2019-04-06T00:00:00"/>
    <s v="Zone 2 - Mile 30"/>
    <x v="113"/>
    <x v="101"/>
    <x v="63"/>
    <x v="5"/>
    <x v="6"/>
    <m/>
    <m/>
    <m/>
    <s v=""/>
    <s v=""/>
  </r>
  <r>
    <x v="7"/>
    <d v="2019-04-06T00:00:00"/>
    <s v="Zone 2 - Mile 30"/>
    <x v="377"/>
    <x v="277"/>
    <x v="63"/>
    <x v="7"/>
    <x v="6"/>
    <m/>
    <m/>
    <m/>
    <s v=""/>
    <s v=""/>
  </r>
  <r>
    <x v="7"/>
    <d v="2019-04-06T00:00:00"/>
    <s v="Zone 2 - Mile 30"/>
    <x v="106"/>
    <x v="95"/>
    <x v="71"/>
    <x v="9"/>
    <x v="6"/>
    <m/>
    <m/>
    <m/>
    <s v=""/>
    <s v=""/>
  </r>
  <r>
    <x v="7"/>
    <d v="2019-04-06T00:00:00"/>
    <s v="Zone 2 - Mile 30"/>
    <x v="115"/>
    <x v="103"/>
    <x v="75"/>
    <x v="1"/>
    <x v="6"/>
    <m/>
    <m/>
    <m/>
    <s v=""/>
    <s v=""/>
  </r>
  <r>
    <x v="7"/>
    <d v="2019-04-06T00:00:00"/>
    <s v="Zone 2 - Mile 30"/>
    <x v="111"/>
    <x v="99"/>
    <x v="50"/>
    <x v="1"/>
    <x v="6"/>
    <m/>
    <m/>
    <m/>
    <s v=""/>
    <s v=""/>
  </r>
  <r>
    <x v="7"/>
    <d v="2019-04-06T00:00:00"/>
    <s v="Zone 2 - Mile 30"/>
    <x v="110"/>
    <x v="70"/>
    <x v="73"/>
    <x v="1"/>
    <x v="6"/>
    <m/>
    <m/>
    <m/>
    <s v=""/>
    <s v=""/>
  </r>
  <r>
    <x v="7"/>
    <d v="2019-04-06T00:00:00"/>
    <s v="Zone 2 - Mile 30"/>
    <x v="112"/>
    <x v="100"/>
    <x v="74"/>
    <x v="8"/>
    <x v="6"/>
    <m/>
    <m/>
    <m/>
    <s v=""/>
    <s v=""/>
  </r>
  <r>
    <x v="7"/>
    <d v="2019-04-06T00:00:00"/>
    <s v="Zone 2 - Mile 30"/>
    <x v="100"/>
    <x v="89"/>
    <x v="10"/>
    <x v="0"/>
    <x v="6"/>
    <m/>
    <m/>
    <m/>
    <s v=""/>
    <s v=""/>
  </r>
  <r>
    <x v="7"/>
    <d v="2019-04-06T00:00:00"/>
    <s v="Zone 2 - Mile 30"/>
    <x v="304"/>
    <x v="99"/>
    <x v="10"/>
    <x v="7"/>
    <x v="6"/>
    <m/>
    <s v="Guitarfish - Lesser"/>
    <n v="69"/>
    <n v="1.2"/>
    <n v="1.2"/>
  </r>
  <r>
    <x v="7"/>
    <d v="2019-04-06T00:00:00"/>
    <s v="Zone 2 - Mile 30"/>
    <x v="410"/>
    <x v="294"/>
    <x v="239"/>
    <x v="5"/>
    <x v="25"/>
    <m/>
    <s v="Guitarfish - Lesser"/>
    <n v="85"/>
    <n v="2.2000000000000002"/>
    <n v="2.2000000000000002"/>
  </r>
  <r>
    <x v="7"/>
    <d v="2019-04-06T00:00:00"/>
    <s v="Zone 2 - Mile 30"/>
    <x v="41"/>
    <x v="38"/>
    <x v="28"/>
    <x v="5"/>
    <x v="3"/>
    <m/>
    <s v="Shark Spotted Gully"/>
    <n v="88"/>
    <n v="2.8"/>
    <n v="2.8"/>
  </r>
  <r>
    <x v="7"/>
    <d v="2019-04-06T00:00:00"/>
    <s v="Zone 2 - Mile 30"/>
    <x v="104"/>
    <x v="93"/>
    <x v="53"/>
    <x v="5"/>
    <x v="6"/>
    <s v="Galjoen"/>
    <m/>
    <n v="30"/>
    <n v="0.5"/>
    <n v="0.5"/>
  </r>
  <r>
    <x v="7"/>
    <d v="2019-04-06T00:00:00"/>
    <s v="Zone 2 - Mile 30"/>
    <x v="303"/>
    <x v="27"/>
    <x v="30"/>
    <x v="5"/>
    <x v="6"/>
    <m/>
    <s v="Shark Spotted Gully"/>
    <n v="87"/>
    <n v="2.7"/>
    <n v="2.7"/>
  </r>
  <r>
    <x v="7"/>
    <d v="2019-04-06T00:00:00"/>
    <s v="Zone 2 - Mile 30"/>
    <x v="303"/>
    <x v="27"/>
    <x v="30"/>
    <x v="5"/>
    <x v="6"/>
    <m/>
    <s v="Shark Spotted Gully"/>
    <n v="147"/>
    <n v="16.2"/>
    <n v="16.2"/>
  </r>
  <r>
    <x v="7"/>
    <d v="2019-04-06T00:00:00"/>
    <s v="Zone 2 - Mile 30"/>
    <x v="306"/>
    <x v="236"/>
    <x v="44"/>
    <x v="2"/>
    <x v="6"/>
    <m/>
    <s v="Shark Spotted Gully"/>
    <n v="107"/>
    <n v="5.5"/>
    <n v="5.5"/>
  </r>
  <r>
    <x v="7"/>
    <d v="2019-04-06T00:00:00"/>
    <s v="Zone 2 - Mile 30"/>
    <x v="103"/>
    <x v="92"/>
    <x v="70"/>
    <x v="5"/>
    <x v="6"/>
    <m/>
    <s v="Shark Spotted Gully"/>
    <n v="157"/>
    <n v="20.399999999999999"/>
    <n v="20.399999999999999"/>
  </r>
  <r>
    <x v="7"/>
    <d v="2019-04-06T00:00:00"/>
    <s v="Zone 2 - Mile 30"/>
    <x v="103"/>
    <x v="92"/>
    <x v="70"/>
    <x v="5"/>
    <x v="6"/>
    <m/>
    <s v="Shark Spotted Gully"/>
    <n v="144"/>
    <n v="15.1"/>
    <n v="15.1"/>
  </r>
  <r>
    <x v="7"/>
    <d v="2019-04-06T00:00:00"/>
    <s v="Zone 2 - Mile 30"/>
    <x v="105"/>
    <x v="94"/>
    <x v="71"/>
    <x v="5"/>
    <x v="6"/>
    <m/>
    <s v="Shark Spotted Gully"/>
    <n v="102"/>
    <n v="4.5999999999999996"/>
    <n v="4.5999999999999996"/>
  </r>
  <r>
    <x v="7"/>
    <d v="2019-04-06T00:00:00"/>
    <s v="Zone 2 - Mile 30"/>
    <x v="105"/>
    <x v="94"/>
    <x v="71"/>
    <x v="5"/>
    <x v="6"/>
    <m/>
    <s v="Shark Spotted Gully"/>
    <n v="125"/>
    <n v="9.3000000000000007"/>
    <n v="9.3000000000000007"/>
  </r>
  <r>
    <x v="7"/>
    <d v="2019-04-06T00:00:00"/>
    <s v="Zone 2 - Mile 30"/>
    <x v="105"/>
    <x v="94"/>
    <x v="71"/>
    <x v="5"/>
    <x v="6"/>
    <m/>
    <s v="Shark Hound Smooth"/>
    <n v="75"/>
    <n v="1.3"/>
    <n v="1.3"/>
  </r>
  <r>
    <x v="7"/>
    <d v="2019-04-06T00:00:00"/>
    <s v="Zone 2 - Mile 30"/>
    <x v="102"/>
    <x v="91"/>
    <x v="69"/>
    <x v="1"/>
    <x v="6"/>
    <m/>
    <m/>
    <m/>
    <s v=""/>
    <s v=""/>
  </r>
  <r>
    <x v="8"/>
    <d v="2019-06-08T00:00:00"/>
    <s v="Zone 2 - Black Rock"/>
    <x v="277"/>
    <x v="214"/>
    <x v="175"/>
    <x v="5"/>
    <x v="1"/>
    <m/>
    <m/>
    <m/>
    <s v=""/>
    <s v=""/>
  </r>
  <r>
    <x v="8"/>
    <d v="2019-06-08T00:00:00"/>
    <s v="Zone 2 - Black Rock"/>
    <x v="416"/>
    <x v="299"/>
    <x v="35"/>
    <x v="2"/>
    <x v="26"/>
    <s v="Galjoen"/>
    <m/>
    <n v="31"/>
    <n v="0.5"/>
    <n v="0.5"/>
  </r>
  <r>
    <x v="8"/>
    <d v="2019-06-08T00:00:00"/>
    <s v="Zone 2 - Black Rock"/>
    <x v="35"/>
    <x v="32"/>
    <x v="19"/>
    <x v="5"/>
    <x v="1"/>
    <s v="Kob"/>
    <m/>
    <n v="71"/>
    <n v="3.7"/>
    <n v="3.7"/>
  </r>
  <r>
    <x v="8"/>
    <d v="2019-06-08T00:00:00"/>
    <s v="Zone 2 - Black Rock"/>
    <x v="35"/>
    <x v="32"/>
    <x v="19"/>
    <x v="5"/>
    <x v="1"/>
    <m/>
    <s v="Catfish - Sea Black"/>
    <n v="41"/>
    <n v="1.1000000000000001"/>
    <n v="1.1000000000000001"/>
  </r>
  <r>
    <x v="8"/>
    <d v="2019-06-08T00:00:00"/>
    <s v="Zone 2 - Black Rock"/>
    <x v="27"/>
    <x v="24"/>
    <x v="18"/>
    <x v="1"/>
    <x v="1"/>
    <s v="Kob"/>
    <m/>
    <n v="60"/>
    <n v="2.2000000000000002"/>
    <n v="2.2000000000000002"/>
  </r>
  <r>
    <x v="8"/>
    <d v="2019-06-08T00:00:00"/>
    <s v="Zone 2 - Black Rock"/>
    <x v="31"/>
    <x v="28"/>
    <x v="21"/>
    <x v="10"/>
    <x v="1"/>
    <s v="Kob"/>
    <m/>
    <n v="44"/>
    <n v="0.9"/>
    <n v="0.9"/>
  </r>
  <r>
    <x v="8"/>
    <d v="2019-06-08T00:00:00"/>
    <s v="Zone 2 - Black Rock"/>
    <x v="415"/>
    <x v="298"/>
    <x v="35"/>
    <x v="3"/>
    <x v="26"/>
    <s v="Kob"/>
    <m/>
    <n v="40"/>
    <n v="0.7"/>
    <n v="0.7"/>
  </r>
  <r>
    <x v="8"/>
    <d v="2019-06-08T00:00:00"/>
    <s v="Zone 2 - Black Rock"/>
    <x v="25"/>
    <x v="9"/>
    <x v="10"/>
    <x v="2"/>
    <x v="1"/>
    <m/>
    <m/>
    <m/>
    <s v=""/>
    <s v=""/>
  </r>
  <r>
    <x v="8"/>
    <d v="2019-06-08T00:00:00"/>
    <s v="Zone 2 - Black Rock"/>
    <x v="279"/>
    <x v="121"/>
    <x v="15"/>
    <x v="5"/>
    <x v="1"/>
    <m/>
    <m/>
    <m/>
    <s v=""/>
    <s v=""/>
  </r>
  <r>
    <x v="8"/>
    <d v="2019-06-08T00:00:00"/>
    <s v="Zone 2 - Black Rock"/>
    <x v="23"/>
    <x v="22"/>
    <x v="15"/>
    <x v="9"/>
    <x v="1"/>
    <m/>
    <m/>
    <m/>
    <s v=""/>
    <s v=""/>
  </r>
  <r>
    <x v="8"/>
    <d v="2019-06-08T00:00:00"/>
    <s v="Zone 2 - Black Rock"/>
    <x v="441"/>
    <x v="312"/>
    <x v="240"/>
    <x v="2"/>
    <x v="1"/>
    <m/>
    <m/>
    <m/>
    <s v=""/>
    <s v=""/>
  </r>
  <r>
    <x v="8"/>
    <d v="2019-06-08T00:00:00"/>
    <s v="Zone 2 - Black Rock"/>
    <x v="414"/>
    <x v="297"/>
    <x v="240"/>
    <x v="3"/>
    <x v="1"/>
    <m/>
    <m/>
    <m/>
    <s v=""/>
    <s v=""/>
  </r>
  <r>
    <x v="8"/>
    <d v="2019-06-08T00:00:00"/>
    <s v="Zone 2 - Black Rock"/>
    <x v="29"/>
    <x v="26"/>
    <x v="19"/>
    <x v="9"/>
    <x v="1"/>
    <m/>
    <m/>
    <m/>
    <s v=""/>
    <s v=""/>
  </r>
  <r>
    <x v="8"/>
    <d v="2019-06-08T00:00:00"/>
    <s v="Zone 2 - Black Rock"/>
    <x v="418"/>
    <x v="14"/>
    <x v="35"/>
    <x v="1"/>
    <x v="26"/>
    <m/>
    <m/>
    <m/>
    <s v=""/>
    <s v=""/>
  </r>
  <r>
    <x v="8"/>
    <d v="2019-06-08T00:00:00"/>
    <s v="Zone 2 - Black Rock"/>
    <x v="384"/>
    <x v="282"/>
    <x v="16"/>
    <x v="1"/>
    <x v="1"/>
    <m/>
    <m/>
    <m/>
    <s v=""/>
    <s v=""/>
  </r>
  <r>
    <x v="8"/>
    <d v="2019-06-08T00:00:00"/>
    <s v="Zone 2 - Black Rock"/>
    <x v="282"/>
    <x v="218"/>
    <x v="147"/>
    <x v="2"/>
    <x v="1"/>
    <m/>
    <m/>
    <m/>
    <s v=""/>
    <s v=""/>
  </r>
  <r>
    <x v="8"/>
    <d v="2019-06-08T00:00:00"/>
    <s v="Zone 2 - Black Rock"/>
    <x v="281"/>
    <x v="217"/>
    <x v="147"/>
    <x v="3"/>
    <x v="1"/>
    <m/>
    <m/>
    <m/>
    <s v=""/>
    <s v=""/>
  </r>
  <r>
    <x v="8"/>
    <d v="2019-06-08T00:00:00"/>
    <s v="Zone 2 - Black Rock"/>
    <x v="34"/>
    <x v="31"/>
    <x v="19"/>
    <x v="7"/>
    <x v="1"/>
    <m/>
    <m/>
    <m/>
    <s v=""/>
    <s v=""/>
  </r>
  <r>
    <x v="8"/>
    <d v="2019-06-08T00:00:00"/>
    <s v="Zone 2 - Black Rock"/>
    <x v="21"/>
    <x v="20"/>
    <x v="13"/>
    <x v="2"/>
    <x v="1"/>
    <m/>
    <m/>
    <m/>
    <s v=""/>
    <s v=""/>
  </r>
  <r>
    <x v="8"/>
    <d v="2019-06-08T00:00:00"/>
    <s v="Zone 2 - Black Rock"/>
    <x v="28"/>
    <x v="25"/>
    <x v="18"/>
    <x v="2"/>
    <x v="1"/>
    <m/>
    <m/>
    <m/>
    <s v=""/>
    <s v=""/>
  </r>
  <r>
    <x v="8"/>
    <d v="2019-06-08T00:00:00"/>
    <s v="Zone 2 - Black Rock"/>
    <x v="30"/>
    <x v="27"/>
    <x v="20"/>
    <x v="5"/>
    <x v="1"/>
    <m/>
    <m/>
    <m/>
    <s v=""/>
    <s v=""/>
  </r>
  <r>
    <x v="8"/>
    <d v="2019-06-08T00:00:00"/>
    <s v="Zone 2 - Black Rock"/>
    <x v="443"/>
    <x v="9"/>
    <x v="252"/>
    <x v="1"/>
    <x v="26"/>
    <m/>
    <m/>
    <m/>
    <s v=""/>
    <s v=""/>
  </r>
  <r>
    <x v="8"/>
    <d v="2019-06-08T00:00:00"/>
    <s v="Zone 2 - Black Rock"/>
    <x v="33"/>
    <x v="30"/>
    <x v="22"/>
    <x v="8"/>
    <x v="1"/>
    <m/>
    <m/>
    <m/>
    <s v=""/>
    <s v=""/>
  </r>
  <r>
    <x v="8"/>
    <d v="2019-06-08T00:00:00"/>
    <s v="Zone 2 - Black Rock"/>
    <x v="32"/>
    <x v="29"/>
    <x v="21"/>
    <x v="2"/>
    <x v="1"/>
    <m/>
    <m/>
    <m/>
    <s v=""/>
    <s v=""/>
  </r>
  <r>
    <x v="8"/>
    <d v="2019-06-08T00:00:00"/>
    <s v="Zone 2 - Black Rock"/>
    <x v="22"/>
    <x v="21"/>
    <x v="14"/>
    <x v="9"/>
    <x v="1"/>
    <m/>
    <m/>
    <m/>
    <s v=""/>
    <s v=""/>
  </r>
  <r>
    <x v="8"/>
    <d v="2019-06-08T00:00:00"/>
    <s v="Zone 2 - Black Rock"/>
    <x v="444"/>
    <x v="185"/>
    <x v="53"/>
    <x v="5"/>
    <x v="1"/>
    <m/>
    <m/>
    <m/>
    <s v=""/>
    <s v=""/>
  </r>
  <r>
    <x v="8"/>
    <d v="2019-06-08T00:00:00"/>
    <s v="Zone 2 - Black Rock"/>
    <x v="430"/>
    <x v="18"/>
    <x v="105"/>
    <x v="1"/>
    <x v="12"/>
    <m/>
    <m/>
    <m/>
    <s v=""/>
    <s v="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3"/>
    <n v="0.7"/>
    <n v="0.7"/>
  </r>
  <r>
    <x v="8"/>
    <d v="2019-06-08T00:00:00"/>
    <s v="Zone 2 - Black Rock"/>
    <x v="246"/>
    <x v="77"/>
    <x v="158"/>
    <x v="5"/>
    <x v="12"/>
    <s v="Galjoen"/>
    <m/>
    <n v="32"/>
    <n v="0.6"/>
    <n v="0.6"/>
  </r>
  <r>
    <x v="8"/>
    <d v="2019-06-08T00:00:00"/>
    <s v="Zone 2 - Black Rock"/>
    <x v="237"/>
    <x v="91"/>
    <x v="18"/>
    <x v="1"/>
    <x v="12"/>
    <m/>
    <m/>
    <m/>
    <s v=""/>
    <s v=""/>
  </r>
  <r>
    <x v="8"/>
    <d v="2019-06-08T00:00:00"/>
    <s v="Zone 2 - Black Rock"/>
    <x v="358"/>
    <x v="264"/>
    <x v="154"/>
    <x v="2"/>
    <x v="15"/>
    <s v="Kob"/>
    <m/>
    <n v="41"/>
    <n v="0.7"/>
    <n v="0.7"/>
  </r>
  <r>
    <x v="8"/>
    <d v="2019-06-08T00:00:00"/>
    <s v="Zone 2 - Black Rock"/>
    <x v="445"/>
    <x v="314"/>
    <x v="154"/>
    <x v="7"/>
    <x v="15"/>
    <m/>
    <m/>
    <m/>
    <s v=""/>
    <s v=""/>
  </r>
  <r>
    <x v="8"/>
    <d v="2019-06-08T00:00:00"/>
    <s v="Zone 2 - Black Rock"/>
    <x v="239"/>
    <x v="193"/>
    <x v="91"/>
    <x v="1"/>
    <x v="12"/>
    <m/>
    <m/>
    <m/>
    <s v=""/>
    <s v=""/>
  </r>
  <r>
    <x v="8"/>
    <d v="2019-06-08T00:00:00"/>
    <s v="Zone 2 - Black Rock"/>
    <x v="240"/>
    <x v="49"/>
    <x v="59"/>
    <x v="5"/>
    <x v="12"/>
    <s v="Kob"/>
    <m/>
    <n v="59"/>
    <n v="2.1"/>
    <n v="2.1"/>
  </r>
  <r>
    <x v="8"/>
    <d v="2019-06-08T00:00:00"/>
    <s v="Zone 2 - Black Rock"/>
    <x v="240"/>
    <x v="49"/>
    <x v="59"/>
    <x v="5"/>
    <x v="12"/>
    <m/>
    <s v="Shark Spotted Gully"/>
    <n v="97"/>
    <n v="3.9"/>
    <n v="3.9"/>
  </r>
  <r>
    <x v="8"/>
    <d v="2019-06-08T00:00:00"/>
    <s v="Zone 2 - Black Rock"/>
    <x v="234"/>
    <x v="191"/>
    <x v="153"/>
    <x v="8"/>
    <x v="12"/>
    <m/>
    <s v="Shark Spotted Gully"/>
    <n v="98"/>
    <n v="4"/>
    <n v="4"/>
  </r>
  <r>
    <x v="8"/>
    <d v="2019-06-08T00:00:00"/>
    <s v="Zone 2 - Black Rock"/>
    <x v="429"/>
    <x v="269"/>
    <x v="246"/>
    <x v="1"/>
    <x v="15"/>
    <m/>
    <m/>
    <m/>
    <s v=""/>
    <s v=""/>
  </r>
  <r>
    <x v="8"/>
    <d v="2019-06-08T00:00:00"/>
    <s v="Zone 2 - Black Rock"/>
    <x v="247"/>
    <x v="197"/>
    <x v="158"/>
    <x v="0"/>
    <x v="12"/>
    <s v="Galjoen"/>
    <m/>
    <n v="33"/>
    <n v="0.7"/>
    <n v="0.7"/>
  </r>
  <r>
    <x v="8"/>
    <d v="2019-06-08T00:00:00"/>
    <s v="Zone 2 - Black Rock"/>
    <x v="211"/>
    <x v="177"/>
    <x v="139"/>
    <x v="8"/>
    <x v="10"/>
    <s v="Galjoen"/>
    <m/>
    <n v="35"/>
    <n v="0.8"/>
    <n v="0.8"/>
  </r>
  <r>
    <x v="8"/>
    <d v="2019-06-08T00:00:00"/>
    <s v="Zone 2 - Black Rock"/>
    <x v="217"/>
    <x v="10"/>
    <x v="72"/>
    <x v="8"/>
    <x v="10"/>
    <s v="Kob"/>
    <m/>
    <n v="70"/>
    <n v="3.6"/>
    <n v="3.6"/>
  </r>
  <r>
    <x v="8"/>
    <d v="2019-06-08T00:00:00"/>
    <s v="Zone 2 - Black Rock"/>
    <x v="217"/>
    <x v="10"/>
    <x v="72"/>
    <x v="8"/>
    <x v="10"/>
    <s v="Kob"/>
    <m/>
    <n v="54"/>
    <n v="1.6"/>
    <n v="1.6"/>
  </r>
  <r>
    <x v="8"/>
    <d v="2019-06-08T00:00:00"/>
    <s v="Zone 2 - Black Rock"/>
    <x v="216"/>
    <x v="181"/>
    <x v="144"/>
    <x v="1"/>
    <x v="10"/>
    <s v="Galjoen"/>
    <m/>
    <n v="38"/>
    <n v="1"/>
    <n v="1"/>
  </r>
  <r>
    <x v="8"/>
    <d v="2019-06-08T00:00:00"/>
    <s v="Zone 2 - Black Rock"/>
    <x v="218"/>
    <x v="182"/>
    <x v="72"/>
    <x v="1"/>
    <x v="10"/>
    <m/>
    <m/>
    <m/>
    <s v=""/>
    <s v=""/>
  </r>
  <r>
    <x v="8"/>
    <d v="2019-06-08T00:00:00"/>
    <s v="Zone 2 - Black Rock"/>
    <x v="215"/>
    <x v="180"/>
    <x v="143"/>
    <x v="2"/>
    <x v="10"/>
    <m/>
    <m/>
    <m/>
    <s v=""/>
    <s v=""/>
  </r>
  <r>
    <x v="8"/>
    <d v="2019-06-08T00:00:00"/>
    <s v="Zone 2 - Black Rock"/>
    <x v="397"/>
    <x v="208"/>
    <x v="72"/>
    <x v="1"/>
    <x v="23"/>
    <m/>
    <m/>
    <m/>
    <s v=""/>
    <s v=""/>
  </r>
  <r>
    <x v="8"/>
    <d v="2019-06-08T00:00:00"/>
    <s v="Zone 2 - Black Rock"/>
    <x v="210"/>
    <x v="9"/>
    <x v="50"/>
    <x v="1"/>
    <x v="10"/>
    <m/>
    <m/>
    <m/>
    <s v=""/>
    <s v=""/>
  </r>
  <r>
    <x v="8"/>
    <d v="2019-06-08T00:00:00"/>
    <s v="Zone 2 - Black Rock"/>
    <x v="348"/>
    <x v="259"/>
    <x v="59"/>
    <x v="5"/>
    <x v="10"/>
    <m/>
    <m/>
    <m/>
    <s v=""/>
    <s v=""/>
  </r>
  <r>
    <x v="8"/>
    <d v="2019-06-08T00:00:00"/>
    <s v="Zone 2 - Black Rock"/>
    <x v="209"/>
    <x v="176"/>
    <x v="40"/>
    <x v="7"/>
    <x v="10"/>
    <m/>
    <m/>
    <m/>
    <s v=""/>
    <s v=""/>
  </r>
  <r>
    <x v="8"/>
    <d v="2019-06-08T00:00:00"/>
    <s v="Zone 2 - Black Rock"/>
    <x v="9"/>
    <x v="9"/>
    <x v="2"/>
    <x v="1"/>
    <x v="0"/>
    <m/>
    <s v="Guitarfish - Lesser"/>
    <n v="71"/>
    <n v="1.3"/>
    <n v="1.3"/>
  </r>
  <r>
    <x v="8"/>
    <d v="2019-06-08T00:00:00"/>
    <s v="Zone 2 - Black Rock"/>
    <x v="20"/>
    <x v="19"/>
    <x v="8"/>
    <x v="5"/>
    <x v="0"/>
    <s v="Kob"/>
    <m/>
    <n v="95"/>
    <n v="9"/>
    <n v="9"/>
  </r>
  <r>
    <x v="8"/>
    <d v="2019-06-08T00:00:00"/>
    <s v="Zone 2 - Black Rock"/>
    <x v="20"/>
    <x v="19"/>
    <x v="8"/>
    <x v="5"/>
    <x v="0"/>
    <s v="Kob"/>
    <m/>
    <n v="73"/>
    <n v="4.0999999999999996"/>
    <n v="4.0999999999999996"/>
  </r>
  <r>
    <x v="8"/>
    <d v="2019-06-08T00:00:00"/>
    <s v="Zone 2 - Black Rock"/>
    <x v="13"/>
    <x v="12"/>
    <x v="8"/>
    <x v="2"/>
    <x v="0"/>
    <s v="Galjoen"/>
    <m/>
    <n v="32"/>
    <n v="0.6"/>
    <n v="0.6"/>
  </r>
  <r>
    <x v="8"/>
    <d v="2019-06-08T00:00:00"/>
    <s v="Zone 2 - Black Rock"/>
    <x v="13"/>
    <x v="12"/>
    <x v="8"/>
    <x v="2"/>
    <x v="0"/>
    <m/>
    <s v="Ray Blue (Female)"/>
    <n v="74"/>
    <n v="19.2"/>
    <n v="19.2"/>
  </r>
  <r>
    <x v="8"/>
    <d v="2019-06-08T00:00:00"/>
    <s v="Zone 2 - Black Rock"/>
    <x v="14"/>
    <x v="13"/>
    <x v="9"/>
    <x v="8"/>
    <x v="0"/>
    <s v="Galjoen"/>
    <m/>
    <m/>
    <s v=""/>
    <s v=""/>
  </r>
  <r>
    <x v="8"/>
    <d v="2019-06-08T00:00:00"/>
    <s v="Zone 2 - Black Rock"/>
    <x v="14"/>
    <x v="13"/>
    <x v="9"/>
    <x v="8"/>
    <x v="0"/>
    <m/>
    <s v="Shark Hound Smooth"/>
    <n v="111"/>
    <n v="5.3"/>
    <n v="5.3"/>
  </r>
  <r>
    <x v="8"/>
    <d v="2019-06-08T00:00:00"/>
    <s v="Zone 2 - Black Rock"/>
    <x v="15"/>
    <x v="14"/>
    <x v="10"/>
    <x v="2"/>
    <x v="0"/>
    <m/>
    <m/>
    <m/>
    <s v=""/>
    <s v=""/>
  </r>
  <r>
    <x v="8"/>
    <d v="2019-06-08T00:00:00"/>
    <s v="Zone 2 - Black Rock"/>
    <x v="10"/>
    <x v="10"/>
    <x v="6"/>
    <x v="2"/>
    <x v="0"/>
    <m/>
    <m/>
    <m/>
    <s v=""/>
    <s v=""/>
  </r>
  <r>
    <x v="8"/>
    <d v="2019-06-08T00:00:00"/>
    <s v="Zone 2 - Black Rock"/>
    <x v="11"/>
    <x v="11"/>
    <x v="6"/>
    <x v="7"/>
    <x v="0"/>
    <m/>
    <m/>
    <m/>
    <s v=""/>
    <s v=""/>
  </r>
  <r>
    <x v="8"/>
    <d v="2019-06-08T00:00:00"/>
    <s v="Zone 2 - Black Rock"/>
    <x v="409"/>
    <x v="100"/>
    <x v="183"/>
    <x v="5"/>
    <x v="0"/>
    <m/>
    <m/>
    <m/>
    <s v=""/>
    <s v=""/>
  </r>
  <r>
    <x v="8"/>
    <d v="2019-06-08T00:00:00"/>
    <s v="Zone 2 - Black Rock"/>
    <x v="16"/>
    <x v="15"/>
    <x v="11"/>
    <x v="8"/>
    <x v="0"/>
    <m/>
    <m/>
    <m/>
    <s v=""/>
    <s v=""/>
  </r>
  <r>
    <x v="8"/>
    <d v="2019-06-08T00:00:00"/>
    <s v="Zone 2 - Black Rock"/>
    <x v="4"/>
    <x v="4"/>
    <x v="2"/>
    <x v="4"/>
    <x v="0"/>
    <m/>
    <m/>
    <m/>
    <s v=""/>
    <s v=""/>
  </r>
  <r>
    <x v="8"/>
    <d v="2019-06-08T00:00:00"/>
    <s v="Zone 2 - Black Rock"/>
    <x v="12"/>
    <x v="7"/>
    <x v="7"/>
    <x v="2"/>
    <x v="0"/>
    <m/>
    <m/>
    <m/>
    <s v=""/>
    <s v=""/>
  </r>
  <r>
    <x v="8"/>
    <d v="2019-06-08T00:00:00"/>
    <s v="Zone 2 - Black Rock"/>
    <x v="18"/>
    <x v="17"/>
    <x v="4"/>
    <x v="7"/>
    <x v="0"/>
    <m/>
    <m/>
    <m/>
    <s v=""/>
    <s v=""/>
  </r>
  <r>
    <x v="8"/>
    <d v="2019-06-08T00:00:00"/>
    <s v="Zone 2 - Black Rock"/>
    <x v="6"/>
    <x v="6"/>
    <x v="4"/>
    <x v="2"/>
    <x v="0"/>
    <m/>
    <m/>
    <m/>
    <s v=""/>
    <s v=""/>
  </r>
  <r>
    <x v="8"/>
    <d v="2019-06-08T00:00:00"/>
    <s v="Zone 2 - Black Rock"/>
    <x v="111"/>
    <x v="99"/>
    <x v="50"/>
    <x v="1"/>
    <x v="6"/>
    <s v="Galjoen"/>
    <m/>
    <n v="30"/>
    <n v="0.5"/>
    <n v="0.5"/>
  </r>
  <r>
    <x v="8"/>
    <d v="2019-06-08T00:00:00"/>
    <s v="Zone 2 - Black Rock"/>
    <x v="116"/>
    <x v="104"/>
    <x v="76"/>
    <x v="8"/>
    <x v="6"/>
    <s v="Galjoen"/>
    <m/>
    <n v="31"/>
    <n v="0.5"/>
    <n v="0.5"/>
  </r>
  <r>
    <x v="8"/>
    <d v="2019-06-08T00:00:00"/>
    <s v="Zone 2 - Black Rock"/>
    <x v="116"/>
    <x v="104"/>
    <x v="76"/>
    <x v="8"/>
    <x v="6"/>
    <s v="Kob"/>
    <m/>
    <n v="71"/>
    <n v="3.7"/>
    <n v="3.7"/>
  </r>
  <r>
    <x v="8"/>
    <d v="2019-06-08T00:00:00"/>
    <s v="Zone 2 - Black Rock"/>
    <x v="105"/>
    <x v="94"/>
    <x v="71"/>
    <x v="5"/>
    <x v="6"/>
    <s v="Kob"/>
    <m/>
    <n v="43"/>
    <n v="0.8"/>
    <n v="0.8"/>
  </r>
  <r>
    <x v="8"/>
    <d v="2019-06-08T00:00:00"/>
    <s v="Zone 2 - Black Rock"/>
    <x v="107"/>
    <x v="96"/>
    <x v="65"/>
    <x v="7"/>
    <x v="6"/>
    <s v="Kob"/>
    <m/>
    <n v="77"/>
    <n v="4.8"/>
    <n v="4.8"/>
  </r>
  <r>
    <x v="8"/>
    <d v="2019-06-08T00:00:00"/>
    <s v="Zone 2 - Black Rock"/>
    <x v="104"/>
    <x v="93"/>
    <x v="53"/>
    <x v="5"/>
    <x v="6"/>
    <s v="Galjoen"/>
    <m/>
    <n v="31"/>
    <n v="0.5"/>
    <n v="0.5"/>
  </r>
  <r>
    <x v="8"/>
    <d v="2019-06-08T00:00:00"/>
    <s v="Zone 2 - Black Rock"/>
    <x v="104"/>
    <x v="93"/>
    <x v="53"/>
    <x v="5"/>
    <x v="6"/>
    <s v="Galjoen"/>
    <m/>
    <n v="32"/>
    <n v="0.6"/>
    <n v="0.6"/>
  </r>
  <r>
    <x v="8"/>
    <d v="2019-06-08T00:00:00"/>
    <s v="Zone 2 - Black Rock"/>
    <x v="349"/>
    <x v="260"/>
    <x v="210"/>
    <x v="8"/>
    <x v="6"/>
    <m/>
    <s v="Shark Spotted Gully"/>
    <n v="134"/>
    <n v="11.8"/>
    <n v="11.8"/>
  </r>
  <r>
    <x v="8"/>
    <d v="2019-06-08T00:00:00"/>
    <s v="Zone 2 - Black Rock"/>
    <x v="98"/>
    <x v="87"/>
    <x v="35"/>
    <x v="5"/>
    <x v="6"/>
    <s v="Kob"/>
    <m/>
    <n v="42"/>
    <n v="0.8"/>
    <n v="0.8"/>
  </r>
  <r>
    <x v="8"/>
    <d v="2019-06-08T00:00:00"/>
    <s v="Zone 2 - Black Rock"/>
    <x v="98"/>
    <x v="87"/>
    <x v="35"/>
    <x v="5"/>
    <x v="6"/>
    <s v="Galjoen"/>
    <m/>
    <n v="30"/>
    <n v="0.5"/>
    <n v="0.5"/>
  </r>
  <r>
    <x v="8"/>
    <d v="2019-06-08T00:00:00"/>
    <s v="Zone 2 - Black Rock"/>
    <x v="98"/>
    <x v="87"/>
    <x v="35"/>
    <x v="5"/>
    <x v="6"/>
    <s v="Galjoen"/>
    <m/>
    <n v="33"/>
    <n v="0.7"/>
    <n v="0.7"/>
  </r>
  <r>
    <x v="8"/>
    <d v="2019-06-08T00:00:00"/>
    <s v="Zone 2 - Black Rock"/>
    <x v="98"/>
    <x v="87"/>
    <x v="35"/>
    <x v="5"/>
    <x v="6"/>
    <m/>
    <s v="Shark Soupfin"/>
    <n v="68"/>
    <n v="4.4000000000000004"/>
    <n v="4.4000000000000004"/>
  </r>
  <r>
    <x v="8"/>
    <d v="2019-06-08T00:00:00"/>
    <s v="Zone 2 - Black Rock"/>
    <x v="108"/>
    <x v="97"/>
    <x v="65"/>
    <x v="2"/>
    <x v="6"/>
    <m/>
    <s v="Shark Spotted Gully"/>
    <n v="116"/>
    <n v="7.2"/>
    <n v="7.2"/>
  </r>
  <r>
    <x v="8"/>
    <d v="2019-06-08T00:00:00"/>
    <s v="Zone 2 - Black Rock"/>
    <x v="108"/>
    <x v="97"/>
    <x v="65"/>
    <x v="2"/>
    <x v="6"/>
    <s v="Kob"/>
    <m/>
    <n v="45"/>
    <n v="0.9"/>
    <n v="0.9"/>
  </r>
  <r>
    <x v="8"/>
    <d v="2019-06-08T00:00:00"/>
    <s v="Zone 2 - Black Rock"/>
    <x v="303"/>
    <x v="27"/>
    <x v="30"/>
    <x v="5"/>
    <x v="6"/>
    <m/>
    <s v="Shark Spotted Gully"/>
    <n v="128"/>
    <n v="10.1"/>
    <n v="10.1"/>
  </r>
  <r>
    <x v="8"/>
    <d v="2019-06-08T00:00:00"/>
    <s v="Zone 2 - Black Rock"/>
    <x v="303"/>
    <x v="27"/>
    <x v="30"/>
    <x v="5"/>
    <x v="6"/>
    <m/>
    <s v="Shark Spotted Gully"/>
    <n v="132"/>
    <n v="11.2"/>
    <n v="11.2"/>
  </r>
  <r>
    <x v="8"/>
    <d v="2019-06-08T00:00:00"/>
    <s v="Zone 2 - Black Rock"/>
    <x v="303"/>
    <x v="27"/>
    <x v="30"/>
    <x v="5"/>
    <x v="6"/>
    <m/>
    <s v="Shark Spotted Gully"/>
    <n v="148"/>
    <n v="16.600000000000001"/>
    <n v="16.600000000000001"/>
  </r>
  <r>
    <x v="8"/>
    <d v="2019-06-08T00:00:00"/>
    <s v="Zone 2 - Black Rock"/>
    <x v="103"/>
    <x v="92"/>
    <x v="70"/>
    <x v="5"/>
    <x v="6"/>
    <s v="Kob"/>
    <m/>
    <n v="53"/>
    <n v="1.5"/>
    <n v="1.5"/>
  </r>
  <r>
    <x v="8"/>
    <d v="2019-06-08T00:00:00"/>
    <s v="Zone 2 - Black Rock"/>
    <x v="103"/>
    <x v="92"/>
    <x v="70"/>
    <x v="5"/>
    <x v="6"/>
    <m/>
    <s v="Shark Cow / Sevengill"/>
    <n v="117"/>
    <n v="20.100000000000001"/>
    <n v="20.100000000000001"/>
  </r>
  <r>
    <x v="8"/>
    <d v="2019-06-08T00:00:00"/>
    <s v="Zone 2 - Black Rock"/>
    <x v="103"/>
    <x v="92"/>
    <x v="70"/>
    <x v="5"/>
    <x v="6"/>
    <m/>
    <s v="Shark Cow / Sevengill"/>
    <n v="106"/>
    <n v="14.5"/>
    <n v="14.5"/>
  </r>
  <r>
    <x v="8"/>
    <d v="2019-06-08T00:00:00"/>
    <s v="Zone 2 - Black Rock"/>
    <x v="100"/>
    <x v="89"/>
    <x v="10"/>
    <x v="0"/>
    <x v="6"/>
    <s v="Galjoen"/>
    <m/>
    <n v="30"/>
    <n v="0.5"/>
    <n v="0.5"/>
  </r>
  <r>
    <x v="8"/>
    <d v="2019-06-08T00:00:00"/>
    <s v="Zone 2 - Black Rock"/>
    <x v="100"/>
    <x v="89"/>
    <x v="10"/>
    <x v="0"/>
    <x v="6"/>
    <s v="Galjoen"/>
    <m/>
    <n v="35"/>
    <n v="0.8"/>
    <n v="0.8"/>
  </r>
  <r>
    <x v="8"/>
    <d v="2019-06-08T00:00:00"/>
    <s v="Zone 2 - Black Rock"/>
    <x v="376"/>
    <x v="276"/>
    <x v="45"/>
    <x v="1"/>
    <x v="6"/>
    <m/>
    <m/>
    <m/>
    <s v=""/>
    <s v=""/>
  </r>
  <r>
    <x v="8"/>
    <d v="2019-06-08T00:00:00"/>
    <s v="Zone 2 - Black Rock"/>
    <x v="106"/>
    <x v="95"/>
    <x v="71"/>
    <x v="9"/>
    <x v="6"/>
    <m/>
    <m/>
    <m/>
    <s v=""/>
    <s v=""/>
  </r>
  <r>
    <x v="8"/>
    <d v="2019-06-08T00:00:00"/>
    <s v="Zone 2 - Black Rock"/>
    <x v="112"/>
    <x v="100"/>
    <x v="74"/>
    <x v="8"/>
    <x v="6"/>
    <m/>
    <m/>
    <m/>
    <s v=""/>
    <s v=""/>
  </r>
  <r>
    <x v="8"/>
    <d v="2019-06-08T00:00:00"/>
    <s v="Zone 2 - Black Rock"/>
    <x v="94"/>
    <x v="58"/>
    <x v="64"/>
    <x v="2"/>
    <x v="6"/>
    <m/>
    <m/>
    <m/>
    <s v=""/>
    <s v=""/>
  </r>
  <r>
    <x v="8"/>
    <d v="2019-06-08T00:00:00"/>
    <s v="Zone 2 - Black Rock"/>
    <x v="377"/>
    <x v="277"/>
    <x v="63"/>
    <x v="7"/>
    <x v="6"/>
    <m/>
    <m/>
    <m/>
    <s v=""/>
    <s v=""/>
  </r>
  <r>
    <x v="8"/>
    <d v="2019-06-08T00:00:00"/>
    <s v="Zone 2 - Black Rock"/>
    <x v="113"/>
    <x v="101"/>
    <x v="63"/>
    <x v="5"/>
    <x v="6"/>
    <m/>
    <m/>
    <m/>
    <s v=""/>
    <s v=""/>
  </r>
  <r>
    <x v="8"/>
    <d v="2019-06-08T00:00:00"/>
    <s v="Zone 2 - Black Rock"/>
    <x v="110"/>
    <x v="70"/>
    <x v="73"/>
    <x v="1"/>
    <x v="6"/>
    <m/>
    <m/>
    <m/>
    <s v=""/>
    <s v=""/>
  </r>
  <r>
    <x v="8"/>
    <d v="2019-06-08T00:00:00"/>
    <s v="Zone 2 - Black Rock"/>
    <x v="115"/>
    <x v="103"/>
    <x v="75"/>
    <x v="1"/>
    <x v="6"/>
    <m/>
    <m/>
    <m/>
    <s v=""/>
    <s v=""/>
  </r>
  <r>
    <x v="8"/>
    <d v="2019-06-08T00:00:00"/>
    <s v="Zone 2 - Black Rock"/>
    <x v="306"/>
    <x v="236"/>
    <x v="44"/>
    <x v="2"/>
    <x v="6"/>
    <m/>
    <m/>
    <m/>
    <s v=""/>
    <s v="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Kob"/>
    <m/>
    <n v="40"/>
    <n v="0.7"/>
    <n v="0.7"/>
  </r>
  <r>
    <x v="8"/>
    <d v="2019-06-08T00:00:00"/>
    <s v="Zone 2 - Black Rock"/>
    <x v="220"/>
    <x v="7"/>
    <x v="145"/>
    <x v="1"/>
    <x v="11"/>
    <s v="Shad"/>
    <m/>
    <n v="66"/>
    <n v="3.8"/>
    <n v="3.8"/>
  </r>
  <r>
    <x v="8"/>
    <d v="2019-06-08T00:00:00"/>
    <s v="Zone 2 - Black Rock"/>
    <x v="224"/>
    <x v="185"/>
    <x v="50"/>
    <x v="1"/>
    <x v="11"/>
    <m/>
    <m/>
    <m/>
    <s v=""/>
    <s v=""/>
  </r>
  <r>
    <x v="8"/>
    <d v="2019-06-08T00:00:00"/>
    <s v="Zone 2 - Black Rock"/>
    <x v="229"/>
    <x v="189"/>
    <x v="30"/>
    <x v="1"/>
    <x v="11"/>
    <m/>
    <m/>
    <m/>
    <s v=""/>
    <s v=""/>
  </r>
  <r>
    <x v="8"/>
    <d v="2019-06-08T00:00:00"/>
    <s v="Zone 2 - Black Rock"/>
    <x v="446"/>
    <x v="315"/>
    <x v="44"/>
    <x v="1"/>
    <x v="28"/>
    <m/>
    <m/>
    <m/>
    <s v=""/>
    <s v=""/>
  </r>
  <r>
    <x v="8"/>
    <d v="2019-06-08T00:00:00"/>
    <s v="Zone 2 - Black Rock"/>
    <x v="227"/>
    <x v="187"/>
    <x v="150"/>
    <x v="4"/>
    <x v="11"/>
    <m/>
    <m/>
    <m/>
    <s v=""/>
    <s v=""/>
  </r>
  <r>
    <x v="8"/>
    <d v="2019-06-08T00:00:00"/>
    <s v="Zone 2 - Black Rock"/>
    <x v="231"/>
    <x v="49"/>
    <x v="45"/>
    <x v="5"/>
    <x v="11"/>
    <m/>
    <m/>
    <m/>
    <s v=""/>
    <s v=""/>
  </r>
  <r>
    <x v="8"/>
    <d v="2019-06-08T00:00:00"/>
    <s v="Zone 2 - Black Rock"/>
    <x v="320"/>
    <x v="83"/>
    <x v="195"/>
    <x v="5"/>
    <x v="3"/>
    <m/>
    <m/>
    <m/>
    <s v=""/>
    <s v=""/>
  </r>
  <r>
    <x v="8"/>
    <d v="2019-06-08T00:00:00"/>
    <s v="Zone 2 - Black Rock"/>
    <x v="273"/>
    <x v="147"/>
    <x v="103"/>
    <x v="5"/>
    <x v="11"/>
    <m/>
    <m/>
    <m/>
    <s v=""/>
    <s v=""/>
  </r>
  <r>
    <x v="8"/>
    <d v="2019-06-08T00:00:00"/>
    <s v="Zone 2 - Black Rock"/>
    <x v="79"/>
    <x v="71"/>
    <x v="53"/>
    <x v="8"/>
    <x v="5"/>
    <s v="Galjoen"/>
    <m/>
    <n v="30"/>
    <n v="0.5"/>
    <n v="0.5"/>
  </r>
  <r>
    <x v="8"/>
    <d v="2019-06-08T00:00:00"/>
    <s v="Zone 2 - Black Rock"/>
    <x v="82"/>
    <x v="74"/>
    <x v="30"/>
    <x v="1"/>
    <x v="5"/>
    <m/>
    <m/>
    <m/>
    <s v=""/>
    <s v="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1"/>
    <n v="0.5"/>
    <n v="0.5"/>
  </r>
  <r>
    <x v="8"/>
    <d v="2019-06-08T00:00:00"/>
    <s v="Zone 2 - Black Rock"/>
    <x v="78"/>
    <x v="70"/>
    <x v="52"/>
    <x v="1"/>
    <x v="5"/>
    <s v="Galjoen"/>
    <m/>
    <n v="31"/>
    <n v="0.5"/>
    <n v="0.5"/>
  </r>
  <r>
    <x v="8"/>
    <d v="2019-06-08T00:00:00"/>
    <s v="Zone 2 - Black Rock"/>
    <x v="90"/>
    <x v="82"/>
    <x v="2"/>
    <x v="1"/>
    <x v="5"/>
    <m/>
    <s v="Shark Hound Smooth"/>
    <n v="99"/>
    <n v="3.6"/>
    <n v="3.6"/>
  </r>
  <r>
    <x v="8"/>
    <d v="2019-06-08T00:00:00"/>
    <s v="Zone 2 - Black Rock"/>
    <x v="90"/>
    <x v="82"/>
    <x v="2"/>
    <x v="1"/>
    <x v="5"/>
    <s v="Kob"/>
    <m/>
    <n v="102"/>
    <n v="11.2"/>
    <n v="11.2"/>
  </r>
  <r>
    <x v="8"/>
    <d v="2019-06-08T00:00:00"/>
    <s v="Zone 2 - Black Rock"/>
    <x v="77"/>
    <x v="69"/>
    <x v="51"/>
    <x v="1"/>
    <x v="5"/>
    <s v="Galjoen"/>
    <m/>
    <n v="32"/>
    <n v="0.6"/>
    <n v="0.6"/>
  </r>
  <r>
    <x v="8"/>
    <d v="2019-06-08T00:00:00"/>
    <s v="Zone 2 - Black Rock"/>
    <x v="92"/>
    <x v="83"/>
    <x v="62"/>
    <x v="1"/>
    <x v="5"/>
    <s v="Galjoen"/>
    <m/>
    <n v="33"/>
    <n v="0.7"/>
    <n v="0.7"/>
  </r>
  <r>
    <x v="8"/>
    <d v="2019-06-08T00:00:00"/>
    <s v="Zone 2 - Black Rock"/>
    <x v="92"/>
    <x v="83"/>
    <x v="62"/>
    <x v="1"/>
    <x v="5"/>
    <s v="Galjoen"/>
    <m/>
    <n v="32"/>
    <n v="0.6"/>
    <n v="0.6"/>
  </r>
  <r>
    <x v="8"/>
    <d v="2019-06-08T00:00:00"/>
    <s v="Zone 2 - Black Rock"/>
    <x v="86"/>
    <x v="78"/>
    <x v="50"/>
    <x v="2"/>
    <x v="5"/>
    <s v="Galjoen"/>
    <m/>
    <n v="30"/>
    <n v="0.5"/>
    <n v="0.5"/>
  </r>
  <r>
    <x v="8"/>
    <d v="2019-06-08T00:00:00"/>
    <s v="Zone 2 - Black Rock"/>
    <x v="264"/>
    <x v="20"/>
    <x v="59"/>
    <x v="5"/>
    <x v="5"/>
    <m/>
    <m/>
    <m/>
    <s v=""/>
    <s v=""/>
  </r>
  <r>
    <x v="8"/>
    <d v="2019-06-08T00:00:00"/>
    <s v="Zone 2 - Black Rock"/>
    <x v="87"/>
    <x v="79"/>
    <x v="59"/>
    <x v="8"/>
    <x v="5"/>
    <m/>
    <m/>
    <m/>
    <s v=""/>
    <s v=""/>
  </r>
  <r>
    <x v="8"/>
    <d v="2019-06-08T00:00:00"/>
    <s v="Zone 2 - Black Rock"/>
    <x v="84"/>
    <x v="76"/>
    <x v="57"/>
    <x v="1"/>
    <x v="5"/>
    <m/>
    <m/>
    <m/>
    <s v=""/>
    <s v=""/>
  </r>
  <r>
    <x v="8"/>
    <d v="2019-06-08T00:00:00"/>
    <s v="Zone 2 - Black Rock"/>
    <x v="250"/>
    <x v="200"/>
    <x v="159"/>
    <x v="1"/>
    <x v="13"/>
    <s v="Galjoen"/>
    <m/>
    <n v="33"/>
    <n v="0.7"/>
    <n v="0.7"/>
  </r>
  <r>
    <x v="8"/>
    <d v="2019-06-08T00:00:00"/>
    <s v="Zone 2 - Black Rock"/>
    <x v="250"/>
    <x v="200"/>
    <x v="159"/>
    <x v="1"/>
    <x v="13"/>
    <m/>
    <s v="Shark Cow / Sevengill"/>
    <n v="89"/>
    <n v="8.1999999999999993"/>
    <n v="8.1999999999999993"/>
  </r>
  <r>
    <x v="8"/>
    <d v="2019-06-08T00:00:00"/>
    <s v="Zone 2 - Black Rock"/>
    <x v="407"/>
    <x v="87"/>
    <x v="238"/>
    <x v="1"/>
    <x v="13"/>
    <s v="Kob"/>
    <m/>
    <n v="59"/>
    <n v="2.1"/>
    <n v="2.1"/>
  </r>
  <r>
    <x v="8"/>
    <d v="2019-06-08T00:00:00"/>
    <s v="Zone 2 - Black Rock"/>
    <x v="253"/>
    <x v="201"/>
    <x v="162"/>
    <x v="5"/>
    <x v="13"/>
    <s v="Kob"/>
    <m/>
    <n v="62"/>
    <n v="2.5"/>
    <n v="2.5"/>
  </r>
  <r>
    <x v="8"/>
    <d v="2019-06-08T00:00:00"/>
    <s v="Zone 2 - Black Rock"/>
    <x v="309"/>
    <x v="238"/>
    <x v="97"/>
    <x v="1"/>
    <x v="13"/>
    <s v="Galjoen"/>
    <m/>
    <n v="36"/>
    <n v="0.9"/>
    <n v="0.9"/>
  </r>
  <r>
    <x v="8"/>
    <d v="2019-06-08T00:00:00"/>
    <s v="Zone 2 - Black Rock"/>
    <x v="252"/>
    <x v="10"/>
    <x v="161"/>
    <x v="8"/>
    <x v="13"/>
    <m/>
    <m/>
    <m/>
    <s v=""/>
    <s v=""/>
  </r>
  <r>
    <x v="8"/>
    <d v="2019-06-08T00:00:00"/>
    <s v="Zone 2 - Black Rock"/>
    <x v="3"/>
    <x v="3"/>
    <x v="1"/>
    <x v="3"/>
    <x v="0"/>
    <m/>
    <m/>
    <m/>
    <s v=""/>
    <s v=""/>
  </r>
  <r>
    <x v="8"/>
    <d v="2019-06-08T00:00:00"/>
    <s v="Zone 2 - Black Rock"/>
    <x v="2"/>
    <x v="2"/>
    <x v="1"/>
    <x v="2"/>
    <x v="0"/>
    <m/>
    <m/>
    <m/>
    <s v=""/>
    <s v=""/>
  </r>
  <r>
    <x v="8"/>
    <d v="2019-06-08T00:00:00"/>
    <s v="Zone 2 - Black Rock"/>
    <x v="403"/>
    <x v="290"/>
    <x v="236"/>
    <x v="4"/>
    <x v="24"/>
    <m/>
    <m/>
    <m/>
    <s v=""/>
    <s v=""/>
  </r>
  <r>
    <x v="8"/>
    <d v="2019-06-08T00:00:00"/>
    <s v="Zone 2 - Black Rock"/>
    <x v="255"/>
    <x v="203"/>
    <x v="164"/>
    <x v="1"/>
    <x v="13"/>
    <m/>
    <m/>
    <m/>
    <s v=""/>
    <s v=""/>
  </r>
  <r>
    <x v="8"/>
    <d v="2019-06-08T00:00:00"/>
    <s v="Zone 2 - Black Rock"/>
    <x v="308"/>
    <x v="237"/>
    <x v="186"/>
    <x v="3"/>
    <x v="13"/>
    <m/>
    <m/>
    <m/>
    <s v=""/>
    <s v=""/>
  </r>
  <r>
    <x v="8"/>
    <d v="2019-06-08T00:00:00"/>
    <s v="Zone 2 - Black Rock"/>
    <x v="256"/>
    <x v="138"/>
    <x v="165"/>
    <x v="1"/>
    <x v="13"/>
    <m/>
    <m/>
    <m/>
    <s v=""/>
    <s v=""/>
  </r>
  <r>
    <x v="8"/>
    <d v="2019-06-08T00:00:00"/>
    <s v="Zone 2 - Black Rock"/>
    <x v="257"/>
    <x v="194"/>
    <x v="139"/>
    <x v="5"/>
    <x v="13"/>
    <m/>
    <m/>
    <m/>
    <s v=""/>
    <s v=""/>
  </r>
  <r>
    <x v="8"/>
    <d v="2019-06-08T00:00:00"/>
    <s v="Zone 2 - Black Rock"/>
    <x v="404"/>
    <x v="291"/>
    <x v="149"/>
    <x v="5"/>
    <x v="13"/>
    <m/>
    <m/>
    <m/>
    <s v=""/>
    <s v=""/>
  </r>
  <r>
    <x v="8"/>
    <d v="2019-06-08T00:00:00"/>
    <s v="Zone 2 - Black Rock"/>
    <x v="258"/>
    <x v="204"/>
    <x v="139"/>
    <x v="9"/>
    <x v="13"/>
    <m/>
    <m/>
    <m/>
    <s v=""/>
    <s v=""/>
  </r>
  <r>
    <x v="8"/>
    <d v="2019-06-08T00:00:00"/>
    <s v="Zone 2 - Black Rock"/>
    <x v="254"/>
    <x v="202"/>
    <x v="163"/>
    <x v="1"/>
    <x v="13"/>
    <m/>
    <m/>
    <m/>
    <s v=""/>
    <s v=""/>
  </r>
  <r>
    <x v="8"/>
    <d v="2019-06-08T00:00:00"/>
    <s v="Zone 2 - Black Rock"/>
    <x v="198"/>
    <x v="19"/>
    <x v="132"/>
    <x v="8"/>
    <x v="9"/>
    <m/>
    <m/>
    <m/>
    <s v=""/>
    <s v=""/>
  </r>
  <r>
    <x v="8"/>
    <d v="2019-06-08T00:00:00"/>
    <s v="Zone 2 - Black Rock"/>
    <x v="187"/>
    <x v="161"/>
    <x v="122"/>
    <x v="7"/>
    <x v="9"/>
    <s v="Galjoen"/>
    <m/>
    <n v="35"/>
    <n v="0.8"/>
    <n v="0.8"/>
  </r>
  <r>
    <x v="8"/>
    <d v="2019-06-08T00:00:00"/>
    <s v="Zone 2 - Black Rock"/>
    <x v="206"/>
    <x v="175"/>
    <x v="137"/>
    <x v="2"/>
    <x v="9"/>
    <m/>
    <s v="Shark Cow / Sevengill"/>
    <n v="117"/>
    <n v="20.100000000000001"/>
    <n v="20.100000000000001"/>
  </r>
  <r>
    <x v="8"/>
    <d v="2019-06-08T00:00:00"/>
    <s v="Zone 2 - Black Rock"/>
    <x v="206"/>
    <x v="175"/>
    <x v="137"/>
    <x v="2"/>
    <x v="9"/>
    <m/>
    <s v="Elephantfish"/>
    <n v="61"/>
    <n v="1.8"/>
    <n v="1.8"/>
  </r>
  <r>
    <x v="8"/>
    <d v="2019-06-08T00:00:00"/>
    <s v="Zone 2 - Black Rock"/>
    <x v="369"/>
    <x v="9"/>
    <x v="218"/>
    <x v="8"/>
    <x v="9"/>
    <m/>
    <m/>
    <m/>
    <s v=""/>
    <s v=""/>
  </r>
  <r>
    <x v="8"/>
    <d v="2019-06-08T00:00:00"/>
    <s v="Zone 2 - Black Rock"/>
    <x v="194"/>
    <x v="166"/>
    <x v="128"/>
    <x v="5"/>
    <x v="9"/>
    <m/>
    <m/>
    <m/>
    <s v=""/>
    <s v=""/>
  </r>
  <r>
    <x v="8"/>
    <d v="2019-06-08T00:00:00"/>
    <s v="Zone 2 - Black Rock"/>
    <x v="192"/>
    <x v="27"/>
    <x v="126"/>
    <x v="5"/>
    <x v="9"/>
    <m/>
    <m/>
    <m/>
    <s v=""/>
    <s v=""/>
  </r>
  <r>
    <x v="8"/>
    <d v="2019-06-08T00:00:00"/>
    <s v="Zone 2 - Black Rock"/>
    <x v="199"/>
    <x v="169"/>
    <x v="132"/>
    <x v="1"/>
    <x v="9"/>
    <m/>
    <m/>
    <m/>
    <s v=""/>
    <s v=""/>
  </r>
  <r>
    <x v="8"/>
    <d v="2019-06-08T00:00:00"/>
    <s v="Zone 2 - Black Rock"/>
    <x v="203"/>
    <x v="172"/>
    <x v="59"/>
    <x v="1"/>
    <x v="9"/>
    <m/>
    <m/>
    <m/>
    <s v=""/>
    <s v=""/>
  </r>
  <r>
    <x v="8"/>
    <d v="2019-06-08T00:00:00"/>
    <s v="Zone 2 - Black Rock"/>
    <x v="370"/>
    <x v="272"/>
    <x v="218"/>
    <x v="10"/>
    <x v="9"/>
    <m/>
    <m/>
    <m/>
    <s v=""/>
    <s v=""/>
  </r>
  <r>
    <x v="8"/>
    <d v="2019-06-08T00:00:00"/>
    <s v="Zone 2 - Black Rock"/>
    <x v="195"/>
    <x v="167"/>
    <x v="129"/>
    <x v="8"/>
    <x v="9"/>
    <m/>
    <m/>
    <m/>
    <s v=""/>
    <s v=""/>
  </r>
  <r>
    <x v="8"/>
    <d v="2019-06-08T00:00:00"/>
    <s v="Zone 2 - Black Rock"/>
    <x v="182"/>
    <x v="157"/>
    <x v="26"/>
    <x v="8"/>
    <x v="9"/>
    <m/>
    <m/>
    <m/>
    <s v=""/>
    <s v=""/>
  </r>
  <r>
    <x v="8"/>
    <d v="2019-06-08T00:00:00"/>
    <s v="Zone 2 - Black Rock"/>
    <x v="183"/>
    <x v="121"/>
    <x v="72"/>
    <x v="8"/>
    <x v="9"/>
    <m/>
    <m/>
    <m/>
    <s v=""/>
    <s v=""/>
  </r>
  <r>
    <x v="8"/>
    <d v="2019-06-08T00:00:00"/>
    <s v="Zone 2 - Black Rock"/>
    <x v="1"/>
    <x v="1"/>
    <x v="0"/>
    <x v="1"/>
    <x v="0"/>
    <m/>
    <m/>
    <m/>
    <s v=""/>
    <s v=""/>
  </r>
  <r>
    <x v="8"/>
    <d v="2019-06-08T00:00:00"/>
    <s v="Zone 2 - Black Rock"/>
    <x v="167"/>
    <x v="145"/>
    <x v="111"/>
    <x v="1"/>
    <x v="8"/>
    <s v="Steenbras West Coast"/>
    <m/>
    <n v="83"/>
    <n v="11.8"/>
    <n v="11.8"/>
  </r>
  <r>
    <x v="8"/>
    <d v="2019-06-08T00:00:00"/>
    <s v="Zone 2 - Black Rock"/>
    <x v="178"/>
    <x v="121"/>
    <x v="120"/>
    <x v="5"/>
    <x v="8"/>
    <m/>
    <s v="Elephantfish"/>
    <n v="80"/>
    <n v="4.0999999999999996"/>
    <n v="4.0999999999999996"/>
  </r>
  <r>
    <x v="8"/>
    <d v="2019-06-08T00:00:00"/>
    <s v="Zone 2 - Black Rock"/>
    <x v="166"/>
    <x v="144"/>
    <x v="7"/>
    <x v="1"/>
    <x v="8"/>
    <m/>
    <m/>
    <m/>
    <s v=""/>
    <s v=""/>
  </r>
  <r>
    <x v="8"/>
    <d v="2019-06-08T00:00:00"/>
    <s v="Zone 2 - Black Rock"/>
    <x v="181"/>
    <x v="156"/>
    <x v="73"/>
    <x v="0"/>
    <x v="8"/>
    <m/>
    <m/>
    <m/>
    <s v=""/>
    <s v=""/>
  </r>
  <r>
    <x v="8"/>
    <d v="2019-06-08T00:00:00"/>
    <s v="Zone 2 - Black Rock"/>
    <x v="174"/>
    <x v="151"/>
    <x v="73"/>
    <x v="5"/>
    <x v="8"/>
    <m/>
    <m/>
    <m/>
    <s v=""/>
    <s v=""/>
  </r>
  <r>
    <x v="8"/>
    <d v="2019-06-08T00:00:00"/>
    <s v="Zone 2 - Black Rock"/>
    <x v="362"/>
    <x v="266"/>
    <x v="99"/>
    <x v="1"/>
    <x v="8"/>
    <m/>
    <m/>
    <m/>
    <s v=""/>
    <s v=""/>
  </r>
  <r>
    <x v="8"/>
    <d v="2019-06-08T00:00:00"/>
    <s v="Zone 2 - Black Rock"/>
    <x v="169"/>
    <x v="147"/>
    <x v="113"/>
    <x v="1"/>
    <x v="8"/>
    <m/>
    <m/>
    <m/>
    <s v=""/>
    <s v=""/>
  </r>
  <r>
    <x v="8"/>
    <d v="2019-06-08T00:00:00"/>
    <s v="Zone 2 - Black Rock"/>
    <x v="173"/>
    <x v="20"/>
    <x v="117"/>
    <x v="5"/>
    <x v="8"/>
    <m/>
    <m/>
    <m/>
    <s v=""/>
    <s v=""/>
  </r>
  <r>
    <x v="8"/>
    <d v="2019-06-08T00:00:00"/>
    <s v="Zone 2 - Black Rock"/>
    <x v="382"/>
    <x v="281"/>
    <x v="225"/>
    <x v="5"/>
    <x v="8"/>
    <m/>
    <m/>
    <m/>
    <s v=""/>
    <s v=""/>
  </r>
  <r>
    <x v="8"/>
    <d v="2019-06-08T00:00:00"/>
    <s v="Zone 2 - Black Rock"/>
    <x v="364"/>
    <x v="268"/>
    <x v="12"/>
    <x v="1"/>
    <x v="20"/>
    <m/>
    <m/>
    <m/>
    <s v=""/>
    <s v=""/>
  </r>
  <r>
    <x v="8"/>
    <d v="2019-06-08T00:00:00"/>
    <s v="Zone 2 - Black Rock"/>
    <x v="164"/>
    <x v="73"/>
    <x v="12"/>
    <x v="5"/>
    <x v="8"/>
    <m/>
    <m/>
    <m/>
    <s v=""/>
    <s v=""/>
  </r>
  <r>
    <x v="8"/>
    <d v="2019-06-08T00:00:00"/>
    <s v="Zone 2 - Black Rock"/>
    <x v="179"/>
    <x v="154"/>
    <x v="120"/>
    <x v="0"/>
    <x v="8"/>
    <m/>
    <m/>
    <m/>
    <s v=""/>
    <s v=""/>
  </r>
  <r>
    <x v="8"/>
    <d v="2019-06-08T00:00:00"/>
    <s v="Zone 2 - Black Rock"/>
    <x v="175"/>
    <x v="152"/>
    <x v="118"/>
    <x v="8"/>
    <x v="8"/>
    <m/>
    <m/>
    <m/>
    <s v=""/>
    <s v=""/>
  </r>
  <r>
    <x v="8"/>
    <d v="2019-06-08T00:00:00"/>
    <s v="Zone 2 - Black Rock"/>
    <x v="363"/>
    <x v="267"/>
    <x v="216"/>
    <x v="5"/>
    <x v="20"/>
    <m/>
    <m/>
    <m/>
    <s v=""/>
    <s v=""/>
  </r>
  <r>
    <x v="8"/>
    <d v="2019-06-08T00:00:00"/>
    <s v="Zone 2 - Black Rock"/>
    <x v="447"/>
    <x v="121"/>
    <x v="253"/>
    <x v="1"/>
    <x v="8"/>
    <m/>
    <m/>
    <m/>
    <s v=""/>
    <s v=""/>
  </r>
  <r>
    <x v="8"/>
    <d v="2019-06-08T00:00:00"/>
    <s v="Zone 2 - Black Rock"/>
    <x v="393"/>
    <x v="60"/>
    <x v="105"/>
    <x v="5"/>
    <x v="8"/>
    <m/>
    <m/>
    <m/>
    <s v=""/>
    <s v=""/>
  </r>
  <r>
    <x v="8"/>
    <d v="2019-06-08T00:00:00"/>
    <s v="Zone 2 - Black Rock"/>
    <x v="129"/>
    <x v="114"/>
    <x v="85"/>
    <x v="5"/>
    <x v="3"/>
    <m/>
    <s v="Shark Spotted Gully"/>
    <n v="121"/>
    <n v="8.3000000000000007"/>
    <n v="8.3000000000000007"/>
  </r>
  <r>
    <x v="8"/>
    <d v="2019-06-08T00:00:00"/>
    <s v="Zone 2 - Black Rock"/>
    <x v="311"/>
    <x v="191"/>
    <x v="188"/>
    <x v="5"/>
    <x v="3"/>
    <m/>
    <s v="Shark Spotted Gully"/>
    <n v="126"/>
    <n v="9.6"/>
    <n v="9.6"/>
  </r>
  <r>
    <x v="8"/>
    <d v="2019-06-08T00:00:00"/>
    <s v="Zone 2 - Black Rock"/>
    <x v="119"/>
    <x v="107"/>
    <x v="78"/>
    <x v="1"/>
    <x v="3"/>
    <m/>
    <m/>
    <m/>
    <s v=""/>
    <s v=""/>
  </r>
  <r>
    <x v="8"/>
    <d v="2019-06-08T00:00:00"/>
    <s v="Zone 2 - Black Rock"/>
    <x v="141"/>
    <x v="10"/>
    <x v="78"/>
    <x v="2"/>
    <x v="3"/>
    <m/>
    <m/>
    <m/>
    <s v=""/>
    <s v=""/>
  </r>
  <r>
    <x v="8"/>
    <d v="2019-06-08T00:00:00"/>
    <s v="Zone 2 - Black Rock"/>
    <x v="134"/>
    <x v="119"/>
    <x v="89"/>
    <x v="7"/>
    <x v="3"/>
    <m/>
    <m/>
    <m/>
    <s v=""/>
    <s v=""/>
  </r>
  <r>
    <x v="8"/>
    <d v="2019-06-08T00:00:00"/>
    <s v="Zone 2 - Black Rock"/>
    <x v="336"/>
    <x v="87"/>
    <x v="204"/>
    <x v="5"/>
    <x v="3"/>
    <m/>
    <m/>
    <m/>
    <s v=""/>
    <s v=""/>
  </r>
  <r>
    <x v="8"/>
    <d v="2019-06-08T00:00:00"/>
    <s v="Zone 2 - Black Rock"/>
    <x v="126"/>
    <x v="32"/>
    <x v="83"/>
    <x v="5"/>
    <x v="3"/>
    <m/>
    <m/>
    <m/>
    <s v=""/>
    <s v=""/>
  </r>
  <r>
    <x v="8"/>
    <d v="2019-06-08T00:00:00"/>
    <s v="Zone 2 - Black Rock"/>
    <x v="117"/>
    <x v="105"/>
    <x v="67"/>
    <x v="1"/>
    <x v="6"/>
    <m/>
    <m/>
    <m/>
    <s v=""/>
    <s v=""/>
  </r>
  <r>
    <x v="8"/>
    <d v="2019-06-08T00:00:00"/>
    <s v="Zone 2 - Black Rock"/>
    <x v="97"/>
    <x v="26"/>
    <x v="67"/>
    <x v="9"/>
    <x v="6"/>
    <m/>
    <m/>
    <m/>
    <s v=""/>
    <s v=""/>
  </r>
  <r>
    <x v="8"/>
    <d v="2019-06-08T00:00:00"/>
    <s v="Zone 2 - Black Rock"/>
    <x v="124"/>
    <x v="110"/>
    <x v="81"/>
    <x v="5"/>
    <x v="3"/>
    <m/>
    <m/>
    <m/>
    <s v=""/>
    <s v=""/>
  </r>
  <r>
    <x v="8"/>
    <d v="2019-06-08T00:00:00"/>
    <s v="Zone 2 - Black Rock"/>
    <x v="125"/>
    <x v="111"/>
    <x v="82"/>
    <x v="2"/>
    <x v="3"/>
    <m/>
    <m/>
    <m/>
    <s v=""/>
    <s v=""/>
  </r>
  <r>
    <x v="8"/>
    <d v="2019-06-08T00:00:00"/>
    <s v="Zone 2 - Black Rock"/>
    <x v="137"/>
    <x v="122"/>
    <x v="92"/>
    <x v="2"/>
    <x v="3"/>
    <m/>
    <m/>
    <m/>
    <s v=""/>
    <s v=""/>
  </r>
  <r>
    <x v="8"/>
    <d v="2019-06-08T00:00:00"/>
    <s v="Zone 2 - Black Rock"/>
    <x v="138"/>
    <x v="123"/>
    <x v="92"/>
    <x v="3"/>
    <x v="3"/>
    <m/>
    <m/>
    <m/>
    <s v=""/>
    <s v=""/>
  </r>
  <r>
    <x v="8"/>
    <d v="2019-06-08T00:00:00"/>
    <s v="Zone 2 - Black Rock"/>
    <x v="130"/>
    <x v="115"/>
    <x v="86"/>
    <x v="5"/>
    <x v="3"/>
    <m/>
    <m/>
    <m/>
    <s v=""/>
    <s v=""/>
  </r>
  <r>
    <x v="8"/>
    <d v="2019-06-08T00:00:00"/>
    <s v="Zone 2 - Black Rock"/>
    <x v="381"/>
    <x v="280"/>
    <x v="224"/>
    <x v="7"/>
    <x v="3"/>
    <m/>
    <m/>
    <m/>
    <s v=""/>
    <s v=""/>
  </r>
  <r>
    <x v="8"/>
    <d v="2019-06-08T00:00:00"/>
    <s v="Zone 2 - Black Rock"/>
    <x v="70"/>
    <x v="62"/>
    <x v="44"/>
    <x v="4"/>
    <x v="4"/>
    <m/>
    <m/>
    <m/>
    <s v=""/>
    <s v=""/>
  </r>
  <r>
    <x v="8"/>
    <d v="2019-06-08T00:00:00"/>
    <s v="Zone 2 - Black Rock"/>
    <x v="448"/>
    <x v="72"/>
    <x v="254"/>
    <x v="5"/>
    <x v="17"/>
    <s v="Galjoen"/>
    <m/>
    <n v="30"/>
    <n v="0.5"/>
    <n v="0.5"/>
  </r>
  <r>
    <x v="8"/>
    <d v="2019-06-08T00:00:00"/>
    <s v="Zone 2 - Black Rock"/>
    <x v="67"/>
    <x v="60"/>
    <x v="44"/>
    <x v="5"/>
    <x v="4"/>
    <m/>
    <s v="Shark Spotted Gully"/>
    <n v="134"/>
    <n v="11.8"/>
    <n v="11.8"/>
  </r>
  <r>
    <x v="8"/>
    <d v="2019-06-08T00:00:00"/>
    <s v="Zone 2 - Black Rock"/>
    <x v="67"/>
    <x v="60"/>
    <x v="44"/>
    <x v="5"/>
    <x v="4"/>
    <s v="Shad"/>
    <m/>
    <n v="54"/>
    <n v="2.1"/>
    <n v="2.1"/>
  </r>
  <r>
    <x v="8"/>
    <d v="2019-06-08T00:00:00"/>
    <s v="Zone 2 - Black Rock"/>
    <x v="60"/>
    <x v="54"/>
    <x v="43"/>
    <x v="1"/>
    <x v="4"/>
    <s v="Kob"/>
    <m/>
    <n v="67"/>
    <n v="3.1"/>
    <n v="3.1"/>
  </r>
  <r>
    <x v="8"/>
    <d v="2019-06-08T00:00:00"/>
    <s v="Zone 2 - Black Rock"/>
    <x v="66"/>
    <x v="59"/>
    <x v="46"/>
    <x v="1"/>
    <x v="4"/>
    <s v="Kob"/>
    <m/>
    <n v="60"/>
    <n v="2.2000000000000002"/>
    <n v="2.2000000000000002"/>
  </r>
  <r>
    <x v="8"/>
    <d v="2019-06-08T00:00:00"/>
    <s v="Zone 2 - Black Rock"/>
    <x v="271"/>
    <x v="212"/>
    <x v="40"/>
    <x v="2"/>
    <x v="4"/>
    <m/>
    <m/>
    <m/>
    <s v=""/>
    <s v=""/>
  </r>
  <r>
    <x v="8"/>
    <d v="2019-06-08T00:00:00"/>
    <s v="Zone 2 - Black Rock"/>
    <x v="352"/>
    <x v="262"/>
    <x v="212"/>
    <x v="3"/>
    <x v="4"/>
    <m/>
    <m/>
    <m/>
    <s v=""/>
    <s v=""/>
  </r>
  <r>
    <x v="8"/>
    <d v="2019-06-08T00:00:00"/>
    <s v="Zone 2 - Black Rock"/>
    <x v="63"/>
    <x v="56"/>
    <x v="43"/>
    <x v="8"/>
    <x v="4"/>
    <m/>
    <m/>
    <m/>
    <s v=""/>
    <s v=""/>
  </r>
  <r>
    <x v="8"/>
    <d v="2019-06-08T00:00:00"/>
    <s v="Zone 2 - Black Rock"/>
    <x v="68"/>
    <x v="27"/>
    <x v="41"/>
    <x v="8"/>
    <x v="4"/>
    <m/>
    <m/>
    <m/>
    <s v=""/>
    <s v=""/>
  </r>
  <r>
    <x v="8"/>
    <d v="2019-06-08T00:00:00"/>
    <s v="Zone 2 - Black Rock"/>
    <x v="56"/>
    <x v="51"/>
    <x v="41"/>
    <x v="2"/>
    <x v="4"/>
    <m/>
    <m/>
    <m/>
    <s v=""/>
    <s v=""/>
  </r>
  <r>
    <x v="8"/>
    <d v="2019-06-08T00:00:00"/>
    <s v="Zone 2 - Black Rock"/>
    <x v="449"/>
    <x v="316"/>
    <x v="254"/>
    <x v="0"/>
    <x v="17"/>
    <m/>
    <m/>
    <m/>
    <s v=""/>
    <s v=""/>
  </r>
  <r>
    <x v="8"/>
    <d v="2019-06-08T00:00:00"/>
    <s v="Zone 2 - Black Rock"/>
    <x v="64"/>
    <x v="57"/>
    <x v="44"/>
    <x v="0"/>
    <x v="4"/>
    <m/>
    <m/>
    <m/>
    <s v=""/>
    <s v=""/>
  </r>
  <r>
    <x v="8"/>
    <d v="2019-06-08T00:00:00"/>
    <s v="Zone 2 - Black Rock"/>
    <x v="422"/>
    <x v="301"/>
    <x v="94"/>
    <x v="5"/>
    <x v="27"/>
    <m/>
    <s v="Shark Spotted Gully"/>
    <n v="107"/>
    <n v="5.5"/>
    <n v="5.5"/>
  </r>
  <r>
    <x v="8"/>
    <d v="2019-06-08T00:00:00"/>
    <s v="Zone 2 - Black Rock"/>
    <x v="202"/>
    <x v="171"/>
    <x v="135"/>
    <x v="3"/>
    <x v="9"/>
    <m/>
    <m/>
    <m/>
    <s v=""/>
    <s v=""/>
  </r>
  <r>
    <x v="8"/>
    <d v="2019-06-08T00:00:00"/>
    <s v="Zone 2 - Black Rock"/>
    <x v="426"/>
    <x v="252"/>
    <x v="243"/>
    <x v="2"/>
    <x v="27"/>
    <m/>
    <m/>
    <m/>
    <s v=""/>
    <s v=""/>
  </r>
  <r>
    <x v="8"/>
    <d v="2019-06-08T00:00:00"/>
    <s v="Zone 2 - Black Rock"/>
    <x v="109"/>
    <x v="98"/>
    <x v="72"/>
    <x v="1"/>
    <x v="6"/>
    <m/>
    <m/>
    <m/>
    <s v=""/>
    <s v="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145"/>
    <x v="127"/>
    <x v="96"/>
    <x v="1"/>
    <x v="7"/>
    <s v="Galjoen"/>
    <m/>
    <n v="31"/>
    <n v="0.5"/>
    <n v="0.5"/>
  </r>
  <r>
    <x v="8"/>
    <d v="2019-06-08T00:00:00"/>
    <s v="Zone 2 - Black Rock"/>
    <x v="46"/>
    <x v="42"/>
    <x v="33"/>
    <x v="2"/>
    <x v="2"/>
    <s v="Galjoen"/>
    <m/>
    <n v="31"/>
    <n v="0.5"/>
    <n v="0.5"/>
  </r>
  <r>
    <x v="8"/>
    <d v="2019-06-08T00:00:00"/>
    <s v="Zone 2 - Black Rock"/>
    <x v="45"/>
    <x v="41"/>
    <x v="32"/>
    <x v="1"/>
    <x v="2"/>
    <s v="Galjoen"/>
    <m/>
    <n v="35"/>
    <n v="0.8"/>
    <n v="0.8"/>
  </r>
  <r>
    <x v="8"/>
    <d v="2019-06-08T00:00:00"/>
    <s v="Zone 2 - Black Rock"/>
    <x v="41"/>
    <x v="38"/>
    <x v="28"/>
    <x v="5"/>
    <x v="3"/>
    <m/>
    <s v="Shark Spotted Gully"/>
    <n v="158"/>
    <n v="20.8"/>
    <n v="20.8"/>
  </r>
  <r>
    <x v="8"/>
    <d v="2019-06-08T00:00:00"/>
    <s v="Zone 2 - Black Rock"/>
    <x v="50"/>
    <x v="46"/>
    <x v="35"/>
    <x v="1"/>
    <x v="2"/>
    <m/>
    <s v="Guitarfish - Lesser"/>
    <n v="81"/>
    <n v="1.9"/>
    <n v="1.9"/>
  </r>
  <r>
    <x v="8"/>
    <d v="2019-06-08T00:00:00"/>
    <s v="Zone 2 - Black Rock"/>
    <x v="50"/>
    <x v="46"/>
    <x v="35"/>
    <x v="1"/>
    <x v="2"/>
    <m/>
    <s v="Ray Blue (Female)"/>
    <n v="70"/>
    <n v="16"/>
    <n v="16"/>
  </r>
  <r>
    <x v="8"/>
    <d v="2019-06-08T00:00:00"/>
    <s v="Zone 2 - Black Rock"/>
    <x v="50"/>
    <x v="46"/>
    <x v="35"/>
    <x v="1"/>
    <x v="2"/>
    <s v="Kob"/>
    <m/>
    <n v="49"/>
    <n v="1.2"/>
    <n v="1.2"/>
  </r>
  <r>
    <x v="8"/>
    <d v="2019-06-08T00:00:00"/>
    <s v="Zone 2 - Black Rock"/>
    <x v="39"/>
    <x v="36"/>
    <x v="26"/>
    <x v="1"/>
    <x v="2"/>
    <s v="Galjoen"/>
    <m/>
    <n v="31"/>
    <n v="0.5"/>
    <n v="0.5"/>
  </r>
  <r>
    <x v="8"/>
    <d v="2019-06-08T00:00:00"/>
    <s v="Zone 2 - Black Rock"/>
    <x v="38"/>
    <x v="35"/>
    <x v="25"/>
    <x v="1"/>
    <x v="2"/>
    <s v="Galjoen"/>
    <m/>
    <n v="30"/>
    <n v="0.5"/>
    <n v="0.5"/>
  </r>
  <r>
    <x v="8"/>
    <d v="2019-06-08T00:00:00"/>
    <s v="Zone 2 - Black Rock"/>
    <x v="276"/>
    <x v="99"/>
    <x v="135"/>
    <x v="1"/>
    <x v="2"/>
    <m/>
    <s v="Shark Spotted Gully"/>
    <n v="152"/>
    <n v="18.2"/>
    <n v="18.2"/>
  </r>
  <r>
    <x v="8"/>
    <d v="2019-06-08T00:00:00"/>
    <s v="Zone 2 - Black Rock"/>
    <x v="276"/>
    <x v="99"/>
    <x v="135"/>
    <x v="1"/>
    <x v="2"/>
    <s v="Kob"/>
    <m/>
    <n v="61"/>
    <n v="2.2999999999999998"/>
    <n v="2.2999999999999998"/>
  </r>
  <r>
    <x v="8"/>
    <d v="2019-06-08T00:00:00"/>
    <s v="Zone 2 - Black Rock"/>
    <x v="47"/>
    <x v="43"/>
    <x v="34"/>
    <x v="1"/>
    <x v="2"/>
    <s v="Galjoen"/>
    <m/>
    <n v="31"/>
    <n v="0.5"/>
    <n v="0.5"/>
  </r>
  <r>
    <x v="8"/>
    <d v="2019-06-08T00:00:00"/>
    <s v="Zone 2 - Black Rock"/>
    <x v="375"/>
    <x v="275"/>
    <x v="209"/>
    <x v="4"/>
    <x v="21"/>
    <m/>
    <m/>
    <m/>
    <s v=""/>
    <s v=""/>
  </r>
  <r>
    <x v="8"/>
    <d v="2019-06-08T00:00:00"/>
    <s v="Zone 2 - Black Rock"/>
    <x v="131"/>
    <x v="116"/>
    <x v="87"/>
    <x v="1"/>
    <x v="3"/>
    <m/>
    <m/>
    <m/>
    <s v=""/>
    <s v=""/>
  </r>
  <r>
    <x v="8"/>
    <d v="2019-06-08T00:00:00"/>
    <s v="Zone 2 - Black Rock"/>
    <x v="40"/>
    <x v="37"/>
    <x v="27"/>
    <x v="1"/>
    <x v="2"/>
    <m/>
    <m/>
    <m/>
    <s v=""/>
    <s v=""/>
  </r>
  <r>
    <x v="8"/>
    <d v="2019-06-08T00:00:00"/>
    <s v="Zone 2 - Black Rock"/>
    <x v="345"/>
    <x v="258"/>
    <x v="209"/>
    <x v="2"/>
    <x v="2"/>
    <m/>
    <m/>
    <m/>
    <s v=""/>
    <s v=""/>
  </r>
  <r>
    <x v="8"/>
    <d v="2019-06-08T00:00:00"/>
    <s v="Zone 2 - Black Rock"/>
    <x v="36"/>
    <x v="33"/>
    <x v="23"/>
    <x v="1"/>
    <x v="2"/>
    <m/>
    <m/>
    <m/>
    <s v=""/>
    <s v=""/>
  </r>
  <r>
    <x v="8"/>
    <d v="2019-06-08T00:00:00"/>
    <s v="Zone 2 - Black Rock"/>
    <x v="340"/>
    <x v="255"/>
    <x v="207"/>
    <x v="1"/>
    <x v="2"/>
    <m/>
    <m/>
    <m/>
    <s v=""/>
    <s v=""/>
  </r>
  <r>
    <x v="8"/>
    <d v="2019-06-08T00:00:00"/>
    <s v="Zone 2 - Black Rock"/>
    <x v="42"/>
    <x v="39"/>
    <x v="29"/>
    <x v="1"/>
    <x v="2"/>
    <m/>
    <m/>
    <m/>
    <s v=""/>
    <s v=""/>
  </r>
  <r>
    <x v="8"/>
    <d v="2019-06-08T00:00:00"/>
    <s v="Zone 2 - Black Rock"/>
    <x v="49"/>
    <x v="45"/>
    <x v="36"/>
    <x v="1"/>
    <x v="2"/>
    <m/>
    <m/>
    <m/>
    <s v=""/>
    <s v=""/>
  </r>
  <r>
    <x v="8"/>
    <d v="2019-06-08T00:00:00"/>
    <s v="Zone 2 - Black Rock"/>
    <x v="450"/>
    <x v="317"/>
    <x v="255"/>
    <x v="1"/>
    <x v="21"/>
    <m/>
    <m/>
    <m/>
    <s v=""/>
    <s v=""/>
  </r>
  <r>
    <x v="8"/>
    <d v="2019-06-08T00:00:00"/>
    <s v="Zone 2 - Black Rock"/>
    <x v="413"/>
    <x v="296"/>
    <x v="84"/>
    <x v="5"/>
    <x v="3"/>
    <m/>
    <m/>
    <m/>
    <s v=""/>
    <s v=""/>
  </r>
  <r>
    <x v="8"/>
    <d v="2019-06-08T00:00:00"/>
    <s v="Zone 2 - Black Rock"/>
    <x v="328"/>
    <x v="110"/>
    <x v="158"/>
    <x v="1"/>
    <x v="7"/>
    <m/>
    <m/>
    <m/>
    <s v=""/>
    <s v=""/>
  </r>
  <r>
    <x v="8"/>
    <d v="2019-06-08T00:00:00"/>
    <s v="Zone 2 - Black Rock"/>
    <x v="146"/>
    <x v="128"/>
    <x v="97"/>
    <x v="5"/>
    <x v="7"/>
    <m/>
    <m/>
    <m/>
    <s v=""/>
    <s v=""/>
  </r>
  <r>
    <x v="8"/>
    <d v="2019-06-08T00:00:00"/>
    <s v="Zone 2 - Black Rock"/>
    <x v="151"/>
    <x v="132"/>
    <x v="102"/>
    <x v="5"/>
    <x v="7"/>
    <m/>
    <s v="Shark Spotted Gully"/>
    <n v="157"/>
    <n v="20.399999999999999"/>
    <n v="20.399999999999999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2"/>
    <n v="0.6"/>
    <n v="0.6"/>
  </r>
  <r>
    <x v="8"/>
    <d v="2019-06-08T00:00:00"/>
    <s v="Zone 2 - Black Rock"/>
    <x v="161"/>
    <x v="140"/>
    <x v="109"/>
    <x v="5"/>
    <x v="7"/>
    <s v="Galjoen"/>
    <m/>
    <n v="31"/>
    <n v="0.5"/>
    <n v="0.5"/>
  </r>
  <r>
    <x v="8"/>
    <d v="2019-06-08T00:00:00"/>
    <s v="Zone 2 - Black Rock"/>
    <x v="156"/>
    <x v="137"/>
    <x v="10"/>
    <x v="5"/>
    <x v="7"/>
    <s v="Galjoen"/>
    <m/>
    <n v="36"/>
    <n v="0.9"/>
    <n v="0.9"/>
  </r>
  <r>
    <x v="8"/>
    <d v="2019-06-08T00:00:00"/>
    <s v="Zone 2 - Black Rock"/>
    <x v="327"/>
    <x v="248"/>
    <x v="199"/>
    <x v="4"/>
    <x v="7"/>
    <s v="Galjoen"/>
    <m/>
    <n v="30"/>
    <n v="0.5"/>
    <n v="0.5"/>
  </r>
  <r>
    <x v="8"/>
    <d v="2019-06-08T00:00:00"/>
    <s v="Zone 2 - Black Rock"/>
    <x v="163"/>
    <x v="142"/>
    <x v="110"/>
    <x v="8"/>
    <x v="7"/>
    <s v="Galjoen"/>
    <m/>
    <n v="30"/>
    <n v="0.5"/>
    <n v="0.5"/>
  </r>
  <r>
    <x v="8"/>
    <d v="2019-06-08T00:00:00"/>
    <s v="Zone 2 - Black Rock"/>
    <x v="158"/>
    <x v="138"/>
    <x v="106"/>
    <x v="5"/>
    <x v="7"/>
    <s v="Galjoen"/>
    <m/>
    <n v="30"/>
    <n v="0.5"/>
    <n v="0.5"/>
  </r>
  <r>
    <x v="8"/>
    <d v="2019-06-08T00:00:00"/>
    <s v="Zone 2 - Black Rock"/>
    <x v="154"/>
    <x v="135"/>
    <x v="103"/>
    <x v="5"/>
    <x v="7"/>
    <s v="Galjoen"/>
    <m/>
    <n v="32"/>
    <n v="0.6"/>
    <n v="0.6"/>
  </r>
  <r>
    <x v="8"/>
    <d v="2019-06-08T00:00:00"/>
    <s v="Zone 2 - Black Rock"/>
    <x v="337"/>
    <x v="252"/>
    <x v="205"/>
    <x v="1"/>
    <x v="7"/>
    <s v="Galjoen"/>
    <m/>
    <n v="30"/>
    <n v="0.5"/>
    <n v="0.5"/>
  </r>
  <r>
    <x v="8"/>
    <d v="2019-06-08T00:00:00"/>
    <s v="Zone 2 - Black Rock"/>
    <x v="162"/>
    <x v="141"/>
    <x v="110"/>
    <x v="10"/>
    <x v="7"/>
    <s v="Galjoen"/>
    <m/>
    <n v="32"/>
    <n v="0.6"/>
    <n v="0.6"/>
  </r>
  <r>
    <x v="8"/>
    <d v="2019-06-08T00:00:00"/>
    <s v="Zone 2 - Black Rock"/>
    <x v="326"/>
    <x v="247"/>
    <x v="199"/>
    <x v="4"/>
    <x v="7"/>
    <s v="Galjoen"/>
    <m/>
    <n v="30"/>
    <n v="0.5"/>
    <n v="0.5"/>
  </r>
  <r>
    <x v="8"/>
    <d v="2019-06-08T00:00:00"/>
    <s v="Zone 2 - Black Rock"/>
    <x v="157"/>
    <x v="9"/>
    <x v="105"/>
    <x v="5"/>
    <x v="7"/>
    <m/>
    <m/>
    <m/>
    <s v=""/>
    <s v=""/>
  </r>
  <r>
    <x v="8"/>
    <d v="2019-06-08T00:00:00"/>
    <s v="Zone 2 - Black Rock"/>
    <x v="155"/>
    <x v="136"/>
    <x v="104"/>
    <x v="5"/>
    <x v="7"/>
    <m/>
    <m/>
    <m/>
    <s v=""/>
    <s v=""/>
  </r>
  <r>
    <x v="8"/>
    <d v="2019-06-08T00:00:00"/>
    <s v="Zone 2 - Black Rock"/>
    <x v="153"/>
    <x v="134"/>
    <x v="103"/>
    <x v="0"/>
    <x v="7"/>
    <m/>
    <m/>
    <m/>
    <s v=""/>
    <s v=""/>
  </r>
  <r>
    <x v="8"/>
    <d v="2019-06-08T00:00:00"/>
    <s v="Zone 2 - Black Rock"/>
    <x v="249"/>
    <x v="199"/>
    <x v="44"/>
    <x v="8"/>
    <x v="12"/>
    <m/>
    <m/>
    <m/>
    <s v=""/>
    <s v="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76"/>
    <n v="4.5999999999999996"/>
    <n v="4.5999999999999996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81"/>
    <n v="5.6"/>
    <n v="5.6"/>
  </r>
  <r>
    <x v="9"/>
    <d v="2019-09-07T00:00:00"/>
    <s v="Zone 4 - Horingbaai"/>
    <x v="419"/>
    <x v="300"/>
    <x v="57"/>
    <x v="1"/>
    <x v="27"/>
    <s v="Kob"/>
    <m/>
    <n v="50"/>
    <n v="1.3"/>
    <n v="1.3"/>
  </r>
  <r>
    <x v="9"/>
    <d v="2019-09-07T00:00:00"/>
    <s v="Zone 4 - Horingbaai"/>
    <x v="321"/>
    <x v="73"/>
    <x v="84"/>
    <x v="5"/>
    <x v="3"/>
    <s v="Blacktail"/>
    <m/>
    <n v="42"/>
    <n v="2.2999999999999998"/>
    <n v="2.2999999999999998"/>
  </r>
  <r>
    <x v="9"/>
    <d v="2019-09-07T00:00:00"/>
    <s v="Zone 4 - Horingbaai"/>
    <x v="127"/>
    <x v="112"/>
    <x v="84"/>
    <x v="0"/>
    <x v="3"/>
    <m/>
    <m/>
    <m/>
    <s v=""/>
    <s v=""/>
  </r>
  <r>
    <x v="9"/>
    <d v="2019-09-07T00:00:00"/>
    <s v="Zone 4 - Horingbaai"/>
    <x v="422"/>
    <x v="301"/>
    <x v="94"/>
    <x v="5"/>
    <x v="27"/>
    <m/>
    <m/>
    <m/>
    <s v=""/>
    <s v=""/>
  </r>
  <r>
    <x v="9"/>
    <d v="2019-09-07T00:00:00"/>
    <s v="Zone 4 - Horingbaai"/>
    <x v="420"/>
    <x v="51"/>
    <x v="241"/>
    <x v="2"/>
    <x v="27"/>
    <m/>
    <m/>
    <m/>
    <s v=""/>
    <s v=""/>
  </r>
  <r>
    <x v="9"/>
    <d v="2019-09-07T00:00:00"/>
    <s v="Zone 4 - Horingbaai"/>
    <x v="221"/>
    <x v="116"/>
    <x v="146"/>
    <x v="5"/>
    <x v="11"/>
    <s v="Kob"/>
    <m/>
    <n v="59"/>
    <n v="2.1"/>
    <n v="2.1"/>
  </r>
  <r>
    <x v="9"/>
    <d v="2019-09-07T00:00:00"/>
    <s v="Zone 4 - Horingbaai"/>
    <x v="224"/>
    <x v="185"/>
    <x v="50"/>
    <x v="1"/>
    <x v="11"/>
    <m/>
    <m/>
    <m/>
    <s v=""/>
    <s v=""/>
  </r>
  <r>
    <x v="9"/>
    <d v="2019-09-07T00:00:00"/>
    <s v="Zone 4 - Horingbaai"/>
    <x v="227"/>
    <x v="187"/>
    <x v="150"/>
    <x v="4"/>
    <x v="11"/>
    <m/>
    <m/>
    <m/>
    <s v=""/>
    <s v=""/>
  </r>
  <r>
    <x v="9"/>
    <d v="2019-09-07T00:00:00"/>
    <s v="Zone 4 - Horingbaai"/>
    <x v="231"/>
    <x v="49"/>
    <x v="45"/>
    <x v="5"/>
    <x v="11"/>
    <s v="Kob"/>
    <m/>
    <n v="48"/>
    <n v="1.1000000000000001"/>
    <n v="1.1000000000000001"/>
  </r>
  <r>
    <x v="9"/>
    <d v="2019-09-07T00:00:00"/>
    <s v="Zone 4 - Horingbaai"/>
    <x v="231"/>
    <x v="49"/>
    <x v="45"/>
    <x v="5"/>
    <x v="11"/>
    <s v="Kob"/>
    <m/>
    <n v="42"/>
    <n v="0.8"/>
    <n v="0.8"/>
  </r>
  <r>
    <x v="9"/>
    <d v="2019-09-07T00:00:00"/>
    <s v="Zone 4 - Horingbaai"/>
    <x v="225"/>
    <x v="186"/>
    <x v="53"/>
    <x v="1"/>
    <x v="11"/>
    <m/>
    <m/>
    <m/>
    <s v=""/>
    <s v=""/>
  </r>
  <r>
    <x v="9"/>
    <d v="2019-09-07T00:00:00"/>
    <s v="Zone 4 - Horingbaai"/>
    <x v="232"/>
    <x v="7"/>
    <x v="152"/>
    <x v="1"/>
    <x v="11"/>
    <m/>
    <m/>
    <m/>
    <s v=""/>
    <s v=""/>
  </r>
  <r>
    <x v="9"/>
    <d v="2019-09-07T00:00:00"/>
    <s v="Zone 4 - Horingbaai"/>
    <x v="220"/>
    <x v="7"/>
    <x v="145"/>
    <x v="1"/>
    <x v="11"/>
    <m/>
    <m/>
    <m/>
    <s v=""/>
    <s v=""/>
  </r>
  <r>
    <x v="9"/>
    <d v="2019-09-07T00:00:00"/>
    <s v="Zone 4 - Horingbaai"/>
    <x v="229"/>
    <x v="189"/>
    <x v="30"/>
    <x v="1"/>
    <x v="11"/>
    <s v="Kob"/>
    <m/>
    <n v="53"/>
    <n v="1.5"/>
    <n v="1.5"/>
  </r>
  <r>
    <x v="9"/>
    <d v="2019-09-07T00:00:00"/>
    <s v="Zone 4 - Horingbaai"/>
    <x v="235"/>
    <x v="31"/>
    <x v="18"/>
    <x v="8"/>
    <x v="12"/>
    <s v="Kob"/>
    <m/>
    <n v="43"/>
    <n v="0.8"/>
    <n v="0.8"/>
  </r>
  <r>
    <x v="9"/>
    <d v="2019-09-07T00:00:00"/>
    <s v="Zone 4 - Horingbaai"/>
    <x v="235"/>
    <x v="31"/>
    <x v="18"/>
    <x v="8"/>
    <x v="12"/>
    <s v="Kob"/>
    <m/>
    <n v="48"/>
    <n v="1.1000000000000001"/>
    <n v="1.1000000000000001"/>
  </r>
  <r>
    <x v="9"/>
    <d v="2019-09-07T00:00:00"/>
    <s v="Zone 4 - Horingbaai"/>
    <x v="430"/>
    <x v="18"/>
    <x v="105"/>
    <x v="1"/>
    <x v="12"/>
    <s v="Kob"/>
    <m/>
    <n v="47"/>
    <n v="1.1000000000000001"/>
    <n v="1.1000000000000001"/>
  </r>
  <r>
    <x v="9"/>
    <d v="2019-09-07T00:00:00"/>
    <s v="Zone 4 - Horingbaai"/>
    <x v="246"/>
    <x v="77"/>
    <x v="158"/>
    <x v="5"/>
    <x v="12"/>
    <s v="Kob"/>
    <m/>
    <n v="40"/>
    <n v="0.7"/>
    <n v="0.7"/>
  </r>
  <r>
    <x v="9"/>
    <d v="2019-09-07T00:00:00"/>
    <s v="Zone 4 - Horingbaai"/>
    <x v="246"/>
    <x v="77"/>
    <x v="158"/>
    <x v="5"/>
    <x v="12"/>
    <s v="Kob"/>
    <m/>
    <n v="44"/>
    <n v="0.9"/>
    <n v="0.9"/>
  </r>
  <r>
    <x v="9"/>
    <d v="2019-09-07T00:00:00"/>
    <s v="Zone 4 - Horingbaai"/>
    <x v="246"/>
    <x v="77"/>
    <x v="158"/>
    <x v="5"/>
    <x v="12"/>
    <s v="Kob"/>
    <m/>
    <n v="58"/>
    <n v="2"/>
    <n v="2"/>
  </r>
  <r>
    <x v="9"/>
    <d v="2019-09-07T00:00:00"/>
    <s v="Zone 4 - Horingbaai"/>
    <x v="246"/>
    <x v="77"/>
    <x v="158"/>
    <x v="5"/>
    <x v="12"/>
    <s v="Kob"/>
    <m/>
    <n v="49"/>
    <n v="1.2"/>
    <n v="1.2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34"/>
    <x v="191"/>
    <x v="153"/>
    <x v="8"/>
    <x v="12"/>
    <s v="Kob"/>
    <m/>
    <n v="51"/>
    <n v="1.4"/>
    <n v="1.4"/>
  </r>
  <r>
    <x v="9"/>
    <d v="2019-09-07T00:00:00"/>
    <s v="Zone 4 - Horingbaai"/>
    <x v="249"/>
    <x v="199"/>
    <x v="44"/>
    <x v="8"/>
    <x v="12"/>
    <m/>
    <m/>
    <m/>
    <s v=""/>
    <s v=""/>
  </r>
  <r>
    <x v="9"/>
    <d v="2019-09-07T00:00:00"/>
    <s v="Zone 4 - Horingbaai"/>
    <x v="237"/>
    <x v="91"/>
    <x v="18"/>
    <x v="1"/>
    <x v="12"/>
    <m/>
    <m/>
    <m/>
    <s v=""/>
    <s v=""/>
  </r>
  <r>
    <x v="9"/>
    <d v="2019-09-07T00:00:00"/>
    <s v="Zone 4 - Horingbaai"/>
    <x v="247"/>
    <x v="197"/>
    <x v="158"/>
    <x v="0"/>
    <x v="12"/>
    <m/>
    <m/>
    <m/>
    <s v=""/>
    <s v=""/>
  </r>
  <r>
    <x v="9"/>
    <d v="2019-09-07T00:00:00"/>
    <s v="Zone 4 - Horingbaai"/>
    <x v="236"/>
    <x v="192"/>
    <x v="18"/>
    <x v="1"/>
    <x v="12"/>
    <m/>
    <m/>
    <m/>
    <s v=""/>
    <s v=""/>
  </r>
  <r>
    <x v="9"/>
    <d v="2019-09-07T00:00:00"/>
    <s v="Zone 4 - Horingbaai"/>
    <x v="188"/>
    <x v="162"/>
    <x v="123"/>
    <x v="9"/>
    <x v="9"/>
    <m/>
    <s v="Shark Copper (Male)"/>
    <n v="199"/>
    <n v="105.7"/>
    <n v="105.7"/>
  </r>
  <r>
    <x v="9"/>
    <d v="2019-09-07T00:00:00"/>
    <s v="Zone 4 - Horingbaai"/>
    <x v="1"/>
    <x v="1"/>
    <x v="0"/>
    <x v="1"/>
    <x v="0"/>
    <s v="Kob"/>
    <m/>
    <n v="49"/>
    <n v="1.2"/>
    <n v="1.2"/>
  </r>
  <r>
    <x v="9"/>
    <d v="2019-09-07T00:00:00"/>
    <s v="Zone 4 - Horingbaai"/>
    <x v="1"/>
    <x v="1"/>
    <x v="0"/>
    <x v="1"/>
    <x v="0"/>
    <s v="Kob"/>
    <m/>
    <n v="56"/>
    <n v="1.8"/>
    <n v="1.8"/>
  </r>
  <r>
    <x v="9"/>
    <d v="2019-09-07T00:00:00"/>
    <s v="Zone 4 - Horingbaai"/>
    <x v="1"/>
    <x v="1"/>
    <x v="0"/>
    <x v="1"/>
    <x v="0"/>
    <s v="Kob"/>
    <m/>
    <n v="62"/>
    <n v="2.5"/>
    <n v="2.5"/>
  </r>
  <r>
    <x v="9"/>
    <d v="2019-09-07T00:00:00"/>
    <s v="Zone 4 - Horingbaai"/>
    <x v="183"/>
    <x v="121"/>
    <x v="72"/>
    <x v="8"/>
    <x v="9"/>
    <s v="Kob"/>
    <m/>
    <n v="58"/>
    <n v="2"/>
    <n v="2"/>
  </r>
  <r>
    <x v="9"/>
    <d v="2019-09-07T00:00:00"/>
    <s v="Zone 4 - Horingbaai"/>
    <x v="372"/>
    <x v="70"/>
    <x v="105"/>
    <x v="2"/>
    <x v="9"/>
    <m/>
    <m/>
    <m/>
    <s v=""/>
    <s v=""/>
  </r>
  <r>
    <x v="9"/>
    <d v="2019-09-07T00:00:00"/>
    <s v="Zone 4 - Horingbaai"/>
    <x v="184"/>
    <x v="158"/>
    <x v="105"/>
    <x v="1"/>
    <x v="9"/>
    <m/>
    <m/>
    <m/>
    <s v=""/>
    <s v=""/>
  </r>
  <r>
    <x v="9"/>
    <d v="2019-09-07T00:00:00"/>
    <s v="Zone 4 - Horingbaai"/>
    <x v="197"/>
    <x v="168"/>
    <x v="131"/>
    <x v="1"/>
    <x v="9"/>
    <m/>
    <m/>
    <m/>
    <s v=""/>
    <s v=""/>
  </r>
  <r>
    <x v="9"/>
    <d v="2019-09-07T00:00:00"/>
    <s v="Zone 4 - Horingbaai"/>
    <x v="187"/>
    <x v="161"/>
    <x v="122"/>
    <x v="7"/>
    <x v="9"/>
    <m/>
    <m/>
    <m/>
    <s v=""/>
    <s v=""/>
  </r>
  <r>
    <x v="9"/>
    <d v="2019-09-07T00:00:00"/>
    <s v="Zone 4 - Horingbaai"/>
    <x v="182"/>
    <x v="157"/>
    <x v="26"/>
    <x v="8"/>
    <x v="9"/>
    <m/>
    <m/>
    <m/>
    <s v=""/>
    <s v=""/>
  </r>
  <r>
    <x v="9"/>
    <d v="2019-09-07T00:00:00"/>
    <s v="Zone 4 - Horingbaai"/>
    <x v="203"/>
    <x v="172"/>
    <x v="59"/>
    <x v="1"/>
    <x v="9"/>
    <m/>
    <m/>
    <m/>
    <s v=""/>
    <s v=""/>
  </r>
  <r>
    <x v="9"/>
    <d v="2019-09-07T00:00:00"/>
    <s v="Zone 4 - Horingbaai"/>
    <x v="374"/>
    <x v="274"/>
    <x v="221"/>
    <x v="1"/>
    <x v="14"/>
    <m/>
    <m/>
    <m/>
    <s v=""/>
    <s v=""/>
  </r>
  <r>
    <x v="9"/>
    <d v="2019-09-07T00:00:00"/>
    <s v="Zone 4 - Horingbaai"/>
    <x v="199"/>
    <x v="169"/>
    <x v="132"/>
    <x v="1"/>
    <x v="9"/>
    <m/>
    <m/>
    <m/>
    <s v=""/>
    <s v=""/>
  </r>
  <r>
    <x v="9"/>
    <d v="2019-09-07T00:00:00"/>
    <s v="Zone 4 - Horingbaai"/>
    <x v="198"/>
    <x v="19"/>
    <x v="132"/>
    <x v="8"/>
    <x v="9"/>
    <m/>
    <m/>
    <m/>
    <s v=""/>
    <s v=""/>
  </r>
  <r>
    <x v="9"/>
    <d v="2019-09-07T00:00:00"/>
    <s v="Zone 4 - Horingbaai"/>
    <x v="205"/>
    <x v="174"/>
    <x v="136"/>
    <x v="8"/>
    <x v="9"/>
    <m/>
    <m/>
    <m/>
    <s v=""/>
    <s v=""/>
  </r>
  <r>
    <x v="9"/>
    <d v="2019-09-07T00:00:00"/>
    <s v="Zone 4 - Horingbaai"/>
    <x v="192"/>
    <x v="27"/>
    <x v="126"/>
    <x v="5"/>
    <x v="9"/>
    <m/>
    <m/>
    <m/>
    <s v=""/>
    <s v=""/>
  </r>
  <r>
    <x v="9"/>
    <d v="2019-09-07T00:00:00"/>
    <s v="Zone 4 - Horingbaai"/>
    <x v="206"/>
    <x v="175"/>
    <x v="137"/>
    <x v="2"/>
    <x v="9"/>
    <m/>
    <m/>
    <m/>
    <s v=""/>
    <s v=""/>
  </r>
  <r>
    <x v="9"/>
    <d v="2019-09-07T00:00:00"/>
    <s v="Zone 4 - Horingbaai"/>
    <x v="194"/>
    <x v="166"/>
    <x v="128"/>
    <x v="5"/>
    <x v="9"/>
    <m/>
    <m/>
    <m/>
    <s v=""/>
    <s v="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1"/>
    <x v="20"/>
    <x v="13"/>
    <x v="2"/>
    <x v="1"/>
    <s v="Kob"/>
    <m/>
    <n v="54"/>
    <n v="1.6"/>
    <n v="1.6"/>
  </r>
  <r>
    <x v="9"/>
    <d v="2019-09-07T00:00:00"/>
    <s v="Zone 4 - Horingbaai"/>
    <x v="21"/>
    <x v="20"/>
    <x v="13"/>
    <x v="2"/>
    <x v="1"/>
    <s v="Kob"/>
    <m/>
    <n v="51"/>
    <n v="1.4"/>
    <n v="1.4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8"/>
    <x v="25"/>
    <x v="18"/>
    <x v="2"/>
    <x v="1"/>
    <s v="Kob"/>
    <m/>
    <n v="48"/>
    <n v="1.1000000000000001"/>
    <n v="1.1000000000000001"/>
  </r>
  <r>
    <x v="9"/>
    <d v="2019-09-07T00:00:00"/>
    <s v="Zone 4 - Horingbaai"/>
    <x v="28"/>
    <x v="25"/>
    <x v="18"/>
    <x v="2"/>
    <x v="1"/>
    <s v="Kob"/>
    <m/>
    <n v="65"/>
    <n v="2.8"/>
    <n v="2.8"/>
  </r>
  <r>
    <x v="9"/>
    <d v="2019-09-07T00:00:00"/>
    <s v="Zone 4 - Horingbaai"/>
    <x v="28"/>
    <x v="25"/>
    <x v="18"/>
    <x v="2"/>
    <x v="1"/>
    <s v="Kob"/>
    <m/>
    <n v="55"/>
    <n v="1.7"/>
    <n v="1.7"/>
  </r>
  <r>
    <x v="9"/>
    <d v="2019-09-07T00:00:00"/>
    <s v="Zone 4 - Horingbaai"/>
    <x v="279"/>
    <x v="121"/>
    <x v="15"/>
    <x v="5"/>
    <x v="1"/>
    <s v="Kob"/>
    <m/>
    <n v="46"/>
    <n v="1"/>
    <n v="1"/>
  </r>
  <r>
    <x v="9"/>
    <d v="2019-09-07T00:00:00"/>
    <s v="Zone 4 - Horingbaai"/>
    <x v="279"/>
    <x v="121"/>
    <x v="15"/>
    <x v="5"/>
    <x v="1"/>
    <s v="Kob"/>
    <m/>
    <n v="40"/>
    <n v="0.7"/>
    <n v="0.7"/>
  </r>
  <r>
    <x v="9"/>
    <d v="2019-09-07T00:00:00"/>
    <s v="Zone 4 - Horingbaai"/>
    <x v="279"/>
    <x v="121"/>
    <x v="15"/>
    <x v="5"/>
    <x v="1"/>
    <s v="Kob"/>
    <m/>
    <n v="51"/>
    <n v="1.4"/>
    <n v="1.4"/>
  </r>
  <r>
    <x v="9"/>
    <d v="2019-09-07T00:00:00"/>
    <s v="Zone 4 - Horingbaai"/>
    <x v="279"/>
    <x v="121"/>
    <x v="15"/>
    <x v="5"/>
    <x v="1"/>
    <s v="Kob"/>
    <m/>
    <n v="45"/>
    <n v="0.9"/>
    <n v="0.9"/>
  </r>
  <r>
    <x v="9"/>
    <d v="2019-09-07T00:00:00"/>
    <s v="Zone 4 - Horingbaai"/>
    <x v="22"/>
    <x v="21"/>
    <x v="14"/>
    <x v="9"/>
    <x v="1"/>
    <s v="Kob"/>
    <m/>
    <n v="48"/>
    <n v="1.1000000000000001"/>
    <n v="1.1000000000000001"/>
  </r>
  <r>
    <x v="9"/>
    <d v="2019-09-07T00:00:00"/>
    <s v="Zone 4 - Horingbaai"/>
    <x v="368"/>
    <x v="271"/>
    <x v="122"/>
    <x v="8"/>
    <x v="1"/>
    <s v="Kob"/>
    <m/>
    <n v="58"/>
    <n v="2"/>
    <n v="2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1"/>
    <x v="217"/>
    <x v="147"/>
    <x v="3"/>
    <x v="1"/>
    <s v="Kob"/>
    <m/>
    <n v="54"/>
    <n v="1.6"/>
    <n v="1.6"/>
  </r>
  <r>
    <x v="9"/>
    <d v="2019-09-07T00:00:00"/>
    <s v="Zone 4 - Horingbaai"/>
    <x v="281"/>
    <x v="217"/>
    <x v="147"/>
    <x v="3"/>
    <x v="1"/>
    <m/>
    <s v="Shark Spotted Gully"/>
    <n v="90"/>
    <n v="3"/>
    <n v="3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2"/>
    <x v="218"/>
    <x v="147"/>
    <x v="2"/>
    <x v="1"/>
    <s v="Kob"/>
    <m/>
    <n v="56"/>
    <n v="1.8"/>
    <n v="1.8"/>
  </r>
  <r>
    <x v="9"/>
    <d v="2019-09-07T00:00:00"/>
    <s v="Zone 4 - Horingbaai"/>
    <x v="282"/>
    <x v="218"/>
    <x v="147"/>
    <x v="2"/>
    <x v="1"/>
    <s v="Kob"/>
    <m/>
    <n v="60"/>
    <n v="2.2000000000000002"/>
    <n v="2.2000000000000002"/>
  </r>
  <r>
    <x v="9"/>
    <d v="2019-09-07T00:00:00"/>
    <s v="Zone 4 - Horingbaai"/>
    <x v="282"/>
    <x v="218"/>
    <x v="147"/>
    <x v="2"/>
    <x v="1"/>
    <s v="Kob"/>
    <m/>
    <n v="42"/>
    <n v="0.8"/>
    <n v="0.8"/>
  </r>
  <r>
    <x v="9"/>
    <d v="2019-09-07T00:00:00"/>
    <s v="Zone 4 - Horingbaai"/>
    <x v="282"/>
    <x v="218"/>
    <x v="147"/>
    <x v="2"/>
    <x v="1"/>
    <s v="Kob"/>
    <m/>
    <n v="54"/>
    <n v="1.6"/>
    <n v="1.6"/>
  </r>
  <r>
    <x v="9"/>
    <d v="2019-09-07T00:00:00"/>
    <s v="Zone 4 - Horingbaai"/>
    <x v="282"/>
    <x v="218"/>
    <x v="147"/>
    <x v="2"/>
    <x v="1"/>
    <s v="Kob"/>
    <m/>
    <n v="45"/>
    <n v="0.9"/>
    <n v="0.9"/>
  </r>
  <r>
    <x v="9"/>
    <d v="2019-09-07T00:00:00"/>
    <s v="Zone 4 - Horingbaai"/>
    <x v="30"/>
    <x v="27"/>
    <x v="20"/>
    <x v="5"/>
    <x v="1"/>
    <s v="Kob"/>
    <m/>
    <n v="42"/>
    <n v="0.8"/>
    <n v="0.8"/>
  </r>
  <r>
    <x v="9"/>
    <d v="2019-09-07T00:00:00"/>
    <s v="Zone 4 - Horingbaai"/>
    <x v="30"/>
    <x v="27"/>
    <x v="20"/>
    <x v="5"/>
    <x v="1"/>
    <s v="Kob"/>
    <m/>
    <n v="50"/>
    <n v="1.3"/>
    <n v="1.3"/>
  </r>
  <r>
    <x v="9"/>
    <d v="2019-09-07T00:00:00"/>
    <s v="Zone 4 - Horingbaai"/>
    <x v="277"/>
    <x v="214"/>
    <x v="175"/>
    <x v="5"/>
    <x v="1"/>
    <s v="Kob"/>
    <m/>
    <n v="57"/>
    <n v="1.9"/>
    <n v="1.9"/>
  </r>
  <r>
    <x v="9"/>
    <d v="2019-09-07T00:00:00"/>
    <s v="Zone 4 - Horingbaai"/>
    <x v="277"/>
    <x v="214"/>
    <x v="175"/>
    <x v="5"/>
    <x v="1"/>
    <s v="Kob"/>
    <m/>
    <n v="55"/>
    <n v="1.7"/>
    <n v="1.7"/>
  </r>
  <r>
    <x v="9"/>
    <d v="2019-09-07T00:00:00"/>
    <s v="Zone 4 - Horingbaai"/>
    <x v="277"/>
    <x v="214"/>
    <x v="175"/>
    <x v="5"/>
    <x v="1"/>
    <s v="Kob"/>
    <m/>
    <n v="46"/>
    <n v="1"/>
    <n v="1"/>
  </r>
  <r>
    <x v="9"/>
    <d v="2019-09-07T00:00:00"/>
    <s v="Zone 4 - Horingbaai"/>
    <x v="35"/>
    <x v="32"/>
    <x v="19"/>
    <x v="5"/>
    <x v="1"/>
    <s v="Kob"/>
    <m/>
    <n v="48"/>
    <n v="1.1000000000000001"/>
    <n v="1.1000000000000001"/>
  </r>
  <r>
    <x v="9"/>
    <d v="2019-09-07T00:00:00"/>
    <s v="Zone 4 - Horingbaai"/>
    <x v="417"/>
    <x v="19"/>
    <x v="217"/>
    <x v="8"/>
    <x v="1"/>
    <s v="Kob"/>
    <m/>
    <n v="67"/>
    <n v="3.1"/>
    <n v="3.1"/>
  </r>
  <r>
    <x v="9"/>
    <d v="2019-09-07T00:00:00"/>
    <s v="Zone 4 - Horingbaai"/>
    <x v="366"/>
    <x v="270"/>
    <x v="217"/>
    <x v="3"/>
    <x v="1"/>
    <s v="Kob"/>
    <m/>
    <n v="78"/>
    <n v="5"/>
    <n v="5"/>
  </r>
  <r>
    <x v="9"/>
    <d v="2019-09-07T00:00:00"/>
    <s v="Zone 4 - Horingbaai"/>
    <x v="366"/>
    <x v="270"/>
    <x v="217"/>
    <x v="3"/>
    <x v="1"/>
    <s v="Kob"/>
    <m/>
    <n v="49"/>
    <n v="1.2"/>
    <n v="1.2"/>
  </r>
  <r>
    <x v="9"/>
    <d v="2019-09-07T00:00:00"/>
    <s v="Zone 4 - Horingbaai"/>
    <x v="31"/>
    <x v="28"/>
    <x v="21"/>
    <x v="10"/>
    <x v="1"/>
    <m/>
    <m/>
    <m/>
    <s v=""/>
    <s v=""/>
  </r>
  <r>
    <x v="9"/>
    <d v="2019-09-07T00:00:00"/>
    <s v="Zone 4 - Horingbaai"/>
    <x v="32"/>
    <x v="29"/>
    <x v="21"/>
    <x v="2"/>
    <x v="1"/>
    <m/>
    <m/>
    <m/>
    <s v=""/>
    <s v=""/>
  </r>
  <r>
    <x v="9"/>
    <d v="2019-09-07T00:00:00"/>
    <s v="Zone 4 - Horingbaai"/>
    <x v="33"/>
    <x v="30"/>
    <x v="22"/>
    <x v="8"/>
    <x v="1"/>
    <m/>
    <m/>
    <m/>
    <s v=""/>
    <s v=""/>
  </r>
  <r>
    <x v="9"/>
    <d v="2019-09-07T00:00:00"/>
    <s v="Zone 4 - Horingbaai"/>
    <x v="34"/>
    <x v="31"/>
    <x v="19"/>
    <x v="7"/>
    <x v="1"/>
    <m/>
    <m/>
    <m/>
    <s v=""/>
    <s v=""/>
  </r>
  <r>
    <x v="9"/>
    <d v="2019-09-07T00:00:00"/>
    <s v="Zone 4 - Horingbaai"/>
    <x v="29"/>
    <x v="26"/>
    <x v="19"/>
    <x v="9"/>
    <x v="1"/>
    <m/>
    <m/>
    <m/>
    <s v=""/>
    <s v=""/>
  </r>
  <r>
    <x v="9"/>
    <d v="2019-09-07T00:00:00"/>
    <s v="Zone 4 - Horingbaai"/>
    <x v="431"/>
    <x v="306"/>
    <x v="161"/>
    <x v="4"/>
    <x v="1"/>
    <m/>
    <m/>
    <m/>
    <s v=""/>
    <s v=""/>
  </r>
  <r>
    <x v="9"/>
    <d v="2019-09-07T00:00:00"/>
    <s v="Zone 4 - Horingbaai"/>
    <x v="367"/>
    <x v="83"/>
    <x v="161"/>
    <x v="1"/>
    <x v="1"/>
    <m/>
    <m/>
    <m/>
    <s v=""/>
    <s v=""/>
  </r>
  <r>
    <x v="9"/>
    <d v="2019-09-07T00:00:00"/>
    <s v="Zone 4 - Horingbaai"/>
    <x v="23"/>
    <x v="22"/>
    <x v="15"/>
    <x v="9"/>
    <x v="1"/>
    <m/>
    <m/>
    <m/>
    <s v=""/>
    <s v=""/>
  </r>
  <r>
    <x v="9"/>
    <d v="2019-09-07T00:00:00"/>
    <s v="Zone 4 - Horingbaai"/>
    <x v="27"/>
    <x v="24"/>
    <x v="18"/>
    <x v="1"/>
    <x v="1"/>
    <m/>
    <m/>
    <m/>
    <s v=""/>
    <s v=""/>
  </r>
  <r>
    <x v="9"/>
    <d v="2019-09-07T00:00:00"/>
    <s v="Zone 4 - Horingbaai"/>
    <x v="148"/>
    <x v="9"/>
    <x v="99"/>
    <x v="1"/>
    <x v="7"/>
    <s v="Kob"/>
    <m/>
    <n v="55"/>
    <n v="1.7"/>
    <n v="1.7"/>
  </r>
  <r>
    <x v="9"/>
    <d v="2019-09-07T00:00:00"/>
    <s v="Zone 4 - Horingbaai"/>
    <x v="148"/>
    <x v="9"/>
    <x v="99"/>
    <x v="1"/>
    <x v="7"/>
    <s v="Kob"/>
    <m/>
    <n v="56"/>
    <n v="1.8"/>
    <n v="1.8"/>
  </r>
  <r>
    <x v="9"/>
    <d v="2019-09-07T00:00:00"/>
    <s v="Zone 4 - Horingbaai"/>
    <x v="148"/>
    <x v="9"/>
    <x v="99"/>
    <x v="1"/>
    <x v="7"/>
    <m/>
    <s v="Shark Copper (Male)"/>
    <n v="150"/>
    <n v="43.9"/>
    <n v="43.9"/>
  </r>
  <r>
    <x v="9"/>
    <d v="2019-09-07T00:00:00"/>
    <s v="Zone 4 - Horingbaai"/>
    <x v="151"/>
    <x v="132"/>
    <x v="102"/>
    <x v="5"/>
    <x v="7"/>
    <s v="Kob"/>
    <m/>
    <n v="57"/>
    <n v="1.9"/>
    <n v="1.9"/>
  </r>
  <r>
    <x v="9"/>
    <d v="2019-09-07T00:00:00"/>
    <s v="Zone 4 - Horingbaai"/>
    <x v="155"/>
    <x v="136"/>
    <x v="104"/>
    <x v="5"/>
    <x v="7"/>
    <s v="Kob"/>
    <m/>
    <n v="53"/>
    <n v="1.5"/>
    <n v="1.5"/>
  </r>
  <r>
    <x v="9"/>
    <d v="2019-09-07T00:00:00"/>
    <s v="Zone 4 - Horingbaai"/>
    <x v="326"/>
    <x v="247"/>
    <x v="199"/>
    <x v="4"/>
    <x v="7"/>
    <s v="Kob"/>
    <m/>
    <n v="47"/>
    <n v="1.1000000000000001"/>
    <n v="1.1000000000000001"/>
  </r>
  <r>
    <x v="9"/>
    <d v="2019-09-07T00:00:00"/>
    <s v="Zone 4 - Horingbaai"/>
    <x v="327"/>
    <x v="248"/>
    <x v="199"/>
    <x v="4"/>
    <x v="7"/>
    <s v="Kob"/>
    <m/>
    <n v="72"/>
    <n v="3.9"/>
    <n v="3.9"/>
  </r>
  <r>
    <x v="9"/>
    <d v="2019-09-07T00:00:00"/>
    <s v="Zone 4 - Horingbaai"/>
    <x v="327"/>
    <x v="248"/>
    <x v="199"/>
    <x v="4"/>
    <x v="7"/>
    <s v="Kob"/>
    <m/>
    <n v="52"/>
    <n v="1.4"/>
    <n v="1.4"/>
  </r>
  <r>
    <x v="9"/>
    <d v="2019-09-07T00:00:00"/>
    <s v="Zone 4 - Horingbaai"/>
    <x v="327"/>
    <x v="248"/>
    <x v="199"/>
    <x v="4"/>
    <x v="7"/>
    <m/>
    <s v="Ray Bull / Eagle"/>
    <n v="88"/>
    <n v="12.6"/>
    <n v="12.6"/>
  </r>
  <r>
    <x v="9"/>
    <d v="2019-09-07T00:00:00"/>
    <s v="Zone 4 - Horingbaai"/>
    <x v="350"/>
    <x v="208"/>
    <x v="147"/>
    <x v="7"/>
    <x v="16"/>
    <m/>
    <s v="Shark Cow / Sevengill"/>
    <n v="151"/>
    <n v="46.3"/>
    <n v="46.3"/>
  </r>
  <r>
    <x v="9"/>
    <d v="2019-09-07T00:00:00"/>
    <s v="Zone 4 - Horingbaai"/>
    <x v="153"/>
    <x v="134"/>
    <x v="103"/>
    <x v="0"/>
    <x v="7"/>
    <s v="Kob"/>
    <m/>
    <n v="47"/>
    <n v="1.1000000000000001"/>
    <n v="1.1000000000000001"/>
  </r>
  <r>
    <x v="9"/>
    <d v="2019-09-07T00:00:00"/>
    <s v="Zone 4 - Horingbaai"/>
    <x v="154"/>
    <x v="135"/>
    <x v="103"/>
    <x v="5"/>
    <x v="7"/>
    <s v="Kob"/>
    <m/>
    <n v="46"/>
    <n v="1"/>
    <n v="1"/>
  </r>
  <r>
    <x v="9"/>
    <d v="2019-09-07T00:00:00"/>
    <s v="Zone 4 - Horingbaai"/>
    <x v="154"/>
    <x v="135"/>
    <x v="103"/>
    <x v="5"/>
    <x v="7"/>
    <s v="Kob"/>
    <m/>
    <n v="64"/>
    <n v="2.7"/>
    <n v="2.7"/>
  </r>
  <r>
    <x v="9"/>
    <d v="2019-09-07T00:00:00"/>
    <s v="Zone 4 - Horingbaai"/>
    <x v="154"/>
    <x v="135"/>
    <x v="103"/>
    <x v="5"/>
    <x v="7"/>
    <s v="Kob"/>
    <m/>
    <n v="88"/>
    <n v="7.2"/>
    <n v="7.2"/>
  </r>
  <r>
    <x v="9"/>
    <d v="2019-09-07T00:00:00"/>
    <s v="Zone 4 - Horingbaai"/>
    <x v="162"/>
    <x v="141"/>
    <x v="110"/>
    <x v="10"/>
    <x v="7"/>
    <s v="Kob"/>
    <m/>
    <n v="41"/>
    <n v="0.7"/>
    <n v="0.7"/>
  </r>
  <r>
    <x v="9"/>
    <d v="2019-09-07T00:00:00"/>
    <s v="Zone 4 - Horingbaai"/>
    <x v="161"/>
    <x v="140"/>
    <x v="109"/>
    <x v="5"/>
    <x v="7"/>
    <m/>
    <m/>
    <m/>
    <s v=""/>
    <s v=""/>
  </r>
  <r>
    <x v="9"/>
    <d v="2019-09-07T00:00:00"/>
    <s v="Zone 4 - Horingbaai"/>
    <x v="163"/>
    <x v="142"/>
    <x v="110"/>
    <x v="8"/>
    <x v="7"/>
    <m/>
    <m/>
    <m/>
    <s v=""/>
    <s v=""/>
  </r>
  <r>
    <x v="9"/>
    <d v="2019-09-07T00:00:00"/>
    <s v="Zone 4 - Horingbaai"/>
    <x v="328"/>
    <x v="110"/>
    <x v="158"/>
    <x v="1"/>
    <x v="7"/>
    <m/>
    <m/>
    <m/>
    <s v=""/>
    <s v=""/>
  </r>
  <r>
    <x v="9"/>
    <d v="2019-09-07T00:00:00"/>
    <s v="Zone 4 - Horingbaai"/>
    <x v="157"/>
    <x v="9"/>
    <x v="105"/>
    <x v="5"/>
    <x v="7"/>
    <m/>
    <m/>
    <m/>
    <s v=""/>
    <s v=""/>
  </r>
  <r>
    <x v="9"/>
    <d v="2019-09-07T00:00:00"/>
    <s v="Zone 4 - Horingbaai"/>
    <x v="156"/>
    <x v="137"/>
    <x v="10"/>
    <x v="5"/>
    <x v="7"/>
    <m/>
    <m/>
    <m/>
    <s v=""/>
    <s v=""/>
  </r>
  <r>
    <x v="9"/>
    <d v="2019-09-07T00:00:00"/>
    <s v="Zone 4 - Horingbaai"/>
    <x v="388"/>
    <x v="284"/>
    <x v="147"/>
    <x v="5"/>
    <x v="16"/>
    <m/>
    <m/>
    <m/>
    <s v=""/>
    <s v=""/>
  </r>
  <r>
    <x v="9"/>
    <d v="2019-09-07T00:00:00"/>
    <s v="Zone 4 - Horingbaai"/>
    <x v="67"/>
    <x v="60"/>
    <x v="44"/>
    <x v="5"/>
    <x v="4"/>
    <m/>
    <s v="Shark Copper (Female)"/>
    <n v="160"/>
    <n v="55.9"/>
    <n v="55.9"/>
  </r>
  <r>
    <x v="9"/>
    <d v="2019-09-07T00:00:00"/>
    <s v="Zone 4 - Horingbaai"/>
    <x v="68"/>
    <x v="27"/>
    <x v="41"/>
    <x v="8"/>
    <x v="4"/>
    <s v="Kob"/>
    <m/>
    <n v="59"/>
    <n v="2.1"/>
    <n v="2.1"/>
  </r>
  <r>
    <x v="9"/>
    <d v="2019-09-07T00:00:00"/>
    <s v="Zone 4 - Horingbaai"/>
    <x v="56"/>
    <x v="51"/>
    <x v="41"/>
    <x v="2"/>
    <x v="4"/>
    <s v="Kob"/>
    <m/>
    <n v="91"/>
    <n v="7.9"/>
    <n v="7.9"/>
  </r>
  <r>
    <x v="9"/>
    <d v="2019-09-07T00:00:00"/>
    <s v="Zone 4 - Horingbaai"/>
    <x v="64"/>
    <x v="57"/>
    <x v="44"/>
    <x v="0"/>
    <x v="4"/>
    <s v="Kob"/>
    <m/>
    <n v="58"/>
    <n v="2"/>
    <n v="2"/>
  </r>
  <r>
    <x v="9"/>
    <d v="2019-09-07T00:00:00"/>
    <s v="Zone 4 - Horingbaai"/>
    <x v="57"/>
    <x v="52"/>
    <x v="40"/>
    <x v="8"/>
    <x v="4"/>
    <s v="Kob"/>
    <m/>
    <n v="75"/>
    <n v="4.4000000000000004"/>
    <n v="4.4000000000000004"/>
  </r>
  <r>
    <x v="9"/>
    <d v="2019-09-07T00:00:00"/>
    <s v="Zone 4 - Horingbaai"/>
    <x v="57"/>
    <x v="52"/>
    <x v="40"/>
    <x v="8"/>
    <x v="4"/>
    <s v="Kob"/>
    <m/>
    <n v="108"/>
    <n v="13.3"/>
    <n v="13.3"/>
  </r>
  <r>
    <x v="9"/>
    <d v="2019-09-07T00:00:00"/>
    <s v="Zone 4 - Horingbaai"/>
    <x v="57"/>
    <x v="52"/>
    <x v="40"/>
    <x v="8"/>
    <x v="4"/>
    <s v="Kob"/>
    <m/>
    <n v="58"/>
    <n v="2"/>
    <n v="2"/>
  </r>
  <r>
    <x v="9"/>
    <d v="2019-09-07T00:00:00"/>
    <s v="Zone 4 - Horingbaai"/>
    <x v="66"/>
    <x v="59"/>
    <x v="46"/>
    <x v="1"/>
    <x v="4"/>
    <s v="Kob"/>
    <m/>
    <n v="42"/>
    <n v="0.8"/>
    <n v="0.8"/>
  </r>
  <r>
    <x v="9"/>
    <d v="2019-09-07T00:00:00"/>
    <s v="Zone 4 - Horingbaai"/>
    <x v="66"/>
    <x v="59"/>
    <x v="46"/>
    <x v="1"/>
    <x v="4"/>
    <s v="Kob"/>
    <m/>
    <n v="61"/>
    <n v="2.2999999999999998"/>
    <n v="2.2999999999999998"/>
  </r>
  <r>
    <x v="9"/>
    <d v="2019-09-07T00:00:00"/>
    <s v="Zone 4 - Horingbaai"/>
    <x v="59"/>
    <x v="31"/>
    <x v="42"/>
    <x v="1"/>
    <x v="4"/>
    <s v="Kob"/>
    <m/>
    <n v="46"/>
    <n v="1"/>
    <n v="1"/>
  </r>
  <r>
    <x v="9"/>
    <d v="2019-09-07T00:00:00"/>
    <s v="Zone 4 - Horingbaai"/>
    <x v="449"/>
    <x v="316"/>
    <x v="254"/>
    <x v="0"/>
    <x v="17"/>
    <m/>
    <m/>
    <m/>
    <s v=""/>
    <s v=""/>
  </r>
  <r>
    <x v="9"/>
    <d v="2019-09-07T00:00:00"/>
    <s v="Zone 4 - Horingbaai"/>
    <x v="448"/>
    <x v="72"/>
    <x v="254"/>
    <x v="5"/>
    <x v="17"/>
    <m/>
    <m/>
    <m/>
    <s v=""/>
    <s v=""/>
  </r>
  <r>
    <x v="9"/>
    <d v="2019-09-07T00:00:00"/>
    <s v="Zone 4 - Horingbaai"/>
    <x v="70"/>
    <x v="62"/>
    <x v="44"/>
    <x v="4"/>
    <x v="4"/>
    <m/>
    <m/>
    <m/>
    <s v=""/>
    <s v=""/>
  </r>
  <r>
    <x v="9"/>
    <d v="2019-09-07T00:00:00"/>
    <s v="Zone 4 - Horingbaai"/>
    <x v="72"/>
    <x v="64"/>
    <x v="37"/>
    <x v="1"/>
    <x v="4"/>
    <m/>
    <m/>
    <m/>
    <s v=""/>
    <s v=""/>
  </r>
  <r>
    <x v="9"/>
    <d v="2019-09-07T00:00:00"/>
    <s v="Zone 4 - Horingbaai"/>
    <x v="79"/>
    <x v="71"/>
    <x v="53"/>
    <x v="8"/>
    <x v="5"/>
    <s v="Galjoen"/>
    <m/>
    <n v="32"/>
    <n v="0.6"/>
    <n v="0.6"/>
  </r>
  <r>
    <x v="9"/>
    <d v="2019-09-07T00:00:00"/>
    <s v="Zone 4 - Horingbaai"/>
    <x v="87"/>
    <x v="79"/>
    <x v="59"/>
    <x v="8"/>
    <x v="5"/>
    <s v="Kob"/>
    <m/>
    <n v="40"/>
    <n v="0.7"/>
    <n v="0.7"/>
  </r>
  <r>
    <x v="9"/>
    <d v="2019-09-07T00:00:00"/>
    <s v="Zone 4 - Horingbaai"/>
    <x v="90"/>
    <x v="82"/>
    <x v="2"/>
    <x v="1"/>
    <x v="5"/>
    <s v="Kob"/>
    <m/>
    <n v="56"/>
    <n v="1.8"/>
    <n v="1.8"/>
  </r>
  <r>
    <x v="9"/>
    <d v="2019-09-07T00:00:00"/>
    <s v="Zone 4 - Horingbaai"/>
    <x v="90"/>
    <x v="82"/>
    <x v="2"/>
    <x v="1"/>
    <x v="5"/>
    <s v="Kob"/>
    <m/>
    <n v="47"/>
    <n v="1.1000000000000001"/>
    <n v="1.1000000000000001"/>
  </r>
  <r>
    <x v="9"/>
    <d v="2019-09-07T00:00:00"/>
    <s v="Zone 4 - Horingbaai"/>
    <x v="90"/>
    <x v="82"/>
    <x v="2"/>
    <x v="1"/>
    <x v="5"/>
    <s v="Kob"/>
    <m/>
    <n v="43"/>
    <n v="0.8"/>
    <n v="0.8"/>
  </r>
  <r>
    <x v="9"/>
    <d v="2019-09-07T00:00:00"/>
    <s v="Zone 4 - Horingbaai"/>
    <x v="90"/>
    <x v="82"/>
    <x v="2"/>
    <x v="1"/>
    <x v="5"/>
    <s v="Kob"/>
    <m/>
    <n v="74"/>
    <n v="4.2"/>
    <n v="4.2"/>
  </r>
  <r>
    <x v="9"/>
    <d v="2019-09-07T00:00:00"/>
    <s v="Zone 4 - Horingbaai"/>
    <x v="81"/>
    <x v="73"/>
    <x v="55"/>
    <x v="1"/>
    <x v="5"/>
    <s v="Kob"/>
    <m/>
    <n v="51"/>
    <n v="1.4"/>
    <n v="1.4"/>
  </r>
  <r>
    <x v="9"/>
    <d v="2019-09-07T00:00:00"/>
    <s v="Zone 4 - Horingbaai"/>
    <x v="78"/>
    <x v="70"/>
    <x v="52"/>
    <x v="1"/>
    <x v="5"/>
    <s v="Kob"/>
    <m/>
    <n v="64"/>
    <n v="2.7"/>
    <n v="2.7"/>
  </r>
  <r>
    <x v="9"/>
    <d v="2019-09-07T00:00:00"/>
    <s v="Zone 4 - Horingbaai"/>
    <x v="92"/>
    <x v="83"/>
    <x v="62"/>
    <x v="1"/>
    <x v="5"/>
    <s v="Kob"/>
    <m/>
    <n v="40"/>
    <n v="0.7"/>
    <n v="0.7"/>
  </r>
  <r>
    <x v="9"/>
    <d v="2019-09-07T00:00:00"/>
    <s v="Zone 4 - Horingbaai"/>
    <x v="92"/>
    <x v="83"/>
    <x v="62"/>
    <x v="1"/>
    <x v="5"/>
    <s v="Kob"/>
    <m/>
    <n v="59"/>
    <n v="2.1"/>
    <n v="2.1"/>
  </r>
  <r>
    <x v="9"/>
    <d v="2019-09-07T00:00:00"/>
    <s v="Zone 4 - Horingbaai"/>
    <x v="89"/>
    <x v="81"/>
    <x v="15"/>
    <x v="5"/>
    <x v="5"/>
    <s v="Kob"/>
    <m/>
    <n v="66"/>
    <n v="3"/>
    <n v="3"/>
  </r>
  <r>
    <x v="9"/>
    <d v="2019-09-07T00:00:00"/>
    <s v="Zone 4 - Horingbaai"/>
    <x v="89"/>
    <x v="81"/>
    <x v="15"/>
    <x v="5"/>
    <x v="5"/>
    <s v="Blacktail"/>
    <m/>
    <n v="42"/>
    <n v="2.2999999999999998"/>
    <n v="2.2999999999999998"/>
  </r>
  <r>
    <x v="9"/>
    <d v="2019-09-07T00:00:00"/>
    <s v="Zone 4 - Horingbaai"/>
    <x v="82"/>
    <x v="74"/>
    <x v="30"/>
    <x v="1"/>
    <x v="5"/>
    <s v="Kob"/>
    <m/>
    <n v="73"/>
    <n v="4.0999999999999996"/>
    <n v="4.0999999999999996"/>
  </r>
  <r>
    <x v="9"/>
    <d v="2019-09-07T00:00:00"/>
    <s v="Zone 4 - Horingbaai"/>
    <x v="84"/>
    <x v="76"/>
    <x v="57"/>
    <x v="1"/>
    <x v="5"/>
    <m/>
    <m/>
    <m/>
    <s v=""/>
    <s v=""/>
  </r>
  <r>
    <x v="9"/>
    <d v="2019-09-07T00:00:00"/>
    <s v="Zone 4 - Horingbaai"/>
    <x v="264"/>
    <x v="20"/>
    <x v="59"/>
    <x v="5"/>
    <x v="5"/>
    <m/>
    <m/>
    <m/>
    <s v=""/>
    <s v=""/>
  </r>
  <r>
    <x v="9"/>
    <d v="2019-09-07T00:00:00"/>
    <s v="Zone 4 - Horingbaai"/>
    <x v="113"/>
    <x v="101"/>
    <x v="63"/>
    <x v="5"/>
    <x v="6"/>
    <s v="Kob"/>
    <m/>
    <n v="45"/>
    <n v="0.9"/>
    <n v="0.9"/>
  </r>
  <r>
    <x v="9"/>
    <d v="2019-09-07T00:00:00"/>
    <s v="Zone 4 - Horingbaai"/>
    <x v="113"/>
    <x v="101"/>
    <x v="63"/>
    <x v="5"/>
    <x v="6"/>
    <s v="Kob"/>
    <m/>
    <n v="46"/>
    <n v="1"/>
    <n v="1"/>
  </r>
  <r>
    <x v="9"/>
    <d v="2019-09-07T00:00:00"/>
    <s v="Zone 4 - Horingbaai"/>
    <x v="113"/>
    <x v="101"/>
    <x v="63"/>
    <x v="5"/>
    <x v="6"/>
    <s v="Kob"/>
    <m/>
    <n v="55"/>
    <n v="1.7"/>
    <n v="1.7"/>
  </r>
  <r>
    <x v="9"/>
    <d v="2019-09-07T00:00:00"/>
    <s v="Zone 4 - Horingbaai"/>
    <x v="113"/>
    <x v="101"/>
    <x v="63"/>
    <x v="5"/>
    <x v="6"/>
    <s v="Kob"/>
    <m/>
    <n v="67"/>
    <n v="3.1"/>
    <n v="3.1"/>
  </r>
  <r>
    <x v="9"/>
    <d v="2019-09-07T00:00:00"/>
    <s v="Zone 4 - Horingbaai"/>
    <x v="377"/>
    <x v="277"/>
    <x v="63"/>
    <x v="7"/>
    <x v="6"/>
    <s v="Kob"/>
    <m/>
    <n v="51"/>
    <n v="1.4"/>
    <n v="1.4"/>
  </r>
  <r>
    <x v="9"/>
    <d v="2019-09-07T00:00:00"/>
    <s v="Zone 4 - Horingbaai"/>
    <x v="106"/>
    <x v="95"/>
    <x v="71"/>
    <x v="9"/>
    <x v="6"/>
    <s v="Kob"/>
    <m/>
    <n v="42"/>
    <n v="0.8"/>
    <n v="0.8"/>
  </r>
  <r>
    <x v="9"/>
    <d v="2019-09-07T00:00:00"/>
    <s v="Zone 4 - Horingbaai"/>
    <x v="114"/>
    <x v="102"/>
    <x v="63"/>
    <x v="5"/>
    <x v="6"/>
    <s v="Kob"/>
    <m/>
    <n v="50"/>
    <n v="1.3"/>
    <n v="1.3"/>
  </r>
  <r>
    <x v="9"/>
    <d v="2019-09-07T00:00:00"/>
    <s v="Zone 4 - Horingbaai"/>
    <x v="114"/>
    <x v="102"/>
    <x v="63"/>
    <x v="5"/>
    <x v="6"/>
    <s v="Kob"/>
    <m/>
    <n v="59"/>
    <n v="2.1"/>
    <n v="2.1"/>
  </r>
  <r>
    <x v="9"/>
    <d v="2019-09-07T00:00:00"/>
    <s v="Zone 4 - Horingbaai"/>
    <x v="107"/>
    <x v="96"/>
    <x v="65"/>
    <x v="7"/>
    <x v="6"/>
    <s v="Kob"/>
    <m/>
    <n v="58"/>
    <n v="2"/>
    <n v="2"/>
  </r>
  <r>
    <x v="9"/>
    <d v="2019-09-07T00:00:00"/>
    <s v="Zone 4 - Horingbaai"/>
    <x v="100"/>
    <x v="89"/>
    <x v="10"/>
    <x v="0"/>
    <x v="6"/>
    <s v="Kob"/>
    <m/>
    <n v="48"/>
    <n v="1.1000000000000001"/>
    <n v="1.1000000000000001"/>
  </r>
  <r>
    <x v="9"/>
    <d v="2019-09-07T00:00:00"/>
    <s v="Zone 4 - Horingbaai"/>
    <x v="100"/>
    <x v="89"/>
    <x v="10"/>
    <x v="0"/>
    <x v="6"/>
    <s v="Kob"/>
    <m/>
    <n v="46"/>
    <n v="1"/>
    <n v="1"/>
  </r>
  <r>
    <x v="9"/>
    <d v="2019-09-07T00:00:00"/>
    <s v="Zone 4 - Horingbaai"/>
    <x v="100"/>
    <x v="89"/>
    <x v="10"/>
    <x v="0"/>
    <x v="6"/>
    <s v="Kob"/>
    <m/>
    <n v="47"/>
    <n v="1.1000000000000001"/>
    <n v="1.1000000000000001"/>
  </r>
  <r>
    <x v="9"/>
    <d v="2019-09-07T00:00:00"/>
    <s v="Zone 4 - Horingbaai"/>
    <x v="100"/>
    <x v="89"/>
    <x v="10"/>
    <x v="0"/>
    <x v="6"/>
    <s v="Kob"/>
    <m/>
    <n v="42"/>
    <n v="0.8"/>
    <n v="0.8"/>
  </r>
  <r>
    <x v="9"/>
    <d v="2019-09-07T00:00:00"/>
    <s v="Zone 4 - Horingbaai"/>
    <x v="94"/>
    <x v="58"/>
    <x v="64"/>
    <x v="2"/>
    <x v="6"/>
    <s v="Kob"/>
    <m/>
    <n v="41"/>
    <n v="0.7"/>
    <n v="0.7"/>
  </r>
  <r>
    <x v="9"/>
    <d v="2019-09-07T00:00:00"/>
    <s v="Zone 4 - Horingbaai"/>
    <x v="110"/>
    <x v="70"/>
    <x v="73"/>
    <x v="1"/>
    <x v="6"/>
    <s v="Kob"/>
    <m/>
    <n v="60"/>
    <n v="2.2000000000000002"/>
    <n v="2.2000000000000002"/>
  </r>
  <r>
    <x v="9"/>
    <d v="2019-09-07T00:00:00"/>
    <s v="Zone 4 - Horingbaai"/>
    <x v="115"/>
    <x v="103"/>
    <x v="75"/>
    <x v="1"/>
    <x v="6"/>
    <s v="Kob"/>
    <m/>
    <n v="40"/>
    <n v="0.7"/>
    <n v="0.7"/>
  </r>
  <r>
    <x v="9"/>
    <d v="2019-09-07T00:00:00"/>
    <s v="Zone 4 - Horingbaai"/>
    <x v="115"/>
    <x v="103"/>
    <x v="75"/>
    <x v="1"/>
    <x v="6"/>
    <s v="Kob"/>
    <m/>
    <n v="53"/>
    <n v="1.5"/>
    <n v="1.5"/>
  </r>
  <r>
    <x v="9"/>
    <d v="2019-09-07T00:00:00"/>
    <s v="Zone 4 - Horingbaai"/>
    <x v="115"/>
    <x v="103"/>
    <x v="75"/>
    <x v="1"/>
    <x v="6"/>
    <s v="Kob"/>
    <m/>
    <n v="52"/>
    <n v="1.4"/>
    <n v="1.4"/>
  </r>
  <r>
    <x v="9"/>
    <d v="2019-09-07T00:00:00"/>
    <s v="Zone 4 - Horingbaai"/>
    <x v="115"/>
    <x v="103"/>
    <x v="75"/>
    <x v="1"/>
    <x v="6"/>
    <s v="Kob"/>
    <m/>
    <n v="41"/>
    <n v="0.7"/>
    <n v="0.7"/>
  </r>
  <r>
    <x v="9"/>
    <d v="2019-09-07T00:00:00"/>
    <s v="Zone 4 - Horingbaai"/>
    <x v="111"/>
    <x v="99"/>
    <x v="50"/>
    <x v="1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41"/>
    <n v="0.7"/>
    <n v="0.7"/>
  </r>
  <r>
    <x v="9"/>
    <d v="2019-09-07T00:00:00"/>
    <s v="Zone 4 - Horingbaai"/>
    <x v="349"/>
    <x v="260"/>
    <x v="210"/>
    <x v="8"/>
    <x v="6"/>
    <s v="Kob"/>
    <m/>
    <n v="42"/>
    <n v="0.8"/>
    <n v="0.8"/>
  </r>
  <r>
    <x v="9"/>
    <d v="2019-09-07T00:00:00"/>
    <s v="Zone 4 - Horingbaai"/>
    <x v="349"/>
    <x v="260"/>
    <x v="210"/>
    <x v="8"/>
    <x v="6"/>
    <s v="Kob"/>
    <m/>
    <n v="56"/>
    <n v="1.8"/>
    <n v="1.8"/>
  </r>
  <r>
    <x v="9"/>
    <d v="2019-09-07T00:00:00"/>
    <s v="Zone 4 - Horingbaai"/>
    <x v="349"/>
    <x v="260"/>
    <x v="210"/>
    <x v="8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64"/>
    <n v="2.7"/>
    <n v="2.7"/>
  </r>
  <r>
    <x v="9"/>
    <d v="2019-09-07T00:00:00"/>
    <s v="Zone 4 - Horingbaai"/>
    <x v="349"/>
    <x v="260"/>
    <x v="210"/>
    <x v="8"/>
    <x v="6"/>
    <s v="Kob"/>
    <m/>
    <n v="43"/>
    <n v="0.8"/>
    <n v="0.8"/>
  </r>
  <r>
    <x v="9"/>
    <d v="2019-09-07T00:00:00"/>
    <s v="Zone 4 - Horingbaai"/>
    <x v="349"/>
    <x v="260"/>
    <x v="210"/>
    <x v="8"/>
    <x v="6"/>
    <s v="Kob"/>
    <m/>
    <n v="62"/>
    <n v="2.5"/>
    <n v="2.5"/>
  </r>
  <r>
    <x v="9"/>
    <d v="2019-09-07T00:00:00"/>
    <s v="Zone 4 - Horingbaai"/>
    <x v="349"/>
    <x v="260"/>
    <x v="210"/>
    <x v="8"/>
    <x v="6"/>
    <s v="Kob"/>
    <m/>
    <n v="67"/>
    <n v="3.1"/>
    <n v="3.1"/>
  </r>
  <r>
    <x v="9"/>
    <d v="2019-09-07T00:00:00"/>
    <s v="Zone 4 - Horingbaai"/>
    <x v="306"/>
    <x v="236"/>
    <x v="44"/>
    <x v="2"/>
    <x v="6"/>
    <s v="Kob"/>
    <m/>
    <n v="48"/>
    <n v="1.1000000000000001"/>
    <n v="1.1000000000000001"/>
  </r>
  <r>
    <x v="9"/>
    <d v="2019-09-07T00:00:00"/>
    <s v="Zone 4 - Horingbaai"/>
    <x v="306"/>
    <x v="236"/>
    <x v="44"/>
    <x v="2"/>
    <x v="6"/>
    <s v="Kob"/>
    <m/>
    <n v="51"/>
    <n v="1.4"/>
    <n v="1.4"/>
  </r>
  <r>
    <x v="9"/>
    <d v="2019-09-07T00:00:00"/>
    <s v="Zone 4 - Horingbaai"/>
    <x v="306"/>
    <x v="236"/>
    <x v="44"/>
    <x v="2"/>
    <x v="6"/>
    <s v="Kob"/>
    <m/>
    <n v="52"/>
    <n v="1.4"/>
    <n v="1.4"/>
  </r>
  <r>
    <x v="9"/>
    <d v="2019-09-07T00:00:00"/>
    <s v="Zone 4 - Horingbaai"/>
    <x v="103"/>
    <x v="92"/>
    <x v="70"/>
    <x v="5"/>
    <x v="6"/>
    <s v="Kob"/>
    <m/>
    <n v="50"/>
    <n v="1.3"/>
    <n v="1.3"/>
  </r>
  <r>
    <x v="9"/>
    <d v="2019-09-07T00:00:00"/>
    <s v="Zone 4 - Horingbaai"/>
    <x v="105"/>
    <x v="94"/>
    <x v="71"/>
    <x v="5"/>
    <x v="6"/>
    <m/>
    <m/>
    <m/>
    <s v=""/>
    <s v=""/>
  </r>
  <r>
    <x v="9"/>
    <d v="2019-09-07T00:00:00"/>
    <s v="Zone 4 - Horingbaai"/>
    <x v="303"/>
    <x v="27"/>
    <x v="30"/>
    <x v="5"/>
    <x v="6"/>
    <m/>
    <m/>
    <m/>
    <s v=""/>
    <s v=""/>
  </r>
  <r>
    <x v="9"/>
    <d v="2019-09-07T00:00:00"/>
    <s v="Zone 4 - Horingbaai"/>
    <x v="104"/>
    <x v="93"/>
    <x v="53"/>
    <x v="5"/>
    <x v="6"/>
    <m/>
    <m/>
    <m/>
    <s v=""/>
    <s v=""/>
  </r>
  <r>
    <x v="9"/>
    <d v="2019-09-07T00:00:00"/>
    <s v="Zone 4 - Horingbaai"/>
    <x v="108"/>
    <x v="97"/>
    <x v="65"/>
    <x v="2"/>
    <x v="6"/>
    <m/>
    <m/>
    <m/>
    <s v=""/>
    <s v=""/>
  </r>
  <r>
    <x v="9"/>
    <d v="2019-09-07T00:00:00"/>
    <s v="Zone 4 - Horingbaai"/>
    <x v="304"/>
    <x v="99"/>
    <x v="10"/>
    <x v="7"/>
    <x v="6"/>
    <m/>
    <m/>
    <m/>
    <s v=""/>
    <s v=""/>
  </r>
  <r>
    <x v="9"/>
    <d v="2019-09-07T00:00:00"/>
    <s v="Zone 4 - Horingbaai"/>
    <x v="376"/>
    <x v="276"/>
    <x v="45"/>
    <x v="1"/>
    <x v="6"/>
    <m/>
    <m/>
    <m/>
    <s v=""/>
    <s v=""/>
  </r>
  <r>
    <x v="9"/>
    <d v="2019-09-07T00:00:00"/>
    <s v="Zone 4 - Horingbaai"/>
    <x v="98"/>
    <x v="87"/>
    <x v="35"/>
    <x v="5"/>
    <x v="6"/>
    <m/>
    <m/>
    <m/>
    <s v=""/>
    <s v=""/>
  </r>
  <r>
    <x v="9"/>
    <d v="2019-09-07T00:00:00"/>
    <s v="Zone 4 - Horingbaai"/>
    <x v="41"/>
    <x v="38"/>
    <x v="28"/>
    <x v="5"/>
    <x v="3"/>
    <s v="Kob"/>
    <m/>
    <n v="40"/>
    <n v="0.7"/>
    <n v="0.7"/>
  </r>
  <r>
    <x v="9"/>
    <d v="2019-09-07T00:00:00"/>
    <s v="Zone 4 - Horingbaai"/>
    <x v="41"/>
    <x v="38"/>
    <x v="28"/>
    <x v="5"/>
    <x v="3"/>
    <s v="Kob"/>
    <m/>
    <n v="51"/>
    <n v="1.4"/>
    <n v="1.4"/>
  </r>
  <r>
    <x v="9"/>
    <d v="2019-09-07T00:00:00"/>
    <s v="Zone 4 - Horingbaai"/>
    <x v="40"/>
    <x v="37"/>
    <x v="27"/>
    <x v="1"/>
    <x v="2"/>
    <s v="Kob"/>
    <m/>
    <n v="40"/>
    <n v="0.7"/>
    <n v="0.7"/>
  </r>
  <r>
    <x v="9"/>
    <d v="2019-09-07T00:00:00"/>
    <s v="Zone 4 - Horingbaai"/>
    <x v="40"/>
    <x v="37"/>
    <x v="27"/>
    <x v="1"/>
    <x v="2"/>
    <s v="Kob"/>
    <m/>
    <n v="58"/>
    <n v="2"/>
    <n v="2"/>
  </r>
  <r>
    <x v="9"/>
    <d v="2019-09-07T00:00:00"/>
    <s v="Zone 4 - Horingbaai"/>
    <x v="375"/>
    <x v="275"/>
    <x v="209"/>
    <x v="4"/>
    <x v="21"/>
    <s v="Kob"/>
    <m/>
    <n v="42"/>
    <n v="0.8"/>
    <n v="0.8"/>
  </r>
  <r>
    <x v="9"/>
    <d v="2019-09-07T00:00:00"/>
    <s v="Zone 4 - Horingbaai"/>
    <x v="345"/>
    <x v="258"/>
    <x v="209"/>
    <x v="2"/>
    <x v="2"/>
    <s v="Kob"/>
    <m/>
    <n v="40"/>
    <n v="0.7"/>
    <n v="0.7"/>
  </r>
  <r>
    <x v="9"/>
    <d v="2019-09-07T00:00:00"/>
    <s v="Zone 4 - Horingbaai"/>
    <x v="42"/>
    <x v="39"/>
    <x v="29"/>
    <x v="1"/>
    <x v="2"/>
    <s v="Kob"/>
    <m/>
    <n v="55"/>
    <n v="1.7"/>
    <n v="1.7"/>
  </r>
  <r>
    <x v="9"/>
    <d v="2019-09-07T00:00:00"/>
    <s v="Zone 4 - Horingbaai"/>
    <x v="37"/>
    <x v="34"/>
    <x v="24"/>
    <x v="1"/>
    <x v="2"/>
    <m/>
    <s v="Shark Spotted Gully"/>
    <n v="172"/>
    <n v="27.8"/>
    <n v="27.8"/>
  </r>
  <r>
    <x v="9"/>
    <d v="2019-09-07T00:00:00"/>
    <s v="Zone 4 - Horingbaai"/>
    <x v="36"/>
    <x v="33"/>
    <x v="23"/>
    <x v="1"/>
    <x v="2"/>
    <s v="Kob"/>
    <m/>
    <n v="72"/>
    <n v="3.9"/>
    <n v="3.9"/>
  </r>
  <r>
    <x v="9"/>
    <d v="2019-09-07T00:00:00"/>
    <s v="Zone 4 - Horingbaai"/>
    <x v="36"/>
    <x v="33"/>
    <x v="23"/>
    <x v="1"/>
    <x v="2"/>
    <m/>
    <s v="Shark Cow / Sevengill"/>
    <n v="154"/>
    <n v="49.4"/>
    <n v="49.4"/>
  </r>
  <r>
    <x v="9"/>
    <d v="2019-09-07T00:00:00"/>
    <s v="Zone 4 - Horingbaai"/>
    <x v="36"/>
    <x v="33"/>
    <x v="23"/>
    <x v="1"/>
    <x v="2"/>
    <m/>
    <s v="Shark Soupfin"/>
    <n v="56"/>
    <n v="2.8"/>
    <n v="2.8"/>
  </r>
  <r>
    <x v="9"/>
    <d v="2019-09-07T00:00:00"/>
    <s v="Zone 4 - Horingbaai"/>
    <x v="276"/>
    <x v="99"/>
    <x v="135"/>
    <x v="1"/>
    <x v="2"/>
    <m/>
    <m/>
    <m/>
    <s v=""/>
    <s v=""/>
  </r>
  <r>
    <x v="9"/>
    <d v="2019-09-07T00:00:00"/>
    <s v="Zone 4 - Horingbaai"/>
    <x v="340"/>
    <x v="255"/>
    <x v="207"/>
    <x v="1"/>
    <x v="2"/>
    <m/>
    <m/>
    <m/>
    <s v=""/>
    <s v=""/>
  </r>
  <r>
    <x v="9"/>
    <d v="2019-09-07T00:00:00"/>
    <s v="Zone 4 - Horingbaai"/>
    <x v="49"/>
    <x v="45"/>
    <x v="36"/>
    <x v="1"/>
    <x v="2"/>
    <m/>
    <m/>
    <m/>
    <s v=""/>
    <s v=""/>
  </r>
  <r>
    <x v="9"/>
    <d v="2019-09-07T00:00:00"/>
    <s v="Zone 4 - Horingbaai"/>
    <x v="38"/>
    <x v="35"/>
    <x v="25"/>
    <x v="1"/>
    <x v="2"/>
    <m/>
    <m/>
    <m/>
    <s v=""/>
    <s v=""/>
  </r>
  <r>
    <x v="9"/>
    <d v="2019-09-07T00:00:00"/>
    <s v="Zone 4 - Horingbaai"/>
    <x v="131"/>
    <x v="116"/>
    <x v="87"/>
    <x v="1"/>
    <x v="3"/>
    <m/>
    <m/>
    <m/>
    <s v=""/>
    <s v=""/>
  </r>
  <r>
    <x v="9"/>
    <d v="2019-09-07T00:00:00"/>
    <s v="Zone 4 - Horingbaai"/>
    <x v="50"/>
    <x v="46"/>
    <x v="35"/>
    <x v="1"/>
    <x v="2"/>
    <m/>
    <m/>
    <m/>
    <s v=""/>
    <s v=""/>
  </r>
  <r>
    <x v="9"/>
    <d v="2019-09-07T00:00:00"/>
    <s v="Zone 4 - Horingbaai"/>
    <x v="45"/>
    <x v="41"/>
    <x v="32"/>
    <x v="1"/>
    <x v="2"/>
    <m/>
    <m/>
    <m/>
    <s v=""/>
    <s v=""/>
  </r>
  <r>
    <x v="9"/>
    <d v="2019-09-07T00:00:00"/>
    <s v="Zone 4 - Horingbaai"/>
    <x v="18"/>
    <x v="17"/>
    <x v="4"/>
    <x v="7"/>
    <x v="0"/>
    <s v="Kob"/>
    <m/>
    <n v="57"/>
    <n v="1.9"/>
    <n v="1.9"/>
  </r>
  <r>
    <x v="9"/>
    <d v="2019-09-07T00:00:00"/>
    <s v="Zone 4 - Horingbaai"/>
    <x v="18"/>
    <x v="17"/>
    <x v="4"/>
    <x v="7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40"/>
    <n v="0.7"/>
    <n v="0.7"/>
  </r>
  <r>
    <x v="9"/>
    <d v="2019-09-07T00:00:00"/>
    <s v="Zone 4 - Horingbaai"/>
    <x v="122"/>
    <x v="108"/>
    <x v="80"/>
    <x v="1"/>
    <x v="3"/>
    <s v="Kob"/>
    <m/>
    <n v="42"/>
    <n v="0.8"/>
    <n v="0.8"/>
  </r>
  <r>
    <x v="9"/>
    <d v="2019-09-07T00:00:00"/>
    <s v="Zone 4 - Horingbaai"/>
    <x v="14"/>
    <x v="13"/>
    <x v="9"/>
    <x v="8"/>
    <x v="0"/>
    <s v="Kob"/>
    <m/>
    <n v="75"/>
    <n v="4.4000000000000004"/>
    <n v="4.4000000000000004"/>
  </r>
  <r>
    <x v="9"/>
    <d v="2019-09-07T00:00:00"/>
    <s v="Zone 4 - Horingbaai"/>
    <x v="14"/>
    <x v="13"/>
    <x v="9"/>
    <x v="8"/>
    <x v="0"/>
    <s v="Kob"/>
    <m/>
    <n v="67"/>
    <n v="3.1"/>
    <n v="3.1"/>
  </r>
  <r>
    <x v="9"/>
    <d v="2019-09-07T00:00:00"/>
    <s v="Zone 4 - Horingbaai"/>
    <x v="17"/>
    <x v="16"/>
    <x v="11"/>
    <x v="5"/>
    <x v="0"/>
    <s v="Kob"/>
    <m/>
    <n v="45"/>
    <n v="0.9"/>
    <n v="0.9"/>
  </r>
  <r>
    <x v="9"/>
    <d v="2019-09-07T00:00:00"/>
    <s v="Zone 4 - Horingbaai"/>
    <x v="4"/>
    <x v="4"/>
    <x v="2"/>
    <x v="4"/>
    <x v="0"/>
    <s v="Kob"/>
    <m/>
    <n v="52"/>
    <n v="1.4"/>
    <n v="1.4"/>
  </r>
  <r>
    <x v="9"/>
    <d v="2019-09-07T00:00:00"/>
    <s v="Zone 4 - Horingbaai"/>
    <x v="4"/>
    <x v="4"/>
    <x v="2"/>
    <x v="4"/>
    <x v="0"/>
    <s v="Kob"/>
    <m/>
    <n v="47"/>
    <n v="1.1000000000000001"/>
    <n v="1.1000000000000001"/>
  </r>
  <r>
    <x v="9"/>
    <d v="2019-09-07T00:00:00"/>
    <s v="Zone 4 - Horingbaai"/>
    <x v="9"/>
    <x v="9"/>
    <x v="2"/>
    <x v="1"/>
    <x v="0"/>
    <s v="Kob"/>
    <m/>
    <n v="49"/>
    <n v="1.2"/>
    <n v="1.2"/>
  </r>
  <r>
    <x v="9"/>
    <d v="2019-09-07T00:00:00"/>
    <s v="Zone 4 - Horingbaai"/>
    <x v="9"/>
    <x v="9"/>
    <x v="2"/>
    <x v="1"/>
    <x v="0"/>
    <s v="Kob"/>
    <m/>
    <n v="40"/>
    <n v="0.7"/>
    <n v="0.7"/>
  </r>
  <r>
    <x v="9"/>
    <d v="2019-09-07T00:00:00"/>
    <s v="Zone 4 - Horingbaai"/>
    <x v="9"/>
    <x v="9"/>
    <x v="2"/>
    <x v="1"/>
    <x v="0"/>
    <s v="Kob"/>
    <m/>
    <n v="42"/>
    <n v="0.8"/>
    <n v="0.8"/>
  </r>
  <r>
    <x v="9"/>
    <d v="2019-09-07T00:00:00"/>
    <s v="Zone 4 - Horingbaai"/>
    <x v="9"/>
    <x v="9"/>
    <x v="2"/>
    <x v="1"/>
    <x v="0"/>
    <s v="Kob"/>
    <m/>
    <n v="44"/>
    <n v="0.9"/>
    <n v="0.9"/>
  </r>
  <r>
    <x v="9"/>
    <d v="2019-09-07T00:00:00"/>
    <s v="Zone 4 - Horingbaai"/>
    <x v="12"/>
    <x v="7"/>
    <x v="7"/>
    <x v="2"/>
    <x v="0"/>
    <s v="Kob"/>
    <m/>
    <n v="76"/>
    <n v="4.5999999999999996"/>
    <n v="4.5999999999999996"/>
  </r>
  <r>
    <x v="9"/>
    <d v="2019-09-07T00:00:00"/>
    <s v="Zone 4 - Horingbaai"/>
    <x v="20"/>
    <x v="19"/>
    <x v="8"/>
    <x v="5"/>
    <x v="0"/>
    <s v="Kob"/>
    <m/>
    <n v="64"/>
    <n v="2.7"/>
    <n v="2.7"/>
  </r>
  <r>
    <x v="9"/>
    <d v="2019-09-07T00:00:00"/>
    <s v="Zone 4 - Horingbaai"/>
    <x v="20"/>
    <x v="19"/>
    <x v="8"/>
    <x v="5"/>
    <x v="0"/>
    <s v="Kob"/>
    <m/>
    <n v="63"/>
    <n v="2.6"/>
    <n v="2.6"/>
  </r>
  <r>
    <x v="9"/>
    <d v="2019-09-07T00:00:00"/>
    <s v="Zone 4 - Horingbaai"/>
    <x v="20"/>
    <x v="19"/>
    <x v="8"/>
    <x v="5"/>
    <x v="0"/>
    <s v="Kob"/>
    <m/>
    <n v="73"/>
    <n v="4.0999999999999996"/>
    <n v="4.0999999999999996"/>
  </r>
  <r>
    <x v="9"/>
    <d v="2019-09-07T00:00:00"/>
    <s v="Zone 4 - Horingbaai"/>
    <x v="6"/>
    <x v="6"/>
    <x v="4"/>
    <x v="2"/>
    <x v="0"/>
    <m/>
    <m/>
    <m/>
    <s v=""/>
    <s v=""/>
  </r>
  <r>
    <x v="9"/>
    <d v="2019-09-07T00:00:00"/>
    <s v="Zone 4 - Horingbaai"/>
    <x v="11"/>
    <x v="11"/>
    <x v="6"/>
    <x v="7"/>
    <x v="0"/>
    <m/>
    <m/>
    <m/>
    <s v=""/>
    <s v=""/>
  </r>
  <r>
    <x v="9"/>
    <d v="2019-09-07T00:00:00"/>
    <s v="Zone 4 - Horingbaai"/>
    <x v="13"/>
    <x v="12"/>
    <x v="8"/>
    <x v="2"/>
    <x v="0"/>
    <m/>
    <m/>
    <m/>
    <s v=""/>
    <s v=""/>
  </r>
  <r>
    <x v="9"/>
    <d v="2019-09-07T00:00:00"/>
    <s v="Zone 4 - Horingbaai"/>
    <x v="409"/>
    <x v="100"/>
    <x v="183"/>
    <x v="5"/>
    <x v="0"/>
    <m/>
    <m/>
    <m/>
    <s v=""/>
    <s v=""/>
  </r>
  <r>
    <x v="9"/>
    <d v="2019-09-07T00:00:00"/>
    <s v="Zone 4 - Horingbaai"/>
    <x v="16"/>
    <x v="15"/>
    <x v="11"/>
    <x v="8"/>
    <x v="0"/>
    <m/>
    <m/>
    <m/>
    <s v=""/>
    <s v=""/>
  </r>
  <r>
    <x v="9"/>
    <d v="2019-09-07T00:00:00"/>
    <s v="Zone 4 - Horingbaai"/>
    <x v="15"/>
    <x v="14"/>
    <x v="10"/>
    <x v="2"/>
    <x v="0"/>
    <m/>
    <m/>
    <m/>
    <s v=""/>
    <s v=""/>
  </r>
  <r>
    <x v="9"/>
    <d v="2019-09-07T00:00:00"/>
    <s v="Zone 4 - Horingbaai"/>
    <x v="261"/>
    <x v="10"/>
    <x v="167"/>
    <x v="1"/>
    <x v="13"/>
    <s v="Kob"/>
    <m/>
    <n v="49"/>
    <n v="1.2"/>
    <n v="1.2"/>
  </r>
  <r>
    <x v="9"/>
    <d v="2019-09-07T00:00:00"/>
    <s v="Zone 4 - Horingbaai"/>
    <x v="258"/>
    <x v="204"/>
    <x v="139"/>
    <x v="9"/>
    <x v="13"/>
    <s v="Kob"/>
    <m/>
    <n v="51"/>
    <n v="1.4"/>
    <n v="1.4"/>
  </r>
  <r>
    <x v="9"/>
    <d v="2019-09-07T00:00:00"/>
    <s v="Zone 4 - Horingbaai"/>
    <x v="258"/>
    <x v="204"/>
    <x v="139"/>
    <x v="9"/>
    <x v="13"/>
    <s v="Kob"/>
    <m/>
    <n v="40"/>
    <n v="0.7"/>
    <n v="0.7"/>
  </r>
  <r>
    <x v="9"/>
    <d v="2019-09-07T00:00:00"/>
    <s v="Zone 4 - Horingbaai"/>
    <x v="250"/>
    <x v="200"/>
    <x v="159"/>
    <x v="1"/>
    <x v="13"/>
    <s v="Kob"/>
    <m/>
    <n v="50"/>
    <n v="1.3"/>
    <n v="1.3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3"/>
    <n v="1.5"/>
    <n v="1.5"/>
  </r>
  <r>
    <x v="9"/>
    <d v="2019-09-07T00:00:00"/>
    <s v="Zone 4 - Horingbaai"/>
    <x v="309"/>
    <x v="238"/>
    <x v="97"/>
    <x v="1"/>
    <x v="13"/>
    <s v="Kob"/>
    <m/>
    <n v="52"/>
    <n v="1.4"/>
    <n v="1.4"/>
  </r>
  <r>
    <x v="9"/>
    <d v="2019-09-07T00:00:00"/>
    <s v="Zone 4 - Horingbaai"/>
    <x v="309"/>
    <x v="238"/>
    <x v="97"/>
    <x v="1"/>
    <x v="13"/>
    <s v="Kob"/>
    <m/>
    <n v="56"/>
    <n v="1.8"/>
    <n v="1.8"/>
  </r>
  <r>
    <x v="9"/>
    <d v="2019-09-07T00:00:00"/>
    <s v="Zone 4 - Horingbaai"/>
    <x v="402"/>
    <x v="202"/>
    <x v="235"/>
    <x v="0"/>
    <x v="24"/>
    <s v="Kob"/>
    <m/>
    <n v="65"/>
    <n v="2.8"/>
    <n v="2.8"/>
  </r>
  <r>
    <x v="9"/>
    <d v="2019-09-07T00:00:00"/>
    <s v="Zone 4 - Horingbaai"/>
    <x v="451"/>
    <x v="318"/>
    <x v="235"/>
    <x v="5"/>
    <x v="24"/>
    <s v="Kob"/>
    <m/>
    <n v="41"/>
    <n v="0.7"/>
    <n v="0.7"/>
  </r>
  <r>
    <x v="9"/>
    <d v="2019-09-07T00:00:00"/>
    <s v="Zone 4 - Horingbaai"/>
    <x v="403"/>
    <x v="290"/>
    <x v="236"/>
    <x v="4"/>
    <x v="24"/>
    <m/>
    <m/>
    <m/>
    <s v=""/>
    <s v=""/>
  </r>
  <r>
    <x v="9"/>
    <d v="2019-09-07T00:00:00"/>
    <s v="Zone 4 - Horingbaai"/>
    <x v="308"/>
    <x v="237"/>
    <x v="186"/>
    <x v="3"/>
    <x v="13"/>
    <m/>
    <m/>
    <m/>
    <s v=""/>
    <s v=""/>
  </r>
  <r>
    <x v="9"/>
    <d v="2019-09-07T00:00:00"/>
    <s v="Zone 4 - Horingbaai"/>
    <x v="252"/>
    <x v="10"/>
    <x v="161"/>
    <x v="8"/>
    <x v="13"/>
    <m/>
    <m/>
    <m/>
    <s v=""/>
    <s v=""/>
  </r>
  <r>
    <x v="9"/>
    <d v="2019-09-07T00:00:00"/>
    <s v="Zone 4 - Horingbaai"/>
    <x v="254"/>
    <x v="202"/>
    <x v="163"/>
    <x v="1"/>
    <x v="13"/>
    <m/>
    <m/>
    <m/>
    <s v=""/>
    <s v=""/>
  </r>
  <r>
    <x v="9"/>
    <d v="2019-09-07T00:00:00"/>
    <s v="Zone 4 - Horingbaai"/>
    <x v="257"/>
    <x v="194"/>
    <x v="139"/>
    <x v="5"/>
    <x v="13"/>
    <s v="Kob"/>
    <m/>
    <n v="42"/>
    <n v="0.8"/>
    <n v="0.8"/>
  </r>
  <r>
    <x v="9"/>
    <d v="2019-09-07T00:00:00"/>
    <s v="Zone 4 - Horingbaai"/>
    <x v="128"/>
    <x v="113"/>
    <x v="51"/>
    <x v="0"/>
    <x v="7"/>
    <s v="Galjoen"/>
    <m/>
    <n v="30"/>
    <n v="0.5"/>
    <n v="0.5"/>
  </r>
  <r>
    <x v="9"/>
    <d v="2019-09-07T00:00:00"/>
    <s v="Zone 4 - Horingbaai"/>
    <x v="335"/>
    <x v="87"/>
    <x v="77"/>
    <x v="5"/>
    <x v="3"/>
    <s v="Kob"/>
    <m/>
    <n v="52"/>
    <n v="1.4"/>
    <n v="1.4"/>
  </r>
  <r>
    <x v="9"/>
    <d v="2019-09-07T00:00:00"/>
    <s v="Zone 4 - Horingbaai"/>
    <x v="335"/>
    <x v="87"/>
    <x v="77"/>
    <x v="5"/>
    <x v="3"/>
    <s v="Shad"/>
    <m/>
    <n v="45"/>
    <n v="1.2"/>
    <n v="1.2"/>
  </r>
  <r>
    <x v="9"/>
    <d v="2019-09-07T00:00:00"/>
    <s v="Zone 4 - Horingbaai"/>
    <x v="335"/>
    <x v="87"/>
    <x v="77"/>
    <x v="5"/>
    <x v="3"/>
    <s v="Kob"/>
    <m/>
    <n v="61"/>
    <n v="2.2999999999999998"/>
    <n v="2.2999999999999998"/>
  </r>
  <r>
    <x v="9"/>
    <d v="2019-09-07T00:00:00"/>
    <s v="Zone 4 - Horingbaai"/>
    <x v="335"/>
    <x v="87"/>
    <x v="77"/>
    <x v="5"/>
    <x v="3"/>
    <s v="Kob"/>
    <m/>
    <n v="46"/>
    <n v="1"/>
    <n v="1"/>
  </r>
  <r>
    <x v="9"/>
    <d v="2019-09-07T00:00:00"/>
    <s v="Zone 4 - Horingbaai"/>
    <x v="121"/>
    <x v="7"/>
    <x v="51"/>
    <x v="5"/>
    <x v="7"/>
    <m/>
    <s v="Shark Spotted Gully"/>
    <n v="165"/>
    <n v="24.1"/>
    <n v="24.1"/>
  </r>
  <r>
    <x v="9"/>
    <d v="2019-09-07T00:00:00"/>
    <s v="Zone 4 - Horingbaai"/>
    <x v="126"/>
    <x v="32"/>
    <x v="83"/>
    <x v="5"/>
    <x v="3"/>
    <s v="Kob"/>
    <m/>
    <n v="62"/>
    <n v="2.5"/>
    <n v="2.5"/>
  </r>
  <r>
    <x v="9"/>
    <d v="2019-09-07T00:00:00"/>
    <s v="Zone 4 - Horingbaai"/>
    <x v="126"/>
    <x v="32"/>
    <x v="83"/>
    <x v="5"/>
    <x v="3"/>
    <s v="Kob"/>
    <m/>
    <n v="64"/>
    <n v="2.7"/>
    <n v="2.7"/>
  </r>
  <r>
    <x v="9"/>
    <d v="2019-09-07T00:00:00"/>
    <s v="Zone 4 - Horingbaai"/>
    <x v="124"/>
    <x v="110"/>
    <x v="81"/>
    <x v="5"/>
    <x v="3"/>
    <m/>
    <s v="Shark Spotted Gully"/>
    <n v="166"/>
    <n v="24.6"/>
    <n v="24.6"/>
  </r>
  <r>
    <x v="9"/>
    <d v="2019-09-07T00:00:00"/>
    <s v="Zone 4 - Horingbaai"/>
    <x v="124"/>
    <x v="110"/>
    <x v="81"/>
    <x v="5"/>
    <x v="3"/>
    <m/>
    <s v="Shark Spotted Gully"/>
    <n v="158"/>
    <n v="20.8"/>
    <n v="20.8"/>
  </r>
  <r>
    <x v="9"/>
    <d v="2019-09-07T00:00:00"/>
    <s v="Zone 4 - Horingbaai"/>
    <x v="142"/>
    <x v="5"/>
    <x v="51"/>
    <x v="1"/>
    <x v="3"/>
    <s v="Galjoen"/>
    <m/>
    <n v="46"/>
    <n v="1.8"/>
    <n v="1.8"/>
  </r>
  <r>
    <x v="9"/>
    <d v="2019-09-07T00:00:00"/>
    <s v="Zone 4 - Horingbaai"/>
    <x v="142"/>
    <x v="5"/>
    <x v="51"/>
    <x v="1"/>
    <x v="3"/>
    <m/>
    <s v="Shark Spotted Gully"/>
    <n v="160"/>
    <n v="21.7"/>
    <n v="21.7"/>
  </r>
  <r>
    <x v="9"/>
    <d v="2019-09-07T00:00:00"/>
    <s v="Zone 4 - Horingbaai"/>
    <x v="125"/>
    <x v="111"/>
    <x v="82"/>
    <x v="2"/>
    <x v="3"/>
    <s v="Kob"/>
    <m/>
    <n v="40"/>
    <n v="0.7"/>
    <n v="0.7"/>
  </r>
  <r>
    <x v="9"/>
    <d v="2019-09-07T00:00:00"/>
    <s v="Zone 4 - Horingbaai"/>
    <x v="137"/>
    <x v="122"/>
    <x v="92"/>
    <x v="2"/>
    <x v="3"/>
    <s v="Kob"/>
    <m/>
    <n v="68"/>
    <n v="3.3"/>
    <n v="3.3"/>
  </r>
  <r>
    <x v="9"/>
    <d v="2019-09-07T00:00:00"/>
    <s v="Zone 4 - Horingbaai"/>
    <x v="117"/>
    <x v="105"/>
    <x v="67"/>
    <x v="1"/>
    <x v="6"/>
    <m/>
    <m/>
    <m/>
    <s v=""/>
    <s v=""/>
  </r>
  <r>
    <x v="9"/>
    <d v="2019-09-07T00:00:00"/>
    <s v="Zone 4 - Horingbaai"/>
    <x v="97"/>
    <x v="26"/>
    <x v="67"/>
    <x v="9"/>
    <x v="6"/>
    <m/>
    <m/>
    <m/>
    <s v=""/>
    <s v=""/>
  </r>
  <r>
    <x v="9"/>
    <d v="2019-09-07T00:00:00"/>
    <s v="Zone 4 - Horingbaai"/>
    <x v="141"/>
    <x v="10"/>
    <x v="78"/>
    <x v="2"/>
    <x v="3"/>
    <m/>
    <m/>
    <m/>
    <s v=""/>
    <s v=""/>
  </r>
  <r>
    <x v="9"/>
    <d v="2019-09-07T00:00:00"/>
    <s v="Zone 4 - Horingbaai"/>
    <x v="134"/>
    <x v="119"/>
    <x v="89"/>
    <x v="7"/>
    <x v="3"/>
    <m/>
    <m/>
    <m/>
    <s v=""/>
    <s v=""/>
  </r>
  <r>
    <x v="9"/>
    <d v="2019-09-07T00:00:00"/>
    <s v="Zone 4 - Horingbaai"/>
    <x v="129"/>
    <x v="114"/>
    <x v="85"/>
    <x v="5"/>
    <x v="3"/>
    <m/>
    <m/>
    <m/>
    <s v=""/>
    <s v=""/>
  </r>
  <r>
    <x v="9"/>
    <d v="2019-09-07T00:00:00"/>
    <s v="Zone 4 - Horingbaai"/>
    <x v="452"/>
    <x v="319"/>
    <x v="256"/>
    <x v="9"/>
    <x v="22"/>
    <m/>
    <m/>
    <m/>
    <s v=""/>
    <s v=""/>
  </r>
  <r>
    <x v="9"/>
    <d v="2019-09-07T00:00:00"/>
    <s v="Zone 4 - Horingbaai"/>
    <x v="379"/>
    <x v="279"/>
    <x v="222"/>
    <x v="1"/>
    <x v="3"/>
    <m/>
    <m/>
    <m/>
    <s v=""/>
    <s v=""/>
  </r>
  <r>
    <x v="9"/>
    <d v="2019-09-07T00:00:00"/>
    <s v="Zone 4 - Horingbaai"/>
    <x v="336"/>
    <x v="87"/>
    <x v="204"/>
    <x v="5"/>
    <x v="3"/>
    <m/>
    <m/>
    <m/>
    <s v=""/>
    <s v=""/>
  </r>
  <r>
    <x v="9"/>
    <d v="2019-09-07T00:00:00"/>
    <s v="Zone 4 - Horingbaai"/>
    <x v="130"/>
    <x v="115"/>
    <x v="86"/>
    <x v="5"/>
    <x v="3"/>
    <m/>
    <m/>
    <m/>
    <s v=""/>
    <s v=""/>
  </r>
  <r>
    <x v="9"/>
    <d v="2019-09-07T00:00:00"/>
    <s v="Zone 4 - Horingbaai"/>
    <x v="311"/>
    <x v="191"/>
    <x v="188"/>
    <x v="5"/>
    <x v="3"/>
    <m/>
    <m/>
    <m/>
    <s v=""/>
    <s v=""/>
  </r>
  <r>
    <x v="9"/>
    <d v="2019-09-07T00:00:00"/>
    <s v="Zone 4 - Horingbaai"/>
    <x v="138"/>
    <x v="123"/>
    <x v="92"/>
    <x v="3"/>
    <x v="3"/>
    <m/>
    <m/>
    <m/>
    <s v=""/>
    <s v=""/>
  </r>
  <r>
    <x v="9"/>
    <d v="2019-09-07T00:00:00"/>
    <s v="Zone 4 - Horingbaai"/>
    <x v="174"/>
    <x v="151"/>
    <x v="73"/>
    <x v="5"/>
    <x v="8"/>
    <s v="Kob"/>
    <m/>
    <n v="44"/>
    <n v="0.9"/>
    <n v="0.9"/>
  </r>
  <r>
    <x v="9"/>
    <d v="2019-09-07T00:00:00"/>
    <s v="Zone 4 - Horingbaai"/>
    <x v="167"/>
    <x v="145"/>
    <x v="111"/>
    <x v="1"/>
    <x v="8"/>
    <s v="Kob"/>
    <m/>
    <n v="57"/>
    <n v="1.9"/>
    <n v="1.9"/>
  </r>
  <r>
    <x v="9"/>
    <d v="2019-09-07T00:00:00"/>
    <s v="Zone 4 - Horingbaai"/>
    <x v="178"/>
    <x v="121"/>
    <x v="120"/>
    <x v="5"/>
    <x v="8"/>
    <s v="Kob"/>
    <m/>
    <n v="48"/>
    <n v="1.1000000000000001"/>
    <n v="1.1000000000000001"/>
  </r>
  <r>
    <x v="9"/>
    <d v="2019-09-07T00:00:00"/>
    <s v="Zone 4 - Horingbaai"/>
    <x v="165"/>
    <x v="143"/>
    <x v="97"/>
    <x v="1"/>
    <x v="8"/>
    <s v="Kob"/>
    <m/>
    <n v="46"/>
    <n v="1"/>
    <n v="1"/>
  </r>
  <r>
    <x v="9"/>
    <d v="2019-09-07T00:00:00"/>
    <s v="Zone 4 - Horingbaai"/>
    <x v="362"/>
    <x v="266"/>
    <x v="99"/>
    <x v="1"/>
    <x v="8"/>
    <s v="Kob"/>
    <m/>
    <n v="43"/>
    <n v="0.8"/>
    <n v="0.8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4"/>
    <x v="268"/>
    <x v="12"/>
    <x v="1"/>
    <x v="20"/>
    <s v="Kob"/>
    <m/>
    <n v="42"/>
    <n v="0.8"/>
    <n v="0.8"/>
  </r>
  <r>
    <x v="9"/>
    <d v="2019-09-07T00:00:00"/>
    <s v="Zone 4 - Horingbaai"/>
    <x v="179"/>
    <x v="154"/>
    <x v="120"/>
    <x v="0"/>
    <x v="8"/>
    <m/>
    <m/>
    <m/>
    <s v=""/>
    <s v=""/>
  </r>
  <r>
    <x v="9"/>
    <d v="2019-09-07T00:00:00"/>
    <s v="Zone 4 - Horingbaai"/>
    <x v="181"/>
    <x v="156"/>
    <x v="73"/>
    <x v="0"/>
    <x v="8"/>
    <m/>
    <m/>
    <m/>
    <s v=""/>
    <s v=""/>
  </r>
  <r>
    <x v="9"/>
    <d v="2019-09-07T00:00:00"/>
    <s v="Zone 4 - Horingbaai"/>
    <x v="169"/>
    <x v="147"/>
    <x v="113"/>
    <x v="1"/>
    <x v="8"/>
    <m/>
    <m/>
    <m/>
    <s v=""/>
    <s v=""/>
  </r>
  <r>
    <x v="9"/>
    <d v="2019-09-07T00:00:00"/>
    <s v="Zone 4 - Horingbaai"/>
    <x v="164"/>
    <x v="73"/>
    <x v="12"/>
    <x v="5"/>
    <x v="8"/>
    <m/>
    <m/>
    <m/>
    <s v=""/>
    <s v=""/>
  </r>
  <r>
    <x v="9"/>
    <d v="2019-09-07T00:00:00"/>
    <s v="Zone 4 - Horingbaai"/>
    <x v="177"/>
    <x v="46"/>
    <x v="119"/>
    <x v="1"/>
    <x v="8"/>
    <m/>
    <m/>
    <m/>
    <s v=""/>
    <s v=""/>
  </r>
  <r>
    <x v="9"/>
    <d v="2019-09-07T00:00:00"/>
    <s v="Zone 4 - Horingbaai"/>
    <x v="285"/>
    <x v="221"/>
    <x v="119"/>
    <x v="2"/>
    <x v="8"/>
    <m/>
    <m/>
    <m/>
    <s v=""/>
    <s v=""/>
  </r>
  <r>
    <x v="9"/>
    <d v="2019-09-07T00:00:00"/>
    <s v="Zone 4 - Horingbaai"/>
    <x v="173"/>
    <x v="20"/>
    <x v="117"/>
    <x v="5"/>
    <x v="8"/>
    <m/>
    <m/>
    <m/>
    <s v=""/>
    <s v=""/>
  </r>
  <r>
    <x v="9"/>
    <d v="2019-09-07T00:00:00"/>
    <s v="Zone 4 - Horingbaai"/>
    <x v="175"/>
    <x v="152"/>
    <x v="118"/>
    <x v="8"/>
    <x v="8"/>
    <m/>
    <m/>
    <m/>
    <s v=""/>
    <s v=""/>
  </r>
  <r>
    <x v="9"/>
    <d v="2019-09-07T00:00:00"/>
    <s v="Zone 4 - Horingbaai"/>
    <x v="166"/>
    <x v="144"/>
    <x v="7"/>
    <x v="1"/>
    <x v="8"/>
    <m/>
    <m/>
    <m/>
    <s v=""/>
    <s v=""/>
  </r>
  <r>
    <x v="9"/>
    <d v="2019-09-07T00:00:00"/>
    <s v="Zone 4 - Horingbaai"/>
    <x v="398"/>
    <x v="288"/>
    <x v="233"/>
    <x v="5"/>
    <x v="23"/>
    <s v="Kob"/>
    <m/>
    <n v="41"/>
    <n v="0.7"/>
    <n v="0.7"/>
  </r>
  <r>
    <x v="9"/>
    <d v="2019-09-07T00:00:00"/>
    <s v="Zone 4 - Horingbaai"/>
    <x v="398"/>
    <x v="288"/>
    <x v="233"/>
    <x v="5"/>
    <x v="23"/>
    <s v="Kob"/>
    <m/>
    <n v="42"/>
    <n v="0.8"/>
    <n v="0.8"/>
  </r>
  <r>
    <x v="9"/>
    <d v="2019-09-07T00:00:00"/>
    <s v="Zone 4 - Horingbaai"/>
    <x v="398"/>
    <x v="288"/>
    <x v="233"/>
    <x v="5"/>
    <x v="23"/>
    <s v="Kob"/>
    <m/>
    <n v="47"/>
    <n v="1.1000000000000001"/>
    <n v="1.1000000000000001"/>
  </r>
  <r>
    <x v="9"/>
    <d v="2019-09-07T00:00:00"/>
    <s v="Zone 4 - Horingbaai"/>
    <x v="398"/>
    <x v="288"/>
    <x v="233"/>
    <x v="5"/>
    <x v="23"/>
    <s v="Kob"/>
    <m/>
    <n v="58"/>
    <n v="2"/>
    <n v="2"/>
  </r>
  <r>
    <x v="9"/>
    <d v="2019-09-07T00:00:00"/>
    <s v="Zone 4 - Horingbaai"/>
    <x v="210"/>
    <x v="9"/>
    <x v="50"/>
    <x v="1"/>
    <x v="10"/>
    <s v="Kob"/>
    <m/>
    <n v="54"/>
    <n v="1.6"/>
    <n v="1.6"/>
  </r>
  <r>
    <x v="9"/>
    <d v="2019-09-07T00:00:00"/>
    <s v="Zone 4 - Horingbaai"/>
    <x v="210"/>
    <x v="9"/>
    <x v="50"/>
    <x v="1"/>
    <x v="10"/>
    <s v="Kob"/>
    <m/>
    <n v="53"/>
    <n v="1.5"/>
    <n v="1.5"/>
  </r>
  <r>
    <x v="9"/>
    <d v="2019-09-07T00:00:00"/>
    <s v="Zone 4 - Horingbaai"/>
    <x v="210"/>
    <x v="9"/>
    <x v="50"/>
    <x v="1"/>
    <x v="10"/>
    <s v="Kob"/>
    <m/>
    <n v="52"/>
    <n v="1.4"/>
    <n v="1.4"/>
  </r>
  <r>
    <x v="9"/>
    <d v="2019-09-07T00:00:00"/>
    <s v="Zone 4 - Horingbaai"/>
    <x v="209"/>
    <x v="176"/>
    <x v="40"/>
    <x v="7"/>
    <x v="10"/>
    <s v="Kob"/>
    <m/>
    <n v="65"/>
    <n v="2.8"/>
    <n v="2.8"/>
  </r>
  <r>
    <x v="9"/>
    <d v="2019-09-07T00:00:00"/>
    <s v="Zone 4 - Horingbaai"/>
    <x v="209"/>
    <x v="176"/>
    <x v="40"/>
    <x v="7"/>
    <x v="10"/>
    <s v="Kob"/>
    <m/>
    <n v="47"/>
    <n v="1.1000000000000001"/>
    <n v="1.1000000000000001"/>
  </r>
  <r>
    <x v="9"/>
    <d v="2019-09-07T00:00:00"/>
    <s v="Zone 4 - Horingbaai"/>
    <x v="348"/>
    <x v="259"/>
    <x v="59"/>
    <x v="5"/>
    <x v="10"/>
    <s v="Kob"/>
    <m/>
    <n v="42"/>
    <n v="0.8"/>
    <n v="0.8"/>
  </r>
  <r>
    <x v="9"/>
    <d v="2019-09-07T00:00:00"/>
    <s v="Zone 4 - Horingbaai"/>
    <x v="348"/>
    <x v="259"/>
    <x v="59"/>
    <x v="5"/>
    <x v="10"/>
    <s v="Kob"/>
    <m/>
    <n v="74"/>
    <n v="4.2"/>
    <n v="4.2"/>
  </r>
  <r>
    <x v="9"/>
    <d v="2019-09-07T00:00:00"/>
    <s v="Zone 4 - Horingbaai"/>
    <x v="208"/>
    <x v="149"/>
    <x v="42"/>
    <x v="5"/>
    <x v="10"/>
    <s v="Kob"/>
    <m/>
    <n v="41"/>
    <n v="0.7"/>
    <n v="0.7"/>
  </r>
  <r>
    <x v="9"/>
    <d v="2019-09-07T00:00:00"/>
    <s v="Zone 4 - Horingbaai"/>
    <x v="208"/>
    <x v="149"/>
    <x v="42"/>
    <x v="5"/>
    <x v="10"/>
    <s v="Kob"/>
    <m/>
    <n v="47"/>
    <n v="1.1000000000000001"/>
    <n v="1.1000000000000001"/>
  </r>
  <r>
    <x v="9"/>
    <d v="2019-09-07T00:00:00"/>
    <s v="Zone 4 - Horingbaai"/>
    <x v="217"/>
    <x v="10"/>
    <x v="72"/>
    <x v="8"/>
    <x v="10"/>
    <s v="Kob"/>
    <m/>
    <n v="48"/>
    <n v="1.1000000000000001"/>
    <n v="1.1000000000000001"/>
  </r>
  <r>
    <x v="9"/>
    <d v="2019-09-07T00:00:00"/>
    <s v="Zone 4 - Horingbaai"/>
    <x v="217"/>
    <x v="10"/>
    <x v="72"/>
    <x v="8"/>
    <x v="10"/>
    <s v="Kob"/>
    <m/>
    <n v="41"/>
    <n v="0.7"/>
    <n v="0.7"/>
  </r>
  <r>
    <x v="9"/>
    <d v="2019-09-07T00:00:00"/>
    <s v="Zone 4 - Horingbaai"/>
    <x v="217"/>
    <x v="10"/>
    <x v="72"/>
    <x v="8"/>
    <x v="10"/>
    <s v="Kob"/>
    <m/>
    <n v="49"/>
    <n v="1.2"/>
    <n v="1.2"/>
  </r>
  <r>
    <x v="9"/>
    <d v="2019-09-07T00:00:00"/>
    <s v="Zone 4 - Horingbaai"/>
    <x v="211"/>
    <x v="177"/>
    <x v="139"/>
    <x v="8"/>
    <x v="10"/>
    <s v="Kob"/>
    <m/>
    <n v="41"/>
    <n v="0.7"/>
    <n v="0.7"/>
  </r>
  <r>
    <x v="9"/>
    <d v="2019-09-07T00:00:00"/>
    <s v="Zone 4 - Horingbaai"/>
    <x v="218"/>
    <x v="182"/>
    <x v="72"/>
    <x v="1"/>
    <x v="10"/>
    <m/>
    <m/>
    <m/>
    <s v=""/>
    <s v=""/>
  </r>
  <r>
    <x v="9"/>
    <d v="2019-09-07T00:00:00"/>
    <s v="Zone 4 - Horingbaai"/>
    <x v="215"/>
    <x v="180"/>
    <x v="143"/>
    <x v="2"/>
    <x v="10"/>
    <m/>
    <m/>
    <m/>
    <s v=""/>
    <s v=""/>
  </r>
  <r>
    <x v="10"/>
    <d v="2019-11-16T00:00:00"/>
    <s v="Zone 5 - Mile 108"/>
    <x v="192"/>
    <x v="27"/>
    <x v="126"/>
    <x v="5"/>
    <x v="9"/>
    <s v="Kob"/>
    <m/>
    <n v="90"/>
    <n v="7.7"/>
    <n v="7.7"/>
  </r>
  <r>
    <x v="10"/>
    <d v="2019-11-16T00:00:00"/>
    <s v="Zone 5 - Mile 108"/>
    <x v="192"/>
    <x v="27"/>
    <x v="126"/>
    <x v="5"/>
    <x v="9"/>
    <m/>
    <s v="Shark Spotted Gully"/>
    <n v="93"/>
    <n v="3.4"/>
    <n v="3.4"/>
  </r>
  <r>
    <x v="10"/>
    <d v="2019-11-16T00:00:00"/>
    <s v="Zone 5 - Mile 108"/>
    <x v="192"/>
    <x v="27"/>
    <x v="126"/>
    <x v="5"/>
    <x v="9"/>
    <m/>
    <s v="Elephantfish"/>
    <n v="82"/>
    <n v="4.4000000000000004"/>
    <n v="4.4000000000000004"/>
  </r>
  <r>
    <x v="10"/>
    <d v="2019-11-16T00:00:00"/>
    <s v="Zone 5 - Mile 108"/>
    <x v="188"/>
    <x v="162"/>
    <x v="123"/>
    <x v="9"/>
    <x v="9"/>
    <m/>
    <s v="Elephantfish"/>
    <n v="78"/>
    <n v="3.8"/>
    <n v="3.8"/>
  </r>
  <r>
    <x v="10"/>
    <d v="2019-11-16T00:00:00"/>
    <s v="Zone 5 - Mile 108"/>
    <x v="188"/>
    <x v="162"/>
    <x v="123"/>
    <x v="9"/>
    <x v="9"/>
    <m/>
    <s v="Shark Hound Smooth"/>
    <n v="103"/>
    <n v="4.0999999999999996"/>
    <n v="4.0999999999999996"/>
  </r>
  <r>
    <x v="10"/>
    <d v="2019-11-16T00:00:00"/>
    <s v="Zone 5 - Mile 108"/>
    <x v="188"/>
    <x v="162"/>
    <x v="123"/>
    <x v="9"/>
    <x v="9"/>
    <m/>
    <s v="Shark Spotted Gully"/>
    <n v="81"/>
    <n v="2.1"/>
    <n v="2.1"/>
  </r>
  <r>
    <x v="10"/>
    <d v="2019-11-16T00:00:00"/>
    <s v="Zone 5 - Mile 108"/>
    <x v="194"/>
    <x v="166"/>
    <x v="128"/>
    <x v="5"/>
    <x v="9"/>
    <m/>
    <s v="Shark Spotted Gully"/>
    <n v="146"/>
    <n v="15.9"/>
    <n v="15.9"/>
  </r>
  <r>
    <x v="10"/>
    <d v="2019-11-16T00:00:00"/>
    <s v="Zone 5 - Mile 108"/>
    <x v="194"/>
    <x v="166"/>
    <x v="128"/>
    <x v="5"/>
    <x v="9"/>
    <m/>
    <s v="Shark Hound Smooth"/>
    <n v="98"/>
    <n v="3.4"/>
    <n v="3.4"/>
  </r>
  <r>
    <x v="10"/>
    <d v="2019-11-16T00:00:00"/>
    <s v="Zone 5 - Mile 108"/>
    <x v="194"/>
    <x v="166"/>
    <x v="128"/>
    <x v="5"/>
    <x v="9"/>
    <m/>
    <s v="Shark Hound Smooth"/>
    <n v="78"/>
    <n v="1.5"/>
    <n v="1.5"/>
  </r>
  <r>
    <x v="10"/>
    <d v="2019-11-16T00:00:00"/>
    <s v="Zone 5 - Mile 108"/>
    <x v="183"/>
    <x v="121"/>
    <x v="72"/>
    <x v="8"/>
    <x v="9"/>
    <m/>
    <s v="Shark Spotted Gully"/>
    <n v="100"/>
    <n v="4.3"/>
    <n v="4.3"/>
  </r>
  <r>
    <x v="10"/>
    <d v="2019-11-16T00:00:00"/>
    <s v="Zone 5 - Mile 108"/>
    <x v="183"/>
    <x v="121"/>
    <x v="72"/>
    <x v="8"/>
    <x v="9"/>
    <m/>
    <s v="Shark Spotted Gully"/>
    <n v="76"/>
    <n v="1.7"/>
    <n v="1.7"/>
  </r>
  <r>
    <x v="10"/>
    <d v="2019-11-16T00:00:00"/>
    <s v="Zone 5 - Mile 108"/>
    <x v="206"/>
    <x v="175"/>
    <x v="137"/>
    <x v="2"/>
    <x v="9"/>
    <m/>
    <s v="Shark Hound Smooth"/>
    <n v="117"/>
    <n v="6.4"/>
    <n v="6.4"/>
  </r>
  <r>
    <x v="10"/>
    <d v="2019-11-16T00:00:00"/>
    <s v="Zone 5 - Mile 108"/>
    <x v="206"/>
    <x v="175"/>
    <x v="137"/>
    <x v="2"/>
    <x v="9"/>
    <m/>
    <s v="Shark Hound Smooth"/>
    <n v="140"/>
    <n v="12"/>
    <n v="12"/>
  </r>
  <r>
    <x v="10"/>
    <d v="2019-11-16T00:00:00"/>
    <s v="Zone 5 - Mile 108"/>
    <x v="372"/>
    <x v="70"/>
    <x v="105"/>
    <x v="2"/>
    <x v="9"/>
    <m/>
    <s v="Shark Hound Smooth"/>
    <n v="110"/>
    <n v="5.2"/>
    <n v="5.2"/>
  </r>
  <r>
    <x v="10"/>
    <d v="2019-11-16T00:00:00"/>
    <s v="Zone 5 - Mile 108"/>
    <x v="372"/>
    <x v="70"/>
    <x v="105"/>
    <x v="2"/>
    <x v="9"/>
    <m/>
    <s v="Shark Cow / Sevengill"/>
    <n v="120"/>
    <n v="21.8"/>
    <n v="21.8"/>
  </r>
  <r>
    <x v="10"/>
    <d v="2019-11-16T00:00:00"/>
    <s v="Zone 5 - Mile 108"/>
    <x v="1"/>
    <x v="1"/>
    <x v="0"/>
    <x v="1"/>
    <x v="0"/>
    <m/>
    <s v="Shark Spotted Gully"/>
    <n v="87"/>
    <n v="2.7"/>
    <n v="2.7"/>
  </r>
  <r>
    <x v="10"/>
    <d v="2019-11-16T00:00:00"/>
    <s v="Zone 5 - Mile 108"/>
    <x v="1"/>
    <x v="1"/>
    <x v="0"/>
    <x v="1"/>
    <x v="0"/>
    <m/>
    <s v="Shark Spotted Gully"/>
    <n v="119"/>
    <n v="7.9"/>
    <n v="7.9"/>
  </r>
  <r>
    <x v="10"/>
    <d v="2019-11-16T00:00:00"/>
    <s v="Zone 5 - Mile 108"/>
    <x v="1"/>
    <x v="1"/>
    <x v="0"/>
    <x v="1"/>
    <x v="0"/>
    <m/>
    <s v="Shark Spotted Gully"/>
    <n v="72"/>
    <n v="1.4"/>
    <n v="1.4"/>
  </r>
  <r>
    <x v="10"/>
    <d v="2019-11-16T00:00:00"/>
    <s v="Zone 5 - Mile 108"/>
    <x v="1"/>
    <x v="1"/>
    <x v="0"/>
    <x v="1"/>
    <x v="0"/>
    <m/>
    <s v="Elephantfish"/>
    <n v="69"/>
    <n v="2.6"/>
    <n v="2.6"/>
  </r>
  <r>
    <x v="10"/>
    <d v="2019-11-16T00:00:00"/>
    <s v="Zone 5 - Mile 108"/>
    <x v="182"/>
    <x v="157"/>
    <x v="26"/>
    <x v="8"/>
    <x v="9"/>
    <m/>
    <s v="Shark Soupfin"/>
    <n v="77"/>
    <n v="5.8"/>
    <n v="5.8"/>
  </r>
  <r>
    <x v="10"/>
    <d v="2019-11-16T00:00:00"/>
    <s v="Zone 5 - Mile 108"/>
    <x v="184"/>
    <x v="158"/>
    <x v="105"/>
    <x v="1"/>
    <x v="9"/>
    <m/>
    <m/>
    <m/>
    <s v=""/>
    <s v=""/>
  </r>
  <r>
    <x v="10"/>
    <d v="2019-11-16T00:00:00"/>
    <s v="Zone 5 - Mile 108"/>
    <x v="92"/>
    <x v="83"/>
    <x v="62"/>
    <x v="1"/>
    <x v="5"/>
    <m/>
    <s v="Elephantfish"/>
    <n v="72"/>
    <n v="3"/>
    <n v="3"/>
  </r>
  <r>
    <x v="10"/>
    <d v="2019-11-16T00:00:00"/>
    <s v="Zone 5 - Mile 108"/>
    <x v="92"/>
    <x v="83"/>
    <x v="62"/>
    <x v="1"/>
    <x v="5"/>
    <m/>
    <s v="Elephantfish"/>
    <n v="71"/>
    <n v="2.9"/>
    <n v="2.9"/>
  </r>
  <r>
    <x v="10"/>
    <d v="2019-11-16T00:00:00"/>
    <s v="Zone 5 - Mile 108"/>
    <x v="92"/>
    <x v="83"/>
    <x v="62"/>
    <x v="1"/>
    <x v="5"/>
    <m/>
    <s v="Shark Hound Smooth"/>
    <n v="79"/>
    <n v="1.6"/>
    <n v="1.6"/>
  </r>
  <r>
    <x v="10"/>
    <d v="2019-11-16T00:00:00"/>
    <s v="Zone 5 - Mile 108"/>
    <x v="92"/>
    <x v="83"/>
    <x v="62"/>
    <x v="1"/>
    <x v="5"/>
    <m/>
    <s v="Shark Spotted Gully"/>
    <n v="100"/>
    <n v="4.3"/>
    <n v="4.3"/>
  </r>
  <r>
    <x v="10"/>
    <d v="2019-11-16T00:00:00"/>
    <s v="Zone 5 - Mile 108"/>
    <x v="92"/>
    <x v="83"/>
    <x v="62"/>
    <x v="1"/>
    <x v="5"/>
    <m/>
    <s v="Shark Spotted Gully"/>
    <n v="93"/>
    <n v="3.4"/>
    <n v="3.4"/>
  </r>
  <r>
    <x v="10"/>
    <d v="2019-11-16T00:00:00"/>
    <s v="Zone 5 - Mile 108"/>
    <x v="86"/>
    <x v="78"/>
    <x v="50"/>
    <x v="2"/>
    <x v="5"/>
    <m/>
    <s v="Guitarfish - Lesser"/>
    <n v="71"/>
    <n v="1.3"/>
    <n v="1.3"/>
  </r>
  <r>
    <x v="10"/>
    <d v="2019-11-16T00:00:00"/>
    <s v="Zone 5 - Mile 108"/>
    <x v="78"/>
    <x v="70"/>
    <x v="52"/>
    <x v="1"/>
    <x v="5"/>
    <m/>
    <s v="Elephantfish"/>
    <n v="71"/>
    <n v="2.9"/>
    <n v="2.9"/>
  </r>
  <r>
    <x v="10"/>
    <d v="2019-11-16T00:00:00"/>
    <s v="Zone 5 - Mile 108"/>
    <x v="78"/>
    <x v="70"/>
    <x v="52"/>
    <x v="1"/>
    <x v="5"/>
    <m/>
    <s v="Elephantfish"/>
    <n v="89"/>
    <n v="5.6"/>
    <n v="5.6"/>
  </r>
  <r>
    <x v="10"/>
    <d v="2019-11-16T00:00:00"/>
    <s v="Zone 5 - Mile 108"/>
    <x v="78"/>
    <x v="70"/>
    <x v="52"/>
    <x v="1"/>
    <x v="5"/>
    <m/>
    <s v="Elephantfish"/>
    <n v="86"/>
    <n v="5.0999999999999996"/>
    <n v="5.0999999999999996"/>
  </r>
  <r>
    <x v="10"/>
    <d v="2019-11-16T00:00:00"/>
    <s v="Zone 5 - Mile 108"/>
    <x v="89"/>
    <x v="81"/>
    <x v="15"/>
    <x v="5"/>
    <x v="5"/>
    <s v="Galjoen"/>
    <m/>
    <n v="34"/>
    <n v="0.7"/>
    <n v="0.7"/>
  </r>
  <r>
    <x v="10"/>
    <d v="2019-11-16T00:00:00"/>
    <s v="Zone 5 - Mile 108"/>
    <x v="89"/>
    <x v="81"/>
    <x v="15"/>
    <x v="5"/>
    <x v="5"/>
    <s v="Galjoen"/>
    <m/>
    <n v="30"/>
    <n v="0.5"/>
    <n v="0.5"/>
  </r>
  <r>
    <x v="10"/>
    <d v="2019-11-16T00:00:00"/>
    <s v="Zone 5 - Mile 108"/>
    <x v="89"/>
    <x v="81"/>
    <x v="15"/>
    <x v="5"/>
    <x v="5"/>
    <m/>
    <s v="Elephantfish"/>
    <n v="84"/>
    <n v="4.7"/>
    <n v="4.7"/>
  </r>
  <r>
    <x v="10"/>
    <d v="2019-11-16T00:00:00"/>
    <s v="Zone 5 - Mile 108"/>
    <x v="89"/>
    <x v="81"/>
    <x v="15"/>
    <x v="5"/>
    <x v="5"/>
    <m/>
    <s v="Elephantfish"/>
    <n v="83"/>
    <n v="4.5999999999999996"/>
    <n v="4.5999999999999996"/>
  </r>
  <r>
    <x v="10"/>
    <d v="2019-11-16T00:00:00"/>
    <s v="Zone 5 - Mile 108"/>
    <x v="89"/>
    <x v="81"/>
    <x v="15"/>
    <x v="5"/>
    <x v="5"/>
    <m/>
    <s v="Elephantfish"/>
    <n v="70"/>
    <n v="2.7"/>
    <n v="2.7"/>
  </r>
  <r>
    <x v="10"/>
    <d v="2019-11-16T00:00:00"/>
    <s v="Zone 5 - Mile 108"/>
    <x v="89"/>
    <x v="81"/>
    <x v="15"/>
    <x v="5"/>
    <x v="5"/>
    <m/>
    <s v="Elephantfish"/>
    <n v="76"/>
    <n v="3.5"/>
    <n v="3.5"/>
  </r>
  <r>
    <x v="10"/>
    <d v="2019-11-16T00:00:00"/>
    <s v="Zone 5 - Mile 108"/>
    <x v="89"/>
    <x v="81"/>
    <x v="15"/>
    <x v="5"/>
    <x v="5"/>
    <s v="Galjoen"/>
    <m/>
    <n v="33"/>
    <n v="0.7"/>
    <n v="0.7"/>
  </r>
  <r>
    <x v="10"/>
    <d v="2019-11-16T00:00:00"/>
    <s v="Zone 5 - Mile 108"/>
    <x v="90"/>
    <x v="82"/>
    <x v="2"/>
    <x v="1"/>
    <x v="5"/>
    <m/>
    <s v="Elephantfish"/>
    <n v="75"/>
    <n v="3.4"/>
    <n v="3.4"/>
  </r>
  <r>
    <x v="10"/>
    <d v="2019-11-16T00:00:00"/>
    <s v="Zone 5 - Mile 108"/>
    <x v="90"/>
    <x v="82"/>
    <x v="2"/>
    <x v="1"/>
    <x v="5"/>
    <m/>
    <s v="Elephantfish"/>
    <n v="78"/>
    <n v="3.8"/>
    <n v="3.8"/>
  </r>
  <r>
    <x v="10"/>
    <d v="2019-11-16T00:00:00"/>
    <s v="Zone 5 - Mile 108"/>
    <x v="90"/>
    <x v="82"/>
    <x v="2"/>
    <x v="1"/>
    <x v="5"/>
    <m/>
    <s v="Shark Hound Smooth"/>
    <n v="108"/>
    <n v="4.8"/>
    <n v="4.8"/>
  </r>
  <r>
    <x v="10"/>
    <d v="2019-11-16T00:00:00"/>
    <s v="Zone 5 - Mile 108"/>
    <x v="90"/>
    <x v="82"/>
    <x v="2"/>
    <x v="1"/>
    <x v="5"/>
    <m/>
    <s v="Shark Hound Smooth"/>
    <n v="123"/>
    <n v="7.6"/>
    <n v="7.6"/>
  </r>
  <r>
    <x v="10"/>
    <d v="2019-11-16T00:00:00"/>
    <s v="Zone 5 - Mile 108"/>
    <x v="90"/>
    <x v="82"/>
    <x v="2"/>
    <x v="1"/>
    <x v="5"/>
    <m/>
    <s v="Shark Spotted Gully"/>
    <n v="127"/>
    <n v="9.8000000000000007"/>
    <n v="9.8000000000000007"/>
  </r>
  <r>
    <x v="10"/>
    <d v="2019-11-16T00:00:00"/>
    <s v="Zone 5 - Mile 108"/>
    <x v="90"/>
    <x v="82"/>
    <x v="2"/>
    <x v="1"/>
    <x v="5"/>
    <m/>
    <s v="Shark Spotted Gully"/>
    <n v="145"/>
    <n v="15.5"/>
    <n v="15.5"/>
  </r>
  <r>
    <x v="10"/>
    <d v="2019-11-16T00:00:00"/>
    <s v="Zone 5 - Mile 108"/>
    <x v="79"/>
    <x v="71"/>
    <x v="53"/>
    <x v="8"/>
    <x v="5"/>
    <s v="Kob"/>
    <m/>
    <n v="50"/>
    <n v="1.3"/>
    <n v="1.3"/>
  </r>
  <r>
    <x v="10"/>
    <d v="2019-11-16T00:00:00"/>
    <s v="Zone 5 - Mile 108"/>
    <x v="79"/>
    <x v="71"/>
    <x v="53"/>
    <x v="8"/>
    <x v="5"/>
    <m/>
    <s v="Guitarfish - Lesser"/>
    <n v="77"/>
    <n v="1.6"/>
    <n v="1.6"/>
  </r>
  <r>
    <x v="10"/>
    <d v="2019-11-16T00:00:00"/>
    <s v="Zone 5 - Mile 108"/>
    <x v="79"/>
    <x v="71"/>
    <x v="53"/>
    <x v="8"/>
    <x v="5"/>
    <m/>
    <s v="Elephantfish"/>
    <n v="86"/>
    <n v="5.0999999999999996"/>
    <n v="5.0999999999999996"/>
  </r>
  <r>
    <x v="10"/>
    <d v="2019-11-16T00:00:00"/>
    <s v="Zone 5 - Mile 108"/>
    <x v="264"/>
    <x v="20"/>
    <x v="59"/>
    <x v="5"/>
    <x v="5"/>
    <m/>
    <s v="Elephantfish"/>
    <n v="85"/>
    <n v="4.9000000000000004"/>
    <n v="4.9000000000000004"/>
  </r>
  <r>
    <x v="10"/>
    <d v="2019-11-16T00:00:00"/>
    <s v="Zone 5 - Mile 108"/>
    <x v="264"/>
    <x v="20"/>
    <x v="59"/>
    <x v="5"/>
    <x v="5"/>
    <m/>
    <s v="Elephantfish"/>
    <n v="71"/>
    <n v="2.9"/>
    <n v="2.9"/>
  </r>
  <r>
    <x v="10"/>
    <d v="2019-11-16T00:00:00"/>
    <s v="Zone 5 - Mile 108"/>
    <x v="264"/>
    <x v="20"/>
    <x v="59"/>
    <x v="5"/>
    <x v="5"/>
    <m/>
    <s v="Elephantfish"/>
    <n v="63"/>
    <n v="2"/>
    <n v="2"/>
  </r>
  <r>
    <x v="10"/>
    <d v="2019-11-16T00:00:00"/>
    <s v="Zone 5 - Mile 108"/>
    <x v="264"/>
    <x v="20"/>
    <x v="59"/>
    <x v="5"/>
    <x v="5"/>
    <m/>
    <s v="Elephantfish"/>
    <n v="66"/>
    <n v="2.2999999999999998"/>
    <n v="2.2999999999999998"/>
  </r>
  <r>
    <x v="10"/>
    <d v="2019-11-16T00:00:00"/>
    <s v="Zone 5 - Mile 108"/>
    <x v="264"/>
    <x v="20"/>
    <x v="59"/>
    <x v="5"/>
    <x v="5"/>
    <m/>
    <s v="Elephantfish"/>
    <n v="84"/>
    <n v="4.7"/>
    <n v="4.7"/>
  </r>
  <r>
    <x v="10"/>
    <d v="2019-11-16T00:00:00"/>
    <s v="Zone 5 - Mile 108"/>
    <x v="264"/>
    <x v="20"/>
    <x v="59"/>
    <x v="5"/>
    <x v="5"/>
    <m/>
    <s v="Elephantfish"/>
    <n v="70"/>
    <n v="2.7"/>
    <n v="2.7"/>
  </r>
  <r>
    <x v="10"/>
    <d v="2019-11-16T00:00:00"/>
    <s v="Zone 5 - Mile 108"/>
    <x v="264"/>
    <x v="20"/>
    <x v="59"/>
    <x v="5"/>
    <x v="5"/>
    <m/>
    <s v="Elephantfish"/>
    <n v="80"/>
    <n v="4.0999999999999996"/>
    <n v="4.0999999999999996"/>
  </r>
  <r>
    <x v="10"/>
    <d v="2019-11-16T00:00:00"/>
    <s v="Zone 5 - Mile 108"/>
    <x v="264"/>
    <x v="20"/>
    <x v="59"/>
    <x v="5"/>
    <x v="5"/>
    <m/>
    <s v="Shark Hound Smooth"/>
    <n v="130"/>
    <n v="9.3000000000000007"/>
    <n v="9.3000000000000007"/>
  </r>
  <r>
    <x v="10"/>
    <d v="2019-11-16T00:00:00"/>
    <s v="Zone 5 - Mile 108"/>
    <x v="264"/>
    <x v="20"/>
    <x v="59"/>
    <x v="5"/>
    <x v="5"/>
    <m/>
    <s v="Shark Hound Smooth"/>
    <n v="112"/>
    <n v="5.5"/>
    <n v="5.5"/>
  </r>
  <r>
    <x v="10"/>
    <d v="2019-11-16T00:00:00"/>
    <s v="Zone 5 - Mile 108"/>
    <x v="87"/>
    <x v="79"/>
    <x v="59"/>
    <x v="8"/>
    <x v="5"/>
    <m/>
    <s v="Elephantfish"/>
    <n v="72"/>
    <n v="3"/>
    <n v="3"/>
  </r>
  <r>
    <x v="10"/>
    <d v="2019-11-16T00:00:00"/>
    <s v="Zone 5 - Mile 108"/>
    <x v="87"/>
    <x v="79"/>
    <x v="59"/>
    <x v="8"/>
    <x v="5"/>
    <s v="Kob"/>
    <m/>
    <n v="43"/>
    <n v="0.8"/>
    <n v="0.8"/>
  </r>
  <r>
    <x v="10"/>
    <d v="2019-11-16T00:00:00"/>
    <s v="Zone 5 - Mile 108"/>
    <x v="87"/>
    <x v="79"/>
    <x v="59"/>
    <x v="8"/>
    <x v="5"/>
    <s v="Kob"/>
    <m/>
    <n v="40"/>
    <n v="0.7"/>
    <n v="0.7"/>
  </r>
  <r>
    <x v="10"/>
    <d v="2019-11-16T00:00:00"/>
    <s v="Zone 5 - Mile 108"/>
    <x v="87"/>
    <x v="79"/>
    <x v="59"/>
    <x v="8"/>
    <x v="5"/>
    <m/>
    <s v="Elephantfish"/>
    <n v="80"/>
    <n v="4.0999999999999996"/>
    <n v="4.0999999999999996"/>
  </r>
  <r>
    <x v="10"/>
    <d v="2019-11-16T00:00:00"/>
    <s v="Zone 5 - Mile 108"/>
    <x v="82"/>
    <x v="74"/>
    <x v="30"/>
    <x v="1"/>
    <x v="5"/>
    <m/>
    <s v="Shark Spotted Gully"/>
    <n v="162"/>
    <n v="22.7"/>
    <n v="22.7"/>
  </r>
  <r>
    <x v="10"/>
    <d v="2019-11-16T00:00:00"/>
    <s v="Zone 5 - Mile 108"/>
    <x v="82"/>
    <x v="74"/>
    <x v="30"/>
    <x v="1"/>
    <x v="5"/>
    <m/>
    <s v="Shark Spotted Gully"/>
    <n v="132"/>
    <n v="11.2"/>
    <n v="11.2"/>
  </r>
  <r>
    <x v="10"/>
    <d v="2019-11-16T00:00:00"/>
    <s v="Zone 5 - Mile 108"/>
    <x v="82"/>
    <x v="74"/>
    <x v="30"/>
    <x v="1"/>
    <x v="5"/>
    <m/>
    <s v="Shark Spotted Gully"/>
    <n v="119"/>
    <n v="7.9"/>
    <n v="7.9"/>
  </r>
  <r>
    <x v="10"/>
    <d v="2019-11-16T00:00:00"/>
    <s v="Zone 5 - Mile 108"/>
    <x v="82"/>
    <x v="74"/>
    <x v="30"/>
    <x v="1"/>
    <x v="5"/>
    <m/>
    <s v="Shark Spotted Gully"/>
    <n v="148"/>
    <n v="16.600000000000001"/>
    <n v="16.600000000000001"/>
  </r>
  <r>
    <x v="10"/>
    <d v="2019-11-16T00:00:00"/>
    <s v="Zone 5 - Mile 108"/>
    <x v="6"/>
    <x v="6"/>
    <x v="4"/>
    <x v="2"/>
    <x v="0"/>
    <s v="Kob"/>
    <m/>
    <n v="47"/>
    <n v="1.1000000000000001"/>
    <n v="1.1000000000000001"/>
  </r>
  <r>
    <x v="10"/>
    <d v="2019-11-16T00:00:00"/>
    <s v="Zone 5 - Mile 108"/>
    <x v="6"/>
    <x v="6"/>
    <x v="4"/>
    <x v="2"/>
    <x v="0"/>
    <s v="Kob"/>
    <m/>
    <n v="49"/>
    <n v="1.2"/>
    <n v="1.2"/>
  </r>
  <r>
    <x v="10"/>
    <d v="2019-11-16T00:00:00"/>
    <s v="Zone 5 - Mile 108"/>
    <x v="6"/>
    <x v="6"/>
    <x v="4"/>
    <x v="2"/>
    <x v="0"/>
    <s v="Kob"/>
    <m/>
    <n v="42"/>
    <n v="0.8"/>
    <n v="0.8"/>
  </r>
  <r>
    <x v="10"/>
    <d v="2019-11-16T00:00:00"/>
    <s v="Zone 5 - Mile 108"/>
    <x v="6"/>
    <x v="6"/>
    <x v="4"/>
    <x v="2"/>
    <x v="0"/>
    <s v="Kob"/>
    <m/>
    <n v="62"/>
    <n v="2.5"/>
    <n v="2.5"/>
  </r>
  <r>
    <x v="10"/>
    <d v="2019-11-16T00:00:00"/>
    <s v="Zone 5 - Mile 108"/>
    <x v="18"/>
    <x v="17"/>
    <x v="4"/>
    <x v="7"/>
    <x v="0"/>
    <m/>
    <s v="Shark Spotted Gully"/>
    <n v="138"/>
    <n v="13.1"/>
    <n v="13.1"/>
  </r>
  <r>
    <x v="10"/>
    <d v="2019-11-16T00:00:00"/>
    <s v="Zone 5 - Mile 108"/>
    <x v="18"/>
    <x v="17"/>
    <x v="4"/>
    <x v="7"/>
    <x v="0"/>
    <s v="Kob"/>
    <m/>
    <n v="53"/>
    <n v="1.5"/>
    <n v="1.5"/>
  </r>
  <r>
    <x v="10"/>
    <d v="2019-11-16T00:00:00"/>
    <s v="Zone 5 - Mile 108"/>
    <x v="18"/>
    <x v="17"/>
    <x v="4"/>
    <x v="7"/>
    <x v="0"/>
    <s v="Kob"/>
    <m/>
    <n v="55"/>
    <n v="1.7"/>
    <n v="1.7"/>
  </r>
  <r>
    <x v="10"/>
    <d v="2019-11-16T00:00:00"/>
    <s v="Zone 5 - Mile 108"/>
    <x v="18"/>
    <x v="17"/>
    <x v="4"/>
    <x v="7"/>
    <x v="0"/>
    <s v="Kob"/>
    <m/>
    <n v="50"/>
    <n v="1.3"/>
    <n v="1.3"/>
  </r>
  <r>
    <x v="10"/>
    <d v="2019-11-16T00:00:00"/>
    <s v="Zone 5 - Mile 108"/>
    <x v="9"/>
    <x v="9"/>
    <x v="2"/>
    <x v="1"/>
    <x v="0"/>
    <m/>
    <s v="Shark Spotted Gully"/>
    <n v="139"/>
    <n v="13.4"/>
    <n v="13.4"/>
  </r>
  <r>
    <x v="10"/>
    <d v="2019-11-16T00:00:00"/>
    <s v="Zone 5 - Mile 108"/>
    <x v="9"/>
    <x v="9"/>
    <x v="2"/>
    <x v="1"/>
    <x v="0"/>
    <m/>
    <s v="Shark Spotted Gully"/>
    <n v="148"/>
    <n v="16.600000000000001"/>
    <n v="16.600000000000001"/>
  </r>
  <r>
    <x v="10"/>
    <d v="2019-11-16T00:00:00"/>
    <s v="Zone 5 - Mile 108"/>
    <x v="9"/>
    <x v="9"/>
    <x v="2"/>
    <x v="1"/>
    <x v="0"/>
    <m/>
    <s v="Guitarfish - Lesser"/>
    <n v="80"/>
    <n v="1.8"/>
    <n v="1.8"/>
  </r>
  <r>
    <x v="10"/>
    <d v="2019-11-16T00:00:00"/>
    <s v="Zone 5 - Mile 108"/>
    <x v="9"/>
    <x v="9"/>
    <x v="2"/>
    <x v="1"/>
    <x v="0"/>
    <m/>
    <s v="Shark Copper (Male)"/>
    <n v="172"/>
    <n v="67.099999999999994"/>
    <n v="67.099999999999994"/>
  </r>
  <r>
    <x v="10"/>
    <d v="2019-11-16T00:00:00"/>
    <s v="Zone 5 - Mile 108"/>
    <x v="4"/>
    <x v="4"/>
    <x v="2"/>
    <x v="4"/>
    <x v="0"/>
    <m/>
    <s v="Elephantfish"/>
    <n v="65"/>
    <n v="2.2000000000000002"/>
    <n v="2.2000000000000002"/>
  </r>
  <r>
    <x v="10"/>
    <d v="2019-11-16T00:00:00"/>
    <s v="Zone 5 - Mile 108"/>
    <x v="15"/>
    <x v="14"/>
    <x v="10"/>
    <x v="2"/>
    <x v="0"/>
    <m/>
    <s v="Shark Spotted Gully"/>
    <n v="97"/>
    <n v="3.9"/>
    <n v="3.9"/>
  </r>
  <r>
    <x v="10"/>
    <d v="2019-11-16T00:00:00"/>
    <s v="Zone 5 - Mile 108"/>
    <x v="20"/>
    <x v="19"/>
    <x v="8"/>
    <x v="5"/>
    <x v="0"/>
    <m/>
    <s v="Shark Hound Smooth"/>
    <n v="101"/>
    <n v="3.8"/>
    <n v="3.8"/>
  </r>
  <r>
    <x v="10"/>
    <d v="2019-11-16T00:00:00"/>
    <s v="Zone 5 - Mile 108"/>
    <x v="20"/>
    <x v="19"/>
    <x v="8"/>
    <x v="5"/>
    <x v="0"/>
    <s v="Kob"/>
    <m/>
    <n v="83"/>
    <n v="6"/>
    <n v="6"/>
  </r>
  <r>
    <x v="10"/>
    <d v="2019-11-16T00:00:00"/>
    <s v="Zone 5 - Mile 108"/>
    <x v="20"/>
    <x v="19"/>
    <x v="8"/>
    <x v="5"/>
    <x v="0"/>
    <s v="Kob"/>
    <m/>
    <n v="72"/>
    <n v="3.9"/>
    <n v="3.9"/>
  </r>
  <r>
    <x v="10"/>
    <d v="2019-11-16T00:00:00"/>
    <s v="Zone 5 - Mile 108"/>
    <x v="20"/>
    <x v="19"/>
    <x v="8"/>
    <x v="5"/>
    <x v="0"/>
    <m/>
    <s v="Elephantfish"/>
    <n v="81"/>
    <n v="4.2"/>
    <n v="4.2"/>
  </r>
  <r>
    <x v="10"/>
    <d v="2019-11-16T00:00:00"/>
    <s v="Zone 5 - Mile 108"/>
    <x v="20"/>
    <x v="19"/>
    <x v="8"/>
    <x v="5"/>
    <x v="0"/>
    <m/>
    <s v="Shark Spotted Gully"/>
    <n v="122"/>
    <n v="8.6"/>
    <n v="8.6"/>
  </r>
  <r>
    <x v="10"/>
    <d v="2019-11-16T00:00:00"/>
    <s v="Zone 5 - Mile 108"/>
    <x v="20"/>
    <x v="19"/>
    <x v="8"/>
    <x v="5"/>
    <x v="0"/>
    <m/>
    <s v="Elephantfish"/>
    <n v="79"/>
    <n v="3.9"/>
    <n v="3.9"/>
  </r>
  <r>
    <x v="10"/>
    <d v="2019-11-16T00:00:00"/>
    <s v="Zone 5 - Mile 108"/>
    <x v="122"/>
    <x v="108"/>
    <x v="80"/>
    <x v="1"/>
    <x v="3"/>
    <m/>
    <s v="Shark Spotted Gully"/>
    <n v="88"/>
    <n v="2.8"/>
    <n v="2.8"/>
  </r>
  <r>
    <x v="10"/>
    <d v="2019-11-16T00:00:00"/>
    <s v="Zone 5 - Mile 108"/>
    <x v="122"/>
    <x v="108"/>
    <x v="80"/>
    <x v="1"/>
    <x v="3"/>
    <m/>
    <s v="Shark Spotted Gully"/>
    <n v="150"/>
    <n v="17.399999999999999"/>
    <n v="17.399999999999999"/>
  </r>
  <r>
    <x v="10"/>
    <d v="2019-11-16T00:00:00"/>
    <s v="Zone 5 - Mile 108"/>
    <x v="409"/>
    <x v="100"/>
    <x v="183"/>
    <x v="5"/>
    <x v="0"/>
    <s v="Kob"/>
    <m/>
    <n v="52"/>
    <n v="1.4"/>
    <n v="1.4"/>
  </r>
  <r>
    <x v="10"/>
    <d v="2019-11-16T00:00:00"/>
    <s v="Zone 5 - Mile 108"/>
    <x v="16"/>
    <x v="15"/>
    <x v="11"/>
    <x v="8"/>
    <x v="0"/>
    <m/>
    <s v="Shark Spotted Gully"/>
    <n v="99"/>
    <n v="4.2"/>
    <n v="4.2"/>
  </r>
  <r>
    <x v="10"/>
    <d v="2019-11-16T00:00:00"/>
    <s v="Zone 5 - Mile 108"/>
    <x v="16"/>
    <x v="15"/>
    <x v="11"/>
    <x v="8"/>
    <x v="0"/>
    <m/>
    <s v="Shark Cow / Sevengill"/>
    <n v="103"/>
    <n v="13.2"/>
    <n v="13.2"/>
  </r>
  <r>
    <x v="10"/>
    <d v="2019-11-16T00:00:00"/>
    <s v="Zone 5 - Mile 108"/>
    <x v="16"/>
    <x v="15"/>
    <x v="11"/>
    <x v="8"/>
    <x v="0"/>
    <s v="Kob"/>
    <m/>
    <n v="53"/>
    <n v="1.5"/>
    <n v="1.5"/>
  </r>
  <r>
    <x v="10"/>
    <d v="2019-11-16T00:00:00"/>
    <s v="Zone 5 - Mile 108"/>
    <x v="16"/>
    <x v="15"/>
    <x v="11"/>
    <x v="8"/>
    <x v="0"/>
    <s v="Kob"/>
    <m/>
    <n v="48"/>
    <n v="1.1000000000000001"/>
    <n v="1.1000000000000001"/>
  </r>
  <r>
    <x v="10"/>
    <d v="2019-11-16T00:00:00"/>
    <s v="Zone 5 - Mile 108"/>
    <x v="14"/>
    <x v="13"/>
    <x v="9"/>
    <x v="8"/>
    <x v="0"/>
    <m/>
    <s v="Shark Spotted Gully"/>
    <n v="97"/>
    <n v="3.9"/>
    <n v="3.9"/>
  </r>
  <r>
    <x v="10"/>
    <d v="2019-11-16T00:00:00"/>
    <s v="Zone 5 - Mile 108"/>
    <x v="14"/>
    <x v="13"/>
    <x v="9"/>
    <x v="8"/>
    <x v="0"/>
    <m/>
    <s v="Shark Spotted Gully"/>
    <n v="152"/>
    <n v="18.2"/>
    <n v="18.2"/>
  </r>
  <r>
    <x v="10"/>
    <d v="2019-11-16T00:00:00"/>
    <s v="Zone 5 - Mile 108"/>
    <x v="14"/>
    <x v="13"/>
    <x v="9"/>
    <x v="8"/>
    <x v="0"/>
    <m/>
    <s v="Shark Spotted Gully"/>
    <n v="72"/>
    <n v="1.4"/>
    <n v="1.4"/>
  </r>
  <r>
    <x v="10"/>
    <d v="2019-11-16T00:00:00"/>
    <s v="Zone 5 - Mile 108"/>
    <x v="14"/>
    <x v="13"/>
    <x v="9"/>
    <x v="8"/>
    <x v="0"/>
    <m/>
    <s v="Shark Spotted Gully"/>
    <n v="77"/>
    <n v="1.8"/>
    <n v="1.8"/>
  </r>
  <r>
    <x v="10"/>
    <d v="2019-11-16T00:00:00"/>
    <s v="Zone 5 - Mile 108"/>
    <x v="13"/>
    <x v="12"/>
    <x v="8"/>
    <x v="2"/>
    <x v="0"/>
    <m/>
    <s v="Shark Cow / Sevengill"/>
    <n v="119"/>
    <n v="21.2"/>
    <n v="21.2"/>
  </r>
  <r>
    <x v="10"/>
    <d v="2019-11-16T00:00:00"/>
    <s v="Zone 5 - Mile 108"/>
    <x v="13"/>
    <x v="12"/>
    <x v="8"/>
    <x v="2"/>
    <x v="0"/>
    <m/>
    <s v="Elephantfish"/>
    <n v="77"/>
    <n v="3.6"/>
    <n v="3.6"/>
  </r>
  <r>
    <x v="10"/>
    <d v="2019-11-16T00:00:00"/>
    <s v="Zone 5 - Mile 108"/>
    <x v="12"/>
    <x v="7"/>
    <x v="7"/>
    <x v="2"/>
    <x v="0"/>
    <m/>
    <s v="Ray Bull / Eagle"/>
    <n v="92"/>
    <n v="14.4"/>
    <n v="14.4"/>
  </r>
  <r>
    <x v="10"/>
    <d v="2019-11-16T00:00:00"/>
    <s v="Zone 5 - Mile 108"/>
    <x v="11"/>
    <x v="11"/>
    <x v="6"/>
    <x v="7"/>
    <x v="0"/>
    <m/>
    <s v="Elephantfish"/>
    <n v="86"/>
    <n v="5.0999999999999996"/>
    <n v="5.0999999999999996"/>
  </r>
  <r>
    <x v="10"/>
    <d v="2019-11-16T00:00:00"/>
    <s v="Zone 5 - Mile 108"/>
    <x v="11"/>
    <x v="11"/>
    <x v="6"/>
    <x v="7"/>
    <x v="0"/>
    <m/>
    <s v="Elephantfish"/>
    <n v="62"/>
    <n v="1.9"/>
    <n v="1.9"/>
  </r>
  <r>
    <x v="10"/>
    <d v="2019-11-16T00:00:00"/>
    <s v="Zone 5 - Mile 108"/>
    <x v="10"/>
    <x v="10"/>
    <x v="6"/>
    <x v="2"/>
    <x v="0"/>
    <m/>
    <s v="Elephantfish"/>
    <n v="80"/>
    <n v="4.0999999999999996"/>
    <n v="4.0999999999999996"/>
  </r>
  <r>
    <x v="10"/>
    <d v="2019-11-16T00:00:00"/>
    <s v="Zone 5 - Mile 108"/>
    <x v="10"/>
    <x v="10"/>
    <x v="6"/>
    <x v="2"/>
    <x v="0"/>
    <m/>
    <s v="Shark Soupfin"/>
    <n v="54"/>
    <n v="2.6"/>
    <n v="2.6"/>
  </r>
  <r>
    <x v="10"/>
    <d v="2019-11-16T00:00:00"/>
    <s v="Zone 5 - Mile 108"/>
    <x v="10"/>
    <x v="10"/>
    <x v="6"/>
    <x v="2"/>
    <x v="0"/>
    <s v="Kob"/>
    <m/>
    <n v="59"/>
    <n v="2.1"/>
    <n v="2.1"/>
  </r>
  <r>
    <x v="10"/>
    <d v="2019-11-16T00:00:00"/>
    <s v="Zone 5 - Mile 108"/>
    <x v="448"/>
    <x v="72"/>
    <x v="254"/>
    <x v="5"/>
    <x v="17"/>
    <m/>
    <s v="Shark Spotted Gully"/>
    <n v="132"/>
    <n v="11.2"/>
    <n v="11.2"/>
  </r>
  <r>
    <x v="10"/>
    <d v="2019-11-16T00:00:00"/>
    <s v="Zone 5 - Mile 108"/>
    <x v="448"/>
    <x v="72"/>
    <x v="254"/>
    <x v="5"/>
    <x v="17"/>
    <m/>
    <s v="Shark Spotted Gully"/>
    <n v="129"/>
    <n v="10.4"/>
    <n v="10.4"/>
  </r>
  <r>
    <x v="10"/>
    <d v="2019-11-16T00:00:00"/>
    <s v="Zone 5 - Mile 108"/>
    <x v="68"/>
    <x v="27"/>
    <x v="41"/>
    <x v="8"/>
    <x v="4"/>
    <s v="Kob"/>
    <m/>
    <n v="43"/>
    <n v="0.8"/>
    <n v="0.8"/>
  </r>
  <r>
    <x v="10"/>
    <d v="2019-11-16T00:00:00"/>
    <s v="Zone 5 - Mile 108"/>
    <x v="68"/>
    <x v="27"/>
    <x v="41"/>
    <x v="8"/>
    <x v="4"/>
    <s v="Kob"/>
    <m/>
    <n v="52"/>
    <n v="1.4"/>
    <n v="1.4"/>
  </r>
  <r>
    <x v="10"/>
    <d v="2019-11-16T00:00:00"/>
    <s v="Zone 5 - Mile 108"/>
    <x v="68"/>
    <x v="27"/>
    <x v="41"/>
    <x v="8"/>
    <x v="4"/>
    <s v="Kob"/>
    <m/>
    <n v="42"/>
    <n v="0.8"/>
    <n v="0.8"/>
  </r>
  <r>
    <x v="10"/>
    <d v="2019-11-16T00:00:00"/>
    <s v="Zone 5 - Mile 108"/>
    <x v="73"/>
    <x v="65"/>
    <x v="49"/>
    <x v="1"/>
    <x v="4"/>
    <s v="Blacktail"/>
    <m/>
    <n v="35"/>
    <n v="1.3"/>
    <n v="1.3"/>
  </r>
  <r>
    <x v="10"/>
    <d v="2019-11-16T00:00:00"/>
    <s v="Zone 5 - Mile 108"/>
    <x v="55"/>
    <x v="49"/>
    <x v="40"/>
    <x v="2"/>
    <x v="4"/>
    <m/>
    <s v="Elephantfish"/>
    <n v="74"/>
    <n v="3.2"/>
    <n v="3.2"/>
  </r>
  <r>
    <x v="10"/>
    <d v="2019-11-16T00:00:00"/>
    <s v="Zone 5 - Mile 108"/>
    <x v="55"/>
    <x v="49"/>
    <x v="40"/>
    <x v="2"/>
    <x v="4"/>
    <m/>
    <s v="Elephantfish"/>
    <n v="82"/>
    <n v="4.4000000000000004"/>
    <n v="4.4000000000000004"/>
  </r>
  <r>
    <x v="10"/>
    <d v="2019-11-16T00:00:00"/>
    <s v="Zone 5 - Mile 108"/>
    <x v="271"/>
    <x v="212"/>
    <x v="40"/>
    <x v="2"/>
    <x v="4"/>
    <s v="Kob"/>
    <m/>
    <n v="46"/>
    <n v="1"/>
    <n v="1"/>
  </r>
  <r>
    <x v="10"/>
    <d v="2019-11-16T00:00:00"/>
    <s v="Zone 5 - Mile 108"/>
    <x v="271"/>
    <x v="212"/>
    <x v="40"/>
    <x v="2"/>
    <x v="4"/>
    <m/>
    <s v="Elephantfish"/>
    <n v="84"/>
    <n v="4.7"/>
    <n v="4.7"/>
  </r>
  <r>
    <x v="10"/>
    <d v="2019-11-16T00:00:00"/>
    <s v="Zone 5 - Mile 108"/>
    <x v="67"/>
    <x v="60"/>
    <x v="44"/>
    <x v="5"/>
    <x v="4"/>
    <m/>
    <s v="Elephantfish"/>
    <n v="75"/>
    <n v="3.4"/>
    <n v="3.4"/>
  </r>
  <r>
    <x v="10"/>
    <d v="2019-11-16T00:00:00"/>
    <s v="Zone 5 - Mile 108"/>
    <x v="67"/>
    <x v="60"/>
    <x v="44"/>
    <x v="5"/>
    <x v="4"/>
    <m/>
    <s v="Shark Spotted Gully"/>
    <n v="126"/>
    <n v="9.6"/>
    <n v="9.6"/>
  </r>
  <r>
    <x v="10"/>
    <d v="2019-11-16T00:00:00"/>
    <s v="Zone 5 - Mile 108"/>
    <x v="67"/>
    <x v="60"/>
    <x v="44"/>
    <x v="5"/>
    <x v="4"/>
    <m/>
    <s v="Shark Spotted Gully"/>
    <n v="139"/>
    <n v="13.4"/>
    <n v="13.4"/>
  </r>
  <r>
    <x v="10"/>
    <d v="2019-11-16T00:00:00"/>
    <s v="Zone 5 - Mile 108"/>
    <x v="67"/>
    <x v="60"/>
    <x v="44"/>
    <x v="5"/>
    <x v="4"/>
    <m/>
    <s v="Shark Spotted Gully"/>
    <n v="162"/>
    <n v="22.7"/>
    <n v="22.7"/>
  </r>
  <r>
    <x v="10"/>
    <d v="2019-11-16T00:00:00"/>
    <s v="Zone 5 - Mile 108"/>
    <x v="70"/>
    <x v="62"/>
    <x v="44"/>
    <x v="4"/>
    <x v="4"/>
    <m/>
    <s v="Elephantfish"/>
    <n v="81"/>
    <n v="4.2"/>
    <n v="4.2"/>
  </r>
  <r>
    <x v="10"/>
    <d v="2019-11-16T00:00:00"/>
    <s v="Zone 5 - Mile 108"/>
    <x v="70"/>
    <x v="62"/>
    <x v="44"/>
    <x v="4"/>
    <x v="4"/>
    <s v="Kob"/>
    <m/>
    <n v="43"/>
    <n v="0.8"/>
    <n v="0.8"/>
  </r>
  <r>
    <x v="10"/>
    <d v="2019-11-16T00:00:00"/>
    <s v="Zone 5 - Mile 108"/>
    <x v="70"/>
    <x v="62"/>
    <x v="44"/>
    <x v="4"/>
    <x v="4"/>
    <m/>
    <s v="Shark Hound Smooth"/>
    <n v="85"/>
    <n v="2.1"/>
    <n v="2.1"/>
  </r>
  <r>
    <x v="10"/>
    <d v="2019-11-16T00:00:00"/>
    <s v="Zone 5 - Mile 108"/>
    <x v="70"/>
    <x v="62"/>
    <x v="44"/>
    <x v="4"/>
    <x v="4"/>
    <m/>
    <s v="Elephantfish"/>
    <n v="84"/>
    <n v="4.7"/>
    <n v="4.7"/>
  </r>
  <r>
    <x v="10"/>
    <d v="2019-11-16T00:00:00"/>
    <s v="Zone 5 - Mile 108"/>
    <x v="70"/>
    <x v="62"/>
    <x v="44"/>
    <x v="4"/>
    <x v="4"/>
    <m/>
    <s v="Elephantfish"/>
    <n v="83"/>
    <n v="4.5999999999999996"/>
    <n v="4.5999999999999996"/>
  </r>
  <r>
    <x v="10"/>
    <d v="2019-11-16T00:00:00"/>
    <s v="Zone 5 - Mile 108"/>
    <x v="70"/>
    <x v="62"/>
    <x v="44"/>
    <x v="4"/>
    <x v="4"/>
    <m/>
    <s v="Elephantfish"/>
    <n v="85"/>
    <n v="4.9000000000000004"/>
    <n v="4.9000000000000004"/>
  </r>
  <r>
    <x v="10"/>
    <d v="2019-11-16T00:00:00"/>
    <s v="Zone 5 - Mile 108"/>
    <x v="64"/>
    <x v="57"/>
    <x v="44"/>
    <x v="0"/>
    <x v="4"/>
    <m/>
    <s v="Elephantfish"/>
    <n v="74"/>
    <n v="3.2"/>
    <n v="3.2"/>
  </r>
  <r>
    <x v="10"/>
    <d v="2019-11-16T00:00:00"/>
    <s v="Zone 5 - Mile 108"/>
    <x v="64"/>
    <x v="57"/>
    <x v="44"/>
    <x v="0"/>
    <x v="4"/>
    <m/>
    <s v="Guitarfish - Lesser"/>
    <n v="77"/>
    <n v="1.6"/>
    <n v="1.6"/>
  </r>
  <r>
    <x v="10"/>
    <d v="2019-11-16T00:00:00"/>
    <s v="Zone 5 - Mile 108"/>
    <x v="64"/>
    <x v="57"/>
    <x v="44"/>
    <x v="0"/>
    <x v="4"/>
    <s v="Kob"/>
    <m/>
    <n v="40"/>
    <n v="0.7"/>
    <n v="0.7"/>
  </r>
  <r>
    <x v="10"/>
    <d v="2019-11-16T00:00:00"/>
    <s v="Zone 5 - Mile 108"/>
    <x v="72"/>
    <x v="64"/>
    <x v="37"/>
    <x v="1"/>
    <x v="4"/>
    <m/>
    <s v="Shark Spotted Gully"/>
    <n v="110"/>
    <n v="6"/>
    <n v="6"/>
  </r>
  <r>
    <x v="10"/>
    <d v="2019-11-16T00:00:00"/>
    <s v="Zone 5 - Mile 108"/>
    <x v="72"/>
    <x v="64"/>
    <x v="37"/>
    <x v="1"/>
    <x v="4"/>
    <m/>
    <s v="Elephantfish"/>
    <n v="83"/>
    <n v="4.5999999999999996"/>
    <n v="4.5999999999999996"/>
  </r>
  <r>
    <x v="10"/>
    <d v="2019-11-16T00:00:00"/>
    <s v="Zone 5 - Mile 108"/>
    <x v="351"/>
    <x v="261"/>
    <x v="211"/>
    <x v="5"/>
    <x v="4"/>
    <s v="Kob"/>
    <m/>
    <n v="49"/>
    <n v="1.2"/>
    <n v="1.2"/>
  </r>
  <r>
    <x v="10"/>
    <d v="2019-11-16T00:00:00"/>
    <s v="Zone 5 - Mile 108"/>
    <x v="449"/>
    <x v="316"/>
    <x v="254"/>
    <x v="0"/>
    <x v="17"/>
    <m/>
    <m/>
    <m/>
    <s v=""/>
    <s v=""/>
  </r>
  <r>
    <x v="10"/>
    <d v="2019-11-16T00:00:00"/>
    <s v="Zone 5 - Mile 108"/>
    <x v="225"/>
    <x v="186"/>
    <x v="53"/>
    <x v="1"/>
    <x v="11"/>
    <m/>
    <s v="Shark Spotted Gully"/>
    <n v="95"/>
    <n v="3.6"/>
    <n v="3.6"/>
  </r>
  <r>
    <x v="10"/>
    <d v="2019-11-16T00:00:00"/>
    <s v="Zone 5 - Mile 108"/>
    <x v="225"/>
    <x v="186"/>
    <x v="53"/>
    <x v="1"/>
    <x v="11"/>
    <m/>
    <s v="Guitarfish - Lesser"/>
    <n v="71"/>
    <n v="1.3"/>
    <n v="1.3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69"/>
    <n v="2.6"/>
    <n v="2.6"/>
  </r>
  <r>
    <x v="10"/>
    <d v="2019-11-16T00:00:00"/>
    <s v="Zone 5 - Mile 108"/>
    <x v="225"/>
    <x v="186"/>
    <x v="53"/>
    <x v="1"/>
    <x v="11"/>
    <m/>
    <s v="Elephantfish"/>
    <n v="83"/>
    <n v="4.5999999999999996"/>
    <n v="4.5999999999999996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82"/>
    <n v="4.4000000000000004"/>
    <n v="4.4000000000000004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2"/>
    <n v="3"/>
    <n v="3"/>
  </r>
  <r>
    <x v="10"/>
    <d v="2019-11-16T00:00:00"/>
    <s v="Zone 5 - Mile 108"/>
    <x v="225"/>
    <x v="186"/>
    <x v="53"/>
    <x v="1"/>
    <x v="11"/>
    <s v="Galjoen"/>
    <m/>
    <n v="32"/>
    <n v="0.6"/>
    <n v="0.6"/>
  </r>
  <r>
    <x v="10"/>
    <d v="2019-11-16T00:00:00"/>
    <s v="Zone 5 - Mile 108"/>
    <x v="273"/>
    <x v="147"/>
    <x v="103"/>
    <x v="5"/>
    <x v="11"/>
    <m/>
    <s v="Elephantfish"/>
    <n v="68"/>
    <n v="2.5"/>
    <n v="2.5"/>
  </r>
  <r>
    <x v="10"/>
    <d v="2019-11-16T00:00:00"/>
    <s v="Zone 5 - Mile 108"/>
    <x v="273"/>
    <x v="147"/>
    <x v="103"/>
    <x v="5"/>
    <x v="11"/>
    <s v="Kob"/>
    <m/>
    <n v="68"/>
    <n v="3.3"/>
    <n v="3.3"/>
  </r>
  <r>
    <x v="10"/>
    <d v="2019-11-16T00:00:00"/>
    <s v="Zone 5 - Mile 108"/>
    <x v="273"/>
    <x v="147"/>
    <x v="103"/>
    <x v="5"/>
    <x v="11"/>
    <s v="Kob"/>
    <m/>
    <n v="41"/>
    <n v="0.7"/>
    <n v="0.7"/>
  </r>
  <r>
    <x v="10"/>
    <d v="2019-11-16T00:00:00"/>
    <s v="Zone 5 - Mile 108"/>
    <x v="232"/>
    <x v="7"/>
    <x v="152"/>
    <x v="1"/>
    <x v="11"/>
    <m/>
    <s v="Shark Spotted Gully"/>
    <n v="124"/>
    <n v="9.1"/>
    <n v="9.1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21"/>
    <x v="116"/>
    <x v="146"/>
    <x v="5"/>
    <x v="11"/>
    <m/>
    <s v="Elephantfish"/>
    <n v="76"/>
    <n v="3.5"/>
    <n v="3.5"/>
  </r>
  <r>
    <x v="10"/>
    <d v="2019-11-16T00:00:00"/>
    <s v="Zone 5 - Mile 108"/>
    <x v="221"/>
    <x v="116"/>
    <x v="146"/>
    <x v="5"/>
    <x v="11"/>
    <m/>
    <s v="Shark Spotted Gully"/>
    <n v="124"/>
    <n v="9.1"/>
    <n v="9.1"/>
  </r>
  <r>
    <x v="10"/>
    <d v="2019-11-16T00:00:00"/>
    <s v="Zone 5 - Mile 108"/>
    <x v="221"/>
    <x v="116"/>
    <x v="146"/>
    <x v="5"/>
    <x v="11"/>
    <m/>
    <s v="Shark Hound Smooth"/>
    <n v="98"/>
    <n v="3.4"/>
    <n v="3.4"/>
  </r>
  <r>
    <x v="10"/>
    <d v="2019-11-16T00:00:00"/>
    <s v="Zone 5 - Mile 108"/>
    <x v="224"/>
    <x v="185"/>
    <x v="50"/>
    <x v="1"/>
    <x v="11"/>
    <m/>
    <s v="Shark Spotted Gully"/>
    <n v="107"/>
    <n v="5.5"/>
    <n v="5.5"/>
  </r>
  <r>
    <x v="10"/>
    <d v="2019-11-16T00:00:00"/>
    <s v="Zone 5 - Mile 108"/>
    <x v="224"/>
    <x v="185"/>
    <x v="50"/>
    <x v="1"/>
    <x v="11"/>
    <s v="Kob"/>
    <m/>
    <n v="49"/>
    <n v="1.2"/>
    <n v="1.2"/>
  </r>
  <r>
    <x v="10"/>
    <d v="2019-11-16T00:00:00"/>
    <s v="Zone 5 - Mile 108"/>
    <x v="224"/>
    <x v="185"/>
    <x v="50"/>
    <x v="1"/>
    <x v="11"/>
    <m/>
    <s v="Elephantfish"/>
    <n v="77"/>
    <n v="3.6"/>
    <n v="3.6"/>
  </r>
  <r>
    <x v="10"/>
    <d v="2019-11-16T00:00:00"/>
    <s v="Zone 5 - Mile 108"/>
    <x v="220"/>
    <x v="7"/>
    <x v="145"/>
    <x v="1"/>
    <x v="11"/>
    <m/>
    <s v="Shark Spotted Gully"/>
    <n v="107"/>
    <n v="5.5"/>
    <n v="5.5"/>
  </r>
  <r>
    <x v="10"/>
    <d v="2019-11-16T00:00:00"/>
    <s v="Zone 5 - Mile 108"/>
    <x v="220"/>
    <x v="7"/>
    <x v="145"/>
    <x v="1"/>
    <x v="11"/>
    <m/>
    <s v="Shark Cow / Sevengill"/>
    <n v="122"/>
    <n v="23"/>
    <n v="23"/>
  </r>
  <r>
    <x v="10"/>
    <d v="2019-11-16T00:00:00"/>
    <s v="Zone 5 - Mile 108"/>
    <x v="320"/>
    <x v="83"/>
    <x v="195"/>
    <x v="5"/>
    <x v="3"/>
    <s v="Kob"/>
    <m/>
    <n v="47"/>
    <n v="1.1000000000000001"/>
    <n v="1.1000000000000001"/>
  </r>
  <r>
    <x v="10"/>
    <d v="2019-11-16T00:00:00"/>
    <s v="Zone 5 - Mile 108"/>
    <x v="320"/>
    <x v="83"/>
    <x v="195"/>
    <x v="5"/>
    <x v="3"/>
    <s v="Kob"/>
    <m/>
    <n v="45"/>
    <n v="0.9"/>
    <n v="0.9"/>
  </r>
  <r>
    <x v="10"/>
    <d v="2019-11-16T00:00:00"/>
    <s v="Zone 5 - Mile 108"/>
    <x v="320"/>
    <x v="83"/>
    <x v="195"/>
    <x v="5"/>
    <x v="3"/>
    <s v="Kob"/>
    <m/>
    <n v="48"/>
    <n v="1.1000000000000001"/>
    <n v="1.1000000000000001"/>
  </r>
  <r>
    <x v="10"/>
    <d v="2019-11-16T00:00:00"/>
    <s v="Zone 5 - Mile 108"/>
    <x v="231"/>
    <x v="49"/>
    <x v="45"/>
    <x v="5"/>
    <x v="11"/>
    <m/>
    <s v="Shark Spotted Gully"/>
    <n v="112"/>
    <n v="6.4"/>
    <n v="6.4"/>
  </r>
  <r>
    <x v="10"/>
    <d v="2019-11-16T00:00:00"/>
    <s v="Zone 5 - Mile 108"/>
    <x v="231"/>
    <x v="49"/>
    <x v="45"/>
    <x v="5"/>
    <x v="11"/>
    <m/>
    <s v="Elephantfish"/>
    <n v="74"/>
    <n v="3.2"/>
    <n v="3.2"/>
  </r>
  <r>
    <x v="10"/>
    <d v="2019-11-16T00:00:00"/>
    <s v="Zone 5 - Mile 108"/>
    <x v="229"/>
    <x v="189"/>
    <x v="30"/>
    <x v="1"/>
    <x v="11"/>
    <m/>
    <s v="Shark Spotted Gully"/>
    <n v="148"/>
    <n v="16.600000000000001"/>
    <n v="16.600000000000001"/>
  </r>
  <r>
    <x v="10"/>
    <d v="2019-11-16T00:00:00"/>
    <s v="Zone 5 - Mile 108"/>
    <x v="229"/>
    <x v="189"/>
    <x v="30"/>
    <x v="1"/>
    <x v="11"/>
    <m/>
    <s v="Shark Spotted Gully"/>
    <n v="146"/>
    <n v="15.9"/>
    <n v="15.9"/>
  </r>
  <r>
    <x v="10"/>
    <d v="2019-11-16T00:00:00"/>
    <s v="Zone 5 - Mile 108"/>
    <x v="229"/>
    <x v="189"/>
    <x v="30"/>
    <x v="1"/>
    <x v="11"/>
    <m/>
    <s v="Shark Hound Smooth"/>
    <n v="81"/>
    <n v="1.8"/>
    <n v="1.8"/>
  </r>
  <r>
    <x v="10"/>
    <d v="2019-11-16T00:00:00"/>
    <s v="Zone 5 - Mile 108"/>
    <x v="229"/>
    <x v="189"/>
    <x v="30"/>
    <x v="1"/>
    <x v="11"/>
    <m/>
    <s v="Shark Hound Smooth"/>
    <n v="100"/>
    <n v="3.7"/>
    <n v="3.7"/>
  </r>
  <r>
    <x v="10"/>
    <d v="2019-11-16T00:00:00"/>
    <s v="Zone 5 - Mile 108"/>
    <x v="327"/>
    <x v="248"/>
    <x v="199"/>
    <x v="4"/>
    <x v="7"/>
    <m/>
    <s v="Shark Hound Smooth"/>
    <n v="76"/>
    <n v="1.4"/>
    <n v="1.4"/>
  </r>
  <r>
    <x v="10"/>
    <d v="2019-11-16T00:00:00"/>
    <s v="Zone 5 - Mile 108"/>
    <x v="327"/>
    <x v="248"/>
    <x v="199"/>
    <x v="4"/>
    <x v="7"/>
    <m/>
    <s v="Shark Spotted Gully"/>
    <n v="132"/>
    <n v="11.2"/>
    <n v="11.2"/>
  </r>
  <r>
    <x v="10"/>
    <d v="2019-11-16T00:00:00"/>
    <s v="Zone 5 - Mile 108"/>
    <x v="327"/>
    <x v="248"/>
    <x v="199"/>
    <x v="4"/>
    <x v="7"/>
    <m/>
    <s v="Elephantfish"/>
    <n v="87"/>
    <n v="5.2"/>
    <n v="5.2"/>
  </r>
  <r>
    <x v="10"/>
    <d v="2019-11-16T00:00:00"/>
    <s v="Zone 5 - Mile 108"/>
    <x v="327"/>
    <x v="248"/>
    <x v="199"/>
    <x v="4"/>
    <x v="7"/>
    <m/>
    <s v="Shark Spotted Gully"/>
    <n v="118"/>
    <n v="7.6"/>
    <n v="7.6"/>
  </r>
  <r>
    <x v="10"/>
    <d v="2019-11-16T00:00:00"/>
    <s v="Zone 5 - Mile 108"/>
    <x v="163"/>
    <x v="142"/>
    <x v="110"/>
    <x v="8"/>
    <x v="7"/>
    <m/>
    <s v="Shark Hound Smooth"/>
    <n v="71"/>
    <n v="1.1000000000000001"/>
    <n v="1.1000000000000001"/>
  </r>
  <r>
    <x v="10"/>
    <d v="2019-11-16T00:00:00"/>
    <s v="Zone 5 - Mile 108"/>
    <x v="163"/>
    <x v="142"/>
    <x v="110"/>
    <x v="8"/>
    <x v="7"/>
    <m/>
    <s v="Guitarfish - Lesser"/>
    <n v="69"/>
    <n v="1.2"/>
    <n v="1.2"/>
  </r>
  <r>
    <x v="10"/>
    <d v="2019-11-16T00:00:00"/>
    <s v="Zone 5 - Mile 108"/>
    <x v="163"/>
    <x v="142"/>
    <x v="110"/>
    <x v="8"/>
    <x v="7"/>
    <m/>
    <s v="Guitarfish - Lesser"/>
    <n v="77"/>
    <n v="1.6"/>
    <n v="1.6"/>
  </r>
  <r>
    <x v="10"/>
    <d v="2019-11-16T00:00:00"/>
    <s v="Zone 5 - Mile 108"/>
    <x v="163"/>
    <x v="142"/>
    <x v="110"/>
    <x v="8"/>
    <x v="7"/>
    <m/>
    <s v="Elephantfish"/>
    <n v="62"/>
    <n v="1.9"/>
    <n v="1.9"/>
  </r>
  <r>
    <x v="10"/>
    <d v="2019-11-16T00:00:00"/>
    <s v="Zone 5 - Mile 108"/>
    <x v="153"/>
    <x v="134"/>
    <x v="103"/>
    <x v="0"/>
    <x v="7"/>
    <m/>
    <s v="Elephantfish"/>
    <n v="82"/>
    <n v="4.4000000000000004"/>
    <n v="4.4000000000000004"/>
  </r>
  <r>
    <x v="10"/>
    <d v="2019-11-16T00:00:00"/>
    <s v="Zone 5 - Mile 108"/>
    <x v="155"/>
    <x v="136"/>
    <x v="104"/>
    <x v="5"/>
    <x v="7"/>
    <m/>
    <s v="Shark Spotted Gully"/>
    <n v="93"/>
    <n v="3.4"/>
    <n v="3.4"/>
  </r>
  <r>
    <x v="10"/>
    <d v="2019-11-16T00:00:00"/>
    <s v="Zone 5 - Mile 108"/>
    <x v="155"/>
    <x v="136"/>
    <x v="104"/>
    <x v="5"/>
    <x v="7"/>
    <m/>
    <s v="Shark Spotted Gully"/>
    <n v="154"/>
    <n v="19.100000000000001"/>
    <n v="19.100000000000001"/>
  </r>
  <r>
    <x v="10"/>
    <d v="2019-11-16T00:00:00"/>
    <s v="Zone 5 - Mile 108"/>
    <x v="155"/>
    <x v="136"/>
    <x v="104"/>
    <x v="5"/>
    <x v="7"/>
    <m/>
    <s v="Shark Spotted Gully"/>
    <n v="128"/>
    <n v="10.1"/>
    <n v="10.1"/>
  </r>
  <r>
    <x v="10"/>
    <d v="2019-11-16T00:00:00"/>
    <s v="Zone 5 - Mile 108"/>
    <x v="154"/>
    <x v="135"/>
    <x v="103"/>
    <x v="5"/>
    <x v="7"/>
    <m/>
    <s v="Skate Spearnose"/>
    <n v="126"/>
    <n v="18.399999999999999"/>
    <n v="18.399999999999999"/>
  </r>
  <r>
    <x v="10"/>
    <d v="2019-11-16T00:00:00"/>
    <s v="Zone 5 - Mile 108"/>
    <x v="154"/>
    <x v="135"/>
    <x v="103"/>
    <x v="5"/>
    <x v="7"/>
    <m/>
    <s v="Shark Spotted Gully"/>
    <n v="132"/>
    <n v="11.2"/>
    <n v="11.2"/>
  </r>
  <r>
    <x v="10"/>
    <d v="2019-11-16T00:00:00"/>
    <s v="Zone 5 - Mile 108"/>
    <x v="154"/>
    <x v="135"/>
    <x v="103"/>
    <x v="5"/>
    <x v="7"/>
    <m/>
    <s v="Shark Spotted Gully"/>
    <n v="74"/>
    <n v="1.5"/>
    <n v="1.5"/>
  </r>
  <r>
    <x v="10"/>
    <d v="2019-11-16T00:00:00"/>
    <s v="Zone 5 - Mile 108"/>
    <x v="156"/>
    <x v="137"/>
    <x v="10"/>
    <x v="5"/>
    <x v="7"/>
    <m/>
    <s v="Shark Soupfin"/>
    <n v="107"/>
    <n v="12.5"/>
    <n v="12.5"/>
  </r>
  <r>
    <x v="10"/>
    <d v="2019-11-16T00:00:00"/>
    <s v="Zone 5 - Mile 108"/>
    <x v="146"/>
    <x v="128"/>
    <x v="97"/>
    <x v="5"/>
    <x v="7"/>
    <m/>
    <s v="Shark Spotted Gully"/>
    <n v="149"/>
    <n v="17"/>
    <n v="17"/>
  </r>
  <r>
    <x v="10"/>
    <d v="2019-11-16T00:00:00"/>
    <s v="Zone 5 - Mile 108"/>
    <x v="146"/>
    <x v="128"/>
    <x v="97"/>
    <x v="5"/>
    <x v="7"/>
    <m/>
    <s v="Skate Spearnose"/>
    <n v="112"/>
    <n v="12.7"/>
    <n v="12.7"/>
  </r>
  <r>
    <x v="10"/>
    <d v="2019-11-16T00:00:00"/>
    <s v="Zone 5 - Mile 108"/>
    <x v="146"/>
    <x v="128"/>
    <x v="97"/>
    <x v="5"/>
    <x v="7"/>
    <m/>
    <s v="Shark Hound Smooth"/>
    <n v="82"/>
    <n v="1.9"/>
    <n v="1.9"/>
  </r>
  <r>
    <x v="10"/>
    <d v="2019-11-16T00:00:00"/>
    <s v="Zone 5 - Mile 108"/>
    <x v="146"/>
    <x v="128"/>
    <x v="97"/>
    <x v="5"/>
    <x v="7"/>
    <m/>
    <s v="Shark Hound Smooth"/>
    <n v="95"/>
    <n v="3.1"/>
    <n v="3.1"/>
  </r>
  <r>
    <x v="10"/>
    <d v="2019-11-16T00:00:00"/>
    <s v="Zone 5 - Mile 108"/>
    <x v="146"/>
    <x v="128"/>
    <x v="97"/>
    <x v="5"/>
    <x v="7"/>
    <m/>
    <s v="Elephantfish"/>
    <n v="67"/>
    <n v="2.4"/>
    <n v="2.4"/>
  </r>
  <r>
    <x v="10"/>
    <d v="2019-11-16T00:00:00"/>
    <s v="Zone 5 - Mile 108"/>
    <x v="328"/>
    <x v="110"/>
    <x v="158"/>
    <x v="1"/>
    <x v="7"/>
    <m/>
    <s v="Guitarfish - Lesser"/>
    <n v="94"/>
    <n v="3.1"/>
    <n v="3.1"/>
  </r>
  <r>
    <x v="10"/>
    <d v="2019-11-16T00:00:00"/>
    <s v="Zone 5 - Mile 108"/>
    <x v="162"/>
    <x v="141"/>
    <x v="110"/>
    <x v="10"/>
    <x v="7"/>
    <m/>
    <s v="Guitarfish - Lesser"/>
    <n v="80"/>
    <n v="1.8"/>
    <n v="1.8"/>
  </r>
  <r>
    <x v="10"/>
    <d v="2019-11-16T00:00:00"/>
    <s v="Zone 5 - Mile 108"/>
    <x v="162"/>
    <x v="141"/>
    <x v="110"/>
    <x v="10"/>
    <x v="7"/>
    <m/>
    <s v="Guitarfish - Lesser"/>
    <n v="65"/>
    <n v="1"/>
    <n v="1"/>
  </r>
  <r>
    <x v="10"/>
    <d v="2019-11-16T00:00:00"/>
    <s v="Zone 5 - Mile 108"/>
    <x v="162"/>
    <x v="141"/>
    <x v="110"/>
    <x v="10"/>
    <x v="7"/>
    <s v="Kob"/>
    <m/>
    <n v="50"/>
    <n v="1.3"/>
    <n v="1.3"/>
  </r>
  <r>
    <x v="10"/>
    <d v="2019-11-16T00:00:00"/>
    <s v="Zone 5 - Mile 108"/>
    <x v="350"/>
    <x v="208"/>
    <x v="147"/>
    <x v="7"/>
    <x v="16"/>
    <m/>
    <s v="Guitarfish - Lesser"/>
    <n v="77"/>
    <n v="1.6"/>
    <n v="1.6"/>
  </r>
  <r>
    <x v="10"/>
    <d v="2019-11-16T00:00:00"/>
    <s v="Zone 5 - Mile 108"/>
    <x v="388"/>
    <x v="284"/>
    <x v="147"/>
    <x v="5"/>
    <x v="16"/>
    <m/>
    <s v="Shark Spotted Gully"/>
    <n v="155"/>
    <n v="19.5"/>
    <n v="19.5"/>
  </r>
  <r>
    <x v="10"/>
    <d v="2019-11-16T00:00:00"/>
    <s v="Zone 5 - Mile 108"/>
    <x v="161"/>
    <x v="140"/>
    <x v="109"/>
    <x v="5"/>
    <x v="7"/>
    <m/>
    <s v="Shark Spotted Gully"/>
    <n v="102"/>
    <n v="4.5999999999999996"/>
    <n v="4.5999999999999996"/>
  </r>
  <r>
    <x v="10"/>
    <d v="2019-11-16T00:00:00"/>
    <s v="Zone 5 - Mile 108"/>
    <x v="161"/>
    <x v="140"/>
    <x v="109"/>
    <x v="5"/>
    <x v="7"/>
    <m/>
    <s v="Skate Spearnose"/>
    <n v="97"/>
    <n v="8"/>
    <n v="8"/>
  </r>
  <r>
    <x v="10"/>
    <d v="2019-11-16T00:00:00"/>
    <s v="Zone 5 - Mile 108"/>
    <x v="148"/>
    <x v="9"/>
    <x v="99"/>
    <x v="1"/>
    <x v="7"/>
    <m/>
    <s v="Shark Spotted Gully"/>
    <n v="92"/>
    <n v="3.3"/>
    <n v="3.3"/>
  </r>
  <r>
    <x v="10"/>
    <d v="2019-11-16T00:00:00"/>
    <s v="Zone 5 - Mile 108"/>
    <x v="148"/>
    <x v="9"/>
    <x v="99"/>
    <x v="1"/>
    <x v="7"/>
    <m/>
    <s v="Shark Hound Smooth"/>
    <n v="97"/>
    <n v="3.3"/>
    <n v="3.3"/>
  </r>
  <r>
    <x v="10"/>
    <d v="2019-11-16T00:00:00"/>
    <s v="Zone 5 - Mile 108"/>
    <x v="148"/>
    <x v="9"/>
    <x v="99"/>
    <x v="1"/>
    <x v="7"/>
    <m/>
    <s v="Shark Spotted Gully"/>
    <n v="150"/>
    <n v="17.399999999999999"/>
    <n v="17.399999999999999"/>
  </r>
  <r>
    <x v="10"/>
    <d v="2019-11-16T00:00:00"/>
    <s v="Zone 5 - Mile 108"/>
    <x v="148"/>
    <x v="9"/>
    <x v="99"/>
    <x v="1"/>
    <x v="7"/>
    <m/>
    <s v="Shark Spotted Gully"/>
    <n v="140"/>
    <n v="13.7"/>
    <n v="13.7"/>
  </r>
  <r>
    <x v="10"/>
    <d v="2019-11-16T00:00:00"/>
    <s v="Zone 5 - Mile 108"/>
    <x v="148"/>
    <x v="9"/>
    <x v="99"/>
    <x v="1"/>
    <x v="7"/>
    <m/>
    <s v="Shark Spotted Gully"/>
    <n v="145"/>
    <n v="15.5"/>
    <n v="15.5"/>
  </r>
  <r>
    <x v="10"/>
    <d v="2019-11-16T00:00:00"/>
    <s v="Zone 5 - Mile 108"/>
    <x v="151"/>
    <x v="132"/>
    <x v="102"/>
    <x v="5"/>
    <x v="7"/>
    <m/>
    <s v="Ray Bull / Eagle"/>
    <n v="87"/>
    <n v="12.1"/>
    <n v="12.1"/>
  </r>
  <r>
    <x v="10"/>
    <d v="2019-11-16T00:00:00"/>
    <s v="Zone 5 - Mile 108"/>
    <x v="151"/>
    <x v="132"/>
    <x v="102"/>
    <x v="5"/>
    <x v="7"/>
    <m/>
    <s v="Shark Spotted Gully"/>
    <n v="139"/>
    <n v="13.4"/>
    <n v="13.4"/>
  </r>
  <r>
    <x v="10"/>
    <d v="2019-11-16T00:00:00"/>
    <s v="Zone 5 - Mile 108"/>
    <x v="151"/>
    <x v="132"/>
    <x v="102"/>
    <x v="5"/>
    <x v="7"/>
    <m/>
    <s v="Shark Spotted Gully"/>
    <n v="144"/>
    <n v="15.1"/>
    <n v="15.1"/>
  </r>
  <r>
    <x v="10"/>
    <d v="2019-11-16T00:00:00"/>
    <s v="Zone 5 - Mile 108"/>
    <x v="151"/>
    <x v="132"/>
    <x v="102"/>
    <x v="5"/>
    <x v="7"/>
    <m/>
    <s v="Shark Spotted Gully"/>
    <n v="164"/>
    <n v="23.6"/>
    <n v="23.6"/>
  </r>
  <r>
    <x v="10"/>
    <d v="2019-11-16T00:00:00"/>
    <s v="Zone 5 - Mile 108"/>
    <x v="326"/>
    <x v="247"/>
    <x v="199"/>
    <x v="4"/>
    <x v="7"/>
    <m/>
    <s v="Shark Spotted Gully"/>
    <n v="157"/>
    <n v="20.399999999999999"/>
    <n v="20.399999999999999"/>
  </r>
  <r>
    <x v="10"/>
    <d v="2019-11-16T00:00:00"/>
    <s v="Zone 5 - Mile 108"/>
    <x v="326"/>
    <x v="247"/>
    <x v="199"/>
    <x v="4"/>
    <x v="7"/>
    <m/>
    <s v="Shark Spotted Gully"/>
    <n v="75"/>
    <n v="1.6"/>
    <n v="1.6"/>
  </r>
  <r>
    <x v="10"/>
    <d v="2019-11-16T00:00:00"/>
    <s v="Zone 5 - Mile 108"/>
    <x v="349"/>
    <x v="260"/>
    <x v="210"/>
    <x v="8"/>
    <x v="6"/>
    <m/>
    <s v="Shark Spotted Gully"/>
    <n v="99"/>
    <n v="4.2"/>
    <n v="4.2"/>
  </r>
  <r>
    <x v="10"/>
    <d v="2019-11-16T00:00:00"/>
    <s v="Zone 5 - Mile 108"/>
    <x v="349"/>
    <x v="260"/>
    <x v="210"/>
    <x v="8"/>
    <x v="6"/>
    <m/>
    <s v="Shark Hound Smooth"/>
    <n v="130"/>
    <n v="9.3000000000000007"/>
    <n v="9.3000000000000007"/>
  </r>
  <r>
    <x v="10"/>
    <d v="2019-11-16T00:00:00"/>
    <s v="Zone 5 - Mile 108"/>
    <x v="349"/>
    <x v="260"/>
    <x v="210"/>
    <x v="8"/>
    <x v="6"/>
    <m/>
    <s v="Shark Spotted Gully"/>
    <n v="97"/>
    <n v="3.9"/>
    <n v="3.9"/>
  </r>
  <r>
    <x v="10"/>
    <d v="2019-11-16T00:00:00"/>
    <s v="Zone 5 - Mile 108"/>
    <x v="349"/>
    <x v="260"/>
    <x v="210"/>
    <x v="8"/>
    <x v="6"/>
    <m/>
    <s v="Shark Spotted Gully"/>
    <n v="114"/>
    <n v="6.8"/>
    <n v="6.8"/>
  </r>
  <r>
    <x v="10"/>
    <d v="2019-11-16T00:00:00"/>
    <s v="Zone 5 - Mile 108"/>
    <x v="349"/>
    <x v="260"/>
    <x v="210"/>
    <x v="8"/>
    <x v="6"/>
    <m/>
    <s v="Elephantfish"/>
    <n v="81"/>
    <n v="4.2"/>
    <n v="4.2"/>
  </r>
  <r>
    <x v="10"/>
    <d v="2019-11-16T00:00:00"/>
    <s v="Zone 5 - Mile 108"/>
    <x v="349"/>
    <x v="260"/>
    <x v="210"/>
    <x v="8"/>
    <x v="6"/>
    <m/>
    <s v="Shark Hound Smooth"/>
    <n v="88"/>
    <n v="2.4"/>
    <n v="2.4"/>
  </r>
  <r>
    <x v="10"/>
    <d v="2019-11-16T00:00:00"/>
    <s v="Zone 5 - Mile 108"/>
    <x v="349"/>
    <x v="260"/>
    <x v="210"/>
    <x v="8"/>
    <x v="6"/>
    <m/>
    <s v="Shark Spotted Gully"/>
    <n v="118"/>
    <n v="7.6"/>
    <n v="7.6"/>
  </r>
  <r>
    <x v="10"/>
    <d v="2019-11-16T00:00:00"/>
    <s v="Zone 5 - Mile 108"/>
    <x v="376"/>
    <x v="276"/>
    <x v="45"/>
    <x v="1"/>
    <x v="6"/>
    <m/>
    <s v="Shark Hound Smooth"/>
    <n v="113"/>
    <n v="5.7"/>
    <n v="5.7"/>
  </r>
  <r>
    <x v="10"/>
    <d v="2019-11-16T00:00:00"/>
    <s v="Zone 5 - Mile 108"/>
    <x v="376"/>
    <x v="276"/>
    <x v="45"/>
    <x v="1"/>
    <x v="6"/>
    <m/>
    <s v="Shark Spotted Gully"/>
    <n v="139"/>
    <n v="13.4"/>
    <n v="13.4"/>
  </r>
  <r>
    <x v="10"/>
    <d v="2019-11-16T00:00:00"/>
    <s v="Zone 5 - Mile 108"/>
    <x v="376"/>
    <x v="276"/>
    <x v="45"/>
    <x v="1"/>
    <x v="6"/>
    <m/>
    <s v="Shark Spotted Gully"/>
    <n v="123"/>
    <n v="8.8000000000000007"/>
    <n v="8.8000000000000007"/>
  </r>
  <r>
    <x v="10"/>
    <d v="2019-11-16T00:00:00"/>
    <s v="Zone 5 - Mile 108"/>
    <x v="376"/>
    <x v="276"/>
    <x v="45"/>
    <x v="1"/>
    <x v="6"/>
    <m/>
    <s v="Shark Spotted Gully"/>
    <n v="133"/>
    <n v="11.5"/>
    <n v="11.5"/>
  </r>
  <r>
    <x v="10"/>
    <d v="2019-11-16T00:00:00"/>
    <s v="Zone 5 - Mile 108"/>
    <x v="376"/>
    <x v="276"/>
    <x v="45"/>
    <x v="1"/>
    <x v="6"/>
    <m/>
    <s v="Shark Hound Smooth"/>
    <n v="103"/>
    <n v="4.0999999999999996"/>
    <n v="4.0999999999999996"/>
  </r>
  <r>
    <x v="10"/>
    <d v="2019-11-16T00:00:00"/>
    <s v="Zone 5 - Mile 108"/>
    <x v="376"/>
    <x v="276"/>
    <x v="45"/>
    <x v="1"/>
    <x v="6"/>
    <m/>
    <s v="Shark Hound Smooth"/>
    <n v="108"/>
    <n v="4.8"/>
    <n v="4.8"/>
  </r>
  <r>
    <x v="10"/>
    <d v="2019-11-16T00:00:00"/>
    <s v="Zone 5 - Mile 108"/>
    <x v="376"/>
    <x v="276"/>
    <x v="45"/>
    <x v="1"/>
    <x v="6"/>
    <m/>
    <s v="Shark Spotted Gully"/>
    <n v="147"/>
    <n v="16.2"/>
    <n v="16.2"/>
  </r>
  <r>
    <x v="10"/>
    <d v="2019-11-16T00:00:00"/>
    <s v="Zone 5 - Mile 108"/>
    <x v="376"/>
    <x v="276"/>
    <x v="45"/>
    <x v="1"/>
    <x v="6"/>
    <m/>
    <s v="Shark Cow / Sevengill"/>
    <n v="127"/>
    <n v="26.3"/>
    <n v="26.3"/>
  </r>
  <r>
    <x v="10"/>
    <d v="2019-11-16T00:00:00"/>
    <s v="Zone 5 - Mile 108"/>
    <x v="376"/>
    <x v="276"/>
    <x v="45"/>
    <x v="1"/>
    <x v="6"/>
    <m/>
    <s v="Skate Spearnose"/>
    <n v="133"/>
    <n v="21.8"/>
    <n v="21.8"/>
  </r>
  <r>
    <x v="10"/>
    <d v="2019-11-16T00:00:00"/>
    <s v="Zone 5 - Mile 108"/>
    <x v="376"/>
    <x v="276"/>
    <x v="45"/>
    <x v="1"/>
    <x v="6"/>
    <m/>
    <s v="Shark Hound Smooth"/>
    <n v="73"/>
    <n v="1.2"/>
    <n v="1.2"/>
  </r>
  <r>
    <x v="10"/>
    <d v="2019-11-16T00:00:00"/>
    <s v="Zone 5 - Mile 108"/>
    <x v="376"/>
    <x v="276"/>
    <x v="45"/>
    <x v="1"/>
    <x v="6"/>
    <m/>
    <s v="Shark Hound Smooth"/>
    <n v="135"/>
    <n v="10.6"/>
    <n v="10.6"/>
  </r>
  <r>
    <x v="10"/>
    <d v="2019-11-16T00:00:00"/>
    <s v="Zone 5 - Mile 108"/>
    <x v="98"/>
    <x v="87"/>
    <x v="35"/>
    <x v="5"/>
    <x v="6"/>
    <m/>
    <s v="Shark Spotted Gully"/>
    <n v="112"/>
    <n v="6.4"/>
    <n v="6.4"/>
  </r>
  <r>
    <x v="10"/>
    <d v="2019-11-16T00:00:00"/>
    <s v="Zone 5 - Mile 108"/>
    <x v="98"/>
    <x v="87"/>
    <x v="35"/>
    <x v="5"/>
    <x v="6"/>
    <m/>
    <s v="Elephantfish"/>
    <n v="79"/>
    <n v="3.9"/>
    <n v="3.9"/>
  </r>
  <r>
    <x v="10"/>
    <d v="2019-11-16T00:00:00"/>
    <s v="Zone 5 - Mile 108"/>
    <x v="98"/>
    <x v="87"/>
    <x v="35"/>
    <x v="5"/>
    <x v="6"/>
    <m/>
    <s v="Elephantfish"/>
    <n v="82"/>
    <n v="4.4000000000000004"/>
    <n v="4.4000000000000004"/>
  </r>
  <r>
    <x v="10"/>
    <d v="2019-11-16T00:00:00"/>
    <s v="Zone 5 - Mile 108"/>
    <x v="98"/>
    <x v="87"/>
    <x v="35"/>
    <x v="5"/>
    <x v="6"/>
    <m/>
    <s v="Skate Spearnose"/>
    <n v="107"/>
    <n v="11"/>
    <n v="11"/>
  </r>
  <r>
    <x v="10"/>
    <d v="2019-11-16T00:00:00"/>
    <s v="Zone 5 - Mile 108"/>
    <x v="98"/>
    <x v="87"/>
    <x v="35"/>
    <x v="5"/>
    <x v="6"/>
    <m/>
    <s v="Shark Hound Smooth"/>
    <n v="105"/>
    <n v="4.4000000000000004"/>
    <n v="4.4000000000000004"/>
  </r>
  <r>
    <x v="10"/>
    <d v="2019-11-16T00:00:00"/>
    <s v="Zone 5 - Mile 108"/>
    <x v="306"/>
    <x v="236"/>
    <x v="44"/>
    <x v="2"/>
    <x v="6"/>
    <m/>
    <s v="Shark Spotted Gully"/>
    <n v="112"/>
    <n v="6.4"/>
    <n v="6.4"/>
  </r>
  <r>
    <x v="10"/>
    <d v="2019-11-16T00:00:00"/>
    <s v="Zone 5 - Mile 108"/>
    <x v="306"/>
    <x v="236"/>
    <x v="44"/>
    <x v="2"/>
    <x v="6"/>
    <m/>
    <s v="Shark Spotted Gully"/>
    <n v="99"/>
    <n v="4.2"/>
    <n v="4.2"/>
  </r>
  <r>
    <x v="10"/>
    <d v="2019-11-16T00:00:00"/>
    <s v="Zone 5 - Mile 108"/>
    <x v="306"/>
    <x v="236"/>
    <x v="44"/>
    <x v="2"/>
    <x v="6"/>
    <m/>
    <s v="Skate Spearnose"/>
    <n v="138"/>
    <n v="24.5"/>
    <n v="24.5"/>
  </r>
  <r>
    <x v="10"/>
    <d v="2019-11-16T00:00:00"/>
    <s v="Zone 5 - Mile 108"/>
    <x v="306"/>
    <x v="236"/>
    <x v="44"/>
    <x v="2"/>
    <x v="6"/>
    <m/>
    <s v="Ray Bull / Eagle"/>
    <n v="50"/>
    <n v="2.2000000000000002"/>
    <n v="2.2000000000000002"/>
  </r>
  <r>
    <x v="10"/>
    <d v="2019-11-16T00:00:00"/>
    <s v="Zone 5 - Mile 108"/>
    <x v="111"/>
    <x v="99"/>
    <x v="50"/>
    <x v="1"/>
    <x v="6"/>
    <m/>
    <s v="Elephantfish"/>
    <n v="77"/>
    <n v="3.6"/>
    <n v="3.6"/>
  </r>
  <r>
    <x v="10"/>
    <d v="2019-11-16T00:00:00"/>
    <s v="Zone 5 - Mile 108"/>
    <x v="111"/>
    <x v="99"/>
    <x v="50"/>
    <x v="1"/>
    <x v="6"/>
    <m/>
    <s v="Elephantfish"/>
    <n v="72"/>
    <n v="3"/>
    <n v="3"/>
  </r>
  <r>
    <x v="10"/>
    <d v="2019-11-16T00:00:00"/>
    <s v="Zone 5 - Mile 108"/>
    <x v="111"/>
    <x v="99"/>
    <x v="50"/>
    <x v="1"/>
    <x v="6"/>
    <m/>
    <s v="Elephantfish"/>
    <n v="84"/>
    <n v="4.7"/>
    <n v="4.7"/>
  </r>
  <r>
    <x v="10"/>
    <d v="2019-11-16T00:00:00"/>
    <s v="Zone 5 - Mile 108"/>
    <x v="100"/>
    <x v="89"/>
    <x v="10"/>
    <x v="0"/>
    <x v="6"/>
    <m/>
    <s v="Shark Hound Smooth"/>
    <n v="69"/>
    <n v="1"/>
    <n v="1"/>
  </r>
  <r>
    <x v="10"/>
    <d v="2019-11-16T00:00:00"/>
    <s v="Zone 5 - Mile 108"/>
    <x v="100"/>
    <x v="89"/>
    <x v="10"/>
    <x v="0"/>
    <x v="6"/>
    <m/>
    <s v="Shark Spotted Gully"/>
    <n v="124"/>
    <n v="9.1"/>
    <n v="9.1"/>
  </r>
  <r>
    <x v="10"/>
    <d v="2019-11-16T00:00:00"/>
    <s v="Zone 5 - Mile 108"/>
    <x v="104"/>
    <x v="93"/>
    <x v="53"/>
    <x v="5"/>
    <x v="6"/>
    <m/>
    <s v="Shark Hound Smooth"/>
    <n v="78"/>
    <n v="1.5"/>
    <n v="1.5"/>
  </r>
  <r>
    <x v="10"/>
    <d v="2019-11-16T00:00:00"/>
    <s v="Zone 5 - Mile 108"/>
    <x v="104"/>
    <x v="93"/>
    <x v="53"/>
    <x v="5"/>
    <x v="6"/>
    <m/>
    <s v="Shark Hound Smooth"/>
    <n v="81"/>
    <n v="1.8"/>
    <n v="1.8"/>
  </r>
  <r>
    <x v="10"/>
    <d v="2019-11-16T00:00:00"/>
    <s v="Zone 5 - Mile 108"/>
    <x v="104"/>
    <x v="93"/>
    <x v="53"/>
    <x v="5"/>
    <x v="6"/>
    <m/>
    <s v="Shark Spotted Gully"/>
    <n v="83"/>
    <n v="2.2999999999999998"/>
    <n v="2.2999999999999998"/>
  </r>
  <r>
    <x v="10"/>
    <d v="2019-11-16T00:00:00"/>
    <s v="Zone 5 - Mile 108"/>
    <x v="105"/>
    <x v="94"/>
    <x v="71"/>
    <x v="5"/>
    <x v="6"/>
    <m/>
    <s v="Skate Spearnose"/>
    <n v="107"/>
    <n v="11"/>
    <n v="11"/>
  </r>
  <r>
    <x v="10"/>
    <d v="2019-11-16T00:00:00"/>
    <s v="Zone 5 - Mile 108"/>
    <x v="105"/>
    <x v="94"/>
    <x v="71"/>
    <x v="5"/>
    <x v="6"/>
    <m/>
    <s v="Shark Hound Smooth"/>
    <n v="124"/>
    <n v="7.9"/>
    <n v="7.9"/>
  </r>
  <r>
    <x v="10"/>
    <d v="2019-11-16T00:00:00"/>
    <s v="Zone 5 - Mile 108"/>
    <x v="105"/>
    <x v="94"/>
    <x v="71"/>
    <x v="5"/>
    <x v="6"/>
    <m/>
    <s v="Shark Hound Smooth"/>
    <n v="128"/>
    <n v="8.8000000000000007"/>
    <n v="8.8000000000000007"/>
  </r>
  <r>
    <x v="10"/>
    <d v="2019-11-16T00:00:00"/>
    <s v="Zone 5 - Mile 108"/>
    <x v="105"/>
    <x v="94"/>
    <x v="71"/>
    <x v="5"/>
    <x v="6"/>
    <m/>
    <s v="Shark Hound Smooth"/>
    <n v="100"/>
    <n v="3.7"/>
    <n v="3.7"/>
  </r>
  <r>
    <x v="10"/>
    <d v="2019-11-16T00:00:00"/>
    <s v="Zone 5 - Mile 108"/>
    <x v="105"/>
    <x v="94"/>
    <x v="71"/>
    <x v="5"/>
    <x v="6"/>
    <m/>
    <s v="Shark Hound Smooth"/>
    <n v="113"/>
    <n v="5.7"/>
    <n v="5.7"/>
  </r>
  <r>
    <x v="10"/>
    <d v="2019-11-16T00:00:00"/>
    <s v="Zone 5 - Mile 108"/>
    <x v="105"/>
    <x v="94"/>
    <x v="71"/>
    <x v="5"/>
    <x v="6"/>
    <m/>
    <s v="Skate Spearnose"/>
    <n v="125"/>
    <n v="17.899999999999999"/>
    <n v="17.899999999999999"/>
  </r>
  <r>
    <x v="10"/>
    <d v="2019-11-16T00:00:00"/>
    <s v="Zone 5 - Mile 108"/>
    <x v="105"/>
    <x v="94"/>
    <x v="71"/>
    <x v="5"/>
    <x v="6"/>
    <m/>
    <s v="Elephantfish"/>
    <n v="75"/>
    <n v="3.4"/>
    <n v="3.4"/>
  </r>
  <r>
    <x v="10"/>
    <d v="2019-11-16T00:00:00"/>
    <s v="Zone 5 - Mile 108"/>
    <x v="106"/>
    <x v="95"/>
    <x v="71"/>
    <x v="9"/>
    <x v="6"/>
    <m/>
    <s v="Shark Hound Smooth"/>
    <n v="92"/>
    <n v="2.8"/>
    <n v="2.8"/>
  </r>
  <r>
    <x v="10"/>
    <d v="2019-11-16T00:00:00"/>
    <s v="Zone 5 - Mile 108"/>
    <x v="303"/>
    <x v="27"/>
    <x v="30"/>
    <x v="5"/>
    <x v="6"/>
    <m/>
    <s v="Shark Hound Smooth"/>
    <n v="115"/>
    <n v="6"/>
    <n v="6"/>
  </r>
  <r>
    <x v="10"/>
    <d v="2019-11-16T00:00:00"/>
    <s v="Zone 5 - Mile 108"/>
    <x v="116"/>
    <x v="104"/>
    <x v="76"/>
    <x v="8"/>
    <x v="6"/>
    <m/>
    <s v="Shark Spotted Gully"/>
    <n v="157"/>
    <n v="20.399999999999999"/>
    <n v="20.399999999999999"/>
  </r>
  <r>
    <x v="10"/>
    <d v="2019-11-16T00:00:00"/>
    <s v="Zone 5 - Mile 108"/>
    <x v="116"/>
    <x v="104"/>
    <x v="76"/>
    <x v="8"/>
    <x v="6"/>
    <s v="Kob"/>
    <m/>
    <n v="40"/>
    <n v="0.7"/>
    <n v="0.7"/>
  </r>
  <r>
    <x v="10"/>
    <d v="2019-11-16T00:00:00"/>
    <s v="Zone 5 - Mile 108"/>
    <x v="108"/>
    <x v="97"/>
    <x v="65"/>
    <x v="2"/>
    <x v="6"/>
    <m/>
    <s v="Shark Spotted Gully"/>
    <n v="109"/>
    <n v="5.8"/>
    <n v="5.8"/>
  </r>
  <r>
    <x v="10"/>
    <d v="2019-11-16T00:00:00"/>
    <s v="Zone 5 - Mile 108"/>
    <x v="108"/>
    <x v="97"/>
    <x v="65"/>
    <x v="2"/>
    <x v="6"/>
    <s v="Kob"/>
    <m/>
    <n v="72"/>
    <n v="3.9"/>
    <n v="3.9"/>
  </r>
  <r>
    <x v="10"/>
    <d v="2019-11-16T00:00:00"/>
    <s v="Zone 5 - Mile 108"/>
    <x v="108"/>
    <x v="97"/>
    <x v="65"/>
    <x v="2"/>
    <x v="6"/>
    <m/>
    <s v="Skate Spearnose"/>
    <n v="109"/>
    <n v="11.7"/>
    <n v="11.7"/>
  </r>
  <r>
    <x v="10"/>
    <d v="2019-11-16T00:00:00"/>
    <s v="Zone 5 - Mile 108"/>
    <x v="108"/>
    <x v="97"/>
    <x v="65"/>
    <x v="2"/>
    <x v="6"/>
    <m/>
    <s v="Shark Hound Smooth"/>
    <n v="132"/>
    <n v="9.8000000000000007"/>
    <n v="9.8000000000000007"/>
  </r>
  <r>
    <x v="10"/>
    <d v="2019-11-16T00:00:00"/>
    <s v="Zone 5 - Mile 108"/>
    <x v="107"/>
    <x v="96"/>
    <x v="65"/>
    <x v="7"/>
    <x v="6"/>
    <m/>
    <s v="Shark Hound Smooth"/>
    <n v="75"/>
    <n v="1.3"/>
    <n v="1.3"/>
  </r>
  <r>
    <x v="10"/>
    <d v="2019-11-16T00:00:00"/>
    <s v="Zone 5 - Mile 108"/>
    <x v="107"/>
    <x v="96"/>
    <x v="65"/>
    <x v="7"/>
    <x v="6"/>
    <m/>
    <s v="Shark Spotted Gully"/>
    <n v="117"/>
    <n v="7.4"/>
    <n v="7.4"/>
  </r>
  <r>
    <x v="10"/>
    <d v="2019-11-16T00:00:00"/>
    <s v="Zone 5 - Mile 108"/>
    <x v="107"/>
    <x v="96"/>
    <x v="65"/>
    <x v="7"/>
    <x v="6"/>
    <m/>
    <s v="Shark Spotted Gully"/>
    <n v="119"/>
    <n v="7.9"/>
    <n v="7.9"/>
  </r>
  <r>
    <x v="10"/>
    <d v="2019-11-16T00:00:00"/>
    <s v="Zone 5 - Mile 108"/>
    <x v="107"/>
    <x v="96"/>
    <x v="65"/>
    <x v="7"/>
    <x v="6"/>
    <m/>
    <s v="Shark Spotted Gully"/>
    <n v="103"/>
    <n v="4.8"/>
    <n v="4.8"/>
  </r>
  <r>
    <x v="10"/>
    <d v="2019-11-16T00:00:00"/>
    <s v="Zone 5 - Mile 108"/>
    <x v="112"/>
    <x v="100"/>
    <x v="74"/>
    <x v="8"/>
    <x v="6"/>
    <m/>
    <s v="Shark Cow / Sevengill"/>
    <n v="112"/>
    <n v="17.399999999999999"/>
    <n v="17.399999999999999"/>
  </r>
  <r>
    <x v="10"/>
    <d v="2019-11-16T00:00:00"/>
    <s v="Zone 5 - Mile 108"/>
    <x v="115"/>
    <x v="103"/>
    <x v="75"/>
    <x v="1"/>
    <x v="6"/>
    <m/>
    <s v="Shark Spotted Gully"/>
    <n v="116"/>
    <n v="7.2"/>
    <n v="7.2"/>
  </r>
  <r>
    <x v="10"/>
    <d v="2019-11-16T00:00:00"/>
    <s v="Zone 5 - Mile 108"/>
    <x v="115"/>
    <x v="103"/>
    <x v="75"/>
    <x v="1"/>
    <x v="6"/>
    <m/>
    <s v="Shark Cow / Sevengill"/>
    <n v="136"/>
    <n v="32.9"/>
    <n v="32.9"/>
  </r>
  <r>
    <x v="10"/>
    <d v="2019-11-16T00:00:00"/>
    <s v="Zone 5 - Mile 108"/>
    <x v="103"/>
    <x v="92"/>
    <x v="70"/>
    <x v="5"/>
    <x v="6"/>
    <m/>
    <s v="Shark Spotted Gully"/>
    <n v="94"/>
    <n v="3.5"/>
    <n v="3.5"/>
  </r>
  <r>
    <x v="10"/>
    <d v="2019-11-16T00:00:00"/>
    <s v="Zone 5 - Mile 108"/>
    <x v="103"/>
    <x v="92"/>
    <x v="70"/>
    <x v="5"/>
    <x v="6"/>
    <m/>
    <s v="Shark Spotted Gully"/>
    <n v="126"/>
    <n v="9.6"/>
    <n v="9.6"/>
  </r>
  <r>
    <x v="10"/>
    <d v="2019-11-16T00:00:00"/>
    <s v="Zone 5 - Mile 108"/>
    <x v="103"/>
    <x v="92"/>
    <x v="70"/>
    <x v="5"/>
    <x v="6"/>
    <m/>
    <s v="Shark Spotted Gully"/>
    <n v="102"/>
    <n v="4.5999999999999996"/>
    <n v="4.5999999999999996"/>
  </r>
  <r>
    <x v="10"/>
    <d v="2019-11-16T00:00:00"/>
    <s v="Zone 5 - Mile 108"/>
    <x v="103"/>
    <x v="92"/>
    <x v="70"/>
    <x v="5"/>
    <x v="6"/>
    <s v="Kob"/>
    <m/>
    <n v="54"/>
    <n v="1.6"/>
    <n v="1.6"/>
  </r>
  <r>
    <x v="10"/>
    <d v="2019-11-16T00:00:00"/>
    <s v="Zone 5 - Mile 108"/>
    <x v="103"/>
    <x v="92"/>
    <x v="70"/>
    <x v="5"/>
    <x v="6"/>
    <s v="Kob"/>
    <m/>
    <n v="58"/>
    <n v="2"/>
    <n v="2"/>
  </r>
  <r>
    <x v="10"/>
    <d v="2019-11-16T00:00:00"/>
    <s v="Zone 5 - Mile 108"/>
    <x v="103"/>
    <x v="92"/>
    <x v="70"/>
    <x v="5"/>
    <x v="6"/>
    <s v="Kob"/>
    <m/>
    <n v="48"/>
    <n v="1.1000000000000001"/>
    <n v="1.1000000000000001"/>
  </r>
  <r>
    <x v="10"/>
    <d v="2019-11-16T00:00:00"/>
    <s v="Zone 5 - Mile 108"/>
    <x v="103"/>
    <x v="92"/>
    <x v="70"/>
    <x v="5"/>
    <x v="6"/>
    <s v="Kob"/>
    <m/>
    <n v="57"/>
    <n v="1.9"/>
    <n v="1.9"/>
  </r>
  <r>
    <x v="10"/>
    <d v="2019-11-16T00:00:00"/>
    <s v="Zone 5 - Mile 108"/>
    <x v="94"/>
    <x v="58"/>
    <x v="64"/>
    <x v="2"/>
    <x v="6"/>
    <m/>
    <s v="Shark Spotted Gully"/>
    <n v="70"/>
    <n v="1.3"/>
    <n v="1.3"/>
  </r>
  <r>
    <x v="10"/>
    <d v="2019-11-16T00:00:00"/>
    <s v="Zone 5 - Mile 108"/>
    <x v="94"/>
    <x v="58"/>
    <x v="64"/>
    <x v="2"/>
    <x v="6"/>
    <m/>
    <s v="Shark Spotted Gully"/>
    <n v="152"/>
    <n v="18.2"/>
    <n v="18.2"/>
  </r>
  <r>
    <x v="10"/>
    <d v="2019-11-16T00:00:00"/>
    <s v="Zone 5 - Mile 108"/>
    <x v="453"/>
    <x v="55"/>
    <x v="257"/>
    <x v="2"/>
    <x v="6"/>
    <m/>
    <s v="Shark Spotted Gully"/>
    <n v="143"/>
    <n v="14.8"/>
    <n v="14.8"/>
  </r>
  <r>
    <x v="10"/>
    <d v="2019-11-16T00:00:00"/>
    <s v="Zone 5 - Mile 108"/>
    <x v="453"/>
    <x v="55"/>
    <x v="257"/>
    <x v="2"/>
    <x v="6"/>
    <m/>
    <s v="Elephantfish"/>
    <n v="87"/>
    <n v="5.2"/>
    <n v="5.2"/>
  </r>
  <r>
    <x v="10"/>
    <d v="2019-11-16T00:00:00"/>
    <s v="Zone 5 - Mile 108"/>
    <x v="113"/>
    <x v="101"/>
    <x v="63"/>
    <x v="5"/>
    <x v="6"/>
    <m/>
    <s v="Shark Spotted Gully"/>
    <n v="127"/>
    <n v="9.8000000000000007"/>
    <n v="9.8000000000000007"/>
  </r>
  <r>
    <x v="10"/>
    <d v="2019-11-16T00:00:00"/>
    <s v="Zone 5 - Mile 108"/>
    <x v="113"/>
    <x v="101"/>
    <x v="63"/>
    <x v="5"/>
    <x v="6"/>
    <m/>
    <s v="Shark Spotted Gully"/>
    <n v="144"/>
    <n v="15.1"/>
    <n v="15.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53"/>
    <n v="18.600000000000001"/>
    <n v="18.60000000000000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65"/>
    <n v="24.1"/>
    <n v="24.1"/>
  </r>
  <r>
    <x v="10"/>
    <d v="2019-11-16T00:00:00"/>
    <s v="Zone 5 - Mile 108"/>
    <x v="93"/>
    <x v="84"/>
    <x v="63"/>
    <x v="0"/>
    <x v="6"/>
    <m/>
    <m/>
    <m/>
    <s v=""/>
    <s v=""/>
  </r>
  <r>
    <x v="10"/>
    <d v="2019-11-16T00:00:00"/>
    <s v="Zone 5 - Mile 108"/>
    <x v="252"/>
    <x v="10"/>
    <x v="161"/>
    <x v="8"/>
    <x v="13"/>
    <m/>
    <s v="Shark Spotted Gully"/>
    <n v="129"/>
    <n v="10.4"/>
    <n v="10.4"/>
  </r>
  <r>
    <x v="10"/>
    <d v="2019-11-16T00:00:00"/>
    <s v="Zone 5 - Mile 108"/>
    <x v="252"/>
    <x v="10"/>
    <x v="161"/>
    <x v="8"/>
    <x v="13"/>
    <m/>
    <s v="Shark Spotted Gully"/>
    <n v="109"/>
    <n v="5.8"/>
    <n v="5.8"/>
  </r>
  <r>
    <x v="10"/>
    <d v="2019-11-16T00:00:00"/>
    <s v="Zone 5 - Mile 108"/>
    <x v="252"/>
    <x v="10"/>
    <x v="161"/>
    <x v="8"/>
    <x v="13"/>
    <m/>
    <s v="Shark Hound Smooth"/>
    <n v="70"/>
    <n v="1.1000000000000001"/>
    <n v="1.1000000000000001"/>
  </r>
  <r>
    <x v="10"/>
    <d v="2019-11-16T00:00:00"/>
    <s v="Zone 5 - Mile 108"/>
    <x v="252"/>
    <x v="10"/>
    <x v="161"/>
    <x v="8"/>
    <x v="13"/>
    <m/>
    <s v="Shark Hound Smooth"/>
    <n v="75"/>
    <n v="1.3"/>
    <n v="1.3"/>
  </r>
  <r>
    <x v="10"/>
    <d v="2019-11-16T00:00:00"/>
    <s v="Zone 5 - Mile 108"/>
    <x v="252"/>
    <x v="10"/>
    <x v="161"/>
    <x v="8"/>
    <x v="13"/>
    <m/>
    <s v="Shark Spotted Gully"/>
    <n v="105"/>
    <n v="5.0999999999999996"/>
    <n v="5.0999999999999996"/>
  </r>
  <r>
    <x v="10"/>
    <d v="2019-11-16T00:00:00"/>
    <s v="Zone 5 - Mile 108"/>
    <x v="252"/>
    <x v="10"/>
    <x v="161"/>
    <x v="8"/>
    <x v="13"/>
    <s v="Kob"/>
    <m/>
    <n v="58"/>
    <n v="2"/>
    <n v="2"/>
  </r>
  <r>
    <x v="10"/>
    <d v="2019-11-16T00:00:00"/>
    <s v="Zone 5 - Mile 108"/>
    <x v="253"/>
    <x v="201"/>
    <x v="162"/>
    <x v="5"/>
    <x v="13"/>
    <s v="Kob"/>
    <m/>
    <n v="43"/>
    <n v="0.8"/>
    <n v="0.8"/>
  </r>
  <r>
    <x v="10"/>
    <d v="2019-11-16T00:00:00"/>
    <s v="Zone 5 - Mile 108"/>
    <x v="253"/>
    <x v="201"/>
    <x v="162"/>
    <x v="5"/>
    <x v="13"/>
    <m/>
    <s v="Elephantfish"/>
    <n v="72"/>
    <n v="3"/>
    <n v="3"/>
  </r>
  <r>
    <x v="10"/>
    <d v="2019-11-16T00:00:00"/>
    <s v="Zone 5 - Mile 108"/>
    <x v="253"/>
    <x v="201"/>
    <x v="162"/>
    <x v="5"/>
    <x v="13"/>
    <m/>
    <s v="Elephantfish"/>
    <n v="78"/>
    <n v="3.8"/>
    <n v="3.8"/>
  </r>
  <r>
    <x v="10"/>
    <d v="2019-11-16T00:00:00"/>
    <s v="Zone 5 - Mile 108"/>
    <x v="253"/>
    <x v="201"/>
    <x v="162"/>
    <x v="5"/>
    <x v="13"/>
    <m/>
    <s v="Elephantfish"/>
    <n v="76"/>
    <n v="3.5"/>
    <n v="3.5"/>
  </r>
  <r>
    <x v="10"/>
    <d v="2019-11-16T00:00:00"/>
    <s v="Zone 5 - Mile 108"/>
    <x v="250"/>
    <x v="200"/>
    <x v="159"/>
    <x v="1"/>
    <x v="13"/>
    <m/>
    <s v="Elephantfish"/>
    <n v="81"/>
    <n v="4.2"/>
    <n v="4.2"/>
  </r>
  <r>
    <x v="10"/>
    <d v="2019-11-16T00:00:00"/>
    <s v="Zone 5 - Mile 108"/>
    <x v="250"/>
    <x v="200"/>
    <x v="159"/>
    <x v="1"/>
    <x v="13"/>
    <m/>
    <s v="Shark Spotted Gully"/>
    <n v="88"/>
    <n v="2.8"/>
    <n v="2.8"/>
  </r>
  <r>
    <x v="10"/>
    <d v="2019-11-16T00:00:00"/>
    <s v="Zone 5 - Mile 108"/>
    <x v="250"/>
    <x v="200"/>
    <x v="159"/>
    <x v="1"/>
    <x v="13"/>
    <m/>
    <s v="Shark Spotted Gully"/>
    <n v="138"/>
    <n v="13.1"/>
    <n v="13.1"/>
  </r>
  <r>
    <x v="10"/>
    <d v="2019-11-16T00:00:00"/>
    <s v="Zone 5 - Mile 108"/>
    <x v="250"/>
    <x v="200"/>
    <x v="159"/>
    <x v="1"/>
    <x v="13"/>
    <m/>
    <s v="Shark Hound Smooth"/>
    <n v="108"/>
    <n v="4.8"/>
    <n v="4.8"/>
  </r>
  <r>
    <x v="10"/>
    <d v="2019-11-16T00:00:00"/>
    <s v="Zone 5 - Mile 108"/>
    <x v="250"/>
    <x v="200"/>
    <x v="159"/>
    <x v="1"/>
    <x v="13"/>
    <m/>
    <s v="Shark Spotted Gully"/>
    <n v="79"/>
    <n v="1.9"/>
    <n v="1.9"/>
  </r>
  <r>
    <x v="10"/>
    <d v="2019-11-16T00:00:00"/>
    <s v="Zone 5 - Mile 108"/>
    <x v="254"/>
    <x v="202"/>
    <x v="163"/>
    <x v="1"/>
    <x v="13"/>
    <m/>
    <s v="Guitarfish - Lesser"/>
    <n v="77"/>
    <n v="1.6"/>
    <n v="1.6"/>
  </r>
  <r>
    <x v="10"/>
    <d v="2019-11-16T00:00:00"/>
    <s v="Zone 5 - Mile 108"/>
    <x v="254"/>
    <x v="202"/>
    <x v="163"/>
    <x v="1"/>
    <x v="13"/>
    <m/>
    <s v="Shark Spotted Gully"/>
    <n v="82"/>
    <n v="2.2000000000000002"/>
    <n v="2.2000000000000002"/>
  </r>
  <r>
    <x v="10"/>
    <d v="2019-11-16T00:00:00"/>
    <s v="Zone 5 - Mile 108"/>
    <x v="254"/>
    <x v="202"/>
    <x v="163"/>
    <x v="1"/>
    <x v="13"/>
    <m/>
    <s v="Shark Spotted Gully"/>
    <n v="89"/>
    <n v="2.9"/>
    <n v="2.9"/>
  </r>
  <r>
    <x v="10"/>
    <d v="2019-11-16T00:00:00"/>
    <s v="Zone 5 - Mile 108"/>
    <x v="257"/>
    <x v="194"/>
    <x v="139"/>
    <x v="5"/>
    <x v="13"/>
    <m/>
    <s v="Shark Spotted Gully"/>
    <n v="117"/>
    <n v="7.4"/>
    <n v="7.4"/>
  </r>
  <r>
    <x v="10"/>
    <d v="2019-11-16T00:00:00"/>
    <s v="Zone 5 - Mile 108"/>
    <x v="257"/>
    <x v="194"/>
    <x v="139"/>
    <x v="5"/>
    <x v="13"/>
    <m/>
    <s v="Shark Spotted Gully"/>
    <n v="147"/>
    <n v="16.2"/>
    <n v="16.2"/>
  </r>
  <r>
    <x v="10"/>
    <d v="2019-11-16T00:00:00"/>
    <s v="Zone 5 - Mile 108"/>
    <x v="257"/>
    <x v="194"/>
    <x v="139"/>
    <x v="5"/>
    <x v="13"/>
    <m/>
    <s v="Shark Cow / Sevengill"/>
    <n v="106"/>
    <n v="14.5"/>
    <n v="14.5"/>
  </r>
  <r>
    <x v="10"/>
    <d v="2019-11-16T00:00:00"/>
    <s v="Zone 5 - Mile 108"/>
    <x v="3"/>
    <x v="3"/>
    <x v="1"/>
    <x v="3"/>
    <x v="0"/>
    <s v="Kob"/>
    <m/>
    <n v="43"/>
    <n v="0.8"/>
    <n v="0.8"/>
  </r>
  <r>
    <x v="10"/>
    <d v="2019-11-16T00:00:00"/>
    <s v="Zone 5 - Mile 108"/>
    <x v="2"/>
    <x v="2"/>
    <x v="1"/>
    <x v="2"/>
    <x v="0"/>
    <m/>
    <s v="Shark Spotted Gully"/>
    <n v="80"/>
    <n v="2"/>
    <n v="2"/>
  </r>
  <r>
    <x v="10"/>
    <d v="2019-11-16T00:00:00"/>
    <s v="Zone 5 - Mile 108"/>
    <x v="308"/>
    <x v="237"/>
    <x v="186"/>
    <x v="3"/>
    <x v="13"/>
    <m/>
    <s v="Elephantfish"/>
    <n v="86"/>
    <n v="5.0999999999999996"/>
    <n v="5.0999999999999996"/>
  </r>
  <r>
    <x v="10"/>
    <d v="2019-11-16T00:00:00"/>
    <s v="Zone 5 - Mile 108"/>
    <x v="308"/>
    <x v="237"/>
    <x v="186"/>
    <x v="3"/>
    <x v="13"/>
    <m/>
    <s v="Elephantfish"/>
    <n v="79"/>
    <n v="3.9"/>
    <n v="3.9"/>
  </r>
  <r>
    <x v="10"/>
    <d v="2019-11-16T00:00:00"/>
    <s v="Zone 5 - Mile 108"/>
    <x v="259"/>
    <x v="205"/>
    <x v="166"/>
    <x v="1"/>
    <x v="13"/>
    <m/>
    <m/>
    <m/>
    <s v=""/>
    <s v=""/>
  </r>
  <r>
    <x v="10"/>
    <d v="2019-11-16T00:00:00"/>
    <s v="Zone 5 - Mile 108"/>
    <x v="307"/>
    <x v="9"/>
    <x v="166"/>
    <x v="1"/>
    <x v="13"/>
    <m/>
    <s v="Shark Soupfin"/>
    <n v="58"/>
    <n v="3"/>
    <n v="3"/>
  </r>
  <r>
    <x v="10"/>
    <d v="2019-11-16T00:00:00"/>
    <s v="Zone 5 - Mile 108"/>
    <x v="307"/>
    <x v="9"/>
    <x v="166"/>
    <x v="1"/>
    <x v="13"/>
    <m/>
    <s v="Shark Hound Smooth"/>
    <n v="71"/>
    <n v="1.1000000000000001"/>
    <n v="1.10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307"/>
    <x v="9"/>
    <x v="166"/>
    <x v="1"/>
    <x v="13"/>
    <m/>
    <s v="Shark Cow / Sevengill"/>
    <n v="117"/>
    <n v="20.100000000000001"/>
    <n v="20.1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109"/>
    <x v="98"/>
    <x v="72"/>
    <x v="1"/>
    <x v="6"/>
    <m/>
    <s v="Shark Spotted Gully"/>
    <n v="151"/>
    <n v="17.8"/>
    <n v="17.8"/>
  </r>
  <r>
    <x v="10"/>
    <d v="2019-11-16T00:00:00"/>
    <s v="Zone 5 - Mile 108"/>
    <x v="109"/>
    <x v="98"/>
    <x v="72"/>
    <x v="1"/>
    <x v="6"/>
    <m/>
    <s v="Shark Cow / Sevengill"/>
    <n v="132"/>
    <n v="29.8"/>
    <n v="29.8"/>
  </r>
  <r>
    <x v="10"/>
    <d v="2019-11-16T00:00:00"/>
    <s v="Zone 5 - Mile 108"/>
    <x v="218"/>
    <x v="182"/>
    <x v="72"/>
    <x v="1"/>
    <x v="10"/>
    <m/>
    <s v="Shark Spotted Gully"/>
    <n v="92"/>
    <n v="3.3"/>
    <n v="3.3"/>
  </r>
  <r>
    <x v="10"/>
    <d v="2019-11-16T00:00:00"/>
    <s v="Zone 5 - Mile 108"/>
    <x v="218"/>
    <x v="182"/>
    <x v="72"/>
    <x v="1"/>
    <x v="10"/>
    <m/>
    <s v="Shark Spotted Gully"/>
    <n v="91"/>
    <n v="3.1"/>
    <n v="3.1"/>
  </r>
  <r>
    <x v="10"/>
    <d v="2019-11-16T00:00:00"/>
    <s v="Zone 5 - Mile 108"/>
    <x v="218"/>
    <x v="182"/>
    <x v="72"/>
    <x v="1"/>
    <x v="10"/>
    <m/>
    <s v="Shark Spotted Gully"/>
    <n v="145"/>
    <n v="15.5"/>
    <n v="15.5"/>
  </r>
  <r>
    <x v="10"/>
    <d v="2019-11-16T00:00:00"/>
    <s v="Zone 5 - Mile 108"/>
    <x v="399"/>
    <x v="87"/>
    <x v="233"/>
    <x v="1"/>
    <x v="23"/>
    <m/>
    <s v="Elephantfish"/>
    <n v="93"/>
    <n v="6.4"/>
    <n v="6.4"/>
  </r>
  <r>
    <x v="10"/>
    <d v="2019-11-16T00:00:00"/>
    <s v="Zone 5 - Mile 108"/>
    <x v="211"/>
    <x v="177"/>
    <x v="139"/>
    <x v="8"/>
    <x v="10"/>
    <m/>
    <s v="Elephantfish"/>
    <n v="91"/>
    <n v="6"/>
    <n v="6"/>
  </r>
  <r>
    <x v="10"/>
    <d v="2019-11-16T00:00:00"/>
    <s v="Zone 5 - Mile 108"/>
    <x v="211"/>
    <x v="177"/>
    <x v="139"/>
    <x v="8"/>
    <x v="10"/>
    <s v="Kob"/>
    <m/>
    <n v="41"/>
    <n v="0.7"/>
    <n v="0.7"/>
  </r>
  <r>
    <x v="10"/>
    <d v="2019-11-16T00:00:00"/>
    <s v="Zone 5 - Mile 108"/>
    <x v="211"/>
    <x v="177"/>
    <x v="139"/>
    <x v="8"/>
    <x v="10"/>
    <m/>
    <s v="Guitarfish - Lesser"/>
    <n v="71"/>
    <n v="1.3"/>
    <n v="1.3"/>
  </r>
  <r>
    <x v="10"/>
    <d v="2019-11-16T00:00:00"/>
    <s v="Zone 5 - Mile 108"/>
    <x v="211"/>
    <x v="177"/>
    <x v="139"/>
    <x v="8"/>
    <x v="10"/>
    <m/>
    <s v="Elephantfish"/>
    <n v="74"/>
    <n v="3.2"/>
    <n v="3.2"/>
  </r>
  <r>
    <x v="10"/>
    <d v="2019-11-16T00:00:00"/>
    <s v="Zone 5 - Mile 108"/>
    <x v="211"/>
    <x v="177"/>
    <x v="139"/>
    <x v="8"/>
    <x v="10"/>
    <s v="Kob"/>
    <m/>
    <n v="51"/>
    <n v="1.4"/>
    <n v="1.4"/>
  </r>
  <r>
    <x v="10"/>
    <d v="2019-11-16T00:00:00"/>
    <s v="Zone 5 - Mile 108"/>
    <x v="209"/>
    <x v="176"/>
    <x v="40"/>
    <x v="7"/>
    <x v="10"/>
    <m/>
    <s v="Elephantfish"/>
    <n v="87"/>
    <n v="5.2"/>
    <n v="5.2"/>
  </r>
  <r>
    <x v="10"/>
    <d v="2019-11-16T00:00:00"/>
    <s v="Zone 5 - Mile 108"/>
    <x v="209"/>
    <x v="176"/>
    <x v="40"/>
    <x v="7"/>
    <x v="10"/>
    <m/>
    <s v="Guitarfish - Lesser"/>
    <n v="77"/>
    <n v="1.6"/>
    <n v="1.6"/>
  </r>
  <r>
    <x v="10"/>
    <d v="2019-11-16T00:00:00"/>
    <s v="Zone 5 - Mile 108"/>
    <x v="209"/>
    <x v="176"/>
    <x v="40"/>
    <x v="7"/>
    <x v="10"/>
    <m/>
    <s v="Elephantfish"/>
    <n v="89"/>
    <n v="5.6"/>
    <n v="5.6"/>
  </r>
  <r>
    <x v="10"/>
    <d v="2019-11-16T00:00:00"/>
    <s v="Zone 5 - Mile 108"/>
    <x v="209"/>
    <x v="176"/>
    <x v="40"/>
    <x v="7"/>
    <x v="10"/>
    <m/>
    <s v="Elephantfish"/>
    <n v="71"/>
    <n v="2.9"/>
    <n v="2.9"/>
  </r>
  <r>
    <x v="10"/>
    <d v="2019-11-16T00:00:00"/>
    <s v="Zone 5 - Mile 108"/>
    <x v="217"/>
    <x v="10"/>
    <x v="72"/>
    <x v="8"/>
    <x v="10"/>
    <m/>
    <s v="Elephantfish"/>
    <n v="76"/>
    <n v="3.5"/>
    <n v="3.5"/>
  </r>
  <r>
    <x v="10"/>
    <d v="2019-11-16T00:00:00"/>
    <s v="Zone 5 - Mile 108"/>
    <x v="217"/>
    <x v="10"/>
    <x v="72"/>
    <x v="8"/>
    <x v="10"/>
    <m/>
    <s v="Guitarfish - Lesser"/>
    <n v="74"/>
    <n v="1.5"/>
    <n v="1.5"/>
  </r>
  <r>
    <x v="10"/>
    <d v="2019-11-16T00:00:00"/>
    <s v="Zone 5 - Mile 108"/>
    <x v="217"/>
    <x v="10"/>
    <x v="72"/>
    <x v="8"/>
    <x v="10"/>
    <m/>
    <s v="Guitarfish - Lesser"/>
    <n v="76"/>
    <n v="1.6"/>
    <n v="1.6"/>
  </r>
  <r>
    <x v="10"/>
    <d v="2019-11-16T00:00:00"/>
    <s v="Zone 5 - Mile 108"/>
    <x v="217"/>
    <x v="10"/>
    <x v="72"/>
    <x v="8"/>
    <x v="10"/>
    <m/>
    <s v="Elephantfish"/>
    <n v="83"/>
    <n v="4.5999999999999996"/>
    <n v="4.5999999999999996"/>
  </r>
  <r>
    <x v="10"/>
    <d v="2019-11-16T00:00:00"/>
    <s v="Zone 5 - Mile 108"/>
    <x v="217"/>
    <x v="10"/>
    <x v="72"/>
    <x v="8"/>
    <x v="10"/>
    <m/>
    <s v="Elephantfish"/>
    <n v="81"/>
    <n v="4.2"/>
    <n v="4.2"/>
  </r>
  <r>
    <x v="10"/>
    <d v="2019-11-16T00:00:00"/>
    <s v="Zone 5 - Mile 108"/>
    <x v="217"/>
    <x v="10"/>
    <x v="72"/>
    <x v="8"/>
    <x v="10"/>
    <s v="Kob"/>
    <m/>
    <n v="42"/>
    <n v="0.8"/>
    <n v="0.8"/>
  </r>
  <r>
    <x v="10"/>
    <d v="2019-11-16T00:00:00"/>
    <s v="Zone 5 - Mile 108"/>
    <x v="215"/>
    <x v="180"/>
    <x v="143"/>
    <x v="2"/>
    <x v="10"/>
    <m/>
    <s v="Shark Soupfin"/>
    <n v="56"/>
    <n v="2.8"/>
    <n v="2.8"/>
  </r>
  <r>
    <x v="10"/>
    <d v="2019-11-16T00:00:00"/>
    <s v="Zone 5 - Mile 108"/>
    <x v="215"/>
    <x v="180"/>
    <x v="143"/>
    <x v="2"/>
    <x v="10"/>
    <m/>
    <s v="Shark Spotted Gully"/>
    <n v="163"/>
    <n v="23.1"/>
    <n v="23.1"/>
  </r>
  <r>
    <x v="10"/>
    <d v="2019-11-16T00:00:00"/>
    <s v="Zone 5 - Mile 108"/>
    <x v="398"/>
    <x v="288"/>
    <x v="233"/>
    <x v="5"/>
    <x v="23"/>
    <m/>
    <m/>
    <m/>
    <s v=""/>
    <s v=""/>
  </r>
  <r>
    <x v="10"/>
    <d v="2019-11-16T00:00:00"/>
    <s v="Zone 5 - Mile 108"/>
    <x v="454"/>
    <x v="260"/>
    <x v="258"/>
    <x v="1"/>
    <x v="10"/>
    <m/>
    <m/>
    <m/>
    <s v=""/>
    <s v=""/>
  </r>
  <r>
    <x v="10"/>
    <d v="2019-11-16T00:00:00"/>
    <s v="Zone 5 - Mile 108"/>
    <x v="270"/>
    <x v="211"/>
    <x v="12"/>
    <x v="5"/>
    <x v="10"/>
    <m/>
    <m/>
    <m/>
    <s v=""/>
    <s v=""/>
  </r>
  <r>
    <x v="10"/>
    <d v="2019-11-16T00:00:00"/>
    <s v="Zone 5 - Mile 108"/>
    <x v="210"/>
    <x v="9"/>
    <x v="50"/>
    <x v="1"/>
    <x v="10"/>
    <m/>
    <m/>
    <m/>
    <s v=""/>
    <s v=""/>
  </r>
  <r>
    <x v="10"/>
    <d v="2019-11-16T00:00:00"/>
    <s v="Zone 5 - Mile 108"/>
    <x v="178"/>
    <x v="121"/>
    <x v="120"/>
    <x v="5"/>
    <x v="8"/>
    <m/>
    <s v="Elephantfish"/>
    <n v="81"/>
    <n v="4.2"/>
    <n v="4.2"/>
  </r>
  <r>
    <x v="10"/>
    <d v="2019-11-16T00:00:00"/>
    <s v="Zone 5 - Mile 108"/>
    <x v="178"/>
    <x v="121"/>
    <x v="120"/>
    <x v="5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68"/>
    <n v="2.5"/>
    <n v="2.5"/>
  </r>
  <r>
    <x v="10"/>
    <d v="2019-11-16T00:00:00"/>
    <s v="Zone 5 - Mile 108"/>
    <x v="174"/>
    <x v="151"/>
    <x v="73"/>
    <x v="5"/>
    <x v="8"/>
    <m/>
    <s v="Shark Spotted Gully"/>
    <n v="108"/>
    <n v="5.6"/>
    <n v="5.6"/>
  </r>
  <r>
    <x v="10"/>
    <d v="2019-11-16T00:00:00"/>
    <s v="Zone 5 - Mile 108"/>
    <x v="181"/>
    <x v="156"/>
    <x v="73"/>
    <x v="0"/>
    <x v="8"/>
    <m/>
    <m/>
    <m/>
    <s v=""/>
    <s v=""/>
  </r>
  <r>
    <x v="10"/>
    <d v="2019-11-16T00:00:00"/>
    <s v="Zone 5 - Mile 108"/>
    <x v="285"/>
    <x v="221"/>
    <x v="119"/>
    <x v="2"/>
    <x v="8"/>
    <m/>
    <s v="Shark Hound Smooth"/>
    <n v="90"/>
    <n v="2.6"/>
    <n v="2.6"/>
  </r>
  <r>
    <x v="10"/>
    <d v="2019-11-16T00:00:00"/>
    <s v="Zone 5 - Mile 108"/>
    <x v="285"/>
    <x v="221"/>
    <x v="119"/>
    <x v="2"/>
    <x v="8"/>
    <m/>
    <s v="Elephantfish"/>
    <n v="77"/>
    <n v="3.6"/>
    <n v="3.6"/>
  </r>
  <r>
    <x v="10"/>
    <d v="2019-11-16T00:00:00"/>
    <s v="Zone 5 - Mile 108"/>
    <x v="285"/>
    <x v="221"/>
    <x v="119"/>
    <x v="2"/>
    <x v="8"/>
    <m/>
    <s v="Elephantfish"/>
    <n v="75"/>
    <n v="3.4"/>
    <n v="3.4"/>
  </r>
  <r>
    <x v="10"/>
    <d v="2019-11-16T00:00:00"/>
    <s v="Zone 5 - Mile 108"/>
    <x v="285"/>
    <x v="221"/>
    <x v="119"/>
    <x v="2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79"/>
    <n v="3.9"/>
    <n v="3.9"/>
  </r>
  <r>
    <x v="10"/>
    <d v="2019-11-16T00:00:00"/>
    <s v="Zone 5 - Mile 108"/>
    <x v="177"/>
    <x v="46"/>
    <x v="119"/>
    <x v="1"/>
    <x v="8"/>
    <m/>
    <s v="Guitarfish - Lesser"/>
    <n v="75"/>
    <n v="1.5"/>
    <n v="1.5"/>
  </r>
  <r>
    <x v="10"/>
    <d v="2019-11-16T00:00:00"/>
    <s v="Zone 5 - Mile 108"/>
    <x v="177"/>
    <x v="46"/>
    <x v="119"/>
    <x v="1"/>
    <x v="8"/>
    <m/>
    <s v="Shark Spotted Gully"/>
    <n v="85"/>
    <n v="2.5"/>
    <n v="2.5"/>
  </r>
  <r>
    <x v="10"/>
    <d v="2019-11-16T00:00:00"/>
    <s v="Zone 5 - Mile 108"/>
    <x v="169"/>
    <x v="147"/>
    <x v="113"/>
    <x v="1"/>
    <x v="8"/>
    <m/>
    <s v="Shark Spotted Gully"/>
    <n v="95"/>
    <n v="3.6"/>
    <n v="3.6"/>
  </r>
  <r>
    <x v="10"/>
    <d v="2019-11-16T00:00:00"/>
    <s v="Zone 5 - Mile 108"/>
    <x v="169"/>
    <x v="147"/>
    <x v="113"/>
    <x v="1"/>
    <x v="8"/>
    <m/>
    <s v="Elephantfish"/>
    <n v="75"/>
    <n v="3.4"/>
    <n v="3.4"/>
  </r>
  <r>
    <x v="10"/>
    <d v="2019-11-16T00:00:00"/>
    <s v="Zone 5 - Mile 108"/>
    <x v="363"/>
    <x v="267"/>
    <x v="216"/>
    <x v="5"/>
    <x v="20"/>
    <m/>
    <s v="Elephantfish"/>
    <n v="76"/>
    <n v="3.5"/>
    <n v="3.5"/>
  </r>
  <r>
    <x v="10"/>
    <d v="2019-11-16T00:00:00"/>
    <s v="Zone 5 - Mile 108"/>
    <x v="165"/>
    <x v="143"/>
    <x v="97"/>
    <x v="1"/>
    <x v="8"/>
    <m/>
    <s v="Shark Hound Smooth"/>
    <n v="150"/>
    <n v="15.3"/>
    <n v="15.3"/>
  </r>
  <r>
    <x v="10"/>
    <d v="2019-11-16T00:00:00"/>
    <s v="Zone 5 - Mile 108"/>
    <x v="165"/>
    <x v="143"/>
    <x v="97"/>
    <x v="1"/>
    <x v="8"/>
    <m/>
    <s v="Guitarfish - Lesser"/>
    <n v="76"/>
    <n v="1.6"/>
    <n v="1.6"/>
  </r>
  <r>
    <x v="10"/>
    <d v="2019-11-16T00:00:00"/>
    <s v="Zone 5 - Mile 108"/>
    <x v="165"/>
    <x v="143"/>
    <x v="97"/>
    <x v="1"/>
    <x v="8"/>
    <m/>
    <s v="Shark Spotted Gully"/>
    <n v="142"/>
    <n v="14.4"/>
    <n v="14.4"/>
  </r>
  <r>
    <x v="10"/>
    <d v="2019-11-16T00:00:00"/>
    <s v="Zone 5 - Mile 108"/>
    <x v="165"/>
    <x v="143"/>
    <x v="97"/>
    <x v="1"/>
    <x v="8"/>
    <m/>
    <s v="Shark Spotted Gully"/>
    <n v="117"/>
    <n v="7.4"/>
    <n v="7.4"/>
  </r>
  <r>
    <x v="10"/>
    <d v="2019-11-16T00:00:00"/>
    <s v="Zone 5 - Mile 108"/>
    <x v="165"/>
    <x v="143"/>
    <x v="97"/>
    <x v="1"/>
    <x v="8"/>
    <m/>
    <s v="Shark Spotted Gully"/>
    <n v="119"/>
    <n v="7.9"/>
    <n v="7.9"/>
  </r>
  <r>
    <x v="10"/>
    <d v="2019-11-16T00:00:00"/>
    <s v="Zone 5 - Mile 108"/>
    <x v="165"/>
    <x v="143"/>
    <x v="97"/>
    <x v="1"/>
    <x v="8"/>
    <m/>
    <s v="Shark Hound Smooth"/>
    <n v="99"/>
    <n v="3.6"/>
    <n v="3.6"/>
  </r>
  <r>
    <x v="10"/>
    <d v="2019-11-16T00:00:00"/>
    <s v="Zone 5 - Mile 108"/>
    <x v="165"/>
    <x v="143"/>
    <x v="97"/>
    <x v="1"/>
    <x v="8"/>
    <m/>
    <s v="Shark Hound Smooth"/>
    <n v="87"/>
    <n v="2.2999999999999998"/>
    <n v="2.2999999999999998"/>
  </r>
  <r>
    <x v="10"/>
    <d v="2019-11-16T00:00:00"/>
    <s v="Zone 5 - Mile 108"/>
    <x v="382"/>
    <x v="281"/>
    <x v="225"/>
    <x v="5"/>
    <x v="8"/>
    <m/>
    <s v="Elephantfish"/>
    <n v="86"/>
    <n v="5.0999999999999996"/>
    <n v="5.0999999999999996"/>
  </r>
  <r>
    <x v="10"/>
    <d v="2019-11-16T00:00:00"/>
    <s v="Zone 5 - Mile 108"/>
    <x v="382"/>
    <x v="281"/>
    <x v="225"/>
    <x v="5"/>
    <x v="8"/>
    <m/>
    <s v="Guitarfish - Lesser"/>
    <n v="81"/>
    <n v="1.9"/>
    <n v="1.9"/>
  </r>
  <r>
    <x v="10"/>
    <d v="2019-11-16T00:00:00"/>
    <s v="Zone 5 - Mile 108"/>
    <x v="164"/>
    <x v="73"/>
    <x v="12"/>
    <x v="5"/>
    <x v="8"/>
    <m/>
    <s v="Shark Hound Smooth"/>
    <n v="81"/>
    <n v="1.8"/>
    <n v="1.8"/>
  </r>
  <r>
    <x v="10"/>
    <d v="2019-11-16T00:00:00"/>
    <s v="Zone 5 - Mile 108"/>
    <x v="364"/>
    <x v="268"/>
    <x v="12"/>
    <x v="1"/>
    <x v="20"/>
    <m/>
    <m/>
    <m/>
    <s v=""/>
    <s v=""/>
  </r>
  <r>
    <x v="10"/>
    <d v="2019-11-16T00:00:00"/>
    <s v="Zone 5 - Mile 108"/>
    <x v="167"/>
    <x v="145"/>
    <x v="111"/>
    <x v="1"/>
    <x v="8"/>
    <m/>
    <s v="Shark Spotted Gully"/>
    <n v="155"/>
    <n v="19.5"/>
    <n v="19.5"/>
  </r>
  <r>
    <x v="10"/>
    <d v="2019-11-16T00:00:00"/>
    <s v="Zone 5 - Mile 108"/>
    <x v="167"/>
    <x v="145"/>
    <x v="111"/>
    <x v="1"/>
    <x v="8"/>
    <m/>
    <s v="Shark Spotted Gully"/>
    <n v="134"/>
    <n v="11.8"/>
    <n v="11.8"/>
  </r>
  <r>
    <x v="10"/>
    <d v="2019-11-16T00:00:00"/>
    <s v="Zone 5 - Mile 108"/>
    <x v="166"/>
    <x v="144"/>
    <x v="7"/>
    <x v="1"/>
    <x v="8"/>
    <m/>
    <s v="Shark Spotted Gully"/>
    <n v="160"/>
    <n v="21.7"/>
    <n v="21.7"/>
  </r>
  <r>
    <x v="10"/>
    <d v="2019-11-16T00:00:00"/>
    <s v="Zone 5 - Mile 108"/>
    <x v="166"/>
    <x v="144"/>
    <x v="7"/>
    <x v="1"/>
    <x v="8"/>
    <m/>
    <s v="Shark Spotted Gully"/>
    <n v="158"/>
    <n v="20.8"/>
    <n v="20.8"/>
  </r>
  <r>
    <x v="10"/>
    <d v="2019-11-16T00:00:00"/>
    <s v="Zone 5 - Mile 108"/>
    <x v="166"/>
    <x v="144"/>
    <x v="7"/>
    <x v="1"/>
    <x v="8"/>
    <m/>
    <s v="Shark Spotted Gully"/>
    <n v="150"/>
    <n v="17.399999999999999"/>
    <n v="17.399999999999999"/>
  </r>
  <r>
    <x v="10"/>
    <d v="2019-11-16T00:00:00"/>
    <s v="Zone 5 - Mile 108"/>
    <x v="166"/>
    <x v="144"/>
    <x v="7"/>
    <x v="1"/>
    <x v="8"/>
    <m/>
    <s v="Shark Cow / Sevengill"/>
    <n v="109"/>
    <n v="15.9"/>
    <n v="15.9"/>
  </r>
  <r>
    <x v="10"/>
    <d v="2019-11-16T00:00:00"/>
    <s v="Zone 5 - Mile 108"/>
    <x v="166"/>
    <x v="144"/>
    <x v="7"/>
    <x v="1"/>
    <x v="8"/>
    <m/>
    <s v="Shark Cow / Sevengill"/>
    <n v="127"/>
    <n v="26.3"/>
    <n v="26.3"/>
  </r>
  <r>
    <x v="10"/>
    <d v="2019-11-16T00:00:00"/>
    <s v="Zone 5 - Mile 108"/>
    <x v="392"/>
    <x v="285"/>
    <x v="105"/>
    <x v="0"/>
    <x v="8"/>
    <m/>
    <s v="Shark Spotted Gully"/>
    <n v="76"/>
    <n v="1.7"/>
    <n v="1.7"/>
  </r>
  <r>
    <x v="10"/>
    <d v="2019-11-16T00:00:00"/>
    <s v="Zone 5 - Mile 108"/>
    <x v="393"/>
    <x v="60"/>
    <x v="105"/>
    <x v="5"/>
    <x v="8"/>
    <m/>
    <m/>
    <m/>
    <s v=""/>
    <s v=""/>
  </r>
  <r>
    <x v="10"/>
    <d v="2019-11-16T00:00:00"/>
    <s v="Zone 5 - Mile 108"/>
    <x v="237"/>
    <x v="91"/>
    <x v="18"/>
    <x v="1"/>
    <x v="12"/>
    <m/>
    <s v="Elephantfish"/>
    <n v="77"/>
    <n v="3.6"/>
    <n v="3.6"/>
  </r>
  <r>
    <x v="10"/>
    <d v="2019-11-16T00:00:00"/>
    <s v="Zone 5 - Mile 108"/>
    <x v="234"/>
    <x v="191"/>
    <x v="153"/>
    <x v="8"/>
    <x v="12"/>
    <m/>
    <s v="Shark Hound Smooth"/>
    <n v="87"/>
    <n v="2.2999999999999998"/>
    <n v="2.2999999999999998"/>
  </r>
  <r>
    <x v="10"/>
    <d v="2019-11-16T00:00:00"/>
    <s v="Zone 5 - Mile 108"/>
    <x v="234"/>
    <x v="191"/>
    <x v="153"/>
    <x v="8"/>
    <x v="12"/>
    <m/>
    <s v="Shark Hound Smooth"/>
    <n v="100"/>
    <n v="3.7"/>
    <n v="3.7"/>
  </r>
  <r>
    <x v="10"/>
    <d v="2019-11-16T00:00:00"/>
    <s v="Zone 5 - Mile 108"/>
    <x v="234"/>
    <x v="191"/>
    <x v="153"/>
    <x v="8"/>
    <x v="12"/>
    <s v="Kob"/>
    <m/>
    <n v="52"/>
    <n v="1.4"/>
    <n v="1.4"/>
  </r>
  <r>
    <x v="10"/>
    <d v="2019-11-16T00:00:00"/>
    <s v="Zone 5 - Mile 108"/>
    <x v="245"/>
    <x v="72"/>
    <x v="53"/>
    <x v="1"/>
    <x v="12"/>
    <m/>
    <s v="Shark Spotted Gully"/>
    <n v="107"/>
    <n v="5.5"/>
    <n v="5.5"/>
  </r>
  <r>
    <x v="10"/>
    <d v="2019-11-16T00:00:00"/>
    <s v="Zone 5 - Mile 108"/>
    <x v="245"/>
    <x v="72"/>
    <x v="53"/>
    <x v="1"/>
    <x v="12"/>
    <m/>
    <s v="Shark Spotted Gully"/>
    <n v="96"/>
    <n v="3.8"/>
    <n v="3.8"/>
  </r>
  <r>
    <x v="10"/>
    <d v="2019-11-16T00:00:00"/>
    <s v="Zone 5 - Mile 108"/>
    <x v="245"/>
    <x v="72"/>
    <x v="53"/>
    <x v="1"/>
    <x v="12"/>
    <m/>
    <s v="Shark Spotted Gully"/>
    <n v="164"/>
    <n v="23.6"/>
    <n v="23.6"/>
  </r>
  <r>
    <x v="10"/>
    <d v="2019-11-16T00:00:00"/>
    <s v="Zone 5 - Mile 108"/>
    <x v="245"/>
    <x v="72"/>
    <x v="53"/>
    <x v="1"/>
    <x v="12"/>
    <m/>
    <s v="Shark Spotted Gully"/>
    <n v="118"/>
    <n v="7.6"/>
    <n v="7.6"/>
  </r>
  <r>
    <x v="10"/>
    <d v="2019-11-16T00:00:00"/>
    <s v="Zone 5 - Mile 108"/>
    <x v="245"/>
    <x v="72"/>
    <x v="53"/>
    <x v="1"/>
    <x v="12"/>
    <m/>
    <s v="Shark Spotted Gully"/>
    <n v="90"/>
    <n v="3"/>
    <n v="3"/>
  </r>
  <r>
    <x v="10"/>
    <d v="2019-11-16T00:00:00"/>
    <s v="Zone 5 - Mile 108"/>
    <x v="235"/>
    <x v="31"/>
    <x v="18"/>
    <x v="8"/>
    <x v="12"/>
    <m/>
    <s v="Shark Spotted Gully"/>
    <n v="111"/>
    <n v="6.2"/>
    <n v="6.2"/>
  </r>
  <r>
    <x v="10"/>
    <d v="2019-11-16T00:00:00"/>
    <s v="Zone 5 - Mile 108"/>
    <x v="333"/>
    <x v="159"/>
    <x v="202"/>
    <x v="1"/>
    <x v="15"/>
    <m/>
    <s v="Elephantfish"/>
    <n v="72"/>
    <n v="3"/>
    <n v="3"/>
  </r>
  <r>
    <x v="10"/>
    <d v="2019-11-16T00:00:00"/>
    <s v="Zone 5 - Mile 108"/>
    <x v="333"/>
    <x v="159"/>
    <x v="202"/>
    <x v="1"/>
    <x v="15"/>
    <m/>
    <s v="Elephantfish"/>
    <n v="80"/>
    <n v="4.0999999999999996"/>
    <n v="4.0999999999999996"/>
  </r>
  <r>
    <x v="10"/>
    <d v="2019-11-16T00:00:00"/>
    <s v="Zone 5 - Mile 108"/>
    <x v="333"/>
    <x v="159"/>
    <x v="202"/>
    <x v="1"/>
    <x v="15"/>
    <m/>
    <s v="Elephantfish"/>
    <n v="64"/>
    <n v="2.1"/>
    <n v="2.1"/>
  </r>
  <r>
    <x v="10"/>
    <d v="2019-11-16T00:00:00"/>
    <s v="Zone 5 - Mile 108"/>
    <x v="430"/>
    <x v="18"/>
    <x v="105"/>
    <x v="1"/>
    <x v="12"/>
    <m/>
    <m/>
    <m/>
    <s v=""/>
    <s v=""/>
  </r>
  <r>
    <x v="10"/>
    <d v="2019-11-16T00:00:00"/>
    <s v="Zone 5 - Mile 108"/>
    <x v="244"/>
    <x v="196"/>
    <x v="157"/>
    <x v="1"/>
    <x v="12"/>
    <m/>
    <s v="Shark Spotted Gully"/>
    <n v="107"/>
    <n v="5.5"/>
    <n v="5.5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1"/>
    <n v="4.2"/>
    <n v="4.2"/>
  </r>
  <r>
    <x v="10"/>
    <d v="2019-11-16T00:00:00"/>
    <s v="Zone 5 - Mile 108"/>
    <x v="246"/>
    <x v="77"/>
    <x v="158"/>
    <x v="5"/>
    <x v="12"/>
    <m/>
    <s v="Elephantfish"/>
    <n v="87"/>
    <n v="5.2"/>
    <n v="5.2"/>
  </r>
  <r>
    <x v="10"/>
    <d v="2019-11-16T00:00:00"/>
    <s v="Zone 5 - Mile 108"/>
    <x v="246"/>
    <x v="77"/>
    <x v="158"/>
    <x v="5"/>
    <x v="12"/>
    <m/>
    <s v="Elephantfish"/>
    <n v="67"/>
    <n v="2.4"/>
    <n v="2.4"/>
  </r>
  <r>
    <x v="10"/>
    <d v="2019-11-16T00:00:00"/>
    <s v="Zone 5 - Mile 108"/>
    <x v="246"/>
    <x v="77"/>
    <x v="158"/>
    <x v="5"/>
    <x v="12"/>
    <m/>
    <s v="Elephantfish"/>
    <n v="69"/>
    <n v="2.6"/>
    <n v="2.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0"/>
    <n v="4.0999999999999996"/>
    <n v="4.0999999999999996"/>
  </r>
  <r>
    <x v="10"/>
    <d v="2019-11-16T00:00:00"/>
    <s v="Zone 5 - Mile 108"/>
    <x v="301"/>
    <x v="234"/>
    <x v="53"/>
    <x v="1"/>
    <x v="12"/>
    <s v="Kob"/>
    <m/>
    <n v="52"/>
    <n v="1.4"/>
    <n v="1.4"/>
  </r>
  <r>
    <x v="10"/>
    <d v="2019-11-16T00:00:00"/>
    <s v="Zone 5 - Mile 108"/>
    <x v="301"/>
    <x v="234"/>
    <x v="53"/>
    <x v="1"/>
    <x v="12"/>
    <s v="Kob"/>
    <m/>
    <n v="49"/>
    <n v="1.2"/>
    <n v="1.2"/>
  </r>
  <r>
    <x v="10"/>
    <d v="2019-11-16T00:00:00"/>
    <s v="Zone 5 - Mile 108"/>
    <x v="437"/>
    <x v="309"/>
    <x v="249"/>
    <x v="4"/>
    <x v="15"/>
    <m/>
    <s v="Elephantfish"/>
    <n v="74"/>
    <n v="3.2"/>
    <n v="3.2"/>
  </r>
  <r>
    <x v="10"/>
    <d v="2019-11-16T00:00:00"/>
    <s v="Zone 5 - Mile 108"/>
    <x v="437"/>
    <x v="309"/>
    <x v="249"/>
    <x v="4"/>
    <x v="15"/>
    <m/>
    <s v="Elephantfish"/>
    <n v="76"/>
    <n v="3.5"/>
    <n v="3.5"/>
  </r>
  <r>
    <x v="10"/>
    <d v="2019-11-16T00:00:00"/>
    <s v="Zone 5 - Mile 108"/>
    <x v="437"/>
    <x v="309"/>
    <x v="249"/>
    <x v="4"/>
    <x v="15"/>
    <m/>
    <s v="Elephantfish"/>
    <n v="72"/>
    <n v="3"/>
    <n v="3"/>
  </r>
  <r>
    <x v="10"/>
    <d v="2019-11-16T00:00:00"/>
    <s v="Zone 5 - Mile 108"/>
    <x v="437"/>
    <x v="309"/>
    <x v="249"/>
    <x v="4"/>
    <x v="15"/>
    <m/>
    <s v="Elephantfish"/>
    <n v="81"/>
    <n v="4.2"/>
    <n v="4.2"/>
  </r>
  <r>
    <x v="10"/>
    <d v="2019-11-16T00:00:00"/>
    <s v="Zone 5 - Mile 108"/>
    <x v="437"/>
    <x v="309"/>
    <x v="249"/>
    <x v="4"/>
    <x v="15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2"/>
    <n v="3"/>
    <n v="3"/>
  </r>
  <r>
    <x v="10"/>
    <d v="2019-11-16T00:00:00"/>
    <s v="Zone 5 - Mile 108"/>
    <x v="172"/>
    <x v="150"/>
    <x v="116"/>
    <x v="5"/>
    <x v="8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5"/>
    <n v="3.4"/>
    <n v="3.4"/>
  </r>
  <r>
    <x v="10"/>
    <d v="2019-11-16T00:00:00"/>
    <s v="Zone 5 - Mile 108"/>
    <x v="236"/>
    <x v="192"/>
    <x v="18"/>
    <x v="1"/>
    <x v="12"/>
    <m/>
    <s v="Shark Spotted Gully"/>
    <n v="86"/>
    <n v="2.6"/>
    <n v="2.6"/>
  </r>
  <r>
    <x v="10"/>
    <d v="2019-11-16T00:00:00"/>
    <s v="Zone 5 - Mile 108"/>
    <x v="236"/>
    <x v="192"/>
    <x v="18"/>
    <x v="1"/>
    <x v="12"/>
    <m/>
    <s v="Shark Soupfin"/>
    <n v="59"/>
    <n v="3.1"/>
    <n v="3.1"/>
  </r>
  <r>
    <x v="10"/>
    <d v="2019-11-16T00:00:00"/>
    <s v="Zone 5 - Mile 108"/>
    <x v="249"/>
    <x v="199"/>
    <x v="44"/>
    <x v="8"/>
    <x v="12"/>
    <m/>
    <s v="Shark Hound Smooth"/>
    <n v="81"/>
    <n v="1.8"/>
    <n v="1.8"/>
  </r>
  <r>
    <x v="10"/>
    <d v="2019-11-16T00:00:00"/>
    <s v="Zone 5 - Mile 108"/>
    <x v="249"/>
    <x v="199"/>
    <x v="44"/>
    <x v="8"/>
    <x v="12"/>
    <m/>
    <s v="Shark Hound Smooth"/>
    <n v="103"/>
    <n v="4.0999999999999996"/>
    <n v="4.0999999999999996"/>
  </r>
  <r>
    <x v="10"/>
    <d v="2019-11-16T00:00:00"/>
    <s v="Zone 5 - Mile 108"/>
    <x v="249"/>
    <x v="199"/>
    <x v="44"/>
    <x v="8"/>
    <x v="12"/>
    <m/>
    <s v="Shark Spotted Gully"/>
    <n v="95"/>
    <n v="3.6"/>
    <n v="3.6"/>
  </r>
  <r>
    <x v="10"/>
    <d v="2019-11-16T00:00:00"/>
    <s v="Zone 5 - Mile 108"/>
    <x v="247"/>
    <x v="197"/>
    <x v="158"/>
    <x v="0"/>
    <x v="12"/>
    <m/>
    <s v="Elephantfish"/>
    <n v="78"/>
    <n v="3.8"/>
    <n v="3.8"/>
  </r>
  <r>
    <x v="10"/>
    <d v="2019-11-16T00:00:00"/>
    <s v="Zone 5 - Mile 108"/>
    <x v="247"/>
    <x v="197"/>
    <x v="158"/>
    <x v="0"/>
    <x v="12"/>
    <m/>
    <s v="Elephantfish"/>
    <n v="72"/>
    <n v="3"/>
    <n v="3"/>
  </r>
  <r>
    <x v="10"/>
    <d v="2019-11-16T00:00:00"/>
    <s v="Zone 5 - Mile 108"/>
    <x v="247"/>
    <x v="197"/>
    <x v="158"/>
    <x v="0"/>
    <x v="12"/>
    <m/>
    <s v="Elephantfish"/>
    <n v="88"/>
    <n v="5.4"/>
    <n v="5.4"/>
  </r>
  <r>
    <x v="10"/>
    <d v="2019-11-16T00:00:00"/>
    <s v="Zone 5 - Mile 108"/>
    <x v="247"/>
    <x v="197"/>
    <x v="158"/>
    <x v="0"/>
    <x v="12"/>
    <m/>
    <s v="Elephantfish"/>
    <n v="61"/>
    <n v="1.8"/>
    <n v="1.8"/>
  </r>
  <r>
    <x v="10"/>
    <d v="2019-11-16T00:00:00"/>
    <s v="Zone 5 - Mile 108"/>
    <x v="332"/>
    <x v="251"/>
    <x v="202"/>
    <x v="5"/>
    <x v="12"/>
    <m/>
    <s v="Elephantfish"/>
    <n v="81"/>
    <n v="4.2"/>
    <n v="4.2"/>
  </r>
  <r>
    <x v="10"/>
    <d v="2019-11-16T00:00:00"/>
    <s v="Zone 5 - Mile 108"/>
    <x v="332"/>
    <x v="251"/>
    <x v="202"/>
    <x v="5"/>
    <x v="12"/>
    <m/>
    <s v="Elephantfish"/>
    <n v="86"/>
    <n v="5.0999999999999996"/>
    <n v="5.0999999999999996"/>
  </r>
  <r>
    <x v="10"/>
    <d v="2019-11-16T00:00:00"/>
    <s v="Zone 5 - Mile 108"/>
    <x v="332"/>
    <x v="251"/>
    <x v="202"/>
    <x v="5"/>
    <x v="12"/>
    <m/>
    <s v="Elephantfish"/>
    <n v="85"/>
    <n v="4.9000000000000004"/>
    <n v="4.9000000000000004"/>
  </r>
  <r>
    <x v="10"/>
    <d v="2019-11-16T00:00:00"/>
    <s v="Zone 5 - Mile 108"/>
    <x v="332"/>
    <x v="251"/>
    <x v="202"/>
    <x v="5"/>
    <x v="12"/>
    <m/>
    <s v="Elephantfish"/>
    <n v="83"/>
    <n v="4.5999999999999996"/>
    <n v="4.5999999999999996"/>
  </r>
  <r>
    <x v="10"/>
    <d v="2019-11-16T00:00:00"/>
    <s v="Zone 5 - Mile 108"/>
    <x v="332"/>
    <x v="251"/>
    <x v="202"/>
    <x v="5"/>
    <x v="12"/>
    <m/>
    <s v="Elephantfish"/>
    <n v="78"/>
    <n v="3.8"/>
    <n v="3.8"/>
  </r>
  <r>
    <x v="10"/>
    <d v="2019-11-16T00:00:00"/>
    <s v="Zone 5 - Mile 108"/>
    <x v="332"/>
    <x v="251"/>
    <x v="202"/>
    <x v="5"/>
    <x v="12"/>
    <m/>
    <s v="Elephantfish"/>
    <n v="72"/>
    <n v="3"/>
    <n v="3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238"/>
    <x v="110"/>
    <x v="154"/>
    <x v="1"/>
    <x v="12"/>
    <m/>
    <m/>
    <m/>
    <s v=""/>
    <s v=""/>
  </r>
  <r>
    <x v="10"/>
    <d v="2019-11-16T00:00:00"/>
    <s v="Zone 5 - Mile 108"/>
    <x v="438"/>
    <x v="310"/>
    <x v="250"/>
    <x v="8"/>
    <x v="12"/>
    <m/>
    <m/>
    <m/>
    <s v=""/>
    <s v=""/>
  </r>
  <r>
    <x v="10"/>
    <d v="2019-11-16T00:00:00"/>
    <s v="Zone 5 - Mile 108"/>
    <x v="414"/>
    <x v="297"/>
    <x v="240"/>
    <x v="3"/>
    <x v="1"/>
    <m/>
    <s v="Elephantfish"/>
    <n v="80"/>
    <n v="4.0999999999999996"/>
    <n v="4.0999999999999996"/>
  </r>
  <r>
    <x v="10"/>
    <d v="2019-11-16T00:00:00"/>
    <s v="Zone 5 - Mile 108"/>
    <x v="21"/>
    <x v="20"/>
    <x v="13"/>
    <x v="2"/>
    <x v="1"/>
    <m/>
    <s v="Shark Spotted Gully"/>
    <n v="104"/>
    <n v="5"/>
    <n v="5"/>
  </r>
  <r>
    <x v="10"/>
    <d v="2019-11-16T00:00:00"/>
    <s v="Zone 5 - Mile 108"/>
    <x v="21"/>
    <x v="20"/>
    <x v="13"/>
    <x v="2"/>
    <x v="1"/>
    <s v="Kob"/>
    <m/>
    <n v="80"/>
    <n v="5.4"/>
    <n v="5.4"/>
  </r>
  <r>
    <x v="10"/>
    <d v="2019-11-16T00:00:00"/>
    <s v="Zone 5 - Mile 108"/>
    <x v="23"/>
    <x v="22"/>
    <x v="15"/>
    <x v="9"/>
    <x v="1"/>
    <m/>
    <s v="Shark Spotted Gully"/>
    <n v="86"/>
    <n v="2.6"/>
    <n v="2.6"/>
  </r>
  <r>
    <x v="10"/>
    <d v="2019-11-16T00:00:00"/>
    <s v="Zone 5 - Mile 108"/>
    <x v="23"/>
    <x v="22"/>
    <x v="15"/>
    <x v="9"/>
    <x v="1"/>
    <m/>
    <s v="Shark Spotted Gully"/>
    <n v="154"/>
    <n v="19.100000000000001"/>
    <n v="19.100000000000001"/>
  </r>
  <r>
    <x v="10"/>
    <d v="2019-11-16T00:00:00"/>
    <s v="Zone 5 - Mile 108"/>
    <x v="281"/>
    <x v="217"/>
    <x v="147"/>
    <x v="3"/>
    <x v="1"/>
    <s v="Kob"/>
    <m/>
    <n v="50"/>
    <n v="1.3"/>
    <n v="1.3"/>
  </r>
  <r>
    <x v="10"/>
    <d v="2019-11-16T00:00:00"/>
    <s v="Zone 5 - Mile 108"/>
    <x v="281"/>
    <x v="217"/>
    <x v="147"/>
    <x v="3"/>
    <x v="1"/>
    <s v="Galjoen"/>
    <m/>
    <n v="37"/>
    <n v="0.9"/>
    <n v="0.9"/>
  </r>
  <r>
    <x v="10"/>
    <d v="2019-11-16T00:00:00"/>
    <s v="Zone 5 - Mile 108"/>
    <x v="281"/>
    <x v="217"/>
    <x v="147"/>
    <x v="3"/>
    <x v="1"/>
    <s v="Blacktail"/>
    <m/>
    <n v="30"/>
    <n v="0.8"/>
    <n v="0.8"/>
  </r>
  <r>
    <x v="10"/>
    <d v="2019-11-16T00:00:00"/>
    <s v="Zone 5 - Mile 108"/>
    <x v="441"/>
    <x v="312"/>
    <x v="240"/>
    <x v="2"/>
    <x v="1"/>
    <m/>
    <s v="Elephantfish"/>
    <n v="78"/>
    <n v="3.8"/>
    <n v="3.8"/>
  </r>
  <r>
    <x v="10"/>
    <d v="2019-11-16T00:00:00"/>
    <s v="Zone 5 - Mile 108"/>
    <x v="29"/>
    <x v="26"/>
    <x v="19"/>
    <x v="9"/>
    <x v="1"/>
    <m/>
    <s v="Elephantfish"/>
    <n v="86"/>
    <n v="5.0999999999999996"/>
    <n v="5.0999999999999996"/>
  </r>
  <r>
    <x v="10"/>
    <d v="2019-11-16T00:00:00"/>
    <s v="Zone 5 - Mile 108"/>
    <x v="29"/>
    <x v="26"/>
    <x v="19"/>
    <x v="9"/>
    <x v="1"/>
    <m/>
    <s v="Guitarfish - Lesser"/>
    <n v="70"/>
    <n v="1.2"/>
    <n v="1.2"/>
  </r>
  <r>
    <x v="10"/>
    <d v="2019-11-16T00:00:00"/>
    <s v="Zone 5 - Mile 108"/>
    <x v="29"/>
    <x v="26"/>
    <x v="19"/>
    <x v="9"/>
    <x v="1"/>
    <m/>
    <s v="Shark Cow / Sevengill"/>
    <n v="154"/>
    <n v="49.4"/>
    <n v="49.4"/>
  </r>
  <r>
    <x v="10"/>
    <d v="2019-11-16T00:00:00"/>
    <s v="Zone 5 - Mile 108"/>
    <x v="35"/>
    <x v="32"/>
    <x v="19"/>
    <x v="5"/>
    <x v="1"/>
    <m/>
    <s v="Shark Spotted Gully"/>
    <n v="104"/>
    <n v="5"/>
    <n v="5"/>
  </r>
  <r>
    <x v="10"/>
    <d v="2019-11-16T00:00:00"/>
    <s v="Zone 5 - Mile 108"/>
    <x v="35"/>
    <x v="32"/>
    <x v="19"/>
    <x v="5"/>
    <x v="1"/>
    <m/>
    <s v="Shark Spotted Gully"/>
    <n v="137"/>
    <n v="12.8"/>
    <n v="12.8"/>
  </r>
  <r>
    <x v="10"/>
    <d v="2019-11-16T00:00:00"/>
    <s v="Zone 5 - Mile 108"/>
    <x v="35"/>
    <x v="32"/>
    <x v="19"/>
    <x v="5"/>
    <x v="1"/>
    <m/>
    <s v="Shark Cow / Sevengill"/>
    <n v="111"/>
    <n v="16.899999999999999"/>
    <n v="16.899999999999999"/>
  </r>
  <r>
    <x v="10"/>
    <d v="2019-11-16T00:00:00"/>
    <s v="Zone 5 - Mile 108"/>
    <x v="417"/>
    <x v="19"/>
    <x v="217"/>
    <x v="8"/>
    <x v="1"/>
    <m/>
    <s v="Elephantfish"/>
    <n v="63"/>
    <n v="2"/>
    <n v="2"/>
  </r>
  <r>
    <x v="10"/>
    <d v="2019-11-16T00:00:00"/>
    <s v="Zone 5 - Mile 108"/>
    <x v="417"/>
    <x v="19"/>
    <x v="217"/>
    <x v="8"/>
    <x v="1"/>
    <m/>
    <s v="Elephantfish"/>
    <n v="81"/>
    <n v="4.2"/>
    <n v="4.2"/>
  </r>
  <r>
    <x v="10"/>
    <d v="2019-11-16T00:00:00"/>
    <s v="Zone 5 - Mile 108"/>
    <x v="417"/>
    <x v="19"/>
    <x v="217"/>
    <x v="8"/>
    <x v="1"/>
    <s v="Kob"/>
    <m/>
    <n v="57"/>
    <n v="1.9"/>
    <n v="1.9"/>
  </r>
  <r>
    <x v="10"/>
    <d v="2019-11-16T00:00:00"/>
    <s v="Zone 5 - Mile 108"/>
    <x v="417"/>
    <x v="19"/>
    <x v="217"/>
    <x v="8"/>
    <x v="1"/>
    <s v="Kob"/>
    <m/>
    <n v="51"/>
    <n v="1.4"/>
    <n v="1.4"/>
  </r>
  <r>
    <x v="10"/>
    <d v="2019-11-16T00:00:00"/>
    <s v="Zone 5 - Mile 108"/>
    <x v="417"/>
    <x v="19"/>
    <x v="217"/>
    <x v="8"/>
    <x v="1"/>
    <m/>
    <s v="Guitarfish - Lesser"/>
    <n v="53"/>
    <n v="0"/>
    <n v="0"/>
  </r>
  <r>
    <x v="10"/>
    <d v="2019-11-16T00:00:00"/>
    <s v="Zone 5 - Mile 108"/>
    <x v="417"/>
    <x v="19"/>
    <x v="217"/>
    <x v="8"/>
    <x v="1"/>
    <m/>
    <s v="Guitarfish - Lesser"/>
    <n v="72"/>
    <n v="1.3"/>
    <n v="1.3"/>
  </r>
  <r>
    <x v="10"/>
    <d v="2019-11-16T00:00:00"/>
    <s v="Zone 5 - Mile 108"/>
    <x v="417"/>
    <x v="19"/>
    <x v="217"/>
    <x v="8"/>
    <x v="1"/>
    <m/>
    <s v="Guitarfish - Lesser"/>
    <n v="75"/>
    <n v="1.5"/>
    <n v="1.5"/>
  </r>
  <r>
    <x v="10"/>
    <d v="2019-11-16T00:00:00"/>
    <s v="Zone 5 - Mile 108"/>
    <x v="417"/>
    <x v="19"/>
    <x v="217"/>
    <x v="8"/>
    <x v="1"/>
    <m/>
    <s v="Guitarfish - Lesser"/>
    <n v="83"/>
    <n v="2.1"/>
    <n v="2.1"/>
  </r>
  <r>
    <x v="10"/>
    <d v="2019-11-16T00:00:00"/>
    <s v="Zone 5 - Mile 108"/>
    <x v="417"/>
    <x v="19"/>
    <x v="217"/>
    <x v="8"/>
    <x v="1"/>
    <s v="Galjoen"/>
    <m/>
    <n v="41"/>
    <n v="1.3"/>
    <n v="1.3"/>
  </r>
  <r>
    <x v="10"/>
    <d v="2019-11-16T00:00:00"/>
    <s v="Zone 5 - Mile 108"/>
    <x v="366"/>
    <x v="270"/>
    <x v="217"/>
    <x v="3"/>
    <x v="1"/>
    <m/>
    <s v="Shark Hound Smooth"/>
    <n v="71"/>
    <n v="1.1000000000000001"/>
    <n v="1.1000000000000001"/>
  </r>
  <r>
    <x v="10"/>
    <d v="2019-11-16T00:00:00"/>
    <s v="Zone 5 - Mile 108"/>
    <x v="366"/>
    <x v="270"/>
    <x v="217"/>
    <x v="3"/>
    <x v="1"/>
    <m/>
    <s v="Shark Hound Smooth"/>
    <n v="84"/>
    <n v="2"/>
    <n v="2"/>
  </r>
  <r>
    <x v="10"/>
    <d v="2019-11-16T00:00:00"/>
    <s v="Zone 5 - Mile 108"/>
    <x v="366"/>
    <x v="270"/>
    <x v="217"/>
    <x v="3"/>
    <x v="1"/>
    <m/>
    <s v="Guitarfish - Lesser"/>
    <n v="72"/>
    <n v="1.3"/>
    <n v="1.3"/>
  </r>
  <r>
    <x v="10"/>
    <d v="2019-11-16T00:00:00"/>
    <s v="Zone 5 - Mile 108"/>
    <x v="366"/>
    <x v="270"/>
    <x v="217"/>
    <x v="3"/>
    <x v="1"/>
    <m/>
    <s v="Elephantfish"/>
    <n v="76"/>
    <n v="3.5"/>
    <n v="3.5"/>
  </r>
  <r>
    <x v="10"/>
    <d v="2019-11-16T00:00:00"/>
    <s v="Zone 5 - Mile 108"/>
    <x v="366"/>
    <x v="270"/>
    <x v="217"/>
    <x v="3"/>
    <x v="1"/>
    <m/>
    <s v="Elephantfish"/>
    <n v="63"/>
    <n v="2"/>
    <n v="2"/>
  </r>
  <r>
    <x v="10"/>
    <d v="2019-11-16T00:00:00"/>
    <s v="Zone 5 - Mile 108"/>
    <x v="28"/>
    <x v="25"/>
    <x v="18"/>
    <x v="2"/>
    <x v="1"/>
    <m/>
    <s v="Shark Hound Smooth"/>
    <n v="137"/>
    <n v="11.1"/>
    <n v="11.1"/>
  </r>
  <r>
    <x v="10"/>
    <d v="2019-11-16T00:00:00"/>
    <s v="Zone 5 - Mile 108"/>
    <x v="28"/>
    <x v="25"/>
    <x v="18"/>
    <x v="2"/>
    <x v="1"/>
    <m/>
    <s v="Shark Spotted Gully"/>
    <n v="105"/>
    <n v="5.0999999999999996"/>
    <n v="5.0999999999999996"/>
  </r>
  <r>
    <x v="10"/>
    <d v="2019-11-16T00:00:00"/>
    <s v="Zone 5 - Mile 108"/>
    <x v="28"/>
    <x v="25"/>
    <x v="18"/>
    <x v="2"/>
    <x v="1"/>
    <m/>
    <s v="Shark Spotted Gully"/>
    <n v="99"/>
    <n v="4.2"/>
    <n v="4.2"/>
  </r>
  <r>
    <x v="10"/>
    <d v="2019-11-16T00:00:00"/>
    <s v="Zone 5 - Mile 108"/>
    <x v="28"/>
    <x v="25"/>
    <x v="18"/>
    <x v="2"/>
    <x v="1"/>
    <m/>
    <s v="Shark Cow / Sevengill"/>
    <n v="118"/>
    <n v="20.6"/>
    <n v="20.6"/>
  </r>
  <r>
    <x v="10"/>
    <d v="2019-11-16T00:00:00"/>
    <s v="Zone 5 - Mile 108"/>
    <x v="28"/>
    <x v="25"/>
    <x v="18"/>
    <x v="2"/>
    <x v="1"/>
    <m/>
    <s v="Elephantfish"/>
    <n v="82"/>
    <n v="4.4000000000000004"/>
    <n v="4.4000000000000004"/>
  </r>
  <r>
    <x v="10"/>
    <d v="2019-11-16T00:00:00"/>
    <s v="Zone 5 - Mile 108"/>
    <x v="279"/>
    <x v="121"/>
    <x v="15"/>
    <x v="5"/>
    <x v="1"/>
    <m/>
    <s v="Shark Soupfin"/>
    <n v="63"/>
    <n v="3.7"/>
    <n v="3.7"/>
  </r>
  <r>
    <x v="10"/>
    <d v="2019-11-16T00:00:00"/>
    <s v="Zone 5 - Mile 108"/>
    <x v="34"/>
    <x v="31"/>
    <x v="19"/>
    <x v="7"/>
    <x v="1"/>
    <m/>
    <s v="Elephantfish"/>
    <n v="82"/>
    <n v="4.4000000000000004"/>
    <n v="4.4000000000000004"/>
  </r>
  <r>
    <x v="10"/>
    <d v="2019-11-16T00:00:00"/>
    <s v="Zone 5 - Mile 108"/>
    <x v="34"/>
    <x v="31"/>
    <x v="19"/>
    <x v="7"/>
    <x v="1"/>
    <m/>
    <s v="Elephantfish"/>
    <n v="84"/>
    <n v="4.7"/>
    <n v="4.7"/>
  </r>
  <r>
    <x v="10"/>
    <d v="2019-11-16T00:00:00"/>
    <s v="Zone 5 - Mile 108"/>
    <x v="34"/>
    <x v="31"/>
    <x v="19"/>
    <x v="7"/>
    <x v="1"/>
    <m/>
    <s v="Shark Cow / Sevengill"/>
    <n v="122"/>
    <n v="23"/>
    <n v="23"/>
  </r>
  <r>
    <x v="10"/>
    <d v="2019-11-16T00:00:00"/>
    <s v="Zone 5 - Mile 108"/>
    <x v="32"/>
    <x v="29"/>
    <x v="21"/>
    <x v="2"/>
    <x v="1"/>
    <m/>
    <s v="Shark Spotted Gully"/>
    <n v="70"/>
    <n v="1.3"/>
    <n v="1.3"/>
  </r>
  <r>
    <x v="10"/>
    <d v="2019-11-16T00:00:00"/>
    <s v="Zone 5 - Mile 108"/>
    <x v="32"/>
    <x v="29"/>
    <x v="21"/>
    <x v="2"/>
    <x v="1"/>
    <m/>
    <s v="Shark Spotted Gully"/>
    <n v="111"/>
    <n v="6.2"/>
    <n v="6.2"/>
  </r>
  <r>
    <x v="10"/>
    <d v="2019-11-16T00:00:00"/>
    <s v="Zone 5 - Mile 108"/>
    <x v="31"/>
    <x v="28"/>
    <x v="21"/>
    <x v="10"/>
    <x v="1"/>
    <s v="Kob"/>
    <m/>
    <n v="53"/>
    <n v="1.5"/>
    <n v="1.5"/>
  </r>
  <r>
    <x v="10"/>
    <d v="2019-11-16T00:00:00"/>
    <s v="Zone 5 - Mile 108"/>
    <x v="31"/>
    <x v="28"/>
    <x v="21"/>
    <x v="10"/>
    <x v="1"/>
    <m/>
    <s v="Elephantfish"/>
    <n v="78"/>
    <n v="3.8"/>
    <n v="3.8"/>
  </r>
  <r>
    <x v="10"/>
    <d v="2019-11-16T00:00:00"/>
    <s v="Zone 5 - Mile 108"/>
    <x v="31"/>
    <x v="28"/>
    <x v="21"/>
    <x v="10"/>
    <x v="1"/>
    <s v="Kob"/>
    <m/>
    <n v="40"/>
    <n v="0.7"/>
    <n v="0.7"/>
  </r>
  <r>
    <x v="10"/>
    <d v="2019-11-16T00:00:00"/>
    <s v="Zone 5 - Mile 108"/>
    <x v="33"/>
    <x v="30"/>
    <x v="22"/>
    <x v="8"/>
    <x v="1"/>
    <m/>
    <s v="Shark Cow / Sevengill"/>
    <n v="111"/>
    <n v="16.899999999999999"/>
    <n v="16.899999999999999"/>
  </r>
  <r>
    <x v="10"/>
    <d v="2019-11-16T00:00:00"/>
    <s v="Zone 5 - Mile 108"/>
    <x v="33"/>
    <x v="30"/>
    <x v="22"/>
    <x v="8"/>
    <x v="1"/>
    <s v="Blacktail"/>
    <m/>
    <n v="35"/>
    <n v="1.3"/>
    <n v="1.3"/>
  </r>
  <r>
    <x v="10"/>
    <d v="2019-11-16T00:00:00"/>
    <s v="Zone 5 - Mile 108"/>
    <x v="30"/>
    <x v="27"/>
    <x v="20"/>
    <x v="5"/>
    <x v="1"/>
    <m/>
    <s v="Shark Spotted Gully"/>
    <n v="96"/>
    <n v="3.8"/>
    <n v="3.8"/>
  </r>
  <r>
    <x v="10"/>
    <d v="2019-11-16T00:00:00"/>
    <s v="Zone 5 - Mile 108"/>
    <x v="30"/>
    <x v="27"/>
    <x v="20"/>
    <x v="5"/>
    <x v="1"/>
    <m/>
    <s v="Shark Spotted Gully"/>
    <n v="144"/>
    <n v="15.1"/>
    <n v="15.1"/>
  </r>
  <r>
    <x v="10"/>
    <d v="2019-11-16T00:00:00"/>
    <s v="Zone 5 - Mile 108"/>
    <x v="30"/>
    <x v="27"/>
    <x v="20"/>
    <x v="5"/>
    <x v="1"/>
    <m/>
    <s v="Elephantfish"/>
    <n v="79"/>
    <n v="3.9"/>
    <n v="3.9"/>
  </r>
  <r>
    <x v="10"/>
    <d v="2019-11-16T00:00:00"/>
    <s v="Zone 5 - Mile 108"/>
    <x v="278"/>
    <x v="215"/>
    <x v="142"/>
    <x v="1"/>
    <x v="1"/>
    <m/>
    <s v="Elephantfish"/>
    <n v="89"/>
    <n v="5.6"/>
    <n v="5.6"/>
  </r>
  <r>
    <x v="10"/>
    <d v="2019-11-16T00:00:00"/>
    <s v="Zone 5 - Mile 108"/>
    <x v="278"/>
    <x v="215"/>
    <x v="142"/>
    <x v="1"/>
    <x v="1"/>
    <m/>
    <s v="Elephantfish"/>
    <n v="69"/>
    <n v="2.6"/>
    <n v="2.6"/>
  </r>
  <r>
    <x v="10"/>
    <d v="2019-11-16T00:00:00"/>
    <s v="Zone 5 - Mile 108"/>
    <x v="368"/>
    <x v="271"/>
    <x v="122"/>
    <x v="8"/>
    <x v="1"/>
    <m/>
    <m/>
    <m/>
    <s v=""/>
    <s v=""/>
  </r>
  <r>
    <x v="10"/>
    <d v="2019-11-16T00:00:00"/>
    <s v="Zone 5 - Mile 108"/>
    <x v="384"/>
    <x v="282"/>
    <x v="16"/>
    <x v="1"/>
    <x v="1"/>
    <m/>
    <m/>
    <m/>
    <s v=""/>
    <s v=""/>
  </r>
  <r>
    <x v="10"/>
    <d v="2019-11-16T00:00:00"/>
    <s v="Zone 5 - Mile 108"/>
    <x v="282"/>
    <x v="218"/>
    <x v="147"/>
    <x v="2"/>
    <x v="1"/>
    <m/>
    <m/>
    <m/>
    <s v=""/>
    <s v=""/>
  </r>
  <r>
    <x v="10"/>
    <d v="2019-11-16T00:00:00"/>
    <s v="Zone 5 - Mile 108"/>
    <x v="22"/>
    <x v="21"/>
    <x v="14"/>
    <x v="9"/>
    <x v="1"/>
    <m/>
    <m/>
    <m/>
    <s v=""/>
    <s v=""/>
  </r>
  <r>
    <x v="10"/>
    <d v="2019-11-16T00:00:00"/>
    <s v="Zone 5 - Mile 108"/>
    <x v="431"/>
    <x v="306"/>
    <x v="161"/>
    <x v="4"/>
    <x v="1"/>
    <m/>
    <m/>
    <m/>
    <s v=""/>
    <s v=""/>
  </r>
  <r>
    <x v="10"/>
    <d v="2019-11-16T00:00:00"/>
    <s v="Zone 5 - Mile 108"/>
    <x v="367"/>
    <x v="83"/>
    <x v="161"/>
    <x v="1"/>
    <x v="1"/>
    <m/>
    <m/>
    <m/>
    <s v=""/>
    <s v=""/>
  </r>
  <r>
    <x v="10"/>
    <d v="2019-11-16T00:00:00"/>
    <s v="Zone 5 - Mile 108"/>
    <x v="26"/>
    <x v="23"/>
    <x v="17"/>
    <x v="9"/>
    <x v="1"/>
    <m/>
    <m/>
    <m/>
    <s v=""/>
    <s v=""/>
  </r>
  <r>
    <x v="10"/>
    <d v="2019-11-16T00:00:00"/>
    <s v="Zone 5 - Mile 108"/>
    <x v="24"/>
    <x v="9"/>
    <x v="16"/>
    <x v="2"/>
    <x v="1"/>
    <m/>
    <m/>
    <m/>
    <s v=""/>
    <s v=""/>
  </r>
  <r>
    <x v="10"/>
    <d v="2019-11-16T00:00:00"/>
    <s v="Zone 5 - Mile 108"/>
    <x v="125"/>
    <x v="111"/>
    <x v="82"/>
    <x v="2"/>
    <x v="3"/>
    <m/>
    <s v="Shark Spotted Gully"/>
    <n v="158"/>
    <n v="20.8"/>
    <n v="20.8"/>
  </r>
  <r>
    <x v="10"/>
    <d v="2019-11-16T00:00:00"/>
    <s v="Zone 5 - Mile 108"/>
    <x v="125"/>
    <x v="111"/>
    <x v="82"/>
    <x v="2"/>
    <x v="3"/>
    <m/>
    <s v="Shark Spotted Gully"/>
    <n v="156"/>
    <n v="19.899999999999999"/>
    <n v="19.899999999999999"/>
  </r>
  <r>
    <x v="10"/>
    <d v="2019-11-16T00:00:00"/>
    <s v="Zone 5 - Mile 108"/>
    <x v="124"/>
    <x v="110"/>
    <x v="81"/>
    <x v="5"/>
    <x v="3"/>
    <m/>
    <s v="Shark Spotted Gully"/>
    <n v="138"/>
    <n v="13.1"/>
    <n v="13.1"/>
  </r>
  <r>
    <x v="10"/>
    <d v="2019-11-16T00:00:00"/>
    <s v="Zone 5 - Mile 108"/>
    <x v="124"/>
    <x v="110"/>
    <x v="81"/>
    <x v="5"/>
    <x v="3"/>
    <m/>
    <s v="Elephantfish"/>
    <n v="74"/>
    <n v="3.2"/>
    <n v="3.2"/>
  </r>
  <r>
    <x v="10"/>
    <d v="2019-11-16T00:00:00"/>
    <s v="Zone 5 - Mile 108"/>
    <x v="311"/>
    <x v="191"/>
    <x v="188"/>
    <x v="5"/>
    <x v="3"/>
    <s v="Kob"/>
    <m/>
    <n v="54"/>
    <n v="1.6"/>
    <n v="1.6"/>
  </r>
  <r>
    <x v="10"/>
    <d v="2019-11-16T00:00:00"/>
    <s v="Zone 5 - Mile 108"/>
    <x v="311"/>
    <x v="191"/>
    <x v="188"/>
    <x v="5"/>
    <x v="3"/>
    <s v="Galjoen"/>
    <m/>
    <n v="35"/>
    <n v="0.8"/>
    <n v="0.8"/>
  </r>
  <r>
    <x v="10"/>
    <d v="2019-11-16T00:00:00"/>
    <s v="Zone 5 - Mile 108"/>
    <x v="311"/>
    <x v="191"/>
    <x v="188"/>
    <x v="5"/>
    <x v="3"/>
    <s v="Galjoen"/>
    <m/>
    <n v="30"/>
    <n v="0.5"/>
    <n v="0.5"/>
  </r>
  <r>
    <x v="10"/>
    <d v="2019-11-16T00:00:00"/>
    <s v="Zone 5 - Mile 108"/>
    <x v="311"/>
    <x v="191"/>
    <x v="188"/>
    <x v="5"/>
    <x v="3"/>
    <s v="Blacktail"/>
    <m/>
    <n v="29"/>
    <n v="0.7"/>
    <n v="0.7"/>
  </r>
  <r>
    <x v="10"/>
    <d v="2019-11-16T00:00:00"/>
    <s v="Zone 5 - Mile 108"/>
    <x v="130"/>
    <x v="115"/>
    <x v="86"/>
    <x v="5"/>
    <x v="3"/>
    <m/>
    <s v="Shark Spotted Gully"/>
    <n v="152"/>
    <n v="18.2"/>
    <n v="18.2"/>
  </r>
  <r>
    <x v="10"/>
    <d v="2019-11-16T00:00:00"/>
    <s v="Zone 5 - Mile 108"/>
    <x v="130"/>
    <x v="115"/>
    <x v="86"/>
    <x v="5"/>
    <x v="3"/>
    <m/>
    <s v="Shark Spotted Gully"/>
    <n v="133"/>
    <n v="11.5"/>
    <n v="11.5"/>
  </r>
  <r>
    <x v="10"/>
    <d v="2019-11-16T00:00:00"/>
    <s v="Zone 5 - Mile 108"/>
    <x v="130"/>
    <x v="115"/>
    <x v="86"/>
    <x v="5"/>
    <x v="3"/>
    <m/>
    <s v="Shark Spotted Gully"/>
    <n v="102"/>
    <n v="4.5999999999999996"/>
    <n v="4.5999999999999996"/>
  </r>
  <r>
    <x v="10"/>
    <d v="2019-11-16T00:00:00"/>
    <s v="Zone 5 - Mile 108"/>
    <x v="130"/>
    <x v="115"/>
    <x v="86"/>
    <x v="5"/>
    <x v="3"/>
    <m/>
    <s v="Shark Spotted Gully"/>
    <n v="125"/>
    <n v="9.3000000000000007"/>
    <n v="9.3000000000000007"/>
  </r>
  <r>
    <x v="10"/>
    <d v="2019-11-16T00:00:00"/>
    <s v="Zone 5 - Mile 108"/>
    <x v="130"/>
    <x v="115"/>
    <x v="86"/>
    <x v="5"/>
    <x v="3"/>
    <m/>
    <s v="Shark Spotted Gully"/>
    <n v="111"/>
    <n v="6.2"/>
    <n v="6.2"/>
  </r>
  <r>
    <x v="10"/>
    <d v="2019-11-16T00:00:00"/>
    <s v="Zone 5 - Mile 108"/>
    <x v="130"/>
    <x v="115"/>
    <x v="86"/>
    <x v="5"/>
    <x v="3"/>
    <m/>
    <s v="Shark Spotted Gully"/>
    <n v="107"/>
    <n v="5.5"/>
    <n v="5.5"/>
  </r>
  <r>
    <x v="10"/>
    <d v="2019-11-16T00:00:00"/>
    <s v="Zone 5 - Mile 108"/>
    <x v="336"/>
    <x v="87"/>
    <x v="204"/>
    <x v="5"/>
    <x v="3"/>
    <m/>
    <s v="Shark Spotted Gully"/>
    <n v="125"/>
    <n v="9.3000000000000007"/>
    <n v="9.3000000000000007"/>
  </r>
  <r>
    <x v="10"/>
    <d v="2019-11-16T00:00:00"/>
    <s v="Zone 5 - Mile 108"/>
    <x v="336"/>
    <x v="87"/>
    <x v="204"/>
    <x v="5"/>
    <x v="3"/>
    <m/>
    <s v="Shark Spotted Gully"/>
    <n v="155"/>
    <n v="19.5"/>
    <n v="19.5"/>
  </r>
  <r>
    <x v="10"/>
    <d v="2019-11-16T00:00:00"/>
    <s v="Zone 5 - Mile 108"/>
    <x v="336"/>
    <x v="87"/>
    <x v="204"/>
    <x v="5"/>
    <x v="3"/>
    <m/>
    <s v="Shark Spotted Gully"/>
    <n v="154"/>
    <n v="19.100000000000001"/>
    <n v="19.100000000000001"/>
  </r>
  <r>
    <x v="10"/>
    <d v="2019-11-16T00:00:00"/>
    <s v="Zone 5 - Mile 108"/>
    <x v="336"/>
    <x v="87"/>
    <x v="204"/>
    <x v="5"/>
    <x v="3"/>
    <m/>
    <s v="Shark Spotted Gully"/>
    <n v="110"/>
    <n v="6"/>
    <n v="6"/>
  </r>
  <r>
    <x v="10"/>
    <d v="2019-11-16T00:00:00"/>
    <s v="Zone 5 - Mile 108"/>
    <x v="336"/>
    <x v="87"/>
    <x v="204"/>
    <x v="5"/>
    <x v="3"/>
    <m/>
    <s v="Shark Spotted Gully"/>
    <n v="144"/>
    <n v="15.1"/>
    <n v="15.1"/>
  </r>
  <r>
    <x v="10"/>
    <d v="2019-11-16T00:00:00"/>
    <s v="Zone 5 - Mile 108"/>
    <x v="141"/>
    <x v="10"/>
    <x v="78"/>
    <x v="2"/>
    <x v="3"/>
    <m/>
    <s v="Shark Spotted Gully"/>
    <n v="153"/>
    <n v="18.600000000000001"/>
    <n v="18.600000000000001"/>
  </r>
  <r>
    <x v="10"/>
    <d v="2019-11-16T00:00:00"/>
    <s v="Zone 5 - Mile 108"/>
    <x v="141"/>
    <x v="10"/>
    <x v="78"/>
    <x v="2"/>
    <x v="3"/>
    <m/>
    <s v="Catfish - Sea Black"/>
    <n v="42"/>
    <n v="1.1000000000000001"/>
    <n v="1.1000000000000001"/>
  </r>
  <r>
    <x v="10"/>
    <d v="2019-11-16T00:00:00"/>
    <s v="Zone 5 - Mile 108"/>
    <x v="142"/>
    <x v="5"/>
    <x v="51"/>
    <x v="1"/>
    <x v="3"/>
    <m/>
    <s v="Shark Spotted Gully"/>
    <n v="129"/>
    <n v="10.4"/>
    <n v="10.4"/>
  </r>
  <r>
    <x v="10"/>
    <d v="2019-11-16T00:00:00"/>
    <s v="Zone 5 - Mile 108"/>
    <x v="142"/>
    <x v="5"/>
    <x v="51"/>
    <x v="1"/>
    <x v="3"/>
    <m/>
    <s v="Shark Spotted Gully"/>
    <n v="156"/>
    <n v="19.899999999999999"/>
    <n v="19.899999999999999"/>
  </r>
  <r>
    <x v="10"/>
    <d v="2019-11-16T00:00:00"/>
    <s v="Zone 5 - Mile 108"/>
    <x v="142"/>
    <x v="5"/>
    <x v="51"/>
    <x v="1"/>
    <x v="3"/>
    <m/>
    <s v="Shark Hound Smooth"/>
    <n v="110"/>
    <n v="5.2"/>
    <n v="5.2"/>
  </r>
  <r>
    <x v="10"/>
    <d v="2019-11-16T00:00:00"/>
    <s v="Zone 5 - Mile 108"/>
    <x v="395"/>
    <x v="58"/>
    <x v="231"/>
    <x v="2"/>
    <x v="22"/>
    <m/>
    <s v="Guitarfish - Lesser"/>
    <n v="71"/>
    <n v="1.3"/>
    <n v="1.3"/>
  </r>
  <r>
    <x v="10"/>
    <d v="2019-11-16T00:00:00"/>
    <s v="Zone 5 - Mile 108"/>
    <x v="395"/>
    <x v="58"/>
    <x v="231"/>
    <x v="2"/>
    <x v="22"/>
    <m/>
    <s v="Shark Spotted Gully"/>
    <n v="141"/>
    <n v="14.1"/>
    <n v="14.1"/>
  </r>
  <r>
    <x v="10"/>
    <d v="2019-11-16T00:00:00"/>
    <s v="Zone 5 - Mile 108"/>
    <x v="117"/>
    <x v="105"/>
    <x v="67"/>
    <x v="1"/>
    <x v="6"/>
    <m/>
    <s v="Shark Spotted Gully"/>
    <n v="150"/>
    <n v="17.399999999999999"/>
    <n v="17.399999999999999"/>
  </r>
  <r>
    <x v="10"/>
    <d v="2019-11-16T00:00:00"/>
    <s v="Zone 5 - Mile 108"/>
    <x v="117"/>
    <x v="105"/>
    <x v="67"/>
    <x v="1"/>
    <x v="6"/>
    <m/>
    <s v="Shark Spotted Gully"/>
    <n v="141"/>
    <n v="14.1"/>
    <n v="14.1"/>
  </r>
  <r>
    <x v="10"/>
    <d v="2019-11-16T00:00:00"/>
    <s v="Zone 5 - Mile 108"/>
    <x v="137"/>
    <x v="122"/>
    <x v="92"/>
    <x v="2"/>
    <x v="3"/>
    <m/>
    <s v="Shark Spotted Gully"/>
    <n v="148"/>
    <n v="16.600000000000001"/>
    <n v="16.600000000000001"/>
  </r>
  <r>
    <x v="10"/>
    <d v="2019-11-16T00:00:00"/>
    <s v="Zone 5 - Mile 108"/>
    <x v="137"/>
    <x v="122"/>
    <x v="92"/>
    <x v="2"/>
    <x v="3"/>
    <m/>
    <s v="Elephantfish"/>
    <n v="85"/>
    <n v="4.9000000000000004"/>
    <n v="4.9000000000000004"/>
  </r>
  <r>
    <x v="10"/>
    <d v="2019-11-16T00:00:00"/>
    <s v="Zone 5 - Mile 108"/>
    <x v="137"/>
    <x v="122"/>
    <x v="92"/>
    <x v="2"/>
    <x v="3"/>
    <m/>
    <s v="Elephantfish"/>
    <n v="78"/>
    <n v="3.8"/>
    <n v="3.8"/>
  </r>
  <r>
    <x v="10"/>
    <d v="2019-11-16T00:00:00"/>
    <s v="Zone 5 - Mile 108"/>
    <x v="138"/>
    <x v="123"/>
    <x v="92"/>
    <x v="3"/>
    <x v="3"/>
    <m/>
    <s v="Elephantfish"/>
    <n v="79"/>
    <n v="3.9"/>
    <n v="3.9"/>
  </r>
  <r>
    <x v="10"/>
    <d v="2019-11-16T00:00:00"/>
    <s v="Zone 5 - Mile 108"/>
    <x v="321"/>
    <x v="73"/>
    <x v="84"/>
    <x v="5"/>
    <x v="3"/>
    <m/>
    <s v="Shark Spotted Gully"/>
    <n v="111"/>
    <n v="6.2"/>
    <n v="6.2"/>
  </r>
  <r>
    <x v="10"/>
    <d v="2019-11-16T00:00:00"/>
    <s v="Zone 5 - Mile 108"/>
    <x v="321"/>
    <x v="73"/>
    <x v="84"/>
    <x v="5"/>
    <x v="3"/>
    <m/>
    <s v="Shark Spotted Gully"/>
    <n v="102"/>
    <n v="4.5999999999999996"/>
    <n v="4.5999999999999996"/>
  </r>
  <r>
    <x v="10"/>
    <d v="2019-11-16T00:00:00"/>
    <s v="Zone 5 - Mile 108"/>
    <x v="321"/>
    <x v="73"/>
    <x v="84"/>
    <x v="5"/>
    <x v="3"/>
    <m/>
    <s v="Shark Spotted Gully"/>
    <n v="77"/>
    <n v="1.8"/>
    <n v="1.8"/>
  </r>
  <r>
    <x v="10"/>
    <d v="2019-11-16T00:00:00"/>
    <s v="Zone 5 - Mile 108"/>
    <x v="127"/>
    <x v="112"/>
    <x v="84"/>
    <x v="0"/>
    <x v="3"/>
    <m/>
    <s v="Shark Spotted Gully"/>
    <n v="138"/>
    <n v="13.1"/>
    <n v="13.1"/>
  </r>
  <r>
    <x v="10"/>
    <d v="2019-11-16T00:00:00"/>
    <s v="Zone 5 - Mile 108"/>
    <x v="127"/>
    <x v="112"/>
    <x v="84"/>
    <x v="0"/>
    <x v="3"/>
    <m/>
    <s v="Shark Spotted Gully"/>
    <n v="102"/>
    <n v="4.5999999999999996"/>
    <n v="4.5999999999999996"/>
  </r>
  <r>
    <x v="10"/>
    <d v="2019-11-16T00:00:00"/>
    <s v="Zone 5 - Mile 108"/>
    <x v="127"/>
    <x v="112"/>
    <x v="84"/>
    <x v="0"/>
    <x v="3"/>
    <m/>
    <s v="Shark Hound Smooth"/>
    <n v="72"/>
    <n v="1.2"/>
    <n v="1.2"/>
  </r>
  <r>
    <x v="10"/>
    <d v="2019-11-16T00:00:00"/>
    <s v="Zone 5 - Mile 108"/>
    <x v="127"/>
    <x v="112"/>
    <x v="84"/>
    <x v="0"/>
    <x v="3"/>
    <m/>
    <s v="Shark Spotted Gully"/>
    <n v="149"/>
    <n v="17"/>
    <n v="17"/>
  </r>
  <r>
    <x v="10"/>
    <d v="2019-11-16T00:00:00"/>
    <s v="Zone 5 - Mile 108"/>
    <x v="129"/>
    <x v="114"/>
    <x v="85"/>
    <x v="5"/>
    <x v="3"/>
    <m/>
    <s v="Shark Spotted Gully"/>
    <n v="147"/>
    <n v="16.2"/>
    <n v="16.2"/>
  </r>
  <r>
    <x v="10"/>
    <d v="2019-11-16T00:00:00"/>
    <s v="Zone 5 - Mile 108"/>
    <x v="129"/>
    <x v="114"/>
    <x v="85"/>
    <x v="5"/>
    <x v="3"/>
    <m/>
    <s v="Shark Spotted Gully"/>
    <n v="127"/>
    <n v="9.8000000000000007"/>
    <n v="9.8000000000000007"/>
  </r>
  <r>
    <x v="10"/>
    <d v="2019-11-16T00:00:00"/>
    <s v="Zone 5 - Mile 108"/>
    <x v="129"/>
    <x v="114"/>
    <x v="85"/>
    <x v="5"/>
    <x v="3"/>
    <m/>
    <s v="Shark Spotted Gully"/>
    <n v="149"/>
    <n v="17"/>
    <n v="17"/>
  </r>
  <r>
    <x v="10"/>
    <d v="2019-11-16T00:00:00"/>
    <s v="Zone 5 - Mile 108"/>
    <x v="443"/>
    <x v="9"/>
    <x v="252"/>
    <x v="1"/>
    <x v="26"/>
    <m/>
    <m/>
    <m/>
    <s v=""/>
    <s v=""/>
  </r>
  <r>
    <x v="10"/>
    <d v="2019-11-16T00:00:00"/>
    <s v="Zone 5 - Mile 108"/>
    <x v="102"/>
    <x v="91"/>
    <x v="69"/>
    <x v="1"/>
    <x v="6"/>
    <m/>
    <s v="Shark Hound Smooth"/>
    <n v="91"/>
    <n v="2.7"/>
    <n v="2.7"/>
  </r>
  <r>
    <x v="10"/>
    <d v="2019-11-16T00:00:00"/>
    <s v="Zone 5 - Mile 108"/>
    <x v="102"/>
    <x v="91"/>
    <x v="69"/>
    <x v="1"/>
    <x v="6"/>
    <m/>
    <s v="Shark Spotted Gully"/>
    <n v="113"/>
    <n v="6.6"/>
    <n v="6.6"/>
  </r>
  <r>
    <x v="10"/>
    <d v="2019-11-16T00:00:00"/>
    <s v="Zone 5 - Mile 108"/>
    <x v="102"/>
    <x v="91"/>
    <x v="69"/>
    <x v="1"/>
    <x v="6"/>
    <m/>
    <s v="Elephantfish"/>
    <n v="81"/>
    <n v="4.2"/>
    <n v="4.2"/>
  </r>
  <r>
    <x v="10"/>
    <d v="2019-11-16T00:00:00"/>
    <s v="Zone 5 - Mile 108"/>
    <x v="41"/>
    <x v="38"/>
    <x v="28"/>
    <x v="5"/>
    <x v="3"/>
    <m/>
    <s v="Shark Spotted Gully"/>
    <n v="157"/>
    <n v="20.399999999999999"/>
    <n v="20.399999999999999"/>
  </r>
  <r>
    <x v="10"/>
    <d v="2019-11-16T00:00:00"/>
    <s v="Zone 5 - Mile 108"/>
    <x v="41"/>
    <x v="38"/>
    <x v="28"/>
    <x v="5"/>
    <x v="3"/>
    <m/>
    <s v="Shark Spotted Gully"/>
    <n v="132"/>
    <n v="11.2"/>
    <n v="11.2"/>
  </r>
  <r>
    <x v="10"/>
    <d v="2019-11-16T00:00:00"/>
    <s v="Zone 5 - Mile 108"/>
    <x v="41"/>
    <x v="38"/>
    <x v="28"/>
    <x v="5"/>
    <x v="3"/>
    <m/>
    <s v="Shark Spotted Gully"/>
    <n v="123"/>
    <n v="8.8000000000000007"/>
    <n v="8.8000000000000007"/>
  </r>
  <r>
    <x v="10"/>
    <d v="2019-11-16T00:00:00"/>
    <s v="Zone 5 - Mile 108"/>
    <x v="41"/>
    <x v="38"/>
    <x v="28"/>
    <x v="5"/>
    <x v="3"/>
    <m/>
    <s v="Shark Spotted Gully"/>
    <n v="110"/>
    <n v="6"/>
    <n v="6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43"/>
    <n v="14.8"/>
    <n v="14.8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56"/>
    <n v="19.899999999999999"/>
    <n v="19.899999999999999"/>
  </r>
  <r>
    <x v="10"/>
    <d v="2019-11-16T00:00:00"/>
    <s v="Zone 5 - Mile 108"/>
    <x v="41"/>
    <x v="38"/>
    <x v="28"/>
    <x v="5"/>
    <x v="3"/>
    <m/>
    <s v="Shark Spotted Gully"/>
    <n v="152"/>
    <n v="18.2"/>
    <n v="18.2"/>
  </r>
  <r>
    <x v="10"/>
    <d v="2019-11-16T00:00:00"/>
    <s v="Zone 5 - Mile 108"/>
    <x v="41"/>
    <x v="38"/>
    <x v="28"/>
    <x v="5"/>
    <x v="3"/>
    <m/>
    <s v="Shark Spotted Gully"/>
    <n v="150"/>
    <n v="17.399999999999999"/>
    <n v="17.399999999999999"/>
  </r>
  <r>
    <x v="10"/>
    <d v="2019-11-16T00:00:00"/>
    <s v="Zone 5 - Mile 108"/>
    <x v="42"/>
    <x v="39"/>
    <x v="29"/>
    <x v="1"/>
    <x v="2"/>
    <m/>
    <s v="Shark Spotted Gully"/>
    <n v="143"/>
    <n v="14.8"/>
    <n v="14.8"/>
  </r>
  <r>
    <x v="10"/>
    <d v="2019-11-16T00:00:00"/>
    <s v="Zone 5 - Mile 108"/>
    <x v="42"/>
    <x v="39"/>
    <x v="29"/>
    <x v="1"/>
    <x v="2"/>
    <m/>
    <s v="Shark Spotted Gully"/>
    <n v="155"/>
    <n v="19.5"/>
    <n v="19.5"/>
  </r>
  <r>
    <x v="10"/>
    <d v="2019-11-16T00:00:00"/>
    <s v="Zone 5 - Mile 108"/>
    <x v="42"/>
    <x v="39"/>
    <x v="29"/>
    <x v="1"/>
    <x v="2"/>
    <m/>
    <s v="Shark Spotted Gully"/>
    <n v="154"/>
    <n v="19.100000000000001"/>
    <n v="19.100000000000001"/>
  </r>
  <r>
    <x v="10"/>
    <d v="2019-11-16T00:00:00"/>
    <s v="Zone 5 - Mile 108"/>
    <x v="340"/>
    <x v="255"/>
    <x v="207"/>
    <x v="1"/>
    <x v="2"/>
    <m/>
    <s v="Shark Hound Smooth"/>
    <n v="85"/>
    <n v="2.1"/>
    <n v="2.1"/>
  </r>
  <r>
    <x v="10"/>
    <d v="2019-11-16T00:00:00"/>
    <s v="Zone 5 - Mile 108"/>
    <x v="340"/>
    <x v="255"/>
    <x v="207"/>
    <x v="1"/>
    <x v="2"/>
    <m/>
    <s v="Shark Hound Smooth"/>
    <n v="117"/>
    <n v="6.4"/>
    <n v="6.4"/>
  </r>
  <r>
    <x v="10"/>
    <d v="2019-11-16T00:00:00"/>
    <s v="Zone 5 - Mile 108"/>
    <x v="340"/>
    <x v="255"/>
    <x v="207"/>
    <x v="1"/>
    <x v="2"/>
    <m/>
    <s v="Shark Spotted Gully"/>
    <n v="145"/>
    <n v="15.5"/>
    <n v="15.5"/>
  </r>
  <r>
    <x v="10"/>
    <d v="2019-11-16T00:00:00"/>
    <s v="Zone 5 - Mile 108"/>
    <x v="340"/>
    <x v="255"/>
    <x v="207"/>
    <x v="1"/>
    <x v="2"/>
    <m/>
    <s v="Shark Hound Smooth"/>
    <n v="74"/>
    <n v="1.3"/>
    <n v="1.3"/>
  </r>
  <r>
    <x v="10"/>
    <d v="2019-11-16T00:00:00"/>
    <s v="Zone 5 - Mile 108"/>
    <x v="340"/>
    <x v="255"/>
    <x v="207"/>
    <x v="1"/>
    <x v="2"/>
    <m/>
    <s v="Shark Hound Smooth"/>
    <n v="75"/>
    <n v="1.3"/>
    <n v="1.3"/>
  </r>
  <r>
    <x v="10"/>
    <d v="2019-11-16T00:00:00"/>
    <s v="Zone 5 - Mile 108"/>
    <x v="340"/>
    <x v="255"/>
    <x v="207"/>
    <x v="1"/>
    <x v="2"/>
    <m/>
    <s v="Shark Spotted Gully"/>
    <n v="138"/>
    <n v="13.1"/>
    <n v="13.1"/>
  </r>
  <r>
    <x v="10"/>
    <d v="2019-11-16T00:00:00"/>
    <s v="Zone 5 - Mile 108"/>
    <x v="340"/>
    <x v="255"/>
    <x v="207"/>
    <x v="1"/>
    <x v="2"/>
    <m/>
    <s v="Shark Hound Smooth"/>
    <n v="79"/>
    <n v="1.6"/>
    <n v="1.6"/>
  </r>
  <r>
    <x v="10"/>
    <d v="2019-11-16T00:00:00"/>
    <s v="Zone 5 - Mile 108"/>
    <x v="340"/>
    <x v="255"/>
    <x v="207"/>
    <x v="1"/>
    <x v="2"/>
    <s v="Kob"/>
    <m/>
    <n v="68"/>
    <n v="3.3"/>
    <n v="3.3"/>
  </r>
  <r>
    <x v="10"/>
    <d v="2019-11-16T00:00:00"/>
    <s v="Zone 5 - Mile 108"/>
    <x v="50"/>
    <x v="46"/>
    <x v="35"/>
    <x v="1"/>
    <x v="2"/>
    <m/>
    <s v="Shark Spotted Gully"/>
    <n v="95"/>
    <n v="3.6"/>
    <n v="3.6"/>
  </r>
  <r>
    <x v="10"/>
    <d v="2019-11-16T00:00:00"/>
    <s v="Zone 5 - Mile 108"/>
    <x v="50"/>
    <x v="46"/>
    <x v="35"/>
    <x v="1"/>
    <x v="2"/>
    <m/>
    <s v="Shark Spotted Gully"/>
    <n v="83"/>
    <n v="2.2999999999999998"/>
    <n v="2.2999999999999998"/>
  </r>
  <r>
    <x v="10"/>
    <d v="2019-11-16T00:00:00"/>
    <s v="Zone 5 - Mile 108"/>
    <x v="50"/>
    <x v="46"/>
    <x v="35"/>
    <x v="1"/>
    <x v="2"/>
    <m/>
    <s v="Shark Spotted Gully"/>
    <n v="119"/>
    <n v="7.9"/>
    <n v="7.9"/>
  </r>
  <r>
    <x v="10"/>
    <d v="2019-11-16T00:00:00"/>
    <s v="Zone 5 - Mile 108"/>
    <x v="50"/>
    <x v="46"/>
    <x v="35"/>
    <x v="1"/>
    <x v="2"/>
    <s v="Kob"/>
    <m/>
    <n v="66"/>
    <n v="3"/>
    <n v="3"/>
  </r>
  <r>
    <x v="10"/>
    <d v="2019-11-16T00:00:00"/>
    <s v="Zone 5 - Mile 108"/>
    <x v="40"/>
    <x v="37"/>
    <x v="27"/>
    <x v="1"/>
    <x v="2"/>
    <m/>
    <s v="Shark Hound Smooth"/>
    <n v="103"/>
    <n v="4.0999999999999996"/>
    <n v="4.0999999999999996"/>
  </r>
  <r>
    <x v="10"/>
    <d v="2019-11-16T00:00:00"/>
    <s v="Zone 5 - Mile 108"/>
    <x v="40"/>
    <x v="37"/>
    <x v="27"/>
    <x v="1"/>
    <x v="2"/>
    <m/>
    <s v="Elephantfish"/>
    <n v="76"/>
    <n v="3.5"/>
    <n v="3.5"/>
  </r>
  <r>
    <x v="10"/>
    <d v="2019-11-16T00:00:00"/>
    <s v="Zone 5 - Mile 108"/>
    <x v="40"/>
    <x v="37"/>
    <x v="27"/>
    <x v="1"/>
    <x v="2"/>
    <m/>
    <s v="Shark Soupfin"/>
    <n v="60"/>
    <n v="3.2"/>
    <n v="3.2"/>
  </r>
  <r>
    <x v="10"/>
    <d v="2019-11-16T00:00:00"/>
    <s v="Zone 5 - Mile 108"/>
    <x v="40"/>
    <x v="37"/>
    <x v="27"/>
    <x v="1"/>
    <x v="2"/>
    <m/>
    <s v="Shark Spotted Gully"/>
    <n v="137"/>
    <n v="12.8"/>
    <n v="12.8"/>
  </r>
  <r>
    <x v="10"/>
    <d v="2019-11-16T00:00:00"/>
    <s v="Zone 5 - Mile 108"/>
    <x v="40"/>
    <x v="37"/>
    <x v="27"/>
    <x v="1"/>
    <x v="2"/>
    <m/>
    <s v="Elephantfish"/>
    <n v="87"/>
    <n v="5.2"/>
    <n v="5.2"/>
  </r>
  <r>
    <x v="10"/>
    <d v="2019-11-16T00:00:00"/>
    <s v="Zone 5 - Mile 108"/>
    <x v="49"/>
    <x v="45"/>
    <x v="36"/>
    <x v="1"/>
    <x v="2"/>
    <m/>
    <s v="Shark Spotted Gully"/>
    <n v="151"/>
    <n v="17.8"/>
    <n v="17.8"/>
  </r>
  <r>
    <x v="10"/>
    <d v="2019-11-16T00:00:00"/>
    <s v="Zone 5 - Mile 108"/>
    <x v="49"/>
    <x v="45"/>
    <x v="36"/>
    <x v="1"/>
    <x v="2"/>
    <m/>
    <s v="Shark Spotted Gully"/>
    <n v="118"/>
    <n v="7.6"/>
    <n v="7.6"/>
  </r>
  <r>
    <x v="10"/>
    <d v="2019-11-16T00:00:00"/>
    <s v="Zone 5 - Mile 108"/>
    <x v="49"/>
    <x v="45"/>
    <x v="36"/>
    <x v="1"/>
    <x v="2"/>
    <m/>
    <s v="Shark Spotted Gully"/>
    <n v="114"/>
    <n v="6.8"/>
    <n v="6.8"/>
  </r>
  <r>
    <x v="10"/>
    <d v="2019-11-16T00:00:00"/>
    <s v="Zone 5 - Mile 108"/>
    <x v="49"/>
    <x v="45"/>
    <x v="36"/>
    <x v="1"/>
    <x v="2"/>
    <m/>
    <s v="Shark Spotted Gully"/>
    <n v="138"/>
    <n v="13.1"/>
    <n v="13.1"/>
  </r>
  <r>
    <x v="10"/>
    <d v="2019-11-16T00:00:00"/>
    <s v="Zone 5 - Mile 108"/>
    <x v="49"/>
    <x v="45"/>
    <x v="36"/>
    <x v="1"/>
    <x v="2"/>
    <m/>
    <s v="Shark Spotted Gully"/>
    <n v="77"/>
    <n v="1.8"/>
    <n v="1.8"/>
  </r>
  <r>
    <x v="10"/>
    <d v="2019-11-16T00:00:00"/>
    <s v="Zone 5 - Mile 108"/>
    <x v="49"/>
    <x v="45"/>
    <x v="36"/>
    <x v="1"/>
    <x v="2"/>
    <m/>
    <s v="Shark Spotted Gully"/>
    <n v="90"/>
    <n v="3"/>
    <n v="3"/>
  </r>
  <r>
    <x v="10"/>
    <d v="2019-11-16T00:00:00"/>
    <s v="Zone 5 - Mile 108"/>
    <x v="49"/>
    <x v="45"/>
    <x v="36"/>
    <x v="1"/>
    <x v="2"/>
    <m/>
    <s v="Shark Spotted Gully"/>
    <n v="106"/>
    <n v="5.3"/>
    <n v="5.3"/>
  </r>
  <r>
    <x v="10"/>
    <d v="2019-11-16T00:00:00"/>
    <s v="Zone 5 - Mile 108"/>
    <x v="49"/>
    <x v="45"/>
    <x v="36"/>
    <x v="1"/>
    <x v="2"/>
    <s v="Kob"/>
    <m/>
    <n v="56"/>
    <n v="1.8"/>
    <n v="1.8"/>
  </r>
  <r>
    <x v="10"/>
    <d v="2019-11-16T00:00:00"/>
    <s v="Zone 5 - Mile 108"/>
    <x v="36"/>
    <x v="33"/>
    <x v="23"/>
    <x v="1"/>
    <x v="2"/>
    <m/>
    <s v="Shark Hound Smooth"/>
    <n v="77"/>
    <n v="1.5"/>
    <n v="1.5"/>
  </r>
  <r>
    <x v="10"/>
    <d v="2019-11-16T00:00:00"/>
    <s v="Zone 5 - Mile 108"/>
    <x v="36"/>
    <x v="33"/>
    <x v="23"/>
    <x v="1"/>
    <x v="2"/>
    <m/>
    <s v="Shark Hound Smooth"/>
    <n v="98"/>
    <n v="3.4"/>
    <n v="3.4"/>
  </r>
  <r>
    <x v="10"/>
    <d v="2019-11-16T00:00:00"/>
    <s v="Zone 5 - Mile 108"/>
    <x v="36"/>
    <x v="33"/>
    <x v="23"/>
    <x v="1"/>
    <x v="2"/>
    <m/>
    <s v="Shark Spotted Gully"/>
    <n v="94"/>
    <n v="3.5"/>
    <n v="3.5"/>
  </r>
  <r>
    <x v="10"/>
    <d v="2019-11-16T00:00:00"/>
    <s v="Zone 5 - Mile 108"/>
    <x v="36"/>
    <x v="33"/>
    <x v="23"/>
    <x v="1"/>
    <x v="2"/>
    <m/>
    <s v="Shark Spotted Gully"/>
    <n v="112"/>
    <n v="6.4"/>
    <n v="6.4"/>
  </r>
  <r>
    <x v="10"/>
    <d v="2019-11-16T00:00:00"/>
    <s v="Zone 5 - Mile 108"/>
    <x v="36"/>
    <x v="33"/>
    <x v="23"/>
    <x v="1"/>
    <x v="2"/>
    <m/>
    <s v="Shark Cow / Sevengill"/>
    <n v="122"/>
    <n v="23"/>
    <n v="23"/>
  </r>
  <r>
    <x v="10"/>
    <d v="2019-11-16T00:00:00"/>
    <s v="Zone 5 - Mile 108"/>
    <x v="36"/>
    <x v="33"/>
    <x v="23"/>
    <x v="1"/>
    <x v="2"/>
    <m/>
    <s v="Shark Spotted Gully"/>
    <n v="70"/>
    <n v="1.3"/>
    <n v="1.3"/>
  </r>
  <r>
    <x v="10"/>
    <d v="2019-11-16T00:00:00"/>
    <s v="Zone 5 - Mile 108"/>
    <x v="36"/>
    <x v="33"/>
    <x v="23"/>
    <x v="1"/>
    <x v="2"/>
    <m/>
    <s v="Shark Spotted Gully"/>
    <n v="151"/>
    <n v="17.8"/>
    <n v="17.8"/>
  </r>
  <r>
    <x v="10"/>
    <d v="2019-11-16T00:00:00"/>
    <s v="Zone 5 - Mile 108"/>
    <x v="36"/>
    <x v="33"/>
    <x v="23"/>
    <x v="1"/>
    <x v="2"/>
    <s v="Kob"/>
    <m/>
    <n v="58"/>
    <n v="2"/>
    <n v="2"/>
  </r>
  <r>
    <x v="10"/>
    <d v="2019-11-16T00:00:00"/>
    <s v="Zone 5 - Mile 108"/>
    <x v="36"/>
    <x v="33"/>
    <x v="23"/>
    <x v="1"/>
    <x v="2"/>
    <m/>
    <s v="Shark Hound Smooth"/>
    <n v="80"/>
    <n v="1.7"/>
    <n v="1.7"/>
  </r>
  <r>
    <x v="10"/>
    <d v="2019-11-16T00:00:00"/>
    <s v="Zone 5 - Mile 108"/>
    <x v="38"/>
    <x v="35"/>
    <x v="25"/>
    <x v="1"/>
    <x v="2"/>
    <m/>
    <s v="Shark Hound Smooth"/>
    <n v="76"/>
    <n v="1.4"/>
    <n v="1.4"/>
  </r>
  <r>
    <x v="10"/>
    <d v="2019-11-16T00:00:00"/>
    <s v="Zone 5 - Mile 108"/>
    <x v="38"/>
    <x v="35"/>
    <x v="25"/>
    <x v="1"/>
    <x v="2"/>
    <m/>
    <s v="Shark Spotted Gully"/>
    <n v="158"/>
    <n v="20.8"/>
    <n v="20.8"/>
  </r>
  <r>
    <x v="10"/>
    <d v="2019-11-16T00:00:00"/>
    <s v="Zone 5 - Mile 108"/>
    <x v="375"/>
    <x v="275"/>
    <x v="209"/>
    <x v="4"/>
    <x v="21"/>
    <m/>
    <s v="Elephantfish"/>
    <n v="71"/>
    <n v="2.9"/>
    <n v="2.9"/>
  </r>
  <r>
    <x v="10"/>
    <d v="2019-11-16T00:00:00"/>
    <s v="Zone 5 - Mile 108"/>
    <x v="344"/>
    <x v="257"/>
    <x v="208"/>
    <x v="1"/>
    <x v="2"/>
    <m/>
    <s v="Shark Spotted Gully"/>
    <n v="88"/>
    <n v="2.8"/>
    <n v="2.8"/>
  </r>
  <r>
    <x v="10"/>
    <d v="2019-11-16T00:00:00"/>
    <s v="Zone 5 - Mile 108"/>
    <x v="344"/>
    <x v="257"/>
    <x v="208"/>
    <x v="1"/>
    <x v="2"/>
    <m/>
    <s v="Shark Hound Smooth"/>
    <n v="78"/>
    <n v="1.5"/>
    <n v="1.5"/>
  </r>
  <r>
    <x v="10"/>
    <d v="2019-11-16T00:00:00"/>
    <s v="Zone 5 - Mile 108"/>
    <x v="344"/>
    <x v="257"/>
    <x v="208"/>
    <x v="1"/>
    <x v="2"/>
    <m/>
    <s v="Shark Spotted Gully"/>
    <n v="143"/>
    <n v="14.8"/>
    <n v="14.8"/>
  </r>
  <r>
    <x v="10"/>
    <d v="2019-11-16T00:00:00"/>
    <s v="Zone 5 - Mile 108"/>
    <x v="344"/>
    <x v="257"/>
    <x v="208"/>
    <x v="1"/>
    <x v="2"/>
    <m/>
    <s v="Shark Hound Smooth"/>
    <n v="105"/>
    <n v="4.4000000000000004"/>
    <n v="4.4000000000000004"/>
  </r>
  <r>
    <x v="10"/>
    <d v="2019-11-16T00:00:00"/>
    <s v="Zone 5 - Mile 108"/>
    <x v="45"/>
    <x v="41"/>
    <x v="32"/>
    <x v="1"/>
    <x v="2"/>
    <m/>
    <s v="Shark Hound Smooth"/>
    <n v="118"/>
    <n v="6.6"/>
    <n v="6.6"/>
  </r>
  <r>
    <x v="10"/>
    <d v="2019-11-16T00:00:00"/>
    <s v="Zone 5 - Mile 108"/>
    <x v="45"/>
    <x v="41"/>
    <x v="32"/>
    <x v="1"/>
    <x v="2"/>
    <m/>
    <s v="Shark Spotted Gully"/>
    <n v="118"/>
    <n v="7.6"/>
    <n v="7.6"/>
  </r>
  <r>
    <x v="10"/>
    <d v="2019-11-16T00:00:00"/>
    <s v="Zone 5 - Mile 108"/>
    <x v="45"/>
    <x v="41"/>
    <x v="32"/>
    <x v="1"/>
    <x v="2"/>
    <m/>
    <s v="Shark Spotted Gully"/>
    <n v="146"/>
    <n v="15.9"/>
    <n v="15.9"/>
  </r>
  <r>
    <x v="10"/>
    <d v="2019-11-16T00:00:00"/>
    <s v="Zone 5 - Mile 108"/>
    <x v="345"/>
    <x v="258"/>
    <x v="209"/>
    <x v="2"/>
    <x v="2"/>
    <m/>
    <m/>
    <m/>
    <s v=""/>
    <s v=""/>
  </r>
  <r>
    <x v="10"/>
    <d v="2019-11-16T00:00:00"/>
    <s v="Zone 5 - Mile 108"/>
    <x v="455"/>
    <x v="87"/>
    <x v="259"/>
    <x v="1"/>
    <x v="2"/>
    <m/>
    <m/>
    <m/>
    <s v=""/>
    <s v=""/>
  </r>
  <r>
    <x v="11"/>
    <m/>
    <m/>
    <x v="456"/>
    <x v="320"/>
    <x v="260"/>
    <x v="11"/>
    <x v="2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9EEEE5-16AD-4D62-AAAC-806B922AB0C7}" name="PivotTable3" cacheId="20" applyNumberFormats="0" applyBorderFormats="0" applyFontFormats="0" applyPatternFormats="0" applyAlignmentFormats="0" applyWidthHeightFormats="1" dataCaption="Values" updatedVersion="7" minRefreshableVersion="3" showDrill="0" useAutoFormatting="1" rowGrandTotals="0" itemPrintTitles="1" createdVersion="6" indent="0" compact="0" compactData="0" multipleFieldFilters="0">
  <location ref="B6:I237" firstHeaderRow="0" firstDataRow="1" firstDataCol="4" rowPageCount="2" colPageCount="1"/>
  <pivotFields count="13">
    <pivotField axis="axisPage" compact="0" outline="0" multipleItemSelectionAllowed="1" showAll="0" defaultSubtotal="0">
      <items count="12">
        <item h="1" x="11"/>
        <item h="1" x="5"/>
        <item h="1" x="4"/>
        <item h="1" x="0"/>
        <item h="1" x="1"/>
        <item h="1" x="2"/>
        <item x="3"/>
        <item h="1" x="6"/>
        <item h="1" x="7"/>
        <item h="1" x="8"/>
        <item h="1" x="9"/>
        <item h="1"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57">
        <item x="260"/>
        <item x="116"/>
        <item x="108"/>
        <item x="104"/>
        <item x="36"/>
        <item x="217"/>
        <item x="9"/>
        <item x="215"/>
        <item x="257"/>
        <item x="307"/>
        <item x="148"/>
        <item x="98"/>
        <item x="14"/>
        <item x="146"/>
        <item x="206"/>
        <item x="41"/>
        <item x="232"/>
        <item x="282"/>
        <item x="157"/>
        <item x="328"/>
        <item x="374"/>
        <item x="308"/>
        <item x="35"/>
        <item x="82"/>
        <item x="221"/>
        <item x="263"/>
        <item x="40"/>
        <item x="163"/>
        <item x="306"/>
        <item x="112"/>
        <item x="195"/>
        <item x="259"/>
        <item x="303"/>
        <item x="178"/>
        <item x="174"/>
        <item x="86"/>
        <item x="258"/>
        <item x="68"/>
        <item x="202"/>
        <item x="79"/>
        <item x="155"/>
        <item x="239"/>
        <item x="182"/>
        <item x="32"/>
        <item x="369"/>
        <item x="298"/>
        <item x="129"/>
        <item x="229"/>
        <item x="240"/>
        <item x="31"/>
        <item x="38"/>
        <item x="37"/>
        <item x="281"/>
        <item x="156"/>
        <item x="78"/>
        <item x="198"/>
        <item x="370"/>
        <item x="338"/>
        <item x="261"/>
        <item x="20"/>
        <item x="124"/>
        <item x="29"/>
        <item x="249"/>
        <item x="208"/>
        <item x="211"/>
        <item x="94"/>
        <item x="184"/>
        <item x="304"/>
        <item x="100"/>
        <item x="23"/>
        <item x="162"/>
        <item x="189"/>
        <item x="279"/>
        <item x="252"/>
        <item x="372"/>
        <item x="13"/>
        <item x="190"/>
        <item x="276"/>
        <item x="204"/>
        <item x="4"/>
        <item x="72"/>
        <item x="103"/>
        <item x="246"/>
        <item x="77"/>
        <item x="113"/>
        <item x="33"/>
        <item x="363"/>
        <item x="309"/>
        <item x="343"/>
        <item x="231"/>
        <item x="34"/>
        <item x="60"/>
        <item x="183"/>
        <item x="147"/>
        <item x="340"/>
        <item x="336"/>
        <item x="46"/>
        <item x="167"/>
        <item x="264"/>
        <item x="230"/>
        <item x="12"/>
        <item x="39"/>
        <item x="273"/>
        <item x="271"/>
        <item x="154"/>
        <item x="179"/>
        <item x="192"/>
        <item x="63"/>
        <item x="352"/>
        <item x="292"/>
        <item x="172"/>
        <item x="234"/>
        <item x="153"/>
        <item x="379"/>
        <item x="337"/>
        <item x="47"/>
        <item x="89"/>
        <item x="165"/>
        <item x="164"/>
        <item x="364"/>
        <item x="130"/>
        <item x="3"/>
        <item x="355"/>
        <item x="126"/>
        <item x="28"/>
        <item x="166"/>
        <item x="237"/>
        <item x="456"/>
        <item x="15"/>
        <item x="299"/>
        <item x="236"/>
        <item x="49"/>
        <item x="22"/>
        <item x="84"/>
        <item x="105"/>
        <item x="169"/>
        <item x="122"/>
        <item x="359"/>
        <item x="87"/>
        <item x="327"/>
        <item x="70"/>
        <item x="67"/>
        <item x="109"/>
        <item x="224"/>
        <item x="220"/>
        <item x="137"/>
        <item x="92"/>
        <item x="180"/>
        <item x="27"/>
        <item x="367"/>
        <item x="106"/>
        <item x="362"/>
        <item x="115"/>
        <item x="111"/>
        <item x="311"/>
        <item x="255"/>
        <item x="81"/>
        <item x="10"/>
        <item x="11"/>
        <item x="134"/>
        <item x="1"/>
        <item x="326"/>
        <item x="350"/>
        <item x="375"/>
        <item x="18"/>
        <item x="42"/>
        <item x="45"/>
        <item x="291"/>
        <item x="127"/>
        <item x="210"/>
        <item x="285"/>
        <item x="225"/>
        <item x="320"/>
        <item x="138"/>
        <item x="97"/>
        <item x="117"/>
        <item x="7"/>
        <item x="59"/>
        <item x="17"/>
        <item x="256"/>
        <item x="114"/>
        <item x="381"/>
        <item x="177"/>
        <item x="64"/>
        <item x="365"/>
        <item x="145"/>
        <item x="382"/>
        <item x="181"/>
        <item x="305"/>
        <item x="250"/>
        <item x="21"/>
        <item x="199"/>
        <item x="6"/>
        <item x="16"/>
        <item x="110"/>
        <item x="50"/>
        <item x="366"/>
        <item x="247"/>
        <item x="238"/>
        <item x="187"/>
        <item x="151"/>
        <item x="254"/>
        <item x="2"/>
        <item x="253"/>
        <item x="222"/>
        <item x="85"/>
        <item x="321"/>
        <item x="245"/>
        <item x="293"/>
        <item x="244"/>
        <item x="332"/>
        <item x="333"/>
        <item x="235"/>
        <item x="358"/>
        <item x="121"/>
        <item x="119"/>
        <item x="216"/>
        <item x="125"/>
        <item x="128"/>
        <item x="219"/>
        <item x="142"/>
        <item x="141"/>
        <item x="360"/>
        <item x="175"/>
        <item x="30"/>
        <item x="384"/>
        <item x="24"/>
        <item x="270"/>
        <item x="218"/>
        <item x="209"/>
        <item x="131"/>
        <item x="345"/>
        <item x="90"/>
        <item x="265"/>
        <item x="203"/>
        <item x="194"/>
        <item x="197"/>
        <item x="107"/>
        <item x="377"/>
        <item x="102"/>
        <item x="277"/>
        <item x="25"/>
        <item x="348"/>
        <item x="349"/>
        <item x="376"/>
        <item x="227"/>
        <item x="173"/>
        <item x="66"/>
        <item x="56"/>
        <item x="161"/>
        <item x="158"/>
        <item x="188"/>
        <item x="205"/>
        <item x="368"/>
        <item x="57"/>
        <item x="335"/>
        <item x="73"/>
        <item x="55"/>
        <item x="351"/>
        <item x="93"/>
        <item x="301"/>
        <item x="278"/>
        <item x="26"/>
        <item x="344"/>
        <item x="149"/>
        <item x="152"/>
        <item x="62"/>
        <item x="74"/>
        <item x="61"/>
        <item x="353"/>
        <item x="346"/>
        <item x="69"/>
        <item x="53"/>
        <item x="354"/>
        <item x="58"/>
        <item x="71"/>
        <item x="19"/>
        <item x="223"/>
        <item x="356"/>
        <item x="357"/>
        <item x="171"/>
        <item x="170"/>
        <item x="361"/>
        <item x="200"/>
        <item x="201"/>
        <item x="371"/>
        <item x="193"/>
        <item x="196"/>
        <item x="289"/>
        <item x="186"/>
        <item x="373"/>
        <item x="185"/>
        <item x="191"/>
        <item x="275"/>
        <item x="48"/>
        <item x="101"/>
        <item x="96"/>
        <item x="120"/>
        <item x="123"/>
        <item x="378"/>
        <item x="136"/>
        <item x="135"/>
        <item x="380"/>
        <item x="324"/>
        <item x="316"/>
        <item x="118"/>
        <item x="139"/>
        <item x="168"/>
        <item x="383"/>
        <item x="280"/>
        <item x="262"/>
        <item x="99"/>
        <item x="385"/>
        <item x="133"/>
        <item x="251"/>
        <item x="44"/>
        <item x="43"/>
        <item x="0"/>
        <item x="5"/>
        <item x="8"/>
        <item x="51"/>
        <item x="52"/>
        <item x="54"/>
        <item x="65"/>
        <item x="75"/>
        <item x="76"/>
        <item x="80"/>
        <item x="83"/>
        <item x="88"/>
        <item x="91"/>
        <item x="95"/>
        <item x="132"/>
        <item x="140"/>
        <item x="143"/>
        <item x="144"/>
        <item x="150"/>
        <item x="159"/>
        <item x="160"/>
        <item x="176"/>
        <item x="207"/>
        <item x="212"/>
        <item x="213"/>
        <item x="214"/>
        <item x="226"/>
        <item x="228"/>
        <item x="233"/>
        <item x="241"/>
        <item x="242"/>
        <item x="243"/>
        <item x="248"/>
        <item x="266"/>
        <item x="267"/>
        <item x="268"/>
        <item x="269"/>
        <item x="272"/>
        <item x="274"/>
        <item x="283"/>
        <item x="284"/>
        <item x="286"/>
        <item x="287"/>
        <item x="288"/>
        <item x="290"/>
        <item x="294"/>
        <item x="295"/>
        <item x="296"/>
        <item x="297"/>
        <item x="300"/>
        <item x="302"/>
        <item x="310"/>
        <item x="312"/>
        <item x="313"/>
        <item x="314"/>
        <item x="315"/>
        <item x="317"/>
        <item x="318"/>
        <item x="319"/>
        <item x="322"/>
        <item x="323"/>
        <item x="325"/>
        <item x="329"/>
        <item x="330"/>
        <item x="331"/>
        <item x="334"/>
        <item x="339"/>
        <item x="341"/>
        <item x="342"/>
        <item x="347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22">
        <item x="51"/>
        <item x="12"/>
        <item x="37"/>
        <item x="10"/>
        <item x="128"/>
        <item x="262"/>
        <item x="91"/>
        <item x="272"/>
        <item x="206"/>
        <item x="42"/>
        <item x="33"/>
        <item x="204"/>
        <item x="237"/>
        <item x="104"/>
        <item x="121"/>
        <item x="74"/>
        <item x="54"/>
        <item x="177"/>
        <item n="Corne" x="99"/>
        <item x="49"/>
        <item x="58"/>
        <item x="81"/>
        <item x="157"/>
        <item x="212"/>
        <item x="64"/>
        <item x="172"/>
        <item x="22"/>
        <item x="38"/>
        <item x="129"/>
        <item x="175"/>
        <item x="191"/>
        <item x="221"/>
        <item x="73"/>
        <item x="100"/>
        <item x="122"/>
        <item x="255"/>
        <item x="185"/>
        <item x="199"/>
        <item x="83"/>
        <item x="92"/>
        <item x="110"/>
        <item x="147"/>
        <item x="226"/>
        <item x="77"/>
        <item x="30"/>
        <item x="136"/>
        <item x="19"/>
        <item x="18"/>
        <item x="101"/>
        <item x="78"/>
        <item x="31"/>
        <item x="34"/>
        <item x="7"/>
        <item x="232"/>
        <item x="193"/>
        <item x="36"/>
        <item x="142"/>
        <item x="35"/>
        <item x="9"/>
        <item x="13"/>
        <item x="236"/>
        <item x="207"/>
        <item x="252"/>
        <item x="163"/>
        <item x="192"/>
        <item x="137"/>
        <item x="218"/>
        <item x="56"/>
        <item x="32"/>
        <item x="97"/>
        <item x="26"/>
        <item x="27"/>
        <item x="25"/>
        <item x="150"/>
        <item x="69"/>
        <item x="274"/>
        <item x="171"/>
        <item x="151"/>
        <item x="115"/>
        <item x="144"/>
        <item x="28"/>
        <item x="87"/>
        <item x="4"/>
        <item x="93"/>
        <item x="205"/>
        <item x="268"/>
        <item x="154"/>
        <item x="208"/>
        <item x="167"/>
        <item x="70"/>
        <item x="43"/>
        <item x="238"/>
        <item x="20"/>
        <item x="138"/>
        <item x="71"/>
        <item x="143"/>
        <item x="253"/>
        <item x="279"/>
        <item x="180"/>
        <item x="135"/>
        <item x="134"/>
        <item x="116"/>
        <item x="29"/>
        <item x="173"/>
        <item x="149"/>
        <item x="141"/>
        <item x="189"/>
        <item x="24"/>
        <item x="217"/>
        <item x="114"/>
        <item x="60"/>
        <item x="194"/>
        <item x="267"/>
        <item x="14"/>
        <item x="45"/>
        <item x="76"/>
        <item x="94"/>
        <item x="15"/>
        <item x="168"/>
        <item x="145"/>
        <item x="79"/>
        <item x="248"/>
        <item x="3"/>
        <item x="21"/>
        <item x="62"/>
        <item x="98"/>
        <item x="269"/>
        <item x="155"/>
        <item x="95"/>
        <item x="231"/>
        <item x="266"/>
        <item x="103"/>
        <item x="203"/>
        <item x="11"/>
        <item x="119"/>
        <item x="202"/>
        <item x="1"/>
        <item x="247"/>
        <item m="1" x="321"/>
        <item x="275"/>
        <item x="235"/>
        <item x="17"/>
        <item x="39"/>
        <item x="225"/>
        <item x="112"/>
        <item x="123"/>
        <item x="105"/>
        <item x="280"/>
        <item x="16"/>
        <item x="102"/>
        <item x="46"/>
        <item x="127"/>
        <item x="281"/>
        <item x="156"/>
        <item x="200"/>
        <item x="169"/>
        <item x="6"/>
        <item x="270"/>
        <item x="197"/>
        <item x="320"/>
        <item x="89"/>
        <item x="161"/>
        <item x="2"/>
        <item x="72"/>
        <item x="196"/>
        <item x="251"/>
        <item x="159"/>
        <item x="264"/>
        <item x="107"/>
        <item x="181"/>
        <item x="111"/>
        <item x="113"/>
        <item x="183"/>
        <item x="5"/>
        <item x="152"/>
        <item x="282"/>
        <item x="211"/>
        <item x="182"/>
        <item x="176"/>
        <item x="258"/>
        <item x="82"/>
        <item x="166"/>
        <item x="96"/>
        <item x="277"/>
        <item x="214"/>
        <item x="259"/>
        <item x="260"/>
        <item x="276"/>
        <item x="59"/>
        <item x="140"/>
        <item x="162"/>
        <item x="174"/>
        <item x="271"/>
        <item x="52"/>
        <item x="65"/>
        <item x="261"/>
        <item x="55"/>
        <item x="84"/>
        <item x="234"/>
        <item x="215"/>
        <item x="23"/>
        <item x="257"/>
        <item x="265"/>
        <item x="130"/>
        <item x="133"/>
        <item x="61"/>
        <item x="53"/>
        <item x="63"/>
        <item x="184"/>
        <item x="148"/>
        <item x="170"/>
        <item x="118"/>
        <item x="165"/>
        <item x="47"/>
        <item x="223"/>
        <item x="160"/>
        <item x="273"/>
        <item x="164"/>
        <item x="44"/>
        <item x="90"/>
        <item x="86"/>
        <item x="109"/>
        <item x="278"/>
        <item x="242"/>
        <item x="106"/>
        <item x="124"/>
        <item x="146"/>
        <item x="216"/>
        <item x="88"/>
        <item x="40"/>
        <item x="132"/>
        <item x="108"/>
        <item x="201"/>
        <item x="263"/>
        <item x="120"/>
        <item x="0"/>
        <item x="8"/>
        <item x="48"/>
        <item x="50"/>
        <item x="67"/>
        <item x="68"/>
        <item x="75"/>
        <item x="80"/>
        <item x="85"/>
        <item x="117"/>
        <item x="125"/>
        <item x="126"/>
        <item x="131"/>
        <item x="139"/>
        <item x="153"/>
        <item x="178"/>
        <item x="179"/>
        <item x="187"/>
        <item x="188"/>
        <item x="190"/>
        <item x="195"/>
        <item x="198"/>
        <item x="57"/>
        <item x="66"/>
        <item x="186"/>
        <item x="158"/>
        <item x="209"/>
        <item x="210"/>
        <item x="213"/>
        <item x="219"/>
        <item x="220"/>
        <item x="222"/>
        <item x="224"/>
        <item x="227"/>
        <item x="228"/>
        <item x="229"/>
        <item x="230"/>
        <item x="233"/>
        <item x="239"/>
        <item x="240"/>
        <item x="241"/>
        <item x="243"/>
        <item x="244"/>
        <item x="245"/>
        <item x="246"/>
        <item x="249"/>
        <item x="250"/>
        <item x="254"/>
        <item x="256"/>
        <item x="4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</items>
    </pivotField>
    <pivotField axis="axisRow" compact="0" outline="0" showAll="0" defaultSubtotal="0">
      <items count="2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45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m="1" x="261"/>
        <item x="260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3">
        <item h="1" m="1" x="12"/>
        <item x="10"/>
        <item x="3"/>
        <item x="4"/>
        <item x="9"/>
        <item x="8"/>
        <item x="2"/>
        <item x="1"/>
        <item x="0"/>
        <item x="7"/>
        <item x="5"/>
        <item x="11"/>
        <item x="6"/>
      </items>
    </pivotField>
    <pivotField axis="axisRow" compact="0" outline="0" showAll="0" defaultSubtotal="0">
      <items count="31">
        <item x="0"/>
        <item x="9"/>
        <item x="1"/>
        <item x="7"/>
        <item x="10"/>
        <item x="12"/>
        <item x="2"/>
        <item x="8"/>
        <item x="6"/>
        <item x="4"/>
        <item x="3"/>
        <item x="13"/>
        <item x="15"/>
        <item x="19"/>
        <item x="14"/>
        <item m="1" x="30"/>
        <item x="29"/>
        <item x="16"/>
        <item x="20"/>
        <item x="17"/>
        <item x="21"/>
        <item x="18"/>
        <item x="5"/>
        <item x="11"/>
        <item x="22"/>
        <item x="23"/>
        <item x="24"/>
        <item x="25"/>
        <item x="26"/>
        <item x="27"/>
        <item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1">
    <i>
      <x v="141"/>
      <x v="110"/>
      <x v="44"/>
      <x v="9"/>
    </i>
    <i>
      <x v="148"/>
      <x v="107"/>
      <x v="18"/>
      <x v="2"/>
    </i>
    <i>
      <x v="207"/>
      <x v="163"/>
      <x v="52"/>
      <x v="5"/>
    </i>
    <i>
      <x v="50"/>
      <x v="57"/>
      <x v="25"/>
      <x v="6"/>
    </i>
    <i>
      <x v="117"/>
      <x v="95"/>
      <x v="97"/>
      <x v="7"/>
    </i>
    <i>
      <x v="124"/>
      <x v="72"/>
      <x v="18"/>
      <x v="2"/>
    </i>
    <i>
      <x v="90"/>
      <x v="50"/>
      <x v="19"/>
      <x v="2"/>
    </i>
    <i>
      <x v="272"/>
      <x v="19"/>
      <x v="39"/>
      <x v="9"/>
    </i>
    <i>
      <x v="11"/>
      <x v="81"/>
      <x v="35"/>
      <x v="8"/>
    </i>
    <i>
      <x v="33"/>
      <x v="14"/>
      <x v="120"/>
      <x v="7"/>
    </i>
    <i>
      <x v="1"/>
      <x v="13"/>
      <x v="75"/>
      <x v="8"/>
    </i>
    <i>
      <x v="188"/>
      <x v="140"/>
      <x v="185"/>
      <x v="8"/>
    </i>
    <i>
      <x v="243"/>
      <x v="186"/>
      <x v="210"/>
      <x v="8"/>
    </i>
    <i>
      <x v="18"/>
      <x v="58"/>
      <x v="105"/>
      <x v="3"/>
    </i>
    <i>
      <x v="120"/>
      <x v="78"/>
      <x v="85"/>
      <x v="10"/>
    </i>
    <i>
      <x v="224"/>
      <x v="71"/>
      <x v="20"/>
      <x v="2"/>
    </i>
    <i>
      <x v="48"/>
      <x v="19"/>
      <x v="58"/>
      <x v="5"/>
    </i>
    <i>
      <x v="164"/>
      <x v="141"/>
      <x v="4"/>
      <x/>
    </i>
    <i>
      <x v="59"/>
      <x v="46"/>
      <x v="8"/>
      <x/>
    </i>
    <i>
      <x v="67"/>
      <x v="18"/>
      <x v="10"/>
      <x v="8"/>
    </i>
    <i>
      <x v="143"/>
      <x v="36"/>
      <x v="49"/>
      <x v="23"/>
    </i>
    <i>
      <x v="250"/>
      <x v="93"/>
      <x v="106"/>
      <x v="3"/>
    </i>
    <i>
      <x v="4"/>
      <x v="10"/>
      <x v="23"/>
      <x v="6"/>
    </i>
    <i>
      <x v="8"/>
      <x v="111"/>
      <x v="139"/>
      <x v="11"/>
    </i>
    <i>
      <x v="315"/>
      <x v="229"/>
      <x v="31"/>
      <x v="6"/>
    </i>
    <i>
      <x v="5"/>
      <x v="3"/>
      <x v="71"/>
      <x v="4"/>
    </i>
    <i>
      <x v="13"/>
      <x v="4"/>
      <x v="97"/>
      <x v="3"/>
    </i>
    <i>
      <x v="89"/>
      <x v="19"/>
      <x v="87"/>
      <x v="23"/>
    </i>
    <i>
      <x v="200"/>
      <x v="230"/>
      <x v="102"/>
      <x v="3"/>
    </i>
    <i>
      <x v="42"/>
      <x v="22"/>
      <x v="26"/>
      <x v="1"/>
    </i>
    <i>
      <x v="328"/>
      <x v="242"/>
      <x v="59"/>
      <x v="22"/>
    </i>
    <i>
      <x v="171"/>
      <x v="259"/>
      <x v="52"/>
      <x v="23"/>
    </i>
    <i>
      <x v="34"/>
      <x v="77"/>
      <x v="72"/>
      <x v="7"/>
    </i>
    <i>
      <x v="64"/>
      <x v="17"/>
      <x v="139"/>
      <x v="4"/>
    </i>
    <i>
      <x v="337"/>
      <x v="248"/>
      <x v="108"/>
      <x v="3"/>
    </i>
    <i>
      <x v="125"/>
      <x v="79"/>
      <x v="7"/>
      <x v="7"/>
    </i>
    <i>
      <x v="23"/>
      <x v="15"/>
      <x v="30"/>
      <x v="22"/>
    </i>
    <i>
      <x v="115"/>
      <x v="90"/>
      <x v="34"/>
      <x v="6"/>
    </i>
    <i>
      <x v="135"/>
      <x v="41"/>
      <x v="113"/>
      <x v="7"/>
    </i>
    <i>
      <x v="15"/>
      <x v="27"/>
      <x v="28"/>
      <x v="10"/>
    </i>
    <i>
      <x v="100"/>
      <x v="52"/>
      <x v="7"/>
      <x/>
    </i>
    <i>
      <x v="82"/>
      <x v="43"/>
      <x v="158"/>
      <x v="5"/>
    </i>
    <i>
      <x v="159"/>
      <x v="134"/>
      <x v="89"/>
      <x v="10"/>
    </i>
    <i>
      <x v="194"/>
      <x v="89"/>
      <x v="72"/>
      <x v="8"/>
    </i>
    <i>
      <x v="157"/>
      <x v="3"/>
      <x v="6"/>
      <x/>
    </i>
    <i>
      <x v="75"/>
      <x v="1"/>
      <x v="8"/>
      <x/>
    </i>
    <i>
      <x v="216"/>
      <x v="169"/>
      <x v="144"/>
      <x v="4"/>
    </i>
    <i>
      <x v="3"/>
      <x v="83"/>
      <x v="52"/>
      <x v="8"/>
    </i>
    <i>
      <x v="46"/>
      <x v="109"/>
      <x v="84"/>
      <x v="10"/>
    </i>
    <i>
      <x v="264"/>
      <x v="203"/>
      <x v="100"/>
      <x v="3"/>
    </i>
    <i>
      <x v="217"/>
      <x v="170"/>
      <x v="81"/>
      <x v="10"/>
    </i>
    <i>
      <x v="22"/>
      <x v="68"/>
      <x v="19"/>
      <x v="2"/>
    </i>
    <i>
      <x v="14"/>
      <x v="29"/>
      <x v="137"/>
      <x v="1"/>
    </i>
    <i>
      <x v="234"/>
      <x v="25"/>
      <x v="58"/>
      <x v="1"/>
    </i>
    <i>
      <x v="12"/>
      <x v="59"/>
      <x v="9"/>
      <x/>
    </i>
    <i>
      <x v="27"/>
      <x v="56"/>
      <x v="110"/>
      <x v="3"/>
    </i>
    <i>
      <x v="19"/>
      <x v="40"/>
      <x v="158"/>
      <x v="3"/>
    </i>
    <i>
      <x v="362"/>
      <x v="268"/>
      <x v="181"/>
      <x v="5"/>
    </i>
    <i>
      <x v="314"/>
      <x v="170"/>
      <x v="160"/>
      <x v="11"/>
    </i>
    <i>
      <x v="172"/>
      <x v="38"/>
      <x v="195"/>
      <x v="10"/>
    </i>
    <i>
      <x v="168"/>
      <x v="144"/>
      <x v="83"/>
      <x v="10"/>
    </i>
    <i>
      <x v="152"/>
      <x v="131"/>
      <x v="74"/>
      <x v="8"/>
    </i>
    <i>
      <x v="277"/>
      <x v="208"/>
      <x v="148"/>
      <x v="23"/>
    </i>
    <i>
      <x v="134"/>
      <x v="116"/>
      <x v="70"/>
      <x v="8"/>
    </i>
    <i>
      <x v="57"/>
      <x v="96"/>
      <x v="206"/>
      <x v="4"/>
    </i>
    <i>
      <x v="300"/>
      <x v="14"/>
      <x v="91"/>
      <x v="10"/>
    </i>
    <i>
      <x v="81"/>
      <x v="39"/>
      <x v="69"/>
      <x v="8"/>
    </i>
    <i>
      <x v="7"/>
      <x v="98"/>
      <x v="143"/>
      <x v="4"/>
    </i>
    <i>
      <x v="2"/>
      <x v="69"/>
      <x v="64"/>
      <x v="8"/>
    </i>
    <i>
      <x v="276"/>
      <x v="47"/>
      <x v="12"/>
      <x/>
    </i>
    <i>
      <x v="47"/>
      <x v="106"/>
      <x v="30"/>
      <x v="23"/>
    </i>
    <i>
      <x v="256"/>
      <x v="194"/>
      <x v="48"/>
      <x v="9"/>
    </i>
    <i>
      <x v="21"/>
      <x v="12"/>
      <x v="186"/>
      <x v="11"/>
    </i>
    <i>
      <x v="99"/>
      <x v="78"/>
      <x v="151"/>
      <x v="23"/>
    </i>
    <i>
      <x v="58"/>
      <x v="3"/>
      <x v="167"/>
      <x v="11"/>
    </i>
    <i>
      <x v="173"/>
      <x v="145"/>
      <x v="92"/>
      <x v="10"/>
    </i>
    <i>
      <x v="341"/>
      <x v="251"/>
      <x v="141"/>
      <x v="4"/>
    </i>
    <i>
      <x v="84"/>
      <x v="48"/>
      <x v="62"/>
      <x v="8"/>
    </i>
    <i>
      <x v="367"/>
      <x v="66"/>
      <x v="2"/>
      <x v="2"/>
    </i>
    <i>
      <x v="334"/>
      <x v="150"/>
      <x v="95"/>
      <x v="3"/>
    </i>
    <i>
      <x v="70"/>
      <x v="105"/>
      <x v="110"/>
      <x v="3"/>
    </i>
    <i>
      <x v="280"/>
      <x v="104"/>
      <x v="115"/>
      <x v="7"/>
    </i>
    <i>
      <x v="24"/>
      <x v="101"/>
      <x v="146"/>
      <x v="23"/>
    </i>
    <i>
      <x v="175"/>
      <x v="146"/>
      <x v="66"/>
      <x v="8"/>
    </i>
    <i>
      <x v="255"/>
      <x v="81"/>
      <x v="76"/>
      <x v="10"/>
    </i>
    <i>
      <x v="301"/>
      <x v="234"/>
      <x v="90"/>
      <x v="10"/>
    </i>
    <i>
      <x v="206"/>
      <x v="32"/>
      <x v="83"/>
      <x v="10"/>
    </i>
    <i>
      <x v="348"/>
      <x v="255"/>
      <x v="156"/>
      <x v="5"/>
    </i>
    <i>
      <x v="374"/>
      <x v="58"/>
      <x v="193"/>
      <x v="10"/>
    </i>
    <i>
      <x v="195"/>
      <x v="150"/>
      <x v="35"/>
      <x v="6"/>
    </i>
    <i>
      <x v="166"/>
      <x v="284"/>
      <x v="32"/>
      <x v="6"/>
    </i>
    <i>
      <x v="344"/>
      <x v="253"/>
      <x v="121"/>
      <x v="23"/>
    </i>
    <i>
      <x v="241"/>
      <x v="58"/>
      <x v="10"/>
      <x v="2"/>
    </i>
    <i>
      <x v="51"/>
      <x v="51"/>
      <x v="24"/>
      <x v="6"/>
    </i>
    <i>
      <x v="249"/>
      <x v="189"/>
      <x v="109"/>
      <x v="3"/>
    </i>
    <i>
      <x v="161"/>
      <x v="137"/>
      <x v="199"/>
      <x v="3"/>
    </i>
    <i>
      <x v="167"/>
      <x v="143"/>
      <x v="179"/>
      <x v="1"/>
    </i>
    <i>
      <x v="349"/>
      <x v="256"/>
      <x v="12"/>
      <x v="5"/>
    </i>
    <i>
      <x v="9"/>
      <x v="58"/>
      <x v="166"/>
      <x v="11"/>
    </i>
    <i>
      <x v="132"/>
      <x v="123"/>
      <x v="14"/>
      <x v="2"/>
    </i>
    <i>
      <x v="342"/>
      <x v="58"/>
      <x v="142"/>
      <x v="4"/>
    </i>
    <i>
      <x v="145"/>
      <x v="34"/>
      <x v="92"/>
      <x v="10"/>
    </i>
    <i>
      <x v="95"/>
      <x v="81"/>
      <x v="204"/>
      <x v="10"/>
    </i>
    <i>
      <x v="289"/>
      <x v="215"/>
      <x v="122"/>
      <x v="1"/>
    </i>
    <i>
      <x v="313"/>
      <x v="211"/>
      <x v="88"/>
      <x v="10"/>
    </i>
    <i>
      <x v="209"/>
      <x v="164"/>
      <x v="157"/>
      <x v="5"/>
    </i>
    <i>
      <x v="271"/>
      <x v="205"/>
      <x v="46"/>
      <x v="9"/>
    </i>
    <i>
      <x v="68"/>
      <x v="160"/>
      <x v="10"/>
      <x v="8"/>
    </i>
    <i>
      <x v="291"/>
      <x v="166"/>
      <x v="122"/>
      <x v="1"/>
    </i>
    <i>
      <x v="131"/>
      <x v="114"/>
      <x v="36"/>
      <x v="6"/>
    </i>
    <i>
      <x v="192"/>
      <x v="156"/>
      <x v="4"/>
      <x/>
    </i>
    <i>
      <x v="169"/>
      <x v="58"/>
      <x v="49"/>
      <x v="4"/>
    </i>
    <i>
      <x v="305"/>
      <x v="224"/>
      <x v="76"/>
      <x v="10"/>
    </i>
    <i>
      <x v="112"/>
      <x v="100"/>
      <x v="103"/>
      <x v="3"/>
    </i>
    <i>
      <x v="247"/>
      <x v="188"/>
      <x v="45"/>
      <x v="9"/>
    </i>
    <i>
      <x v="219"/>
      <x v="172"/>
      <x v="144"/>
      <x v="4"/>
    </i>
    <i>
      <x v="10"/>
      <x v="58"/>
      <x v="99"/>
      <x v="3"/>
    </i>
    <i>
      <x v="61"/>
      <x v="70"/>
      <x v="19"/>
      <x v="2"/>
    </i>
    <i>
      <x v="35"/>
      <x v="49"/>
      <x v="49"/>
      <x v="22"/>
    </i>
    <i>
      <x v="26"/>
      <x v="2"/>
      <x v="27"/>
      <x v="6"/>
    </i>
    <i>
      <x v="109"/>
      <x v="42"/>
      <x v="180"/>
      <x v="1"/>
    </i>
    <i>
      <x v="29"/>
      <x v="33"/>
      <x v="73"/>
      <x v="8"/>
    </i>
    <i>
      <x v="38"/>
      <x v="76"/>
      <x v="135"/>
      <x v="1"/>
    </i>
    <i>
      <x v="85"/>
      <x v="44"/>
      <x v="22"/>
      <x v="2"/>
    </i>
    <i>
      <x v="185"/>
      <x v="151"/>
      <x v="96"/>
      <x v="3"/>
    </i>
    <i>
      <x v="77"/>
      <x v="18"/>
      <x v="135"/>
      <x v="6"/>
    </i>
    <i>
      <x v="158"/>
      <x v="133"/>
      <x v="6"/>
      <x/>
    </i>
    <i>
      <x v="52"/>
      <x v="108"/>
      <x v="147"/>
      <x v="2"/>
    </i>
    <i>
      <x v="379"/>
      <x v="280"/>
      <x v="200"/>
      <x/>
    </i>
    <i>
      <x v="177"/>
      <x v="50"/>
      <x v="42"/>
      <x v="9"/>
    </i>
    <i>
      <x v="223"/>
      <x v="174"/>
      <x v="118"/>
      <x v="7"/>
    </i>
    <i>
      <x v="221"/>
      <x v="3"/>
      <x v="77"/>
      <x v="10"/>
    </i>
    <i>
      <x v="156"/>
      <x v="32"/>
      <x v="54"/>
      <x v="22"/>
    </i>
    <i>
      <x v="353"/>
      <x v="262"/>
      <x v="141"/>
      <x v="4"/>
    </i>
    <i>
      <x v="323"/>
      <x v="20"/>
      <x v="87"/>
      <x v="9"/>
    </i>
    <i>
      <x v="382"/>
      <x v="58"/>
      <x v="203"/>
      <x v="5"/>
    </i>
    <i>
      <x v="307"/>
      <x v="226"/>
      <x v="112"/>
      <x v="7"/>
    </i>
    <i>
      <x v="160"/>
      <x v="136"/>
      <x/>
      <x/>
    </i>
    <i>
      <x v="231"/>
      <x v="179"/>
      <x v="209"/>
      <x v="6"/>
    </i>
    <i>
      <x v="39"/>
      <x v="94"/>
      <x v="52"/>
      <x v="22"/>
    </i>
    <i>
      <x v="49"/>
      <x v="80"/>
      <x v="21"/>
      <x v="2"/>
    </i>
    <i>
      <x v="71"/>
      <x v="63"/>
      <x v="124"/>
      <x v="1"/>
    </i>
    <i>
      <x v="363"/>
      <x v="269"/>
      <x v="98"/>
      <x v="5"/>
    </i>
    <i>
      <x v="257"/>
      <x v="19"/>
      <x v="40"/>
      <x v="9"/>
    </i>
    <i>
      <x v="270"/>
      <x v="14"/>
      <x v="183"/>
      <x v="9"/>
    </i>
    <i>
      <x v="183"/>
      <x v="257"/>
      <x v="44"/>
      <x v="9"/>
    </i>
    <i>
      <x v="351"/>
      <x v="261"/>
      <x v="171"/>
      <x v="4"/>
    </i>
    <i>
      <x v="154"/>
      <x v="30"/>
      <x v="188"/>
      <x v="10"/>
    </i>
    <i>
      <x v="274"/>
      <x v="206"/>
      <x v="41"/>
      <x v="9"/>
    </i>
    <i>
      <x v="140"/>
      <x v="124"/>
      <x v="44"/>
      <x v="9"/>
    </i>
    <i>
      <x v="383"/>
      <x v="282"/>
      <x v="171"/>
      <x v="4"/>
    </i>
    <i>
      <x v="17"/>
      <x v="66"/>
      <x v="147"/>
      <x v="2"/>
    </i>
    <i>
      <x v="111"/>
      <x v="30"/>
      <x v="153"/>
      <x v="5"/>
    </i>
    <i>
      <x v="136"/>
      <x v="231"/>
      <x v="79"/>
      <x v="10"/>
    </i>
    <i>
      <x v="248"/>
      <x/>
      <x v="41"/>
      <x v="9"/>
    </i>
    <i>
      <x v="377"/>
      <x v="279"/>
      <x v="196"/>
      <x v="10"/>
    </i>
    <i>
      <x v="275"/>
      <x v="207"/>
      <x v="47"/>
      <x v="9"/>
    </i>
    <i>
      <x v="365"/>
      <x v="271"/>
      <x v="182"/>
      <x v="5"/>
    </i>
    <i>
      <x v="92"/>
      <x v="14"/>
      <x v="71"/>
      <x v="1"/>
    </i>
    <i>
      <x v="105"/>
      <x v="86"/>
      <x v="120"/>
      <x v="7"/>
    </i>
    <i>
      <x v="107"/>
      <x v="67"/>
      <x v="43"/>
      <x v="9"/>
    </i>
    <i>
      <x v="364"/>
      <x v="270"/>
      <x v="98"/>
      <x v="5"/>
    </i>
    <i>
      <x v="88"/>
      <x v="32"/>
      <x v="208"/>
      <x v="6"/>
    </i>
    <i>
      <x v="210"/>
      <x v="165"/>
      <x v="202"/>
      <x v="5"/>
    </i>
    <i>
      <x v="69"/>
      <x v="26"/>
      <x v="15"/>
      <x v="2"/>
    </i>
    <i>
      <x v="386"/>
      <x v="55"/>
      <x v="41"/>
      <x v="9"/>
    </i>
    <i>
      <x v="101"/>
      <x v="55"/>
      <x v="26"/>
      <x v="6"/>
    </i>
    <i>
      <x v="252"/>
      <x v="191"/>
      <x v="136"/>
      <x v="1"/>
    </i>
    <i>
      <x v="204"/>
      <x v="3"/>
      <x v="147"/>
      <x v="23"/>
    </i>
    <i>
      <x v="254"/>
      <x v="193"/>
      <x v="40"/>
      <x v="9"/>
    </i>
    <i>
      <x v="208"/>
      <x v="19"/>
      <x v="105"/>
      <x v="5"/>
    </i>
    <i>
      <x v="242"/>
      <x v="185"/>
      <x v="58"/>
      <x v="4"/>
    </i>
    <i>
      <x v="354"/>
      <x v="263"/>
      <x v="173"/>
      <x v="9"/>
    </i>
    <i>
      <x v="106"/>
      <x v="71"/>
      <x v="126"/>
      <x v="1"/>
    </i>
    <i>
      <x v="197"/>
      <x v="158"/>
      <x v="158"/>
      <x v="5"/>
    </i>
    <i>
      <x v="165"/>
      <x v="142"/>
      <x v="29"/>
      <x v="6"/>
    </i>
    <i>
      <x v="320"/>
      <x v="213"/>
      <x v="37"/>
      <x v="9"/>
    </i>
    <i>
      <x v="259"/>
      <x v="197"/>
      <x v="62"/>
      <x v="8"/>
    </i>
    <i>
      <x v="130"/>
      <x v="64"/>
      <x v="18"/>
      <x v="5"/>
    </i>
    <i>
      <x v="263"/>
      <x v="201"/>
      <x v="208"/>
      <x v="6"/>
    </i>
    <i>
      <x v="339"/>
      <x v="52"/>
      <x v="138"/>
      <x v="1"/>
    </i>
    <i>
      <x v="179"/>
      <x v="93"/>
      <x v="165"/>
      <x v="11"/>
    </i>
    <i>
      <x v="347"/>
      <x v="58"/>
      <x v="155"/>
      <x v="5"/>
    </i>
    <i>
      <x v="267"/>
      <x v="258"/>
      <x v="37"/>
      <x v="9"/>
    </i>
    <i>
      <x v="352"/>
      <x v="3"/>
      <x v="172"/>
      <x v="4"/>
    </i>
    <i>
      <x v="72"/>
      <x v="14"/>
      <x v="15"/>
      <x v="2"/>
    </i>
    <i>
      <x v="361"/>
      <x v="267"/>
      <x v="99"/>
      <x v="1"/>
    </i>
    <i>
      <x v="187"/>
      <x v="153"/>
      <x v="72"/>
      <x v="7"/>
    </i>
    <i>
      <x v="87"/>
      <x v="91"/>
      <x v="97"/>
      <x v="11"/>
    </i>
    <i>
      <x v="30"/>
      <x v="88"/>
      <x v="129"/>
      <x v="1"/>
    </i>
    <i>
      <x v="150"/>
      <x v="128"/>
      <x v="70"/>
      <x v="8"/>
    </i>
    <i>
      <x v="189"/>
      <x v="154"/>
      <x v="159"/>
      <x v="11"/>
    </i>
    <i>
      <x v="317"/>
      <x v="235"/>
      <x/>
      <x/>
    </i>
    <i>
      <x v="180"/>
      <x v="149"/>
      <x v="62"/>
      <x v="8"/>
    </i>
    <i>
      <x v="321"/>
      <x v="237"/>
      <x v="38"/>
      <x v="9"/>
    </i>
    <i>
      <x v="226"/>
      <x v="58"/>
      <x v="16"/>
      <x v="2"/>
    </i>
    <i>
      <x v="129"/>
      <x v="53"/>
      <x v="183"/>
      <x v="5"/>
    </i>
    <i>
      <x v="191"/>
      <x v="155"/>
      <x v="132"/>
      <x v="1"/>
    </i>
    <i>
      <x v="336"/>
      <x v="49"/>
      <x v="107"/>
      <x v="3"/>
    </i>
    <i>
      <x v="53"/>
      <x v="65"/>
      <x v="10"/>
      <x v="3"/>
    </i>
    <i>
      <x v="338"/>
      <x v="249"/>
      <x v="118"/>
      <x v="7"/>
    </i>
    <i>
      <x v="45"/>
      <x v="129"/>
      <x v="183"/>
      <x v="5"/>
    </i>
    <i>
      <x v="32"/>
      <x v="71"/>
      <x v="30"/>
      <x v="8"/>
    </i>
    <i>
      <x v="193"/>
      <x v="117"/>
      <x v="11"/>
      <x/>
    </i>
    <i>
      <x v="133"/>
      <x v="115"/>
      <x v="56"/>
      <x v="22"/>
    </i>
    <i>
      <x v="292"/>
      <x v="217"/>
      <x v="55"/>
      <x v="1"/>
    </i>
    <i>
      <x v="78"/>
      <x v="103"/>
      <x v="135"/>
      <x v="1"/>
    </i>
    <i>
      <x v="297"/>
      <x v="197"/>
      <x v="78"/>
      <x v="10"/>
    </i>
    <i>
      <x v="212"/>
      <x v="50"/>
      <x v="18"/>
      <x v="5"/>
    </i>
    <i>
      <x v="298"/>
      <x v="221"/>
      <x v="78"/>
      <x v="10"/>
    </i>
    <i>
      <x v="215"/>
      <x v="168"/>
      <x v="77"/>
      <x v="10"/>
    </i>
    <i>
      <x v="43"/>
      <x v="102"/>
      <x v="21"/>
      <x v="2"/>
    </i>
    <i>
      <x v="355"/>
      <x v="50"/>
      <x v="34"/>
      <x v="6"/>
    </i>
    <i>
      <x v="182"/>
      <x v="150"/>
      <x v="119"/>
      <x v="7"/>
    </i>
    <i>
      <x v="60"/>
      <x v="40"/>
      <x v="80"/>
      <x v="10"/>
    </i>
    <i>
      <x v="139"/>
      <x v="121"/>
      <x v="199"/>
      <x v="3"/>
    </i>
    <i>
      <x v="385"/>
      <x v="283"/>
      <x v="97"/>
      <x v="9"/>
    </i>
    <i>
      <x v="375"/>
      <x v="277"/>
      <x v="194"/>
      <x v="10"/>
    </i>
    <i>
      <x v="96"/>
      <x v="9"/>
      <x v="33"/>
      <x v="6"/>
    </i>
    <i>
      <x v="94"/>
      <x v="35"/>
      <x v="207"/>
      <x v="6"/>
    </i>
    <i>
      <x v="97"/>
      <x v="119"/>
      <x v="111"/>
      <x v="7"/>
    </i>
    <i>
      <x v="381"/>
      <x v="281"/>
      <x v="22"/>
      <x v="2"/>
    </i>
    <i>
      <x v="54"/>
      <x v="89"/>
      <x v="51"/>
      <x v="22"/>
    </i>
    <i>
      <x v="380"/>
      <x v="110"/>
      <x v="201"/>
      <x/>
    </i>
    <i>
      <x v="55"/>
      <x v="46"/>
      <x v="132"/>
      <x v="1"/>
    </i>
    <i>
      <x v="174"/>
      <x v="70"/>
      <x v="66"/>
      <x v="8"/>
    </i>
    <i>
      <x v="80"/>
      <x v="24"/>
      <x v="37"/>
      <x v="9"/>
    </i>
    <i>
      <x v="304"/>
      <x v="223"/>
      <x v="76"/>
      <x v="10"/>
    </i>
    <i>
      <x v="62"/>
      <x v="37"/>
      <x v="44"/>
      <x v="5"/>
    </i>
    <i>
      <x v="155"/>
      <x v="132"/>
      <x v="164"/>
      <x v="11"/>
    </i>
    <i>
      <x v="251"/>
      <x v="190"/>
      <x v="123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3" baseItem="0" numFmtId="169"/>
  </dataFields>
  <formats count="802">
    <format dxfId="801">
      <pivotArea field="3" type="button" dataOnly="0" labelOnly="1" outline="0" axis="axisRow" fieldPosition="0"/>
    </format>
    <format dxfId="800">
      <pivotArea field="4" type="button" dataOnly="0" labelOnly="1" outline="0" axis="axisRow" fieldPosition="1"/>
    </format>
    <format dxfId="799">
      <pivotArea field="5" type="button" dataOnly="0" labelOnly="1" outline="0" axis="axisRow" fieldPosition="2"/>
    </format>
    <format dxfId="798">
      <pivotArea field="6" type="button" dataOnly="0" labelOnly="1" outline="0" axis="axisPage" fieldPosition="1"/>
    </format>
    <format dxfId="797">
      <pivotArea field="7" type="button" dataOnly="0" labelOnly="1" outline="0" axis="axisRow" fieldPosition="3"/>
    </format>
    <format dxfId="79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95">
      <pivotArea field="3" type="button" dataOnly="0" labelOnly="1" outline="0" axis="axisRow" fieldPosition="0"/>
    </format>
    <format dxfId="794">
      <pivotArea field="4" type="button" dataOnly="0" labelOnly="1" outline="0" axis="axisRow" fieldPosition="1"/>
    </format>
    <format dxfId="793">
      <pivotArea field="5" type="button" dataOnly="0" labelOnly="1" outline="0" axis="axisRow" fieldPosition="2"/>
    </format>
    <format dxfId="792">
      <pivotArea field="6" type="button" dataOnly="0" labelOnly="1" outline="0" axis="axisPage" fieldPosition="1"/>
    </format>
    <format dxfId="791">
      <pivotArea field="7" type="button" dataOnly="0" labelOnly="1" outline="0" axis="axisRow" fieldPosition="3"/>
    </format>
    <format dxfId="79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9">
      <pivotArea field="3" type="button" dataOnly="0" labelOnly="1" outline="0" axis="axisRow" fieldPosition="0"/>
    </format>
    <format dxfId="788">
      <pivotArea field="4" type="button" dataOnly="0" labelOnly="1" outline="0" axis="axisRow" fieldPosition="1"/>
    </format>
    <format dxfId="787">
      <pivotArea field="5" type="button" dataOnly="0" labelOnly="1" outline="0" axis="axisRow" fieldPosition="2"/>
    </format>
    <format dxfId="786">
      <pivotArea field="6" type="button" dataOnly="0" labelOnly="1" outline="0" axis="axisPage" fieldPosition="1"/>
    </format>
    <format dxfId="785">
      <pivotArea field="7" type="button" dataOnly="0" labelOnly="1" outline="0" axis="axisRow" fieldPosition="3"/>
    </format>
    <format dxfId="78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3">
      <pivotArea field="3" type="button" dataOnly="0" labelOnly="1" outline="0" axis="axisRow" fieldPosition="0"/>
    </format>
    <format dxfId="782">
      <pivotArea field="4" type="button" dataOnly="0" labelOnly="1" outline="0" axis="axisRow" fieldPosition="1"/>
    </format>
    <format dxfId="781">
      <pivotArea field="5" type="button" dataOnly="0" labelOnly="1" outline="0" axis="axisRow" fieldPosition="2"/>
    </format>
    <format dxfId="780">
      <pivotArea field="6" type="button" dataOnly="0" labelOnly="1" outline="0" axis="axisPage" fieldPosition="1"/>
    </format>
    <format dxfId="779">
      <pivotArea field="7" type="button" dataOnly="0" labelOnly="1" outline="0" axis="axisRow" fieldPosition="3"/>
    </format>
    <format dxfId="7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7">
      <pivotArea field="3" type="button" dataOnly="0" labelOnly="1" outline="0" axis="axisRow" fieldPosition="0"/>
    </format>
    <format dxfId="776">
      <pivotArea field="4" type="button" dataOnly="0" labelOnly="1" outline="0" axis="axisRow" fieldPosition="1"/>
    </format>
    <format dxfId="775">
      <pivotArea field="5" type="button" dataOnly="0" labelOnly="1" outline="0" axis="axisRow" fieldPosition="2"/>
    </format>
    <format dxfId="774">
      <pivotArea field="6" type="button" dataOnly="0" labelOnly="1" outline="0" axis="axisPage" fieldPosition="1"/>
    </format>
    <format dxfId="773">
      <pivotArea field="7" type="button" dataOnly="0" labelOnly="1" outline="0" axis="axisRow" fieldPosition="3"/>
    </format>
    <format dxfId="77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1">
      <pivotArea field="6" type="button" dataOnly="0" labelOnly="1" outline="0" axis="axisPage" fieldPosition="1"/>
    </format>
    <format dxfId="7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7">
      <pivotArea type="all" dataOnly="0" outline="0" fieldPosition="0"/>
    </format>
    <format dxfId="766">
      <pivotArea field="3" type="button" dataOnly="0" labelOnly="1" outline="0" axis="axisRow" fieldPosition="0"/>
    </format>
    <format dxfId="765">
      <pivotArea field="4" type="button" dataOnly="0" labelOnly="1" outline="0" axis="axisRow" fieldPosition="1"/>
    </format>
    <format dxfId="764">
      <pivotArea field="5" type="button" dataOnly="0" labelOnly="1" outline="0" axis="axisRow" fieldPosition="2"/>
    </format>
    <format dxfId="763">
      <pivotArea field="7" type="button" dataOnly="0" labelOnly="1" outline="0" axis="axisRow" fieldPosition="3"/>
    </format>
    <format dxfId="7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1">
      <pivotArea field="3" type="button" dataOnly="0" labelOnly="1" outline="0" axis="axisRow" fieldPosition="0"/>
    </format>
    <format dxfId="760">
      <pivotArea field="4" type="button" dataOnly="0" labelOnly="1" outline="0" axis="axisRow" fieldPosition="1"/>
    </format>
    <format dxfId="759">
      <pivotArea field="5" type="button" dataOnly="0" labelOnly="1" outline="0" axis="axisRow" fieldPosition="2"/>
    </format>
    <format dxfId="758">
      <pivotArea field="7" type="button" dataOnly="0" labelOnly="1" outline="0" axis="axisRow" fieldPosition="3"/>
    </format>
    <format dxfId="7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3" type="button" dataOnly="0" labelOnly="1" outline="0" axis="axisRow" fieldPosition="0"/>
    </format>
    <format dxfId="753">
      <pivotArea field="4" type="button" dataOnly="0" labelOnly="1" outline="0" axis="axisRow" fieldPosition="1"/>
    </format>
    <format dxfId="752">
      <pivotArea field="5" type="button" dataOnly="0" labelOnly="1" outline="0" axis="axisRow" fieldPosition="2"/>
    </format>
    <format dxfId="751">
      <pivotArea field="7" type="button" dataOnly="0" labelOnly="1" outline="0" axis="axisRow" fieldPosition="3"/>
    </format>
    <format dxfId="750">
      <pivotArea dataOnly="0" labelOnly="1" outline="0" fieldPosition="0">
        <references count="1">
          <reference field="3" count="50">
            <x v="0"/>
            <x v="3"/>
            <x v="8"/>
            <x v="11"/>
            <x v="12"/>
            <x v="13"/>
            <x v="14"/>
            <x v="15"/>
            <x v="22"/>
            <x v="23"/>
            <x v="42"/>
            <x v="43"/>
            <x v="47"/>
            <x v="50"/>
            <x v="53"/>
            <x v="54"/>
            <x v="59"/>
            <x v="61"/>
            <x v="62"/>
            <x v="75"/>
            <x v="81"/>
            <x v="84"/>
            <x v="90"/>
            <x v="93"/>
            <x v="117"/>
            <x v="120"/>
            <x v="131"/>
            <x v="134"/>
            <x v="136"/>
            <x v="141"/>
            <x v="148"/>
            <x v="158"/>
            <x v="159"/>
            <x v="164"/>
            <x v="169"/>
            <x v="175"/>
            <x v="180"/>
            <x v="195"/>
            <x v="199"/>
            <x v="200"/>
            <x v="207"/>
            <x v="212"/>
            <x v="216"/>
            <x v="217"/>
            <x v="228"/>
            <x v="241"/>
            <x v="249"/>
            <x v="311"/>
            <x v="315"/>
            <x v="326"/>
          </reference>
        </references>
      </pivotArea>
    </format>
    <format dxfId="749">
      <pivotArea dataOnly="0" labelOnly="1" outline="0" fieldPosition="0">
        <references count="1">
          <reference field="3" count="50">
            <x v="1"/>
            <x v="4"/>
            <x v="7"/>
            <x v="10"/>
            <x v="18"/>
            <x v="24"/>
            <x v="27"/>
            <x v="33"/>
            <x v="36"/>
            <x v="38"/>
            <x v="39"/>
            <x v="40"/>
            <x v="46"/>
            <x v="48"/>
            <x v="51"/>
            <x v="63"/>
            <x v="64"/>
            <x v="68"/>
            <x v="83"/>
            <x v="97"/>
            <x v="104"/>
            <x v="124"/>
            <x v="125"/>
            <x v="133"/>
            <x v="135"/>
            <x v="142"/>
            <x v="144"/>
            <x v="145"/>
            <x v="152"/>
            <x v="157"/>
            <x v="166"/>
            <x v="168"/>
            <x v="171"/>
            <x v="178"/>
            <x v="189"/>
            <x v="192"/>
            <x v="193"/>
            <x v="209"/>
            <x v="224"/>
            <x v="250"/>
            <x v="251"/>
            <x v="256"/>
            <x v="300"/>
            <x v="313"/>
            <x v="327"/>
            <x v="328"/>
            <x v="332"/>
            <x v="333"/>
            <x v="342"/>
            <x v="347"/>
          </reference>
        </references>
      </pivotArea>
    </format>
    <format dxfId="748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9"/>
            <x v="78"/>
            <x v="82"/>
            <x v="107"/>
            <x v="123"/>
            <x v="128"/>
            <x v="140"/>
            <x v="150"/>
            <x v="156"/>
            <x v="160"/>
            <x v="165"/>
            <x v="176"/>
            <x v="185"/>
            <x v="194"/>
            <x v="218"/>
            <x v="221"/>
            <x v="226"/>
            <x v="230"/>
            <x v="232"/>
            <x v="235"/>
            <x v="237"/>
            <x v="239"/>
            <x v="247"/>
            <x v="252"/>
            <x v="254"/>
            <x v="257"/>
            <x v="262"/>
            <x v="264"/>
            <x v="271"/>
            <x v="274"/>
            <x v="275"/>
            <x v="286"/>
            <x v="292"/>
            <x v="294"/>
            <x v="298"/>
            <x v="301"/>
            <x v="314"/>
            <x v="318"/>
            <x v="329"/>
            <x v="331"/>
            <x v="334"/>
            <x v="338"/>
            <x v="348"/>
          </reference>
        </references>
      </pivotArea>
    </format>
    <format dxfId="747">
      <pivotArea dataOnly="0" labelOnly="1" outline="0" fieldPosition="0">
        <references count="1">
          <reference field="3" count="50">
            <x v="6"/>
            <x v="16"/>
            <x v="30"/>
            <x v="60"/>
            <x v="66"/>
            <x v="69"/>
            <x v="73"/>
            <x v="79"/>
            <x v="80"/>
            <x v="85"/>
            <x v="96"/>
            <x v="99"/>
            <x v="112"/>
            <x v="115"/>
            <x v="116"/>
            <x v="118"/>
            <x v="121"/>
            <x v="138"/>
            <x v="143"/>
            <x v="146"/>
            <x v="147"/>
            <x v="153"/>
            <x v="173"/>
            <x v="177"/>
            <x v="182"/>
            <x v="198"/>
            <x v="202"/>
            <x v="203"/>
            <x v="205"/>
            <x v="219"/>
            <x v="236"/>
            <x v="266"/>
            <x v="267"/>
            <x v="268"/>
            <x v="276"/>
            <x v="277"/>
            <x v="280"/>
            <x v="281"/>
            <x v="295"/>
            <x v="306"/>
            <x v="307"/>
            <x v="316"/>
            <x v="323"/>
            <x v="336"/>
            <x v="337"/>
            <x v="341"/>
            <x v="343"/>
            <x v="344"/>
            <x v="345"/>
            <x v="346"/>
          </reference>
        </references>
      </pivotArea>
    </format>
    <format dxfId="746">
      <pivotArea dataOnly="0" labelOnly="1" outline="0" fieldPosition="0">
        <references count="1">
          <reference field="3" count="50">
            <x v="29"/>
            <x v="35"/>
            <x v="55"/>
            <x v="58"/>
            <x v="65"/>
            <x v="70"/>
            <x v="71"/>
            <x v="76"/>
            <x v="89"/>
            <x v="91"/>
            <x v="92"/>
            <x v="100"/>
            <x v="101"/>
            <x v="110"/>
            <x v="111"/>
            <x v="126"/>
            <x v="130"/>
            <x v="155"/>
            <x v="179"/>
            <x v="183"/>
            <x v="190"/>
            <x v="191"/>
            <x v="197"/>
            <x v="201"/>
            <x v="204"/>
            <x v="215"/>
            <x v="220"/>
            <x v="223"/>
            <x v="229"/>
            <x v="234"/>
            <x v="245"/>
            <x v="246"/>
            <x v="248"/>
            <x v="259"/>
            <x v="265"/>
            <x v="283"/>
            <x v="284"/>
            <x v="287"/>
            <x v="289"/>
            <x v="291"/>
            <x v="296"/>
            <x v="297"/>
            <x v="305"/>
            <x v="317"/>
            <x v="324"/>
            <x v="325"/>
            <x v="330"/>
            <x v="335"/>
            <x v="339"/>
            <x v="349"/>
          </reference>
        </references>
      </pivotArea>
    </format>
    <format dxfId="745">
      <pivotArea dataOnly="0" labelOnly="1" outline="0" fieldPosition="0">
        <references count="1">
          <reference field="3" count="12">
            <x v="105"/>
            <x v="106"/>
            <x v="132"/>
            <x v="174"/>
            <x v="187"/>
            <x v="214"/>
            <x v="272"/>
            <x v="319"/>
            <x v="320"/>
            <x v="321"/>
            <x v="322"/>
            <x v="340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200"/>
          </reference>
          <reference field="4" count="1">
            <x v="230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117"/>
          </reference>
          <reference field="4" count="1">
            <x v="95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148"/>
          </reference>
          <reference field="4" count="1">
            <x v="107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81"/>
          </reference>
          <reference field="4" count="1">
            <x v="39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90"/>
          </reference>
          <reference field="4" count="1">
            <x v="5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47"/>
          </reference>
          <reference field="4" count="1">
            <x v="106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164"/>
          </reference>
          <reference field="4" count="1">
            <x v="141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75"/>
          </reference>
          <reference field="4" count="1">
            <x v="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228"/>
          </reference>
          <reference field="4" count="1">
            <x v="177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1"/>
          </reference>
          <reference field="4" count="1">
            <x v="228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1"/>
          </reference>
          <reference field="4" count="1">
            <x v="81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14"/>
          </reference>
          <reference field="4" count="1">
            <x v="29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12"/>
          </reference>
          <reference field="4" count="1">
            <x v="59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80"/>
          </reference>
          <reference field="4" count="1">
            <x v="149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0"/>
          </reference>
          <reference field="4" count="1">
            <x v="8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23"/>
          </reference>
          <reference field="4" count="1">
            <x v="15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22"/>
          </reference>
          <reference field="4" count="1">
            <x v="68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16"/>
          </reference>
          <reference field="4" count="1">
            <x v="169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84"/>
          </reference>
          <reference field="4" count="1">
            <x v="48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13"/>
          </reference>
          <reference field="4" count="1">
            <x v="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53"/>
          </reference>
          <reference field="4" count="1">
            <x v="65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195"/>
          </reference>
          <reference field="4" count="1">
            <x v="150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212"/>
          </reference>
          <reference field="4" count="1">
            <x v="50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120"/>
          </reference>
          <reference field="4" count="1">
            <x v="78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61"/>
          </reference>
          <reference field="4" count="1">
            <x v="70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207"/>
          </reference>
          <reference field="4" count="1">
            <x v="163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141"/>
          </reference>
          <reference field="4" count="1">
            <x v="110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136"/>
          </reference>
          <reference field="4" count="1">
            <x v="231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241"/>
          </reference>
          <reference field="4" count="1">
            <x v="58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158"/>
          </reference>
          <reference field="4" count="1">
            <x v="133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217"/>
          </reference>
          <reference field="4" count="1">
            <x v="170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159"/>
          </reference>
          <reference field="4" count="1">
            <x v="134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42"/>
          </reference>
          <reference field="4" count="1">
            <x v="22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315"/>
          </reference>
          <reference field="4" count="1">
            <x v="229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50"/>
          </reference>
          <reference field="4" count="1">
            <x v="57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"/>
          </reference>
          <reference field="4" count="1">
            <x v="83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249"/>
          </reference>
          <reference field="4" count="1">
            <x v="189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134"/>
          </reference>
          <reference field="4" count="1">
            <x v="116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26"/>
          </reference>
          <reference field="4" count="1">
            <x v="163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131"/>
          </reference>
          <reference field="4" count="1">
            <x v="114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43"/>
          </reference>
          <reference field="4" count="1">
            <x v="102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93"/>
          </reference>
          <reference field="4" count="1">
            <x v="28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59"/>
          </reference>
          <reference field="4" count="1">
            <x v="46"/>
          </reference>
        </references>
      </pivotArea>
    </format>
    <format dxfId="700">
      <pivotArea dataOnly="0" labelOnly="1" outline="0" fieldPosition="0">
        <references count="2">
          <reference field="3" count="1" selected="0">
            <x v="175"/>
          </reference>
          <reference field="4" count="1">
            <x v="146"/>
          </reference>
        </references>
      </pivotArea>
    </format>
    <format dxfId="699">
      <pivotArea dataOnly="0" labelOnly="1" outline="0" fieldPosition="0">
        <references count="2">
          <reference field="3" count="1" selected="0">
            <x v="169"/>
          </reference>
          <reference field="4" count="1">
            <x v="58"/>
          </reference>
        </references>
      </pivotArea>
    </format>
    <format dxfId="698">
      <pivotArea dataOnly="0" labelOnly="1" outline="0" fieldPosition="0">
        <references count="2">
          <reference field="3" count="1" selected="0">
            <x v="62"/>
          </reference>
          <reference field="4" count="1">
            <x v="37"/>
          </reference>
        </references>
      </pivotArea>
    </format>
    <format dxfId="697">
      <pivotArea dataOnly="0" labelOnly="1" outline="0" fieldPosition="0">
        <references count="2">
          <reference field="3" count="1" selected="0">
            <x v="199"/>
          </reference>
          <reference field="4" count="1">
            <x v="161"/>
          </reference>
        </references>
      </pivotArea>
    </format>
    <format dxfId="696">
      <pivotArea dataOnly="0" labelOnly="1" outline="0" fieldPosition="0">
        <references count="2">
          <reference field="3" count="1" selected="0">
            <x v="8"/>
          </reference>
          <reference field="4" count="1">
            <x v="111"/>
          </reference>
        </references>
      </pivotArea>
    </format>
    <format dxfId="695">
      <pivotArea dataOnly="0" labelOnly="1" outline="0" fieldPosition="0">
        <references count="2">
          <reference field="3" count="1" selected="0">
            <x v="54"/>
          </reference>
          <reference field="4" count="1">
            <x v="89"/>
          </reference>
        </references>
      </pivotArea>
    </format>
    <format dxfId="694">
      <pivotArea dataOnly="0" labelOnly="1" outline="0" fieldPosition="0">
        <references count="2">
          <reference field="3" count="1" selected="0">
            <x v="83"/>
          </reference>
          <reference field="4" count="1">
            <x v="74"/>
          </reference>
        </references>
      </pivotArea>
    </format>
    <format dxfId="693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692">
      <pivotArea dataOnly="0" labelOnly="1" outline="0" fieldPosition="0">
        <references count="2">
          <reference field="3" count="1" selected="0">
            <x v="7"/>
          </reference>
          <reference field="4" count="1">
            <x v="98"/>
          </reference>
        </references>
      </pivotArea>
    </format>
    <format dxfId="691">
      <pivotArea dataOnly="0" labelOnly="1" outline="0" fieldPosition="0">
        <references count="2">
          <reference field="3" count="1" selected="0">
            <x v="10"/>
          </reference>
          <reference field="4" count="1">
            <x v="58"/>
          </reference>
        </references>
      </pivotArea>
    </format>
    <format dxfId="690">
      <pivotArea dataOnly="0" labelOnly="1" outline="0" fieldPosition="0">
        <references count="2">
          <reference field="3" count="1" selected="0">
            <x v="224"/>
          </reference>
          <reference field="4" count="1">
            <x v="71"/>
          </reference>
        </references>
      </pivotArea>
    </format>
    <format dxfId="689">
      <pivotArea dataOnly="0" labelOnly="1" outline="0" fieldPosition="0">
        <references count="2">
          <reference field="3" count="1" selected="0">
            <x v="192"/>
          </reference>
          <reference field="4" count="1">
            <x v="156"/>
          </reference>
        </references>
      </pivotArea>
    </format>
    <format dxfId="688">
      <pivotArea dataOnly="0" labelOnly="1" outline="0" fieldPosition="0">
        <references count="2">
          <reference field="3" count="1" selected="0">
            <x v="1"/>
          </reference>
          <reference field="4" count="1">
            <x v="13"/>
          </reference>
        </references>
      </pivotArea>
    </format>
    <format dxfId="687">
      <pivotArea dataOnly="0" labelOnly="1" outline="0" fieldPosition="0">
        <references count="2">
          <reference field="3" count="1" selected="0">
            <x v="157"/>
          </reference>
          <reference field="4" count="1">
            <x v="3"/>
          </reference>
        </references>
      </pivotArea>
    </format>
    <format dxfId="686">
      <pivotArea dataOnly="0" labelOnly="1" outline="0" fieldPosition="0">
        <references count="2">
          <reference field="3" count="1" selected="0">
            <x v="104"/>
          </reference>
          <reference field="4" count="1">
            <x v="99"/>
          </reference>
        </references>
      </pivotArea>
    </format>
    <format dxfId="685">
      <pivotArea dataOnly="0" labelOnly="1" outline="0" fieldPosition="0">
        <references count="2">
          <reference field="3" count="1" selected="0">
            <x v="38"/>
          </reference>
          <reference field="4" count="1">
            <x v="76"/>
          </reference>
        </references>
      </pivotArea>
    </format>
    <format dxfId="684">
      <pivotArea dataOnly="0" labelOnly="1" outline="0" fieldPosition="0">
        <references count="2">
          <reference field="3" count="1" selected="0">
            <x v="328"/>
          </reference>
          <reference field="4" count="1">
            <x v="242"/>
          </reference>
        </references>
      </pivotArea>
    </format>
    <format dxfId="683">
      <pivotArea dataOnly="0" labelOnly="1" outline="0" fieldPosition="0">
        <references count="2">
          <reference field="3" count="1" selected="0">
            <x v="168"/>
          </reference>
          <reference field="4" count="1">
            <x v="144"/>
          </reference>
        </references>
      </pivotArea>
    </format>
    <format dxfId="682">
      <pivotArea dataOnly="0" labelOnly="1" outline="0" fieldPosition="0">
        <references count="2">
          <reference field="3" count="1" selected="0">
            <x v="48"/>
          </reference>
          <reference field="4" count="1">
            <x v="19"/>
          </reference>
        </references>
      </pivotArea>
    </format>
    <format dxfId="681">
      <pivotArea dataOnly="0" labelOnly="1" outline="0" fieldPosition="0">
        <references count="2">
          <reference field="3" count="1" selected="0">
            <x v="46"/>
          </reference>
          <reference field="4" count="1">
            <x v="109"/>
          </reference>
        </references>
      </pivotArea>
    </format>
    <format dxfId="680">
      <pivotArea dataOnly="0" labelOnly="1" outline="0" fieldPosition="0">
        <references count="2">
          <reference field="3" count="1" selected="0">
            <x v="300"/>
          </reference>
          <reference field="4" count="1">
            <x v="14"/>
          </reference>
        </references>
      </pivotArea>
    </format>
    <format dxfId="679">
      <pivotArea dataOnly="0" labelOnly="1" outline="0" fieldPosition="0">
        <references count="2">
          <reference field="3" count="1" selected="0">
            <x v="63"/>
          </reference>
          <reference field="4" count="1">
            <x v="104"/>
          </reference>
        </references>
      </pivotArea>
    </format>
    <format dxfId="678">
      <pivotArea dataOnly="0" labelOnly="1" outline="0" fieldPosition="0">
        <references count="2">
          <reference field="3" count="1" selected="0">
            <x v="27"/>
          </reference>
          <reference field="4" count="1">
            <x v="56"/>
          </reference>
        </references>
      </pivotArea>
    </format>
    <format dxfId="677">
      <pivotArea dataOnly="0" labelOnly="1" outline="0" fieldPosition="0">
        <references count="2">
          <reference field="3" count="1" selected="0">
            <x v="145"/>
          </reference>
          <reference field="4" count="1">
            <x v="34"/>
          </reference>
        </references>
      </pivotArea>
    </format>
    <format dxfId="676">
      <pivotArea dataOnly="0" labelOnly="1" outline="0" fieldPosition="0">
        <references count="2">
          <reference field="3" count="1" selected="0">
            <x v="97"/>
          </reference>
          <reference field="4" count="1">
            <x v="119"/>
          </reference>
        </references>
      </pivotArea>
    </format>
    <format dxfId="675">
      <pivotArea dataOnly="0" labelOnly="1" outline="0" fieldPosition="0">
        <references count="2">
          <reference field="3" count="1" selected="0">
            <x v="36"/>
          </reference>
          <reference field="4" count="1">
            <x v="11"/>
          </reference>
        </references>
      </pivotArea>
    </format>
    <format dxfId="674">
      <pivotArea dataOnly="0" labelOnly="1" outline="0" fieldPosition="0">
        <references count="2">
          <reference field="3" count="1" selected="0">
            <x v="250"/>
          </reference>
          <reference field="4" count="1">
            <x v="93"/>
          </reference>
        </references>
      </pivotArea>
    </format>
    <format dxfId="673">
      <pivotArea dataOnly="0" labelOnly="1" outline="0" fieldPosition="0">
        <references count="2">
          <reference field="3" count="1" selected="0">
            <x v="189"/>
          </reference>
          <reference field="4" count="1">
            <x v="154"/>
          </reference>
        </references>
      </pivotArea>
    </format>
    <format dxfId="672">
      <pivotArea dataOnly="0" labelOnly="1" outline="0" fieldPosition="0">
        <references count="2">
          <reference field="3" count="1" selected="0">
            <x v="152"/>
          </reference>
          <reference field="4" count="1">
            <x v="131"/>
          </reference>
        </references>
      </pivotArea>
    </format>
    <format dxfId="671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670">
      <pivotArea dataOnly="0" labelOnly="1" outline="0" fieldPosition="0">
        <references count="2">
          <reference field="3" count="1" selected="0">
            <x v="347"/>
          </reference>
          <reference field="4" count="1">
            <x v="58"/>
          </reference>
        </references>
      </pivotArea>
    </format>
    <format dxfId="669">
      <pivotArea dataOnly="0" labelOnly="1" outline="0" fieldPosition="0">
        <references count="2">
          <reference field="3" count="1" selected="0">
            <x v="193"/>
          </reference>
          <reference field="4" count="1">
            <x v="117"/>
          </reference>
        </references>
      </pivotArea>
    </format>
    <format dxfId="668">
      <pivotArea dataOnly="0" labelOnly="1" outline="0" fieldPosition="0">
        <references count="2">
          <reference field="3" count="1" selected="0">
            <x v="332"/>
          </reference>
          <reference field="4" count="1">
            <x v="245"/>
          </reference>
        </references>
      </pivotArea>
    </format>
    <format dxfId="667">
      <pivotArea dataOnly="0" labelOnly="1" outline="0" fieldPosition="0">
        <references count="2">
          <reference field="3" count="1" selected="0">
            <x v="125"/>
          </reference>
          <reference field="4" count="1">
            <x v="79"/>
          </reference>
        </references>
      </pivotArea>
    </format>
    <format dxfId="666">
      <pivotArea dataOnly="0" labelOnly="1" outline="0" fieldPosition="0">
        <references count="2">
          <reference field="3" count="1" selected="0">
            <x v="342"/>
          </reference>
          <reference field="4" count="1">
            <x v="58"/>
          </reference>
        </references>
      </pivotArea>
    </format>
    <format dxfId="665">
      <pivotArea dataOnly="0" labelOnly="1" outline="0" fieldPosition="0">
        <references count="2">
          <reference field="3" count="1" selected="0">
            <x v="144"/>
          </reference>
          <reference field="4" count="1">
            <x v="52"/>
          </reference>
        </references>
      </pivotArea>
    </format>
    <format dxfId="664">
      <pivotArea dataOnly="0" labelOnly="1" outline="0" fieldPosition="0">
        <references count="2">
          <reference field="3" count="1" selected="0">
            <x v="18"/>
          </reference>
          <reference field="4" count="1">
            <x v="58"/>
          </reference>
        </references>
      </pivotArea>
    </format>
    <format dxfId="663">
      <pivotArea dataOnly="0" labelOnly="1" outline="0" fieldPosition="0">
        <references count="2">
          <reference field="3" count="1" selected="0">
            <x v="178"/>
          </reference>
          <reference field="4" count="1">
            <x v="148"/>
          </reference>
        </references>
      </pivotArea>
    </format>
    <format dxfId="662">
      <pivotArea dataOnly="0" labelOnly="1" outline="0" fieldPosition="0">
        <references count="2">
          <reference field="3" count="1" selected="0">
            <x v="68"/>
          </reference>
          <reference field="4" count="1">
            <x v="160"/>
          </reference>
        </references>
      </pivotArea>
    </format>
    <format dxfId="661">
      <pivotArea dataOnly="0" labelOnly="1" outline="0" fieldPosition="0">
        <references count="2">
          <reference field="3" count="1" selected="0">
            <x v="4"/>
          </reference>
          <reference field="4" count="1">
            <x v="10"/>
          </reference>
        </references>
      </pivotArea>
    </format>
    <format dxfId="660">
      <pivotArea dataOnly="0" labelOnly="1" outline="0" fieldPosition="0">
        <references count="2">
          <reference field="3" count="1" selected="0">
            <x v="33"/>
          </reference>
          <reference field="4" count="1">
            <x v="14"/>
          </reference>
        </references>
      </pivotArea>
    </format>
    <format dxfId="659">
      <pivotArea dataOnly="0" labelOnly="1" outline="0" fieldPosition="0">
        <references count="2">
          <reference field="3" count="1" selected="0">
            <x v="333"/>
          </reference>
          <reference field="4" count="1">
            <x v="246"/>
          </reference>
        </references>
      </pivotArea>
    </format>
    <format dxfId="658">
      <pivotArea dataOnly="0" labelOnly="1" outline="0" fieldPosition="0">
        <references count="2">
          <reference field="3" count="1" selected="0">
            <x v="24"/>
          </reference>
          <reference field="4" count="1">
            <x v="101"/>
          </reference>
        </references>
      </pivotArea>
    </format>
    <format dxfId="657">
      <pivotArea dataOnly="0" labelOnly="1" outline="0" fieldPosition="0">
        <references count="2">
          <reference field="3" count="1" selected="0">
            <x v="124"/>
          </reference>
          <reference field="4" count="1">
            <x v="72"/>
          </reference>
        </references>
      </pivotArea>
    </format>
    <format dxfId="656">
      <pivotArea dataOnly="0" labelOnly="1" outline="0" fieldPosition="0">
        <references count="2">
          <reference field="3" count="1" selected="0">
            <x v="135"/>
          </reference>
          <reference field="4" count="1">
            <x v="41"/>
          </reference>
        </references>
      </pivotArea>
    </format>
    <format dxfId="655">
      <pivotArea dataOnly="0" labelOnly="1" outline="0" fieldPosition="0">
        <references count="2">
          <reference field="3" count="1" selected="0">
            <x v="313"/>
          </reference>
          <reference field="4" count="1">
            <x v="211"/>
          </reference>
        </references>
      </pivotArea>
    </format>
    <format dxfId="654">
      <pivotArea dataOnly="0" labelOnly="1" outline="0" fieldPosition="0">
        <references count="2">
          <reference field="3" count="1" selected="0">
            <x v="64"/>
          </reference>
          <reference field="4" count="1">
            <x v="17"/>
          </reference>
        </references>
      </pivotArea>
    </format>
    <format dxfId="653">
      <pivotArea dataOnly="0" labelOnly="1" outline="0" fieldPosition="0">
        <references count="2">
          <reference field="3" count="1" selected="0">
            <x v="40"/>
          </reference>
          <reference field="4" count="1">
            <x v="45"/>
          </reference>
        </references>
      </pivotArea>
    </format>
    <format dxfId="652">
      <pivotArea dataOnly="0" labelOnly="1" outline="0" fieldPosition="0">
        <references count="2">
          <reference field="3" count="1" selected="0">
            <x v="251"/>
          </reference>
          <reference field="4" count="1">
            <x v="190"/>
          </reference>
        </references>
      </pivotArea>
    </format>
    <format dxfId="651">
      <pivotArea dataOnly="0" labelOnly="1" outline="0" fieldPosition="0">
        <references count="2">
          <reference field="3" count="1" selected="0">
            <x v="209"/>
          </reference>
          <reference field="4" count="1">
            <x v="164"/>
          </reference>
        </references>
      </pivotArea>
    </format>
    <format dxfId="650">
      <pivotArea dataOnly="0" labelOnly="1" outline="0" fieldPosition="0">
        <references count="2">
          <reference field="3" count="1" selected="0">
            <x v="133"/>
          </reference>
          <reference field="4" count="1">
            <x v="115"/>
          </reference>
        </references>
      </pivotArea>
    </format>
    <format dxfId="649">
      <pivotArea dataOnly="0" labelOnly="1" outline="0" fieldPosition="0">
        <references count="2">
          <reference field="3" count="1" selected="0">
            <x v="327"/>
          </reference>
          <reference field="4" count="1">
            <x v="241"/>
          </reference>
        </references>
      </pivotArea>
    </format>
    <format dxfId="648">
      <pivotArea dataOnly="0" labelOnly="1" outline="0" fieldPosition="0">
        <references count="2">
          <reference field="3" count="1" selected="0">
            <x v="166"/>
          </reference>
          <reference field="4" count="1">
            <x v="111"/>
          </reference>
        </references>
      </pivotArea>
    </format>
    <format dxfId="647">
      <pivotArea dataOnly="0" labelOnly="1" outline="0" fieldPosition="0">
        <references count="2">
          <reference field="3" count="1" selected="0">
            <x v="256"/>
          </reference>
          <reference field="4" count="1">
            <x v="194"/>
          </reference>
        </references>
      </pivotArea>
    </format>
    <format dxfId="646">
      <pivotArea dataOnly="0" labelOnly="1" outline="0" fieldPosition="0">
        <references count="2">
          <reference field="3" count="1" selected="0">
            <x v="39"/>
          </reference>
          <reference field="4" count="1">
            <x v="94"/>
          </reference>
        </references>
      </pivotArea>
    </format>
    <format dxfId="645">
      <pivotArea dataOnly="0" labelOnly="1" outline="0" fieldPosition="0">
        <references count="2">
          <reference field="3" count="1" selected="0">
            <x v="294"/>
          </reference>
          <reference field="4" count="1">
            <x v="218"/>
          </reference>
        </references>
      </pivotArea>
    </format>
    <format dxfId="644">
      <pivotArea dataOnly="0" labelOnly="1" outline="0" fieldPosition="0">
        <references count="2">
          <reference field="3" count="1" selected="0">
            <x v="262"/>
          </reference>
          <reference field="4" count="1">
            <x v="200"/>
          </reference>
        </references>
      </pivotArea>
    </format>
    <format dxfId="643">
      <pivotArea dataOnly="0" labelOnly="1" outline="0" fieldPosition="0">
        <references count="2">
          <reference field="3" count="1" selected="0">
            <x v="292"/>
          </reference>
          <reference field="4" count="1">
            <x v="217"/>
          </reference>
        </references>
      </pivotArea>
    </format>
    <format dxfId="642">
      <pivotArea dataOnly="0" labelOnly="1" outline="0" fieldPosition="0">
        <references count="2">
          <reference field="3" count="1" selected="0">
            <x v="123"/>
          </reference>
          <reference field="4" count="1">
            <x v="68"/>
          </reference>
        </references>
      </pivotArea>
    </format>
    <format dxfId="641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640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639">
      <pivotArea dataOnly="0" labelOnly="1" outline="0" fieldPosition="0">
        <references count="2">
          <reference field="3" count="1" selected="0">
            <x v="194"/>
          </reference>
          <reference field="4" count="1">
            <x v="89"/>
          </reference>
        </references>
      </pivotArea>
    </format>
    <format dxfId="638">
      <pivotArea dataOnly="0" labelOnly="1" outline="0" fieldPosition="0">
        <references count="2">
          <reference field="3" count="1" selected="0">
            <x v="274"/>
          </reference>
          <reference field="4" count="1">
            <x v="206"/>
          </reference>
        </references>
      </pivotArea>
    </format>
    <format dxfId="637">
      <pivotArea dataOnly="0" labelOnly="1" outline="0" fieldPosition="0">
        <references count="2">
          <reference field="3" count="1" selected="0">
            <x v="226"/>
          </reference>
          <reference field="4" count="1">
            <x v="58"/>
          </reference>
        </references>
      </pivotArea>
    </format>
    <format dxfId="636">
      <pivotArea dataOnly="0" labelOnly="1" outline="0" fieldPosition="0">
        <references count="2">
          <reference field="3" count="1" selected="0">
            <x v="41"/>
          </reference>
          <reference field="4" count="1">
            <x v="54"/>
          </reference>
        </references>
      </pivotArea>
    </format>
    <format dxfId="635">
      <pivotArea dataOnly="0" labelOnly="1" outline="0" fieldPosition="0">
        <references count="2">
          <reference field="3" count="1" selected="0">
            <x v="239"/>
          </reference>
          <reference field="4" count="1">
            <x v="6"/>
          </reference>
        </references>
      </pivotArea>
    </format>
    <format dxfId="63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633">
      <pivotArea dataOnly="0" labelOnly="1" outline="0" fieldPosition="0">
        <references count="2">
          <reference field="3" count="1" selected="0">
            <x v="107"/>
          </reference>
          <reference field="4" count="1">
            <x v="67"/>
          </reference>
        </references>
      </pivotArea>
    </format>
    <format dxfId="632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631">
      <pivotArea dataOnly="0" labelOnly="1" outline="0" fieldPosition="0">
        <references count="2">
          <reference field="3" count="1" selected="0">
            <x v="232"/>
          </reference>
          <reference field="4" count="1">
            <x v="180"/>
          </reference>
        </references>
      </pivotArea>
    </format>
    <format dxfId="630">
      <pivotArea dataOnly="0" labelOnly="1" outline="0" fieldPosition="0">
        <references count="2">
          <reference field="3" count="1" selected="0">
            <x v="334"/>
          </reference>
          <reference field="4" count="1">
            <x v="150"/>
          </reference>
        </references>
      </pivotArea>
    </format>
    <format dxfId="629">
      <pivotArea dataOnly="0" labelOnly="1" outline="0" fieldPosition="0">
        <references count="2">
          <reference field="3" count="1" selected="0">
            <x v="298"/>
          </reference>
          <reference field="4" count="1">
            <x v="221"/>
          </reference>
        </references>
      </pivotArea>
    </format>
    <format dxfId="628">
      <pivotArea dataOnly="0" labelOnly="1" outline="0" fieldPosition="0">
        <references count="2">
          <reference field="3" count="1" selected="0">
            <x v="271"/>
          </reference>
          <reference field="4" count="1">
            <x v="205"/>
          </reference>
        </references>
      </pivotArea>
    </format>
    <format dxfId="627">
      <pivotArea dataOnly="0" labelOnly="1" outline="0" fieldPosition="0">
        <references count="2">
          <reference field="3" count="1" selected="0">
            <x v="2"/>
          </reference>
          <reference field="4" count="1">
            <x v="69"/>
          </reference>
        </references>
      </pivotArea>
    </format>
    <format dxfId="626">
      <pivotArea dataOnly="0" labelOnly="1" outline="0" fieldPosition="0">
        <references count="2">
          <reference field="3" count="1" selected="0">
            <x v="275"/>
          </reference>
          <reference field="4" count="1">
            <x v="207"/>
          </reference>
        </references>
      </pivotArea>
    </format>
    <format dxfId="625">
      <pivotArea dataOnly="0" labelOnly="1" outline="0" fieldPosition="0">
        <references count="2">
          <reference field="3" count="1" selected="0">
            <x v="257"/>
          </reference>
          <reference field="4" count="1">
            <x v="19"/>
          </reference>
        </references>
      </pivotArea>
    </format>
    <format dxfId="624">
      <pivotArea dataOnly="0" labelOnly="1" outline="0" fieldPosition="0">
        <references count="2">
          <reference field="3" count="1" selected="0">
            <x v="34"/>
          </reference>
          <reference field="4" count="1">
            <x v="77"/>
          </reference>
        </references>
      </pivotArea>
    </format>
    <format dxfId="623">
      <pivotArea dataOnly="0" labelOnly="1" outline="0" fieldPosition="0">
        <references count="2">
          <reference field="3" count="1" selected="0">
            <x v="49"/>
          </reference>
          <reference field="4" count="1">
            <x v="80"/>
          </reference>
        </references>
      </pivotArea>
    </format>
    <format dxfId="622">
      <pivotArea dataOnly="0" labelOnly="1" outline="0" fieldPosition="0">
        <references count="2">
          <reference field="3" count="1" selected="0">
            <x v="140"/>
          </reference>
          <reference field="4" count="1">
            <x v="124"/>
          </reference>
        </references>
      </pivotArea>
    </format>
    <format dxfId="621">
      <pivotArea dataOnly="0" labelOnly="1" outline="0" fieldPosition="0">
        <references count="2">
          <reference field="3" count="1" selected="0">
            <x v="185"/>
          </reference>
          <reference field="4" count="1">
            <x v="151"/>
          </reference>
        </references>
      </pivotArea>
    </format>
    <format dxfId="620">
      <pivotArea dataOnly="0" labelOnly="1" outline="0" fieldPosition="0">
        <references count="2">
          <reference field="3" count="1" selected="0">
            <x v="264"/>
          </reference>
          <reference field="4" count="1">
            <x v="203"/>
          </reference>
        </references>
      </pivotArea>
    </format>
    <format dxfId="619">
      <pivotArea dataOnly="0" labelOnly="1" outline="0" fieldPosition="0">
        <references count="2">
          <reference field="3" count="1" selected="0">
            <x v="254"/>
          </reference>
          <reference field="4" count="1">
            <x v="193"/>
          </reference>
        </references>
      </pivotArea>
    </format>
    <format dxfId="618">
      <pivotArea dataOnly="0" labelOnly="1" outline="0" fieldPosition="0">
        <references count="2">
          <reference field="3" count="1" selected="0">
            <x v="160"/>
          </reference>
          <reference field="4" count="1">
            <x v="136"/>
          </reference>
        </references>
      </pivotArea>
    </format>
    <format dxfId="617">
      <pivotArea dataOnly="0" labelOnly="1" outline="0" fieldPosition="0">
        <references count="2">
          <reference field="3" count="1" selected="0">
            <x v="156"/>
          </reference>
          <reference field="4" count="1">
            <x v="32"/>
          </reference>
        </references>
      </pivotArea>
    </format>
    <format dxfId="616">
      <pivotArea dataOnly="0" labelOnly="1" outline="0" fieldPosition="0">
        <references count="2">
          <reference field="3" count="1" selected="0">
            <x v="150"/>
          </reference>
          <reference field="4" count="1">
            <x v="128"/>
          </reference>
        </references>
      </pivotArea>
    </format>
    <format dxfId="615">
      <pivotArea dataOnly="0" labelOnly="1" outline="0" fieldPosition="0">
        <references count="2">
          <reference field="3" count="1" selected="0">
            <x v="165"/>
          </reference>
          <reference field="4" count="1">
            <x v="142"/>
          </reference>
        </references>
      </pivotArea>
    </format>
    <format dxfId="614">
      <pivotArea dataOnly="0" labelOnly="1" outline="0" fieldPosition="0">
        <references count="2">
          <reference field="3" count="1" selected="0">
            <x v="221"/>
          </reference>
          <reference field="4" count="1">
            <x v="3"/>
          </reference>
        </references>
      </pivotArea>
    </format>
    <format dxfId="613">
      <pivotArea dataOnly="0" labelOnly="1" outline="0" fieldPosition="0">
        <references count="2">
          <reference field="3" count="1" selected="0">
            <x v="301"/>
          </reference>
          <reference field="4" count="1">
            <x v="234"/>
          </reference>
        </references>
      </pivotArea>
    </format>
    <format dxfId="612">
      <pivotArea dataOnly="0" labelOnly="1" outline="0" fieldPosition="0">
        <references count="2">
          <reference field="3" count="1" selected="0">
            <x v="235"/>
          </reference>
          <reference field="4" count="1">
            <x v="181"/>
          </reference>
        </references>
      </pivotArea>
    </format>
    <format dxfId="611">
      <pivotArea dataOnly="0" labelOnly="1" outline="0" fieldPosition="0">
        <references count="2">
          <reference field="3" count="1" selected="0">
            <x v="230"/>
          </reference>
          <reference field="4" count="1">
            <x v="101"/>
          </reference>
        </references>
      </pivotArea>
    </format>
    <format dxfId="610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609">
      <pivotArea dataOnly="0" labelOnly="1" outline="0" fieldPosition="0">
        <references count="2">
          <reference field="3" count="1" selected="0">
            <x v="348"/>
          </reference>
          <reference field="4" count="1">
            <x v="255"/>
          </reference>
        </references>
      </pivotArea>
    </format>
    <format dxfId="608">
      <pivotArea dataOnly="0" labelOnly="1" outline="0" fieldPosition="0">
        <references count="2">
          <reference field="3" count="1" selected="0">
            <x v="252"/>
          </reference>
          <reference field="4" count="1">
            <x v="191"/>
          </reference>
        </references>
      </pivotArea>
    </format>
    <format dxfId="607">
      <pivotArea dataOnly="0" labelOnly="1" outline="0" fieldPosition="0">
        <references count="2">
          <reference field="3" count="1" selected="0">
            <x v="331"/>
          </reference>
          <reference field="4" count="1">
            <x v="244"/>
          </reference>
        </references>
      </pivotArea>
    </format>
    <format dxfId="606">
      <pivotArea dataOnly="0" labelOnly="1" outline="0" fieldPosition="0">
        <references count="2">
          <reference field="3" count="1" selected="0">
            <x v="78"/>
          </reference>
          <reference field="4" count="1">
            <x v="103"/>
          </reference>
        </references>
      </pivotArea>
    </format>
    <format dxfId="605">
      <pivotArea dataOnly="0" labelOnly="1" outline="0" fieldPosition="0">
        <references count="2">
          <reference field="3" count="1" selected="0">
            <x v="37"/>
          </reference>
          <reference field="4" count="1">
            <x v="71"/>
          </reference>
        </references>
      </pivotArea>
    </format>
    <format dxfId="604">
      <pivotArea dataOnly="0" labelOnly="1" outline="0" fieldPosition="0">
        <references count="2">
          <reference field="3" count="1" selected="0">
            <x v="318"/>
          </reference>
          <reference field="4" count="1">
            <x v="173"/>
          </reference>
        </references>
      </pivotArea>
    </format>
    <format dxfId="603">
      <pivotArea dataOnly="0" labelOnly="1" outline="0" fieldPosition="0">
        <references count="2">
          <reference field="3" count="1" selected="0">
            <x v="237"/>
          </reference>
          <reference field="4" count="1">
            <x v="182"/>
          </reference>
        </references>
      </pivotArea>
    </format>
    <format dxfId="602">
      <pivotArea dataOnly="0" labelOnly="1" outline="0" fieldPosition="0">
        <references count="2">
          <reference field="3" count="1" selected="0">
            <x v="286"/>
          </reference>
          <reference field="4" count="1">
            <x v="212"/>
          </reference>
        </references>
      </pivotArea>
    </format>
    <format dxfId="601">
      <pivotArea dataOnly="0" labelOnly="1" outline="0" fieldPosition="0">
        <references count="2">
          <reference field="3" count="1" selected="0">
            <x v="329"/>
          </reference>
          <reference field="4" count="1">
            <x v="3"/>
          </reference>
        </references>
      </pivotArea>
    </format>
    <format dxfId="600">
      <pivotArea dataOnly="0" labelOnly="1" outline="0" fieldPosition="0">
        <references count="2">
          <reference field="3" count="1" selected="0">
            <x v="314"/>
          </reference>
          <reference field="4" count="1">
            <x v="170"/>
          </reference>
        </references>
      </pivotArea>
    </format>
    <format dxfId="599">
      <pivotArea dataOnly="0" labelOnly="1" outline="0" fieldPosition="0">
        <references count="2">
          <reference field="3" count="1" selected="0">
            <x v="128"/>
          </reference>
          <reference field="4" count="1">
            <x v="113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176"/>
          </reference>
          <reference field="4" count="1">
            <x v="52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31"/>
          </reference>
          <reference field="4" count="1">
            <x v="84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338"/>
          </reference>
          <reference field="4" count="1">
            <x v="249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173"/>
          </reference>
          <reference field="4" count="1">
            <x v="145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30"/>
          </reference>
          <reference field="4" count="1">
            <x v="88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98"/>
          </reference>
          <reference field="4" count="1">
            <x v="40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06"/>
          </reference>
          <reference field="4" count="1">
            <x v="225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79"/>
          </reference>
          <reference field="4" count="1">
            <x v="82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46"/>
          </reference>
          <reference field="4" count="1">
            <x v="38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143"/>
          </reference>
          <reference field="4" count="1">
            <x v="36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60"/>
          </reference>
          <reference field="4" count="1">
            <x v="40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85"/>
          </reference>
          <reference field="4" count="1">
            <x v="44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266"/>
          </reference>
          <reference field="4" count="1">
            <x v="19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138"/>
          </reference>
          <reference field="4" count="1">
            <x v="120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307"/>
          </reference>
          <reference field="4" count="1">
            <x v="226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316"/>
          </reference>
          <reference field="4" count="1">
            <x v="58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280"/>
          </reference>
          <reference field="4" count="1">
            <x v="104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77"/>
          </reference>
          <reference field="4" count="1">
            <x v="50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41"/>
          </reference>
          <reference field="4" count="1">
            <x v="251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43"/>
          </reference>
          <reference field="4" count="1">
            <x v="3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96"/>
          </reference>
          <reference field="4" count="1">
            <x v="9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277"/>
          </reference>
          <reference field="4" count="1">
            <x v="208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76"/>
          </reference>
          <reference field="4" count="1">
            <x v="47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6"/>
          </reference>
          <reference field="4" count="1">
            <x v="52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115"/>
          </reference>
          <reference field="4" count="1">
            <x v="90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19"/>
          </reference>
          <reference field="4" count="1">
            <x v="172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268"/>
          </reference>
          <reference field="4" count="1">
            <x v="196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16"/>
          </reference>
          <reference field="4" count="1">
            <x v="21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346"/>
          </reference>
          <reference field="4" count="1">
            <x v="111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345"/>
          </reference>
          <reference field="4" count="1">
            <x v="254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80"/>
          </reference>
          <reference field="4" count="1">
            <x v="24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6"/>
          </reference>
          <reference field="4" count="1">
            <x v="58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69"/>
          </reference>
          <reference field="4" count="1">
            <x v="26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202"/>
          </reference>
          <reference field="4" count="1">
            <x v="162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295"/>
          </reference>
          <reference field="4" count="1">
            <x v="219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147"/>
          </reference>
          <reference field="4" count="1">
            <x v="127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12"/>
          </reference>
          <reference field="4" count="1">
            <x v="100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344"/>
          </reference>
          <reference field="4" count="1">
            <x v="253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118"/>
          </reference>
          <reference field="4" count="1">
            <x v="32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73"/>
          </reference>
          <reference field="4" count="1">
            <x v="3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153"/>
          </reference>
          <reference field="4" count="1">
            <x v="18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205"/>
          </reference>
          <reference field="4" count="1">
            <x v="43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337"/>
          </reference>
          <reference field="4" count="1">
            <x v="248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203"/>
          </reference>
          <reference field="4" count="1">
            <x v="232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182"/>
          </reference>
          <reference field="4" count="1">
            <x v="150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336"/>
          </reference>
          <reference field="4" count="1">
            <x v="49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236"/>
          </reference>
          <reference field="4" count="1">
            <x v="118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281"/>
          </reference>
          <reference field="4" count="1">
            <x v="209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121"/>
          </reference>
          <reference field="4" count="1">
            <x v="122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99"/>
          </reference>
          <reference field="4" count="1">
            <x v="78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76"/>
          </reference>
          <reference field="4" count="1">
            <x v="52"/>
          </reference>
        </references>
      </pivotArea>
    </format>
    <format dxfId="547">
      <pivotArea dataOnly="0" labelOnly="1" outline="0" fieldPosition="0">
        <references count="2">
          <reference field="3" count="1" selected="0">
            <x v="35"/>
          </reference>
          <reference field="4" count="1">
            <x v="49"/>
          </reference>
        </references>
      </pivotArea>
    </format>
    <format dxfId="546">
      <pivotArea dataOnly="0" labelOnly="1" outline="0" fieldPosition="0">
        <references count="2">
          <reference field="3" count="1" selected="0">
            <x v="220"/>
          </reference>
          <reference field="4" count="1">
            <x v="173"/>
          </reference>
        </references>
      </pivotArea>
    </format>
    <format dxfId="545">
      <pivotArea dataOnly="0" labelOnly="1" outline="0" fieldPosition="0">
        <references count="2">
          <reference field="3" count="1" selected="0">
            <x v="283"/>
          </reference>
          <reference field="4" count="1">
            <x v="19"/>
          </reference>
        </references>
      </pivotArea>
    </format>
    <format dxfId="544">
      <pivotArea dataOnly="0" labelOnly="1" outline="0" fieldPosition="0">
        <references count="2">
          <reference field="3" count="1" selected="0">
            <x v="339"/>
          </reference>
          <reference field="4" count="1">
            <x v="52"/>
          </reference>
        </references>
      </pivotArea>
    </format>
    <format dxfId="543">
      <pivotArea dataOnly="0" labelOnly="1" outline="0" fieldPosition="0">
        <references count="2">
          <reference field="3" count="1" selected="0">
            <x v="29"/>
          </reference>
          <reference field="4" count="1">
            <x v="33"/>
          </reference>
        </references>
      </pivotArea>
    </format>
    <format dxfId="542">
      <pivotArea dataOnly="0" labelOnly="1" outline="0" fieldPosition="0">
        <references count="2">
          <reference field="3" count="1" selected="0">
            <x v="197"/>
          </reference>
          <reference field="4" count="1">
            <x v="158"/>
          </reference>
        </references>
      </pivotArea>
    </format>
    <format dxfId="541">
      <pivotArea dataOnly="0" labelOnly="1" outline="0" fieldPosition="0">
        <references count="2">
          <reference field="3" count="1" selected="0">
            <x v="130"/>
          </reference>
          <reference field="4" count="1">
            <x v="64"/>
          </reference>
        </references>
      </pivotArea>
    </format>
    <format dxfId="540">
      <pivotArea dataOnly="0" labelOnly="1" outline="0" fieldPosition="0">
        <references count="2">
          <reference field="3" count="1" selected="0">
            <x v="245"/>
          </reference>
          <reference field="4" count="1">
            <x v="252"/>
          </reference>
        </references>
      </pivotArea>
    </format>
    <format dxfId="539">
      <pivotArea dataOnly="0" labelOnly="1" outline="0" fieldPosition="0">
        <references count="2">
          <reference field="3" count="1" selected="0">
            <x v="155"/>
          </reference>
          <reference field="4" count="1">
            <x v="132"/>
          </reference>
        </references>
      </pivotArea>
    </format>
    <format dxfId="538">
      <pivotArea dataOnly="0" labelOnly="1" outline="0" fieldPosition="0">
        <references count="2">
          <reference field="3" count="1" selected="0">
            <x v="89"/>
          </reference>
          <reference field="4" count="1">
            <x v="19"/>
          </reference>
        </references>
      </pivotArea>
    </format>
    <format dxfId="537">
      <pivotArea dataOnly="0" labelOnly="1" outline="0" fieldPosition="0">
        <references count="2">
          <reference field="3" count="1" selected="0">
            <x v="284"/>
          </reference>
          <reference field="4" count="1">
            <x v="210"/>
          </reference>
        </references>
      </pivotArea>
    </format>
    <format dxfId="536">
      <pivotArea dataOnly="0" labelOnly="1" outline="0" fieldPosition="0">
        <references count="2">
          <reference field="3" count="1" selected="0">
            <x v="248"/>
          </reference>
          <reference field="4" count="1">
            <x v="0"/>
          </reference>
        </references>
      </pivotArea>
    </format>
    <format dxfId="535">
      <pivotArea dataOnly="0" labelOnly="1" outline="0" fieldPosition="0">
        <references count="2">
          <reference field="3" count="1" selected="0">
            <x v="71"/>
          </reference>
          <reference field="4" count="1">
            <x v="63"/>
          </reference>
        </references>
      </pivotArea>
    </format>
    <format dxfId="534">
      <pivotArea dataOnly="0" labelOnly="1" outline="0" fieldPosition="0">
        <references count="2">
          <reference field="3" count="1" selected="0">
            <x v="179"/>
          </reference>
          <reference field="4" count="1">
            <x v="93"/>
          </reference>
        </references>
      </pivotArea>
    </format>
    <format dxfId="533">
      <pivotArea dataOnly="0" labelOnly="1" outline="0" fieldPosition="0">
        <references count="2">
          <reference field="3" count="1" selected="0">
            <x v="92"/>
          </reference>
          <reference field="4" count="1">
            <x v="14"/>
          </reference>
        </references>
      </pivotArea>
    </format>
    <format dxfId="532">
      <pivotArea dataOnly="0" labelOnly="1" outline="0" fieldPosition="0">
        <references count="2">
          <reference field="3" count="1" selected="0">
            <x v="101"/>
          </reference>
          <reference field="4" count="1">
            <x v="55"/>
          </reference>
        </references>
      </pivotArea>
    </format>
    <format dxfId="531">
      <pivotArea dataOnly="0" labelOnly="1" outline="0" fieldPosition="0">
        <references count="2">
          <reference field="3" count="1" selected="0">
            <x v="201"/>
          </reference>
          <reference field="4" count="1">
            <x v="135"/>
          </reference>
        </references>
      </pivotArea>
    </format>
    <format dxfId="530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529">
      <pivotArea dataOnly="0" labelOnly="1" outline="0" fieldPosition="0">
        <references count="2">
          <reference field="3" count="1" selected="0">
            <x v="190"/>
          </reference>
          <reference field="4" count="1">
            <x v="92"/>
          </reference>
        </references>
      </pivotArea>
    </format>
    <format dxfId="528">
      <pivotArea dataOnly="0" labelOnly="1" outline="0" fieldPosition="0">
        <references count="2">
          <reference field="3" count="1" selected="0">
            <x v="204"/>
          </reference>
          <reference field="4" count="1">
            <x v="3"/>
          </reference>
        </references>
      </pivotArea>
    </format>
    <format dxfId="527">
      <pivotArea dataOnly="0" labelOnly="1" outline="0" fieldPosition="0">
        <references count="2">
          <reference field="3" count="1" selected="0">
            <x v="191"/>
          </reference>
          <reference field="4" count="1">
            <x v="155"/>
          </reference>
        </references>
      </pivotArea>
    </format>
    <format dxfId="526">
      <pivotArea dataOnly="0" labelOnly="1" outline="0" fieldPosition="0">
        <references count="2">
          <reference field="3" count="1" selected="0">
            <x v="70"/>
          </reference>
          <reference field="4" count="1">
            <x v="105"/>
          </reference>
        </references>
      </pivotArea>
    </format>
    <format dxfId="525">
      <pivotArea dataOnly="0" labelOnly="1" outline="0" fieldPosition="0">
        <references count="2">
          <reference field="3" count="1" selected="0">
            <x v="234"/>
          </reference>
          <reference field="4" count="1">
            <x v="25"/>
          </reference>
        </references>
      </pivotArea>
    </format>
    <format dxfId="524">
      <pivotArea dataOnly="0" labelOnly="1" outline="0" fieldPosition="0">
        <references count="2">
          <reference field="3" count="1" selected="0">
            <x v="65"/>
          </reference>
          <reference field="4" count="1">
            <x v="20"/>
          </reference>
        </references>
      </pivotArea>
    </format>
    <format dxfId="523">
      <pivotArea dataOnly="0" labelOnly="1" outline="0" fieldPosition="0">
        <references count="2">
          <reference field="3" count="1" selected="0">
            <x v="305"/>
          </reference>
          <reference field="4" count="1">
            <x v="224"/>
          </reference>
        </references>
      </pivotArea>
    </format>
    <format dxfId="522">
      <pivotArea dataOnly="0" labelOnly="1" outline="0" fieldPosition="0">
        <references count="2">
          <reference field="3" count="1" selected="0">
            <x v="330"/>
          </reference>
          <reference field="4" count="1">
            <x v="243"/>
          </reference>
        </references>
      </pivotArea>
    </format>
    <format dxfId="521">
      <pivotArea dataOnly="0" labelOnly="1" outline="0" fieldPosition="0">
        <references count="2">
          <reference field="3" count="1" selected="0">
            <x v="110"/>
          </reference>
          <reference field="4" count="1">
            <x v="73"/>
          </reference>
        </references>
      </pivotArea>
    </format>
    <format dxfId="520">
      <pivotArea dataOnly="0" labelOnly="1" outline="0" fieldPosition="0">
        <references count="2">
          <reference field="3" count="1" selected="0">
            <x v="297"/>
          </reference>
          <reference field="4" count="1">
            <x v="197"/>
          </reference>
        </references>
      </pivotArea>
    </format>
    <format dxfId="519">
      <pivotArea dataOnly="0" labelOnly="1" outline="0" fieldPosition="0">
        <references count="2">
          <reference field="3" count="1" selected="0">
            <x v="111"/>
          </reference>
          <reference field="4" count="1">
            <x v="30"/>
          </reference>
        </references>
      </pivotArea>
    </format>
    <format dxfId="518">
      <pivotArea dataOnly="0" labelOnly="1" outline="0" fieldPosition="0">
        <references count="2">
          <reference field="3" count="1" selected="0">
            <x v="229"/>
          </reference>
          <reference field="4" count="1">
            <x v="178"/>
          </reference>
        </references>
      </pivotArea>
    </format>
    <format dxfId="517">
      <pivotArea dataOnly="0" labelOnly="1" outline="0" fieldPosition="0">
        <references count="2">
          <reference field="3" count="1" selected="0">
            <x v="289"/>
          </reference>
          <reference field="4" count="1">
            <x v="215"/>
          </reference>
        </references>
      </pivotArea>
    </format>
    <format dxfId="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515">
      <pivotArea dataOnly="0" labelOnly="1" outline="0" fieldPosition="0">
        <references count="2">
          <reference field="3" count="1" selected="0">
            <x v="91"/>
          </reference>
          <reference field="4" count="1">
            <x v="16"/>
          </reference>
        </references>
      </pivotArea>
    </format>
    <format dxfId="514">
      <pivotArea dataOnly="0" labelOnly="1" outline="0" fieldPosition="0">
        <references count="2">
          <reference field="3" count="1" selected="0">
            <x v="325"/>
          </reference>
          <reference field="4" count="1">
            <x v="240"/>
          </reference>
        </references>
      </pivotArea>
    </format>
    <format dxfId="513">
      <pivotArea dataOnly="0" labelOnly="1" outline="0" fieldPosition="0">
        <references count="2">
          <reference field="3" count="1" selected="0">
            <x v="223"/>
          </reference>
          <reference field="4" count="1">
            <x v="174"/>
          </reference>
        </references>
      </pivotArea>
    </format>
    <format dxfId="512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511">
      <pivotArea dataOnly="0" labelOnly="1" outline="0" fieldPosition="0">
        <references count="2">
          <reference field="3" count="1" selected="0">
            <x v="291"/>
          </reference>
          <reference field="4" count="1">
            <x v="166"/>
          </reference>
        </references>
      </pivotArea>
    </format>
    <format dxfId="510">
      <pivotArea dataOnly="0" labelOnly="1" outline="0" fieldPosition="0">
        <references count="2">
          <reference field="3" count="1" selected="0">
            <x v="55"/>
          </reference>
          <reference field="4" count="1">
            <x v="46"/>
          </reference>
        </references>
      </pivotArea>
    </format>
    <format dxfId="509">
      <pivotArea dataOnly="0" labelOnly="1" outline="0" fieldPosition="0">
        <references count="2">
          <reference field="3" count="1" selected="0">
            <x v="246"/>
          </reference>
          <reference field="4" count="1">
            <x v="92"/>
          </reference>
        </references>
      </pivotArea>
    </format>
    <format dxfId="508">
      <pivotArea dataOnly="0" labelOnly="1" outline="0" fieldPosition="0">
        <references count="2">
          <reference field="3" count="1" selected="0">
            <x v="58"/>
          </reference>
          <reference field="4" count="1">
            <x v="3"/>
          </reference>
        </references>
      </pivotArea>
    </format>
    <format dxfId="507">
      <pivotArea dataOnly="0" labelOnly="1" outline="0" fieldPosition="0">
        <references count="2">
          <reference field="3" count="1" selected="0">
            <x v="317"/>
          </reference>
          <reference field="4" count="1">
            <x v="235"/>
          </reference>
        </references>
      </pivotArea>
    </format>
    <format dxfId="506">
      <pivotArea dataOnly="0" labelOnly="1" outline="0" fieldPosition="0">
        <references count="2">
          <reference field="3" count="1" selected="0">
            <x v="100"/>
          </reference>
          <reference field="4" count="1">
            <x v="52"/>
          </reference>
        </references>
      </pivotArea>
    </format>
    <format dxfId="505">
      <pivotArea dataOnly="0" labelOnly="1" outline="0" fieldPosition="0">
        <references count="2">
          <reference field="3" count="1" selected="0">
            <x v="259"/>
          </reference>
          <reference field="4" count="1">
            <x v="197"/>
          </reference>
        </references>
      </pivotArea>
    </format>
    <format dxfId="504">
      <pivotArea dataOnly="0" labelOnly="1" outline="0" fieldPosition="0">
        <references count="2">
          <reference field="3" count="1" selected="0">
            <x v="335"/>
          </reference>
          <reference field="4" count="1">
            <x v="247"/>
          </reference>
        </references>
      </pivotArea>
    </format>
    <format dxfId="503">
      <pivotArea dataOnly="0" labelOnly="1" outline="0" fieldPosition="0">
        <references count="2">
          <reference field="3" count="1" selected="0">
            <x v="349"/>
          </reference>
          <reference field="4" count="1">
            <x v="256"/>
          </reference>
        </references>
      </pivotArea>
    </format>
    <format dxfId="502">
      <pivotArea dataOnly="0" labelOnly="1" outline="0" fieldPosition="0">
        <references count="2">
          <reference field="3" count="1" selected="0">
            <x v="215"/>
          </reference>
          <reference field="4" count="1">
            <x v="168"/>
          </reference>
        </references>
      </pivotArea>
    </format>
    <format dxfId="501">
      <pivotArea dataOnly="0" labelOnly="1" outline="0" fieldPosition="0">
        <references count="2">
          <reference field="3" count="1" selected="0">
            <x v="265"/>
          </reference>
          <reference field="4" count="1">
            <x v="204"/>
          </reference>
        </references>
      </pivotArea>
    </format>
    <format dxfId="500">
      <pivotArea dataOnly="0" labelOnly="1" outline="0" fieldPosition="0">
        <references count="2">
          <reference field="3" count="1" selected="0">
            <x v="126"/>
          </reference>
          <reference field="4" count="1">
            <x v="6"/>
          </reference>
        </references>
      </pivotArea>
    </format>
    <format dxfId="499">
      <pivotArea dataOnly="0" labelOnly="1" outline="0" fieldPosition="0">
        <references count="2">
          <reference field="3" count="1" selected="0">
            <x v="340"/>
          </reference>
          <reference field="4" count="1">
            <x v="250"/>
          </reference>
        </references>
      </pivotArea>
    </format>
    <format dxfId="498">
      <pivotArea dataOnly="0" labelOnly="1" outline="0" fieldPosition="0">
        <references count="2">
          <reference field="3" count="1" selected="0">
            <x v="105"/>
          </reference>
          <reference field="4" count="1">
            <x v="86"/>
          </reference>
        </references>
      </pivotArea>
    </format>
    <format dxfId="497">
      <pivotArea dataOnly="0" labelOnly="1" outline="0" fieldPosition="0">
        <references count="2">
          <reference field="3" count="1" selected="0">
            <x v="214"/>
          </reference>
          <reference field="4" count="1">
            <x v="52"/>
          </reference>
        </references>
      </pivotArea>
    </format>
    <format dxfId="496">
      <pivotArea dataOnly="0" labelOnly="1" outline="0" fieldPosition="0">
        <references count="2">
          <reference field="3" count="1" selected="0">
            <x v="322"/>
          </reference>
          <reference field="4" count="1">
            <x v="238"/>
          </reference>
        </references>
      </pivotArea>
    </format>
    <format dxfId="495">
      <pivotArea dataOnly="0" labelOnly="1" outline="0" fieldPosition="0">
        <references count="2">
          <reference field="3" count="1" selected="0">
            <x v="187"/>
          </reference>
          <reference field="4" count="1">
            <x v="153"/>
          </reference>
        </references>
      </pivotArea>
    </format>
    <format dxfId="494">
      <pivotArea dataOnly="0" labelOnly="1" outline="0" fieldPosition="0">
        <references count="2">
          <reference field="3" count="1" selected="0">
            <x v="272"/>
          </reference>
          <reference field="4" count="1">
            <x v="19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106"/>
          </reference>
          <reference field="4" count="1">
            <x v="71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132"/>
          </reference>
          <reference field="4" count="1">
            <x v="123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321"/>
          </reference>
          <reference field="4" count="1">
            <x v="237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320"/>
          </reference>
          <reference field="4" count="1">
            <x v="213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174"/>
          </reference>
          <reference field="4" count="1">
            <x v="70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230"/>
          </reference>
          <reference field="5" count="1">
            <x v="102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28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5"/>
          </reference>
          <reference field="5" count="1">
            <x v="97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07"/>
          </reference>
          <reference field="5" count="1">
            <x v="18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39"/>
          </reference>
          <reference field="5" count="1">
            <x v="69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50"/>
          </reference>
          <reference field="5" count="1">
            <x v="19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06"/>
          </reference>
          <reference field="5" count="1">
            <x v="30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"/>
          </reference>
          <reference field="5" count="1">
            <x v="4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1"/>
          </reference>
          <reference field="5" count="1">
            <x v="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177"/>
          </reference>
          <reference field="5" count="1">
            <x v="71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228"/>
          </reference>
          <reference field="5" count="1">
            <x v="67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81"/>
          </reference>
          <reference field="5" count="1">
            <x v="35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29"/>
          </reference>
          <reference field="5" count="1">
            <x v="137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59"/>
          </reference>
          <reference field="5" count="1">
            <x v="9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9"/>
          </reference>
          <reference field="5" count="1">
            <x v="62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8"/>
          </reference>
          <reference field="5" count="1">
            <x v="166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8"/>
          </reference>
          <reference field="5" count="1">
            <x v="19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69"/>
          </reference>
          <reference field="5" count="1">
            <x v="144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8"/>
          </reference>
          <reference field="5" count="1">
            <x v="62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"/>
          </reference>
          <reference field="5" count="1">
            <x v="97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65"/>
          </reference>
          <reference field="5" count="1">
            <x v="10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50"/>
          </reference>
          <reference field="5" count="1">
            <x v="35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0"/>
          </reference>
          <reference field="5" count="1">
            <x v="18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78"/>
          </reference>
          <reference field="5" count="1">
            <x v="85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163"/>
          </reference>
          <reference field="5" count="1">
            <x v="52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10"/>
          </reference>
          <reference field="5" count="1">
            <x v="44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231"/>
          </reference>
          <reference field="5" count="1">
            <x v="79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58"/>
          </reference>
          <reference field="5" count="1">
            <x v="10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33"/>
          </reference>
          <reference field="5" count="1">
            <x v="6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70"/>
          </reference>
          <reference field="5" count="1">
            <x v="81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134"/>
          </reference>
          <reference field="5" count="1">
            <x v="89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2"/>
          </reference>
          <reference field="5" count="1">
            <x v="26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29"/>
          </reference>
          <reference field="5" count="1">
            <x v="31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7"/>
          </reference>
          <reference field="5" count="1">
            <x v="25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3"/>
          </reference>
          <reference field="5" count="1">
            <x v="52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89"/>
          </reference>
          <reference field="5" count="1">
            <x v="109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16"/>
          </reference>
          <reference field="5" count="1">
            <x v="70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163"/>
          </reference>
          <reference field="5" count="1">
            <x v="53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114"/>
          </reference>
          <reference field="5" count="1">
            <x v="36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102"/>
          </reference>
          <reference field="5" count="1">
            <x v="21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28"/>
          </reference>
          <reference field="5" count="1">
            <x v="98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46"/>
          </reference>
          <reference field="5" count="1">
            <x v="8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146"/>
          </reference>
          <reference field="5" count="1">
            <x v="66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58"/>
          </reference>
          <reference field="5" count="1">
            <x v="49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37"/>
          </reference>
          <reference field="5" count="1">
            <x v="44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161"/>
          </reference>
          <reference field="5" count="1">
            <x v="122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11"/>
          </reference>
          <reference field="5" count="1">
            <x v="139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89"/>
          </reference>
          <reference field="5" count="1">
            <x v="51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74"/>
          </reference>
          <reference field="5" count="1">
            <x v="50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1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8"/>
          </reference>
          <reference field="5" count="1">
            <x v="143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58"/>
          </reference>
          <reference field="5" count="1">
            <x v="99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71"/>
          </reference>
          <reference field="5" count="1">
            <x v="20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156"/>
          </reference>
          <reference field="5" count="1">
            <x v="4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3"/>
          </reference>
          <reference field="5" count="1">
            <x v="75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3"/>
          </reference>
          <reference field="5" count="1">
            <x v="6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99"/>
          </reference>
          <reference field="5" count="1">
            <x v="103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6"/>
          </reference>
          <reference field="5" count="1">
            <x v="135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328"/>
          </reference>
          <reference field="4" count="1" selected="0">
            <x v="242"/>
          </reference>
          <reference field="5" count="1">
            <x v="59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4"/>
          </reference>
          <reference field="5" count="1">
            <x v="83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9"/>
          </reference>
          <reference field="5" count="1">
            <x v="58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9"/>
          </reference>
          <reference field="5" count="1">
            <x v="84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14"/>
          </reference>
          <reference field="5" count="1">
            <x v="91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04"/>
          </reference>
          <reference field="5" count="1">
            <x v="42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6"/>
          </reference>
          <reference field="5" count="1">
            <x v="110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34"/>
          </reference>
          <reference field="5" count="1">
            <x v="92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19"/>
          </reference>
          <reference field="5" count="1">
            <x v="111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1"/>
          </reference>
          <reference field="5" count="1">
            <x v="139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93"/>
          </reference>
          <reference field="5" count="1">
            <x v="106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4"/>
          </reference>
          <reference field="5" count="1">
            <x v="159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31"/>
          </reference>
          <reference field="5" count="1">
            <x v="74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51"/>
          </reference>
          <reference field="5" count="1">
            <x v="24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58"/>
          </reference>
          <reference field="5" count="1">
            <x v="155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17"/>
          </reference>
          <reference field="5" count="1">
            <x v="11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332"/>
          </reference>
          <reference field="4" count="1" selected="0">
            <x v="245"/>
          </reference>
          <reference field="5" count="1">
            <x v="93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9"/>
          </reference>
          <reference field="5" count="1">
            <x v="7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58"/>
          </reference>
          <reference field="5" count="1">
            <x v="142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52"/>
          </reference>
          <reference field="5" count="1">
            <x v="145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"/>
          </reference>
          <reference field="5" count="1">
            <x v="105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8"/>
          </reference>
          <reference field="5" count="1">
            <x v="11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60"/>
          </reference>
          <reference field="5" count="1">
            <x v="10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4"/>
          </reference>
          <reference field="5" count="1">
            <x v="120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333"/>
          </reference>
          <reference field="4" count="1" selected="0">
            <x v="246"/>
          </reference>
          <reference field="5" count="1">
            <x v="94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01"/>
          </reference>
          <reference field="5" count="1">
            <x v="146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72"/>
          </reference>
          <reference field="5" count="1">
            <x v="18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1"/>
          </reference>
          <reference field="5" count="1">
            <x v="113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11"/>
          </reference>
          <reference field="5" count="1">
            <x v="88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17"/>
          </reference>
          <reference field="5" count="1">
            <x v="139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5"/>
          </reference>
          <reference field="5" count="1">
            <x v="104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0"/>
          </reference>
          <reference field="5" count="1">
            <x v="123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4"/>
          </reference>
          <reference field="5" count="1">
            <x v="157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15"/>
          </reference>
          <reference field="5" count="1">
            <x v="56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241"/>
          </reference>
          <reference field="5" count="1">
            <x v="55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111"/>
          </reference>
          <reference field="5" count="1">
            <x v="32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4"/>
          </reference>
          <reference field="5" count="1">
            <x v="48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4"/>
          </reference>
          <reference field="5" count="1">
            <x v="52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294"/>
          </reference>
          <reference field="4" count="1" selected="0">
            <x v="218"/>
          </reference>
          <reference field="5" count="1">
            <x v="35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200"/>
          </reference>
          <reference field="5" count="1">
            <x v="17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17"/>
          </reference>
          <reference field="5" count="1">
            <x v="55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8"/>
          </reference>
          <reference field="5" count="1">
            <x v="82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71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158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89"/>
          </reference>
          <reference field="5" count="1">
            <x v="72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6"/>
          </reference>
          <reference field="5" count="1">
            <x v="41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58"/>
          </reference>
          <reference field="5" count="1">
            <x v="16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4"/>
          </reference>
          <reference field="5" count="1">
            <x v="91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6"/>
          </reference>
          <reference field="5" count="1">
            <x v="68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50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67"/>
          </reference>
          <reference field="5" count="1">
            <x v="43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7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80"/>
          </reference>
          <reference field="5" count="1">
            <x v="2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150"/>
          </reference>
          <reference field="5" count="1">
            <x v="95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221"/>
          </reference>
          <reference field="5" count="1">
            <x v="78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5"/>
          </reference>
          <reference field="5" count="1">
            <x v="46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7"/>
          </reference>
          <reference field="5" count="1">
            <x v="47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9"/>
          </reference>
          <reference field="5" count="1">
            <x v="40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7"/>
          </reference>
          <reference field="5" count="1">
            <x v="72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80"/>
          </reference>
          <reference field="5" count="1">
            <x v="21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24"/>
          </reference>
          <reference field="5" count="1">
            <x v="44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203"/>
          </reference>
          <reference field="5" count="1">
            <x v="100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93"/>
          </reference>
          <reference field="5" count="1">
            <x v="40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136"/>
          </reference>
          <reference field="5" count="1">
            <x v="0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2"/>
          </reference>
          <reference field="5" count="1">
            <x v="54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28"/>
          </reference>
          <reference field="5" count="1">
            <x v="70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142"/>
          </reference>
          <reference field="5" count="1">
            <x v="29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234"/>
          </reference>
          <reference field="5" count="1">
            <x v="90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81"/>
          </reference>
          <reference field="5" count="1">
            <x v="128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101"/>
          </reference>
          <reference field="5" count="1">
            <x v="86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45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348"/>
          </reference>
          <reference field="4" count="1" selected="0">
            <x v="255"/>
          </reference>
          <reference field="5" count="1">
            <x v="156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91"/>
          </reference>
          <reference field="5" count="1">
            <x v="136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31"/>
          </reference>
          <reference field="4" count="1" selected="0">
            <x v="244"/>
          </reference>
          <reference field="5" count="1">
            <x v="87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03"/>
          </reference>
          <reference field="5" count="1">
            <x v="135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1"/>
          </reference>
          <reference field="5" count="1">
            <x v="41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173"/>
          </reference>
          <reference field="5" count="1">
            <x v="3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2"/>
          </reference>
          <reference field="5" count="1">
            <x v="64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212"/>
          </reference>
          <reference field="5" count="1">
            <x v="12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3"/>
          </reference>
          <reference field="5" count="1">
            <x v="60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170"/>
          </reference>
          <reference field="5" count="1">
            <x v="160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4"/>
          </reference>
          <reference field="5" count="1">
            <x v="166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249"/>
          </reference>
          <reference field="5" count="1">
            <x v="118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5"/>
          </reference>
          <reference field="5" count="1">
            <x v="92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8"/>
          </reference>
          <reference field="5" count="1">
            <x v="129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40"/>
          </reference>
          <reference field="5" count="1">
            <x v="154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5"/>
          </reference>
          <reference field="5" count="1">
            <x v="48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82"/>
          </reference>
          <reference field="5" count="1">
            <x v="2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8"/>
          </reference>
          <reference field="5" count="1">
            <x v="61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36"/>
          </reference>
          <reference field="5" count="1">
            <x v="49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40"/>
          </reference>
          <reference field="5" count="1">
            <x v="80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44"/>
          </reference>
          <reference field="5" count="1">
            <x v="2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"/>
          </reference>
          <reference field="5" count="1">
            <x v="42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20"/>
          </reference>
          <reference field="5" count="1">
            <x v="58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6"/>
          </reference>
          <reference field="5" count="1">
            <x v="112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04"/>
          </reference>
          <reference field="5" count="1">
            <x v="115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50"/>
          </reference>
          <reference field="5" count="1">
            <x v="42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251"/>
          </reference>
          <reference field="5" count="1">
            <x v="141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343"/>
          </reference>
          <reference field="4" count="1" selected="0">
            <x v="3"/>
          </reference>
          <reference field="5" count="1">
            <x v="149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9"/>
          </reference>
          <reference field="5" count="1">
            <x v="33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8"/>
          </reference>
          <reference field="5" count="1">
            <x v="148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2"/>
          </reference>
          <reference field="5" count="1">
            <x v="152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90"/>
          </reference>
          <reference field="5" count="1">
            <x v="34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172"/>
          </reference>
          <reference field="5" count="1">
            <x v="144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196"/>
          </reference>
          <reference field="5" count="1">
            <x v="43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21"/>
          </reference>
          <reference field="5" count="1">
            <x v="15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346"/>
          </reference>
          <reference field="4" count="1" selected="0">
            <x v="111"/>
          </reference>
          <reference field="5" count="1">
            <x v="2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254"/>
          </reference>
          <reference field="5" count="1">
            <x v="152"/>
          </reference>
        </references>
      </pivotArea>
    </format>
    <format dxfId="311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24"/>
          </reference>
          <reference field="5" count="1">
            <x v="37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8"/>
          </reference>
          <reference field="5" count="1">
            <x v="2"/>
          </reference>
        </references>
      </pivotArea>
    </format>
    <format dxfId="30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6"/>
          </reference>
          <reference field="5" count="1">
            <x v="15"/>
          </reference>
        </references>
      </pivotArea>
    </format>
    <format dxfId="308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62"/>
          </reference>
          <reference field="5" count="1">
            <x v="1"/>
          </reference>
        </references>
      </pivotArea>
    </format>
    <format dxfId="307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19"/>
          </reference>
          <reference field="5" count="1">
            <x v="65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127"/>
          </reference>
          <reference field="5" count="1">
            <x v="121"/>
          </reference>
        </references>
      </pivotArea>
    </format>
    <format dxfId="305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100"/>
          </reference>
          <reference field="5" count="1">
            <x v="103"/>
          </reference>
        </references>
      </pivotArea>
    </format>
    <format dxfId="304">
      <pivotArea dataOnly="0" labelOnly="1" outline="0" fieldPosition="0">
        <references count="3">
          <reference field="3" count="1" selected="0">
            <x v="344"/>
          </reference>
          <reference field="4" count="1" selected="0">
            <x v="253"/>
          </reference>
          <reference field="5" count="1">
            <x v="121"/>
          </reference>
        </references>
      </pivotArea>
    </format>
    <format dxfId="303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32"/>
          </reference>
          <reference field="5" count="1">
            <x v="12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3"/>
          </reference>
          <reference field="5" count="1">
            <x v="161"/>
          </reference>
        </references>
      </pivotArea>
    </format>
    <format dxfId="301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8"/>
          </reference>
          <reference field="5" count="1">
            <x v="49"/>
          </reference>
        </references>
      </pivotArea>
    </format>
    <format dxfId="30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43"/>
          </reference>
          <reference field="5" count="1">
            <x v="57"/>
          </reference>
        </references>
      </pivotArea>
    </format>
    <format dxfId="299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48"/>
          </reference>
          <reference field="5" count="1">
            <x v="108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232"/>
          </reference>
          <reference field="5" count="1">
            <x v="162"/>
          </reference>
        </references>
      </pivotArea>
    </format>
    <format dxfId="297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150"/>
          </reference>
          <reference field="5" count="1">
            <x v="119"/>
          </reference>
        </references>
      </pivotArea>
    </format>
    <format dxfId="296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49"/>
          </reference>
          <reference field="5" count="1">
            <x v="107"/>
          </reference>
        </references>
      </pivotArea>
    </format>
    <format dxfId="295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18"/>
          </reference>
          <reference field="5" count="1">
            <x v="131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209"/>
          </reference>
          <reference field="5" count="1">
            <x v="114"/>
          </reference>
        </references>
      </pivotArea>
    </format>
    <format dxfId="293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2"/>
          </reference>
          <reference field="5" count="1">
            <x v="1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78"/>
          </reference>
          <reference field="5" count="1">
            <x v="151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52"/>
          </reference>
          <reference field="5" count="1">
            <x v="125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9"/>
          </reference>
          <reference field="5" count="1">
            <x v="49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73"/>
          </reference>
          <reference field="5" count="1">
            <x v="50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9"/>
          </reference>
          <reference field="5" count="1">
            <x v="133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52"/>
          </reference>
          <reference field="5" count="1">
            <x v="138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3"/>
          </reference>
          <reference field="5" count="1">
            <x v="73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58"/>
          </reference>
          <reference field="5" count="1">
            <x v="158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64"/>
          </reference>
          <reference field="5" count="1">
            <x v="18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252"/>
          </reference>
          <reference field="5" count="1">
            <x v="150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32"/>
          </reference>
          <reference field="5" count="1">
            <x v="164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9"/>
          </reference>
          <reference field="5" count="1">
            <x v="87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0"/>
          </reference>
          <reference field="5" count="1">
            <x v="134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0"/>
          </reference>
          <reference field="5" count="1">
            <x v="41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63"/>
          </reference>
          <reference field="5" count="1">
            <x v="124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93"/>
          </reference>
          <reference field="5" count="1">
            <x v="165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14"/>
          </reference>
          <reference field="5" count="1">
            <x v="71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55"/>
          </reference>
          <reference field="5" count="1">
            <x v="26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35"/>
          </reference>
          <reference field="5" count="1">
            <x v="163"/>
          </reference>
        </references>
      </pivotArea>
    </format>
    <format dxfId="27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26"/>
          </reference>
        </references>
      </pivotArea>
    </format>
    <format dxfId="27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92"/>
          </reference>
          <reference field="5" count="1">
            <x v="13"/>
          </reference>
        </references>
      </pivotArea>
    </format>
    <format dxfId="27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55"/>
          </reference>
          <reference field="5" count="1">
            <x v="132"/>
          </reference>
        </references>
      </pivotArea>
    </format>
    <format dxfId="269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05"/>
          </reference>
          <reference field="5" count="1">
            <x v="110"/>
          </reference>
        </references>
      </pivotArea>
    </format>
    <format dxfId="268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25"/>
          </reference>
          <reference field="5" count="1">
            <x v="58"/>
          </reference>
        </references>
      </pivotArea>
    </format>
    <format dxfId="267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20"/>
          </reference>
          <reference field="5" count="1">
            <x v="63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4"/>
          </reference>
          <reference field="5" count="1">
            <x v="76"/>
          </reference>
        </references>
      </pivotArea>
    </format>
    <format dxfId="265">
      <pivotArea dataOnly="0" labelOnly="1" outline="0" fieldPosition="0">
        <references count="3">
          <reference field="3" count="1" selected="0">
            <x v="330"/>
          </reference>
          <reference field="4" count="1" selected="0">
            <x v="243"/>
          </reference>
          <reference field="5" count="1">
            <x v="64"/>
          </reference>
        </references>
      </pivotArea>
    </format>
    <format dxfId="26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73"/>
          </reference>
          <reference field="5" count="1">
            <x v="116"/>
          </reference>
        </references>
      </pivotArea>
    </format>
    <format dxfId="263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197"/>
          </reference>
          <reference field="5" count="1">
            <x v="78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30"/>
          </reference>
          <reference field="5" count="1">
            <x v="153"/>
          </reference>
        </references>
      </pivotArea>
    </format>
    <format dxfId="261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8"/>
          </reference>
          <reference field="5" count="1">
            <x v="40"/>
          </reference>
        </references>
      </pivotArea>
    </format>
    <format dxfId="2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215"/>
          </reference>
          <reference field="5" count="1">
            <x v="122"/>
          </reference>
        </references>
      </pivotArea>
    </format>
    <format dxfId="259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65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6"/>
          </reference>
          <reference field="5" count="1">
            <x v="43"/>
          </reference>
        </references>
      </pivotArea>
    </format>
    <format dxfId="257">
      <pivotArea dataOnly="0" labelOnly="1" outline="0" fieldPosition="0">
        <references count="3">
          <reference field="3" count="1" selected="0">
            <x v="325"/>
          </reference>
          <reference field="4" count="1" selected="0">
            <x v="240"/>
          </reference>
          <reference field="5" count="1">
            <x v="49"/>
          </reference>
        </references>
      </pivotArea>
    </format>
    <format dxfId="25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4"/>
          </reference>
          <reference field="5" count="1">
            <x v="118"/>
          </reference>
        </references>
      </pivotArea>
    </format>
    <format dxfId="255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130"/>
          </reference>
        </references>
      </pivotArea>
    </format>
    <format dxfId="2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66"/>
          </reference>
          <reference field="5" count="1">
            <x v="122"/>
          </reference>
        </references>
      </pivotArea>
    </format>
    <format dxfId="253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46"/>
          </reference>
          <reference field="5" count="1">
            <x v="132"/>
          </reference>
        </references>
      </pivotArea>
    </format>
    <format dxfId="252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92"/>
          </reference>
          <reference field="5" count="1">
            <x v="117"/>
          </reference>
        </references>
      </pivotArea>
    </format>
    <format dxfId="251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"/>
          </reference>
          <reference field="5" count="1">
            <x v="167"/>
          </reference>
        </references>
      </pivotArea>
    </format>
    <format dxfId="250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235"/>
          </reference>
          <reference field="5" count="1">
            <x v="0"/>
          </reference>
        </references>
      </pivotArea>
    </format>
    <format dxfId="24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52"/>
          </reference>
          <reference field="5" count="1">
            <x v="7"/>
          </reference>
        </references>
      </pivotArea>
    </format>
    <format dxfId="24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7"/>
          </reference>
          <reference field="5" count="1">
            <x v="62"/>
          </reference>
        </references>
      </pivotArea>
    </format>
    <format dxfId="247">
      <pivotArea dataOnly="0" labelOnly="1" outline="0" fieldPosition="0">
        <references count="3">
          <reference field="3" count="1" selected="0">
            <x v="335"/>
          </reference>
          <reference field="4" count="1" selected="0">
            <x v="247"/>
          </reference>
          <reference field="5" count="1">
            <x v="101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349"/>
          </reference>
          <reference field="4" count="1" selected="0">
            <x v="256"/>
          </reference>
          <reference field="5" count="1">
            <x v="12"/>
          </reference>
        </references>
      </pivotArea>
    </format>
    <format dxfId="24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8"/>
          </reference>
          <reference field="5" count="1">
            <x v="77"/>
          </reference>
        </references>
      </pivotArea>
    </format>
    <format dxfId="24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204"/>
          </reference>
          <reference field="5" count="1">
            <x v="103"/>
          </reference>
        </references>
      </pivotArea>
    </format>
    <format dxfId="243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"/>
          </reference>
          <reference field="5" count="1">
            <x v="18"/>
          </reference>
        </references>
      </pivotArea>
    </format>
    <format dxfId="242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0"/>
          </reference>
          <reference field="5" count="1">
            <x v="140"/>
          </reference>
        </references>
      </pivotArea>
    </format>
    <format dxfId="241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86"/>
          </reference>
          <reference field="5" count="1">
            <x v="120"/>
          </reference>
        </references>
      </pivotArea>
    </format>
    <format dxfId="240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2"/>
          </reference>
          <reference field="5" count="1">
            <x v="50"/>
          </reference>
        </references>
      </pivotArea>
    </format>
    <format dxfId="2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238"/>
          </reference>
          <reference field="5" count="1">
            <x v="40"/>
          </reference>
        </references>
      </pivotArea>
    </format>
    <format dxfId="238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153"/>
          </reference>
          <reference field="5" count="1">
            <x v="72"/>
          </reference>
        </references>
      </pivotArea>
    </format>
    <format dxfId="237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9"/>
          </reference>
          <reference field="5" count="1">
            <x v="39"/>
          </reference>
        </references>
      </pivotArea>
    </format>
    <format dxfId="236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71"/>
          </reference>
          <reference field="5" count="1">
            <x v="126"/>
          </reference>
        </references>
      </pivotArea>
    </format>
    <format dxfId="235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3"/>
          </reference>
          <reference field="5" count="1">
            <x v="14"/>
          </reference>
        </references>
      </pivotArea>
    </format>
    <format dxfId="234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237"/>
          </reference>
          <reference field="5" count="1">
            <x v="38"/>
          </reference>
        </references>
      </pivotArea>
    </format>
    <format dxfId="233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5"/>
          </reference>
        </references>
      </pivotArea>
    </format>
    <format dxfId="232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13"/>
          </reference>
          <reference field="5" count="1">
            <x v="37"/>
          </reference>
        </references>
      </pivotArea>
    </format>
    <format dxfId="231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70"/>
          </reference>
          <reference field="5" count="1">
            <x v="66"/>
          </reference>
        </references>
      </pivotArea>
    </format>
    <format dxfId="230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230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2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228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95"/>
          </reference>
          <reference field="5" count="1" selected="0">
            <x v="97"/>
          </reference>
          <reference field="7" count="1">
            <x v="7"/>
          </reference>
        </references>
      </pivotArea>
    </format>
    <format dxfId="227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0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26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39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25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24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4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23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1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22">
      <pivotArea dataOnly="0" labelOnly="1" outline="0" fieldPosition="0">
        <references count="4">
          <reference field="3" count="1" selected="0">
            <x v="228"/>
          </reference>
          <reference field="4" count="1" selected="0">
            <x v="177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221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22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20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81"/>
          </reference>
          <reference field="5" count="1" selected="0">
            <x v="35"/>
          </reference>
          <reference field="7" count="1">
            <x v="8"/>
          </reference>
        </references>
      </pivotArea>
    </format>
    <format dxfId="219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29"/>
          </reference>
          <reference field="5" count="1" selected="0">
            <x v="137"/>
          </reference>
          <reference field="7" count="1">
            <x v="1"/>
          </reference>
        </references>
      </pivotArea>
    </format>
    <format dxfId="218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59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217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9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8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21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8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14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169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213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4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2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11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65"/>
          </reference>
          <reference field="5" count="1" selected="0">
            <x v="10"/>
          </reference>
          <reference field="7" count="1">
            <x v="3"/>
          </reference>
        </references>
      </pivotArea>
    </format>
    <format dxfId="210">
      <pivotArea dataOnly="0" labelOnly="1" outline="0" fieldPosition="0">
        <references count="4">
          <reference field="3" count="1" selected="0">
            <x v="195"/>
          </reference>
          <reference field="4" count="1" selected="0">
            <x v="150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20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0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208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78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207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6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163"/>
          </reference>
          <reference field="5" count="1" selected="0">
            <x v="52"/>
          </reference>
          <reference field="7" count="1">
            <x v="5"/>
          </reference>
        </references>
      </pivotArea>
    </format>
    <format dxfId="205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10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204">
      <pivotArea dataOnly="0" labelOnly="1" outline="0" fieldPosition="0">
        <references count="4">
          <reference field="3" count="1" selected="0">
            <x v="136"/>
          </reference>
          <reference field="4" count="1" selected="0">
            <x v="231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58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202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3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01">
      <pivotArea dataOnly="0" labelOnly="1" outline="0" fieldPosition="0">
        <references count="4">
          <reference field="3" count="1" selected="0">
            <x v="217"/>
          </reference>
          <reference field="4" count="1" selected="0">
            <x v="170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0">
      <pivotArea dataOnly="0" labelOnly="1" outline="0" fieldPosition="0">
        <references count="4">
          <reference field="3" count="1" selected="0">
            <x v="159"/>
          </reference>
          <reference field="4" count="1" selected="0">
            <x v="134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2"/>
          </reference>
          <reference field="5" count="1" selected="0">
            <x v="26"/>
          </reference>
          <reference field="7" count="1">
            <x v="1"/>
          </reference>
        </references>
      </pivotArea>
    </format>
    <format dxfId="198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29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7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7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6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3"/>
          </reference>
          <reference field="5" count="1" selected="0">
            <x v="52"/>
          </reference>
          <reference field="7" count="1">
            <x v="8"/>
          </reference>
        </references>
      </pivotArea>
    </format>
    <format dxfId="195">
      <pivotArea dataOnly="0" labelOnly="1" outline="0" fieldPosition="0">
        <references count="4">
          <reference field="3" count="1" selected="0">
            <x v="249"/>
          </reference>
          <reference field="4" count="1" selected="0">
            <x v="189"/>
          </reference>
          <reference field="5" count="1" selected="0">
            <x v="109"/>
          </reference>
          <reference field="7" count="1">
            <x v="3"/>
          </reference>
        </references>
      </pivotArea>
    </format>
    <format dxfId="194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1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3">
      <pivotArea dataOnly="0" labelOnly="1" outline="0" fieldPosition="0">
        <references count="4">
          <reference field="3" count="1" selected="0">
            <x v="131"/>
          </reference>
          <reference field="4" count="1" selected="0">
            <x v="114"/>
          </reference>
          <reference field="5" count="1" selected="0">
            <x v="36"/>
          </reference>
          <reference field="7" count="1">
            <x v="6"/>
          </reference>
        </references>
      </pivotArea>
    </format>
    <format dxfId="192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102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28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0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46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146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58"/>
          </reference>
          <reference field="5" count="1" selected="0">
            <x v="49"/>
          </reference>
          <reference field="7" count="1">
            <x v="4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37"/>
          </reference>
          <reference field="5" count="1" selected="0">
            <x v="44"/>
          </reference>
          <reference field="7" count="1">
            <x v="5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161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8"/>
          </reference>
          <reference field="5" count="1" selected="0">
            <x v="143"/>
          </reference>
          <reference field="7" count="1">
            <x v="4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58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71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192"/>
          </reference>
          <reference field="4" count="1" selected="0">
            <x v="156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3"/>
          </reference>
          <reference field="5" count="1" selected="0">
            <x v="75"/>
          </reference>
          <reference field="7" count="1">
            <x v="8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104"/>
          </reference>
          <reference field="4" count="1" selected="0">
            <x v="99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6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75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144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74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19"/>
          </reference>
          <reference field="5" count="1" selected="0">
            <x v="58"/>
          </reference>
          <reference field="7" count="1">
            <x v="5"/>
          </reference>
        </references>
      </pivotArea>
    </format>
    <format dxfId="17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109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72">
      <pivotArea dataOnly="0" labelOnly="1" outline="0" fieldPosition="0">
        <references count="4">
          <reference field="3" count="1" selected="0">
            <x v="300"/>
          </reference>
          <reference field="4" count="1" selected="0">
            <x v="14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71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04"/>
          </reference>
          <reference field="5" count="1" selected="0">
            <x v="42"/>
          </reference>
          <reference field="7" count="1">
            <x v="4"/>
          </reference>
        </references>
      </pivotArea>
    </format>
    <format dxfId="170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6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169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34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168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119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67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66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93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65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4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64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31"/>
          </reference>
          <reference field="5" count="1" selected="0">
            <x v="74"/>
          </reference>
          <reference field="7" count="1">
            <x v="8"/>
          </reference>
        </references>
      </pivotArea>
    </format>
    <format dxfId="163">
      <pivotArea dataOnly="0" labelOnly="1" outline="0" fieldPosition="0">
        <references count="4">
          <reference field="3" count="1" selected="0">
            <x v="51"/>
          </reference>
          <reference field="4" count="1" selected="0">
            <x v="51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62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58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61">
      <pivotArea dataOnly="0" labelOnly="1" outline="0" fieldPosition="0">
        <references count="4">
          <reference field="3" count="1" selected="0">
            <x v="193"/>
          </reference>
          <reference field="4" count="1" selected="0">
            <x v="117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60">
      <pivotArea dataOnly="0" labelOnly="1" outline="0" fieldPosition="0">
        <references count="4">
          <reference field="3" count="1" selected="0">
            <x v="332"/>
          </reference>
          <reference field="4" count="1" selected="0">
            <x v="245"/>
          </reference>
          <reference field="5" count="1" selected="0">
            <x v="93"/>
          </reference>
          <reference field="7" count="1">
            <x v="10"/>
          </reference>
        </references>
      </pivotArea>
    </format>
    <format dxfId="159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79"/>
          </reference>
          <reference field="5" count="1" selected="0">
            <x v="7"/>
          </reference>
          <reference field="7" count="1">
            <x v="7"/>
          </reference>
        </references>
      </pivotArea>
    </format>
    <format dxfId="158">
      <pivotArea dataOnly="0" labelOnly="1" outline="0" fieldPosition="0">
        <references count="4">
          <reference field="3" count="1" selected="0">
            <x v="342"/>
          </reference>
          <reference field="4" count="1" selected="0">
            <x v="58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57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56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148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5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60"/>
          </reference>
          <reference field="5" count="1" selected="0">
            <x v="10"/>
          </reference>
          <reference field="7" count="1">
            <x v="8"/>
          </reference>
        </references>
      </pivotArea>
    </format>
    <format dxfId="154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1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53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4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52">
      <pivotArea dataOnly="0" labelOnly="1" outline="0" fieldPosition="0">
        <references count="4">
          <reference field="3" count="1" selected="0">
            <x v="333"/>
          </reference>
          <reference field="4" count="1" selected="0">
            <x v="246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51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72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50">
      <pivotArea dataOnly="0" labelOnly="1" outline="0" fieldPosition="0">
        <references count="4">
          <reference field="3" count="1" selected="0">
            <x v="135"/>
          </reference>
          <reference field="4" count="1" selected="0">
            <x v="41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4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11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4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17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47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5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46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0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45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4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44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111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4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4"/>
          </reference>
          <reference field="5" count="1" selected="0">
            <x v="48"/>
          </reference>
          <reference field="7" count="1">
            <x v="9"/>
          </reference>
        </references>
      </pivotArea>
    </format>
    <format dxfId="142">
      <pivotArea dataOnly="0" labelOnly="1" outline="0" fieldPosition="0">
        <references count="4">
          <reference field="3" count="1" selected="0">
            <x v="294"/>
          </reference>
          <reference field="4" count="1" selected="0">
            <x v="218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141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200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40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17"/>
          </reference>
          <reference field="5" count="1" selected="0">
            <x v="55"/>
          </reference>
          <reference field="7" count="1">
            <x v="1"/>
          </reference>
        </references>
      </pivotArea>
    </format>
    <format dxfId="139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8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137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1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89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3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34">
      <pivotArea dataOnly="0" labelOnly="1" outline="0" fieldPosition="0">
        <references count="4">
          <reference field="3" count="1" selected="0">
            <x v="226"/>
          </reference>
          <reference field="4" count="1" selected="0">
            <x v="5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3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4"/>
          </reference>
          <reference field="5" count="1" selected="0">
            <x v="91"/>
          </reference>
          <reference field="7" count="1">
            <x v="5"/>
          </reference>
        </references>
      </pivotArea>
    </format>
    <format dxfId="132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6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31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67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29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28">
      <pivotArea dataOnly="0" labelOnly="1" outline="0" fieldPosition="0">
        <references count="4">
          <reference field="3" count="1" selected="0">
            <x v="334"/>
          </reference>
          <reference field="4" count="1" selected="0">
            <x v="150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7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221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26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5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5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4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7"/>
          </reference>
          <reference field="5" count="1" selected="0">
            <x v="47"/>
          </reference>
          <reference field="7" count="1">
            <x v="9"/>
          </reference>
        </references>
      </pivotArea>
    </format>
    <format dxfId="12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7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21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80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20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24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9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151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18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203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17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93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6">
      <pivotArea dataOnly="0" labelOnly="1" outline="0" fieldPosition="0">
        <references count="4">
          <reference field="3" count="1" selected="0">
            <x v="160"/>
          </reference>
          <reference field="4" count="1" selected="0">
            <x v="136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5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28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4">
      <pivotArea dataOnly="0" labelOnly="1" outline="0" fieldPosition="0">
        <references count="4">
          <reference field="3" count="1" selected="0">
            <x v="165"/>
          </reference>
          <reference field="4" count="1" selected="0">
            <x v="142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3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12">
      <pivotArea dataOnly="0" labelOnly="1" outline="0" fieldPosition="0">
        <references count="4">
          <reference field="3" count="1" selected="0">
            <x v="301"/>
          </reference>
          <reference field="4" count="1" selected="0">
            <x v="234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1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81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10">
      <pivotArea dataOnly="0" labelOnly="1" outline="0" fieldPosition="0">
        <references count="4">
          <reference field="3" count="1" selected="0">
            <x v="230"/>
          </reference>
          <reference field="4" count="1" selected="0">
            <x v="101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09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08">
      <pivotArea dataOnly="0" labelOnly="1" outline="0" fieldPosition="0">
        <references count="4">
          <reference field="3" count="1" selected="0">
            <x v="348"/>
          </reference>
          <reference field="4" count="1" selected="0">
            <x v="255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7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9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6">
      <pivotArea dataOnly="0" labelOnly="1" outline="0" fieldPosition="0">
        <references count="4">
          <reference field="3" count="1" selected="0">
            <x v="331"/>
          </reference>
          <reference field="4" count="1" selected="0">
            <x v="244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05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103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0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1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3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17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02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2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1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212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00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170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99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98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52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97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4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96">
      <pivotArea dataOnly="0" labelOnly="1" outline="0" fieldPosition="0">
        <references count="4">
          <reference field="3" count="1" selected="0">
            <x v="338"/>
          </reference>
          <reference field="4" count="1" selected="0">
            <x v="249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95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5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94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8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93">
      <pivotArea dataOnly="0" labelOnly="1" outline="0" fieldPosition="0">
        <references count="4">
          <reference field="3" count="1" selected="0">
            <x v="198"/>
          </reference>
          <reference field="4" count="1" selected="0">
            <x v="40"/>
          </reference>
          <reference field="5" count="1" selected="0">
            <x v="154"/>
          </reference>
          <reference field="7" count="1">
            <x v="12"/>
          </reference>
        </references>
      </pivotArea>
    </format>
    <format dxfId="92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5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9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82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90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40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8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44"/>
          </reference>
          <reference field="5" count="1" selected="0">
            <x v="22"/>
          </reference>
          <reference field="7" count="1">
            <x v="2"/>
          </reference>
        </references>
      </pivotArea>
    </format>
    <format dxfId="88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8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5">
      <pivotArea dataOnly="0" labelOnly="1" outline="0" fieldPosition="0">
        <references count="4">
          <reference field="3" count="1" selected="0">
            <x v="280"/>
          </reference>
          <reference field="4" count="1" selected="0">
            <x v="104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8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5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3">
      <pivotArea dataOnly="0" labelOnly="1" outline="0" fieldPosition="0">
        <references count="4">
          <reference field="3" count="1" selected="0">
            <x v="341"/>
          </reference>
          <reference field="4" count="1" selected="0">
            <x v="251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82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9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1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47"/>
          </reference>
          <reference field="5" count="1" selected="0">
            <x v="12"/>
          </reference>
          <reference field="7" count="1">
            <x v="0"/>
          </reference>
        </references>
      </pivotArea>
    </format>
    <format dxfId="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9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9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172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78">
      <pivotArea dataOnly="0" labelOnly="1" outline="0" fieldPosition="0">
        <references count="4">
          <reference field="3" count="1" selected="0">
            <x v="268"/>
          </reference>
          <reference field="4" count="1" selected="0">
            <x v="19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77">
      <pivotArea dataOnly="0" labelOnly="1" outline="0" fieldPosition="0">
        <references count="4">
          <reference field="3" count="1" selected="0">
            <x v="346"/>
          </reference>
          <reference field="4" count="1" selected="0">
            <x v="111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76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24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5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74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6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73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6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72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19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71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127"/>
          </reference>
          <reference field="5" count="1" selected="0">
            <x v="121"/>
          </reference>
          <reference field="7" count="1">
            <x v="7"/>
          </reference>
        </references>
      </pivotArea>
    </format>
    <format dxfId="70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100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69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32"/>
          </reference>
          <reference field="5" count="1" selected="0">
            <x v="12"/>
          </reference>
          <reference field="7" count="1">
            <x v="7"/>
          </reference>
        </references>
      </pivotArea>
    </format>
    <format dxfId="6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3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67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8"/>
          </reference>
          <reference field="5" count="1" selected="0">
            <x v="49"/>
          </reference>
          <reference field="7" count="1">
            <x v="8"/>
          </reference>
        </references>
      </pivotArea>
    </format>
    <format dxfId="66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48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65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232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64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150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63">
      <pivotArea dataOnly="0" labelOnly="1" outline="0" fieldPosition="0">
        <references count="4">
          <reference field="3" count="1" selected="0">
            <x v="336"/>
          </reference>
          <reference field="4" count="1" selected="0">
            <x v="4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62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118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61">
      <pivotArea dataOnly="0" labelOnly="1" outline="0" fieldPosition="0">
        <references count="4">
          <reference field="3" count="1" selected="0">
            <x v="281"/>
          </reference>
          <reference field="4" count="1" selected="0">
            <x v="209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60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2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9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52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5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173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57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1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56">
      <pivotArea dataOnly="0" labelOnly="1" outline="0" fieldPosition="0">
        <references count="4">
          <reference field="3" count="1" selected="0">
            <x v="339"/>
          </reference>
          <reference field="4" count="1" selected="0">
            <x v="52"/>
          </reference>
          <reference field="5" count="1" selected="0">
            <x v="138"/>
          </reference>
          <reference field="7" count="1">
            <x v="1"/>
          </reference>
        </references>
      </pivotArea>
    </format>
    <format dxfId="55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3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54">
      <pivotArea dataOnly="0" labelOnly="1" outline="0" fieldPosition="0">
        <references count="4">
          <reference field="3" count="1" selected="0">
            <x v="197"/>
          </reference>
          <reference field="4" count="1" selected="0">
            <x v="158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53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64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52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3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1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0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50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0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9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63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4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9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47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14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4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5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5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35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4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9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43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155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2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105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41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25"/>
          </reference>
          <reference field="5" count="1" selected="0">
            <x v="58"/>
          </reference>
          <reference field="7" count="1">
            <x v="1"/>
          </reference>
        </references>
      </pivotArea>
    </format>
    <format dxfId="40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20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9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4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8">
      <pivotArea dataOnly="0" labelOnly="1" outline="0" fieldPosition="0">
        <references count="4">
          <reference field="3" count="1" selected="0">
            <x v="330"/>
          </reference>
          <reference field="4" count="1" selected="0">
            <x v="243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7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73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6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197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30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34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8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215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31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1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4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9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166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7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46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6">
      <pivotArea dataOnly="0" labelOnly="1" outline="0" fieldPosition="0">
        <references count="4">
          <reference field="3" count="1" selected="0">
            <x v="246"/>
          </reference>
          <reference field="4" count="1" selected="0">
            <x v="92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25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"/>
          </reference>
          <reference field="5" count="1" selected="0">
            <x v="167"/>
          </reference>
          <reference field="7" count="1">
            <x v="11"/>
          </reference>
        </references>
      </pivotArea>
    </format>
    <format dxfId="2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235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3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52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2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7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">
      <pivotArea dataOnly="0" labelOnly="1" outline="0" fieldPosition="0">
        <references count="4">
          <reference field="3" count="1" selected="0">
            <x v="335"/>
          </reference>
          <reference field="4" count="1" selected="0">
            <x v="247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0">
      <pivotArea dataOnly="0" labelOnly="1" outline="0" fieldPosition="0">
        <references count="4">
          <reference field="3" count="1" selected="0">
            <x v="349"/>
          </reference>
          <reference field="4" count="1" selected="0">
            <x v="256"/>
          </reference>
          <reference field="5" count="1" selected="0">
            <x v="12"/>
          </reference>
          <reference field="7" count="1">
            <x v="5"/>
          </reference>
        </references>
      </pivotArea>
    </format>
    <format dxfId="19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8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8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204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">
      <pivotArea dataOnly="0" labelOnly="1" outline="0" fieldPosition="0">
        <references count="4">
          <reference field="3" count="1" selected="0">
            <x v="126"/>
          </reference>
          <reference field="4" count="1" selected="0">
            <x v="6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16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0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5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86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4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5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238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153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1">
      <pivotArea dataOnly="0" labelOnly="1" outline="0" fieldPosition="0">
        <references count="4">
          <reference field="3" count="1" selected="0">
            <x v="272"/>
          </reference>
          <reference field="4" count="1" selected="0">
            <x v="19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71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9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3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8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23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7">
      <pivotArea dataOnly="0" labelOnly="1" outline="0" fieldPosition="0">
        <references count="4">
          <reference field="3" count="1" selected="0">
            <x v="319"/>
          </reference>
          <reference field="4" count="1" selected="0">
            <x v="23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13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70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">
      <pivotArea outline="0" fieldPosition="0">
        <references count="1">
          <reference field="4294967294" count="1" selected="0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D19" sqref="D19"/>
    </sheetView>
  </sheetViews>
  <sheetFormatPr defaultColWidth="9.109375" defaultRowHeight="13.2" x14ac:dyDescent="0.25"/>
  <cols>
    <col min="1" max="1" width="17.33203125" style="53" bestFit="1" customWidth="1"/>
    <col min="2" max="2" width="7.109375" style="53" bestFit="1" customWidth="1"/>
    <col min="3" max="3" width="15" style="53" bestFit="1" customWidth="1"/>
    <col min="4" max="4" width="18.109375" style="53" bestFit="1" customWidth="1"/>
    <col min="5" max="5" width="6.88671875" style="100" customWidth="1"/>
    <col min="6" max="6" width="9.44140625" style="53" customWidth="1"/>
    <col min="7" max="7" width="15.88671875" style="53" bestFit="1" customWidth="1"/>
    <col min="8" max="8" width="23" style="53" bestFit="1" customWidth="1"/>
    <col min="9" max="9" width="7" style="100" customWidth="1"/>
    <col min="10" max="10" width="12.5546875" style="53" bestFit="1" customWidth="1"/>
    <col min="11" max="11" width="18.6640625" style="53" bestFit="1" customWidth="1"/>
    <col min="12" max="12" width="13" style="53" customWidth="1"/>
    <col min="13" max="13" width="7.109375" style="53" customWidth="1"/>
    <col min="14" max="15" width="9.109375" style="53" customWidth="1"/>
    <col min="16" max="16" width="11.5546875" style="53" customWidth="1"/>
    <col min="17" max="22" width="9.109375" style="53" customWidth="1"/>
    <col min="23" max="25" width="9.88671875" style="53" customWidth="1"/>
    <col min="26" max="26" width="8.33203125" style="53" customWidth="1"/>
    <col min="27" max="27" width="9.109375" style="53" customWidth="1"/>
    <col min="28" max="29" width="6.88671875" style="53" customWidth="1"/>
    <col min="30" max="30" width="7.44140625" style="53" customWidth="1"/>
    <col min="31" max="31" width="10.6640625" style="81" customWidth="1"/>
    <col min="32" max="16384" width="9.109375" style="53"/>
  </cols>
  <sheetData>
    <row r="1" spans="1:34" s="28" customFormat="1" ht="28.5" customHeight="1" x14ac:dyDescent="0.25">
      <c r="A1" s="86" t="s">
        <v>3</v>
      </c>
      <c r="B1" s="86"/>
      <c r="C1" s="86" t="s">
        <v>4</v>
      </c>
      <c r="D1" s="87" t="s">
        <v>1328</v>
      </c>
      <c r="E1" s="98" t="s">
        <v>1960</v>
      </c>
      <c r="F1" s="87" t="s">
        <v>1329</v>
      </c>
      <c r="G1" s="89" t="s">
        <v>5</v>
      </c>
      <c r="H1" s="88" t="s">
        <v>1328</v>
      </c>
      <c r="I1" s="98" t="s">
        <v>1960</v>
      </c>
      <c r="J1" s="88" t="s">
        <v>1329</v>
      </c>
      <c r="K1" s="90" t="s">
        <v>6</v>
      </c>
      <c r="M1" s="28" t="s">
        <v>1367</v>
      </c>
      <c r="Q1" s="52" t="s">
        <v>1118</v>
      </c>
    </row>
    <row r="2" spans="1:34" x14ac:dyDescent="0.25">
      <c r="A2" s="91" t="s">
        <v>42</v>
      </c>
      <c r="B2" s="91" t="s">
        <v>57</v>
      </c>
      <c r="C2" s="94" t="s">
        <v>1051</v>
      </c>
      <c r="D2" s="96" t="s">
        <v>1359</v>
      </c>
      <c r="E2" s="99">
        <v>25</v>
      </c>
      <c r="F2" s="96" t="s">
        <v>1332</v>
      </c>
      <c r="G2" s="96" t="s">
        <v>7</v>
      </c>
      <c r="H2" s="97" t="s">
        <v>1331</v>
      </c>
      <c r="I2" s="103">
        <v>40</v>
      </c>
      <c r="J2" s="97" t="s">
        <v>1332</v>
      </c>
      <c r="K2" s="97" t="s">
        <v>10</v>
      </c>
      <c r="L2" s="54" t="s">
        <v>1117</v>
      </c>
      <c r="M2" s="55" t="s">
        <v>7</v>
      </c>
      <c r="N2" s="55" t="s">
        <v>9</v>
      </c>
      <c r="O2" s="55" t="s">
        <v>19</v>
      </c>
      <c r="P2" s="55" t="s">
        <v>24</v>
      </c>
      <c r="Q2" s="55" t="s">
        <v>11</v>
      </c>
      <c r="R2" s="55" t="s">
        <v>22</v>
      </c>
      <c r="S2" s="55" t="s">
        <v>1217</v>
      </c>
      <c r="T2" s="56" t="s">
        <v>1335</v>
      </c>
      <c r="U2" s="56" t="s">
        <v>1334</v>
      </c>
      <c r="V2" s="56" t="s">
        <v>1339</v>
      </c>
      <c r="W2" s="56" t="s">
        <v>1340</v>
      </c>
      <c r="X2" s="56" t="s">
        <v>1341</v>
      </c>
      <c r="Y2" s="56" t="s">
        <v>1366</v>
      </c>
      <c r="Z2" s="56" t="s">
        <v>20</v>
      </c>
      <c r="AA2" s="56" t="s">
        <v>8</v>
      </c>
      <c r="AB2" s="56" t="s">
        <v>1319</v>
      </c>
      <c r="AC2" s="56" t="s">
        <v>1320</v>
      </c>
      <c r="AD2" s="56" t="s">
        <v>1318</v>
      </c>
      <c r="AE2" s="56" t="s">
        <v>1321</v>
      </c>
      <c r="AF2" s="56" t="s">
        <v>1356</v>
      </c>
      <c r="AG2" s="56" t="s">
        <v>1317</v>
      </c>
      <c r="AH2" s="56" t="s">
        <v>10</v>
      </c>
    </row>
    <row r="3" spans="1:34" x14ac:dyDescent="0.25">
      <c r="A3" s="92" t="s">
        <v>50</v>
      </c>
      <c r="B3" s="92" t="s">
        <v>65</v>
      </c>
      <c r="C3" s="95" t="s">
        <v>1302</v>
      </c>
      <c r="D3" s="96"/>
      <c r="E3" s="99"/>
      <c r="F3" s="96"/>
      <c r="G3" s="96" t="s">
        <v>16</v>
      </c>
      <c r="H3" s="97" t="s">
        <v>1333</v>
      </c>
      <c r="I3" s="103"/>
      <c r="J3" s="97" t="s">
        <v>1332</v>
      </c>
      <c r="K3" s="97" t="s">
        <v>12</v>
      </c>
      <c r="L3" s="57">
        <v>1</v>
      </c>
      <c r="M3" s="58"/>
      <c r="N3" s="58"/>
      <c r="O3" s="58"/>
      <c r="P3" s="58"/>
      <c r="Q3" s="58"/>
      <c r="R3" s="58"/>
      <c r="S3" s="59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</row>
    <row r="4" spans="1:34" x14ac:dyDescent="0.25">
      <c r="A4" s="92" t="s">
        <v>39</v>
      </c>
      <c r="B4" s="92" t="s">
        <v>54</v>
      </c>
      <c r="C4" s="95" t="s">
        <v>1303</v>
      </c>
      <c r="D4" s="96"/>
      <c r="E4" s="99"/>
      <c r="F4" s="96"/>
      <c r="G4" s="96" t="s">
        <v>15</v>
      </c>
      <c r="H4" s="97" t="s">
        <v>1327</v>
      </c>
      <c r="I4" s="103">
        <v>50</v>
      </c>
      <c r="J4" s="97" t="s">
        <v>1330</v>
      </c>
      <c r="K4" s="97" t="s">
        <v>8</v>
      </c>
      <c r="L4" s="60">
        <v>2</v>
      </c>
      <c r="M4" s="61"/>
      <c r="N4" s="61"/>
      <c r="O4" s="61"/>
      <c r="P4" s="61"/>
      <c r="Q4" s="61"/>
      <c r="R4" s="61"/>
      <c r="S4" s="62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</row>
    <row r="5" spans="1:34" x14ac:dyDescent="0.25">
      <c r="A5" s="92" t="s">
        <v>44</v>
      </c>
      <c r="B5" s="92" t="s">
        <v>59</v>
      </c>
      <c r="C5" s="95" t="s">
        <v>1304</v>
      </c>
      <c r="D5" s="96" t="s">
        <v>1360</v>
      </c>
      <c r="E5" s="99">
        <v>30</v>
      </c>
      <c r="F5" s="96" t="s">
        <v>1330</v>
      </c>
      <c r="G5" s="96" t="s">
        <v>9</v>
      </c>
      <c r="H5" s="97" t="s">
        <v>1346</v>
      </c>
      <c r="I5" s="103">
        <v>66</v>
      </c>
      <c r="J5" s="97"/>
      <c r="K5" s="97" t="s">
        <v>1317</v>
      </c>
      <c r="L5" s="60">
        <v>3</v>
      </c>
      <c r="M5" s="61"/>
      <c r="N5" s="61"/>
      <c r="O5" s="61"/>
      <c r="P5" s="61"/>
      <c r="Q5" s="61"/>
      <c r="R5" s="61"/>
      <c r="S5" s="62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</row>
    <row r="6" spans="1:34" x14ac:dyDescent="0.25">
      <c r="A6" s="92" t="s">
        <v>40</v>
      </c>
      <c r="B6" s="92" t="s">
        <v>55</v>
      </c>
      <c r="C6" s="95" t="s">
        <v>1305</v>
      </c>
      <c r="D6" s="96" t="s">
        <v>1361</v>
      </c>
      <c r="E6" s="99">
        <v>36</v>
      </c>
      <c r="F6" s="96" t="s">
        <v>1332</v>
      </c>
      <c r="G6" s="96" t="s">
        <v>11</v>
      </c>
      <c r="H6" s="97" t="s">
        <v>1344</v>
      </c>
      <c r="I6" s="103"/>
      <c r="J6" s="97" t="s">
        <v>1330</v>
      </c>
      <c r="K6" s="97" t="s">
        <v>23</v>
      </c>
      <c r="L6" s="60">
        <v>4</v>
      </c>
      <c r="M6" s="61"/>
      <c r="N6" s="61"/>
      <c r="O6" s="61"/>
      <c r="P6" s="61"/>
      <c r="Q6" s="61"/>
      <c r="R6" s="61"/>
      <c r="S6" s="62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</row>
    <row r="7" spans="1:34" x14ac:dyDescent="0.25">
      <c r="A7" s="92" t="s">
        <v>47</v>
      </c>
      <c r="B7" s="92" t="s">
        <v>62</v>
      </c>
      <c r="C7" s="95" t="s">
        <v>1306</v>
      </c>
      <c r="D7" s="96"/>
      <c r="E7" s="99"/>
      <c r="F7" s="96"/>
      <c r="G7" s="96" t="s">
        <v>13</v>
      </c>
      <c r="H7" s="97" t="s">
        <v>1345</v>
      </c>
      <c r="I7" s="103"/>
      <c r="J7" s="97" t="s">
        <v>1330</v>
      </c>
      <c r="K7" s="97" t="s">
        <v>21</v>
      </c>
      <c r="L7" s="60">
        <v>5</v>
      </c>
      <c r="M7" s="61"/>
      <c r="N7" s="61"/>
      <c r="O7" s="61"/>
      <c r="P7" s="61"/>
      <c r="Q7" s="61"/>
      <c r="R7" s="61"/>
      <c r="S7" s="62"/>
      <c r="T7" s="61"/>
      <c r="U7" s="61"/>
      <c r="V7" s="61"/>
      <c r="W7" s="61"/>
      <c r="X7" s="61"/>
      <c r="Y7" s="63"/>
      <c r="Z7" s="61"/>
      <c r="AA7" s="61"/>
      <c r="AB7" s="61"/>
      <c r="AC7" s="61"/>
      <c r="AD7" s="61"/>
      <c r="AE7" s="61"/>
      <c r="AF7" s="61"/>
      <c r="AG7" s="61"/>
    </row>
    <row r="8" spans="1:34" x14ac:dyDescent="0.25">
      <c r="A8" s="92" t="s">
        <v>38</v>
      </c>
      <c r="B8" s="92" t="s">
        <v>53</v>
      </c>
      <c r="C8" s="95" t="s">
        <v>1307</v>
      </c>
      <c r="D8" s="96"/>
      <c r="E8" s="99"/>
      <c r="F8" s="96"/>
      <c r="G8" s="96" t="s">
        <v>34</v>
      </c>
      <c r="H8" s="97" t="s">
        <v>1343</v>
      </c>
      <c r="I8" s="103">
        <v>65</v>
      </c>
      <c r="J8" s="97" t="s">
        <v>1330</v>
      </c>
      <c r="K8" s="97" t="s">
        <v>20</v>
      </c>
      <c r="L8" s="60">
        <v>6</v>
      </c>
      <c r="M8" s="61"/>
      <c r="N8" s="61"/>
      <c r="O8" s="61"/>
      <c r="P8" s="61"/>
      <c r="Q8" s="61"/>
      <c r="R8" s="61"/>
      <c r="S8" s="62"/>
      <c r="T8" s="61"/>
      <c r="U8" s="61"/>
      <c r="V8" s="61"/>
      <c r="W8" s="61"/>
      <c r="X8" s="61"/>
      <c r="Y8" s="63"/>
      <c r="Z8" s="61"/>
      <c r="AA8" s="61"/>
      <c r="AB8" s="61"/>
      <c r="AC8" s="61"/>
      <c r="AD8" s="61"/>
      <c r="AE8" s="61"/>
      <c r="AF8" s="61"/>
      <c r="AG8" s="61"/>
    </row>
    <row r="9" spans="1:34" x14ac:dyDescent="0.25">
      <c r="A9" s="92" t="s">
        <v>49</v>
      </c>
      <c r="B9" s="92" t="s">
        <v>64</v>
      </c>
      <c r="C9" s="95" t="s">
        <v>1308</v>
      </c>
      <c r="D9" s="96" t="s">
        <v>1364</v>
      </c>
      <c r="E9" s="99">
        <v>40</v>
      </c>
      <c r="F9" s="96" t="s">
        <v>1330</v>
      </c>
      <c r="G9" s="96" t="s">
        <v>19</v>
      </c>
      <c r="H9" s="97" t="s">
        <v>1322</v>
      </c>
      <c r="I9" s="103">
        <v>30</v>
      </c>
      <c r="J9" s="97" t="s">
        <v>1354</v>
      </c>
      <c r="K9" s="97" t="s">
        <v>1320</v>
      </c>
      <c r="L9" s="60">
        <v>7</v>
      </c>
      <c r="M9" s="61"/>
      <c r="N9" s="61"/>
      <c r="O9" s="61"/>
      <c r="P9" s="61"/>
      <c r="Q9" s="61"/>
      <c r="R9" s="61"/>
      <c r="S9" s="62"/>
      <c r="T9" s="61"/>
      <c r="U9" s="61"/>
      <c r="V9" s="61"/>
      <c r="W9" s="61"/>
      <c r="X9" s="61"/>
      <c r="Y9" s="63"/>
      <c r="Z9" s="61"/>
      <c r="AA9" s="61"/>
      <c r="AB9" s="61"/>
      <c r="AC9" s="61"/>
      <c r="AD9" s="61"/>
      <c r="AE9" s="61"/>
      <c r="AF9" s="61"/>
      <c r="AG9" s="61"/>
    </row>
    <row r="10" spans="1:34" x14ac:dyDescent="0.25">
      <c r="A10" s="92" t="s">
        <v>37</v>
      </c>
      <c r="B10" s="92" t="s">
        <v>52</v>
      </c>
      <c r="C10" s="95" t="s">
        <v>1309</v>
      </c>
      <c r="D10" s="96"/>
      <c r="E10" s="99"/>
      <c r="F10" s="96"/>
      <c r="G10" s="96" t="s">
        <v>17</v>
      </c>
      <c r="H10" s="97" t="s">
        <v>1322</v>
      </c>
      <c r="I10" s="103">
        <v>32</v>
      </c>
      <c r="J10" s="97" t="s">
        <v>1354</v>
      </c>
      <c r="K10" s="97" t="s">
        <v>1319</v>
      </c>
      <c r="L10" s="60">
        <v>8</v>
      </c>
      <c r="M10" s="61"/>
      <c r="N10" s="61"/>
      <c r="O10" s="61"/>
      <c r="P10" s="61"/>
      <c r="Q10" s="61"/>
      <c r="R10" s="61"/>
      <c r="S10" s="62"/>
      <c r="T10" s="61"/>
      <c r="U10" s="61"/>
      <c r="V10" s="61"/>
      <c r="W10" s="61"/>
      <c r="X10" s="61"/>
      <c r="Y10" s="63"/>
      <c r="Z10" s="61"/>
      <c r="AA10" s="61"/>
      <c r="AB10" s="61"/>
      <c r="AC10" s="61"/>
      <c r="AD10" s="61"/>
      <c r="AE10" s="61"/>
      <c r="AF10" s="61"/>
      <c r="AG10" s="61"/>
    </row>
    <row r="11" spans="1:34" x14ac:dyDescent="0.25">
      <c r="A11" s="92" t="s">
        <v>45</v>
      </c>
      <c r="B11" s="92" t="s">
        <v>60</v>
      </c>
      <c r="C11" s="64" t="s">
        <v>1310</v>
      </c>
      <c r="D11" s="96"/>
      <c r="E11" s="99"/>
      <c r="F11" s="96"/>
      <c r="G11" s="96" t="s">
        <v>18</v>
      </c>
      <c r="H11" s="97" t="s">
        <v>1323</v>
      </c>
      <c r="I11" s="103">
        <v>38</v>
      </c>
      <c r="J11" s="97" t="s">
        <v>1354</v>
      </c>
      <c r="K11" s="97" t="s">
        <v>1318</v>
      </c>
      <c r="L11" s="60">
        <v>9</v>
      </c>
      <c r="M11" s="61"/>
      <c r="N11" s="61"/>
      <c r="O11" s="61"/>
      <c r="P11" s="61"/>
      <c r="Q11" s="61"/>
      <c r="R11" s="61"/>
      <c r="S11" s="62"/>
      <c r="T11" s="61"/>
      <c r="U11" s="61"/>
      <c r="V11" s="61"/>
      <c r="W11" s="61"/>
      <c r="X11" s="61"/>
      <c r="Y11" s="63"/>
      <c r="Z11" s="61"/>
      <c r="AA11" s="61"/>
      <c r="AB11" s="61"/>
      <c r="AC11" s="61"/>
      <c r="AD11" s="61"/>
      <c r="AE11" s="61"/>
      <c r="AF11" s="61"/>
      <c r="AG11" s="61"/>
    </row>
    <row r="12" spans="1:34" x14ac:dyDescent="0.25">
      <c r="A12" s="92" t="s">
        <v>51</v>
      </c>
      <c r="B12" s="92" t="s">
        <v>66</v>
      </c>
      <c r="C12" s="64" t="s">
        <v>1311</v>
      </c>
      <c r="D12" s="96"/>
      <c r="E12" s="99"/>
      <c r="F12" s="96"/>
      <c r="G12" s="96" t="s">
        <v>1217</v>
      </c>
      <c r="H12" s="97" t="s">
        <v>1324</v>
      </c>
      <c r="I12" s="103">
        <v>48</v>
      </c>
      <c r="J12" s="97" t="s">
        <v>1354</v>
      </c>
      <c r="K12" s="97" t="s">
        <v>1321</v>
      </c>
      <c r="L12" s="60">
        <v>10</v>
      </c>
      <c r="M12" s="61"/>
      <c r="N12" s="61"/>
      <c r="O12" s="61"/>
      <c r="P12" s="61"/>
      <c r="Q12" s="61"/>
      <c r="R12" s="61"/>
      <c r="S12" s="62"/>
      <c r="T12" s="61"/>
      <c r="U12" s="61"/>
      <c r="V12" s="61"/>
      <c r="W12" s="61"/>
      <c r="X12" s="61"/>
      <c r="Y12" s="63"/>
      <c r="Z12" s="61"/>
      <c r="AA12" s="61"/>
      <c r="AB12" s="61"/>
      <c r="AC12" s="61"/>
      <c r="AD12" s="61"/>
      <c r="AE12" s="61"/>
      <c r="AF12" s="61"/>
      <c r="AG12" s="61"/>
    </row>
    <row r="13" spans="1:34" x14ac:dyDescent="0.25">
      <c r="A13" s="92" t="s">
        <v>46</v>
      </c>
      <c r="B13" s="92" t="s">
        <v>61</v>
      </c>
      <c r="C13" s="64" t="s">
        <v>1312</v>
      </c>
      <c r="D13" s="96" t="s">
        <v>1362</v>
      </c>
      <c r="E13" s="99">
        <v>38</v>
      </c>
      <c r="F13" s="96" t="s">
        <v>1332</v>
      </c>
      <c r="G13" s="96" t="s">
        <v>22</v>
      </c>
      <c r="H13" s="97" t="s">
        <v>1326</v>
      </c>
      <c r="I13" s="103"/>
      <c r="J13" s="97" t="s">
        <v>1354</v>
      </c>
      <c r="K13" s="97" t="s">
        <v>1325</v>
      </c>
      <c r="L13" s="60">
        <v>11</v>
      </c>
      <c r="M13" s="61"/>
      <c r="N13" s="61"/>
      <c r="O13" s="61"/>
      <c r="P13" s="61"/>
      <c r="Q13" s="61"/>
      <c r="R13" s="61"/>
      <c r="S13" s="62"/>
      <c r="T13" s="61"/>
      <c r="U13" s="61"/>
      <c r="V13" s="61"/>
      <c r="W13" s="61"/>
      <c r="X13" s="61"/>
      <c r="Y13" s="63"/>
      <c r="Z13" s="61"/>
      <c r="AA13" s="61"/>
      <c r="AB13" s="61"/>
      <c r="AC13" s="61"/>
      <c r="AD13" s="61"/>
      <c r="AE13" s="61"/>
      <c r="AF13" s="61"/>
      <c r="AG13" s="61"/>
    </row>
    <row r="14" spans="1:34" x14ac:dyDescent="0.25">
      <c r="A14" s="92" t="s">
        <v>48</v>
      </c>
      <c r="B14" s="92" t="s">
        <v>63</v>
      </c>
      <c r="C14" s="64" t="s">
        <v>1313</v>
      </c>
      <c r="D14" s="96"/>
      <c r="E14" s="99"/>
      <c r="F14" s="96"/>
      <c r="G14" s="96" t="s">
        <v>26</v>
      </c>
      <c r="H14" s="97" t="s">
        <v>1336</v>
      </c>
      <c r="I14" s="103">
        <v>44</v>
      </c>
      <c r="J14" s="97" t="s">
        <v>1337</v>
      </c>
      <c r="K14" s="97" t="s">
        <v>1334</v>
      </c>
      <c r="L14" s="60">
        <v>12</v>
      </c>
      <c r="M14" s="61"/>
      <c r="N14" s="61"/>
      <c r="O14" s="61"/>
      <c r="P14" s="61"/>
      <c r="Q14" s="61"/>
      <c r="R14" s="61"/>
      <c r="S14" s="62"/>
      <c r="T14" s="61"/>
      <c r="U14" s="61"/>
      <c r="V14" s="61"/>
      <c r="W14" s="61"/>
      <c r="X14" s="61"/>
      <c r="Y14" s="63"/>
      <c r="Z14" s="61"/>
      <c r="AA14" s="61"/>
      <c r="AB14" s="61"/>
      <c r="AC14" s="61"/>
      <c r="AD14" s="61"/>
      <c r="AE14" s="61"/>
      <c r="AF14" s="61"/>
      <c r="AG14" s="61"/>
    </row>
    <row r="15" spans="1:34" x14ac:dyDescent="0.25">
      <c r="A15" s="92" t="s">
        <v>43</v>
      </c>
      <c r="B15" s="92" t="s">
        <v>58</v>
      </c>
      <c r="C15" s="64"/>
      <c r="D15" s="96" t="s">
        <v>1363</v>
      </c>
      <c r="E15" s="99">
        <v>40</v>
      </c>
      <c r="F15" s="96" t="s">
        <v>1332</v>
      </c>
      <c r="G15" s="96" t="s">
        <v>24</v>
      </c>
      <c r="H15" s="97" t="s">
        <v>1336</v>
      </c>
      <c r="I15" s="103">
        <v>44</v>
      </c>
      <c r="J15" s="97" t="s">
        <v>1337</v>
      </c>
      <c r="K15" s="97" t="s">
        <v>1335</v>
      </c>
      <c r="L15" s="60">
        <v>13</v>
      </c>
      <c r="M15" s="61"/>
      <c r="N15" s="61"/>
      <c r="O15" s="61"/>
      <c r="P15" s="61"/>
      <c r="Q15" s="61"/>
      <c r="R15" s="61"/>
      <c r="S15" s="62"/>
      <c r="T15" s="61"/>
      <c r="U15" s="61"/>
      <c r="V15" s="61"/>
      <c r="W15" s="61"/>
      <c r="X15" s="61"/>
      <c r="Y15" s="63"/>
      <c r="Z15" s="61"/>
      <c r="AA15" s="61"/>
      <c r="AB15" s="61"/>
      <c r="AC15" s="61"/>
      <c r="AD15" s="61"/>
      <c r="AE15" s="61"/>
      <c r="AF15" s="61"/>
      <c r="AG15" s="61"/>
    </row>
    <row r="16" spans="1:34" x14ac:dyDescent="0.25">
      <c r="A16" s="93" t="s">
        <v>41</v>
      </c>
      <c r="B16" s="93" t="s">
        <v>56</v>
      </c>
      <c r="C16" s="71"/>
      <c r="D16" s="96"/>
      <c r="E16" s="99"/>
      <c r="F16" s="96"/>
      <c r="G16" s="96" t="s">
        <v>25</v>
      </c>
      <c r="H16" s="97" t="s">
        <v>1338</v>
      </c>
      <c r="I16" s="103">
        <v>53</v>
      </c>
      <c r="J16" s="97" t="s">
        <v>1337</v>
      </c>
      <c r="K16" s="97" t="s">
        <v>1339</v>
      </c>
      <c r="L16" s="60">
        <v>14</v>
      </c>
      <c r="M16" s="61"/>
      <c r="N16" s="61"/>
      <c r="O16" s="61"/>
      <c r="P16" s="61"/>
      <c r="Q16" s="61"/>
      <c r="R16" s="61"/>
      <c r="S16" s="62"/>
      <c r="T16" s="61"/>
      <c r="U16" s="61"/>
      <c r="V16" s="61"/>
      <c r="W16" s="61"/>
      <c r="X16" s="61"/>
      <c r="Y16" s="63"/>
      <c r="Z16" s="61"/>
      <c r="AA16" s="61"/>
      <c r="AB16" s="61"/>
      <c r="AC16" s="61"/>
      <c r="AD16" s="61"/>
      <c r="AE16" s="61"/>
      <c r="AF16" s="61"/>
      <c r="AG16" s="61"/>
    </row>
    <row r="17" spans="1:33" x14ac:dyDescent="0.25">
      <c r="A17" s="64"/>
      <c r="B17" s="65"/>
      <c r="D17" s="96"/>
      <c r="E17" s="99"/>
      <c r="F17" s="96"/>
      <c r="G17" s="96" t="s">
        <v>27</v>
      </c>
      <c r="H17" s="97" t="s">
        <v>1342</v>
      </c>
      <c r="I17" s="103">
        <v>68</v>
      </c>
      <c r="J17" s="97" t="s">
        <v>1330</v>
      </c>
      <c r="K17" s="97" t="s">
        <v>1341</v>
      </c>
      <c r="L17" s="60">
        <v>15</v>
      </c>
      <c r="M17" s="61"/>
      <c r="N17" s="61"/>
      <c r="O17" s="61"/>
      <c r="P17" s="61"/>
      <c r="Q17" s="61"/>
      <c r="R17" s="61"/>
      <c r="S17" s="62"/>
      <c r="T17" s="61"/>
      <c r="U17" s="61"/>
      <c r="V17" s="61"/>
      <c r="W17" s="61"/>
      <c r="X17" s="61"/>
      <c r="Y17" s="63"/>
      <c r="Z17" s="61"/>
      <c r="AA17" s="61"/>
      <c r="AB17" s="61"/>
      <c r="AC17" s="61"/>
      <c r="AD17" s="61"/>
      <c r="AE17" s="61"/>
      <c r="AF17" s="61"/>
      <c r="AG17" s="61"/>
    </row>
    <row r="18" spans="1:33" x14ac:dyDescent="0.25">
      <c r="A18" s="64"/>
      <c r="B18" s="65"/>
      <c r="D18" s="96"/>
      <c r="E18" s="99"/>
      <c r="F18" s="96"/>
      <c r="G18" s="96" t="s">
        <v>32</v>
      </c>
      <c r="H18" s="97" t="s">
        <v>1351</v>
      </c>
      <c r="I18" s="103">
        <v>68</v>
      </c>
      <c r="J18" s="97" t="s">
        <v>1330</v>
      </c>
      <c r="K18" s="97" t="s">
        <v>1347</v>
      </c>
      <c r="L18" s="60">
        <v>16</v>
      </c>
      <c r="M18" s="61"/>
      <c r="N18" s="61"/>
      <c r="O18" s="61"/>
      <c r="P18" s="61"/>
      <c r="Q18" s="61"/>
      <c r="R18" s="61"/>
      <c r="S18" s="62"/>
      <c r="T18" s="61"/>
      <c r="U18" s="61"/>
      <c r="V18" s="61"/>
      <c r="W18" s="61"/>
      <c r="X18" s="61"/>
      <c r="Y18" s="63"/>
      <c r="Z18" s="61"/>
      <c r="AA18" s="61"/>
      <c r="AB18" s="61"/>
      <c r="AC18" s="61"/>
      <c r="AD18" s="61"/>
      <c r="AE18" s="61"/>
      <c r="AF18" s="61"/>
      <c r="AG18" s="61"/>
    </row>
    <row r="19" spans="1:33" x14ac:dyDescent="0.25">
      <c r="A19" s="64"/>
      <c r="B19" s="65"/>
      <c r="D19" s="96"/>
      <c r="E19" s="99"/>
      <c r="F19" s="96"/>
      <c r="G19" s="96" t="s">
        <v>30</v>
      </c>
      <c r="H19" s="97" t="s">
        <v>1353</v>
      </c>
      <c r="I19" s="103"/>
      <c r="J19" s="97" t="s">
        <v>1337</v>
      </c>
      <c r="K19" s="97" t="s">
        <v>1349</v>
      </c>
      <c r="L19" s="60">
        <v>17</v>
      </c>
      <c r="M19" s="61"/>
      <c r="N19" s="61"/>
      <c r="O19" s="61"/>
      <c r="P19" s="61"/>
      <c r="Q19" s="61"/>
      <c r="R19" s="61"/>
      <c r="S19" s="62"/>
      <c r="T19" s="61"/>
      <c r="U19" s="61"/>
      <c r="V19" s="61"/>
      <c r="W19" s="61"/>
      <c r="X19" s="61"/>
      <c r="Y19" s="63"/>
      <c r="Z19" s="61"/>
      <c r="AA19" s="61"/>
      <c r="AB19" s="61"/>
      <c r="AC19" s="61"/>
      <c r="AD19" s="61"/>
      <c r="AE19" s="61"/>
      <c r="AF19" s="61"/>
      <c r="AG19" s="61"/>
    </row>
    <row r="20" spans="1:33" x14ac:dyDescent="0.25">
      <c r="A20" s="64"/>
      <c r="B20" s="65"/>
      <c r="D20" s="96"/>
      <c r="E20" s="99"/>
      <c r="F20" s="96"/>
      <c r="G20" s="96" t="s">
        <v>28</v>
      </c>
      <c r="H20" s="97" t="s">
        <v>1350</v>
      </c>
      <c r="I20" s="103">
        <v>36</v>
      </c>
      <c r="J20" s="97" t="s">
        <v>1337</v>
      </c>
      <c r="K20" s="97" t="s">
        <v>1366</v>
      </c>
      <c r="L20" s="60">
        <v>18</v>
      </c>
      <c r="M20" s="61"/>
      <c r="N20" s="61"/>
      <c r="O20" s="61"/>
      <c r="P20" s="61"/>
      <c r="Q20" s="61"/>
      <c r="R20" s="61"/>
      <c r="S20" s="62"/>
      <c r="T20" s="61"/>
      <c r="U20" s="61"/>
      <c r="V20" s="61"/>
      <c r="W20" s="61"/>
      <c r="X20" s="61"/>
      <c r="Y20" s="63"/>
      <c r="Z20" s="61"/>
      <c r="AA20" s="61"/>
      <c r="AB20" s="61"/>
      <c r="AC20" s="61"/>
      <c r="AD20" s="61"/>
      <c r="AE20" s="61"/>
      <c r="AF20" s="61"/>
      <c r="AG20" s="61"/>
    </row>
    <row r="21" spans="1:33" x14ac:dyDescent="0.25">
      <c r="A21" s="64"/>
      <c r="B21" s="65"/>
      <c r="D21" s="96"/>
      <c r="E21" s="99"/>
      <c r="F21" s="96"/>
      <c r="G21" s="96" t="s">
        <v>31</v>
      </c>
      <c r="H21" s="97" t="s">
        <v>1358</v>
      </c>
      <c r="I21" s="103">
        <v>65</v>
      </c>
      <c r="J21" s="97" t="s">
        <v>1330</v>
      </c>
      <c r="K21" s="97" t="s">
        <v>1340</v>
      </c>
      <c r="L21" s="60">
        <v>19</v>
      </c>
      <c r="M21" s="61"/>
      <c r="N21" s="61"/>
      <c r="O21" s="61"/>
      <c r="P21" s="61"/>
      <c r="Q21" s="61"/>
      <c r="R21" s="61"/>
      <c r="S21" s="62"/>
      <c r="T21" s="61"/>
      <c r="U21" s="61"/>
      <c r="V21" s="61"/>
      <c r="W21" s="61"/>
      <c r="X21" s="61"/>
      <c r="Y21" s="63"/>
      <c r="Z21" s="61"/>
      <c r="AA21" s="61"/>
      <c r="AB21" s="61"/>
      <c r="AC21" s="61"/>
      <c r="AD21" s="61"/>
      <c r="AE21" s="61"/>
      <c r="AF21" s="61"/>
      <c r="AG21" s="61"/>
    </row>
    <row r="22" spans="1:33" x14ac:dyDescent="0.25">
      <c r="A22" s="64"/>
      <c r="B22" s="65"/>
      <c r="D22" s="96"/>
      <c r="E22" s="99"/>
      <c r="F22" s="96"/>
      <c r="G22" s="96"/>
      <c r="H22" s="97" t="s">
        <v>1352</v>
      </c>
      <c r="I22" s="103"/>
      <c r="J22" s="97" t="s">
        <v>1354</v>
      </c>
      <c r="K22" s="97" t="s">
        <v>1348</v>
      </c>
      <c r="L22" s="60">
        <v>20</v>
      </c>
      <c r="M22" s="61"/>
      <c r="N22" s="61"/>
      <c r="O22" s="61"/>
      <c r="P22" s="61"/>
      <c r="Q22" s="61"/>
      <c r="R22" s="61"/>
      <c r="S22" s="62"/>
      <c r="T22" s="61"/>
      <c r="U22" s="61"/>
      <c r="V22" s="61"/>
      <c r="W22" s="61"/>
      <c r="X22" s="61"/>
      <c r="Y22" s="63"/>
      <c r="Z22" s="61"/>
      <c r="AA22" s="61"/>
      <c r="AB22" s="61"/>
      <c r="AC22" s="61"/>
      <c r="AD22" s="61"/>
      <c r="AE22" s="61"/>
      <c r="AF22" s="61"/>
      <c r="AG22" s="61"/>
    </row>
    <row r="23" spans="1:33" x14ac:dyDescent="0.25">
      <c r="A23" s="64"/>
      <c r="B23" s="65"/>
      <c r="D23" s="96"/>
      <c r="E23" s="99"/>
      <c r="F23" s="96"/>
      <c r="G23" s="96"/>
      <c r="H23" s="97" t="s">
        <v>1355</v>
      </c>
      <c r="I23" s="103"/>
      <c r="J23" s="97" t="s">
        <v>1354</v>
      </c>
      <c r="K23" s="97" t="s">
        <v>29</v>
      </c>
      <c r="L23" s="60">
        <v>21</v>
      </c>
      <c r="M23" s="61"/>
      <c r="N23" s="61"/>
      <c r="O23" s="61"/>
      <c r="P23" s="61"/>
      <c r="Q23" s="61"/>
      <c r="R23" s="61"/>
      <c r="S23" s="62"/>
      <c r="T23" s="61"/>
      <c r="U23" s="61"/>
      <c r="V23" s="61"/>
      <c r="W23" s="61"/>
      <c r="X23" s="61"/>
      <c r="Y23" s="63"/>
      <c r="Z23" s="61"/>
      <c r="AA23" s="61"/>
      <c r="AB23" s="61"/>
      <c r="AC23" s="61"/>
      <c r="AD23" s="61"/>
      <c r="AE23" s="61"/>
      <c r="AF23" s="61"/>
      <c r="AG23" s="61"/>
    </row>
    <row r="24" spans="1:33" x14ac:dyDescent="0.25">
      <c r="A24" s="64"/>
      <c r="B24" s="65"/>
      <c r="D24" s="96"/>
      <c r="E24" s="99"/>
      <c r="F24" s="96"/>
      <c r="G24" s="96"/>
      <c r="H24" s="97" t="s">
        <v>1357</v>
      </c>
      <c r="I24" s="103">
        <v>50</v>
      </c>
      <c r="J24" s="97" t="s">
        <v>1354</v>
      </c>
      <c r="K24" s="97" t="s">
        <v>1356</v>
      </c>
      <c r="L24" s="66">
        <v>23</v>
      </c>
      <c r="M24" s="61">
        <v>0.3</v>
      </c>
      <c r="N24" s="61"/>
      <c r="O24" s="61"/>
      <c r="P24" s="61"/>
      <c r="Q24" s="61"/>
      <c r="R24" s="61"/>
      <c r="S24" s="62">
        <v>0</v>
      </c>
      <c r="T24" s="61"/>
      <c r="U24" s="61"/>
      <c r="V24" s="61"/>
      <c r="W24" s="61"/>
      <c r="X24" s="61"/>
      <c r="Y24" s="63"/>
      <c r="Z24" s="61"/>
      <c r="AA24" s="61"/>
      <c r="AB24" s="61"/>
      <c r="AC24" s="61"/>
      <c r="AD24" s="61"/>
      <c r="AE24" s="61"/>
      <c r="AF24" s="61"/>
      <c r="AG24" s="61"/>
    </row>
    <row r="25" spans="1:33" x14ac:dyDescent="0.25">
      <c r="A25" s="64"/>
      <c r="B25" s="65"/>
      <c r="D25" s="96"/>
      <c r="E25" s="99"/>
      <c r="F25" s="96"/>
      <c r="G25" s="96"/>
      <c r="H25" s="97"/>
      <c r="I25" s="103"/>
      <c r="J25" s="97"/>
      <c r="K25" s="97" t="s">
        <v>35</v>
      </c>
      <c r="L25" s="66">
        <v>24</v>
      </c>
      <c r="M25" s="61">
        <v>0.4</v>
      </c>
      <c r="N25" s="61"/>
      <c r="O25" s="61"/>
      <c r="P25" s="61"/>
      <c r="Q25" s="61"/>
      <c r="R25" s="61"/>
      <c r="S25" s="62">
        <v>0</v>
      </c>
      <c r="T25" s="61"/>
      <c r="U25" s="61"/>
      <c r="V25" s="61"/>
      <c r="W25" s="61"/>
      <c r="X25" s="61"/>
      <c r="Y25" s="63"/>
      <c r="Z25" s="61"/>
      <c r="AA25" s="61"/>
      <c r="AB25" s="61"/>
      <c r="AC25" s="61"/>
      <c r="AD25" s="61"/>
      <c r="AE25" s="61"/>
      <c r="AF25" s="61"/>
      <c r="AG25" s="61"/>
    </row>
    <row r="26" spans="1:33" x14ac:dyDescent="0.25">
      <c r="A26" s="64"/>
      <c r="B26" s="65"/>
      <c r="D26" s="96"/>
      <c r="E26" s="99"/>
      <c r="F26" s="96"/>
      <c r="G26" s="96"/>
      <c r="H26" s="97"/>
      <c r="I26" s="103"/>
      <c r="J26" s="97"/>
      <c r="K26" s="97" t="s">
        <v>33</v>
      </c>
      <c r="L26" s="66">
        <v>25</v>
      </c>
      <c r="M26" s="61">
        <v>0.4</v>
      </c>
      <c r="N26" s="61"/>
      <c r="O26" s="61"/>
      <c r="P26" s="61"/>
      <c r="Q26" s="61"/>
      <c r="R26" s="61"/>
      <c r="S26" s="62">
        <v>0</v>
      </c>
      <c r="T26" s="61"/>
      <c r="U26" s="61"/>
      <c r="V26" s="61"/>
      <c r="W26" s="61"/>
      <c r="X26" s="61"/>
      <c r="Y26" s="63"/>
      <c r="Z26" s="61"/>
      <c r="AA26" s="61"/>
      <c r="AB26" s="61"/>
      <c r="AC26" s="61"/>
      <c r="AD26" s="61"/>
      <c r="AE26" s="61"/>
      <c r="AF26" s="61"/>
      <c r="AG26" s="61"/>
    </row>
    <row r="27" spans="1:33" x14ac:dyDescent="0.25">
      <c r="A27" s="64"/>
      <c r="B27" s="65"/>
      <c r="D27" s="96"/>
      <c r="E27" s="99"/>
      <c r="F27" s="96"/>
      <c r="G27" s="96"/>
      <c r="H27" s="97"/>
      <c r="I27" s="103"/>
      <c r="J27" s="97"/>
      <c r="K27" s="97" t="s">
        <v>36</v>
      </c>
      <c r="L27" s="66">
        <v>26</v>
      </c>
      <c r="M27" s="61">
        <v>0.5</v>
      </c>
      <c r="N27" s="61"/>
      <c r="O27" s="61"/>
      <c r="P27" s="61"/>
      <c r="Q27" s="61"/>
      <c r="R27" s="61"/>
      <c r="S27" s="62">
        <v>0</v>
      </c>
      <c r="T27" s="61"/>
      <c r="U27" s="61"/>
      <c r="V27" s="61"/>
      <c r="W27" s="61"/>
      <c r="X27" s="61"/>
      <c r="Y27" s="63"/>
      <c r="Z27" s="61"/>
      <c r="AA27" s="61"/>
      <c r="AB27" s="67"/>
      <c r="AC27" s="61"/>
      <c r="AD27" s="61"/>
      <c r="AE27" s="61"/>
      <c r="AF27" s="61"/>
      <c r="AG27" s="61"/>
    </row>
    <row r="28" spans="1:33" x14ac:dyDescent="0.25">
      <c r="A28" s="64"/>
      <c r="B28" s="65"/>
      <c r="D28" s="96"/>
      <c r="E28" s="99"/>
      <c r="F28" s="96"/>
      <c r="G28" s="96"/>
      <c r="H28" s="97"/>
      <c r="I28" s="103"/>
      <c r="J28" s="97"/>
      <c r="K28" s="97" t="s">
        <v>14</v>
      </c>
      <c r="L28" s="66">
        <v>27</v>
      </c>
      <c r="M28" s="61">
        <v>0.6</v>
      </c>
      <c r="N28" s="61"/>
      <c r="O28" s="61"/>
      <c r="P28" s="61"/>
      <c r="Q28" s="61"/>
      <c r="R28" s="61"/>
      <c r="S28" s="62">
        <v>0</v>
      </c>
      <c r="T28" s="61"/>
      <c r="U28" s="61"/>
      <c r="V28" s="61"/>
      <c r="W28" s="61"/>
      <c r="X28" s="61"/>
      <c r="Y28" s="63"/>
      <c r="Z28" s="61"/>
      <c r="AA28" s="61"/>
      <c r="AB28" s="67"/>
      <c r="AC28" s="61"/>
      <c r="AD28" s="61"/>
      <c r="AE28" s="61"/>
      <c r="AF28" s="61"/>
      <c r="AG28" s="61"/>
    </row>
    <row r="29" spans="1:33" x14ac:dyDescent="0.25">
      <c r="A29" s="64"/>
      <c r="B29" s="65"/>
      <c r="D29" s="96"/>
      <c r="E29" s="99"/>
      <c r="F29" s="96"/>
      <c r="G29" s="96"/>
      <c r="H29" s="97"/>
      <c r="I29" s="103"/>
      <c r="J29" s="97"/>
      <c r="K29" s="97"/>
      <c r="L29" s="66">
        <v>28</v>
      </c>
      <c r="M29" s="61">
        <v>0.6</v>
      </c>
      <c r="N29" s="61"/>
      <c r="O29" s="61"/>
      <c r="P29" s="61"/>
      <c r="Q29" s="61"/>
      <c r="R29" s="61"/>
      <c r="S29" s="62">
        <v>0</v>
      </c>
      <c r="T29" s="61"/>
      <c r="U29" s="61"/>
      <c r="V29" s="61"/>
      <c r="W29" s="61"/>
      <c r="X29" s="61"/>
      <c r="Y29" s="63"/>
      <c r="Z29" s="61"/>
      <c r="AA29" s="61"/>
      <c r="AB29" s="67"/>
      <c r="AC29" s="67"/>
      <c r="AD29" s="61"/>
      <c r="AE29" s="61"/>
      <c r="AF29" s="61"/>
      <c r="AG29" s="61"/>
    </row>
    <row r="30" spans="1:33" x14ac:dyDescent="0.25">
      <c r="A30" s="64"/>
      <c r="B30" s="65"/>
      <c r="D30" s="96"/>
      <c r="E30" s="99"/>
      <c r="F30" s="96"/>
      <c r="G30" s="96"/>
      <c r="H30" s="97"/>
      <c r="I30" s="103"/>
      <c r="J30" s="97"/>
      <c r="K30" s="97"/>
      <c r="L30" s="66">
        <v>29</v>
      </c>
      <c r="M30" s="61">
        <v>0.7</v>
      </c>
      <c r="N30" s="61"/>
      <c r="O30" s="61"/>
      <c r="P30" s="61"/>
      <c r="Q30" s="61"/>
      <c r="R30" s="61"/>
      <c r="S30" s="62">
        <v>0</v>
      </c>
      <c r="T30" s="61"/>
      <c r="U30" s="61"/>
      <c r="V30" s="61"/>
      <c r="W30" s="61"/>
      <c r="X30" s="61"/>
      <c r="Y30" s="63"/>
      <c r="Z30" s="61"/>
      <c r="AA30" s="61"/>
      <c r="AB30" s="67"/>
      <c r="AC30" s="67"/>
      <c r="AD30" s="61"/>
      <c r="AE30" s="61"/>
      <c r="AF30" s="61"/>
      <c r="AG30" s="61"/>
    </row>
    <row r="31" spans="1:33" x14ac:dyDescent="0.25">
      <c r="A31" s="64"/>
      <c r="B31" s="65"/>
      <c r="D31" s="96"/>
      <c r="E31" s="99"/>
      <c r="F31" s="96"/>
      <c r="G31" s="96"/>
      <c r="H31" s="97"/>
      <c r="I31" s="103"/>
      <c r="J31" s="97"/>
      <c r="K31" s="97"/>
      <c r="L31" s="66">
        <v>30</v>
      </c>
      <c r="M31" s="61">
        <v>0.84160148184076311</v>
      </c>
      <c r="N31" s="68">
        <v>0.5</v>
      </c>
      <c r="O31" s="61"/>
      <c r="P31" s="61"/>
      <c r="Q31" s="61"/>
      <c r="R31" s="61"/>
      <c r="S31" s="62">
        <v>0</v>
      </c>
      <c r="T31" s="61"/>
      <c r="U31" s="61"/>
      <c r="V31" s="61"/>
      <c r="W31" s="61"/>
      <c r="X31" s="61"/>
      <c r="Y31" s="63"/>
      <c r="Z31" s="61"/>
      <c r="AA31" s="61"/>
      <c r="AB31" s="67"/>
      <c r="AC31" s="69">
        <v>1.0179249123093477</v>
      </c>
      <c r="AD31" s="61"/>
      <c r="AE31" s="61"/>
      <c r="AF31" s="61"/>
      <c r="AG31" s="61"/>
    </row>
    <row r="32" spans="1:33" x14ac:dyDescent="0.25">
      <c r="A32" s="64"/>
      <c r="B32" s="65"/>
      <c r="L32" s="70">
        <v>31</v>
      </c>
      <c r="M32" s="61">
        <v>0.92829370295317559</v>
      </c>
      <c r="N32" s="68">
        <v>0.5</v>
      </c>
      <c r="O32" s="61"/>
      <c r="P32" s="61"/>
      <c r="Q32" s="61"/>
      <c r="R32" s="61"/>
      <c r="S32" s="62">
        <v>0</v>
      </c>
      <c r="T32" s="61"/>
      <c r="U32" s="61"/>
      <c r="V32" s="61"/>
      <c r="W32" s="61"/>
      <c r="X32" s="61"/>
      <c r="Y32" s="63"/>
      <c r="Z32" s="61"/>
      <c r="AA32" s="61"/>
      <c r="AB32" s="69"/>
      <c r="AC32" s="69">
        <v>1.1324445622501804</v>
      </c>
      <c r="AD32" s="61"/>
      <c r="AE32" s="61"/>
      <c r="AF32" s="61"/>
      <c r="AG32" s="61"/>
    </row>
    <row r="33" spans="1:34" x14ac:dyDescent="0.25">
      <c r="A33" s="64"/>
      <c r="B33" s="65"/>
      <c r="L33" s="70">
        <v>32</v>
      </c>
      <c r="M33" s="61">
        <v>1.0207335157615676</v>
      </c>
      <c r="N33" s="68">
        <v>0.6</v>
      </c>
      <c r="O33" s="61"/>
      <c r="P33" s="61">
        <v>0.7</v>
      </c>
      <c r="Q33" s="61"/>
      <c r="R33" s="61"/>
      <c r="S33" s="62">
        <v>0</v>
      </c>
      <c r="T33" s="61"/>
      <c r="U33" s="61"/>
      <c r="V33" s="61"/>
      <c r="W33" s="61"/>
      <c r="X33" s="61"/>
      <c r="Y33" s="63"/>
      <c r="Z33" s="61"/>
      <c r="AA33" s="61"/>
      <c r="AB33" s="69">
        <v>0.9583637611725635</v>
      </c>
      <c r="AC33" s="69">
        <v>1.2555905188210328</v>
      </c>
      <c r="AD33" s="61"/>
      <c r="AE33" s="61"/>
      <c r="AF33" s="61"/>
      <c r="AG33" s="61"/>
    </row>
    <row r="34" spans="1:34" x14ac:dyDescent="0.25">
      <c r="A34" s="64"/>
      <c r="B34" s="65"/>
      <c r="L34" s="70">
        <v>33</v>
      </c>
      <c r="M34" s="61">
        <v>1.1191044434123771</v>
      </c>
      <c r="N34" s="68">
        <v>0.7</v>
      </c>
      <c r="O34" s="61"/>
      <c r="P34" s="61">
        <v>0.8</v>
      </c>
      <c r="Q34" s="61"/>
      <c r="R34" s="61"/>
      <c r="S34" s="62">
        <v>0</v>
      </c>
      <c r="T34" s="61"/>
      <c r="U34" s="61"/>
      <c r="V34" s="61"/>
      <c r="W34" s="61"/>
      <c r="X34" s="61"/>
      <c r="Y34" s="63"/>
      <c r="Z34" s="61"/>
      <c r="AA34" s="61"/>
      <c r="AB34" s="69">
        <v>1.0570748008181827</v>
      </c>
      <c r="AC34" s="69">
        <v>1.37298560430521</v>
      </c>
      <c r="AD34" s="61"/>
      <c r="AE34" s="61"/>
      <c r="AF34" s="61"/>
      <c r="AG34" s="61"/>
    </row>
    <row r="35" spans="1:34" x14ac:dyDescent="0.25">
      <c r="A35" s="64"/>
      <c r="B35" s="65"/>
      <c r="L35" s="70">
        <v>34</v>
      </c>
      <c r="M35" s="61">
        <v>1.223589951691203</v>
      </c>
      <c r="N35" s="68">
        <v>0.7</v>
      </c>
      <c r="O35" s="61"/>
      <c r="P35" s="61">
        <v>0.9</v>
      </c>
      <c r="Q35" s="61"/>
      <c r="R35" s="61"/>
      <c r="S35" s="62">
        <v>0</v>
      </c>
      <c r="T35" s="61"/>
      <c r="U35" s="61"/>
      <c r="V35" s="61"/>
      <c r="W35" s="61"/>
      <c r="X35" s="61"/>
      <c r="Y35" s="63"/>
      <c r="Z35" s="61"/>
      <c r="AA35" s="61"/>
      <c r="AB35" s="69">
        <v>1.1557858404638</v>
      </c>
      <c r="AC35" s="69">
        <v>1.4918184075610501</v>
      </c>
      <c r="AD35" s="61"/>
      <c r="AE35" s="61"/>
      <c r="AF35" s="61"/>
      <c r="AG35" s="61"/>
    </row>
    <row r="36" spans="1:34" x14ac:dyDescent="0.25">
      <c r="A36" s="71"/>
      <c r="B36" s="72"/>
      <c r="L36" s="70">
        <v>35</v>
      </c>
      <c r="M36" s="61">
        <v>1.3343734507791951</v>
      </c>
      <c r="N36" s="68">
        <v>0.78195191700812661</v>
      </c>
      <c r="O36" s="61"/>
      <c r="P36" s="61">
        <v>0.9</v>
      </c>
      <c r="Q36" s="61"/>
      <c r="R36" s="61"/>
      <c r="S36" s="62">
        <v>0</v>
      </c>
      <c r="T36" s="61"/>
      <c r="U36" s="61"/>
      <c r="V36" s="61"/>
      <c r="W36" s="61"/>
      <c r="X36" s="61"/>
      <c r="Y36" s="63"/>
      <c r="Z36" s="61"/>
      <c r="AA36" s="61"/>
      <c r="AB36" s="69">
        <v>1.2544968801094201</v>
      </c>
      <c r="AC36" s="69">
        <v>1.6802960267515925</v>
      </c>
      <c r="AD36" s="61"/>
      <c r="AE36" s="61"/>
      <c r="AF36" s="61"/>
      <c r="AG36" s="61"/>
    </row>
    <row r="37" spans="1:34" x14ac:dyDescent="0.25">
      <c r="L37" s="70">
        <v>36</v>
      </c>
      <c r="M37" s="61">
        <v>1.4516382969056187</v>
      </c>
      <c r="N37" s="68">
        <v>0.85379096109371277</v>
      </c>
      <c r="O37" s="61"/>
      <c r="P37" s="61">
        <v>1</v>
      </c>
      <c r="Q37" s="68">
        <v>0.67361768653629417</v>
      </c>
      <c r="R37" s="61"/>
      <c r="S37" s="62">
        <v>0</v>
      </c>
      <c r="T37" s="61"/>
      <c r="U37" s="61"/>
      <c r="V37" s="61"/>
      <c r="W37" s="61"/>
      <c r="X37" s="61"/>
      <c r="Y37" s="63">
        <v>1.0020531845150356</v>
      </c>
      <c r="Z37" s="61"/>
      <c r="AA37" s="61"/>
      <c r="AB37" s="69">
        <v>1.35320791975504</v>
      </c>
      <c r="AC37" s="69">
        <v>1.841470550304364</v>
      </c>
      <c r="AD37" s="61"/>
      <c r="AE37" s="61"/>
      <c r="AF37" s="61"/>
      <c r="AG37" s="61"/>
    </row>
    <row r="38" spans="1:34" x14ac:dyDescent="0.25">
      <c r="L38" s="70">
        <v>37</v>
      </c>
      <c r="M38" s="61">
        <v>1.5755677939053345</v>
      </c>
      <c r="N38" s="68">
        <v>0.92998753892859376</v>
      </c>
      <c r="O38" s="61"/>
      <c r="P38" s="61">
        <v>1.1000000000000001</v>
      </c>
      <c r="Q38" s="68">
        <v>0.72583660243732817</v>
      </c>
      <c r="R38" s="61"/>
      <c r="S38" s="62">
        <v>0</v>
      </c>
      <c r="T38" s="61"/>
      <c r="U38" s="61"/>
      <c r="V38" s="61"/>
      <c r="W38" s="61"/>
      <c r="X38" s="61"/>
      <c r="Y38" s="63">
        <v>1.0678086576979404</v>
      </c>
      <c r="Z38" s="61"/>
      <c r="AA38" s="61"/>
      <c r="AB38" s="69">
        <v>1.4519189594006601</v>
      </c>
      <c r="AC38" s="67">
        <v>2.0136313066530893</v>
      </c>
      <c r="AD38" s="61"/>
      <c r="AE38" s="61"/>
      <c r="AF38" s="61"/>
      <c r="AG38" s="61"/>
    </row>
    <row r="39" spans="1:34" x14ac:dyDescent="0.25">
      <c r="L39" s="70">
        <v>38</v>
      </c>
      <c r="M39" s="61">
        <v>1.7063451946893589</v>
      </c>
      <c r="N39" s="68">
        <v>1.0106774402874563</v>
      </c>
      <c r="O39" s="61"/>
      <c r="P39" s="61">
        <v>1.2</v>
      </c>
      <c r="Q39" s="68">
        <v>0.78054773475090289</v>
      </c>
      <c r="R39" s="61">
        <v>0.73085121819665233</v>
      </c>
      <c r="S39" s="62">
        <v>0</v>
      </c>
      <c r="T39" s="61"/>
      <c r="U39" s="61"/>
      <c r="V39" s="61"/>
      <c r="W39" s="61"/>
      <c r="X39" s="61"/>
      <c r="Y39" s="63">
        <v>1.13356413088085</v>
      </c>
      <c r="Z39" s="61"/>
      <c r="AA39" s="61"/>
      <c r="AB39" s="69">
        <v>1.6569162395592609</v>
      </c>
      <c r="AC39" s="67">
        <v>2.196013161956913</v>
      </c>
      <c r="AD39" s="61">
        <v>0.96283669591443344</v>
      </c>
      <c r="AE39" s="61"/>
      <c r="AF39" s="61"/>
      <c r="AG39" s="61"/>
    </row>
    <row r="40" spans="1:34" x14ac:dyDescent="0.25">
      <c r="L40" s="70">
        <v>39</v>
      </c>
      <c r="M40" s="61">
        <v>1.8441537026354167</v>
      </c>
      <c r="N40" s="68">
        <v>1.0959968961571405</v>
      </c>
      <c r="O40" s="61"/>
      <c r="P40" s="61">
        <v>1.3</v>
      </c>
      <c r="Q40" s="68">
        <v>0.83779973962459342</v>
      </c>
      <c r="R40" s="61">
        <v>0.78967185252728678</v>
      </c>
      <c r="S40" s="62">
        <v>0</v>
      </c>
      <c r="T40" s="61"/>
      <c r="U40" s="61"/>
      <c r="V40" s="61"/>
      <c r="W40" s="61"/>
      <c r="X40" s="61"/>
      <c r="Y40" s="63">
        <v>1.1993196040637499</v>
      </c>
      <c r="Z40" s="61"/>
      <c r="AA40" s="61"/>
      <c r="AB40" s="69">
        <v>1.7998651116789368</v>
      </c>
      <c r="AC40" s="67">
        <v>2.3895259969281231</v>
      </c>
      <c r="AD40" s="61">
        <v>1.0424833582472035</v>
      </c>
      <c r="AE40" s="61"/>
      <c r="AF40" s="61"/>
      <c r="AG40" s="61"/>
    </row>
    <row r="41" spans="1:34" x14ac:dyDescent="0.25">
      <c r="L41" s="70">
        <v>40</v>
      </c>
      <c r="M41" s="61">
        <v>1.9891764729049572</v>
      </c>
      <c r="N41" s="68">
        <v>1.1860825684982979</v>
      </c>
      <c r="O41" s="68">
        <v>0.65065738082095648</v>
      </c>
      <c r="P41" s="61">
        <v>1.4</v>
      </c>
      <c r="Q41" s="68">
        <v>0.89764092226275449</v>
      </c>
      <c r="R41" s="61">
        <v>0.85155591170439615</v>
      </c>
      <c r="S41" s="62">
        <v>0</v>
      </c>
      <c r="T41" s="61"/>
      <c r="U41" s="61"/>
      <c r="V41" s="61"/>
      <c r="W41" s="61"/>
      <c r="X41" s="61"/>
      <c r="Y41" s="63">
        <v>1.2650750772466499</v>
      </c>
      <c r="Z41" s="61"/>
      <c r="AA41" s="61"/>
      <c r="AB41" s="67">
        <v>1.9505771499820659</v>
      </c>
      <c r="AC41" s="67">
        <v>2.5945375066786482</v>
      </c>
      <c r="AD41" s="61">
        <v>1.1273309937662199</v>
      </c>
      <c r="AE41" s="61"/>
      <c r="AF41" s="61"/>
      <c r="AG41" s="61"/>
      <c r="AH41" s="73">
        <v>0.98692060790394864</v>
      </c>
    </row>
    <row r="42" spans="1:34" x14ac:dyDescent="0.25">
      <c r="L42" s="70">
        <v>41</v>
      </c>
      <c r="M42" s="61">
        <v>2.1415966136922098</v>
      </c>
      <c r="N42" s="68">
        <v>1.2810715405016699</v>
      </c>
      <c r="O42" s="68">
        <v>0.7013792469278527</v>
      </c>
      <c r="P42" s="61">
        <v>1.5</v>
      </c>
      <c r="Q42" s="68">
        <v>0.96011924836471196</v>
      </c>
      <c r="R42" s="61">
        <v>0.91658035661013892</v>
      </c>
      <c r="S42" s="62">
        <v>0</v>
      </c>
      <c r="T42" s="61"/>
      <c r="U42" s="61"/>
      <c r="V42" s="61"/>
      <c r="W42" s="61"/>
      <c r="X42" s="61"/>
      <c r="Y42" s="63">
        <v>1.3308305504295601</v>
      </c>
      <c r="Z42" s="61"/>
      <c r="AA42" s="61"/>
      <c r="AB42" s="67">
        <v>2.1102279331570508</v>
      </c>
      <c r="AC42" s="67">
        <v>2.8114177627218773</v>
      </c>
      <c r="AD42" s="61">
        <v>1.22340127656718</v>
      </c>
      <c r="AE42" s="61"/>
      <c r="AF42" s="61"/>
      <c r="AG42" s="61"/>
      <c r="AH42" s="73">
        <v>1.0649112053471086</v>
      </c>
    </row>
    <row r="43" spans="1:34" x14ac:dyDescent="0.25">
      <c r="L43" s="70">
        <v>42</v>
      </c>
      <c r="M43" s="61">
        <v>2.3015971874104704</v>
      </c>
      <c r="N43" s="68">
        <v>1.3811013073032938</v>
      </c>
      <c r="O43" s="68">
        <v>0.75468866955363878</v>
      </c>
      <c r="P43" s="61">
        <v>1.6</v>
      </c>
      <c r="Q43" s="68">
        <v>1.0252823549142145</v>
      </c>
      <c r="R43" s="67">
        <v>0.98485919601375049</v>
      </c>
      <c r="S43" s="62">
        <v>0</v>
      </c>
      <c r="T43" s="61"/>
      <c r="U43" s="61"/>
      <c r="V43" s="61"/>
      <c r="W43" s="61"/>
      <c r="X43" s="61"/>
      <c r="Y43" s="63">
        <v>1.3965860236124601</v>
      </c>
      <c r="Z43" s="61"/>
      <c r="AA43" s="61"/>
      <c r="AB43" s="67">
        <v>2.278621753660143</v>
      </c>
      <c r="AC43" s="67">
        <v>3.0405391683287388</v>
      </c>
      <c r="AD43" s="61">
        <v>1.3194715593681501</v>
      </c>
      <c r="AE43" s="61"/>
      <c r="AF43" s="61"/>
      <c r="AG43" s="61"/>
      <c r="AH43" s="73">
        <v>1.1469607761111678</v>
      </c>
    </row>
    <row r="44" spans="1:34" x14ac:dyDescent="0.25">
      <c r="L44" s="70">
        <v>43</v>
      </c>
      <c r="M44" s="61">
        <v>2.4693612118201735</v>
      </c>
      <c r="N44" s="68">
        <v>1.4863097671263656</v>
      </c>
      <c r="O44" s="68">
        <v>0.81065131579125005</v>
      </c>
      <c r="P44" s="61">
        <v>1.7</v>
      </c>
      <c r="Q44" s="68">
        <v>1.0931775603718614</v>
      </c>
      <c r="R44" s="67">
        <v>1.0563972370993107</v>
      </c>
      <c r="S44" s="62">
        <v>0</v>
      </c>
      <c r="T44" s="61"/>
      <c r="U44" s="61"/>
      <c r="V44" s="61"/>
      <c r="W44" s="61"/>
      <c r="X44" s="61"/>
      <c r="Y44" s="63">
        <v>1.4623414967953801</v>
      </c>
      <c r="Z44" s="61"/>
      <c r="AA44" s="61"/>
      <c r="AB44" s="67">
        <v>2.4560120851251477</v>
      </c>
      <c r="AC44" s="67">
        <v>3.2822764157950286</v>
      </c>
      <c r="AD44" s="61">
        <v>1.4155418421691099</v>
      </c>
      <c r="AE44" s="61"/>
      <c r="AF44" s="61"/>
      <c r="AG44" s="61"/>
      <c r="AH44" s="73">
        <v>1.2331763578620019</v>
      </c>
    </row>
    <row r="45" spans="1:34" x14ac:dyDescent="0.25">
      <c r="L45" s="70">
        <v>44</v>
      </c>
      <c r="M45" s="61">
        <v>2.645071661103005</v>
      </c>
      <c r="N45" s="68">
        <v>1.5968352128203627</v>
      </c>
      <c r="O45" s="68">
        <v>0.86933291531496948</v>
      </c>
      <c r="P45" s="61">
        <v>1.8</v>
      </c>
      <c r="Q45" s="68">
        <v>1.163851874316888</v>
      </c>
      <c r="R45" s="67">
        <v>1.1313063764820284</v>
      </c>
      <c r="S45" s="62">
        <v>0</v>
      </c>
      <c r="T45" s="74">
        <v>0.96954810005411896</v>
      </c>
      <c r="U45" s="75">
        <v>0.96756273366524093</v>
      </c>
      <c r="V45" s="76"/>
      <c r="W45" s="61"/>
      <c r="X45" s="61"/>
      <c r="Y45" s="63">
        <v>1.5960750382287523</v>
      </c>
      <c r="Z45" s="61"/>
      <c r="AA45" s="61"/>
      <c r="AB45" s="67">
        <v>2.6426535263846413</v>
      </c>
      <c r="AC45" s="67">
        <v>3.5370064454942494</v>
      </c>
      <c r="AD45" s="61">
        <v>1.5078594343980689</v>
      </c>
      <c r="AE45" s="61"/>
      <c r="AF45" s="61"/>
      <c r="AG45" s="61"/>
      <c r="AH45" s="73">
        <v>1.3236651927759671</v>
      </c>
    </row>
    <row r="46" spans="1:34" x14ac:dyDescent="0.25">
      <c r="L46" s="70">
        <v>45</v>
      </c>
      <c r="M46" s="61">
        <v>2.8289114668857231</v>
      </c>
      <c r="N46" s="68">
        <v>1.7128163237708323</v>
      </c>
      <c r="O46" s="68">
        <v>0.93079925898212745</v>
      </c>
      <c r="P46" s="61">
        <v>1.9</v>
      </c>
      <c r="Q46" s="68">
        <v>1.2373520065801846</v>
      </c>
      <c r="R46" s="67">
        <v>1.2096634262531789</v>
      </c>
      <c r="S46" s="62">
        <v>0</v>
      </c>
      <c r="T46" s="74">
        <v>1.0404588115193016</v>
      </c>
      <c r="U46" s="75">
        <v>1.0376029154315309</v>
      </c>
      <c r="V46" s="76"/>
      <c r="W46" s="61"/>
      <c r="X46" s="61"/>
      <c r="Y46" s="63">
        <v>1.6844898674951601</v>
      </c>
      <c r="Z46" s="61"/>
      <c r="AA46" s="61"/>
      <c r="AB46" s="67">
        <v>2.8388017801161247</v>
      </c>
      <c r="AC46" s="67">
        <v>3.8051084066017697</v>
      </c>
      <c r="AD46" s="61">
        <v>1.6151877889150623</v>
      </c>
      <c r="AE46" s="61"/>
      <c r="AF46" s="61"/>
      <c r="AG46" s="61"/>
      <c r="AH46" s="73">
        <v>1.4185347231594283</v>
      </c>
    </row>
    <row r="47" spans="1:34" x14ac:dyDescent="0.25">
      <c r="L47" s="70">
        <v>46</v>
      </c>
      <c r="M47" s="61">
        <v>3.0210635192172193</v>
      </c>
      <c r="N47" s="68">
        <v>1.8343921581554752</v>
      </c>
      <c r="O47" s="68">
        <v>0.99511619749711522</v>
      </c>
      <c r="P47" s="61">
        <v>2.1</v>
      </c>
      <c r="Q47" s="68">
        <v>1.3137243759063155</v>
      </c>
      <c r="R47" s="67">
        <v>1.2915451635912789</v>
      </c>
      <c r="S47" s="62">
        <v>0</v>
      </c>
      <c r="T47" s="74">
        <v>1.1148248033192643</v>
      </c>
      <c r="U47" s="75">
        <v>1.1110052251914095</v>
      </c>
      <c r="V47" s="76"/>
      <c r="W47" s="61"/>
      <c r="X47" s="61"/>
      <c r="Y47" s="63">
        <v>1.7842343748033</v>
      </c>
      <c r="Z47" s="61"/>
      <c r="AA47" s="69"/>
      <c r="AB47" s="67">
        <v>3.0447136323708341</v>
      </c>
      <c r="AC47" s="67">
        <v>4.0869636193850765</v>
      </c>
      <c r="AD47" s="61">
        <v>1.7</v>
      </c>
      <c r="AE47" s="61"/>
      <c r="AF47" s="61"/>
      <c r="AG47" s="61"/>
      <c r="AH47" s="73">
        <v>1.5178925872596762</v>
      </c>
    </row>
    <row r="48" spans="1:34" x14ac:dyDescent="0.25">
      <c r="L48" s="70">
        <v>47</v>
      </c>
      <c r="M48" s="61">
        <v>3.2217106675019358</v>
      </c>
      <c r="N48" s="68">
        <v>1.961702145524401</v>
      </c>
      <c r="O48" s="68">
        <v>1.0623496401336647</v>
      </c>
      <c r="P48" s="61">
        <v>2.2000000000000002</v>
      </c>
      <c r="Q48" s="68">
        <v>1.3930151181787345</v>
      </c>
      <c r="R48" s="67">
        <v>1.3770283315535392</v>
      </c>
      <c r="S48" s="62">
        <v>0</v>
      </c>
      <c r="T48" s="74">
        <v>1.1927338204640574</v>
      </c>
      <c r="U48" s="75">
        <v>1.1878526872965085</v>
      </c>
      <c r="V48" s="76"/>
      <c r="W48" s="61"/>
      <c r="X48" s="61"/>
      <c r="Y48" s="63">
        <v>1.88397888211145</v>
      </c>
      <c r="Z48" s="61"/>
      <c r="AA48" s="69"/>
      <c r="AB48" s="67">
        <v>3.2606469329299514</v>
      </c>
      <c r="AC48" s="67">
        <v>4.3829555389644534</v>
      </c>
      <c r="AD48" s="61">
        <v>1.8</v>
      </c>
      <c r="AE48" s="61"/>
      <c r="AF48" s="61"/>
      <c r="AG48" s="61"/>
      <c r="AH48" s="73">
        <v>1.6218466152548334</v>
      </c>
    </row>
    <row r="49" spans="12:34" x14ac:dyDescent="0.25">
      <c r="L49" s="70">
        <v>48</v>
      </c>
      <c r="M49" s="61">
        <v>3.4310357213924383</v>
      </c>
      <c r="N49" s="68">
        <v>2.0948860796841262</v>
      </c>
      <c r="O49" s="68">
        <v>1.1325655535116195</v>
      </c>
      <c r="P49" s="61">
        <v>2.4</v>
      </c>
      <c r="Q49" s="68">
        <v>1.4752700942392243</v>
      </c>
      <c r="R49" s="67">
        <v>1.466189639832536</v>
      </c>
      <c r="S49" s="62">
        <v>0</v>
      </c>
      <c r="T49" s="74">
        <v>1.27427387734917</v>
      </c>
      <c r="U49" s="75">
        <v>1.2682285247078364</v>
      </c>
      <c r="V49" s="76"/>
      <c r="W49" s="61"/>
      <c r="X49" s="61"/>
      <c r="Y49" s="63">
        <v>1.9530418406882668</v>
      </c>
      <c r="Z49" s="61"/>
      <c r="AA49" s="69"/>
      <c r="AB49" s="67">
        <v>3.4868605764373153</v>
      </c>
      <c r="AC49" s="67">
        <v>4.693469720455882</v>
      </c>
      <c r="AD49" s="61">
        <v>2</v>
      </c>
      <c r="AE49" s="61">
        <v>0.96047262402246203</v>
      </c>
      <c r="AF49" s="61"/>
      <c r="AG49" s="61"/>
      <c r="AH49" s="73">
        <v>1.730504825411352</v>
      </c>
    </row>
    <row r="50" spans="12:34" x14ac:dyDescent="0.25">
      <c r="L50" s="70">
        <v>49</v>
      </c>
      <c r="M50" s="61"/>
      <c r="N50" s="68">
        <v>2.2340841118667045</v>
      </c>
      <c r="O50" s="68">
        <v>1.2058299604247467</v>
      </c>
      <c r="P50" s="61">
        <v>2.5</v>
      </c>
      <c r="Q50" s="68">
        <v>1.5605348973297766</v>
      </c>
      <c r="R50" s="67">
        <v>1.5591057654803746</v>
      </c>
      <c r="S50" s="62">
        <v>0</v>
      </c>
      <c r="T50" s="74">
        <v>1.3595332528231456</v>
      </c>
      <c r="U50" s="75">
        <v>1.3522161552289087</v>
      </c>
      <c r="V50" s="76"/>
      <c r="W50" s="61"/>
      <c r="X50" s="61"/>
      <c r="Y50" s="63">
        <v>2.0487271542659391</v>
      </c>
      <c r="Z50" s="61"/>
      <c r="AA50" s="69"/>
      <c r="AB50" s="67">
        <v>3.7236144842621717</v>
      </c>
      <c r="AC50" s="67">
        <v>5.0188937854147593</v>
      </c>
      <c r="AD50" s="61">
        <v>2.1</v>
      </c>
      <c r="AE50" s="61">
        <v>1.0285084370533399</v>
      </c>
      <c r="AF50" s="61"/>
      <c r="AG50" s="61"/>
      <c r="AH50" s="73">
        <v>1.8439754203986314</v>
      </c>
    </row>
    <row r="51" spans="12:34" x14ac:dyDescent="0.25">
      <c r="L51" s="70">
        <v>50</v>
      </c>
      <c r="M51" s="61"/>
      <c r="N51" s="68">
        <v>2.3794367441668629</v>
      </c>
      <c r="O51" s="68">
        <v>1.2822089387164712</v>
      </c>
      <c r="P51" s="61">
        <v>2.7</v>
      </c>
      <c r="Q51" s="68">
        <v>1.6488548601825748</v>
      </c>
      <c r="R51" s="67">
        <v>1.6558533536023574</v>
      </c>
      <c r="S51" s="62">
        <v>0</v>
      </c>
      <c r="T51" s="74">
        <v>1.448600485446631</v>
      </c>
      <c r="U51" s="75">
        <v>1.4398991878874441</v>
      </c>
      <c r="V51" s="76"/>
      <c r="W51" s="61"/>
      <c r="X51" s="61"/>
      <c r="Y51" s="63">
        <v>2.1470246131137483</v>
      </c>
      <c r="Z51" s="61"/>
      <c r="AA51" s="69">
        <v>0.9962499999622908</v>
      </c>
      <c r="AB51" s="67">
        <v>3.9711695870489296</v>
      </c>
      <c r="AC51" s="67">
        <v>5.3596173895061625</v>
      </c>
      <c r="AD51" s="61">
        <v>2.2000000000000002</v>
      </c>
      <c r="AE51" s="61">
        <v>1.0965442500842153</v>
      </c>
      <c r="AF51" s="61">
        <v>1</v>
      </c>
      <c r="AG51" s="61"/>
      <c r="AH51" s="73">
        <v>1.9623667837513012</v>
      </c>
    </row>
    <row r="52" spans="12:34" x14ac:dyDescent="0.25">
      <c r="L52" s="70">
        <v>51</v>
      </c>
      <c r="M52" s="61"/>
      <c r="N52" s="68">
        <v>2.531084823231363</v>
      </c>
      <c r="O52" s="68">
        <v>1.3617686202006156</v>
      </c>
      <c r="P52" s="61">
        <v>2.8</v>
      </c>
      <c r="Q52" s="68">
        <v>1.7402750617816245</v>
      </c>
      <c r="R52" s="67">
        <v>1.7565090180220257</v>
      </c>
      <c r="S52" s="62">
        <v>0</v>
      </c>
      <c r="T52" s="74">
        <v>1.541564368931599</v>
      </c>
      <c r="U52" s="75">
        <v>1.5313614194568337</v>
      </c>
      <c r="V52" s="76"/>
      <c r="W52" s="61"/>
      <c r="X52" s="61"/>
      <c r="Y52" s="63">
        <v>2.2435806417814699</v>
      </c>
      <c r="Z52" s="61"/>
      <c r="AA52" s="69">
        <v>1.0572284699599828</v>
      </c>
      <c r="AB52" s="67">
        <v>4.2297878079145406</v>
      </c>
      <c r="AC52" s="67">
        <v>5.7160321913322862</v>
      </c>
      <c r="AD52" s="61">
        <v>2.4</v>
      </c>
      <c r="AE52" s="61">
        <v>1.164580063115092</v>
      </c>
      <c r="AF52" s="61">
        <v>1.1000000000000001</v>
      </c>
      <c r="AG52" s="61"/>
      <c r="AH52" s="73">
        <v>2.0857874764702236</v>
      </c>
    </row>
    <row r="53" spans="12:34" x14ac:dyDescent="0.25">
      <c r="L53" s="70">
        <v>52</v>
      </c>
      <c r="M53" s="61"/>
      <c r="N53" s="68">
        <v>2.689169534186016</v>
      </c>
      <c r="O53" s="68">
        <v>1.4445751896244685</v>
      </c>
      <c r="P53" s="61">
        <v>3</v>
      </c>
      <c r="Q53" s="68">
        <v>1.8348403338174262</v>
      </c>
      <c r="R53" s="67">
        <v>1.8611493419193903</v>
      </c>
      <c r="S53" s="62">
        <v>0</v>
      </c>
      <c r="T53" s="74">
        <v>1.6385139477504551</v>
      </c>
      <c r="U53" s="75">
        <v>1.6266868311093177</v>
      </c>
      <c r="V53" s="77"/>
      <c r="W53" s="61"/>
      <c r="X53" s="61"/>
      <c r="Y53" s="63">
        <v>2.3405720279942099</v>
      </c>
      <c r="Z53" s="61"/>
      <c r="AA53" s="69">
        <v>1.1206457599575843</v>
      </c>
      <c r="AB53" s="67">
        <v>4.4997320462566774</v>
      </c>
      <c r="AC53" s="67">
        <v>6.0885318223533158</v>
      </c>
      <c r="AD53" s="61">
        <v>2.5</v>
      </c>
      <c r="AE53" s="61">
        <v>1.22660978571669</v>
      </c>
      <c r="AF53" s="61">
        <v>1.1000000000000001</v>
      </c>
      <c r="AG53" s="61"/>
      <c r="AH53" s="73">
        <v>2.2143462337541862</v>
      </c>
    </row>
    <row r="54" spans="12:34" x14ac:dyDescent="0.25">
      <c r="L54" s="70">
        <v>53</v>
      </c>
      <c r="M54" s="61"/>
      <c r="N54" s="68">
        <v>2.8538323947868873</v>
      </c>
      <c r="O54" s="68">
        <v>1.5306948836717362</v>
      </c>
      <c r="P54" s="61">
        <v>3.1</v>
      </c>
      <c r="Q54" s="68">
        <v>1.9325952668543431</v>
      </c>
      <c r="R54" s="67">
        <v>1.96985087844381</v>
      </c>
      <c r="S54" s="62">
        <v>0</v>
      </c>
      <c r="T54" s="74">
        <v>1.7395385129054934</v>
      </c>
      <c r="U54" s="75">
        <v>1.72595958519338</v>
      </c>
      <c r="V54" s="77">
        <v>1.0148950564277199</v>
      </c>
      <c r="W54" s="61"/>
      <c r="X54" s="61"/>
      <c r="Y54" s="63">
        <v>2.4577579937157839</v>
      </c>
      <c r="Z54" s="61"/>
      <c r="AA54" s="69">
        <v>1.1865496899550885</v>
      </c>
      <c r="AB54" s="67">
        <v>4.7812661621393593</v>
      </c>
      <c r="AC54" s="67">
        <v>6.4775118578426891</v>
      </c>
      <c r="AD54" s="61">
        <v>2.7</v>
      </c>
      <c r="AE54" s="61">
        <v>1.30609105106899</v>
      </c>
      <c r="AF54" s="61">
        <v>1.2</v>
      </c>
      <c r="AG54" s="61"/>
      <c r="AH54" s="73">
        <v>2.3481519618547839</v>
      </c>
    </row>
    <row r="55" spans="12:34" x14ac:dyDescent="0.25">
      <c r="L55" s="70">
        <v>54</v>
      </c>
      <c r="M55" s="61"/>
      <c r="N55" s="68">
        <v>3.0252152497833507</v>
      </c>
      <c r="O55" s="68">
        <v>1.6201939900031344</v>
      </c>
      <c r="P55" s="61">
        <v>3.3</v>
      </c>
      <c r="Q55" s="68">
        <v>2.0335842162288462</v>
      </c>
      <c r="R55" s="67">
        <v>2.0826901513031286</v>
      </c>
      <c r="S55" s="62">
        <v>0</v>
      </c>
      <c r="T55" s="74">
        <v>1.844727597849841</v>
      </c>
      <c r="U55" s="75">
        <v>1.8292640221284293</v>
      </c>
      <c r="V55" s="77">
        <v>1.1726033638756801</v>
      </c>
      <c r="W55" s="61"/>
      <c r="X55" s="61"/>
      <c r="Y55" s="63">
        <v>2.5666710516975502</v>
      </c>
      <c r="Z55" s="61"/>
      <c r="AA55" s="69">
        <v>1.2549880799524988</v>
      </c>
      <c r="AB55" s="67">
        <v>5.0746549612241649</v>
      </c>
      <c r="AC55" s="67">
        <v>6.8833697888220655</v>
      </c>
      <c r="AD55" s="61">
        <v>2.8</v>
      </c>
      <c r="AE55" s="61">
        <v>1.3855723164212828</v>
      </c>
      <c r="AF55" s="61">
        <v>1.3</v>
      </c>
      <c r="AG55" s="61"/>
      <c r="AH55" s="73">
        <v>2.4873137350475276</v>
      </c>
    </row>
    <row r="56" spans="12:34" x14ac:dyDescent="0.25">
      <c r="L56" s="70">
        <v>55</v>
      </c>
      <c r="M56" s="61"/>
      <c r="N56" s="68">
        <v>3.2034602654812865</v>
      </c>
      <c r="O56" s="68">
        <v>1.7131388463324435</v>
      </c>
      <c r="P56" s="61">
        <v>3.5</v>
      </c>
      <c r="Q56" s="68">
        <v>2.1378513076950187</v>
      </c>
      <c r="R56" s="67">
        <v>2.1997436553302454</v>
      </c>
      <c r="S56" s="62">
        <v>0</v>
      </c>
      <c r="T56" s="74">
        <v>1.9541709745517371</v>
      </c>
      <c r="U56" s="75">
        <v>1.936684657410406</v>
      </c>
      <c r="V56" s="77">
        <v>1.33031167132363</v>
      </c>
      <c r="W56" s="61"/>
      <c r="X56" s="61"/>
      <c r="Y56" s="63">
        <v>2.67558410967932</v>
      </c>
      <c r="Z56" s="61"/>
      <c r="AA56" s="69">
        <v>1.3260087499498099</v>
      </c>
      <c r="AB56" s="67">
        <v>5.3801641802185669</v>
      </c>
      <c r="AC56" s="67">
        <v>7.3065049949244711</v>
      </c>
      <c r="AD56" s="61">
        <v>3</v>
      </c>
      <c r="AE56" s="61">
        <v>1.4650535817735786</v>
      </c>
      <c r="AF56" s="61">
        <v>1.3</v>
      </c>
      <c r="AG56" s="61"/>
      <c r="AH56" s="73">
        <v>2.6319407927128085</v>
      </c>
    </row>
    <row r="57" spans="12:34" x14ac:dyDescent="0.25">
      <c r="L57" s="70">
        <v>56</v>
      </c>
      <c r="M57" s="61"/>
      <c r="N57" s="68">
        <v>3.3887099244959722</v>
      </c>
      <c r="O57" s="68">
        <v>1.8095958395361569</v>
      </c>
      <c r="P57" s="61">
        <v>3.7</v>
      </c>
      <c r="Q57" s="68">
        <v>2.2454404428328667</v>
      </c>
      <c r="R57" s="67">
        <v>2.3210878570286431</v>
      </c>
      <c r="S57" s="62">
        <v>0</v>
      </c>
      <c r="T57" s="74">
        <v>2.067958649694503</v>
      </c>
      <c r="U57" s="75">
        <v>2.0483061787223256</v>
      </c>
      <c r="V57" s="77">
        <v>1.48801997877159</v>
      </c>
      <c r="W57" s="61"/>
      <c r="X57" s="61"/>
      <c r="Y57" s="63">
        <v>2.7844971676610801</v>
      </c>
      <c r="Z57" s="61"/>
      <c r="AA57" s="69">
        <v>1.3996595199470241</v>
      </c>
      <c r="AB57" s="67">
        <v>5.6980604728138902</v>
      </c>
      <c r="AC57" s="67">
        <v>7.7473187181390859</v>
      </c>
      <c r="AD57" s="61">
        <v>3.2</v>
      </c>
      <c r="AE57" s="61">
        <v>1.5</v>
      </c>
      <c r="AF57" s="61">
        <v>1.4</v>
      </c>
      <c r="AG57" s="61"/>
      <c r="AH57" s="73">
        <v>2.7821425365207726</v>
      </c>
    </row>
    <row r="58" spans="12:34" x14ac:dyDescent="0.25">
      <c r="L58" s="70">
        <v>57</v>
      </c>
      <c r="M58" s="61"/>
      <c r="N58" s="68">
        <v>3.581107020684458</v>
      </c>
      <c r="O58" s="68">
        <v>1.9096314047948511</v>
      </c>
      <c r="P58" s="61">
        <v>3.9</v>
      </c>
      <c r="Q58" s="68">
        <v>2.3563953042332906</v>
      </c>
      <c r="R58" s="67">
        <v>2.4467991950977321</v>
      </c>
      <c r="S58" s="62">
        <v>0</v>
      </c>
      <c r="T58" s="74">
        <v>2.1861808610051972</v>
      </c>
      <c r="U58" s="75">
        <v>2.1642134431442326</v>
      </c>
      <c r="V58" s="77">
        <v>1.6457282862195499</v>
      </c>
      <c r="W58" s="61"/>
      <c r="X58" s="61"/>
      <c r="Y58" s="63">
        <v>2.9096408360866985</v>
      </c>
      <c r="Z58" s="61"/>
      <c r="AA58" s="69">
        <v>1.475988209944135</v>
      </c>
      <c r="AB58" s="67">
        <v>6.0286113960881327</v>
      </c>
      <c r="AC58" s="67">
        <v>8.2062140373926002</v>
      </c>
      <c r="AD58" s="61">
        <v>3.3</v>
      </c>
      <c r="AE58" s="61">
        <v>1.6</v>
      </c>
      <c r="AF58" s="61">
        <v>1.5</v>
      </c>
      <c r="AG58" s="61"/>
      <c r="AH58" s="73">
        <v>2.9380285277144935</v>
      </c>
    </row>
    <row r="59" spans="12:34" x14ac:dyDescent="0.25">
      <c r="L59" s="70">
        <v>58</v>
      </c>
      <c r="M59" s="61"/>
      <c r="N59" s="68">
        <v>3.7807946542483384</v>
      </c>
      <c r="O59" s="68">
        <v>2.013312024764649</v>
      </c>
      <c r="P59" s="61">
        <v>4.0999999999999996</v>
      </c>
      <c r="Q59" s="68">
        <v>2.4707593604729277</v>
      </c>
      <c r="R59" s="67">
        <v>2.5769540809392919</v>
      </c>
      <c r="S59" s="62">
        <v>0</v>
      </c>
      <c r="T59" s="74">
        <v>2.3089280737053062</v>
      </c>
      <c r="U59" s="75">
        <v>2.2844914744574982</v>
      </c>
      <c r="V59" s="77">
        <v>1.8034365936675001</v>
      </c>
      <c r="W59" s="61"/>
      <c r="X59" s="61"/>
      <c r="Y59" s="63">
        <v>3.01855389406846</v>
      </c>
      <c r="Z59" s="61"/>
      <c r="AA59" s="69">
        <v>1.5550426399411412</v>
      </c>
      <c r="AB59" s="67">
        <v>6.3720853973500287</v>
      </c>
      <c r="AC59" s="67">
        <v>8.6835958439267262</v>
      </c>
      <c r="AD59" s="61">
        <v>3.5</v>
      </c>
      <c r="AE59" s="61">
        <v>1.7</v>
      </c>
      <c r="AF59" s="61">
        <v>1.6</v>
      </c>
      <c r="AG59" s="61"/>
      <c r="AH59" s="73">
        <v>3.0997084844864995</v>
      </c>
    </row>
    <row r="60" spans="12:34" x14ac:dyDescent="0.25">
      <c r="L60" s="70">
        <v>59</v>
      </c>
      <c r="M60" s="61"/>
      <c r="N60" s="68">
        <v>3.9879162269984056</v>
      </c>
      <c r="O60" s="68">
        <v>2.1207042287772051</v>
      </c>
      <c r="P60" s="61">
        <v>4.3</v>
      </c>
      <c r="Q60" s="68">
        <v>2.5885758708908639</v>
      </c>
      <c r="R60" s="67">
        <v>2.7116288991460307</v>
      </c>
      <c r="S60" s="62">
        <v>0</v>
      </c>
      <c r="T60" s="74">
        <v>2.4362909770773946</v>
      </c>
      <c r="U60" s="75">
        <v>2.4092254605385794</v>
      </c>
      <c r="V60" s="77">
        <v>1.96114490111546</v>
      </c>
      <c r="W60" s="61"/>
      <c r="X60" s="61"/>
      <c r="Y60" s="63">
        <v>3.1323361351833801</v>
      </c>
      <c r="Z60" s="61"/>
      <c r="AA60" s="69">
        <v>1.6368706299380464</v>
      </c>
      <c r="AB60" s="67">
        <v>6.7287518014027228</v>
      </c>
      <c r="AC60" s="67">
        <v>9.1798708174329189</v>
      </c>
      <c r="AD60" s="61">
        <v>3.7</v>
      </c>
      <c r="AE60" s="61">
        <v>1.8</v>
      </c>
      <c r="AF60" s="61">
        <v>1.7</v>
      </c>
      <c r="AG60" s="61"/>
      <c r="AH60" s="73">
        <v>3.2672922794436374</v>
      </c>
    </row>
    <row r="61" spans="12:34" x14ac:dyDescent="0.25">
      <c r="L61" s="70">
        <v>60</v>
      </c>
      <c r="M61" s="61"/>
      <c r="N61" s="68">
        <v>4.2026154377727325</v>
      </c>
      <c r="O61" s="68">
        <v>2.2318745920667022</v>
      </c>
      <c r="P61" s="61">
        <v>4.5</v>
      </c>
      <c r="Q61" s="68">
        <v>2.7098878901783348</v>
      </c>
      <c r="R61" s="67">
        <v>2.8509000079730331</v>
      </c>
      <c r="S61" s="62">
        <v>0</v>
      </c>
      <c r="T61" s="74">
        <v>2.5683604811419283</v>
      </c>
      <c r="U61" s="75">
        <v>2.5385007508378084</v>
      </c>
      <c r="V61" s="77">
        <v>2.11885320856342</v>
      </c>
      <c r="W61" s="61"/>
      <c r="X61" s="61"/>
      <c r="Y61" s="63">
        <v>3.2461183762983001</v>
      </c>
      <c r="Z61" s="61"/>
      <c r="AA61" s="69">
        <v>1.721519999934837</v>
      </c>
      <c r="AB61" s="67">
        <v>7.0988807982063786</v>
      </c>
      <c r="AC61" s="67">
        <v>9.6954474029084459</v>
      </c>
      <c r="AD61" s="61">
        <v>3.9</v>
      </c>
      <c r="AE61" s="61">
        <v>1.9</v>
      </c>
      <c r="AF61" s="61">
        <v>1.8</v>
      </c>
      <c r="AG61" s="61"/>
      <c r="AH61" s="73">
        <v>3.4408899371559971</v>
      </c>
    </row>
    <row r="62" spans="12:34" x14ac:dyDescent="0.25">
      <c r="L62" s="70">
        <v>61</v>
      </c>
      <c r="M62" s="61"/>
      <c r="N62" s="68">
        <v>4.4250362780012118</v>
      </c>
      <c r="O62" s="68">
        <v>2.3468897350225775</v>
      </c>
      <c r="P62" s="61">
        <v>4.8</v>
      </c>
      <c r="Q62" s="68">
        <v>2.8347382727917623</v>
      </c>
      <c r="R62" s="67">
        <v>2.9948437397930707</v>
      </c>
      <c r="S62" s="62">
        <v>0</v>
      </c>
      <c r="T62" s="74">
        <v>2.705227713439061</v>
      </c>
      <c r="U62" s="75">
        <v>2.6724028539391078</v>
      </c>
      <c r="V62" s="77">
        <v>2.2765615160113701</v>
      </c>
      <c r="W62" s="61"/>
      <c r="X62" s="61"/>
      <c r="Y62" s="63">
        <v>3.35990061741323</v>
      </c>
      <c r="Z62" s="61"/>
      <c r="AA62" s="69">
        <v>1.8090385699315294</v>
      </c>
      <c r="AB62" s="67">
        <v>7.4827434309209453</v>
      </c>
      <c r="AC62" s="67">
        <v>10.230735788200001</v>
      </c>
      <c r="AD62" s="61">
        <v>4.0999999999999996</v>
      </c>
      <c r="AE62" s="61">
        <v>2</v>
      </c>
      <c r="AF62" s="61">
        <v>1.9</v>
      </c>
      <c r="AG62" s="61"/>
      <c r="AH62" s="73">
        <v>3.6206116317856791</v>
      </c>
    </row>
    <row r="63" spans="12:34" x14ac:dyDescent="0.25">
      <c r="L63" s="70">
        <v>62</v>
      </c>
      <c r="M63" s="61"/>
      <c r="N63" s="68">
        <v>4.655323027409052</v>
      </c>
      <c r="O63" s="68">
        <v>2.4658163224666536</v>
      </c>
      <c r="P63" s="61">
        <v>5</v>
      </c>
      <c r="Q63" s="68">
        <v>2.9631696771989371</v>
      </c>
      <c r="R63" s="67">
        <v>3.143536401536664</v>
      </c>
      <c r="S63" s="62">
        <v>0</v>
      </c>
      <c r="T63" s="74">
        <v>2.8469840159101181</v>
      </c>
      <c r="U63" s="75">
        <v>2.8110174351965873</v>
      </c>
      <c r="V63" s="77">
        <v>2.4342698234593301</v>
      </c>
      <c r="W63" s="61"/>
      <c r="X63" s="63"/>
      <c r="Y63" s="63">
        <v>3.5362877451661467</v>
      </c>
      <c r="Z63" s="61"/>
      <c r="AA63" s="69">
        <v>1.8994741599281031</v>
      </c>
      <c r="AB63" s="67">
        <v>7.88061158431102</v>
      </c>
      <c r="AC63" s="67">
        <v>10.786147882203755</v>
      </c>
      <c r="AD63" s="61">
        <v>4.3</v>
      </c>
      <c r="AE63" s="61">
        <v>2.1</v>
      </c>
      <c r="AF63" s="61">
        <v>2</v>
      </c>
      <c r="AG63" s="61"/>
      <c r="AH63" s="73">
        <v>3.8065676847914482</v>
      </c>
    </row>
    <row r="64" spans="12:34" x14ac:dyDescent="0.25">
      <c r="L64" s="70">
        <v>63</v>
      </c>
      <c r="M64" s="61"/>
      <c r="N64" s="68">
        <v>4.8936202498529981</v>
      </c>
      <c r="O64" s="68">
        <v>2.5887210629535349</v>
      </c>
      <c r="P64" s="61">
        <v>5.2</v>
      </c>
      <c r="Q64" s="68">
        <v>3.0952245699670331</v>
      </c>
      <c r="R64" s="67">
        <v>3.2970542751174814</v>
      </c>
      <c r="S64" s="62">
        <v>0</v>
      </c>
      <c r="T64" s="74">
        <v>2.9937209418744266</v>
      </c>
      <c r="U64" s="75">
        <v>2.9544303144445352</v>
      </c>
      <c r="V64" s="77">
        <v>2.59197813090729</v>
      </c>
      <c r="W64" s="61"/>
      <c r="X64" s="61"/>
      <c r="Y64" s="63">
        <v>3.6700069610713264</v>
      </c>
      <c r="Z64" s="61"/>
      <c r="AA64" s="67">
        <v>1.9928745899245666</v>
      </c>
      <c r="AB64" s="67">
        <v>8.2927579734962631</v>
      </c>
      <c r="AC64" s="67">
        <v>11.362097293691434</v>
      </c>
      <c r="AD64" s="61">
        <v>4.5</v>
      </c>
      <c r="AE64" s="61">
        <v>2.2000000000000002</v>
      </c>
      <c r="AF64" s="61">
        <v>2.1</v>
      </c>
      <c r="AG64" s="61"/>
      <c r="AH64" s="73">
        <v>3.9988685627057587</v>
      </c>
    </row>
    <row r="65" spans="12:34" x14ac:dyDescent="0.25">
      <c r="L65" s="70">
        <v>64</v>
      </c>
      <c r="M65" s="61"/>
      <c r="N65" s="68">
        <v>5.1400727892839013</v>
      </c>
      <c r="O65" s="68">
        <v>2.7156707080931191</v>
      </c>
      <c r="P65" s="61">
        <v>5.5</v>
      </c>
      <c r="Q65" s="68">
        <v>3.230945229700934</v>
      </c>
      <c r="R65" s="67">
        <v>3.4554736178439298</v>
      </c>
      <c r="S65" s="62">
        <v>0</v>
      </c>
      <c r="T65" s="74">
        <v>3.1455302530967995</v>
      </c>
      <c r="U65" s="75">
        <v>3.1027274637772635</v>
      </c>
      <c r="V65" s="77">
        <v>2.7496864383552402</v>
      </c>
      <c r="W65" s="61"/>
      <c r="X65" s="61"/>
      <c r="Y65" s="63">
        <v>3.8037261769765101</v>
      </c>
      <c r="Z65" s="63">
        <v>0.90796475230886453</v>
      </c>
      <c r="AA65" s="67">
        <v>2.0892876799209157</v>
      </c>
      <c r="AB65" s="67">
        <v>8.7194561330313203</v>
      </c>
      <c r="AC65" s="67">
        <v>11.958999310735193</v>
      </c>
      <c r="AD65" s="61">
        <v>4.7</v>
      </c>
      <c r="AE65" s="61">
        <v>2.2999999999999998</v>
      </c>
      <c r="AF65" s="61">
        <v>2.2000000000000002</v>
      </c>
      <c r="AG65" s="61"/>
      <c r="AH65" s="73">
        <v>4.19762487498065</v>
      </c>
    </row>
    <row r="66" spans="12:34" x14ac:dyDescent="0.25">
      <c r="L66" s="70">
        <v>65</v>
      </c>
      <c r="M66" s="61"/>
      <c r="N66" s="68">
        <v>5.3948257658298742</v>
      </c>
      <c r="O66" s="68">
        <v>2.8467320518941808</v>
      </c>
      <c r="P66" s="61">
        <v>5.7</v>
      </c>
      <c r="Q66" s="68">
        <v>3.3703737508396356</v>
      </c>
      <c r="R66" s="67">
        <v>3.6188706628175384</v>
      </c>
      <c r="S66" s="62">
        <v>0</v>
      </c>
      <c r="T66" s="74">
        <v>3.3025039169417041</v>
      </c>
      <c r="U66" s="75">
        <v>3.2559950053956257</v>
      </c>
      <c r="V66" s="77">
        <v>2.9073947458032001</v>
      </c>
      <c r="W66" s="63">
        <v>0.98816706199663673</v>
      </c>
      <c r="X66" s="61"/>
      <c r="Y66" s="63">
        <v>3.9374453928816902</v>
      </c>
      <c r="Z66" s="63">
        <v>0.95381994535235493</v>
      </c>
      <c r="AA66" s="67">
        <v>2.1887612499171545</v>
      </c>
      <c r="AB66" s="67">
        <v>9.1609804063009364</v>
      </c>
      <c r="AC66" s="67">
        <v>12.577270880705107</v>
      </c>
      <c r="AD66" s="63">
        <v>5</v>
      </c>
      <c r="AE66" s="63">
        <v>2.4</v>
      </c>
      <c r="AF66" s="63">
        <v>2.2999999999999998</v>
      </c>
      <c r="AG66" s="63"/>
      <c r="AH66" s="73">
        <v>4.4029473718993604</v>
      </c>
    </row>
    <row r="67" spans="12:34" x14ac:dyDescent="0.25">
      <c r="L67" s="70">
        <v>66</v>
      </c>
      <c r="M67" s="61"/>
      <c r="N67" s="68">
        <v>5.6580245719947255</v>
      </c>
      <c r="O67" s="68">
        <v>2.981971930128088</v>
      </c>
      <c r="P67" s="61">
        <v>6</v>
      </c>
      <c r="Q67" s="68">
        <v>3.5135520473179569</v>
      </c>
      <c r="R67" s="67">
        <v>3.7873216193187278</v>
      </c>
      <c r="S67" s="62">
        <v>0</v>
      </c>
      <c r="T67" s="74">
        <v>3.4647341036102324</v>
      </c>
      <c r="U67" s="75">
        <v>3.4143192095172434</v>
      </c>
      <c r="V67" s="77">
        <v>3.0659974708817725</v>
      </c>
      <c r="W67" s="63">
        <v>1.0413008978234208</v>
      </c>
      <c r="X67" s="61"/>
      <c r="Y67" s="63">
        <v>4.0711646087868703</v>
      </c>
      <c r="Z67" s="63">
        <v>0.99967513839584499</v>
      </c>
      <c r="AA67" s="67">
        <v>2.2913431199132694</v>
      </c>
      <c r="AB67" s="67">
        <v>9.6176059352160408</v>
      </c>
      <c r="AC67" s="67">
        <v>13.217330590813877</v>
      </c>
      <c r="AD67" s="63">
        <v>5.2</v>
      </c>
      <c r="AE67" s="63">
        <v>2.6</v>
      </c>
      <c r="AF67" s="63">
        <v>2.4</v>
      </c>
      <c r="AG67" s="63">
        <v>0.98816706199663673</v>
      </c>
      <c r="AH67" s="73">
        <v>4.6149469425505787</v>
      </c>
    </row>
    <row r="68" spans="12:34" x14ac:dyDescent="0.25">
      <c r="L68" s="70">
        <v>67</v>
      </c>
      <c r="M68" s="61"/>
      <c r="N68" s="68">
        <v>5.9298148689664227</v>
      </c>
      <c r="O68" s="68">
        <v>3.121457219711754</v>
      </c>
      <c r="P68" s="61">
        <v>6.3</v>
      </c>
      <c r="Q68" s="68">
        <v>3.6605218561003259</v>
      </c>
      <c r="R68" s="67">
        <v>3.9609026731806445</v>
      </c>
      <c r="S68" s="62">
        <v>0</v>
      </c>
      <c r="T68" s="74">
        <v>3.6323131834561688</v>
      </c>
      <c r="U68" s="75">
        <v>3.5777864923475153</v>
      </c>
      <c r="V68" s="77">
        <v>3.2210225254378719</v>
      </c>
      <c r="W68" s="63">
        <v>1.0964278436175137</v>
      </c>
      <c r="X68" s="61"/>
      <c r="Y68" s="63">
        <v>4.2048838246920504</v>
      </c>
      <c r="Z68" s="63">
        <v>1.0502458497810565</v>
      </c>
      <c r="AA68" s="67">
        <v>2.3970811099092693</v>
      </c>
      <c r="AB68" s="67">
        <v>10.089608650197947</v>
      </c>
      <c r="AC68" s="67">
        <v>13.879598649186889</v>
      </c>
      <c r="AD68" s="63">
        <v>5.5</v>
      </c>
      <c r="AE68" s="63">
        <v>2.7</v>
      </c>
      <c r="AF68" s="63">
        <v>2.5</v>
      </c>
      <c r="AG68" s="63">
        <v>1.0413008978234208</v>
      </c>
      <c r="AH68" s="73">
        <v>4.8337346128626795</v>
      </c>
    </row>
    <row r="69" spans="12:34" x14ac:dyDescent="0.25">
      <c r="L69" s="70">
        <v>68</v>
      </c>
      <c r="M69" s="61"/>
      <c r="N69" s="68">
        <v>6.2103425830308732</v>
      </c>
      <c r="O69" s="68">
        <v>3.2652548381088198</v>
      </c>
      <c r="P69" s="61">
        <v>6.6</v>
      </c>
      <c r="Q69" s="68">
        <v>3.8113247405929278</v>
      </c>
      <c r="R69" s="67">
        <v>4.13968998715153</v>
      </c>
      <c r="S69" s="62">
        <v>0</v>
      </c>
      <c r="T69" s="74">
        <v>3.8053337243777778</v>
      </c>
      <c r="U69" s="75">
        <v>3.7464834141088623</v>
      </c>
      <c r="V69" s="77">
        <v>3.3814140857776844</v>
      </c>
      <c r="W69" s="63">
        <v>1.1502260494334</v>
      </c>
      <c r="X69" s="63">
        <v>0.9565142518782157</v>
      </c>
      <c r="Y69" s="63">
        <v>4.3813469266297496</v>
      </c>
      <c r="Z69" s="63">
        <v>1.0913855244828301</v>
      </c>
      <c r="AA69" s="67">
        <v>2.5060230399051502</v>
      </c>
      <c r="AB69" s="67">
        <v>10.577265260438052</v>
      </c>
      <c r="AC69" s="67">
        <v>14.564496866434144</v>
      </c>
      <c r="AD69" s="63">
        <v>5.7</v>
      </c>
      <c r="AE69" s="63">
        <v>2.8</v>
      </c>
      <c r="AF69" s="63">
        <v>2.6</v>
      </c>
      <c r="AG69" s="63">
        <v>1.0964278436175137</v>
      </c>
      <c r="AH69" s="73">
        <v>5.0594215436951222</v>
      </c>
    </row>
    <row r="70" spans="12:34" x14ac:dyDescent="0.25">
      <c r="L70" s="70">
        <v>69</v>
      </c>
      <c r="M70" s="61"/>
      <c r="N70" s="68">
        <v>6.4997539020863515</v>
      </c>
      <c r="O70" s="68">
        <v>3.4134317427484717</v>
      </c>
      <c r="P70" s="61">
        <v>6.8</v>
      </c>
      <c r="Q70" s="68">
        <v>3.9660020939403169</v>
      </c>
      <c r="R70" s="67">
        <v>4.3237597012461437</v>
      </c>
      <c r="S70" s="62">
        <v>0</v>
      </c>
      <c r="T70" s="74">
        <v>3.9838884892819939</v>
      </c>
      <c r="U70" s="75">
        <v>3.9204966771255259</v>
      </c>
      <c r="V70" s="77">
        <v>3.5472748975952686</v>
      </c>
      <c r="W70" s="63">
        <v>1.20435644024384</v>
      </c>
      <c r="X70" s="63">
        <v>1.0066814506001893</v>
      </c>
      <c r="Y70" s="63">
        <v>4.5322616478294835</v>
      </c>
      <c r="Z70" s="63">
        <v>1.1531484875026696</v>
      </c>
      <c r="AA70" s="67">
        <v>2.6182167299008996</v>
      </c>
      <c r="AB70" s="67">
        <v>11.08085324442216</v>
      </c>
      <c r="AC70" s="67">
        <v>15.272448637704754</v>
      </c>
      <c r="AD70" s="63">
        <v>6</v>
      </c>
      <c r="AE70" s="63">
        <v>2.9</v>
      </c>
      <c r="AF70" s="63">
        <v>2.7</v>
      </c>
      <c r="AG70" s="63">
        <v>1.1502260494334</v>
      </c>
      <c r="AH70" s="73">
        <v>5.2921190289845743</v>
      </c>
    </row>
    <row r="71" spans="12:34" x14ac:dyDescent="0.25">
      <c r="L71" s="70">
        <v>70</v>
      </c>
      <c r="M71" s="61"/>
      <c r="N71" s="68">
        <v>6.7981952722545245</v>
      </c>
      <c r="O71" s="68">
        <v>3.5660549304609641</v>
      </c>
      <c r="P71" s="61">
        <v>7.1</v>
      </c>
      <c r="Q71" s="68">
        <v>4.1245951422117937</v>
      </c>
      <c r="R71" s="67">
        <v>4.5131879330867912</v>
      </c>
      <c r="S71" s="62">
        <v>0</v>
      </c>
      <c r="T71" s="74">
        <v>4.1680704336181176</v>
      </c>
      <c r="U71" s="75">
        <v>4.0999131239617812</v>
      </c>
      <c r="V71" s="77">
        <v>3.6959362830429798</v>
      </c>
      <c r="W71" s="63">
        <v>1.2584868310542801</v>
      </c>
      <c r="X71" s="63">
        <v>1.0587008035035788</v>
      </c>
      <c r="Y71" s="63">
        <v>4.6831763690292201</v>
      </c>
      <c r="Z71" s="63">
        <v>1.21491145052251</v>
      </c>
      <c r="AA71" s="67">
        <v>2.7337099998965333</v>
      </c>
      <c r="AB71" s="67">
        <v>11.600650840707434</v>
      </c>
      <c r="AC71" s="67">
        <v>16.003878925203704</v>
      </c>
      <c r="AD71" s="63">
        <v>6.2</v>
      </c>
      <c r="AE71" s="63">
        <v>3</v>
      </c>
      <c r="AF71" s="63">
        <v>2.9</v>
      </c>
      <c r="AG71" s="63">
        <v>1.20435644024384</v>
      </c>
      <c r="AH71" s="73">
        <v>5.5319384939434828</v>
      </c>
    </row>
    <row r="72" spans="12:34" x14ac:dyDescent="0.25">
      <c r="L72" s="70">
        <v>71</v>
      </c>
      <c r="M72" s="61"/>
      <c r="N72" s="68">
        <v>7.1058133945837909</v>
      </c>
      <c r="O72" s="68">
        <v>3.7231914369292163</v>
      </c>
      <c r="P72" s="61">
        <v>7.5</v>
      </c>
      <c r="Q72" s="68">
        <v>4.287144947483073</v>
      </c>
      <c r="R72" s="67">
        <v>4.7080507782343179</v>
      </c>
      <c r="S72" s="62">
        <v>0</v>
      </c>
      <c r="T72" s="74">
        <v>4.3579727029779791</v>
      </c>
      <c r="U72" s="75">
        <v>4.2848197356110944</v>
      </c>
      <c r="V72" s="77">
        <v>3.85364459049093</v>
      </c>
      <c r="W72" s="63">
        <v>1.3126172218647201</v>
      </c>
      <c r="X72" s="63">
        <v>1.1126127625783524</v>
      </c>
      <c r="Y72" s="63">
        <v>4.8340910902289496</v>
      </c>
      <c r="Z72" s="63">
        <v>1.27667441354235</v>
      </c>
      <c r="AA72" s="67">
        <v>2.8525506698920329</v>
      </c>
      <c r="AB72" s="67">
        <v>12.136937038942648</v>
      </c>
      <c r="AC72" s="67">
        <v>16.759214241152609</v>
      </c>
      <c r="AD72" s="63">
        <v>6.5</v>
      </c>
      <c r="AE72" s="63">
        <v>3.2</v>
      </c>
      <c r="AF72" s="63">
        <v>3.0333333333333301</v>
      </c>
      <c r="AG72" s="63">
        <v>1.2584868310542801</v>
      </c>
      <c r="AH72" s="73">
        <v>5.778991493308733</v>
      </c>
    </row>
    <row r="73" spans="12:34" x14ac:dyDescent="0.25">
      <c r="L73" s="70">
        <v>72</v>
      </c>
      <c r="M73" s="61"/>
      <c r="N73" s="68">
        <v>7.4227552218413493</v>
      </c>
      <c r="O73" s="68">
        <v>3.8849083361556631</v>
      </c>
      <c r="P73" s="61">
        <v>7.8</v>
      </c>
      <c r="Q73" s="68">
        <v>4.4536924108178049</v>
      </c>
      <c r="R73" s="67">
        <v>4.9084243105095897</v>
      </c>
      <c r="S73" s="62">
        <v>0</v>
      </c>
      <c r="T73" s="74">
        <v>4.5536886307599085</v>
      </c>
      <c r="U73" s="75">
        <v>4.4753036297342845</v>
      </c>
      <c r="V73" s="77">
        <v>4.0787066343885821</v>
      </c>
      <c r="W73" s="63">
        <v>1.3667476126751501</v>
      </c>
      <c r="X73" s="63">
        <v>1.1684580707218659</v>
      </c>
      <c r="Y73" s="63">
        <v>4.9850058114286897</v>
      </c>
      <c r="Z73" s="63">
        <v>1.33843737656219</v>
      </c>
      <c r="AA73" s="67">
        <v>2.9747865598874004</v>
      </c>
      <c r="AB73" s="67">
        <v>12.689991571121068</v>
      </c>
      <c r="AC73" s="67">
        <v>17.538882631177</v>
      </c>
      <c r="AD73" s="63">
        <v>6.8</v>
      </c>
      <c r="AE73" s="63">
        <v>3.3</v>
      </c>
      <c r="AF73" s="63">
        <v>3.18333333333333</v>
      </c>
      <c r="AG73" s="63">
        <v>1.3126172218647201</v>
      </c>
      <c r="AH73" s="73">
        <v>6.0333897096384597</v>
      </c>
    </row>
    <row r="74" spans="12:34" x14ac:dyDescent="0.25">
      <c r="L74" s="70">
        <v>73</v>
      </c>
      <c r="M74" s="61"/>
      <c r="N74" s="68">
        <v>7.7491679553902344</v>
      </c>
      <c r="O74" s="68">
        <v>4.0512727399440251</v>
      </c>
      <c r="P74" s="61">
        <v>8.1</v>
      </c>
      <c r="Q74" s="68">
        <v>4.6242782751538209</v>
      </c>
      <c r="R74" s="67">
        <v>5.1143845823058287</v>
      </c>
      <c r="S74" s="62">
        <v>0</v>
      </c>
      <c r="T74" s="74">
        <v>4.7553117358939767</v>
      </c>
      <c r="U74" s="75">
        <v>4.6714520589446034</v>
      </c>
      <c r="V74" s="77">
        <v>4.2588661873197697</v>
      </c>
      <c r="W74" s="63">
        <v>1.4208780034855899</v>
      </c>
      <c r="X74" s="63">
        <v>1.2262777596892049</v>
      </c>
      <c r="Y74" s="63">
        <v>5.1359205326284201</v>
      </c>
      <c r="Z74" s="63">
        <v>1.4002003395820299</v>
      </c>
      <c r="AA74" s="67">
        <v>3.1004654898826445</v>
      </c>
      <c r="AB74" s="67">
        <v>13.26009490305761</v>
      </c>
      <c r="AC74" s="67">
        <v>18.343313658103718</v>
      </c>
      <c r="AD74" s="63">
        <v>7.1</v>
      </c>
      <c r="AE74" s="63">
        <v>3.5</v>
      </c>
      <c r="AF74" s="63">
        <v>3.3333333333333299</v>
      </c>
      <c r="AG74" s="63">
        <v>1.3667476126751501</v>
      </c>
      <c r="AH74" s="73">
        <v>6.2952449516548334</v>
      </c>
    </row>
    <row r="75" spans="12:34" x14ac:dyDescent="0.25">
      <c r="L75" s="70">
        <v>74</v>
      </c>
      <c r="M75" s="61"/>
      <c r="N75" s="68">
        <v>8.0851990421481119</v>
      </c>
      <c r="O75" s="68">
        <v>4.2223517973950644</v>
      </c>
      <c r="P75" s="61">
        <v>8.4</v>
      </c>
      <c r="Q75" s="68">
        <v>4.7989431280984087</v>
      </c>
      <c r="R75" s="67">
        <v>5.3260076248920747</v>
      </c>
      <c r="S75" s="62">
        <v>0</v>
      </c>
      <c r="T75" s="74">
        <v>4.962935720626021</v>
      </c>
      <c r="U75" s="75">
        <v>4.8733524091379099</v>
      </c>
      <c r="V75" s="77">
        <v>4.45025136299257</v>
      </c>
      <c r="W75" s="63">
        <v>1.4750083942960299</v>
      </c>
      <c r="X75" s="63">
        <v>1.286113148086357</v>
      </c>
      <c r="Y75" s="63">
        <v>5.2868352538281496</v>
      </c>
      <c r="Z75" s="63">
        <v>1.4619633026018699</v>
      </c>
      <c r="AA75" s="67">
        <v>3.2296352798777641</v>
      </c>
      <c r="AB75" s="67">
        <v>13.847528226080771</v>
      </c>
      <c r="AC75" s="67">
        <v>19.17293838615247</v>
      </c>
      <c r="AD75" s="63">
        <v>7.4</v>
      </c>
      <c r="AE75" s="63">
        <v>3.6</v>
      </c>
      <c r="AF75" s="63">
        <v>3.4833333333333298</v>
      </c>
      <c r="AG75" s="63">
        <v>1.4208780034855899</v>
      </c>
      <c r="AH75" s="73">
        <v>6.5646691526312191</v>
      </c>
    </row>
    <row r="76" spans="12:34" x14ac:dyDescent="0.25">
      <c r="L76" s="70">
        <v>75</v>
      </c>
      <c r="M76" s="61"/>
      <c r="N76" s="68">
        <v>8.4309961716241997</v>
      </c>
      <c r="O76" s="68">
        <v>4.3982126944158564</v>
      </c>
      <c r="P76" s="61">
        <v>8.8000000000000007</v>
      </c>
      <c r="Q76" s="68">
        <v>4.9777274046364317</v>
      </c>
      <c r="R76" s="67">
        <v>5.5433694487085292</v>
      </c>
      <c r="S76" s="62">
        <v>0</v>
      </c>
      <c r="T76" s="74">
        <v>5.1766544683581204</v>
      </c>
      <c r="U76" s="75">
        <v>5.0810921978660257</v>
      </c>
      <c r="V76" s="77">
        <v>4.6631006997270488</v>
      </c>
      <c r="W76" s="63">
        <v>1.6144539359326624</v>
      </c>
      <c r="X76" s="63">
        <v>1.34294564664178</v>
      </c>
      <c r="Y76" s="63">
        <v>5.4994146088445399</v>
      </c>
      <c r="Z76" s="63">
        <v>1.5237262656217101</v>
      </c>
      <c r="AA76" s="67">
        <v>3.3623437498727307</v>
      </c>
      <c r="AB76" s="67">
        <v>14.452573448931304</v>
      </c>
      <c r="AC76" s="67">
        <v>20.028189365507121</v>
      </c>
      <c r="AD76" s="63">
        <v>7.7</v>
      </c>
      <c r="AE76" s="63">
        <v>3.4</v>
      </c>
      <c r="AF76" s="63">
        <v>3.6333333333333302</v>
      </c>
      <c r="AG76" s="63">
        <v>1.4750083942960299</v>
      </c>
      <c r="AH76" s="73">
        <v>6.8417743688215626</v>
      </c>
    </row>
    <row r="77" spans="12:34" x14ac:dyDescent="0.25">
      <c r="L77" s="70">
        <v>76</v>
      </c>
      <c r="M77" s="61"/>
      <c r="N77" s="68">
        <v>8.7867072730318316</v>
      </c>
      <c r="O77" s="68">
        <v>4.5789226532421505</v>
      </c>
      <c r="P77" s="61">
        <v>9.1</v>
      </c>
      <c r="Q77" s="68">
        <v>5.160671389755457</v>
      </c>
      <c r="R77" s="67">
        <v>5.7665460436534426</v>
      </c>
      <c r="S77" s="62">
        <v>0</v>
      </c>
      <c r="T77" s="74">
        <v>5.3965620415435636</v>
      </c>
      <c r="U77" s="75">
        <v>5.2947590727518925</v>
      </c>
      <c r="V77" s="77">
        <v>4.8616405957537401</v>
      </c>
      <c r="W77" s="63">
        <v>1.6970227103518301</v>
      </c>
      <c r="X77" s="63">
        <v>1.40077773119092</v>
      </c>
      <c r="Y77" s="63">
        <v>5.6710066711705922</v>
      </c>
      <c r="Z77" s="63">
        <v>1.5854892286415501</v>
      </c>
      <c r="AA77" s="67">
        <v>3.498638719867575</v>
      </c>
      <c r="AB77" s="67">
        <v>15.075513189859832</v>
      </c>
      <c r="AC77" s="67">
        <v>20.909500617251592</v>
      </c>
      <c r="AD77" s="63">
        <v>8</v>
      </c>
      <c r="AE77" s="63">
        <v>3.5</v>
      </c>
      <c r="AF77" s="63">
        <v>3.7833333333333301</v>
      </c>
      <c r="AG77" s="63">
        <v>1.6144539359326624</v>
      </c>
      <c r="AH77" s="73">
        <v>7.126672777930918</v>
      </c>
    </row>
    <row r="78" spans="12:34" x14ac:dyDescent="0.25">
      <c r="L78" s="70">
        <v>77</v>
      </c>
      <c r="M78" s="61"/>
      <c r="N78" s="68">
        <v>9.1524805124732911</v>
      </c>
      <c r="O78" s="68">
        <v>4.7645489319731729</v>
      </c>
      <c r="P78" s="61">
        <v>9.5</v>
      </c>
      <c r="Q78" s="68">
        <v>5.3478152209914107</v>
      </c>
      <c r="R78" s="67">
        <v>5.9956133793625801</v>
      </c>
      <c r="S78" s="62">
        <v>0</v>
      </c>
      <c r="T78" s="74">
        <v>5.6227526796337415</v>
      </c>
      <c r="U78" s="75">
        <v>5.5144408099444195</v>
      </c>
      <c r="V78" s="77">
        <v>5.06375785195738</v>
      </c>
      <c r="W78" s="63">
        <v>1.7938106765753701</v>
      </c>
      <c r="X78" s="63">
        <v>1.45860981574005</v>
      </c>
      <c r="Y78" s="63">
        <v>5.8425987334966498</v>
      </c>
      <c r="Z78" s="63">
        <v>1.64725219166139</v>
      </c>
      <c r="AA78" s="67">
        <v>3.6385680098622819</v>
      </c>
      <c r="AB78" s="67">
        <v>15.716630768915971</v>
      </c>
      <c r="AC78" s="67">
        <v>21.817307618658496</v>
      </c>
      <c r="AD78" s="63">
        <v>8.4</v>
      </c>
      <c r="AE78" s="63">
        <v>3.6</v>
      </c>
      <c r="AF78" s="63">
        <v>3.93333333333333</v>
      </c>
      <c r="AG78" s="63">
        <v>1.6970227103518301</v>
      </c>
      <c r="AH78" s="73">
        <v>7.4194766776246679</v>
      </c>
    </row>
    <row r="79" spans="12:34" x14ac:dyDescent="0.25">
      <c r="L79" s="70">
        <v>78</v>
      </c>
      <c r="M79" s="61"/>
      <c r="N79" s="68">
        <v>9.5284642901945489</v>
      </c>
      <c r="O79" s="68">
        <v>4.9551588241184916</v>
      </c>
      <c r="P79" s="61">
        <v>9.8000000000000007</v>
      </c>
      <c r="Q79" s="68">
        <v>5.5391988908981</v>
      </c>
      <c r="R79" s="67">
        <v>6.2306474054812373</v>
      </c>
      <c r="S79" s="62">
        <v>0</v>
      </c>
      <c r="T79" s="74">
        <v>5.8553207970756196</v>
      </c>
      <c r="U79" s="75">
        <v>5.7402253126119973</v>
      </c>
      <c r="V79" s="77">
        <v>5.26587510816102</v>
      </c>
      <c r="W79" s="63">
        <v>1.8905986427989101</v>
      </c>
      <c r="X79" s="63">
        <v>1.51644190028919</v>
      </c>
      <c r="Y79" s="63">
        <v>6.0141907958227003</v>
      </c>
      <c r="Z79" s="63">
        <v>1.70901515468123</v>
      </c>
      <c r="AA79" s="67">
        <v>3.7821794398568458</v>
      </c>
      <c r="AB79" s="67">
        <v>16.376210200421568</v>
      </c>
      <c r="AC79" s="67">
        <v>22.752047288816591</v>
      </c>
      <c r="AD79" s="63">
        <v>8.6999999999999993</v>
      </c>
      <c r="AE79" s="63"/>
      <c r="AF79" s="63">
        <v>4</v>
      </c>
      <c r="AG79" s="63">
        <v>1.7938106765753701</v>
      </c>
      <c r="AH79" s="73">
        <v>7.7202984840758528</v>
      </c>
    </row>
    <row r="80" spans="12:34" x14ac:dyDescent="0.25">
      <c r="L80" s="70">
        <v>79</v>
      </c>
      <c r="M80" s="61"/>
      <c r="N80" s="68">
        <v>9.9148072379066825</v>
      </c>
      <c r="O80" s="68">
        <v>5.150819658156256</v>
      </c>
      <c r="P80" s="61">
        <v>10.199999999999999</v>
      </c>
      <c r="Q80" s="68">
        <v>5.7348622494438164</v>
      </c>
      <c r="R80" s="67">
        <v>6.4717240519288701</v>
      </c>
      <c r="S80" s="62">
        <v>0</v>
      </c>
      <c r="T80" s="74">
        <v>6.0943609813574859</v>
      </c>
      <c r="U80" s="75">
        <v>5.9722006094729956</v>
      </c>
      <c r="V80" s="77">
        <v>5.46799236436466</v>
      </c>
      <c r="W80" s="63">
        <v>1.9294636520940949</v>
      </c>
      <c r="X80" s="63">
        <v>1.57427398483832</v>
      </c>
      <c r="Y80" s="63">
        <v>6.18578285814875</v>
      </c>
      <c r="Z80" s="63">
        <v>1.77077811770107</v>
      </c>
      <c r="AA80" s="67">
        <v>3.9295208298512625</v>
      </c>
      <c r="AB80" s="67">
        <v>17.05453618562154</v>
      </c>
      <c r="AC80" s="67">
        <v>23.714157974584857</v>
      </c>
      <c r="AD80" s="63">
        <v>9</v>
      </c>
      <c r="AE80" s="63"/>
      <c r="AF80" s="63">
        <v>4.2333333333333298</v>
      </c>
      <c r="AG80" s="63">
        <v>1.8905986427989101</v>
      </c>
      <c r="AH80" s="73">
        <v>8.0292507305485721</v>
      </c>
    </row>
    <row r="81" spans="12:34" x14ac:dyDescent="0.25">
      <c r="L81" s="70">
        <v>80</v>
      </c>
      <c r="M81" s="61"/>
      <c r="N81" s="68">
        <v>10.311658216172393</v>
      </c>
      <c r="O81" s="68">
        <v>5.3515987971027945</v>
      </c>
      <c r="P81" s="61">
        <v>10.6</v>
      </c>
      <c r="Q81" s="68">
        <v>5.934845006338362</v>
      </c>
      <c r="R81" s="67">
        <v>6.71891922915718</v>
      </c>
      <c r="S81" s="62">
        <v>0</v>
      </c>
      <c r="T81" s="74">
        <v>6.3399679911012372</v>
      </c>
      <c r="U81" s="75">
        <v>6.2104548533618109</v>
      </c>
      <c r="V81" s="78">
        <v>5.766784467619412</v>
      </c>
      <c r="W81" s="61">
        <v>2.0141958196632874</v>
      </c>
      <c r="X81" s="63">
        <v>1.689804664567859</v>
      </c>
      <c r="Y81" s="63">
        <v>6.3573749204747996</v>
      </c>
      <c r="Z81" s="63">
        <v>1.8325410807208999</v>
      </c>
      <c r="AA81" s="67">
        <v>4.0806399998455412</v>
      </c>
      <c r="AB81" s="67">
        <v>17.751894105505954</v>
      </c>
      <c r="AC81" s="67">
        <v>24.704079436862614</v>
      </c>
      <c r="AD81" s="61">
        <v>9.4</v>
      </c>
      <c r="AE81" s="61"/>
      <c r="AF81" s="61">
        <v>4.3833333333333302</v>
      </c>
      <c r="AG81" s="63">
        <v>1.9294636520940949</v>
      </c>
      <c r="AH81" s="73">
        <v>8.3464460660162239</v>
      </c>
    </row>
    <row r="82" spans="12:34" x14ac:dyDescent="0.25">
      <c r="L82" s="70">
        <v>81</v>
      </c>
      <c r="M82" s="61"/>
      <c r="N82" s="68">
        <v>10.719166311854663</v>
      </c>
      <c r="O82" s="68">
        <v>5.5575636380926579</v>
      </c>
      <c r="P82" s="61">
        <v>11</v>
      </c>
      <c r="Q82" s="68">
        <v>6.1391867332929273</v>
      </c>
      <c r="R82" s="67">
        <v>6.9723088284014514</v>
      </c>
      <c r="S82" s="62">
        <v>0</v>
      </c>
      <c r="T82" s="74">
        <v>6.5922367541997886</v>
      </c>
      <c r="U82" s="75">
        <v>6.4550763198293746</v>
      </c>
      <c r="V82" s="78">
        <v>6.0066098596123432</v>
      </c>
      <c r="W82" s="61">
        <v>2.1018921401114521</v>
      </c>
      <c r="X82" s="63">
        <v>1.7668696141771201</v>
      </c>
      <c r="Y82" s="63">
        <v>6.5743020324919392</v>
      </c>
      <c r="Z82" s="63">
        <v>1.8943040437407399</v>
      </c>
      <c r="AA82" s="67">
        <v>4.235584769839682</v>
      </c>
      <c r="AB82" s="67">
        <v>18.468570013797294</v>
      </c>
      <c r="AC82" s="67">
        <v>25.722252837164035</v>
      </c>
      <c r="AD82" s="61">
        <v>9.8000000000000007</v>
      </c>
      <c r="AE82" s="61"/>
      <c r="AF82" s="61">
        <v>4.5999999999999996</v>
      </c>
      <c r="AG82" s="61">
        <v>2.0141958196632874</v>
      </c>
      <c r="AH82" s="73">
        <v>8.6719972538134584</v>
      </c>
    </row>
    <row r="83" spans="12:34" x14ac:dyDescent="0.25">
      <c r="L83" s="70">
        <v>82</v>
      </c>
      <c r="M83" s="61"/>
      <c r="N83" s="68">
        <v>11.137480835624961</v>
      </c>
      <c r="O83" s="68">
        <v>5.768781611969156</v>
      </c>
      <c r="P83" s="61">
        <v>11.4</v>
      </c>
      <c r="Q83" s="68">
        <v>6.3479268662159818</v>
      </c>
      <c r="R83" s="67">
        <v>7.231968721925476</v>
      </c>
      <c r="S83" s="62">
        <v>0</v>
      </c>
      <c r="T83" s="74">
        <v>6.8512623659976191</v>
      </c>
      <c r="U83" s="75">
        <v>6.7061534057765861</v>
      </c>
      <c r="V83" s="78">
        <v>6.2532817743392144</v>
      </c>
      <c r="W83" s="61">
        <v>2.1922599772449654</v>
      </c>
      <c r="X83" s="63">
        <v>1.85355099631646</v>
      </c>
      <c r="Y83" s="63">
        <v>6.7307824115876302</v>
      </c>
      <c r="Z83" s="79">
        <v>1.9922865639312057</v>
      </c>
      <c r="AA83" s="67">
        <v>4.3944029598336769</v>
      </c>
      <c r="AB83" s="67">
        <v>19.20485063009637</v>
      </c>
      <c r="AC83" s="67">
        <v>26.769120724486072</v>
      </c>
      <c r="AD83" s="61">
        <v>10.1</v>
      </c>
      <c r="AE83" s="61"/>
      <c r="AF83" s="61">
        <v>4.7</v>
      </c>
      <c r="AG83" s="61">
        <v>2.1018921401114521</v>
      </c>
      <c r="AH83" s="73">
        <v>9.0060171703203604</v>
      </c>
    </row>
    <row r="84" spans="12:34" x14ac:dyDescent="0.25">
      <c r="L84" s="70">
        <v>83</v>
      </c>
      <c r="M84" s="61"/>
      <c r="N84" s="68">
        <v>11.566751319530145</v>
      </c>
      <c r="O84" s="68">
        <v>5.9853201828845517</v>
      </c>
      <c r="P84" s="61">
        <v>11.8</v>
      </c>
      <c r="Q84" s="68">
        <v>6.5611047073474777</v>
      </c>
      <c r="R84" s="67">
        <v>7.497974763260542</v>
      </c>
      <c r="S84" s="62">
        <v>0</v>
      </c>
      <c r="T84" s="74">
        <v>7.1171400875133193</v>
      </c>
      <c r="U84" s="75">
        <v>6.9637746281198707</v>
      </c>
      <c r="V84" s="78">
        <v>6.5069085894440271</v>
      </c>
      <c r="W84" s="61">
        <v>2.2853466426088302</v>
      </c>
      <c r="X84" s="63">
        <v>1.9222952159122983</v>
      </c>
      <c r="Y84" s="63">
        <v>6.9570069584493517</v>
      </c>
      <c r="Z84" s="79">
        <v>2.0705803549735644</v>
      </c>
      <c r="AA84" s="67">
        <v>4.557142389827515</v>
      </c>
      <c r="AB84" s="67">
        <v>19.961023333182638</v>
      </c>
      <c r="AC84" s="67">
        <v>27.845127022461092</v>
      </c>
      <c r="AD84" s="61">
        <v>10.5</v>
      </c>
      <c r="AE84" s="61"/>
      <c r="AF84" s="61">
        <v>4.9000000000000004</v>
      </c>
      <c r="AG84" s="61">
        <v>2.1922599772449654</v>
      </c>
      <c r="AH84" s="73">
        <v>9.3486188036781144</v>
      </c>
    </row>
    <row r="85" spans="12:34" x14ac:dyDescent="0.25">
      <c r="L85" s="70">
        <v>84</v>
      </c>
      <c r="M85" s="61"/>
      <c r="N85" s="68">
        <v>12.00712751461441</v>
      </c>
      <c r="O85" s="68">
        <v>6.2072468479101568</v>
      </c>
      <c r="P85" s="61">
        <v>12.2</v>
      </c>
      <c r="Q85" s="68">
        <v>6.7787594273340073</v>
      </c>
      <c r="R85" s="67">
        <v>7.7704027874383703</v>
      </c>
      <c r="S85" s="62">
        <v>0</v>
      </c>
      <c r="T85" s="74">
        <v>7.3899653437022597</v>
      </c>
      <c r="U85" s="75">
        <v>7.2280286224873693</v>
      </c>
      <c r="V85" s="78">
        <v>6.7675990532878822</v>
      </c>
      <c r="W85" s="61">
        <v>2.3811996969112199</v>
      </c>
      <c r="X85" s="61">
        <v>2.010081338730191</v>
      </c>
      <c r="Y85" s="63">
        <v>7.152990740764352</v>
      </c>
      <c r="Z85" s="79">
        <v>2.1509577761702712</v>
      </c>
      <c r="AA85" s="67">
        <v>4.7238508798211969</v>
      </c>
      <c r="AB85" s="67">
        <v>20.737376154462382</v>
      </c>
      <c r="AC85" s="67">
        <v>28.950717016783894</v>
      </c>
      <c r="AD85" s="61">
        <v>10.9</v>
      </c>
      <c r="AE85" s="61"/>
      <c r="AF85" s="61">
        <v>5.0999999999999996</v>
      </c>
      <c r="AG85" s="61">
        <v>2.2853466426088302</v>
      </c>
      <c r="AH85" s="73">
        <v>9.6999152525343355</v>
      </c>
    </row>
    <row r="86" spans="12:34" x14ac:dyDescent="0.25">
      <c r="L86" s="70">
        <v>85</v>
      </c>
      <c r="M86" s="61"/>
      <c r="N86" s="68">
        <v>12.45875938859569</v>
      </c>
      <c r="O86" s="68">
        <v>6.434629136655273</v>
      </c>
      <c r="P86" s="61">
        <v>12.7</v>
      </c>
      <c r="Q86" s="68">
        <v>7.0009300672471042</v>
      </c>
      <c r="R86" s="67">
        <v>8.0493286112185043</v>
      </c>
      <c r="S86" s="62">
        <v>0</v>
      </c>
      <c r="T86" s="74">
        <v>7.6698337217584331</v>
      </c>
      <c r="U86" s="75">
        <v>7.4990041419449192</v>
      </c>
      <c r="V86" s="78">
        <v>7.0354622817274111</v>
      </c>
      <c r="W86" s="61">
        <v>2.4798669483098283</v>
      </c>
      <c r="X86" s="61">
        <v>2.0950388998126379</v>
      </c>
      <c r="Y86" s="63">
        <v>7.3520779149341084</v>
      </c>
      <c r="Z86" s="79">
        <v>2.2334484821023568</v>
      </c>
      <c r="AA86" s="67">
        <v>4.8945762498147412</v>
      </c>
      <c r="AB86" s="67">
        <v>21.534197771560642</v>
      </c>
      <c r="AC86" s="67">
        <v>30.086337342903295</v>
      </c>
      <c r="AD86" s="61">
        <v>11.3</v>
      </c>
      <c r="AE86" s="61"/>
      <c r="AF86" s="61">
        <v>5.3</v>
      </c>
      <c r="AG86" s="61">
        <v>2.3811996969112199</v>
      </c>
      <c r="AH86" s="73">
        <v>10.060019724817945</v>
      </c>
    </row>
    <row r="87" spans="12:34" x14ac:dyDescent="0.25">
      <c r="L87" s="70">
        <v>86</v>
      </c>
      <c r="M87" s="61"/>
      <c r="N87" s="68">
        <v>12.92179712359369</v>
      </c>
      <c r="O87" s="68">
        <v>6.6675346108953359</v>
      </c>
      <c r="P87" s="61">
        <v>13.1</v>
      </c>
      <c r="Q87" s="68">
        <v>7.2276555405469738</v>
      </c>
      <c r="R87" s="67">
        <v>8.3348280333101226</v>
      </c>
      <c r="S87" s="62">
        <v>0</v>
      </c>
      <c r="T87" s="74">
        <v>7.9568409694536708</v>
      </c>
      <c r="U87" s="75">
        <v>7.7767900557505918</v>
      </c>
      <c r="V87" s="78">
        <v>7.3106077549592117</v>
      </c>
      <c r="W87" s="61">
        <v>2.5813964507303724</v>
      </c>
      <c r="X87" s="61">
        <v>2.1825302485495905</v>
      </c>
      <c r="Y87" s="63">
        <v>7.5490961612007004</v>
      </c>
      <c r="Z87" s="79">
        <v>2.3180821909671159</v>
      </c>
      <c r="AA87" s="67">
        <v>5.0693663198081165</v>
      </c>
      <c r="AB87" s="67">
        <v>22.351777502051387</v>
      </c>
      <c r="AC87" s="67">
        <v>31.2524359739711</v>
      </c>
      <c r="AD87" s="61">
        <v>11.7</v>
      </c>
      <c r="AE87" s="61"/>
      <c r="AF87" s="61">
        <v>5.5</v>
      </c>
      <c r="AG87" s="61">
        <v>2.4798669483098283</v>
      </c>
      <c r="AH87" s="73">
        <v>10.429045536541521</v>
      </c>
    </row>
    <row r="88" spans="12:34" x14ac:dyDescent="0.25">
      <c r="L88" s="70">
        <v>87</v>
      </c>
      <c r="M88" s="61"/>
      <c r="N88" s="68">
        <v>13.396391113908818</v>
      </c>
      <c r="O88" s="68">
        <v>6.9060308642084944</v>
      </c>
      <c r="P88" s="61">
        <v>13.6</v>
      </c>
      <c r="Q88" s="68">
        <v>7.4589746349938011</v>
      </c>
      <c r="R88" s="61"/>
      <c r="S88" s="62">
        <v>0</v>
      </c>
      <c r="T88" s="74">
        <v>8.2510829935135028</v>
      </c>
      <c r="U88" s="75">
        <v>8.0614753481372308</v>
      </c>
      <c r="V88" s="78">
        <v>7.5931453144284777</v>
      </c>
      <c r="W88" s="61">
        <v>2.685836502216246</v>
      </c>
      <c r="X88" s="61">
        <v>2.2726001692637405</v>
      </c>
      <c r="Y88" s="63">
        <v>7.7466316394430699</v>
      </c>
      <c r="Z88" s="79">
        <v>2.4048886839637271</v>
      </c>
      <c r="AA88" s="67">
        <v>5.2482689098013511</v>
      </c>
      <c r="AB88" s="67">
        <v>23.190405297322023</v>
      </c>
      <c r="AC88" s="67">
        <v>32.449462209040121</v>
      </c>
      <c r="AD88" s="61">
        <v>12.1</v>
      </c>
      <c r="AE88" s="61"/>
      <c r="AF88" s="61">
        <v>5.7</v>
      </c>
      <c r="AG88" s="61">
        <v>2.5813964507303724</v>
      </c>
      <c r="AH88" s="73">
        <v>10.80710611063126</v>
      </c>
    </row>
    <row r="89" spans="12:34" x14ac:dyDescent="0.25">
      <c r="L89" s="70">
        <v>88</v>
      </c>
      <c r="M89" s="61"/>
      <c r="N89" s="68">
        <v>13.882691963848867</v>
      </c>
      <c r="O89" s="68">
        <v>7.1501855216203767</v>
      </c>
      <c r="P89" s="61">
        <v>14</v>
      </c>
      <c r="Q89" s="68">
        <v>7.6949260145085585</v>
      </c>
      <c r="R89" s="61"/>
      <c r="S89" s="62">
        <v>0</v>
      </c>
      <c r="T89" s="74">
        <v>8.5526558580278547</v>
      </c>
      <c r="U89" s="75">
        <v>8.3531491171214203</v>
      </c>
      <c r="V89" s="78">
        <v>7.8831851597991545</v>
      </c>
      <c r="W89" s="61">
        <v>2.7932356433082974</v>
      </c>
      <c r="X89" s="61">
        <v>2.3652937063698727</v>
      </c>
      <c r="Y89" s="63">
        <v>7.94416711768545</v>
      </c>
      <c r="Z89" s="79">
        <v>2.4938978046917817</v>
      </c>
      <c r="AA89" s="67">
        <v>5.4313318397944279</v>
      </c>
      <c r="AB89" s="67">
        <v>24.050371736567062</v>
      </c>
      <c r="AC89" s="67">
        <v>33.677866661500431</v>
      </c>
      <c r="AD89" s="61">
        <v>12.6</v>
      </c>
      <c r="AE89" s="61"/>
      <c r="AF89" s="61">
        <v>5.9</v>
      </c>
      <c r="AG89" s="61">
        <v>2.685836502216246</v>
      </c>
      <c r="AH89" s="73">
        <v>11.194314975782577</v>
      </c>
    </row>
    <row r="90" spans="12:34" x14ac:dyDescent="0.25">
      <c r="L90" s="70">
        <v>89</v>
      </c>
      <c r="M90" s="61"/>
      <c r="N90" s="68">
        <v>14.380850485603561</v>
      </c>
      <c r="O90" s="68">
        <v>7.4000662392571508</v>
      </c>
      <c r="P90" s="61">
        <v>14.5</v>
      </c>
      <c r="Q90" s="68">
        <v>7.9355482209850754</v>
      </c>
      <c r="R90" s="61"/>
      <c r="S90" s="62">
        <v>0</v>
      </c>
      <c r="T90" s="74">
        <v>8.8616557828959266</v>
      </c>
      <c r="U90" s="75">
        <v>8.651900573338537</v>
      </c>
      <c r="V90" s="78">
        <v>8.1808378459846232</v>
      </c>
      <c r="W90" s="61">
        <v>2.9036426554539583</v>
      </c>
      <c r="X90" s="61">
        <v>2.4606561628697778</v>
      </c>
      <c r="Y90" s="63">
        <v>8.1796944172926214</v>
      </c>
      <c r="Z90" s="79">
        <v>2.5851394585625718</v>
      </c>
      <c r="AA90" s="67">
        <v>5.6186029297873308</v>
      </c>
      <c r="AB90" s="67">
        <v>24.931968020907359</v>
      </c>
      <c r="AC90" s="67">
        <v>34.938101247750588</v>
      </c>
      <c r="AD90" s="61">
        <v>13</v>
      </c>
      <c r="AE90" s="61"/>
      <c r="AF90" s="61">
        <v>6.1</v>
      </c>
      <c r="AG90" s="61">
        <v>2.7932356433082974</v>
      </c>
      <c r="AH90" s="73">
        <v>11.590785765341307</v>
      </c>
    </row>
    <row r="91" spans="12:34" x14ac:dyDescent="0.25">
      <c r="L91" s="70">
        <v>90</v>
      </c>
      <c r="M91" s="61"/>
      <c r="N91" s="68">
        <v>14.891017697163841</v>
      </c>
      <c r="O91" s="68">
        <v>7.6557407040059662</v>
      </c>
      <c r="P91" s="61">
        <v>15</v>
      </c>
      <c r="Q91" s="68">
        <v>8.180879676055584</v>
      </c>
      <c r="R91" s="61"/>
      <c r="S91" s="62">
        <v>0</v>
      </c>
      <c r="T91" s="74">
        <v>9.1781791423040548</v>
      </c>
      <c r="U91" s="75">
        <v>8.9578190389029615</v>
      </c>
      <c r="V91" s="78">
        <v>8.4862142802360534</v>
      </c>
      <c r="W91" s="61">
        <v>3.0171065594447728</v>
      </c>
      <c r="X91" s="61">
        <v>2.5587330988727768</v>
      </c>
      <c r="Y91" s="63">
        <v>8.4</v>
      </c>
      <c r="Z91" s="79">
        <v>2.6786436122223889</v>
      </c>
      <c r="AA91" s="67">
        <v>5.8101299997800835</v>
      </c>
      <c r="AB91" s="67">
        <v>25.835485967630948</v>
      </c>
      <c r="AC91" s="67">
        <v>36.230619176093086</v>
      </c>
      <c r="AD91" s="61">
        <v>13.5</v>
      </c>
      <c r="AE91" s="61"/>
      <c r="AF91" s="61">
        <v>6.3</v>
      </c>
      <c r="AG91" s="61">
        <v>2.9036426554539583</v>
      </c>
      <c r="AH91" s="73">
        <v>11.996632216209347</v>
      </c>
    </row>
    <row r="92" spans="12:34" x14ac:dyDescent="0.25">
      <c r="L92" s="70">
        <v>91</v>
      </c>
      <c r="M92" s="61"/>
      <c r="N92" s="61"/>
      <c r="O92" s="68">
        <v>7.917276633183163</v>
      </c>
      <c r="P92" s="61">
        <v>15.5</v>
      </c>
      <c r="Q92" s="68">
        <v>8.4309586828109726</v>
      </c>
      <c r="R92" s="61"/>
      <c r="S92" s="62">
        <v>0</v>
      </c>
      <c r="T92" s="74">
        <v>9.502322463235048</v>
      </c>
      <c r="U92" s="75">
        <v>9.2709939462921902</v>
      </c>
      <c r="V92" s="78">
        <v>8.799425719287326</v>
      </c>
      <c r="W92" s="61">
        <v>3.1336766138816112</v>
      </c>
      <c r="X92" s="61">
        <v>2.6595703301413813</v>
      </c>
      <c r="Y92" s="63">
        <v>8.6</v>
      </c>
      <c r="Z92" s="79">
        <v>2.7744402929877947</v>
      </c>
      <c r="AA92" s="67">
        <v>6.0059608697726663</v>
      </c>
      <c r="AB92" s="67">
        <v>26.761218004551026</v>
      </c>
      <c r="AC92" s="67">
        <v>37.55587493584882</v>
      </c>
      <c r="AD92" s="61">
        <v>13.9</v>
      </c>
      <c r="AE92" s="61"/>
      <c r="AF92" s="61">
        <v>6.6</v>
      </c>
      <c r="AG92" s="61">
        <v>3.0171065594447728</v>
      </c>
      <c r="AH92" s="73">
        <v>12.411968167773551</v>
      </c>
    </row>
    <row r="93" spans="12:34" x14ac:dyDescent="0.25">
      <c r="L93" s="70">
        <v>92</v>
      </c>
      <c r="M93" s="61"/>
      <c r="N93" s="61"/>
      <c r="O93" s="68">
        <v>8.1847417742095416</v>
      </c>
      <c r="P93" s="61">
        <v>16</v>
      </c>
      <c r="Q93" s="68">
        <v>8.6858234274777608</v>
      </c>
      <c r="R93" s="61"/>
      <c r="S93" s="62">
        <v>0</v>
      </c>
      <c r="T93" s="74">
        <v>9.8341824240086932</v>
      </c>
      <c r="U93" s="75">
        <v>9.5915148372547154</v>
      </c>
      <c r="V93" s="78">
        <v>9.1205837665548319</v>
      </c>
      <c r="W93" s="61">
        <v>3.253402313666689</v>
      </c>
      <c r="X93" s="61">
        <v>2.7632139266612352</v>
      </c>
      <c r="Y93" s="63">
        <v>8.8000000000000007</v>
      </c>
      <c r="Z93" s="79">
        <v>2.8725595882922201</v>
      </c>
      <c r="AA93" s="67">
        <v>6.2061433597650977</v>
      </c>
      <c r="AB93" s="67">
        <v>27.709457164477993</v>
      </c>
      <c r="AC93" s="67">
        <v>38.914324286683609</v>
      </c>
      <c r="AD93" s="61">
        <v>14.4</v>
      </c>
      <c r="AE93" s="61"/>
      <c r="AF93" s="61">
        <v>6.8</v>
      </c>
      <c r="AG93" s="61">
        <v>3.1336766138816112</v>
      </c>
      <c r="AH93" s="73">
        <v>12.83690756085794</v>
      </c>
    </row>
    <row r="94" spans="12:34" x14ac:dyDescent="0.25">
      <c r="L94" s="70">
        <v>93</v>
      </c>
      <c r="M94" s="61"/>
      <c r="N94" s="61"/>
      <c r="O94" s="68">
        <v>8.458203904292672</v>
      </c>
      <c r="P94" s="61">
        <v>16.5</v>
      </c>
      <c r="Q94" s="68">
        <v>8.945511981053091</v>
      </c>
      <c r="R94" s="61"/>
      <c r="S94" s="62">
        <v>0</v>
      </c>
      <c r="T94" s="74">
        <v>10.173855852851881</v>
      </c>
      <c r="U94" s="75">
        <v>9.9194713617404062</v>
      </c>
      <c r="V94" s="78">
        <v>9.449800369389644</v>
      </c>
      <c r="W94" s="61">
        <v>3.3763333885215503</v>
      </c>
      <c r="X94" s="61">
        <v>2.8697102112347523</v>
      </c>
      <c r="Y94" s="63">
        <v>9.1</v>
      </c>
      <c r="Z94" s="79">
        <v>2.9730316451436436</v>
      </c>
      <c r="AA94" s="67">
        <v>6.4107252897573579</v>
      </c>
      <c r="AB94" s="67">
        <v>28.680497079801537</v>
      </c>
      <c r="AC94" s="67">
        <v>40.306424248139045</v>
      </c>
      <c r="AD94" s="61">
        <v>14.9</v>
      </c>
      <c r="AE94" s="61"/>
      <c r="AF94" s="61">
        <v>7</v>
      </c>
      <c r="AG94" s="61">
        <v>3.253402313666689</v>
      </c>
      <c r="AH94" s="73">
        <v>13.2715644366977</v>
      </c>
    </row>
    <row r="95" spans="12:34" x14ac:dyDescent="0.25">
      <c r="L95" s="70">
        <v>94</v>
      </c>
      <c r="M95" s="61"/>
      <c r="N95" s="61"/>
      <c r="O95" s="68">
        <v>8.7377308301161332</v>
      </c>
      <c r="P95" s="61">
        <v>17</v>
      </c>
      <c r="Q95" s="68">
        <v>9.2100623008995246</v>
      </c>
      <c r="R95" s="61"/>
      <c r="S95" s="62">
        <v>0</v>
      </c>
      <c r="T95" s="74">
        <v>10.521439726497775</v>
      </c>
      <c r="U95" s="75">
        <v>10.254953276852907</v>
      </c>
      <c r="V95" s="78">
        <v>9.787187816382076</v>
      </c>
      <c r="W95" s="61">
        <v>3.5025198015306551</v>
      </c>
      <c r="X95" s="61">
        <v>2.9791057580978326</v>
      </c>
      <c r="Y95" s="63">
        <v>9.3000000000000007</v>
      </c>
      <c r="Z95" s="79">
        <v>3.0758866695931273</v>
      </c>
      <c r="AA95" s="67">
        <v>6.6197544797494441</v>
      </c>
      <c r="AB95" s="67">
        <v>29.674631977180535</v>
      </c>
      <c r="AC95" s="67">
        <v>41.732633089364732</v>
      </c>
      <c r="AD95" s="61">
        <v>15.4</v>
      </c>
      <c r="AE95" s="61"/>
      <c r="AF95" s="61">
        <v>7.3</v>
      </c>
      <c r="AG95" s="61">
        <v>3.3763333885215503</v>
      </c>
      <c r="AH95" s="73">
        <v>13.716052935934744</v>
      </c>
    </row>
    <row r="96" spans="12:34" x14ac:dyDescent="0.25">
      <c r="L96" s="70">
        <v>95</v>
      </c>
      <c r="M96" s="61"/>
      <c r="N96" s="61"/>
      <c r="O96" s="68">
        <v>9.0233903875348584</v>
      </c>
      <c r="P96" s="61">
        <v>17.600000000000001</v>
      </c>
      <c r="Q96" s="68">
        <v>9.4795122323006478</v>
      </c>
      <c r="R96" s="61"/>
      <c r="S96" s="62">
        <v>0</v>
      </c>
      <c r="T96" s="74">
        <v>10.877031168813003</v>
      </c>
      <c r="U96" s="75">
        <v>10.598050445823528</v>
      </c>
      <c r="V96" s="78">
        <v>10.132858734715137</v>
      </c>
      <c r="W96" s="61">
        <v>3.6320117477092504</v>
      </c>
      <c r="X96" s="61">
        <v>3.0914473915588312</v>
      </c>
      <c r="Y96" s="63">
        <v>9.5</v>
      </c>
      <c r="Z96" s="79">
        <v>3.1811549262135705</v>
      </c>
      <c r="AA96" s="67">
        <v>6.8332787497413499</v>
      </c>
      <c r="AB96" s="67">
        <v>30.692156672335166</v>
      </c>
      <c r="AC96" s="67">
        <v>43.193410319040794</v>
      </c>
      <c r="AD96" s="61">
        <v>15.9</v>
      </c>
      <c r="AE96" s="61"/>
      <c r="AF96" s="61">
        <v>7.5</v>
      </c>
      <c r="AG96" s="61">
        <v>3.5025198015306551</v>
      </c>
      <c r="AH96" s="73">
        <v>14.17048729763412</v>
      </c>
    </row>
    <row r="97" spans="3:35" x14ac:dyDescent="0.25">
      <c r="L97" s="70">
        <v>96</v>
      </c>
      <c r="M97" s="61"/>
      <c r="N97" s="61"/>
      <c r="O97" s="68">
        <v>9.3152504412774135</v>
      </c>
      <c r="P97" s="61">
        <v>18.100000000000001</v>
      </c>
      <c r="Q97" s="68">
        <v>9.7538995099792309</v>
      </c>
      <c r="R97" s="61"/>
      <c r="S97" s="62">
        <v>0</v>
      </c>
      <c r="T97" s="74">
        <v>11.240727449451832</v>
      </c>
      <c r="U97" s="75">
        <v>10.948852837005457</v>
      </c>
      <c r="V97" s="78">
        <v>10.486926087567349</v>
      </c>
      <c r="W97" s="61">
        <v>3.7648596525954932</v>
      </c>
      <c r="X97" s="61">
        <v>3.2067821846595232</v>
      </c>
      <c r="Y97" s="63">
        <v>9.8000000000000007</v>
      </c>
      <c r="Z97" s="79">
        <v>3.2888667375887453</v>
      </c>
      <c r="AA97" s="67">
        <v>7.0513459197331008</v>
      </c>
      <c r="AB97" s="67">
        <v>31.733366564941047</v>
      </c>
      <c r="AC97" s="67">
        <v>44.689216675491451</v>
      </c>
      <c r="AD97" s="61">
        <v>16.399999999999999</v>
      </c>
      <c r="AE97" s="61"/>
      <c r="AF97" s="61">
        <v>7.8</v>
      </c>
      <c r="AG97" s="61">
        <v>3.6320117477092504</v>
      </c>
      <c r="AH97" s="73">
        <v>14.634981858320215</v>
      </c>
    </row>
    <row r="98" spans="3:35" x14ac:dyDescent="0.25">
      <c r="L98" s="70">
        <v>97</v>
      </c>
      <c r="M98" s="61"/>
      <c r="N98" s="61"/>
      <c r="O98" s="68">
        <v>9.6133788846539758</v>
      </c>
      <c r="P98" s="61">
        <v>18.7</v>
      </c>
      <c r="Q98" s="68">
        <v>10.03326175957903</v>
      </c>
      <c r="R98" s="61"/>
      <c r="S98" s="62">
        <v>0</v>
      </c>
      <c r="T98" s="74">
        <v>11.612625982537081</v>
      </c>
      <c r="U98" s="75">
        <v>11.307450522888345</v>
      </c>
      <c r="V98" s="78">
        <v>10.849503171562274</v>
      </c>
      <c r="W98" s="61">
        <v>3.9011141708657986</v>
      </c>
      <c r="X98" s="61">
        <v>3.3251574578571614</v>
      </c>
      <c r="Y98" s="63">
        <v>10</v>
      </c>
      <c r="Z98" s="79">
        <v>3.3990524838120715</v>
      </c>
      <c r="AA98" s="67">
        <v>7.2740038097246762</v>
      </c>
      <c r="AB98" s="67">
        <v>32.798557633620376</v>
      </c>
      <c r="AC98" s="67">
        <v>46.220514116979089</v>
      </c>
      <c r="AD98" s="61">
        <v>16.899999999999999</v>
      </c>
      <c r="AE98" s="61"/>
      <c r="AF98" s="61">
        <v>8</v>
      </c>
      <c r="AG98" s="61">
        <v>3.7648596525954932</v>
      </c>
      <c r="AH98" s="73">
        <v>15.109651051032815</v>
      </c>
    </row>
    <row r="99" spans="3:35" x14ac:dyDescent="0.25">
      <c r="C99" s="80"/>
      <c r="D99" s="80"/>
      <c r="E99" s="101"/>
      <c r="F99" s="80"/>
      <c r="L99" s="70">
        <v>98</v>
      </c>
      <c r="M99" s="61"/>
      <c r="N99" s="61"/>
      <c r="O99" s="68">
        <v>9.9178436392705507</v>
      </c>
      <c r="P99" s="61">
        <v>19.2</v>
      </c>
      <c r="Q99" s="68">
        <v>10.317636499111536</v>
      </c>
      <c r="R99" s="61"/>
      <c r="S99" s="62">
        <v>0</v>
      </c>
      <c r="T99" s="74">
        <v>11.992824325366119</v>
      </c>
      <c r="U99" s="75">
        <v>11.673933679132</v>
      </c>
      <c r="V99" s="78">
        <v>11.220703614263643</v>
      </c>
      <c r="W99" s="61">
        <v>4.0408261849727651</v>
      </c>
      <c r="X99" s="61">
        <v>3.4466207777272513</v>
      </c>
      <c r="Y99" s="63">
        <v>10.199999999999999</v>
      </c>
      <c r="Z99" s="79">
        <v>3.5117426019948184</v>
      </c>
      <c r="AA99" s="67">
        <v>7.5013002397160813</v>
      </c>
      <c r="AB99" s="67">
        <v>33.888026431027349</v>
      </c>
      <c r="AC99" s="67">
        <v>47.787765812174477</v>
      </c>
      <c r="AD99" s="61">
        <v>17.5</v>
      </c>
      <c r="AE99" s="61"/>
      <c r="AF99" s="61">
        <v>8.3000000000000007</v>
      </c>
      <c r="AG99" s="61">
        <v>3.9011141708657986</v>
      </c>
      <c r="AH99" s="73">
        <v>15.594609404401737</v>
      </c>
    </row>
    <row r="100" spans="3:35" x14ac:dyDescent="0.25">
      <c r="C100" s="81"/>
      <c r="D100" s="81"/>
      <c r="E100" s="102"/>
      <c r="F100" s="81"/>
      <c r="L100" s="70">
        <v>99</v>
      </c>
      <c r="M100" s="61"/>
      <c r="N100" s="61"/>
      <c r="O100" s="68">
        <v>10.228712654748731</v>
      </c>
      <c r="P100" s="61">
        <v>19.8</v>
      </c>
      <c r="Q100" s="68">
        <v>10.60706114036897</v>
      </c>
      <c r="R100" s="61"/>
      <c r="S100" s="62">
        <v>0</v>
      </c>
      <c r="T100" s="74">
        <v>12.381420177142065</v>
      </c>
      <c r="U100" s="75">
        <v>12.048392583619043</v>
      </c>
      <c r="V100" s="78">
        <v>11.600641371715575</v>
      </c>
      <c r="W100" s="61">
        <v>4.1840468038054137</v>
      </c>
      <c r="X100" s="61">
        <v>3.5712199556865287</v>
      </c>
      <c r="Y100" s="63">
        <v>10.5</v>
      </c>
      <c r="Z100" s="79">
        <v>3.6269675857837274</v>
      </c>
      <c r="AA100" s="67">
        <v>7.7332830297072821</v>
      </c>
      <c r="AB100" s="67">
        <v>35.002070079027028</v>
      </c>
      <c r="AC100" s="67">
        <v>49.391436130802205</v>
      </c>
      <c r="AD100" s="61">
        <v>18</v>
      </c>
      <c r="AE100" s="61"/>
      <c r="AF100" s="61">
        <v>8.6</v>
      </c>
      <c r="AG100" s="61">
        <v>4.0408261849727651</v>
      </c>
      <c r="AH100" s="73">
        <v>16.089971541739875</v>
      </c>
    </row>
    <row r="101" spans="3:35" x14ac:dyDescent="0.25">
      <c r="C101" s="81"/>
      <c r="D101" s="81"/>
      <c r="E101" s="102"/>
      <c r="F101" s="81"/>
      <c r="L101" s="70">
        <v>100</v>
      </c>
      <c r="M101" s="61"/>
      <c r="N101" s="61"/>
      <c r="O101" s="68">
        <v>10.546053908451237</v>
      </c>
      <c r="P101" s="61">
        <v>20.399999999999999</v>
      </c>
      <c r="Q101" s="68">
        <v>10.901572990304043</v>
      </c>
      <c r="R101" s="61"/>
      <c r="S101" s="62">
        <v>0</v>
      </c>
      <c r="T101" s="82">
        <v>12.430917697577319</v>
      </c>
      <c r="U101" s="82">
        <v>12.778511400361582</v>
      </c>
      <c r="V101" s="68">
        <v>11.98943072602515</v>
      </c>
      <c r="W101" s="61">
        <v>4.330827361370674</v>
      </c>
      <c r="X101" s="61">
        <v>3.6990030467354167</v>
      </c>
      <c r="Y101" s="63">
        <v>10.7</v>
      </c>
      <c r="Z101" s="79">
        <v>3.7447579848873462</v>
      </c>
      <c r="AA101" s="67">
        <v>7.9699999996983424</v>
      </c>
      <c r="AB101" s="67">
        <v>36.140986263961324</v>
      </c>
      <c r="AC101" s="67">
        <v>51.031990634448803</v>
      </c>
      <c r="AD101" s="61">
        <v>18.600000000000001</v>
      </c>
      <c r="AE101" s="61"/>
      <c r="AF101" s="61">
        <v>8.9</v>
      </c>
      <c r="AG101" s="61">
        <v>4.1840468038054137</v>
      </c>
      <c r="AH101" s="73">
        <v>16.595852180154335</v>
      </c>
    </row>
    <row r="102" spans="3:35" x14ac:dyDescent="0.25">
      <c r="C102" s="81"/>
      <c r="D102" s="81"/>
      <c r="E102" s="102"/>
      <c r="F102" s="81"/>
      <c r="L102" s="70">
        <v>101</v>
      </c>
      <c r="M102" s="61"/>
      <c r="N102" s="61"/>
      <c r="O102" s="68">
        <v>10.86993540521294</v>
      </c>
      <c r="P102" s="61">
        <v>21</v>
      </c>
      <c r="Q102" s="68">
        <v>11.201209252378813</v>
      </c>
      <c r="R102" s="61"/>
      <c r="S102" s="62">
        <v>0</v>
      </c>
      <c r="T102" s="63">
        <v>12.821599339096661</v>
      </c>
      <c r="U102" s="63">
        <v>13.184195929716466</v>
      </c>
      <c r="V102" s="68">
        <v>12.387186282987983</v>
      </c>
      <c r="W102" s="61">
        <v>4.481219415496029</v>
      </c>
      <c r="X102" s="61">
        <v>3.8300183482197379</v>
      </c>
      <c r="Y102" s="63">
        <v>11</v>
      </c>
      <c r="Z102" s="79">
        <v>3.8651444046113865</v>
      </c>
      <c r="AA102" s="67">
        <v>8.2114989696892042</v>
      </c>
      <c r="AB102" s="67">
        <v>37.305073232004247</v>
      </c>
      <c r="AC102" s="67">
        <v>52.709896067538281</v>
      </c>
      <c r="AD102" s="61">
        <v>19.2</v>
      </c>
      <c r="AE102" s="61"/>
      <c r="AF102" s="61">
        <v>9.1</v>
      </c>
      <c r="AG102" s="61">
        <v>4.330827361370674</v>
      </c>
      <c r="AH102" s="73">
        <v>17.112366129674218</v>
      </c>
    </row>
    <row r="103" spans="3:35" x14ac:dyDescent="0.25">
      <c r="C103" s="81"/>
      <c r="D103" s="81"/>
      <c r="E103" s="102"/>
      <c r="F103" s="81"/>
      <c r="L103" s="70">
        <v>102</v>
      </c>
      <c r="M103" s="61"/>
      <c r="N103" s="61"/>
      <c r="O103" s="68">
        <v>11.200425177076848</v>
      </c>
      <c r="P103" s="61">
        <v>21.7</v>
      </c>
      <c r="Q103" s="68">
        <v>11.506007027882097</v>
      </c>
      <c r="R103" s="61"/>
      <c r="S103" s="62">
        <v>0</v>
      </c>
      <c r="T103" s="63">
        <v>13.220528166699861</v>
      </c>
      <c r="U103" s="63">
        <v>13.598571904741945</v>
      </c>
      <c r="V103" s="68">
        <v>12.794022969753946</v>
      </c>
      <c r="W103" s="61">
        <v>4.6352747465524526</v>
      </c>
      <c r="X103" s="61">
        <v>3.9643143986110823</v>
      </c>
      <c r="Y103" s="63">
        <v>11.2</v>
      </c>
      <c r="Z103" s="79">
        <v>3.9881575054022718</v>
      </c>
      <c r="AA103" s="67">
        <v>8.4578277596798657</v>
      </c>
      <c r="AB103" s="67">
        <v>38.494629784599624</v>
      </c>
      <c r="AC103" s="67">
        <v>54.425620348461948</v>
      </c>
      <c r="AD103" s="61">
        <v>19.7</v>
      </c>
      <c r="AE103" s="61"/>
      <c r="AF103" s="61">
        <v>9.4</v>
      </c>
      <c r="AG103" s="61">
        <v>4.481219415496029</v>
      </c>
      <c r="AH103" s="73">
        <v>17.639628292395649</v>
      </c>
      <c r="AI103" s="53">
        <f>ROUND(AF103,1)</f>
        <v>9.4</v>
      </c>
    </row>
    <row r="104" spans="3:35" x14ac:dyDescent="0.25">
      <c r="C104" s="81"/>
      <c r="D104" s="81"/>
      <c r="E104" s="102"/>
      <c r="F104" s="81"/>
      <c r="L104" s="70">
        <v>103</v>
      </c>
      <c r="M104" s="61"/>
      <c r="N104" s="61"/>
      <c r="O104" s="68">
        <v>11.537591283035665</v>
      </c>
      <c r="P104" s="61">
        <v>22.3</v>
      </c>
      <c r="Q104" s="68">
        <v>11.816003317217923</v>
      </c>
      <c r="R104" s="61"/>
      <c r="S104" s="62">
        <v>0</v>
      </c>
      <c r="T104" s="63">
        <v>13.627794858046327</v>
      </c>
      <c r="U104" s="63">
        <v>14.021737580046523</v>
      </c>
      <c r="V104" s="68">
        <v>13.210056032533304</v>
      </c>
      <c r="W104" s="61">
        <v>4.7930453561972355</v>
      </c>
      <c r="X104" s="61">
        <v>4.1019399763052231</v>
      </c>
      <c r="Y104" s="63">
        <v>11.5</v>
      </c>
      <c r="Z104" s="79">
        <v>4.1138280023990994</v>
      </c>
      <c r="AA104" s="67">
        <v>8.709034189670362</v>
      </c>
      <c r="AB104" s="67">
        <v>39.709955273982004</v>
      </c>
      <c r="AC104" s="67">
        <v>56.179632560863574</v>
      </c>
      <c r="AD104" s="61">
        <v>20.3</v>
      </c>
      <c r="AE104" s="61"/>
      <c r="AF104" s="61">
        <v>9.6999999999999993</v>
      </c>
      <c r="AG104" s="61">
        <v>4.6352747465524526</v>
      </c>
      <c r="AH104" s="73">
        <v>18.177753661643013</v>
      </c>
      <c r="AI104" s="53">
        <f t="shared" ref="AI104:AI157" si="0">ROUND(AF104,1)</f>
        <v>9.6999999999999993</v>
      </c>
    </row>
    <row r="105" spans="3:35" x14ac:dyDescent="0.25">
      <c r="C105" s="81"/>
      <c r="D105" s="81"/>
      <c r="E105" s="102"/>
      <c r="F105" s="81"/>
      <c r="L105" s="70">
        <v>104</v>
      </c>
      <c r="M105" s="61"/>
      <c r="N105" s="61"/>
      <c r="O105" s="68">
        <v>11.881501808777795</v>
      </c>
      <c r="P105" s="61">
        <v>22.9</v>
      </c>
      <c r="Q105" s="68">
        <v>12.131235021164716</v>
      </c>
      <c r="R105" s="61"/>
      <c r="S105" s="62">
        <v>0</v>
      </c>
      <c r="T105" s="63">
        <v>14.043490188545443</v>
      </c>
      <c r="U105" s="63">
        <v>14.453791346147312</v>
      </c>
      <c r="V105" s="68">
        <v>13.635401034340793</v>
      </c>
      <c r="W105" s="61">
        <v>4.9545834661362358</v>
      </c>
      <c r="X105" s="61">
        <v>4.2429440984384028</v>
      </c>
      <c r="Y105" s="63">
        <v>11.7</v>
      </c>
      <c r="Z105" s="79">
        <v>4.2421866649934827</v>
      </c>
      <c r="AA105" s="67">
        <v>8.9651660796606603</v>
      </c>
      <c r="AB105" s="67">
        <v>40.951349598776375</v>
      </c>
      <c r="AC105" s="61"/>
      <c r="AD105" s="61">
        <v>21</v>
      </c>
      <c r="AE105" s="61"/>
      <c r="AF105" s="61">
        <v>10</v>
      </c>
      <c r="AG105" s="61">
        <v>4.7930453561972355</v>
      </c>
      <c r="AH105" s="73">
        <v>18.726857321145541</v>
      </c>
      <c r="AI105" s="53">
        <f t="shared" si="0"/>
        <v>10</v>
      </c>
    </row>
    <row r="106" spans="3:35" x14ac:dyDescent="0.25">
      <c r="C106" s="81"/>
      <c r="D106" s="81"/>
      <c r="E106" s="102"/>
      <c r="F106" s="81"/>
      <c r="L106" s="70">
        <v>105</v>
      </c>
      <c r="M106" s="61"/>
      <c r="N106" s="61"/>
      <c r="O106" s="68">
        <v>12.232224866438756</v>
      </c>
      <c r="P106" s="61">
        <v>23.6</v>
      </c>
      <c r="Q106" s="68">
        <v>12.451738942107113</v>
      </c>
      <c r="R106" s="61"/>
      <c r="S106" s="62">
        <v>0</v>
      </c>
      <c r="T106" s="63">
        <v>14.467705030511587</v>
      </c>
      <c r="U106" s="63">
        <v>14.894831728336252</v>
      </c>
      <c r="V106" s="68">
        <v>14.070173852778607</v>
      </c>
      <c r="W106" s="61">
        <v>5.1199415169050706</v>
      </c>
      <c r="X106" s="61">
        <v>4.3873760197209277</v>
      </c>
      <c r="Y106" s="63">
        <v>12</v>
      </c>
      <c r="Z106" s="79">
        <v>4.3732643163972753</v>
      </c>
      <c r="AA106" s="67">
        <v>9.2262712496507824</v>
      </c>
      <c r="AB106" s="67">
        <v>42.219113199676386</v>
      </c>
      <c r="AC106" s="61"/>
      <c r="AD106" s="61">
        <v>21.6</v>
      </c>
      <c r="AE106" s="61"/>
      <c r="AF106" s="61">
        <v>10.3</v>
      </c>
      <c r="AG106" s="61">
        <v>4.9545834661362358</v>
      </c>
      <c r="AH106" s="73">
        <v>19.287054444229973</v>
      </c>
      <c r="AI106" s="53">
        <f t="shared" si="0"/>
        <v>10.3</v>
      </c>
    </row>
    <row r="107" spans="3:35" x14ac:dyDescent="0.25">
      <c r="C107" s="81"/>
      <c r="D107" s="81"/>
      <c r="E107" s="102"/>
      <c r="F107" s="81"/>
      <c r="L107" s="70">
        <v>106</v>
      </c>
      <c r="M107" s="61"/>
      <c r="N107" s="61"/>
      <c r="O107" s="68">
        <v>12.589828594356888</v>
      </c>
      <c r="P107" s="61">
        <v>24.3</v>
      </c>
      <c r="Q107" s="68">
        <v>12.777551785240794</v>
      </c>
      <c r="R107" s="61"/>
      <c r="S107" s="62">
        <v>0</v>
      </c>
      <c r="T107" s="63">
        <v>14.900530352334128</v>
      </c>
      <c r="U107" s="63">
        <v>15.344957385565742</v>
      </c>
      <c r="V107" s="68">
        <v>14.514490677854837</v>
      </c>
      <c r="W107" s="61">
        <v>5.2891721666685916</v>
      </c>
      <c r="X107" s="61">
        <v>4.535285231287526</v>
      </c>
      <c r="Y107" s="63">
        <v>12.3</v>
      </c>
      <c r="Z107" s="79">
        <v>4.5070918332178342</v>
      </c>
      <c r="AA107" s="67">
        <v>9.4923975196406936</v>
      </c>
      <c r="AB107" s="67">
        <v>43.513547055197044</v>
      </c>
      <c r="AC107" s="61"/>
      <c r="AD107" s="61">
        <v>22.2</v>
      </c>
      <c r="AE107" s="61"/>
      <c r="AF107" s="61">
        <v>10.7</v>
      </c>
      <c r="AG107" s="61">
        <v>5.1199415169050706</v>
      </c>
      <c r="AH107" s="73">
        <v>19.858460293027512</v>
      </c>
      <c r="AI107" s="53">
        <f t="shared" si="0"/>
        <v>10.7</v>
      </c>
    </row>
    <row r="108" spans="3:35" x14ac:dyDescent="0.25">
      <c r="C108" s="81"/>
      <c r="D108" s="81"/>
      <c r="E108" s="102"/>
      <c r="F108" s="81"/>
      <c r="L108" s="70">
        <v>107</v>
      </c>
      <c r="M108" s="61"/>
      <c r="N108" s="61"/>
      <c r="O108" s="68">
        <v>12.954381156833588</v>
      </c>
      <c r="P108" s="61">
        <v>24.9</v>
      </c>
      <c r="Q108" s="68">
        <v>13.108710159750879</v>
      </c>
      <c r="R108" s="61"/>
      <c r="S108" s="62">
        <v>0</v>
      </c>
      <c r="T108" s="63">
        <v>15.342057217662386</v>
      </c>
      <c r="U108" s="63">
        <v>15.7950830427952</v>
      </c>
      <c r="V108" s="68">
        <v>14.968468009838542</v>
      </c>
      <c r="W108" s="61">
        <v>5.4623282900385002</v>
      </c>
      <c r="X108" s="61">
        <v>4.6867214595642723</v>
      </c>
      <c r="Y108" s="63">
        <v>12.5</v>
      </c>
      <c r="Z108" s="79">
        <v>4.6437001450405901</v>
      </c>
      <c r="AA108" s="67">
        <v>9.7635927096304247</v>
      </c>
      <c r="AB108" s="61"/>
      <c r="AC108" s="61"/>
      <c r="AD108" s="61">
        <v>22.9</v>
      </c>
      <c r="AE108" s="61"/>
      <c r="AF108" s="61">
        <v>11</v>
      </c>
      <c r="AG108" s="61">
        <v>5.2891721666685916</v>
      </c>
      <c r="AH108" s="73">
        <v>20.441190217695478</v>
      </c>
      <c r="AI108" s="53">
        <f t="shared" si="0"/>
        <v>11</v>
      </c>
    </row>
    <row r="109" spans="3:35" x14ac:dyDescent="0.25">
      <c r="C109" s="81"/>
      <c r="D109" s="81"/>
      <c r="E109" s="102"/>
      <c r="F109" s="81"/>
      <c r="L109" s="70">
        <v>108</v>
      </c>
      <c r="M109" s="61"/>
      <c r="N109" s="61"/>
      <c r="O109" s="68">
        <v>13.325950743898263</v>
      </c>
      <c r="P109" s="61">
        <v>25.6</v>
      </c>
      <c r="Q109" s="68">
        <v>13.445250579965736</v>
      </c>
      <c r="R109" s="61"/>
      <c r="S109" s="62">
        <v>0</v>
      </c>
      <c r="T109" s="63">
        <v>15.792376784605544</v>
      </c>
      <c r="U109" s="63">
        <v>16.272859822712288</v>
      </c>
      <c r="V109" s="68">
        <v>15.432222657149493</v>
      </c>
      <c r="W109" s="61">
        <v>5.639462976908427</v>
      </c>
      <c r="X109" s="61">
        <v>4.8417346651517059</v>
      </c>
      <c r="Y109" s="63">
        <v>12.8</v>
      </c>
      <c r="Z109" s="79">
        <v>4.7831202340189307</v>
      </c>
      <c r="AA109" s="67">
        <v>10.039904639619992</v>
      </c>
      <c r="AB109" s="61"/>
      <c r="AC109" s="61"/>
      <c r="AD109" s="61">
        <v>23.5</v>
      </c>
      <c r="AE109" s="61"/>
      <c r="AF109" s="61">
        <v>11.3</v>
      </c>
      <c r="AG109" s="61">
        <v>5.4623282900385002</v>
      </c>
      <c r="AH109" s="73">
        <v>21.035359655653306</v>
      </c>
      <c r="AI109" s="53">
        <f t="shared" si="0"/>
        <v>11.3</v>
      </c>
    </row>
    <row r="110" spans="3:35" x14ac:dyDescent="0.25">
      <c r="C110" s="81"/>
      <c r="D110" s="81"/>
      <c r="E110" s="102"/>
      <c r="F110" s="81"/>
      <c r="L110" s="70">
        <v>109</v>
      </c>
      <c r="M110" s="61"/>
      <c r="N110" s="61"/>
      <c r="O110" s="68">
        <v>13.704605571077449</v>
      </c>
      <c r="P110" s="61"/>
      <c r="Q110" s="68">
        <v>13.787209466485489</v>
      </c>
      <c r="R110" s="61"/>
      <c r="S110" s="62">
        <v>0</v>
      </c>
      <c r="T110" s="63">
        <v>16.251580304946057</v>
      </c>
      <c r="U110" s="63">
        <v>16.750834579083865</v>
      </c>
      <c r="V110" s="68">
        <v>15.905871734281471</v>
      </c>
      <c r="W110" s="61">
        <v>5.8206295313060741</v>
      </c>
      <c r="X110" s="61">
        <v>5.0003750417234052</v>
      </c>
      <c r="Y110" s="63">
        <v>13.1</v>
      </c>
      <c r="Z110" s="79">
        <v>4.925383134470863</v>
      </c>
      <c r="AA110" s="67">
        <v>10.321381129609325</v>
      </c>
      <c r="AB110" s="61"/>
      <c r="AC110" s="61"/>
      <c r="AD110" s="61">
        <v>24.2</v>
      </c>
      <c r="AE110" s="61"/>
      <c r="AF110" s="61">
        <v>11.7</v>
      </c>
      <c r="AG110" s="61">
        <v>5.639462976908427</v>
      </c>
      <c r="AH110" s="73">
        <v>21.641084130831846</v>
      </c>
      <c r="AI110" s="53">
        <f t="shared" si="0"/>
        <v>11.7</v>
      </c>
    </row>
    <row r="111" spans="3:35" x14ac:dyDescent="0.25">
      <c r="C111" s="81"/>
      <c r="D111" s="81"/>
      <c r="E111" s="102"/>
      <c r="F111" s="81"/>
      <c r="L111" s="70">
        <v>110</v>
      </c>
      <c r="M111" s="61"/>
      <c r="N111" s="61"/>
      <c r="O111" s="68">
        <v>14.090413879168056</v>
      </c>
      <c r="P111" s="61"/>
      <c r="Q111" s="68">
        <v>14.134623147287598</v>
      </c>
      <c r="R111" s="61"/>
      <c r="S111" s="62">
        <v>0</v>
      </c>
      <c r="T111" s="68">
        <v>16.719106666285612</v>
      </c>
      <c r="U111" s="61">
        <v>17.238290561310571</v>
      </c>
      <c r="V111" s="68">
        <v>16.389532659759379</v>
      </c>
      <c r="W111" s="61">
        <v>6.0058814702622563</v>
      </c>
      <c r="X111" s="61">
        <v>5.1626930149402055</v>
      </c>
      <c r="Y111" s="63">
        <v>13.4</v>
      </c>
      <c r="Z111" s="79">
        <v>5.070519932482723</v>
      </c>
      <c r="AA111" s="67">
        <v>10.6080699995985</v>
      </c>
      <c r="AB111" s="61"/>
      <c r="AC111" s="61"/>
      <c r="AD111" s="61">
        <v>24.9</v>
      </c>
      <c r="AE111" s="61">
        <v>12.048640121098909</v>
      </c>
      <c r="AF111" s="61">
        <v>12</v>
      </c>
      <c r="AG111" s="61">
        <v>5.8206295313060741</v>
      </c>
      <c r="AH111" s="73">
        <v>22.258479252936461</v>
      </c>
      <c r="AI111" s="53">
        <f t="shared" si="0"/>
        <v>12</v>
      </c>
    </row>
    <row r="112" spans="3:35" x14ac:dyDescent="0.25">
      <c r="C112" s="81"/>
      <c r="D112" s="81"/>
      <c r="E112" s="102"/>
      <c r="F112" s="81"/>
      <c r="L112" s="70">
        <v>111</v>
      </c>
      <c r="M112" s="61"/>
      <c r="N112" s="61"/>
      <c r="O112" s="68">
        <v>14.483443934014762</v>
      </c>
      <c r="P112" s="61"/>
      <c r="Q112" s="68">
        <v>14.487527858808678</v>
      </c>
      <c r="R112" s="61"/>
      <c r="S112" s="62">
        <v>0</v>
      </c>
      <c r="T112" s="68">
        <v>17.196350234708007</v>
      </c>
      <c r="U112" s="61">
        <v>17.735327080609782</v>
      </c>
      <c r="V112" s="68">
        <v>16.883323154128227</v>
      </c>
      <c r="W112" s="61">
        <v>6.1952725226960572</v>
      </c>
      <c r="X112" s="61">
        <v>5.3287392413792372</v>
      </c>
      <c r="Y112" s="63">
        <v>13.7</v>
      </c>
      <c r="Z112" s="79">
        <v>5.2185617655193166</v>
      </c>
      <c r="AA112" s="67">
        <v>10.900019069587433</v>
      </c>
      <c r="AB112" s="61"/>
      <c r="AC112" s="61"/>
      <c r="AD112" s="61">
        <v>25.6</v>
      </c>
      <c r="AE112" s="61">
        <v>12.384700717263227</v>
      </c>
      <c r="AF112" s="61">
        <v>12.4</v>
      </c>
      <c r="AG112" s="61">
        <v>6.0058814702622563</v>
      </c>
      <c r="AH112" s="73">
        <v>22.887660716722554</v>
      </c>
      <c r="AI112" s="53">
        <f t="shared" si="0"/>
        <v>12.4</v>
      </c>
    </row>
    <row r="113" spans="3:35" x14ac:dyDescent="0.25">
      <c r="C113" s="81"/>
      <c r="D113" s="81"/>
      <c r="E113" s="102"/>
      <c r="F113" s="81"/>
      <c r="L113" s="70">
        <v>112</v>
      </c>
      <c r="M113" s="61"/>
      <c r="N113" s="61"/>
      <c r="O113" s="68">
        <v>14.883764026291317</v>
      </c>
      <c r="P113" s="61"/>
      <c r="Q113" s="68">
        <v>14.845959747004487</v>
      </c>
      <c r="R113" s="61"/>
      <c r="S113" s="62">
        <v>0</v>
      </c>
      <c r="T113" s="68">
        <v>17.682752496667085</v>
      </c>
      <c r="U113" s="61">
        <v>18.045711328942701</v>
      </c>
      <c r="V113" s="68">
        <v>17.387361237973312</v>
      </c>
      <c r="W113" s="61">
        <v>6.3888566283160166</v>
      </c>
      <c r="X113" s="61">
        <v>5.4985646074776566</v>
      </c>
      <c r="Y113" s="63">
        <v>13.9</v>
      </c>
      <c r="Z113" s="79">
        <v>5.3695398220405934</v>
      </c>
      <c r="AA113" s="67">
        <v>11.197276159576175</v>
      </c>
      <c r="AB113" s="61"/>
      <c r="AC113" s="61"/>
      <c r="AD113" s="61">
        <v>26.3</v>
      </c>
      <c r="AE113" s="61">
        <v>12.726994186525838</v>
      </c>
      <c r="AF113" s="61">
        <v>12.7</v>
      </c>
      <c r="AG113" s="61">
        <v>6.1952725226960572</v>
      </c>
      <c r="AH113" s="73">
        <v>23.528744301284391</v>
      </c>
      <c r="AI113" s="53">
        <f t="shared" si="0"/>
        <v>12.7</v>
      </c>
    </row>
    <row r="114" spans="3:35" x14ac:dyDescent="0.25">
      <c r="C114" s="81"/>
      <c r="D114" s="81"/>
      <c r="E114" s="102"/>
      <c r="F114" s="81"/>
      <c r="L114" s="70">
        <v>113</v>
      </c>
      <c r="M114" s="61"/>
      <c r="N114" s="61"/>
      <c r="O114" s="68">
        <v>15.291442471285832</v>
      </c>
      <c r="P114" s="61"/>
      <c r="Q114" s="68">
        <v>15.209954868387742</v>
      </c>
      <c r="R114" s="61"/>
      <c r="S114" s="62">
        <v>0</v>
      </c>
      <c r="T114" s="68">
        <v>18.178405084222572</v>
      </c>
      <c r="U114" s="61">
        <v>18.495836986172201</v>
      </c>
      <c r="V114" s="68">
        <v>17.901765229971925</v>
      </c>
      <c r="W114" s="61">
        <v>6.5866879365369178</v>
      </c>
      <c r="X114" s="61">
        <v>5.6722202284906835</v>
      </c>
      <c r="Y114" s="63">
        <v>14.2</v>
      </c>
      <c r="Z114" s="79">
        <v>5.5234853411245401</v>
      </c>
      <c r="AA114" s="67">
        <v>11.499889089564734</v>
      </c>
      <c r="AB114" s="61"/>
      <c r="AC114" s="61"/>
      <c r="AD114" s="61">
        <v>27</v>
      </c>
      <c r="AE114" s="61">
        <v>13.075578928691328</v>
      </c>
      <c r="AF114" s="61">
        <v>13</v>
      </c>
      <c r="AG114" s="61">
        <v>6.3888566283160166</v>
      </c>
      <c r="AH114" s="73">
        <v>24.181845869355765</v>
      </c>
      <c r="AI114" s="53">
        <f t="shared" si="0"/>
        <v>13</v>
      </c>
    </row>
    <row r="115" spans="3:35" x14ac:dyDescent="0.25">
      <c r="C115" s="81"/>
      <c r="D115" s="81"/>
      <c r="E115" s="102"/>
      <c r="F115" s="81"/>
      <c r="L115" s="70">
        <v>114</v>
      </c>
      <c r="M115" s="61"/>
      <c r="N115" s="61"/>
      <c r="O115" s="68">
        <v>15.706547608689867</v>
      </c>
      <c r="P115" s="61"/>
      <c r="Q115" s="68">
        <v>15.579549191045526</v>
      </c>
      <c r="R115" s="61"/>
      <c r="S115" s="62">
        <v>0</v>
      </c>
      <c r="T115" s="68">
        <v>18.683399719476252</v>
      </c>
      <c r="U115" s="61">
        <v>18.9459626434017</v>
      </c>
      <c r="V115" s="68">
        <v>18.426653744974303</v>
      </c>
      <c r="W115" s="61">
        <v>6.7888208054117003</v>
      </c>
      <c r="X115" s="61">
        <v>5.8497574474638219</v>
      </c>
      <c r="Y115" s="63">
        <v>14.5</v>
      </c>
      <c r="Z115" s="79">
        <v>5.6804296120964537</v>
      </c>
      <c r="AA115" s="67">
        <v>11.807905679553063</v>
      </c>
      <c r="AB115" s="61"/>
      <c r="AC115" s="61"/>
      <c r="AD115" s="61">
        <v>27.8</v>
      </c>
      <c r="AE115" s="61">
        <v>13.430513364344685</v>
      </c>
      <c r="AF115" s="61">
        <v>13.4</v>
      </c>
      <c r="AG115" s="61">
        <v>6.5866879365369178</v>
      </c>
      <c r="AH115" s="73">
        <v>24.847081366622664</v>
      </c>
      <c r="AI115" s="53">
        <f t="shared" si="0"/>
        <v>13.4</v>
      </c>
    </row>
    <row r="116" spans="3:35" x14ac:dyDescent="0.25">
      <c r="C116" s="81"/>
      <c r="D116" s="81"/>
      <c r="E116" s="102"/>
      <c r="F116" s="81"/>
      <c r="L116" s="70">
        <v>115</v>
      </c>
      <c r="M116" s="61"/>
      <c r="N116" s="61"/>
      <c r="O116" s="68">
        <v>16.129147802390644</v>
      </c>
      <c r="P116" s="61"/>
      <c r="Q116" s="68">
        <v>15.954778595635519</v>
      </c>
      <c r="R116" s="61"/>
      <c r="S116" s="62">
        <v>0</v>
      </c>
      <c r="T116" s="68">
        <v>19.197828213862682</v>
      </c>
      <c r="U116" s="61">
        <v>19.396088300631199</v>
      </c>
      <c r="V116" s="68">
        <v>18.962145692113815</v>
      </c>
      <c r="W116" s="61">
        <v>6.9953098005782595</v>
      </c>
      <c r="X116" s="61">
        <v>6.0312278342183481</v>
      </c>
      <c r="Y116" s="63">
        <v>14.8</v>
      </c>
      <c r="Z116" s="79">
        <v>5.8404039741637233</v>
      </c>
      <c r="AA116" s="67">
        <v>12.121373749541217</v>
      </c>
      <c r="AB116" s="61"/>
      <c r="AC116" s="61"/>
      <c r="AD116" s="61">
        <v>28.5</v>
      </c>
      <c r="AE116" s="61">
        <v>13.791855934674858</v>
      </c>
      <c r="AF116" s="61">
        <v>13.8</v>
      </c>
      <c r="AG116" s="61">
        <v>6.7888208054117003</v>
      </c>
      <c r="AH116" s="73">
        <v>25.524566821047955</v>
      </c>
      <c r="AI116" s="53">
        <f t="shared" si="0"/>
        <v>13.8</v>
      </c>
    </row>
    <row r="117" spans="3:35" x14ac:dyDescent="0.25">
      <c r="C117" s="81"/>
      <c r="D117" s="81"/>
      <c r="E117" s="102"/>
      <c r="F117" s="81"/>
      <c r="L117" s="70">
        <v>116</v>
      </c>
      <c r="M117" s="61"/>
      <c r="N117" s="61"/>
      <c r="O117" s="68">
        <v>16.559311440267642</v>
      </c>
      <c r="P117" s="61"/>
      <c r="Q117" s="68">
        <v>16.335678876362817</v>
      </c>
      <c r="R117" s="61"/>
      <c r="S117" s="62">
        <v>0</v>
      </c>
      <c r="T117" s="68">
        <v>19.721782467451138</v>
      </c>
      <c r="U117" s="68">
        <v>20.376078558110834</v>
      </c>
      <c r="V117" s="68">
        <v>19.508360272946682</v>
      </c>
      <c r="W117" s="61">
        <v>7.2062096942208456</v>
      </c>
      <c r="X117" s="61">
        <v>6.2166831843508081</v>
      </c>
      <c r="Y117" s="63">
        <v>15.1</v>
      </c>
      <c r="Z117" s="79">
        <v>6.0034398160569795</v>
      </c>
      <c r="AA117" s="67">
        <v>12.440341119529112</v>
      </c>
      <c r="AB117" s="61"/>
      <c r="AC117" s="61"/>
      <c r="AD117" s="61">
        <v>29.3</v>
      </c>
      <c r="AE117" s="61">
        <v>14.159665101301098</v>
      </c>
      <c r="AF117" s="61">
        <v>14.2</v>
      </c>
      <c r="AG117" s="61">
        <v>6.9953098005782595</v>
      </c>
      <c r="AH117" s="73">
        <v>26.214418342207104</v>
      </c>
      <c r="AI117" s="53">
        <f t="shared" si="0"/>
        <v>14.2</v>
      </c>
    </row>
    <row r="118" spans="3:35" x14ac:dyDescent="0.25">
      <c r="C118" s="81"/>
      <c r="D118" s="81"/>
      <c r="E118" s="102"/>
      <c r="F118" s="81"/>
      <c r="L118" s="70">
        <v>117</v>
      </c>
      <c r="M118" s="61"/>
      <c r="N118" s="61"/>
      <c r="O118" s="68">
        <v>16.997106933992345</v>
      </c>
      <c r="P118" s="61"/>
      <c r="Q118" s="68">
        <v>16.72228574193737</v>
      </c>
      <c r="R118" s="61"/>
      <c r="S118" s="62">
        <v>0</v>
      </c>
      <c r="T118" s="68">
        <v>20.255354468259512</v>
      </c>
      <c r="U118" s="68">
        <v>20.932742257155923</v>
      </c>
      <c r="V118" s="68">
        <v>20.065416979618071</v>
      </c>
      <c r="W118" s="61">
        <v>7.4215754640455929</v>
      </c>
      <c r="X118" s="61">
        <v>6.4061755182450035</v>
      </c>
      <c r="Y118" s="63">
        <v>15.4</v>
      </c>
      <c r="Z118" s="79">
        <v>6.1695685756766006</v>
      </c>
      <c r="AA118" s="67">
        <v>12.764855609516852</v>
      </c>
      <c r="AB118" s="61"/>
      <c r="AC118" s="61"/>
      <c r="AD118" s="61">
        <v>30.1</v>
      </c>
      <c r="AE118" s="61">
        <v>14.533999346102313</v>
      </c>
      <c r="AF118" s="61">
        <v>14.6</v>
      </c>
      <c r="AG118" s="61">
        <v>7.2062096942208456</v>
      </c>
      <c r="AH118" s="73">
        <v>26.916752120635362</v>
      </c>
      <c r="AI118" s="53">
        <f t="shared" si="0"/>
        <v>14.6</v>
      </c>
    </row>
    <row r="119" spans="3:35" x14ac:dyDescent="0.25">
      <c r="C119" s="81"/>
      <c r="D119" s="81"/>
      <c r="E119" s="102"/>
      <c r="F119" s="81"/>
      <c r="L119" s="70">
        <v>118</v>
      </c>
      <c r="M119" s="61"/>
      <c r="N119" s="61"/>
      <c r="O119" s="68">
        <v>17.44260271883067</v>
      </c>
      <c r="P119" s="61"/>
      <c r="Q119" s="68">
        <v>17.114634816512599</v>
      </c>
      <c r="R119" s="61"/>
      <c r="S119" s="62">
        <v>0</v>
      </c>
      <c r="T119" s="68">
        <v>20.798636291578934</v>
      </c>
      <c r="U119" s="68">
        <v>21.499681344581045</v>
      </c>
      <c r="V119" s="68">
        <v>20.633435593056575</v>
      </c>
      <c r="W119" s="61">
        <v>7.6414622922698321</v>
      </c>
      <c r="X119" s="61">
        <v>6.5997570800972172</v>
      </c>
      <c r="Y119" s="63">
        <v>15.7</v>
      </c>
      <c r="Z119" s="79">
        <v>6.3388217397447404</v>
      </c>
      <c r="AA119" s="67">
        <v>13.094965039504352</v>
      </c>
      <c r="AB119" s="61"/>
      <c r="AC119" s="61"/>
      <c r="AD119" s="61">
        <v>30.8</v>
      </c>
      <c r="AE119" s="61">
        <v>14.914917171049346</v>
      </c>
      <c r="AF119" s="61">
        <v>15</v>
      </c>
      <c r="AG119" s="61">
        <v>7.4215754640455929</v>
      </c>
      <c r="AH119" s="73">
        <v>27.631684427185085</v>
      </c>
      <c r="AI119" s="53">
        <f t="shared" si="0"/>
        <v>15</v>
      </c>
    </row>
    <row r="120" spans="3:35" x14ac:dyDescent="0.25">
      <c r="C120" s="81"/>
      <c r="D120" s="81"/>
      <c r="E120" s="102"/>
      <c r="F120" s="81"/>
      <c r="L120" s="70">
        <v>119</v>
      </c>
      <c r="M120" s="61"/>
      <c r="N120" s="61"/>
      <c r="O120" s="68">
        <v>17.895867253450263</v>
      </c>
      <c r="P120" s="61"/>
      <c r="Q120" s="68">
        <v>17.512761640605838</v>
      </c>
      <c r="R120" s="61"/>
      <c r="S120" s="62">
        <v>0</v>
      </c>
      <c r="T120" s="68">
        <v>21.351720099309752</v>
      </c>
      <c r="U120" s="68">
        <v>22.076995999139065</v>
      </c>
      <c r="V120" s="68">
        <v>21.212536181195063</v>
      </c>
      <c r="W120" s="61">
        <v>7.8659255646253703</v>
      </c>
      <c r="X120" s="61">
        <v>6.7974803369538117</v>
      </c>
      <c r="Y120" s="63">
        <v>16</v>
      </c>
      <c r="Z120" s="79">
        <v>6.5112308434630615</v>
      </c>
      <c r="AA120" s="67">
        <v>13.430717229491639</v>
      </c>
      <c r="AB120" s="61"/>
      <c r="AC120" s="61"/>
      <c r="AD120" s="61">
        <v>31.7</v>
      </c>
      <c r="AE120" s="61">
        <v>15.302477098040013</v>
      </c>
      <c r="AF120" s="61">
        <v>15.4</v>
      </c>
      <c r="AG120" s="61">
        <v>7.6414622922698321</v>
      </c>
      <c r="AH120" s="73">
        <v>28.359331612394406</v>
      </c>
      <c r="AI120" s="53">
        <f t="shared" si="0"/>
        <v>15.4</v>
      </c>
    </row>
    <row r="121" spans="3:35" x14ac:dyDescent="0.25">
      <c r="C121" s="81"/>
      <c r="D121" s="81"/>
      <c r="E121" s="102"/>
      <c r="F121" s="81"/>
      <c r="L121" s="70">
        <v>120</v>
      </c>
      <c r="M121" s="61"/>
      <c r="N121" s="61"/>
      <c r="O121" s="68">
        <v>18.35696901972921</v>
      </c>
      <c r="P121" s="61"/>
      <c r="Q121" s="68">
        <v>17.916701672001018</v>
      </c>
      <c r="R121" s="61"/>
      <c r="S121" s="62">
        <v>0</v>
      </c>
      <c r="T121" s="68">
        <v>21.914698139307891</v>
      </c>
      <c r="U121" s="68">
        <v>22.66478651851201</v>
      </c>
      <c r="V121" s="68">
        <v>21.802839097216737</v>
      </c>
      <c r="W121" s="61">
        <v>8.0950208693744337</v>
      </c>
      <c r="X121" s="61">
        <v>6.9993979777611282</v>
      </c>
      <c r="Y121" s="63">
        <v>16.399999999999999</v>
      </c>
      <c r="Z121" s="79">
        <v>6.6868274701754089</v>
      </c>
      <c r="AA121" s="67">
        <v>13.772159999478722</v>
      </c>
      <c r="AB121" s="61"/>
      <c r="AC121" s="61"/>
      <c r="AD121" s="61">
        <v>32.5</v>
      </c>
      <c r="AE121" s="61">
        <v>15.69673766873713</v>
      </c>
      <c r="AF121" s="61">
        <v>15.8</v>
      </c>
      <c r="AG121" s="61">
        <v>7.8659255646253703</v>
      </c>
      <c r="AH121" s="83"/>
      <c r="AI121" s="53">
        <f t="shared" si="0"/>
        <v>15.8</v>
      </c>
    </row>
    <row r="122" spans="3:35" x14ac:dyDescent="0.25">
      <c r="C122" s="81"/>
      <c r="D122" s="81"/>
      <c r="E122" s="102"/>
      <c r="F122" s="81"/>
      <c r="L122" s="70">
        <v>121</v>
      </c>
      <c r="M122" s="61"/>
      <c r="N122" s="61"/>
      <c r="O122" s="68">
        <v>18.825976522569167</v>
      </c>
      <c r="P122" s="61"/>
      <c r="Q122" s="68">
        <v>18.32649028663398</v>
      </c>
      <c r="R122" s="61"/>
      <c r="S122" s="62">
        <v>0</v>
      </c>
      <c r="T122" s="68">
        <v>22.487662744741758</v>
      </c>
      <c r="U122" s="68">
        <v>23.263153318451376</v>
      </c>
      <c r="V122" s="68">
        <v>22.404464977827498</v>
      </c>
      <c r="W122" s="61">
        <v>8.3288039963392393</v>
      </c>
      <c r="X122" s="61">
        <v>7.2055629124273217</v>
      </c>
      <c r="Y122" s="63"/>
      <c r="Z122" s="79">
        <v>6.8656432510358965</v>
      </c>
      <c r="AA122" s="67">
        <v>14.119341169465589</v>
      </c>
      <c r="AB122" s="61"/>
      <c r="AC122" s="61"/>
      <c r="AD122" s="61">
        <v>33.299999999999997</v>
      </c>
      <c r="AE122" s="61">
        <v>16.097757444408735</v>
      </c>
      <c r="AF122" s="61">
        <v>16.2</v>
      </c>
      <c r="AG122" s="61">
        <v>8.0950208693744337</v>
      </c>
      <c r="AH122" s="83"/>
      <c r="AI122" s="53">
        <f t="shared" si="0"/>
        <v>16.2</v>
      </c>
    </row>
    <row r="123" spans="3:35" ht="15" customHeight="1" x14ac:dyDescent="0.25">
      <c r="C123" s="81"/>
      <c r="D123" s="81"/>
      <c r="E123" s="102"/>
      <c r="F123" s="81"/>
      <c r="L123" s="70">
        <v>122</v>
      </c>
      <c r="M123" s="61"/>
      <c r="N123" s="61"/>
      <c r="O123" s="68">
        <v>19.302958289711228</v>
      </c>
      <c r="P123" s="61"/>
      <c r="Q123" s="68">
        <v>18.74216277946136</v>
      </c>
      <c r="R123" s="61"/>
      <c r="S123" s="62">
        <v>0</v>
      </c>
      <c r="T123" s="68">
        <v>23.070706333458897</v>
      </c>
      <c r="U123" s="68">
        <v>23.87219693193077</v>
      </c>
      <c r="V123" s="68">
        <v>23.017534741552996</v>
      </c>
      <c r="W123" s="61">
        <v>8.5673309359438825</v>
      </c>
      <c r="X123" s="61">
        <v>7.4160282708961942</v>
      </c>
      <c r="Y123" s="63"/>
      <c r="Z123" s="79">
        <v>7.047709864681968</v>
      </c>
      <c r="AA123" s="67">
        <v>14.472308559452213</v>
      </c>
      <c r="AB123" s="61"/>
      <c r="AC123" s="61"/>
      <c r="AD123" s="61">
        <v>34.200000000000003</v>
      </c>
      <c r="AE123" s="61">
        <v>16.505595005771347</v>
      </c>
      <c r="AF123" s="61">
        <v>16.600000000000001</v>
      </c>
      <c r="AG123" s="61">
        <v>8.3288039963392393</v>
      </c>
      <c r="AH123" s="83"/>
      <c r="AI123" s="53">
        <f t="shared" si="0"/>
        <v>16.600000000000001</v>
      </c>
    </row>
    <row r="124" spans="3:35" x14ac:dyDescent="0.25">
      <c r="C124" s="81"/>
      <c r="D124" s="81"/>
      <c r="E124" s="102"/>
      <c r="F124" s="81"/>
      <c r="L124" s="70">
        <v>123</v>
      </c>
      <c r="M124" s="61"/>
      <c r="N124" s="61"/>
      <c r="O124" s="68">
        <v>19.787982871554423</v>
      </c>
      <c r="P124" s="61"/>
      <c r="Q124" s="68">
        <v>19.163754365312869</v>
      </c>
      <c r="R124" s="61"/>
      <c r="S124" s="62">
        <v>0</v>
      </c>
      <c r="T124" s="68">
        <v>23.663921407363208</v>
      </c>
      <c r="U124" s="68">
        <v>24.492018008312876</v>
      </c>
      <c r="V124" s="68">
        <v>23.642169587058998</v>
      </c>
      <c r="W124" s="61">
        <v>8.8106578782687457</v>
      </c>
      <c r="X124" s="61">
        <v>7.6308474022322725</v>
      </c>
      <c r="Y124" s="63"/>
      <c r="Z124" s="79">
        <v>7.2330590369122296</v>
      </c>
      <c r="AA124" s="67">
        <v>14.83110998943863</v>
      </c>
      <c r="AB124" s="61"/>
      <c r="AC124" s="61"/>
      <c r="AD124" s="61">
        <v>35</v>
      </c>
      <c r="AE124" s="61">
        <v>16.920308952835551</v>
      </c>
      <c r="AF124" s="61">
        <v>17</v>
      </c>
      <c r="AG124" s="61">
        <v>8.5673309359438825</v>
      </c>
      <c r="AH124" s="83"/>
      <c r="AI124" s="53">
        <f t="shared" si="0"/>
        <v>17</v>
      </c>
    </row>
    <row r="125" spans="3:35" x14ac:dyDescent="0.25">
      <c r="C125" s="81"/>
      <c r="D125" s="81"/>
      <c r="E125" s="102"/>
      <c r="F125" s="81"/>
      <c r="L125" s="70">
        <v>124</v>
      </c>
      <c r="M125" s="61"/>
      <c r="N125" s="61"/>
      <c r="O125" s="68">
        <v>20.281118840977438</v>
      </c>
      <c r="P125" s="61"/>
      <c r="Q125" s="68">
        <v>19.591300179727838</v>
      </c>
      <c r="R125" s="61"/>
      <c r="S125" s="62">
        <v>0</v>
      </c>
      <c r="T125" s="68">
        <v>24.267400551801277</v>
      </c>
      <c r="U125" s="68">
        <v>25.122717312528376</v>
      </c>
      <c r="V125" s="68">
        <v>24.278490991496788</v>
      </c>
      <c r="W125" s="61">
        <v>9.0588412121173327</v>
      </c>
      <c r="X125" s="61">
        <v>7.8500738737173634</v>
      </c>
      <c r="Y125" s="63"/>
      <c r="Z125" s="79">
        <v>7.4217225403693856</v>
      </c>
      <c r="AA125" s="67"/>
      <c r="AB125" s="61"/>
      <c r="AC125" s="61"/>
      <c r="AD125" s="61">
        <v>35.9</v>
      </c>
      <c r="AE125" s="61">
        <v>17.341957904754199</v>
      </c>
      <c r="AF125" s="61">
        <v>17.5</v>
      </c>
      <c r="AG125" s="61">
        <v>8.8106578782687457</v>
      </c>
      <c r="AH125" s="83"/>
      <c r="AI125" s="53">
        <f t="shared" si="0"/>
        <v>17.5</v>
      </c>
    </row>
    <row r="126" spans="3:35" x14ac:dyDescent="0.25">
      <c r="C126" s="81"/>
      <c r="D126" s="81"/>
      <c r="E126" s="102"/>
      <c r="F126" s="81"/>
      <c r="L126" s="70">
        <v>125</v>
      </c>
      <c r="M126" s="61"/>
      <c r="N126" s="61"/>
      <c r="O126" s="68">
        <v>20.782434793163304</v>
      </c>
      <c r="P126" s="61"/>
      <c r="Q126" s="68">
        <v>20.024835279775964</v>
      </c>
      <c r="R126" s="61"/>
      <c r="S126" s="62">
        <v>0</v>
      </c>
      <c r="T126" s="68">
        <v>24.88123643495819</v>
      </c>
      <c r="U126" s="68">
        <v>25.764395724266929</v>
      </c>
      <c r="V126" s="68">
        <v>24.926620708870704</v>
      </c>
      <c r="W126" s="61">
        <v>9.3119375240945512</v>
      </c>
      <c r="X126" s="61">
        <v>8.0737614699581037</v>
      </c>
      <c r="Y126" s="63"/>
      <c r="Z126" s="79">
        <v>7.6137321942275076</v>
      </c>
      <c r="AA126" s="67"/>
      <c r="AB126" s="61"/>
      <c r="AC126" s="61"/>
      <c r="AD126" s="61">
        <v>36.799999999999997</v>
      </c>
      <c r="AE126" s="61">
        <v>17.770600499672799</v>
      </c>
      <c r="AF126" s="61">
        <v>17.899999999999999</v>
      </c>
      <c r="AG126" s="61">
        <v>9.0588412121173327</v>
      </c>
      <c r="AH126" s="83"/>
      <c r="AI126" s="53">
        <f t="shared" si="0"/>
        <v>17.899999999999999</v>
      </c>
    </row>
    <row r="127" spans="3:35" x14ac:dyDescent="0.25">
      <c r="C127" s="81"/>
      <c r="D127" s="81"/>
      <c r="E127" s="102"/>
      <c r="F127" s="81"/>
      <c r="L127" s="70">
        <v>126</v>
      </c>
      <c r="M127" s="61"/>
      <c r="N127" s="61"/>
      <c r="O127" s="68">
        <v>21.291999345426614</v>
      </c>
      <c r="P127" s="61"/>
      <c r="Q127" s="68">
        <v>20.464394644863948</v>
      </c>
      <c r="R127" s="61"/>
      <c r="S127" s="62">
        <v>0</v>
      </c>
      <c r="T127" s="68">
        <v>25.505521807262848</v>
      </c>
      <c r="U127" s="68">
        <v>26.417154237181428</v>
      </c>
      <c r="V127" s="68">
        <v>25.586680768428888</v>
      </c>
      <c r="W127" s="61">
        <v>9.5700035976972746</v>
      </c>
      <c r="X127" s="61">
        <v>8.3019641920043536</v>
      </c>
      <c r="Y127" s="63"/>
      <c r="Z127" s="79">
        <v>7.8091198638843178</v>
      </c>
      <c r="AA127" s="67"/>
      <c r="AB127" s="61"/>
      <c r="AC127" s="61"/>
      <c r="AD127" s="61">
        <v>37.700000000000003</v>
      </c>
      <c r="AE127" s="61">
        <v>18.206295394582529</v>
      </c>
      <c r="AF127" s="61">
        <v>18.399999999999999</v>
      </c>
      <c r="AG127" s="61">
        <v>9.3119375240945512</v>
      </c>
      <c r="AH127" s="83"/>
      <c r="AI127" s="53">
        <f t="shared" si="0"/>
        <v>18.399999999999999</v>
      </c>
    </row>
    <row r="128" spans="3:35" x14ac:dyDescent="0.25">
      <c r="C128" s="81"/>
      <c r="D128" s="81"/>
      <c r="E128" s="102"/>
      <c r="F128" s="81"/>
      <c r="L128" s="70">
        <v>127</v>
      </c>
      <c r="M128" s="61"/>
      <c r="N128" s="61"/>
      <c r="O128" s="68">
        <v>21.809881137043199</v>
      </c>
      <c r="P128" s="61"/>
      <c r="Q128" s="68">
        <v>20.91001317752589</v>
      </c>
      <c r="R128" s="61"/>
      <c r="S128" s="62">
        <v>0</v>
      </c>
      <c r="T128" s="68">
        <v>26.140349500802049</v>
      </c>
      <c r="U128" s="68">
        <v>27.081093958103182</v>
      </c>
      <c r="V128" s="68">
        <v>26.258793473075936</v>
      </c>
      <c r="W128" s="61">
        <v>9.8330964124157703</v>
      </c>
      <c r="X128" s="61">
        <v>8.534736256478082</v>
      </c>
      <c r="Y128" s="63"/>
      <c r="Z128" s="79">
        <v>8.0079174606575361</v>
      </c>
      <c r="AA128" s="67"/>
      <c r="AB128" s="61"/>
      <c r="AC128" s="61"/>
      <c r="AD128" s="61">
        <v>38.6</v>
      </c>
      <c r="AE128" s="61">
        <v>18.649101265175521</v>
      </c>
      <c r="AF128" s="61">
        <v>18.8</v>
      </c>
      <c r="AG128" s="61">
        <v>9.5700035976972746</v>
      </c>
      <c r="AH128" s="83"/>
      <c r="AI128" s="53">
        <f t="shared" si="0"/>
        <v>18.8</v>
      </c>
    </row>
    <row r="129" spans="3:35" x14ac:dyDescent="0.25">
      <c r="C129" s="81"/>
      <c r="D129" s="81"/>
      <c r="E129" s="102"/>
      <c r="F129" s="81"/>
      <c r="L129" s="70">
        <v>128</v>
      </c>
      <c r="M129" s="61"/>
      <c r="N129" s="61"/>
      <c r="O129" s="68">
        <v>22.336148829083239</v>
      </c>
      <c r="P129" s="61"/>
      <c r="Q129" s="68">
        <v>21.361725704201326</v>
      </c>
      <c r="R129" s="61"/>
      <c r="S129" s="62">
        <v>0</v>
      </c>
      <c r="T129" s="68">
        <v>26.785812428743448</v>
      </c>
      <c r="U129" s="68">
        <v>27.756316106268866</v>
      </c>
      <c r="V129" s="68">
        <v>26.943081397807497</v>
      </c>
      <c r="W129" s="61">
        <v>10.101273142846805</v>
      </c>
      <c r="X129" s="61">
        <v>8.7721320947129762</v>
      </c>
      <c r="Y129" s="63"/>
      <c r="Z129" s="79">
        <v>8.2101569414859306</v>
      </c>
      <c r="AA129" s="67"/>
      <c r="AB129" s="61"/>
      <c r="AC129" s="61"/>
      <c r="AD129" s="61">
        <v>39.6</v>
      </c>
      <c r="AE129" s="61">
        <v>19.099076805702079</v>
      </c>
      <c r="AF129" s="61">
        <v>19.3</v>
      </c>
      <c r="AG129" s="61">
        <v>9.8330964124157703</v>
      </c>
      <c r="AH129" s="83"/>
      <c r="AI129" s="53">
        <f t="shared" si="0"/>
        <v>19.3</v>
      </c>
    </row>
    <row r="130" spans="3:35" x14ac:dyDescent="0.25">
      <c r="C130" s="81"/>
      <c r="D130" s="81"/>
      <c r="E130" s="102"/>
      <c r="F130" s="81"/>
      <c r="L130" s="70">
        <v>129</v>
      </c>
      <c r="M130" s="61"/>
      <c r="N130" s="61"/>
      <c r="O130" s="68">
        <v>22.870871104246376</v>
      </c>
      <c r="P130" s="61"/>
      <c r="Q130" s="68">
        <v>21.819566975997699</v>
      </c>
      <c r="R130" s="61"/>
      <c r="S130" s="62">
        <v>0</v>
      </c>
      <c r="T130" s="68">
        <v>27.442003584767068</v>
      </c>
      <c r="U130" s="68">
        <v>28.44292201255907</v>
      </c>
      <c r="V130" s="68">
        <v>27.639667388165673</v>
      </c>
      <c r="W130" s="61">
        <v>10.374591157817374</v>
      </c>
      <c r="X130" s="61">
        <v>9.0142063519038391</v>
      </c>
      <c r="Y130" s="63"/>
      <c r="Z130" s="79">
        <v>8.4158703086344566</v>
      </c>
      <c r="AA130" s="67"/>
      <c r="AB130" s="61"/>
      <c r="AC130" s="61"/>
      <c r="AD130" s="61">
        <v>40.5</v>
      </c>
      <c r="AE130" s="61">
        <v>19.556280728830728</v>
      </c>
      <c r="AF130" s="61">
        <v>19.7</v>
      </c>
      <c r="AG130" s="61">
        <v>10.101273142846805</v>
      </c>
      <c r="AH130" s="83"/>
      <c r="AI130" s="53">
        <f t="shared" si="0"/>
        <v>19.7</v>
      </c>
    </row>
    <row r="131" spans="3:35" x14ac:dyDescent="0.25">
      <c r="C131" s="81"/>
      <c r="D131" s="81"/>
      <c r="E131" s="102"/>
      <c r="F131" s="81"/>
      <c r="L131" s="70">
        <v>130</v>
      </c>
      <c r="M131" s="61"/>
      <c r="N131" s="61"/>
      <c r="O131" s="68">
        <v>23.414116666699208</v>
      </c>
      <c r="P131" s="61"/>
      <c r="Q131" s="68">
        <v>22.283571669440139</v>
      </c>
      <c r="R131" s="61"/>
      <c r="S131" s="62">
        <v>0</v>
      </c>
      <c r="T131" s="68">
        <v>28.109016042505143</v>
      </c>
      <c r="U131" s="68">
        <v>29.141013118747672</v>
      </c>
      <c r="V131" s="68">
        <v>28.348674558715928</v>
      </c>
      <c r="W131" s="61">
        <v>10.653108019519474</v>
      </c>
      <c r="X131" s="61">
        <v>9.2610138862663138</v>
      </c>
      <c r="Y131" s="63"/>
      <c r="Z131" s="79">
        <v>8.6250896094036982</v>
      </c>
      <c r="AA131" s="67"/>
      <c r="AB131" s="61"/>
      <c r="AC131" s="61"/>
      <c r="AD131" s="61">
        <v>41.5</v>
      </c>
      <c r="AE131" s="61">
        <v>20.020771765509561</v>
      </c>
      <c r="AF131" s="61">
        <v>20.3</v>
      </c>
      <c r="AG131" s="61">
        <v>10.374591157817374</v>
      </c>
      <c r="AH131" s="83"/>
      <c r="AI131" s="53">
        <f t="shared" si="0"/>
        <v>20.3</v>
      </c>
    </row>
    <row r="132" spans="3:35" x14ac:dyDescent="0.25">
      <c r="C132" s="81"/>
      <c r="D132" s="81"/>
      <c r="E132" s="102"/>
      <c r="F132" s="81"/>
      <c r="L132" s="70">
        <v>131</v>
      </c>
      <c r="M132" s="61"/>
      <c r="N132" s="61"/>
      <c r="O132" s="68">
        <v>23.965954241915661</v>
      </c>
      <c r="P132" s="61"/>
      <c r="Q132" s="68">
        <v>22.753774387208114</v>
      </c>
      <c r="R132" s="61"/>
      <c r="S132" s="62">
        <v>0</v>
      </c>
      <c r="T132" s="68">
        <v>28.786942954990426</v>
      </c>
      <c r="U132" s="68">
        <v>29.850690976762088</v>
      </c>
      <c r="V132" s="68">
        <v>29.070226291543335</v>
      </c>
      <c r="W132" s="61">
        <v>10.936881482655208</v>
      </c>
      <c r="X132" s="61">
        <v>9.5126097682062341</v>
      </c>
      <c r="Y132" s="63"/>
      <c r="Z132" s="79">
        <v>8.837846935843471</v>
      </c>
      <c r="AA132" s="67"/>
      <c r="AB132" s="61"/>
      <c r="AC132" s="61"/>
      <c r="AD132" s="61">
        <v>42.5</v>
      </c>
      <c r="AE132" s="61">
        <v>20.492608664830588</v>
      </c>
      <c r="AF132" s="61">
        <v>20.8</v>
      </c>
      <c r="AG132" s="61">
        <v>10.653108019519474</v>
      </c>
      <c r="AH132" s="83"/>
      <c r="AI132" s="53">
        <f t="shared" si="0"/>
        <v>20.8</v>
      </c>
    </row>
    <row r="133" spans="3:35" x14ac:dyDescent="0.25">
      <c r="C133" s="81"/>
      <c r="D133" s="81"/>
      <c r="E133" s="102"/>
      <c r="F133" s="81"/>
      <c r="L133" s="70">
        <v>132</v>
      </c>
      <c r="M133" s="61"/>
      <c r="N133" s="61"/>
      <c r="O133" s="68">
        <v>24.526452576519709</v>
      </c>
      <c r="P133" s="61"/>
      <c r="Q133" s="68">
        <v>23.712911941536984</v>
      </c>
      <c r="R133" s="61"/>
      <c r="S133" s="62">
        <v>0</v>
      </c>
      <c r="T133" s="68">
        <v>29.475877554112195</v>
      </c>
      <c r="U133" s="68">
        <v>30.572057247954341</v>
      </c>
      <c r="V133" s="68">
        <v>29.804446234769696</v>
      </c>
      <c r="W133" s="61">
        <v>11.225969493592334</v>
      </c>
      <c r="X133" s="61">
        <v>9.7690492794986596</v>
      </c>
      <c r="Y133" s="63"/>
      <c r="Z133" s="79">
        <v>9.0541744244701619</v>
      </c>
      <c r="AA133" s="67"/>
      <c r="AB133" s="61"/>
      <c r="AC133" s="61"/>
      <c r="AD133" s="61">
        <v>43.5</v>
      </c>
      <c r="AE133" s="61">
        <v>20.971850193895403</v>
      </c>
      <c r="AF133" s="61">
        <v>21.2</v>
      </c>
      <c r="AG133" s="61">
        <v>10.936881482655208</v>
      </c>
      <c r="AH133" s="83"/>
      <c r="AI133" s="53">
        <f t="shared" si="0"/>
        <v>21.2</v>
      </c>
    </row>
    <row r="134" spans="3:35" x14ac:dyDescent="0.25">
      <c r="C134" s="81"/>
      <c r="D134" s="81"/>
      <c r="E134" s="102"/>
      <c r="F134" s="81"/>
      <c r="L134" s="70">
        <v>133</v>
      </c>
      <c r="M134" s="61"/>
      <c r="N134" s="61"/>
      <c r="O134" s="68">
        <v>25.095680438130294</v>
      </c>
      <c r="P134" s="61"/>
      <c r="Q134" s="68">
        <v>24.201915620676534</v>
      </c>
      <c r="R134" s="61"/>
      <c r="S134" s="62">
        <v>0</v>
      </c>
      <c r="T134" s="68">
        <v>30.175913150080309</v>
      </c>
      <c r="U134" s="68">
        <v>31.305213702381952</v>
      </c>
      <c r="V134" s="68">
        <v>30.551458301089539</v>
      </c>
      <c r="W134" s="61">
        <v>11.520430189529916</v>
      </c>
      <c r="X134" s="61">
        <v>10.030387912476359</v>
      </c>
      <c r="Y134" s="63"/>
      <c r="Z134" s="79">
        <v>9.274104255988382</v>
      </c>
      <c r="AA134" s="67"/>
      <c r="AB134" s="61"/>
      <c r="AC134" s="61"/>
      <c r="AD134" s="61">
        <v>44.5</v>
      </c>
      <c r="AE134" s="61">
        <v>21.458555137683309</v>
      </c>
      <c r="AF134" s="61">
        <v>21.8</v>
      </c>
      <c r="AG134" s="61">
        <v>11.225969493592334</v>
      </c>
      <c r="AH134" s="83"/>
      <c r="AI134" s="53">
        <f t="shared" si="0"/>
        <v>21.8</v>
      </c>
    </row>
    <row r="135" spans="3:35" x14ac:dyDescent="0.25">
      <c r="C135" s="81"/>
      <c r="D135" s="81"/>
      <c r="E135" s="102"/>
      <c r="F135" s="81"/>
      <c r="L135" s="70">
        <v>134</v>
      </c>
      <c r="M135" s="61"/>
      <c r="N135" s="61"/>
      <c r="O135" s="68">
        <v>25.673706615208449</v>
      </c>
      <c r="P135" s="61"/>
      <c r="Q135" s="68">
        <v>24.697255010684202</v>
      </c>
      <c r="R135" s="61"/>
      <c r="S135" s="62">
        <v>0</v>
      </c>
      <c r="T135" s="68">
        <v>30.887143130896892</v>
      </c>
      <c r="U135" s="68">
        <v>32.050262218099562</v>
      </c>
      <c r="V135" s="68">
        <v>31.311386666325436</v>
      </c>
      <c r="W135" s="61">
        <v>11.820321897673878</v>
      </c>
      <c r="X135" s="61">
        <v>10.296681369227352</v>
      </c>
      <c r="Y135" s="63"/>
      <c r="Z135" s="79">
        <v>9.4976686550161471</v>
      </c>
      <c r="AA135" s="67"/>
      <c r="AB135" s="61"/>
      <c r="AC135" s="61"/>
      <c r="AD135" s="61">
        <v>45.5</v>
      </c>
      <c r="AE135" s="61">
        <v>21.952782298921218</v>
      </c>
      <c r="AF135" s="61">
        <v>22.3</v>
      </c>
      <c r="AG135" s="61">
        <v>11.520430189529916</v>
      </c>
      <c r="AH135" s="83"/>
      <c r="AI135" s="53">
        <f t="shared" si="0"/>
        <v>22.3</v>
      </c>
    </row>
    <row r="136" spans="3:35" x14ac:dyDescent="0.25">
      <c r="C136" s="81"/>
      <c r="D136" s="81"/>
      <c r="E136" s="102"/>
      <c r="F136" s="81"/>
      <c r="L136" s="70">
        <v>135</v>
      </c>
      <c r="M136" s="61"/>
      <c r="N136" s="61"/>
      <c r="O136" s="68">
        <v>26.260599916907033</v>
      </c>
      <c r="P136" s="61"/>
      <c r="Q136" s="68">
        <v>25.198964355616404</v>
      </c>
      <c r="R136" s="61"/>
      <c r="S136" s="62">
        <v>0</v>
      </c>
      <c r="T136" s="68">
        <v>31.60966096183569</v>
      </c>
      <c r="U136" s="68">
        <v>32.807304780460228</v>
      </c>
      <c r="V136" s="68">
        <v>32.084355768001963</v>
      </c>
      <c r="W136" s="61">
        <v>12.125703134422556</v>
      </c>
      <c r="X136" s="61">
        <v>10.56798556080196</v>
      </c>
      <c r="Y136" s="63"/>
      <c r="Z136" s="79">
        <v>9.7248998898139369</v>
      </c>
      <c r="AA136" s="67"/>
      <c r="AB136" s="61"/>
      <c r="AC136" s="61"/>
      <c r="AD136" s="61">
        <v>46.6</v>
      </c>
      <c r="AE136" s="61">
        <v>22.454590497955575</v>
      </c>
      <c r="AF136" s="61">
        <v>22.8</v>
      </c>
      <c r="AG136" s="61">
        <v>11.820321897673878</v>
      </c>
      <c r="AH136" s="83"/>
      <c r="AI136" s="53">
        <f t="shared" si="0"/>
        <v>22.8</v>
      </c>
    </row>
    <row r="137" spans="3:35" x14ac:dyDescent="0.25">
      <c r="C137" s="81"/>
      <c r="D137" s="81"/>
      <c r="E137" s="102"/>
      <c r="F137" s="81"/>
      <c r="L137" s="70">
        <v>136</v>
      </c>
      <c r="M137" s="61"/>
      <c r="N137" s="61"/>
      <c r="O137" s="68">
        <v>26.85642917292234</v>
      </c>
      <c r="P137" s="61"/>
      <c r="Q137" s="68">
        <v>25.707077829842628</v>
      </c>
      <c r="R137" s="61"/>
      <c r="S137" s="62">
        <v>0</v>
      </c>
      <c r="T137" s="68">
        <v>32.343560184928265</v>
      </c>
      <c r="U137" s="68">
        <v>33.57644348142621</v>
      </c>
      <c r="V137" s="68">
        <v>32.870490303938226</v>
      </c>
      <c r="W137" s="61">
        <v>12.43663260456127</v>
      </c>
      <c r="X137" s="61">
        <v>10.844356606428292</v>
      </c>
      <c r="Y137" s="63"/>
      <c r="Z137" s="79">
        <v>9.9558302720175664</v>
      </c>
      <c r="AA137" s="67"/>
      <c r="AB137" s="61"/>
      <c r="AC137" s="61"/>
      <c r="AD137" s="61">
        <v>47.6</v>
      </c>
      <c r="AE137" s="61"/>
      <c r="AF137" s="61">
        <v>23.4</v>
      </c>
      <c r="AG137" s="61">
        <v>12.125703134422556</v>
      </c>
      <c r="AH137" s="83"/>
      <c r="AI137" s="53">
        <f t="shared" si="0"/>
        <v>23.4</v>
      </c>
    </row>
    <row r="138" spans="3:35" x14ac:dyDescent="0.25">
      <c r="C138" s="81"/>
      <c r="D138" s="81"/>
      <c r="E138" s="102"/>
      <c r="F138" s="81"/>
      <c r="L138" s="70">
        <v>137</v>
      </c>
      <c r="M138" s="61"/>
      <c r="N138" s="61"/>
      <c r="O138" s="68">
        <v>27.461263233348141</v>
      </c>
      <c r="P138" s="61"/>
      <c r="Q138" s="68">
        <v>26.221629538697922</v>
      </c>
      <c r="R138" s="61"/>
      <c r="S138" s="62">
        <v>0</v>
      </c>
      <c r="T138" s="68">
        <v>33.088934418458166</v>
      </c>
      <c r="U138" s="68">
        <v>34.357780518889513</v>
      </c>
      <c r="V138" s="68">
        <v>33.669915230857889</v>
      </c>
      <c r="W138" s="61">
        <v>12.753169200466829</v>
      </c>
      <c r="X138" s="61">
        <v>11.125850832736758</v>
      </c>
      <c r="Y138" s="63"/>
      <c r="Z138" s="61"/>
      <c r="AA138" s="67"/>
      <c r="AB138" s="61"/>
      <c r="AC138" s="61"/>
      <c r="AD138" s="61">
        <v>48.7</v>
      </c>
      <c r="AE138" s="61"/>
      <c r="AF138" s="61">
        <v>24</v>
      </c>
      <c r="AG138" s="61">
        <v>12.43663260456127</v>
      </c>
      <c r="AH138" s="83"/>
      <c r="AI138" s="53">
        <f t="shared" si="0"/>
        <v>24</v>
      </c>
    </row>
    <row r="139" spans="3:35" x14ac:dyDescent="0.25">
      <c r="C139" s="81"/>
      <c r="D139" s="81"/>
      <c r="E139" s="102"/>
      <c r="F139" s="81"/>
      <c r="L139" s="70">
        <v>138</v>
      </c>
      <c r="M139" s="61"/>
      <c r="N139" s="61"/>
      <c r="O139" s="68">
        <v>28.075170968531324</v>
      </c>
      <c r="P139" s="61"/>
      <c r="Q139" s="68">
        <v>26.742653519125287</v>
      </c>
      <c r="R139" s="61"/>
      <c r="S139" s="62">
        <v>0</v>
      </c>
      <c r="T139" s="68">
        <v>33.84587735646133</v>
      </c>
      <c r="U139" s="68">
        <v>35.15141819600197</v>
      </c>
      <c r="V139" s="68">
        <v>34.482755763017181</v>
      </c>
      <c r="W139" s="61">
        <v>13.075372001320838</v>
      </c>
      <c r="X139" s="61">
        <v>11.412524772993002</v>
      </c>
      <c r="Y139" s="63"/>
      <c r="Z139" s="61"/>
      <c r="AA139" s="67"/>
      <c r="AB139" s="61"/>
      <c r="AC139" s="61"/>
      <c r="AD139" s="61">
        <v>49.8</v>
      </c>
      <c r="AE139" s="61"/>
      <c r="AF139" s="61">
        <v>24.5</v>
      </c>
      <c r="AG139" s="61">
        <v>12.753169200466829</v>
      </c>
      <c r="AH139" s="83"/>
      <c r="AI139" s="53">
        <f t="shared" si="0"/>
        <v>24.5</v>
      </c>
    </row>
    <row r="140" spans="3:35" x14ac:dyDescent="0.25">
      <c r="C140" s="81"/>
      <c r="D140" s="81"/>
      <c r="E140" s="102"/>
      <c r="F140" s="81"/>
      <c r="L140" s="70">
        <v>139</v>
      </c>
      <c r="M140" s="61"/>
      <c r="N140" s="61"/>
      <c r="O140" s="68">
        <v>28.698221268930585</v>
      </c>
      <c r="P140" s="61"/>
      <c r="Q140" s="68">
        <v>27.270183740306084</v>
      </c>
      <c r="R140" s="61"/>
      <c r="S140" s="62">
        <v>0</v>
      </c>
      <c r="T140" s="68">
        <v>34.614482768233977</v>
      </c>
      <c r="U140" s="68">
        <v>35.95745892051351</v>
      </c>
      <c r="V140" s="68">
        <v>35.309137370849854</v>
      </c>
      <c r="W140" s="61">
        <v>13.40330027233245</v>
      </c>
      <c r="X140" s="61">
        <v>11.704435166339545</v>
      </c>
      <c r="Y140" s="63"/>
      <c r="Z140" s="61"/>
      <c r="AA140" s="67"/>
      <c r="AB140" s="61"/>
      <c r="AC140" s="61"/>
      <c r="AD140" s="61">
        <v>50.9</v>
      </c>
      <c r="AE140" s="61"/>
      <c r="AF140" s="61">
        <v>25.1</v>
      </c>
      <c r="AG140" s="61">
        <v>13.075372001320838</v>
      </c>
      <c r="AH140" s="83"/>
      <c r="AI140" s="53">
        <f t="shared" si="0"/>
        <v>25.1</v>
      </c>
    </row>
    <row r="141" spans="3:35" x14ac:dyDescent="0.25">
      <c r="C141" s="81"/>
      <c r="D141" s="81"/>
      <c r="E141" s="102"/>
      <c r="F141" s="81"/>
      <c r="L141" s="70">
        <v>140</v>
      </c>
      <c r="M141" s="61"/>
      <c r="N141" s="61"/>
      <c r="O141" s="68">
        <v>29.330483044975733</v>
      </c>
      <c r="P141" s="61"/>
      <c r="Q141" s="68">
        <v>27.804254104281945</v>
      </c>
      <c r="R141" s="61"/>
      <c r="S141" s="62">
        <v>0</v>
      </c>
      <c r="T141" s="68">
        <v>35.394844497847018</v>
      </c>
      <c r="U141" s="68">
        <v>36.776005204120828</v>
      </c>
      <c r="V141" s="68">
        <v>36.149185779629505</v>
      </c>
      <c r="W141" s="61">
        <v>13.737013463969374</v>
      </c>
      <c r="X141" s="61">
        <v>12.001638957045131</v>
      </c>
      <c r="Y141" s="63"/>
      <c r="Z141" s="61"/>
      <c r="AA141" s="67"/>
      <c r="AB141" s="61"/>
      <c r="AC141" s="61"/>
      <c r="AD141" s="61">
        <v>52</v>
      </c>
      <c r="AE141" s="61"/>
      <c r="AF141" s="61">
        <v>25.6</v>
      </c>
      <c r="AG141" s="61">
        <v>13.40330027233245</v>
      </c>
      <c r="AH141" s="83"/>
      <c r="AI141" s="53">
        <f t="shared" si="0"/>
        <v>25.6</v>
      </c>
    </row>
    <row r="142" spans="3:35" x14ac:dyDescent="0.25">
      <c r="L142" s="70">
        <v>141</v>
      </c>
      <c r="M142" s="61"/>
      <c r="N142" s="61"/>
      <c r="O142" s="68">
        <v>29.972025226930278</v>
      </c>
      <c r="P142" s="61"/>
      <c r="Q142" s="68">
        <v>28.344898446564923</v>
      </c>
      <c r="R142" s="61"/>
      <c r="S142" s="62">
        <v>0</v>
      </c>
      <c r="T142" s="68">
        <v>36.187056463667126</v>
      </c>
      <c r="U142" s="68">
        <v>37.607159661822969</v>
      </c>
      <c r="V142" s="68">
        <v>37.003026968148063</v>
      </c>
      <c r="W142" s="61">
        <v>14.076571211198184</v>
      </c>
      <c r="X142" s="61">
        <v>12.30419329376301</v>
      </c>
      <c r="Y142" s="63"/>
      <c r="Z142" s="61"/>
      <c r="AA142" s="67"/>
      <c r="AB142" s="61"/>
      <c r="AC142" s="61"/>
      <c r="AD142" s="61">
        <v>53.2</v>
      </c>
      <c r="AE142" s="61"/>
      <c r="AF142" s="61">
        <v>26.2</v>
      </c>
      <c r="AG142" s="61">
        <v>13.737013463969374</v>
      </c>
      <c r="AI142" s="53">
        <f t="shared" si="0"/>
        <v>26.2</v>
      </c>
    </row>
    <row r="143" spans="3:35" x14ac:dyDescent="0.25">
      <c r="L143" s="70">
        <v>142</v>
      </c>
      <c r="M143" s="61"/>
      <c r="N143" s="61"/>
      <c r="O143" s="68">
        <v>30.622916764755146</v>
      </c>
      <c r="P143" s="61"/>
      <c r="Q143" s="68">
        <v>28.892150536738853</v>
      </c>
      <c r="R143" s="61"/>
      <c r="S143" s="62">
        <v>0</v>
      </c>
      <c r="T143" s="68">
        <v>36.991212657883736</v>
      </c>
      <c r="U143" s="68">
        <v>38.451025011286994</v>
      </c>
      <c r="V143" s="68">
        <v>37.870787167410015</v>
      </c>
      <c r="W143" s="61">
        <v>14.422033332732607</v>
      </c>
      <c r="X143" s="61">
        <v>12.612155528796341</v>
      </c>
      <c r="Y143" s="63"/>
      <c r="Z143" s="61"/>
      <c r="AA143" s="67"/>
      <c r="AB143" s="61"/>
      <c r="AC143" s="61"/>
      <c r="AD143" s="61">
        <v>54.4</v>
      </c>
      <c r="AE143" s="61"/>
      <c r="AF143" s="61">
        <v>26.7</v>
      </c>
      <c r="AG143" s="61">
        <v>14.076571211198184</v>
      </c>
      <c r="AI143" s="53">
        <f t="shared" si="0"/>
        <v>26.7</v>
      </c>
    </row>
    <row r="144" spans="3:35" x14ac:dyDescent="0.25">
      <c r="L144" s="70">
        <v>143</v>
      </c>
      <c r="M144" s="61"/>
      <c r="N144" s="61"/>
      <c r="O144" s="68">
        <v>31.283226627974603</v>
      </c>
      <c r="P144" s="61"/>
      <c r="Q144" s="68">
        <v>29.446044079050946</v>
      </c>
      <c r="R144" s="61"/>
      <c r="S144" s="62">
        <v>0</v>
      </c>
      <c r="T144" s="68">
        <v>37.807407146043566</v>
      </c>
      <c r="U144" s="68">
        <v>39.307704072221355</v>
      </c>
      <c r="V144" s="68">
        <v>38.75259285934424</v>
      </c>
      <c r="W144" s="61">
        <v>14.773459830290868</v>
      </c>
      <c r="X144" s="61">
        <v>12.925583217372084</v>
      </c>
      <c r="Y144" s="63"/>
      <c r="Z144" s="61"/>
      <c r="AA144" s="67"/>
      <c r="AB144" s="61"/>
      <c r="AC144" s="61"/>
      <c r="AD144" s="61">
        <v>55.5</v>
      </c>
      <c r="AE144" s="61"/>
      <c r="AF144" s="61">
        <v>27.3</v>
      </c>
      <c r="AG144" s="61">
        <v>14.422033332732607</v>
      </c>
      <c r="AI144" s="53">
        <f t="shared" si="0"/>
        <v>27.3</v>
      </c>
    </row>
    <row r="145" spans="12:35" x14ac:dyDescent="0.25">
      <c r="L145" s="70">
        <v>144</v>
      </c>
      <c r="M145" s="61"/>
      <c r="N145" s="61"/>
      <c r="O145" s="68">
        <v>31.953023805544397</v>
      </c>
      <c r="P145" s="61"/>
      <c r="Q145" s="68">
        <v>30.006612712993249</v>
      </c>
      <c r="R145" s="61"/>
      <c r="S145" s="62">
        <v>0</v>
      </c>
      <c r="T145" s="68">
        <v>38.63573406659048</v>
      </c>
      <c r="U145" s="68">
        <v>40.177299765757652</v>
      </c>
      <c r="V145" s="68">
        <v>39.64857077553004</v>
      </c>
      <c r="W145" s="61">
        <v>15.130910887860535</v>
      </c>
      <c r="X145" s="61">
        <v>13.244534116922294</v>
      </c>
      <c r="Y145" s="63"/>
      <c r="Z145" s="61"/>
      <c r="AA145" s="67"/>
      <c r="AB145" s="61"/>
      <c r="AC145" s="61"/>
      <c r="AD145" s="61">
        <v>56.7</v>
      </c>
      <c r="AE145" s="61"/>
      <c r="AF145" s="61">
        <v>27.8</v>
      </c>
      <c r="AG145" s="61">
        <v>14.773459830290868</v>
      </c>
      <c r="AI145" s="53">
        <f t="shared" si="0"/>
        <v>27.8</v>
      </c>
    </row>
    <row r="146" spans="12:35" x14ac:dyDescent="0.25">
      <c r="L146" s="70">
        <v>145</v>
      </c>
      <c r="M146" s="61"/>
      <c r="N146" s="61"/>
      <c r="O146" s="68">
        <v>32.632377305720148</v>
      </c>
      <c r="P146" s="61"/>
      <c r="Q146" s="68">
        <v>30.573890013875943</v>
      </c>
      <c r="R146" s="61"/>
      <c r="S146" s="62">
        <v>0</v>
      </c>
      <c r="T146" s="68">
        <v>39.476287630411043</v>
      </c>
      <c r="U146" s="68">
        <v>41.059915113839907</v>
      </c>
      <c r="V146" s="68">
        <v>40.558847895938172</v>
      </c>
      <c r="W146" s="61">
        <v>15.494446870971769</v>
      </c>
      <c r="X146" s="61">
        <v>13.569066186372931</v>
      </c>
      <c r="Y146" s="63"/>
      <c r="Z146" s="61"/>
      <c r="AA146" s="67"/>
      <c r="AB146" s="61"/>
      <c r="AC146" s="61"/>
      <c r="AD146" s="61">
        <v>57.9</v>
      </c>
      <c r="AE146" s="61"/>
      <c r="AF146" s="61">
        <v>28.7</v>
      </c>
      <c r="AG146" s="61">
        <v>15.130910887860535</v>
      </c>
      <c r="AI146" s="53">
        <f t="shared" si="0"/>
        <v>28.7</v>
      </c>
    </row>
    <row r="147" spans="12:35" x14ac:dyDescent="0.25">
      <c r="L147" s="70">
        <v>146</v>
      </c>
      <c r="M147" s="61"/>
      <c r="N147" s="61"/>
      <c r="O147" s="68">
        <v>33.321356155930054</v>
      </c>
      <c r="P147" s="61"/>
      <c r="Q147" s="68">
        <v>31.147909493390934</v>
      </c>
      <c r="R147" s="61"/>
      <c r="S147" s="62">
        <v>0</v>
      </c>
      <c r="T147" s="68">
        <v>40.329162120387466</v>
      </c>
      <c r="U147" s="68">
        <v>41.955653238622943</v>
      </c>
      <c r="V147" s="68">
        <v>41.483551447688932</v>
      </c>
      <c r="W147" s="61">
        <v>15.864128325978916</v>
      </c>
      <c r="X147" s="61">
        <v>13.899237585440348</v>
      </c>
      <c r="Y147" s="63"/>
      <c r="Z147" s="61"/>
      <c r="AA147" s="67"/>
      <c r="AB147" s="61"/>
      <c r="AC147" s="61"/>
      <c r="AD147" s="61">
        <v>59.2</v>
      </c>
      <c r="AE147" s="61"/>
      <c r="AF147" s="61">
        <v>28.9</v>
      </c>
      <c r="AG147" s="61">
        <v>15.494446870971769</v>
      </c>
      <c r="AI147" s="53">
        <f t="shared" si="0"/>
        <v>28.9</v>
      </c>
    </row>
    <row r="148" spans="12:35" x14ac:dyDescent="0.25">
      <c r="L148" s="70">
        <v>147</v>
      </c>
      <c r="M148" s="61"/>
      <c r="N148" s="61"/>
      <c r="O148" s="68">
        <v>34.020029402647104</v>
      </c>
      <c r="P148" s="61"/>
      <c r="Q148" s="68">
        <v>31.728704600167259</v>
      </c>
      <c r="R148" s="61"/>
      <c r="S148" s="62">
        <v>0</v>
      </c>
      <c r="T148" s="68">
        <v>41.194451890954745</v>
      </c>
      <c r="U148" s="68">
        <v>42.864617361877038</v>
      </c>
      <c r="V148" s="68">
        <v>42.422808903822215</v>
      </c>
      <c r="W148" s="61">
        <v>16.240015979348737</v>
      </c>
      <c r="X148" s="61">
        <v>14.235106673934748</v>
      </c>
      <c r="Y148" s="63"/>
      <c r="Z148" s="61"/>
      <c r="AA148" s="67"/>
      <c r="AB148" s="61"/>
      <c r="AC148" s="61"/>
      <c r="AD148" s="61">
        <v>60.4</v>
      </c>
      <c r="AE148" s="61"/>
      <c r="AF148" s="61">
        <v>29.6</v>
      </c>
      <c r="AG148" s="61">
        <v>15.864128325978916</v>
      </c>
      <c r="AI148" s="53">
        <f t="shared" si="0"/>
        <v>29.6</v>
      </c>
    </row>
    <row r="149" spans="12:35" x14ac:dyDescent="0.25">
      <c r="L149" s="70">
        <v>148</v>
      </c>
      <c r="M149" s="61"/>
      <c r="N149" s="61"/>
      <c r="O149" s="68">
        <v>34.728466111263671</v>
      </c>
      <c r="P149" s="61"/>
      <c r="Q149" s="68">
        <v>32.316308720316904</v>
      </c>
      <c r="R149" s="61"/>
      <c r="S149" s="62">
        <v>0</v>
      </c>
      <c r="T149" s="68">
        <v>42.072251367664919</v>
      </c>
      <c r="U149" s="68">
        <v>43.78691080440106</v>
      </c>
      <c r="V149" s="68">
        <v>43.376747982085149</v>
      </c>
      <c r="W149" s="61">
        <v>16.622170736957884</v>
      </c>
      <c r="X149" s="61">
        <v>14.576732011071194</v>
      </c>
      <c r="Y149" s="63"/>
      <c r="Z149" s="61"/>
      <c r="AA149" s="67"/>
      <c r="AB149" s="61"/>
      <c r="AC149" s="61"/>
      <c r="AD149" s="61">
        <v>61.7</v>
      </c>
      <c r="AE149" s="61"/>
      <c r="AF149" s="61">
        <v>30.1</v>
      </c>
      <c r="AG149" s="61">
        <v>16.240015979348737</v>
      </c>
      <c r="AI149" s="53">
        <f t="shared" si="0"/>
        <v>30.1</v>
      </c>
    </row>
    <row r="150" spans="12:35" x14ac:dyDescent="0.25">
      <c r="L150" s="70">
        <v>149</v>
      </c>
      <c r="M150" s="61"/>
      <c r="N150" s="61"/>
      <c r="O150" s="68">
        <v>35.446735365968863</v>
      </c>
      <c r="P150" s="61"/>
      <c r="Q150" s="68">
        <v>32.910755177973698</v>
      </c>
      <c r="R150" s="61"/>
      <c r="S150" s="62">
        <v>0</v>
      </c>
      <c r="T150" s="68">
        <v>42.96265504675582</v>
      </c>
      <c r="U150" s="68">
        <v>44.722636985443103</v>
      </c>
      <c r="V150" s="68">
        <v>44.345496643731259</v>
      </c>
      <c r="W150" s="61">
        <v>17.010653683396427</v>
      </c>
      <c r="X150" s="61">
        <v>14.924172354787315</v>
      </c>
      <c r="Y150" s="63"/>
      <c r="Z150" s="61"/>
      <c r="AA150" s="67"/>
      <c r="AB150" s="61"/>
      <c r="AC150" s="61"/>
      <c r="AD150" s="61">
        <v>63</v>
      </c>
      <c r="AE150" s="61"/>
      <c r="AF150" s="61">
        <v>30.7</v>
      </c>
      <c r="AG150" s="61">
        <v>16.622170736957884</v>
      </c>
      <c r="AI150" s="53">
        <f t="shared" si="0"/>
        <v>30.7</v>
      </c>
    </row>
    <row r="151" spans="12:35" x14ac:dyDescent="0.25">
      <c r="L151" s="70">
        <v>150</v>
      </c>
      <c r="M151" s="61"/>
      <c r="N151" s="61"/>
      <c r="O151" s="68">
        <v>36.174906269625382</v>
      </c>
      <c r="P151" s="61"/>
      <c r="Q151" s="68">
        <v>33.512077235822701</v>
      </c>
      <c r="R151" s="61"/>
      <c r="S151" s="62">
        <v>0</v>
      </c>
      <c r="T151" s="68">
        <v>43.865757494726061</v>
      </c>
      <c r="U151" s="68">
        <v>45.671899422127566</v>
      </c>
      <c r="V151" s="68">
        <v>45.329183092334794</v>
      </c>
      <c r="W151" s="61">
        <v>17.405526081279536</v>
      </c>
      <c r="X151" s="61">
        <v>15.277486661068119</v>
      </c>
      <c r="Y151" s="63"/>
      <c r="Z151" s="61"/>
      <c r="AA151" s="67"/>
      <c r="AB151" s="61"/>
      <c r="AC151" s="61"/>
      <c r="AD151" s="61">
        <v>64.3</v>
      </c>
      <c r="AE151" s="61"/>
      <c r="AF151" s="61">
        <v>31.9</v>
      </c>
      <c r="AG151" s="61">
        <v>17.010653683396427</v>
      </c>
      <c r="AI151" s="53">
        <f t="shared" si="0"/>
        <v>31.9</v>
      </c>
    </row>
    <row r="152" spans="12:35" x14ac:dyDescent="0.25">
      <c r="L152" s="70">
        <v>151</v>
      </c>
      <c r="M152" s="61"/>
      <c r="N152" s="61"/>
      <c r="O152" s="68">
        <v>36.91304794365039</v>
      </c>
      <c r="P152" s="61"/>
      <c r="Q152" s="68">
        <v>34.120308095621958</v>
      </c>
      <c r="R152" s="61"/>
      <c r="S152" s="62">
        <v>0</v>
      </c>
      <c r="T152" s="68">
        <v>44.781653347915544</v>
      </c>
      <c r="U152" s="68">
        <v>46.634801728890693</v>
      </c>
      <c r="V152" s="68">
        <v>46.327935772619028</v>
      </c>
      <c r="W152" s="61">
        <v>17.806849370566439</v>
      </c>
      <c r="X152" s="61">
        <v>15.636734083277657</v>
      </c>
      <c r="Y152" s="63"/>
      <c r="Z152" s="61"/>
      <c r="AA152" s="67"/>
      <c r="AB152" s="61"/>
      <c r="AC152" s="61"/>
      <c r="AD152" s="61">
        <v>65.599999999999994</v>
      </c>
      <c r="AE152" s="61"/>
      <c r="AF152" s="61">
        <v>32.700000000000003</v>
      </c>
      <c r="AG152" s="61">
        <v>17.405526081279536</v>
      </c>
      <c r="AI152" s="53">
        <f t="shared" si="0"/>
        <v>32.700000000000003</v>
      </c>
    </row>
    <row r="153" spans="12:35" x14ac:dyDescent="0.25">
      <c r="L153" s="70">
        <v>152</v>
      </c>
      <c r="M153" s="61"/>
      <c r="N153" s="61"/>
      <c r="O153" s="68">
        <v>37.661229527895486</v>
      </c>
      <c r="P153" s="61"/>
      <c r="Q153" s="68">
        <v>34.735480898716865</v>
      </c>
      <c r="R153" s="61"/>
      <c r="S153" s="62">
        <v>0</v>
      </c>
      <c r="T153" s="68">
        <v>45.710437312090022</v>
      </c>
      <c r="U153" s="68">
        <v>47.611447616921573</v>
      </c>
      <c r="V153" s="68">
        <v>47.341883369297335</v>
      </c>
      <c r="W153" s="61">
        <v>18.214685167886266</v>
      </c>
      <c r="X153" s="61">
        <v>16.001973971497524</v>
      </c>
      <c r="Y153" s="63"/>
      <c r="Z153" s="61"/>
      <c r="AA153" s="67"/>
      <c r="AB153" s="61"/>
      <c r="AC153" s="61"/>
      <c r="AD153" s="61">
        <v>66.900000000000006</v>
      </c>
      <c r="AE153" s="61"/>
      <c r="AF153" s="61">
        <v>33.6</v>
      </c>
      <c r="AG153" s="61">
        <v>17.806849370566439</v>
      </c>
      <c r="AI153" s="53">
        <f t="shared" si="0"/>
        <v>33.6</v>
      </c>
    </row>
    <row r="154" spans="12:35" x14ac:dyDescent="0.25">
      <c r="L154" s="70">
        <v>153</v>
      </c>
      <c r="M154" s="61"/>
      <c r="N154" s="61"/>
      <c r="O154" s="68">
        <v>38.419520180530739</v>
      </c>
      <c r="P154" s="61"/>
      <c r="Q154" s="68">
        <v>35.357628726546373</v>
      </c>
      <c r="R154" s="61"/>
      <c r="S154" s="62">
        <v>0</v>
      </c>
      <c r="T154" s="68">
        <v>46.652204162032625</v>
      </c>
      <c r="U154" s="68">
        <v>48.601940893611463</v>
      </c>
      <c r="V154" s="68">
        <v>48.371154805928121</v>
      </c>
      <c r="W154" s="61">
        <v>18.629095265871012</v>
      </c>
      <c r="X154" s="61">
        <v>16.373265871871336</v>
      </c>
      <c r="Y154" s="63"/>
      <c r="Z154" s="61"/>
      <c r="AA154" s="67"/>
      <c r="AB154" s="61"/>
      <c r="AC154" s="61"/>
      <c r="AD154" s="61">
        <v>68.3</v>
      </c>
      <c r="AE154" s="61"/>
      <c r="AF154" s="61">
        <v>34.4</v>
      </c>
      <c r="AG154" s="61">
        <v>18.214685167886266</v>
      </c>
      <c r="AI154" s="53">
        <f t="shared" si="0"/>
        <v>34.4</v>
      </c>
    </row>
    <row r="155" spans="12:35" x14ac:dyDescent="0.25">
      <c r="L155" s="70">
        <v>154</v>
      </c>
      <c r="M155" s="61"/>
      <c r="N155" s="61"/>
      <c r="O155" s="68">
        <v>39.187989077928087</v>
      </c>
      <c r="P155" s="61"/>
      <c r="Q155" s="68">
        <v>35.98678460114165</v>
      </c>
      <c r="R155" s="61"/>
      <c r="S155" s="62">
        <v>0</v>
      </c>
      <c r="T155" s="68">
        <v>47.607048741139231</v>
      </c>
      <c r="U155" s="68">
        <v>49.606385462008937</v>
      </c>
      <c r="V155" s="68">
        <v>49.415879243782072</v>
      </c>
      <c r="W155" s="61">
        <v>19.050141632495194</v>
      </c>
      <c r="X155" s="61">
        <v>16.750669525956489</v>
      </c>
      <c r="Y155" s="63"/>
      <c r="Z155" s="61"/>
      <c r="AA155" s="67"/>
      <c r="AB155" s="61"/>
      <c r="AC155" s="61"/>
      <c r="AD155" s="61"/>
      <c r="AE155" s="61"/>
      <c r="AF155" s="61">
        <v>35.299999999999997</v>
      </c>
      <c r="AG155" s="61">
        <v>18.629095265871012</v>
      </c>
      <c r="AI155" s="53">
        <f t="shared" si="0"/>
        <v>35.299999999999997</v>
      </c>
    </row>
    <row r="156" spans="12:35" x14ac:dyDescent="0.25">
      <c r="L156" s="70">
        <v>155</v>
      </c>
      <c r="M156" s="61"/>
      <c r="N156" s="61"/>
      <c r="O156" s="68">
        <v>39.966705414547633</v>
      </c>
      <c r="P156" s="61"/>
      <c r="Q156" s="68">
        <v>36.622981485617487</v>
      </c>
      <c r="R156" s="61"/>
      <c r="S156" s="62">
        <v>0</v>
      </c>
      <c r="T156" s="68">
        <v>48.575065961018858</v>
      </c>
      <c r="U156" s="68">
        <v>50.624885320281678</v>
      </c>
      <c r="V156" s="68">
        <v>50.476186080722279</v>
      </c>
      <c r="W156" s="61">
        <v>19.47788641042284</v>
      </c>
      <c r="X156" s="61">
        <v>17.13424487008206</v>
      </c>
      <c r="Y156" s="63"/>
      <c r="Z156" s="61"/>
      <c r="AA156" s="67"/>
      <c r="AB156" s="61"/>
      <c r="AC156" s="61"/>
      <c r="AD156" s="61"/>
      <c r="AE156" s="61"/>
      <c r="AF156" s="61">
        <v>36.200000000000003</v>
      </c>
      <c r="AG156" s="61">
        <v>19.050141632495194</v>
      </c>
      <c r="AI156" s="53">
        <f t="shared" si="0"/>
        <v>36.200000000000003</v>
      </c>
    </row>
    <row r="157" spans="12:35" x14ac:dyDescent="0.25">
      <c r="L157" s="70">
        <v>156</v>
      </c>
      <c r="M157" s="61"/>
      <c r="N157" s="61"/>
      <c r="O157" s="68">
        <v>40.755738402824292</v>
      </c>
      <c r="P157" s="61"/>
      <c r="Q157" s="68">
        <v>37.266252284656801</v>
      </c>
      <c r="R157" s="61"/>
      <c r="S157" s="62">
        <v>0</v>
      </c>
      <c r="T157" s="68">
        <v>49.556350801100031</v>
      </c>
      <c r="U157" s="68">
        <v>51.657544561185887</v>
      </c>
      <c r="V157" s="68">
        <v>51.552204950097526</v>
      </c>
      <c r="W157" s="61">
        <v>19.912391916360498</v>
      </c>
      <c r="X157" s="61">
        <v>17.524052034712192</v>
      </c>
      <c r="Y157" s="63"/>
      <c r="Z157" s="61"/>
      <c r="AA157" s="67"/>
      <c r="AB157" s="61"/>
      <c r="AC157" s="61"/>
      <c r="AD157" s="61"/>
      <c r="AE157" s="61"/>
      <c r="AF157" s="61">
        <v>37.1</v>
      </c>
      <c r="AG157" s="61">
        <v>19.47788641042284</v>
      </c>
      <c r="AI157" s="53">
        <f t="shared" si="0"/>
        <v>37.1</v>
      </c>
    </row>
    <row r="158" spans="12:35" x14ac:dyDescent="0.25">
      <c r="L158" s="70">
        <v>157</v>
      </c>
      <c r="M158" s="61"/>
      <c r="N158" s="61"/>
      <c r="O158" s="68">
        <v>41.555157273056892</v>
      </c>
      <c r="P158" s="61"/>
      <c r="Q158" s="68">
        <v>37.916629844987447</v>
      </c>
      <c r="R158" s="61"/>
      <c r="S158" s="62">
        <v>0</v>
      </c>
      <c r="T158" s="68">
        <v>50.550998308240473</v>
      </c>
      <c r="U158" s="68">
        <v>52.70446737154019</v>
      </c>
      <c r="V158" s="68">
        <v>52.644065719647067</v>
      </c>
      <c r="W158" s="61">
        <v>20.353720640417258</v>
      </c>
      <c r="X158" s="61">
        <v>17.920151343817118</v>
      </c>
      <c r="Y158" s="63"/>
      <c r="Z158" s="61"/>
      <c r="AA158" s="67"/>
      <c r="AB158" s="61"/>
      <c r="AC158" s="61"/>
      <c r="AD158" s="61"/>
      <c r="AE158" s="61"/>
      <c r="AF158" s="61"/>
      <c r="AG158" s="61">
        <v>19.912391916360498</v>
      </c>
    </row>
    <row r="159" spans="12:35" x14ac:dyDescent="0.25">
      <c r="L159" s="70">
        <v>158</v>
      </c>
      <c r="M159" s="61"/>
      <c r="N159" s="61"/>
      <c r="O159" s="68">
        <v>42.365031273298541</v>
      </c>
      <c r="P159" s="61"/>
      <c r="Q159" s="68">
        <v>38.574146955852498</v>
      </c>
      <c r="R159" s="61"/>
      <c r="S159" s="62">
        <v>0</v>
      </c>
      <c r="T159" s="68">
        <v>51.559103596343142</v>
      </c>
      <c r="U159" s="68">
        <v>53.765758031707676</v>
      </c>
      <c r="V159" s="68">
        <v>53.751898490418377</v>
      </c>
      <c r="W159" s="61">
        <v>20.801935245470947</v>
      </c>
      <c r="X159" s="61">
        <v>18.322603314249108</v>
      </c>
      <c r="Y159" s="63"/>
      <c r="Z159" s="61"/>
      <c r="AA159" s="67"/>
      <c r="AB159" s="61"/>
      <c r="AC159" s="61"/>
      <c r="AD159" s="61"/>
      <c r="AE159" s="61"/>
      <c r="AF159" s="61"/>
      <c r="AG159" s="61">
        <v>20.353720640417258</v>
      </c>
    </row>
    <row r="160" spans="12:35" x14ac:dyDescent="0.25">
      <c r="L160" s="70">
        <v>159</v>
      </c>
      <c r="M160" s="61"/>
      <c r="N160" s="61"/>
      <c r="O160" s="68">
        <v>43.185429669247149</v>
      </c>
      <c r="P160" s="61"/>
      <c r="Q160" s="68">
        <v>39.238836349474134</v>
      </c>
      <c r="R160" s="61"/>
      <c r="S160" s="62">
        <v>0</v>
      </c>
      <c r="T160" s="68">
        <v>52.580761845974735</v>
      </c>
      <c r="U160" s="68">
        <v>54.84152091508254</v>
      </c>
      <c r="V160" s="68">
        <v>54.875833595694971</v>
      </c>
      <c r="W160" s="61">
        <v>21.257098566540655</v>
      </c>
      <c r="X160" s="61">
        <v>18.731468655124477</v>
      </c>
      <c r="Y160" s="63"/>
      <c r="Z160" s="61"/>
      <c r="AA160" s="67"/>
      <c r="AB160" s="61"/>
      <c r="AC160" s="61"/>
      <c r="AD160" s="61"/>
      <c r="AE160" s="61"/>
      <c r="AF160" s="61"/>
      <c r="AG160" s="61">
        <v>20.801935245470947</v>
      </c>
    </row>
    <row r="161" spans="12:33" x14ac:dyDescent="0.25">
      <c r="L161" s="70">
        <v>160</v>
      </c>
      <c r="M161" s="61"/>
      <c r="N161" s="61"/>
      <c r="O161" s="68">
        <v>44.016421744138832</v>
      </c>
      <c r="P161" s="61"/>
      <c r="Q161" s="68">
        <v>39.910730701510332</v>
      </c>
      <c r="R161" s="61"/>
      <c r="S161" s="62">
        <v>0</v>
      </c>
      <c r="T161" s="68">
        <v>53.616068303991241</v>
      </c>
      <c r="U161" s="68">
        <v>55.93186048758411</v>
      </c>
      <c r="V161" s="68">
        <v>56.016001599938363</v>
      </c>
      <c r="W161" s="61">
        <v>21.719273610166088</v>
      </c>
      <c r="X161" s="61">
        <v>19.146808267212119</v>
      </c>
      <c r="Y161" s="63"/>
      <c r="Z161" s="61"/>
      <c r="AA161" s="67"/>
      <c r="AB161" s="61"/>
      <c r="AC161" s="61"/>
      <c r="AD161" s="61"/>
      <c r="AE161" s="61"/>
      <c r="AF161" s="61"/>
      <c r="AG161" s="61">
        <v>21.257098566540655</v>
      </c>
    </row>
    <row r="162" spans="12:33" x14ac:dyDescent="0.25">
      <c r="L162" s="70">
        <v>161</v>
      </c>
      <c r="M162" s="61"/>
      <c r="N162" s="61"/>
      <c r="O162" s="68">
        <v>44.858076798642045</v>
      </c>
      <c r="P162" s="61"/>
      <c r="Q162" s="68">
        <v>40.589862631504388</v>
      </c>
      <c r="R162" s="61"/>
      <c r="S162" s="62">
        <v>0</v>
      </c>
      <c r="T162" s="68">
        <v>54.665118283166379</v>
      </c>
      <c r="U162" s="68">
        <v>57.03688130715576</v>
      </c>
      <c r="V162" s="68">
        <v>57.172533297740522</v>
      </c>
      <c r="W162" s="61">
        <v>22.188523553792088</v>
      </c>
      <c r="X162" s="61">
        <v>19.568683242327609</v>
      </c>
      <c r="Y162" s="63"/>
      <c r="Z162" s="61"/>
      <c r="AA162" s="67"/>
      <c r="AB162" s="61"/>
      <c r="AC162" s="61"/>
      <c r="AD162" s="61"/>
      <c r="AE162" s="61"/>
      <c r="AF162" s="61"/>
      <c r="AG162" s="61">
        <v>21.719273610166088</v>
      </c>
    </row>
    <row r="163" spans="12:33" x14ac:dyDescent="0.25">
      <c r="L163" s="70">
        <v>162</v>
      </c>
      <c r="M163" s="61"/>
      <c r="N163" s="61"/>
      <c r="O163" s="68">
        <v>45.710464150752564</v>
      </c>
      <c r="P163" s="61"/>
      <c r="Q163" s="68">
        <v>41.276264703330853</v>
      </c>
      <c r="R163" s="61"/>
      <c r="S163" s="62">
        <v>0</v>
      </c>
      <c r="T163" s="68">
        <v>55.728007161824301</v>
      </c>
      <c r="U163" s="68">
        <v>58.156688023269943</v>
      </c>
      <c r="V163" s="68">
        <v>58.345559712785402</v>
      </c>
      <c r="W163" s="61">
        <v>22.664911745159788</v>
      </c>
      <c r="X163" s="61">
        <v>19.99715486273211</v>
      </c>
      <c r="Y163" s="63"/>
      <c r="Z163" s="61"/>
      <c r="AA163" s="67"/>
      <c r="AB163" s="61"/>
      <c r="AC163" s="61"/>
      <c r="AD163" s="61"/>
      <c r="AE163" s="61"/>
      <c r="AF163" s="61"/>
      <c r="AG163" s="61">
        <v>22.188523553792088</v>
      </c>
    </row>
    <row r="164" spans="12:33" x14ac:dyDescent="0.25">
      <c r="L164" s="70">
        <v>163</v>
      </c>
      <c r="M164" s="61"/>
      <c r="N164" s="61"/>
      <c r="O164" s="68">
        <v>46.57365313569052</v>
      </c>
      <c r="P164" s="61"/>
      <c r="Q164" s="61"/>
      <c r="R164" s="61"/>
      <c r="S164" s="62">
        <v>0</v>
      </c>
      <c r="T164" s="68">
        <v>56.804830383477992</v>
      </c>
      <c r="U164" s="68">
        <v>59.291385376440005</v>
      </c>
      <c r="V164" s="68">
        <v>59.535212096825923</v>
      </c>
      <c r="W164" s="61">
        <v>23.148501701703985</v>
      </c>
      <c r="X164" s="61">
        <v>20.432284600538516</v>
      </c>
      <c r="Y164" s="63"/>
      <c r="Z164" s="61"/>
      <c r="AA164" s="67"/>
      <c r="AB164" s="61"/>
      <c r="AC164" s="61"/>
      <c r="AD164" s="61"/>
      <c r="AE164" s="61"/>
      <c r="AF164" s="61"/>
      <c r="AG164" s="61">
        <v>22.664911745159788</v>
      </c>
    </row>
    <row r="165" spans="12:33" x14ac:dyDescent="0.25">
      <c r="L165" s="70">
        <v>164</v>
      </c>
      <c r="M165" s="61"/>
      <c r="N165" s="61"/>
      <c r="O165" s="68">
        <v>47.447713105798073</v>
      </c>
      <c r="P165" s="61"/>
      <c r="Q165" s="61"/>
      <c r="R165" s="61"/>
      <c r="S165" s="62">
        <v>0</v>
      </c>
      <c r="T165" s="68">
        <v>57.895683456470294</v>
      </c>
      <c r="U165" s="68">
        <v>60.441078197735173</v>
      </c>
      <c r="V165" s="68">
        <v>60.741621928667577</v>
      </c>
      <c r="W165" s="61">
        <v>23.639357109955458</v>
      </c>
      <c r="X165" s="61">
        <v>20.874134117121528</v>
      </c>
      <c r="Y165" s="63"/>
      <c r="Z165" s="61"/>
      <c r="AA165" s="67"/>
      <c r="AB165" s="61"/>
      <c r="AC165" s="61"/>
      <c r="AD165" s="61"/>
      <c r="AE165" s="61"/>
      <c r="AF165" s="61"/>
      <c r="AG165" s="61">
        <v>23.148501701703985</v>
      </c>
    </row>
    <row r="166" spans="12:33" x14ac:dyDescent="0.25">
      <c r="L166" s="70">
        <v>165</v>
      </c>
      <c r="M166" s="61"/>
      <c r="N166" s="61"/>
      <c r="O166" s="68">
        <v>48.33271343043883</v>
      </c>
      <c r="P166" s="61"/>
      <c r="Q166" s="61"/>
      <c r="R166" s="61"/>
      <c r="S166" s="62">
        <v>0</v>
      </c>
      <c r="T166" s="68">
        <v>59.000661953619755</v>
      </c>
      <c r="U166" s="68">
        <v>61.605871408303166</v>
      </c>
      <c r="V166" s="68">
        <v>61.96492091316626</v>
      </c>
      <c r="W166" s="61">
        <v>24.13754182495007</v>
      </c>
      <c r="X166" s="61">
        <v>21.322765262534311</v>
      </c>
      <c r="Y166" s="63"/>
      <c r="Z166" s="61"/>
      <c r="AA166" s="67"/>
      <c r="AB166" s="61"/>
      <c r="AC166" s="61"/>
      <c r="AD166" s="61"/>
      <c r="AE166" s="61"/>
      <c r="AF166" s="61"/>
      <c r="AG166" s="61">
        <v>23.639357109955458</v>
      </c>
    </row>
    <row r="167" spans="12:33" x14ac:dyDescent="0.25">
      <c r="L167" s="70">
        <v>166</v>
      </c>
      <c r="M167" s="61"/>
      <c r="N167" s="61"/>
      <c r="O167" s="68">
        <v>49.228723495897782</v>
      </c>
      <c r="P167" s="61"/>
      <c r="Q167" s="61"/>
      <c r="R167" s="61"/>
      <c r="S167" s="62">
        <v>0</v>
      </c>
      <c r="T167" s="68">
        <v>60.119861511871584</v>
      </c>
      <c r="U167" s="68">
        <v>62.785870018898983</v>
      </c>
      <c r="V167" s="68">
        <v>63.205240980232944</v>
      </c>
      <c r="W167" s="61">
        <v>24.64311986964271</v>
      </c>
      <c r="X167" s="61">
        <v>21.778240074929784</v>
      </c>
      <c r="Y167" s="63"/>
      <c r="Z167" s="61"/>
      <c r="AA167" s="67"/>
      <c r="AB167" s="61"/>
      <c r="AC167" s="61"/>
      <c r="AD167" s="61"/>
      <c r="AE167" s="61"/>
      <c r="AF167" s="61"/>
      <c r="AG167" s="61">
        <v>24.13754182495007</v>
      </c>
    </row>
    <row r="168" spans="12:33" x14ac:dyDescent="0.25">
      <c r="L168" s="70">
        <v>167</v>
      </c>
      <c r="M168" s="61"/>
      <c r="N168" s="61"/>
      <c r="O168" s="68">
        <v>50.135812705283307</v>
      </c>
      <c r="P168" s="61"/>
      <c r="Q168" s="61"/>
      <c r="R168" s="61"/>
      <c r="S168" s="62">
        <v>0</v>
      </c>
      <c r="T168" s="68">
        <v>61.253377831950083</v>
      </c>
      <c r="U168" s="68">
        <v>63.981179129415324</v>
      </c>
      <c r="V168" s="68">
        <v>64.462714283852947</v>
      </c>
      <c r="W168" s="61">
        <v>25.156155434327388</v>
      </c>
      <c r="X168" s="61">
        <v>22.240620779987683</v>
      </c>
      <c r="Y168" s="63"/>
      <c r="Z168" s="61"/>
      <c r="AA168" s="67"/>
      <c r="AB168" s="61"/>
      <c r="AC168" s="61"/>
      <c r="AD168" s="61"/>
      <c r="AE168" s="61"/>
      <c r="AF168" s="61"/>
      <c r="AG168" s="61">
        <v>24.64311986964271</v>
      </c>
    </row>
    <row r="169" spans="12:33" x14ac:dyDescent="0.25">
      <c r="L169" s="70">
        <v>168</v>
      </c>
      <c r="M169" s="61"/>
      <c r="N169" s="61"/>
      <c r="O169" s="68">
        <v>51.054050478429723</v>
      </c>
      <c r="P169" s="61"/>
      <c r="Q169" s="61"/>
      <c r="R169" s="61"/>
      <c r="S169" s="62">
        <v>0</v>
      </c>
      <c r="T169" s="68">
        <v>62.401306678018031</v>
      </c>
      <c r="U169" s="68">
        <v>65.191903928421723</v>
      </c>
      <c r="V169" s="68">
        <v>65.737473201111186</v>
      </c>
      <c r="W169" s="61">
        <v>25.676712876062378</v>
      </c>
      <c r="X169" s="61">
        <v>22.709969790346548</v>
      </c>
      <c r="Y169" s="63"/>
      <c r="Z169" s="61"/>
      <c r="AA169" s="67"/>
      <c r="AB169" s="61"/>
      <c r="AC169" s="61"/>
      <c r="AD169" s="61"/>
      <c r="AE169" s="61"/>
      <c r="AF169" s="61"/>
      <c r="AG169" s="61">
        <v>25.156155434327388</v>
      </c>
    </row>
    <row r="170" spans="12:33" x14ac:dyDescent="0.25">
      <c r="L170" s="70">
        <v>169</v>
      </c>
      <c r="M170" s="61"/>
      <c r="N170" s="61"/>
      <c r="O170" s="68">
        <v>51.983506251800456</v>
      </c>
      <c r="P170" s="61"/>
      <c r="Q170" s="61"/>
      <c r="R170" s="61"/>
      <c r="S170" s="62">
        <v>0</v>
      </c>
      <c r="T170" s="68">
        <v>63.563743877337586</v>
      </c>
      <c r="U170" s="68">
        <v>66.418149692708297</v>
      </c>
      <c r="V170" s="68">
        <v>67.029650331231423</v>
      </c>
      <c r="W170" s="61">
        <v>26.204856718101038</v>
      </c>
      <c r="X170" s="61">
        <v>23.186349705040534</v>
      </c>
      <c r="Y170" s="63"/>
      <c r="Z170" s="61"/>
      <c r="AA170" s="67"/>
      <c r="AB170" s="61"/>
      <c r="AC170" s="61"/>
      <c r="AD170" s="61"/>
      <c r="AE170" s="61"/>
      <c r="AF170" s="61"/>
      <c r="AG170" s="61">
        <v>25.676712876062378</v>
      </c>
    </row>
    <row r="171" spans="12:33" x14ac:dyDescent="0.25">
      <c r="L171" s="70">
        <v>170</v>
      </c>
      <c r="M171" s="61"/>
      <c r="N171" s="61"/>
      <c r="O171" s="68">
        <v>52.924249478394174</v>
      </c>
      <c r="P171" s="61"/>
      <c r="Q171" s="61"/>
      <c r="R171" s="61"/>
      <c r="S171" s="62">
        <v>0</v>
      </c>
      <c r="T171" s="68">
        <v>64.740785319936464</v>
      </c>
      <c r="U171" s="68">
        <v>67.660021786833312</v>
      </c>
      <c r="V171" s="68">
        <v>68.339378494621741</v>
      </c>
      <c r="W171" s="61">
        <v>26.740651649327965</v>
      </c>
      <c r="X171" s="61">
        <v>23.669823308942245</v>
      </c>
      <c r="Y171" s="63"/>
      <c r="Z171" s="61"/>
      <c r="AA171" s="67"/>
      <c r="AB171" s="61"/>
      <c r="AC171" s="61"/>
      <c r="AD171" s="61"/>
      <c r="AE171" s="61"/>
      <c r="AF171" s="61"/>
      <c r="AG171" s="61">
        <v>26.204856718101038</v>
      </c>
    </row>
    <row r="172" spans="12:33" x14ac:dyDescent="0.25">
      <c r="L172" s="70">
        <v>171</v>
      </c>
      <c r="M172" s="61"/>
      <c r="N172" s="61"/>
      <c r="O172" s="68">
        <v>53.876349627649901</v>
      </c>
      <c r="P172" s="61"/>
      <c r="Q172" s="61"/>
      <c r="R172" s="61"/>
      <c r="S172" s="62">
        <v>0</v>
      </c>
      <c r="T172" s="68">
        <v>65.932526958276483</v>
      </c>
      <c r="U172" s="68">
        <v>68.917625662675292</v>
      </c>
      <c r="V172" s="68">
        <v>69.666790731932338</v>
      </c>
      <c r="W172" s="61">
        <v>27.284162523700402</v>
      </c>
      <c r="X172" s="61">
        <v>24.160453572209381</v>
      </c>
      <c r="Y172" s="63"/>
      <c r="Z172" s="61"/>
      <c r="AA172" s="67"/>
      <c r="AB172" s="61"/>
      <c r="AC172" s="61"/>
      <c r="AD172" s="61"/>
      <c r="AE172" s="61"/>
      <c r="AF172" s="61"/>
      <c r="AG172" s="61">
        <v>26.740651649327965</v>
      </c>
    </row>
    <row r="173" spans="12:33" x14ac:dyDescent="0.25">
      <c r="L173" s="70">
        <v>172</v>
      </c>
      <c r="M173" s="61"/>
      <c r="N173" s="61"/>
      <c r="O173" s="68">
        <v>54.839876185354946</v>
      </c>
      <c r="P173" s="61"/>
      <c r="Q173" s="61"/>
      <c r="R173" s="61"/>
      <c r="S173" s="62">
        <v>0</v>
      </c>
      <c r="T173" s="68">
        <v>67.139064806927252</v>
      </c>
      <c r="U173" s="68">
        <v>70.191066858993409</v>
      </c>
      <c r="V173" s="68">
        <v>71.012020303122043</v>
      </c>
      <c r="W173" s="61">
        <v>27.835454359694349</v>
      </c>
      <c r="X173" s="61">
        <v>24.658303649736919</v>
      </c>
      <c r="Y173" s="63"/>
      <c r="Z173" s="61"/>
      <c r="AA173" s="67"/>
      <c r="AB173" s="61"/>
      <c r="AC173" s="61"/>
      <c r="AD173" s="61"/>
      <c r="AE173" s="61"/>
      <c r="AF173" s="61"/>
      <c r="AG173" s="61">
        <v>27.284162523700402</v>
      </c>
    </row>
    <row r="174" spans="12:33" x14ac:dyDescent="0.25">
      <c r="L174" s="70">
        <v>173</v>
      </c>
      <c r="M174" s="61"/>
      <c r="N174" s="61"/>
      <c r="O174" s="68">
        <v>55.814898653552241</v>
      </c>
      <c r="P174" s="61"/>
      <c r="Q174" s="61"/>
      <c r="R174" s="61"/>
      <c r="S174" s="62">
        <v>0</v>
      </c>
      <c r="T174" s="68">
        <v>68.360494942243591</v>
      </c>
      <c r="U174" s="68">
        <v>71.480451000988637</v>
      </c>
      <c r="V174" s="68">
        <v>72.375200686533233</v>
      </c>
      <c r="W174" s="61">
        <v>28.394592339756532</v>
      </c>
      <c r="X174" s="61">
        <v>25.163436880614153</v>
      </c>
      <c r="Y174" s="63"/>
      <c r="Z174" s="61"/>
      <c r="AA174" s="67"/>
      <c r="AB174" s="61"/>
      <c r="AC174" s="61"/>
      <c r="AD174" s="61"/>
      <c r="AE174" s="61"/>
      <c r="AF174" s="61"/>
      <c r="AG174" s="61">
        <v>27.835454359694349</v>
      </c>
    </row>
    <row r="175" spans="12:33" x14ac:dyDescent="0.25">
      <c r="L175" s="70">
        <v>174</v>
      </c>
      <c r="M175" s="61"/>
      <c r="N175" s="61"/>
      <c r="O175" s="68">
        <v>56.801486550450356</v>
      </c>
      <c r="P175" s="61"/>
      <c r="Q175" s="61"/>
      <c r="R175" s="61"/>
      <c r="S175" s="62">
        <v>0</v>
      </c>
      <c r="T175" s="68">
        <v>69.596913502043094</v>
      </c>
      <c r="U175" s="68">
        <v>72.785883799871499</v>
      </c>
      <c r="V175" s="68">
        <v>73.756465577978133</v>
      </c>
      <c r="W175" s="61">
        <v>28.961641809761112</v>
      </c>
      <c r="X175" s="61">
        <v>25.675916787586075</v>
      </c>
      <c r="Y175" s="61"/>
      <c r="Z175" s="61"/>
      <c r="AA175" s="67"/>
      <c r="AB175" s="61"/>
      <c r="AC175" s="61"/>
      <c r="AD175" s="61"/>
      <c r="AE175" s="61"/>
      <c r="AF175" s="61"/>
      <c r="AG175" s="61">
        <v>28.394592339756532</v>
      </c>
    </row>
    <row r="176" spans="12:33" x14ac:dyDescent="0.25">
      <c r="L176" s="70">
        <v>175</v>
      </c>
      <c r="M176" s="61"/>
      <c r="N176" s="61"/>
      <c r="O176" s="68">
        <v>57.79970941033298</v>
      </c>
      <c r="P176" s="61"/>
      <c r="Q176" s="61"/>
      <c r="R176" s="61"/>
      <c r="S176" s="62">
        <v>0</v>
      </c>
      <c r="T176" s="68">
        <v>70.848416685293174</v>
      </c>
      <c r="U176" s="68">
        <v>74.107471052434917</v>
      </c>
      <c r="V176" s="68">
        <v>75.155948889831976</v>
      </c>
      <c r="W176" s="61">
        <v>29.536668278470309</v>
      </c>
      <c r="X176" s="61">
        <v>26.195807076519582</v>
      </c>
      <c r="Y176" s="61"/>
      <c r="Z176" s="61"/>
      <c r="AA176" s="67"/>
      <c r="AB176" s="61"/>
      <c r="AC176" s="61"/>
      <c r="AD176" s="61"/>
      <c r="AE176" s="61"/>
      <c r="AF176" s="61"/>
      <c r="AG176" s="61">
        <v>28.961641809761112</v>
      </c>
    </row>
    <row r="177" spans="12:33" x14ac:dyDescent="0.25">
      <c r="L177" s="70">
        <v>176</v>
      </c>
      <c r="M177" s="61"/>
      <c r="N177" s="61"/>
      <c r="O177" s="68">
        <v>58.80963678347161</v>
      </c>
      <c r="P177" s="61"/>
      <c r="Q177" s="61"/>
      <c r="R177" s="61"/>
      <c r="S177" s="62">
        <v>0</v>
      </c>
      <c r="T177" s="68">
        <v>72.115100751794927</v>
      </c>
      <c r="U177" s="68">
        <v>75.445318640631015</v>
      </c>
      <c r="V177" s="68">
        <v>76.573784750136852</v>
      </c>
      <c r="W177" s="61">
        <v>30.119737417001936</v>
      </c>
      <c r="X177" s="61">
        <v>26.723171635875076</v>
      </c>
      <c r="Y177" s="61"/>
      <c r="Z177" s="61"/>
      <c r="AA177" s="67"/>
      <c r="AB177" s="61"/>
      <c r="AC177" s="61"/>
      <c r="AD177" s="61"/>
      <c r="AE177" s="61"/>
      <c r="AF177" s="61"/>
      <c r="AG177" s="61">
        <v>29.536668278470309</v>
      </c>
    </row>
    <row r="178" spans="12:33" x14ac:dyDescent="0.25">
      <c r="L178" s="70">
        <v>177</v>
      </c>
      <c r="M178" s="61"/>
      <c r="N178" s="61"/>
      <c r="O178" s="68">
        <v>59.831338236035705</v>
      </c>
      <c r="P178" s="61"/>
      <c r="Q178" s="61"/>
      <c r="R178" s="61"/>
      <c r="S178" s="62">
        <v>0</v>
      </c>
      <c r="T178" s="68">
        <v>73.397062021876778</v>
      </c>
      <c r="U178" s="68">
        <v>76.799532531151812</v>
      </c>
      <c r="V178" s="68">
        <v>78.010107501712696</v>
      </c>
      <c r="W178" s="61">
        <v>30.710915058300078</v>
      </c>
      <c r="X178" s="61">
        <v>27.25807453618113</v>
      </c>
      <c r="Y178" s="61"/>
      <c r="Z178" s="61"/>
      <c r="AA178" s="67"/>
      <c r="AB178" s="61"/>
      <c r="AC178" s="61"/>
      <c r="AD178" s="61"/>
      <c r="AE178" s="61"/>
      <c r="AF178" s="61"/>
      <c r="AG178" s="61">
        <v>30.119737417001936</v>
      </c>
    </row>
    <row r="179" spans="12:33" x14ac:dyDescent="0.25">
      <c r="L179" s="70">
        <v>178</v>
      </c>
      <c r="M179" s="61"/>
      <c r="N179" s="61"/>
      <c r="O179" s="68">
        <v>60.86488335000827</v>
      </c>
      <c r="P179" s="61"/>
      <c r="Q179" s="61"/>
      <c r="R179" s="61"/>
      <c r="S179" s="62">
        <v>0</v>
      </c>
      <c r="T179" s="68">
        <v>74.694396876085804</v>
      </c>
      <c r="U179" s="68">
        <v>78.170218775015485</v>
      </c>
      <c r="V179" s="68">
        <v>79.465051701279592</v>
      </c>
      <c r="W179" s="61">
        <v>31.310267196610656</v>
      </c>
      <c r="X179" s="61">
        <v>27.800580029514691</v>
      </c>
      <c r="Y179" s="61"/>
      <c r="Z179" s="61"/>
      <c r="AA179" s="67"/>
      <c r="AB179" s="61"/>
      <c r="AC179" s="61"/>
      <c r="AD179" s="61"/>
      <c r="AE179" s="61"/>
      <c r="AF179" s="61"/>
      <c r="AG179" s="61">
        <v>30.710915058300078</v>
      </c>
    </row>
    <row r="180" spans="12:33" x14ac:dyDescent="0.25">
      <c r="L180" s="70">
        <v>179</v>
      </c>
      <c r="M180" s="61"/>
      <c r="N180" s="61"/>
      <c r="O180" s="68">
        <v>61.910341723098583</v>
      </c>
      <c r="P180" s="61"/>
      <c r="Q180" s="61"/>
      <c r="R180" s="61"/>
      <c r="S180" s="62">
        <v>0</v>
      </c>
      <c r="T180" s="68">
        <v>76.007201754885784</v>
      </c>
      <c r="U180" s="68">
        <v>79.557483507156221</v>
      </c>
      <c r="V180" s="68">
        <v>80.938752118584873</v>
      </c>
      <c r="W180" s="61">
        <v>31.917859986962394</v>
      </c>
      <c r="X180" s="61">
        <v>28.350752548985529</v>
      </c>
      <c r="Y180" s="61"/>
      <c r="Z180" s="61"/>
      <c r="AA180" s="67"/>
      <c r="AB180" s="61"/>
      <c r="AC180" s="61"/>
      <c r="AD180" s="61"/>
      <c r="AE180" s="61"/>
      <c r="AF180" s="61"/>
      <c r="AG180" s="61">
        <v>31.310267196610656</v>
      </c>
    </row>
    <row r="181" spans="12:33" x14ac:dyDescent="0.25">
      <c r="L181" s="70">
        <v>180</v>
      </c>
      <c r="M181" s="61"/>
      <c r="N181" s="61"/>
      <c r="O181" s="68">
        <v>62.967782968657417</v>
      </c>
      <c r="P181" s="61"/>
      <c r="Q181" s="61"/>
      <c r="R181" s="61"/>
      <c r="S181" s="62">
        <v>0</v>
      </c>
      <c r="T181" s="68">
        <v>77.335573158358315</v>
      </c>
      <c r="U181" s="68">
        <v>80.961432946019315</v>
      </c>
      <c r="V181" s="68">
        <v>82.431343735542413</v>
      </c>
      <c r="W181" s="61">
        <v>32.533759744652031</v>
      </c>
      <c r="X181" s="61">
        <v>28.908656708225074</v>
      </c>
      <c r="Y181" s="61"/>
      <c r="Z181" s="61"/>
      <c r="AA181" s="67"/>
      <c r="AB181" s="61"/>
      <c r="AC181" s="61"/>
      <c r="AD181" s="61"/>
      <c r="AE181" s="61"/>
      <c r="AF181" s="61"/>
      <c r="AG181" s="61">
        <v>31.917859986962394</v>
      </c>
    </row>
    <row r="182" spans="12:33" x14ac:dyDescent="0.25">
      <c r="L182" s="70">
        <v>181</v>
      </c>
      <c r="M182" s="61"/>
      <c r="N182" s="61"/>
      <c r="O182" s="68">
        <v>64.037276715594047</v>
      </c>
      <c r="P182" s="61"/>
      <c r="Q182" s="61"/>
      <c r="R182" s="61"/>
      <c r="S182" s="62">
        <v>0</v>
      </c>
      <c r="T182" s="68">
        <v>78.679607645904881</v>
      </c>
      <c r="U182" s="68">
        <v>82.382173393158183</v>
      </c>
      <c r="V182" s="68">
        <v>83.942961745377914</v>
      </c>
      <c r="W182" s="61">
        <v>33.158032944733428</v>
      </c>
      <c r="X182" s="61">
        <v>29.474357300879099</v>
      </c>
      <c r="Y182" s="61"/>
      <c r="Z182" s="61"/>
      <c r="AA182" s="67"/>
      <c r="AB182" s="61"/>
      <c r="AC182" s="61"/>
      <c r="AD182" s="61"/>
      <c r="AE182" s="61"/>
      <c r="AF182" s="61"/>
      <c r="AG182" s="61">
        <v>32.533759744652031</v>
      </c>
    </row>
    <row r="183" spans="12:33" x14ac:dyDescent="0.25">
      <c r="L183" s="70">
        <v>182</v>
      </c>
      <c r="M183" s="61"/>
      <c r="N183" s="61"/>
      <c r="O183" s="68">
        <v>65.118892608292768</v>
      </c>
      <c r="P183" s="61"/>
      <c r="Q183" s="61"/>
      <c r="R183" s="61"/>
      <c r="S183" s="62">
        <v>0</v>
      </c>
      <c r="T183" s="68">
        <v>80.039401835953726</v>
      </c>
      <c r="U183" s="68">
        <v>83.8198112328392</v>
      </c>
      <c r="V183" s="68">
        <v>85.47374155178322</v>
      </c>
      <c r="W183" s="61">
        <v>33.790746221512507</v>
      </c>
      <c r="X183" s="61">
        <v>30.047919300105477</v>
      </c>
      <c r="Y183" s="61"/>
      <c r="Z183" s="61"/>
      <c r="AA183" s="67"/>
      <c r="AB183" s="61"/>
      <c r="AC183" s="61"/>
      <c r="AD183" s="61"/>
      <c r="AE183" s="61"/>
      <c r="AF183" s="61"/>
      <c r="AG183" s="61">
        <v>33.158032944733428</v>
      </c>
    </row>
    <row r="184" spans="12:33" x14ac:dyDescent="0.25">
      <c r="L184" s="70">
        <v>183</v>
      </c>
      <c r="M184" s="61"/>
      <c r="N184" s="61"/>
      <c r="O184" s="68">
        <v>66.212700306530067</v>
      </c>
      <c r="P184" s="61"/>
      <c r="Q184" s="61"/>
      <c r="R184" s="61"/>
      <c r="S184" s="62">
        <v>0</v>
      </c>
      <c r="T184" s="68">
        <v>81.41505240567092</v>
      </c>
      <c r="U184" s="68">
        <v>85.274452931647033</v>
      </c>
      <c r="V184" s="68">
        <v>87.023818768077547</v>
      </c>
      <c r="W184" s="61">
        <v>34.431966368044904</v>
      </c>
      <c r="X184" s="61">
        <v>30.629407858074874</v>
      </c>
      <c r="Y184" s="61"/>
      <c r="Z184" s="61"/>
      <c r="AA184" s="67"/>
      <c r="AB184" s="61"/>
      <c r="AC184" s="61"/>
      <c r="AD184" s="61"/>
      <c r="AE184" s="61"/>
      <c r="AF184" s="61"/>
      <c r="AG184" s="61">
        <v>33.790746221512507</v>
      </c>
    </row>
    <row r="185" spans="12:33" x14ac:dyDescent="0.25">
      <c r="L185" s="70">
        <v>184</v>
      </c>
      <c r="M185" s="61"/>
      <c r="N185" s="61"/>
      <c r="O185" s="61"/>
      <c r="P185" s="61"/>
      <c r="Q185" s="61"/>
      <c r="R185" s="61"/>
      <c r="S185" s="62">
        <v>0</v>
      </c>
      <c r="T185" s="68">
        <v>82.806656090671353</v>
      </c>
      <c r="U185" s="68">
        <v>86.746205038095582</v>
      </c>
      <c r="V185" s="68">
        <v>88.593329216378663</v>
      </c>
      <c r="W185" s="61">
        <v>35.081760335639281</v>
      </c>
      <c r="X185" s="61">
        <v>31.218888305476892</v>
      </c>
      <c r="Y185" s="61"/>
      <c r="Z185" s="61"/>
      <c r="AA185" s="67"/>
      <c r="AB185" s="61"/>
      <c r="AC185" s="61"/>
      <c r="AD185" s="61"/>
      <c r="AE185" s="61"/>
      <c r="AF185" s="61"/>
      <c r="AG185" s="61">
        <v>34.431966368044904</v>
      </c>
    </row>
    <row r="186" spans="12:33" x14ac:dyDescent="0.25">
      <c r="L186" s="70">
        <v>185</v>
      </c>
      <c r="M186" s="61"/>
      <c r="N186" s="61"/>
      <c r="O186" s="61"/>
      <c r="P186" s="61"/>
      <c r="Q186" s="61"/>
      <c r="R186" s="61"/>
      <c r="S186" s="62">
        <v>0</v>
      </c>
      <c r="T186" s="68">
        <v>84.214309684734488</v>
      </c>
      <c r="U186" s="68">
        <v>88.235174182243696</v>
      </c>
      <c r="V186" s="68">
        <v>90.182408926780695</v>
      </c>
      <c r="W186" s="61">
        <v>35.740195233364446</v>
      </c>
      <c r="X186" s="61">
        <v>31.81642615102988</v>
      </c>
      <c r="Y186" s="61"/>
      <c r="Z186" s="61"/>
      <c r="AA186" s="67"/>
      <c r="AB186" s="61"/>
      <c r="AC186" s="61"/>
      <c r="AD186" s="61"/>
      <c r="AE186" s="61"/>
      <c r="AF186" s="61"/>
      <c r="AG186" s="61">
        <v>35.081760335639281</v>
      </c>
    </row>
    <row r="187" spans="12:33" x14ac:dyDescent="0.25">
      <c r="L187" s="70">
        <v>186</v>
      </c>
      <c r="M187" s="61"/>
      <c r="N187" s="61"/>
      <c r="O187" s="61"/>
      <c r="P187" s="61"/>
      <c r="Q187" s="61"/>
      <c r="R187" s="61"/>
      <c r="S187" s="62">
        <v>0</v>
      </c>
      <c r="T187" s="68">
        <v>85.638110039524832</v>
      </c>
      <c r="U187" s="68">
        <v>89.741467075313608</v>
      </c>
      <c r="V187" s="61"/>
      <c r="W187" s="61">
        <v>36.407338327560339</v>
      </c>
      <c r="X187" s="61">
        <v>32.422087080993492</v>
      </c>
      <c r="Y187" s="61"/>
      <c r="Z187" s="61"/>
      <c r="AA187" s="67"/>
      <c r="AB187" s="61"/>
      <c r="AC187" s="61"/>
      <c r="AD187" s="61"/>
      <c r="AE187" s="61"/>
      <c r="AF187" s="61"/>
      <c r="AG187" s="61">
        <v>35.740195233364446</v>
      </c>
    </row>
    <row r="188" spans="12:33" x14ac:dyDescent="0.25">
      <c r="L188" s="70">
        <v>187</v>
      </c>
      <c r="M188" s="61"/>
      <c r="N188" s="61"/>
      <c r="O188" s="61"/>
      <c r="P188" s="61"/>
      <c r="Q188" s="61"/>
      <c r="R188" s="61"/>
      <c r="S188" s="62">
        <v>0</v>
      </c>
      <c r="T188" s="68">
        <v>87.07815406431034</v>
      </c>
      <c r="U188" s="68">
        <v>91.265190509312589</v>
      </c>
      <c r="V188" s="61"/>
      <c r="W188" s="61">
        <v>37.083257041353775</v>
      </c>
      <c r="X188" s="61">
        <v>33.035936958687813</v>
      </c>
      <c r="Y188" s="61"/>
      <c r="Z188" s="61"/>
      <c r="AA188" s="67"/>
      <c r="AB188" s="61"/>
      <c r="AC188" s="61"/>
      <c r="AD188" s="61"/>
      <c r="AE188" s="61"/>
      <c r="AF188" s="61"/>
      <c r="AG188" s="61">
        <v>36.407338327560339</v>
      </c>
    </row>
    <row r="189" spans="12:33" x14ac:dyDescent="0.25">
      <c r="L189" s="70">
        <v>188</v>
      </c>
      <c r="M189" s="61"/>
      <c r="N189" s="61"/>
      <c r="O189" s="61"/>
      <c r="P189" s="61"/>
      <c r="Q189" s="61"/>
      <c r="R189" s="61"/>
      <c r="S189" s="62">
        <v>0</v>
      </c>
      <c r="T189" s="68">
        <v>88.534538725690112</v>
      </c>
      <c r="U189" s="68">
        <v>92.806451356660489</v>
      </c>
      <c r="V189" s="61"/>
      <c r="W189" s="61">
        <v>37.768018954177897</v>
      </c>
      <c r="X189" s="61">
        <v>33.65804182401321</v>
      </c>
      <c r="Y189" s="61"/>
      <c r="Z189" s="61"/>
      <c r="AA189" s="67"/>
      <c r="AB189" s="61"/>
      <c r="AC189" s="61"/>
      <c r="AD189" s="61"/>
      <c r="AE189" s="61"/>
      <c r="AF189" s="61"/>
      <c r="AG189" s="61">
        <v>37.083257041353775</v>
      </c>
    </row>
    <row r="190" spans="12:33" x14ac:dyDescent="0.25">
      <c r="L190" s="70">
        <v>189</v>
      </c>
      <c r="M190" s="61"/>
      <c r="N190" s="61"/>
      <c r="O190" s="61"/>
      <c r="P190" s="61"/>
      <c r="Q190" s="61"/>
      <c r="R190" s="61"/>
      <c r="S190" s="62">
        <v>0</v>
      </c>
      <c r="T190" s="68">
        <v>90.007361047318284</v>
      </c>
      <c r="U190" s="68">
        <v>94.36535656981907</v>
      </c>
      <c r="V190" s="61"/>
      <c r="W190" s="61">
        <v>38.461691801295864</v>
      </c>
      <c r="X190" s="61">
        <v>34.28846789297706</v>
      </c>
      <c r="Y190" s="61"/>
      <c r="Z190" s="61"/>
      <c r="AA190" s="67"/>
      <c r="AB190" s="61"/>
      <c r="AC190" s="61"/>
      <c r="AD190" s="61"/>
      <c r="AE190" s="61"/>
      <c r="AF190" s="61"/>
      <c r="AG190" s="61">
        <v>37.768018954177897</v>
      </c>
    </row>
    <row r="191" spans="12:33" x14ac:dyDescent="0.25">
      <c r="L191" s="70">
        <v>190</v>
      </c>
      <c r="M191" s="61"/>
      <c r="N191" s="61"/>
      <c r="O191" s="61"/>
      <c r="P191" s="61"/>
      <c r="Q191" s="61"/>
      <c r="R191" s="61"/>
      <c r="S191" s="62">
        <v>0</v>
      </c>
      <c r="T191" s="68">
        <v>91.496718109635992</v>
      </c>
      <c r="U191" s="68">
        <v>95.94201318092513</v>
      </c>
      <c r="V191" s="61"/>
      <c r="W191" s="61">
        <v>39.164343473328167</v>
      </c>
      <c r="X191" s="61">
        <v>34.927281557221797</v>
      </c>
      <c r="Y191" s="61"/>
      <c r="Z191" s="61"/>
      <c r="AA191" s="67"/>
      <c r="AB191" s="61"/>
      <c r="AC191" s="61"/>
      <c r="AD191" s="61"/>
      <c r="AE191" s="61"/>
      <c r="AF191" s="61"/>
      <c r="AG191" s="61">
        <v>38.461691801295864</v>
      </c>
    </row>
    <row r="192" spans="12:33" x14ac:dyDescent="0.25">
      <c r="L192" s="70">
        <v>191</v>
      </c>
      <c r="M192" s="61"/>
      <c r="N192" s="61"/>
      <c r="O192" s="61"/>
      <c r="P192" s="61"/>
      <c r="Q192" s="61"/>
      <c r="R192" s="61"/>
      <c r="S192" s="62">
        <v>0</v>
      </c>
      <c r="T192" s="68">
        <v>93</v>
      </c>
      <c r="U192" s="68">
        <v>97.5</v>
      </c>
      <c r="V192" s="61"/>
      <c r="W192" s="61">
        <v>39.876042015784293</v>
      </c>
      <c r="X192" s="61">
        <v>35.574549383558683</v>
      </c>
      <c r="Y192" s="61"/>
      <c r="Z192" s="61"/>
      <c r="AA192" s="67"/>
      <c r="AB192" s="61"/>
      <c r="AC192" s="61"/>
      <c r="AD192" s="61"/>
      <c r="AE192" s="61"/>
      <c r="AF192" s="61"/>
      <c r="AG192" s="61">
        <v>39.164343473328167</v>
      </c>
    </row>
    <row r="193" spans="12:33" x14ac:dyDescent="0.25">
      <c r="L193" s="70">
        <v>192</v>
      </c>
      <c r="M193" s="61"/>
      <c r="N193" s="61"/>
      <c r="O193" s="61"/>
      <c r="P193" s="61"/>
      <c r="Q193" s="61"/>
      <c r="R193" s="61"/>
      <c r="S193" s="62">
        <v>0</v>
      </c>
      <c r="T193" s="68">
        <v>94.5</v>
      </c>
      <c r="U193" s="68">
        <v>99.2</v>
      </c>
      <c r="V193" s="61"/>
      <c r="W193" s="61">
        <v>40.596855628598142</v>
      </c>
      <c r="X193" s="61">
        <v>36.230338113503848</v>
      </c>
      <c r="Y193" s="61"/>
      <c r="Z193" s="61"/>
      <c r="AA193" s="67"/>
      <c r="AB193" s="61"/>
      <c r="AC193" s="61"/>
      <c r="AD193" s="61"/>
      <c r="AE193" s="61"/>
      <c r="AF193" s="61"/>
      <c r="AG193" s="61">
        <v>39.876042015784293</v>
      </c>
    </row>
    <row r="194" spans="12:33" x14ac:dyDescent="0.25">
      <c r="L194" s="70">
        <v>193</v>
      </c>
      <c r="M194" s="61"/>
      <c r="N194" s="61"/>
      <c r="O194" s="61"/>
      <c r="P194" s="61"/>
      <c r="Q194" s="61"/>
      <c r="R194" s="61"/>
      <c r="S194" s="62">
        <v>0</v>
      </c>
      <c r="T194" s="68">
        <v>96.1</v>
      </c>
      <c r="U194" s="68">
        <v>100.8</v>
      </c>
      <c r="V194" s="61"/>
      <c r="W194" s="61">
        <v>41.326852665667211</v>
      </c>
      <c r="X194" s="61">
        <v>36.894714662818359</v>
      </c>
      <c r="Y194" s="61"/>
      <c r="Z194" s="61"/>
      <c r="AA194" s="67"/>
      <c r="AB194" s="61"/>
      <c r="AC194" s="61"/>
      <c r="AD194" s="61"/>
      <c r="AE194" s="61"/>
      <c r="AF194" s="61"/>
      <c r="AG194" s="61">
        <v>40.596855628598142</v>
      </c>
    </row>
    <row r="195" spans="12:33" x14ac:dyDescent="0.25">
      <c r="L195" s="70">
        <v>194</v>
      </c>
      <c r="M195" s="61"/>
      <c r="N195" s="61"/>
      <c r="O195" s="61"/>
      <c r="P195" s="61"/>
      <c r="Q195" s="61"/>
      <c r="R195" s="61"/>
      <c r="S195" s="62">
        <v>0</v>
      </c>
      <c r="T195" s="68">
        <v>97.6</v>
      </c>
      <c r="U195" s="68">
        <v>102.4</v>
      </c>
      <c r="V195" s="61"/>
      <c r="W195" s="61">
        <v>42.066101634395558</v>
      </c>
      <c r="X195" s="61">
        <v>37.56774612105275</v>
      </c>
      <c r="Y195" s="61"/>
      <c r="Z195" s="61"/>
      <c r="AA195" s="67"/>
      <c r="AB195" s="61"/>
      <c r="AC195" s="61"/>
      <c r="AD195" s="61"/>
      <c r="AE195" s="61"/>
      <c r="AF195" s="61"/>
      <c r="AG195" s="61">
        <v>41.326852665667211</v>
      </c>
    </row>
    <row r="196" spans="12:33" x14ac:dyDescent="0.25">
      <c r="L196" s="70">
        <v>195</v>
      </c>
      <c r="M196" s="61"/>
      <c r="N196" s="61"/>
      <c r="O196" s="61"/>
      <c r="P196" s="61"/>
      <c r="Q196" s="61"/>
      <c r="R196" s="61"/>
      <c r="S196" s="62">
        <v>0</v>
      </c>
      <c r="T196" s="68">
        <v>99.2</v>
      </c>
      <c r="U196" s="68">
        <v>104.1</v>
      </c>
      <c r="V196" s="61"/>
      <c r="W196" s="61">
        <v>42.814671195240017</v>
      </c>
      <c r="X196" s="61">
        <v>38.249499751093438</v>
      </c>
      <c r="Y196" s="61"/>
      <c r="Z196" s="61"/>
      <c r="AA196" s="67"/>
      <c r="AB196" s="61"/>
      <c r="AC196" s="61"/>
      <c r="AD196" s="61"/>
      <c r="AE196" s="61"/>
      <c r="AF196" s="61"/>
      <c r="AG196" s="61">
        <v>42.066101634395558</v>
      </c>
    </row>
    <row r="197" spans="12:33" x14ac:dyDescent="0.25">
      <c r="L197" s="70">
        <v>196</v>
      </c>
      <c r="M197" s="61"/>
      <c r="N197" s="61"/>
      <c r="O197" s="61"/>
      <c r="P197" s="61"/>
      <c r="Q197" s="61"/>
      <c r="R197" s="61"/>
      <c r="S197" s="62">
        <v>0</v>
      </c>
      <c r="T197" s="68">
        <v>100.8</v>
      </c>
      <c r="U197" s="68">
        <v>105.8</v>
      </c>
      <c r="V197" s="61"/>
      <c r="W197" s="61">
        <v>43.572630161261351</v>
      </c>
      <c r="X197" s="61">
        <v>38.94004298871458</v>
      </c>
      <c r="Y197" s="61"/>
      <c r="Z197" s="61"/>
      <c r="AA197" s="67"/>
      <c r="AB197" s="61"/>
      <c r="AC197" s="61"/>
      <c r="AD197" s="61"/>
      <c r="AE197" s="61"/>
      <c r="AF197" s="61"/>
      <c r="AG197" s="61">
        <v>42.814671195240017</v>
      </c>
    </row>
    <row r="198" spans="12:33" x14ac:dyDescent="0.25">
      <c r="L198" s="70">
        <v>197</v>
      </c>
      <c r="M198" s="61"/>
      <c r="N198" s="61"/>
      <c r="O198" s="61"/>
      <c r="P198" s="61"/>
      <c r="Q198" s="61"/>
      <c r="R198" s="61"/>
      <c r="S198" s="62">
        <v>0</v>
      </c>
      <c r="T198" s="68">
        <v>102.4</v>
      </c>
      <c r="U198" s="68">
        <v>107.5</v>
      </c>
      <c r="V198" s="61"/>
      <c r="W198" s="61">
        <v>44.340047497678007</v>
      </c>
      <c r="X198" s="61">
        <v>39.639443442131963</v>
      </c>
      <c r="Y198" s="61"/>
      <c r="Z198" s="61"/>
      <c r="AA198" s="67"/>
      <c r="AB198" s="61"/>
      <c r="AC198" s="61"/>
      <c r="AD198" s="61"/>
      <c r="AE198" s="61"/>
      <c r="AF198" s="61"/>
      <c r="AG198" s="61">
        <v>43.572630161261351</v>
      </c>
    </row>
    <row r="199" spans="12:33" x14ac:dyDescent="0.25">
      <c r="L199" s="70">
        <v>198</v>
      </c>
      <c r="M199" s="61"/>
      <c r="N199" s="61"/>
      <c r="O199" s="61"/>
      <c r="P199" s="61"/>
      <c r="Q199" s="61"/>
      <c r="R199" s="61"/>
      <c r="S199" s="62">
        <v>0</v>
      </c>
      <c r="T199" s="68">
        <v>104</v>
      </c>
      <c r="U199" s="68">
        <v>109.2</v>
      </c>
      <c r="V199" s="61"/>
      <c r="W199" s="61">
        <v>45.116992321422934</v>
      </c>
      <c r="X199" s="61">
        <v>40.347768891560264</v>
      </c>
      <c r="Y199" s="61"/>
      <c r="Z199" s="61"/>
      <c r="AA199" s="67"/>
      <c r="AB199" s="61"/>
      <c r="AC199" s="61"/>
      <c r="AD199" s="61"/>
      <c r="AE199" s="61"/>
      <c r="AF199" s="61"/>
      <c r="AG199" s="61">
        <v>44.340047497678007</v>
      </c>
    </row>
    <row r="200" spans="12:33" x14ac:dyDescent="0.25">
      <c r="L200" s="70">
        <v>199</v>
      </c>
      <c r="M200" s="61"/>
      <c r="N200" s="61"/>
      <c r="O200" s="61"/>
      <c r="P200" s="61"/>
      <c r="Q200" s="61"/>
      <c r="R200" s="61"/>
      <c r="S200" s="62">
        <v>0</v>
      </c>
      <c r="T200" s="68">
        <v>105.7</v>
      </c>
      <c r="U200" s="68">
        <v>111</v>
      </c>
      <c r="V200" s="61"/>
      <c r="W200" s="61">
        <v>45.903533900705789</v>
      </c>
      <c r="X200" s="61">
        <v>41.065087288775331</v>
      </c>
      <c r="Y200" s="61"/>
      <c r="Z200" s="61"/>
      <c r="AA200" s="67"/>
      <c r="AB200" s="61"/>
      <c r="AC200" s="61"/>
      <c r="AD200" s="61"/>
      <c r="AE200" s="61"/>
      <c r="AF200" s="61"/>
      <c r="AG200" s="61">
        <v>45.116992321422934</v>
      </c>
    </row>
    <row r="201" spans="12:33" x14ac:dyDescent="0.25">
      <c r="L201" s="70">
        <v>200</v>
      </c>
      <c r="M201" s="61"/>
      <c r="N201" s="61"/>
      <c r="O201" s="61"/>
      <c r="P201" s="61"/>
      <c r="Q201" s="61"/>
      <c r="R201" s="61"/>
      <c r="S201" s="62">
        <v>0</v>
      </c>
      <c r="T201" s="68">
        <v>107.3</v>
      </c>
      <c r="U201" s="68">
        <v>112.7</v>
      </c>
      <c r="V201" s="61"/>
      <c r="W201" s="61">
        <v>46.699741654576435</v>
      </c>
      <c r="X201" s="61">
        <v>41.791466756677785</v>
      </c>
      <c r="Y201" s="61"/>
      <c r="Z201" s="61"/>
      <c r="AA201" s="67"/>
      <c r="AB201" s="61"/>
      <c r="AC201" s="61"/>
      <c r="AD201" s="61"/>
      <c r="AE201" s="61"/>
      <c r="AF201" s="61"/>
      <c r="AG201" s="61">
        <v>45.903533900705789</v>
      </c>
    </row>
    <row r="202" spans="12:33" x14ac:dyDescent="0.25">
      <c r="L202" s="70">
        <v>201</v>
      </c>
      <c r="M202" s="61"/>
      <c r="N202" s="61"/>
      <c r="O202" s="61"/>
      <c r="P202" s="61"/>
      <c r="Q202" s="61"/>
      <c r="R202" s="61"/>
      <c r="S202" s="62">
        <v>0</v>
      </c>
      <c r="T202" s="68">
        <v>109</v>
      </c>
      <c r="U202" s="68">
        <v>114.5</v>
      </c>
      <c r="V202" s="61"/>
      <c r="W202" s="61">
        <v>47.505685152494145</v>
      </c>
      <c r="X202" s="61">
        <v>42.526975588860971</v>
      </c>
      <c r="Y202" s="61"/>
      <c r="Z202" s="61"/>
      <c r="AA202" s="67"/>
      <c r="AB202" s="61"/>
      <c r="AC202" s="61"/>
      <c r="AD202" s="61"/>
      <c r="AE202" s="61"/>
      <c r="AF202" s="61"/>
      <c r="AG202" s="61">
        <v>46.699741654576435</v>
      </c>
    </row>
    <row r="203" spans="12:33" x14ac:dyDescent="0.25">
      <c r="L203" s="70">
        <v>202</v>
      </c>
      <c r="M203" s="61"/>
      <c r="N203" s="61"/>
      <c r="O203" s="61"/>
      <c r="P203" s="61"/>
      <c r="Q203" s="61"/>
      <c r="R203" s="61"/>
      <c r="S203" s="62">
        <v>0</v>
      </c>
      <c r="T203" s="68">
        <v>110.7</v>
      </c>
      <c r="U203" s="68">
        <v>116.3</v>
      </c>
      <c r="V203" s="61"/>
      <c r="W203" s="61">
        <v>48.321434113897254</v>
      </c>
      <c r="X203" s="61">
        <v>43.271682249182021</v>
      </c>
      <c r="Y203" s="61"/>
      <c r="Z203" s="61"/>
      <c r="AA203" s="67"/>
      <c r="AB203" s="61"/>
      <c r="AC203" s="61"/>
      <c r="AD203" s="61"/>
      <c r="AE203" s="61"/>
      <c r="AF203" s="61"/>
      <c r="AG203" s="61">
        <v>47.505685152494145</v>
      </c>
    </row>
    <row r="204" spans="12:33" x14ac:dyDescent="0.25">
      <c r="L204" s="70">
        <v>203</v>
      </c>
      <c r="M204" s="61"/>
      <c r="N204" s="61"/>
      <c r="O204" s="61"/>
      <c r="P204" s="61"/>
      <c r="Q204" s="61"/>
      <c r="R204" s="61"/>
      <c r="S204" s="62">
        <v>0</v>
      </c>
      <c r="T204" s="68">
        <v>112.4</v>
      </c>
      <c r="U204" s="68">
        <v>118.1</v>
      </c>
      <c r="V204" s="61"/>
      <c r="W204" s="61">
        <v>49.147058407780236</v>
      </c>
      <c r="X204" s="61">
        <v>44.025655371336498</v>
      </c>
      <c r="Y204" s="61"/>
      <c r="Z204" s="61"/>
      <c r="AA204" s="67"/>
      <c r="AB204" s="61"/>
      <c r="AC204" s="61"/>
      <c r="AD204" s="61"/>
      <c r="AE204" s="61"/>
      <c r="AF204" s="61"/>
      <c r="AG204" s="61">
        <v>48.321434113897254</v>
      </c>
    </row>
    <row r="205" spans="12:33" x14ac:dyDescent="0.25">
      <c r="L205" s="70">
        <v>204</v>
      </c>
      <c r="M205" s="61"/>
      <c r="N205" s="61"/>
      <c r="O205" s="61"/>
      <c r="P205" s="61"/>
      <c r="Q205" s="61"/>
      <c r="R205" s="61"/>
      <c r="S205" s="62">
        <v>0</v>
      </c>
      <c r="T205" s="68">
        <v>114.1</v>
      </c>
      <c r="U205" s="68">
        <v>120</v>
      </c>
      <c r="V205" s="61"/>
      <c r="W205" s="61">
        <v>49.982628052269405</v>
      </c>
      <c r="X205" s="61">
        <v>44.788963758435237</v>
      </c>
      <c r="Y205" s="61"/>
      <c r="Z205" s="61"/>
      <c r="AA205" s="67"/>
      <c r="AB205" s="61"/>
      <c r="AC205" s="61"/>
      <c r="AD205" s="61"/>
      <c r="AE205" s="61"/>
      <c r="AF205" s="61"/>
      <c r="AG205" s="61">
        <v>49.147058407780236</v>
      </c>
    </row>
    <row r="206" spans="12:33" x14ac:dyDescent="0.25">
      <c r="L206" s="70">
        <v>205</v>
      </c>
      <c r="M206" s="61"/>
      <c r="N206" s="61"/>
      <c r="O206" s="61"/>
      <c r="P206" s="61"/>
      <c r="Q206" s="61"/>
      <c r="R206" s="61"/>
      <c r="S206" s="62">
        <v>0</v>
      </c>
      <c r="T206" s="68">
        <v>115.9</v>
      </c>
      <c r="U206" s="68">
        <v>121.8</v>
      </c>
      <c r="V206" s="61"/>
      <c r="W206" s="61">
        <v>50.828213214205753</v>
      </c>
      <c r="X206" s="61">
        <v>45.561676382584643</v>
      </c>
      <c r="Y206" s="61"/>
      <c r="Z206" s="61"/>
      <c r="AA206" s="67"/>
      <c r="AB206" s="61"/>
      <c r="AC206" s="61"/>
      <c r="AD206" s="61"/>
      <c r="AE206" s="61"/>
      <c r="AF206" s="61"/>
      <c r="AG206" s="61">
        <v>49.982628052269405</v>
      </c>
    </row>
    <row r="207" spans="12:33" x14ac:dyDescent="0.25">
      <c r="L207" s="70">
        <v>206</v>
      </c>
      <c r="M207" s="61"/>
      <c r="N207" s="61"/>
      <c r="O207" s="61"/>
      <c r="P207" s="61"/>
      <c r="Q207" s="61"/>
      <c r="R207" s="61"/>
      <c r="S207" s="62">
        <v>0</v>
      </c>
      <c r="T207" s="68">
        <v>117.7</v>
      </c>
      <c r="U207" s="68">
        <v>123.7</v>
      </c>
      <c r="V207" s="61"/>
      <c r="W207" s="61">
        <v>51.683884208729204</v>
      </c>
      <c r="X207" s="61">
        <v>46.343862384471613</v>
      </c>
      <c r="Y207" s="61"/>
      <c r="Z207" s="61"/>
      <c r="AA207" s="67"/>
      <c r="AB207" s="61"/>
      <c r="AC207" s="61"/>
      <c r="AD207" s="61"/>
      <c r="AE207" s="61"/>
      <c r="AF207" s="61"/>
      <c r="AG207" s="61">
        <v>50.828213214205753</v>
      </c>
    </row>
    <row r="208" spans="12:33" x14ac:dyDescent="0.25">
      <c r="L208" s="70">
        <v>207</v>
      </c>
      <c r="M208" s="61"/>
      <c r="N208" s="61"/>
      <c r="O208" s="61"/>
      <c r="P208" s="61"/>
      <c r="Q208" s="61"/>
      <c r="R208" s="61"/>
      <c r="S208" s="62">
        <v>0</v>
      </c>
      <c r="T208" s="68">
        <v>119.9</v>
      </c>
      <c r="U208" s="68">
        <v>125.6</v>
      </c>
      <c r="V208" s="61"/>
      <c r="W208" s="61">
        <v>52.549711498865527</v>
      </c>
      <c r="X208" s="61">
        <v>47.135591072948174</v>
      </c>
      <c r="Y208" s="61"/>
      <c r="Z208" s="61"/>
      <c r="AA208" s="67"/>
      <c r="AB208" s="61"/>
      <c r="AC208" s="61"/>
      <c r="AD208" s="61"/>
      <c r="AE208" s="61"/>
      <c r="AF208" s="61"/>
      <c r="AG208" s="61">
        <v>51.683884208729204</v>
      </c>
    </row>
    <row r="209" spans="12:33" x14ac:dyDescent="0.25">
      <c r="L209" s="70">
        <v>208</v>
      </c>
      <c r="M209" s="61"/>
      <c r="N209" s="61"/>
      <c r="O209" s="61"/>
      <c r="P209" s="61"/>
      <c r="Q209" s="61"/>
      <c r="R209" s="61"/>
      <c r="S209" s="62">
        <v>0</v>
      </c>
      <c r="T209" s="68">
        <v>121.2</v>
      </c>
      <c r="U209" s="68">
        <v>127.5</v>
      </c>
      <c r="V209" s="61"/>
      <c r="W209" s="61">
        <v>53.425765695118514</v>
      </c>
      <c r="X209" s="61">
        <v>47.936931924623522</v>
      </c>
      <c r="Y209" s="61"/>
      <c r="Z209" s="61"/>
      <c r="AA209" s="67"/>
      <c r="AB209" s="61"/>
      <c r="AC209" s="61"/>
      <c r="AD209" s="61"/>
      <c r="AE209" s="61"/>
      <c r="AF209" s="61"/>
      <c r="AG209" s="61">
        <v>52.549711498865527</v>
      </c>
    </row>
    <row r="210" spans="12:33" x14ac:dyDescent="0.25">
      <c r="L210" s="70">
        <v>209</v>
      </c>
      <c r="M210" s="61"/>
      <c r="N210" s="61"/>
      <c r="O210" s="61"/>
      <c r="P210" s="61"/>
      <c r="Q210" s="61"/>
      <c r="R210" s="61"/>
      <c r="S210" s="62">
        <v>0</v>
      </c>
      <c r="T210" s="68">
        <v>123.1</v>
      </c>
      <c r="U210" s="68">
        <v>129.4</v>
      </c>
      <c r="V210" s="61"/>
      <c r="W210" s="61">
        <v>54.312117555062983</v>
      </c>
      <c r="X210" s="61">
        <v>48.747954583454742</v>
      </c>
      <c r="Y210" s="61"/>
      <c r="Z210" s="61"/>
      <c r="AA210" s="67"/>
      <c r="AB210" s="61"/>
      <c r="AC210" s="61"/>
      <c r="AD210" s="61"/>
      <c r="AE210" s="61"/>
      <c r="AF210" s="61"/>
      <c r="AG210" s="61">
        <v>53.425765695118514</v>
      </c>
    </row>
    <row r="211" spans="12:33" x14ac:dyDescent="0.25">
      <c r="L211" s="70">
        <v>210</v>
      </c>
      <c r="M211" s="61"/>
      <c r="N211" s="61"/>
      <c r="O211" s="61"/>
      <c r="P211" s="61"/>
      <c r="Q211" s="61"/>
      <c r="R211" s="61"/>
      <c r="S211" s="62">
        <v>0</v>
      </c>
      <c r="T211" s="68">
        <v>124.9</v>
      </c>
      <c r="U211" s="68">
        <v>131.4</v>
      </c>
      <c r="V211" s="61"/>
      <c r="W211" s="61"/>
      <c r="X211" s="61">
        <v>49.568728860343512</v>
      </c>
      <c r="Y211" s="61"/>
      <c r="Z211" s="61"/>
      <c r="AA211" s="67"/>
      <c r="AB211" s="61"/>
      <c r="AC211" s="61"/>
      <c r="AD211" s="61"/>
      <c r="AE211" s="61"/>
      <c r="AF211" s="61"/>
      <c r="AG211" s="61">
        <v>54.312117555062983</v>
      </c>
    </row>
    <row r="212" spans="12:33" x14ac:dyDescent="0.25">
      <c r="L212" s="70">
        <v>211</v>
      </c>
      <c r="M212" s="61"/>
      <c r="N212" s="61"/>
      <c r="O212" s="61"/>
      <c r="P212" s="61"/>
      <c r="Q212" s="61"/>
      <c r="R212" s="61"/>
      <c r="S212" s="62">
        <v>0</v>
      </c>
      <c r="T212" s="68">
        <v>126.8</v>
      </c>
      <c r="U212" s="68">
        <v>133.4</v>
      </c>
      <c r="V212" s="61"/>
      <c r="W212" s="61"/>
      <c r="X212" s="61">
        <v>50.3993247327342</v>
      </c>
      <c r="Y212" s="61"/>
      <c r="Z212" s="61"/>
      <c r="AA212" s="67"/>
      <c r="AB212" s="61"/>
      <c r="AC212" s="61"/>
      <c r="AD212" s="61"/>
      <c r="AE212" s="61"/>
      <c r="AF212" s="61"/>
      <c r="AG212" s="61"/>
    </row>
    <row r="213" spans="12:33" x14ac:dyDescent="0.25">
      <c r="L213" s="70">
        <v>212</v>
      </c>
      <c r="M213" s="61"/>
      <c r="N213" s="61"/>
      <c r="O213" s="61"/>
      <c r="P213" s="61"/>
      <c r="Q213" s="61"/>
      <c r="R213" s="61"/>
      <c r="S213" s="62">
        <v>0</v>
      </c>
      <c r="T213" s="68">
        <v>128.6</v>
      </c>
      <c r="U213" s="68">
        <v>135.4</v>
      </c>
      <c r="V213" s="61"/>
      <c r="W213" s="61"/>
      <c r="X213" s="61">
        <v>51.239812344215551</v>
      </c>
      <c r="Y213" s="61"/>
      <c r="Z213" s="61"/>
      <c r="AA213" s="67"/>
      <c r="AB213" s="61"/>
      <c r="AC213" s="61"/>
      <c r="AD213" s="61"/>
      <c r="AE213" s="61"/>
      <c r="AF213" s="61"/>
      <c r="AG213" s="61"/>
    </row>
    <row r="214" spans="12:33" x14ac:dyDescent="0.25">
      <c r="L214" s="70">
        <v>213</v>
      </c>
      <c r="M214" s="61"/>
      <c r="N214" s="61"/>
      <c r="O214" s="61"/>
      <c r="P214" s="61"/>
      <c r="Q214" s="61"/>
      <c r="R214" s="61"/>
      <c r="S214" s="62">
        <v>0</v>
      </c>
      <c r="T214" s="68">
        <v>130.5</v>
      </c>
      <c r="U214" s="68">
        <v>137.4</v>
      </c>
      <c r="V214" s="61"/>
      <c r="W214" s="61"/>
      <c r="X214" s="61">
        <v>52.090262004124313</v>
      </c>
      <c r="Y214" s="61"/>
      <c r="Z214" s="61"/>
      <c r="AA214" s="67"/>
      <c r="AB214" s="61"/>
      <c r="AC214" s="61"/>
      <c r="AD214" s="61"/>
      <c r="AE214" s="61"/>
      <c r="AF214" s="61"/>
      <c r="AG214" s="61"/>
    </row>
    <row r="215" spans="12:33" x14ac:dyDescent="0.25">
      <c r="L215" s="70">
        <v>214</v>
      </c>
      <c r="M215" s="61"/>
      <c r="N215" s="61"/>
      <c r="O215" s="61"/>
      <c r="P215" s="61"/>
      <c r="Q215" s="61"/>
      <c r="R215" s="61"/>
      <c r="S215" s="62">
        <v>0</v>
      </c>
      <c r="T215" s="68">
        <v>132.5</v>
      </c>
      <c r="U215" s="68">
        <v>139.4</v>
      </c>
      <c r="V215" s="61"/>
      <c r="W215" s="61"/>
      <c r="X215" s="61">
        <v>52.95074418715356</v>
      </c>
      <c r="Y215" s="61"/>
      <c r="Z215" s="61"/>
      <c r="AA215" s="67"/>
      <c r="AB215" s="61"/>
      <c r="AC215" s="61"/>
      <c r="AD215" s="61"/>
      <c r="AE215" s="61"/>
      <c r="AF215" s="61"/>
      <c r="AG215" s="61"/>
    </row>
    <row r="216" spans="12:33" x14ac:dyDescent="0.25">
      <c r="L216" s="70">
        <v>215</v>
      </c>
      <c r="M216" s="61"/>
      <c r="N216" s="61"/>
      <c r="O216" s="61"/>
      <c r="P216" s="61"/>
      <c r="Q216" s="61"/>
      <c r="R216" s="61"/>
      <c r="S216" s="62">
        <v>0</v>
      </c>
      <c r="T216" s="68">
        <v>134.4</v>
      </c>
      <c r="U216" s="68">
        <v>141.5</v>
      </c>
      <c r="V216" s="61"/>
      <c r="W216" s="61"/>
      <c r="X216" s="61"/>
      <c r="Y216" s="61"/>
      <c r="Z216" s="61"/>
      <c r="AA216" s="67"/>
      <c r="AB216" s="61"/>
      <c r="AC216" s="61"/>
      <c r="AD216" s="61"/>
      <c r="AE216" s="61"/>
      <c r="AF216" s="61"/>
      <c r="AG216" s="61"/>
    </row>
    <row r="217" spans="12:33" x14ac:dyDescent="0.25">
      <c r="L217" s="70">
        <v>216</v>
      </c>
      <c r="M217" s="61"/>
      <c r="N217" s="61"/>
      <c r="O217" s="61"/>
      <c r="P217" s="61"/>
      <c r="Q217" s="61"/>
      <c r="R217" s="61"/>
      <c r="S217" s="62">
        <v>0</v>
      </c>
      <c r="T217" s="68">
        <v>136.30000000000001</v>
      </c>
      <c r="U217" s="68">
        <v>143.5</v>
      </c>
      <c r="V217" s="61"/>
      <c r="W217" s="61"/>
      <c r="X217" s="61"/>
      <c r="Y217" s="61"/>
      <c r="Z217" s="61"/>
      <c r="AA217" s="67"/>
      <c r="AB217" s="61"/>
      <c r="AC217" s="61"/>
      <c r="AD217" s="61"/>
      <c r="AE217" s="61"/>
      <c r="AF217" s="61"/>
      <c r="AG217" s="61"/>
    </row>
    <row r="218" spans="12:33" x14ac:dyDescent="0.25">
      <c r="L218" s="70">
        <v>217</v>
      </c>
      <c r="M218" s="61"/>
      <c r="N218" s="61"/>
      <c r="O218" s="61"/>
      <c r="P218" s="61"/>
      <c r="Q218" s="61"/>
      <c r="R218" s="61"/>
      <c r="S218" s="62">
        <v>0</v>
      </c>
      <c r="T218" s="68">
        <v>138.30000000000001</v>
      </c>
      <c r="U218" s="68">
        <v>145.6</v>
      </c>
      <c r="V218" s="61"/>
      <c r="W218" s="61"/>
      <c r="X218" s="61"/>
      <c r="Y218" s="61"/>
      <c r="Z218" s="61"/>
      <c r="AA218" s="67"/>
      <c r="AB218" s="61"/>
      <c r="AC218" s="61"/>
      <c r="AD218" s="61"/>
      <c r="AE218" s="61"/>
      <c r="AF218" s="61"/>
      <c r="AG218" s="61"/>
    </row>
    <row r="219" spans="12:33" x14ac:dyDescent="0.25">
      <c r="L219" s="70">
        <v>218</v>
      </c>
      <c r="M219" s="61"/>
      <c r="N219" s="61"/>
      <c r="O219" s="61"/>
      <c r="P219" s="61"/>
      <c r="Q219" s="61"/>
      <c r="R219" s="61"/>
      <c r="S219" s="62">
        <v>0</v>
      </c>
      <c r="T219" s="68">
        <v>140.30000000000001</v>
      </c>
      <c r="U219" s="68">
        <v>147.80000000000001</v>
      </c>
      <c r="V219" s="61"/>
      <c r="W219" s="61"/>
      <c r="X219" s="61"/>
      <c r="Y219" s="61"/>
      <c r="Z219" s="61"/>
      <c r="AA219" s="67"/>
      <c r="AB219" s="61"/>
      <c r="AC219" s="61"/>
      <c r="AD219" s="61"/>
      <c r="AE219" s="61"/>
      <c r="AF219" s="61"/>
      <c r="AG219" s="61"/>
    </row>
    <row r="220" spans="12:33" x14ac:dyDescent="0.25">
      <c r="L220" s="70">
        <v>219</v>
      </c>
      <c r="M220" s="61"/>
      <c r="N220" s="61"/>
      <c r="O220" s="61"/>
      <c r="P220" s="61"/>
      <c r="Q220" s="61"/>
      <c r="R220" s="61"/>
      <c r="S220" s="62">
        <v>0</v>
      </c>
      <c r="T220" s="68">
        <v>142.30000000000001</v>
      </c>
      <c r="U220" s="68">
        <v>149.9</v>
      </c>
      <c r="V220" s="61"/>
      <c r="W220" s="61"/>
      <c r="X220" s="61"/>
      <c r="Y220" s="61"/>
      <c r="Z220" s="61"/>
      <c r="AA220" s="67"/>
      <c r="AB220" s="61"/>
      <c r="AC220" s="61"/>
      <c r="AD220" s="61"/>
      <c r="AE220" s="61"/>
      <c r="AF220" s="61"/>
      <c r="AG220" s="61"/>
    </row>
    <row r="221" spans="12:33" x14ac:dyDescent="0.25">
      <c r="L221" s="70">
        <v>220</v>
      </c>
      <c r="M221" s="61"/>
      <c r="N221" s="61"/>
      <c r="O221" s="61"/>
      <c r="P221" s="61"/>
      <c r="Q221" s="61"/>
      <c r="R221" s="61"/>
      <c r="S221" s="62">
        <v>0</v>
      </c>
      <c r="T221" s="68">
        <v>144.30000000000001</v>
      </c>
      <c r="U221" s="68">
        <v>152.1</v>
      </c>
      <c r="V221" s="61"/>
      <c r="W221" s="61"/>
      <c r="X221" s="61"/>
      <c r="Y221" s="61"/>
      <c r="Z221" s="61"/>
      <c r="AA221" s="67"/>
      <c r="AB221" s="61"/>
      <c r="AC221" s="61"/>
      <c r="AD221" s="61"/>
      <c r="AE221" s="61"/>
      <c r="AF221" s="61"/>
      <c r="AG221" s="61"/>
    </row>
    <row r="222" spans="12:33" x14ac:dyDescent="0.25">
      <c r="L222" s="70">
        <v>221</v>
      </c>
      <c r="M222" s="61"/>
      <c r="N222" s="61"/>
      <c r="O222" s="61"/>
      <c r="P222" s="61"/>
      <c r="Q222" s="61"/>
      <c r="R222" s="61"/>
      <c r="S222" s="62">
        <v>0</v>
      </c>
      <c r="T222" s="68">
        <v>146.4</v>
      </c>
      <c r="U222" s="61"/>
      <c r="V222" s="61"/>
      <c r="W222" s="61"/>
      <c r="X222" s="61"/>
      <c r="Y222" s="61"/>
      <c r="Z222" s="61"/>
      <c r="AA222" s="67"/>
      <c r="AB222" s="61"/>
      <c r="AC222" s="61"/>
      <c r="AD222" s="61"/>
      <c r="AE222" s="61"/>
      <c r="AF222" s="61"/>
      <c r="AG222" s="61"/>
    </row>
    <row r="223" spans="12:33" x14ac:dyDescent="0.25">
      <c r="L223" s="70">
        <v>222</v>
      </c>
      <c r="M223" s="61"/>
      <c r="N223" s="61"/>
      <c r="O223" s="61"/>
      <c r="P223" s="61"/>
      <c r="Q223" s="61"/>
      <c r="R223" s="61"/>
      <c r="S223" s="62">
        <v>0</v>
      </c>
      <c r="T223" s="68">
        <v>148.5</v>
      </c>
      <c r="U223" s="61"/>
      <c r="V223" s="61"/>
      <c r="W223" s="61"/>
      <c r="X223" s="61"/>
      <c r="Y223" s="61"/>
      <c r="Z223" s="61"/>
      <c r="AA223" s="67"/>
      <c r="AB223" s="61"/>
      <c r="AC223" s="61"/>
      <c r="AD223" s="61"/>
      <c r="AE223" s="61"/>
      <c r="AF223" s="61"/>
      <c r="AG223" s="61"/>
    </row>
    <row r="224" spans="12:33" x14ac:dyDescent="0.25">
      <c r="L224" s="70">
        <v>223</v>
      </c>
      <c r="M224" s="61"/>
      <c r="N224" s="61"/>
      <c r="O224" s="61"/>
      <c r="P224" s="61"/>
      <c r="Q224" s="61"/>
      <c r="R224" s="61"/>
      <c r="S224" s="62">
        <v>0</v>
      </c>
      <c r="T224" s="68">
        <v>150.6</v>
      </c>
      <c r="U224" s="61"/>
      <c r="V224" s="61"/>
      <c r="W224" s="61"/>
      <c r="X224" s="61"/>
      <c r="Y224" s="61"/>
      <c r="Z224" s="61"/>
      <c r="AA224" s="67"/>
      <c r="AB224" s="61"/>
      <c r="AC224" s="61"/>
      <c r="AD224" s="61"/>
      <c r="AE224" s="61"/>
      <c r="AF224" s="61"/>
      <c r="AG224" s="61"/>
    </row>
    <row r="225" spans="12:33" x14ac:dyDescent="0.25">
      <c r="L225" s="70">
        <v>224</v>
      </c>
      <c r="M225" s="61"/>
      <c r="N225" s="61"/>
      <c r="O225" s="61"/>
      <c r="P225" s="61"/>
      <c r="Q225" s="61"/>
      <c r="R225" s="61"/>
      <c r="S225" s="62">
        <v>0</v>
      </c>
      <c r="T225" s="61"/>
      <c r="U225" s="61"/>
      <c r="V225" s="61"/>
      <c r="W225" s="61"/>
      <c r="X225" s="61"/>
      <c r="Y225" s="61"/>
      <c r="Z225" s="61"/>
      <c r="AA225" s="67"/>
      <c r="AB225" s="61"/>
      <c r="AC225" s="61"/>
      <c r="AD225" s="61"/>
      <c r="AE225" s="61"/>
      <c r="AF225" s="61"/>
      <c r="AG225" s="61"/>
    </row>
    <row r="226" spans="12:33" x14ac:dyDescent="0.25">
      <c r="L226" s="70">
        <v>225</v>
      </c>
      <c r="M226" s="61"/>
      <c r="N226" s="61"/>
      <c r="O226" s="61"/>
      <c r="P226" s="61"/>
      <c r="Q226" s="61"/>
      <c r="R226" s="61"/>
      <c r="S226" s="62">
        <v>0</v>
      </c>
      <c r="T226" s="61"/>
      <c r="U226" s="61"/>
      <c r="V226" s="61"/>
      <c r="W226" s="61"/>
      <c r="X226" s="61"/>
      <c r="Y226" s="61"/>
      <c r="Z226" s="61"/>
      <c r="AA226" s="67"/>
      <c r="AB226" s="61"/>
      <c r="AC226" s="61"/>
      <c r="AD226" s="61"/>
      <c r="AE226" s="61"/>
      <c r="AF226" s="61"/>
      <c r="AG226" s="61"/>
    </row>
    <row r="227" spans="12:33" x14ac:dyDescent="0.25">
      <c r="L227" s="70">
        <v>226</v>
      </c>
      <c r="M227" s="61"/>
      <c r="N227" s="61"/>
      <c r="O227" s="61"/>
      <c r="P227" s="61"/>
      <c r="Q227" s="61"/>
      <c r="R227" s="61"/>
      <c r="S227" s="62">
        <v>0</v>
      </c>
      <c r="T227" s="61"/>
      <c r="U227" s="61"/>
      <c r="V227" s="61"/>
      <c r="W227" s="61"/>
      <c r="X227" s="61"/>
      <c r="Y227" s="61"/>
      <c r="Z227" s="61"/>
      <c r="AA227" s="67"/>
      <c r="AB227" s="61"/>
      <c r="AC227" s="61"/>
      <c r="AD227" s="61"/>
      <c r="AE227" s="61"/>
      <c r="AF227" s="61"/>
      <c r="AG227" s="61"/>
    </row>
    <row r="228" spans="12:33" x14ac:dyDescent="0.25">
      <c r="L228" s="70">
        <v>227</v>
      </c>
      <c r="M228" s="61"/>
      <c r="N228" s="61"/>
      <c r="O228" s="61"/>
      <c r="P228" s="61"/>
      <c r="Q228" s="61"/>
      <c r="R228" s="61"/>
      <c r="S228" s="62">
        <v>0</v>
      </c>
      <c r="T228" s="61"/>
      <c r="U228" s="61"/>
      <c r="V228" s="61"/>
      <c r="W228" s="61"/>
      <c r="X228" s="61"/>
      <c r="Y228" s="61"/>
      <c r="Z228" s="61"/>
      <c r="AA228" s="67"/>
      <c r="AB228" s="61"/>
      <c r="AC228" s="61"/>
      <c r="AD228" s="61"/>
      <c r="AE228" s="61"/>
      <c r="AF228" s="61"/>
      <c r="AG228" s="61"/>
    </row>
    <row r="229" spans="12:33" x14ac:dyDescent="0.25">
      <c r="L229" s="70">
        <v>228</v>
      </c>
      <c r="M229" s="61"/>
      <c r="N229" s="61"/>
      <c r="O229" s="61"/>
      <c r="P229" s="61"/>
      <c r="Q229" s="61"/>
      <c r="R229" s="61"/>
      <c r="S229" s="62">
        <v>0</v>
      </c>
      <c r="T229" s="61"/>
      <c r="U229" s="61"/>
      <c r="V229" s="61"/>
      <c r="W229" s="61"/>
      <c r="X229" s="61"/>
      <c r="Y229" s="61"/>
      <c r="Z229" s="61"/>
      <c r="AA229" s="67"/>
      <c r="AB229" s="61"/>
      <c r="AC229" s="61"/>
      <c r="AD229" s="61"/>
      <c r="AE229" s="61"/>
      <c r="AF229" s="61"/>
      <c r="AG229" s="61"/>
    </row>
    <row r="230" spans="12:33" x14ac:dyDescent="0.25">
      <c r="L230" s="70">
        <v>229</v>
      </c>
      <c r="M230" s="61"/>
      <c r="N230" s="61"/>
      <c r="O230" s="61"/>
      <c r="P230" s="61"/>
      <c r="Q230" s="61"/>
      <c r="R230" s="61"/>
      <c r="S230" s="62">
        <v>0</v>
      </c>
      <c r="T230" s="61"/>
      <c r="U230" s="61"/>
      <c r="V230" s="61"/>
      <c r="W230" s="61"/>
      <c r="X230" s="61"/>
      <c r="Y230" s="61"/>
      <c r="Z230" s="61"/>
      <c r="AA230" s="67"/>
      <c r="AB230" s="61"/>
      <c r="AC230" s="61"/>
      <c r="AD230" s="61"/>
      <c r="AE230" s="61"/>
      <c r="AF230" s="61"/>
      <c r="AG230" s="61"/>
    </row>
    <row r="231" spans="12:33" x14ac:dyDescent="0.25">
      <c r="L231" s="70">
        <v>230</v>
      </c>
      <c r="M231" s="61"/>
      <c r="N231" s="61"/>
      <c r="O231" s="61"/>
      <c r="P231" s="61"/>
      <c r="Q231" s="61"/>
      <c r="R231" s="61"/>
      <c r="S231" s="62">
        <v>0</v>
      </c>
      <c r="T231" s="61"/>
      <c r="U231" s="61"/>
      <c r="V231" s="61"/>
      <c r="W231" s="61"/>
      <c r="X231" s="61"/>
      <c r="Y231" s="61"/>
      <c r="Z231" s="61"/>
      <c r="AA231" s="67"/>
      <c r="AB231" s="61"/>
      <c r="AC231" s="61"/>
      <c r="AD231" s="61"/>
      <c r="AE231" s="61"/>
      <c r="AF231" s="61"/>
      <c r="AG231" s="61"/>
    </row>
    <row r="232" spans="12:33" x14ac:dyDescent="0.25">
      <c r="L232" s="70">
        <v>231</v>
      </c>
      <c r="M232" s="61"/>
      <c r="N232" s="61"/>
      <c r="O232" s="61"/>
      <c r="P232" s="61"/>
      <c r="Q232" s="61"/>
      <c r="R232" s="61"/>
      <c r="S232" s="62">
        <v>0</v>
      </c>
      <c r="T232" s="61"/>
      <c r="U232" s="61"/>
      <c r="V232" s="61"/>
      <c r="W232" s="61"/>
      <c r="X232" s="61"/>
      <c r="Y232" s="61"/>
      <c r="Z232" s="61"/>
      <c r="AA232" s="67"/>
      <c r="AB232" s="61"/>
      <c r="AC232" s="61"/>
      <c r="AD232" s="61"/>
      <c r="AE232" s="61"/>
      <c r="AF232" s="61"/>
      <c r="AG232" s="61"/>
    </row>
    <row r="233" spans="12:33" x14ac:dyDescent="0.25">
      <c r="L233" s="70">
        <v>232</v>
      </c>
      <c r="M233" s="61"/>
      <c r="N233" s="61"/>
      <c r="O233" s="61"/>
      <c r="P233" s="61"/>
      <c r="Q233" s="61"/>
      <c r="R233" s="61"/>
      <c r="S233" s="62">
        <v>0</v>
      </c>
      <c r="T233" s="61"/>
      <c r="U233" s="61"/>
      <c r="V233" s="61"/>
      <c r="W233" s="61"/>
      <c r="X233" s="61"/>
      <c r="Y233" s="61"/>
      <c r="Z233" s="61"/>
      <c r="AA233" s="67"/>
      <c r="AB233" s="61"/>
      <c r="AC233" s="61"/>
      <c r="AD233" s="61"/>
      <c r="AE233" s="61"/>
      <c r="AF233" s="61"/>
      <c r="AG233" s="61"/>
    </row>
    <row r="234" spans="12:33" x14ac:dyDescent="0.25">
      <c r="L234" s="70">
        <v>233</v>
      </c>
      <c r="M234" s="61"/>
      <c r="N234" s="61"/>
      <c r="O234" s="61"/>
      <c r="P234" s="61"/>
      <c r="Q234" s="61"/>
      <c r="R234" s="61"/>
      <c r="S234" s="62">
        <v>0</v>
      </c>
      <c r="T234" s="61"/>
      <c r="U234" s="61"/>
      <c r="V234" s="61"/>
      <c r="W234" s="61"/>
      <c r="X234" s="61"/>
      <c r="Y234" s="61"/>
      <c r="Z234" s="61"/>
      <c r="AA234" s="67"/>
      <c r="AB234" s="61"/>
      <c r="AC234" s="61"/>
      <c r="AD234" s="61"/>
      <c r="AE234" s="61"/>
      <c r="AF234" s="61"/>
      <c r="AG234" s="61"/>
    </row>
    <row r="235" spans="12:33" x14ac:dyDescent="0.25">
      <c r="L235" s="70">
        <v>234</v>
      </c>
      <c r="M235" s="61"/>
      <c r="N235" s="61"/>
      <c r="O235" s="61"/>
      <c r="P235" s="61"/>
      <c r="Q235" s="61"/>
      <c r="R235" s="61"/>
      <c r="S235" s="62">
        <v>0</v>
      </c>
      <c r="T235" s="61"/>
      <c r="U235" s="61"/>
      <c r="V235" s="61"/>
      <c r="W235" s="61"/>
      <c r="X235" s="61"/>
      <c r="Y235" s="61"/>
      <c r="Z235" s="61"/>
      <c r="AA235" s="67"/>
      <c r="AB235" s="61"/>
      <c r="AC235" s="61"/>
      <c r="AD235" s="61"/>
      <c r="AE235" s="61"/>
      <c r="AF235" s="61"/>
      <c r="AG235" s="61"/>
    </row>
    <row r="236" spans="12:33" x14ac:dyDescent="0.25">
      <c r="L236" s="70">
        <v>235</v>
      </c>
      <c r="M236" s="61"/>
      <c r="N236" s="61"/>
      <c r="O236" s="61"/>
      <c r="P236" s="61"/>
      <c r="Q236" s="61"/>
      <c r="R236" s="61"/>
      <c r="S236" s="62">
        <v>0</v>
      </c>
      <c r="T236" s="61"/>
      <c r="U236" s="61"/>
      <c r="V236" s="61"/>
      <c r="W236" s="61"/>
      <c r="X236" s="61"/>
      <c r="Y236" s="61"/>
      <c r="Z236" s="61"/>
      <c r="AA236" s="67"/>
      <c r="AB236" s="61"/>
      <c r="AC236" s="61"/>
      <c r="AD236" s="61"/>
      <c r="AE236" s="61"/>
      <c r="AF236" s="61"/>
      <c r="AG236" s="61"/>
    </row>
    <row r="237" spans="12:33" x14ac:dyDescent="0.25">
      <c r="L237" s="70">
        <v>236</v>
      </c>
      <c r="M237" s="61"/>
      <c r="N237" s="61"/>
      <c r="O237" s="61"/>
      <c r="P237" s="61"/>
      <c r="Q237" s="61"/>
      <c r="R237" s="61"/>
      <c r="S237" s="62">
        <v>0</v>
      </c>
      <c r="T237" s="61"/>
      <c r="U237" s="61"/>
      <c r="V237" s="61"/>
      <c r="W237" s="61"/>
      <c r="X237" s="61"/>
      <c r="Y237" s="61"/>
      <c r="Z237" s="61"/>
      <c r="AA237" s="67"/>
      <c r="AB237" s="61"/>
      <c r="AC237" s="61"/>
      <c r="AD237" s="61"/>
      <c r="AE237" s="61"/>
      <c r="AF237" s="61"/>
      <c r="AG237" s="61"/>
    </row>
    <row r="238" spans="12:33" x14ac:dyDescent="0.25">
      <c r="L238" s="70">
        <v>237</v>
      </c>
      <c r="M238" s="61"/>
      <c r="N238" s="61"/>
      <c r="O238" s="61"/>
      <c r="P238" s="61"/>
      <c r="Q238" s="61"/>
      <c r="R238" s="61"/>
      <c r="S238" s="62">
        <v>0</v>
      </c>
      <c r="T238" s="61"/>
      <c r="U238" s="61"/>
      <c r="V238" s="61"/>
      <c r="W238" s="61"/>
      <c r="X238" s="61"/>
      <c r="Y238" s="61"/>
      <c r="Z238" s="61"/>
      <c r="AA238" s="67"/>
      <c r="AB238" s="61"/>
      <c r="AC238" s="61"/>
      <c r="AD238" s="61"/>
      <c r="AE238" s="61"/>
      <c r="AF238" s="61"/>
      <c r="AG238" s="61"/>
    </row>
    <row r="239" spans="12:33" x14ac:dyDescent="0.25">
      <c r="L239" s="70">
        <v>238</v>
      </c>
      <c r="M239" s="61"/>
      <c r="N239" s="61"/>
      <c r="O239" s="61"/>
      <c r="P239" s="61"/>
      <c r="Q239" s="61"/>
      <c r="R239" s="61"/>
      <c r="S239" s="62">
        <v>0</v>
      </c>
      <c r="T239" s="61"/>
      <c r="U239" s="61"/>
      <c r="V239" s="61"/>
      <c r="W239" s="61"/>
      <c r="X239" s="61"/>
      <c r="Y239" s="61"/>
      <c r="Z239" s="61"/>
      <c r="AA239" s="67"/>
      <c r="AB239" s="61"/>
      <c r="AC239" s="61"/>
      <c r="AD239" s="61"/>
      <c r="AE239" s="61"/>
      <c r="AF239" s="61"/>
      <c r="AG239" s="61"/>
    </row>
    <row r="240" spans="12:33" x14ac:dyDescent="0.25">
      <c r="L240" s="70">
        <v>239</v>
      </c>
      <c r="M240" s="61"/>
      <c r="N240" s="61"/>
      <c r="O240" s="61"/>
      <c r="P240" s="61"/>
      <c r="Q240" s="61"/>
      <c r="R240" s="61"/>
      <c r="S240" s="62">
        <v>0</v>
      </c>
      <c r="T240" s="61"/>
      <c r="U240" s="61"/>
      <c r="V240" s="61"/>
      <c r="W240" s="61"/>
      <c r="X240" s="61"/>
      <c r="Y240" s="61"/>
      <c r="Z240" s="61"/>
      <c r="AA240" s="67"/>
      <c r="AB240" s="61"/>
      <c r="AC240" s="61"/>
      <c r="AD240" s="61"/>
      <c r="AE240" s="61"/>
      <c r="AF240" s="61"/>
      <c r="AG240" s="61"/>
    </row>
    <row r="241" spans="12:33" x14ac:dyDescent="0.25">
      <c r="L241" s="70">
        <v>240</v>
      </c>
      <c r="M241" s="61"/>
      <c r="N241" s="61"/>
      <c r="O241" s="61"/>
      <c r="P241" s="61"/>
      <c r="Q241" s="61"/>
      <c r="R241" s="61"/>
      <c r="S241" s="62">
        <v>0</v>
      </c>
      <c r="T241" s="61"/>
      <c r="U241" s="61"/>
      <c r="V241" s="61"/>
      <c r="W241" s="61"/>
      <c r="X241" s="61"/>
      <c r="Y241" s="61"/>
      <c r="Z241" s="61"/>
      <c r="AA241" s="67"/>
      <c r="AB241" s="61"/>
      <c r="AC241" s="61"/>
      <c r="AD241" s="61"/>
      <c r="AE241" s="61"/>
      <c r="AF241" s="61"/>
      <c r="AG241" s="61"/>
    </row>
    <row r="242" spans="12:33" x14ac:dyDescent="0.25">
      <c r="L242" s="70">
        <v>241</v>
      </c>
      <c r="M242" s="61"/>
      <c r="N242" s="61"/>
      <c r="O242" s="61"/>
      <c r="P242" s="61"/>
      <c r="Q242" s="61"/>
      <c r="R242" s="61"/>
      <c r="S242" s="62">
        <v>0</v>
      </c>
      <c r="T242" s="61"/>
      <c r="U242" s="61"/>
      <c r="V242" s="61"/>
      <c r="W242" s="61"/>
      <c r="X242" s="61"/>
      <c r="Y242" s="61"/>
      <c r="Z242" s="61"/>
      <c r="AA242" s="67"/>
      <c r="AB242" s="61"/>
      <c r="AC242" s="61"/>
      <c r="AD242" s="61"/>
      <c r="AE242" s="61"/>
      <c r="AF242" s="61"/>
      <c r="AG242" s="61"/>
    </row>
    <row r="243" spans="12:33" x14ac:dyDescent="0.25">
      <c r="L243" s="70">
        <v>242</v>
      </c>
      <c r="M243" s="61"/>
      <c r="N243" s="61"/>
      <c r="O243" s="61"/>
      <c r="P243" s="61"/>
      <c r="Q243" s="61"/>
      <c r="R243" s="61"/>
      <c r="S243" s="62">
        <v>0</v>
      </c>
      <c r="T243" s="61"/>
      <c r="U243" s="61"/>
      <c r="V243" s="61"/>
      <c r="W243" s="61"/>
      <c r="X243" s="61"/>
      <c r="Y243" s="61"/>
      <c r="Z243" s="61"/>
      <c r="AA243" s="67"/>
      <c r="AB243" s="61"/>
      <c r="AC243" s="61"/>
      <c r="AD243" s="61"/>
      <c r="AE243" s="61"/>
      <c r="AF243" s="61"/>
      <c r="AG243" s="61"/>
    </row>
    <row r="244" spans="12:33" x14ac:dyDescent="0.25">
      <c r="L244" s="70">
        <v>243</v>
      </c>
      <c r="M244" s="61"/>
      <c r="N244" s="61"/>
      <c r="O244" s="61"/>
      <c r="P244" s="61"/>
      <c r="Q244" s="61"/>
      <c r="R244" s="61"/>
      <c r="S244" s="62">
        <v>0</v>
      </c>
      <c r="T244" s="61"/>
      <c r="U244" s="61"/>
      <c r="V244" s="61"/>
      <c r="W244" s="61"/>
      <c r="X244" s="61"/>
      <c r="Y244" s="61"/>
      <c r="Z244" s="61"/>
      <c r="AA244" s="67"/>
      <c r="AB244" s="61"/>
      <c r="AC244" s="61"/>
      <c r="AD244" s="61"/>
      <c r="AE244" s="61"/>
      <c r="AF244" s="61"/>
      <c r="AG244" s="61"/>
    </row>
    <row r="245" spans="12:33" x14ac:dyDescent="0.25">
      <c r="L245" s="70">
        <v>244</v>
      </c>
      <c r="M245" s="61"/>
      <c r="N245" s="61"/>
      <c r="O245" s="61"/>
      <c r="P245" s="61"/>
      <c r="Q245" s="61"/>
      <c r="R245" s="61"/>
      <c r="S245" s="62">
        <v>0</v>
      </c>
      <c r="T245" s="61"/>
      <c r="U245" s="61"/>
      <c r="V245" s="61"/>
      <c r="W245" s="61"/>
      <c r="X245" s="61"/>
      <c r="Y245" s="61"/>
      <c r="Z245" s="61"/>
      <c r="AA245" s="67"/>
      <c r="AB245" s="61"/>
      <c r="AC245" s="61"/>
      <c r="AD245" s="61"/>
      <c r="AE245" s="61"/>
      <c r="AF245" s="61"/>
      <c r="AG245" s="61"/>
    </row>
    <row r="246" spans="12:33" x14ac:dyDescent="0.25">
      <c r="L246" s="70">
        <v>245</v>
      </c>
      <c r="M246" s="61"/>
      <c r="N246" s="61"/>
      <c r="O246" s="61"/>
      <c r="P246" s="61"/>
      <c r="Q246" s="61"/>
      <c r="R246" s="61"/>
      <c r="S246" s="62">
        <v>0</v>
      </c>
      <c r="T246" s="61"/>
      <c r="U246" s="61"/>
      <c r="V246" s="61"/>
      <c r="W246" s="61"/>
      <c r="X246" s="61"/>
      <c r="Y246" s="61"/>
      <c r="Z246" s="61"/>
      <c r="AA246" s="67"/>
      <c r="AB246" s="61"/>
      <c r="AC246" s="61"/>
      <c r="AD246" s="61"/>
      <c r="AE246" s="61"/>
      <c r="AF246" s="61"/>
      <c r="AG246" s="61"/>
    </row>
    <row r="247" spans="12:33" x14ac:dyDescent="0.25">
      <c r="L247" s="70">
        <v>246</v>
      </c>
      <c r="M247" s="61"/>
      <c r="N247" s="61"/>
      <c r="O247" s="61"/>
      <c r="P247" s="61"/>
      <c r="Q247" s="61"/>
      <c r="R247" s="61"/>
      <c r="S247" s="62">
        <v>0</v>
      </c>
      <c r="T247" s="61"/>
      <c r="U247" s="61"/>
      <c r="V247" s="61"/>
      <c r="W247" s="61"/>
      <c r="X247" s="61"/>
      <c r="Y247" s="61"/>
      <c r="Z247" s="61"/>
      <c r="AA247" s="67"/>
      <c r="AB247" s="61"/>
      <c r="AC247" s="61"/>
      <c r="AD247" s="61"/>
      <c r="AE247" s="61"/>
      <c r="AF247" s="61"/>
      <c r="AG247" s="61"/>
    </row>
    <row r="248" spans="12:33" x14ac:dyDescent="0.25">
      <c r="L248" s="70">
        <v>247</v>
      </c>
      <c r="M248" s="61"/>
      <c r="N248" s="61"/>
      <c r="O248" s="61"/>
      <c r="P248" s="61"/>
      <c r="Q248" s="61"/>
      <c r="R248" s="61"/>
      <c r="S248" s="62">
        <v>0</v>
      </c>
      <c r="T248" s="61"/>
      <c r="U248" s="61"/>
      <c r="V248" s="61"/>
      <c r="W248" s="61"/>
      <c r="X248" s="61"/>
      <c r="Y248" s="61"/>
      <c r="Z248" s="61"/>
      <c r="AA248" s="67"/>
      <c r="AB248" s="61"/>
      <c r="AC248" s="61"/>
      <c r="AD248" s="61"/>
      <c r="AE248" s="61"/>
      <c r="AF248" s="61"/>
      <c r="AG248" s="61"/>
    </row>
    <row r="249" spans="12:33" x14ac:dyDescent="0.25">
      <c r="L249" s="70">
        <v>248</v>
      </c>
      <c r="M249" s="61"/>
      <c r="N249" s="61"/>
      <c r="O249" s="61"/>
      <c r="P249" s="61"/>
      <c r="Q249" s="61"/>
      <c r="R249" s="61"/>
      <c r="S249" s="62">
        <v>0</v>
      </c>
      <c r="T249" s="61"/>
      <c r="U249" s="61"/>
      <c r="V249" s="61"/>
      <c r="W249" s="61"/>
      <c r="X249" s="61"/>
      <c r="Y249" s="61"/>
      <c r="Z249" s="61"/>
      <c r="AA249" s="67"/>
      <c r="AB249" s="61"/>
      <c r="AC249" s="61"/>
      <c r="AD249" s="61"/>
      <c r="AE249" s="61"/>
      <c r="AF249" s="61"/>
      <c r="AG249" s="61"/>
    </row>
    <row r="250" spans="12:33" x14ac:dyDescent="0.25">
      <c r="L250" s="70">
        <v>249</v>
      </c>
      <c r="M250" s="61"/>
      <c r="N250" s="61"/>
      <c r="O250" s="61"/>
      <c r="P250" s="61"/>
      <c r="Q250" s="61"/>
      <c r="R250" s="61"/>
      <c r="S250" s="62">
        <v>0</v>
      </c>
      <c r="T250" s="61"/>
      <c r="U250" s="61"/>
      <c r="V250" s="61"/>
      <c r="W250" s="61"/>
      <c r="X250" s="61"/>
      <c r="Y250" s="61"/>
      <c r="Z250" s="61"/>
      <c r="AA250" s="67"/>
      <c r="AB250" s="61"/>
      <c r="AC250" s="61"/>
      <c r="AD250" s="61"/>
      <c r="AE250" s="61"/>
      <c r="AF250" s="61"/>
      <c r="AG250" s="61"/>
    </row>
    <row r="251" spans="12:33" x14ac:dyDescent="0.25">
      <c r="L251" s="70">
        <v>250</v>
      </c>
      <c r="M251" s="61"/>
      <c r="N251" s="61"/>
      <c r="O251" s="61"/>
      <c r="P251" s="61"/>
      <c r="Q251" s="61"/>
      <c r="R251" s="61"/>
      <c r="S251" s="62">
        <v>0</v>
      </c>
      <c r="T251" s="61"/>
      <c r="U251" s="61"/>
      <c r="V251" s="61"/>
      <c r="W251" s="61"/>
      <c r="X251" s="61"/>
      <c r="Y251" s="61"/>
      <c r="Z251" s="61"/>
      <c r="AA251" s="67"/>
      <c r="AB251" s="61"/>
      <c r="AC251" s="61"/>
      <c r="AD251" s="61"/>
      <c r="AE251" s="61"/>
      <c r="AF251" s="61"/>
      <c r="AG251" s="61"/>
    </row>
    <row r="252" spans="12:33" x14ac:dyDescent="0.25">
      <c r="L252" s="70">
        <v>251</v>
      </c>
      <c r="M252" s="61"/>
      <c r="N252" s="61"/>
      <c r="O252" s="61"/>
      <c r="P252" s="61"/>
      <c r="Q252" s="61"/>
      <c r="R252" s="61"/>
      <c r="S252" s="62">
        <v>0</v>
      </c>
      <c r="T252" s="61"/>
      <c r="U252" s="61"/>
      <c r="V252" s="61"/>
      <c r="W252" s="61"/>
      <c r="X252" s="61"/>
      <c r="Y252" s="61"/>
      <c r="Z252" s="61"/>
      <c r="AA252" s="67"/>
      <c r="AB252" s="61"/>
      <c r="AC252" s="61"/>
      <c r="AD252" s="61"/>
      <c r="AE252" s="61"/>
      <c r="AF252" s="61"/>
      <c r="AG252" s="61"/>
    </row>
    <row r="253" spans="12:33" x14ac:dyDescent="0.25">
      <c r="L253" s="70">
        <v>252</v>
      </c>
      <c r="M253" s="61"/>
      <c r="N253" s="61"/>
      <c r="O253" s="61"/>
      <c r="P253" s="61"/>
      <c r="Q253" s="61"/>
      <c r="R253" s="61"/>
      <c r="S253" s="62">
        <v>0</v>
      </c>
      <c r="T253" s="61"/>
      <c r="U253" s="61"/>
      <c r="V253" s="61"/>
      <c r="W253" s="61"/>
      <c r="X253" s="61"/>
      <c r="Y253" s="61"/>
      <c r="Z253" s="61"/>
      <c r="AA253" s="67"/>
      <c r="AB253" s="61"/>
      <c r="AC253" s="61"/>
      <c r="AD253" s="61"/>
      <c r="AE253" s="61"/>
      <c r="AF253" s="61"/>
      <c r="AG253" s="61"/>
    </row>
    <row r="254" spans="12:33" x14ac:dyDescent="0.25">
      <c r="L254" s="70">
        <v>253</v>
      </c>
      <c r="M254" s="61"/>
      <c r="N254" s="61"/>
      <c r="O254" s="61"/>
      <c r="P254" s="61"/>
      <c r="Q254" s="61"/>
      <c r="R254" s="61"/>
      <c r="S254" s="62">
        <v>0</v>
      </c>
      <c r="T254" s="61"/>
      <c r="U254" s="61"/>
      <c r="V254" s="61"/>
      <c r="W254" s="61"/>
      <c r="X254" s="61"/>
      <c r="Y254" s="61"/>
      <c r="Z254" s="61"/>
      <c r="AA254" s="67"/>
      <c r="AB254" s="61"/>
      <c r="AC254" s="61"/>
      <c r="AD254" s="61"/>
      <c r="AE254" s="61"/>
      <c r="AF254" s="61"/>
      <c r="AG254" s="61"/>
    </row>
    <row r="255" spans="12:33" x14ac:dyDescent="0.25">
      <c r="L255" s="70">
        <v>254</v>
      </c>
      <c r="M255" s="61"/>
      <c r="N255" s="61"/>
      <c r="O255" s="61"/>
      <c r="P255" s="61"/>
      <c r="Q255" s="61"/>
      <c r="R255" s="61"/>
      <c r="S255" s="62">
        <v>0</v>
      </c>
      <c r="T255" s="61"/>
      <c r="U255" s="61"/>
      <c r="V255" s="61"/>
      <c r="W255" s="61"/>
      <c r="X255" s="61"/>
      <c r="Y255" s="61"/>
      <c r="Z255" s="61"/>
      <c r="AA255" s="67"/>
      <c r="AB255" s="61"/>
      <c r="AC255" s="61"/>
      <c r="AD255" s="61"/>
      <c r="AE255" s="61"/>
      <c r="AF255" s="61"/>
      <c r="AG255" s="61"/>
    </row>
    <row r="256" spans="12:33" x14ac:dyDescent="0.25">
      <c r="L256" s="70">
        <v>255</v>
      </c>
      <c r="M256" s="61"/>
      <c r="N256" s="61"/>
      <c r="O256" s="61"/>
      <c r="P256" s="61"/>
      <c r="Q256" s="61"/>
      <c r="R256" s="61"/>
      <c r="S256" s="62">
        <v>0</v>
      </c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</row>
    <row r="257" spans="12:33" x14ac:dyDescent="0.25">
      <c r="L257" s="70">
        <v>256</v>
      </c>
      <c r="M257" s="61"/>
      <c r="N257" s="61"/>
      <c r="O257" s="61"/>
      <c r="P257" s="61"/>
      <c r="Q257" s="61"/>
      <c r="R257" s="61"/>
      <c r="S257" s="62">
        <v>0</v>
      </c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</row>
    <row r="258" spans="12:33" x14ac:dyDescent="0.25">
      <c r="L258" s="70">
        <v>257</v>
      </c>
      <c r="M258" s="61"/>
      <c r="N258" s="61"/>
      <c r="O258" s="61"/>
      <c r="P258" s="61"/>
      <c r="Q258" s="61"/>
      <c r="R258" s="61"/>
      <c r="S258" s="62">
        <v>0</v>
      </c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</row>
    <row r="259" spans="12:33" x14ac:dyDescent="0.25">
      <c r="L259" s="70">
        <v>258</v>
      </c>
      <c r="M259" s="61"/>
      <c r="N259" s="61"/>
      <c r="O259" s="61"/>
      <c r="P259" s="61"/>
      <c r="Q259" s="61"/>
      <c r="R259" s="61"/>
      <c r="S259" s="62">
        <v>0</v>
      </c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</row>
    <row r="260" spans="12:33" x14ac:dyDescent="0.25">
      <c r="L260" s="70">
        <v>259</v>
      </c>
      <c r="M260" s="61"/>
      <c r="N260" s="61"/>
      <c r="O260" s="61"/>
      <c r="P260" s="61"/>
      <c r="Q260" s="61"/>
      <c r="R260" s="61"/>
      <c r="S260" s="62">
        <v>0</v>
      </c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</row>
    <row r="261" spans="12:33" x14ac:dyDescent="0.25">
      <c r="L261" s="84">
        <v>260</v>
      </c>
      <c r="M261" s="85"/>
      <c r="N261" s="85"/>
      <c r="O261" s="85"/>
      <c r="P261" s="85"/>
      <c r="Q261" s="85"/>
      <c r="R261" s="85"/>
      <c r="S261" s="62">
        <v>0</v>
      </c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X896"/>
  <sheetViews>
    <sheetView zoomScale="90" zoomScaleNormal="90" workbookViewId="0">
      <selection activeCell="C12" sqref="C12"/>
    </sheetView>
  </sheetViews>
  <sheetFormatPr defaultColWidth="9.109375" defaultRowHeight="13.2" x14ac:dyDescent="0.25"/>
  <cols>
    <col min="1" max="1" width="9" style="23" customWidth="1"/>
    <col min="2" max="2" width="20.33203125" style="2" bestFit="1" customWidth="1"/>
    <col min="3" max="3" width="18.44140625" style="2" bestFit="1" customWidth="1"/>
    <col min="4" max="4" width="18.44140625" style="2" customWidth="1"/>
    <col min="5" max="5" width="17.44140625" style="2" bestFit="1" customWidth="1"/>
    <col min="6" max="6" width="9.5546875" style="3" bestFit="1" customWidth="1"/>
    <col min="7" max="7" width="14.109375" style="2" bestFit="1" customWidth="1"/>
    <col min="8" max="8" width="10" style="21" bestFit="1" customWidth="1"/>
    <col min="9" max="9" width="10.6640625" style="2" bestFit="1" customWidth="1"/>
    <col min="10" max="10" width="11.44140625" style="2" bestFit="1" customWidth="1"/>
    <col min="11" max="11" width="14.109375" style="4" bestFit="1" customWidth="1"/>
    <col min="12" max="12" width="14.5546875" style="2" bestFit="1" customWidth="1"/>
    <col min="13" max="20" width="9.109375" style="2"/>
    <col min="21" max="22" width="12.5546875" style="2" customWidth="1"/>
    <col min="23" max="16384" width="9.109375" style="2"/>
  </cols>
  <sheetData>
    <row r="1" spans="1:24" ht="20.399999999999999" x14ac:dyDescent="0.25">
      <c r="A1" s="324" t="s">
        <v>1365</v>
      </c>
      <c r="B1" s="324"/>
      <c r="C1" s="324"/>
      <c r="D1" s="324"/>
      <c r="E1" s="324"/>
    </row>
    <row r="2" spans="1:24" ht="13.8" thickBot="1" x14ac:dyDescent="0.3">
      <c r="B2" s="323" t="s">
        <v>1050</v>
      </c>
      <c r="C2" s="323"/>
      <c r="D2" s="323"/>
    </row>
    <row r="3" spans="1:24" ht="21.6" thickBot="1" x14ac:dyDescent="0.3">
      <c r="B3" s="23"/>
      <c r="C3" s="23"/>
      <c r="D3" s="23"/>
      <c r="M3" s="325" t="s">
        <v>2185</v>
      </c>
      <c r="N3" s="326"/>
      <c r="O3" s="327"/>
      <c r="P3" s="328"/>
      <c r="Q3" s="325" t="s">
        <v>2042</v>
      </c>
      <c r="R3" s="326"/>
      <c r="S3" s="327"/>
      <c r="T3" s="328"/>
      <c r="U3" s="325" t="s">
        <v>2046</v>
      </c>
      <c r="V3" s="326"/>
      <c r="W3" s="327"/>
      <c r="X3" s="328"/>
    </row>
    <row r="4" spans="1:24" ht="24.6" thickBot="1" x14ac:dyDescent="0.3">
      <c r="A4" s="217" t="s">
        <v>68</v>
      </c>
      <c r="B4" s="218" t="s">
        <v>0</v>
      </c>
      <c r="C4" s="218" t="s">
        <v>1</v>
      </c>
      <c r="D4" s="218" t="s">
        <v>2</v>
      </c>
      <c r="E4" s="219" t="s">
        <v>4</v>
      </c>
      <c r="F4" s="18" t="s">
        <v>1026</v>
      </c>
      <c r="G4" s="18" t="s">
        <v>1032</v>
      </c>
      <c r="H4" s="19" t="s">
        <v>1031</v>
      </c>
      <c r="I4" s="18"/>
      <c r="J4" s="23" t="s">
        <v>1300</v>
      </c>
      <c r="K4" s="20" t="s">
        <v>1472</v>
      </c>
      <c r="L4" s="23" t="s">
        <v>1513</v>
      </c>
      <c r="M4" s="241" t="s">
        <v>2031</v>
      </c>
      <c r="N4" s="252" t="s">
        <v>2030</v>
      </c>
      <c r="O4" s="253" t="s">
        <v>492</v>
      </c>
      <c r="P4" s="254" t="s">
        <v>2041</v>
      </c>
      <c r="Q4" s="241" t="s">
        <v>2031</v>
      </c>
      <c r="R4" s="241" t="s">
        <v>2030</v>
      </c>
      <c r="S4" s="242" t="s">
        <v>492</v>
      </c>
      <c r="T4" s="243" t="s">
        <v>2036</v>
      </c>
      <c r="U4" s="241" t="s">
        <v>2031</v>
      </c>
      <c r="V4" s="241" t="s">
        <v>2030</v>
      </c>
      <c r="W4" s="242" t="s">
        <v>492</v>
      </c>
      <c r="X4" s="243" t="s">
        <v>2036</v>
      </c>
    </row>
    <row r="5" spans="1:24" x14ac:dyDescent="0.25">
      <c r="A5" s="271" t="s">
        <v>497</v>
      </c>
      <c r="B5" s="273" t="s">
        <v>44</v>
      </c>
      <c r="C5" s="273" t="s">
        <v>198</v>
      </c>
      <c r="D5" s="273" t="s">
        <v>174</v>
      </c>
      <c r="E5" s="228" t="str">
        <f t="shared" ref="E5:E68" si="0">CONCATENATE(J5," ",I5)</f>
        <v>Men U/16</v>
      </c>
      <c r="F5" s="275">
        <v>40618</v>
      </c>
      <c r="G5" s="10">
        <v>44926</v>
      </c>
      <c r="H5" s="6">
        <f t="shared" ref="H5:H68" si="1">INT(YEARFRAC(F5,G5))</f>
        <v>11</v>
      </c>
      <c r="I5" s="5" t="str">
        <f t="shared" ref="I5:I68" si="2">IF(H5="","Senior",IF(H5&gt;59.999,"Grand Masters",IF(H5&gt;49.999,"Master",IF(H5&gt;39.999,"Veteran",IF(H5&gt;21.999,"Senior",IF(H5&gt;16.999,"U/21","U/16"))))))</f>
        <v>U/16</v>
      </c>
      <c r="J5" s="273" t="s">
        <v>1301</v>
      </c>
      <c r="K5" s="289">
        <v>20110316</v>
      </c>
      <c r="L5" s="290" t="s">
        <v>1509</v>
      </c>
      <c r="M5" s="244">
        <f>+_xlfn.XLOOKUP(MASTERLIST!$A5,'2023'!$A$3:$A$897,'2023'!$AE$3:$AE$897,0,0)</f>
        <v>1</v>
      </c>
      <c r="N5" s="227">
        <f>+_xlfn.XLOOKUP(MASTERLIST!$A5,'2023'!$A$3:$A$897,'2023'!$AF$3:$AF$897,0,0)</f>
        <v>2</v>
      </c>
      <c r="O5" s="227">
        <f>+_xlfn.XLOOKUP(MASTERLIST!$A5,'2023'!$A$3:$A$897,'2023'!$AG$3:$AG$897,0,0)</f>
        <v>4.4000000000000004</v>
      </c>
      <c r="P5" s="245">
        <f>+_xlfn.XLOOKUP(MASTERLIST!$A5,'2023'!$A$3:$A$897,'2023'!$AH$3:$AH$897,0,0)</f>
        <v>723</v>
      </c>
      <c r="Q5" s="311">
        <f>+_xlfn.XLOOKUP(MASTERLIST!$A5,'2021'!$A$3:$A$900,'2021'!$G$3:$G$900,0,0)</f>
        <v>0</v>
      </c>
      <c r="R5" s="227">
        <f>+_xlfn.XLOOKUP(MASTERLIST!$A5,'2021'!$A$3:$A$900,'2021'!$H$3:$H$900,0,0)</f>
        <v>0</v>
      </c>
      <c r="S5" s="227">
        <f>+_xlfn.XLOOKUP(MASTERLIST!$A5,'2021'!$A$3:$A$900,'2021'!$I$3:$I$900,0,0)</f>
        <v>0</v>
      </c>
      <c r="T5" s="245">
        <f>+_xlfn.XLOOKUP(MASTERLIST!$A5,'2021'!$A$3:$A$900,'2021'!$J$3:$J$900,0,0)</f>
        <v>40</v>
      </c>
      <c r="U5" s="244">
        <v>0</v>
      </c>
      <c r="V5" s="227">
        <f>+_xlfn.XLOOKUP(MASTERLIST!$A5,'2022'!$A$3:$A$899,'2022'!$AF$3:$AF$899,0,0)</f>
        <v>0</v>
      </c>
      <c r="W5" s="227">
        <f>+_xlfn.XLOOKUP(MASTERLIST!$A5,'2022'!$A$3:$A$899,'2022'!$AG$3:$AG$899,0,0)</f>
        <v>0</v>
      </c>
      <c r="X5" s="245">
        <f>+_xlfn.XLOOKUP(MASTERLIST!$A5,'2022'!$A$3:$A$899,'2022'!$AH$3:$AH$899,0,0)</f>
        <v>60</v>
      </c>
    </row>
    <row r="6" spans="1:24" x14ac:dyDescent="0.25">
      <c r="A6" s="233" t="s">
        <v>498</v>
      </c>
      <c r="B6" s="224" t="s">
        <v>44</v>
      </c>
      <c r="C6" s="224" t="s">
        <v>1861</v>
      </c>
      <c r="D6" s="224" t="s">
        <v>1862</v>
      </c>
      <c r="E6" s="230" t="str">
        <f t="shared" si="0"/>
        <v>Men Senior</v>
      </c>
      <c r="F6" s="276">
        <v>30372</v>
      </c>
      <c r="G6" s="10">
        <f t="shared" ref="G6:G69" si="3">$G$5</f>
        <v>44926</v>
      </c>
      <c r="H6" s="6">
        <f t="shared" si="1"/>
        <v>39</v>
      </c>
      <c r="I6" s="5" t="str">
        <f t="shared" si="2"/>
        <v>Senior</v>
      </c>
      <c r="J6" s="224" t="s">
        <v>1301</v>
      </c>
      <c r="K6" s="291">
        <v>83032510597</v>
      </c>
      <c r="L6" s="292" t="s">
        <v>1509</v>
      </c>
      <c r="M6" s="246">
        <f>+_xlfn.XLOOKUP(MASTERLIST!$A6,'2023'!$A$3:$A$897,'2023'!$AE$3:$AE$897,0,0)</f>
        <v>1</v>
      </c>
      <c r="N6" s="220">
        <f>+_xlfn.XLOOKUP(MASTERLIST!$A6,'2023'!$A$3:$A$897,'2023'!$AF$3:$AF$897,0,0)</f>
        <v>1</v>
      </c>
      <c r="O6" s="220">
        <f>+_xlfn.XLOOKUP(MASTERLIST!$A6,'2023'!$A$3:$A$897,'2023'!$AG$3:$AG$897,0,0)</f>
        <v>20.9</v>
      </c>
      <c r="P6" s="247">
        <f>+_xlfn.XLOOKUP(MASTERLIST!$A6,'2023'!$A$3:$A$897,'2023'!$AH$3:$AH$897,0,0)</f>
        <v>560</v>
      </c>
      <c r="Q6" s="312">
        <f>+_xlfn.XLOOKUP(MASTERLIST!$A6,'2021'!$A$3:$A$900,'2021'!$G$3:$G$900,0,0)</f>
        <v>1</v>
      </c>
      <c r="R6" s="220">
        <f>+_xlfn.XLOOKUP(MASTERLIST!$A6,'2021'!$A$3:$A$900,'2021'!$H$3:$H$900,0,0)</f>
        <v>6</v>
      </c>
      <c r="S6" s="220">
        <f>+_xlfn.XLOOKUP(MASTERLIST!$A6,'2021'!$A$3:$A$900,'2021'!$I$3:$I$900,0,0)</f>
        <v>59.599999999999994</v>
      </c>
      <c r="T6" s="247">
        <f>+_xlfn.XLOOKUP(MASTERLIST!$A6,'2021'!$A$3:$A$900,'2021'!$J$3:$J$900,0,0)</f>
        <v>996</v>
      </c>
      <c r="U6" s="246">
        <f>+_xlfn.XLOOKUP(MASTERLIST!$A6,'2022'!$A$3:$A$899,'2022'!$AE$3:$AE$899,0,0)</f>
        <v>0</v>
      </c>
      <c r="V6" s="220">
        <f>+_xlfn.XLOOKUP(MASTERLIST!$A6,'2022'!$A$3:$A$899,'2022'!$AF$3:$AF$899,0,0)</f>
        <v>6</v>
      </c>
      <c r="W6" s="220">
        <f>+_xlfn.XLOOKUP(MASTERLIST!$A6,'2022'!$A$3:$A$899,'2022'!$AG$3:$AG$899,0,0)</f>
        <v>102.39999999999999</v>
      </c>
      <c r="X6" s="247">
        <f>+_xlfn.XLOOKUP(MASTERLIST!$A6,'2022'!$A$3:$A$899,'2022'!$AH$3:$AH$899,0,0)</f>
        <v>837</v>
      </c>
    </row>
    <row r="7" spans="1:24" x14ac:dyDescent="0.25">
      <c r="A7" s="233" t="s">
        <v>499</v>
      </c>
      <c r="B7" s="224" t="s">
        <v>41</v>
      </c>
      <c r="C7" s="224" t="s">
        <v>476</v>
      </c>
      <c r="D7" s="224" t="s">
        <v>141</v>
      </c>
      <c r="E7" s="230" t="str">
        <f t="shared" si="0"/>
        <v>Men Grand Masters</v>
      </c>
      <c r="F7" s="276">
        <v>22219</v>
      </c>
      <c r="G7" s="10">
        <f t="shared" si="3"/>
        <v>44926</v>
      </c>
      <c r="H7" s="6">
        <f t="shared" si="1"/>
        <v>62</v>
      </c>
      <c r="I7" s="5" t="str">
        <f t="shared" si="2"/>
        <v>Grand Masters</v>
      </c>
      <c r="J7" s="224" t="s">
        <v>1301</v>
      </c>
      <c r="K7" s="291">
        <v>6010300356</v>
      </c>
      <c r="L7" s="292" t="s">
        <v>1509</v>
      </c>
      <c r="M7" s="246">
        <f>+_xlfn.XLOOKUP(MASTERLIST!$A7,'2023'!$A$3:$A$897,'2023'!$AE$3:$AE$897,0,0)</f>
        <v>0</v>
      </c>
      <c r="N7" s="220">
        <f>+_xlfn.XLOOKUP(MASTERLIST!$A7,'2023'!$A$3:$A$897,'2023'!$AF$3:$AF$897,0,0)</f>
        <v>1</v>
      </c>
      <c r="O7" s="220">
        <f>+_xlfn.XLOOKUP(MASTERLIST!$A7,'2023'!$A$3:$A$897,'2023'!$AG$3:$AG$897,0,0)</f>
        <v>5.8</v>
      </c>
      <c r="P7" s="247">
        <f>+_xlfn.XLOOKUP(MASTERLIST!$A7,'2023'!$A$3:$A$897,'2023'!$AH$3:$AH$897,0,0)</f>
        <v>267</v>
      </c>
      <c r="Q7" s="312">
        <f>+_xlfn.XLOOKUP(MASTERLIST!$A7,'2021'!$A$3:$A$900,'2021'!$G$3:$G$900,0,0)</f>
        <v>0</v>
      </c>
      <c r="R7" s="220">
        <f>+_xlfn.XLOOKUP(MASTERLIST!$A7,'2021'!$A$3:$A$900,'2021'!$H$3:$H$900,0,0)</f>
        <v>6</v>
      </c>
      <c r="S7" s="220">
        <f>+_xlfn.XLOOKUP(MASTERLIST!$A7,'2021'!$A$3:$A$900,'2021'!$I$3:$I$900,0,0)</f>
        <v>69.699999999999989</v>
      </c>
      <c r="T7" s="247">
        <f>+_xlfn.XLOOKUP(MASTERLIST!$A7,'2021'!$A$3:$A$900,'2021'!$J$3:$J$900,0,0)</f>
        <v>345</v>
      </c>
      <c r="U7" s="246">
        <f>+_xlfn.XLOOKUP(MASTERLIST!$A7,'2022'!$A$3:$A$899,'2022'!$AE$3:$AE$899,0,0)</f>
        <v>2</v>
      </c>
      <c r="V7" s="220">
        <f>+_xlfn.XLOOKUP(MASTERLIST!$A7,'2022'!$A$3:$A$899,'2022'!$AF$3:$AF$899,0,0)</f>
        <v>0</v>
      </c>
      <c r="W7" s="220">
        <f>+_xlfn.XLOOKUP(MASTERLIST!$A7,'2022'!$A$3:$A$899,'2022'!$AG$3:$AG$899,0,0)</f>
        <v>10.9</v>
      </c>
      <c r="X7" s="247">
        <f>+_xlfn.XLOOKUP(MASTERLIST!$A7,'2022'!$A$3:$A$899,'2022'!$AH$3:$AH$899,0,0)</f>
        <v>469</v>
      </c>
    </row>
    <row r="8" spans="1:24" x14ac:dyDescent="0.25">
      <c r="A8" s="229" t="s">
        <v>500</v>
      </c>
      <c r="B8" s="220" t="s">
        <v>37</v>
      </c>
      <c r="C8" s="220" t="s">
        <v>188</v>
      </c>
      <c r="D8" s="220" t="s">
        <v>89</v>
      </c>
      <c r="E8" s="230" t="str">
        <f t="shared" si="0"/>
        <v>Men Grand Masters</v>
      </c>
      <c r="F8" s="277">
        <v>21920</v>
      </c>
      <c r="G8" s="10">
        <f t="shared" si="3"/>
        <v>44926</v>
      </c>
      <c r="H8" s="6">
        <f t="shared" si="1"/>
        <v>62</v>
      </c>
      <c r="I8" s="5" t="str">
        <f t="shared" si="2"/>
        <v>Grand Masters</v>
      </c>
      <c r="J8" s="220" t="s">
        <v>1301</v>
      </c>
      <c r="K8" s="293">
        <v>60010501142</v>
      </c>
      <c r="L8" s="251" t="s">
        <v>1509</v>
      </c>
      <c r="M8" s="246">
        <f>+_xlfn.XLOOKUP(MASTERLIST!$A8,'2023'!$A$3:$A$897,'2023'!$AE$3:$AE$897,0,0)</f>
        <v>0</v>
      </c>
      <c r="N8" s="220">
        <f>+_xlfn.XLOOKUP(MASTERLIST!$A8,'2023'!$A$3:$A$897,'2023'!$AF$3:$AF$897,0,0)</f>
        <v>1</v>
      </c>
      <c r="O8" s="220">
        <f>+_xlfn.XLOOKUP(MASTERLIST!$A8,'2023'!$A$3:$A$897,'2023'!$AG$3:$AG$897,0,0)</f>
        <v>7.1000000000000005</v>
      </c>
      <c r="P8" s="247">
        <f>+_xlfn.XLOOKUP(MASTERLIST!$A8,'2023'!$A$3:$A$897,'2023'!$AH$3:$AH$897,0,0)</f>
        <v>476</v>
      </c>
      <c r="Q8" s="312">
        <f>+_xlfn.XLOOKUP(MASTERLIST!$A8,'2021'!$A$3:$A$900,'2021'!$G$3:$G$900,0,0)</f>
        <v>0</v>
      </c>
      <c r="R8" s="220">
        <f>+_xlfn.XLOOKUP(MASTERLIST!$A8,'2021'!$A$3:$A$900,'2021'!$H$3:$H$900,0,0)</f>
        <v>5</v>
      </c>
      <c r="S8" s="220">
        <f>+_xlfn.XLOOKUP(MASTERLIST!$A8,'2021'!$A$3:$A$900,'2021'!$I$3:$I$900,0,0)</f>
        <v>118.89999999999999</v>
      </c>
      <c r="T8" s="247">
        <f>+_xlfn.XLOOKUP(MASTERLIST!$A8,'2021'!$A$3:$A$900,'2021'!$J$3:$J$900,0,0)</f>
        <v>835</v>
      </c>
      <c r="U8" s="246">
        <f>+_xlfn.XLOOKUP(MASTERLIST!$A8,'2022'!$A$3:$A$899,'2022'!$AE$3:$AE$899,0,0)</f>
        <v>1</v>
      </c>
      <c r="V8" s="220">
        <f>+_xlfn.XLOOKUP(MASTERLIST!$A8,'2022'!$A$3:$A$899,'2022'!$AF$3:$AF$899,0,0)</f>
        <v>4</v>
      </c>
      <c r="W8" s="220">
        <f>+_xlfn.XLOOKUP(MASTERLIST!$A8,'2022'!$A$3:$A$899,'2022'!$AG$3:$AG$899,0,0)</f>
        <v>29.099999999999998</v>
      </c>
      <c r="X8" s="247">
        <f>+_xlfn.XLOOKUP(MASTERLIST!$A8,'2022'!$A$3:$A$899,'2022'!$AH$3:$AH$899,0,0)</f>
        <v>704</v>
      </c>
    </row>
    <row r="9" spans="1:24" x14ac:dyDescent="0.25">
      <c r="A9" s="229" t="s">
        <v>501</v>
      </c>
      <c r="B9" s="220" t="s">
        <v>37</v>
      </c>
      <c r="C9" s="220" t="s">
        <v>291</v>
      </c>
      <c r="D9" s="220" t="s">
        <v>292</v>
      </c>
      <c r="E9" s="230" t="str">
        <f t="shared" si="0"/>
        <v>Men Master</v>
      </c>
      <c r="F9" s="278">
        <v>24611</v>
      </c>
      <c r="G9" s="10">
        <f t="shared" si="3"/>
        <v>44926</v>
      </c>
      <c r="H9" s="6">
        <f t="shared" si="1"/>
        <v>55</v>
      </c>
      <c r="I9" s="5" t="str">
        <f t="shared" si="2"/>
        <v>Master</v>
      </c>
      <c r="J9" s="220" t="s">
        <v>1301</v>
      </c>
      <c r="K9" s="293">
        <v>67051900234</v>
      </c>
      <c r="L9" s="251" t="s">
        <v>1509</v>
      </c>
      <c r="M9" s="246">
        <f>+_xlfn.XLOOKUP(MASTERLIST!$A9,'2023'!$A$3:$A$897,'2023'!$AE$3:$AE$897,0,0)</f>
        <v>0</v>
      </c>
      <c r="N9" s="220">
        <f>+_xlfn.XLOOKUP(MASTERLIST!$A9,'2023'!$A$3:$A$897,'2023'!$AF$3:$AF$897,0,0)</f>
        <v>3</v>
      </c>
      <c r="O9" s="220">
        <f>+_xlfn.XLOOKUP(MASTERLIST!$A9,'2023'!$A$3:$A$897,'2023'!$AG$3:$AG$897,0,0)</f>
        <v>27.1</v>
      </c>
      <c r="P9" s="247">
        <f>+_xlfn.XLOOKUP(MASTERLIST!$A9,'2023'!$A$3:$A$897,'2023'!$AH$3:$AH$897,0,0)</f>
        <v>564</v>
      </c>
      <c r="Q9" s="312">
        <f>+_xlfn.XLOOKUP(MASTERLIST!$A9,'2021'!$A$3:$A$900,'2021'!$G$3:$G$900,0,0)</f>
        <v>0</v>
      </c>
      <c r="R9" s="220">
        <f>+_xlfn.XLOOKUP(MASTERLIST!$A9,'2021'!$A$3:$A$900,'2021'!$H$3:$H$900,0,0)</f>
        <v>6</v>
      </c>
      <c r="S9" s="220">
        <f>+_xlfn.XLOOKUP(MASTERLIST!$A9,'2021'!$A$3:$A$900,'2021'!$I$3:$I$900,0,0)</f>
        <v>48.3</v>
      </c>
      <c r="T9" s="247">
        <f>+_xlfn.XLOOKUP(MASTERLIST!$A9,'2021'!$A$3:$A$900,'2021'!$J$3:$J$900,0,0)</f>
        <v>711</v>
      </c>
      <c r="U9" s="246">
        <f>+_xlfn.XLOOKUP(MASTERLIST!$A9,'2022'!$A$3:$A$899,'2022'!$AE$3:$AE$899,0,0)</f>
        <v>2</v>
      </c>
      <c r="V9" s="220">
        <f>+_xlfn.XLOOKUP(MASTERLIST!$A9,'2022'!$A$3:$A$899,'2022'!$AF$3:$AF$899,0,0)</f>
        <v>6</v>
      </c>
      <c r="W9" s="220">
        <f>+_xlfn.XLOOKUP(MASTERLIST!$A9,'2022'!$A$3:$A$899,'2022'!$AG$3:$AG$899,0,0)</f>
        <v>61.9</v>
      </c>
      <c r="X9" s="247">
        <f>+_xlfn.XLOOKUP(MASTERLIST!$A9,'2022'!$A$3:$A$899,'2022'!$AH$3:$AH$899,0,0)</f>
        <v>755</v>
      </c>
    </row>
    <row r="10" spans="1:24" x14ac:dyDescent="0.25">
      <c r="A10" s="229" t="s">
        <v>502</v>
      </c>
      <c r="B10" s="220" t="s">
        <v>37</v>
      </c>
      <c r="C10" s="220" t="s">
        <v>193</v>
      </c>
      <c r="D10" s="220" t="s">
        <v>130</v>
      </c>
      <c r="E10" s="230" t="str">
        <f t="shared" si="0"/>
        <v>Men Veteran</v>
      </c>
      <c r="F10" s="277">
        <v>27611</v>
      </c>
      <c r="G10" s="10">
        <f t="shared" si="3"/>
        <v>44926</v>
      </c>
      <c r="H10" s="6">
        <f t="shared" si="1"/>
        <v>47</v>
      </c>
      <c r="I10" s="5" t="str">
        <f t="shared" si="2"/>
        <v>Veteran</v>
      </c>
      <c r="J10" s="220" t="s">
        <v>1301</v>
      </c>
      <c r="K10" s="293">
        <v>75080500042</v>
      </c>
      <c r="L10" s="251" t="s">
        <v>1509</v>
      </c>
      <c r="M10" s="246">
        <f>+_xlfn.XLOOKUP(MASTERLIST!$A10,'2023'!$A$3:$A$897,'2023'!$AE$3:$AE$897,0,0)</f>
        <v>0</v>
      </c>
      <c r="N10" s="220">
        <f>+_xlfn.XLOOKUP(MASTERLIST!$A10,'2023'!$A$3:$A$897,'2023'!$AF$3:$AF$897,0,0)</f>
        <v>1</v>
      </c>
      <c r="O10" s="220">
        <f>+_xlfn.XLOOKUP(MASTERLIST!$A10,'2023'!$A$3:$A$897,'2023'!$AG$3:$AG$897,0,0)</f>
        <v>7.2</v>
      </c>
      <c r="P10" s="247">
        <f>+_xlfn.XLOOKUP(MASTERLIST!$A10,'2023'!$A$3:$A$897,'2023'!$AH$3:$AH$897,0,0)</f>
        <v>267</v>
      </c>
      <c r="Q10" s="312">
        <f>+_xlfn.XLOOKUP(MASTERLIST!$A10,'2021'!$A$3:$A$900,'2021'!$G$3:$G$900,0,0)</f>
        <v>3</v>
      </c>
      <c r="R10" s="220">
        <f>+_xlfn.XLOOKUP(MASTERLIST!$A10,'2021'!$A$3:$A$900,'2021'!$H$3:$H$900,0,0)</f>
        <v>9</v>
      </c>
      <c r="S10" s="220">
        <f>+_xlfn.XLOOKUP(MASTERLIST!$A10,'2021'!$A$3:$A$900,'2021'!$I$3:$I$900,0,0)</f>
        <v>84.699999999999989</v>
      </c>
      <c r="T10" s="247">
        <f>+_xlfn.XLOOKUP(MASTERLIST!$A10,'2021'!$A$3:$A$900,'2021'!$J$3:$J$900,0,0)</f>
        <v>1025</v>
      </c>
      <c r="U10" s="246">
        <f>+_xlfn.XLOOKUP(MASTERLIST!$A10,'2022'!$A$3:$A$899,'2022'!$AE$3:$AE$899,0,0)</f>
        <v>3</v>
      </c>
      <c r="V10" s="220">
        <f>+_xlfn.XLOOKUP(MASTERLIST!$A10,'2022'!$A$3:$A$899,'2022'!$AF$3:$AF$899,0,0)</f>
        <v>3</v>
      </c>
      <c r="W10" s="220">
        <f>+_xlfn.XLOOKUP(MASTERLIST!$A10,'2022'!$A$3:$A$899,'2022'!$AG$3:$AG$899,0,0)</f>
        <v>13.1</v>
      </c>
      <c r="X10" s="247">
        <f>+_xlfn.XLOOKUP(MASTERLIST!$A10,'2022'!$A$3:$A$899,'2022'!$AH$3:$AH$899,0,0)</f>
        <v>798</v>
      </c>
    </row>
    <row r="11" spans="1:24" x14ac:dyDescent="0.25">
      <c r="A11" s="229" t="s">
        <v>503</v>
      </c>
      <c r="B11" s="220" t="s">
        <v>38</v>
      </c>
      <c r="C11" s="220" t="s">
        <v>204</v>
      </c>
      <c r="D11" s="220" t="s">
        <v>205</v>
      </c>
      <c r="E11" s="230" t="str">
        <f t="shared" si="0"/>
        <v>Men Senior</v>
      </c>
      <c r="F11" s="277">
        <v>31732</v>
      </c>
      <c r="G11" s="10">
        <f t="shared" si="3"/>
        <v>44926</v>
      </c>
      <c r="H11" s="6">
        <f t="shared" si="1"/>
        <v>36</v>
      </c>
      <c r="I11" s="5" t="str">
        <f t="shared" si="2"/>
        <v>Senior</v>
      </c>
      <c r="J11" s="220" t="s">
        <v>1301</v>
      </c>
      <c r="K11" s="293">
        <v>86111600125</v>
      </c>
      <c r="L11" s="251" t="s">
        <v>1509</v>
      </c>
      <c r="M11" s="246">
        <f>+_xlfn.XLOOKUP(MASTERLIST!$A11,'2023'!$A$3:$A$897,'2023'!$AE$3:$AE$897,0,0)</f>
        <v>0</v>
      </c>
      <c r="N11" s="220">
        <f>+_xlfn.XLOOKUP(MASTERLIST!$A11,'2023'!$A$3:$A$897,'2023'!$AF$3:$AF$897,0,0)</f>
        <v>7</v>
      </c>
      <c r="O11" s="220">
        <f>+_xlfn.XLOOKUP(MASTERLIST!$A11,'2023'!$A$3:$A$897,'2023'!$AG$3:$AG$897,0,0)</f>
        <v>107.9</v>
      </c>
      <c r="P11" s="247">
        <f>+_xlfn.XLOOKUP(MASTERLIST!$A11,'2023'!$A$3:$A$897,'2023'!$AH$3:$AH$897,0,0)</f>
        <v>900</v>
      </c>
      <c r="Q11" s="312">
        <f>+_xlfn.XLOOKUP(MASTERLIST!$A11,'2021'!$A$3:$A$900,'2021'!$G$3:$G$900,0,0)</f>
        <v>0</v>
      </c>
      <c r="R11" s="220">
        <f>+_xlfn.XLOOKUP(MASTERLIST!$A11,'2021'!$A$3:$A$900,'2021'!$H$3:$H$900,0,0)</f>
        <v>8</v>
      </c>
      <c r="S11" s="220">
        <f>+_xlfn.XLOOKUP(MASTERLIST!$A11,'2021'!$A$3:$A$900,'2021'!$I$3:$I$900,0,0)</f>
        <v>91.8</v>
      </c>
      <c r="T11" s="247">
        <f>+_xlfn.XLOOKUP(MASTERLIST!$A11,'2021'!$A$3:$A$900,'2021'!$J$3:$J$900,0,0)</f>
        <v>1040</v>
      </c>
      <c r="U11" s="246">
        <f>+_xlfn.XLOOKUP(MASTERLIST!$A11,'2022'!$A$3:$A$899,'2022'!$AE$3:$AE$899,0,0)</f>
        <v>0</v>
      </c>
      <c r="V11" s="220">
        <f>+_xlfn.XLOOKUP(MASTERLIST!$A11,'2022'!$A$3:$A$899,'2022'!$AF$3:$AF$899,0,0)</f>
        <v>19</v>
      </c>
      <c r="W11" s="220">
        <f>+_xlfn.XLOOKUP(MASTERLIST!$A11,'2022'!$A$3:$A$899,'2022'!$AG$3:$AG$899,0,0)</f>
        <v>283.00000000000006</v>
      </c>
      <c r="X11" s="247">
        <f>+_xlfn.XLOOKUP(MASTERLIST!$A11,'2022'!$A$3:$A$899,'2022'!$AH$3:$AH$899,0,0)</f>
        <v>1163</v>
      </c>
    </row>
    <row r="12" spans="1:24" x14ac:dyDescent="0.25">
      <c r="A12" s="229" t="s">
        <v>504</v>
      </c>
      <c r="B12" s="220" t="s">
        <v>40</v>
      </c>
      <c r="C12" s="220" t="s">
        <v>189</v>
      </c>
      <c r="D12" s="220" t="s">
        <v>82</v>
      </c>
      <c r="E12" s="230" t="str">
        <f t="shared" si="0"/>
        <v>Men Grand Masters</v>
      </c>
      <c r="F12" s="277">
        <v>21511</v>
      </c>
      <c r="G12" s="10">
        <f t="shared" si="3"/>
        <v>44926</v>
      </c>
      <c r="H12" s="6">
        <f t="shared" si="1"/>
        <v>64</v>
      </c>
      <c r="I12" s="5" t="str">
        <f t="shared" si="2"/>
        <v>Grand Masters</v>
      </c>
      <c r="J12" s="220" t="s">
        <v>1301</v>
      </c>
      <c r="K12" s="293">
        <v>58112200165</v>
      </c>
      <c r="L12" s="251" t="s">
        <v>1509</v>
      </c>
      <c r="M12" s="246">
        <f>+_xlfn.XLOOKUP(MASTERLIST!$A12,'2023'!$A$3:$A$897,'2023'!$AE$3:$AE$897,0,0)</f>
        <v>3</v>
      </c>
      <c r="N12" s="220">
        <f>+_xlfn.XLOOKUP(MASTERLIST!$A12,'2023'!$A$3:$A$897,'2023'!$AF$3:$AF$897,0,0)</f>
        <v>1</v>
      </c>
      <c r="O12" s="220">
        <f>+_xlfn.XLOOKUP(MASTERLIST!$A12,'2023'!$A$3:$A$897,'2023'!$AG$3:$AG$897,0,0)</f>
        <v>7.1000000000000005</v>
      </c>
      <c r="P12" s="247">
        <f>+_xlfn.XLOOKUP(MASTERLIST!$A12,'2023'!$A$3:$A$897,'2023'!$AH$3:$AH$897,0,0)</f>
        <v>709</v>
      </c>
      <c r="Q12" s="312">
        <f>+_xlfn.XLOOKUP(MASTERLIST!$A12,'2021'!$A$3:$A$900,'2021'!$G$3:$G$900,0,0)</f>
        <v>4</v>
      </c>
      <c r="R12" s="220">
        <f>+_xlfn.XLOOKUP(MASTERLIST!$A12,'2021'!$A$3:$A$900,'2021'!$H$3:$H$900,0,0)</f>
        <v>7</v>
      </c>
      <c r="S12" s="220">
        <f>+_xlfn.XLOOKUP(MASTERLIST!$A12,'2021'!$A$3:$A$900,'2021'!$I$3:$I$900,0,0)</f>
        <v>75.899999999999991</v>
      </c>
      <c r="T12" s="247">
        <f>+_xlfn.XLOOKUP(MASTERLIST!$A12,'2021'!$A$3:$A$900,'2021'!$J$3:$J$900,0,0)</f>
        <v>1019</v>
      </c>
      <c r="U12" s="246">
        <f>+_xlfn.XLOOKUP(MASTERLIST!$A12,'2022'!$A$3:$A$899,'2022'!$AE$3:$AE$899,0,0)</f>
        <v>5</v>
      </c>
      <c r="V12" s="220">
        <f>+_xlfn.XLOOKUP(MASTERLIST!$A12,'2022'!$A$3:$A$899,'2022'!$AF$3:$AF$899,0,0)</f>
        <v>4</v>
      </c>
      <c r="W12" s="220">
        <f>+_xlfn.XLOOKUP(MASTERLIST!$A12,'2022'!$A$3:$A$899,'2022'!$AG$3:$AG$899,0,0)</f>
        <v>45.699999999999996</v>
      </c>
      <c r="X12" s="247">
        <f>+_xlfn.XLOOKUP(MASTERLIST!$A12,'2022'!$A$3:$A$899,'2022'!$AH$3:$AH$899,0,0)</f>
        <v>1008</v>
      </c>
    </row>
    <row r="13" spans="1:24" x14ac:dyDescent="0.25">
      <c r="A13" s="229" t="s">
        <v>505</v>
      </c>
      <c r="B13" s="220" t="s">
        <v>37</v>
      </c>
      <c r="C13" s="220" t="s">
        <v>72</v>
      </c>
      <c r="D13" s="220" t="s">
        <v>287</v>
      </c>
      <c r="E13" s="230" t="str">
        <f t="shared" si="0"/>
        <v>Men Grand Masters</v>
      </c>
      <c r="F13" s="278">
        <v>22339</v>
      </c>
      <c r="G13" s="10">
        <f t="shared" si="3"/>
        <v>44926</v>
      </c>
      <c r="H13" s="6">
        <f t="shared" si="1"/>
        <v>61</v>
      </c>
      <c r="I13" s="5" t="str">
        <f t="shared" si="2"/>
        <v>Grand Masters</v>
      </c>
      <c r="J13" s="220" t="s">
        <v>1301</v>
      </c>
      <c r="K13" s="293">
        <v>61022700219</v>
      </c>
      <c r="L13" s="251" t="s">
        <v>1509</v>
      </c>
      <c r="M13" s="246">
        <f>+_xlfn.XLOOKUP(MASTERLIST!$A13,'2023'!$A$3:$A$897,'2023'!$AE$3:$AE$897,0,0)</f>
        <v>4</v>
      </c>
      <c r="N13" s="220">
        <f>+_xlfn.XLOOKUP(MASTERLIST!$A13,'2023'!$A$3:$A$897,'2023'!$AF$3:$AF$897,0,0)</f>
        <v>11</v>
      </c>
      <c r="O13" s="220">
        <f>+_xlfn.XLOOKUP(MASTERLIST!$A13,'2023'!$A$3:$A$897,'2023'!$AG$3:$AG$897,0,0)</f>
        <v>102.2</v>
      </c>
      <c r="P13" s="247">
        <f>+_xlfn.XLOOKUP(MASTERLIST!$A13,'2023'!$A$3:$A$897,'2023'!$AH$3:$AH$897,0,0)</f>
        <v>1152</v>
      </c>
      <c r="Q13" s="312">
        <f>+_xlfn.XLOOKUP(MASTERLIST!$A13,'2021'!$A$3:$A$900,'2021'!$G$3:$G$900,0,0)</f>
        <v>0</v>
      </c>
      <c r="R13" s="220">
        <f>+_xlfn.XLOOKUP(MASTERLIST!$A13,'2021'!$A$3:$A$900,'2021'!$H$3:$H$900,0,0)</f>
        <v>3</v>
      </c>
      <c r="S13" s="220">
        <f>+_xlfn.XLOOKUP(MASTERLIST!$A13,'2021'!$A$3:$A$900,'2021'!$I$3:$I$900,0,0)</f>
        <v>62.6</v>
      </c>
      <c r="T13" s="247">
        <f>+_xlfn.XLOOKUP(MASTERLIST!$A13,'2021'!$A$3:$A$900,'2021'!$J$3:$J$900,0,0)</f>
        <v>288</v>
      </c>
      <c r="U13" s="246">
        <f>+_xlfn.XLOOKUP(MASTERLIST!$A13,'2022'!$A$3:$A$899,'2022'!$AE$3:$AE$899,0,0)</f>
        <v>2</v>
      </c>
      <c r="V13" s="220">
        <f>+_xlfn.XLOOKUP(MASTERLIST!$A13,'2022'!$A$3:$A$899,'2022'!$AF$3:$AF$899,0,0)</f>
        <v>10</v>
      </c>
      <c r="W13" s="220">
        <f>+_xlfn.XLOOKUP(MASTERLIST!$A13,'2022'!$A$3:$A$899,'2022'!$AG$3:$AG$899,0,0)</f>
        <v>130.60000000000002</v>
      </c>
      <c r="X13" s="247">
        <f>+_xlfn.XLOOKUP(MASTERLIST!$A13,'2022'!$A$3:$A$899,'2022'!$AH$3:$AH$899,0,0)</f>
        <v>856</v>
      </c>
    </row>
    <row r="14" spans="1:24" x14ac:dyDescent="0.25">
      <c r="A14" s="229" t="s">
        <v>506</v>
      </c>
      <c r="B14" s="220" t="s">
        <v>40</v>
      </c>
      <c r="C14" s="220" t="s">
        <v>104</v>
      </c>
      <c r="D14" s="220" t="s">
        <v>1863</v>
      </c>
      <c r="E14" s="230" t="str">
        <f t="shared" si="0"/>
        <v>Men Senior</v>
      </c>
      <c r="F14" s="277">
        <v>30807</v>
      </c>
      <c r="G14" s="10">
        <f t="shared" si="3"/>
        <v>44926</v>
      </c>
      <c r="H14" s="6">
        <f t="shared" si="1"/>
        <v>38</v>
      </c>
      <c r="I14" s="5" t="str">
        <f t="shared" si="2"/>
        <v>Senior</v>
      </c>
      <c r="J14" s="220" t="s">
        <v>1301</v>
      </c>
      <c r="K14" s="293">
        <v>84050510057</v>
      </c>
      <c r="L14" s="251" t="s">
        <v>1509</v>
      </c>
      <c r="M14" s="246">
        <f>+_xlfn.XLOOKUP(MASTERLIST!$A14,'2023'!$A$3:$A$897,'2023'!$AE$3:$AE$897,0,0)</f>
        <v>0</v>
      </c>
      <c r="N14" s="220">
        <f>+_xlfn.XLOOKUP(MASTERLIST!$A14,'2023'!$A$3:$A$897,'2023'!$AF$3:$AF$897,0,0)</f>
        <v>0</v>
      </c>
      <c r="O14" s="220">
        <f>+_xlfn.XLOOKUP(MASTERLIST!$A14,'2023'!$A$3:$A$897,'2023'!$AG$3:$AG$897,0,0)</f>
        <v>0</v>
      </c>
      <c r="P14" s="247">
        <f>+_xlfn.XLOOKUP(MASTERLIST!$A14,'2023'!$A$3:$A$897,'2023'!$AH$3:$AH$897,0,0)</f>
        <v>0</v>
      </c>
      <c r="Q14" s="312">
        <f>+_xlfn.XLOOKUP(MASTERLIST!$A14,'2021'!$A$3:$A$900,'2021'!$G$3:$G$900,0,0)</f>
        <v>0</v>
      </c>
      <c r="R14" s="220">
        <f>+_xlfn.XLOOKUP(MASTERLIST!$A14,'2021'!$A$3:$A$900,'2021'!$H$3:$H$900,0,0)</f>
        <v>0</v>
      </c>
      <c r="S14" s="220">
        <f>+_xlfn.XLOOKUP(MASTERLIST!$A14,'2021'!$A$3:$A$900,'2021'!$I$3:$I$900,0,0)</f>
        <v>0</v>
      </c>
      <c r="T14" s="247">
        <f>+_xlfn.XLOOKUP(MASTERLIST!$A14,'2021'!$A$3:$A$900,'2021'!$J$3:$J$900,0,0)</f>
        <v>0</v>
      </c>
      <c r="U14" s="246">
        <f>+_xlfn.XLOOKUP(MASTERLIST!$A14,'2022'!$A$3:$A$899,'2022'!$AE$3:$AE$899,0,0)</f>
        <v>0</v>
      </c>
      <c r="V14" s="220">
        <f>+_xlfn.XLOOKUP(MASTERLIST!$A14,'2022'!$A$3:$A$899,'2022'!$AF$3:$AF$899,0,0)</f>
        <v>0</v>
      </c>
      <c r="W14" s="220">
        <f>+_xlfn.XLOOKUP(MASTERLIST!$A14,'2022'!$A$3:$A$899,'2022'!$AG$3:$AG$899,0,0)</f>
        <v>0</v>
      </c>
      <c r="X14" s="247">
        <f>+_xlfn.XLOOKUP(MASTERLIST!$A14,'2022'!$A$3:$A$899,'2022'!$AH$3:$AH$899,0,0)</f>
        <v>0</v>
      </c>
    </row>
    <row r="15" spans="1:24" x14ac:dyDescent="0.25">
      <c r="A15" s="233" t="s">
        <v>507</v>
      </c>
      <c r="B15" s="224" t="s">
        <v>42</v>
      </c>
      <c r="C15" s="224" t="s">
        <v>104</v>
      </c>
      <c r="D15" s="224" t="s">
        <v>406</v>
      </c>
      <c r="E15" s="230" t="str">
        <f t="shared" si="0"/>
        <v>Men Senior</v>
      </c>
      <c r="F15" s="276">
        <v>30975</v>
      </c>
      <c r="G15" s="10">
        <f t="shared" si="3"/>
        <v>44926</v>
      </c>
      <c r="H15" s="6">
        <f t="shared" si="1"/>
        <v>38</v>
      </c>
      <c r="I15" s="5" t="str">
        <f t="shared" si="2"/>
        <v>Senior</v>
      </c>
      <c r="J15" s="224" t="s">
        <v>1301</v>
      </c>
      <c r="K15" s="291">
        <v>84102010033</v>
      </c>
      <c r="L15" s="292" t="s">
        <v>1509</v>
      </c>
      <c r="M15" s="246">
        <f>+_xlfn.XLOOKUP(MASTERLIST!$A15,'2023'!$A$3:$A$897,'2023'!$AE$3:$AE$897,0,0)</f>
        <v>0</v>
      </c>
      <c r="N15" s="220">
        <f>+_xlfn.XLOOKUP(MASTERLIST!$A15,'2023'!$A$3:$A$897,'2023'!$AF$3:$AF$897,0,0)</f>
        <v>1</v>
      </c>
      <c r="O15" s="220">
        <f>+_xlfn.XLOOKUP(MASTERLIST!$A15,'2023'!$A$3:$A$897,'2023'!$AG$3:$AG$897,0,0)</f>
        <v>17.399999999999999</v>
      </c>
      <c r="P15" s="247">
        <f>+_xlfn.XLOOKUP(MASTERLIST!$A15,'2023'!$A$3:$A$897,'2023'!$AH$3:$AH$897,0,0)</f>
        <v>310</v>
      </c>
      <c r="Q15" s="312">
        <f>+_xlfn.XLOOKUP(MASTERLIST!$A15,'2021'!$A$3:$A$900,'2021'!$G$3:$G$900,0,0)</f>
        <v>1</v>
      </c>
      <c r="R15" s="220">
        <f>+_xlfn.XLOOKUP(MASTERLIST!$A15,'2021'!$A$3:$A$900,'2021'!$H$3:$H$900,0,0)</f>
        <v>2</v>
      </c>
      <c r="S15" s="220">
        <f>+_xlfn.XLOOKUP(MASTERLIST!$A15,'2021'!$A$3:$A$900,'2021'!$I$3:$I$900,0,0)</f>
        <v>21.6</v>
      </c>
      <c r="T15" s="247">
        <f>+_xlfn.XLOOKUP(MASTERLIST!$A15,'2021'!$A$3:$A$900,'2021'!$J$3:$J$900,0,0)</f>
        <v>660</v>
      </c>
      <c r="U15" s="246">
        <f>+_xlfn.XLOOKUP(MASTERLIST!$A15,'2022'!$A$3:$A$899,'2022'!$AE$3:$AE$899,0,0)</f>
        <v>0</v>
      </c>
      <c r="V15" s="220">
        <f>+_xlfn.XLOOKUP(MASTERLIST!$A15,'2022'!$A$3:$A$899,'2022'!$AF$3:$AF$899,0,0)</f>
        <v>0</v>
      </c>
      <c r="W15" s="220">
        <f>+_xlfn.XLOOKUP(MASTERLIST!$A15,'2022'!$A$3:$A$899,'2022'!$AG$3:$AG$899,0,0)</f>
        <v>0</v>
      </c>
      <c r="X15" s="247">
        <f>+_xlfn.XLOOKUP(MASTERLIST!$A15,'2022'!$A$3:$A$899,'2022'!$AH$3:$AH$899,0,0)</f>
        <v>0</v>
      </c>
    </row>
    <row r="16" spans="1:24" s="11" customFormat="1" x14ac:dyDescent="0.25">
      <c r="A16" s="231" t="s">
        <v>508</v>
      </c>
      <c r="B16" s="221" t="s">
        <v>1728</v>
      </c>
      <c r="C16" s="221" t="s">
        <v>79</v>
      </c>
      <c r="D16" s="221" t="s">
        <v>401</v>
      </c>
      <c r="E16" s="232" t="str">
        <f t="shared" si="0"/>
        <v>Men Master</v>
      </c>
      <c r="F16" s="279">
        <v>23941</v>
      </c>
      <c r="G16" s="10">
        <f t="shared" si="3"/>
        <v>44926</v>
      </c>
      <c r="H16" s="6">
        <f t="shared" si="1"/>
        <v>57</v>
      </c>
      <c r="I16" s="5" t="str">
        <f t="shared" si="2"/>
        <v>Master</v>
      </c>
      <c r="J16" s="221" t="s">
        <v>1301</v>
      </c>
      <c r="K16" s="294">
        <v>65071800039</v>
      </c>
      <c r="L16" s="295" t="s">
        <v>1509</v>
      </c>
      <c r="M16" s="246">
        <f>+_xlfn.XLOOKUP(MASTERLIST!$A16,'2023'!$A$3:$A$897,'2023'!$AE$3:$AE$897,0,0)</f>
        <v>0</v>
      </c>
      <c r="N16" s="220">
        <f>+_xlfn.XLOOKUP(MASTERLIST!$A16,'2023'!$A$3:$A$897,'2023'!$AF$3:$AF$897,0,0)</f>
        <v>0</v>
      </c>
      <c r="O16" s="220">
        <f>+_xlfn.XLOOKUP(MASTERLIST!$A16,'2023'!$A$3:$A$897,'2023'!$AG$3:$AG$897,0,0)</f>
        <v>0</v>
      </c>
      <c r="P16" s="247">
        <f>+_xlfn.XLOOKUP(MASTERLIST!$A16,'2023'!$A$3:$A$897,'2023'!$AH$3:$AH$897,0,0)</f>
        <v>0</v>
      </c>
      <c r="Q16" s="312">
        <f>+_xlfn.XLOOKUP(MASTERLIST!$A16,'2021'!$A$3:$A$900,'2021'!$G$3:$G$900,0,0)</f>
        <v>0</v>
      </c>
      <c r="R16" s="220">
        <f>+_xlfn.XLOOKUP(MASTERLIST!$A16,'2021'!$A$3:$A$900,'2021'!$H$3:$H$900,0,0)</f>
        <v>0</v>
      </c>
      <c r="S16" s="220">
        <f>+_xlfn.XLOOKUP(MASTERLIST!$A16,'2021'!$A$3:$A$900,'2021'!$I$3:$I$900,0,0)</f>
        <v>0</v>
      </c>
      <c r="T16" s="247">
        <f>+_xlfn.XLOOKUP(MASTERLIST!$A16,'2021'!$A$3:$A$900,'2021'!$J$3:$J$900,0,0)</f>
        <v>0</v>
      </c>
      <c r="U16" s="246">
        <f>+_xlfn.XLOOKUP(MASTERLIST!$A16,'2022'!$A$3:$A$899,'2022'!$AE$3:$AE$899,0,0)</f>
        <v>0</v>
      </c>
      <c r="V16" s="220">
        <f>+_xlfn.XLOOKUP(MASTERLIST!$A16,'2022'!$A$3:$A$899,'2022'!$AF$3:$AF$899,0,0)</f>
        <v>0</v>
      </c>
      <c r="W16" s="220">
        <f>+_xlfn.XLOOKUP(MASTERLIST!$A16,'2022'!$A$3:$A$899,'2022'!$AG$3:$AG$899,0,0)</f>
        <v>0</v>
      </c>
      <c r="X16" s="247">
        <f>+_xlfn.XLOOKUP(MASTERLIST!$A16,'2022'!$A$3:$A$899,'2022'!$AH$3:$AH$899,0,0)</f>
        <v>0</v>
      </c>
    </row>
    <row r="17" spans="1:24" x14ac:dyDescent="0.25">
      <c r="A17" s="229" t="s">
        <v>509</v>
      </c>
      <c r="B17" s="220" t="s">
        <v>40</v>
      </c>
      <c r="C17" s="220" t="s">
        <v>186</v>
      </c>
      <c r="D17" s="220" t="s">
        <v>187</v>
      </c>
      <c r="E17" s="230" t="str">
        <f t="shared" si="0"/>
        <v>Men Master</v>
      </c>
      <c r="F17" s="277">
        <v>24486</v>
      </c>
      <c r="G17" s="10">
        <f t="shared" si="3"/>
        <v>44926</v>
      </c>
      <c r="H17" s="6">
        <f t="shared" si="1"/>
        <v>55</v>
      </c>
      <c r="I17" s="5" t="str">
        <f t="shared" si="2"/>
        <v>Master</v>
      </c>
      <c r="J17" s="220" t="s">
        <v>1301</v>
      </c>
      <c r="K17" s="293">
        <v>67011410031</v>
      </c>
      <c r="L17" s="251" t="s">
        <v>1509</v>
      </c>
      <c r="M17" s="246">
        <f>+_xlfn.XLOOKUP(MASTERLIST!$A17,'2023'!$A$3:$A$897,'2023'!$AE$3:$AE$897,0,0)</f>
        <v>1</v>
      </c>
      <c r="N17" s="220">
        <f>+_xlfn.XLOOKUP(MASTERLIST!$A17,'2023'!$A$3:$A$897,'2023'!$AF$3:$AF$897,0,0)</f>
        <v>0</v>
      </c>
      <c r="O17" s="220">
        <f>+_xlfn.XLOOKUP(MASTERLIST!$A17,'2023'!$A$3:$A$897,'2023'!$AG$3:$AG$897,0,0)</f>
        <v>1.5</v>
      </c>
      <c r="P17" s="247">
        <f>+_xlfn.XLOOKUP(MASTERLIST!$A17,'2023'!$A$3:$A$897,'2023'!$AH$3:$AH$897,0,0)</f>
        <v>296</v>
      </c>
      <c r="Q17" s="312">
        <f>+_xlfn.XLOOKUP(MASTERLIST!$A17,'2021'!$A$3:$A$900,'2021'!$G$3:$G$900,0,0)</f>
        <v>0</v>
      </c>
      <c r="R17" s="220">
        <f>+_xlfn.XLOOKUP(MASTERLIST!$A17,'2021'!$A$3:$A$900,'2021'!$H$3:$H$900,0,0)</f>
        <v>4</v>
      </c>
      <c r="S17" s="220">
        <f>+_xlfn.XLOOKUP(MASTERLIST!$A17,'2021'!$A$3:$A$900,'2021'!$I$3:$I$900,0,0)</f>
        <v>51.5</v>
      </c>
      <c r="T17" s="247">
        <f>+_xlfn.XLOOKUP(MASTERLIST!$A17,'2021'!$A$3:$A$900,'2021'!$J$3:$J$900,0,0)</f>
        <v>524</v>
      </c>
      <c r="U17" s="246">
        <f>+_xlfn.XLOOKUP(MASTERLIST!$A17,'2022'!$A$3:$A$899,'2022'!$AE$3:$AE$899,0,0)</f>
        <v>1</v>
      </c>
      <c r="V17" s="220">
        <f>+_xlfn.XLOOKUP(MASTERLIST!$A17,'2022'!$A$3:$A$899,'2022'!$AF$3:$AF$899,0,0)</f>
        <v>1</v>
      </c>
      <c r="W17" s="220">
        <f>+_xlfn.XLOOKUP(MASTERLIST!$A17,'2022'!$A$3:$A$899,'2022'!$AG$3:$AG$899,0,0)</f>
        <v>6</v>
      </c>
      <c r="X17" s="247">
        <f>+_xlfn.XLOOKUP(MASTERLIST!$A17,'2022'!$A$3:$A$899,'2022'!$AH$3:$AH$899,0,0)</f>
        <v>442</v>
      </c>
    </row>
    <row r="18" spans="1:24" x14ac:dyDescent="0.25">
      <c r="A18" s="233" t="s">
        <v>510</v>
      </c>
      <c r="B18" s="224" t="s">
        <v>41</v>
      </c>
      <c r="C18" s="224" t="s">
        <v>398</v>
      </c>
      <c r="D18" s="224" t="s">
        <v>108</v>
      </c>
      <c r="E18" s="230" t="str">
        <f t="shared" si="0"/>
        <v>Men Veteran</v>
      </c>
      <c r="F18" s="280">
        <v>29313</v>
      </c>
      <c r="G18" s="10">
        <f t="shared" si="3"/>
        <v>44926</v>
      </c>
      <c r="H18" s="6">
        <f t="shared" si="1"/>
        <v>42</v>
      </c>
      <c r="I18" s="5" t="str">
        <f t="shared" si="2"/>
        <v>Veteran</v>
      </c>
      <c r="J18" s="224" t="s">
        <v>1301</v>
      </c>
      <c r="K18" s="291">
        <v>80040210723</v>
      </c>
      <c r="L18" s="292" t="s">
        <v>1509</v>
      </c>
      <c r="M18" s="246">
        <f>+_xlfn.XLOOKUP(MASTERLIST!$A18,'2023'!$A$3:$A$897,'2023'!$AE$3:$AE$897,0,0)</f>
        <v>0</v>
      </c>
      <c r="N18" s="220">
        <f>+_xlfn.XLOOKUP(MASTERLIST!$A18,'2023'!$A$3:$A$897,'2023'!$AF$3:$AF$897,0,0)</f>
        <v>2</v>
      </c>
      <c r="O18" s="220">
        <f>+_xlfn.XLOOKUP(MASTERLIST!$A18,'2023'!$A$3:$A$897,'2023'!$AG$3:$AG$897,0,0)</f>
        <v>5.3000000000000007</v>
      </c>
      <c r="P18" s="247">
        <f>+_xlfn.XLOOKUP(MASTERLIST!$A18,'2023'!$A$3:$A$897,'2023'!$AH$3:$AH$897,0,0)</f>
        <v>307</v>
      </c>
      <c r="Q18" s="312">
        <f>+_xlfn.XLOOKUP(MASTERLIST!$A18,'2021'!$A$3:$A$900,'2021'!$G$3:$G$900,0,0)</f>
        <v>0</v>
      </c>
      <c r="R18" s="220">
        <f>+_xlfn.XLOOKUP(MASTERLIST!$A18,'2021'!$A$3:$A$900,'2021'!$H$3:$H$900,0,0)</f>
        <v>11</v>
      </c>
      <c r="S18" s="220">
        <f>+_xlfn.XLOOKUP(MASTERLIST!$A18,'2021'!$A$3:$A$900,'2021'!$I$3:$I$900,0,0)</f>
        <v>80.199999999999989</v>
      </c>
      <c r="T18" s="247">
        <f>+_xlfn.XLOOKUP(MASTERLIST!$A18,'2021'!$A$3:$A$900,'2021'!$J$3:$J$900,0,0)</f>
        <v>736</v>
      </c>
      <c r="U18" s="246">
        <f>+_xlfn.XLOOKUP(MASTERLIST!$A18,'2022'!$A$3:$A$899,'2022'!$AE$3:$AE$899,0,0)</f>
        <v>0</v>
      </c>
      <c r="V18" s="220">
        <f>+_xlfn.XLOOKUP(MASTERLIST!$A18,'2022'!$A$3:$A$899,'2022'!$AF$3:$AF$899,0,0)</f>
        <v>3</v>
      </c>
      <c r="W18" s="220">
        <f>+_xlfn.XLOOKUP(MASTERLIST!$A18,'2022'!$A$3:$A$899,'2022'!$AG$3:$AG$899,0,0)</f>
        <v>56.000000000000007</v>
      </c>
      <c r="X18" s="247">
        <f>+_xlfn.XLOOKUP(MASTERLIST!$A18,'2022'!$A$3:$A$899,'2022'!$AH$3:$AH$899,0,0)</f>
        <v>534</v>
      </c>
    </row>
    <row r="19" spans="1:24" x14ac:dyDescent="0.25">
      <c r="A19" s="229" t="s">
        <v>511</v>
      </c>
      <c r="B19" s="220" t="s">
        <v>47</v>
      </c>
      <c r="C19" s="220" t="s">
        <v>239</v>
      </c>
      <c r="D19" s="220" t="s">
        <v>240</v>
      </c>
      <c r="E19" s="230" t="str">
        <f t="shared" si="0"/>
        <v>Men Grand Masters</v>
      </c>
      <c r="F19" s="277">
        <v>21134</v>
      </c>
      <c r="G19" s="10">
        <f t="shared" si="3"/>
        <v>44926</v>
      </c>
      <c r="H19" s="6">
        <f t="shared" si="1"/>
        <v>65</v>
      </c>
      <c r="I19" s="5" t="str">
        <f t="shared" si="2"/>
        <v>Grand Masters</v>
      </c>
      <c r="J19" s="220" t="s">
        <v>1301</v>
      </c>
      <c r="K19" s="293">
        <v>57111000857</v>
      </c>
      <c r="L19" s="251" t="s">
        <v>1509</v>
      </c>
      <c r="M19" s="246">
        <f>+_xlfn.XLOOKUP(MASTERLIST!$A19,'2023'!$A$3:$A$897,'2023'!$AE$3:$AE$897,0,0)</f>
        <v>5</v>
      </c>
      <c r="N19" s="220">
        <f>+_xlfn.XLOOKUP(MASTERLIST!$A19,'2023'!$A$3:$A$897,'2023'!$AF$3:$AF$897,0,0)</f>
        <v>1</v>
      </c>
      <c r="O19" s="220">
        <f>+_xlfn.XLOOKUP(MASTERLIST!$A19,'2023'!$A$3:$A$897,'2023'!$AG$3:$AG$897,0,0)</f>
        <v>6.2000000000000011</v>
      </c>
      <c r="P19" s="247">
        <f>+_xlfn.XLOOKUP(MASTERLIST!$A19,'2023'!$A$3:$A$897,'2023'!$AH$3:$AH$897,0,0)</f>
        <v>728</v>
      </c>
      <c r="Q19" s="312">
        <f>+_xlfn.XLOOKUP(MASTERLIST!$A19,'2021'!$A$3:$A$900,'2021'!$G$3:$G$900,0,0)</f>
        <v>3</v>
      </c>
      <c r="R19" s="220">
        <f>+_xlfn.XLOOKUP(MASTERLIST!$A19,'2021'!$A$3:$A$900,'2021'!$H$3:$H$900,0,0)</f>
        <v>2</v>
      </c>
      <c r="S19" s="220">
        <f>+_xlfn.XLOOKUP(MASTERLIST!$A19,'2021'!$A$3:$A$900,'2021'!$I$3:$I$900,0,0)</f>
        <v>58.900000000000006</v>
      </c>
      <c r="T19" s="247">
        <f>+_xlfn.XLOOKUP(MASTERLIST!$A19,'2021'!$A$3:$A$900,'2021'!$J$3:$J$900,0,0)</f>
        <v>928</v>
      </c>
      <c r="U19" s="246">
        <f>+_xlfn.XLOOKUP(MASTERLIST!$A19,'2022'!$A$3:$A$899,'2022'!$AE$3:$AE$899,0,0)</f>
        <v>1</v>
      </c>
      <c r="V19" s="220">
        <f>+_xlfn.XLOOKUP(MASTERLIST!$A19,'2022'!$A$3:$A$899,'2022'!$AF$3:$AF$899,0,0)</f>
        <v>4</v>
      </c>
      <c r="W19" s="220">
        <f>+_xlfn.XLOOKUP(MASTERLIST!$A19,'2022'!$A$3:$A$899,'2022'!$AG$3:$AG$899,0,0)</f>
        <v>45.5</v>
      </c>
      <c r="X19" s="247">
        <f>+_xlfn.XLOOKUP(MASTERLIST!$A19,'2022'!$A$3:$A$899,'2022'!$AH$3:$AH$899,0,0)</f>
        <v>759</v>
      </c>
    </row>
    <row r="20" spans="1:24" x14ac:dyDescent="0.25">
      <c r="A20" s="233" t="s">
        <v>512</v>
      </c>
      <c r="B20" s="224" t="s">
        <v>41</v>
      </c>
      <c r="C20" s="224" t="s">
        <v>104</v>
      </c>
      <c r="D20" s="224" t="s">
        <v>141</v>
      </c>
      <c r="E20" s="230" t="str">
        <f t="shared" si="0"/>
        <v>Men Senior</v>
      </c>
      <c r="F20" s="276">
        <v>30854</v>
      </c>
      <c r="G20" s="10">
        <f t="shared" si="3"/>
        <v>44926</v>
      </c>
      <c r="H20" s="6">
        <f t="shared" si="1"/>
        <v>38</v>
      </c>
      <c r="I20" s="5" t="str">
        <f t="shared" si="2"/>
        <v>Senior</v>
      </c>
      <c r="J20" s="224" t="s">
        <v>1301</v>
      </c>
      <c r="K20" s="291">
        <v>8406211010</v>
      </c>
      <c r="L20" s="292" t="s">
        <v>1509</v>
      </c>
      <c r="M20" s="246">
        <f>+_xlfn.XLOOKUP(MASTERLIST!$A20,'2023'!$A$3:$A$897,'2023'!$AE$3:$AE$897,0,0)</f>
        <v>0</v>
      </c>
      <c r="N20" s="220">
        <f>+_xlfn.XLOOKUP(MASTERLIST!$A20,'2023'!$A$3:$A$897,'2023'!$AF$3:$AF$897,0,0)</f>
        <v>0</v>
      </c>
      <c r="O20" s="220">
        <f>+_xlfn.XLOOKUP(MASTERLIST!$A20,'2023'!$A$3:$A$897,'2023'!$AG$3:$AG$897,0,0)</f>
        <v>0</v>
      </c>
      <c r="P20" s="247">
        <f>+_xlfn.XLOOKUP(MASTERLIST!$A20,'2023'!$A$3:$A$897,'2023'!$AH$3:$AH$897,0,0)</f>
        <v>40</v>
      </c>
      <c r="Q20" s="312">
        <f>+_xlfn.XLOOKUP(MASTERLIST!$A20,'2021'!$A$3:$A$900,'2021'!$G$3:$G$900,0,0)</f>
        <v>1</v>
      </c>
      <c r="R20" s="220">
        <f>+_xlfn.XLOOKUP(MASTERLIST!$A20,'2021'!$A$3:$A$900,'2021'!$H$3:$H$900,0,0)</f>
        <v>2</v>
      </c>
      <c r="S20" s="220">
        <f>+_xlfn.XLOOKUP(MASTERLIST!$A20,'2021'!$A$3:$A$900,'2021'!$I$3:$I$900,0,0)</f>
        <v>50.5</v>
      </c>
      <c r="T20" s="247">
        <f>+_xlfn.XLOOKUP(MASTERLIST!$A20,'2021'!$A$3:$A$900,'2021'!$J$3:$J$900,0,0)</f>
        <v>507</v>
      </c>
      <c r="U20" s="246">
        <f>+_xlfn.XLOOKUP(MASTERLIST!$A20,'2022'!$A$3:$A$899,'2022'!$AE$3:$AE$899,0,0)</f>
        <v>0</v>
      </c>
      <c r="V20" s="220">
        <f>+_xlfn.XLOOKUP(MASTERLIST!$A20,'2022'!$A$3:$A$899,'2022'!$AF$3:$AF$899,0,0)</f>
        <v>1</v>
      </c>
      <c r="W20" s="220">
        <f>+_xlfn.XLOOKUP(MASTERLIST!$A20,'2022'!$A$3:$A$899,'2022'!$AG$3:$AG$899,0,0)</f>
        <v>8.1</v>
      </c>
      <c r="X20" s="247">
        <f>+_xlfn.XLOOKUP(MASTERLIST!$A20,'2022'!$A$3:$A$899,'2022'!$AH$3:$AH$899,0,0)</f>
        <v>155</v>
      </c>
    </row>
    <row r="21" spans="1:24" x14ac:dyDescent="0.25">
      <c r="A21" s="233" t="s">
        <v>513</v>
      </c>
      <c r="B21" s="224" t="s">
        <v>44</v>
      </c>
      <c r="C21" s="224" t="s">
        <v>175</v>
      </c>
      <c r="D21" s="224" t="s">
        <v>176</v>
      </c>
      <c r="E21" s="230" t="str">
        <f t="shared" si="0"/>
        <v>Men Veteran</v>
      </c>
      <c r="F21" s="280">
        <v>29431</v>
      </c>
      <c r="G21" s="10">
        <f t="shared" si="3"/>
        <v>44926</v>
      </c>
      <c r="H21" s="6">
        <f t="shared" si="1"/>
        <v>42</v>
      </c>
      <c r="I21" s="5" t="str">
        <f t="shared" si="2"/>
        <v>Veteran</v>
      </c>
      <c r="J21" s="224" t="s">
        <v>1301</v>
      </c>
      <c r="K21" s="291">
        <v>80072910364</v>
      </c>
      <c r="L21" s="292" t="s">
        <v>1509</v>
      </c>
      <c r="M21" s="246">
        <f>+_xlfn.XLOOKUP(MASTERLIST!$A21,'2023'!$A$3:$A$897,'2023'!$AE$3:$AE$897,0,0)</f>
        <v>1</v>
      </c>
      <c r="N21" s="220">
        <f>+_xlfn.XLOOKUP(MASTERLIST!$A21,'2023'!$A$3:$A$897,'2023'!$AF$3:$AF$897,0,0)</f>
        <v>0</v>
      </c>
      <c r="O21" s="220">
        <f>+_xlfn.XLOOKUP(MASTERLIST!$A21,'2023'!$A$3:$A$897,'2023'!$AG$3:$AG$897,0,0)</f>
        <v>0.9</v>
      </c>
      <c r="P21" s="247">
        <f>+_xlfn.XLOOKUP(MASTERLIST!$A21,'2023'!$A$3:$A$897,'2023'!$AH$3:$AH$897,0,0)</f>
        <v>211</v>
      </c>
      <c r="Q21" s="312">
        <f>+_xlfn.XLOOKUP(MASTERLIST!$A21,'2021'!$A$3:$A$900,'2021'!$G$3:$G$900,0,0)</f>
        <v>0</v>
      </c>
      <c r="R21" s="220">
        <f>+_xlfn.XLOOKUP(MASTERLIST!$A21,'2021'!$A$3:$A$900,'2021'!$H$3:$H$900,0,0)</f>
        <v>9</v>
      </c>
      <c r="S21" s="220">
        <f>+_xlfn.XLOOKUP(MASTERLIST!$A21,'2021'!$A$3:$A$900,'2021'!$I$3:$I$900,0,0)</f>
        <v>77.600000000000009</v>
      </c>
      <c r="T21" s="247">
        <f>+_xlfn.XLOOKUP(MASTERLIST!$A21,'2021'!$A$3:$A$900,'2021'!$J$3:$J$900,0,0)</f>
        <v>749</v>
      </c>
      <c r="U21" s="246">
        <f>+_xlfn.XLOOKUP(MASTERLIST!$A21,'2022'!$A$3:$A$899,'2022'!$AE$3:$AE$899,0,0)</f>
        <v>0</v>
      </c>
      <c r="V21" s="220">
        <f>+_xlfn.XLOOKUP(MASTERLIST!$A21,'2022'!$A$3:$A$899,'2022'!$AF$3:$AF$899,0,0)</f>
        <v>3</v>
      </c>
      <c r="W21" s="220">
        <f>+_xlfn.XLOOKUP(MASTERLIST!$A21,'2022'!$A$3:$A$899,'2022'!$AG$3:$AG$899,0,0)</f>
        <v>36.1</v>
      </c>
      <c r="X21" s="247">
        <f>+_xlfn.XLOOKUP(MASTERLIST!$A21,'2022'!$A$3:$A$899,'2022'!$AH$3:$AH$899,0,0)</f>
        <v>283</v>
      </c>
    </row>
    <row r="22" spans="1:24" x14ac:dyDescent="0.25">
      <c r="A22" s="229" t="s">
        <v>514</v>
      </c>
      <c r="B22" s="220" t="s">
        <v>43</v>
      </c>
      <c r="C22" s="220" t="s">
        <v>211</v>
      </c>
      <c r="D22" s="220" t="s">
        <v>212</v>
      </c>
      <c r="E22" s="230" t="str">
        <f t="shared" si="0"/>
        <v>Men Veteran</v>
      </c>
      <c r="F22" s="277">
        <v>29413</v>
      </c>
      <c r="G22" s="10">
        <f t="shared" si="3"/>
        <v>44926</v>
      </c>
      <c r="H22" s="6">
        <f t="shared" si="1"/>
        <v>42</v>
      </c>
      <c r="I22" s="5" t="str">
        <f t="shared" si="2"/>
        <v>Veteran</v>
      </c>
      <c r="J22" s="220" t="s">
        <v>1301</v>
      </c>
      <c r="K22" s="293">
        <v>8007115166081</v>
      </c>
      <c r="L22" s="251" t="s">
        <v>1512</v>
      </c>
      <c r="M22" s="246">
        <f>+_xlfn.XLOOKUP(MASTERLIST!$A22,'2023'!$A$3:$A$897,'2023'!$AE$3:$AE$897,0,0)</f>
        <v>0</v>
      </c>
      <c r="N22" s="220">
        <f>+_xlfn.XLOOKUP(MASTERLIST!$A22,'2023'!$A$3:$A$897,'2023'!$AF$3:$AF$897,0,0)</f>
        <v>1</v>
      </c>
      <c r="O22" s="220">
        <f>+_xlfn.XLOOKUP(MASTERLIST!$A22,'2023'!$A$3:$A$897,'2023'!$AG$3:$AG$897,0,0)</f>
        <v>17.399999999999999</v>
      </c>
      <c r="P22" s="247">
        <f>+_xlfn.XLOOKUP(MASTERLIST!$A22,'2023'!$A$3:$A$897,'2023'!$AH$3:$AH$897,0,0)</f>
        <v>286</v>
      </c>
      <c r="Q22" s="312">
        <f>+_xlfn.XLOOKUP(MASTERLIST!$A22,'2021'!$A$3:$A$900,'2021'!$G$3:$G$900,0,0)</f>
        <v>0</v>
      </c>
      <c r="R22" s="220">
        <f>+_xlfn.XLOOKUP(MASTERLIST!$A22,'2021'!$A$3:$A$900,'2021'!$H$3:$H$900,0,0)</f>
        <v>0</v>
      </c>
      <c r="S22" s="220">
        <f>+_xlfn.XLOOKUP(MASTERLIST!$A22,'2021'!$A$3:$A$900,'2021'!$I$3:$I$900,0,0)</f>
        <v>0</v>
      </c>
      <c r="T22" s="247">
        <f>+_xlfn.XLOOKUP(MASTERLIST!$A22,'2021'!$A$3:$A$900,'2021'!$J$3:$J$900,0,0)</f>
        <v>0</v>
      </c>
      <c r="U22" s="246">
        <f>+_xlfn.XLOOKUP(MASTERLIST!$A22,'2022'!$A$3:$A$899,'2022'!$AE$3:$AE$899,0,0)</f>
        <v>0</v>
      </c>
      <c r="V22" s="220">
        <f>+_xlfn.XLOOKUP(MASTERLIST!$A22,'2022'!$A$3:$A$899,'2022'!$AF$3:$AF$899,0,0)</f>
        <v>10</v>
      </c>
      <c r="W22" s="220">
        <f>+_xlfn.XLOOKUP(MASTERLIST!$A22,'2022'!$A$3:$A$899,'2022'!$AG$3:$AG$899,0,0)</f>
        <v>66.400000000000006</v>
      </c>
      <c r="X22" s="247">
        <f>+_xlfn.XLOOKUP(MASTERLIST!$A22,'2022'!$A$3:$A$899,'2022'!$AH$3:$AH$899,0,0)</f>
        <v>774</v>
      </c>
    </row>
    <row r="23" spans="1:24" x14ac:dyDescent="0.25">
      <c r="A23" s="233" t="s">
        <v>515</v>
      </c>
      <c r="B23" s="224" t="s">
        <v>44</v>
      </c>
      <c r="C23" s="224" t="s">
        <v>104</v>
      </c>
      <c r="D23" s="224" t="s">
        <v>382</v>
      </c>
      <c r="E23" s="230" t="str">
        <f t="shared" si="0"/>
        <v>Men Senior</v>
      </c>
      <c r="F23" s="280">
        <v>30621</v>
      </c>
      <c r="G23" s="10">
        <f t="shared" si="3"/>
        <v>44926</v>
      </c>
      <c r="H23" s="6">
        <f t="shared" si="1"/>
        <v>39</v>
      </c>
      <c r="I23" s="5" t="str">
        <f t="shared" si="2"/>
        <v>Senior</v>
      </c>
      <c r="J23" s="224" t="s">
        <v>1301</v>
      </c>
      <c r="K23" s="291">
        <v>83110110075</v>
      </c>
      <c r="L23" s="292" t="s">
        <v>1509</v>
      </c>
      <c r="M23" s="246">
        <f>+_xlfn.XLOOKUP(MASTERLIST!$A23,'2023'!$A$3:$A$897,'2023'!$AE$3:$AE$897,0,0)</f>
        <v>5</v>
      </c>
      <c r="N23" s="220">
        <f>+_xlfn.XLOOKUP(MASTERLIST!$A23,'2023'!$A$3:$A$897,'2023'!$AF$3:$AF$897,0,0)</f>
        <v>3</v>
      </c>
      <c r="O23" s="220">
        <f>+_xlfn.XLOOKUP(MASTERLIST!$A23,'2023'!$A$3:$A$897,'2023'!$AG$3:$AG$897,0,0)</f>
        <v>34.9</v>
      </c>
      <c r="P23" s="247">
        <f>+_xlfn.XLOOKUP(MASTERLIST!$A23,'2023'!$A$3:$A$897,'2023'!$AH$3:$AH$897,0,0)</f>
        <v>820</v>
      </c>
      <c r="Q23" s="312">
        <f>+_xlfn.XLOOKUP(MASTERLIST!$A23,'2021'!$A$3:$A$900,'2021'!$G$3:$G$900,0,0)</f>
        <v>1</v>
      </c>
      <c r="R23" s="220">
        <f>+_xlfn.XLOOKUP(MASTERLIST!$A23,'2021'!$A$3:$A$900,'2021'!$H$3:$H$900,0,0)</f>
        <v>12</v>
      </c>
      <c r="S23" s="220">
        <f>+_xlfn.XLOOKUP(MASTERLIST!$A23,'2021'!$A$3:$A$900,'2021'!$I$3:$I$900,0,0)</f>
        <v>140.10000000000002</v>
      </c>
      <c r="T23" s="247">
        <f>+_xlfn.XLOOKUP(MASTERLIST!$A23,'2021'!$A$3:$A$900,'2021'!$J$3:$J$900,0,0)</f>
        <v>1115</v>
      </c>
      <c r="U23" s="246">
        <f>+_xlfn.XLOOKUP(MASTERLIST!$A23,'2022'!$A$3:$A$899,'2022'!$AE$3:$AE$899,0,0)</f>
        <v>0</v>
      </c>
      <c r="V23" s="220">
        <f>+_xlfn.XLOOKUP(MASTERLIST!$A23,'2022'!$A$3:$A$899,'2022'!$AF$3:$AF$899,0,0)</f>
        <v>8</v>
      </c>
      <c r="W23" s="220">
        <f>+_xlfn.XLOOKUP(MASTERLIST!$A23,'2022'!$A$3:$A$899,'2022'!$AG$3:$AG$899,0,0)</f>
        <v>98.6</v>
      </c>
      <c r="X23" s="247">
        <f>+_xlfn.XLOOKUP(MASTERLIST!$A23,'2022'!$A$3:$A$899,'2022'!$AH$3:$AH$899,0,0)</f>
        <v>289</v>
      </c>
    </row>
    <row r="24" spans="1:24" x14ac:dyDescent="0.25">
      <c r="A24" s="229" t="s">
        <v>516</v>
      </c>
      <c r="B24" s="220" t="s">
        <v>41</v>
      </c>
      <c r="C24" s="220" t="s">
        <v>172</v>
      </c>
      <c r="D24" s="220" t="s">
        <v>91</v>
      </c>
      <c r="E24" s="230" t="str">
        <f t="shared" si="0"/>
        <v>Men Veteran</v>
      </c>
      <c r="F24" s="278">
        <v>27345</v>
      </c>
      <c r="G24" s="10">
        <f t="shared" si="3"/>
        <v>44926</v>
      </c>
      <c r="H24" s="6">
        <f t="shared" si="1"/>
        <v>48</v>
      </c>
      <c r="I24" s="5" t="str">
        <f t="shared" si="2"/>
        <v>Veteran</v>
      </c>
      <c r="J24" s="220" t="s">
        <v>1301</v>
      </c>
      <c r="K24" s="293">
        <v>741112500052</v>
      </c>
      <c r="L24" s="251" t="s">
        <v>1509</v>
      </c>
      <c r="M24" s="246">
        <f>+_xlfn.XLOOKUP(MASTERLIST!$A24,'2023'!$A$3:$A$897,'2023'!$AE$3:$AE$897,0,0)</f>
        <v>2</v>
      </c>
      <c r="N24" s="220">
        <f>+_xlfn.XLOOKUP(MASTERLIST!$A24,'2023'!$A$3:$A$897,'2023'!$AF$3:$AF$897,0,0)</f>
        <v>0</v>
      </c>
      <c r="O24" s="220">
        <f>+_xlfn.XLOOKUP(MASTERLIST!$A24,'2023'!$A$3:$A$897,'2023'!$AG$3:$AG$897,0,0)</f>
        <v>0.7</v>
      </c>
      <c r="P24" s="247">
        <f>+_xlfn.XLOOKUP(MASTERLIST!$A24,'2023'!$A$3:$A$897,'2023'!$AH$3:$AH$897,0,0)</f>
        <v>317</v>
      </c>
      <c r="Q24" s="312">
        <f>+_xlfn.XLOOKUP(MASTERLIST!$A24,'2021'!$A$3:$A$900,'2021'!$G$3:$G$900,0,0)</f>
        <v>0</v>
      </c>
      <c r="R24" s="220">
        <f>+_xlfn.XLOOKUP(MASTERLIST!$A24,'2021'!$A$3:$A$900,'2021'!$H$3:$H$900,0,0)</f>
        <v>10</v>
      </c>
      <c r="S24" s="220">
        <f>+_xlfn.XLOOKUP(MASTERLIST!$A24,'2021'!$A$3:$A$900,'2021'!$I$3:$I$900,0,0)</f>
        <v>164</v>
      </c>
      <c r="T24" s="247">
        <f>+_xlfn.XLOOKUP(MASTERLIST!$A24,'2021'!$A$3:$A$900,'2021'!$J$3:$J$900,0,0)</f>
        <v>887</v>
      </c>
      <c r="U24" s="246">
        <f>+_xlfn.XLOOKUP(MASTERLIST!$A24,'2022'!$A$3:$A$899,'2022'!$AE$3:$AE$899,0,0)</f>
        <v>2</v>
      </c>
      <c r="V24" s="220">
        <f>+_xlfn.XLOOKUP(MASTERLIST!$A24,'2022'!$A$3:$A$899,'2022'!$AF$3:$AF$899,0,0)</f>
        <v>3</v>
      </c>
      <c r="W24" s="220">
        <f>+_xlfn.XLOOKUP(MASTERLIST!$A24,'2022'!$A$3:$A$899,'2022'!$AG$3:$AG$899,0,0)</f>
        <v>16.2</v>
      </c>
      <c r="X24" s="247">
        <f>+_xlfn.XLOOKUP(MASTERLIST!$A24,'2022'!$A$3:$A$899,'2022'!$AH$3:$AH$899,0,0)</f>
        <v>735</v>
      </c>
    </row>
    <row r="25" spans="1:24" x14ac:dyDescent="0.25">
      <c r="A25" s="229" t="s">
        <v>517</v>
      </c>
      <c r="B25" s="220" t="s">
        <v>37</v>
      </c>
      <c r="C25" s="220" t="s">
        <v>272</v>
      </c>
      <c r="D25" s="220" t="s">
        <v>254</v>
      </c>
      <c r="E25" s="230" t="str">
        <f t="shared" si="0"/>
        <v>Men Senior</v>
      </c>
      <c r="F25" s="278">
        <v>32308</v>
      </c>
      <c r="G25" s="10">
        <f t="shared" si="3"/>
        <v>44926</v>
      </c>
      <c r="H25" s="6">
        <f t="shared" si="1"/>
        <v>34</v>
      </c>
      <c r="I25" s="5" t="str">
        <f t="shared" si="2"/>
        <v>Senior</v>
      </c>
      <c r="J25" s="220" t="s">
        <v>1301</v>
      </c>
      <c r="K25" s="293">
        <v>88061400073</v>
      </c>
      <c r="L25" s="251" t="s">
        <v>1509</v>
      </c>
      <c r="M25" s="246">
        <f>+_xlfn.XLOOKUP(MASTERLIST!$A25,'2023'!$A$3:$A$897,'2023'!$AE$3:$AE$897,0,0)</f>
        <v>0</v>
      </c>
      <c r="N25" s="220">
        <f>+_xlfn.XLOOKUP(MASTERLIST!$A25,'2023'!$A$3:$A$897,'2023'!$AF$3:$AF$897,0,0)</f>
        <v>0</v>
      </c>
      <c r="O25" s="220">
        <f>+_xlfn.XLOOKUP(MASTERLIST!$A25,'2023'!$A$3:$A$897,'2023'!$AG$3:$AG$897,0,0)</f>
        <v>0</v>
      </c>
      <c r="P25" s="247">
        <f>+_xlfn.XLOOKUP(MASTERLIST!$A25,'2023'!$A$3:$A$897,'2023'!$AH$3:$AH$897,0,0)</f>
        <v>0</v>
      </c>
      <c r="Q25" s="312">
        <f>+_xlfn.XLOOKUP(MASTERLIST!$A25,'2021'!$A$3:$A$900,'2021'!$G$3:$G$900,0,0)</f>
        <v>0</v>
      </c>
      <c r="R25" s="220">
        <f>+_xlfn.XLOOKUP(MASTERLIST!$A25,'2021'!$A$3:$A$900,'2021'!$H$3:$H$900,0,0)</f>
        <v>0</v>
      </c>
      <c r="S25" s="220">
        <f>+_xlfn.XLOOKUP(MASTERLIST!$A25,'2021'!$A$3:$A$900,'2021'!$I$3:$I$900,0,0)</f>
        <v>0</v>
      </c>
      <c r="T25" s="247">
        <f>+_xlfn.XLOOKUP(MASTERLIST!$A25,'2021'!$A$3:$A$900,'2021'!$J$3:$J$900,0,0)</f>
        <v>0</v>
      </c>
      <c r="U25" s="246">
        <f>+_xlfn.XLOOKUP(MASTERLIST!$A25,'2022'!$A$3:$A$899,'2022'!$AE$3:$AE$899,0,0)</f>
        <v>0</v>
      </c>
      <c r="V25" s="220">
        <f>+_xlfn.XLOOKUP(MASTERLIST!$A25,'2022'!$A$3:$A$899,'2022'!$AF$3:$AF$899,0,0)</f>
        <v>0</v>
      </c>
      <c r="W25" s="220">
        <f>+_xlfn.XLOOKUP(MASTERLIST!$A25,'2022'!$A$3:$A$899,'2022'!$AG$3:$AG$899,0,0)</f>
        <v>0</v>
      </c>
      <c r="X25" s="247">
        <f>+_xlfn.XLOOKUP(MASTERLIST!$A25,'2022'!$A$3:$A$899,'2022'!$AH$3:$AH$899,0,0)</f>
        <v>0</v>
      </c>
    </row>
    <row r="26" spans="1:24" x14ac:dyDescent="0.25">
      <c r="A26" s="231" t="s">
        <v>518</v>
      </c>
      <c r="B26" s="221" t="s">
        <v>1568</v>
      </c>
      <c r="C26" s="221" t="s">
        <v>167</v>
      </c>
      <c r="D26" s="221" t="s">
        <v>168</v>
      </c>
      <c r="E26" s="232" t="str">
        <f t="shared" si="0"/>
        <v>Men Veteran</v>
      </c>
      <c r="F26" s="281">
        <v>29064</v>
      </c>
      <c r="G26" s="10">
        <f t="shared" si="3"/>
        <v>44926</v>
      </c>
      <c r="H26" s="6">
        <f t="shared" si="1"/>
        <v>43</v>
      </c>
      <c r="I26" s="5" t="str">
        <f t="shared" si="2"/>
        <v>Veteran</v>
      </c>
      <c r="J26" s="221" t="s">
        <v>1301</v>
      </c>
      <c r="K26" s="294">
        <v>79072810236</v>
      </c>
      <c r="L26" s="295" t="s">
        <v>1509</v>
      </c>
      <c r="M26" s="246">
        <f>+_xlfn.XLOOKUP(MASTERLIST!$A26,'2023'!$A$3:$A$897,'2023'!$AE$3:$AE$897,0,0)</f>
        <v>6</v>
      </c>
      <c r="N26" s="220">
        <f>+_xlfn.XLOOKUP(MASTERLIST!$A26,'2023'!$A$3:$A$897,'2023'!$AF$3:$AF$897,0,0)</f>
        <v>17</v>
      </c>
      <c r="O26" s="220">
        <f>+_xlfn.XLOOKUP(MASTERLIST!$A26,'2023'!$A$3:$A$897,'2023'!$AG$3:$AG$897,0,0)</f>
        <v>229.10000000000002</v>
      </c>
      <c r="P26" s="247">
        <f>+_xlfn.XLOOKUP(MASTERLIST!$A26,'2023'!$A$3:$A$897,'2023'!$AH$3:$AH$897,0,0)</f>
        <v>1165</v>
      </c>
      <c r="Q26" s="312">
        <f>+_xlfn.XLOOKUP(MASTERLIST!$A26,'2021'!$A$3:$A$900,'2021'!$G$3:$G$900,0,0)</f>
        <v>0</v>
      </c>
      <c r="R26" s="220">
        <f>+_xlfn.XLOOKUP(MASTERLIST!$A26,'2021'!$A$3:$A$900,'2021'!$H$3:$H$900,0,0)</f>
        <v>0</v>
      </c>
      <c r="S26" s="220">
        <f>+_xlfn.XLOOKUP(MASTERLIST!$A26,'2021'!$A$3:$A$900,'2021'!$I$3:$I$900,0,0)</f>
        <v>0</v>
      </c>
      <c r="T26" s="247">
        <f>+_xlfn.XLOOKUP(MASTERLIST!$A26,'2021'!$A$3:$A$900,'2021'!$J$3:$J$900,0,0)</f>
        <v>0</v>
      </c>
      <c r="U26" s="246">
        <f>+_xlfn.XLOOKUP(MASTERLIST!$A26,'2022'!$A$3:$A$899,'2022'!$AE$3:$AE$899,0,0)</f>
        <v>0</v>
      </c>
      <c r="V26" s="220">
        <f>+_xlfn.XLOOKUP(MASTERLIST!$A26,'2022'!$A$3:$A$899,'2022'!$AF$3:$AF$899,0,0)</f>
        <v>0</v>
      </c>
      <c r="W26" s="220">
        <f>+_xlfn.XLOOKUP(MASTERLIST!$A26,'2022'!$A$3:$A$899,'2022'!$AG$3:$AG$899,0,0)</f>
        <v>0</v>
      </c>
      <c r="X26" s="247">
        <f>+_xlfn.XLOOKUP(MASTERLIST!$A26,'2022'!$A$3:$A$899,'2022'!$AH$3:$AH$899,0,0)</f>
        <v>0</v>
      </c>
    </row>
    <row r="27" spans="1:24" x14ac:dyDescent="0.25">
      <c r="A27" s="233" t="s">
        <v>519</v>
      </c>
      <c r="B27" s="224" t="s">
        <v>42</v>
      </c>
      <c r="C27" s="224" t="s">
        <v>1070</v>
      </c>
      <c r="D27" s="224" t="s">
        <v>79</v>
      </c>
      <c r="E27" s="230" t="str">
        <f t="shared" si="0"/>
        <v>Men Grand Masters</v>
      </c>
      <c r="F27" s="280">
        <v>21415</v>
      </c>
      <c r="G27" s="10">
        <f t="shared" si="3"/>
        <v>44926</v>
      </c>
      <c r="H27" s="6">
        <f t="shared" si="1"/>
        <v>64</v>
      </c>
      <c r="I27" s="5" t="str">
        <f t="shared" si="2"/>
        <v>Grand Masters</v>
      </c>
      <c r="J27" s="224" t="s">
        <v>1301</v>
      </c>
      <c r="K27" s="291">
        <v>58081800913</v>
      </c>
      <c r="L27" s="292" t="s">
        <v>1509</v>
      </c>
      <c r="M27" s="246">
        <f>+_xlfn.XLOOKUP(MASTERLIST!$A27,'2023'!$A$3:$A$897,'2023'!$AE$3:$AE$897,0,0)</f>
        <v>0</v>
      </c>
      <c r="N27" s="220">
        <f>+_xlfn.XLOOKUP(MASTERLIST!$A27,'2023'!$A$3:$A$897,'2023'!$AF$3:$AF$897,0,0)</f>
        <v>0</v>
      </c>
      <c r="O27" s="220">
        <f>+_xlfn.XLOOKUP(MASTERLIST!$A27,'2023'!$A$3:$A$897,'2023'!$AG$3:$AG$897,0,0)</f>
        <v>0</v>
      </c>
      <c r="P27" s="247">
        <f>+_xlfn.XLOOKUP(MASTERLIST!$A27,'2023'!$A$3:$A$897,'2023'!$AH$3:$AH$897,0,0)</f>
        <v>40</v>
      </c>
      <c r="Q27" s="312">
        <f>+_xlfn.XLOOKUP(MASTERLIST!$A27,'2021'!$A$3:$A$900,'2021'!$G$3:$G$900,0,0)</f>
        <v>0</v>
      </c>
      <c r="R27" s="220">
        <f>+_xlfn.XLOOKUP(MASTERLIST!$A27,'2021'!$A$3:$A$900,'2021'!$H$3:$H$900,0,0)</f>
        <v>12</v>
      </c>
      <c r="S27" s="220">
        <f>+_xlfn.XLOOKUP(MASTERLIST!$A27,'2021'!$A$3:$A$900,'2021'!$I$3:$I$900,0,0)</f>
        <v>137.6</v>
      </c>
      <c r="T27" s="247">
        <f>+_xlfn.XLOOKUP(MASTERLIST!$A27,'2021'!$A$3:$A$900,'2021'!$J$3:$J$900,0,0)</f>
        <v>1072</v>
      </c>
      <c r="U27" s="246">
        <f>+_xlfn.XLOOKUP(MASTERLIST!$A27,'2022'!$A$3:$A$899,'2022'!$AE$3:$AE$899,0,0)</f>
        <v>1</v>
      </c>
      <c r="V27" s="220">
        <f>+_xlfn.XLOOKUP(MASTERLIST!$A27,'2022'!$A$3:$A$899,'2022'!$AF$3:$AF$899,0,0)</f>
        <v>1</v>
      </c>
      <c r="W27" s="220">
        <f>+_xlfn.XLOOKUP(MASTERLIST!$A27,'2022'!$A$3:$A$899,'2022'!$AG$3:$AG$899,0,0)</f>
        <v>8.4</v>
      </c>
      <c r="X27" s="247">
        <f>+_xlfn.XLOOKUP(MASTERLIST!$A27,'2022'!$A$3:$A$899,'2022'!$AH$3:$AH$899,0,0)</f>
        <v>426</v>
      </c>
    </row>
    <row r="28" spans="1:24" x14ac:dyDescent="0.25">
      <c r="A28" s="233" t="s">
        <v>520</v>
      </c>
      <c r="B28" s="224" t="s">
        <v>44</v>
      </c>
      <c r="C28" s="224" t="s">
        <v>177</v>
      </c>
      <c r="D28" s="224" t="s">
        <v>1110</v>
      </c>
      <c r="E28" s="230" t="str">
        <f t="shared" si="0"/>
        <v>Men Veteran</v>
      </c>
      <c r="F28" s="280">
        <v>28801</v>
      </c>
      <c r="G28" s="10">
        <f t="shared" si="3"/>
        <v>44926</v>
      </c>
      <c r="H28" s="6">
        <f t="shared" si="1"/>
        <v>44</v>
      </c>
      <c r="I28" s="5" t="str">
        <f t="shared" si="2"/>
        <v>Veteran</v>
      </c>
      <c r="J28" s="224" t="s">
        <v>1301</v>
      </c>
      <c r="K28" s="291">
        <v>78110710131</v>
      </c>
      <c r="L28" s="292" t="s">
        <v>1509</v>
      </c>
      <c r="M28" s="246">
        <f>+_xlfn.XLOOKUP(MASTERLIST!$A28,'2023'!$A$3:$A$897,'2023'!$AE$3:$AE$897,0,0)</f>
        <v>0</v>
      </c>
      <c r="N28" s="220">
        <f>+_xlfn.XLOOKUP(MASTERLIST!$A28,'2023'!$A$3:$A$897,'2023'!$AF$3:$AF$897,0,0)</f>
        <v>0</v>
      </c>
      <c r="O28" s="220">
        <f>+_xlfn.XLOOKUP(MASTERLIST!$A28,'2023'!$A$3:$A$897,'2023'!$AG$3:$AG$897,0,0)</f>
        <v>0</v>
      </c>
      <c r="P28" s="247">
        <f>+_xlfn.XLOOKUP(MASTERLIST!$A28,'2023'!$A$3:$A$897,'2023'!$AH$3:$AH$897,0,0)</f>
        <v>0</v>
      </c>
      <c r="Q28" s="312">
        <f>+_xlfn.XLOOKUP(MASTERLIST!$A28,'2021'!$A$3:$A$900,'2021'!$G$3:$G$900,0,0)</f>
        <v>0</v>
      </c>
      <c r="R28" s="220">
        <f>+_xlfn.XLOOKUP(MASTERLIST!$A28,'2021'!$A$3:$A$900,'2021'!$H$3:$H$900,0,0)</f>
        <v>6</v>
      </c>
      <c r="S28" s="220">
        <f>+_xlfn.XLOOKUP(MASTERLIST!$A28,'2021'!$A$3:$A$900,'2021'!$I$3:$I$900,0,0)</f>
        <v>131.80000000000001</v>
      </c>
      <c r="T28" s="247">
        <f>+_xlfn.XLOOKUP(MASTERLIST!$A28,'2021'!$A$3:$A$900,'2021'!$J$3:$J$900,0,0)</f>
        <v>1060</v>
      </c>
      <c r="U28" s="246">
        <f>+_xlfn.XLOOKUP(MASTERLIST!$A28,'2022'!$A$3:$A$899,'2022'!$AE$3:$AE$899,0,0)</f>
        <v>0</v>
      </c>
      <c r="V28" s="220">
        <f>+_xlfn.XLOOKUP(MASTERLIST!$A28,'2022'!$A$3:$A$899,'2022'!$AF$3:$AF$899,0,0)</f>
        <v>0</v>
      </c>
      <c r="W28" s="220">
        <f>+_xlfn.XLOOKUP(MASTERLIST!$A28,'2022'!$A$3:$A$899,'2022'!$AG$3:$AG$899,0,0)</f>
        <v>0</v>
      </c>
      <c r="X28" s="247">
        <f>+_xlfn.XLOOKUP(MASTERLIST!$A28,'2022'!$A$3:$A$899,'2022'!$AH$3:$AH$899,0,0)</f>
        <v>0</v>
      </c>
    </row>
    <row r="29" spans="1:24" x14ac:dyDescent="0.25">
      <c r="A29" s="229" t="s">
        <v>521</v>
      </c>
      <c r="B29" s="220" t="s">
        <v>38</v>
      </c>
      <c r="C29" s="220" t="s">
        <v>1877</v>
      </c>
      <c r="D29" s="220" t="s">
        <v>1878</v>
      </c>
      <c r="E29" s="230" t="str">
        <f t="shared" si="0"/>
        <v>Men Senior</v>
      </c>
      <c r="F29" s="277">
        <v>32974</v>
      </c>
      <c r="G29" s="10">
        <f t="shared" si="3"/>
        <v>44926</v>
      </c>
      <c r="H29" s="6">
        <f t="shared" si="1"/>
        <v>32</v>
      </c>
      <c r="I29" s="5" t="str">
        <f t="shared" si="2"/>
        <v>Senior</v>
      </c>
      <c r="J29" s="220" t="s">
        <v>1301</v>
      </c>
      <c r="K29" s="293">
        <v>90041100816</v>
      </c>
      <c r="L29" s="251" t="s">
        <v>1509</v>
      </c>
      <c r="M29" s="246">
        <f>+_xlfn.XLOOKUP(MASTERLIST!$A29,'2023'!$A$3:$A$897,'2023'!$AE$3:$AE$897,0,0)</f>
        <v>0</v>
      </c>
      <c r="N29" s="220">
        <f>+_xlfn.XLOOKUP(MASTERLIST!$A29,'2023'!$A$3:$A$897,'2023'!$AF$3:$AF$897,0,0)</f>
        <v>1</v>
      </c>
      <c r="O29" s="220">
        <f>+_xlfn.XLOOKUP(MASTERLIST!$A29,'2023'!$A$3:$A$897,'2023'!$AG$3:$AG$897,0,0)</f>
        <v>9.6</v>
      </c>
      <c r="P29" s="247">
        <f>+_xlfn.XLOOKUP(MASTERLIST!$A29,'2023'!$A$3:$A$897,'2023'!$AH$3:$AH$897,0,0)</f>
        <v>318</v>
      </c>
      <c r="Q29" s="312">
        <f>+_xlfn.XLOOKUP(MASTERLIST!$A29,'2021'!$A$3:$A$900,'2021'!$G$3:$G$900,0,0)</f>
        <v>0</v>
      </c>
      <c r="R29" s="220">
        <f>+_xlfn.XLOOKUP(MASTERLIST!$A29,'2021'!$A$3:$A$900,'2021'!$H$3:$H$900,0,0)</f>
        <v>11</v>
      </c>
      <c r="S29" s="220">
        <f>+_xlfn.XLOOKUP(MASTERLIST!$A29,'2021'!$A$3:$A$900,'2021'!$I$3:$I$900,0,0)</f>
        <v>125.6</v>
      </c>
      <c r="T29" s="247">
        <f>+_xlfn.XLOOKUP(MASTERLIST!$A29,'2021'!$A$3:$A$900,'2021'!$J$3:$J$900,0,0)</f>
        <v>1115</v>
      </c>
      <c r="U29" s="246">
        <f>+_xlfn.XLOOKUP(MASTERLIST!$A29,'2022'!$A$3:$A$899,'2022'!$AE$3:$AE$899,0,0)</f>
        <v>0</v>
      </c>
      <c r="V29" s="220">
        <f>+_xlfn.XLOOKUP(MASTERLIST!$A29,'2022'!$A$3:$A$899,'2022'!$AF$3:$AF$899,0,0)</f>
        <v>5</v>
      </c>
      <c r="W29" s="220">
        <f>+_xlfn.XLOOKUP(MASTERLIST!$A29,'2022'!$A$3:$A$899,'2022'!$AG$3:$AG$899,0,0)</f>
        <v>83.2</v>
      </c>
      <c r="X29" s="247">
        <f>+_xlfn.XLOOKUP(MASTERLIST!$A29,'2022'!$A$3:$A$899,'2022'!$AH$3:$AH$899,0,0)</f>
        <v>574</v>
      </c>
    </row>
    <row r="30" spans="1:24" x14ac:dyDescent="0.25">
      <c r="A30" s="229" t="s">
        <v>522</v>
      </c>
      <c r="B30" s="220" t="s">
        <v>39</v>
      </c>
      <c r="C30" s="220" t="s">
        <v>104</v>
      </c>
      <c r="D30" s="220" t="s">
        <v>1120</v>
      </c>
      <c r="E30" s="230" t="str">
        <f t="shared" si="0"/>
        <v>Men Master</v>
      </c>
      <c r="F30" s="277">
        <v>25129</v>
      </c>
      <c r="G30" s="10">
        <f t="shared" si="3"/>
        <v>44926</v>
      </c>
      <c r="H30" s="6">
        <f t="shared" si="1"/>
        <v>54</v>
      </c>
      <c r="I30" s="5" t="str">
        <f t="shared" si="2"/>
        <v>Master</v>
      </c>
      <c r="J30" s="220" t="s">
        <v>1301</v>
      </c>
      <c r="K30" s="293">
        <v>68101800654</v>
      </c>
      <c r="L30" s="251" t="s">
        <v>1509</v>
      </c>
      <c r="M30" s="246">
        <f>+_xlfn.XLOOKUP(MASTERLIST!$A30,'2023'!$A$3:$A$897,'2023'!$AE$3:$AE$897,0,0)</f>
        <v>1</v>
      </c>
      <c r="N30" s="220">
        <f>+_xlfn.XLOOKUP(MASTERLIST!$A30,'2023'!$A$3:$A$897,'2023'!$AF$3:$AF$897,0,0)</f>
        <v>1</v>
      </c>
      <c r="O30" s="220">
        <f>+_xlfn.XLOOKUP(MASTERLIST!$A30,'2023'!$A$3:$A$897,'2023'!$AG$3:$AG$897,0,0)</f>
        <v>33.200000000000003</v>
      </c>
      <c r="P30" s="247">
        <f>+_xlfn.XLOOKUP(MASTERLIST!$A30,'2023'!$A$3:$A$897,'2023'!$AH$3:$AH$897,0,0)</f>
        <v>601</v>
      </c>
      <c r="Q30" s="312">
        <f>+_xlfn.XLOOKUP(MASTERLIST!$A30,'2021'!$A$3:$A$900,'2021'!$G$3:$G$900,0,0)</f>
        <v>0</v>
      </c>
      <c r="R30" s="220">
        <f>+_xlfn.XLOOKUP(MASTERLIST!$A30,'2021'!$A$3:$A$900,'2021'!$H$3:$H$900,0,0)</f>
        <v>3</v>
      </c>
      <c r="S30" s="220">
        <f>+_xlfn.XLOOKUP(MASTERLIST!$A30,'2021'!$A$3:$A$900,'2021'!$I$3:$I$900,0,0)</f>
        <v>18.8</v>
      </c>
      <c r="T30" s="247">
        <f>+_xlfn.XLOOKUP(MASTERLIST!$A30,'2021'!$A$3:$A$900,'2021'!$J$3:$J$900,0,0)</f>
        <v>512</v>
      </c>
      <c r="U30" s="246">
        <f>+_xlfn.XLOOKUP(MASTERLIST!$A30,'2022'!$A$3:$A$899,'2022'!$AE$3:$AE$899,0,0)</f>
        <v>1</v>
      </c>
      <c r="V30" s="220">
        <f>+_xlfn.XLOOKUP(MASTERLIST!$A30,'2022'!$A$3:$A$899,'2022'!$AF$3:$AF$899,0,0)</f>
        <v>5</v>
      </c>
      <c r="W30" s="220">
        <f>+_xlfn.XLOOKUP(MASTERLIST!$A30,'2022'!$A$3:$A$899,'2022'!$AG$3:$AG$899,0,0)</f>
        <v>75.5</v>
      </c>
      <c r="X30" s="247">
        <f>+_xlfn.XLOOKUP(MASTERLIST!$A30,'2022'!$A$3:$A$899,'2022'!$AH$3:$AH$899,0,0)</f>
        <v>775</v>
      </c>
    </row>
    <row r="31" spans="1:24" s="11" customFormat="1" x14ac:dyDescent="0.25">
      <c r="A31" s="231" t="s">
        <v>523</v>
      </c>
      <c r="B31" s="221" t="s">
        <v>1279</v>
      </c>
      <c r="C31" s="221" t="s">
        <v>189</v>
      </c>
      <c r="D31" s="221" t="s">
        <v>312</v>
      </c>
      <c r="E31" s="232" t="str">
        <f t="shared" si="0"/>
        <v>Men Grand Masters</v>
      </c>
      <c r="F31" s="281">
        <v>22958</v>
      </c>
      <c r="G31" s="10">
        <f t="shared" si="3"/>
        <v>44926</v>
      </c>
      <c r="H31" s="6">
        <f t="shared" si="1"/>
        <v>60</v>
      </c>
      <c r="I31" s="5" t="str">
        <f t="shared" si="2"/>
        <v>Grand Masters</v>
      </c>
      <c r="J31" s="221" t="s">
        <v>1301</v>
      </c>
      <c r="K31" s="294">
        <v>62110800178</v>
      </c>
      <c r="L31" s="295" t="s">
        <v>1509</v>
      </c>
      <c r="M31" s="246">
        <f>+_xlfn.XLOOKUP(MASTERLIST!$A31,'2023'!$A$3:$A$897,'2023'!$AE$3:$AE$897,0,0)</f>
        <v>0</v>
      </c>
      <c r="N31" s="220">
        <f>+_xlfn.XLOOKUP(MASTERLIST!$A31,'2023'!$A$3:$A$897,'2023'!$AF$3:$AF$897,0,0)</f>
        <v>0</v>
      </c>
      <c r="O31" s="220">
        <f>+_xlfn.XLOOKUP(MASTERLIST!$A31,'2023'!$A$3:$A$897,'2023'!$AG$3:$AG$897,0,0)</f>
        <v>0</v>
      </c>
      <c r="P31" s="247">
        <f>+_xlfn.XLOOKUP(MASTERLIST!$A31,'2023'!$A$3:$A$897,'2023'!$AH$3:$AH$897,0,0)</f>
        <v>0</v>
      </c>
      <c r="Q31" s="312">
        <f>+_xlfn.XLOOKUP(MASTERLIST!$A31,'2021'!$A$3:$A$900,'2021'!$G$3:$G$900,0,0)</f>
        <v>0</v>
      </c>
      <c r="R31" s="220">
        <f>+_xlfn.XLOOKUP(MASTERLIST!$A31,'2021'!$A$3:$A$900,'2021'!$H$3:$H$900,0,0)</f>
        <v>0</v>
      </c>
      <c r="S31" s="220">
        <f>+_xlfn.XLOOKUP(MASTERLIST!$A31,'2021'!$A$3:$A$900,'2021'!$I$3:$I$900,0,0)</f>
        <v>0</v>
      </c>
      <c r="T31" s="247">
        <f>+_xlfn.XLOOKUP(MASTERLIST!$A31,'2021'!$A$3:$A$900,'2021'!$J$3:$J$900,0,0)</f>
        <v>0</v>
      </c>
      <c r="U31" s="246">
        <f>+_xlfn.XLOOKUP(MASTERLIST!$A31,'2022'!$A$3:$A$899,'2022'!$AE$3:$AE$899,0,0)</f>
        <v>0</v>
      </c>
      <c r="V31" s="220">
        <f>+_xlfn.XLOOKUP(MASTERLIST!$A31,'2022'!$A$3:$A$899,'2022'!$AF$3:$AF$899,0,0)</f>
        <v>0</v>
      </c>
      <c r="W31" s="220">
        <f>+_xlfn.XLOOKUP(MASTERLIST!$A31,'2022'!$A$3:$A$899,'2022'!$AG$3:$AG$899,0,0)</f>
        <v>0</v>
      </c>
      <c r="X31" s="247">
        <f>+_xlfn.XLOOKUP(MASTERLIST!$A31,'2022'!$A$3:$A$899,'2022'!$AH$3:$AH$899,0,0)</f>
        <v>0</v>
      </c>
    </row>
    <row r="32" spans="1:24" x14ac:dyDescent="0.25">
      <c r="A32" s="231" t="s">
        <v>524</v>
      </c>
      <c r="B32" s="221" t="s">
        <v>1292</v>
      </c>
      <c r="C32" s="221" t="s">
        <v>416</v>
      </c>
      <c r="D32" s="221" t="s">
        <v>82</v>
      </c>
      <c r="E32" s="230" t="str">
        <f t="shared" si="0"/>
        <v>Men Master</v>
      </c>
      <c r="F32" s="281">
        <v>23891</v>
      </c>
      <c r="G32" s="10">
        <f t="shared" si="3"/>
        <v>44926</v>
      </c>
      <c r="H32" s="6">
        <f t="shared" si="1"/>
        <v>57</v>
      </c>
      <c r="I32" s="5" t="str">
        <f t="shared" si="2"/>
        <v>Master</v>
      </c>
      <c r="J32" s="221" t="s">
        <v>1301</v>
      </c>
      <c r="K32" s="294">
        <v>65052900023</v>
      </c>
      <c r="L32" s="295" t="s">
        <v>1509</v>
      </c>
      <c r="M32" s="246">
        <f>+_xlfn.XLOOKUP(MASTERLIST!$A32,'2023'!$A$3:$A$897,'2023'!$AE$3:$AE$897,0,0)</f>
        <v>0</v>
      </c>
      <c r="N32" s="220">
        <f>+_xlfn.XLOOKUP(MASTERLIST!$A32,'2023'!$A$3:$A$897,'2023'!$AF$3:$AF$897,0,0)</f>
        <v>0</v>
      </c>
      <c r="O32" s="220">
        <f>+_xlfn.XLOOKUP(MASTERLIST!$A32,'2023'!$A$3:$A$897,'2023'!$AG$3:$AG$897,0,0)</f>
        <v>0</v>
      </c>
      <c r="P32" s="247">
        <f>+_xlfn.XLOOKUP(MASTERLIST!$A32,'2023'!$A$3:$A$897,'2023'!$AH$3:$AH$897,0,0)</f>
        <v>0</v>
      </c>
      <c r="Q32" s="312">
        <f>+_xlfn.XLOOKUP(MASTERLIST!$A32,'2021'!$A$3:$A$900,'2021'!$G$3:$G$900,0,0)</f>
        <v>0</v>
      </c>
      <c r="R32" s="220">
        <f>+_xlfn.XLOOKUP(MASTERLIST!$A32,'2021'!$A$3:$A$900,'2021'!$H$3:$H$900,0,0)</f>
        <v>0</v>
      </c>
      <c r="S32" s="220">
        <f>+_xlfn.XLOOKUP(MASTERLIST!$A32,'2021'!$A$3:$A$900,'2021'!$I$3:$I$900,0,0)</f>
        <v>0</v>
      </c>
      <c r="T32" s="247">
        <f>+_xlfn.XLOOKUP(MASTERLIST!$A32,'2021'!$A$3:$A$900,'2021'!$J$3:$J$900,0,0)</f>
        <v>0</v>
      </c>
      <c r="U32" s="246">
        <f>+_xlfn.XLOOKUP(MASTERLIST!$A32,'2022'!$A$3:$A$899,'2022'!$AE$3:$AE$899,0,0)</f>
        <v>0</v>
      </c>
      <c r="V32" s="220">
        <f>+_xlfn.XLOOKUP(MASTERLIST!$A32,'2022'!$A$3:$A$899,'2022'!$AF$3:$AF$899,0,0)</f>
        <v>0</v>
      </c>
      <c r="W32" s="220">
        <f>+_xlfn.XLOOKUP(MASTERLIST!$A32,'2022'!$A$3:$A$899,'2022'!$AG$3:$AG$899,0,0)</f>
        <v>0</v>
      </c>
      <c r="X32" s="247">
        <f>+_xlfn.XLOOKUP(MASTERLIST!$A32,'2022'!$A$3:$A$899,'2022'!$AH$3:$AH$899,0,0)</f>
        <v>0</v>
      </c>
    </row>
    <row r="33" spans="1:24" s="11" customFormat="1" x14ac:dyDescent="0.25">
      <c r="A33" s="231" t="s">
        <v>525</v>
      </c>
      <c r="B33" s="221" t="s">
        <v>1386</v>
      </c>
      <c r="C33" s="221" t="s">
        <v>192</v>
      </c>
      <c r="D33" s="221" t="s">
        <v>1277</v>
      </c>
      <c r="E33" s="232" t="str">
        <f t="shared" si="0"/>
        <v>Men Senior</v>
      </c>
      <c r="F33" s="279">
        <v>30765</v>
      </c>
      <c r="G33" s="10">
        <f t="shared" si="3"/>
        <v>44926</v>
      </c>
      <c r="H33" s="6">
        <f t="shared" si="1"/>
        <v>38</v>
      </c>
      <c r="I33" s="5" t="str">
        <f t="shared" si="2"/>
        <v>Senior</v>
      </c>
      <c r="J33" s="221" t="s">
        <v>1301</v>
      </c>
      <c r="K33" s="294">
        <v>84032410167</v>
      </c>
      <c r="L33" s="295" t="s">
        <v>1509</v>
      </c>
      <c r="M33" s="246">
        <f>+_xlfn.XLOOKUP(MASTERLIST!$A33,'2023'!$A$3:$A$897,'2023'!$AE$3:$AE$897,0,0)</f>
        <v>0</v>
      </c>
      <c r="N33" s="220">
        <f>+_xlfn.XLOOKUP(MASTERLIST!$A33,'2023'!$A$3:$A$897,'2023'!$AF$3:$AF$897,0,0)</f>
        <v>0</v>
      </c>
      <c r="O33" s="220">
        <f>+_xlfn.XLOOKUP(MASTERLIST!$A33,'2023'!$A$3:$A$897,'2023'!$AG$3:$AG$897,0,0)</f>
        <v>0</v>
      </c>
      <c r="P33" s="247">
        <f>+_xlfn.XLOOKUP(MASTERLIST!$A33,'2023'!$A$3:$A$897,'2023'!$AH$3:$AH$897,0,0)</f>
        <v>0</v>
      </c>
      <c r="Q33" s="312">
        <f>+_xlfn.XLOOKUP(MASTERLIST!$A33,'2021'!$A$3:$A$900,'2021'!$G$3:$G$900,0,0)</f>
        <v>0</v>
      </c>
      <c r="R33" s="220">
        <f>+_xlfn.XLOOKUP(MASTERLIST!$A33,'2021'!$A$3:$A$900,'2021'!$H$3:$H$900,0,0)</f>
        <v>0</v>
      </c>
      <c r="S33" s="220">
        <f>+_xlfn.XLOOKUP(MASTERLIST!$A33,'2021'!$A$3:$A$900,'2021'!$I$3:$I$900,0,0)</f>
        <v>0</v>
      </c>
      <c r="T33" s="247">
        <f>+_xlfn.XLOOKUP(MASTERLIST!$A33,'2021'!$A$3:$A$900,'2021'!$J$3:$J$900,0,0)</f>
        <v>0</v>
      </c>
      <c r="U33" s="246">
        <f>+_xlfn.XLOOKUP(MASTERLIST!$A33,'2022'!$A$3:$A$899,'2022'!$AE$3:$AE$899,0,0)</f>
        <v>0</v>
      </c>
      <c r="V33" s="220">
        <f>+_xlfn.XLOOKUP(MASTERLIST!$A33,'2022'!$A$3:$A$899,'2022'!$AF$3:$AF$899,0,0)</f>
        <v>0</v>
      </c>
      <c r="W33" s="220">
        <f>+_xlfn.XLOOKUP(MASTERLIST!$A33,'2022'!$A$3:$A$899,'2022'!$AG$3:$AG$899,0,0)</f>
        <v>0</v>
      </c>
      <c r="X33" s="247">
        <f>+_xlfn.XLOOKUP(MASTERLIST!$A33,'2022'!$A$3:$A$899,'2022'!$AH$3:$AH$899,0,0)</f>
        <v>0</v>
      </c>
    </row>
    <row r="34" spans="1:24" x14ac:dyDescent="0.25">
      <c r="A34" s="229" t="s">
        <v>526</v>
      </c>
      <c r="B34" s="220" t="s">
        <v>50</v>
      </c>
      <c r="C34" s="220" t="s">
        <v>1137</v>
      </c>
      <c r="D34" s="220" t="s">
        <v>117</v>
      </c>
      <c r="E34" s="230" t="str">
        <f t="shared" si="0"/>
        <v>Men Master</v>
      </c>
      <c r="F34" s="277">
        <v>23374</v>
      </c>
      <c r="G34" s="10">
        <f t="shared" si="3"/>
        <v>44926</v>
      </c>
      <c r="H34" s="6">
        <f t="shared" si="1"/>
        <v>59</v>
      </c>
      <c r="I34" s="5" t="str">
        <f t="shared" si="2"/>
        <v>Master</v>
      </c>
      <c r="J34" s="220" t="s">
        <v>1301</v>
      </c>
      <c r="K34" s="293">
        <v>63122910071</v>
      </c>
      <c r="L34" s="251" t="s">
        <v>1509</v>
      </c>
      <c r="M34" s="246">
        <f>+_xlfn.XLOOKUP(MASTERLIST!$A34,'2023'!$A$3:$A$897,'2023'!$AE$3:$AE$897,0,0)</f>
        <v>0</v>
      </c>
      <c r="N34" s="220">
        <f>+_xlfn.XLOOKUP(MASTERLIST!$A34,'2023'!$A$3:$A$897,'2023'!$AF$3:$AF$897,0,0)</f>
        <v>0</v>
      </c>
      <c r="O34" s="220">
        <f>+_xlfn.XLOOKUP(MASTERLIST!$A34,'2023'!$A$3:$A$897,'2023'!$AG$3:$AG$897,0,0)</f>
        <v>0</v>
      </c>
      <c r="P34" s="247">
        <f>+_xlfn.XLOOKUP(MASTERLIST!$A34,'2023'!$A$3:$A$897,'2023'!$AH$3:$AH$897,0,0)</f>
        <v>60</v>
      </c>
      <c r="Q34" s="312">
        <f>+_xlfn.XLOOKUP(MASTERLIST!$A34,'2021'!$A$3:$A$900,'2021'!$G$3:$G$900,0,0)</f>
        <v>0</v>
      </c>
      <c r="R34" s="220">
        <f>+_xlfn.XLOOKUP(MASTERLIST!$A34,'2021'!$A$3:$A$900,'2021'!$H$3:$H$900,0,0)</f>
        <v>8</v>
      </c>
      <c r="S34" s="220">
        <f>+_xlfn.XLOOKUP(MASTERLIST!$A34,'2021'!$A$3:$A$900,'2021'!$I$3:$I$900,0,0)</f>
        <v>144.6</v>
      </c>
      <c r="T34" s="247">
        <f>+_xlfn.XLOOKUP(MASTERLIST!$A34,'2021'!$A$3:$A$900,'2021'!$J$3:$J$900,0,0)</f>
        <v>845</v>
      </c>
      <c r="U34" s="246">
        <f>+_xlfn.XLOOKUP(MASTERLIST!$A34,'2022'!$A$3:$A$899,'2022'!$AE$3:$AE$899,0,0)</f>
        <v>0</v>
      </c>
      <c r="V34" s="220">
        <f>+_xlfn.XLOOKUP(MASTERLIST!$A34,'2022'!$A$3:$A$899,'2022'!$AF$3:$AF$899,0,0)</f>
        <v>2</v>
      </c>
      <c r="W34" s="220">
        <f>+_xlfn.XLOOKUP(MASTERLIST!$A34,'2022'!$A$3:$A$899,'2022'!$AG$3:$AG$899,0,0)</f>
        <v>15.6</v>
      </c>
      <c r="X34" s="247">
        <f>+_xlfn.XLOOKUP(MASTERLIST!$A34,'2022'!$A$3:$A$899,'2022'!$AH$3:$AH$899,0,0)</f>
        <v>355</v>
      </c>
    </row>
    <row r="35" spans="1:24" x14ac:dyDescent="0.25">
      <c r="A35" s="229" t="s">
        <v>527</v>
      </c>
      <c r="B35" s="220" t="s">
        <v>39</v>
      </c>
      <c r="C35" s="220" t="s">
        <v>300</v>
      </c>
      <c r="D35" s="220" t="s">
        <v>133</v>
      </c>
      <c r="E35" s="230" t="str">
        <f t="shared" si="0"/>
        <v>Men Veteran</v>
      </c>
      <c r="F35" s="278">
        <v>28271</v>
      </c>
      <c r="G35" s="10">
        <f t="shared" si="3"/>
        <v>44926</v>
      </c>
      <c r="H35" s="6">
        <f t="shared" si="1"/>
        <v>45</v>
      </c>
      <c r="I35" s="5" t="str">
        <f t="shared" si="2"/>
        <v>Veteran</v>
      </c>
      <c r="J35" s="220" t="s">
        <v>1301</v>
      </c>
      <c r="K35" s="293">
        <v>77052600048</v>
      </c>
      <c r="L35" s="251" t="s">
        <v>1509</v>
      </c>
      <c r="M35" s="246">
        <f>+_xlfn.XLOOKUP(MASTERLIST!$A35,'2023'!$A$3:$A$897,'2023'!$AE$3:$AE$897,0,0)</f>
        <v>0</v>
      </c>
      <c r="N35" s="220">
        <f>+_xlfn.XLOOKUP(MASTERLIST!$A35,'2023'!$A$3:$A$897,'2023'!$AF$3:$AF$897,0,0)</f>
        <v>2</v>
      </c>
      <c r="O35" s="220">
        <f>+_xlfn.XLOOKUP(MASTERLIST!$A35,'2023'!$A$3:$A$897,'2023'!$AG$3:$AG$897,0,0)</f>
        <v>36.700000000000003</v>
      </c>
      <c r="P35" s="247">
        <f>+_xlfn.XLOOKUP(MASTERLIST!$A35,'2023'!$A$3:$A$897,'2023'!$AH$3:$AH$897,0,0)</f>
        <v>318</v>
      </c>
      <c r="Q35" s="312">
        <f>+_xlfn.XLOOKUP(MASTERLIST!$A35,'2021'!$A$3:$A$900,'2021'!$G$3:$G$900,0,0)</f>
        <v>0</v>
      </c>
      <c r="R35" s="220">
        <f>+_xlfn.XLOOKUP(MASTERLIST!$A35,'2021'!$A$3:$A$900,'2021'!$H$3:$H$900,0,0)</f>
        <v>19</v>
      </c>
      <c r="S35" s="220">
        <f>+_xlfn.XLOOKUP(MASTERLIST!$A35,'2021'!$A$3:$A$900,'2021'!$I$3:$I$900,0,0)</f>
        <v>216.59999999999997</v>
      </c>
      <c r="T35" s="247">
        <f>+_xlfn.XLOOKUP(MASTERLIST!$A35,'2021'!$A$3:$A$900,'2021'!$J$3:$J$900,0,0)</f>
        <v>1127</v>
      </c>
      <c r="U35" s="246">
        <f>+_xlfn.XLOOKUP(MASTERLIST!$A35,'2022'!$A$3:$A$899,'2022'!$AE$3:$AE$899,0,0)</f>
        <v>0</v>
      </c>
      <c r="V35" s="220">
        <f>+_xlfn.XLOOKUP(MASTERLIST!$A35,'2022'!$A$3:$A$899,'2022'!$AF$3:$AF$899,0,0)</f>
        <v>11</v>
      </c>
      <c r="W35" s="220">
        <f>+_xlfn.XLOOKUP(MASTERLIST!$A35,'2022'!$A$3:$A$899,'2022'!$AG$3:$AG$899,0,0)</f>
        <v>140</v>
      </c>
      <c r="X35" s="247">
        <f>+_xlfn.XLOOKUP(MASTERLIST!$A35,'2022'!$A$3:$A$899,'2022'!$AH$3:$AH$899,0,0)</f>
        <v>874</v>
      </c>
    </row>
    <row r="36" spans="1:24" x14ac:dyDescent="0.25">
      <c r="A36" s="229" t="s">
        <v>528</v>
      </c>
      <c r="B36" s="220" t="s">
        <v>2047</v>
      </c>
      <c r="C36" s="220" t="s">
        <v>97</v>
      </c>
      <c r="D36" s="220" t="s">
        <v>349</v>
      </c>
      <c r="E36" s="230" t="str">
        <f t="shared" si="0"/>
        <v>Men Senior</v>
      </c>
      <c r="F36" s="277">
        <v>31788</v>
      </c>
      <c r="G36" s="10">
        <f t="shared" si="3"/>
        <v>44926</v>
      </c>
      <c r="H36" s="6">
        <f t="shared" si="1"/>
        <v>35</v>
      </c>
      <c r="I36" s="5" t="str">
        <f t="shared" si="2"/>
        <v>Senior</v>
      </c>
      <c r="J36" s="220" t="s">
        <v>1301</v>
      </c>
      <c r="K36" s="293">
        <v>87011100016</v>
      </c>
      <c r="L36" s="251" t="s">
        <v>1509</v>
      </c>
      <c r="M36" s="246">
        <f>+_xlfn.XLOOKUP(MASTERLIST!$A36,'2023'!$A$3:$A$897,'2023'!$AE$3:$AE$897,0,0)</f>
        <v>0</v>
      </c>
      <c r="N36" s="220">
        <f>+_xlfn.XLOOKUP(MASTERLIST!$A36,'2023'!$A$3:$A$897,'2023'!$AF$3:$AF$897,0,0)</f>
        <v>0</v>
      </c>
      <c r="O36" s="220">
        <f>+_xlfn.XLOOKUP(MASTERLIST!$A36,'2023'!$A$3:$A$897,'2023'!$AG$3:$AG$897,0,0)</f>
        <v>0</v>
      </c>
      <c r="P36" s="247">
        <f>+_xlfn.XLOOKUP(MASTERLIST!$A36,'2023'!$A$3:$A$897,'2023'!$AH$3:$AH$897,0,0)</f>
        <v>80</v>
      </c>
      <c r="Q36" s="312">
        <f>+_xlfn.XLOOKUP(MASTERLIST!$A36,'2021'!$A$3:$A$900,'2021'!$G$3:$G$900,0,0)</f>
        <v>0</v>
      </c>
      <c r="R36" s="220">
        <f>+_xlfn.XLOOKUP(MASTERLIST!$A36,'2021'!$A$3:$A$900,'2021'!$H$3:$H$900,0,0)</f>
        <v>4</v>
      </c>
      <c r="S36" s="220">
        <f>+_xlfn.XLOOKUP(MASTERLIST!$A36,'2021'!$A$3:$A$900,'2021'!$I$3:$I$900,0,0)</f>
        <v>30.2</v>
      </c>
      <c r="T36" s="247">
        <f>+_xlfn.XLOOKUP(MASTERLIST!$A36,'2021'!$A$3:$A$900,'2021'!$J$3:$J$900,0,0)</f>
        <v>668</v>
      </c>
      <c r="U36" s="246">
        <f>+_xlfn.XLOOKUP(MASTERLIST!$A36,'2022'!$A$3:$A$899,'2022'!$AE$3:$AE$899,0,0)</f>
        <v>0</v>
      </c>
      <c r="V36" s="220">
        <f>+_xlfn.XLOOKUP(MASTERLIST!$A36,'2022'!$A$3:$A$899,'2022'!$AF$3:$AF$899,0,0)</f>
        <v>7</v>
      </c>
      <c r="W36" s="220">
        <f>+_xlfn.XLOOKUP(MASTERLIST!$A36,'2022'!$A$3:$A$899,'2022'!$AG$3:$AG$899,0,0)</f>
        <v>100.9</v>
      </c>
      <c r="X36" s="247">
        <f>+_xlfn.XLOOKUP(MASTERLIST!$A36,'2022'!$A$3:$A$899,'2022'!$AH$3:$AH$899,0,0)</f>
        <v>598</v>
      </c>
    </row>
    <row r="37" spans="1:24" x14ac:dyDescent="0.25">
      <c r="A37" s="229" t="s">
        <v>529</v>
      </c>
      <c r="B37" s="220" t="s">
        <v>39</v>
      </c>
      <c r="C37" s="220" t="s">
        <v>271</v>
      </c>
      <c r="D37" s="220" t="s">
        <v>78</v>
      </c>
      <c r="E37" s="230" t="str">
        <f t="shared" si="0"/>
        <v>Men Master</v>
      </c>
      <c r="F37" s="277">
        <v>26194</v>
      </c>
      <c r="G37" s="10">
        <f t="shared" si="3"/>
        <v>44926</v>
      </c>
      <c r="H37" s="6">
        <f t="shared" si="1"/>
        <v>51</v>
      </c>
      <c r="I37" s="5" t="str">
        <f t="shared" si="2"/>
        <v>Master</v>
      </c>
      <c r="J37" s="220" t="s">
        <v>1301</v>
      </c>
      <c r="K37" s="293">
        <v>95032900249</v>
      </c>
      <c r="L37" s="251" t="s">
        <v>1509</v>
      </c>
      <c r="M37" s="246">
        <f>+_xlfn.XLOOKUP(MASTERLIST!$A37,'2023'!$A$3:$A$897,'2023'!$AE$3:$AE$897,0,0)</f>
        <v>3</v>
      </c>
      <c r="N37" s="220">
        <f>+_xlfn.XLOOKUP(MASTERLIST!$A37,'2023'!$A$3:$A$897,'2023'!$AF$3:$AF$897,0,0)</f>
        <v>1</v>
      </c>
      <c r="O37" s="220">
        <f>+_xlfn.XLOOKUP(MASTERLIST!$A37,'2023'!$A$3:$A$897,'2023'!$AG$3:$AG$897,0,0)</f>
        <v>7.6</v>
      </c>
      <c r="P37" s="247">
        <f>+_xlfn.XLOOKUP(MASTERLIST!$A37,'2023'!$A$3:$A$897,'2023'!$AH$3:$AH$897,0,0)</f>
        <v>733</v>
      </c>
      <c r="Q37" s="312">
        <f>+_xlfn.XLOOKUP(MASTERLIST!$A37,'2021'!$A$3:$A$900,'2021'!$G$3:$G$900,0,0)</f>
        <v>2</v>
      </c>
      <c r="R37" s="220">
        <f>+_xlfn.XLOOKUP(MASTERLIST!$A37,'2021'!$A$3:$A$900,'2021'!$H$3:$H$900,0,0)</f>
        <v>2</v>
      </c>
      <c r="S37" s="220">
        <f>+_xlfn.XLOOKUP(MASTERLIST!$A37,'2021'!$A$3:$A$900,'2021'!$I$3:$I$900,0,0)</f>
        <v>6.4</v>
      </c>
      <c r="T37" s="247">
        <f>+_xlfn.XLOOKUP(MASTERLIST!$A37,'2021'!$A$3:$A$900,'2021'!$J$3:$J$900,0,0)</f>
        <v>411</v>
      </c>
      <c r="U37" s="246">
        <f>+_xlfn.XLOOKUP(MASTERLIST!$A37,'2022'!$A$3:$A$899,'2022'!$AE$3:$AE$899,0,0)</f>
        <v>0</v>
      </c>
      <c r="V37" s="220">
        <f>+_xlfn.XLOOKUP(MASTERLIST!$A37,'2022'!$A$3:$A$899,'2022'!$AF$3:$AF$899,0,0)</f>
        <v>1</v>
      </c>
      <c r="W37" s="220">
        <f>+_xlfn.XLOOKUP(MASTERLIST!$A37,'2022'!$A$3:$A$899,'2022'!$AG$3:$AG$899,0,0)</f>
        <v>20.6</v>
      </c>
      <c r="X37" s="247">
        <f>+_xlfn.XLOOKUP(MASTERLIST!$A37,'2022'!$A$3:$A$899,'2022'!$AH$3:$AH$899,0,0)</f>
        <v>431</v>
      </c>
    </row>
    <row r="38" spans="1:24" x14ac:dyDescent="0.25">
      <c r="A38" s="229" t="s">
        <v>530</v>
      </c>
      <c r="B38" s="220" t="s">
        <v>38</v>
      </c>
      <c r="C38" s="220" t="s">
        <v>1876</v>
      </c>
      <c r="D38" s="220" t="s">
        <v>91</v>
      </c>
      <c r="E38" s="230" t="str">
        <f t="shared" si="0"/>
        <v>Ladies Senior</v>
      </c>
      <c r="F38" s="277">
        <v>33392</v>
      </c>
      <c r="G38" s="10">
        <f t="shared" si="3"/>
        <v>44926</v>
      </c>
      <c r="H38" s="6">
        <f t="shared" si="1"/>
        <v>31</v>
      </c>
      <c r="I38" s="5" t="str">
        <f t="shared" si="2"/>
        <v>Senior</v>
      </c>
      <c r="J38" s="220" t="s">
        <v>67</v>
      </c>
      <c r="K38" s="293">
        <v>91060300141</v>
      </c>
      <c r="L38" s="251" t="s">
        <v>1509</v>
      </c>
      <c r="M38" s="246">
        <f>+_xlfn.XLOOKUP(MASTERLIST!$A38,'2023'!$A$3:$A$897,'2023'!$AE$3:$AE$897,0,0)</f>
        <v>0</v>
      </c>
      <c r="N38" s="220">
        <f>+_xlfn.XLOOKUP(MASTERLIST!$A38,'2023'!$A$3:$A$897,'2023'!$AF$3:$AF$897,0,0)</f>
        <v>0</v>
      </c>
      <c r="O38" s="220">
        <f>+_xlfn.XLOOKUP(MASTERLIST!$A38,'2023'!$A$3:$A$897,'2023'!$AG$3:$AG$897,0,0)</f>
        <v>0</v>
      </c>
      <c r="P38" s="247">
        <f>+_xlfn.XLOOKUP(MASTERLIST!$A38,'2023'!$A$3:$A$897,'2023'!$AH$3:$AH$897,0,0)</f>
        <v>20</v>
      </c>
      <c r="Q38" s="312">
        <f>+_xlfn.XLOOKUP(MASTERLIST!$A38,'2021'!$A$3:$A$900,'2021'!$G$3:$G$900,0,0)</f>
        <v>0</v>
      </c>
      <c r="R38" s="220">
        <f>+_xlfn.XLOOKUP(MASTERLIST!$A38,'2021'!$A$3:$A$900,'2021'!$H$3:$H$900,0,0)</f>
        <v>1</v>
      </c>
      <c r="S38" s="220">
        <f>+_xlfn.XLOOKUP(MASTERLIST!$A38,'2021'!$A$3:$A$900,'2021'!$I$3:$I$900,0,0)</f>
        <v>17.399999999999999</v>
      </c>
      <c r="T38" s="247">
        <f>+_xlfn.XLOOKUP(MASTERLIST!$A38,'2021'!$A$3:$A$900,'2021'!$J$3:$J$900,0,0)</f>
        <v>242</v>
      </c>
      <c r="U38" s="246">
        <f>+_xlfn.XLOOKUP(MASTERLIST!$A38,'2022'!$A$3:$A$899,'2022'!$AE$3:$AE$899,0,0)</f>
        <v>0</v>
      </c>
      <c r="V38" s="220">
        <f>+_xlfn.XLOOKUP(MASTERLIST!$A38,'2022'!$A$3:$A$899,'2022'!$AF$3:$AF$899,0,0)</f>
        <v>0</v>
      </c>
      <c r="W38" s="220">
        <f>+_xlfn.XLOOKUP(MASTERLIST!$A38,'2022'!$A$3:$A$899,'2022'!$AG$3:$AG$899,0,0)</f>
        <v>0</v>
      </c>
      <c r="X38" s="247">
        <f>+_xlfn.XLOOKUP(MASTERLIST!$A38,'2022'!$A$3:$A$899,'2022'!$AH$3:$AH$899,0,0)</f>
        <v>0</v>
      </c>
    </row>
    <row r="39" spans="1:24" x14ac:dyDescent="0.25">
      <c r="A39" s="233" t="s">
        <v>531</v>
      </c>
      <c r="B39" s="224" t="s">
        <v>44</v>
      </c>
      <c r="C39" s="224" t="s">
        <v>104</v>
      </c>
      <c r="D39" s="224" t="s">
        <v>106</v>
      </c>
      <c r="E39" s="230" t="str">
        <f t="shared" si="0"/>
        <v>Men Veteran</v>
      </c>
      <c r="F39" s="280">
        <v>28278</v>
      </c>
      <c r="G39" s="10">
        <f t="shared" si="3"/>
        <v>44926</v>
      </c>
      <c r="H39" s="6">
        <f t="shared" si="1"/>
        <v>45</v>
      </c>
      <c r="I39" s="5" t="str">
        <f t="shared" si="2"/>
        <v>Veteran</v>
      </c>
      <c r="J39" s="224" t="s">
        <v>1301</v>
      </c>
      <c r="K39" s="291">
        <v>77060200495</v>
      </c>
      <c r="L39" s="292" t="s">
        <v>1509</v>
      </c>
      <c r="M39" s="246">
        <f>+_xlfn.XLOOKUP(MASTERLIST!$A39,'2023'!$A$3:$A$897,'2023'!$AE$3:$AE$897,0,0)</f>
        <v>0</v>
      </c>
      <c r="N39" s="220">
        <f>+_xlfn.XLOOKUP(MASTERLIST!$A39,'2023'!$A$3:$A$897,'2023'!$AF$3:$AF$897,0,0)</f>
        <v>0</v>
      </c>
      <c r="O39" s="220">
        <f>+_xlfn.XLOOKUP(MASTERLIST!$A39,'2023'!$A$3:$A$897,'2023'!$AG$3:$AG$897,0,0)</f>
        <v>0</v>
      </c>
      <c r="P39" s="247">
        <f>+_xlfn.XLOOKUP(MASTERLIST!$A39,'2023'!$A$3:$A$897,'2023'!$AH$3:$AH$897,0,0)</f>
        <v>40</v>
      </c>
      <c r="Q39" s="312">
        <f>+_xlfn.XLOOKUP(MASTERLIST!$A39,'2021'!$A$3:$A$900,'2021'!$G$3:$G$900,0,0)</f>
        <v>0</v>
      </c>
      <c r="R39" s="220">
        <f>+_xlfn.XLOOKUP(MASTERLIST!$A39,'2021'!$A$3:$A$900,'2021'!$H$3:$H$900,0,0)</f>
        <v>6</v>
      </c>
      <c r="S39" s="220">
        <f>+_xlfn.XLOOKUP(MASTERLIST!$A39,'2021'!$A$3:$A$900,'2021'!$I$3:$I$900,0,0)</f>
        <v>86.1</v>
      </c>
      <c r="T39" s="247">
        <f>+_xlfn.XLOOKUP(MASTERLIST!$A39,'2021'!$A$3:$A$900,'2021'!$J$3:$J$900,0,0)</f>
        <v>746</v>
      </c>
      <c r="U39" s="246">
        <f>+_xlfn.XLOOKUP(MASTERLIST!$A39,'2022'!$A$3:$A$899,'2022'!$AE$3:$AE$899,0,0)</f>
        <v>4</v>
      </c>
      <c r="V39" s="220">
        <f>+_xlfn.XLOOKUP(MASTERLIST!$A39,'2022'!$A$3:$A$899,'2022'!$AF$3:$AF$899,0,0)</f>
        <v>13</v>
      </c>
      <c r="W39" s="220">
        <f>+_xlfn.XLOOKUP(MASTERLIST!$A39,'2022'!$A$3:$A$899,'2022'!$AG$3:$AG$899,0,0)</f>
        <v>145.19999999999999</v>
      </c>
      <c r="X39" s="247">
        <f>+_xlfn.XLOOKUP(MASTERLIST!$A39,'2022'!$A$3:$A$899,'2022'!$AH$3:$AH$899,0,0)</f>
        <v>851</v>
      </c>
    </row>
    <row r="40" spans="1:24" x14ac:dyDescent="0.25">
      <c r="A40" s="233" t="s">
        <v>532</v>
      </c>
      <c r="B40" s="224" t="s">
        <v>44</v>
      </c>
      <c r="C40" s="224" t="s">
        <v>375</v>
      </c>
      <c r="D40" s="224" t="s">
        <v>254</v>
      </c>
      <c r="E40" s="230" t="str">
        <f t="shared" si="0"/>
        <v>Men Senior</v>
      </c>
      <c r="F40" s="276">
        <v>31244</v>
      </c>
      <c r="G40" s="10">
        <f t="shared" si="3"/>
        <v>44926</v>
      </c>
      <c r="H40" s="6">
        <f t="shared" si="1"/>
        <v>37</v>
      </c>
      <c r="I40" s="5" t="str">
        <f t="shared" si="2"/>
        <v>Senior</v>
      </c>
      <c r="J40" s="224" t="s">
        <v>1301</v>
      </c>
      <c r="K40" s="291">
        <v>85071610167</v>
      </c>
      <c r="L40" s="292" t="s">
        <v>1509</v>
      </c>
      <c r="M40" s="246">
        <f>+_xlfn.XLOOKUP(MASTERLIST!$A40,'2023'!$A$3:$A$897,'2023'!$AE$3:$AE$897,0,0)</f>
        <v>0</v>
      </c>
      <c r="N40" s="220">
        <f>+_xlfn.XLOOKUP(MASTERLIST!$A40,'2023'!$A$3:$A$897,'2023'!$AF$3:$AF$897,0,0)</f>
        <v>0</v>
      </c>
      <c r="O40" s="220">
        <f>+_xlfn.XLOOKUP(MASTERLIST!$A40,'2023'!$A$3:$A$897,'2023'!$AG$3:$AG$897,0,0)</f>
        <v>0</v>
      </c>
      <c r="P40" s="247">
        <f>+_xlfn.XLOOKUP(MASTERLIST!$A40,'2023'!$A$3:$A$897,'2023'!$AH$3:$AH$897,0,0)</f>
        <v>0</v>
      </c>
      <c r="Q40" s="312">
        <f>+_xlfn.XLOOKUP(MASTERLIST!$A40,'2021'!$A$3:$A$900,'2021'!$G$3:$G$900,0,0)</f>
        <v>0</v>
      </c>
      <c r="R40" s="220">
        <f>+_xlfn.XLOOKUP(MASTERLIST!$A40,'2021'!$A$3:$A$900,'2021'!$H$3:$H$900,0,0)</f>
        <v>5</v>
      </c>
      <c r="S40" s="220">
        <f>+_xlfn.XLOOKUP(MASTERLIST!$A40,'2021'!$A$3:$A$900,'2021'!$I$3:$I$900,0,0)</f>
        <v>54.5</v>
      </c>
      <c r="T40" s="247">
        <f>+_xlfn.XLOOKUP(MASTERLIST!$A40,'2021'!$A$3:$A$900,'2021'!$J$3:$J$900,0,0)</f>
        <v>1064</v>
      </c>
      <c r="U40" s="246">
        <f>+_xlfn.XLOOKUP(MASTERLIST!$A40,'2022'!$A$3:$A$899,'2022'!$AE$3:$AE$899,0,0)</f>
        <v>0</v>
      </c>
      <c r="V40" s="220">
        <f>+_xlfn.XLOOKUP(MASTERLIST!$A40,'2022'!$A$3:$A$899,'2022'!$AF$3:$AF$899,0,0)</f>
        <v>0</v>
      </c>
      <c r="W40" s="220">
        <f>+_xlfn.XLOOKUP(MASTERLIST!$A40,'2022'!$A$3:$A$899,'2022'!$AG$3:$AG$899,0,0)</f>
        <v>0</v>
      </c>
      <c r="X40" s="247">
        <f>+_xlfn.XLOOKUP(MASTERLIST!$A40,'2022'!$A$3:$A$899,'2022'!$AH$3:$AH$899,0,0)</f>
        <v>0</v>
      </c>
    </row>
    <row r="41" spans="1:24" x14ac:dyDescent="0.25">
      <c r="A41" s="229" t="s">
        <v>533</v>
      </c>
      <c r="B41" s="220" t="s">
        <v>40</v>
      </c>
      <c r="C41" s="220" t="s">
        <v>104</v>
      </c>
      <c r="D41" s="220" t="s">
        <v>1854</v>
      </c>
      <c r="E41" s="230" t="str">
        <f t="shared" si="0"/>
        <v>Men Senior</v>
      </c>
      <c r="F41" s="277">
        <v>31823</v>
      </c>
      <c r="G41" s="10">
        <f t="shared" si="3"/>
        <v>44926</v>
      </c>
      <c r="H41" s="6">
        <f t="shared" si="1"/>
        <v>35</v>
      </c>
      <c r="I41" s="5" t="str">
        <f t="shared" si="2"/>
        <v>Senior</v>
      </c>
      <c r="J41" s="220" t="s">
        <v>1301</v>
      </c>
      <c r="K41" s="293">
        <v>87021500033</v>
      </c>
      <c r="L41" s="251" t="s">
        <v>1509</v>
      </c>
      <c r="M41" s="246">
        <f>+_xlfn.XLOOKUP(MASTERLIST!$A41,'2023'!$A$3:$A$897,'2023'!$AE$3:$AE$897,0,0)</f>
        <v>2</v>
      </c>
      <c r="N41" s="220">
        <f>+_xlfn.XLOOKUP(MASTERLIST!$A41,'2023'!$A$3:$A$897,'2023'!$AF$3:$AF$897,0,0)</f>
        <v>0</v>
      </c>
      <c r="O41" s="220">
        <f>+_xlfn.XLOOKUP(MASTERLIST!$A41,'2023'!$A$3:$A$897,'2023'!$AG$3:$AG$897,0,0)</f>
        <v>3.1</v>
      </c>
      <c r="P41" s="247">
        <f>+_xlfn.XLOOKUP(MASTERLIST!$A41,'2023'!$A$3:$A$897,'2023'!$AH$3:$AH$897,0,0)</f>
        <v>481</v>
      </c>
      <c r="Q41" s="312">
        <f>+_xlfn.XLOOKUP(MASTERLIST!$A41,'2021'!$A$3:$A$900,'2021'!$G$3:$G$900,0,0)</f>
        <v>3</v>
      </c>
      <c r="R41" s="220">
        <f>+_xlfn.XLOOKUP(MASTERLIST!$A41,'2021'!$A$3:$A$900,'2021'!$H$3:$H$900,0,0)</f>
        <v>5</v>
      </c>
      <c r="S41" s="220">
        <f>+_xlfn.XLOOKUP(MASTERLIST!$A41,'2021'!$A$3:$A$900,'2021'!$I$3:$I$900,0,0)</f>
        <v>48.6</v>
      </c>
      <c r="T41" s="247">
        <f>+_xlfn.XLOOKUP(MASTERLIST!$A41,'2021'!$A$3:$A$900,'2021'!$J$3:$J$900,0,0)</f>
        <v>927</v>
      </c>
      <c r="U41" s="246">
        <f>+_xlfn.XLOOKUP(MASTERLIST!$A41,'2022'!$A$3:$A$899,'2022'!$AE$3:$AE$899,0,0)</f>
        <v>0</v>
      </c>
      <c r="V41" s="220">
        <f>+_xlfn.XLOOKUP(MASTERLIST!$A41,'2022'!$A$3:$A$899,'2022'!$AF$3:$AF$899,0,0)</f>
        <v>3</v>
      </c>
      <c r="W41" s="220">
        <f>+_xlfn.XLOOKUP(MASTERLIST!$A41,'2022'!$A$3:$A$899,'2022'!$AG$3:$AG$899,0,0)</f>
        <v>35.200000000000003</v>
      </c>
      <c r="X41" s="247">
        <f>+_xlfn.XLOOKUP(MASTERLIST!$A41,'2022'!$A$3:$A$899,'2022'!$AH$3:$AH$899,0,0)</f>
        <v>475</v>
      </c>
    </row>
    <row r="42" spans="1:24" x14ac:dyDescent="0.25">
      <c r="A42" s="231" t="s">
        <v>534</v>
      </c>
      <c r="B42" s="221" t="s">
        <v>1383</v>
      </c>
      <c r="C42" s="221" t="s">
        <v>182</v>
      </c>
      <c r="D42" s="221" t="s">
        <v>183</v>
      </c>
      <c r="E42" s="230" t="str">
        <f t="shared" si="0"/>
        <v>Men Senior</v>
      </c>
      <c r="F42" s="279">
        <v>31073</v>
      </c>
      <c r="G42" s="10">
        <f t="shared" si="3"/>
        <v>44926</v>
      </c>
      <c r="H42" s="6">
        <f t="shared" si="1"/>
        <v>37</v>
      </c>
      <c r="I42" s="5" t="str">
        <f t="shared" si="2"/>
        <v>Senior</v>
      </c>
      <c r="J42" s="221" t="s">
        <v>1301</v>
      </c>
      <c r="K42" s="294">
        <v>85012610164</v>
      </c>
      <c r="L42" s="295" t="s">
        <v>1509</v>
      </c>
      <c r="M42" s="246">
        <f>+_xlfn.XLOOKUP(MASTERLIST!$A42,'2023'!$A$3:$A$897,'2023'!$AE$3:$AE$897,0,0)</f>
        <v>0</v>
      </c>
      <c r="N42" s="220">
        <f>+_xlfn.XLOOKUP(MASTERLIST!$A42,'2023'!$A$3:$A$897,'2023'!$AF$3:$AF$897,0,0)</f>
        <v>0</v>
      </c>
      <c r="O42" s="220">
        <f>+_xlfn.XLOOKUP(MASTERLIST!$A42,'2023'!$A$3:$A$897,'2023'!$AG$3:$AG$897,0,0)</f>
        <v>0</v>
      </c>
      <c r="P42" s="247">
        <f>+_xlfn.XLOOKUP(MASTERLIST!$A42,'2023'!$A$3:$A$897,'2023'!$AH$3:$AH$897,0,0)</f>
        <v>0</v>
      </c>
      <c r="Q42" s="312">
        <f>+_xlfn.XLOOKUP(MASTERLIST!$A42,'2021'!$A$3:$A$900,'2021'!$G$3:$G$900,0,0)</f>
        <v>0</v>
      </c>
      <c r="R42" s="220">
        <f>+_xlfn.XLOOKUP(MASTERLIST!$A42,'2021'!$A$3:$A$900,'2021'!$H$3:$H$900,0,0)</f>
        <v>0</v>
      </c>
      <c r="S42" s="220">
        <f>+_xlfn.XLOOKUP(MASTERLIST!$A42,'2021'!$A$3:$A$900,'2021'!$I$3:$I$900,0,0)</f>
        <v>0</v>
      </c>
      <c r="T42" s="247">
        <f>+_xlfn.XLOOKUP(MASTERLIST!$A42,'2021'!$A$3:$A$900,'2021'!$J$3:$J$900,0,0)</f>
        <v>0</v>
      </c>
      <c r="U42" s="246">
        <f>+_xlfn.XLOOKUP(MASTERLIST!$A42,'2022'!$A$3:$A$899,'2022'!$AE$3:$AE$899,0,0)</f>
        <v>0</v>
      </c>
      <c r="V42" s="220">
        <f>+_xlfn.XLOOKUP(MASTERLIST!$A42,'2022'!$A$3:$A$899,'2022'!$AF$3:$AF$899,0,0)</f>
        <v>0</v>
      </c>
      <c r="W42" s="220">
        <f>+_xlfn.XLOOKUP(MASTERLIST!$A42,'2022'!$A$3:$A$899,'2022'!$AG$3:$AG$899,0,0)</f>
        <v>0</v>
      </c>
      <c r="X42" s="247">
        <f>+_xlfn.XLOOKUP(MASTERLIST!$A42,'2022'!$A$3:$A$899,'2022'!$AH$3:$AH$899,0,0)</f>
        <v>0</v>
      </c>
    </row>
    <row r="43" spans="1:24" s="11" customFormat="1" x14ac:dyDescent="0.25">
      <c r="A43" s="231" t="s">
        <v>535</v>
      </c>
      <c r="B43" s="221" t="s">
        <v>42</v>
      </c>
      <c r="C43" s="221" t="s">
        <v>85</v>
      </c>
      <c r="D43" s="221" t="s">
        <v>86</v>
      </c>
      <c r="E43" s="232" t="str">
        <f t="shared" si="0"/>
        <v>Men Veteran</v>
      </c>
      <c r="F43" s="279">
        <v>29639</v>
      </c>
      <c r="G43" s="10">
        <f t="shared" si="3"/>
        <v>44926</v>
      </c>
      <c r="H43" s="6">
        <f t="shared" si="1"/>
        <v>41</v>
      </c>
      <c r="I43" s="5" t="str">
        <f t="shared" si="2"/>
        <v>Veteran</v>
      </c>
      <c r="J43" s="221" t="s">
        <v>1301</v>
      </c>
      <c r="K43" s="294">
        <v>81022210092</v>
      </c>
      <c r="L43" s="295" t="s">
        <v>1509</v>
      </c>
      <c r="M43" s="246">
        <f>+_xlfn.XLOOKUP(MASTERLIST!$A43,'2023'!$A$3:$A$897,'2023'!$AE$3:$AE$897,0,0)</f>
        <v>0</v>
      </c>
      <c r="N43" s="220">
        <f>+_xlfn.XLOOKUP(MASTERLIST!$A43,'2023'!$A$3:$A$897,'2023'!$AF$3:$AF$897,0,0)</f>
        <v>0</v>
      </c>
      <c r="O43" s="220">
        <f>+_xlfn.XLOOKUP(MASTERLIST!$A43,'2023'!$A$3:$A$897,'2023'!$AG$3:$AG$897,0,0)</f>
        <v>0</v>
      </c>
      <c r="P43" s="247">
        <f>+_xlfn.XLOOKUP(MASTERLIST!$A43,'2023'!$A$3:$A$897,'2023'!$AH$3:$AH$897,0,0)</f>
        <v>0</v>
      </c>
      <c r="Q43" s="312">
        <f>+_xlfn.XLOOKUP(MASTERLIST!$A43,'2021'!$A$3:$A$900,'2021'!$G$3:$G$900,0,0)</f>
        <v>0</v>
      </c>
      <c r="R43" s="220">
        <f>+_xlfn.XLOOKUP(MASTERLIST!$A43,'2021'!$A$3:$A$900,'2021'!$H$3:$H$900,0,0)</f>
        <v>0</v>
      </c>
      <c r="S43" s="220">
        <f>+_xlfn.XLOOKUP(MASTERLIST!$A43,'2021'!$A$3:$A$900,'2021'!$I$3:$I$900,0,0)</f>
        <v>0</v>
      </c>
      <c r="T43" s="247">
        <f>+_xlfn.XLOOKUP(MASTERLIST!$A43,'2021'!$A$3:$A$900,'2021'!$J$3:$J$900,0,0)</f>
        <v>0</v>
      </c>
      <c r="U43" s="246">
        <f>+_xlfn.XLOOKUP(MASTERLIST!$A43,'2022'!$A$3:$A$899,'2022'!$AE$3:$AE$899,0,0)</f>
        <v>0</v>
      </c>
      <c r="V43" s="220">
        <f>+_xlfn.XLOOKUP(MASTERLIST!$A43,'2022'!$A$3:$A$899,'2022'!$AF$3:$AF$899,0,0)</f>
        <v>0</v>
      </c>
      <c r="W43" s="220">
        <f>+_xlfn.XLOOKUP(MASTERLIST!$A43,'2022'!$A$3:$A$899,'2022'!$AG$3:$AG$899,0,0)</f>
        <v>0</v>
      </c>
      <c r="X43" s="247">
        <f>+_xlfn.XLOOKUP(MASTERLIST!$A43,'2022'!$A$3:$A$899,'2022'!$AH$3:$AH$899,0,0)</f>
        <v>20</v>
      </c>
    </row>
    <row r="44" spans="1:24" x14ac:dyDescent="0.25">
      <c r="A44" s="233" t="s">
        <v>536</v>
      </c>
      <c r="B44" s="224" t="s">
        <v>41</v>
      </c>
      <c r="C44" s="224" t="s">
        <v>172</v>
      </c>
      <c r="D44" s="224" t="s">
        <v>392</v>
      </c>
      <c r="E44" s="230" t="str">
        <f t="shared" si="0"/>
        <v>Men Senior</v>
      </c>
      <c r="F44" s="280">
        <v>30360</v>
      </c>
      <c r="G44" s="10">
        <f t="shared" si="3"/>
        <v>44926</v>
      </c>
      <c r="H44" s="6">
        <f t="shared" si="1"/>
        <v>39</v>
      </c>
      <c r="I44" s="5" t="str">
        <f t="shared" si="2"/>
        <v>Senior</v>
      </c>
      <c r="J44" s="224" t="s">
        <v>1301</v>
      </c>
      <c r="K44" s="291">
        <v>83021310028</v>
      </c>
      <c r="L44" s="292" t="s">
        <v>1509</v>
      </c>
      <c r="M44" s="246">
        <f>+_xlfn.XLOOKUP(MASTERLIST!$A44,'2023'!$A$3:$A$897,'2023'!$AE$3:$AE$897,0,0)</f>
        <v>0</v>
      </c>
      <c r="N44" s="220">
        <f>+_xlfn.XLOOKUP(MASTERLIST!$A44,'2023'!$A$3:$A$897,'2023'!$AF$3:$AF$897,0,0)</f>
        <v>0</v>
      </c>
      <c r="O44" s="220">
        <f>+_xlfn.XLOOKUP(MASTERLIST!$A44,'2023'!$A$3:$A$897,'2023'!$AG$3:$AG$897,0,0)</f>
        <v>0</v>
      </c>
      <c r="P44" s="247">
        <f>+_xlfn.XLOOKUP(MASTERLIST!$A44,'2023'!$A$3:$A$897,'2023'!$AH$3:$AH$897,0,0)</f>
        <v>0</v>
      </c>
      <c r="Q44" s="312">
        <f>+_xlfn.XLOOKUP(MASTERLIST!$A44,'2021'!$A$3:$A$900,'2021'!$G$3:$G$900,0,0)</f>
        <v>0</v>
      </c>
      <c r="R44" s="220">
        <f>+_xlfn.XLOOKUP(MASTERLIST!$A44,'2021'!$A$3:$A$900,'2021'!$H$3:$H$900,0,0)</f>
        <v>0</v>
      </c>
      <c r="S44" s="220">
        <f>+_xlfn.XLOOKUP(MASTERLIST!$A44,'2021'!$A$3:$A$900,'2021'!$I$3:$I$900,0,0)</f>
        <v>0</v>
      </c>
      <c r="T44" s="247">
        <f>+_xlfn.XLOOKUP(MASTERLIST!$A44,'2021'!$A$3:$A$900,'2021'!$J$3:$J$900,0,0)</f>
        <v>0</v>
      </c>
      <c r="U44" s="246">
        <f>+_xlfn.XLOOKUP(MASTERLIST!$A44,'2022'!$A$3:$A$899,'2022'!$AE$3:$AE$899,0,0)</f>
        <v>0</v>
      </c>
      <c r="V44" s="220">
        <f>+_xlfn.XLOOKUP(MASTERLIST!$A44,'2022'!$A$3:$A$899,'2022'!$AF$3:$AF$899,0,0)</f>
        <v>0</v>
      </c>
      <c r="W44" s="220">
        <f>+_xlfn.XLOOKUP(MASTERLIST!$A44,'2022'!$A$3:$A$899,'2022'!$AG$3:$AG$899,0,0)</f>
        <v>0</v>
      </c>
      <c r="X44" s="247">
        <f>+_xlfn.XLOOKUP(MASTERLIST!$A44,'2022'!$A$3:$A$899,'2022'!$AH$3:$AH$899,0,0)</f>
        <v>0</v>
      </c>
    </row>
    <row r="45" spans="1:24" x14ac:dyDescent="0.25">
      <c r="A45" s="229" t="s">
        <v>537</v>
      </c>
      <c r="B45" s="220" t="s">
        <v>43</v>
      </c>
      <c r="C45" s="220" t="s">
        <v>482</v>
      </c>
      <c r="D45" s="220" t="s">
        <v>404</v>
      </c>
      <c r="E45" s="230" t="str">
        <f t="shared" si="0"/>
        <v>Men Grand Masters</v>
      </c>
      <c r="F45" s="277">
        <v>22712</v>
      </c>
      <c r="G45" s="10">
        <f t="shared" si="3"/>
        <v>44926</v>
      </c>
      <c r="H45" s="6">
        <f t="shared" si="1"/>
        <v>60</v>
      </c>
      <c r="I45" s="5" t="str">
        <f t="shared" si="2"/>
        <v>Grand Masters</v>
      </c>
      <c r="J45" s="220" t="s">
        <v>1301</v>
      </c>
      <c r="K45" s="293">
        <v>62030700864</v>
      </c>
      <c r="L45" s="251" t="s">
        <v>1509</v>
      </c>
      <c r="M45" s="246">
        <f>+_xlfn.XLOOKUP(MASTERLIST!$A45,'2023'!$A$3:$A$897,'2023'!$AE$3:$AE$897,0,0)</f>
        <v>2</v>
      </c>
      <c r="N45" s="220">
        <f>+_xlfn.XLOOKUP(MASTERLIST!$A45,'2023'!$A$3:$A$897,'2023'!$AF$3:$AF$897,0,0)</f>
        <v>0</v>
      </c>
      <c r="O45" s="220">
        <f>+_xlfn.XLOOKUP(MASTERLIST!$A45,'2023'!$A$3:$A$897,'2023'!$AG$3:$AG$897,0,0)</f>
        <v>2</v>
      </c>
      <c r="P45" s="247">
        <f>+_xlfn.XLOOKUP(MASTERLIST!$A45,'2023'!$A$3:$A$897,'2023'!$AH$3:$AH$897,0,0)</f>
        <v>312</v>
      </c>
      <c r="Q45" s="312">
        <f>+_xlfn.XLOOKUP(MASTERLIST!$A45,'2021'!$A$3:$A$900,'2021'!$G$3:$G$900,0,0)</f>
        <v>0</v>
      </c>
      <c r="R45" s="220">
        <f>+_xlfn.XLOOKUP(MASTERLIST!$A45,'2021'!$A$3:$A$900,'2021'!$H$3:$H$900,0,0)</f>
        <v>8</v>
      </c>
      <c r="S45" s="220">
        <f>+_xlfn.XLOOKUP(MASTERLIST!$A45,'2021'!$A$3:$A$900,'2021'!$I$3:$I$900,0,0)</f>
        <v>78</v>
      </c>
      <c r="T45" s="247">
        <f>+_xlfn.XLOOKUP(MASTERLIST!$A45,'2021'!$A$3:$A$900,'2021'!$J$3:$J$900,0,0)</f>
        <v>1033</v>
      </c>
      <c r="U45" s="246">
        <f>+_xlfn.XLOOKUP(MASTERLIST!$A45,'2022'!$A$3:$A$899,'2022'!$AE$3:$AE$899,0,0)</f>
        <v>1</v>
      </c>
      <c r="V45" s="220">
        <f>+_xlfn.XLOOKUP(MASTERLIST!$A45,'2022'!$A$3:$A$899,'2022'!$AF$3:$AF$899,0,0)</f>
        <v>5</v>
      </c>
      <c r="W45" s="220">
        <f>+_xlfn.XLOOKUP(MASTERLIST!$A45,'2022'!$A$3:$A$899,'2022'!$AG$3:$AG$899,0,0)</f>
        <v>39.300000000000004</v>
      </c>
      <c r="X45" s="247">
        <f>+_xlfn.XLOOKUP(MASTERLIST!$A45,'2022'!$A$3:$A$899,'2022'!$AH$3:$AH$899,0,0)</f>
        <v>749</v>
      </c>
    </row>
    <row r="46" spans="1:24" x14ac:dyDescent="0.25">
      <c r="A46" s="231" t="s">
        <v>538</v>
      </c>
      <c r="B46" s="221" t="s">
        <v>1371</v>
      </c>
      <c r="C46" s="221" t="s">
        <v>111</v>
      </c>
      <c r="D46" s="221" t="s">
        <v>123</v>
      </c>
      <c r="E46" s="232" t="str">
        <f t="shared" si="0"/>
        <v>Men Senior</v>
      </c>
      <c r="F46" s="279">
        <v>32651</v>
      </c>
      <c r="G46" s="10">
        <f t="shared" si="3"/>
        <v>44926</v>
      </c>
      <c r="H46" s="6">
        <f t="shared" si="1"/>
        <v>33</v>
      </c>
      <c r="I46" s="5" t="str">
        <f t="shared" si="2"/>
        <v>Senior</v>
      </c>
      <c r="J46" s="221" t="s">
        <v>1301</v>
      </c>
      <c r="K46" s="294"/>
      <c r="L46" s="295"/>
      <c r="M46" s="246">
        <f>+_xlfn.XLOOKUP(MASTERLIST!$A46,'2023'!$A$3:$A$897,'2023'!$AE$3:$AE$897,0,0)</f>
        <v>0</v>
      </c>
      <c r="N46" s="220">
        <f>+_xlfn.XLOOKUP(MASTERLIST!$A46,'2023'!$A$3:$A$897,'2023'!$AF$3:$AF$897,0,0)</f>
        <v>0</v>
      </c>
      <c r="O46" s="220">
        <f>+_xlfn.XLOOKUP(MASTERLIST!$A46,'2023'!$A$3:$A$897,'2023'!$AG$3:$AG$897,0,0)</f>
        <v>0</v>
      </c>
      <c r="P46" s="247">
        <f>+_xlfn.XLOOKUP(MASTERLIST!$A46,'2023'!$A$3:$A$897,'2023'!$AH$3:$AH$897,0,0)</f>
        <v>0</v>
      </c>
      <c r="Q46" s="312">
        <f>+_xlfn.XLOOKUP(MASTERLIST!$A46,'2021'!$A$3:$A$900,'2021'!$G$3:$G$900,0,0)</f>
        <v>0</v>
      </c>
      <c r="R46" s="220">
        <f>+_xlfn.XLOOKUP(MASTERLIST!$A46,'2021'!$A$3:$A$900,'2021'!$H$3:$H$900,0,0)</f>
        <v>0</v>
      </c>
      <c r="S46" s="220">
        <f>+_xlfn.XLOOKUP(MASTERLIST!$A46,'2021'!$A$3:$A$900,'2021'!$I$3:$I$900,0,0)</f>
        <v>0</v>
      </c>
      <c r="T46" s="247">
        <f>+_xlfn.XLOOKUP(MASTERLIST!$A46,'2021'!$A$3:$A$900,'2021'!$J$3:$J$900,0,0)</f>
        <v>0</v>
      </c>
      <c r="U46" s="246">
        <f>+_xlfn.XLOOKUP(MASTERLIST!$A46,'2022'!$A$3:$A$899,'2022'!$AE$3:$AE$899,0,0)</f>
        <v>0</v>
      </c>
      <c r="V46" s="220">
        <f>+_xlfn.XLOOKUP(MASTERLIST!$A46,'2022'!$A$3:$A$899,'2022'!$AF$3:$AF$899,0,0)</f>
        <v>0</v>
      </c>
      <c r="W46" s="220">
        <f>+_xlfn.XLOOKUP(MASTERLIST!$A46,'2022'!$A$3:$A$899,'2022'!$AG$3:$AG$899,0,0)</f>
        <v>0</v>
      </c>
      <c r="X46" s="247">
        <f>+_xlfn.XLOOKUP(MASTERLIST!$A46,'2022'!$A$3:$A$899,'2022'!$AH$3:$AH$899,0,0)</f>
        <v>0</v>
      </c>
    </row>
    <row r="47" spans="1:24" x14ac:dyDescent="0.25">
      <c r="A47" s="233" t="s">
        <v>539</v>
      </c>
      <c r="B47" s="224" t="s">
        <v>41</v>
      </c>
      <c r="C47" s="224" t="s">
        <v>459</v>
      </c>
      <c r="D47" s="224" t="s">
        <v>494</v>
      </c>
      <c r="E47" s="230" t="str">
        <f t="shared" si="0"/>
        <v>Ladies Master</v>
      </c>
      <c r="F47" s="276">
        <v>25790</v>
      </c>
      <c r="G47" s="10">
        <f t="shared" si="3"/>
        <v>44926</v>
      </c>
      <c r="H47" s="6">
        <f t="shared" si="1"/>
        <v>52</v>
      </c>
      <c r="I47" s="5" t="str">
        <f t="shared" si="2"/>
        <v>Master</v>
      </c>
      <c r="J47" s="224" t="s">
        <v>67</v>
      </c>
      <c r="K47" s="291">
        <v>70081000162</v>
      </c>
      <c r="L47" s="292" t="s">
        <v>1509</v>
      </c>
      <c r="M47" s="246">
        <f>+_xlfn.XLOOKUP(MASTERLIST!$A47,'2023'!$A$3:$A$897,'2023'!$AE$3:$AE$897,0,0)</f>
        <v>0</v>
      </c>
      <c r="N47" s="220">
        <f>+_xlfn.XLOOKUP(MASTERLIST!$A47,'2023'!$A$3:$A$897,'2023'!$AF$3:$AF$897,0,0)</f>
        <v>0</v>
      </c>
      <c r="O47" s="220">
        <f>+_xlfn.XLOOKUP(MASTERLIST!$A47,'2023'!$A$3:$A$897,'2023'!$AG$3:$AG$897,0,0)</f>
        <v>0</v>
      </c>
      <c r="P47" s="247">
        <f>+_xlfn.XLOOKUP(MASTERLIST!$A47,'2023'!$A$3:$A$897,'2023'!$AH$3:$AH$897,0,0)</f>
        <v>0</v>
      </c>
      <c r="Q47" s="312">
        <f>+_xlfn.XLOOKUP(MASTERLIST!$A47,'2021'!$A$3:$A$900,'2021'!$G$3:$G$900,0,0)</f>
        <v>0</v>
      </c>
      <c r="R47" s="220">
        <f>+_xlfn.XLOOKUP(MASTERLIST!$A47,'2021'!$A$3:$A$900,'2021'!$H$3:$H$900,0,0)</f>
        <v>1</v>
      </c>
      <c r="S47" s="220">
        <f>+_xlfn.XLOOKUP(MASTERLIST!$A47,'2021'!$A$3:$A$900,'2021'!$I$3:$I$900,0,0)</f>
        <v>16.2</v>
      </c>
      <c r="T47" s="247">
        <f>+_xlfn.XLOOKUP(MASTERLIST!$A47,'2021'!$A$3:$A$900,'2021'!$J$3:$J$900,0,0)</f>
        <v>248</v>
      </c>
      <c r="U47" s="246">
        <f>+_xlfn.XLOOKUP(MASTERLIST!$A47,'2022'!$A$3:$A$899,'2022'!$AE$3:$AE$899,0,0)</f>
        <v>2</v>
      </c>
      <c r="V47" s="220">
        <f>+_xlfn.XLOOKUP(MASTERLIST!$A47,'2022'!$A$3:$A$899,'2022'!$AF$3:$AF$899,0,0)</f>
        <v>1</v>
      </c>
      <c r="W47" s="220">
        <f>+_xlfn.XLOOKUP(MASTERLIST!$A47,'2022'!$A$3:$A$899,'2022'!$AG$3:$AG$899,0,0)</f>
        <v>4</v>
      </c>
      <c r="X47" s="247">
        <f>+_xlfn.XLOOKUP(MASTERLIST!$A47,'2022'!$A$3:$A$899,'2022'!$AH$3:$AH$899,0,0)</f>
        <v>177</v>
      </c>
    </row>
    <row r="48" spans="1:24" x14ac:dyDescent="0.25">
      <c r="A48" s="229" t="s">
        <v>540</v>
      </c>
      <c r="B48" s="220" t="s">
        <v>38</v>
      </c>
      <c r="C48" s="220" t="s">
        <v>150</v>
      </c>
      <c r="D48" s="220" t="s">
        <v>70</v>
      </c>
      <c r="E48" s="230" t="str">
        <f t="shared" si="0"/>
        <v>Men Veteran</v>
      </c>
      <c r="F48" s="278">
        <v>27461</v>
      </c>
      <c r="G48" s="10">
        <f t="shared" si="3"/>
        <v>44926</v>
      </c>
      <c r="H48" s="6">
        <f t="shared" si="1"/>
        <v>47</v>
      </c>
      <c r="I48" s="5" t="str">
        <f t="shared" si="2"/>
        <v>Veteran</v>
      </c>
      <c r="J48" s="220" t="s">
        <v>1301</v>
      </c>
      <c r="K48" s="293">
        <v>75030810390</v>
      </c>
      <c r="L48" s="251" t="s">
        <v>1509</v>
      </c>
      <c r="M48" s="246">
        <f>+_xlfn.XLOOKUP(MASTERLIST!$A48,'2023'!$A$3:$A$897,'2023'!$AE$3:$AE$897,0,0)</f>
        <v>1</v>
      </c>
      <c r="N48" s="220">
        <f>+_xlfn.XLOOKUP(MASTERLIST!$A48,'2023'!$A$3:$A$897,'2023'!$AF$3:$AF$897,0,0)</f>
        <v>1</v>
      </c>
      <c r="O48" s="220">
        <f>+_xlfn.XLOOKUP(MASTERLIST!$A48,'2023'!$A$3:$A$897,'2023'!$AG$3:$AG$897,0,0)</f>
        <v>2.2000000000000002</v>
      </c>
      <c r="P48" s="247">
        <f>+_xlfn.XLOOKUP(MASTERLIST!$A48,'2023'!$A$3:$A$897,'2023'!$AH$3:$AH$897,0,0)</f>
        <v>507</v>
      </c>
      <c r="Q48" s="312">
        <f>+_xlfn.XLOOKUP(MASTERLIST!$A48,'2021'!$A$3:$A$900,'2021'!$G$3:$G$900,0,0)</f>
        <v>2</v>
      </c>
      <c r="R48" s="220">
        <f>+_xlfn.XLOOKUP(MASTERLIST!$A48,'2021'!$A$3:$A$900,'2021'!$H$3:$H$900,0,0)</f>
        <v>10</v>
      </c>
      <c r="S48" s="220">
        <f>+_xlfn.XLOOKUP(MASTERLIST!$A48,'2021'!$A$3:$A$900,'2021'!$I$3:$I$900,0,0)</f>
        <v>167.3</v>
      </c>
      <c r="T48" s="247">
        <f>+_xlfn.XLOOKUP(MASTERLIST!$A48,'2021'!$A$3:$A$900,'2021'!$J$3:$J$900,0,0)</f>
        <v>1094</v>
      </c>
      <c r="U48" s="246">
        <f>+_xlfn.XLOOKUP(MASTERLIST!$A48,'2022'!$A$3:$A$899,'2022'!$AE$3:$AE$899,0,0)</f>
        <v>0</v>
      </c>
      <c r="V48" s="220">
        <f>+_xlfn.XLOOKUP(MASTERLIST!$A48,'2022'!$A$3:$A$899,'2022'!$AF$3:$AF$899,0,0)</f>
        <v>11</v>
      </c>
      <c r="W48" s="220">
        <f>+_xlfn.XLOOKUP(MASTERLIST!$A48,'2022'!$A$3:$A$899,'2022'!$AG$3:$AG$899,0,0)</f>
        <v>145.5</v>
      </c>
      <c r="X48" s="247">
        <f>+_xlfn.XLOOKUP(MASTERLIST!$A48,'2022'!$A$3:$A$899,'2022'!$AH$3:$AH$899,0,0)</f>
        <v>887</v>
      </c>
    </row>
    <row r="49" spans="1:24" x14ac:dyDescent="0.25">
      <c r="A49" s="229" t="s">
        <v>541</v>
      </c>
      <c r="B49" s="220" t="s">
        <v>2047</v>
      </c>
      <c r="C49" s="220" t="s">
        <v>354</v>
      </c>
      <c r="D49" s="220" t="s">
        <v>355</v>
      </c>
      <c r="E49" s="230" t="str">
        <f t="shared" si="0"/>
        <v>Men Senior</v>
      </c>
      <c r="F49" s="277">
        <v>30490</v>
      </c>
      <c r="G49" s="10">
        <f t="shared" si="3"/>
        <v>44926</v>
      </c>
      <c r="H49" s="6">
        <f t="shared" si="1"/>
        <v>39</v>
      </c>
      <c r="I49" s="5" t="str">
        <f t="shared" si="2"/>
        <v>Senior</v>
      </c>
      <c r="J49" s="220" t="s">
        <v>1301</v>
      </c>
      <c r="K49" s="293">
        <v>83062610476</v>
      </c>
      <c r="L49" s="251" t="s">
        <v>1509</v>
      </c>
      <c r="M49" s="246">
        <f>+_xlfn.XLOOKUP(MASTERLIST!$A49,'2023'!$A$3:$A$897,'2023'!$AE$3:$AE$897,0,0)</f>
        <v>0</v>
      </c>
      <c r="N49" s="220">
        <f>+_xlfn.XLOOKUP(MASTERLIST!$A49,'2023'!$A$3:$A$897,'2023'!$AF$3:$AF$897,0,0)</f>
        <v>7</v>
      </c>
      <c r="O49" s="220">
        <f>+_xlfn.XLOOKUP(MASTERLIST!$A49,'2023'!$A$3:$A$897,'2023'!$AG$3:$AG$897,0,0)</f>
        <v>76.300000000000011</v>
      </c>
      <c r="P49" s="247">
        <f>+_xlfn.XLOOKUP(MASTERLIST!$A49,'2023'!$A$3:$A$897,'2023'!$AH$3:$AH$897,0,0)</f>
        <v>843</v>
      </c>
      <c r="Q49" s="312">
        <f>+_xlfn.XLOOKUP(MASTERLIST!$A49,'2021'!$A$3:$A$900,'2021'!$G$3:$G$900,0,0)</f>
        <v>0</v>
      </c>
      <c r="R49" s="220">
        <f>+_xlfn.XLOOKUP(MASTERLIST!$A49,'2021'!$A$3:$A$900,'2021'!$H$3:$H$900,0,0)</f>
        <v>11</v>
      </c>
      <c r="S49" s="220">
        <f>+_xlfn.XLOOKUP(MASTERLIST!$A49,'2021'!$A$3:$A$900,'2021'!$I$3:$I$900,0,0)</f>
        <v>110.19999999999999</v>
      </c>
      <c r="T49" s="247">
        <f>+_xlfn.XLOOKUP(MASTERLIST!$A49,'2021'!$A$3:$A$900,'2021'!$J$3:$J$900,0,0)</f>
        <v>821</v>
      </c>
      <c r="U49" s="246">
        <f>+_xlfn.XLOOKUP(MASTERLIST!$A49,'2022'!$A$3:$A$899,'2022'!$AE$3:$AE$899,0,0)</f>
        <v>0</v>
      </c>
      <c r="V49" s="220">
        <f>+_xlfn.XLOOKUP(MASTERLIST!$A49,'2022'!$A$3:$A$899,'2022'!$AF$3:$AF$899,0,0)</f>
        <v>9</v>
      </c>
      <c r="W49" s="220">
        <f>+_xlfn.XLOOKUP(MASTERLIST!$A49,'2022'!$A$3:$A$899,'2022'!$AG$3:$AG$899,0,0)</f>
        <v>138.80000000000001</v>
      </c>
      <c r="X49" s="247">
        <f>+_xlfn.XLOOKUP(MASTERLIST!$A49,'2022'!$A$3:$A$899,'2022'!$AH$3:$AH$899,0,0)</f>
        <v>1171</v>
      </c>
    </row>
    <row r="50" spans="1:24" x14ac:dyDescent="0.25">
      <c r="A50" s="229" t="s">
        <v>542</v>
      </c>
      <c r="B50" s="220" t="s">
        <v>37</v>
      </c>
      <c r="C50" s="220" t="s">
        <v>2048</v>
      </c>
      <c r="D50" s="220" t="s">
        <v>151</v>
      </c>
      <c r="E50" s="232" t="str">
        <f t="shared" si="0"/>
        <v>Men Veteran</v>
      </c>
      <c r="F50" s="278">
        <v>27652</v>
      </c>
      <c r="G50" s="10">
        <f t="shared" si="3"/>
        <v>44926</v>
      </c>
      <c r="H50" s="6">
        <f t="shared" si="1"/>
        <v>47</v>
      </c>
      <c r="I50" s="5" t="str">
        <f t="shared" si="2"/>
        <v>Veteran</v>
      </c>
      <c r="J50" s="220" t="s">
        <v>1301</v>
      </c>
      <c r="K50" s="293">
        <v>75091510613</v>
      </c>
      <c r="L50" s="251" t="s">
        <v>1509</v>
      </c>
      <c r="M50" s="246">
        <f>+_xlfn.XLOOKUP(MASTERLIST!$A50,'2023'!$A$3:$A$897,'2023'!$AE$3:$AE$897,0,0)</f>
        <v>0</v>
      </c>
      <c r="N50" s="220">
        <f>+_xlfn.XLOOKUP(MASTERLIST!$A50,'2023'!$A$3:$A$897,'2023'!$AF$3:$AF$897,0,0)</f>
        <v>0</v>
      </c>
      <c r="O50" s="220">
        <f>+_xlfn.XLOOKUP(MASTERLIST!$A50,'2023'!$A$3:$A$897,'2023'!$AG$3:$AG$897,0,0)</f>
        <v>0</v>
      </c>
      <c r="P50" s="247">
        <f>+_xlfn.XLOOKUP(MASTERLIST!$A50,'2023'!$A$3:$A$897,'2023'!$AH$3:$AH$897,0,0)</f>
        <v>20</v>
      </c>
      <c r="Q50" s="312">
        <f>+_xlfn.XLOOKUP(MASTERLIST!$A50,'2021'!$A$3:$A$900,'2021'!$G$3:$G$900,0,0)</f>
        <v>0</v>
      </c>
      <c r="R50" s="220">
        <f>+_xlfn.XLOOKUP(MASTERLIST!$A50,'2021'!$A$3:$A$900,'2021'!$H$3:$H$900,0,0)</f>
        <v>0</v>
      </c>
      <c r="S50" s="220">
        <f>+_xlfn.XLOOKUP(MASTERLIST!$A50,'2021'!$A$3:$A$900,'2021'!$I$3:$I$900,0,0)</f>
        <v>0</v>
      </c>
      <c r="T50" s="247">
        <f>+_xlfn.XLOOKUP(MASTERLIST!$A50,'2021'!$A$3:$A$900,'2021'!$J$3:$J$900,0,0)</f>
        <v>0</v>
      </c>
      <c r="U50" s="246">
        <f>+_xlfn.XLOOKUP(MASTERLIST!$A50,'2022'!$A$3:$A$899,'2022'!$AE$3:$AE$899,0,0)</f>
        <v>1</v>
      </c>
      <c r="V50" s="220">
        <f>+_xlfn.XLOOKUP(MASTERLIST!$A50,'2022'!$A$3:$A$899,'2022'!$AF$3:$AF$899,0,0)</f>
        <v>0</v>
      </c>
      <c r="W50" s="220">
        <f>+_xlfn.XLOOKUP(MASTERLIST!$A50,'2022'!$A$3:$A$899,'2022'!$AG$3:$AG$899,0,0)</f>
        <v>2.1</v>
      </c>
      <c r="X50" s="247">
        <f>+_xlfn.XLOOKUP(MASTERLIST!$A50,'2022'!$A$3:$A$899,'2022'!$AH$3:$AH$899,0,0)</f>
        <v>269</v>
      </c>
    </row>
    <row r="51" spans="1:24" s="11" customFormat="1" x14ac:dyDescent="0.25">
      <c r="A51" s="231" t="s">
        <v>543</v>
      </c>
      <c r="B51" s="221" t="s">
        <v>1279</v>
      </c>
      <c r="C51" s="221" t="s">
        <v>97</v>
      </c>
      <c r="D51" s="221" t="s">
        <v>318</v>
      </c>
      <c r="E51" s="232" t="str">
        <f t="shared" si="0"/>
        <v>Men Senior</v>
      </c>
      <c r="F51" s="281">
        <v>31089</v>
      </c>
      <c r="G51" s="10">
        <f t="shared" si="3"/>
        <v>44926</v>
      </c>
      <c r="H51" s="6">
        <f t="shared" si="1"/>
        <v>37</v>
      </c>
      <c r="I51" s="5" t="str">
        <f t="shared" si="2"/>
        <v>Senior</v>
      </c>
      <c r="J51" s="221" t="s">
        <v>1301</v>
      </c>
      <c r="K51" s="294"/>
      <c r="L51" s="295"/>
      <c r="M51" s="246">
        <f>+_xlfn.XLOOKUP(MASTERLIST!$A51,'2023'!$A$3:$A$897,'2023'!$AE$3:$AE$897,0,0)</f>
        <v>0</v>
      </c>
      <c r="N51" s="220">
        <f>+_xlfn.XLOOKUP(MASTERLIST!$A51,'2023'!$A$3:$A$897,'2023'!$AF$3:$AF$897,0,0)</f>
        <v>0</v>
      </c>
      <c r="O51" s="220">
        <f>+_xlfn.XLOOKUP(MASTERLIST!$A51,'2023'!$A$3:$A$897,'2023'!$AG$3:$AG$897,0,0)</f>
        <v>0</v>
      </c>
      <c r="P51" s="247">
        <f>+_xlfn.XLOOKUP(MASTERLIST!$A51,'2023'!$A$3:$A$897,'2023'!$AH$3:$AH$897,0,0)</f>
        <v>0</v>
      </c>
      <c r="Q51" s="312">
        <f>+_xlfn.XLOOKUP(MASTERLIST!$A51,'2021'!$A$3:$A$900,'2021'!$G$3:$G$900,0,0)</f>
        <v>0</v>
      </c>
      <c r="R51" s="220">
        <f>+_xlfn.XLOOKUP(MASTERLIST!$A51,'2021'!$A$3:$A$900,'2021'!$H$3:$H$900,0,0)</f>
        <v>0</v>
      </c>
      <c r="S51" s="220">
        <f>+_xlfn.XLOOKUP(MASTERLIST!$A51,'2021'!$A$3:$A$900,'2021'!$I$3:$I$900,0,0)</f>
        <v>0</v>
      </c>
      <c r="T51" s="247">
        <f>+_xlfn.XLOOKUP(MASTERLIST!$A51,'2021'!$A$3:$A$900,'2021'!$J$3:$J$900,0,0)</f>
        <v>0</v>
      </c>
      <c r="U51" s="246">
        <f>+_xlfn.XLOOKUP(MASTERLIST!$A51,'2022'!$A$3:$A$899,'2022'!$AE$3:$AE$899,0,0)</f>
        <v>0</v>
      </c>
      <c r="V51" s="220">
        <f>+_xlfn.XLOOKUP(MASTERLIST!$A51,'2022'!$A$3:$A$899,'2022'!$AF$3:$AF$899,0,0)</f>
        <v>0</v>
      </c>
      <c r="W51" s="220">
        <f>+_xlfn.XLOOKUP(MASTERLIST!$A51,'2022'!$A$3:$A$899,'2022'!$AG$3:$AG$899,0,0)</f>
        <v>0</v>
      </c>
      <c r="X51" s="247">
        <f>+_xlfn.XLOOKUP(MASTERLIST!$A51,'2022'!$A$3:$A$899,'2022'!$AH$3:$AH$899,0,0)</f>
        <v>0</v>
      </c>
    </row>
    <row r="52" spans="1:24" x14ac:dyDescent="0.25">
      <c r="A52" s="229" t="s">
        <v>544</v>
      </c>
      <c r="B52" s="220" t="s">
        <v>37</v>
      </c>
      <c r="C52" s="220" t="s">
        <v>172</v>
      </c>
      <c r="D52" s="220" t="s">
        <v>181</v>
      </c>
      <c r="E52" s="230" t="str">
        <f t="shared" si="0"/>
        <v>Men Veteran</v>
      </c>
      <c r="F52" s="278">
        <v>27577</v>
      </c>
      <c r="G52" s="10">
        <f t="shared" si="3"/>
        <v>44926</v>
      </c>
      <c r="H52" s="6">
        <f t="shared" si="1"/>
        <v>47</v>
      </c>
      <c r="I52" s="5" t="str">
        <f t="shared" si="2"/>
        <v>Veteran</v>
      </c>
      <c r="J52" s="220" t="s">
        <v>1301</v>
      </c>
      <c r="K52" s="293">
        <v>75070200097</v>
      </c>
      <c r="L52" s="251" t="s">
        <v>1509</v>
      </c>
      <c r="M52" s="246">
        <f>+_xlfn.XLOOKUP(MASTERLIST!$A52,'2023'!$A$3:$A$897,'2023'!$AE$3:$AE$897,0,0)</f>
        <v>0</v>
      </c>
      <c r="N52" s="220">
        <f>+_xlfn.XLOOKUP(MASTERLIST!$A52,'2023'!$A$3:$A$897,'2023'!$AF$3:$AF$897,0,0)</f>
        <v>0</v>
      </c>
      <c r="O52" s="220">
        <f>+_xlfn.XLOOKUP(MASTERLIST!$A52,'2023'!$A$3:$A$897,'2023'!$AG$3:$AG$897,0,0)</f>
        <v>0</v>
      </c>
      <c r="P52" s="247">
        <f>+_xlfn.XLOOKUP(MASTERLIST!$A52,'2023'!$A$3:$A$897,'2023'!$AH$3:$AH$897,0,0)</f>
        <v>0</v>
      </c>
      <c r="Q52" s="312">
        <f>+_xlfn.XLOOKUP(MASTERLIST!$A52,'2021'!$A$3:$A$900,'2021'!$G$3:$G$900,0,0)</f>
        <v>0</v>
      </c>
      <c r="R52" s="220">
        <f>+_xlfn.XLOOKUP(MASTERLIST!$A52,'2021'!$A$3:$A$900,'2021'!$H$3:$H$900,0,0)</f>
        <v>0</v>
      </c>
      <c r="S52" s="220">
        <f>+_xlfn.XLOOKUP(MASTERLIST!$A52,'2021'!$A$3:$A$900,'2021'!$I$3:$I$900,0,0)</f>
        <v>0</v>
      </c>
      <c r="T52" s="247">
        <f>+_xlfn.XLOOKUP(MASTERLIST!$A52,'2021'!$A$3:$A$900,'2021'!$J$3:$J$900,0,0)</f>
        <v>20</v>
      </c>
      <c r="U52" s="246">
        <f>+_xlfn.XLOOKUP(MASTERLIST!$A52,'2022'!$A$3:$A$899,'2022'!$AE$3:$AE$899,0,0)</f>
        <v>0</v>
      </c>
      <c r="V52" s="220">
        <f>+_xlfn.XLOOKUP(MASTERLIST!$A52,'2022'!$A$3:$A$899,'2022'!$AF$3:$AF$899,0,0)</f>
        <v>0</v>
      </c>
      <c r="W52" s="220">
        <f>+_xlfn.XLOOKUP(MASTERLIST!$A52,'2022'!$A$3:$A$899,'2022'!$AG$3:$AG$899,0,0)</f>
        <v>0</v>
      </c>
      <c r="X52" s="247">
        <f>+_xlfn.XLOOKUP(MASTERLIST!$A52,'2022'!$A$3:$A$899,'2022'!$AH$3:$AH$899,0,0)</f>
        <v>0</v>
      </c>
    </row>
    <row r="53" spans="1:24" s="11" customFormat="1" x14ac:dyDescent="0.25">
      <c r="A53" s="231" t="s">
        <v>545</v>
      </c>
      <c r="B53" s="221" t="s">
        <v>1432</v>
      </c>
      <c r="C53" s="221" t="s">
        <v>357</v>
      </c>
      <c r="D53" s="221" t="s">
        <v>199</v>
      </c>
      <c r="E53" s="232" t="str">
        <f t="shared" si="0"/>
        <v>Men Master</v>
      </c>
      <c r="F53" s="279">
        <v>25812</v>
      </c>
      <c r="G53" s="10">
        <f t="shared" si="3"/>
        <v>44926</v>
      </c>
      <c r="H53" s="6">
        <f t="shared" si="1"/>
        <v>52</v>
      </c>
      <c r="I53" s="5" t="str">
        <f t="shared" si="2"/>
        <v>Master</v>
      </c>
      <c r="J53" s="221" t="s">
        <v>1301</v>
      </c>
      <c r="K53" s="294">
        <v>70090100115</v>
      </c>
      <c r="L53" s="295" t="s">
        <v>1509</v>
      </c>
      <c r="M53" s="246">
        <f>+_xlfn.XLOOKUP(MASTERLIST!$A53,'2023'!$A$3:$A$897,'2023'!$AE$3:$AE$897,0,0)</f>
        <v>0</v>
      </c>
      <c r="N53" s="220">
        <f>+_xlfn.XLOOKUP(MASTERLIST!$A53,'2023'!$A$3:$A$897,'2023'!$AF$3:$AF$897,0,0)</f>
        <v>0</v>
      </c>
      <c r="O53" s="220">
        <f>+_xlfn.XLOOKUP(MASTERLIST!$A53,'2023'!$A$3:$A$897,'2023'!$AG$3:$AG$897,0,0)</f>
        <v>0</v>
      </c>
      <c r="P53" s="247">
        <f>+_xlfn.XLOOKUP(MASTERLIST!$A53,'2023'!$A$3:$A$897,'2023'!$AH$3:$AH$897,0,0)</f>
        <v>0</v>
      </c>
      <c r="Q53" s="312">
        <f>+_xlfn.XLOOKUP(MASTERLIST!$A53,'2021'!$A$3:$A$900,'2021'!$G$3:$G$900,0,0)</f>
        <v>0</v>
      </c>
      <c r="R53" s="220">
        <f>+_xlfn.XLOOKUP(MASTERLIST!$A53,'2021'!$A$3:$A$900,'2021'!$H$3:$H$900,0,0)</f>
        <v>0</v>
      </c>
      <c r="S53" s="220">
        <f>+_xlfn.XLOOKUP(MASTERLIST!$A53,'2021'!$A$3:$A$900,'2021'!$I$3:$I$900,0,0)</f>
        <v>0</v>
      </c>
      <c r="T53" s="247">
        <f>+_xlfn.XLOOKUP(MASTERLIST!$A53,'2021'!$A$3:$A$900,'2021'!$J$3:$J$900,0,0)</f>
        <v>0</v>
      </c>
      <c r="U53" s="246">
        <f>+_xlfn.XLOOKUP(MASTERLIST!$A53,'2022'!$A$3:$A$899,'2022'!$AE$3:$AE$899,0,0)</f>
        <v>0</v>
      </c>
      <c r="V53" s="220">
        <f>+_xlfn.XLOOKUP(MASTERLIST!$A53,'2022'!$A$3:$A$899,'2022'!$AF$3:$AF$899,0,0)</f>
        <v>0</v>
      </c>
      <c r="W53" s="220">
        <f>+_xlfn.XLOOKUP(MASTERLIST!$A53,'2022'!$A$3:$A$899,'2022'!$AG$3:$AG$899,0,0)</f>
        <v>0</v>
      </c>
      <c r="X53" s="247">
        <f>+_xlfn.XLOOKUP(MASTERLIST!$A53,'2022'!$A$3:$A$899,'2022'!$AH$3:$AH$899,0,0)</f>
        <v>0</v>
      </c>
    </row>
    <row r="54" spans="1:24" x14ac:dyDescent="0.25">
      <c r="A54" s="229" t="s">
        <v>546</v>
      </c>
      <c r="B54" s="220" t="s">
        <v>2047</v>
      </c>
      <c r="C54" s="220" t="s">
        <v>278</v>
      </c>
      <c r="D54" s="220" t="s">
        <v>1929</v>
      </c>
      <c r="E54" s="230" t="str">
        <f t="shared" si="0"/>
        <v>Men Veteran</v>
      </c>
      <c r="F54" s="277">
        <v>28439</v>
      </c>
      <c r="G54" s="10">
        <f t="shared" si="3"/>
        <v>44926</v>
      </c>
      <c r="H54" s="6">
        <f t="shared" si="1"/>
        <v>45</v>
      </c>
      <c r="I54" s="5" t="str">
        <f t="shared" si="2"/>
        <v>Veteran</v>
      </c>
      <c r="J54" s="220" t="s">
        <v>1301</v>
      </c>
      <c r="K54" s="293">
        <v>77111010566</v>
      </c>
      <c r="L54" s="251" t="s">
        <v>1509</v>
      </c>
      <c r="M54" s="246">
        <f>+_xlfn.XLOOKUP(MASTERLIST!$A54,'2023'!$A$3:$A$897,'2023'!$AE$3:$AE$897,0,0)</f>
        <v>3</v>
      </c>
      <c r="N54" s="220">
        <f>+_xlfn.XLOOKUP(MASTERLIST!$A54,'2023'!$A$3:$A$897,'2023'!$AF$3:$AF$897,0,0)</f>
        <v>3</v>
      </c>
      <c r="O54" s="220">
        <f>+_xlfn.XLOOKUP(MASTERLIST!$A54,'2023'!$A$3:$A$897,'2023'!$AG$3:$AG$897,0,0)</f>
        <v>40.800000000000004</v>
      </c>
      <c r="P54" s="247">
        <f>+_xlfn.XLOOKUP(MASTERLIST!$A54,'2023'!$A$3:$A$897,'2023'!$AH$3:$AH$897,0,0)</f>
        <v>1065</v>
      </c>
      <c r="Q54" s="312">
        <f>+_xlfn.XLOOKUP(MASTERLIST!$A54,'2021'!$A$3:$A$900,'2021'!$G$3:$G$900,0,0)</f>
        <v>0</v>
      </c>
      <c r="R54" s="220">
        <f>+_xlfn.XLOOKUP(MASTERLIST!$A54,'2021'!$A$3:$A$900,'2021'!$H$3:$H$900,0,0)</f>
        <v>3</v>
      </c>
      <c r="S54" s="220">
        <f>+_xlfn.XLOOKUP(MASTERLIST!$A54,'2021'!$A$3:$A$900,'2021'!$I$3:$I$900,0,0)</f>
        <v>38.4</v>
      </c>
      <c r="T54" s="247">
        <f>+_xlfn.XLOOKUP(MASTERLIST!$A54,'2021'!$A$3:$A$900,'2021'!$J$3:$J$900,0,0)</f>
        <v>666</v>
      </c>
      <c r="U54" s="246">
        <f>+_xlfn.XLOOKUP(MASTERLIST!$A54,'2022'!$A$3:$A$899,'2022'!$AE$3:$AE$899,0,0)</f>
        <v>1</v>
      </c>
      <c r="V54" s="220">
        <f>+_xlfn.XLOOKUP(MASTERLIST!$A54,'2022'!$A$3:$A$899,'2022'!$AF$3:$AF$899,0,0)</f>
        <v>6</v>
      </c>
      <c r="W54" s="220">
        <f>+_xlfn.XLOOKUP(MASTERLIST!$A54,'2022'!$A$3:$A$899,'2022'!$AG$3:$AG$899,0,0)</f>
        <v>59.099999999999994</v>
      </c>
      <c r="X54" s="247">
        <f>+_xlfn.XLOOKUP(MASTERLIST!$A54,'2022'!$A$3:$A$899,'2022'!$AH$3:$AH$899,0,0)</f>
        <v>681</v>
      </c>
    </row>
    <row r="55" spans="1:24" s="11" customFormat="1" x14ac:dyDescent="0.25">
      <c r="A55" s="229" t="s">
        <v>547</v>
      </c>
      <c r="B55" s="220" t="s">
        <v>37</v>
      </c>
      <c r="C55" s="220" t="s">
        <v>414</v>
      </c>
      <c r="D55" s="220" t="s">
        <v>80</v>
      </c>
      <c r="E55" s="232" t="str">
        <f t="shared" si="0"/>
        <v>Men Master</v>
      </c>
      <c r="F55" s="278">
        <v>24962</v>
      </c>
      <c r="G55" s="10">
        <f t="shared" si="3"/>
        <v>44926</v>
      </c>
      <c r="H55" s="6">
        <f t="shared" si="1"/>
        <v>54</v>
      </c>
      <c r="I55" s="5" t="str">
        <f t="shared" si="2"/>
        <v>Master</v>
      </c>
      <c r="J55" s="220" t="s">
        <v>1301</v>
      </c>
      <c r="K55" s="293">
        <v>6805045042088</v>
      </c>
      <c r="L55" s="251" t="s">
        <v>1512</v>
      </c>
      <c r="M55" s="246">
        <f>+_xlfn.XLOOKUP(MASTERLIST!$A55,'2023'!$A$3:$A$897,'2023'!$AE$3:$AE$897,0,0)</f>
        <v>0</v>
      </c>
      <c r="N55" s="220">
        <f>+_xlfn.XLOOKUP(MASTERLIST!$A55,'2023'!$A$3:$A$897,'2023'!$AF$3:$AF$897,0,0)</f>
        <v>1</v>
      </c>
      <c r="O55" s="220">
        <f>+_xlfn.XLOOKUP(MASTERLIST!$A55,'2023'!$A$3:$A$897,'2023'!$AG$3:$AG$897,0,0)</f>
        <v>6.2</v>
      </c>
      <c r="P55" s="247">
        <f>+_xlfn.XLOOKUP(MASTERLIST!$A55,'2023'!$A$3:$A$897,'2023'!$AH$3:$AH$897,0,0)</f>
        <v>248</v>
      </c>
      <c r="Q55" s="312">
        <f>+_xlfn.XLOOKUP(MASTERLIST!$A55,'2021'!$A$3:$A$900,'2021'!$G$3:$G$900,0,0)</f>
        <v>0</v>
      </c>
      <c r="R55" s="220">
        <f>+_xlfn.XLOOKUP(MASTERLIST!$A55,'2021'!$A$3:$A$900,'2021'!$H$3:$H$900,0,0)</f>
        <v>0</v>
      </c>
      <c r="S55" s="220">
        <f>+_xlfn.XLOOKUP(MASTERLIST!$A55,'2021'!$A$3:$A$900,'2021'!$I$3:$I$900,0,0)</f>
        <v>0</v>
      </c>
      <c r="T55" s="247">
        <f>+_xlfn.XLOOKUP(MASTERLIST!$A55,'2021'!$A$3:$A$900,'2021'!$J$3:$J$900,0,0)</f>
        <v>0</v>
      </c>
      <c r="U55" s="246">
        <f>+_xlfn.XLOOKUP(MASTERLIST!$A55,'2022'!$A$3:$A$899,'2022'!$AE$3:$AE$899,0,0)</f>
        <v>0</v>
      </c>
      <c r="V55" s="220">
        <f>+_xlfn.XLOOKUP(MASTERLIST!$A55,'2022'!$A$3:$A$899,'2022'!$AF$3:$AF$899,0,0)</f>
        <v>2</v>
      </c>
      <c r="W55" s="220">
        <f>+_xlfn.XLOOKUP(MASTERLIST!$A55,'2022'!$A$3:$A$899,'2022'!$AG$3:$AG$899,0,0)</f>
        <v>19.2</v>
      </c>
      <c r="X55" s="247">
        <f>+_xlfn.XLOOKUP(MASTERLIST!$A55,'2022'!$A$3:$A$899,'2022'!$AH$3:$AH$899,0,0)</f>
        <v>276</v>
      </c>
    </row>
    <row r="56" spans="1:24" x14ac:dyDescent="0.25">
      <c r="A56" s="231" t="s">
        <v>548</v>
      </c>
      <c r="B56" s="221" t="s">
        <v>1292</v>
      </c>
      <c r="C56" s="221" t="s">
        <v>75</v>
      </c>
      <c r="D56" s="221" t="s">
        <v>76</v>
      </c>
      <c r="E56" s="230" t="str">
        <f t="shared" si="0"/>
        <v>Men Veteran</v>
      </c>
      <c r="F56" s="281">
        <v>28585</v>
      </c>
      <c r="G56" s="10">
        <f t="shared" si="3"/>
        <v>44926</v>
      </c>
      <c r="H56" s="6">
        <f t="shared" si="1"/>
        <v>44</v>
      </c>
      <c r="I56" s="5" t="str">
        <f t="shared" si="2"/>
        <v>Veteran</v>
      </c>
      <c r="J56" s="221" t="s">
        <v>1301</v>
      </c>
      <c r="K56" s="294">
        <v>78040510678</v>
      </c>
      <c r="L56" s="295" t="s">
        <v>1509</v>
      </c>
      <c r="M56" s="246">
        <f>+_xlfn.XLOOKUP(MASTERLIST!$A56,'2023'!$A$3:$A$897,'2023'!$AE$3:$AE$897,0,0)</f>
        <v>0</v>
      </c>
      <c r="N56" s="220">
        <f>+_xlfn.XLOOKUP(MASTERLIST!$A56,'2023'!$A$3:$A$897,'2023'!$AF$3:$AF$897,0,0)</f>
        <v>0</v>
      </c>
      <c r="O56" s="220">
        <f>+_xlfn.XLOOKUP(MASTERLIST!$A56,'2023'!$A$3:$A$897,'2023'!$AG$3:$AG$897,0,0)</f>
        <v>0</v>
      </c>
      <c r="P56" s="247">
        <f>+_xlfn.XLOOKUP(MASTERLIST!$A56,'2023'!$A$3:$A$897,'2023'!$AH$3:$AH$897,0,0)</f>
        <v>0</v>
      </c>
      <c r="Q56" s="312">
        <f>+_xlfn.XLOOKUP(MASTERLIST!$A56,'2021'!$A$3:$A$900,'2021'!$G$3:$G$900,0,0)</f>
        <v>0</v>
      </c>
      <c r="R56" s="220">
        <f>+_xlfn.XLOOKUP(MASTERLIST!$A56,'2021'!$A$3:$A$900,'2021'!$H$3:$H$900,0,0)</f>
        <v>2</v>
      </c>
      <c r="S56" s="220">
        <f>+_xlfn.XLOOKUP(MASTERLIST!$A56,'2021'!$A$3:$A$900,'2021'!$I$3:$I$900,0,0)</f>
        <v>6.1</v>
      </c>
      <c r="T56" s="247">
        <f>+_xlfn.XLOOKUP(MASTERLIST!$A56,'2021'!$A$3:$A$900,'2021'!$J$3:$J$900,0,0)</f>
        <v>229</v>
      </c>
      <c r="U56" s="246">
        <f>+_xlfn.XLOOKUP(MASTERLIST!$A56,'2022'!$A$3:$A$899,'2022'!$AE$3:$AE$899,0,0)</f>
        <v>0</v>
      </c>
      <c r="V56" s="220">
        <f>+_xlfn.XLOOKUP(MASTERLIST!$A56,'2022'!$A$3:$A$899,'2022'!$AF$3:$AF$899,0,0)</f>
        <v>0</v>
      </c>
      <c r="W56" s="220">
        <f>+_xlfn.XLOOKUP(MASTERLIST!$A56,'2022'!$A$3:$A$899,'2022'!$AG$3:$AG$899,0,0)</f>
        <v>0</v>
      </c>
      <c r="X56" s="247">
        <f>+_xlfn.XLOOKUP(MASTERLIST!$A56,'2022'!$A$3:$A$899,'2022'!$AH$3:$AH$899,0,0)</f>
        <v>0</v>
      </c>
    </row>
    <row r="57" spans="1:24" x14ac:dyDescent="0.25">
      <c r="A57" s="229" t="s">
        <v>549</v>
      </c>
      <c r="B57" s="220" t="s">
        <v>43</v>
      </c>
      <c r="C57" s="220" t="s">
        <v>307</v>
      </c>
      <c r="D57" s="220" t="s">
        <v>1264</v>
      </c>
      <c r="E57" s="230" t="str">
        <f t="shared" si="0"/>
        <v>Men Master</v>
      </c>
      <c r="F57" s="277">
        <v>24914</v>
      </c>
      <c r="G57" s="10">
        <f t="shared" si="3"/>
        <v>44926</v>
      </c>
      <c r="H57" s="6">
        <f t="shared" si="1"/>
        <v>54</v>
      </c>
      <c r="I57" s="5" t="str">
        <f t="shared" si="2"/>
        <v>Master</v>
      </c>
      <c r="J57" s="220" t="s">
        <v>1301</v>
      </c>
      <c r="K57" s="293">
        <v>6803175151084</v>
      </c>
      <c r="L57" s="251" t="s">
        <v>1512</v>
      </c>
      <c r="M57" s="246">
        <f>+_xlfn.XLOOKUP(MASTERLIST!$A57,'2023'!$A$3:$A$897,'2023'!$AE$3:$AE$897,0,0)</f>
        <v>2</v>
      </c>
      <c r="N57" s="220">
        <f>+_xlfn.XLOOKUP(MASTERLIST!$A57,'2023'!$A$3:$A$897,'2023'!$AF$3:$AF$897,0,0)</f>
        <v>3</v>
      </c>
      <c r="O57" s="220">
        <f>+_xlfn.XLOOKUP(MASTERLIST!$A57,'2023'!$A$3:$A$897,'2023'!$AG$3:$AG$897,0,0)</f>
        <v>27.400000000000002</v>
      </c>
      <c r="P57" s="247">
        <f>+_xlfn.XLOOKUP(MASTERLIST!$A57,'2023'!$A$3:$A$897,'2023'!$AH$3:$AH$897,0,0)</f>
        <v>782</v>
      </c>
      <c r="Q57" s="312">
        <f>+_xlfn.XLOOKUP(MASTERLIST!$A57,'2021'!$A$3:$A$900,'2021'!$G$3:$G$900,0,0)</f>
        <v>1</v>
      </c>
      <c r="R57" s="220">
        <f>+_xlfn.XLOOKUP(MASTERLIST!$A57,'2021'!$A$3:$A$900,'2021'!$H$3:$H$900,0,0)</f>
        <v>0</v>
      </c>
      <c r="S57" s="220">
        <f>+_xlfn.XLOOKUP(MASTERLIST!$A57,'2021'!$A$3:$A$900,'2021'!$I$3:$I$900,0,0)</f>
        <v>0.6</v>
      </c>
      <c r="T57" s="247">
        <f>+_xlfn.XLOOKUP(MASTERLIST!$A57,'2021'!$A$3:$A$900,'2021'!$J$3:$J$900,0,0)</f>
        <v>258</v>
      </c>
      <c r="U57" s="246">
        <f>+_xlfn.XLOOKUP(MASTERLIST!$A57,'2022'!$A$3:$A$899,'2022'!$AE$3:$AE$899,0,0)</f>
        <v>1</v>
      </c>
      <c r="V57" s="220">
        <f>+_xlfn.XLOOKUP(MASTERLIST!$A57,'2022'!$A$3:$A$899,'2022'!$AF$3:$AF$899,0,0)</f>
        <v>1</v>
      </c>
      <c r="W57" s="220">
        <f>+_xlfn.XLOOKUP(MASTERLIST!$A57,'2022'!$A$3:$A$899,'2022'!$AG$3:$AG$899,0,0)</f>
        <v>3.5999999999999996</v>
      </c>
      <c r="X57" s="247">
        <f>+_xlfn.XLOOKUP(MASTERLIST!$A57,'2022'!$A$3:$A$899,'2022'!$AH$3:$AH$899,0,0)</f>
        <v>234</v>
      </c>
    </row>
    <row r="58" spans="1:24" x14ac:dyDescent="0.25">
      <c r="A58" s="229" t="s">
        <v>550</v>
      </c>
      <c r="B58" s="220" t="s">
        <v>48</v>
      </c>
      <c r="C58" s="220" t="s">
        <v>101</v>
      </c>
      <c r="D58" s="220" t="s">
        <v>1881</v>
      </c>
      <c r="E58" s="230" t="str">
        <f t="shared" si="0"/>
        <v>Men Senior</v>
      </c>
      <c r="F58" s="278">
        <v>32024</v>
      </c>
      <c r="G58" s="10">
        <f t="shared" si="3"/>
        <v>44926</v>
      </c>
      <c r="H58" s="6">
        <f t="shared" si="1"/>
        <v>35</v>
      </c>
      <c r="I58" s="5" t="str">
        <f t="shared" si="2"/>
        <v>Senior</v>
      </c>
      <c r="J58" s="220" t="s">
        <v>1301</v>
      </c>
      <c r="K58" s="293">
        <v>87090400174</v>
      </c>
      <c r="L58" s="251" t="s">
        <v>1509</v>
      </c>
      <c r="M58" s="246">
        <f>+_xlfn.XLOOKUP(MASTERLIST!$A58,'2023'!$A$3:$A$897,'2023'!$AE$3:$AE$897,0,0)</f>
        <v>0</v>
      </c>
      <c r="N58" s="220">
        <f>+_xlfn.XLOOKUP(MASTERLIST!$A58,'2023'!$A$3:$A$897,'2023'!$AF$3:$AF$897,0,0)</f>
        <v>0</v>
      </c>
      <c r="O58" s="220">
        <f>+_xlfn.XLOOKUP(MASTERLIST!$A58,'2023'!$A$3:$A$897,'2023'!$AG$3:$AG$897,0,0)</f>
        <v>0</v>
      </c>
      <c r="P58" s="247">
        <f>+_xlfn.XLOOKUP(MASTERLIST!$A58,'2023'!$A$3:$A$897,'2023'!$AH$3:$AH$897,0,0)</f>
        <v>60</v>
      </c>
      <c r="Q58" s="312">
        <f>+_xlfn.XLOOKUP(MASTERLIST!$A58,'2021'!$A$3:$A$900,'2021'!$G$3:$G$900,0,0)</f>
        <v>0</v>
      </c>
      <c r="R58" s="220">
        <f>+_xlfn.XLOOKUP(MASTERLIST!$A58,'2021'!$A$3:$A$900,'2021'!$H$3:$H$900,0,0)</f>
        <v>2</v>
      </c>
      <c r="S58" s="220">
        <f>+_xlfn.XLOOKUP(MASTERLIST!$A58,'2021'!$A$3:$A$900,'2021'!$I$3:$I$900,0,0)</f>
        <v>74</v>
      </c>
      <c r="T58" s="247">
        <f>+_xlfn.XLOOKUP(MASTERLIST!$A58,'2021'!$A$3:$A$900,'2021'!$J$3:$J$900,0,0)</f>
        <v>353</v>
      </c>
      <c r="U58" s="246">
        <f>+_xlfn.XLOOKUP(MASTERLIST!$A58,'2022'!$A$3:$A$899,'2022'!$AE$3:$AE$899,0,0)</f>
        <v>0</v>
      </c>
      <c r="V58" s="220">
        <f>+_xlfn.XLOOKUP(MASTERLIST!$A58,'2022'!$A$3:$A$899,'2022'!$AF$3:$AF$899,0,0)</f>
        <v>0</v>
      </c>
      <c r="W58" s="220">
        <f>+_xlfn.XLOOKUP(MASTERLIST!$A58,'2022'!$A$3:$A$899,'2022'!$AG$3:$AG$899,0,0)</f>
        <v>0</v>
      </c>
      <c r="X58" s="247">
        <f>+_xlfn.XLOOKUP(MASTERLIST!$A58,'2022'!$A$3:$A$899,'2022'!$AH$3:$AH$899,0,0)</f>
        <v>80</v>
      </c>
    </row>
    <row r="59" spans="1:24" s="11" customFormat="1" x14ac:dyDescent="0.25">
      <c r="A59" s="231" t="s">
        <v>551</v>
      </c>
      <c r="B59" s="221" t="s">
        <v>1386</v>
      </c>
      <c r="C59" s="221" t="s">
        <v>172</v>
      </c>
      <c r="D59" s="221" t="s">
        <v>86</v>
      </c>
      <c r="E59" s="232" t="str">
        <f t="shared" si="0"/>
        <v>Men Senior</v>
      </c>
      <c r="F59" s="279">
        <v>34851</v>
      </c>
      <c r="G59" s="10">
        <f t="shared" si="3"/>
        <v>44926</v>
      </c>
      <c r="H59" s="6">
        <f t="shared" si="1"/>
        <v>27</v>
      </c>
      <c r="I59" s="5" t="str">
        <f t="shared" si="2"/>
        <v>Senior</v>
      </c>
      <c r="J59" s="221" t="s">
        <v>1301</v>
      </c>
      <c r="K59" s="294">
        <v>95060100073</v>
      </c>
      <c r="L59" s="295" t="s">
        <v>1509</v>
      </c>
      <c r="M59" s="246">
        <f>+_xlfn.XLOOKUP(MASTERLIST!$A59,'2023'!$A$3:$A$897,'2023'!$AE$3:$AE$897,0,0)</f>
        <v>0</v>
      </c>
      <c r="N59" s="220">
        <f>+_xlfn.XLOOKUP(MASTERLIST!$A59,'2023'!$A$3:$A$897,'2023'!$AF$3:$AF$897,0,0)</f>
        <v>0</v>
      </c>
      <c r="O59" s="220">
        <f>+_xlfn.XLOOKUP(MASTERLIST!$A59,'2023'!$A$3:$A$897,'2023'!$AG$3:$AG$897,0,0)</f>
        <v>0</v>
      </c>
      <c r="P59" s="247">
        <f>+_xlfn.XLOOKUP(MASTERLIST!$A59,'2023'!$A$3:$A$897,'2023'!$AH$3:$AH$897,0,0)</f>
        <v>0</v>
      </c>
      <c r="Q59" s="312">
        <f>+_xlfn.XLOOKUP(MASTERLIST!$A59,'2021'!$A$3:$A$900,'2021'!$G$3:$G$900,0,0)</f>
        <v>0</v>
      </c>
      <c r="R59" s="220">
        <f>+_xlfn.XLOOKUP(MASTERLIST!$A59,'2021'!$A$3:$A$900,'2021'!$H$3:$H$900,0,0)</f>
        <v>0</v>
      </c>
      <c r="S59" s="220">
        <f>+_xlfn.XLOOKUP(MASTERLIST!$A59,'2021'!$A$3:$A$900,'2021'!$I$3:$I$900,0,0)</f>
        <v>0</v>
      </c>
      <c r="T59" s="247">
        <f>+_xlfn.XLOOKUP(MASTERLIST!$A59,'2021'!$A$3:$A$900,'2021'!$J$3:$J$900,0,0)</f>
        <v>0</v>
      </c>
      <c r="U59" s="246">
        <f>+_xlfn.XLOOKUP(MASTERLIST!$A59,'2022'!$A$3:$A$899,'2022'!$AE$3:$AE$899,0,0)</f>
        <v>0</v>
      </c>
      <c r="V59" s="220">
        <f>+_xlfn.XLOOKUP(MASTERLIST!$A59,'2022'!$A$3:$A$899,'2022'!$AF$3:$AF$899,0,0)</f>
        <v>0</v>
      </c>
      <c r="W59" s="220">
        <f>+_xlfn.XLOOKUP(MASTERLIST!$A59,'2022'!$A$3:$A$899,'2022'!$AG$3:$AG$899,0,0)</f>
        <v>0</v>
      </c>
      <c r="X59" s="247">
        <f>+_xlfn.XLOOKUP(MASTERLIST!$A59,'2022'!$A$3:$A$899,'2022'!$AH$3:$AH$899,0,0)</f>
        <v>0</v>
      </c>
    </row>
    <row r="60" spans="1:24" x14ac:dyDescent="0.25">
      <c r="A60" s="229" t="s">
        <v>552</v>
      </c>
      <c r="B60" s="220" t="s">
        <v>38</v>
      </c>
      <c r="C60" s="220" t="s">
        <v>207</v>
      </c>
      <c r="D60" s="220" t="s">
        <v>208</v>
      </c>
      <c r="E60" s="230" t="str">
        <f t="shared" si="0"/>
        <v>Men Senior</v>
      </c>
      <c r="F60" s="277">
        <v>32459</v>
      </c>
      <c r="G60" s="10">
        <f t="shared" si="3"/>
        <v>44926</v>
      </c>
      <c r="H60" s="6">
        <f t="shared" si="1"/>
        <v>34</v>
      </c>
      <c r="I60" s="5" t="str">
        <f t="shared" si="2"/>
        <v>Senior</v>
      </c>
      <c r="J60" s="220" t="s">
        <v>1301</v>
      </c>
      <c r="K60" s="293">
        <v>88111200021</v>
      </c>
      <c r="L60" s="251" t="s">
        <v>1509</v>
      </c>
      <c r="M60" s="246">
        <f>+_xlfn.XLOOKUP(MASTERLIST!$A60,'2023'!$A$3:$A$897,'2023'!$AE$3:$AE$897,0,0)</f>
        <v>0</v>
      </c>
      <c r="N60" s="220">
        <f>+_xlfn.XLOOKUP(MASTERLIST!$A60,'2023'!$A$3:$A$897,'2023'!$AF$3:$AF$897,0,0)</f>
        <v>2</v>
      </c>
      <c r="O60" s="220">
        <f>+_xlfn.XLOOKUP(MASTERLIST!$A60,'2023'!$A$3:$A$897,'2023'!$AG$3:$AG$897,0,0)</f>
        <v>23.599999999999998</v>
      </c>
      <c r="P60" s="247">
        <f>+_xlfn.XLOOKUP(MASTERLIST!$A60,'2023'!$A$3:$A$897,'2023'!$AH$3:$AH$897,0,0)</f>
        <v>548</v>
      </c>
      <c r="Q60" s="312">
        <f>+_xlfn.XLOOKUP(MASTERLIST!$A60,'2021'!$A$3:$A$900,'2021'!$G$3:$G$900,0,0)</f>
        <v>3</v>
      </c>
      <c r="R60" s="220">
        <f>+_xlfn.XLOOKUP(MASTERLIST!$A60,'2021'!$A$3:$A$900,'2021'!$H$3:$H$900,0,0)</f>
        <v>5</v>
      </c>
      <c r="S60" s="220">
        <f>+_xlfn.XLOOKUP(MASTERLIST!$A60,'2021'!$A$3:$A$900,'2021'!$I$3:$I$900,0,0)</f>
        <v>26.4</v>
      </c>
      <c r="T60" s="247">
        <f>+_xlfn.XLOOKUP(MASTERLIST!$A60,'2021'!$A$3:$A$900,'2021'!$J$3:$J$900,0,0)</f>
        <v>864</v>
      </c>
      <c r="U60" s="246">
        <f>+_xlfn.XLOOKUP(MASTERLIST!$A60,'2022'!$A$3:$A$899,'2022'!$AE$3:$AE$899,0,0)</f>
        <v>5</v>
      </c>
      <c r="V60" s="220">
        <f>+_xlfn.XLOOKUP(MASTERLIST!$A60,'2022'!$A$3:$A$899,'2022'!$AF$3:$AF$899,0,0)</f>
        <v>8</v>
      </c>
      <c r="W60" s="220">
        <f>+_xlfn.XLOOKUP(MASTERLIST!$A60,'2022'!$A$3:$A$899,'2022'!$AG$3:$AG$899,0,0)</f>
        <v>104.2</v>
      </c>
      <c r="X60" s="247">
        <f>+_xlfn.XLOOKUP(MASTERLIST!$A60,'2022'!$A$3:$A$899,'2022'!$AH$3:$AH$899,0,0)</f>
        <v>1095</v>
      </c>
    </row>
    <row r="61" spans="1:24" x14ac:dyDescent="0.25">
      <c r="A61" s="233" t="s">
        <v>553</v>
      </c>
      <c r="B61" s="224" t="s">
        <v>44</v>
      </c>
      <c r="C61" s="224" t="s">
        <v>477</v>
      </c>
      <c r="D61" s="224" t="s">
        <v>169</v>
      </c>
      <c r="E61" s="230" t="str">
        <f t="shared" si="0"/>
        <v>Men Grand Masters</v>
      </c>
      <c r="F61" s="280">
        <v>20458</v>
      </c>
      <c r="G61" s="10">
        <f t="shared" si="3"/>
        <v>44926</v>
      </c>
      <c r="H61" s="6">
        <f t="shared" si="1"/>
        <v>66</v>
      </c>
      <c r="I61" s="5" t="str">
        <f t="shared" si="2"/>
        <v>Grand Masters</v>
      </c>
      <c r="J61" s="224" t="s">
        <v>1301</v>
      </c>
      <c r="K61" s="291">
        <v>56010410061</v>
      </c>
      <c r="L61" s="292" t="s">
        <v>1511</v>
      </c>
      <c r="M61" s="246">
        <f>+_xlfn.XLOOKUP(MASTERLIST!$A61,'2023'!$A$3:$A$897,'2023'!$AE$3:$AE$897,0,0)</f>
        <v>0</v>
      </c>
      <c r="N61" s="220">
        <f>+_xlfn.XLOOKUP(MASTERLIST!$A61,'2023'!$A$3:$A$897,'2023'!$AF$3:$AF$897,0,0)</f>
        <v>0</v>
      </c>
      <c r="O61" s="220">
        <f>+_xlfn.XLOOKUP(MASTERLIST!$A61,'2023'!$A$3:$A$897,'2023'!$AG$3:$AG$897,0,0)</f>
        <v>0</v>
      </c>
      <c r="P61" s="247">
        <f>+_xlfn.XLOOKUP(MASTERLIST!$A61,'2023'!$A$3:$A$897,'2023'!$AH$3:$AH$897,0,0)</f>
        <v>0</v>
      </c>
      <c r="Q61" s="312">
        <f>+_xlfn.XLOOKUP(MASTERLIST!$A61,'2021'!$A$3:$A$900,'2021'!$G$3:$G$900,0,0)</f>
        <v>3</v>
      </c>
      <c r="R61" s="220">
        <f>+_xlfn.XLOOKUP(MASTERLIST!$A61,'2021'!$A$3:$A$900,'2021'!$H$3:$H$900,0,0)</f>
        <v>5</v>
      </c>
      <c r="S61" s="220">
        <f>+_xlfn.XLOOKUP(MASTERLIST!$A61,'2021'!$A$3:$A$900,'2021'!$I$3:$I$900,0,0)</f>
        <v>56.199999999999996</v>
      </c>
      <c r="T61" s="247">
        <f>+_xlfn.XLOOKUP(MASTERLIST!$A61,'2021'!$A$3:$A$900,'2021'!$J$3:$J$900,0,0)</f>
        <v>974</v>
      </c>
      <c r="U61" s="246">
        <f>+_xlfn.XLOOKUP(MASTERLIST!$A61,'2022'!$A$3:$A$899,'2022'!$AE$3:$AE$899,0,0)</f>
        <v>0</v>
      </c>
      <c r="V61" s="220">
        <f>+_xlfn.XLOOKUP(MASTERLIST!$A61,'2022'!$A$3:$A$899,'2022'!$AF$3:$AF$899,0,0)</f>
        <v>1</v>
      </c>
      <c r="W61" s="220">
        <f>+_xlfn.XLOOKUP(MASTERLIST!$A61,'2022'!$A$3:$A$899,'2022'!$AG$3:$AG$899,0,0)</f>
        <v>17.399999999999999</v>
      </c>
      <c r="X61" s="247">
        <f>+_xlfn.XLOOKUP(MASTERLIST!$A61,'2022'!$A$3:$A$899,'2022'!$AH$3:$AH$899,0,0)</f>
        <v>250</v>
      </c>
    </row>
    <row r="62" spans="1:24" s="11" customFormat="1" x14ac:dyDescent="0.25">
      <c r="A62" s="231" t="s">
        <v>554</v>
      </c>
      <c r="B62" s="221" t="s">
        <v>1279</v>
      </c>
      <c r="C62" s="221" t="s">
        <v>243</v>
      </c>
      <c r="D62" s="221" t="s">
        <v>310</v>
      </c>
      <c r="E62" s="232" t="str">
        <f t="shared" si="0"/>
        <v>Men Master</v>
      </c>
      <c r="F62" s="281">
        <v>25556</v>
      </c>
      <c r="G62" s="10">
        <f t="shared" si="3"/>
        <v>44926</v>
      </c>
      <c r="H62" s="6">
        <f t="shared" si="1"/>
        <v>53</v>
      </c>
      <c r="I62" s="5" t="str">
        <f t="shared" si="2"/>
        <v>Master</v>
      </c>
      <c r="J62" s="221" t="s">
        <v>1301</v>
      </c>
      <c r="K62" s="294">
        <v>69121910049</v>
      </c>
      <c r="L62" s="295" t="s">
        <v>1509</v>
      </c>
      <c r="M62" s="246">
        <f>+_xlfn.XLOOKUP(MASTERLIST!$A62,'2023'!$A$3:$A$897,'2023'!$AE$3:$AE$897,0,0)</f>
        <v>0</v>
      </c>
      <c r="N62" s="220">
        <f>+_xlfn.XLOOKUP(MASTERLIST!$A62,'2023'!$A$3:$A$897,'2023'!$AF$3:$AF$897,0,0)</f>
        <v>0</v>
      </c>
      <c r="O62" s="220">
        <f>+_xlfn.XLOOKUP(MASTERLIST!$A62,'2023'!$A$3:$A$897,'2023'!$AG$3:$AG$897,0,0)</f>
        <v>0</v>
      </c>
      <c r="P62" s="247">
        <f>+_xlfn.XLOOKUP(MASTERLIST!$A62,'2023'!$A$3:$A$897,'2023'!$AH$3:$AH$897,0,0)</f>
        <v>0</v>
      </c>
      <c r="Q62" s="312">
        <f>+_xlfn.XLOOKUP(MASTERLIST!$A62,'2021'!$A$3:$A$900,'2021'!$G$3:$G$900,0,0)</f>
        <v>0</v>
      </c>
      <c r="R62" s="220">
        <f>+_xlfn.XLOOKUP(MASTERLIST!$A62,'2021'!$A$3:$A$900,'2021'!$H$3:$H$900,0,0)</f>
        <v>0</v>
      </c>
      <c r="S62" s="220">
        <f>+_xlfn.XLOOKUP(MASTERLIST!$A62,'2021'!$A$3:$A$900,'2021'!$I$3:$I$900,0,0)</f>
        <v>0</v>
      </c>
      <c r="T62" s="247">
        <f>+_xlfn.XLOOKUP(MASTERLIST!$A62,'2021'!$A$3:$A$900,'2021'!$J$3:$J$900,0,0)</f>
        <v>0</v>
      </c>
      <c r="U62" s="246">
        <f>+_xlfn.XLOOKUP(MASTERLIST!$A62,'2022'!$A$3:$A$899,'2022'!$AE$3:$AE$899,0,0)</f>
        <v>0</v>
      </c>
      <c r="V62" s="220">
        <f>+_xlfn.XLOOKUP(MASTERLIST!$A62,'2022'!$A$3:$A$899,'2022'!$AF$3:$AF$899,0,0)</f>
        <v>0</v>
      </c>
      <c r="W62" s="220">
        <f>+_xlfn.XLOOKUP(MASTERLIST!$A62,'2022'!$A$3:$A$899,'2022'!$AG$3:$AG$899,0,0)</f>
        <v>0</v>
      </c>
      <c r="X62" s="247">
        <f>+_xlfn.XLOOKUP(MASTERLIST!$A62,'2022'!$A$3:$A$899,'2022'!$AH$3:$AH$899,0,0)</f>
        <v>0</v>
      </c>
    </row>
    <row r="63" spans="1:24" x14ac:dyDescent="0.25">
      <c r="A63" s="233" t="s">
        <v>555</v>
      </c>
      <c r="B63" s="224" t="s">
        <v>41</v>
      </c>
      <c r="C63" s="224" t="s">
        <v>83</v>
      </c>
      <c r="D63" s="224" t="s">
        <v>961</v>
      </c>
      <c r="E63" s="230" t="str">
        <f t="shared" si="0"/>
        <v>Men Senior</v>
      </c>
      <c r="F63" s="276">
        <v>31040</v>
      </c>
      <c r="G63" s="10">
        <f t="shared" si="3"/>
        <v>44926</v>
      </c>
      <c r="H63" s="6">
        <f t="shared" si="1"/>
        <v>38</v>
      </c>
      <c r="I63" s="5" t="str">
        <f t="shared" si="2"/>
        <v>Senior</v>
      </c>
      <c r="J63" s="224" t="s">
        <v>1301</v>
      </c>
      <c r="K63" s="291">
        <v>84122410436</v>
      </c>
      <c r="L63" s="292" t="s">
        <v>1509</v>
      </c>
      <c r="M63" s="246">
        <f>+_xlfn.XLOOKUP(MASTERLIST!$A63,'2023'!$A$3:$A$897,'2023'!$AE$3:$AE$897,0,0)</f>
        <v>0</v>
      </c>
      <c r="N63" s="220">
        <f>+_xlfn.XLOOKUP(MASTERLIST!$A63,'2023'!$A$3:$A$897,'2023'!$AF$3:$AF$897,0,0)</f>
        <v>0</v>
      </c>
      <c r="O63" s="220">
        <f>+_xlfn.XLOOKUP(MASTERLIST!$A63,'2023'!$A$3:$A$897,'2023'!$AG$3:$AG$897,0,0)</f>
        <v>0</v>
      </c>
      <c r="P63" s="247">
        <f>+_xlfn.XLOOKUP(MASTERLIST!$A63,'2023'!$A$3:$A$897,'2023'!$AH$3:$AH$897,0,0)</f>
        <v>0</v>
      </c>
      <c r="Q63" s="312">
        <f>+_xlfn.XLOOKUP(MASTERLIST!$A63,'2021'!$A$3:$A$900,'2021'!$G$3:$G$900,0,0)</f>
        <v>0</v>
      </c>
      <c r="R63" s="220">
        <f>+_xlfn.XLOOKUP(MASTERLIST!$A63,'2021'!$A$3:$A$900,'2021'!$H$3:$H$900,0,0)</f>
        <v>0</v>
      </c>
      <c r="S63" s="220">
        <f>+_xlfn.XLOOKUP(MASTERLIST!$A63,'2021'!$A$3:$A$900,'2021'!$I$3:$I$900,0,0)</f>
        <v>0</v>
      </c>
      <c r="T63" s="247">
        <f>+_xlfn.XLOOKUP(MASTERLIST!$A63,'2021'!$A$3:$A$900,'2021'!$J$3:$J$900,0,0)</f>
        <v>0</v>
      </c>
      <c r="U63" s="246">
        <f>+_xlfn.XLOOKUP(MASTERLIST!$A63,'2022'!$A$3:$A$899,'2022'!$AE$3:$AE$899,0,0)</f>
        <v>0</v>
      </c>
      <c r="V63" s="220">
        <f>+_xlfn.XLOOKUP(MASTERLIST!$A63,'2022'!$A$3:$A$899,'2022'!$AF$3:$AF$899,0,0)</f>
        <v>0</v>
      </c>
      <c r="W63" s="220">
        <f>+_xlfn.XLOOKUP(MASTERLIST!$A63,'2022'!$A$3:$A$899,'2022'!$AG$3:$AG$899,0,0)</f>
        <v>0</v>
      </c>
      <c r="X63" s="247">
        <f>+_xlfn.XLOOKUP(MASTERLIST!$A63,'2022'!$A$3:$A$899,'2022'!$AH$3:$AH$899,0,0)</f>
        <v>0</v>
      </c>
    </row>
    <row r="64" spans="1:24" x14ac:dyDescent="0.25">
      <c r="A64" s="229" t="s">
        <v>556</v>
      </c>
      <c r="B64" s="220" t="s">
        <v>37</v>
      </c>
      <c r="C64" s="220" t="s">
        <v>481</v>
      </c>
      <c r="D64" s="220" t="s">
        <v>115</v>
      </c>
      <c r="E64" s="230" t="str">
        <f t="shared" si="0"/>
        <v>Men Grand Masters</v>
      </c>
      <c r="F64" s="277">
        <v>22929</v>
      </c>
      <c r="G64" s="10">
        <f t="shared" si="3"/>
        <v>44926</v>
      </c>
      <c r="H64" s="6">
        <f t="shared" si="1"/>
        <v>60</v>
      </c>
      <c r="I64" s="5" t="str">
        <f t="shared" si="2"/>
        <v>Grand Masters</v>
      </c>
      <c r="J64" s="220" t="s">
        <v>1301</v>
      </c>
      <c r="K64" s="293">
        <v>62101010127</v>
      </c>
      <c r="L64" s="251" t="s">
        <v>1509</v>
      </c>
      <c r="M64" s="246">
        <f>+_xlfn.XLOOKUP(MASTERLIST!$A64,'2023'!$A$3:$A$897,'2023'!$AE$3:$AE$897,0,0)</f>
        <v>0</v>
      </c>
      <c r="N64" s="220">
        <f>+_xlfn.XLOOKUP(MASTERLIST!$A64,'2023'!$A$3:$A$897,'2023'!$AF$3:$AF$897,0,0)</f>
        <v>0</v>
      </c>
      <c r="O64" s="220">
        <f>+_xlfn.XLOOKUP(MASTERLIST!$A64,'2023'!$A$3:$A$897,'2023'!$AG$3:$AG$897,0,0)</f>
        <v>0</v>
      </c>
      <c r="P64" s="247">
        <f>+_xlfn.XLOOKUP(MASTERLIST!$A64,'2023'!$A$3:$A$897,'2023'!$AH$3:$AH$897,0,0)</f>
        <v>0</v>
      </c>
      <c r="Q64" s="312">
        <f>+_xlfn.XLOOKUP(MASTERLIST!$A64,'2021'!$A$3:$A$900,'2021'!$G$3:$G$900,0,0)</f>
        <v>0</v>
      </c>
      <c r="R64" s="220">
        <f>+_xlfn.XLOOKUP(MASTERLIST!$A64,'2021'!$A$3:$A$900,'2021'!$H$3:$H$900,0,0)</f>
        <v>0</v>
      </c>
      <c r="S64" s="220">
        <f>+_xlfn.XLOOKUP(MASTERLIST!$A64,'2021'!$A$3:$A$900,'2021'!$I$3:$I$900,0,0)</f>
        <v>0</v>
      </c>
      <c r="T64" s="247">
        <f>+_xlfn.XLOOKUP(MASTERLIST!$A64,'2021'!$A$3:$A$900,'2021'!$J$3:$J$900,0,0)</f>
        <v>40</v>
      </c>
      <c r="U64" s="246">
        <f>+_xlfn.XLOOKUP(MASTERLIST!$A64,'2022'!$A$3:$A$899,'2022'!$AE$3:$AE$899,0,0)</f>
        <v>0</v>
      </c>
      <c r="V64" s="220">
        <f>+_xlfn.XLOOKUP(MASTERLIST!$A64,'2022'!$A$3:$A$899,'2022'!$AF$3:$AF$899,0,0)</f>
        <v>2</v>
      </c>
      <c r="W64" s="220">
        <f>+_xlfn.XLOOKUP(MASTERLIST!$A64,'2022'!$A$3:$A$899,'2022'!$AG$3:$AG$899,0,0)</f>
        <v>7.6999999999999993</v>
      </c>
      <c r="X64" s="247">
        <f>+_xlfn.XLOOKUP(MASTERLIST!$A64,'2022'!$A$3:$A$899,'2022'!$AH$3:$AH$899,0,0)</f>
        <v>222</v>
      </c>
    </row>
    <row r="65" spans="1:24" x14ac:dyDescent="0.25">
      <c r="A65" s="229" t="s">
        <v>557</v>
      </c>
      <c r="B65" s="220" t="s">
        <v>37</v>
      </c>
      <c r="C65" s="220" t="s">
        <v>284</v>
      </c>
      <c r="D65" s="220" t="s">
        <v>285</v>
      </c>
      <c r="E65" s="230" t="str">
        <f t="shared" si="0"/>
        <v>Men Grand Masters</v>
      </c>
      <c r="F65" s="278">
        <v>15153</v>
      </c>
      <c r="G65" s="10">
        <f t="shared" si="3"/>
        <v>44926</v>
      </c>
      <c r="H65" s="6">
        <f t="shared" si="1"/>
        <v>81</v>
      </c>
      <c r="I65" s="5" t="str">
        <f t="shared" si="2"/>
        <v>Grand Masters</v>
      </c>
      <c r="J65" s="220" t="s">
        <v>1301</v>
      </c>
      <c r="K65" s="293">
        <v>41062600118</v>
      </c>
      <c r="L65" s="251" t="s">
        <v>1509</v>
      </c>
      <c r="M65" s="246">
        <f>+_xlfn.XLOOKUP(MASTERLIST!$A65,'2023'!$A$3:$A$897,'2023'!$AE$3:$AE$897,0,0)</f>
        <v>0</v>
      </c>
      <c r="N65" s="220">
        <f>+_xlfn.XLOOKUP(MASTERLIST!$A65,'2023'!$A$3:$A$897,'2023'!$AF$3:$AF$897,0,0)</f>
        <v>0</v>
      </c>
      <c r="O65" s="220">
        <f>+_xlfn.XLOOKUP(MASTERLIST!$A65,'2023'!$A$3:$A$897,'2023'!$AG$3:$AG$897,0,0)</f>
        <v>0</v>
      </c>
      <c r="P65" s="247">
        <f>+_xlfn.XLOOKUP(MASTERLIST!$A65,'2023'!$A$3:$A$897,'2023'!$AH$3:$AH$897,0,0)</f>
        <v>20</v>
      </c>
      <c r="Q65" s="312">
        <f>+_xlfn.XLOOKUP(MASTERLIST!$A65,'2021'!$A$3:$A$900,'2021'!$G$3:$G$900,0,0)</f>
        <v>1</v>
      </c>
      <c r="R65" s="220">
        <f>+_xlfn.XLOOKUP(MASTERLIST!$A65,'2021'!$A$3:$A$900,'2021'!$H$3:$H$900,0,0)</f>
        <v>1</v>
      </c>
      <c r="S65" s="220">
        <f>+_xlfn.XLOOKUP(MASTERLIST!$A65,'2021'!$A$3:$A$900,'2021'!$I$3:$I$900,0,0)</f>
        <v>5.2</v>
      </c>
      <c r="T65" s="247">
        <f>+_xlfn.XLOOKUP(MASTERLIST!$A65,'2021'!$A$3:$A$900,'2021'!$J$3:$J$900,0,0)</f>
        <v>313</v>
      </c>
      <c r="U65" s="246">
        <f>+_xlfn.XLOOKUP(MASTERLIST!$A65,'2022'!$A$3:$A$899,'2022'!$AE$3:$AE$899,0,0)</f>
        <v>0</v>
      </c>
      <c r="V65" s="220">
        <f>+_xlfn.XLOOKUP(MASTERLIST!$A65,'2022'!$A$3:$A$899,'2022'!$AF$3:$AF$899,0,0)</f>
        <v>2</v>
      </c>
      <c r="W65" s="220">
        <f>+_xlfn.XLOOKUP(MASTERLIST!$A65,'2022'!$A$3:$A$899,'2022'!$AG$3:$AG$899,0,0)</f>
        <v>21.9</v>
      </c>
      <c r="X65" s="247">
        <f>+_xlfn.XLOOKUP(MASTERLIST!$A65,'2022'!$A$3:$A$899,'2022'!$AH$3:$AH$899,0,0)</f>
        <v>243</v>
      </c>
    </row>
    <row r="66" spans="1:24" x14ac:dyDescent="0.25">
      <c r="A66" s="229" t="s">
        <v>558</v>
      </c>
      <c r="B66" s="220" t="s">
        <v>50</v>
      </c>
      <c r="C66" s="220" t="s">
        <v>107</v>
      </c>
      <c r="D66" s="220" t="s">
        <v>419</v>
      </c>
      <c r="E66" s="230" t="str">
        <f t="shared" si="0"/>
        <v>Men Grand Masters</v>
      </c>
      <c r="F66" s="277">
        <v>18436</v>
      </c>
      <c r="G66" s="10">
        <f t="shared" si="3"/>
        <v>44926</v>
      </c>
      <c r="H66" s="6">
        <f t="shared" si="1"/>
        <v>72</v>
      </c>
      <c r="I66" s="5" t="str">
        <f t="shared" si="2"/>
        <v>Grand Masters</v>
      </c>
      <c r="J66" s="220" t="s">
        <v>1301</v>
      </c>
      <c r="K66" s="293">
        <v>50062200208</v>
      </c>
      <c r="L66" s="251" t="s">
        <v>1509</v>
      </c>
      <c r="M66" s="246">
        <f>+_xlfn.XLOOKUP(MASTERLIST!$A66,'2023'!$A$3:$A$897,'2023'!$AE$3:$AE$897,0,0)</f>
        <v>0</v>
      </c>
      <c r="N66" s="220">
        <f>+_xlfn.XLOOKUP(MASTERLIST!$A66,'2023'!$A$3:$A$897,'2023'!$AF$3:$AF$897,0,0)</f>
        <v>0</v>
      </c>
      <c r="O66" s="220">
        <f>+_xlfn.XLOOKUP(MASTERLIST!$A66,'2023'!$A$3:$A$897,'2023'!$AG$3:$AG$897,0,0)</f>
        <v>0</v>
      </c>
      <c r="P66" s="247">
        <f>+_xlfn.XLOOKUP(MASTERLIST!$A66,'2023'!$A$3:$A$897,'2023'!$AH$3:$AH$897,0,0)</f>
        <v>0</v>
      </c>
      <c r="Q66" s="312">
        <f>+_xlfn.XLOOKUP(MASTERLIST!$A66,'2021'!$A$3:$A$900,'2021'!$G$3:$G$900,0,0)</f>
        <v>0</v>
      </c>
      <c r="R66" s="220">
        <f>+_xlfn.XLOOKUP(MASTERLIST!$A66,'2021'!$A$3:$A$900,'2021'!$H$3:$H$900,0,0)</f>
        <v>1</v>
      </c>
      <c r="S66" s="220">
        <f>+_xlfn.XLOOKUP(MASTERLIST!$A66,'2021'!$A$3:$A$900,'2021'!$I$3:$I$900,0,0)</f>
        <v>7</v>
      </c>
      <c r="T66" s="247">
        <f>+_xlfn.XLOOKUP(MASTERLIST!$A66,'2021'!$A$3:$A$900,'2021'!$J$3:$J$900,0,0)</f>
        <v>189</v>
      </c>
      <c r="U66" s="246">
        <f>+_xlfn.XLOOKUP(MASTERLIST!$A66,'2022'!$A$3:$A$899,'2022'!$AE$3:$AE$899,0,0)</f>
        <v>0</v>
      </c>
      <c r="V66" s="220">
        <f>+_xlfn.XLOOKUP(MASTERLIST!$A66,'2022'!$A$3:$A$899,'2022'!$AF$3:$AF$899,0,0)</f>
        <v>1</v>
      </c>
      <c r="W66" s="220">
        <f>+_xlfn.XLOOKUP(MASTERLIST!$A66,'2022'!$A$3:$A$899,'2022'!$AG$3:$AG$899,0,0)</f>
        <v>13</v>
      </c>
      <c r="X66" s="247">
        <f>+_xlfn.XLOOKUP(MASTERLIST!$A66,'2022'!$A$3:$A$899,'2022'!$AH$3:$AH$899,0,0)</f>
        <v>346</v>
      </c>
    </row>
    <row r="67" spans="1:24" s="11" customFormat="1" x14ac:dyDescent="0.25">
      <c r="A67" s="231" t="s">
        <v>559</v>
      </c>
      <c r="B67" s="221" t="s">
        <v>1295</v>
      </c>
      <c r="C67" s="221" t="s">
        <v>445</v>
      </c>
      <c r="D67" s="221" t="s">
        <v>115</v>
      </c>
      <c r="E67" s="232" t="str">
        <f t="shared" si="0"/>
        <v>Men Senior</v>
      </c>
      <c r="F67" s="281">
        <v>34452</v>
      </c>
      <c r="G67" s="10">
        <f t="shared" si="3"/>
        <v>44926</v>
      </c>
      <c r="H67" s="6">
        <f t="shared" si="1"/>
        <v>28</v>
      </c>
      <c r="I67" s="5" t="str">
        <f t="shared" si="2"/>
        <v>Senior</v>
      </c>
      <c r="J67" s="221" t="s">
        <v>1301</v>
      </c>
      <c r="K67" s="294">
        <v>94042800367</v>
      </c>
      <c r="L67" s="295" t="s">
        <v>1509</v>
      </c>
      <c r="M67" s="246">
        <f>+_xlfn.XLOOKUP(MASTERLIST!$A67,'2023'!$A$3:$A$897,'2023'!$AE$3:$AE$897,0,0)</f>
        <v>0</v>
      </c>
      <c r="N67" s="220">
        <f>+_xlfn.XLOOKUP(MASTERLIST!$A67,'2023'!$A$3:$A$897,'2023'!$AF$3:$AF$897,0,0)</f>
        <v>0</v>
      </c>
      <c r="O67" s="220">
        <f>+_xlfn.XLOOKUP(MASTERLIST!$A67,'2023'!$A$3:$A$897,'2023'!$AG$3:$AG$897,0,0)</f>
        <v>0</v>
      </c>
      <c r="P67" s="247">
        <f>+_xlfn.XLOOKUP(MASTERLIST!$A67,'2023'!$A$3:$A$897,'2023'!$AH$3:$AH$897,0,0)</f>
        <v>0</v>
      </c>
      <c r="Q67" s="312">
        <f>+_xlfn.XLOOKUP(MASTERLIST!$A67,'2021'!$A$3:$A$900,'2021'!$G$3:$G$900,0,0)</f>
        <v>0</v>
      </c>
      <c r="R67" s="220">
        <f>+_xlfn.XLOOKUP(MASTERLIST!$A67,'2021'!$A$3:$A$900,'2021'!$H$3:$H$900,0,0)</f>
        <v>0</v>
      </c>
      <c r="S67" s="220">
        <f>+_xlfn.XLOOKUP(MASTERLIST!$A67,'2021'!$A$3:$A$900,'2021'!$I$3:$I$900,0,0)</f>
        <v>0</v>
      </c>
      <c r="T67" s="247">
        <f>+_xlfn.XLOOKUP(MASTERLIST!$A67,'2021'!$A$3:$A$900,'2021'!$J$3:$J$900,0,0)</f>
        <v>0</v>
      </c>
      <c r="U67" s="246">
        <f>+_xlfn.XLOOKUP(MASTERLIST!$A67,'2022'!$A$3:$A$899,'2022'!$AE$3:$AE$899,0,0)</f>
        <v>0</v>
      </c>
      <c r="V67" s="220">
        <f>+_xlfn.XLOOKUP(MASTERLIST!$A67,'2022'!$A$3:$A$899,'2022'!$AF$3:$AF$899,0,0)</f>
        <v>0</v>
      </c>
      <c r="W67" s="220">
        <f>+_xlfn.XLOOKUP(MASTERLIST!$A67,'2022'!$A$3:$A$899,'2022'!$AG$3:$AG$899,0,0)</f>
        <v>0</v>
      </c>
      <c r="X67" s="247">
        <f>+_xlfn.XLOOKUP(MASTERLIST!$A67,'2022'!$A$3:$A$899,'2022'!$AH$3:$AH$899,0,0)</f>
        <v>0</v>
      </c>
    </row>
    <row r="68" spans="1:24" s="11" customFormat="1" x14ac:dyDescent="0.25">
      <c r="A68" s="233" t="s">
        <v>560</v>
      </c>
      <c r="B68" s="224" t="s">
        <v>44</v>
      </c>
      <c r="C68" s="224" t="s">
        <v>214</v>
      </c>
      <c r="D68" s="224" t="s">
        <v>311</v>
      </c>
      <c r="E68" s="232" t="str">
        <f t="shared" si="0"/>
        <v>Men Master</v>
      </c>
      <c r="F68" s="280">
        <v>26395</v>
      </c>
      <c r="G68" s="10">
        <f t="shared" si="3"/>
        <v>44926</v>
      </c>
      <c r="H68" s="6">
        <f t="shared" si="1"/>
        <v>50</v>
      </c>
      <c r="I68" s="5" t="str">
        <f t="shared" si="2"/>
        <v>Master</v>
      </c>
      <c r="J68" s="224" t="s">
        <v>1301</v>
      </c>
      <c r="K68" s="291">
        <v>72040600086</v>
      </c>
      <c r="L68" s="292" t="s">
        <v>1509</v>
      </c>
      <c r="M68" s="246">
        <f>+_xlfn.XLOOKUP(MASTERLIST!$A68,'2023'!$A$3:$A$897,'2023'!$AE$3:$AE$897,0,0)</f>
        <v>0</v>
      </c>
      <c r="N68" s="220">
        <f>+_xlfn.XLOOKUP(MASTERLIST!$A68,'2023'!$A$3:$A$897,'2023'!$AF$3:$AF$897,0,0)</f>
        <v>1</v>
      </c>
      <c r="O68" s="220">
        <f>+_xlfn.XLOOKUP(MASTERLIST!$A68,'2023'!$A$3:$A$897,'2023'!$AG$3:$AG$897,0,0)</f>
        <v>1.8</v>
      </c>
      <c r="P68" s="247">
        <f>+_xlfn.XLOOKUP(MASTERLIST!$A68,'2023'!$A$3:$A$897,'2023'!$AH$3:$AH$897,0,0)</f>
        <v>265</v>
      </c>
      <c r="Q68" s="312">
        <f>+_xlfn.XLOOKUP(MASTERLIST!$A68,'2021'!$A$3:$A$900,'2021'!$G$3:$G$900,0,0)</f>
        <v>0</v>
      </c>
      <c r="R68" s="220">
        <f>+_xlfn.XLOOKUP(MASTERLIST!$A68,'2021'!$A$3:$A$900,'2021'!$H$3:$H$900,0,0)</f>
        <v>0</v>
      </c>
      <c r="S68" s="220">
        <f>+_xlfn.XLOOKUP(MASTERLIST!$A68,'2021'!$A$3:$A$900,'2021'!$I$3:$I$900,0,0)</f>
        <v>0</v>
      </c>
      <c r="T68" s="247">
        <f>+_xlfn.XLOOKUP(MASTERLIST!$A68,'2021'!$A$3:$A$900,'2021'!$J$3:$J$900,0,0)</f>
        <v>0</v>
      </c>
      <c r="U68" s="246">
        <f>+_xlfn.XLOOKUP(MASTERLIST!$A68,'2022'!$A$3:$A$899,'2022'!$AE$3:$AE$899,0,0)</f>
        <v>0</v>
      </c>
      <c r="V68" s="220">
        <f>+_xlfn.XLOOKUP(MASTERLIST!$A68,'2022'!$A$3:$A$899,'2022'!$AF$3:$AF$899,0,0)</f>
        <v>0</v>
      </c>
      <c r="W68" s="220">
        <f>+_xlfn.XLOOKUP(MASTERLIST!$A68,'2022'!$A$3:$A$899,'2022'!$AG$3:$AG$899,0,0)</f>
        <v>0</v>
      </c>
      <c r="X68" s="247">
        <f>+_xlfn.XLOOKUP(MASTERLIST!$A68,'2022'!$A$3:$A$899,'2022'!$AH$3:$AH$899,0,0)</f>
        <v>20</v>
      </c>
    </row>
    <row r="69" spans="1:24" x14ac:dyDescent="0.25">
      <c r="A69" s="231" t="s">
        <v>561</v>
      </c>
      <c r="B69" s="221" t="s">
        <v>1386</v>
      </c>
      <c r="C69" s="221" t="s">
        <v>72</v>
      </c>
      <c r="D69" s="221" t="s">
        <v>71</v>
      </c>
      <c r="E69" s="230" t="str">
        <f t="shared" ref="E69:E132" si="4">CONCATENATE(J69," ",I69)</f>
        <v>Men Senior</v>
      </c>
      <c r="F69" s="279">
        <v>32008</v>
      </c>
      <c r="G69" s="10">
        <f t="shared" si="3"/>
        <v>44926</v>
      </c>
      <c r="H69" s="6">
        <f t="shared" ref="H69:H132" si="5">INT(YEARFRAC(F69,G69))</f>
        <v>35</v>
      </c>
      <c r="I69" s="5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221" t="s">
        <v>1301</v>
      </c>
      <c r="K69" s="294">
        <v>87081900135</v>
      </c>
      <c r="L69" s="295" t="s">
        <v>1509</v>
      </c>
      <c r="M69" s="246">
        <f>+_xlfn.XLOOKUP(MASTERLIST!$A69,'2023'!$A$3:$A$897,'2023'!$AE$3:$AE$897,0,0)</f>
        <v>0</v>
      </c>
      <c r="N69" s="220">
        <f>+_xlfn.XLOOKUP(MASTERLIST!$A69,'2023'!$A$3:$A$897,'2023'!$AF$3:$AF$897,0,0)</f>
        <v>0</v>
      </c>
      <c r="O69" s="220">
        <f>+_xlfn.XLOOKUP(MASTERLIST!$A69,'2023'!$A$3:$A$897,'2023'!$AG$3:$AG$897,0,0)</f>
        <v>0</v>
      </c>
      <c r="P69" s="247">
        <f>+_xlfn.XLOOKUP(MASTERLIST!$A69,'2023'!$A$3:$A$897,'2023'!$AH$3:$AH$897,0,0)</f>
        <v>0</v>
      </c>
      <c r="Q69" s="312">
        <f>+_xlfn.XLOOKUP(MASTERLIST!$A69,'2021'!$A$3:$A$900,'2021'!$G$3:$G$900,0,0)</f>
        <v>0</v>
      </c>
      <c r="R69" s="220">
        <f>+_xlfn.XLOOKUP(MASTERLIST!$A69,'2021'!$A$3:$A$900,'2021'!$H$3:$H$900,0,0)</f>
        <v>0</v>
      </c>
      <c r="S69" s="220">
        <f>+_xlfn.XLOOKUP(MASTERLIST!$A69,'2021'!$A$3:$A$900,'2021'!$I$3:$I$900,0,0)</f>
        <v>0</v>
      </c>
      <c r="T69" s="247">
        <f>+_xlfn.XLOOKUP(MASTERLIST!$A69,'2021'!$A$3:$A$900,'2021'!$J$3:$J$900,0,0)</f>
        <v>0</v>
      </c>
      <c r="U69" s="246">
        <f>+_xlfn.XLOOKUP(MASTERLIST!$A69,'2022'!$A$3:$A$899,'2022'!$AE$3:$AE$899,0,0)</f>
        <v>0</v>
      </c>
      <c r="V69" s="220">
        <f>+_xlfn.XLOOKUP(MASTERLIST!$A69,'2022'!$A$3:$A$899,'2022'!$AF$3:$AF$899,0,0)</f>
        <v>0</v>
      </c>
      <c r="W69" s="220">
        <f>+_xlfn.XLOOKUP(MASTERLIST!$A69,'2022'!$A$3:$A$899,'2022'!$AG$3:$AG$899,0,0)</f>
        <v>0</v>
      </c>
      <c r="X69" s="247">
        <f>+_xlfn.XLOOKUP(MASTERLIST!$A69,'2022'!$A$3:$A$899,'2022'!$AH$3:$AH$899,0,0)</f>
        <v>0</v>
      </c>
    </row>
    <row r="70" spans="1:24" x14ac:dyDescent="0.25">
      <c r="A70" s="233" t="s">
        <v>562</v>
      </c>
      <c r="B70" s="224" t="s">
        <v>41</v>
      </c>
      <c r="C70" s="224" t="s">
        <v>432</v>
      </c>
      <c r="D70" s="224" t="s">
        <v>141</v>
      </c>
      <c r="E70" s="230" t="str">
        <f t="shared" si="4"/>
        <v>Men Senior</v>
      </c>
      <c r="F70" s="280">
        <v>34665</v>
      </c>
      <c r="G70" s="10">
        <f t="shared" ref="G70:G133" si="7">$G$5</f>
        <v>44926</v>
      </c>
      <c r="H70" s="6">
        <f t="shared" si="5"/>
        <v>28</v>
      </c>
      <c r="I70" s="5" t="str">
        <f t="shared" si="6"/>
        <v>Senior</v>
      </c>
      <c r="J70" s="224" t="s">
        <v>1301</v>
      </c>
      <c r="K70" s="291">
        <v>94112701055</v>
      </c>
      <c r="L70" s="292" t="s">
        <v>1509</v>
      </c>
      <c r="M70" s="246">
        <f>+_xlfn.XLOOKUP(MASTERLIST!$A70,'2023'!$A$3:$A$897,'2023'!$AE$3:$AE$897,0,0)</f>
        <v>0</v>
      </c>
      <c r="N70" s="220">
        <f>+_xlfn.XLOOKUP(MASTERLIST!$A70,'2023'!$A$3:$A$897,'2023'!$AF$3:$AF$897,0,0)</f>
        <v>0</v>
      </c>
      <c r="O70" s="220">
        <f>+_xlfn.XLOOKUP(MASTERLIST!$A70,'2023'!$A$3:$A$897,'2023'!$AG$3:$AG$897,0,0)</f>
        <v>0</v>
      </c>
      <c r="P70" s="247">
        <f>+_xlfn.XLOOKUP(MASTERLIST!$A70,'2023'!$A$3:$A$897,'2023'!$AH$3:$AH$897,0,0)</f>
        <v>20</v>
      </c>
      <c r="Q70" s="312">
        <f>+_xlfn.XLOOKUP(MASTERLIST!$A70,'2021'!$A$3:$A$900,'2021'!$G$3:$G$900,0,0)</f>
        <v>0</v>
      </c>
      <c r="R70" s="220">
        <f>+_xlfn.XLOOKUP(MASTERLIST!$A70,'2021'!$A$3:$A$900,'2021'!$H$3:$H$900,0,0)</f>
        <v>4</v>
      </c>
      <c r="S70" s="220">
        <f>+_xlfn.XLOOKUP(MASTERLIST!$A70,'2021'!$A$3:$A$900,'2021'!$I$3:$I$900,0,0)</f>
        <v>11.8</v>
      </c>
      <c r="T70" s="247">
        <f>+_xlfn.XLOOKUP(MASTERLIST!$A70,'2021'!$A$3:$A$900,'2021'!$J$3:$J$900,0,0)</f>
        <v>433</v>
      </c>
      <c r="U70" s="246">
        <f>+_xlfn.XLOOKUP(MASTERLIST!$A70,'2022'!$A$3:$A$899,'2022'!$AE$3:$AE$899,0,0)</f>
        <v>0</v>
      </c>
      <c r="V70" s="220">
        <f>+_xlfn.XLOOKUP(MASTERLIST!$A70,'2022'!$A$3:$A$899,'2022'!$AF$3:$AF$899,0,0)</f>
        <v>1</v>
      </c>
      <c r="W70" s="220">
        <f>+_xlfn.XLOOKUP(MASTERLIST!$A70,'2022'!$A$3:$A$899,'2022'!$AG$3:$AG$899,0,0)</f>
        <v>1</v>
      </c>
      <c r="X70" s="247">
        <f>+_xlfn.XLOOKUP(MASTERLIST!$A70,'2022'!$A$3:$A$899,'2022'!$AH$3:$AH$899,0,0)</f>
        <v>252</v>
      </c>
    </row>
    <row r="71" spans="1:24" x14ac:dyDescent="0.25">
      <c r="A71" s="229" t="s">
        <v>563</v>
      </c>
      <c r="B71" s="220" t="s">
        <v>41</v>
      </c>
      <c r="C71" s="220" t="s">
        <v>77</v>
      </c>
      <c r="D71" s="220" t="s">
        <v>355</v>
      </c>
      <c r="E71" s="230" t="str">
        <f t="shared" si="4"/>
        <v>Men Veteran</v>
      </c>
      <c r="F71" s="277">
        <v>28051</v>
      </c>
      <c r="G71" s="10">
        <f t="shared" si="7"/>
        <v>44926</v>
      </c>
      <c r="H71" s="6">
        <f t="shared" si="5"/>
        <v>46</v>
      </c>
      <c r="I71" s="5" t="str">
        <f t="shared" si="6"/>
        <v>Veteran</v>
      </c>
      <c r="J71" s="220" t="s">
        <v>1301</v>
      </c>
      <c r="K71" s="293">
        <v>76101810276</v>
      </c>
      <c r="L71" s="251" t="s">
        <v>1509</v>
      </c>
      <c r="M71" s="246">
        <f>+_xlfn.XLOOKUP(MASTERLIST!$A71,'2023'!$A$3:$A$897,'2023'!$AE$3:$AE$897,0,0)</f>
        <v>3</v>
      </c>
      <c r="N71" s="220">
        <f>+_xlfn.XLOOKUP(MASTERLIST!$A71,'2023'!$A$3:$A$897,'2023'!$AF$3:$AF$897,0,0)</f>
        <v>0</v>
      </c>
      <c r="O71" s="220">
        <f>+_xlfn.XLOOKUP(MASTERLIST!$A71,'2023'!$A$3:$A$897,'2023'!$AG$3:$AG$897,0,0)</f>
        <v>6.5</v>
      </c>
      <c r="P71" s="247">
        <f>+_xlfn.XLOOKUP(MASTERLIST!$A71,'2023'!$A$3:$A$897,'2023'!$AH$3:$AH$897,0,0)</f>
        <v>590</v>
      </c>
      <c r="Q71" s="312">
        <f>+_xlfn.XLOOKUP(MASTERLIST!$A71,'2021'!$A$3:$A$900,'2021'!$G$3:$G$900,0,0)</f>
        <v>0</v>
      </c>
      <c r="R71" s="220">
        <f>+_xlfn.XLOOKUP(MASTERLIST!$A71,'2021'!$A$3:$A$900,'2021'!$H$3:$H$900,0,0)</f>
        <v>6</v>
      </c>
      <c r="S71" s="220">
        <f>+_xlfn.XLOOKUP(MASTERLIST!$A71,'2021'!$A$3:$A$900,'2021'!$I$3:$I$900,0,0)</f>
        <v>37.600000000000009</v>
      </c>
      <c r="T71" s="247">
        <f>+_xlfn.XLOOKUP(MASTERLIST!$A71,'2021'!$A$3:$A$900,'2021'!$J$3:$J$900,0,0)</f>
        <v>815</v>
      </c>
      <c r="U71" s="246">
        <f>+_xlfn.XLOOKUP(MASTERLIST!$A71,'2022'!$A$3:$A$899,'2022'!$AE$3:$AE$899,0,0)</f>
        <v>0</v>
      </c>
      <c r="V71" s="220">
        <f>+_xlfn.XLOOKUP(MASTERLIST!$A71,'2022'!$A$3:$A$899,'2022'!$AF$3:$AF$899,0,0)</f>
        <v>3</v>
      </c>
      <c r="W71" s="220">
        <f>+_xlfn.XLOOKUP(MASTERLIST!$A71,'2022'!$A$3:$A$899,'2022'!$AG$3:$AG$899,0,0)</f>
        <v>35.099999999999994</v>
      </c>
      <c r="X71" s="247">
        <f>+_xlfn.XLOOKUP(MASTERLIST!$A71,'2022'!$A$3:$A$899,'2022'!$AH$3:$AH$899,0,0)</f>
        <v>683</v>
      </c>
    </row>
    <row r="72" spans="1:24" x14ac:dyDescent="0.25">
      <c r="A72" s="233" t="s">
        <v>564</v>
      </c>
      <c r="B72" s="224" t="s">
        <v>49</v>
      </c>
      <c r="C72" s="224" t="s">
        <v>156</v>
      </c>
      <c r="D72" s="224" t="s">
        <v>258</v>
      </c>
      <c r="E72" s="230" t="str">
        <f t="shared" si="4"/>
        <v>Men Veteran</v>
      </c>
      <c r="F72" s="276">
        <v>28256</v>
      </c>
      <c r="G72" s="10">
        <f t="shared" si="7"/>
        <v>44926</v>
      </c>
      <c r="H72" s="6">
        <f t="shared" si="5"/>
        <v>45</v>
      </c>
      <c r="I72" s="5" t="str">
        <f t="shared" si="6"/>
        <v>Veteran</v>
      </c>
      <c r="J72" s="224" t="s">
        <v>1301</v>
      </c>
      <c r="K72" s="291">
        <v>77051100327</v>
      </c>
      <c r="L72" s="292" t="s">
        <v>1509</v>
      </c>
      <c r="M72" s="246">
        <f>+_xlfn.XLOOKUP(MASTERLIST!$A72,'2023'!$A$3:$A$897,'2023'!$AE$3:$AE$897,0,0)</f>
        <v>0</v>
      </c>
      <c r="N72" s="220">
        <f>+_xlfn.XLOOKUP(MASTERLIST!$A72,'2023'!$A$3:$A$897,'2023'!$AF$3:$AF$897,0,0)</f>
        <v>3</v>
      </c>
      <c r="O72" s="220">
        <f>+_xlfn.XLOOKUP(MASTERLIST!$A72,'2023'!$A$3:$A$897,'2023'!$AG$3:$AG$897,0,0)</f>
        <v>5.1999999999999993</v>
      </c>
      <c r="P72" s="247">
        <f>+_xlfn.XLOOKUP(MASTERLIST!$A72,'2023'!$A$3:$A$897,'2023'!$AH$3:$AH$897,0,0)</f>
        <v>324</v>
      </c>
      <c r="Q72" s="312">
        <f>+_xlfn.XLOOKUP(MASTERLIST!$A72,'2021'!$A$3:$A$900,'2021'!$G$3:$G$900,0,0)</f>
        <v>0</v>
      </c>
      <c r="R72" s="220">
        <f>+_xlfn.XLOOKUP(MASTERLIST!$A72,'2021'!$A$3:$A$900,'2021'!$H$3:$H$900,0,0)</f>
        <v>6</v>
      </c>
      <c r="S72" s="220">
        <f>+_xlfn.XLOOKUP(MASTERLIST!$A72,'2021'!$A$3:$A$900,'2021'!$I$3:$I$900,0,0)</f>
        <v>94.999999999999986</v>
      </c>
      <c r="T72" s="247">
        <f>+_xlfn.XLOOKUP(MASTERLIST!$A72,'2021'!$A$3:$A$900,'2021'!$J$3:$J$900,0,0)</f>
        <v>787</v>
      </c>
      <c r="U72" s="246">
        <f>+_xlfn.XLOOKUP(MASTERLIST!$A72,'2022'!$A$3:$A$899,'2022'!$AE$3:$AE$899,0,0)</f>
        <v>0</v>
      </c>
      <c r="V72" s="220">
        <f>+_xlfn.XLOOKUP(MASTERLIST!$A72,'2022'!$A$3:$A$899,'2022'!$AF$3:$AF$899,0,0)</f>
        <v>1</v>
      </c>
      <c r="W72" s="220">
        <f>+_xlfn.XLOOKUP(MASTERLIST!$A72,'2022'!$A$3:$A$899,'2022'!$AG$3:$AG$899,0,0)</f>
        <v>10.7</v>
      </c>
      <c r="X72" s="247">
        <f>+_xlfn.XLOOKUP(MASTERLIST!$A72,'2022'!$A$3:$A$899,'2022'!$AH$3:$AH$899,0,0)</f>
        <v>192</v>
      </c>
    </row>
    <row r="73" spans="1:24" x14ac:dyDescent="0.25">
      <c r="A73" s="233" t="s">
        <v>565</v>
      </c>
      <c r="B73" s="224" t="s">
        <v>49</v>
      </c>
      <c r="C73" s="224" t="s">
        <v>125</v>
      </c>
      <c r="D73" s="224" t="s">
        <v>259</v>
      </c>
      <c r="E73" s="230" t="str">
        <f t="shared" si="4"/>
        <v>Men Veteran</v>
      </c>
      <c r="F73" s="276">
        <v>29329</v>
      </c>
      <c r="G73" s="10">
        <f t="shared" si="7"/>
        <v>44926</v>
      </c>
      <c r="H73" s="6">
        <f t="shared" si="5"/>
        <v>42</v>
      </c>
      <c r="I73" s="5" t="str">
        <f t="shared" si="6"/>
        <v>Veteran</v>
      </c>
      <c r="J73" s="224" t="s">
        <v>1301</v>
      </c>
      <c r="K73" s="291">
        <v>80041810260</v>
      </c>
      <c r="L73" s="292" t="s">
        <v>1509</v>
      </c>
      <c r="M73" s="246">
        <f>+_xlfn.XLOOKUP(MASTERLIST!$A73,'2023'!$A$3:$A$897,'2023'!$AE$3:$AE$897,0,0)</f>
        <v>1</v>
      </c>
      <c r="N73" s="220">
        <f>+_xlfn.XLOOKUP(MASTERLIST!$A73,'2023'!$A$3:$A$897,'2023'!$AF$3:$AF$897,0,0)</f>
        <v>0</v>
      </c>
      <c r="O73" s="220">
        <f>+_xlfn.XLOOKUP(MASTERLIST!$A73,'2023'!$A$3:$A$897,'2023'!$AG$3:$AG$897,0,0)</f>
        <v>1.1000000000000001</v>
      </c>
      <c r="P73" s="247">
        <f>+_xlfn.XLOOKUP(MASTERLIST!$A73,'2023'!$A$3:$A$897,'2023'!$AH$3:$AH$897,0,0)</f>
        <v>276</v>
      </c>
      <c r="Q73" s="312">
        <f>+_xlfn.XLOOKUP(MASTERLIST!$A73,'2021'!$A$3:$A$900,'2021'!$G$3:$G$900,0,0)</f>
        <v>0</v>
      </c>
      <c r="R73" s="220">
        <f>+_xlfn.XLOOKUP(MASTERLIST!$A73,'2021'!$A$3:$A$900,'2021'!$H$3:$H$900,0,0)</f>
        <v>4</v>
      </c>
      <c r="S73" s="220">
        <f>+_xlfn.XLOOKUP(MASTERLIST!$A73,'2021'!$A$3:$A$900,'2021'!$I$3:$I$900,0,0)</f>
        <v>56.4</v>
      </c>
      <c r="T73" s="247">
        <f>+_xlfn.XLOOKUP(MASTERLIST!$A73,'2021'!$A$3:$A$900,'2021'!$J$3:$J$900,0,0)</f>
        <v>722</v>
      </c>
      <c r="U73" s="246">
        <f>+_xlfn.XLOOKUP(MASTERLIST!$A73,'2022'!$A$3:$A$899,'2022'!$AE$3:$AE$899,0,0)</f>
        <v>0</v>
      </c>
      <c r="V73" s="220">
        <f>+_xlfn.XLOOKUP(MASTERLIST!$A73,'2022'!$A$3:$A$899,'2022'!$AF$3:$AF$899,0,0)</f>
        <v>2</v>
      </c>
      <c r="W73" s="220">
        <f>+_xlfn.XLOOKUP(MASTERLIST!$A73,'2022'!$A$3:$A$899,'2022'!$AG$3:$AG$899,0,0)</f>
        <v>10.4</v>
      </c>
      <c r="X73" s="247">
        <f>+_xlfn.XLOOKUP(MASTERLIST!$A73,'2022'!$A$3:$A$899,'2022'!$AH$3:$AH$899,0,0)</f>
        <v>209</v>
      </c>
    </row>
    <row r="74" spans="1:24" x14ac:dyDescent="0.25">
      <c r="A74" s="229" t="s">
        <v>566</v>
      </c>
      <c r="B74" s="220" t="s">
        <v>2047</v>
      </c>
      <c r="C74" s="220" t="s">
        <v>378</v>
      </c>
      <c r="D74" s="220" t="s">
        <v>962</v>
      </c>
      <c r="E74" s="230" t="str">
        <f t="shared" si="4"/>
        <v>Men Master</v>
      </c>
      <c r="F74" s="277">
        <v>25205</v>
      </c>
      <c r="G74" s="10">
        <f t="shared" si="7"/>
        <v>44926</v>
      </c>
      <c r="H74" s="6">
        <f t="shared" si="5"/>
        <v>53</v>
      </c>
      <c r="I74" s="5" t="str">
        <f t="shared" si="6"/>
        <v>Master</v>
      </c>
      <c r="J74" s="220" t="s">
        <v>1301</v>
      </c>
      <c r="K74" s="293">
        <v>69010200140</v>
      </c>
      <c r="L74" s="251" t="s">
        <v>1509</v>
      </c>
      <c r="M74" s="246">
        <f>+_xlfn.XLOOKUP(MASTERLIST!$A74,'2023'!$A$3:$A$897,'2023'!$AE$3:$AE$897,0,0)</f>
        <v>1</v>
      </c>
      <c r="N74" s="220">
        <f>+_xlfn.XLOOKUP(MASTERLIST!$A74,'2023'!$A$3:$A$897,'2023'!$AF$3:$AF$897,0,0)</f>
        <v>0</v>
      </c>
      <c r="O74" s="220">
        <f>+_xlfn.XLOOKUP(MASTERLIST!$A74,'2023'!$A$3:$A$897,'2023'!$AG$3:$AG$897,0,0)</f>
        <v>0.7</v>
      </c>
      <c r="P74" s="247">
        <f>+_xlfn.XLOOKUP(MASTERLIST!$A74,'2023'!$A$3:$A$897,'2023'!$AH$3:$AH$897,0,0)</f>
        <v>284</v>
      </c>
      <c r="Q74" s="312">
        <f>+_xlfn.XLOOKUP(MASTERLIST!$A74,'2021'!$A$3:$A$900,'2021'!$G$3:$G$900,0,0)</f>
        <v>0</v>
      </c>
      <c r="R74" s="220">
        <f>+_xlfn.XLOOKUP(MASTERLIST!$A74,'2021'!$A$3:$A$900,'2021'!$H$3:$H$900,0,0)</f>
        <v>2</v>
      </c>
      <c r="S74" s="220">
        <f>+_xlfn.XLOOKUP(MASTERLIST!$A74,'2021'!$A$3:$A$900,'2021'!$I$3:$I$900,0,0)</f>
        <v>6.5</v>
      </c>
      <c r="T74" s="247">
        <f>+_xlfn.XLOOKUP(MASTERLIST!$A74,'2021'!$A$3:$A$900,'2021'!$J$3:$J$900,0,0)</f>
        <v>321</v>
      </c>
      <c r="U74" s="246">
        <f>+_xlfn.XLOOKUP(MASTERLIST!$A74,'2022'!$A$3:$A$899,'2022'!$AE$3:$AE$899,0,0)</f>
        <v>0</v>
      </c>
      <c r="V74" s="220">
        <f>+_xlfn.XLOOKUP(MASTERLIST!$A74,'2022'!$A$3:$A$899,'2022'!$AF$3:$AF$899,0,0)</f>
        <v>2</v>
      </c>
      <c r="W74" s="220">
        <f>+_xlfn.XLOOKUP(MASTERLIST!$A74,'2022'!$A$3:$A$899,'2022'!$AG$3:$AG$899,0,0)</f>
        <v>21</v>
      </c>
      <c r="X74" s="247">
        <f>+_xlfn.XLOOKUP(MASTERLIST!$A74,'2022'!$A$3:$A$899,'2022'!$AH$3:$AH$899,0,0)</f>
        <v>257</v>
      </c>
    </row>
    <row r="75" spans="1:24" x14ac:dyDescent="0.25">
      <c r="A75" s="233" t="s">
        <v>567</v>
      </c>
      <c r="B75" s="224" t="s">
        <v>41</v>
      </c>
      <c r="C75" s="224" t="s">
        <v>471</v>
      </c>
      <c r="D75" s="224" t="s">
        <v>108</v>
      </c>
      <c r="E75" s="230" t="str">
        <f t="shared" si="4"/>
        <v>Ladies Veteran</v>
      </c>
      <c r="F75" s="276">
        <v>29827</v>
      </c>
      <c r="G75" s="10">
        <f t="shared" si="7"/>
        <v>44926</v>
      </c>
      <c r="H75" s="6">
        <f t="shared" si="5"/>
        <v>41</v>
      </c>
      <c r="I75" s="5" t="str">
        <f t="shared" si="6"/>
        <v>Veteran</v>
      </c>
      <c r="J75" s="224" t="s">
        <v>67</v>
      </c>
      <c r="K75" s="291">
        <v>81082900036</v>
      </c>
      <c r="L75" s="292" t="s">
        <v>1509</v>
      </c>
      <c r="M75" s="246">
        <f>+_xlfn.XLOOKUP(MASTERLIST!$A75,'2023'!$A$3:$A$897,'2023'!$AE$3:$AE$897,0,0)</f>
        <v>0</v>
      </c>
      <c r="N75" s="220">
        <f>+_xlfn.XLOOKUP(MASTERLIST!$A75,'2023'!$A$3:$A$897,'2023'!$AF$3:$AF$897,0,0)</f>
        <v>0</v>
      </c>
      <c r="O75" s="220">
        <f>+_xlfn.XLOOKUP(MASTERLIST!$A75,'2023'!$A$3:$A$897,'2023'!$AG$3:$AG$897,0,0)</f>
        <v>0</v>
      </c>
      <c r="P75" s="247">
        <f>+_xlfn.XLOOKUP(MASTERLIST!$A75,'2023'!$A$3:$A$897,'2023'!$AH$3:$AH$897,0,0)</f>
        <v>80</v>
      </c>
      <c r="Q75" s="312">
        <f>+_xlfn.XLOOKUP(MASTERLIST!$A75,'2021'!$A$3:$A$900,'2021'!$G$3:$G$900,0,0)</f>
        <v>1</v>
      </c>
      <c r="R75" s="220">
        <f>+_xlfn.XLOOKUP(MASTERLIST!$A75,'2021'!$A$3:$A$900,'2021'!$H$3:$H$900,0,0)</f>
        <v>9</v>
      </c>
      <c r="S75" s="220">
        <f>+_xlfn.XLOOKUP(MASTERLIST!$A75,'2021'!$A$3:$A$900,'2021'!$I$3:$I$900,0,0)</f>
        <v>38.299999999999997</v>
      </c>
      <c r="T75" s="247">
        <f>+_xlfn.XLOOKUP(MASTERLIST!$A75,'2021'!$A$3:$A$900,'2021'!$J$3:$J$900,0,0)</f>
        <v>966</v>
      </c>
      <c r="U75" s="246">
        <f>+_xlfn.XLOOKUP(MASTERLIST!$A75,'2022'!$A$3:$A$899,'2022'!$AE$3:$AE$899,0,0)</f>
        <v>0</v>
      </c>
      <c r="V75" s="220">
        <f>+_xlfn.XLOOKUP(MASTERLIST!$A75,'2022'!$A$3:$A$899,'2022'!$AF$3:$AF$899,0,0)</f>
        <v>2</v>
      </c>
      <c r="W75" s="220">
        <f>+_xlfn.XLOOKUP(MASTERLIST!$A75,'2022'!$A$3:$A$899,'2022'!$AG$3:$AG$899,0,0)</f>
        <v>11.5</v>
      </c>
      <c r="X75" s="247">
        <f>+_xlfn.XLOOKUP(MASTERLIST!$A75,'2022'!$A$3:$A$899,'2022'!$AH$3:$AH$899,0,0)</f>
        <v>373</v>
      </c>
    </row>
    <row r="76" spans="1:24" x14ac:dyDescent="0.25">
      <c r="A76" s="229" t="s">
        <v>568</v>
      </c>
      <c r="B76" s="220" t="s">
        <v>48</v>
      </c>
      <c r="C76" s="220" t="s">
        <v>77</v>
      </c>
      <c r="D76" s="220" t="s">
        <v>331</v>
      </c>
      <c r="E76" s="230" t="str">
        <f t="shared" si="4"/>
        <v>Men Grand Masters</v>
      </c>
      <c r="F76" s="277">
        <v>21691</v>
      </c>
      <c r="G76" s="10">
        <f t="shared" si="7"/>
        <v>44926</v>
      </c>
      <c r="H76" s="6">
        <f t="shared" si="5"/>
        <v>63</v>
      </c>
      <c r="I76" s="5" t="str">
        <f t="shared" si="6"/>
        <v>Grand Masters</v>
      </c>
      <c r="J76" s="220" t="s">
        <v>1301</v>
      </c>
      <c r="K76" s="293">
        <v>59052100098</v>
      </c>
      <c r="L76" s="251" t="s">
        <v>1509</v>
      </c>
      <c r="M76" s="246">
        <f>+_xlfn.XLOOKUP(MASTERLIST!$A76,'2023'!$A$3:$A$897,'2023'!$AE$3:$AE$897,0,0)</f>
        <v>0</v>
      </c>
      <c r="N76" s="220">
        <f>+_xlfn.XLOOKUP(MASTERLIST!$A76,'2023'!$A$3:$A$897,'2023'!$AF$3:$AF$897,0,0)</f>
        <v>0</v>
      </c>
      <c r="O76" s="220">
        <f>+_xlfn.XLOOKUP(MASTERLIST!$A76,'2023'!$A$3:$A$897,'2023'!$AG$3:$AG$897,0,0)</f>
        <v>0</v>
      </c>
      <c r="P76" s="247">
        <f>+_xlfn.XLOOKUP(MASTERLIST!$A76,'2023'!$A$3:$A$897,'2023'!$AH$3:$AH$897,0,0)</f>
        <v>20</v>
      </c>
      <c r="Q76" s="312">
        <f>+_xlfn.XLOOKUP(MASTERLIST!$A76,'2021'!$A$3:$A$900,'2021'!$G$3:$G$900,0,0)</f>
        <v>0</v>
      </c>
      <c r="R76" s="220">
        <f>+_xlfn.XLOOKUP(MASTERLIST!$A76,'2021'!$A$3:$A$900,'2021'!$H$3:$H$900,0,0)</f>
        <v>3</v>
      </c>
      <c r="S76" s="220">
        <f>+_xlfn.XLOOKUP(MASTERLIST!$A76,'2021'!$A$3:$A$900,'2021'!$I$3:$I$900,0,0)</f>
        <v>8.8000000000000007</v>
      </c>
      <c r="T76" s="247">
        <f>+_xlfn.XLOOKUP(MASTERLIST!$A76,'2021'!$A$3:$A$900,'2021'!$J$3:$J$900,0,0)</f>
        <v>180</v>
      </c>
      <c r="U76" s="246">
        <f>+_xlfn.XLOOKUP(MASTERLIST!$A76,'2022'!$A$3:$A$899,'2022'!$AE$3:$AE$899,0,0)</f>
        <v>0</v>
      </c>
      <c r="V76" s="220">
        <f>+_xlfn.XLOOKUP(MASTERLIST!$A76,'2022'!$A$3:$A$899,'2022'!$AF$3:$AF$899,0,0)</f>
        <v>0</v>
      </c>
      <c r="W76" s="220">
        <f>+_xlfn.XLOOKUP(MASTERLIST!$A76,'2022'!$A$3:$A$899,'2022'!$AG$3:$AG$899,0,0)</f>
        <v>0</v>
      </c>
      <c r="X76" s="247">
        <f>+_xlfn.XLOOKUP(MASTERLIST!$A76,'2022'!$A$3:$A$899,'2022'!$AH$3:$AH$899,0,0)</f>
        <v>20</v>
      </c>
    </row>
    <row r="77" spans="1:24" x14ac:dyDescent="0.25">
      <c r="A77" s="229" t="s">
        <v>569</v>
      </c>
      <c r="B77" s="220" t="s">
        <v>50</v>
      </c>
      <c r="C77" s="220" t="s">
        <v>465</v>
      </c>
      <c r="D77" s="220" t="s">
        <v>151</v>
      </c>
      <c r="E77" s="230" t="str">
        <f t="shared" si="4"/>
        <v>Ladies Master</v>
      </c>
      <c r="F77" s="277">
        <v>24725</v>
      </c>
      <c r="G77" s="10">
        <f t="shared" si="7"/>
        <v>44926</v>
      </c>
      <c r="H77" s="6">
        <f t="shared" si="5"/>
        <v>55</v>
      </c>
      <c r="I77" s="5" t="str">
        <f t="shared" si="6"/>
        <v>Master</v>
      </c>
      <c r="J77" s="220" t="s">
        <v>67</v>
      </c>
      <c r="K77" s="293">
        <v>67091010035</v>
      </c>
      <c r="L77" s="251" t="s">
        <v>1509</v>
      </c>
      <c r="M77" s="246">
        <f>+_xlfn.XLOOKUP(MASTERLIST!$A77,'2023'!$A$3:$A$897,'2023'!$AE$3:$AE$897,0,0)</f>
        <v>0</v>
      </c>
      <c r="N77" s="220">
        <f>+_xlfn.XLOOKUP(MASTERLIST!$A77,'2023'!$A$3:$A$897,'2023'!$AF$3:$AF$897,0,0)</f>
        <v>0</v>
      </c>
      <c r="O77" s="220">
        <f>+_xlfn.XLOOKUP(MASTERLIST!$A77,'2023'!$A$3:$A$897,'2023'!$AG$3:$AG$897,0,0)</f>
        <v>0</v>
      </c>
      <c r="P77" s="247">
        <f>+_xlfn.XLOOKUP(MASTERLIST!$A77,'2023'!$A$3:$A$897,'2023'!$AH$3:$AH$897,0,0)</f>
        <v>0</v>
      </c>
      <c r="Q77" s="312">
        <f>+_xlfn.XLOOKUP(MASTERLIST!$A77,'2021'!$A$3:$A$900,'2021'!$G$3:$G$900,0,0)</f>
        <v>0</v>
      </c>
      <c r="R77" s="220">
        <f>+_xlfn.XLOOKUP(MASTERLIST!$A77,'2021'!$A$3:$A$900,'2021'!$H$3:$H$900,0,0)</f>
        <v>5</v>
      </c>
      <c r="S77" s="220">
        <f>+_xlfn.XLOOKUP(MASTERLIST!$A77,'2021'!$A$3:$A$900,'2021'!$I$3:$I$900,0,0)</f>
        <v>37.300000000000004</v>
      </c>
      <c r="T77" s="247">
        <f>+_xlfn.XLOOKUP(MASTERLIST!$A77,'2021'!$A$3:$A$900,'2021'!$J$3:$J$900,0,0)</f>
        <v>459</v>
      </c>
      <c r="U77" s="246">
        <f>+_xlfn.XLOOKUP(MASTERLIST!$A77,'2022'!$A$3:$A$899,'2022'!$AE$3:$AE$899,0,0)</f>
        <v>0</v>
      </c>
      <c r="V77" s="220">
        <f>+_xlfn.XLOOKUP(MASTERLIST!$A77,'2022'!$A$3:$A$899,'2022'!$AF$3:$AF$899,0,0)</f>
        <v>0</v>
      </c>
      <c r="W77" s="220">
        <f>+_xlfn.XLOOKUP(MASTERLIST!$A77,'2022'!$A$3:$A$899,'2022'!$AG$3:$AG$899,0,0)</f>
        <v>0</v>
      </c>
      <c r="X77" s="247">
        <f>+_xlfn.XLOOKUP(MASTERLIST!$A77,'2022'!$A$3:$A$899,'2022'!$AH$3:$AH$899,0,0)</f>
        <v>20</v>
      </c>
    </row>
    <row r="78" spans="1:24" ht="13.5" customHeight="1" x14ac:dyDescent="0.25">
      <c r="A78" s="229" t="s">
        <v>570</v>
      </c>
      <c r="B78" s="220" t="s">
        <v>39</v>
      </c>
      <c r="C78" s="220" t="s">
        <v>221</v>
      </c>
      <c r="D78" s="220" t="s">
        <v>1120</v>
      </c>
      <c r="E78" s="230" t="str">
        <f t="shared" si="4"/>
        <v>Men Senior</v>
      </c>
      <c r="F78" s="277">
        <v>34787</v>
      </c>
      <c r="G78" s="10">
        <f t="shared" si="7"/>
        <v>44926</v>
      </c>
      <c r="H78" s="6">
        <f t="shared" si="5"/>
        <v>27</v>
      </c>
      <c r="I78" s="5" t="str">
        <f t="shared" si="6"/>
        <v>Senior</v>
      </c>
      <c r="J78" s="220" t="s">
        <v>1301</v>
      </c>
      <c r="K78" s="293">
        <v>68019765800</v>
      </c>
      <c r="L78" s="251" t="s">
        <v>1509</v>
      </c>
      <c r="M78" s="246">
        <f>+_xlfn.XLOOKUP(MASTERLIST!$A78,'2023'!$A$3:$A$897,'2023'!$AE$3:$AE$897,0,0)</f>
        <v>0</v>
      </c>
      <c r="N78" s="220">
        <f>+_xlfn.XLOOKUP(MASTERLIST!$A78,'2023'!$A$3:$A$897,'2023'!$AF$3:$AF$897,0,0)</f>
        <v>0</v>
      </c>
      <c r="O78" s="220">
        <f>+_xlfn.XLOOKUP(MASTERLIST!$A78,'2023'!$A$3:$A$897,'2023'!$AG$3:$AG$897,0,0)</f>
        <v>0</v>
      </c>
      <c r="P78" s="247">
        <f>+_xlfn.XLOOKUP(MASTERLIST!$A78,'2023'!$A$3:$A$897,'2023'!$AH$3:$AH$897,0,0)</f>
        <v>0</v>
      </c>
      <c r="Q78" s="312">
        <f>+_xlfn.XLOOKUP(MASTERLIST!$A78,'2021'!$A$3:$A$900,'2021'!$G$3:$G$900,0,0)</f>
        <v>0</v>
      </c>
      <c r="R78" s="220">
        <f>+_xlfn.XLOOKUP(MASTERLIST!$A78,'2021'!$A$3:$A$900,'2021'!$H$3:$H$900,0,0)</f>
        <v>0</v>
      </c>
      <c r="S78" s="220">
        <f>+_xlfn.XLOOKUP(MASTERLIST!$A78,'2021'!$A$3:$A$900,'2021'!$I$3:$I$900,0,0)</f>
        <v>0</v>
      </c>
      <c r="T78" s="247">
        <f>+_xlfn.XLOOKUP(MASTERLIST!$A78,'2021'!$A$3:$A$900,'2021'!$J$3:$J$900,0,0)</f>
        <v>0</v>
      </c>
      <c r="U78" s="246">
        <f>+_xlfn.XLOOKUP(MASTERLIST!$A78,'2022'!$A$3:$A$899,'2022'!$AE$3:$AE$899,0,0)</f>
        <v>0</v>
      </c>
      <c r="V78" s="220">
        <f>+_xlfn.XLOOKUP(MASTERLIST!$A78,'2022'!$A$3:$A$899,'2022'!$AF$3:$AF$899,0,0)</f>
        <v>0</v>
      </c>
      <c r="W78" s="220">
        <f>+_xlfn.XLOOKUP(MASTERLIST!$A78,'2022'!$A$3:$A$899,'2022'!$AG$3:$AG$899,0,0)</f>
        <v>0</v>
      </c>
      <c r="X78" s="247">
        <f>+_xlfn.XLOOKUP(MASTERLIST!$A78,'2022'!$A$3:$A$899,'2022'!$AH$3:$AH$899,0,0)</f>
        <v>20</v>
      </c>
    </row>
    <row r="79" spans="1:24" s="11" customFormat="1" x14ac:dyDescent="0.25">
      <c r="A79" s="231" t="s">
        <v>571</v>
      </c>
      <c r="B79" s="221" t="s">
        <v>1529</v>
      </c>
      <c r="C79" s="221" t="s">
        <v>198</v>
      </c>
      <c r="D79" s="221" t="s">
        <v>135</v>
      </c>
      <c r="E79" s="232" t="str">
        <f t="shared" si="4"/>
        <v>Men Veteran</v>
      </c>
      <c r="F79" s="279">
        <v>29943</v>
      </c>
      <c r="G79" s="10">
        <f t="shared" si="7"/>
        <v>44926</v>
      </c>
      <c r="H79" s="6">
        <f t="shared" si="5"/>
        <v>41</v>
      </c>
      <c r="I79" s="5" t="str">
        <f t="shared" si="6"/>
        <v>Veteran</v>
      </c>
      <c r="J79" s="221" t="s">
        <v>1301</v>
      </c>
      <c r="K79" s="294">
        <v>81122310099</v>
      </c>
      <c r="L79" s="295" t="s">
        <v>1509</v>
      </c>
      <c r="M79" s="246">
        <f>+_xlfn.XLOOKUP(MASTERLIST!$A79,'2023'!$A$3:$A$897,'2023'!$AE$3:$AE$897,0,0)</f>
        <v>0</v>
      </c>
      <c r="N79" s="220">
        <f>+_xlfn.XLOOKUP(MASTERLIST!$A79,'2023'!$A$3:$A$897,'2023'!$AF$3:$AF$897,0,0)</f>
        <v>0</v>
      </c>
      <c r="O79" s="220">
        <f>+_xlfn.XLOOKUP(MASTERLIST!$A79,'2023'!$A$3:$A$897,'2023'!$AG$3:$AG$897,0,0)</f>
        <v>0</v>
      </c>
      <c r="P79" s="247">
        <f>+_xlfn.XLOOKUP(MASTERLIST!$A79,'2023'!$A$3:$A$897,'2023'!$AH$3:$AH$897,0,0)</f>
        <v>0</v>
      </c>
      <c r="Q79" s="312">
        <f>+_xlfn.XLOOKUP(MASTERLIST!$A79,'2021'!$A$3:$A$900,'2021'!$G$3:$G$900,0,0)</f>
        <v>0</v>
      </c>
      <c r="R79" s="220">
        <f>+_xlfn.XLOOKUP(MASTERLIST!$A79,'2021'!$A$3:$A$900,'2021'!$H$3:$H$900,0,0)</f>
        <v>0</v>
      </c>
      <c r="S79" s="220">
        <f>+_xlfn.XLOOKUP(MASTERLIST!$A79,'2021'!$A$3:$A$900,'2021'!$I$3:$I$900,0,0)</f>
        <v>0</v>
      </c>
      <c r="T79" s="247">
        <f>+_xlfn.XLOOKUP(MASTERLIST!$A79,'2021'!$A$3:$A$900,'2021'!$J$3:$J$900,0,0)</f>
        <v>0</v>
      </c>
      <c r="U79" s="246">
        <f>+_xlfn.XLOOKUP(MASTERLIST!$A79,'2022'!$A$3:$A$899,'2022'!$AE$3:$AE$899,0,0)</f>
        <v>0</v>
      </c>
      <c r="V79" s="220">
        <f>+_xlfn.XLOOKUP(MASTERLIST!$A79,'2022'!$A$3:$A$899,'2022'!$AF$3:$AF$899,0,0)</f>
        <v>0</v>
      </c>
      <c r="W79" s="220">
        <f>+_xlfn.XLOOKUP(MASTERLIST!$A79,'2022'!$A$3:$A$899,'2022'!$AG$3:$AG$899,0,0)</f>
        <v>0</v>
      </c>
      <c r="X79" s="247">
        <f>+_xlfn.XLOOKUP(MASTERLIST!$A79,'2022'!$A$3:$A$899,'2022'!$AH$3:$AH$899,0,0)</f>
        <v>0</v>
      </c>
    </row>
    <row r="80" spans="1:24" x14ac:dyDescent="0.25">
      <c r="A80" s="231" t="s">
        <v>572</v>
      </c>
      <c r="B80" s="221" t="s">
        <v>1392</v>
      </c>
      <c r="C80" s="221" t="s">
        <v>237</v>
      </c>
      <c r="D80" s="221" t="s">
        <v>236</v>
      </c>
      <c r="E80" s="230" t="str">
        <f t="shared" si="4"/>
        <v>Men Grand Masters</v>
      </c>
      <c r="F80" s="279">
        <v>18620</v>
      </c>
      <c r="G80" s="10">
        <f t="shared" si="7"/>
        <v>44926</v>
      </c>
      <c r="H80" s="6">
        <f t="shared" si="5"/>
        <v>72</v>
      </c>
      <c r="I80" s="5" t="str">
        <f t="shared" si="6"/>
        <v>Grand Masters</v>
      </c>
      <c r="J80" s="221" t="s">
        <v>1301</v>
      </c>
      <c r="K80" s="294">
        <v>50122300181</v>
      </c>
      <c r="L80" s="295" t="s">
        <v>1509</v>
      </c>
      <c r="M80" s="246">
        <f>+_xlfn.XLOOKUP(MASTERLIST!$A80,'2023'!$A$3:$A$897,'2023'!$AE$3:$AE$897,0,0)</f>
        <v>0</v>
      </c>
      <c r="N80" s="220">
        <f>+_xlfn.XLOOKUP(MASTERLIST!$A80,'2023'!$A$3:$A$897,'2023'!$AF$3:$AF$897,0,0)</f>
        <v>0</v>
      </c>
      <c r="O80" s="220">
        <f>+_xlfn.XLOOKUP(MASTERLIST!$A80,'2023'!$A$3:$A$897,'2023'!$AG$3:$AG$897,0,0)</f>
        <v>0</v>
      </c>
      <c r="P80" s="247">
        <f>+_xlfn.XLOOKUP(MASTERLIST!$A80,'2023'!$A$3:$A$897,'2023'!$AH$3:$AH$897,0,0)</f>
        <v>0</v>
      </c>
      <c r="Q80" s="312">
        <f>+_xlfn.XLOOKUP(MASTERLIST!$A80,'2021'!$A$3:$A$900,'2021'!$G$3:$G$900,0,0)</f>
        <v>0</v>
      </c>
      <c r="R80" s="220">
        <f>+_xlfn.XLOOKUP(MASTERLIST!$A80,'2021'!$A$3:$A$900,'2021'!$H$3:$H$900,0,0)</f>
        <v>0</v>
      </c>
      <c r="S80" s="220">
        <f>+_xlfn.XLOOKUP(MASTERLIST!$A80,'2021'!$A$3:$A$900,'2021'!$I$3:$I$900,0,0)</f>
        <v>0</v>
      </c>
      <c r="T80" s="247">
        <f>+_xlfn.XLOOKUP(MASTERLIST!$A80,'2021'!$A$3:$A$900,'2021'!$J$3:$J$900,0,0)</f>
        <v>0</v>
      </c>
      <c r="U80" s="246">
        <f>+_xlfn.XLOOKUP(MASTERLIST!$A80,'2022'!$A$3:$A$899,'2022'!$AE$3:$AE$899,0,0)</f>
        <v>0</v>
      </c>
      <c r="V80" s="220">
        <f>+_xlfn.XLOOKUP(MASTERLIST!$A80,'2022'!$A$3:$A$899,'2022'!$AF$3:$AF$899,0,0)</f>
        <v>0</v>
      </c>
      <c r="W80" s="220">
        <f>+_xlfn.XLOOKUP(MASTERLIST!$A80,'2022'!$A$3:$A$899,'2022'!$AG$3:$AG$899,0,0)</f>
        <v>0</v>
      </c>
      <c r="X80" s="247">
        <f>+_xlfn.XLOOKUP(MASTERLIST!$A80,'2022'!$A$3:$A$899,'2022'!$AH$3:$AH$899,0,0)</f>
        <v>0</v>
      </c>
    </row>
    <row r="81" spans="1:24" s="11" customFormat="1" x14ac:dyDescent="0.25">
      <c r="A81" s="231" t="s">
        <v>573</v>
      </c>
      <c r="B81" s="221" t="s">
        <v>1278</v>
      </c>
      <c r="C81" s="221" t="s">
        <v>1478</v>
      </c>
      <c r="D81" s="221" t="s">
        <v>1479</v>
      </c>
      <c r="E81" s="232" t="str">
        <f t="shared" si="4"/>
        <v>Ladies Senior</v>
      </c>
      <c r="F81" s="281">
        <v>34565</v>
      </c>
      <c r="G81" s="10">
        <f t="shared" si="7"/>
        <v>44926</v>
      </c>
      <c r="H81" s="6">
        <f t="shared" si="5"/>
        <v>28</v>
      </c>
      <c r="I81" s="5" t="str">
        <f t="shared" si="6"/>
        <v>Senior</v>
      </c>
      <c r="J81" s="221" t="s">
        <v>67</v>
      </c>
      <c r="K81" s="294"/>
      <c r="L81" s="295"/>
      <c r="M81" s="246">
        <f>+_xlfn.XLOOKUP(MASTERLIST!$A81,'2023'!$A$3:$A$897,'2023'!$AE$3:$AE$897,0,0)</f>
        <v>0</v>
      </c>
      <c r="N81" s="220">
        <f>+_xlfn.XLOOKUP(MASTERLIST!$A81,'2023'!$A$3:$A$897,'2023'!$AF$3:$AF$897,0,0)</f>
        <v>0</v>
      </c>
      <c r="O81" s="220">
        <f>+_xlfn.XLOOKUP(MASTERLIST!$A81,'2023'!$A$3:$A$897,'2023'!$AG$3:$AG$897,0,0)</f>
        <v>0</v>
      </c>
      <c r="P81" s="247">
        <f>+_xlfn.XLOOKUP(MASTERLIST!$A81,'2023'!$A$3:$A$897,'2023'!$AH$3:$AH$897,0,0)</f>
        <v>0</v>
      </c>
      <c r="Q81" s="312">
        <f>+_xlfn.XLOOKUP(MASTERLIST!$A81,'2021'!$A$3:$A$900,'2021'!$G$3:$G$900,0,0)</f>
        <v>0</v>
      </c>
      <c r="R81" s="220">
        <f>+_xlfn.XLOOKUP(MASTERLIST!$A81,'2021'!$A$3:$A$900,'2021'!$H$3:$H$900,0,0)</f>
        <v>0</v>
      </c>
      <c r="S81" s="220">
        <f>+_xlfn.XLOOKUP(MASTERLIST!$A81,'2021'!$A$3:$A$900,'2021'!$I$3:$I$900,0,0)</f>
        <v>0</v>
      </c>
      <c r="T81" s="247">
        <f>+_xlfn.XLOOKUP(MASTERLIST!$A81,'2021'!$A$3:$A$900,'2021'!$J$3:$J$900,0,0)</f>
        <v>0</v>
      </c>
      <c r="U81" s="246">
        <f>+_xlfn.XLOOKUP(MASTERLIST!$A81,'2022'!$A$3:$A$899,'2022'!$AE$3:$AE$899,0,0)</f>
        <v>0</v>
      </c>
      <c r="V81" s="220">
        <f>+_xlfn.XLOOKUP(MASTERLIST!$A81,'2022'!$A$3:$A$899,'2022'!$AF$3:$AF$899,0,0)</f>
        <v>0</v>
      </c>
      <c r="W81" s="220">
        <f>+_xlfn.XLOOKUP(MASTERLIST!$A81,'2022'!$A$3:$A$899,'2022'!$AG$3:$AG$899,0,0)</f>
        <v>0</v>
      </c>
      <c r="X81" s="247">
        <f>+_xlfn.XLOOKUP(MASTERLIST!$A81,'2022'!$A$3:$A$899,'2022'!$AH$3:$AH$899,0,0)</f>
        <v>0</v>
      </c>
    </row>
    <row r="82" spans="1:24" x14ac:dyDescent="0.25">
      <c r="A82" s="229" t="s">
        <v>574</v>
      </c>
      <c r="B82" s="220" t="s">
        <v>2047</v>
      </c>
      <c r="C82" s="220" t="s">
        <v>226</v>
      </c>
      <c r="D82" s="220" t="s">
        <v>130</v>
      </c>
      <c r="E82" s="230" t="str">
        <f t="shared" si="4"/>
        <v>Men Grand Masters</v>
      </c>
      <c r="F82" s="277">
        <v>22431</v>
      </c>
      <c r="G82" s="10">
        <f t="shared" si="7"/>
        <v>44926</v>
      </c>
      <c r="H82" s="6">
        <f t="shared" si="5"/>
        <v>61</v>
      </c>
      <c r="I82" s="5" t="str">
        <f t="shared" si="6"/>
        <v>Grand Masters</v>
      </c>
      <c r="J82" s="220" t="s">
        <v>1301</v>
      </c>
      <c r="K82" s="293">
        <v>61053010028</v>
      </c>
      <c r="L82" s="251" t="s">
        <v>1509</v>
      </c>
      <c r="M82" s="246">
        <f>+_xlfn.XLOOKUP(MASTERLIST!$A82,'2023'!$A$3:$A$897,'2023'!$AE$3:$AE$897,0,0)</f>
        <v>5</v>
      </c>
      <c r="N82" s="220">
        <f>+_xlfn.XLOOKUP(MASTERLIST!$A82,'2023'!$A$3:$A$897,'2023'!$AF$3:$AF$897,0,0)</f>
        <v>0</v>
      </c>
      <c r="O82" s="220">
        <f>+_xlfn.XLOOKUP(MASTERLIST!$A82,'2023'!$A$3:$A$897,'2023'!$AG$3:$AG$897,0,0)</f>
        <v>3.3</v>
      </c>
      <c r="P82" s="247">
        <f>+_xlfn.XLOOKUP(MASTERLIST!$A82,'2023'!$A$3:$A$897,'2023'!$AH$3:$AH$897,0,0)</f>
        <v>499</v>
      </c>
      <c r="Q82" s="312">
        <f>+_xlfn.XLOOKUP(MASTERLIST!$A82,'2021'!$A$3:$A$900,'2021'!$G$3:$G$900,0,0)</f>
        <v>2</v>
      </c>
      <c r="R82" s="220">
        <f>+_xlfn.XLOOKUP(MASTERLIST!$A82,'2021'!$A$3:$A$900,'2021'!$H$3:$H$900,0,0)</f>
        <v>1</v>
      </c>
      <c r="S82" s="220">
        <f>+_xlfn.XLOOKUP(MASTERLIST!$A82,'2021'!$A$3:$A$900,'2021'!$I$3:$I$900,0,0)</f>
        <v>19</v>
      </c>
      <c r="T82" s="247">
        <f>+_xlfn.XLOOKUP(MASTERLIST!$A82,'2021'!$A$3:$A$900,'2021'!$J$3:$J$900,0,0)</f>
        <v>384</v>
      </c>
      <c r="U82" s="246">
        <f>+_xlfn.XLOOKUP(MASTERLIST!$A82,'2022'!$A$3:$A$899,'2022'!$AE$3:$AE$899,0,0)</f>
        <v>2</v>
      </c>
      <c r="V82" s="220">
        <f>+_xlfn.XLOOKUP(MASTERLIST!$A82,'2022'!$A$3:$A$899,'2022'!$AF$3:$AF$899,0,0)</f>
        <v>0</v>
      </c>
      <c r="W82" s="220">
        <f>+_xlfn.XLOOKUP(MASTERLIST!$A82,'2022'!$A$3:$A$899,'2022'!$AG$3:$AG$899,0,0)</f>
        <v>1.7999999999999998</v>
      </c>
      <c r="X82" s="247">
        <f>+_xlfn.XLOOKUP(MASTERLIST!$A82,'2022'!$A$3:$A$899,'2022'!$AH$3:$AH$899,0,0)</f>
        <v>312</v>
      </c>
    </row>
    <row r="83" spans="1:24" s="11" customFormat="1" x14ac:dyDescent="0.25">
      <c r="A83" s="231" t="s">
        <v>575</v>
      </c>
      <c r="B83" s="221" t="s">
        <v>1392</v>
      </c>
      <c r="C83" s="221" t="s">
        <v>119</v>
      </c>
      <c r="D83" s="221" t="s">
        <v>241</v>
      </c>
      <c r="E83" s="232" t="str">
        <f t="shared" si="4"/>
        <v>Men Senior</v>
      </c>
      <c r="F83" s="279">
        <v>30695</v>
      </c>
      <c r="G83" s="10">
        <f t="shared" si="7"/>
        <v>44926</v>
      </c>
      <c r="H83" s="6">
        <f t="shared" si="5"/>
        <v>38</v>
      </c>
      <c r="I83" s="5" t="str">
        <f t="shared" si="6"/>
        <v>Senior</v>
      </c>
      <c r="J83" s="221" t="s">
        <v>1301</v>
      </c>
      <c r="K83" s="294"/>
      <c r="L83" s="295"/>
      <c r="M83" s="246">
        <f>+_xlfn.XLOOKUP(MASTERLIST!$A83,'2023'!$A$3:$A$897,'2023'!$AE$3:$AE$897,0,0)</f>
        <v>0</v>
      </c>
      <c r="N83" s="220">
        <f>+_xlfn.XLOOKUP(MASTERLIST!$A83,'2023'!$A$3:$A$897,'2023'!$AF$3:$AF$897,0,0)</f>
        <v>0</v>
      </c>
      <c r="O83" s="220">
        <f>+_xlfn.XLOOKUP(MASTERLIST!$A83,'2023'!$A$3:$A$897,'2023'!$AG$3:$AG$897,0,0)</f>
        <v>0</v>
      </c>
      <c r="P83" s="247">
        <f>+_xlfn.XLOOKUP(MASTERLIST!$A83,'2023'!$A$3:$A$897,'2023'!$AH$3:$AH$897,0,0)</f>
        <v>0</v>
      </c>
      <c r="Q83" s="312">
        <f>+_xlfn.XLOOKUP(MASTERLIST!$A83,'2021'!$A$3:$A$900,'2021'!$G$3:$G$900,0,0)</f>
        <v>0</v>
      </c>
      <c r="R83" s="220">
        <f>+_xlfn.XLOOKUP(MASTERLIST!$A83,'2021'!$A$3:$A$900,'2021'!$H$3:$H$900,0,0)</f>
        <v>0</v>
      </c>
      <c r="S83" s="220">
        <f>+_xlfn.XLOOKUP(MASTERLIST!$A83,'2021'!$A$3:$A$900,'2021'!$I$3:$I$900,0,0)</f>
        <v>0</v>
      </c>
      <c r="T83" s="247">
        <f>+_xlfn.XLOOKUP(MASTERLIST!$A83,'2021'!$A$3:$A$900,'2021'!$J$3:$J$900,0,0)</f>
        <v>0</v>
      </c>
      <c r="U83" s="246">
        <f>+_xlfn.XLOOKUP(MASTERLIST!$A83,'2022'!$A$3:$A$899,'2022'!$AE$3:$AE$899,0,0)</f>
        <v>0</v>
      </c>
      <c r="V83" s="220">
        <f>+_xlfn.XLOOKUP(MASTERLIST!$A83,'2022'!$A$3:$A$899,'2022'!$AF$3:$AF$899,0,0)</f>
        <v>0</v>
      </c>
      <c r="W83" s="220">
        <f>+_xlfn.XLOOKUP(MASTERLIST!$A83,'2022'!$A$3:$A$899,'2022'!$AG$3:$AG$899,0,0)</f>
        <v>0</v>
      </c>
      <c r="X83" s="247">
        <f>+_xlfn.XLOOKUP(MASTERLIST!$A83,'2022'!$A$3:$A$899,'2022'!$AH$3:$AH$899,0,0)</f>
        <v>0</v>
      </c>
    </row>
    <row r="84" spans="1:24" s="11" customFormat="1" x14ac:dyDescent="0.25">
      <c r="A84" s="231" t="s">
        <v>576</v>
      </c>
      <c r="B84" s="221" t="s">
        <v>1295</v>
      </c>
      <c r="C84" s="221" t="s">
        <v>288</v>
      </c>
      <c r="D84" s="221" t="s">
        <v>202</v>
      </c>
      <c r="E84" s="232" t="str">
        <f t="shared" si="4"/>
        <v>Men Veteran</v>
      </c>
      <c r="F84" s="281">
        <v>26667</v>
      </c>
      <c r="G84" s="10">
        <f t="shared" si="7"/>
        <v>44926</v>
      </c>
      <c r="H84" s="6">
        <f t="shared" si="5"/>
        <v>49</v>
      </c>
      <c r="I84" s="5" t="str">
        <f t="shared" si="6"/>
        <v>Veteran</v>
      </c>
      <c r="J84" s="221" t="s">
        <v>1301</v>
      </c>
      <c r="K84" s="294"/>
      <c r="L84" s="295"/>
      <c r="M84" s="246">
        <f>+_xlfn.XLOOKUP(MASTERLIST!$A84,'2023'!$A$3:$A$897,'2023'!$AE$3:$AE$897,0,0)</f>
        <v>0</v>
      </c>
      <c r="N84" s="220">
        <f>+_xlfn.XLOOKUP(MASTERLIST!$A84,'2023'!$A$3:$A$897,'2023'!$AF$3:$AF$897,0,0)</f>
        <v>0</v>
      </c>
      <c r="O84" s="220">
        <f>+_xlfn.XLOOKUP(MASTERLIST!$A84,'2023'!$A$3:$A$897,'2023'!$AG$3:$AG$897,0,0)</f>
        <v>0</v>
      </c>
      <c r="P84" s="247">
        <f>+_xlfn.XLOOKUP(MASTERLIST!$A84,'2023'!$A$3:$A$897,'2023'!$AH$3:$AH$897,0,0)</f>
        <v>0</v>
      </c>
      <c r="Q84" s="312">
        <f>+_xlfn.XLOOKUP(MASTERLIST!$A84,'2021'!$A$3:$A$900,'2021'!$G$3:$G$900,0,0)</f>
        <v>0</v>
      </c>
      <c r="R84" s="220">
        <f>+_xlfn.XLOOKUP(MASTERLIST!$A84,'2021'!$A$3:$A$900,'2021'!$H$3:$H$900,0,0)</f>
        <v>0</v>
      </c>
      <c r="S84" s="220">
        <f>+_xlfn.XLOOKUP(MASTERLIST!$A84,'2021'!$A$3:$A$900,'2021'!$I$3:$I$900,0,0)</f>
        <v>0</v>
      </c>
      <c r="T84" s="247">
        <f>+_xlfn.XLOOKUP(MASTERLIST!$A84,'2021'!$A$3:$A$900,'2021'!$J$3:$J$900,0,0)</f>
        <v>0</v>
      </c>
      <c r="U84" s="246">
        <f>+_xlfn.XLOOKUP(MASTERLIST!$A84,'2022'!$A$3:$A$899,'2022'!$AE$3:$AE$899,0,0)</f>
        <v>0</v>
      </c>
      <c r="V84" s="220">
        <f>+_xlfn.XLOOKUP(MASTERLIST!$A84,'2022'!$A$3:$A$899,'2022'!$AF$3:$AF$899,0,0)</f>
        <v>0</v>
      </c>
      <c r="W84" s="220">
        <f>+_xlfn.XLOOKUP(MASTERLIST!$A84,'2022'!$A$3:$A$899,'2022'!$AG$3:$AG$899,0,0)</f>
        <v>0</v>
      </c>
      <c r="X84" s="247">
        <f>+_xlfn.XLOOKUP(MASTERLIST!$A84,'2022'!$A$3:$A$899,'2022'!$AH$3:$AH$899,0,0)</f>
        <v>0</v>
      </c>
    </row>
    <row r="85" spans="1:24" x14ac:dyDescent="0.25">
      <c r="A85" s="233" t="s">
        <v>577</v>
      </c>
      <c r="B85" s="224" t="s">
        <v>44</v>
      </c>
      <c r="C85" s="224" t="s">
        <v>390</v>
      </c>
      <c r="D85" s="224" t="s">
        <v>391</v>
      </c>
      <c r="E85" s="230" t="str">
        <f t="shared" si="4"/>
        <v>Men Veteran</v>
      </c>
      <c r="F85" s="280">
        <v>29685</v>
      </c>
      <c r="G85" s="10">
        <f t="shared" si="7"/>
        <v>44926</v>
      </c>
      <c r="H85" s="6">
        <f t="shared" si="5"/>
        <v>41</v>
      </c>
      <c r="I85" s="5" t="str">
        <f t="shared" si="6"/>
        <v>Veteran</v>
      </c>
      <c r="J85" s="224" t="s">
        <v>1301</v>
      </c>
      <c r="K85" s="291">
        <v>8104091035</v>
      </c>
      <c r="L85" s="292" t="s">
        <v>1509</v>
      </c>
      <c r="M85" s="246">
        <f>+_xlfn.XLOOKUP(MASTERLIST!$A85,'2023'!$A$3:$A$897,'2023'!$AE$3:$AE$897,0,0)</f>
        <v>2</v>
      </c>
      <c r="N85" s="220">
        <f>+_xlfn.XLOOKUP(MASTERLIST!$A85,'2023'!$A$3:$A$897,'2023'!$AF$3:$AF$897,0,0)</f>
        <v>6</v>
      </c>
      <c r="O85" s="220">
        <f>+_xlfn.XLOOKUP(MASTERLIST!$A85,'2023'!$A$3:$A$897,'2023'!$AG$3:$AG$897,0,0)</f>
        <v>72.3</v>
      </c>
      <c r="P85" s="247">
        <f>+_xlfn.XLOOKUP(MASTERLIST!$A85,'2023'!$A$3:$A$897,'2023'!$AH$3:$AH$897,0,0)</f>
        <v>873</v>
      </c>
      <c r="Q85" s="312">
        <f>+_xlfn.XLOOKUP(MASTERLIST!$A85,'2021'!$A$3:$A$900,'2021'!$G$3:$G$900,0,0)</f>
        <v>0</v>
      </c>
      <c r="R85" s="220">
        <f>+_xlfn.XLOOKUP(MASTERLIST!$A85,'2021'!$A$3:$A$900,'2021'!$H$3:$H$900,0,0)</f>
        <v>8</v>
      </c>
      <c r="S85" s="220">
        <f>+_xlfn.XLOOKUP(MASTERLIST!$A85,'2021'!$A$3:$A$900,'2021'!$I$3:$I$900,0,0)</f>
        <v>126.7</v>
      </c>
      <c r="T85" s="247">
        <f>+_xlfn.XLOOKUP(MASTERLIST!$A85,'2021'!$A$3:$A$900,'2021'!$J$3:$J$900,0,0)</f>
        <v>786</v>
      </c>
      <c r="U85" s="246">
        <f>+_xlfn.XLOOKUP(MASTERLIST!$A85,'2022'!$A$3:$A$899,'2022'!$AE$3:$AE$899,0,0)</f>
        <v>0</v>
      </c>
      <c r="V85" s="220">
        <f>+_xlfn.XLOOKUP(MASTERLIST!$A85,'2022'!$A$3:$A$899,'2022'!$AF$3:$AF$899,0,0)</f>
        <v>0</v>
      </c>
      <c r="W85" s="220">
        <f>+_xlfn.XLOOKUP(MASTERLIST!$A85,'2022'!$A$3:$A$899,'2022'!$AG$3:$AG$899,0,0)</f>
        <v>0</v>
      </c>
      <c r="X85" s="247">
        <f>+_xlfn.XLOOKUP(MASTERLIST!$A85,'2022'!$A$3:$A$899,'2022'!$AH$3:$AH$899,0,0)</f>
        <v>20</v>
      </c>
    </row>
    <row r="86" spans="1:24" x14ac:dyDescent="0.25">
      <c r="A86" s="231" t="s">
        <v>578</v>
      </c>
      <c r="B86" s="221" t="s">
        <v>1398</v>
      </c>
      <c r="C86" s="221" t="s">
        <v>104</v>
      </c>
      <c r="D86" s="221" t="s">
        <v>355</v>
      </c>
      <c r="E86" s="230" t="str">
        <f t="shared" si="4"/>
        <v>Men Senior</v>
      </c>
      <c r="F86" s="279">
        <v>33104</v>
      </c>
      <c r="G86" s="10">
        <f t="shared" si="7"/>
        <v>44926</v>
      </c>
      <c r="H86" s="6">
        <f t="shared" si="5"/>
        <v>32</v>
      </c>
      <c r="I86" s="5" t="str">
        <f t="shared" si="6"/>
        <v>Senior</v>
      </c>
      <c r="J86" s="221" t="s">
        <v>1301</v>
      </c>
      <c r="K86" s="294">
        <v>90081900667</v>
      </c>
      <c r="L86" s="295" t="s">
        <v>1509</v>
      </c>
      <c r="M86" s="246">
        <f>+_xlfn.XLOOKUP(MASTERLIST!$A86,'2023'!$A$3:$A$897,'2023'!$AE$3:$AE$897,0,0)</f>
        <v>0</v>
      </c>
      <c r="N86" s="220">
        <f>+_xlfn.XLOOKUP(MASTERLIST!$A86,'2023'!$A$3:$A$897,'2023'!$AF$3:$AF$897,0,0)</f>
        <v>0</v>
      </c>
      <c r="O86" s="220">
        <f>+_xlfn.XLOOKUP(MASTERLIST!$A86,'2023'!$A$3:$A$897,'2023'!$AG$3:$AG$897,0,0)</f>
        <v>0</v>
      </c>
      <c r="P86" s="247">
        <f>+_xlfn.XLOOKUP(MASTERLIST!$A86,'2023'!$A$3:$A$897,'2023'!$AH$3:$AH$897,0,0)</f>
        <v>0</v>
      </c>
      <c r="Q86" s="312">
        <f>+_xlfn.XLOOKUP(MASTERLIST!$A86,'2021'!$A$3:$A$900,'2021'!$G$3:$G$900,0,0)</f>
        <v>1</v>
      </c>
      <c r="R86" s="220">
        <f>+_xlfn.XLOOKUP(MASTERLIST!$A86,'2021'!$A$3:$A$900,'2021'!$H$3:$H$900,0,0)</f>
        <v>0</v>
      </c>
      <c r="S86" s="220">
        <f>+_xlfn.XLOOKUP(MASTERLIST!$A86,'2021'!$A$3:$A$900,'2021'!$I$3:$I$900,0,0)</f>
        <v>5.2</v>
      </c>
      <c r="T86" s="247">
        <f>+_xlfn.XLOOKUP(MASTERLIST!$A86,'2021'!$A$3:$A$900,'2021'!$J$3:$J$900,0,0)</f>
        <v>137</v>
      </c>
      <c r="U86" s="246">
        <f>+_xlfn.XLOOKUP(MASTERLIST!$A86,'2022'!$A$3:$A$899,'2022'!$AE$3:$AE$899,0,0)</f>
        <v>0</v>
      </c>
      <c r="V86" s="220">
        <f>+_xlfn.XLOOKUP(MASTERLIST!$A86,'2022'!$A$3:$A$899,'2022'!$AF$3:$AF$899,0,0)</f>
        <v>0</v>
      </c>
      <c r="W86" s="220">
        <f>+_xlfn.XLOOKUP(MASTERLIST!$A86,'2022'!$A$3:$A$899,'2022'!$AG$3:$AG$899,0,0)</f>
        <v>0</v>
      </c>
      <c r="X86" s="247">
        <f>+_xlfn.XLOOKUP(MASTERLIST!$A86,'2022'!$A$3:$A$899,'2022'!$AH$3:$AH$899,0,0)</f>
        <v>0</v>
      </c>
    </row>
    <row r="87" spans="1:24" x14ac:dyDescent="0.25">
      <c r="A87" s="233" t="s">
        <v>579</v>
      </c>
      <c r="B87" s="224" t="s">
        <v>49</v>
      </c>
      <c r="C87" s="224" t="s">
        <v>966</v>
      </c>
      <c r="D87" s="224" t="s">
        <v>1273</v>
      </c>
      <c r="E87" s="230" t="str">
        <f t="shared" si="4"/>
        <v>Men Veteran</v>
      </c>
      <c r="F87" s="276">
        <v>29073</v>
      </c>
      <c r="G87" s="10">
        <f t="shared" si="7"/>
        <v>44926</v>
      </c>
      <c r="H87" s="6">
        <f t="shared" si="5"/>
        <v>43</v>
      </c>
      <c r="I87" s="5" t="str">
        <f t="shared" si="6"/>
        <v>Veteran</v>
      </c>
      <c r="J87" s="224" t="s">
        <v>1301</v>
      </c>
      <c r="K87" s="291">
        <v>79080610798</v>
      </c>
      <c r="L87" s="292" t="s">
        <v>1509</v>
      </c>
      <c r="M87" s="246">
        <f>+_xlfn.XLOOKUP(MASTERLIST!$A87,'2023'!$A$3:$A$897,'2023'!$AE$3:$AE$897,0,0)</f>
        <v>0</v>
      </c>
      <c r="N87" s="220">
        <f>+_xlfn.XLOOKUP(MASTERLIST!$A87,'2023'!$A$3:$A$897,'2023'!$AF$3:$AF$897,0,0)</f>
        <v>0</v>
      </c>
      <c r="O87" s="220">
        <f>+_xlfn.XLOOKUP(MASTERLIST!$A87,'2023'!$A$3:$A$897,'2023'!$AG$3:$AG$897,0,0)</f>
        <v>0</v>
      </c>
      <c r="P87" s="247">
        <f>+_xlfn.XLOOKUP(MASTERLIST!$A87,'2023'!$A$3:$A$897,'2023'!$AH$3:$AH$897,0,0)</f>
        <v>0</v>
      </c>
      <c r="Q87" s="312">
        <f>+_xlfn.XLOOKUP(MASTERLIST!$A87,'2021'!$A$3:$A$900,'2021'!$G$3:$G$900,0,0)</f>
        <v>0</v>
      </c>
      <c r="R87" s="220">
        <f>+_xlfn.XLOOKUP(MASTERLIST!$A87,'2021'!$A$3:$A$900,'2021'!$H$3:$H$900,0,0)</f>
        <v>0</v>
      </c>
      <c r="S87" s="220">
        <f>+_xlfn.XLOOKUP(MASTERLIST!$A87,'2021'!$A$3:$A$900,'2021'!$I$3:$I$900,0,0)</f>
        <v>0</v>
      </c>
      <c r="T87" s="247">
        <f>+_xlfn.XLOOKUP(MASTERLIST!$A87,'2021'!$A$3:$A$900,'2021'!$J$3:$J$900,0,0)</f>
        <v>0</v>
      </c>
      <c r="U87" s="246">
        <f>+_xlfn.XLOOKUP(MASTERLIST!$A87,'2022'!$A$3:$A$899,'2022'!$AE$3:$AE$899,0,0)</f>
        <v>0</v>
      </c>
      <c r="V87" s="220">
        <f>+_xlfn.XLOOKUP(MASTERLIST!$A87,'2022'!$A$3:$A$899,'2022'!$AF$3:$AF$899,0,0)</f>
        <v>0</v>
      </c>
      <c r="W87" s="220">
        <f>+_xlfn.XLOOKUP(MASTERLIST!$A87,'2022'!$A$3:$A$899,'2022'!$AG$3:$AG$899,0,0)</f>
        <v>0</v>
      </c>
      <c r="X87" s="247">
        <f>+_xlfn.XLOOKUP(MASTERLIST!$A87,'2022'!$A$3:$A$899,'2022'!$AH$3:$AH$899,0,0)</f>
        <v>0</v>
      </c>
    </row>
    <row r="88" spans="1:24" x14ac:dyDescent="0.25">
      <c r="A88" s="229" t="s">
        <v>580</v>
      </c>
      <c r="B88" s="220" t="s">
        <v>43</v>
      </c>
      <c r="C88" s="220" t="s">
        <v>1992</v>
      </c>
      <c r="D88" s="220" t="s">
        <v>1111</v>
      </c>
      <c r="E88" s="230" t="str">
        <f t="shared" si="4"/>
        <v>Ladies Master</v>
      </c>
      <c r="F88" s="277">
        <v>25299</v>
      </c>
      <c r="G88" s="10">
        <f t="shared" si="7"/>
        <v>44926</v>
      </c>
      <c r="H88" s="6">
        <f t="shared" si="5"/>
        <v>53</v>
      </c>
      <c r="I88" s="5" t="str">
        <f t="shared" si="6"/>
        <v>Master</v>
      </c>
      <c r="J88" s="220" t="s">
        <v>67</v>
      </c>
      <c r="K88" s="293">
        <v>6906040033088</v>
      </c>
      <c r="L88" s="251" t="s">
        <v>1509</v>
      </c>
      <c r="M88" s="246">
        <f>+_xlfn.XLOOKUP(MASTERLIST!$A88,'2023'!$A$3:$A$897,'2023'!$AE$3:$AE$897,0,0)</f>
        <v>0</v>
      </c>
      <c r="N88" s="220">
        <f>+_xlfn.XLOOKUP(MASTERLIST!$A88,'2023'!$A$3:$A$897,'2023'!$AF$3:$AF$897,0,0)</f>
        <v>2</v>
      </c>
      <c r="O88" s="220">
        <f>+_xlfn.XLOOKUP(MASTERLIST!$A88,'2023'!$A$3:$A$897,'2023'!$AG$3:$AG$897,0,0)</f>
        <v>3.7</v>
      </c>
      <c r="P88" s="247">
        <f>+_xlfn.XLOOKUP(MASTERLIST!$A88,'2023'!$A$3:$A$897,'2023'!$AH$3:$AH$897,0,0)</f>
        <v>299</v>
      </c>
      <c r="Q88" s="312">
        <f>+_xlfn.XLOOKUP(MASTERLIST!$A88,'2021'!$A$3:$A$900,'2021'!$G$3:$G$900,0,0)</f>
        <v>1</v>
      </c>
      <c r="R88" s="220">
        <f>+_xlfn.XLOOKUP(MASTERLIST!$A88,'2021'!$A$3:$A$900,'2021'!$H$3:$H$900,0,0)</f>
        <v>0</v>
      </c>
      <c r="S88" s="220">
        <f>+_xlfn.XLOOKUP(MASTERLIST!$A88,'2021'!$A$3:$A$900,'2021'!$I$3:$I$900,0,0)</f>
        <v>1.2</v>
      </c>
      <c r="T88" s="247">
        <f>+_xlfn.XLOOKUP(MASTERLIST!$A88,'2021'!$A$3:$A$900,'2021'!$J$3:$J$900,0,0)</f>
        <v>170</v>
      </c>
      <c r="U88" s="246">
        <f>+_xlfn.XLOOKUP(MASTERLIST!$A88,'2022'!$A$3:$A$899,'2022'!$AE$3:$AE$899,0,0)</f>
        <v>0</v>
      </c>
      <c r="V88" s="220">
        <f>+_xlfn.XLOOKUP(MASTERLIST!$A88,'2022'!$A$3:$A$899,'2022'!$AF$3:$AF$899,0,0)</f>
        <v>2</v>
      </c>
      <c r="W88" s="220">
        <f>+_xlfn.XLOOKUP(MASTERLIST!$A88,'2022'!$A$3:$A$899,'2022'!$AG$3:$AG$899,0,0)</f>
        <v>6.6</v>
      </c>
      <c r="X88" s="247">
        <f>+_xlfn.XLOOKUP(MASTERLIST!$A88,'2022'!$A$3:$A$899,'2022'!$AH$3:$AH$899,0,0)</f>
        <v>207</v>
      </c>
    </row>
    <row r="89" spans="1:24" s="11" customFormat="1" x14ac:dyDescent="0.25">
      <c r="A89" s="231" t="s">
        <v>581</v>
      </c>
      <c r="B89" s="221" t="s">
        <v>1294</v>
      </c>
      <c r="C89" s="221" t="s">
        <v>333</v>
      </c>
      <c r="D89" s="221" t="s">
        <v>334</v>
      </c>
      <c r="E89" s="232" t="str">
        <f t="shared" si="4"/>
        <v>Men Veteran</v>
      </c>
      <c r="F89" s="279">
        <v>26708</v>
      </c>
      <c r="G89" s="10">
        <f t="shared" si="7"/>
        <v>44926</v>
      </c>
      <c r="H89" s="6">
        <f t="shared" si="5"/>
        <v>49</v>
      </c>
      <c r="I89" s="5" t="str">
        <f t="shared" si="6"/>
        <v>Veteran</v>
      </c>
      <c r="J89" s="221" t="s">
        <v>1301</v>
      </c>
      <c r="K89" s="294">
        <v>73021300081</v>
      </c>
      <c r="L89" s="295" t="s">
        <v>1509</v>
      </c>
      <c r="M89" s="246">
        <f>+_xlfn.XLOOKUP(MASTERLIST!$A89,'2023'!$A$3:$A$897,'2023'!$AE$3:$AE$897,0,0)</f>
        <v>0</v>
      </c>
      <c r="N89" s="220">
        <f>+_xlfn.XLOOKUP(MASTERLIST!$A89,'2023'!$A$3:$A$897,'2023'!$AF$3:$AF$897,0,0)</f>
        <v>0</v>
      </c>
      <c r="O89" s="220">
        <f>+_xlfn.XLOOKUP(MASTERLIST!$A89,'2023'!$A$3:$A$897,'2023'!$AG$3:$AG$897,0,0)</f>
        <v>0</v>
      </c>
      <c r="P89" s="247">
        <f>+_xlfn.XLOOKUP(MASTERLIST!$A89,'2023'!$A$3:$A$897,'2023'!$AH$3:$AH$897,0,0)</f>
        <v>20</v>
      </c>
      <c r="Q89" s="312">
        <f>+_xlfn.XLOOKUP(MASTERLIST!$A89,'2021'!$A$3:$A$900,'2021'!$G$3:$G$900,0,0)</f>
        <v>0</v>
      </c>
      <c r="R89" s="220">
        <f>+_xlfn.XLOOKUP(MASTERLIST!$A89,'2021'!$A$3:$A$900,'2021'!$H$3:$H$900,0,0)</f>
        <v>0</v>
      </c>
      <c r="S89" s="220">
        <f>+_xlfn.XLOOKUP(MASTERLIST!$A89,'2021'!$A$3:$A$900,'2021'!$I$3:$I$900,0,0)</f>
        <v>0</v>
      </c>
      <c r="T89" s="247">
        <f>+_xlfn.XLOOKUP(MASTERLIST!$A89,'2021'!$A$3:$A$900,'2021'!$J$3:$J$900,0,0)</f>
        <v>0</v>
      </c>
      <c r="U89" s="246">
        <f>+_xlfn.XLOOKUP(MASTERLIST!$A89,'2022'!$A$3:$A$899,'2022'!$AE$3:$AE$899,0,0)</f>
        <v>0</v>
      </c>
      <c r="V89" s="220">
        <f>+_xlfn.XLOOKUP(MASTERLIST!$A89,'2022'!$A$3:$A$899,'2022'!$AF$3:$AF$899,0,0)</f>
        <v>0</v>
      </c>
      <c r="W89" s="220">
        <f>+_xlfn.XLOOKUP(MASTERLIST!$A89,'2022'!$A$3:$A$899,'2022'!$AG$3:$AG$899,0,0)</f>
        <v>0</v>
      </c>
      <c r="X89" s="247">
        <f>+_xlfn.XLOOKUP(MASTERLIST!$A89,'2022'!$A$3:$A$899,'2022'!$AH$3:$AH$899,0,0)</f>
        <v>0</v>
      </c>
    </row>
    <row r="90" spans="1:24" x14ac:dyDescent="0.25">
      <c r="A90" s="233" t="s">
        <v>582</v>
      </c>
      <c r="B90" s="224" t="s">
        <v>44</v>
      </c>
      <c r="C90" s="224" t="s">
        <v>325</v>
      </c>
      <c r="D90" s="224" t="s">
        <v>326</v>
      </c>
      <c r="E90" s="230" t="str">
        <f t="shared" si="4"/>
        <v>Men Veteran</v>
      </c>
      <c r="F90" s="280">
        <v>28375</v>
      </c>
      <c r="G90" s="10">
        <f t="shared" si="7"/>
        <v>44926</v>
      </c>
      <c r="H90" s="6">
        <f t="shared" si="5"/>
        <v>45</v>
      </c>
      <c r="I90" s="5" t="str">
        <f t="shared" si="6"/>
        <v>Veteran</v>
      </c>
      <c r="J90" s="224" t="s">
        <v>1301</v>
      </c>
      <c r="K90" s="291">
        <v>77090700046</v>
      </c>
      <c r="L90" s="292" t="s">
        <v>1509</v>
      </c>
      <c r="M90" s="246">
        <f>+_xlfn.XLOOKUP(MASTERLIST!$A90,'2023'!$A$3:$A$897,'2023'!$AE$3:$AE$897,0,0)</f>
        <v>0</v>
      </c>
      <c r="N90" s="220">
        <f>+_xlfn.XLOOKUP(MASTERLIST!$A90,'2023'!$A$3:$A$897,'2023'!$AF$3:$AF$897,0,0)</f>
        <v>0</v>
      </c>
      <c r="O90" s="220">
        <f>+_xlfn.XLOOKUP(MASTERLIST!$A90,'2023'!$A$3:$A$897,'2023'!$AG$3:$AG$897,0,0)</f>
        <v>0</v>
      </c>
      <c r="P90" s="247">
        <f>+_xlfn.XLOOKUP(MASTERLIST!$A90,'2023'!$A$3:$A$897,'2023'!$AH$3:$AH$897,0,0)</f>
        <v>40</v>
      </c>
      <c r="Q90" s="312">
        <f>+_xlfn.XLOOKUP(MASTERLIST!$A90,'2021'!$A$3:$A$900,'2021'!$G$3:$G$900,0,0)</f>
        <v>0</v>
      </c>
      <c r="R90" s="220">
        <f>+_xlfn.XLOOKUP(MASTERLIST!$A90,'2021'!$A$3:$A$900,'2021'!$H$3:$H$900,0,0)</f>
        <v>1</v>
      </c>
      <c r="S90" s="220">
        <f>+_xlfn.XLOOKUP(MASTERLIST!$A90,'2021'!$A$3:$A$900,'2021'!$I$3:$I$900,0,0)</f>
        <v>19.5</v>
      </c>
      <c r="T90" s="247">
        <f>+_xlfn.XLOOKUP(MASTERLIST!$A90,'2021'!$A$3:$A$900,'2021'!$J$3:$J$900,0,0)</f>
        <v>229</v>
      </c>
      <c r="U90" s="246">
        <f>+_xlfn.XLOOKUP(MASTERLIST!$A90,'2022'!$A$3:$A$899,'2022'!$AE$3:$AE$899,0,0)</f>
        <v>1</v>
      </c>
      <c r="V90" s="220">
        <f>+_xlfn.XLOOKUP(MASTERLIST!$A90,'2022'!$A$3:$A$899,'2022'!$AF$3:$AF$899,0,0)</f>
        <v>2</v>
      </c>
      <c r="W90" s="220">
        <f>+_xlfn.XLOOKUP(MASTERLIST!$A90,'2022'!$A$3:$A$899,'2022'!$AG$3:$AG$899,0,0)</f>
        <v>22.6</v>
      </c>
      <c r="X90" s="247">
        <f>+_xlfn.XLOOKUP(MASTERLIST!$A90,'2022'!$A$3:$A$899,'2022'!$AH$3:$AH$899,0,0)</f>
        <v>477</v>
      </c>
    </row>
    <row r="91" spans="1:24" s="11" customFormat="1" x14ac:dyDescent="0.25">
      <c r="A91" s="229" t="s">
        <v>583</v>
      </c>
      <c r="B91" s="220" t="s">
        <v>50</v>
      </c>
      <c r="C91" s="220" t="s">
        <v>92</v>
      </c>
      <c r="D91" s="220" t="s">
        <v>417</v>
      </c>
      <c r="E91" s="232" t="str">
        <f t="shared" si="4"/>
        <v>Men Grand Masters</v>
      </c>
      <c r="F91" s="277">
        <v>22924</v>
      </c>
      <c r="G91" s="10">
        <f t="shared" si="7"/>
        <v>44926</v>
      </c>
      <c r="H91" s="6">
        <f t="shared" si="5"/>
        <v>60</v>
      </c>
      <c r="I91" s="5" t="str">
        <f t="shared" si="6"/>
        <v>Grand Masters</v>
      </c>
      <c r="J91" s="220" t="s">
        <v>1301</v>
      </c>
      <c r="K91" s="293">
        <v>62100510029</v>
      </c>
      <c r="L91" s="251" t="s">
        <v>1509</v>
      </c>
      <c r="M91" s="246">
        <f>+_xlfn.XLOOKUP(MASTERLIST!$A91,'2023'!$A$3:$A$897,'2023'!$AE$3:$AE$897,0,0)</f>
        <v>0</v>
      </c>
      <c r="N91" s="220">
        <f>+_xlfn.XLOOKUP(MASTERLIST!$A91,'2023'!$A$3:$A$897,'2023'!$AF$3:$AF$897,0,0)</f>
        <v>0</v>
      </c>
      <c r="O91" s="220">
        <f>+_xlfn.XLOOKUP(MASTERLIST!$A91,'2023'!$A$3:$A$897,'2023'!$AG$3:$AG$897,0,0)</f>
        <v>0</v>
      </c>
      <c r="P91" s="247">
        <f>+_xlfn.XLOOKUP(MASTERLIST!$A91,'2023'!$A$3:$A$897,'2023'!$AH$3:$AH$897,0,0)</f>
        <v>0</v>
      </c>
      <c r="Q91" s="312">
        <f>+_xlfn.XLOOKUP(MASTERLIST!$A91,'2021'!$A$3:$A$900,'2021'!$G$3:$G$900,0,0)</f>
        <v>0</v>
      </c>
      <c r="R91" s="220">
        <f>+_xlfn.XLOOKUP(MASTERLIST!$A91,'2021'!$A$3:$A$900,'2021'!$H$3:$H$900,0,0)</f>
        <v>0</v>
      </c>
      <c r="S91" s="220">
        <f>+_xlfn.XLOOKUP(MASTERLIST!$A91,'2021'!$A$3:$A$900,'2021'!$I$3:$I$900,0,0)</f>
        <v>0</v>
      </c>
      <c r="T91" s="247">
        <f>+_xlfn.XLOOKUP(MASTERLIST!$A91,'2021'!$A$3:$A$900,'2021'!$J$3:$J$900,0,0)</f>
        <v>0</v>
      </c>
      <c r="U91" s="246">
        <f>+_xlfn.XLOOKUP(MASTERLIST!$A91,'2022'!$A$3:$A$899,'2022'!$AE$3:$AE$899,0,0)</f>
        <v>0</v>
      </c>
      <c r="V91" s="220">
        <f>+_xlfn.XLOOKUP(MASTERLIST!$A91,'2022'!$A$3:$A$899,'2022'!$AF$3:$AF$899,0,0)</f>
        <v>0</v>
      </c>
      <c r="W91" s="220">
        <f>+_xlfn.XLOOKUP(MASTERLIST!$A91,'2022'!$A$3:$A$899,'2022'!$AG$3:$AG$899,0,0)</f>
        <v>0</v>
      </c>
      <c r="X91" s="247">
        <f>+_xlfn.XLOOKUP(MASTERLIST!$A91,'2022'!$A$3:$A$899,'2022'!$AH$3:$AH$899,0,0)</f>
        <v>0</v>
      </c>
    </row>
    <row r="92" spans="1:24" x14ac:dyDescent="0.25">
      <c r="A92" s="231" t="s">
        <v>584</v>
      </c>
      <c r="B92" s="221" t="s">
        <v>2049</v>
      </c>
      <c r="C92" s="221" t="s">
        <v>253</v>
      </c>
      <c r="D92" s="221" t="s">
        <v>1928</v>
      </c>
      <c r="E92" s="230" t="str">
        <f t="shared" si="4"/>
        <v>Men Veteran</v>
      </c>
      <c r="F92" s="281">
        <v>28088</v>
      </c>
      <c r="G92" s="10">
        <f t="shared" si="7"/>
        <v>44926</v>
      </c>
      <c r="H92" s="6">
        <f t="shared" si="5"/>
        <v>46</v>
      </c>
      <c r="I92" s="5" t="str">
        <f t="shared" si="6"/>
        <v>Veteran</v>
      </c>
      <c r="J92" s="221" t="s">
        <v>1301</v>
      </c>
      <c r="K92" s="294">
        <v>761124102801</v>
      </c>
      <c r="L92" s="295" t="s">
        <v>1509</v>
      </c>
      <c r="M92" s="246">
        <f>+_xlfn.XLOOKUP(MASTERLIST!$A92,'2023'!$A$3:$A$897,'2023'!$AE$3:$AE$897,0,0)</f>
        <v>0</v>
      </c>
      <c r="N92" s="220">
        <f>+_xlfn.XLOOKUP(MASTERLIST!$A92,'2023'!$A$3:$A$897,'2023'!$AF$3:$AF$897,0,0)</f>
        <v>0</v>
      </c>
      <c r="O92" s="220">
        <f>+_xlfn.XLOOKUP(MASTERLIST!$A92,'2023'!$A$3:$A$897,'2023'!$AG$3:$AG$897,0,0)</f>
        <v>0</v>
      </c>
      <c r="P92" s="247">
        <f>+_xlfn.XLOOKUP(MASTERLIST!$A92,'2023'!$A$3:$A$897,'2023'!$AH$3:$AH$897,0,0)</f>
        <v>0</v>
      </c>
      <c r="Q92" s="312">
        <f>+_xlfn.XLOOKUP(MASTERLIST!$A92,'2021'!$A$3:$A$900,'2021'!$G$3:$G$900,0,0)</f>
        <v>0</v>
      </c>
      <c r="R92" s="220">
        <f>+_xlfn.XLOOKUP(MASTERLIST!$A92,'2021'!$A$3:$A$900,'2021'!$H$3:$H$900,0,0)</f>
        <v>1</v>
      </c>
      <c r="S92" s="220">
        <f>+_xlfn.XLOOKUP(MASTERLIST!$A92,'2021'!$A$3:$A$900,'2021'!$I$3:$I$900,0,0)</f>
        <v>2.2000000000000002</v>
      </c>
      <c r="T92" s="247">
        <f>+_xlfn.XLOOKUP(MASTERLIST!$A92,'2021'!$A$3:$A$900,'2021'!$J$3:$J$900,0,0)</f>
        <v>110</v>
      </c>
      <c r="U92" s="246">
        <f>+_xlfn.XLOOKUP(MASTERLIST!$A92,'2022'!$A$3:$A$899,'2022'!$AE$3:$AE$899,0,0)</f>
        <v>0</v>
      </c>
      <c r="V92" s="220">
        <f>+_xlfn.XLOOKUP(MASTERLIST!$A92,'2022'!$A$3:$A$899,'2022'!$AF$3:$AF$899,0,0)</f>
        <v>0</v>
      </c>
      <c r="W92" s="220">
        <f>+_xlfn.XLOOKUP(MASTERLIST!$A92,'2022'!$A$3:$A$899,'2022'!$AG$3:$AG$899,0,0)</f>
        <v>0</v>
      </c>
      <c r="X92" s="247">
        <f>+_xlfn.XLOOKUP(MASTERLIST!$A92,'2022'!$A$3:$A$899,'2022'!$AH$3:$AH$899,0,0)</f>
        <v>0</v>
      </c>
    </row>
    <row r="93" spans="1:24" x14ac:dyDescent="0.25">
      <c r="A93" s="233" t="s">
        <v>585</v>
      </c>
      <c r="B93" s="224" t="s">
        <v>41</v>
      </c>
      <c r="C93" s="224" t="s">
        <v>402</v>
      </c>
      <c r="D93" s="224" t="s">
        <v>403</v>
      </c>
      <c r="E93" s="230" t="str">
        <f t="shared" si="4"/>
        <v>Men Veteran</v>
      </c>
      <c r="F93" s="280">
        <v>28314</v>
      </c>
      <c r="G93" s="10">
        <f t="shared" si="7"/>
        <v>44926</v>
      </c>
      <c r="H93" s="6">
        <f t="shared" si="5"/>
        <v>45</v>
      </c>
      <c r="I93" s="5" t="str">
        <f t="shared" si="6"/>
        <v>Veteran</v>
      </c>
      <c r="J93" s="224" t="s">
        <v>1301</v>
      </c>
      <c r="K93" s="291">
        <v>77070810547</v>
      </c>
      <c r="L93" s="292" t="s">
        <v>1509</v>
      </c>
      <c r="M93" s="246">
        <f>+_xlfn.XLOOKUP(MASTERLIST!$A93,'2023'!$A$3:$A$897,'2023'!$AE$3:$AE$897,0,0)</f>
        <v>3</v>
      </c>
      <c r="N93" s="220">
        <f>+_xlfn.XLOOKUP(MASTERLIST!$A93,'2023'!$A$3:$A$897,'2023'!$AF$3:$AF$897,0,0)</f>
        <v>0</v>
      </c>
      <c r="O93" s="220">
        <f>+_xlfn.XLOOKUP(MASTERLIST!$A93,'2023'!$A$3:$A$897,'2023'!$AG$3:$AG$897,0,0)</f>
        <v>1.5</v>
      </c>
      <c r="P93" s="247">
        <f>+_xlfn.XLOOKUP(MASTERLIST!$A93,'2023'!$A$3:$A$897,'2023'!$AH$3:$AH$897,0,0)</f>
        <v>262</v>
      </c>
      <c r="Q93" s="312">
        <f>+_xlfn.XLOOKUP(MASTERLIST!$A93,'2021'!$A$3:$A$900,'2021'!$G$3:$G$900,0,0)</f>
        <v>0</v>
      </c>
      <c r="R93" s="220">
        <f>+_xlfn.XLOOKUP(MASTERLIST!$A93,'2021'!$A$3:$A$900,'2021'!$H$3:$H$900,0,0)</f>
        <v>0</v>
      </c>
      <c r="S93" s="220">
        <f>+_xlfn.XLOOKUP(MASTERLIST!$A93,'2021'!$A$3:$A$900,'2021'!$I$3:$I$900,0,0)</f>
        <v>0</v>
      </c>
      <c r="T93" s="247">
        <f>+_xlfn.XLOOKUP(MASTERLIST!$A93,'2021'!$A$3:$A$900,'2021'!$J$3:$J$900,0,0)</f>
        <v>0</v>
      </c>
      <c r="U93" s="246">
        <f>+_xlfn.XLOOKUP(MASTERLIST!$A93,'2022'!$A$3:$A$899,'2022'!$AE$3:$AE$899,0,0)</f>
        <v>0</v>
      </c>
      <c r="V93" s="220">
        <f>+_xlfn.XLOOKUP(MASTERLIST!$A93,'2022'!$A$3:$A$899,'2022'!$AF$3:$AF$899,0,0)</f>
        <v>0</v>
      </c>
      <c r="W93" s="220">
        <f>+_xlfn.XLOOKUP(MASTERLIST!$A93,'2022'!$A$3:$A$899,'2022'!$AG$3:$AG$899,0,0)</f>
        <v>0</v>
      </c>
      <c r="X93" s="247">
        <f>+_xlfn.XLOOKUP(MASTERLIST!$A93,'2022'!$A$3:$A$899,'2022'!$AH$3:$AH$899,0,0)</f>
        <v>0</v>
      </c>
    </row>
    <row r="94" spans="1:24" x14ac:dyDescent="0.25">
      <c r="A94" s="231" t="s">
        <v>586</v>
      </c>
      <c r="B94" s="221" t="s">
        <v>1392</v>
      </c>
      <c r="C94" s="221" t="s">
        <v>387</v>
      </c>
      <c r="D94" s="221" t="s">
        <v>388</v>
      </c>
      <c r="E94" s="230" t="str">
        <f t="shared" si="4"/>
        <v>Men Veteran</v>
      </c>
      <c r="F94" s="281">
        <v>30256</v>
      </c>
      <c r="G94" s="10">
        <f t="shared" si="7"/>
        <v>44926</v>
      </c>
      <c r="H94" s="6">
        <f t="shared" si="5"/>
        <v>40</v>
      </c>
      <c r="I94" s="5" t="str">
        <f t="shared" si="6"/>
        <v>Veteran</v>
      </c>
      <c r="J94" s="221" t="s">
        <v>1301</v>
      </c>
      <c r="K94" s="294">
        <v>82110110252</v>
      </c>
      <c r="L94" s="295" t="s">
        <v>1509</v>
      </c>
      <c r="M94" s="246">
        <f>+_xlfn.XLOOKUP(MASTERLIST!$A94,'2023'!$A$3:$A$897,'2023'!$AE$3:$AE$897,0,0)</f>
        <v>0</v>
      </c>
      <c r="N94" s="220">
        <f>+_xlfn.XLOOKUP(MASTERLIST!$A94,'2023'!$A$3:$A$897,'2023'!$AF$3:$AF$897,0,0)</f>
        <v>0</v>
      </c>
      <c r="O94" s="220">
        <f>+_xlfn.XLOOKUP(MASTERLIST!$A94,'2023'!$A$3:$A$897,'2023'!$AG$3:$AG$897,0,0)</f>
        <v>0</v>
      </c>
      <c r="P94" s="247">
        <f>+_xlfn.XLOOKUP(MASTERLIST!$A94,'2023'!$A$3:$A$897,'2023'!$AH$3:$AH$897,0,0)</f>
        <v>0</v>
      </c>
      <c r="Q94" s="312">
        <f>+_xlfn.XLOOKUP(MASTERLIST!$A94,'2021'!$A$3:$A$900,'2021'!$G$3:$G$900,0,0)</f>
        <v>0</v>
      </c>
      <c r="R94" s="220">
        <f>+_xlfn.XLOOKUP(MASTERLIST!$A94,'2021'!$A$3:$A$900,'2021'!$H$3:$H$900,0,0)</f>
        <v>1</v>
      </c>
      <c r="S94" s="220">
        <f>+_xlfn.XLOOKUP(MASTERLIST!$A94,'2021'!$A$3:$A$900,'2021'!$I$3:$I$900,0,0)</f>
        <v>15.5</v>
      </c>
      <c r="T94" s="247">
        <f>+_xlfn.XLOOKUP(MASTERLIST!$A94,'2021'!$A$3:$A$900,'2021'!$J$3:$J$900,0,0)</f>
        <v>211</v>
      </c>
      <c r="U94" s="246">
        <f>+_xlfn.XLOOKUP(MASTERLIST!$A94,'2022'!$A$3:$A$899,'2022'!$AE$3:$AE$899,0,0)</f>
        <v>0</v>
      </c>
      <c r="V94" s="220">
        <f>+_xlfn.XLOOKUP(MASTERLIST!$A94,'2022'!$A$3:$A$899,'2022'!$AF$3:$AF$899,0,0)</f>
        <v>0</v>
      </c>
      <c r="W94" s="220">
        <f>+_xlfn.XLOOKUP(MASTERLIST!$A94,'2022'!$A$3:$A$899,'2022'!$AG$3:$AG$899,0,0)</f>
        <v>0</v>
      </c>
      <c r="X94" s="247">
        <f>+_xlfn.XLOOKUP(MASTERLIST!$A94,'2022'!$A$3:$A$899,'2022'!$AH$3:$AH$899,0,0)</f>
        <v>0</v>
      </c>
    </row>
    <row r="95" spans="1:24" ht="14.25" customHeight="1" x14ac:dyDescent="0.25">
      <c r="A95" s="229" t="s">
        <v>587</v>
      </c>
      <c r="B95" s="220" t="s">
        <v>50</v>
      </c>
      <c r="C95" s="220" t="s">
        <v>93</v>
      </c>
      <c r="D95" s="220" t="s">
        <v>347</v>
      </c>
      <c r="E95" s="230" t="str">
        <f t="shared" si="4"/>
        <v>Men Grand Masters</v>
      </c>
      <c r="F95" s="277">
        <v>19577</v>
      </c>
      <c r="G95" s="10">
        <f t="shared" si="7"/>
        <v>44926</v>
      </c>
      <c r="H95" s="6">
        <f t="shared" si="5"/>
        <v>69</v>
      </c>
      <c r="I95" s="5" t="str">
        <f t="shared" si="6"/>
        <v>Grand Masters</v>
      </c>
      <c r="J95" s="220" t="s">
        <v>1301</v>
      </c>
      <c r="K95" s="293">
        <v>53080610059</v>
      </c>
      <c r="L95" s="251" t="s">
        <v>1509</v>
      </c>
      <c r="M95" s="246">
        <f>+_xlfn.XLOOKUP(MASTERLIST!$A95,'2023'!$A$3:$A$897,'2023'!$AE$3:$AE$897,0,0)</f>
        <v>0</v>
      </c>
      <c r="N95" s="220">
        <f>+_xlfn.XLOOKUP(MASTERLIST!$A95,'2023'!$A$3:$A$897,'2023'!$AF$3:$AF$897,0,0)</f>
        <v>0</v>
      </c>
      <c r="O95" s="220">
        <f>+_xlfn.XLOOKUP(MASTERLIST!$A95,'2023'!$A$3:$A$897,'2023'!$AG$3:$AG$897,0,0)</f>
        <v>0</v>
      </c>
      <c r="P95" s="247">
        <f>+_xlfn.XLOOKUP(MASTERLIST!$A95,'2023'!$A$3:$A$897,'2023'!$AH$3:$AH$897,0,0)</f>
        <v>40</v>
      </c>
      <c r="Q95" s="312">
        <f>+_xlfn.XLOOKUP(MASTERLIST!$A95,'2021'!$A$3:$A$900,'2021'!$G$3:$G$900,0,0)</f>
        <v>0</v>
      </c>
      <c r="R95" s="220">
        <f>+_xlfn.XLOOKUP(MASTERLIST!$A95,'2021'!$A$3:$A$900,'2021'!$H$3:$H$900,0,0)</f>
        <v>5</v>
      </c>
      <c r="S95" s="220">
        <f>+_xlfn.XLOOKUP(MASTERLIST!$A95,'2021'!$A$3:$A$900,'2021'!$I$3:$I$900,0,0)</f>
        <v>84.5</v>
      </c>
      <c r="T95" s="247">
        <f>+_xlfn.XLOOKUP(MASTERLIST!$A95,'2021'!$A$3:$A$900,'2021'!$J$3:$J$900,0,0)</f>
        <v>578</v>
      </c>
      <c r="U95" s="246">
        <f>+_xlfn.XLOOKUP(MASTERLIST!$A95,'2022'!$A$3:$A$899,'2022'!$AE$3:$AE$899,0,0)</f>
        <v>0</v>
      </c>
      <c r="V95" s="220">
        <f>+_xlfn.XLOOKUP(MASTERLIST!$A95,'2022'!$A$3:$A$899,'2022'!$AF$3:$AF$899,0,0)</f>
        <v>0</v>
      </c>
      <c r="W95" s="220">
        <f>+_xlfn.XLOOKUP(MASTERLIST!$A95,'2022'!$A$3:$A$899,'2022'!$AG$3:$AG$899,0,0)</f>
        <v>0</v>
      </c>
      <c r="X95" s="247">
        <f>+_xlfn.XLOOKUP(MASTERLIST!$A95,'2022'!$A$3:$A$899,'2022'!$AH$3:$AH$899,0,0)</f>
        <v>80</v>
      </c>
    </row>
    <row r="96" spans="1:24" x14ac:dyDescent="0.25">
      <c r="A96" s="233" t="s">
        <v>588</v>
      </c>
      <c r="B96" s="224" t="s">
        <v>49</v>
      </c>
      <c r="C96" s="224" t="s">
        <v>266</v>
      </c>
      <c r="D96" s="224" t="s">
        <v>267</v>
      </c>
      <c r="E96" s="230" t="str">
        <f t="shared" si="4"/>
        <v>Men Veteran</v>
      </c>
      <c r="F96" s="276">
        <v>29297</v>
      </c>
      <c r="G96" s="10">
        <f t="shared" si="7"/>
        <v>44926</v>
      </c>
      <c r="H96" s="6">
        <f t="shared" si="5"/>
        <v>42</v>
      </c>
      <c r="I96" s="5" t="str">
        <f t="shared" si="6"/>
        <v>Veteran</v>
      </c>
      <c r="J96" s="224" t="s">
        <v>1301</v>
      </c>
      <c r="K96" s="291">
        <v>80031710557</v>
      </c>
      <c r="L96" s="292" t="s">
        <v>1509</v>
      </c>
      <c r="M96" s="246">
        <f>+_xlfn.XLOOKUP(MASTERLIST!$A96,'2023'!$A$3:$A$897,'2023'!$AE$3:$AE$897,0,0)</f>
        <v>0</v>
      </c>
      <c r="N96" s="220">
        <f>+_xlfn.XLOOKUP(MASTERLIST!$A96,'2023'!$A$3:$A$897,'2023'!$AF$3:$AF$897,0,0)</f>
        <v>0</v>
      </c>
      <c r="O96" s="220">
        <f>+_xlfn.XLOOKUP(MASTERLIST!$A96,'2023'!$A$3:$A$897,'2023'!$AG$3:$AG$897,0,0)</f>
        <v>0</v>
      </c>
      <c r="P96" s="247">
        <f>+_xlfn.XLOOKUP(MASTERLIST!$A96,'2023'!$A$3:$A$897,'2023'!$AH$3:$AH$897,0,0)</f>
        <v>0</v>
      </c>
      <c r="Q96" s="312">
        <f>+_xlfn.XLOOKUP(MASTERLIST!$A96,'2021'!$A$3:$A$900,'2021'!$G$3:$G$900,0,0)</f>
        <v>1</v>
      </c>
      <c r="R96" s="220">
        <f>+_xlfn.XLOOKUP(MASTERLIST!$A96,'2021'!$A$3:$A$900,'2021'!$H$3:$H$900,0,0)</f>
        <v>4</v>
      </c>
      <c r="S96" s="220">
        <f>+_xlfn.XLOOKUP(MASTERLIST!$A96,'2021'!$A$3:$A$900,'2021'!$I$3:$I$900,0,0)</f>
        <v>12.100000000000001</v>
      </c>
      <c r="T96" s="247">
        <f>+_xlfn.XLOOKUP(MASTERLIST!$A96,'2021'!$A$3:$A$900,'2021'!$J$3:$J$900,0,0)</f>
        <v>573</v>
      </c>
      <c r="U96" s="246">
        <f>+_xlfn.XLOOKUP(MASTERLIST!$A96,'2022'!$A$3:$A$899,'2022'!$AE$3:$AE$899,0,0)</f>
        <v>0</v>
      </c>
      <c r="V96" s="220">
        <f>+_xlfn.XLOOKUP(MASTERLIST!$A96,'2022'!$A$3:$A$899,'2022'!$AF$3:$AF$899,0,0)</f>
        <v>2</v>
      </c>
      <c r="W96" s="220">
        <f>+_xlfn.XLOOKUP(MASTERLIST!$A96,'2022'!$A$3:$A$899,'2022'!$AG$3:$AG$899,0,0)</f>
        <v>31.4</v>
      </c>
      <c r="X96" s="247">
        <f>+_xlfn.XLOOKUP(MASTERLIST!$A96,'2022'!$A$3:$A$899,'2022'!$AH$3:$AH$899,0,0)</f>
        <v>318</v>
      </c>
    </row>
    <row r="97" spans="1:24" x14ac:dyDescent="0.25">
      <c r="A97" s="229" t="s">
        <v>589</v>
      </c>
      <c r="B97" s="220" t="s">
        <v>48</v>
      </c>
      <c r="C97" s="220" t="s">
        <v>181</v>
      </c>
      <c r="D97" s="220" t="s">
        <v>1882</v>
      </c>
      <c r="E97" s="230" t="str">
        <f t="shared" si="4"/>
        <v>Men Senior</v>
      </c>
      <c r="F97" s="277">
        <v>31729</v>
      </c>
      <c r="G97" s="10">
        <f t="shared" si="7"/>
        <v>44926</v>
      </c>
      <c r="H97" s="6">
        <f t="shared" si="5"/>
        <v>36</v>
      </c>
      <c r="I97" s="5" t="str">
        <f t="shared" si="6"/>
        <v>Senior</v>
      </c>
      <c r="J97" s="220" t="s">
        <v>1301</v>
      </c>
      <c r="K97" s="293">
        <v>86111300202</v>
      </c>
      <c r="L97" s="251" t="s">
        <v>1509</v>
      </c>
      <c r="M97" s="246">
        <f>+_xlfn.XLOOKUP(MASTERLIST!$A97,'2023'!$A$3:$A$897,'2023'!$AE$3:$AE$897,0,0)</f>
        <v>4</v>
      </c>
      <c r="N97" s="220">
        <f>+_xlfn.XLOOKUP(MASTERLIST!$A97,'2023'!$A$3:$A$897,'2023'!$AF$3:$AF$897,0,0)</f>
        <v>2</v>
      </c>
      <c r="O97" s="220">
        <f>+_xlfn.XLOOKUP(MASTERLIST!$A97,'2023'!$A$3:$A$897,'2023'!$AG$3:$AG$897,0,0)</f>
        <v>31.4</v>
      </c>
      <c r="P97" s="247">
        <f>+_xlfn.XLOOKUP(MASTERLIST!$A97,'2023'!$A$3:$A$897,'2023'!$AH$3:$AH$897,0,0)</f>
        <v>819</v>
      </c>
      <c r="Q97" s="312">
        <f>+_xlfn.XLOOKUP(MASTERLIST!$A97,'2021'!$A$3:$A$900,'2021'!$G$3:$G$900,0,0)</f>
        <v>3</v>
      </c>
      <c r="R97" s="220">
        <f>+_xlfn.XLOOKUP(MASTERLIST!$A97,'2021'!$A$3:$A$900,'2021'!$H$3:$H$900,0,0)</f>
        <v>3</v>
      </c>
      <c r="S97" s="220">
        <f>+_xlfn.XLOOKUP(MASTERLIST!$A97,'2021'!$A$3:$A$900,'2021'!$I$3:$I$900,0,0)</f>
        <v>27.2</v>
      </c>
      <c r="T97" s="247">
        <f>+_xlfn.XLOOKUP(MASTERLIST!$A97,'2021'!$A$3:$A$900,'2021'!$J$3:$J$900,0,0)</f>
        <v>853</v>
      </c>
      <c r="U97" s="246">
        <f>+_xlfn.XLOOKUP(MASTERLIST!$A97,'2022'!$A$3:$A$899,'2022'!$AE$3:$AE$899,0,0)</f>
        <v>1</v>
      </c>
      <c r="V97" s="220">
        <f>+_xlfn.XLOOKUP(MASTERLIST!$A97,'2022'!$A$3:$A$899,'2022'!$AF$3:$AF$899,0,0)</f>
        <v>7</v>
      </c>
      <c r="W97" s="220">
        <f>+_xlfn.XLOOKUP(MASTERLIST!$A97,'2022'!$A$3:$A$899,'2022'!$AG$3:$AG$899,0,0)</f>
        <v>39.5</v>
      </c>
      <c r="X97" s="247">
        <f>+_xlfn.XLOOKUP(MASTERLIST!$A97,'2022'!$A$3:$A$899,'2022'!$AH$3:$AH$899,0,0)</f>
        <v>905</v>
      </c>
    </row>
    <row r="98" spans="1:24" x14ac:dyDescent="0.25">
      <c r="A98" s="231" t="s">
        <v>590</v>
      </c>
      <c r="B98" s="221" t="s">
        <v>1295</v>
      </c>
      <c r="C98" s="221" t="s">
        <v>1864</v>
      </c>
      <c r="D98" s="221" t="s">
        <v>394</v>
      </c>
      <c r="E98" s="230" t="str">
        <f t="shared" si="4"/>
        <v>Men Senior</v>
      </c>
      <c r="F98" s="279">
        <v>31510</v>
      </c>
      <c r="G98" s="10">
        <f t="shared" si="7"/>
        <v>44926</v>
      </c>
      <c r="H98" s="6">
        <f t="shared" si="5"/>
        <v>36</v>
      </c>
      <c r="I98" s="5" t="str">
        <f t="shared" si="6"/>
        <v>Senior</v>
      </c>
      <c r="J98" s="221" t="s">
        <v>1301</v>
      </c>
      <c r="K98" s="294">
        <v>86040800143</v>
      </c>
      <c r="L98" s="295" t="s">
        <v>1509</v>
      </c>
      <c r="M98" s="246">
        <f>+_xlfn.XLOOKUP(MASTERLIST!$A98,'2023'!$A$3:$A$897,'2023'!$AE$3:$AE$897,0,0)</f>
        <v>0</v>
      </c>
      <c r="N98" s="220">
        <f>+_xlfn.XLOOKUP(MASTERLIST!$A98,'2023'!$A$3:$A$897,'2023'!$AF$3:$AF$897,0,0)</f>
        <v>0</v>
      </c>
      <c r="O98" s="220">
        <f>+_xlfn.XLOOKUP(MASTERLIST!$A98,'2023'!$A$3:$A$897,'2023'!$AG$3:$AG$897,0,0)</f>
        <v>0</v>
      </c>
      <c r="P98" s="247">
        <f>+_xlfn.XLOOKUP(MASTERLIST!$A98,'2023'!$A$3:$A$897,'2023'!$AH$3:$AH$897,0,0)</f>
        <v>0</v>
      </c>
      <c r="Q98" s="312">
        <f>+_xlfn.XLOOKUP(MASTERLIST!$A98,'2021'!$A$3:$A$900,'2021'!$G$3:$G$900,0,0)</f>
        <v>0</v>
      </c>
      <c r="R98" s="220">
        <f>+_xlfn.XLOOKUP(MASTERLIST!$A98,'2021'!$A$3:$A$900,'2021'!$H$3:$H$900,0,0)</f>
        <v>0</v>
      </c>
      <c r="S98" s="220">
        <f>+_xlfn.XLOOKUP(MASTERLIST!$A98,'2021'!$A$3:$A$900,'2021'!$I$3:$I$900,0,0)</f>
        <v>0</v>
      </c>
      <c r="T98" s="247">
        <f>+_xlfn.XLOOKUP(MASTERLIST!$A98,'2021'!$A$3:$A$900,'2021'!$J$3:$J$900,0,0)</f>
        <v>0</v>
      </c>
      <c r="U98" s="246">
        <f>+_xlfn.XLOOKUP(MASTERLIST!$A98,'2022'!$A$3:$A$899,'2022'!$AE$3:$AE$899,0,0)</f>
        <v>0</v>
      </c>
      <c r="V98" s="220">
        <f>+_xlfn.XLOOKUP(MASTERLIST!$A98,'2022'!$A$3:$A$899,'2022'!$AF$3:$AF$899,0,0)</f>
        <v>0</v>
      </c>
      <c r="W98" s="220">
        <f>+_xlfn.XLOOKUP(MASTERLIST!$A98,'2022'!$A$3:$A$899,'2022'!$AG$3:$AG$899,0,0)</f>
        <v>0</v>
      </c>
      <c r="X98" s="247">
        <f>+_xlfn.XLOOKUP(MASTERLIST!$A98,'2022'!$A$3:$A$899,'2022'!$AH$3:$AH$899,0,0)</f>
        <v>0</v>
      </c>
    </row>
    <row r="99" spans="1:24" x14ac:dyDescent="0.25">
      <c r="A99" s="229" t="s">
        <v>591</v>
      </c>
      <c r="B99" s="220" t="s">
        <v>39</v>
      </c>
      <c r="C99" s="220" t="s">
        <v>475</v>
      </c>
      <c r="D99" s="220" t="s">
        <v>495</v>
      </c>
      <c r="E99" s="230" t="str">
        <f t="shared" si="4"/>
        <v>Men Master</v>
      </c>
      <c r="F99" s="277">
        <v>23086</v>
      </c>
      <c r="G99" s="10">
        <f t="shared" si="7"/>
        <v>44926</v>
      </c>
      <c r="H99" s="6">
        <f t="shared" si="5"/>
        <v>59</v>
      </c>
      <c r="I99" s="5" t="str">
        <f t="shared" si="6"/>
        <v>Master</v>
      </c>
      <c r="J99" s="220" t="s">
        <v>1301</v>
      </c>
      <c r="K99" s="293">
        <v>6303165145089</v>
      </c>
      <c r="L99" s="251" t="s">
        <v>1512</v>
      </c>
      <c r="M99" s="246">
        <f>+_xlfn.XLOOKUP(MASTERLIST!$A99,'2023'!$A$3:$A$897,'2023'!$AE$3:$AE$897,0,0)</f>
        <v>3</v>
      </c>
      <c r="N99" s="220">
        <f>+_xlfn.XLOOKUP(MASTERLIST!$A99,'2023'!$A$3:$A$897,'2023'!$AF$3:$AF$897,0,0)</f>
        <v>4</v>
      </c>
      <c r="O99" s="220">
        <f>+_xlfn.XLOOKUP(MASTERLIST!$A99,'2023'!$A$3:$A$897,'2023'!$AG$3:$AG$897,0,0)</f>
        <v>73.399999999999991</v>
      </c>
      <c r="P99" s="247">
        <f>+_xlfn.XLOOKUP(MASTERLIST!$A99,'2023'!$A$3:$A$897,'2023'!$AH$3:$AH$897,0,0)</f>
        <v>1103</v>
      </c>
      <c r="Q99" s="312">
        <f>+_xlfn.XLOOKUP(MASTERLIST!$A99,'2021'!$A$3:$A$900,'2021'!$G$3:$G$900,0,0)</f>
        <v>1</v>
      </c>
      <c r="R99" s="220">
        <f>+_xlfn.XLOOKUP(MASTERLIST!$A99,'2021'!$A$3:$A$900,'2021'!$H$3:$H$900,0,0)</f>
        <v>7</v>
      </c>
      <c r="S99" s="220">
        <f>+_xlfn.XLOOKUP(MASTERLIST!$A99,'2021'!$A$3:$A$900,'2021'!$I$3:$I$900,0,0)</f>
        <v>66.500000000000014</v>
      </c>
      <c r="T99" s="247">
        <f>+_xlfn.XLOOKUP(MASTERLIST!$A99,'2021'!$A$3:$A$900,'2021'!$J$3:$J$900,0,0)</f>
        <v>1022</v>
      </c>
      <c r="U99" s="246">
        <f>+_xlfn.XLOOKUP(MASTERLIST!$A99,'2022'!$A$3:$A$899,'2022'!$AE$3:$AE$899,0,0)</f>
        <v>0</v>
      </c>
      <c r="V99" s="220">
        <f>+_xlfn.XLOOKUP(MASTERLIST!$A99,'2022'!$A$3:$A$899,'2022'!$AF$3:$AF$899,0,0)</f>
        <v>12</v>
      </c>
      <c r="W99" s="220">
        <f>+_xlfn.XLOOKUP(MASTERLIST!$A99,'2022'!$A$3:$A$899,'2022'!$AG$3:$AG$899,0,0)</f>
        <v>108.1</v>
      </c>
      <c r="X99" s="247">
        <f>+_xlfn.XLOOKUP(MASTERLIST!$A99,'2022'!$A$3:$A$899,'2022'!$AH$3:$AH$899,0,0)</f>
        <v>1107</v>
      </c>
    </row>
    <row r="100" spans="1:24" x14ac:dyDescent="0.25">
      <c r="A100" s="229" t="s">
        <v>592</v>
      </c>
      <c r="B100" s="220" t="s">
        <v>38</v>
      </c>
      <c r="C100" s="220" t="s">
        <v>268</v>
      </c>
      <c r="D100" s="220" t="s">
        <v>217</v>
      </c>
      <c r="E100" s="230" t="str">
        <f t="shared" si="4"/>
        <v>Men Senior</v>
      </c>
      <c r="F100" s="277">
        <v>34771</v>
      </c>
      <c r="G100" s="10">
        <f t="shared" si="7"/>
        <v>44926</v>
      </c>
      <c r="H100" s="6">
        <f t="shared" si="5"/>
        <v>27</v>
      </c>
      <c r="I100" s="5" t="str">
        <f t="shared" si="6"/>
        <v>Senior</v>
      </c>
      <c r="J100" s="220" t="s">
        <v>1301</v>
      </c>
      <c r="K100" s="293">
        <v>95031301066</v>
      </c>
      <c r="L100" s="251" t="s">
        <v>1509</v>
      </c>
      <c r="M100" s="246">
        <f>+_xlfn.XLOOKUP(MASTERLIST!$A100,'2023'!$A$3:$A$897,'2023'!$AE$3:$AE$897,0,0)</f>
        <v>0</v>
      </c>
      <c r="N100" s="220">
        <f>+_xlfn.XLOOKUP(MASTERLIST!$A100,'2023'!$A$3:$A$897,'2023'!$AF$3:$AF$897,0,0)</f>
        <v>2</v>
      </c>
      <c r="O100" s="220">
        <f>+_xlfn.XLOOKUP(MASTERLIST!$A100,'2023'!$A$3:$A$897,'2023'!$AG$3:$AG$897,0,0)</f>
        <v>37.299999999999997</v>
      </c>
      <c r="P100" s="247">
        <f>+_xlfn.XLOOKUP(MASTERLIST!$A100,'2023'!$A$3:$A$897,'2023'!$AH$3:$AH$897,0,0)</f>
        <v>279</v>
      </c>
      <c r="Q100" s="312">
        <f>+_xlfn.XLOOKUP(MASTERLIST!$A100,'2021'!$A$3:$A$900,'2021'!$G$3:$G$900,0,0)</f>
        <v>0</v>
      </c>
      <c r="R100" s="220">
        <f>+_xlfn.XLOOKUP(MASTERLIST!$A100,'2021'!$A$3:$A$900,'2021'!$H$3:$H$900,0,0)</f>
        <v>0</v>
      </c>
      <c r="S100" s="220">
        <f>+_xlfn.XLOOKUP(MASTERLIST!$A100,'2021'!$A$3:$A$900,'2021'!$I$3:$I$900,0,0)</f>
        <v>0</v>
      </c>
      <c r="T100" s="247">
        <f>+_xlfn.XLOOKUP(MASTERLIST!$A100,'2021'!$A$3:$A$900,'2021'!$J$3:$J$900,0,0)</f>
        <v>20</v>
      </c>
      <c r="U100" s="246">
        <f>+_xlfn.XLOOKUP(MASTERLIST!$A100,'2022'!$A$3:$A$899,'2022'!$AE$3:$AE$899,0,0)</f>
        <v>0</v>
      </c>
      <c r="V100" s="220">
        <f>+_xlfn.XLOOKUP(MASTERLIST!$A100,'2022'!$A$3:$A$899,'2022'!$AF$3:$AF$899,0,0)</f>
        <v>2</v>
      </c>
      <c r="W100" s="220">
        <f>+_xlfn.XLOOKUP(MASTERLIST!$A100,'2022'!$A$3:$A$899,'2022'!$AG$3:$AG$899,0,0)</f>
        <v>19.2</v>
      </c>
      <c r="X100" s="247">
        <f>+_xlfn.XLOOKUP(MASTERLIST!$A100,'2022'!$A$3:$A$899,'2022'!$AH$3:$AH$899,0,0)</f>
        <v>435</v>
      </c>
    </row>
    <row r="101" spans="1:24" x14ac:dyDescent="0.25">
      <c r="A101" s="229" t="s">
        <v>593</v>
      </c>
      <c r="B101" s="220" t="s">
        <v>37</v>
      </c>
      <c r="C101" s="220" t="s">
        <v>246</v>
      </c>
      <c r="D101" s="220" t="s">
        <v>2050</v>
      </c>
      <c r="E101" s="232" t="str">
        <f t="shared" si="4"/>
        <v>Men Senior</v>
      </c>
      <c r="F101" s="277">
        <v>30818</v>
      </c>
      <c r="G101" s="10">
        <f t="shared" si="7"/>
        <v>44926</v>
      </c>
      <c r="H101" s="6">
        <f t="shared" si="5"/>
        <v>38</v>
      </c>
      <c r="I101" s="5" t="str">
        <f t="shared" si="6"/>
        <v>Senior</v>
      </c>
      <c r="J101" s="220" t="s">
        <v>1301</v>
      </c>
      <c r="K101" s="293">
        <v>84051611043</v>
      </c>
      <c r="L101" s="251" t="s">
        <v>1509</v>
      </c>
      <c r="M101" s="246">
        <f>+_xlfn.XLOOKUP(MASTERLIST!$A101,'2023'!$A$3:$A$897,'2023'!$AE$3:$AE$897,0,0)</f>
        <v>0</v>
      </c>
      <c r="N101" s="220">
        <f>+_xlfn.XLOOKUP(MASTERLIST!$A101,'2023'!$A$3:$A$897,'2023'!$AF$3:$AF$897,0,0)</f>
        <v>0</v>
      </c>
      <c r="O101" s="220">
        <f>+_xlfn.XLOOKUP(MASTERLIST!$A101,'2023'!$A$3:$A$897,'2023'!$AG$3:$AG$897,0,0)</f>
        <v>0</v>
      </c>
      <c r="P101" s="247">
        <f>+_xlfn.XLOOKUP(MASTERLIST!$A101,'2023'!$A$3:$A$897,'2023'!$AH$3:$AH$897,0,0)</f>
        <v>20</v>
      </c>
      <c r="Q101" s="312">
        <f>+_xlfn.XLOOKUP(MASTERLIST!$A101,'2021'!$A$3:$A$900,'2021'!$G$3:$G$900,0,0)</f>
        <v>0</v>
      </c>
      <c r="R101" s="220">
        <f>+_xlfn.XLOOKUP(MASTERLIST!$A101,'2021'!$A$3:$A$900,'2021'!$H$3:$H$900,0,0)</f>
        <v>0</v>
      </c>
      <c r="S101" s="220">
        <f>+_xlfn.XLOOKUP(MASTERLIST!$A101,'2021'!$A$3:$A$900,'2021'!$I$3:$I$900,0,0)</f>
        <v>0</v>
      </c>
      <c r="T101" s="247">
        <f>+_xlfn.XLOOKUP(MASTERLIST!$A101,'2021'!$A$3:$A$900,'2021'!$J$3:$J$900,0,0)</f>
        <v>0</v>
      </c>
      <c r="U101" s="246">
        <f>+_xlfn.XLOOKUP(MASTERLIST!$A101,'2022'!$A$3:$A$899,'2022'!$AE$3:$AE$899,0,0)</f>
        <v>0</v>
      </c>
      <c r="V101" s="220">
        <f>+_xlfn.XLOOKUP(MASTERLIST!$A101,'2022'!$A$3:$A$899,'2022'!$AF$3:$AF$899,0,0)</f>
        <v>6</v>
      </c>
      <c r="W101" s="220">
        <f>+_xlfn.XLOOKUP(MASTERLIST!$A101,'2022'!$A$3:$A$899,'2022'!$AG$3:$AG$899,0,0)</f>
        <v>59.8</v>
      </c>
      <c r="X101" s="247">
        <f>+_xlfn.XLOOKUP(MASTERLIST!$A101,'2022'!$A$3:$A$899,'2022'!$AH$3:$AH$899,0,0)</f>
        <v>894</v>
      </c>
    </row>
    <row r="102" spans="1:24" x14ac:dyDescent="0.25">
      <c r="A102" s="231" t="s">
        <v>594</v>
      </c>
      <c r="B102" s="221" t="s">
        <v>1371</v>
      </c>
      <c r="C102" s="221" t="s">
        <v>104</v>
      </c>
      <c r="D102" s="221" t="s">
        <v>421</v>
      </c>
      <c r="E102" s="230" t="str">
        <f t="shared" si="4"/>
        <v>Men Grand Masters</v>
      </c>
      <c r="F102" s="279">
        <v>19489</v>
      </c>
      <c r="G102" s="10">
        <f t="shared" si="7"/>
        <v>44926</v>
      </c>
      <c r="H102" s="6">
        <f t="shared" si="5"/>
        <v>69</v>
      </c>
      <c r="I102" s="5" t="str">
        <f t="shared" si="6"/>
        <v>Grand Masters</v>
      </c>
      <c r="J102" s="221" t="s">
        <v>1301</v>
      </c>
      <c r="K102" s="294">
        <v>53051000264</v>
      </c>
      <c r="L102" s="295" t="s">
        <v>1509</v>
      </c>
      <c r="M102" s="246">
        <f>+_xlfn.XLOOKUP(MASTERLIST!$A102,'2023'!$A$3:$A$897,'2023'!$AE$3:$AE$897,0,0)</f>
        <v>0</v>
      </c>
      <c r="N102" s="220">
        <f>+_xlfn.XLOOKUP(MASTERLIST!$A102,'2023'!$A$3:$A$897,'2023'!$AF$3:$AF$897,0,0)</f>
        <v>0</v>
      </c>
      <c r="O102" s="220">
        <f>+_xlfn.XLOOKUP(MASTERLIST!$A102,'2023'!$A$3:$A$897,'2023'!$AG$3:$AG$897,0,0)</f>
        <v>0</v>
      </c>
      <c r="P102" s="247">
        <f>+_xlfn.XLOOKUP(MASTERLIST!$A102,'2023'!$A$3:$A$897,'2023'!$AH$3:$AH$897,0,0)</f>
        <v>0</v>
      </c>
      <c r="Q102" s="312">
        <f>+_xlfn.XLOOKUP(MASTERLIST!$A102,'2021'!$A$3:$A$900,'2021'!$G$3:$G$900,0,0)</f>
        <v>0</v>
      </c>
      <c r="R102" s="220">
        <f>+_xlfn.XLOOKUP(MASTERLIST!$A102,'2021'!$A$3:$A$900,'2021'!$H$3:$H$900,0,0)</f>
        <v>0</v>
      </c>
      <c r="S102" s="220">
        <f>+_xlfn.XLOOKUP(MASTERLIST!$A102,'2021'!$A$3:$A$900,'2021'!$I$3:$I$900,0,0)</f>
        <v>0</v>
      </c>
      <c r="T102" s="247">
        <f>+_xlfn.XLOOKUP(MASTERLIST!$A102,'2021'!$A$3:$A$900,'2021'!$J$3:$J$900,0,0)</f>
        <v>0</v>
      </c>
      <c r="U102" s="246">
        <f>+_xlfn.XLOOKUP(MASTERLIST!$A102,'2022'!$A$3:$A$899,'2022'!$AE$3:$AE$899,0,0)</f>
        <v>0</v>
      </c>
      <c r="V102" s="220">
        <f>+_xlfn.XLOOKUP(MASTERLIST!$A102,'2022'!$A$3:$A$899,'2022'!$AF$3:$AF$899,0,0)</f>
        <v>0</v>
      </c>
      <c r="W102" s="220">
        <f>+_xlfn.XLOOKUP(MASTERLIST!$A102,'2022'!$A$3:$A$899,'2022'!$AG$3:$AG$899,0,0)</f>
        <v>0</v>
      </c>
      <c r="X102" s="247">
        <f>+_xlfn.XLOOKUP(MASTERLIST!$A102,'2022'!$A$3:$A$899,'2022'!$AH$3:$AH$899,0,0)</f>
        <v>0</v>
      </c>
    </row>
    <row r="103" spans="1:24" x14ac:dyDescent="0.25">
      <c r="A103" s="231" t="s">
        <v>595</v>
      </c>
      <c r="B103" s="221" t="s">
        <v>1392</v>
      </c>
      <c r="C103" s="221" t="s">
        <v>1654</v>
      </c>
      <c r="D103" s="221" t="s">
        <v>154</v>
      </c>
      <c r="E103" s="230" t="str">
        <f t="shared" si="4"/>
        <v>Men U/21</v>
      </c>
      <c r="F103" s="279">
        <v>38321</v>
      </c>
      <c r="G103" s="10">
        <f t="shared" si="7"/>
        <v>44926</v>
      </c>
      <c r="H103" s="6">
        <f t="shared" si="5"/>
        <v>18</v>
      </c>
      <c r="I103" s="5" t="str">
        <f t="shared" si="6"/>
        <v>U/21</v>
      </c>
      <c r="J103" s="221" t="s">
        <v>1301</v>
      </c>
      <c r="K103" s="294"/>
      <c r="L103" s="295" t="s">
        <v>1509</v>
      </c>
      <c r="M103" s="246">
        <f>+_xlfn.XLOOKUP(MASTERLIST!$A103,'2023'!$A$3:$A$897,'2023'!$AE$3:$AE$897,0,0)</f>
        <v>0</v>
      </c>
      <c r="N103" s="220">
        <f>+_xlfn.XLOOKUP(MASTERLIST!$A103,'2023'!$A$3:$A$897,'2023'!$AF$3:$AF$897,0,0)</f>
        <v>0</v>
      </c>
      <c r="O103" s="220">
        <f>+_xlfn.XLOOKUP(MASTERLIST!$A103,'2023'!$A$3:$A$897,'2023'!$AG$3:$AG$897,0,0)</f>
        <v>0</v>
      </c>
      <c r="P103" s="247">
        <f>+_xlfn.XLOOKUP(MASTERLIST!$A103,'2023'!$A$3:$A$897,'2023'!$AH$3:$AH$897,0,0)</f>
        <v>0</v>
      </c>
      <c r="Q103" s="312">
        <f>+_xlfn.XLOOKUP(MASTERLIST!$A103,'2021'!$A$3:$A$900,'2021'!$G$3:$G$900,0,0)</f>
        <v>0</v>
      </c>
      <c r="R103" s="220">
        <f>+_xlfn.XLOOKUP(MASTERLIST!$A103,'2021'!$A$3:$A$900,'2021'!$H$3:$H$900,0,0)</f>
        <v>0</v>
      </c>
      <c r="S103" s="220">
        <f>+_xlfn.XLOOKUP(MASTERLIST!$A103,'2021'!$A$3:$A$900,'2021'!$I$3:$I$900,0,0)</f>
        <v>0</v>
      </c>
      <c r="T103" s="247">
        <f>+_xlfn.XLOOKUP(MASTERLIST!$A103,'2021'!$A$3:$A$900,'2021'!$J$3:$J$900,0,0)</f>
        <v>40</v>
      </c>
      <c r="U103" s="246">
        <f>+_xlfn.XLOOKUP(MASTERLIST!$A103,'2022'!$A$3:$A$899,'2022'!$AE$3:$AE$899,0,0)</f>
        <v>0</v>
      </c>
      <c r="V103" s="220">
        <f>+_xlfn.XLOOKUP(MASTERLIST!$A103,'2022'!$A$3:$A$899,'2022'!$AF$3:$AF$899,0,0)</f>
        <v>0</v>
      </c>
      <c r="W103" s="220">
        <f>+_xlfn.XLOOKUP(MASTERLIST!$A103,'2022'!$A$3:$A$899,'2022'!$AG$3:$AG$899,0,0)</f>
        <v>0</v>
      </c>
      <c r="X103" s="247">
        <f>+_xlfn.XLOOKUP(MASTERLIST!$A103,'2022'!$A$3:$A$899,'2022'!$AH$3:$AH$899,0,0)</f>
        <v>0</v>
      </c>
    </row>
    <row r="104" spans="1:24" x14ac:dyDescent="0.25">
      <c r="A104" s="229" t="s">
        <v>596</v>
      </c>
      <c r="B104" s="220" t="s">
        <v>43</v>
      </c>
      <c r="C104" s="220" t="s">
        <v>251</v>
      </c>
      <c r="D104" s="220" t="s">
        <v>2118</v>
      </c>
      <c r="E104" s="230" t="str">
        <f t="shared" si="4"/>
        <v>Men Veteran</v>
      </c>
      <c r="F104" s="277">
        <v>29831</v>
      </c>
      <c r="G104" s="10">
        <f t="shared" si="7"/>
        <v>44926</v>
      </c>
      <c r="H104" s="6">
        <f t="shared" si="5"/>
        <v>41</v>
      </c>
      <c r="I104" s="5" t="str">
        <f t="shared" si="6"/>
        <v>Veteran</v>
      </c>
      <c r="J104" s="220" t="s">
        <v>1301</v>
      </c>
      <c r="K104" s="293">
        <v>81090210930</v>
      </c>
      <c r="L104" s="251" t="s">
        <v>1509</v>
      </c>
      <c r="M104" s="246">
        <f>+_xlfn.XLOOKUP(MASTERLIST!$A104,'2023'!$A$3:$A$897,'2023'!$AE$3:$AE$897,0,0)</f>
        <v>0</v>
      </c>
      <c r="N104" s="220">
        <f>+_xlfn.XLOOKUP(MASTERLIST!$A104,'2023'!$A$3:$A$897,'2023'!$AF$3:$AF$897,0,0)</f>
        <v>0</v>
      </c>
      <c r="O104" s="220">
        <f>+_xlfn.XLOOKUP(MASTERLIST!$A104,'2023'!$A$3:$A$897,'2023'!$AG$3:$AG$897,0,0)</f>
        <v>0</v>
      </c>
      <c r="P104" s="247">
        <f>+_xlfn.XLOOKUP(MASTERLIST!$A104,'2023'!$A$3:$A$897,'2023'!$AH$3:$AH$897,0,0)</f>
        <v>60</v>
      </c>
      <c r="Q104" s="312">
        <f>+_xlfn.XLOOKUP(MASTERLIST!$A104,'2021'!$A$3:$A$900,'2021'!$G$3:$G$900,0,0)</f>
        <v>0</v>
      </c>
      <c r="R104" s="220">
        <f>+_xlfn.XLOOKUP(MASTERLIST!$A104,'2021'!$A$3:$A$900,'2021'!$H$3:$H$900,0,0)</f>
        <v>6</v>
      </c>
      <c r="S104" s="220">
        <f>+_xlfn.XLOOKUP(MASTERLIST!$A104,'2021'!$A$3:$A$900,'2021'!$I$3:$I$900,0,0)</f>
        <v>66.400000000000006</v>
      </c>
      <c r="T104" s="247">
        <f>+_xlfn.XLOOKUP(MASTERLIST!$A104,'2021'!$A$3:$A$900,'2021'!$J$3:$J$900,0,0)</f>
        <v>776</v>
      </c>
      <c r="U104" s="246">
        <f>+_xlfn.XLOOKUP(MASTERLIST!$A104,'2022'!$A$3:$A$899,'2022'!$AE$3:$AE$899,0,0)</f>
        <v>0</v>
      </c>
      <c r="V104" s="220">
        <f>+_xlfn.XLOOKUP(MASTERLIST!$A104,'2022'!$A$3:$A$899,'2022'!$AF$3:$AF$899,0,0)</f>
        <v>14</v>
      </c>
      <c r="W104" s="220">
        <f>+_xlfn.XLOOKUP(MASTERLIST!$A104,'2022'!$A$3:$A$899,'2022'!$AG$3:$AG$899,0,0)</f>
        <v>96.899999999999991</v>
      </c>
      <c r="X104" s="247">
        <f>+_xlfn.XLOOKUP(MASTERLIST!$A104,'2022'!$A$3:$A$899,'2022'!$AH$3:$AH$899,0,0)</f>
        <v>1088</v>
      </c>
    </row>
    <row r="105" spans="1:24" x14ac:dyDescent="0.25">
      <c r="A105" s="229" t="s">
        <v>597</v>
      </c>
      <c r="B105" s="220" t="s">
        <v>2047</v>
      </c>
      <c r="C105" s="220" t="s">
        <v>356</v>
      </c>
      <c r="D105" s="220" t="s">
        <v>355</v>
      </c>
      <c r="E105" s="230" t="str">
        <f t="shared" si="4"/>
        <v>Men Senior</v>
      </c>
      <c r="F105" s="277">
        <v>31120</v>
      </c>
      <c r="G105" s="10">
        <f t="shared" si="7"/>
        <v>44926</v>
      </c>
      <c r="H105" s="6">
        <f t="shared" si="5"/>
        <v>37</v>
      </c>
      <c r="I105" s="5" t="str">
        <f t="shared" si="6"/>
        <v>Senior</v>
      </c>
      <c r="J105" s="220" t="s">
        <v>1301</v>
      </c>
      <c r="K105" s="293">
        <v>85031410469</v>
      </c>
      <c r="L105" s="251" t="s">
        <v>1509</v>
      </c>
      <c r="M105" s="246">
        <f>+_xlfn.XLOOKUP(MASTERLIST!$A105,'2023'!$A$3:$A$897,'2023'!$AE$3:$AE$897,0,0)</f>
        <v>0</v>
      </c>
      <c r="N105" s="220">
        <f>+_xlfn.XLOOKUP(MASTERLIST!$A105,'2023'!$A$3:$A$897,'2023'!$AF$3:$AF$897,0,0)</f>
        <v>1</v>
      </c>
      <c r="O105" s="220">
        <f>+_xlfn.XLOOKUP(MASTERLIST!$A105,'2023'!$A$3:$A$897,'2023'!$AG$3:$AG$897,0,0)</f>
        <v>14.1</v>
      </c>
      <c r="P105" s="247">
        <f>+_xlfn.XLOOKUP(MASTERLIST!$A105,'2023'!$A$3:$A$897,'2023'!$AH$3:$AH$897,0,0)</f>
        <v>336</v>
      </c>
      <c r="Q105" s="312">
        <f>+_xlfn.XLOOKUP(MASTERLIST!$A105,'2021'!$A$3:$A$900,'2021'!$G$3:$G$900,0,0)</f>
        <v>0</v>
      </c>
      <c r="R105" s="220">
        <f>+_xlfn.XLOOKUP(MASTERLIST!$A105,'2021'!$A$3:$A$900,'2021'!$H$3:$H$900,0,0)</f>
        <v>13</v>
      </c>
      <c r="S105" s="220">
        <f>+_xlfn.XLOOKUP(MASTERLIST!$A105,'2021'!$A$3:$A$900,'2021'!$I$3:$I$900,0,0)</f>
        <v>105.79999999999998</v>
      </c>
      <c r="T105" s="247">
        <f>+_xlfn.XLOOKUP(MASTERLIST!$A105,'2021'!$A$3:$A$900,'2021'!$J$3:$J$900,0,0)</f>
        <v>771</v>
      </c>
      <c r="U105" s="246">
        <f>+_xlfn.XLOOKUP(MASTERLIST!$A105,'2022'!$A$3:$A$899,'2022'!$AE$3:$AE$899,0,0)</f>
        <v>0</v>
      </c>
      <c r="V105" s="220">
        <f>+_xlfn.XLOOKUP(MASTERLIST!$A105,'2022'!$A$3:$A$899,'2022'!$AF$3:$AF$899,0,0)</f>
        <v>7</v>
      </c>
      <c r="W105" s="220">
        <f>+_xlfn.XLOOKUP(MASTERLIST!$A105,'2022'!$A$3:$A$899,'2022'!$AG$3:$AG$899,0,0)</f>
        <v>82.1</v>
      </c>
      <c r="X105" s="247">
        <f>+_xlfn.XLOOKUP(MASTERLIST!$A105,'2022'!$A$3:$A$899,'2022'!$AH$3:$AH$899,0,0)</f>
        <v>734</v>
      </c>
    </row>
    <row r="106" spans="1:24" s="11" customFormat="1" x14ac:dyDescent="0.25">
      <c r="A106" s="231" t="s">
        <v>598</v>
      </c>
      <c r="B106" s="221" t="s">
        <v>1728</v>
      </c>
      <c r="C106" s="221" t="s">
        <v>399</v>
      </c>
      <c r="D106" s="221" t="s">
        <v>400</v>
      </c>
      <c r="E106" s="232" t="str">
        <f t="shared" si="4"/>
        <v>Men Veteran</v>
      </c>
      <c r="F106" s="279">
        <v>30062</v>
      </c>
      <c r="G106" s="10">
        <f t="shared" si="7"/>
        <v>44926</v>
      </c>
      <c r="H106" s="6">
        <f t="shared" si="5"/>
        <v>40</v>
      </c>
      <c r="I106" s="5" t="str">
        <f t="shared" si="6"/>
        <v>Veteran</v>
      </c>
      <c r="J106" s="221" t="s">
        <v>1301</v>
      </c>
      <c r="K106" s="294">
        <v>82042100013</v>
      </c>
      <c r="L106" s="295" t="s">
        <v>1509</v>
      </c>
      <c r="M106" s="246">
        <f>+_xlfn.XLOOKUP(MASTERLIST!$A106,'2023'!$A$3:$A$897,'2023'!$AE$3:$AE$897,0,0)</f>
        <v>0</v>
      </c>
      <c r="N106" s="220">
        <f>+_xlfn.XLOOKUP(MASTERLIST!$A106,'2023'!$A$3:$A$897,'2023'!$AF$3:$AF$897,0,0)</f>
        <v>0</v>
      </c>
      <c r="O106" s="220">
        <f>+_xlfn.XLOOKUP(MASTERLIST!$A106,'2023'!$A$3:$A$897,'2023'!$AG$3:$AG$897,0,0)</f>
        <v>0</v>
      </c>
      <c r="P106" s="247">
        <f>+_xlfn.XLOOKUP(MASTERLIST!$A106,'2023'!$A$3:$A$897,'2023'!$AH$3:$AH$897,0,0)</f>
        <v>0</v>
      </c>
      <c r="Q106" s="312">
        <f>+_xlfn.XLOOKUP(MASTERLIST!$A106,'2021'!$A$3:$A$900,'2021'!$G$3:$G$900,0,0)</f>
        <v>0</v>
      </c>
      <c r="R106" s="220">
        <f>+_xlfn.XLOOKUP(MASTERLIST!$A106,'2021'!$A$3:$A$900,'2021'!$H$3:$H$900,0,0)</f>
        <v>0</v>
      </c>
      <c r="S106" s="220">
        <f>+_xlfn.XLOOKUP(MASTERLIST!$A106,'2021'!$A$3:$A$900,'2021'!$I$3:$I$900,0,0)</f>
        <v>0</v>
      </c>
      <c r="T106" s="247">
        <f>+_xlfn.XLOOKUP(MASTERLIST!$A106,'2021'!$A$3:$A$900,'2021'!$J$3:$J$900,0,0)</f>
        <v>0</v>
      </c>
      <c r="U106" s="246">
        <f>+_xlfn.XLOOKUP(MASTERLIST!$A106,'2022'!$A$3:$A$899,'2022'!$AE$3:$AE$899,0,0)</f>
        <v>0</v>
      </c>
      <c r="V106" s="220">
        <f>+_xlfn.XLOOKUP(MASTERLIST!$A106,'2022'!$A$3:$A$899,'2022'!$AF$3:$AF$899,0,0)</f>
        <v>0</v>
      </c>
      <c r="W106" s="220">
        <f>+_xlfn.XLOOKUP(MASTERLIST!$A106,'2022'!$A$3:$A$899,'2022'!$AG$3:$AG$899,0,0)</f>
        <v>0</v>
      </c>
      <c r="X106" s="247">
        <f>+_xlfn.XLOOKUP(MASTERLIST!$A106,'2022'!$A$3:$A$899,'2022'!$AH$3:$AH$899,0,0)</f>
        <v>0</v>
      </c>
    </row>
    <row r="107" spans="1:24" s="11" customFormat="1" x14ac:dyDescent="0.25">
      <c r="A107" s="231" t="s">
        <v>599</v>
      </c>
      <c r="B107" s="221" t="s">
        <v>1279</v>
      </c>
      <c r="C107" s="221" t="s">
        <v>239</v>
      </c>
      <c r="D107" s="221" t="s">
        <v>313</v>
      </c>
      <c r="E107" s="232" t="str">
        <f t="shared" si="4"/>
        <v>Men Veteran</v>
      </c>
      <c r="F107" s="279">
        <v>30048</v>
      </c>
      <c r="G107" s="10">
        <f t="shared" si="7"/>
        <v>44926</v>
      </c>
      <c r="H107" s="6">
        <f t="shared" si="5"/>
        <v>40</v>
      </c>
      <c r="I107" s="5" t="str">
        <f t="shared" si="6"/>
        <v>Veteran</v>
      </c>
      <c r="J107" s="221" t="s">
        <v>1301</v>
      </c>
      <c r="K107" s="294">
        <v>82040710582</v>
      </c>
      <c r="L107" s="295" t="s">
        <v>1509</v>
      </c>
      <c r="M107" s="246">
        <f>+_xlfn.XLOOKUP(MASTERLIST!$A107,'2023'!$A$3:$A$897,'2023'!$AE$3:$AE$897,0,0)</f>
        <v>0</v>
      </c>
      <c r="N107" s="220">
        <f>+_xlfn.XLOOKUP(MASTERLIST!$A107,'2023'!$A$3:$A$897,'2023'!$AF$3:$AF$897,0,0)</f>
        <v>0</v>
      </c>
      <c r="O107" s="220">
        <f>+_xlfn.XLOOKUP(MASTERLIST!$A107,'2023'!$A$3:$A$897,'2023'!$AG$3:$AG$897,0,0)</f>
        <v>0</v>
      </c>
      <c r="P107" s="247">
        <f>+_xlfn.XLOOKUP(MASTERLIST!$A107,'2023'!$A$3:$A$897,'2023'!$AH$3:$AH$897,0,0)</f>
        <v>0</v>
      </c>
      <c r="Q107" s="312">
        <f>+_xlfn.XLOOKUP(MASTERLIST!$A107,'2021'!$A$3:$A$900,'2021'!$G$3:$G$900,0,0)</f>
        <v>0</v>
      </c>
      <c r="R107" s="220">
        <f>+_xlfn.XLOOKUP(MASTERLIST!$A107,'2021'!$A$3:$A$900,'2021'!$H$3:$H$900,0,0)</f>
        <v>0</v>
      </c>
      <c r="S107" s="220">
        <f>+_xlfn.XLOOKUP(MASTERLIST!$A107,'2021'!$A$3:$A$900,'2021'!$I$3:$I$900,0,0)</f>
        <v>0</v>
      </c>
      <c r="T107" s="247">
        <f>+_xlfn.XLOOKUP(MASTERLIST!$A107,'2021'!$A$3:$A$900,'2021'!$J$3:$J$900,0,0)</f>
        <v>0</v>
      </c>
      <c r="U107" s="246">
        <f>+_xlfn.XLOOKUP(MASTERLIST!$A107,'2022'!$A$3:$A$899,'2022'!$AE$3:$AE$899,0,0)</f>
        <v>0</v>
      </c>
      <c r="V107" s="220">
        <f>+_xlfn.XLOOKUP(MASTERLIST!$A107,'2022'!$A$3:$A$899,'2022'!$AF$3:$AF$899,0,0)</f>
        <v>0</v>
      </c>
      <c r="W107" s="220">
        <f>+_xlfn.XLOOKUP(MASTERLIST!$A107,'2022'!$A$3:$A$899,'2022'!$AG$3:$AG$899,0,0)</f>
        <v>0</v>
      </c>
      <c r="X107" s="247">
        <f>+_xlfn.XLOOKUP(MASTERLIST!$A107,'2022'!$A$3:$A$899,'2022'!$AH$3:$AH$899,0,0)</f>
        <v>0</v>
      </c>
    </row>
    <row r="108" spans="1:24" s="11" customFormat="1" x14ac:dyDescent="0.25">
      <c r="A108" s="231" t="s">
        <v>600</v>
      </c>
      <c r="B108" s="221" t="s">
        <v>1392</v>
      </c>
      <c r="C108" s="221" t="s">
        <v>365</v>
      </c>
      <c r="D108" s="221" t="s">
        <v>82</v>
      </c>
      <c r="E108" s="232" t="str">
        <f t="shared" si="4"/>
        <v>Men Master</v>
      </c>
      <c r="F108" s="279">
        <v>26652</v>
      </c>
      <c r="G108" s="10">
        <f t="shared" si="7"/>
        <v>44926</v>
      </c>
      <c r="H108" s="6">
        <f t="shared" si="5"/>
        <v>50</v>
      </c>
      <c r="I108" s="5" t="str">
        <f t="shared" si="6"/>
        <v>Master</v>
      </c>
      <c r="J108" s="221" t="s">
        <v>1301</v>
      </c>
      <c r="K108" s="294">
        <v>72121910131</v>
      </c>
      <c r="L108" s="295" t="s">
        <v>1509</v>
      </c>
      <c r="M108" s="246">
        <f>+_xlfn.XLOOKUP(MASTERLIST!$A108,'2023'!$A$3:$A$897,'2023'!$AE$3:$AE$897,0,0)</f>
        <v>0</v>
      </c>
      <c r="N108" s="220">
        <f>+_xlfn.XLOOKUP(MASTERLIST!$A108,'2023'!$A$3:$A$897,'2023'!$AF$3:$AF$897,0,0)</f>
        <v>0</v>
      </c>
      <c r="O108" s="220">
        <f>+_xlfn.XLOOKUP(MASTERLIST!$A108,'2023'!$A$3:$A$897,'2023'!$AG$3:$AG$897,0,0)</f>
        <v>0</v>
      </c>
      <c r="P108" s="247">
        <f>+_xlfn.XLOOKUP(MASTERLIST!$A108,'2023'!$A$3:$A$897,'2023'!$AH$3:$AH$897,0,0)</f>
        <v>0</v>
      </c>
      <c r="Q108" s="312">
        <f>+_xlfn.XLOOKUP(MASTERLIST!$A108,'2021'!$A$3:$A$900,'2021'!$G$3:$G$900,0,0)</f>
        <v>0</v>
      </c>
      <c r="R108" s="220">
        <f>+_xlfn.XLOOKUP(MASTERLIST!$A108,'2021'!$A$3:$A$900,'2021'!$H$3:$H$900,0,0)</f>
        <v>0</v>
      </c>
      <c r="S108" s="220">
        <f>+_xlfn.XLOOKUP(MASTERLIST!$A108,'2021'!$A$3:$A$900,'2021'!$I$3:$I$900,0,0)</f>
        <v>0</v>
      </c>
      <c r="T108" s="247">
        <f>+_xlfn.XLOOKUP(MASTERLIST!$A108,'2021'!$A$3:$A$900,'2021'!$J$3:$J$900,0,0)</f>
        <v>0</v>
      </c>
      <c r="U108" s="246">
        <f>+_xlfn.XLOOKUP(MASTERLIST!$A108,'2022'!$A$3:$A$899,'2022'!$AE$3:$AE$899,0,0)</f>
        <v>0</v>
      </c>
      <c r="V108" s="220">
        <f>+_xlfn.XLOOKUP(MASTERLIST!$A108,'2022'!$A$3:$A$899,'2022'!$AF$3:$AF$899,0,0)</f>
        <v>0</v>
      </c>
      <c r="W108" s="220">
        <f>+_xlfn.XLOOKUP(MASTERLIST!$A108,'2022'!$A$3:$A$899,'2022'!$AG$3:$AG$899,0,0)</f>
        <v>0</v>
      </c>
      <c r="X108" s="247">
        <f>+_xlfn.XLOOKUP(MASTERLIST!$A108,'2022'!$A$3:$A$899,'2022'!$AH$3:$AH$899,0,0)</f>
        <v>0</v>
      </c>
    </row>
    <row r="109" spans="1:24" s="11" customFormat="1" x14ac:dyDescent="0.25">
      <c r="A109" s="231" t="s">
        <v>601</v>
      </c>
      <c r="B109" s="221" t="s">
        <v>1293</v>
      </c>
      <c r="C109" s="221" t="s">
        <v>175</v>
      </c>
      <c r="D109" s="221" t="s">
        <v>260</v>
      </c>
      <c r="E109" s="232" t="str">
        <f t="shared" si="4"/>
        <v>Men Veteran</v>
      </c>
      <c r="F109" s="279">
        <v>27562</v>
      </c>
      <c r="G109" s="10">
        <f t="shared" si="7"/>
        <v>44926</v>
      </c>
      <c r="H109" s="6">
        <f t="shared" si="5"/>
        <v>47</v>
      </c>
      <c r="I109" s="5" t="str">
        <f t="shared" si="6"/>
        <v>Veteran</v>
      </c>
      <c r="J109" s="221" t="s">
        <v>1301</v>
      </c>
      <c r="K109" s="294"/>
      <c r="L109" s="295"/>
      <c r="M109" s="246">
        <f>+_xlfn.XLOOKUP(MASTERLIST!$A109,'2023'!$A$3:$A$897,'2023'!$AE$3:$AE$897,0,0)</f>
        <v>0</v>
      </c>
      <c r="N109" s="220">
        <f>+_xlfn.XLOOKUP(MASTERLIST!$A109,'2023'!$A$3:$A$897,'2023'!$AF$3:$AF$897,0,0)</f>
        <v>0</v>
      </c>
      <c r="O109" s="220">
        <f>+_xlfn.XLOOKUP(MASTERLIST!$A109,'2023'!$A$3:$A$897,'2023'!$AG$3:$AG$897,0,0)</f>
        <v>0</v>
      </c>
      <c r="P109" s="247">
        <f>+_xlfn.XLOOKUP(MASTERLIST!$A109,'2023'!$A$3:$A$897,'2023'!$AH$3:$AH$897,0,0)</f>
        <v>0</v>
      </c>
      <c r="Q109" s="312">
        <f>+_xlfn.XLOOKUP(MASTERLIST!$A109,'2021'!$A$3:$A$900,'2021'!$G$3:$G$900,0,0)</f>
        <v>0</v>
      </c>
      <c r="R109" s="220">
        <f>+_xlfn.XLOOKUP(MASTERLIST!$A109,'2021'!$A$3:$A$900,'2021'!$H$3:$H$900,0,0)</f>
        <v>0</v>
      </c>
      <c r="S109" s="220">
        <f>+_xlfn.XLOOKUP(MASTERLIST!$A109,'2021'!$A$3:$A$900,'2021'!$I$3:$I$900,0,0)</f>
        <v>0</v>
      </c>
      <c r="T109" s="247">
        <f>+_xlfn.XLOOKUP(MASTERLIST!$A109,'2021'!$A$3:$A$900,'2021'!$J$3:$J$900,0,0)</f>
        <v>0</v>
      </c>
      <c r="U109" s="246">
        <f>+_xlfn.XLOOKUP(MASTERLIST!$A109,'2022'!$A$3:$A$899,'2022'!$AE$3:$AE$899,0,0)</f>
        <v>0</v>
      </c>
      <c r="V109" s="220">
        <f>+_xlfn.XLOOKUP(MASTERLIST!$A109,'2022'!$A$3:$A$899,'2022'!$AF$3:$AF$899,0,0)</f>
        <v>0</v>
      </c>
      <c r="W109" s="220">
        <f>+_xlfn.XLOOKUP(MASTERLIST!$A109,'2022'!$A$3:$A$899,'2022'!$AG$3:$AG$899,0,0)</f>
        <v>0</v>
      </c>
      <c r="X109" s="247">
        <f>+_xlfn.XLOOKUP(MASTERLIST!$A109,'2022'!$A$3:$A$899,'2022'!$AH$3:$AH$899,0,0)</f>
        <v>0</v>
      </c>
    </row>
    <row r="110" spans="1:24" x14ac:dyDescent="0.25">
      <c r="A110" s="233" t="s">
        <v>602</v>
      </c>
      <c r="B110" s="224" t="s">
        <v>41</v>
      </c>
      <c r="C110" s="224" t="s">
        <v>480</v>
      </c>
      <c r="D110" s="224" t="s">
        <v>382</v>
      </c>
      <c r="E110" s="230" t="str">
        <f t="shared" si="4"/>
        <v>Men Grand Masters</v>
      </c>
      <c r="F110" s="276">
        <v>19986</v>
      </c>
      <c r="G110" s="10">
        <f t="shared" si="7"/>
        <v>44926</v>
      </c>
      <c r="H110" s="6">
        <f t="shared" si="5"/>
        <v>68</v>
      </c>
      <c r="I110" s="5" t="str">
        <f t="shared" si="6"/>
        <v>Grand Masters</v>
      </c>
      <c r="J110" s="224" t="s">
        <v>1301</v>
      </c>
      <c r="K110" s="291">
        <v>54091900216</v>
      </c>
      <c r="L110" s="292" t="s">
        <v>1509</v>
      </c>
      <c r="M110" s="246">
        <f>+_xlfn.XLOOKUP(MASTERLIST!$A110,'2023'!$A$3:$A$897,'2023'!$AE$3:$AE$897,0,0)</f>
        <v>0</v>
      </c>
      <c r="N110" s="220">
        <f>+_xlfn.XLOOKUP(MASTERLIST!$A110,'2023'!$A$3:$A$897,'2023'!$AF$3:$AF$897,0,0)</f>
        <v>0</v>
      </c>
      <c r="O110" s="220">
        <f>+_xlfn.XLOOKUP(MASTERLIST!$A110,'2023'!$A$3:$A$897,'2023'!$AG$3:$AG$897,0,0)</f>
        <v>0</v>
      </c>
      <c r="P110" s="247">
        <f>+_xlfn.XLOOKUP(MASTERLIST!$A110,'2023'!$A$3:$A$897,'2023'!$AH$3:$AH$897,0,0)</f>
        <v>0</v>
      </c>
      <c r="Q110" s="312">
        <f>+_xlfn.XLOOKUP(MASTERLIST!$A110,'2021'!$A$3:$A$900,'2021'!$G$3:$G$900,0,0)</f>
        <v>0</v>
      </c>
      <c r="R110" s="220">
        <f>+_xlfn.XLOOKUP(MASTERLIST!$A110,'2021'!$A$3:$A$900,'2021'!$H$3:$H$900,0,0)</f>
        <v>0</v>
      </c>
      <c r="S110" s="220">
        <f>+_xlfn.XLOOKUP(MASTERLIST!$A110,'2021'!$A$3:$A$900,'2021'!$I$3:$I$900,0,0)</f>
        <v>0</v>
      </c>
      <c r="T110" s="247">
        <f>+_xlfn.XLOOKUP(MASTERLIST!$A110,'2021'!$A$3:$A$900,'2021'!$J$3:$J$900,0,0)</f>
        <v>0</v>
      </c>
      <c r="U110" s="246">
        <f>+_xlfn.XLOOKUP(MASTERLIST!$A110,'2022'!$A$3:$A$899,'2022'!$AE$3:$AE$899,0,0)</f>
        <v>0</v>
      </c>
      <c r="V110" s="220">
        <f>+_xlfn.XLOOKUP(MASTERLIST!$A110,'2022'!$A$3:$A$899,'2022'!$AF$3:$AF$899,0,0)</f>
        <v>0</v>
      </c>
      <c r="W110" s="220">
        <f>+_xlfn.XLOOKUP(MASTERLIST!$A110,'2022'!$A$3:$A$899,'2022'!$AG$3:$AG$899,0,0)</f>
        <v>0</v>
      </c>
      <c r="X110" s="247">
        <f>+_xlfn.XLOOKUP(MASTERLIST!$A110,'2022'!$A$3:$A$899,'2022'!$AH$3:$AH$899,0,0)</f>
        <v>0</v>
      </c>
    </row>
    <row r="111" spans="1:24" s="11" customFormat="1" x14ac:dyDescent="0.25">
      <c r="A111" s="229" t="s">
        <v>603</v>
      </c>
      <c r="B111" s="220" t="s">
        <v>40</v>
      </c>
      <c r="C111" s="220" t="s">
        <v>1964</v>
      </c>
      <c r="D111" s="220" t="s">
        <v>1111</v>
      </c>
      <c r="E111" s="230" t="str">
        <f t="shared" si="4"/>
        <v>Men Master</v>
      </c>
      <c r="F111" s="277">
        <v>24711</v>
      </c>
      <c r="G111" s="10">
        <f t="shared" si="7"/>
        <v>44926</v>
      </c>
      <c r="H111" s="6">
        <f t="shared" si="5"/>
        <v>55</v>
      </c>
      <c r="I111" s="5" t="str">
        <f t="shared" si="6"/>
        <v>Master</v>
      </c>
      <c r="J111" s="220" t="s">
        <v>1301</v>
      </c>
      <c r="K111" s="293">
        <v>67082710038</v>
      </c>
      <c r="L111" s="251" t="s">
        <v>1509</v>
      </c>
      <c r="M111" s="246">
        <f>+_xlfn.XLOOKUP(MASTERLIST!$A111,'2023'!$A$3:$A$897,'2023'!$AE$3:$AE$897,0,0)</f>
        <v>1</v>
      </c>
      <c r="N111" s="220">
        <f>+_xlfn.XLOOKUP(MASTERLIST!$A111,'2023'!$A$3:$A$897,'2023'!$AF$3:$AF$897,0,0)</f>
        <v>0</v>
      </c>
      <c r="O111" s="220">
        <f>+_xlfn.XLOOKUP(MASTERLIST!$A111,'2023'!$A$3:$A$897,'2023'!$AG$3:$AG$897,0,0)</f>
        <v>3.9999999999999996</v>
      </c>
      <c r="P111" s="247">
        <f>+_xlfn.XLOOKUP(MASTERLIST!$A111,'2023'!$A$3:$A$897,'2023'!$AH$3:$AH$897,0,0)</f>
        <v>526</v>
      </c>
      <c r="Q111" s="312">
        <f>+_xlfn.XLOOKUP(MASTERLIST!$A111,'2021'!$A$3:$A$900,'2021'!$G$3:$G$900,0,0)</f>
        <v>2</v>
      </c>
      <c r="R111" s="220">
        <f>+_xlfn.XLOOKUP(MASTERLIST!$A111,'2021'!$A$3:$A$900,'2021'!$H$3:$H$900,0,0)</f>
        <v>0</v>
      </c>
      <c r="S111" s="220">
        <f>+_xlfn.XLOOKUP(MASTERLIST!$A111,'2021'!$A$3:$A$900,'2021'!$I$3:$I$900,0,0)</f>
        <v>2.0999999999999996</v>
      </c>
      <c r="T111" s="247">
        <f>+_xlfn.XLOOKUP(MASTERLIST!$A111,'2021'!$A$3:$A$900,'2021'!$J$3:$J$900,0,0)</f>
        <v>417</v>
      </c>
      <c r="U111" s="246">
        <f>+_xlfn.XLOOKUP(MASTERLIST!$A111,'2022'!$A$3:$A$899,'2022'!$AE$3:$AE$899,0,0)</f>
        <v>3</v>
      </c>
      <c r="V111" s="220">
        <f>+_xlfn.XLOOKUP(MASTERLIST!$A111,'2022'!$A$3:$A$899,'2022'!$AF$3:$AF$899,0,0)</f>
        <v>3</v>
      </c>
      <c r="W111" s="220">
        <f>+_xlfn.XLOOKUP(MASTERLIST!$A111,'2022'!$A$3:$A$899,'2022'!$AG$3:$AG$899,0,0)</f>
        <v>20.700000000000003</v>
      </c>
      <c r="X111" s="247">
        <f>+_xlfn.XLOOKUP(MASTERLIST!$A111,'2022'!$A$3:$A$899,'2022'!$AH$3:$AH$899,0,0)</f>
        <v>867</v>
      </c>
    </row>
    <row r="112" spans="1:24" x14ac:dyDescent="0.25">
      <c r="A112" s="229" t="s">
        <v>604</v>
      </c>
      <c r="B112" s="220" t="s">
        <v>43</v>
      </c>
      <c r="C112" s="220" t="s">
        <v>1656</v>
      </c>
      <c r="D112" s="220" t="s">
        <v>1875</v>
      </c>
      <c r="E112" s="230" t="str">
        <f t="shared" si="4"/>
        <v>Men U/21</v>
      </c>
      <c r="F112" s="277">
        <v>37448</v>
      </c>
      <c r="G112" s="10">
        <f t="shared" si="7"/>
        <v>44926</v>
      </c>
      <c r="H112" s="6">
        <f t="shared" si="5"/>
        <v>20</v>
      </c>
      <c r="I112" s="5" t="str">
        <f t="shared" si="6"/>
        <v>U/21</v>
      </c>
      <c r="J112" s="220" t="s">
        <v>1301</v>
      </c>
      <c r="K112" s="293">
        <v>2071100387</v>
      </c>
      <c r="L112" s="251" t="s">
        <v>1509</v>
      </c>
      <c r="M112" s="246">
        <f>+_xlfn.XLOOKUP(MASTERLIST!$A112,'2023'!$A$3:$A$897,'2023'!$AE$3:$AE$897,0,0)</f>
        <v>0</v>
      </c>
      <c r="N112" s="220">
        <f>+_xlfn.XLOOKUP(MASTERLIST!$A112,'2023'!$A$3:$A$897,'2023'!$AF$3:$AF$897,0,0)</f>
        <v>0</v>
      </c>
      <c r="O112" s="220">
        <f>+_xlfn.XLOOKUP(MASTERLIST!$A112,'2023'!$A$3:$A$897,'2023'!$AG$3:$AG$897,0,0)</f>
        <v>0</v>
      </c>
      <c r="P112" s="247">
        <f>+_xlfn.XLOOKUP(MASTERLIST!$A112,'2023'!$A$3:$A$897,'2023'!$AH$3:$AH$897,0,0)</f>
        <v>20</v>
      </c>
      <c r="Q112" s="312">
        <f>+_xlfn.XLOOKUP(MASTERLIST!$A112,'2021'!$A$3:$A$900,'2021'!$G$3:$G$900,0,0)</f>
        <v>0</v>
      </c>
      <c r="R112" s="220">
        <f>+_xlfn.XLOOKUP(MASTERLIST!$A112,'2021'!$A$3:$A$900,'2021'!$H$3:$H$900,0,0)</f>
        <v>6</v>
      </c>
      <c r="S112" s="220">
        <f>+_xlfn.XLOOKUP(MASTERLIST!$A112,'2021'!$A$3:$A$900,'2021'!$I$3:$I$900,0,0)</f>
        <v>50.8</v>
      </c>
      <c r="T112" s="247">
        <f>+_xlfn.XLOOKUP(MASTERLIST!$A112,'2021'!$A$3:$A$900,'2021'!$J$3:$J$900,0,0)</f>
        <v>533</v>
      </c>
      <c r="U112" s="246">
        <f>+_xlfn.XLOOKUP(MASTERLIST!$A112,'2022'!$A$3:$A$899,'2022'!$AE$3:$AE$899,0,0)</f>
        <v>3</v>
      </c>
      <c r="V112" s="220">
        <f>+_xlfn.XLOOKUP(MASTERLIST!$A112,'2022'!$A$3:$A$899,'2022'!$AF$3:$AF$899,0,0)</f>
        <v>1</v>
      </c>
      <c r="W112" s="220">
        <f>+_xlfn.XLOOKUP(MASTERLIST!$A112,'2022'!$A$3:$A$899,'2022'!$AG$3:$AG$899,0,0)</f>
        <v>18</v>
      </c>
      <c r="X112" s="247">
        <f>+_xlfn.XLOOKUP(MASTERLIST!$A112,'2022'!$A$3:$A$899,'2022'!$AH$3:$AH$899,0,0)</f>
        <v>457</v>
      </c>
    </row>
    <row r="113" spans="1:24" s="11" customFormat="1" x14ac:dyDescent="0.25">
      <c r="A113" s="231" t="s">
        <v>605</v>
      </c>
      <c r="B113" s="221" t="s">
        <v>1383</v>
      </c>
      <c r="C113" s="221" t="s">
        <v>170</v>
      </c>
      <c r="D113" s="221" t="s">
        <v>171</v>
      </c>
      <c r="E113" s="232" t="str">
        <f t="shared" si="4"/>
        <v>Men Veteran</v>
      </c>
      <c r="F113" s="279">
        <v>26954</v>
      </c>
      <c r="G113" s="10">
        <f t="shared" si="7"/>
        <v>44926</v>
      </c>
      <c r="H113" s="6">
        <f t="shared" si="5"/>
        <v>49</v>
      </c>
      <c r="I113" s="5" t="str">
        <f t="shared" si="6"/>
        <v>Veteran</v>
      </c>
      <c r="J113" s="221" t="s">
        <v>1301</v>
      </c>
      <c r="K113" s="294"/>
      <c r="L113" s="295"/>
      <c r="M113" s="246">
        <f>+_xlfn.XLOOKUP(MASTERLIST!$A113,'2023'!$A$3:$A$897,'2023'!$AE$3:$AE$897,0,0)</f>
        <v>0</v>
      </c>
      <c r="N113" s="220">
        <f>+_xlfn.XLOOKUP(MASTERLIST!$A113,'2023'!$A$3:$A$897,'2023'!$AF$3:$AF$897,0,0)</f>
        <v>0</v>
      </c>
      <c r="O113" s="220">
        <f>+_xlfn.XLOOKUP(MASTERLIST!$A113,'2023'!$A$3:$A$897,'2023'!$AG$3:$AG$897,0,0)</f>
        <v>0</v>
      </c>
      <c r="P113" s="247">
        <f>+_xlfn.XLOOKUP(MASTERLIST!$A113,'2023'!$A$3:$A$897,'2023'!$AH$3:$AH$897,0,0)</f>
        <v>0</v>
      </c>
      <c r="Q113" s="312">
        <f>+_xlfn.XLOOKUP(MASTERLIST!$A113,'2021'!$A$3:$A$900,'2021'!$G$3:$G$900,0,0)</f>
        <v>0</v>
      </c>
      <c r="R113" s="220">
        <f>+_xlfn.XLOOKUP(MASTERLIST!$A113,'2021'!$A$3:$A$900,'2021'!$H$3:$H$900,0,0)</f>
        <v>0</v>
      </c>
      <c r="S113" s="220">
        <f>+_xlfn.XLOOKUP(MASTERLIST!$A113,'2021'!$A$3:$A$900,'2021'!$I$3:$I$900,0,0)</f>
        <v>0</v>
      </c>
      <c r="T113" s="247">
        <f>+_xlfn.XLOOKUP(MASTERLIST!$A113,'2021'!$A$3:$A$900,'2021'!$J$3:$J$900,0,0)</f>
        <v>0</v>
      </c>
      <c r="U113" s="246">
        <f>+_xlfn.XLOOKUP(MASTERLIST!$A113,'2022'!$A$3:$A$899,'2022'!$AE$3:$AE$899,0,0)</f>
        <v>0</v>
      </c>
      <c r="V113" s="220">
        <f>+_xlfn.XLOOKUP(MASTERLIST!$A113,'2022'!$A$3:$A$899,'2022'!$AF$3:$AF$899,0,0)</f>
        <v>0</v>
      </c>
      <c r="W113" s="220">
        <f>+_xlfn.XLOOKUP(MASTERLIST!$A113,'2022'!$A$3:$A$899,'2022'!$AG$3:$AG$899,0,0)</f>
        <v>0</v>
      </c>
      <c r="X113" s="247">
        <f>+_xlfn.XLOOKUP(MASTERLIST!$A113,'2022'!$A$3:$A$899,'2022'!$AH$3:$AH$899,0,0)</f>
        <v>0</v>
      </c>
    </row>
    <row r="114" spans="1:24" x14ac:dyDescent="0.25">
      <c r="A114" s="229" t="s">
        <v>606</v>
      </c>
      <c r="B114" s="220" t="s">
        <v>49</v>
      </c>
      <c r="C114" s="220" t="s">
        <v>1883</v>
      </c>
      <c r="D114" s="220" t="s">
        <v>1924</v>
      </c>
      <c r="E114" s="230" t="str">
        <f t="shared" si="4"/>
        <v>Men Senior</v>
      </c>
      <c r="F114" s="277">
        <v>30363</v>
      </c>
      <c r="G114" s="10">
        <f t="shared" si="7"/>
        <v>44926</v>
      </c>
      <c r="H114" s="6">
        <f t="shared" si="5"/>
        <v>39</v>
      </c>
      <c r="I114" s="5" t="str">
        <f t="shared" si="6"/>
        <v>Senior</v>
      </c>
      <c r="J114" s="220" t="s">
        <v>1301</v>
      </c>
      <c r="K114" s="293">
        <v>83021610676</v>
      </c>
      <c r="L114" s="251" t="s">
        <v>1509</v>
      </c>
      <c r="M114" s="246">
        <f>+_xlfn.XLOOKUP(MASTERLIST!$A114,'2023'!$A$3:$A$897,'2023'!$AE$3:$AE$897,0,0)</f>
        <v>0</v>
      </c>
      <c r="N114" s="220">
        <f>+_xlfn.XLOOKUP(MASTERLIST!$A114,'2023'!$A$3:$A$897,'2023'!$AF$3:$AF$897,0,0)</f>
        <v>0</v>
      </c>
      <c r="O114" s="220">
        <f>+_xlfn.XLOOKUP(MASTERLIST!$A114,'2023'!$A$3:$A$897,'2023'!$AG$3:$AG$897,0,0)</f>
        <v>0</v>
      </c>
      <c r="P114" s="247">
        <f>+_xlfn.XLOOKUP(MASTERLIST!$A114,'2023'!$A$3:$A$897,'2023'!$AH$3:$AH$897,0,0)</f>
        <v>0</v>
      </c>
      <c r="Q114" s="312">
        <f>+_xlfn.XLOOKUP(MASTERLIST!$A114,'2021'!$A$3:$A$900,'2021'!$G$3:$G$900,0,0)</f>
        <v>0</v>
      </c>
      <c r="R114" s="220">
        <f>+_xlfn.XLOOKUP(MASTERLIST!$A114,'2021'!$A$3:$A$900,'2021'!$H$3:$H$900,0,0)</f>
        <v>1</v>
      </c>
      <c r="S114" s="220">
        <f>+_xlfn.XLOOKUP(MASTERLIST!$A114,'2021'!$A$3:$A$900,'2021'!$I$3:$I$900,0,0)</f>
        <v>1.7</v>
      </c>
      <c r="T114" s="247">
        <f>+_xlfn.XLOOKUP(MASTERLIST!$A114,'2021'!$A$3:$A$900,'2021'!$J$3:$J$900,0,0)</f>
        <v>123</v>
      </c>
      <c r="U114" s="246">
        <f>+_xlfn.XLOOKUP(MASTERLIST!$A114,'2022'!$A$3:$A$899,'2022'!$AE$3:$AE$899,0,0)</f>
        <v>0</v>
      </c>
      <c r="V114" s="220">
        <f>+_xlfn.XLOOKUP(MASTERLIST!$A114,'2022'!$A$3:$A$899,'2022'!$AF$3:$AF$899,0,0)</f>
        <v>0</v>
      </c>
      <c r="W114" s="220">
        <f>+_xlfn.XLOOKUP(MASTERLIST!$A114,'2022'!$A$3:$A$899,'2022'!$AG$3:$AG$899,0,0)</f>
        <v>0</v>
      </c>
      <c r="X114" s="247">
        <f>+_xlfn.XLOOKUP(MASTERLIST!$A114,'2022'!$A$3:$A$899,'2022'!$AH$3:$AH$899,0,0)</f>
        <v>20</v>
      </c>
    </row>
    <row r="115" spans="1:24" s="11" customFormat="1" x14ac:dyDescent="0.25">
      <c r="A115" s="231" t="s">
        <v>607</v>
      </c>
      <c r="B115" s="221" t="s">
        <v>1279</v>
      </c>
      <c r="C115" s="221" t="s">
        <v>142</v>
      </c>
      <c r="D115" s="221" t="s">
        <v>143</v>
      </c>
      <c r="E115" s="232" t="str">
        <f t="shared" si="4"/>
        <v>Men Senior</v>
      </c>
      <c r="F115" s="279">
        <v>32649</v>
      </c>
      <c r="G115" s="10">
        <f t="shared" si="7"/>
        <v>44926</v>
      </c>
      <c r="H115" s="6">
        <f t="shared" si="5"/>
        <v>33</v>
      </c>
      <c r="I115" s="5" t="str">
        <f t="shared" si="6"/>
        <v>Senior</v>
      </c>
      <c r="J115" s="221" t="s">
        <v>1301</v>
      </c>
      <c r="K115" s="294">
        <v>89052100799</v>
      </c>
      <c r="L115" s="295" t="s">
        <v>1509</v>
      </c>
      <c r="M115" s="246">
        <f>+_xlfn.XLOOKUP(MASTERLIST!$A115,'2023'!$A$3:$A$897,'2023'!$AE$3:$AE$897,0,0)</f>
        <v>0</v>
      </c>
      <c r="N115" s="220">
        <f>+_xlfn.XLOOKUP(MASTERLIST!$A115,'2023'!$A$3:$A$897,'2023'!$AF$3:$AF$897,0,0)</f>
        <v>0</v>
      </c>
      <c r="O115" s="220">
        <f>+_xlfn.XLOOKUP(MASTERLIST!$A115,'2023'!$A$3:$A$897,'2023'!$AG$3:$AG$897,0,0)</f>
        <v>0</v>
      </c>
      <c r="P115" s="247">
        <f>+_xlfn.XLOOKUP(MASTERLIST!$A115,'2023'!$A$3:$A$897,'2023'!$AH$3:$AH$897,0,0)</f>
        <v>0</v>
      </c>
      <c r="Q115" s="312">
        <f>+_xlfn.XLOOKUP(MASTERLIST!$A115,'2021'!$A$3:$A$900,'2021'!$G$3:$G$900,0,0)</f>
        <v>0</v>
      </c>
      <c r="R115" s="220">
        <f>+_xlfn.XLOOKUP(MASTERLIST!$A115,'2021'!$A$3:$A$900,'2021'!$H$3:$H$900,0,0)</f>
        <v>0</v>
      </c>
      <c r="S115" s="220">
        <f>+_xlfn.XLOOKUP(MASTERLIST!$A115,'2021'!$A$3:$A$900,'2021'!$I$3:$I$900,0,0)</f>
        <v>0</v>
      </c>
      <c r="T115" s="247">
        <f>+_xlfn.XLOOKUP(MASTERLIST!$A115,'2021'!$A$3:$A$900,'2021'!$J$3:$J$900,0,0)</f>
        <v>0</v>
      </c>
      <c r="U115" s="246">
        <f>+_xlfn.XLOOKUP(MASTERLIST!$A115,'2022'!$A$3:$A$899,'2022'!$AE$3:$AE$899,0,0)</f>
        <v>0</v>
      </c>
      <c r="V115" s="220">
        <f>+_xlfn.XLOOKUP(MASTERLIST!$A115,'2022'!$A$3:$A$899,'2022'!$AF$3:$AF$899,0,0)</f>
        <v>0</v>
      </c>
      <c r="W115" s="220">
        <f>+_xlfn.XLOOKUP(MASTERLIST!$A115,'2022'!$A$3:$A$899,'2022'!$AG$3:$AG$899,0,0)</f>
        <v>0</v>
      </c>
      <c r="X115" s="247">
        <f>+_xlfn.XLOOKUP(MASTERLIST!$A115,'2022'!$A$3:$A$899,'2022'!$AH$3:$AH$899,0,0)</f>
        <v>0</v>
      </c>
    </row>
    <row r="116" spans="1:24" x14ac:dyDescent="0.25">
      <c r="A116" s="229" t="s">
        <v>608</v>
      </c>
      <c r="B116" s="220" t="s">
        <v>47</v>
      </c>
      <c r="C116" s="220" t="s">
        <v>101</v>
      </c>
      <c r="D116" s="220" t="s">
        <v>322</v>
      </c>
      <c r="E116" s="230" t="str">
        <f t="shared" si="4"/>
        <v>Men Veteran</v>
      </c>
      <c r="F116" s="277">
        <v>29199</v>
      </c>
      <c r="G116" s="10">
        <f t="shared" si="7"/>
        <v>44926</v>
      </c>
      <c r="H116" s="6">
        <f t="shared" si="5"/>
        <v>43</v>
      </c>
      <c r="I116" s="5" t="str">
        <f t="shared" si="6"/>
        <v>Veteran</v>
      </c>
      <c r="J116" s="220" t="s">
        <v>1301</v>
      </c>
      <c r="K116" s="293">
        <v>79121010722</v>
      </c>
      <c r="L116" s="251" t="s">
        <v>1509</v>
      </c>
      <c r="M116" s="246">
        <f>+_xlfn.XLOOKUP(MASTERLIST!$A116,'2023'!$A$3:$A$897,'2023'!$AE$3:$AE$897,0,0)</f>
        <v>0</v>
      </c>
      <c r="N116" s="220">
        <f>+_xlfn.XLOOKUP(MASTERLIST!$A116,'2023'!$A$3:$A$897,'2023'!$AF$3:$AF$897,0,0)</f>
        <v>0</v>
      </c>
      <c r="O116" s="220">
        <f>+_xlfn.XLOOKUP(MASTERLIST!$A116,'2023'!$A$3:$A$897,'2023'!$AG$3:$AG$897,0,0)</f>
        <v>0</v>
      </c>
      <c r="P116" s="247">
        <f>+_xlfn.XLOOKUP(MASTERLIST!$A116,'2023'!$A$3:$A$897,'2023'!$AH$3:$AH$897,0,0)</f>
        <v>0</v>
      </c>
      <c r="Q116" s="312">
        <f>+_xlfn.XLOOKUP(MASTERLIST!$A116,'2021'!$A$3:$A$900,'2021'!$G$3:$G$900,0,0)</f>
        <v>0</v>
      </c>
      <c r="R116" s="220">
        <f>+_xlfn.XLOOKUP(MASTERLIST!$A116,'2021'!$A$3:$A$900,'2021'!$H$3:$H$900,0,0)</f>
        <v>5</v>
      </c>
      <c r="S116" s="220">
        <f>+_xlfn.XLOOKUP(MASTERLIST!$A116,'2021'!$A$3:$A$900,'2021'!$I$3:$I$900,0,0)</f>
        <v>91.2</v>
      </c>
      <c r="T116" s="247">
        <f>+_xlfn.XLOOKUP(MASTERLIST!$A116,'2021'!$A$3:$A$900,'2021'!$J$3:$J$900,0,0)</f>
        <v>541</v>
      </c>
      <c r="U116" s="246">
        <f>+_xlfn.XLOOKUP(MASTERLIST!$A116,'2022'!$A$3:$A$899,'2022'!$AE$3:$AE$899,0,0)</f>
        <v>0</v>
      </c>
      <c r="V116" s="220">
        <f>+_xlfn.XLOOKUP(MASTERLIST!$A116,'2022'!$A$3:$A$899,'2022'!$AF$3:$AF$899,0,0)</f>
        <v>0</v>
      </c>
      <c r="W116" s="220">
        <f>+_xlfn.XLOOKUP(MASTERLIST!$A116,'2022'!$A$3:$A$899,'2022'!$AG$3:$AG$899,0,0)</f>
        <v>0</v>
      </c>
      <c r="X116" s="247">
        <f>+_xlfn.XLOOKUP(MASTERLIST!$A116,'2022'!$A$3:$A$899,'2022'!$AH$3:$AH$899,0,0)</f>
        <v>0</v>
      </c>
    </row>
    <row r="117" spans="1:24" s="11" customFormat="1" x14ac:dyDescent="0.25">
      <c r="A117" s="229" t="s">
        <v>609</v>
      </c>
      <c r="B117" s="220" t="s">
        <v>50</v>
      </c>
      <c r="C117" s="220" t="s">
        <v>88</v>
      </c>
      <c r="D117" s="220" t="s">
        <v>89</v>
      </c>
      <c r="E117" s="232" t="str">
        <f t="shared" si="4"/>
        <v>Men Veteran</v>
      </c>
      <c r="F117" s="277">
        <v>29114</v>
      </c>
      <c r="G117" s="22">
        <f t="shared" si="7"/>
        <v>44926</v>
      </c>
      <c r="H117" s="6">
        <f t="shared" si="5"/>
        <v>43</v>
      </c>
      <c r="I117" s="13" t="str">
        <f t="shared" si="6"/>
        <v>Veteran</v>
      </c>
      <c r="J117" s="220" t="s">
        <v>1301</v>
      </c>
      <c r="K117" s="293">
        <v>79091610522</v>
      </c>
      <c r="L117" s="251" t="s">
        <v>1509</v>
      </c>
      <c r="M117" s="246">
        <f>+_xlfn.XLOOKUP(MASTERLIST!$A117,'2023'!$A$3:$A$897,'2023'!$AE$3:$AE$897,0,0)</f>
        <v>0</v>
      </c>
      <c r="N117" s="220">
        <f>+_xlfn.XLOOKUP(MASTERLIST!$A117,'2023'!$A$3:$A$897,'2023'!$AF$3:$AF$897,0,0)</f>
        <v>1</v>
      </c>
      <c r="O117" s="220">
        <f>+_xlfn.XLOOKUP(MASTERLIST!$A117,'2023'!$A$3:$A$897,'2023'!$AG$3:$AG$897,0,0)</f>
        <v>1.5</v>
      </c>
      <c r="P117" s="247">
        <f>+_xlfn.XLOOKUP(MASTERLIST!$A117,'2023'!$A$3:$A$897,'2023'!$AH$3:$AH$897,0,0)</f>
        <v>223</v>
      </c>
      <c r="Q117" s="312">
        <f>+_xlfn.XLOOKUP(MASTERLIST!$A117,'2021'!$A$3:$A$900,'2021'!$G$3:$G$900,0,0)</f>
        <v>0</v>
      </c>
      <c r="R117" s="220">
        <f>+_xlfn.XLOOKUP(MASTERLIST!$A117,'2021'!$A$3:$A$900,'2021'!$H$3:$H$900,0,0)</f>
        <v>0</v>
      </c>
      <c r="S117" s="220">
        <f>+_xlfn.XLOOKUP(MASTERLIST!$A117,'2021'!$A$3:$A$900,'2021'!$I$3:$I$900,0,0)</f>
        <v>0</v>
      </c>
      <c r="T117" s="247">
        <f>+_xlfn.XLOOKUP(MASTERLIST!$A117,'2021'!$A$3:$A$900,'2021'!$J$3:$J$900,0,0)</f>
        <v>20</v>
      </c>
      <c r="U117" s="246">
        <f>+_xlfn.XLOOKUP(MASTERLIST!$A117,'2022'!$A$3:$A$899,'2022'!$AE$3:$AE$899,0,0)</f>
        <v>0</v>
      </c>
      <c r="V117" s="220">
        <f>+_xlfn.XLOOKUP(MASTERLIST!$A117,'2022'!$A$3:$A$899,'2022'!$AF$3:$AF$899,0,0)</f>
        <v>3</v>
      </c>
      <c r="W117" s="220">
        <f>+_xlfn.XLOOKUP(MASTERLIST!$A117,'2022'!$A$3:$A$899,'2022'!$AG$3:$AG$899,0,0)</f>
        <v>26.3</v>
      </c>
      <c r="X117" s="247">
        <f>+_xlfn.XLOOKUP(MASTERLIST!$A117,'2022'!$A$3:$A$899,'2022'!$AH$3:$AH$899,0,0)</f>
        <v>650</v>
      </c>
    </row>
    <row r="118" spans="1:24" x14ac:dyDescent="0.25">
      <c r="A118" s="229" t="s">
        <v>610</v>
      </c>
      <c r="B118" s="220" t="s">
        <v>39</v>
      </c>
      <c r="C118" s="220" t="s">
        <v>930</v>
      </c>
      <c r="D118" s="220" t="s">
        <v>495</v>
      </c>
      <c r="E118" s="230" t="str">
        <f t="shared" si="4"/>
        <v>Ladies Grand Masters</v>
      </c>
      <c r="F118" s="277">
        <v>19974</v>
      </c>
      <c r="G118" s="10">
        <f t="shared" si="7"/>
        <v>44926</v>
      </c>
      <c r="H118" s="6">
        <f t="shared" si="5"/>
        <v>68</v>
      </c>
      <c r="I118" s="5" t="str">
        <f t="shared" si="6"/>
        <v>Grand Masters</v>
      </c>
      <c r="J118" s="220" t="s">
        <v>67</v>
      </c>
      <c r="K118" s="293">
        <v>5409070035181</v>
      </c>
      <c r="L118" s="251" t="s">
        <v>1527</v>
      </c>
      <c r="M118" s="246">
        <f>+_xlfn.XLOOKUP(MASTERLIST!$A118,'2023'!$A$3:$A$897,'2023'!$AE$3:$AE$897,0,0)</f>
        <v>0</v>
      </c>
      <c r="N118" s="220">
        <f>+_xlfn.XLOOKUP(MASTERLIST!$A118,'2023'!$A$3:$A$897,'2023'!$AF$3:$AF$897,0,0)</f>
        <v>0</v>
      </c>
      <c r="O118" s="220">
        <f>+_xlfn.XLOOKUP(MASTERLIST!$A118,'2023'!$A$3:$A$897,'2023'!$AG$3:$AG$897,0,0)</f>
        <v>0</v>
      </c>
      <c r="P118" s="247">
        <f>+_xlfn.XLOOKUP(MASTERLIST!$A118,'2023'!$A$3:$A$897,'2023'!$AH$3:$AH$897,0,0)</f>
        <v>80</v>
      </c>
      <c r="Q118" s="312">
        <f>+_xlfn.XLOOKUP(MASTERLIST!$A118,'2021'!$A$3:$A$900,'2021'!$G$3:$G$900,0,0)</f>
        <v>1</v>
      </c>
      <c r="R118" s="220">
        <f>+_xlfn.XLOOKUP(MASTERLIST!$A118,'2021'!$A$3:$A$900,'2021'!$H$3:$H$900,0,0)</f>
        <v>1</v>
      </c>
      <c r="S118" s="220">
        <f>+_xlfn.XLOOKUP(MASTERLIST!$A118,'2021'!$A$3:$A$900,'2021'!$I$3:$I$900,0,0)</f>
        <v>14.6</v>
      </c>
      <c r="T118" s="247">
        <f>+_xlfn.XLOOKUP(MASTERLIST!$A118,'2021'!$A$3:$A$900,'2021'!$J$3:$J$900,0,0)</f>
        <v>380</v>
      </c>
      <c r="U118" s="246">
        <f>+_xlfn.XLOOKUP(MASTERLIST!$A118,'2022'!$A$3:$A$899,'2022'!$AE$3:$AE$899,0,0)</f>
        <v>2</v>
      </c>
      <c r="V118" s="220">
        <f>+_xlfn.XLOOKUP(MASTERLIST!$A118,'2022'!$A$3:$A$899,'2022'!$AF$3:$AF$899,0,0)</f>
        <v>1</v>
      </c>
      <c r="W118" s="220">
        <f>+_xlfn.XLOOKUP(MASTERLIST!$A118,'2022'!$A$3:$A$899,'2022'!$AG$3:$AG$899,0,0)</f>
        <v>7.3000000000000007</v>
      </c>
      <c r="X118" s="247">
        <f>+_xlfn.XLOOKUP(MASTERLIST!$A118,'2022'!$A$3:$A$899,'2022'!$AH$3:$AH$899,0,0)</f>
        <v>431</v>
      </c>
    </row>
    <row r="119" spans="1:24" s="11" customFormat="1" x14ac:dyDescent="0.3">
      <c r="A119" s="231" t="s">
        <v>611</v>
      </c>
      <c r="B119" s="221" t="s">
        <v>1383</v>
      </c>
      <c r="C119" s="221" t="s">
        <v>125</v>
      </c>
      <c r="D119" s="223" t="s">
        <v>962</v>
      </c>
      <c r="E119" s="232" t="str">
        <f t="shared" si="4"/>
        <v>Men Senior</v>
      </c>
      <c r="F119" s="279">
        <v>33783</v>
      </c>
      <c r="G119" s="10">
        <f t="shared" si="7"/>
        <v>44926</v>
      </c>
      <c r="H119" s="6">
        <f t="shared" si="5"/>
        <v>30</v>
      </c>
      <c r="I119" s="5" t="str">
        <f t="shared" si="6"/>
        <v>Senior</v>
      </c>
      <c r="J119" s="221" t="s">
        <v>1301</v>
      </c>
      <c r="K119" s="294">
        <v>92062800886</v>
      </c>
      <c r="L119" s="295" t="s">
        <v>1509</v>
      </c>
      <c r="M119" s="246">
        <f>+_xlfn.XLOOKUP(MASTERLIST!$A119,'2023'!$A$3:$A$897,'2023'!$AE$3:$AE$897,0,0)</f>
        <v>0</v>
      </c>
      <c r="N119" s="220">
        <f>+_xlfn.XLOOKUP(MASTERLIST!$A119,'2023'!$A$3:$A$897,'2023'!$AF$3:$AF$897,0,0)</f>
        <v>0</v>
      </c>
      <c r="O119" s="220">
        <f>+_xlfn.XLOOKUP(MASTERLIST!$A119,'2023'!$A$3:$A$897,'2023'!$AG$3:$AG$897,0,0)</f>
        <v>0</v>
      </c>
      <c r="P119" s="247">
        <f>+_xlfn.XLOOKUP(MASTERLIST!$A119,'2023'!$A$3:$A$897,'2023'!$AH$3:$AH$897,0,0)</f>
        <v>20</v>
      </c>
      <c r="Q119" s="312">
        <f>+_xlfn.XLOOKUP(MASTERLIST!$A119,'2021'!$A$3:$A$900,'2021'!$G$3:$G$900,0,0)</f>
        <v>0</v>
      </c>
      <c r="R119" s="220">
        <f>+_xlfn.XLOOKUP(MASTERLIST!$A119,'2021'!$A$3:$A$900,'2021'!$H$3:$H$900,0,0)</f>
        <v>0</v>
      </c>
      <c r="S119" s="220">
        <f>+_xlfn.XLOOKUP(MASTERLIST!$A119,'2021'!$A$3:$A$900,'2021'!$I$3:$I$900,0,0)</f>
        <v>0</v>
      </c>
      <c r="T119" s="247">
        <f>+_xlfn.XLOOKUP(MASTERLIST!$A119,'2021'!$A$3:$A$900,'2021'!$J$3:$J$900,0,0)</f>
        <v>0</v>
      </c>
      <c r="U119" s="246">
        <f>+_xlfn.XLOOKUP(MASTERLIST!$A119,'2022'!$A$3:$A$899,'2022'!$AE$3:$AE$899,0,0)</f>
        <v>0</v>
      </c>
      <c r="V119" s="220">
        <f>+_xlfn.XLOOKUP(MASTERLIST!$A119,'2022'!$A$3:$A$899,'2022'!$AF$3:$AF$899,0,0)</f>
        <v>0</v>
      </c>
      <c r="W119" s="220">
        <f>+_xlfn.XLOOKUP(MASTERLIST!$A119,'2022'!$A$3:$A$899,'2022'!$AG$3:$AG$899,0,0)</f>
        <v>0</v>
      </c>
      <c r="X119" s="247">
        <f>+_xlfn.XLOOKUP(MASTERLIST!$A119,'2022'!$A$3:$A$899,'2022'!$AH$3:$AH$899,0,0)</f>
        <v>0</v>
      </c>
    </row>
    <row r="120" spans="1:24" x14ac:dyDescent="0.25">
      <c r="A120" s="231" t="s">
        <v>612</v>
      </c>
      <c r="B120" s="221" t="s">
        <v>1295</v>
      </c>
      <c r="C120" s="221" t="s">
        <v>1865</v>
      </c>
      <c r="D120" s="221" t="s">
        <v>1866</v>
      </c>
      <c r="E120" s="232" t="str">
        <f t="shared" si="4"/>
        <v>Men Senior</v>
      </c>
      <c r="F120" s="279">
        <v>34241</v>
      </c>
      <c r="G120" s="10">
        <f t="shared" si="7"/>
        <v>44926</v>
      </c>
      <c r="H120" s="6">
        <f t="shared" si="5"/>
        <v>29</v>
      </c>
      <c r="I120" s="5" t="str">
        <f t="shared" si="6"/>
        <v>Senior</v>
      </c>
      <c r="J120" s="221" t="s">
        <v>1301</v>
      </c>
      <c r="K120" s="294">
        <v>93092900103</v>
      </c>
      <c r="L120" s="295" t="s">
        <v>1509</v>
      </c>
      <c r="M120" s="246">
        <f>+_xlfn.XLOOKUP(MASTERLIST!$A120,'2023'!$A$3:$A$897,'2023'!$AE$3:$AE$897,0,0)</f>
        <v>0</v>
      </c>
      <c r="N120" s="220">
        <f>+_xlfn.XLOOKUP(MASTERLIST!$A120,'2023'!$A$3:$A$897,'2023'!$AF$3:$AF$897,0,0)</f>
        <v>0</v>
      </c>
      <c r="O120" s="220">
        <f>+_xlfn.XLOOKUP(MASTERLIST!$A120,'2023'!$A$3:$A$897,'2023'!$AG$3:$AG$897,0,0)</f>
        <v>0</v>
      </c>
      <c r="P120" s="247">
        <f>+_xlfn.XLOOKUP(MASTERLIST!$A120,'2023'!$A$3:$A$897,'2023'!$AH$3:$AH$897,0,0)</f>
        <v>0</v>
      </c>
      <c r="Q120" s="312">
        <f>+_xlfn.XLOOKUP(MASTERLIST!$A120,'2021'!$A$3:$A$900,'2021'!$G$3:$G$900,0,0)</f>
        <v>0</v>
      </c>
      <c r="R120" s="220">
        <f>+_xlfn.XLOOKUP(MASTERLIST!$A120,'2021'!$A$3:$A$900,'2021'!$H$3:$H$900,0,0)</f>
        <v>0</v>
      </c>
      <c r="S120" s="220">
        <f>+_xlfn.XLOOKUP(MASTERLIST!$A120,'2021'!$A$3:$A$900,'2021'!$I$3:$I$900,0,0)</f>
        <v>0</v>
      </c>
      <c r="T120" s="247">
        <f>+_xlfn.XLOOKUP(MASTERLIST!$A120,'2021'!$A$3:$A$900,'2021'!$J$3:$J$900,0,0)</f>
        <v>0</v>
      </c>
      <c r="U120" s="246">
        <f>+_xlfn.XLOOKUP(MASTERLIST!$A120,'2022'!$A$3:$A$899,'2022'!$AE$3:$AE$899,0,0)</f>
        <v>0</v>
      </c>
      <c r="V120" s="220">
        <f>+_xlfn.XLOOKUP(MASTERLIST!$A120,'2022'!$A$3:$A$899,'2022'!$AF$3:$AF$899,0,0)</f>
        <v>0</v>
      </c>
      <c r="W120" s="220">
        <f>+_xlfn.XLOOKUP(MASTERLIST!$A120,'2022'!$A$3:$A$899,'2022'!$AG$3:$AG$899,0,0)</f>
        <v>0</v>
      </c>
      <c r="X120" s="247">
        <f>+_xlfn.XLOOKUP(MASTERLIST!$A120,'2022'!$A$3:$A$899,'2022'!$AH$3:$AH$899,0,0)</f>
        <v>0</v>
      </c>
    </row>
    <row r="121" spans="1:24" x14ac:dyDescent="0.25">
      <c r="A121" s="231" t="s">
        <v>613</v>
      </c>
      <c r="B121" s="221" t="s">
        <v>1383</v>
      </c>
      <c r="C121" s="221" t="s">
        <v>177</v>
      </c>
      <c r="D121" s="221" t="s">
        <v>383</v>
      </c>
      <c r="E121" s="230" t="str">
        <f t="shared" si="4"/>
        <v>Men Veteran</v>
      </c>
      <c r="F121" s="279">
        <v>29331</v>
      </c>
      <c r="G121" s="10">
        <f t="shared" si="7"/>
        <v>44926</v>
      </c>
      <c r="H121" s="6">
        <f t="shared" si="5"/>
        <v>42</v>
      </c>
      <c r="I121" s="5" t="str">
        <f t="shared" si="6"/>
        <v>Veteran</v>
      </c>
      <c r="J121" s="221" t="s">
        <v>1301</v>
      </c>
      <c r="K121" s="294">
        <v>80042010845</v>
      </c>
      <c r="L121" s="295" t="s">
        <v>1509</v>
      </c>
      <c r="M121" s="246">
        <f>+_xlfn.XLOOKUP(MASTERLIST!$A121,'2023'!$A$3:$A$897,'2023'!$AE$3:$AE$897,0,0)</f>
        <v>1</v>
      </c>
      <c r="N121" s="220">
        <f>+_xlfn.XLOOKUP(MASTERLIST!$A121,'2023'!$A$3:$A$897,'2023'!$AF$3:$AF$897,0,0)</f>
        <v>0</v>
      </c>
      <c r="O121" s="220">
        <f>+_xlfn.XLOOKUP(MASTERLIST!$A121,'2023'!$A$3:$A$897,'2023'!$AG$3:$AG$897,0,0)</f>
        <v>2.2999999999999998</v>
      </c>
      <c r="P121" s="247">
        <f>+_xlfn.XLOOKUP(MASTERLIST!$A121,'2023'!$A$3:$A$897,'2023'!$AH$3:$AH$897,0,0)</f>
        <v>507</v>
      </c>
      <c r="Q121" s="312">
        <f>+_xlfn.XLOOKUP(MASTERLIST!$A121,'2021'!$A$3:$A$900,'2021'!$G$3:$G$900,0,0)</f>
        <v>0</v>
      </c>
      <c r="R121" s="220">
        <f>+_xlfn.XLOOKUP(MASTERLIST!$A121,'2021'!$A$3:$A$900,'2021'!$H$3:$H$900,0,0)</f>
        <v>0</v>
      </c>
      <c r="S121" s="220">
        <f>+_xlfn.XLOOKUP(MASTERLIST!$A121,'2021'!$A$3:$A$900,'2021'!$I$3:$I$900,0,0)</f>
        <v>0</v>
      </c>
      <c r="T121" s="247">
        <f>+_xlfn.XLOOKUP(MASTERLIST!$A121,'2021'!$A$3:$A$900,'2021'!$J$3:$J$900,0,0)</f>
        <v>0</v>
      </c>
      <c r="U121" s="246">
        <f>+_xlfn.XLOOKUP(MASTERLIST!$A121,'2022'!$A$3:$A$899,'2022'!$AE$3:$AE$899,0,0)</f>
        <v>0</v>
      </c>
      <c r="V121" s="220">
        <f>+_xlfn.XLOOKUP(MASTERLIST!$A121,'2022'!$A$3:$A$899,'2022'!$AF$3:$AF$899,0,0)</f>
        <v>0</v>
      </c>
      <c r="W121" s="220">
        <f>+_xlfn.XLOOKUP(MASTERLIST!$A121,'2022'!$A$3:$A$899,'2022'!$AG$3:$AG$899,0,0)</f>
        <v>0</v>
      </c>
      <c r="X121" s="247">
        <f>+_xlfn.XLOOKUP(MASTERLIST!$A121,'2022'!$A$3:$A$899,'2022'!$AH$3:$AH$899,0,0)</f>
        <v>0</v>
      </c>
    </row>
    <row r="122" spans="1:24" x14ac:dyDescent="0.25">
      <c r="A122" s="229" t="s">
        <v>614</v>
      </c>
      <c r="B122" s="220" t="s">
        <v>40</v>
      </c>
      <c r="C122" s="220" t="s">
        <v>405</v>
      </c>
      <c r="D122" s="220" t="s">
        <v>82</v>
      </c>
      <c r="E122" s="230" t="str">
        <f t="shared" si="4"/>
        <v>Men Senior</v>
      </c>
      <c r="F122" s="277">
        <v>31285</v>
      </c>
      <c r="G122" s="10">
        <f t="shared" si="7"/>
        <v>44926</v>
      </c>
      <c r="H122" s="6">
        <f t="shared" si="5"/>
        <v>37</v>
      </c>
      <c r="I122" s="5" t="str">
        <f t="shared" si="6"/>
        <v>Senior</v>
      </c>
      <c r="J122" s="220" t="s">
        <v>1301</v>
      </c>
      <c r="K122" s="293">
        <v>85082610120</v>
      </c>
      <c r="L122" s="251" t="s">
        <v>1509</v>
      </c>
      <c r="M122" s="246">
        <f>+_xlfn.XLOOKUP(MASTERLIST!$A122,'2023'!$A$3:$A$897,'2023'!$AE$3:$AE$897,0,0)</f>
        <v>0</v>
      </c>
      <c r="N122" s="220">
        <f>+_xlfn.XLOOKUP(MASTERLIST!$A122,'2023'!$A$3:$A$897,'2023'!$AF$3:$AF$897,0,0)</f>
        <v>0</v>
      </c>
      <c r="O122" s="220">
        <f>+_xlfn.XLOOKUP(MASTERLIST!$A122,'2023'!$A$3:$A$897,'2023'!$AG$3:$AG$897,0,0)</f>
        <v>0</v>
      </c>
      <c r="P122" s="247">
        <f>+_xlfn.XLOOKUP(MASTERLIST!$A122,'2023'!$A$3:$A$897,'2023'!$AH$3:$AH$897,0,0)</f>
        <v>0</v>
      </c>
      <c r="Q122" s="312">
        <f>+_xlfn.XLOOKUP(MASTERLIST!$A122,'2021'!$A$3:$A$900,'2021'!$G$3:$G$900,0,0)</f>
        <v>0</v>
      </c>
      <c r="R122" s="220">
        <f>+_xlfn.XLOOKUP(MASTERLIST!$A122,'2021'!$A$3:$A$900,'2021'!$H$3:$H$900,0,0)</f>
        <v>6</v>
      </c>
      <c r="S122" s="220">
        <f>+_xlfn.XLOOKUP(MASTERLIST!$A122,'2021'!$A$3:$A$900,'2021'!$I$3:$I$900,0,0)</f>
        <v>90.7</v>
      </c>
      <c r="T122" s="247">
        <f>+_xlfn.XLOOKUP(MASTERLIST!$A122,'2021'!$A$3:$A$900,'2021'!$J$3:$J$900,0,0)</f>
        <v>576</v>
      </c>
      <c r="U122" s="246">
        <f>+_xlfn.XLOOKUP(MASTERLIST!$A122,'2022'!$A$3:$A$899,'2022'!$AE$3:$AE$899,0,0)</f>
        <v>1</v>
      </c>
      <c r="V122" s="220">
        <f>+_xlfn.XLOOKUP(MASTERLIST!$A122,'2022'!$A$3:$A$899,'2022'!$AF$3:$AF$899,0,0)</f>
        <v>5</v>
      </c>
      <c r="W122" s="220">
        <f>+_xlfn.XLOOKUP(MASTERLIST!$A122,'2022'!$A$3:$A$899,'2022'!$AG$3:$AG$899,0,0)</f>
        <v>29</v>
      </c>
      <c r="X122" s="247">
        <f>+_xlfn.XLOOKUP(MASTERLIST!$A122,'2022'!$A$3:$A$899,'2022'!$AH$3:$AH$899,0,0)</f>
        <v>663</v>
      </c>
    </row>
    <row r="123" spans="1:24" x14ac:dyDescent="0.25">
      <c r="A123" s="229" t="s">
        <v>615</v>
      </c>
      <c r="B123" s="220" t="s">
        <v>38</v>
      </c>
      <c r="C123" s="220" t="s">
        <v>209</v>
      </c>
      <c r="D123" s="220" t="s">
        <v>239</v>
      </c>
      <c r="E123" s="230" t="str">
        <f t="shared" si="4"/>
        <v>Men Senior</v>
      </c>
      <c r="F123" s="277">
        <v>34076</v>
      </c>
      <c r="G123" s="10">
        <f t="shared" si="7"/>
        <v>44926</v>
      </c>
      <c r="H123" s="6">
        <f t="shared" si="5"/>
        <v>29</v>
      </c>
      <c r="I123" s="5" t="str">
        <f t="shared" si="6"/>
        <v>Senior</v>
      </c>
      <c r="J123" s="220" t="s">
        <v>1301</v>
      </c>
      <c r="K123" s="293">
        <v>9304175009080</v>
      </c>
      <c r="L123" s="251" t="s">
        <v>1512</v>
      </c>
      <c r="M123" s="246">
        <f>+_xlfn.XLOOKUP(MASTERLIST!$A123,'2023'!$A$3:$A$897,'2023'!$AE$3:$AE$897,0,0)</f>
        <v>1</v>
      </c>
      <c r="N123" s="220">
        <f>+_xlfn.XLOOKUP(MASTERLIST!$A123,'2023'!$A$3:$A$897,'2023'!$AF$3:$AF$897,0,0)</f>
        <v>8</v>
      </c>
      <c r="O123" s="220">
        <f>+_xlfn.XLOOKUP(MASTERLIST!$A123,'2023'!$A$3:$A$897,'2023'!$AG$3:$AG$897,0,0)</f>
        <v>149</v>
      </c>
      <c r="P123" s="247">
        <f>+_xlfn.XLOOKUP(MASTERLIST!$A123,'2023'!$A$3:$A$897,'2023'!$AH$3:$AH$897,0,0)</f>
        <v>1126</v>
      </c>
      <c r="Q123" s="312">
        <f>+_xlfn.XLOOKUP(MASTERLIST!$A123,'2021'!$A$3:$A$900,'2021'!$G$3:$G$900,0,0)</f>
        <v>1</v>
      </c>
      <c r="R123" s="220">
        <f>+_xlfn.XLOOKUP(MASTERLIST!$A123,'2021'!$A$3:$A$900,'2021'!$H$3:$H$900,0,0)</f>
        <v>14</v>
      </c>
      <c r="S123" s="220">
        <f>+_xlfn.XLOOKUP(MASTERLIST!$A123,'2021'!$A$3:$A$900,'2021'!$I$3:$I$900,0,0)</f>
        <v>157.20000000000002</v>
      </c>
      <c r="T123" s="247">
        <f>+_xlfn.XLOOKUP(MASTERLIST!$A123,'2021'!$A$3:$A$900,'2021'!$J$3:$J$900,0,0)</f>
        <v>1062</v>
      </c>
      <c r="U123" s="246">
        <f>+_xlfn.XLOOKUP(MASTERLIST!$A123,'2022'!$A$3:$A$899,'2022'!$AE$3:$AE$899,0,0)</f>
        <v>0</v>
      </c>
      <c r="V123" s="220">
        <f>+_xlfn.XLOOKUP(MASTERLIST!$A123,'2022'!$A$3:$A$899,'2022'!$AF$3:$AF$899,0,0)</f>
        <v>17</v>
      </c>
      <c r="W123" s="220">
        <f>+_xlfn.XLOOKUP(MASTERLIST!$A123,'2022'!$A$3:$A$899,'2022'!$AG$3:$AG$899,0,0)</f>
        <v>245.1</v>
      </c>
      <c r="X123" s="247">
        <f>+_xlfn.XLOOKUP(MASTERLIST!$A123,'2022'!$A$3:$A$899,'2022'!$AH$3:$AH$899,0,0)</f>
        <v>871</v>
      </c>
    </row>
    <row r="124" spans="1:24" s="11" customFormat="1" x14ac:dyDescent="0.25">
      <c r="A124" s="229" t="s">
        <v>616</v>
      </c>
      <c r="B124" s="220" t="s">
        <v>2047</v>
      </c>
      <c r="C124" s="220" t="s">
        <v>350</v>
      </c>
      <c r="D124" s="220" t="s">
        <v>349</v>
      </c>
      <c r="E124" s="232" t="str">
        <f t="shared" si="4"/>
        <v>Men Senior</v>
      </c>
      <c r="F124" s="277">
        <v>32426</v>
      </c>
      <c r="G124" s="10">
        <f t="shared" si="7"/>
        <v>44926</v>
      </c>
      <c r="H124" s="6">
        <f t="shared" si="5"/>
        <v>34</v>
      </c>
      <c r="I124" s="5" t="str">
        <f t="shared" si="6"/>
        <v>Senior</v>
      </c>
      <c r="J124" s="220" t="s">
        <v>1301</v>
      </c>
      <c r="K124" s="293">
        <v>88101000291</v>
      </c>
      <c r="L124" s="251" t="s">
        <v>1509</v>
      </c>
      <c r="M124" s="246">
        <f>+_xlfn.XLOOKUP(MASTERLIST!$A124,'2023'!$A$3:$A$897,'2023'!$AE$3:$AE$897,0,0)</f>
        <v>0</v>
      </c>
      <c r="N124" s="220">
        <f>+_xlfn.XLOOKUP(MASTERLIST!$A124,'2023'!$A$3:$A$897,'2023'!$AF$3:$AF$897,0,0)</f>
        <v>0</v>
      </c>
      <c r="O124" s="220">
        <f>+_xlfn.XLOOKUP(MASTERLIST!$A124,'2023'!$A$3:$A$897,'2023'!$AG$3:$AG$897,0,0)</f>
        <v>0</v>
      </c>
      <c r="P124" s="247">
        <f>+_xlfn.XLOOKUP(MASTERLIST!$A124,'2023'!$A$3:$A$897,'2023'!$AH$3:$AH$897,0,0)</f>
        <v>0</v>
      </c>
      <c r="Q124" s="312">
        <f>+_xlfn.XLOOKUP(MASTERLIST!$A124,'2021'!$A$3:$A$900,'2021'!$G$3:$G$900,0,0)</f>
        <v>0</v>
      </c>
      <c r="R124" s="220">
        <f>+_xlfn.XLOOKUP(MASTERLIST!$A124,'2021'!$A$3:$A$900,'2021'!$H$3:$H$900,0,0)</f>
        <v>0</v>
      </c>
      <c r="S124" s="220">
        <f>+_xlfn.XLOOKUP(MASTERLIST!$A124,'2021'!$A$3:$A$900,'2021'!$I$3:$I$900,0,0)</f>
        <v>0</v>
      </c>
      <c r="T124" s="247">
        <f>+_xlfn.XLOOKUP(MASTERLIST!$A124,'2021'!$A$3:$A$900,'2021'!$J$3:$J$900,0,0)</f>
        <v>0</v>
      </c>
      <c r="U124" s="246">
        <f>+_xlfn.XLOOKUP(MASTERLIST!$A124,'2022'!$A$3:$A$899,'2022'!$AE$3:$AE$899,0,0)</f>
        <v>0</v>
      </c>
      <c r="V124" s="220">
        <f>+_xlfn.XLOOKUP(MASTERLIST!$A124,'2022'!$A$3:$A$899,'2022'!$AF$3:$AF$899,0,0)</f>
        <v>0</v>
      </c>
      <c r="W124" s="220">
        <f>+_xlfn.XLOOKUP(MASTERLIST!$A124,'2022'!$A$3:$A$899,'2022'!$AG$3:$AG$899,0,0)</f>
        <v>0</v>
      </c>
      <c r="X124" s="247">
        <f>+_xlfn.XLOOKUP(MASTERLIST!$A124,'2022'!$A$3:$A$899,'2022'!$AH$3:$AH$899,0,0)</f>
        <v>40</v>
      </c>
    </row>
    <row r="125" spans="1:24" x14ac:dyDescent="0.25">
      <c r="A125" s="229" t="s">
        <v>617</v>
      </c>
      <c r="B125" s="220" t="s">
        <v>50</v>
      </c>
      <c r="C125" s="220" t="s">
        <v>468</v>
      </c>
      <c r="D125" s="220" t="s">
        <v>358</v>
      </c>
      <c r="E125" s="230" t="str">
        <f t="shared" si="4"/>
        <v>Ladies Veteran</v>
      </c>
      <c r="F125" s="277">
        <v>28387</v>
      </c>
      <c r="G125" s="10">
        <f t="shared" si="7"/>
        <v>44926</v>
      </c>
      <c r="H125" s="6">
        <f t="shared" si="5"/>
        <v>45</v>
      </c>
      <c r="I125" s="5" t="str">
        <f t="shared" si="6"/>
        <v>Veteran</v>
      </c>
      <c r="J125" s="220" t="s">
        <v>67</v>
      </c>
      <c r="K125" s="293">
        <v>77091900014</v>
      </c>
      <c r="L125" s="251" t="s">
        <v>1509</v>
      </c>
      <c r="M125" s="246">
        <f>+_xlfn.XLOOKUP(MASTERLIST!$A125,'2023'!$A$3:$A$897,'2023'!$AE$3:$AE$897,0,0)</f>
        <v>0</v>
      </c>
      <c r="N125" s="220">
        <f>+_xlfn.XLOOKUP(MASTERLIST!$A125,'2023'!$A$3:$A$897,'2023'!$AF$3:$AF$897,0,0)</f>
        <v>0</v>
      </c>
      <c r="O125" s="220">
        <f>+_xlfn.XLOOKUP(MASTERLIST!$A125,'2023'!$A$3:$A$897,'2023'!$AG$3:$AG$897,0,0)</f>
        <v>0</v>
      </c>
      <c r="P125" s="247">
        <f>+_xlfn.XLOOKUP(MASTERLIST!$A125,'2023'!$A$3:$A$897,'2023'!$AH$3:$AH$897,0,0)</f>
        <v>40</v>
      </c>
      <c r="Q125" s="312">
        <f>+_xlfn.XLOOKUP(MASTERLIST!$A125,'2021'!$A$3:$A$900,'2021'!$G$3:$G$900,0,0)</f>
        <v>0</v>
      </c>
      <c r="R125" s="220">
        <f>+_xlfn.XLOOKUP(MASTERLIST!$A125,'2021'!$A$3:$A$900,'2021'!$H$3:$H$900,0,0)</f>
        <v>2</v>
      </c>
      <c r="S125" s="220">
        <f>+_xlfn.XLOOKUP(MASTERLIST!$A125,'2021'!$A$3:$A$900,'2021'!$I$3:$I$900,0,0)</f>
        <v>8.6999999999999993</v>
      </c>
      <c r="T125" s="247">
        <f>+_xlfn.XLOOKUP(MASTERLIST!$A125,'2021'!$A$3:$A$900,'2021'!$J$3:$J$900,0,0)</f>
        <v>198</v>
      </c>
      <c r="U125" s="246">
        <f>+_xlfn.XLOOKUP(MASTERLIST!$A125,'2022'!$A$3:$A$899,'2022'!$AE$3:$AE$899,0,0)</f>
        <v>1</v>
      </c>
      <c r="V125" s="220">
        <f>+_xlfn.XLOOKUP(MASTERLIST!$A125,'2022'!$A$3:$A$899,'2022'!$AF$3:$AF$899,0,0)</f>
        <v>0</v>
      </c>
      <c r="W125" s="220">
        <f>+_xlfn.XLOOKUP(MASTERLIST!$A125,'2022'!$A$3:$A$899,'2022'!$AG$3:$AG$899,0,0)</f>
        <v>0.7</v>
      </c>
      <c r="X125" s="247">
        <f>+_xlfn.XLOOKUP(MASTERLIST!$A125,'2022'!$A$3:$A$899,'2022'!$AH$3:$AH$899,0,0)</f>
        <v>142</v>
      </c>
    </row>
    <row r="126" spans="1:24" x14ac:dyDescent="0.25">
      <c r="A126" s="229" t="s">
        <v>618</v>
      </c>
      <c r="B126" s="220" t="s">
        <v>38</v>
      </c>
      <c r="C126" s="220" t="s">
        <v>436</v>
      </c>
      <c r="D126" s="220" t="s">
        <v>206</v>
      </c>
      <c r="E126" s="230" t="str">
        <f t="shared" si="4"/>
        <v>Men Senior</v>
      </c>
      <c r="F126" s="277">
        <v>34401</v>
      </c>
      <c r="G126" s="10">
        <f t="shared" si="7"/>
        <v>44926</v>
      </c>
      <c r="H126" s="6">
        <f t="shared" si="5"/>
        <v>28</v>
      </c>
      <c r="I126" s="5" t="str">
        <f t="shared" si="6"/>
        <v>Senior</v>
      </c>
      <c r="J126" s="220" t="s">
        <v>1301</v>
      </c>
      <c r="K126" s="293">
        <v>94030800057</v>
      </c>
      <c r="L126" s="251" t="s">
        <v>1509</v>
      </c>
      <c r="M126" s="246">
        <f>+_xlfn.XLOOKUP(MASTERLIST!$A126,'2023'!$A$3:$A$897,'2023'!$AE$3:$AE$897,0,0)</f>
        <v>0</v>
      </c>
      <c r="N126" s="220">
        <f>+_xlfn.XLOOKUP(MASTERLIST!$A126,'2023'!$A$3:$A$897,'2023'!$AF$3:$AF$897,0,0)</f>
        <v>4</v>
      </c>
      <c r="O126" s="220">
        <f>+_xlfn.XLOOKUP(MASTERLIST!$A126,'2023'!$A$3:$A$897,'2023'!$AG$3:$AG$897,0,0)</f>
        <v>97.600000000000009</v>
      </c>
      <c r="P126" s="247">
        <f>+_xlfn.XLOOKUP(MASTERLIST!$A126,'2023'!$A$3:$A$897,'2023'!$AH$3:$AH$897,0,0)</f>
        <v>318</v>
      </c>
      <c r="Q126" s="312">
        <f>+_xlfn.XLOOKUP(MASTERLIST!$A126,'2021'!$A$3:$A$900,'2021'!$G$3:$G$900,0,0)</f>
        <v>1</v>
      </c>
      <c r="R126" s="220">
        <f>+_xlfn.XLOOKUP(MASTERLIST!$A126,'2021'!$A$3:$A$900,'2021'!$H$3:$H$900,0,0)</f>
        <v>4</v>
      </c>
      <c r="S126" s="220">
        <f>+_xlfn.XLOOKUP(MASTERLIST!$A126,'2021'!$A$3:$A$900,'2021'!$I$3:$I$900,0,0)</f>
        <v>37.299999999999997</v>
      </c>
      <c r="T126" s="247">
        <f>+_xlfn.XLOOKUP(MASTERLIST!$A126,'2021'!$A$3:$A$900,'2021'!$J$3:$J$900,0,0)</f>
        <v>434</v>
      </c>
      <c r="U126" s="246">
        <f>+_xlfn.XLOOKUP(MASTERLIST!$A126,'2022'!$A$3:$A$899,'2022'!$AE$3:$AE$899,0,0)</f>
        <v>1</v>
      </c>
      <c r="V126" s="220">
        <f>+_xlfn.XLOOKUP(MASTERLIST!$A126,'2022'!$A$3:$A$899,'2022'!$AF$3:$AF$899,0,0)</f>
        <v>11</v>
      </c>
      <c r="W126" s="220">
        <f>+_xlfn.XLOOKUP(MASTERLIST!$A126,'2022'!$A$3:$A$899,'2022'!$AG$3:$AG$899,0,0)</f>
        <v>147.79999999999998</v>
      </c>
      <c r="X126" s="247">
        <f>+_xlfn.XLOOKUP(MASTERLIST!$A126,'2022'!$A$3:$A$899,'2022'!$AH$3:$AH$899,0,0)</f>
        <v>830</v>
      </c>
    </row>
    <row r="127" spans="1:24" x14ac:dyDescent="0.25">
      <c r="A127" s="229" t="s">
        <v>619</v>
      </c>
      <c r="B127" s="220" t="s">
        <v>39</v>
      </c>
      <c r="C127" s="220" t="s">
        <v>460</v>
      </c>
      <c r="D127" s="220" t="s">
        <v>78</v>
      </c>
      <c r="E127" s="230" t="str">
        <f t="shared" si="4"/>
        <v>Ladies Master</v>
      </c>
      <c r="F127" s="277">
        <v>24364</v>
      </c>
      <c r="G127" s="10">
        <f t="shared" si="7"/>
        <v>44926</v>
      </c>
      <c r="H127" s="6">
        <f t="shared" si="5"/>
        <v>56</v>
      </c>
      <c r="I127" s="5" t="str">
        <f t="shared" si="6"/>
        <v>Master</v>
      </c>
      <c r="J127" s="220" t="s">
        <v>67</v>
      </c>
      <c r="K127" s="293">
        <v>56072300383</v>
      </c>
      <c r="L127" s="251" t="s">
        <v>1509</v>
      </c>
      <c r="M127" s="246">
        <f>+_xlfn.XLOOKUP(MASTERLIST!$A127,'2023'!$A$3:$A$897,'2023'!$AE$3:$AE$897,0,0)</f>
        <v>0</v>
      </c>
      <c r="N127" s="220">
        <f>+_xlfn.XLOOKUP(MASTERLIST!$A127,'2023'!$A$3:$A$897,'2023'!$AF$3:$AF$897,0,0)</f>
        <v>0</v>
      </c>
      <c r="O127" s="220">
        <f>+_xlfn.XLOOKUP(MASTERLIST!$A127,'2023'!$A$3:$A$897,'2023'!$AG$3:$AG$897,0,0)</f>
        <v>0</v>
      </c>
      <c r="P127" s="247">
        <f>+_xlfn.XLOOKUP(MASTERLIST!$A127,'2023'!$A$3:$A$897,'2023'!$AH$3:$AH$897,0,0)</f>
        <v>80</v>
      </c>
      <c r="Q127" s="312">
        <f>+_xlfn.XLOOKUP(MASTERLIST!$A127,'2021'!$A$3:$A$900,'2021'!$G$3:$G$900,0,0)</f>
        <v>2</v>
      </c>
      <c r="R127" s="220">
        <f>+_xlfn.XLOOKUP(MASTERLIST!$A127,'2021'!$A$3:$A$900,'2021'!$H$3:$H$900,0,0)</f>
        <v>1</v>
      </c>
      <c r="S127" s="220">
        <f>+_xlfn.XLOOKUP(MASTERLIST!$A127,'2021'!$A$3:$A$900,'2021'!$I$3:$I$900,0,0)</f>
        <v>3.3</v>
      </c>
      <c r="T127" s="247">
        <f>+_xlfn.XLOOKUP(MASTERLIST!$A127,'2021'!$A$3:$A$900,'2021'!$J$3:$J$900,0,0)</f>
        <v>233</v>
      </c>
      <c r="U127" s="246">
        <f>+_xlfn.XLOOKUP(MASTERLIST!$A127,'2022'!$A$3:$A$899,'2022'!$AE$3:$AE$899,0,0)</f>
        <v>3</v>
      </c>
      <c r="V127" s="220">
        <f>+_xlfn.XLOOKUP(MASTERLIST!$A127,'2022'!$A$3:$A$899,'2022'!$AF$3:$AF$899,0,0)</f>
        <v>4</v>
      </c>
      <c r="W127" s="220">
        <f>+_xlfn.XLOOKUP(MASTERLIST!$A127,'2022'!$A$3:$A$899,'2022'!$AG$3:$AG$899,0,0)</f>
        <v>39.9</v>
      </c>
      <c r="X127" s="247">
        <f>+_xlfn.XLOOKUP(MASTERLIST!$A127,'2022'!$A$3:$A$899,'2022'!$AH$3:$AH$899,0,0)</f>
        <v>640</v>
      </c>
    </row>
    <row r="128" spans="1:24" x14ac:dyDescent="0.25">
      <c r="A128" s="229" t="s">
        <v>620</v>
      </c>
      <c r="B128" s="220" t="s">
        <v>43</v>
      </c>
      <c r="C128" s="220" t="s">
        <v>1870</v>
      </c>
      <c r="D128" s="220" t="s">
        <v>1264</v>
      </c>
      <c r="E128" s="230" t="str">
        <f t="shared" si="4"/>
        <v>Men U/21</v>
      </c>
      <c r="F128" s="277">
        <v>38105</v>
      </c>
      <c r="G128" s="10">
        <f t="shared" si="7"/>
        <v>44926</v>
      </c>
      <c r="H128" s="6">
        <f t="shared" si="5"/>
        <v>18</v>
      </c>
      <c r="I128" s="5" t="str">
        <f t="shared" si="6"/>
        <v>U/21</v>
      </c>
      <c r="J128" s="220" t="s">
        <v>1301</v>
      </c>
      <c r="K128" s="293">
        <v>404285877084</v>
      </c>
      <c r="L128" s="251" t="s">
        <v>1509</v>
      </c>
      <c r="M128" s="246">
        <f>+_xlfn.XLOOKUP(MASTERLIST!$A128,'2023'!$A$3:$A$897,'2023'!$AE$3:$AE$897,0,0)</f>
        <v>1</v>
      </c>
      <c r="N128" s="220">
        <f>+_xlfn.XLOOKUP(MASTERLIST!$A128,'2023'!$A$3:$A$897,'2023'!$AF$3:$AF$897,0,0)</f>
        <v>4</v>
      </c>
      <c r="O128" s="220">
        <f>+_xlfn.XLOOKUP(MASTERLIST!$A128,'2023'!$A$3:$A$897,'2023'!$AG$3:$AG$897,0,0)</f>
        <v>73.499999999999986</v>
      </c>
      <c r="P128" s="247">
        <f>+_xlfn.XLOOKUP(MASTERLIST!$A128,'2023'!$A$3:$A$897,'2023'!$AH$3:$AH$897,0,0)</f>
        <v>1081</v>
      </c>
      <c r="Q128" s="312">
        <f>+_xlfn.XLOOKUP(MASTERLIST!$A128,'2021'!$A$3:$A$900,'2021'!$G$3:$G$900,0,0)</f>
        <v>0</v>
      </c>
      <c r="R128" s="220">
        <f>+_xlfn.XLOOKUP(MASTERLIST!$A128,'2021'!$A$3:$A$900,'2021'!$H$3:$H$900,0,0)</f>
        <v>5</v>
      </c>
      <c r="S128" s="220">
        <f>+_xlfn.XLOOKUP(MASTERLIST!$A128,'2021'!$A$3:$A$900,'2021'!$I$3:$I$900,0,0)</f>
        <v>23.299999999999997</v>
      </c>
      <c r="T128" s="247">
        <f>+_xlfn.XLOOKUP(MASTERLIST!$A128,'2021'!$A$3:$A$900,'2021'!$J$3:$J$900,0,0)</f>
        <v>514</v>
      </c>
      <c r="U128" s="246">
        <f>+_xlfn.XLOOKUP(MASTERLIST!$A128,'2022'!$A$3:$A$899,'2022'!$AE$3:$AE$899,0,0)</f>
        <v>0</v>
      </c>
      <c r="V128" s="220">
        <f>+_xlfn.XLOOKUP(MASTERLIST!$A128,'2022'!$A$3:$A$899,'2022'!$AF$3:$AF$899,0,0)</f>
        <v>1</v>
      </c>
      <c r="W128" s="220">
        <f>+_xlfn.XLOOKUP(MASTERLIST!$A128,'2022'!$A$3:$A$899,'2022'!$AG$3:$AG$899,0,0)</f>
        <v>1.3</v>
      </c>
      <c r="X128" s="247">
        <f>+_xlfn.XLOOKUP(MASTERLIST!$A128,'2022'!$A$3:$A$899,'2022'!$AH$3:$AH$899,0,0)</f>
        <v>282</v>
      </c>
    </row>
    <row r="129" spans="1:24" x14ac:dyDescent="0.25">
      <c r="A129" s="229" t="s">
        <v>621</v>
      </c>
      <c r="B129" s="220" t="s">
        <v>37</v>
      </c>
      <c r="C129" s="220" t="s">
        <v>345</v>
      </c>
      <c r="D129" s="220" t="s">
        <v>346</v>
      </c>
      <c r="E129" s="230" t="str">
        <f t="shared" si="4"/>
        <v>Men Grand Masters</v>
      </c>
      <c r="F129" s="277">
        <v>22270</v>
      </c>
      <c r="G129" s="10">
        <f t="shared" si="7"/>
        <v>44926</v>
      </c>
      <c r="H129" s="6">
        <f t="shared" si="5"/>
        <v>62</v>
      </c>
      <c r="I129" s="5" t="str">
        <f t="shared" si="6"/>
        <v>Grand Masters</v>
      </c>
      <c r="J129" s="220" t="s">
        <v>1301</v>
      </c>
      <c r="K129" s="293">
        <v>60122000617</v>
      </c>
      <c r="L129" s="251" t="s">
        <v>1509</v>
      </c>
      <c r="M129" s="246">
        <f>+_xlfn.XLOOKUP(MASTERLIST!$A129,'2023'!$A$3:$A$897,'2023'!$AE$3:$AE$897,0,0)</f>
        <v>0</v>
      </c>
      <c r="N129" s="220">
        <f>+_xlfn.XLOOKUP(MASTERLIST!$A129,'2023'!$A$3:$A$897,'2023'!$AF$3:$AF$897,0,0)</f>
        <v>0</v>
      </c>
      <c r="O129" s="220">
        <f>+_xlfn.XLOOKUP(MASTERLIST!$A129,'2023'!$A$3:$A$897,'2023'!$AG$3:$AG$897,0,0)</f>
        <v>0</v>
      </c>
      <c r="P129" s="247">
        <f>+_xlfn.XLOOKUP(MASTERLIST!$A129,'2023'!$A$3:$A$897,'2023'!$AH$3:$AH$897,0,0)</f>
        <v>0</v>
      </c>
      <c r="Q129" s="312">
        <f>+_xlfn.XLOOKUP(MASTERLIST!$A129,'2021'!$A$3:$A$900,'2021'!$G$3:$G$900,0,0)</f>
        <v>0</v>
      </c>
      <c r="R129" s="220">
        <f>+_xlfn.XLOOKUP(MASTERLIST!$A129,'2021'!$A$3:$A$900,'2021'!$H$3:$H$900,0,0)</f>
        <v>1</v>
      </c>
      <c r="S129" s="220">
        <f>+_xlfn.XLOOKUP(MASTERLIST!$A129,'2021'!$A$3:$A$900,'2021'!$I$3:$I$900,0,0)</f>
        <v>3.1</v>
      </c>
      <c r="T129" s="247">
        <f>+_xlfn.XLOOKUP(MASTERLIST!$A129,'2021'!$A$3:$A$900,'2021'!$J$3:$J$900,0,0)</f>
        <v>118</v>
      </c>
      <c r="U129" s="246">
        <f>+_xlfn.XLOOKUP(MASTERLIST!$A129,'2022'!$A$3:$A$899,'2022'!$AE$3:$AE$899,0,0)</f>
        <v>1</v>
      </c>
      <c r="V129" s="220">
        <f>+_xlfn.XLOOKUP(MASTERLIST!$A129,'2022'!$A$3:$A$899,'2022'!$AF$3:$AF$899,0,0)</f>
        <v>0</v>
      </c>
      <c r="W129" s="220">
        <f>+_xlfn.XLOOKUP(MASTERLIST!$A129,'2022'!$A$3:$A$899,'2022'!$AG$3:$AG$899,0,0)</f>
        <v>2.6</v>
      </c>
      <c r="X129" s="247">
        <f>+_xlfn.XLOOKUP(MASTERLIST!$A129,'2022'!$A$3:$A$899,'2022'!$AH$3:$AH$899,0,0)</f>
        <v>281</v>
      </c>
    </row>
    <row r="130" spans="1:24" s="11" customFormat="1" x14ac:dyDescent="0.25">
      <c r="A130" s="231" t="s">
        <v>622</v>
      </c>
      <c r="B130" s="221" t="s">
        <v>1728</v>
      </c>
      <c r="C130" s="221" t="s">
        <v>397</v>
      </c>
      <c r="D130" s="221" t="s">
        <v>78</v>
      </c>
      <c r="E130" s="232" t="str">
        <f t="shared" si="4"/>
        <v>Men Veteran</v>
      </c>
      <c r="F130" s="279">
        <v>27240</v>
      </c>
      <c r="G130" s="10">
        <f t="shared" si="7"/>
        <v>44926</v>
      </c>
      <c r="H130" s="6">
        <f t="shared" si="5"/>
        <v>48</v>
      </c>
      <c r="I130" s="5" t="str">
        <f t="shared" si="6"/>
        <v>Veteran</v>
      </c>
      <c r="J130" s="221" t="s">
        <v>1301</v>
      </c>
      <c r="K130" s="294"/>
      <c r="L130" s="295"/>
      <c r="M130" s="246">
        <f>+_xlfn.XLOOKUP(MASTERLIST!$A130,'2023'!$A$3:$A$897,'2023'!$AE$3:$AE$897,0,0)</f>
        <v>0</v>
      </c>
      <c r="N130" s="220">
        <f>+_xlfn.XLOOKUP(MASTERLIST!$A130,'2023'!$A$3:$A$897,'2023'!$AF$3:$AF$897,0,0)</f>
        <v>0</v>
      </c>
      <c r="O130" s="220">
        <f>+_xlfn.XLOOKUP(MASTERLIST!$A130,'2023'!$A$3:$A$897,'2023'!$AG$3:$AG$897,0,0)</f>
        <v>0</v>
      </c>
      <c r="P130" s="247">
        <f>+_xlfn.XLOOKUP(MASTERLIST!$A130,'2023'!$A$3:$A$897,'2023'!$AH$3:$AH$897,0,0)</f>
        <v>0</v>
      </c>
      <c r="Q130" s="312">
        <f>+_xlfn.XLOOKUP(MASTERLIST!$A130,'2021'!$A$3:$A$900,'2021'!$G$3:$G$900,0,0)</f>
        <v>0</v>
      </c>
      <c r="R130" s="220">
        <f>+_xlfn.XLOOKUP(MASTERLIST!$A130,'2021'!$A$3:$A$900,'2021'!$H$3:$H$900,0,0)</f>
        <v>0</v>
      </c>
      <c r="S130" s="220">
        <f>+_xlfn.XLOOKUP(MASTERLIST!$A130,'2021'!$A$3:$A$900,'2021'!$I$3:$I$900,0,0)</f>
        <v>0</v>
      </c>
      <c r="T130" s="247">
        <f>+_xlfn.XLOOKUP(MASTERLIST!$A130,'2021'!$A$3:$A$900,'2021'!$J$3:$J$900,0,0)</f>
        <v>0</v>
      </c>
      <c r="U130" s="246">
        <f>+_xlfn.XLOOKUP(MASTERLIST!$A130,'2022'!$A$3:$A$899,'2022'!$AE$3:$AE$899,0,0)</f>
        <v>0</v>
      </c>
      <c r="V130" s="220">
        <f>+_xlfn.XLOOKUP(MASTERLIST!$A130,'2022'!$A$3:$A$899,'2022'!$AF$3:$AF$899,0,0)</f>
        <v>0</v>
      </c>
      <c r="W130" s="220">
        <f>+_xlfn.XLOOKUP(MASTERLIST!$A130,'2022'!$A$3:$A$899,'2022'!$AG$3:$AG$899,0,0)</f>
        <v>0</v>
      </c>
      <c r="X130" s="247">
        <f>+_xlfn.XLOOKUP(MASTERLIST!$A130,'2022'!$A$3:$A$899,'2022'!$AH$3:$AH$899,0,0)</f>
        <v>0</v>
      </c>
    </row>
    <row r="131" spans="1:24" x14ac:dyDescent="0.25">
      <c r="A131" s="233" t="s">
        <v>623</v>
      </c>
      <c r="B131" s="224" t="s">
        <v>44</v>
      </c>
      <c r="C131" s="224" t="s">
        <v>180</v>
      </c>
      <c r="D131" s="224" t="s">
        <v>181</v>
      </c>
      <c r="E131" s="230" t="str">
        <f t="shared" si="4"/>
        <v>Men Veteran</v>
      </c>
      <c r="F131" s="276">
        <v>28958</v>
      </c>
      <c r="G131" s="10">
        <f t="shared" si="7"/>
        <v>44926</v>
      </c>
      <c r="H131" s="6">
        <f t="shared" si="5"/>
        <v>43</v>
      </c>
      <c r="I131" s="5" t="str">
        <f t="shared" si="6"/>
        <v>Veteran</v>
      </c>
      <c r="J131" s="224" t="s">
        <v>1301</v>
      </c>
      <c r="K131" s="291">
        <v>79041310290</v>
      </c>
      <c r="L131" s="292" t="s">
        <v>1509</v>
      </c>
      <c r="M131" s="246">
        <f>+_xlfn.XLOOKUP(MASTERLIST!$A131,'2023'!$A$3:$A$897,'2023'!$AE$3:$AE$897,0,0)</f>
        <v>0</v>
      </c>
      <c r="N131" s="220">
        <f>+_xlfn.XLOOKUP(MASTERLIST!$A131,'2023'!$A$3:$A$897,'2023'!$AF$3:$AF$897,0,0)</f>
        <v>0</v>
      </c>
      <c r="O131" s="220">
        <f>+_xlfn.XLOOKUP(MASTERLIST!$A131,'2023'!$A$3:$A$897,'2023'!$AG$3:$AG$897,0,0)</f>
        <v>0</v>
      </c>
      <c r="P131" s="247">
        <f>+_xlfn.XLOOKUP(MASTERLIST!$A131,'2023'!$A$3:$A$897,'2023'!$AH$3:$AH$897,0,0)</f>
        <v>80</v>
      </c>
      <c r="Q131" s="312">
        <f>+_xlfn.XLOOKUP(MASTERLIST!$A131,'2021'!$A$3:$A$900,'2021'!$G$3:$G$900,0,0)</f>
        <v>1</v>
      </c>
      <c r="R131" s="220">
        <f>+_xlfn.XLOOKUP(MASTERLIST!$A131,'2021'!$A$3:$A$900,'2021'!$H$3:$H$900,0,0)</f>
        <v>7</v>
      </c>
      <c r="S131" s="220">
        <f>+_xlfn.XLOOKUP(MASTERLIST!$A131,'2021'!$A$3:$A$900,'2021'!$I$3:$I$900,0,0)</f>
        <v>114.5</v>
      </c>
      <c r="T131" s="247">
        <f>+_xlfn.XLOOKUP(MASTERLIST!$A131,'2021'!$A$3:$A$900,'2021'!$J$3:$J$900,0,0)</f>
        <v>1043</v>
      </c>
      <c r="U131" s="246">
        <f>+_xlfn.XLOOKUP(MASTERLIST!$A131,'2022'!$A$3:$A$899,'2022'!$AE$3:$AE$899,0,0)</f>
        <v>1</v>
      </c>
      <c r="V131" s="220">
        <f>+_xlfn.XLOOKUP(MASTERLIST!$A131,'2022'!$A$3:$A$899,'2022'!$AF$3:$AF$899,0,0)</f>
        <v>2</v>
      </c>
      <c r="W131" s="220">
        <f>+_xlfn.XLOOKUP(MASTERLIST!$A131,'2022'!$A$3:$A$899,'2022'!$AG$3:$AG$899,0,0)</f>
        <v>31.6</v>
      </c>
      <c r="X131" s="247">
        <f>+_xlfn.XLOOKUP(MASTERLIST!$A131,'2022'!$A$3:$A$899,'2022'!$AH$3:$AH$899,0,0)</f>
        <v>661</v>
      </c>
    </row>
    <row r="132" spans="1:24" s="11" customFormat="1" x14ac:dyDescent="0.25">
      <c r="A132" s="231" t="s">
        <v>624</v>
      </c>
      <c r="B132" s="221" t="s">
        <v>1295</v>
      </c>
      <c r="C132" s="221" t="s">
        <v>156</v>
      </c>
      <c r="D132" s="221" t="s">
        <v>290</v>
      </c>
      <c r="E132" s="232" t="str">
        <f t="shared" si="4"/>
        <v>Men Grand Masters</v>
      </c>
      <c r="F132" s="279">
        <v>20671</v>
      </c>
      <c r="G132" s="10">
        <f t="shared" si="7"/>
        <v>44926</v>
      </c>
      <c r="H132" s="6">
        <f t="shared" si="5"/>
        <v>66</v>
      </c>
      <c r="I132" s="5" t="str">
        <f t="shared" si="6"/>
        <v>Grand Masters</v>
      </c>
      <c r="J132" s="221" t="s">
        <v>1301</v>
      </c>
      <c r="K132" s="294">
        <v>56080400863</v>
      </c>
      <c r="L132" s="295" t="s">
        <v>1509</v>
      </c>
      <c r="M132" s="246">
        <f>+_xlfn.XLOOKUP(MASTERLIST!$A132,'2023'!$A$3:$A$897,'2023'!$AE$3:$AE$897,0,0)</f>
        <v>0</v>
      </c>
      <c r="N132" s="220">
        <f>+_xlfn.XLOOKUP(MASTERLIST!$A132,'2023'!$A$3:$A$897,'2023'!$AF$3:$AF$897,0,0)</f>
        <v>0</v>
      </c>
      <c r="O132" s="220">
        <f>+_xlfn.XLOOKUP(MASTERLIST!$A132,'2023'!$A$3:$A$897,'2023'!$AG$3:$AG$897,0,0)</f>
        <v>0</v>
      </c>
      <c r="P132" s="247">
        <f>+_xlfn.XLOOKUP(MASTERLIST!$A132,'2023'!$A$3:$A$897,'2023'!$AH$3:$AH$897,0,0)</f>
        <v>0</v>
      </c>
      <c r="Q132" s="312">
        <f>+_xlfn.XLOOKUP(MASTERLIST!$A132,'2021'!$A$3:$A$900,'2021'!$G$3:$G$900,0,0)</f>
        <v>0</v>
      </c>
      <c r="R132" s="220">
        <f>+_xlfn.XLOOKUP(MASTERLIST!$A132,'2021'!$A$3:$A$900,'2021'!$H$3:$H$900,0,0)</f>
        <v>0</v>
      </c>
      <c r="S132" s="220">
        <f>+_xlfn.XLOOKUP(MASTERLIST!$A132,'2021'!$A$3:$A$900,'2021'!$I$3:$I$900,0,0)</f>
        <v>0</v>
      </c>
      <c r="T132" s="247">
        <f>+_xlfn.XLOOKUP(MASTERLIST!$A132,'2021'!$A$3:$A$900,'2021'!$J$3:$J$900,0,0)</f>
        <v>0</v>
      </c>
      <c r="U132" s="246">
        <f>+_xlfn.XLOOKUP(MASTERLIST!$A132,'2022'!$A$3:$A$899,'2022'!$AE$3:$AE$899,0,0)</f>
        <v>0</v>
      </c>
      <c r="V132" s="220">
        <f>+_xlfn.XLOOKUP(MASTERLIST!$A132,'2022'!$A$3:$A$899,'2022'!$AF$3:$AF$899,0,0)</f>
        <v>0</v>
      </c>
      <c r="W132" s="220">
        <f>+_xlfn.XLOOKUP(MASTERLIST!$A132,'2022'!$A$3:$A$899,'2022'!$AG$3:$AG$899,0,0)</f>
        <v>0</v>
      </c>
      <c r="X132" s="247">
        <f>+_xlfn.XLOOKUP(MASTERLIST!$A132,'2022'!$A$3:$A$899,'2022'!$AH$3:$AH$899,0,0)</f>
        <v>0</v>
      </c>
    </row>
    <row r="133" spans="1:24" x14ac:dyDescent="0.25">
      <c r="A133" s="229" t="s">
        <v>625</v>
      </c>
      <c r="B133" s="220" t="s">
        <v>2047</v>
      </c>
      <c r="C133" s="220" t="s">
        <v>92</v>
      </c>
      <c r="D133" s="220" t="s">
        <v>381</v>
      </c>
      <c r="E133" s="230" t="str">
        <f t="shared" ref="E133:E196" si="8">CONCATENATE(J133," ",I133)</f>
        <v>Men Senior</v>
      </c>
      <c r="F133" s="277">
        <v>32323</v>
      </c>
      <c r="G133" s="10">
        <f t="shared" si="7"/>
        <v>44926</v>
      </c>
      <c r="H133" s="6">
        <f t="shared" ref="H133:H196" si="9">INT(YEARFRAC(F133,G133))</f>
        <v>34</v>
      </c>
      <c r="I133" s="5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220" t="s">
        <v>1301</v>
      </c>
      <c r="K133" s="293">
        <v>88062900495</v>
      </c>
      <c r="L133" s="251" t="s">
        <v>1509</v>
      </c>
      <c r="M133" s="246">
        <f>+_xlfn.XLOOKUP(MASTERLIST!$A133,'2023'!$A$3:$A$897,'2023'!$AE$3:$AE$897,0,0)</f>
        <v>4</v>
      </c>
      <c r="N133" s="220">
        <f>+_xlfn.XLOOKUP(MASTERLIST!$A133,'2023'!$A$3:$A$897,'2023'!$AF$3:$AF$897,0,0)</f>
        <v>5</v>
      </c>
      <c r="O133" s="220">
        <f>+_xlfn.XLOOKUP(MASTERLIST!$A133,'2023'!$A$3:$A$897,'2023'!$AG$3:$AG$897,0,0)</f>
        <v>68.400000000000006</v>
      </c>
      <c r="P133" s="247">
        <f>+_xlfn.XLOOKUP(MASTERLIST!$A133,'2023'!$A$3:$A$897,'2023'!$AH$3:$AH$897,0,0)</f>
        <v>1099</v>
      </c>
      <c r="Q133" s="312">
        <f>+_xlfn.XLOOKUP(MASTERLIST!$A133,'2021'!$A$3:$A$900,'2021'!$G$3:$G$900,0,0)</f>
        <v>0</v>
      </c>
      <c r="R133" s="220">
        <f>+_xlfn.XLOOKUP(MASTERLIST!$A133,'2021'!$A$3:$A$900,'2021'!$H$3:$H$900,0,0)</f>
        <v>4</v>
      </c>
      <c r="S133" s="220">
        <f>+_xlfn.XLOOKUP(MASTERLIST!$A133,'2021'!$A$3:$A$900,'2021'!$I$3:$I$900,0,0)</f>
        <v>34.700000000000003</v>
      </c>
      <c r="T133" s="247">
        <f>+_xlfn.XLOOKUP(MASTERLIST!$A133,'2021'!$A$3:$A$900,'2021'!$J$3:$J$900,0,0)</f>
        <v>311</v>
      </c>
      <c r="U133" s="246">
        <f>+_xlfn.XLOOKUP(MASTERLIST!$A133,'2022'!$A$3:$A$899,'2022'!$AE$3:$AE$899,0,0)</f>
        <v>2</v>
      </c>
      <c r="V133" s="220">
        <f>+_xlfn.XLOOKUP(MASTERLIST!$A133,'2022'!$A$3:$A$899,'2022'!$AF$3:$AF$899,0,0)</f>
        <v>6</v>
      </c>
      <c r="W133" s="220">
        <f>+_xlfn.XLOOKUP(MASTERLIST!$A133,'2022'!$A$3:$A$899,'2022'!$AG$3:$AG$899,0,0)</f>
        <v>71.8</v>
      </c>
      <c r="X133" s="247">
        <f>+_xlfn.XLOOKUP(MASTERLIST!$A133,'2022'!$A$3:$A$899,'2022'!$AH$3:$AH$899,0,0)</f>
        <v>1088</v>
      </c>
    </row>
    <row r="134" spans="1:24" s="11" customFormat="1" x14ac:dyDescent="0.25">
      <c r="A134" s="231" t="s">
        <v>626</v>
      </c>
      <c r="B134" s="221" t="s">
        <v>1392</v>
      </c>
      <c r="C134" s="221" t="s">
        <v>437</v>
      </c>
      <c r="D134" s="221" t="s">
        <v>242</v>
      </c>
      <c r="E134" s="232" t="str">
        <f t="shared" si="8"/>
        <v>Men Senior</v>
      </c>
      <c r="F134" s="279">
        <v>35961</v>
      </c>
      <c r="G134" s="10">
        <f t="shared" ref="G134:G197" si="11">$G$5</f>
        <v>44926</v>
      </c>
      <c r="H134" s="6">
        <f t="shared" si="9"/>
        <v>24</v>
      </c>
      <c r="I134" s="5" t="str">
        <f t="shared" si="10"/>
        <v>Senior</v>
      </c>
      <c r="J134" s="221" t="s">
        <v>1301</v>
      </c>
      <c r="K134" s="294">
        <v>98061500027</v>
      </c>
      <c r="L134" s="295" t="s">
        <v>1509</v>
      </c>
      <c r="M134" s="246">
        <f>+_xlfn.XLOOKUP(MASTERLIST!$A134,'2023'!$A$3:$A$897,'2023'!$AE$3:$AE$897,0,0)</f>
        <v>0</v>
      </c>
      <c r="N134" s="220">
        <f>+_xlfn.XLOOKUP(MASTERLIST!$A134,'2023'!$A$3:$A$897,'2023'!$AF$3:$AF$897,0,0)</f>
        <v>0</v>
      </c>
      <c r="O134" s="220">
        <f>+_xlfn.XLOOKUP(MASTERLIST!$A134,'2023'!$A$3:$A$897,'2023'!$AG$3:$AG$897,0,0)</f>
        <v>0</v>
      </c>
      <c r="P134" s="247">
        <f>+_xlfn.XLOOKUP(MASTERLIST!$A134,'2023'!$A$3:$A$897,'2023'!$AH$3:$AH$897,0,0)</f>
        <v>20</v>
      </c>
      <c r="Q134" s="312">
        <f>+_xlfn.XLOOKUP(MASTERLIST!$A134,'2021'!$A$3:$A$900,'2021'!$G$3:$G$900,0,0)</f>
        <v>0</v>
      </c>
      <c r="R134" s="220">
        <f>+_xlfn.XLOOKUP(MASTERLIST!$A134,'2021'!$A$3:$A$900,'2021'!$H$3:$H$900,0,0)</f>
        <v>0</v>
      </c>
      <c r="S134" s="220">
        <f>+_xlfn.XLOOKUP(MASTERLIST!$A134,'2021'!$A$3:$A$900,'2021'!$I$3:$I$900,0,0)</f>
        <v>0</v>
      </c>
      <c r="T134" s="247">
        <f>+_xlfn.XLOOKUP(MASTERLIST!$A134,'2021'!$A$3:$A$900,'2021'!$J$3:$J$900,0,0)</f>
        <v>20</v>
      </c>
      <c r="U134" s="246">
        <f>+_xlfn.XLOOKUP(MASTERLIST!$A134,'2022'!$A$3:$A$899,'2022'!$AE$3:$AE$899,0,0)</f>
        <v>2</v>
      </c>
      <c r="V134" s="220">
        <f>+_xlfn.XLOOKUP(MASTERLIST!$A134,'2022'!$A$3:$A$899,'2022'!$AF$3:$AF$899,0,0)</f>
        <v>0</v>
      </c>
      <c r="W134" s="220">
        <f>+_xlfn.XLOOKUP(MASTERLIST!$A134,'2022'!$A$3:$A$899,'2022'!$AG$3:$AG$899,0,0)</f>
        <v>2.6</v>
      </c>
      <c r="X134" s="247">
        <f>+_xlfn.XLOOKUP(MASTERLIST!$A134,'2022'!$A$3:$A$899,'2022'!$AH$3:$AH$899,0,0)</f>
        <v>255</v>
      </c>
    </row>
    <row r="135" spans="1:24" x14ac:dyDescent="0.25">
      <c r="A135" s="229" t="s">
        <v>627</v>
      </c>
      <c r="B135" s="220" t="s">
        <v>50</v>
      </c>
      <c r="C135" s="220" t="s">
        <v>190</v>
      </c>
      <c r="D135" s="220" t="s">
        <v>361</v>
      </c>
      <c r="E135" s="230" t="str">
        <f t="shared" si="8"/>
        <v>Men Master</v>
      </c>
      <c r="F135" s="277">
        <v>25560</v>
      </c>
      <c r="G135" s="10">
        <f t="shared" si="11"/>
        <v>44926</v>
      </c>
      <c r="H135" s="6">
        <f t="shared" si="9"/>
        <v>53</v>
      </c>
      <c r="I135" s="5" t="str">
        <f t="shared" si="10"/>
        <v>Master</v>
      </c>
      <c r="J135" s="220" t="s">
        <v>1301</v>
      </c>
      <c r="K135" s="293">
        <v>69122235136082</v>
      </c>
      <c r="L135" s="251" t="s">
        <v>1726</v>
      </c>
      <c r="M135" s="246">
        <f>+_xlfn.XLOOKUP(MASTERLIST!$A135,'2023'!$A$3:$A$897,'2023'!$AE$3:$AE$897,0,0)</f>
        <v>0</v>
      </c>
      <c r="N135" s="220">
        <f>+_xlfn.XLOOKUP(MASTERLIST!$A135,'2023'!$A$3:$A$897,'2023'!$AF$3:$AF$897,0,0)</f>
        <v>0</v>
      </c>
      <c r="O135" s="220">
        <f>+_xlfn.XLOOKUP(MASTERLIST!$A135,'2023'!$A$3:$A$897,'2023'!$AG$3:$AG$897,0,0)</f>
        <v>0</v>
      </c>
      <c r="P135" s="247">
        <f>+_xlfn.XLOOKUP(MASTERLIST!$A135,'2023'!$A$3:$A$897,'2023'!$AH$3:$AH$897,0,0)</f>
        <v>20</v>
      </c>
      <c r="Q135" s="312">
        <f>+_xlfn.XLOOKUP(MASTERLIST!$A135,'2021'!$A$3:$A$900,'2021'!$G$3:$G$900,0,0)</f>
        <v>0</v>
      </c>
      <c r="R135" s="220">
        <f>+_xlfn.XLOOKUP(MASTERLIST!$A135,'2021'!$A$3:$A$900,'2021'!$H$3:$H$900,0,0)</f>
        <v>0</v>
      </c>
      <c r="S135" s="220">
        <f>+_xlfn.XLOOKUP(MASTERLIST!$A135,'2021'!$A$3:$A$900,'2021'!$I$3:$I$900,0,0)</f>
        <v>0</v>
      </c>
      <c r="T135" s="247">
        <f>+_xlfn.XLOOKUP(MASTERLIST!$A135,'2021'!$A$3:$A$900,'2021'!$J$3:$J$900,0,0)</f>
        <v>40</v>
      </c>
      <c r="U135" s="246">
        <f>+_xlfn.XLOOKUP(MASTERLIST!$A135,'2022'!$A$3:$A$899,'2022'!$AE$3:$AE$899,0,0)</f>
        <v>0</v>
      </c>
      <c r="V135" s="220">
        <f>+_xlfn.XLOOKUP(MASTERLIST!$A135,'2022'!$A$3:$A$899,'2022'!$AF$3:$AF$899,0,0)</f>
        <v>0</v>
      </c>
      <c r="W135" s="220">
        <f>+_xlfn.XLOOKUP(MASTERLIST!$A135,'2022'!$A$3:$A$899,'2022'!$AG$3:$AG$899,0,0)</f>
        <v>0</v>
      </c>
      <c r="X135" s="247">
        <f>+_xlfn.XLOOKUP(MASTERLIST!$A135,'2022'!$A$3:$A$899,'2022'!$AH$3:$AH$899,0,0)</f>
        <v>80</v>
      </c>
    </row>
    <row r="136" spans="1:24" x14ac:dyDescent="0.25">
      <c r="A136" s="229" t="s">
        <v>628</v>
      </c>
      <c r="B136" s="220" t="s">
        <v>39</v>
      </c>
      <c r="C136" s="220" t="s">
        <v>156</v>
      </c>
      <c r="D136" s="220" t="s">
        <v>388</v>
      </c>
      <c r="E136" s="230" t="str">
        <f t="shared" si="8"/>
        <v>Men Veteran</v>
      </c>
      <c r="F136" s="277">
        <v>28213</v>
      </c>
      <c r="G136" s="10">
        <f t="shared" si="11"/>
        <v>44926</v>
      </c>
      <c r="H136" s="6">
        <f t="shared" si="9"/>
        <v>45</v>
      </c>
      <c r="I136" s="5" t="str">
        <f t="shared" si="10"/>
        <v>Veteran</v>
      </c>
      <c r="J136" s="220" t="s">
        <v>1301</v>
      </c>
      <c r="K136" s="293">
        <v>77032900259</v>
      </c>
      <c r="L136" s="251" t="s">
        <v>1509</v>
      </c>
      <c r="M136" s="246">
        <f>+_xlfn.XLOOKUP(MASTERLIST!$A136,'2023'!$A$3:$A$897,'2023'!$AE$3:$AE$897,0,0)</f>
        <v>0</v>
      </c>
      <c r="N136" s="220">
        <f>+_xlfn.XLOOKUP(MASTERLIST!$A136,'2023'!$A$3:$A$897,'2023'!$AF$3:$AF$897,0,0)</f>
        <v>0</v>
      </c>
      <c r="O136" s="220">
        <f>+_xlfn.XLOOKUP(MASTERLIST!$A136,'2023'!$A$3:$A$897,'2023'!$AG$3:$AG$897,0,0)</f>
        <v>0</v>
      </c>
      <c r="P136" s="247">
        <f>+_xlfn.XLOOKUP(MASTERLIST!$A136,'2023'!$A$3:$A$897,'2023'!$AH$3:$AH$897,0,0)</f>
        <v>20</v>
      </c>
      <c r="Q136" s="312">
        <f>+_xlfn.XLOOKUP(MASTERLIST!$A136,'2021'!$A$3:$A$900,'2021'!$G$3:$G$900,0,0)</f>
        <v>0</v>
      </c>
      <c r="R136" s="220">
        <f>+_xlfn.XLOOKUP(MASTERLIST!$A136,'2021'!$A$3:$A$900,'2021'!$H$3:$H$900,0,0)</f>
        <v>2</v>
      </c>
      <c r="S136" s="220">
        <f>+_xlfn.XLOOKUP(MASTERLIST!$A136,'2021'!$A$3:$A$900,'2021'!$I$3:$I$900,0,0)</f>
        <v>46.4</v>
      </c>
      <c r="T136" s="247">
        <f>+_xlfn.XLOOKUP(MASTERLIST!$A136,'2021'!$A$3:$A$900,'2021'!$J$3:$J$900,0,0)</f>
        <v>510</v>
      </c>
      <c r="U136" s="246">
        <f>+_xlfn.XLOOKUP(MASTERLIST!$A136,'2022'!$A$3:$A$899,'2022'!$AE$3:$AE$899,0,0)</f>
        <v>0</v>
      </c>
      <c r="V136" s="220">
        <f>+_xlfn.XLOOKUP(MASTERLIST!$A136,'2022'!$A$3:$A$899,'2022'!$AF$3:$AF$899,0,0)</f>
        <v>0</v>
      </c>
      <c r="W136" s="220">
        <f>+_xlfn.XLOOKUP(MASTERLIST!$A136,'2022'!$A$3:$A$899,'2022'!$AG$3:$AG$899,0,0)</f>
        <v>0</v>
      </c>
      <c r="X136" s="247">
        <f>+_xlfn.XLOOKUP(MASTERLIST!$A136,'2022'!$A$3:$A$899,'2022'!$AH$3:$AH$899,0,0)</f>
        <v>60</v>
      </c>
    </row>
    <row r="137" spans="1:24" s="11" customFormat="1" x14ac:dyDescent="0.25">
      <c r="A137" s="231" t="s">
        <v>629</v>
      </c>
      <c r="B137" s="221" t="s">
        <v>39</v>
      </c>
      <c r="C137" s="221" t="s">
        <v>2119</v>
      </c>
      <c r="D137" s="221" t="s">
        <v>2120</v>
      </c>
      <c r="E137" s="232" t="str">
        <f t="shared" si="8"/>
        <v>Ladies Grand Masters</v>
      </c>
      <c r="F137" s="279">
        <v>21772</v>
      </c>
      <c r="G137" s="10">
        <f t="shared" si="11"/>
        <v>44926</v>
      </c>
      <c r="H137" s="6">
        <f t="shared" si="9"/>
        <v>63</v>
      </c>
      <c r="I137" s="5" t="str">
        <f t="shared" si="10"/>
        <v>Grand Masters</v>
      </c>
      <c r="J137" s="221" t="s">
        <v>67</v>
      </c>
      <c r="K137" s="294"/>
      <c r="L137" s="295"/>
      <c r="M137" s="246">
        <f>+_xlfn.XLOOKUP(MASTERLIST!$A137,'2023'!$A$3:$A$897,'2023'!$AE$3:$AE$897,0,0)</f>
        <v>0</v>
      </c>
      <c r="N137" s="220">
        <f>+_xlfn.XLOOKUP(MASTERLIST!$A137,'2023'!$A$3:$A$897,'2023'!$AF$3:$AF$897,0,0)</f>
        <v>0</v>
      </c>
      <c r="O137" s="220">
        <f>+_xlfn.XLOOKUP(MASTERLIST!$A137,'2023'!$A$3:$A$897,'2023'!$AG$3:$AG$897,0,0)</f>
        <v>0</v>
      </c>
      <c r="P137" s="247">
        <f>+_xlfn.XLOOKUP(MASTERLIST!$A137,'2023'!$A$3:$A$897,'2023'!$AH$3:$AH$897,0,0)</f>
        <v>0</v>
      </c>
      <c r="Q137" s="312">
        <f>+_xlfn.XLOOKUP(MASTERLIST!$A137,'2021'!$A$3:$A$900,'2021'!$G$3:$G$900,0,0)</f>
        <v>0</v>
      </c>
      <c r="R137" s="220">
        <f>+_xlfn.XLOOKUP(MASTERLIST!$A137,'2021'!$A$3:$A$900,'2021'!$H$3:$H$900,0,0)</f>
        <v>0</v>
      </c>
      <c r="S137" s="220">
        <f>+_xlfn.XLOOKUP(MASTERLIST!$A137,'2021'!$A$3:$A$900,'2021'!$I$3:$I$900,0,0)</f>
        <v>0</v>
      </c>
      <c r="T137" s="247">
        <f>+_xlfn.XLOOKUP(MASTERLIST!$A137,'2021'!$A$3:$A$900,'2021'!$J$3:$J$900,0,0)</f>
        <v>0</v>
      </c>
      <c r="U137" s="246">
        <f>+_xlfn.XLOOKUP(MASTERLIST!$A137,'2022'!$A$3:$A$899,'2022'!$AE$3:$AE$899,0,0)</f>
        <v>0</v>
      </c>
      <c r="V137" s="220">
        <f>+_xlfn.XLOOKUP(MASTERLIST!$A137,'2022'!$A$3:$A$899,'2022'!$AF$3:$AF$899,0,0)</f>
        <v>0</v>
      </c>
      <c r="W137" s="220">
        <f>+_xlfn.XLOOKUP(MASTERLIST!$A137,'2022'!$A$3:$A$899,'2022'!$AG$3:$AG$899,0,0)</f>
        <v>0</v>
      </c>
      <c r="X137" s="247">
        <f>+_xlfn.XLOOKUP(MASTERLIST!$A137,'2022'!$A$3:$A$899,'2022'!$AH$3:$AH$899,0,0)</f>
        <v>20</v>
      </c>
    </row>
    <row r="138" spans="1:24" x14ac:dyDescent="0.25">
      <c r="A138" s="229" t="s">
        <v>630</v>
      </c>
      <c r="B138" s="220" t="s">
        <v>50</v>
      </c>
      <c r="C138" s="220" t="s">
        <v>83</v>
      </c>
      <c r="D138" s="220" t="s">
        <v>422</v>
      </c>
      <c r="E138" s="230" t="str">
        <f t="shared" si="8"/>
        <v>Men Grand Masters</v>
      </c>
      <c r="F138" s="277">
        <v>20998</v>
      </c>
      <c r="G138" s="10">
        <f t="shared" si="11"/>
        <v>44926</v>
      </c>
      <c r="H138" s="6">
        <f t="shared" si="9"/>
        <v>65</v>
      </c>
      <c r="I138" s="5" t="str">
        <f t="shared" si="10"/>
        <v>Grand Masters</v>
      </c>
      <c r="J138" s="220" t="s">
        <v>1301</v>
      </c>
      <c r="K138" s="293">
        <v>570627500</v>
      </c>
      <c r="L138" s="251" t="s">
        <v>1509</v>
      </c>
      <c r="M138" s="246">
        <f>+_xlfn.XLOOKUP(MASTERLIST!$A138,'2023'!$A$3:$A$897,'2023'!$AE$3:$AE$897,0,0)</f>
        <v>0</v>
      </c>
      <c r="N138" s="220">
        <f>+_xlfn.XLOOKUP(MASTERLIST!$A138,'2023'!$A$3:$A$897,'2023'!$AF$3:$AF$897,0,0)</f>
        <v>0</v>
      </c>
      <c r="O138" s="220">
        <f>+_xlfn.XLOOKUP(MASTERLIST!$A138,'2023'!$A$3:$A$897,'2023'!$AG$3:$AG$897,0,0)</f>
        <v>0</v>
      </c>
      <c r="P138" s="247">
        <f>+_xlfn.XLOOKUP(MASTERLIST!$A138,'2023'!$A$3:$A$897,'2023'!$AH$3:$AH$897,0,0)</f>
        <v>20</v>
      </c>
      <c r="Q138" s="312">
        <f>+_xlfn.XLOOKUP(MASTERLIST!$A138,'2021'!$A$3:$A$900,'2021'!$G$3:$G$900,0,0)</f>
        <v>1</v>
      </c>
      <c r="R138" s="220">
        <f>+_xlfn.XLOOKUP(MASTERLIST!$A138,'2021'!$A$3:$A$900,'2021'!$H$3:$H$900,0,0)</f>
        <v>0</v>
      </c>
      <c r="S138" s="220">
        <f>+_xlfn.XLOOKUP(MASTERLIST!$A138,'2021'!$A$3:$A$900,'2021'!$I$3:$I$900,0,0)</f>
        <v>1.5</v>
      </c>
      <c r="T138" s="247">
        <f>+_xlfn.XLOOKUP(MASTERLIST!$A138,'2021'!$A$3:$A$900,'2021'!$J$3:$J$900,0,0)</f>
        <v>323</v>
      </c>
      <c r="U138" s="246">
        <f>+_xlfn.XLOOKUP(MASTERLIST!$A138,'2022'!$A$3:$A$899,'2022'!$AE$3:$AE$899,0,0)</f>
        <v>0</v>
      </c>
      <c r="V138" s="220">
        <f>+_xlfn.XLOOKUP(MASTERLIST!$A138,'2022'!$A$3:$A$899,'2022'!$AF$3:$AF$899,0,0)</f>
        <v>0</v>
      </c>
      <c r="W138" s="220">
        <f>+_xlfn.XLOOKUP(MASTERLIST!$A138,'2022'!$A$3:$A$899,'2022'!$AG$3:$AG$899,0,0)</f>
        <v>0</v>
      </c>
      <c r="X138" s="247">
        <f>+_xlfn.XLOOKUP(MASTERLIST!$A138,'2022'!$A$3:$A$899,'2022'!$AH$3:$AH$899,0,0)</f>
        <v>80</v>
      </c>
    </row>
    <row r="139" spans="1:24" s="11" customFormat="1" x14ac:dyDescent="0.25">
      <c r="A139" s="231" t="s">
        <v>631</v>
      </c>
      <c r="B139" s="221" t="s">
        <v>1371</v>
      </c>
      <c r="C139" s="221" t="s">
        <v>100</v>
      </c>
      <c r="D139" s="221" t="s">
        <v>418</v>
      </c>
      <c r="E139" s="232" t="str">
        <f t="shared" si="8"/>
        <v>Men Veteran</v>
      </c>
      <c r="F139" s="279">
        <v>26857</v>
      </c>
      <c r="G139" s="10">
        <f t="shared" si="11"/>
        <v>44926</v>
      </c>
      <c r="H139" s="6">
        <f t="shared" si="9"/>
        <v>49</v>
      </c>
      <c r="I139" s="5" t="str">
        <f t="shared" si="10"/>
        <v>Veteran</v>
      </c>
      <c r="J139" s="221" t="s">
        <v>1301</v>
      </c>
      <c r="K139" s="294">
        <v>73071210272</v>
      </c>
      <c r="L139" s="295" t="s">
        <v>1509</v>
      </c>
      <c r="M139" s="246">
        <f>+_xlfn.XLOOKUP(MASTERLIST!$A139,'2023'!$A$3:$A$897,'2023'!$AE$3:$AE$897,0,0)</f>
        <v>0</v>
      </c>
      <c r="N139" s="220">
        <f>+_xlfn.XLOOKUP(MASTERLIST!$A139,'2023'!$A$3:$A$897,'2023'!$AF$3:$AF$897,0,0)</f>
        <v>1</v>
      </c>
      <c r="O139" s="220">
        <f>+_xlfn.XLOOKUP(MASTERLIST!$A139,'2023'!$A$3:$A$897,'2023'!$AG$3:$AG$897,0,0)</f>
        <v>25.7</v>
      </c>
      <c r="P139" s="247">
        <f>+_xlfn.XLOOKUP(MASTERLIST!$A139,'2023'!$A$3:$A$897,'2023'!$AH$3:$AH$897,0,0)</f>
        <v>317</v>
      </c>
      <c r="Q139" s="312">
        <f>+_xlfn.XLOOKUP(MASTERLIST!$A139,'2021'!$A$3:$A$900,'2021'!$G$3:$G$900,0,0)</f>
        <v>0</v>
      </c>
      <c r="R139" s="220">
        <f>+_xlfn.XLOOKUP(MASTERLIST!$A139,'2021'!$A$3:$A$900,'2021'!$H$3:$H$900,0,0)</f>
        <v>0</v>
      </c>
      <c r="S139" s="220">
        <f>+_xlfn.XLOOKUP(MASTERLIST!$A139,'2021'!$A$3:$A$900,'2021'!$I$3:$I$900,0,0)</f>
        <v>0</v>
      </c>
      <c r="T139" s="247">
        <f>+_xlfn.XLOOKUP(MASTERLIST!$A139,'2021'!$A$3:$A$900,'2021'!$J$3:$J$900,0,0)</f>
        <v>0</v>
      </c>
      <c r="U139" s="246">
        <f>+_xlfn.XLOOKUP(MASTERLIST!$A139,'2022'!$A$3:$A$899,'2022'!$AE$3:$AE$899,0,0)</f>
        <v>0</v>
      </c>
      <c r="V139" s="220">
        <f>+_xlfn.XLOOKUP(MASTERLIST!$A139,'2022'!$A$3:$A$899,'2022'!$AF$3:$AF$899,0,0)</f>
        <v>0</v>
      </c>
      <c r="W139" s="220">
        <f>+_xlfn.XLOOKUP(MASTERLIST!$A139,'2022'!$A$3:$A$899,'2022'!$AG$3:$AG$899,0,0)</f>
        <v>0</v>
      </c>
      <c r="X139" s="247">
        <f>+_xlfn.XLOOKUP(MASTERLIST!$A139,'2022'!$A$3:$A$899,'2022'!$AH$3:$AH$899,0,0)</f>
        <v>0</v>
      </c>
    </row>
    <row r="140" spans="1:24" x14ac:dyDescent="0.25">
      <c r="A140" s="246" t="s">
        <v>632</v>
      </c>
      <c r="B140" s="220" t="s">
        <v>43</v>
      </c>
      <c r="C140" s="220" t="s">
        <v>1908</v>
      </c>
      <c r="D140" s="220" t="s">
        <v>1871</v>
      </c>
      <c r="E140" s="230" t="str">
        <f t="shared" si="8"/>
        <v>Men U/16</v>
      </c>
      <c r="F140" s="277">
        <v>38875</v>
      </c>
      <c r="G140" s="10">
        <f t="shared" si="11"/>
        <v>44926</v>
      </c>
      <c r="H140" s="6">
        <f t="shared" si="9"/>
        <v>16</v>
      </c>
      <c r="I140" s="5" t="str">
        <f t="shared" si="10"/>
        <v>U/16</v>
      </c>
      <c r="J140" s="220" t="s">
        <v>1301</v>
      </c>
      <c r="K140" s="293" t="s">
        <v>1907</v>
      </c>
      <c r="L140" s="251" t="s">
        <v>1509</v>
      </c>
      <c r="M140" s="246">
        <f>+_xlfn.XLOOKUP(MASTERLIST!$A140,'2023'!$A$3:$A$897,'2023'!$AE$3:$AE$897,0,0)</f>
        <v>0</v>
      </c>
      <c r="N140" s="220">
        <f>+_xlfn.XLOOKUP(MASTERLIST!$A140,'2023'!$A$3:$A$897,'2023'!$AF$3:$AF$897,0,0)</f>
        <v>1</v>
      </c>
      <c r="O140" s="220">
        <f>+_xlfn.XLOOKUP(MASTERLIST!$A140,'2023'!$A$3:$A$897,'2023'!$AG$3:$AG$897,0,0)</f>
        <v>14.8</v>
      </c>
      <c r="P140" s="247">
        <f>+_xlfn.XLOOKUP(MASTERLIST!$A140,'2023'!$A$3:$A$897,'2023'!$AH$3:$AH$897,0,0)</f>
        <v>280</v>
      </c>
      <c r="Q140" s="312">
        <f>+_xlfn.XLOOKUP(MASTERLIST!$A140,'2021'!$A$3:$A$900,'2021'!$G$3:$G$900,0,0)</f>
        <v>2</v>
      </c>
      <c r="R140" s="220">
        <f>+_xlfn.XLOOKUP(MASTERLIST!$A140,'2021'!$A$3:$A$900,'2021'!$H$3:$H$900,0,0)</f>
        <v>3</v>
      </c>
      <c r="S140" s="220">
        <f>+_xlfn.XLOOKUP(MASTERLIST!$A140,'2021'!$A$3:$A$900,'2021'!$I$3:$I$900,0,0)</f>
        <v>28.2</v>
      </c>
      <c r="T140" s="247">
        <f>+_xlfn.XLOOKUP(MASTERLIST!$A140,'2021'!$A$3:$A$900,'2021'!$J$3:$J$900,0,0)</f>
        <v>829</v>
      </c>
      <c r="U140" s="246">
        <f>+_xlfn.XLOOKUP(MASTERLIST!$A140,'2022'!$A$3:$A$899,'2022'!$AE$3:$AE$899,0,0)</f>
        <v>0</v>
      </c>
      <c r="V140" s="220">
        <f>+_xlfn.XLOOKUP(MASTERLIST!$A140,'2022'!$A$3:$A$899,'2022'!$AF$3:$AF$899,0,0)</f>
        <v>3</v>
      </c>
      <c r="W140" s="220">
        <f>+_xlfn.XLOOKUP(MASTERLIST!$A140,'2022'!$A$3:$A$899,'2022'!$AG$3:$AG$899,0,0)</f>
        <v>44.300000000000004</v>
      </c>
      <c r="X140" s="247">
        <f>+_xlfn.XLOOKUP(MASTERLIST!$A140,'2022'!$A$3:$A$899,'2022'!$AH$3:$AH$899,0,0)</f>
        <v>310</v>
      </c>
    </row>
    <row r="141" spans="1:24" x14ac:dyDescent="0.25">
      <c r="A141" s="231" t="s">
        <v>633</v>
      </c>
      <c r="B141" s="221" t="s">
        <v>1371</v>
      </c>
      <c r="C141" s="221" t="s">
        <v>110</v>
      </c>
      <c r="D141" s="221" t="s">
        <v>421</v>
      </c>
      <c r="E141" s="230" t="str">
        <f t="shared" si="8"/>
        <v>Ladies Grand Masters</v>
      </c>
      <c r="F141" s="279">
        <v>20702</v>
      </c>
      <c r="G141" s="10">
        <f t="shared" si="11"/>
        <v>44926</v>
      </c>
      <c r="H141" s="6">
        <f t="shared" si="9"/>
        <v>66</v>
      </c>
      <c r="I141" s="5" t="str">
        <f t="shared" si="10"/>
        <v>Grand Masters</v>
      </c>
      <c r="J141" s="221" t="s">
        <v>67</v>
      </c>
      <c r="K141" s="294">
        <v>56090400343</v>
      </c>
      <c r="L141" s="295" t="s">
        <v>1509</v>
      </c>
      <c r="M141" s="246">
        <f>+_xlfn.XLOOKUP(MASTERLIST!$A141,'2023'!$A$3:$A$897,'2023'!$AE$3:$AE$897,0,0)</f>
        <v>0</v>
      </c>
      <c r="N141" s="220">
        <f>+_xlfn.XLOOKUP(MASTERLIST!$A141,'2023'!$A$3:$A$897,'2023'!$AF$3:$AF$897,0,0)</f>
        <v>0</v>
      </c>
      <c r="O141" s="220">
        <f>+_xlfn.XLOOKUP(MASTERLIST!$A141,'2023'!$A$3:$A$897,'2023'!$AG$3:$AG$897,0,0)</f>
        <v>0</v>
      </c>
      <c r="P141" s="247">
        <f>+_xlfn.XLOOKUP(MASTERLIST!$A141,'2023'!$A$3:$A$897,'2023'!$AH$3:$AH$897,0,0)</f>
        <v>0</v>
      </c>
      <c r="Q141" s="312">
        <f>+_xlfn.XLOOKUP(MASTERLIST!$A141,'2021'!$A$3:$A$900,'2021'!$G$3:$G$900,0,0)</f>
        <v>0</v>
      </c>
      <c r="R141" s="220">
        <f>+_xlfn.XLOOKUP(MASTERLIST!$A141,'2021'!$A$3:$A$900,'2021'!$H$3:$H$900,0,0)</f>
        <v>0</v>
      </c>
      <c r="S141" s="220">
        <f>+_xlfn.XLOOKUP(MASTERLIST!$A141,'2021'!$A$3:$A$900,'2021'!$I$3:$I$900,0,0)</f>
        <v>0</v>
      </c>
      <c r="T141" s="247">
        <f>+_xlfn.XLOOKUP(MASTERLIST!$A141,'2021'!$A$3:$A$900,'2021'!$J$3:$J$900,0,0)</f>
        <v>0</v>
      </c>
      <c r="U141" s="246">
        <f>+_xlfn.XLOOKUP(MASTERLIST!$A141,'2022'!$A$3:$A$899,'2022'!$AE$3:$AE$899,0,0)</f>
        <v>0</v>
      </c>
      <c r="V141" s="220">
        <f>+_xlfn.XLOOKUP(MASTERLIST!$A141,'2022'!$A$3:$A$899,'2022'!$AF$3:$AF$899,0,0)</f>
        <v>0</v>
      </c>
      <c r="W141" s="220">
        <f>+_xlfn.XLOOKUP(MASTERLIST!$A141,'2022'!$A$3:$A$899,'2022'!$AG$3:$AG$899,0,0)</f>
        <v>0</v>
      </c>
      <c r="X141" s="247">
        <f>+_xlfn.XLOOKUP(MASTERLIST!$A141,'2022'!$A$3:$A$899,'2022'!$AH$3:$AH$899,0,0)</f>
        <v>0</v>
      </c>
    </row>
    <row r="142" spans="1:24" s="11" customFormat="1" x14ac:dyDescent="0.25">
      <c r="A142" s="231" t="s">
        <v>634</v>
      </c>
      <c r="B142" s="221" t="s">
        <v>1386</v>
      </c>
      <c r="C142" s="221" t="s">
        <v>190</v>
      </c>
      <c r="D142" s="221" t="s">
        <v>82</v>
      </c>
      <c r="E142" s="232" t="str">
        <f t="shared" si="8"/>
        <v>Men Veteran</v>
      </c>
      <c r="F142" s="279">
        <v>30197</v>
      </c>
      <c r="G142" s="10">
        <f t="shared" si="11"/>
        <v>44926</v>
      </c>
      <c r="H142" s="6">
        <f t="shared" si="9"/>
        <v>40</v>
      </c>
      <c r="I142" s="5" t="str">
        <f t="shared" si="10"/>
        <v>Veteran</v>
      </c>
      <c r="J142" s="221" t="s">
        <v>1301</v>
      </c>
      <c r="K142" s="294">
        <v>82090310030</v>
      </c>
      <c r="L142" s="295" t="s">
        <v>1509</v>
      </c>
      <c r="M142" s="246">
        <f>+_xlfn.XLOOKUP(MASTERLIST!$A142,'2023'!$A$3:$A$897,'2023'!$AE$3:$AE$897,0,0)</f>
        <v>0</v>
      </c>
      <c r="N142" s="220">
        <f>+_xlfn.XLOOKUP(MASTERLIST!$A142,'2023'!$A$3:$A$897,'2023'!$AF$3:$AF$897,0,0)</f>
        <v>0</v>
      </c>
      <c r="O142" s="220">
        <f>+_xlfn.XLOOKUP(MASTERLIST!$A142,'2023'!$A$3:$A$897,'2023'!$AG$3:$AG$897,0,0)</f>
        <v>0</v>
      </c>
      <c r="P142" s="247">
        <f>+_xlfn.XLOOKUP(MASTERLIST!$A142,'2023'!$A$3:$A$897,'2023'!$AH$3:$AH$897,0,0)</f>
        <v>40</v>
      </c>
      <c r="Q142" s="312">
        <f>+_xlfn.XLOOKUP(MASTERLIST!$A142,'2021'!$A$3:$A$900,'2021'!$G$3:$G$900,0,0)</f>
        <v>0</v>
      </c>
      <c r="R142" s="220">
        <f>+_xlfn.XLOOKUP(MASTERLIST!$A142,'2021'!$A$3:$A$900,'2021'!$H$3:$H$900,0,0)</f>
        <v>0</v>
      </c>
      <c r="S142" s="220">
        <f>+_xlfn.XLOOKUP(MASTERLIST!$A142,'2021'!$A$3:$A$900,'2021'!$I$3:$I$900,0,0)</f>
        <v>0</v>
      </c>
      <c r="T142" s="247">
        <f>+_xlfn.XLOOKUP(MASTERLIST!$A142,'2021'!$A$3:$A$900,'2021'!$J$3:$J$900,0,0)</f>
        <v>0</v>
      </c>
      <c r="U142" s="246">
        <f>+_xlfn.XLOOKUP(MASTERLIST!$A142,'2022'!$A$3:$A$899,'2022'!$AE$3:$AE$899,0,0)</f>
        <v>0</v>
      </c>
      <c r="V142" s="220">
        <f>+_xlfn.XLOOKUP(MASTERLIST!$A142,'2022'!$A$3:$A$899,'2022'!$AF$3:$AF$899,0,0)</f>
        <v>0</v>
      </c>
      <c r="W142" s="220">
        <f>+_xlfn.XLOOKUP(MASTERLIST!$A142,'2022'!$A$3:$A$899,'2022'!$AG$3:$AG$899,0,0)</f>
        <v>0</v>
      </c>
      <c r="X142" s="247">
        <f>+_xlfn.XLOOKUP(MASTERLIST!$A142,'2022'!$A$3:$A$899,'2022'!$AH$3:$AH$899,0,0)</f>
        <v>0</v>
      </c>
    </row>
    <row r="143" spans="1:24" s="14" customFormat="1" x14ac:dyDescent="0.3">
      <c r="A143" s="231" t="s">
        <v>635</v>
      </c>
      <c r="B143" s="221" t="s">
        <v>1386</v>
      </c>
      <c r="C143" s="221" t="s">
        <v>104</v>
      </c>
      <c r="D143" s="221" t="s">
        <v>396</v>
      </c>
      <c r="E143" s="232" t="str">
        <f t="shared" si="8"/>
        <v>Men Master</v>
      </c>
      <c r="F143" s="279">
        <v>24377</v>
      </c>
      <c r="G143" s="10">
        <f t="shared" si="11"/>
        <v>44926</v>
      </c>
      <c r="H143" s="6">
        <f t="shared" si="9"/>
        <v>56</v>
      </c>
      <c r="I143" s="5" t="str">
        <f t="shared" si="10"/>
        <v>Master</v>
      </c>
      <c r="J143" s="221" t="s">
        <v>1301</v>
      </c>
      <c r="K143" s="294">
        <v>70111800153</v>
      </c>
      <c r="L143" s="295" t="s">
        <v>1509</v>
      </c>
      <c r="M143" s="246">
        <f>+_xlfn.XLOOKUP(MASTERLIST!$A143,'2023'!$A$3:$A$897,'2023'!$AE$3:$AE$897,0,0)</f>
        <v>0</v>
      </c>
      <c r="N143" s="220">
        <f>+_xlfn.XLOOKUP(MASTERLIST!$A143,'2023'!$A$3:$A$897,'2023'!$AF$3:$AF$897,0,0)</f>
        <v>0</v>
      </c>
      <c r="O143" s="220">
        <f>+_xlfn.XLOOKUP(MASTERLIST!$A143,'2023'!$A$3:$A$897,'2023'!$AG$3:$AG$897,0,0)</f>
        <v>3.3</v>
      </c>
      <c r="P143" s="247">
        <f>+_xlfn.XLOOKUP(MASTERLIST!$A143,'2023'!$A$3:$A$897,'2023'!$AH$3:$AH$897,0,0)</f>
        <v>260</v>
      </c>
      <c r="Q143" s="312">
        <f>+_xlfn.XLOOKUP(MASTERLIST!$A143,'2021'!$A$3:$A$900,'2021'!$G$3:$G$900,0,0)</f>
        <v>0</v>
      </c>
      <c r="R143" s="220">
        <f>+_xlfn.XLOOKUP(MASTERLIST!$A143,'2021'!$A$3:$A$900,'2021'!$H$3:$H$900,0,0)</f>
        <v>0</v>
      </c>
      <c r="S143" s="220">
        <f>+_xlfn.XLOOKUP(MASTERLIST!$A143,'2021'!$A$3:$A$900,'2021'!$I$3:$I$900,0,0)</f>
        <v>0</v>
      </c>
      <c r="T143" s="247">
        <f>+_xlfn.XLOOKUP(MASTERLIST!$A143,'2021'!$A$3:$A$900,'2021'!$J$3:$J$900,0,0)</f>
        <v>0</v>
      </c>
      <c r="U143" s="246">
        <f>+_xlfn.XLOOKUP(MASTERLIST!$A143,'2022'!$A$3:$A$899,'2022'!$AE$3:$AE$899,0,0)</f>
        <v>0</v>
      </c>
      <c r="V143" s="220">
        <f>+_xlfn.XLOOKUP(MASTERLIST!$A143,'2022'!$A$3:$A$899,'2022'!$AF$3:$AF$899,0,0)</f>
        <v>0</v>
      </c>
      <c r="W143" s="220">
        <f>+_xlfn.XLOOKUP(MASTERLIST!$A143,'2022'!$A$3:$A$899,'2022'!$AG$3:$AG$899,0,0)</f>
        <v>0</v>
      </c>
      <c r="X143" s="247">
        <f>+_xlfn.XLOOKUP(MASTERLIST!$A143,'2022'!$A$3:$A$899,'2022'!$AH$3:$AH$899,0,0)</f>
        <v>0</v>
      </c>
    </row>
    <row r="144" spans="1:24" x14ac:dyDescent="0.25">
      <c r="A144" s="229" t="s">
        <v>636</v>
      </c>
      <c r="B144" s="220" t="s">
        <v>2047</v>
      </c>
      <c r="C144" s="220" t="s">
        <v>243</v>
      </c>
      <c r="D144" s="220" t="s">
        <v>355</v>
      </c>
      <c r="E144" s="230" t="str">
        <f t="shared" si="8"/>
        <v>Men Veteran</v>
      </c>
      <c r="F144" s="277">
        <v>28164</v>
      </c>
      <c r="G144" s="10">
        <f t="shared" si="11"/>
        <v>44926</v>
      </c>
      <c r="H144" s="6">
        <f t="shared" si="9"/>
        <v>45</v>
      </c>
      <c r="I144" s="5" t="str">
        <f t="shared" si="10"/>
        <v>Veteran</v>
      </c>
      <c r="J144" s="220" t="s">
        <v>1301</v>
      </c>
      <c r="K144" s="293">
        <v>77020810403</v>
      </c>
      <c r="L144" s="251" t="s">
        <v>1509</v>
      </c>
      <c r="M144" s="246">
        <f>+_xlfn.XLOOKUP(MASTERLIST!$A144,'2023'!$A$3:$A$897,'2023'!$AE$3:$AE$897,0,0)</f>
        <v>0</v>
      </c>
      <c r="N144" s="220">
        <f>+_xlfn.XLOOKUP(MASTERLIST!$A144,'2023'!$A$3:$A$897,'2023'!$AF$3:$AF$897,0,0)</f>
        <v>0</v>
      </c>
      <c r="O144" s="220">
        <f>+_xlfn.XLOOKUP(MASTERLIST!$A144,'2023'!$A$3:$A$897,'2023'!$AG$3:$AG$897,0,0)</f>
        <v>0</v>
      </c>
      <c r="P144" s="247">
        <f>+_xlfn.XLOOKUP(MASTERLIST!$A144,'2023'!$A$3:$A$897,'2023'!$AH$3:$AH$897,0,0)</f>
        <v>40</v>
      </c>
      <c r="Q144" s="312">
        <f>+_xlfn.XLOOKUP(MASTERLIST!$A144,'2021'!$A$3:$A$900,'2021'!$G$3:$G$900,0,0)</f>
        <v>0</v>
      </c>
      <c r="R144" s="220">
        <f>+_xlfn.XLOOKUP(MASTERLIST!$A144,'2021'!$A$3:$A$900,'2021'!$H$3:$H$900,0,0)</f>
        <v>0</v>
      </c>
      <c r="S144" s="220">
        <f>+_xlfn.XLOOKUP(MASTERLIST!$A144,'2021'!$A$3:$A$900,'2021'!$I$3:$I$900,0,0)</f>
        <v>0</v>
      </c>
      <c r="T144" s="247">
        <f>+_xlfn.XLOOKUP(MASTERLIST!$A144,'2021'!$A$3:$A$900,'2021'!$J$3:$J$900,0,0)</f>
        <v>40</v>
      </c>
      <c r="U144" s="246">
        <f>+_xlfn.XLOOKUP(MASTERLIST!$A144,'2022'!$A$3:$A$899,'2022'!$AE$3:$AE$899,0,0)</f>
        <v>0</v>
      </c>
      <c r="V144" s="220">
        <f>+_xlfn.XLOOKUP(MASTERLIST!$A144,'2022'!$A$3:$A$899,'2022'!$AF$3:$AF$899,0,0)</f>
        <v>0</v>
      </c>
      <c r="W144" s="220">
        <f>+_xlfn.XLOOKUP(MASTERLIST!$A144,'2022'!$A$3:$A$899,'2022'!$AG$3:$AG$899,0,0)</f>
        <v>0</v>
      </c>
      <c r="X144" s="247">
        <f>+_xlfn.XLOOKUP(MASTERLIST!$A144,'2022'!$A$3:$A$899,'2022'!$AH$3:$AH$899,0,0)</f>
        <v>20</v>
      </c>
    </row>
    <row r="145" spans="1:24" s="11" customFormat="1" x14ac:dyDescent="0.25">
      <c r="A145" s="231" t="s">
        <v>637</v>
      </c>
      <c r="B145" s="221" t="s">
        <v>40</v>
      </c>
      <c r="C145" s="221" t="s">
        <v>353</v>
      </c>
      <c r="D145" s="221" t="s">
        <v>2133</v>
      </c>
      <c r="E145" s="232" t="str">
        <f t="shared" si="8"/>
        <v>Men Veteran</v>
      </c>
      <c r="F145" s="279">
        <v>27585</v>
      </c>
      <c r="G145" s="10">
        <f t="shared" si="11"/>
        <v>44926</v>
      </c>
      <c r="H145" s="6">
        <f t="shared" si="9"/>
        <v>47</v>
      </c>
      <c r="I145" s="5" t="str">
        <f t="shared" si="10"/>
        <v>Veteran</v>
      </c>
      <c r="J145" s="221" t="s">
        <v>1301</v>
      </c>
      <c r="K145" s="294">
        <v>75071010240</v>
      </c>
      <c r="L145" s="295" t="s">
        <v>1509</v>
      </c>
      <c r="M145" s="246">
        <f>+_xlfn.XLOOKUP(MASTERLIST!$A145,'2023'!$A$3:$A$897,'2023'!$AE$3:$AE$897,0,0)</f>
        <v>0</v>
      </c>
      <c r="N145" s="220">
        <f>+_xlfn.XLOOKUP(MASTERLIST!$A145,'2023'!$A$3:$A$897,'2023'!$AF$3:$AF$897,0,0)</f>
        <v>0</v>
      </c>
      <c r="O145" s="220">
        <f>+_xlfn.XLOOKUP(MASTERLIST!$A145,'2023'!$A$3:$A$897,'2023'!$AG$3:$AG$897,0,0)</f>
        <v>0</v>
      </c>
      <c r="P145" s="247">
        <f>+_xlfn.XLOOKUP(MASTERLIST!$A145,'2023'!$A$3:$A$897,'2023'!$AH$3:$AH$897,0,0)</f>
        <v>0</v>
      </c>
      <c r="Q145" s="312">
        <f>+_xlfn.XLOOKUP(MASTERLIST!$A145,'2021'!$A$3:$A$900,'2021'!$G$3:$G$900,0,0)</f>
        <v>0</v>
      </c>
      <c r="R145" s="220">
        <f>+_xlfn.XLOOKUP(MASTERLIST!$A145,'2021'!$A$3:$A$900,'2021'!$H$3:$H$900,0,0)</f>
        <v>0</v>
      </c>
      <c r="S145" s="220">
        <f>+_xlfn.XLOOKUP(MASTERLIST!$A145,'2021'!$A$3:$A$900,'2021'!$I$3:$I$900,0,0)</f>
        <v>0</v>
      </c>
      <c r="T145" s="247">
        <f>+_xlfn.XLOOKUP(MASTERLIST!$A145,'2021'!$A$3:$A$900,'2021'!$J$3:$J$900,0,0)</f>
        <v>0</v>
      </c>
      <c r="U145" s="246">
        <f>+_xlfn.XLOOKUP(MASTERLIST!$A145,'2022'!$A$3:$A$899,'2022'!$AE$3:$AE$899,0,0)</f>
        <v>0</v>
      </c>
      <c r="V145" s="220">
        <f>+_xlfn.XLOOKUP(MASTERLIST!$A145,'2022'!$A$3:$A$899,'2022'!$AF$3:$AF$899,0,0)</f>
        <v>2</v>
      </c>
      <c r="W145" s="220">
        <f>+_xlfn.XLOOKUP(MASTERLIST!$A145,'2022'!$A$3:$A$899,'2022'!$AG$3:$AG$899,0,0)</f>
        <v>9.1</v>
      </c>
      <c r="X145" s="247">
        <f>+_xlfn.XLOOKUP(MASTERLIST!$A145,'2022'!$A$3:$A$899,'2022'!$AH$3:$AH$899,0,0)</f>
        <v>182</v>
      </c>
    </row>
    <row r="146" spans="1:24" x14ac:dyDescent="0.25">
      <c r="A146" s="229" t="s">
        <v>638</v>
      </c>
      <c r="B146" s="220" t="s">
        <v>40</v>
      </c>
      <c r="C146" s="220" t="s">
        <v>178</v>
      </c>
      <c r="D146" s="220" t="s">
        <v>195</v>
      </c>
      <c r="E146" s="230" t="str">
        <f t="shared" si="8"/>
        <v>Men Grand Masters</v>
      </c>
      <c r="F146" s="277">
        <v>22774</v>
      </c>
      <c r="G146" s="10">
        <f t="shared" si="11"/>
        <v>44926</v>
      </c>
      <c r="H146" s="6">
        <f t="shared" si="9"/>
        <v>60</v>
      </c>
      <c r="I146" s="5" t="str">
        <f t="shared" si="10"/>
        <v>Grand Masters</v>
      </c>
      <c r="J146" s="220" t="s">
        <v>1301</v>
      </c>
      <c r="K146" s="293">
        <v>6205085090107</v>
      </c>
      <c r="L146" s="251" t="s">
        <v>1511</v>
      </c>
      <c r="M146" s="246">
        <f>+_xlfn.XLOOKUP(MASTERLIST!$A146,'2023'!$A$3:$A$897,'2023'!$AE$3:$AE$897,0,0)</f>
        <v>0</v>
      </c>
      <c r="N146" s="220">
        <f>+_xlfn.XLOOKUP(MASTERLIST!$A146,'2023'!$A$3:$A$897,'2023'!$AF$3:$AF$897,0,0)</f>
        <v>0</v>
      </c>
      <c r="O146" s="220">
        <f>+_xlfn.XLOOKUP(MASTERLIST!$A146,'2023'!$A$3:$A$897,'2023'!$AG$3:$AG$897,0,0)</f>
        <v>0</v>
      </c>
      <c r="P146" s="247">
        <f>+_xlfn.XLOOKUP(MASTERLIST!$A146,'2023'!$A$3:$A$897,'2023'!$AH$3:$AH$897,0,0)</f>
        <v>20</v>
      </c>
      <c r="Q146" s="312">
        <f>+_xlfn.XLOOKUP(MASTERLIST!$A146,'2021'!$A$3:$A$900,'2021'!$G$3:$G$900,0,0)</f>
        <v>0</v>
      </c>
      <c r="R146" s="220">
        <f>+_xlfn.XLOOKUP(MASTERLIST!$A146,'2021'!$A$3:$A$900,'2021'!$H$3:$H$900,0,0)</f>
        <v>1</v>
      </c>
      <c r="S146" s="220">
        <f>+_xlfn.XLOOKUP(MASTERLIST!$A146,'2021'!$A$3:$A$900,'2021'!$I$3:$I$900,0,0)</f>
        <v>17.8</v>
      </c>
      <c r="T146" s="247">
        <f>+_xlfn.XLOOKUP(MASTERLIST!$A146,'2021'!$A$3:$A$900,'2021'!$J$3:$J$900,0,0)</f>
        <v>256</v>
      </c>
      <c r="U146" s="246">
        <f>+_xlfn.XLOOKUP(MASTERLIST!$A146,'2022'!$A$3:$A$899,'2022'!$AE$3:$AE$899,0,0)</f>
        <v>0</v>
      </c>
      <c r="V146" s="220">
        <f>+_xlfn.XLOOKUP(MASTERLIST!$A146,'2022'!$A$3:$A$899,'2022'!$AF$3:$AF$899,0,0)</f>
        <v>0</v>
      </c>
      <c r="W146" s="220">
        <f>+_xlfn.XLOOKUP(MASTERLIST!$A146,'2022'!$A$3:$A$899,'2022'!$AG$3:$AG$899,0,0)</f>
        <v>0</v>
      </c>
      <c r="X146" s="247">
        <f>+_xlfn.XLOOKUP(MASTERLIST!$A146,'2022'!$A$3:$A$899,'2022'!$AH$3:$AH$899,0,0)</f>
        <v>60</v>
      </c>
    </row>
    <row r="147" spans="1:24" x14ac:dyDescent="0.25">
      <c r="A147" s="233" t="s">
        <v>639</v>
      </c>
      <c r="B147" s="224" t="s">
        <v>41</v>
      </c>
      <c r="C147" s="224" t="s">
        <v>189</v>
      </c>
      <c r="D147" s="224" t="s">
        <v>159</v>
      </c>
      <c r="E147" s="230" t="str">
        <f t="shared" si="8"/>
        <v>Men Senior</v>
      </c>
      <c r="F147" s="276">
        <v>30617</v>
      </c>
      <c r="G147" s="10">
        <f t="shared" si="11"/>
        <v>44926</v>
      </c>
      <c r="H147" s="6">
        <f t="shared" si="9"/>
        <v>39</v>
      </c>
      <c r="I147" s="5" t="str">
        <f t="shared" si="10"/>
        <v>Senior</v>
      </c>
      <c r="J147" s="224" t="s">
        <v>1301</v>
      </c>
      <c r="K147" s="291">
        <v>83102810462</v>
      </c>
      <c r="L147" s="292" t="s">
        <v>1509</v>
      </c>
      <c r="M147" s="246">
        <f>+_xlfn.XLOOKUP(MASTERLIST!$A147,'2023'!$A$3:$A$897,'2023'!$AE$3:$AE$897,0,0)</f>
        <v>0</v>
      </c>
      <c r="N147" s="220">
        <f>+_xlfn.XLOOKUP(MASTERLIST!$A147,'2023'!$A$3:$A$897,'2023'!$AF$3:$AF$897,0,0)</f>
        <v>0</v>
      </c>
      <c r="O147" s="220">
        <f>+_xlfn.XLOOKUP(MASTERLIST!$A147,'2023'!$A$3:$A$897,'2023'!$AG$3:$AG$897,0,0)</f>
        <v>0</v>
      </c>
      <c r="P147" s="247">
        <f>+_xlfn.XLOOKUP(MASTERLIST!$A147,'2023'!$A$3:$A$897,'2023'!$AH$3:$AH$897,0,0)</f>
        <v>0</v>
      </c>
      <c r="Q147" s="312">
        <f>+_xlfn.XLOOKUP(MASTERLIST!$A147,'2021'!$A$3:$A$900,'2021'!$G$3:$G$900,0,0)</f>
        <v>0</v>
      </c>
      <c r="R147" s="220">
        <f>+_xlfn.XLOOKUP(MASTERLIST!$A147,'2021'!$A$3:$A$900,'2021'!$H$3:$H$900,0,0)</f>
        <v>1</v>
      </c>
      <c r="S147" s="220">
        <f>+_xlfn.XLOOKUP(MASTERLIST!$A147,'2021'!$A$3:$A$900,'2021'!$I$3:$I$900,0,0)</f>
        <v>15.9</v>
      </c>
      <c r="T147" s="247">
        <f>+_xlfn.XLOOKUP(MASTERLIST!$A147,'2021'!$A$3:$A$900,'2021'!$J$3:$J$900,0,0)</f>
        <v>266</v>
      </c>
      <c r="U147" s="246">
        <f>+_xlfn.XLOOKUP(MASTERLIST!$A147,'2022'!$A$3:$A$899,'2022'!$AE$3:$AE$899,0,0)</f>
        <v>0</v>
      </c>
      <c r="V147" s="220">
        <f>+_xlfn.XLOOKUP(MASTERLIST!$A147,'2022'!$A$3:$A$899,'2022'!$AF$3:$AF$899,0,0)</f>
        <v>1</v>
      </c>
      <c r="W147" s="220">
        <f>+_xlfn.XLOOKUP(MASTERLIST!$A147,'2022'!$A$3:$A$899,'2022'!$AG$3:$AG$899,0,0)</f>
        <v>7.6</v>
      </c>
      <c r="X147" s="247">
        <f>+_xlfn.XLOOKUP(MASTERLIST!$A147,'2022'!$A$3:$A$899,'2022'!$AH$3:$AH$899,0,0)</f>
        <v>201</v>
      </c>
    </row>
    <row r="148" spans="1:24" x14ac:dyDescent="0.25">
      <c r="A148" s="233" t="s">
        <v>640</v>
      </c>
      <c r="B148" s="224" t="s">
        <v>42</v>
      </c>
      <c r="C148" s="224" t="s">
        <v>415</v>
      </c>
      <c r="D148" s="224" t="s">
        <v>82</v>
      </c>
      <c r="E148" s="230" t="str">
        <f t="shared" si="8"/>
        <v>Ladies Grand Masters</v>
      </c>
      <c r="F148" s="276">
        <v>21323</v>
      </c>
      <c r="G148" s="10">
        <f t="shared" si="11"/>
        <v>44926</v>
      </c>
      <c r="H148" s="6">
        <f t="shared" si="9"/>
        <v>64</v>
      </c>
      <c r="I148" s="5" t="str">
        <f t="shared" si="10"/>
        <v>Grand Masters</v>
      </c>
      <c r="J148" s="224" t="s">
        <v>67</v>
      </c>
      <c r="K148" s="291">
        <v>5805180064005</v>
      </c>
      <c r="L148" s="292" t="s">
        <v>1512</v>
      </c>
      <c r="M148" s="246">
        <f>+_xlfn.XLOOKUP(MASTERLIST!$A148,'2023'!$A$3:$A$897,'2023'!$AE$3:$AE$897,0,0)</f>
        <v>0</v>
      </c>
      <c r="N148" s="220">
        <f>+_xlfn.XLOOKUP(MASTERLIST!$A148,'2023'!$A$3:$A$897,'2023'!$AF$3:$AF$897,0,0)</f>
        <v>0</v>
      </c>
      <c r="O148" s="220">
        <f>+_xlfn.XLOOKUP(MASTERLIST!$A148,'2023'!$A$3:$A$897,'2023'!$AG$3:$AG$897,0,0)</f>
        <v>0</v>
      </c>
      <c r="P148" s="247">
        <f>+_xlfn.XLOOKUP(MASTERLIST!$A148,'2023'!$A$3:$A$897,'2023'!$AH$3:$AH$897,0,0)</f>
        <v>20</v>
      </c>
      <c r="Q148" s="312">
        <f>+_xlfn.XLOOKUP(MASTERLIST!$A148,'2021'!$A$3:$A$900,'2021'!$G$3:$G$900,0,0)</f>
        <v>0</v>
      </c>
      <c r="R148" s="220">
        <f>+_xlfn.XLOOKUP(MASTERLIST!$A148,'2021'!$A$3:$A$900,'2021'!$H$3:$H$900,0,0)</f>
        <v>0</v>
      </c>
      <c r="S148" s="220">
        <f>+_xlfn.XLOOKUP(MASTERLIST!$A148,'2021'!$A$3:$A$900,'2021'!$I$3:$I$900,0,0)</f>
        <v>0</v>
      </c>
      <c r="T148" s="247">
        <f>+_xlfn.XLOOKUP(MASTERLIST!$A148,'2021'!$A$3:$A$900,'2021'!$J$3:$J$900,0,0)</f>
        <v>20</v>
      </c>
      <c r="U148" s="246">
        <f>+_xlfn.XLOOKUP(MASTERLIST!$A148,'2022'!$A$3:$A$899,'2022'!$AE$3:$AE$899,0,0)</f>
        <v>2</v>
      </c>
      <c r="V148" s="220">
        <f>+_xlfn.XLOOKUP(MASTERLIST!$A148,'2022'!$A$3:$A$899,'2022'!$AF$3:$AF$899,0,0)</f>
        <v>4</v>
      </c>
      <c r="W148" s="220">
        <f>+_xlfn.XLOOKUP(MASTERLIST!$A148,'2022'!$A$3:$A$899,'2022'!$AG$3:$AG$899,0,0)</f>
        <v>12.6</v>
      </c>
      <c r="X148" s="247">
        <f>+_xlfn.XLOOKUP(MASTERLIST!$A148,'2022'!$A$3:$A$899,'2022'!$AH$3:$AH$899,0,0)</f>
        <v>483</v>
      </c>
    </row>
    <row r="149" spans="1:24" x14ac:dyDescent="0.25">
      <c r="A149" s="233" t="s">
        <v>641</v>
      </c>
      <c r="B149" s="224" t="s">
        <v>42</v>
      </c>
      <c r="C149" s="224" t="s">
        <v>83</v>
      </c>
      <c r="D149" s="224" t="s">
        <v>84</v>
      </c>
      <c r="E149" s="230" t="str">
        <f t="shared" si="8"/>
        <v>Men Veteran</v>
      </c>
      <c r="F149" s="276">
        <v>28605</v>
      </c>
      <c r="G149" s="10">
        <f t="shared" si="11"/>
        <v>44926</v>
      </c>
      <c r="H149" s="6">
        <f t="shared" si="9"/>
        <v>44</v>
      </c>
      <c r="I149" s="5" t="str">
        <f t="shared" si="10"/>
        <v>Veteran</v>
      </c>
      <c r="J149" s="224" t="s">
        <v>1301</v>
      </c>
      <c r="K149" s="291">
        <v>78042510381</v>
      </c>
      <c r="L149" s="292" t="s">
        <v>1509</v>
      </c>
      <c r="M149" s="246">
        <f>+_xlfn.XLOOKUP(MASTERLIST!$A149,'2023'!$A$3:$A$897,'2023'!$AE$3:$AE$897,0,0)</f>
        <v>0</v>
      </c>
      <c r="N149" s="220">
        <f>+_xlfn.XLOOKUP(MASTERLIST!$A149,'2023'!$A$3:$A$897,'2023'!$AF$3:$AF$897,0,0)</f>
        <v>0</v>
      </c>
      <c r="O149" s="220">
        <f>+_xlfn.XLOOKUP(MASTERLIST!$A149,'2023'!$A$3:$A$897,'2023'!$AG$3:$AG$897,0,0)</f>
        <v>0</v>
      </c>
      <c r="P149" s="247">
        <f>+_xlfn.XLOOKUP(MASTERLIST!$A149,'2023'!$A$3:$A$897,'2023'!$AH$3:$AH$897,0,0)</f>
        <v>0</v>
      </c>
      <c r="Q149" s="312">
        <f>+_xlfn.XLOOKUP(MASTERLIST!$A149,'2021'!$A$3:$A$900,'2021'!$G$3:$G$900,0,0)</f>
        <v>1</v>
      </c>
      <c r="R149" s="220">
        <f>+_xlfn.XLOOKUP(MASTERLIST!$A149,'2021'!$A$3:$A$900,'2021'!$H$3:$H$900,0,0)</f>
        <v>10</v>
      </c>
      <c r="S149" s="220">
        <f>+_xlfn.XLOOKUP(MASTERLIST!$A149,'2021'!$A$3:$A$900,'2021'!$I$3:$I$900,0,0)</f>
        <v>116.50000000000001</v>
      </c>
      <c r="T149" s="247">
        <f>+_xlfn.XLOOKUP(MASTERLIST!$A149,'2021'!$A$3:$A$900,'2021'!$J$3:$J$900,0,0)</f>
        <v>1082</v>
      </c>
      <c r="U149" s="246">
        <f>+_xlfn.XLOOKUP(MASTERLIST!$A149,'2022'!$A$3:$A$899,'2022'!$AE$3:$AE$899,0,0)</f>
        <v>0</v>
      </c>
      <c r="V149" s="220">
        <f>+_xlfn.XLOOKUP(MASTERLIST!$A149,'2022'!$A$3:$A$899,'2022'!$AF$3:$AF$899,0,0)</f>
        <v>4</v>
      </c>
      <c r="W149" s="220">
        <f>+_xlfn.XLOOKUP(MASTERLIST!$A149,'2022'!$A$3:$A$899,'2022'!$AG$3:$AG$899,0,0)</f>
        <v>30.000000000000004</v>
      </c>
      <c r="X149" s="247">
        <f>+_xlfn.XLOOKUP(MASTERLIST!$A149,'2022'!$A$3:$A$899,'2022'!$AH$3:$AH$899,0,0)</f>
        <v>276</v>
      </c>
    </row>
    <row r="150" spans="1:24" x14ac:dyDescent="0.25">
      <c r="A150" s="229" t="s">
        <v>642</v>
      </c>
      <c r="B150" s="220" t="s">
        <v>40</v>
      </c>
      <c r="C150" s="220" t="s">
        <v>101</v>
      </c>
      <c r="D150" s="220" t="s">
        <v>191</v>
      </c>
      <c r="E150" s="230" t="str">
        <f t="shared" si="8"/>
        <v>Men Grand Masters</v>
      </c>
      <c r="F150" s="277">
        <v>20390</v>
      </c>
      <c r="G150" s="10">
        <f t="shared" si="11"/>
        <v>44926</v>
      </c>
      <c r="H150" s="6">
        <f t="shared" si="9"/>
        <v>67</v>
      </c>
      <c r="I150" s="5" t="str">
        <f t="shared" si="10"/>
        <v>Grand Masters</v>
      </c>
      <c r="J150" s="220" t="s">
        <v>1301</v>
      </c>
      <c r="K150" s="293">
        <v>55103010027</v>
      </c>
      <c r="L150" s="251" t="s">
        <v>1509</v>
      </c>
      <c r="M150" s="246">
        <f>+_xlfn.XLOOKUP(MASTERLIST!$A150,'2023'!$A$3:$A$897,'2023'!$AE$3:$AE$897,0,0)</f>
        <v>0</v>
      </c>
      <c r="N150" s="220">
        <f>+_xlfn.XLOOKUP(MASTERLIST!$A150,'2023'!$A$3:$A$897,'2023'!$AF$3:$AF$897,0,0)</f>
        <v>0</v>
      </c>
      <c r="O150" s="220">
        <f>+_xlfn.XLOOKUP(MASTERLIST!$A150,'2023'!$A$3:$A$897,'2023'!$AG$3:$AG$897,0,0)</f>
        <v>0</v>
      </c>
      <c r="P150" s="247">
        <f>+_xlfn.XLOOKUP(MASTERLIST!$A150,'2023'!$A$3:$A$897,'2023'!$AH$3:$AH$897,0,0)</f>
        <v>0</v>
      </c>
      <c r="Q150" s="312">
        <f>+_xlfn.XLOOKUP(MASTERLIST!$A150,'2021'!$A$3:$A$900,'2021'!$G$3:$G$900,0,0)</f>
        <v>0</v>
      </c>
      <c r="R150" s="220">
        <f>+_xlfn.XLOOKUP(MASTERLIST!$A150,'2021'!$A$3:$A$900,'2021'!$H$3:$H$900,0,0)</f>
        <v>0</v>
      </c>
      <c r="S150" s="220">
        <f>+_xlfn.XLOOKUP(MASTERLIST!$A150,'2021'!$A$3:$A$900,'2021'!$I$3:$I$900,0,0)</f>
        <v>0</v>
      </c>
      <c r="T150" s="247">
        <f>+_xlfn.XLOOKUP(MASTERLIST!$A150,'2021'!$A$3:$A$900,'2021'!$J$3:$J$900,0,0)</f>
        <v>0</v>
      </c>
      <c r="U150" s="246">
        <f>+_xlfn.XLOOKUP(MASTERLIST!$A150,'2022'!$A$3:$A$899,'2022'!$AE$3:$AE$899,0,0)</f>
        <v>0</v>
      </c>
      <c r="V150" s="220">
        <f>+_xlfn.XLOOKUP(MASTERLIST!$A150,'2022'!$A$3:$A$899,'2022'!$AF$3:$AF$899,0,0)</f>
        <v>0</v>
      </c>
      <c r="W150" s="220">
        <f>+_xlfn.XLOOKUP(MASTERLIST!$A150,'2022'!$A$3:$A$899,'2022'!$AG$3:$AG$899,0,0)</f>
        <v>0</v>
      </c>
      <c r="X150" s="247">
        <f>+_xlfn.XLOOKUP(MASTERLIST!$A150,'2022'!$A$3:$A$899,'2022'!$AH$3:$AH$899,0,0)</f>
        <v>0</v>
      </c>
    </row>
    <row r="151" spans="1:24" x14ac:dyDescent="0.25">
      <c r="A151" s="229" t="s">
        <v>643</v>
      </c>
      <c r="B151" s="220" t="s">
        <v>2047</v>
      </c>
      <c r="C151" s="220" t="s">
        <v>1879</v>
      </c>
      <c r="D151" s="220" t="s">
        <v>1880</v>
      </c>
      <c r="E151" s="230" t="str">
        <f t="shared" si="8"/>
        <v>Men Master</v>
      </c>
      <c r="F151" s="277">
        <v>26639</v>
      </c>
      <c r="G151" s="10">
        <f t="shared" si="11"/>
        <v>44926</v>
      </c>
      <c r="H151" s="6">
        <f t="shared" si="9"/>
        <v>50</v>
      </c>
      <c r="I151" s="5" t="str">
        <f t="shared" si="10"/>
        <v>Master</v>
      </c>
      <c r="J151" s="220" t="s">
        <v>1301</v>
      </c>
      <c r="K151" s="293">
        <v>72120610320</v>
      </c>
      <c r="L151" s="251" t="s">
        <v>1509</v>
      </c>
      <c r="M151" s="246">
        <f>+_xlfn.XLOOKUP(MASTERLIST!$A151,'2023'!$A$3:$A$897,'2023'!$AE$3:$AE$897,0,0)</f>
        <v>4</v>
      </c>
      <c r="N151" s="220">
        <f>+_xlfn.XLOOKUP(MASTERLIST!$A151,'2023'!$A$3:$A$897,'2023'!$AF$3:$AF$897,0,0)</f>
        <v>0</v>
      </c>
      <c r="O151" s="220">
        <f>+_xlfn.XLOOKUP(MASTERLIST!$A151,'2023'!$A$3:$A$897,'2023'!$AG$3:$AG$897,0,0)</f>
        <v>5.7</v>
      </c>
      <c r="P151" s="247">
        <f>+_xlfn.XLOOKUP(MASTERLIST!$A151,'2023'!$A$3:$A$897,'2023'!$AH$3:$AH$897,0,0)</f>
        <v>527</v>
      </c>
      <c r="Q151" s="312">
        <f>+_xlfn.XLOOKUP(MASTERLIST!$A151,'2021'!$A$3:$A$900,'2021'!$G$3:$G$900,0,0)</f>
        <v>2</v>
      </c>
      <c r="R151" s="220">
        <f>+_xlfn.XLOOKUP(MASTERLIST!$A151,'2021'!$A$3:$A$900,'2021'!$H$3:$H$900,0,0)</f>
        <v>3</v>
      </c>
      <c r="S151" s="220">
        <f>+_xlfn.XLOOKUP(MASTERLIST!$A151,'2021'!$A$3:$A$900,'2021'!$I$3:$I$900,0,0)</f>
        <v>80.400000000000006</v>
      </c>
      <c r="T151" s="247">
        <f>+_xlfn.XLOOKUP(MASTERLIST!$A151,'2021'!$A$3:$A$900,'2021'!$J$3:$J$900,0,0)</f>
        <v>795</v>
      </c>
      <c r="U151" s="246">
        <f>+_xlfn.XLOOKUP(MASTERLIST!$A151,'2022'!$A$3:$A$899,'2022'!$AE$3:$AE$899,0,0)</f>
        <v>0</v>
      </c>
      <c r="V151" s="220">
        <f>+_xlfn.XLOOKUP(MASTERLIST!$A151,'2022'!$A$3:$A$899,'2022'!$AF$3:$AF$899,0,0)</f>
        <v>0</v>
      </c>
      <c r="W151" s="220">
        <f>+_xlfn.XLOOKUP(MASTERLIST!$A151,'2022'!$A$3:$A$899,'2022'!$AG$3:$AG$899,0,0)</f>
        <v>0</v>
      </c>
      <c r="X151" s="247">
        <f>+_xlfn.XLOOKUP(MASTERLIST!$A151,'2022'!$A$3:$A$899,'2022'!$AH$3:$AH$899,0,0)</f>
        <v>80</v>
      </c>
    </row>
    <row r="152" spans="1:24" x14ac:dyDescent="0.25">
      <c r="A152" s="229" t="s">
        <v>644</v>
      </c>
      <c r="B152" s="220" t="s">
        <v>43</v>
      </c>
      <c r="C152" s="220" t="s">
        <v>375</v>
      </c>
      <c r="D152" s="220" t="s">
        <v>409</v>
      </c>
      <c r="E152" s="230" t="str">
        <f t="shared" si="8"/>
        <v>Men Veteran</v>
      </c>
      <c r="F152" s="277">
        <v>27224</v>
      </c>
      <c r="G152" s="10">
        <f t="shared" si="11"/>
        <v>44926</v>
      </c>
      <c r="H152" s="6">
        <f t="shared" si="9"/>
        <v>48</v>
      </c>
      <c r="I152" s="5" t="str">
        <f t="shared" si="10"/>
        <v>Veteran</v>
      </c>
      <c r="J152" s="220" t="s">
        <v>1301</v>
      </c>
      <c r="K152" s="293">
        <v>74071410310</v>
      </c>
      <c r="L152" s="251" t="s">
        <v>1509</v>
      </c>
      <c r="M152" s="246">
        <f>+_xlfn.XLOOKUP(MASTERLIST!$A152,'2023'!$A$3:$A$897,'2023'!$AE$3:$AE$897,0,0)</f>
        <v>1</v>
      </c>
      <c r="N152" s="220">
        <f>+_xlfn.XLOOKUP(MASTERLIST!$A152,'2023'!$A$3:$A$897,'2023'!$AF$3:$AF$897,0,0)</f>
        <v>2</v>
      </c>
      <c r="O152" s="220">
        <f>+_xlfn.XLOOKUP(MASTERLIST!$A152,'2023'!$A$3:$A$897,'2023'!$AG$3:$AG$897,0,0)</f>
        <v>15.600000000000001</v>
      </c>
      <c r="P152" s="247">
        <f>+_xlfn.XLOOKUP(MASTERLIST!$A152,'2023'!$A$3:$A$897,'2023'!$AH$3:$AH$897,0,0)</f>
        <v>555</v>
      </c>
      <c r="Q152" s="312">
        <f>+_xlfn.XLOOKUP(MASTERLIST!$A152,'2021'!$A$3:$A$900,'2021'!$G$3:$G$900,0,0)</f>
        <v>1</v>
      </c>
      <c r="R152" s="220">
        <f>+_xlfn.XLOOKUP(MASTERLIST!$A152,'2021'!$A$3:$A$900,'2021'!$H$3:$H$900,0,0)</f>
        <v>2</v>
      </c>
      <c r="S152" s="220">
        <f>+_xlfn.XLOOKUP(MASTERLIST!$A152,'2021'!$A$3:$A$900,'2021'!$I$3:$I$900,0,0)</f>
        <v>6.5000000000000009</v>
      </c>
      <c r="T152" s="247">
        <f>+_xlfn.XLOOKUP(MASTERLIST!$A152,'2021'!$A$3:$A$900,'2021'!$J$3:$J$900,0,0)</f>
        <v>423</v>
      </c>
      <c r="U152" s="246">
        <f>+_xlfn.XLOOKUP(MASTERLIST!$A152,'2022'!$A$3:$A$899,'2022'!$AE$3:$AE$899,0,0)</f>
        <v>1</v>
      </c>
      <c r="V152" s="220">
        <f>+_xlfn.XLOOKUP(MASTERLIST!$A152,'2022'!$A$3:$A$899,'2022'!$AF$3:$AF$899,0,0)</f>
        <v>9</v>
      </c>
      <c r="W152" s="220">
        <f>+_xlfn.XLOOKUP(MASTERLIST!$A152,'2022'!$A$3:$A$899,'2022'!$AG$3:$AG$899,0,0)</f>
        <v>99.5</v>
      </c>
      <c r="X152" s="247">
        <f>+_xlfn.XLOOKUP(MASTERLIST!$A152,'2022'!$A$3:$A$899,'2022'!$AH$3:$AH$899,0,0)</f>
        <v>805</v>
      </c>
    </row>
    <row r="153" spans="1:24" x14ac:dyDescent="0.25">
      <c r="A153" s="229" t="s">
        <v>645</v>
      </c>
      <c r="B153" s="220" t="s">
        <v>40</v>
      </c>
      <c r="C153" s="220" t="s">
        <v>196</v>
      </c>
      <c r="D153" s="220" t="s">
        <v>197</v>
      </c>
      <c r="E153" s="230" t="str">
        <f t="shared" si="8"/>
        <v>Men Veteran</v>
      </c>
      <c r="F153" s="277">
        <v>28357</v>
      </c>
      <c r="G153" s="10">
        <f t="shared" si="11"/>
        <v>44926</v>
      </c>
      <c r="H153" s="6">
        <f t="shared" si="9"/>
        <v>45</v>
      </c>
      <c r="I153" s="5" t="str">
        <f t="shared" si="10"/>
        <v>Veteran</v>
      </c>
      <c r="J153" s="220" t="s">
        <v>1301</v>
      </c>
      <c r="K153" s="293">
        <v>77082010354</v>
      </c>
      <c r="L153" s="251" t="s">
        <v>1509</v>
      </c>
      <c r="M153" s="246">
        <f>+_xlfn.XLOOKUP(MASTERLIST!$A153,'2023'!$A$3:$A$897,'2023'!$AE$3:$AE$897,0,0)</f>
        <v>0</v>
      </c>
      <c r="N153" s="220">
        <f>+_xlfn.XLOOKUP(MASTERLIST!$A153,'2023'!$A$3:$A$897,'2023'!$AF$3:$AF$897,0,0)</f>
        <v>0</v>
      </c>
      <c r="O153" s="220">
        <f>+_xlfn.XLOOKUP(MASTERLIST!$A153,'2023'!$A$3:$A$897,'2023'!$AG$3:$AG$897,0,0)</f>
        <v>0</v>
      </c>
      <c r="P153" s="247">
        <f>+_xlfn.XLOOKUP(MASTERLIST!$A153,'2023'!$A$3:$A$897,'2023'!$AH$3:$AH$897,0,0)</f>
        <v>0</v>
      </c>
      <c r="Q153" s="312">
        <f>+_xlfn.XLOOKUP(MASTERLIST!$A153,'2021'!$A$3:$A$900,'2021'!$G$3:$G$900,0,0)</f>
        <v>0</v>
      </c>
      <c r="R153" s="220">
        <f>+_xlfn.XLOOKUP(MASTERLIST!$A153,'2021'!$A$3:$A$900,'2021'!$H$3:$H$900,0,0)</f>
        <v>0</v>
      </c>
      <c r="S153" s="220">
        <f>+_xlfn.XLOOKUP(MASTERLIST!$A153,'2021'!$A$3:$A$900,'2021'!$I$3:$I$900,0,0)</f>
        <v>0</v>
      </c>
      <c r="T153" s="247">
        <f>+_xlfn.XLOOKUP(MASTERLIST!$A153,'2021'!$A$3:$A$900,'2021'!$J$3:$J$900,0,0)</f>
        <v>0</v>
      </c>
      <c r="U153" s="246">
        <f>+_xlfn.XLOOKUP(MASTERLIST!$A153,'2022'!$A$3:$A$899,'2022'!$AE$3:$AE$899,0,0)</f>
        <v>0</v>
      </c>
      <c r="V153" s="220">
        <f>+_xlfn.XLOOKUP(MASTERLIST!$A153,'2022'!$A$3:$A$899,'2022'!$AF$3:$AF$899,0,0)</f>
        <v>0</v>
      </c>
      <c r="W153" s="220">
        <f>+_xlfn.XLOOKUP(MASTERLIST!$A153,'2022'!$A$3:$A$899,'2022'!$AG$3:$AG$899,0,0)</f>
        <v>0</v>
      </c>
      <c r="X153" s="247">
        <f>+_xlfn.XLOOKUP(MASTERLIST!$A153,'2022'!$A$3:$A$899,'2022'!$AH$3:$AH$899,0,0)</f>
        <v>0</v>
      </c>
    </row>
    <row r="154" spans="1:24" ht="13.5" customHeight="1" x14ac:dyDescent="0.25">
      <c r="A154" s="229" t="s">
        <v>646</v>
      </c>
      <c r="B154" s="220" t="s">
        <v>38</v>
      </c>
      <c r="C154" s="220" t="s">
        <v>458</v>
      </c>
      <c r="D154" s="220" t="s">
        <v>70</v>
      </c>
      <c r="E154" s="230" t="str">
        <f t="shared" si="8"/>
        <v>Ladies Veteran</v>
      </c>
      <c r="F154" s="277">
        <v>27616</v>
      </c>
      <c r="G154" s="10">
        <f t="shared" si="11"/>
        <v>44926</v>
      </c>
      <c r="H154" s="6">
        <f t="shared" si="9"/>
        <v>47</v>
      </c>
      <c r="I154" s="5" t="str">
        <f t="shared" si="10"/>
        <v>Veteran</v>
      </c>
      <c r="J154" s="220" t="s">
        <v>67</v>
      </c>
      <c r="K154" s="293">
        <v>75081050067</v>
      </c>
      <c r="L154" s="251" t="s">
        <v>1509</v>
      </c>
      <c r="M154" s="246">
        <f>+_xlfn.XLOOKUP(MASTERLIST!$A154,'2023'!$A$3:$A$897,'2023'!$AE$3:$AE$897,0,0)</f>
        <v>2</v>
      </c>
      <c r="N154" s="220">
        <f>+_xlfn.XLOOKUP(MASTERLIST!$A154,'2023'!$A$3:$A$897,'2023'!$AF$3:$AF$897,0,0)</f>
        <v>2</v>
      </c>
      <c r="O154" s="220">
        <f>+_xlfn.XLOOKUP(MASTERLIST!$A154,'2023'!$A$3:$A$897,'2023'!$AG$3:$AG$897,0,0)</f>
        <v>32.6</v>
      </c>
      <c r="P154" s="247">
        <f>+_xlfn.XLOOKUP(MASTERLIST!$A154,'2023'!$A$3:$A$897,'2023'!$AH$3:$AH$897,0,0)</f>
        <v>829</v>
      </c>
      <c r="Q154" s="312">
        <f>+_xlfn.XLOOKUP(MASTERLIST!$A154,'2021'!$A$3:$A$900,'2021'!$G$3:$G$900,0,0)</f>
        <v>1</v>
      </c>
      <c r="R154" s="220">
        <f>+_xlfn.XLOOKUP(MASTERLIST!$A154,'2021'!$A$3:$A$900,'2021'!$H$3:$H$900,0,0)</f>
        <v>6</v>
      </c>
      <c r="S154" s="220">
        <f>+_xlfn.XLOOKUP(MASTERLIST!$A154,'2021'!$A$3:$A$900,'2021'!$I$3:$I$900,0,0)</f>
        <v>66.3</v>
      </c>
      <c r="T154" s="247">
        <f>+_xlfn.XLOOKUP(MASTERLIST!$A154,'2021'!$A$3:$A$900,'2021'!$J$3:$J$900,0,0)</f>
        <v>973</v>
      </c>
      <c r="U154" s="246">
        <f>+_xlfn.XLOOKUP(MASTERLIST!$A154,'2022'!$A$3:$A$899,'2022'!$AE$3:$AE$899,0,0)</f>
        <v>0</v>
      </c>
      <c r="V154" s="220">
        <f>+_xlfn.XLOOKUP(MASTERLIST!$A154,'2022'!$A$3:$A$899,'2022'!$AF$3:$AF$899,0,0)</f>
        <v>3</v>
      </c>
      <c r="W154" s="220">
        <f>+_xlfn.XLOOKUP(MASTERLIST!$A154,'2022'!$A$3:$A$899,'2022'!$AG$3:$AG$899,0,0)</f>
        <v>23.4</v>
      </c>
      <c r="X154" s="247">
        <f>+_xlfn.XLOOKUP(MASTERLIST!$A154,'2022'!$A$3:$A$899,'2022'!$AH$3:$AH$899,0,0)</f>
        <v>616</v>
      </c>
    </row>
    <row r="155" spans="1:24" x14ac:dyDescent="0.25">
      <c r="A155" s="229" t="s">
        <v>647</v>
      </c>
      <c r="B155" s="220" t="s">
        <v>2047</v>
      </c>
      <c r="C155" s="220" t="s">
        <v>350</v>
      </c>
      <c r="D155" s="220" t="s">
        <v>347</v>
      </c>
      <c r="E155" s="230" t="str">
        <f t="shared" si="8"/>
        <v>Ladies Senior</v>
      </c>
      <c r="F155" s="277">
        <v>35445</v>
      </c>
      <c r="G155" s="10">
        <f t="shared" si="11"/>
        <v>44926</v>
      </c>
      <c r="H155" s="6">
        <f t="shared" si="9"/>
        <v>25</v>
      </c>
      <c r="I155" s="5" t="str">
        <f t="shared" si="10"/>
        <v>Senior</v>
      </c>
      <c r="J155" s="220" t="s">
        <v>67</v>
      </c>
      <c r="K155" s="293">
        <v>97011500057</v>
      </c>
      <c r="L155" s="251" t="s">
        <v>1509</v>
      </c>
      <c r="M155" s="246">
        <f>+_xlfn.XLOOKUP(MASTERLIST!$A155,'2023'!$A$3:$A$897,'2023'!$AE$3:$AE$897,0,0)</f>
        <v>0</v>
      </c>
      <c r="N155" s="220">
        <f>+_xlfn.XLOOKUP(MASTERLIST!$A155,'2023'!$A$3:$A$897,'2023'!$AF$3:$AF$897,0,0)</f>
        <v>0</v>
      </c>
      <c r="O155" s="220">
        <f>+_xlfn.XLOOKUP(MASTERLIST!$A155,'2023'!$A$3:$A$897,'2023'!$AG$3:$AG$897,0,0)</f>
        <v>0</v>
      </c>
      <c r="P155" s="247">
        <f>+_xlfn.XLOOKUP(MASTERLIST!$A155,'2023'!$A$3:$A$897,'2023'!$AH$3:$AH$897,0,0)</f>
        <v>20</v>
      </c>
      <c r="Q155" s="312">
        <f>+_xlfn.XLOOKUP(MASTERLIST!$A155,'2021'!$A$3:$A$900,'2021'!$G$3:$G$900,0,0)</f>
        <v>0</v>
      </c>
      <c r="R155" s="220">
        <f>+_xlfn.XLOOKUP(MASTERLIST!$A155,'2021'!$A$3:$A$900,'2021'!$H$3:$H$900,0,0)</f>
        <v>0</v>
      </c>
      <c r="S155" s="220">
        <f>+_xlfn.XLOOKUP(MASTERLIST!$A155,'2021'!$A$3:$A$900,'2021'!$I$3:$I$900,0,0)</f>
        <v>0</v>
      </c>
      <c r="T155" s="247">
        <f>+_xlfn.XLOOKUP(MASTERLIST!$A155,'2021'!$A$3:$A$900,'2021'!$J$3:$J$900,0,0)</f>
        <v>80</v>
      </c>
      <c r="U155" s="246">
        <f>+_xlfn.XLOOKUP(MASTERLIST!$A155,'2022'!$A$3:$A$899,'2022'!$AE$3:$AE$899,0,0)</f>
        <v>0</v>
      </c>
      <c r="V155" s="220">
        <f>+_xlfn.XLOOKUP(MASTERLIST!$A155,'2022'!$A$3:$A$899,'2022'!$AF$3:$AF$899,0,0)</f>
        <v>0</v>
      </c>
      <c r="W155" s="220">
        <f>+_xlfn.XLOOKUP(MASTERLIST!$A155,'2022'!$A$3:$A$899,'2022'!$AG$3:$AG$899,0,0)</f>
        <v>0</v>
      </c>
      <c r="X155" s="247">
        <f>+_xlfn.XLOOKUP(MASTERLIST!$A155,'2022'!$A$3:$A$899,'2022'!$AH$3:$AH$899,0,0)</f>
        <v>40</v>
      </c>
    </row>
    <row r="156" spans="1:24" x14ac:dyDescent="0.25">
      <c r="A156" s="231" t="s">
        <v>648</v>
      </c>
      <c r="B156" s="221" t="s">
        <v>2047</v>
      </c>
      <c r="C156" s="221" t="s">
        <v>352</v>
      </c>
      <c r="D156" s="221" t="s">
        <v>349</v>
      </c>
      <c r="E156" s="230" t="str">
        <f t="shared" si="8"/>
        <v>Men Master</v>
      </c>
      <c r="F156" s="279">
        <v>23171</v>
      </c>
      <c r="G156" s="10">
        <f t="shared" si="11"/>
        <v>44926</v>
      </c>
      <c r="H156" s="6">
        <f t="shared" si="9"/>
        <v>59</v>
      </c>
      <c r="I156" s="5" t="str">
        <f t="shared" si="10"/>
        <v>Master</v>
      </c>
      <c r="J156" s="221" t="s">
        <v>1301</v>
      </c>
      <c r="K156" s="294">
        <v>63060900183</v>
      </c>
      <c r="L156" s="295" t="s">
        <v>1509</v>
      </c>
      <c r="M156" s="246">
        <f>+_xlfn.XLOOKUP(MASTERLIST!$A156,'2023'!$A$3:$A$897,'2023'!$AE$3:$AE$897,0,0)</f>
        <v>2</v>
      </c>
      <c r="N156" s="220">
        <f>+_xlfn.XLOOKUP(MASTERLIST!$A156,'2023'!$A$3:$A$897,'2023'!$AF$3:$AF$897,0,0)</f>
        <v>0</v>
      </c>
      <c r="O156" s="220">
        <f>+_xlfn.XLOOKUP(MASTERLIST!$A156,'2023'!$A$3:$A$897,'2023'!$AG$3:$AG$897,0,0)</f>
        <v>1.7</v>
      </c>
      <c r="P156" s="247">
        <f>+_xlfn.XLOOKUP(MASTERLIST!$A156,'2023'!$A$3:$A$897,'2023'!$AH$3:$AH$897,0,0)</f>
        <v>488</v>
      </c>
      <c r="Q156" s="312">
        <f>+_xlfn.XLOOKUP(MASTERLIST!$A156,'2021'!$A$3:$A$900,'2021'!$G$3:$G$900,0,0)</f>
        <v>0</v>
      </c>
      <c r="R156" s="220">
        <f>+_xlfn.XLOOKUP(MASTERLIST!$A156,'2021'!$A$3:$A$900,'2021'!$H$3:$H$900,0,0)</f>
        <v>1</v>
      </c>
      <c r="S156" s="220">
        <f>+_xlfn.XLOOKUP(MASTERLIST!$A156,'2021'!$A$3:$A$900,'2021'!$I$3:$I$900,0,0)</f>
        <v>6.2</v>
      </c>
      <c r="T156" s="247">
        <f>+_xlfn.XLOOKUP(MASTERLIST!$A156,'2021'!$A$3:$A$900,'2021'!$J$3:$J$900,0,0)</f>
        <v>257</v>
      </c>
      <c r="U156" s="246">
        <f>+_xlfn.XLOOKUP(MASTERLIST!$A156,'2022'!$A$3:$A$899,'2022'!$AE$3:$AE$899,0,0)</f>
        <v>0</v>
      </c>
      <c r="V156" s="220">
        <f>+_xlfn.XLOOKUP(MASTERLIST!$A156,'2022'!$A$3:$A$899,'2022'!$AF$3:$AF$899,0,0)</f>
        <v>0</v>
      </c>
      <c r="W156" s="220">
        <f>+_xlfn.XLOOKUP(MASTERLIST!$A156,'2022'!$A$3:$A$899,'2022'!$AG$3:$AG$899,0,0)</f>
        <v>0</v>
      </c>
      <c r="X156" s="247">
        <f>+_xlfn.XLOOKUP(MASTERLIST!$A156,'2022'!$A$3:$A$899,'2022'!$AH$3:$AH$899,0,0)</f>
        <v>20</v>
      </c>
    </row>
    <row r="157" spans="1:24" x14ac:dyDescent="0.25">
      <c r="A157" s="229" t="s">
        <v>649</v>
      </c>
      <c r="B157" s="220" t="s">
        <v>2047</v>
      </c>
      <c r="C157" s="220" t="s">
        <v>90</v>
      </c>
      <c r="D157" s="220" t="s">
        <v>379</v>
      </c>
      <c r="E157" s="230" t="str">
        <f t="shared" si="8"/>
        <v>Men Senior</v>
      </c>
      <c r="F157" s="277">
        <v>33995</v>
      </c>
      <c r="G157" s="10">
        <f t="shared" si="11"/>
        <v>44926</v>
      </c>
      <c r="H157" s="6">
        <f t="shared" si="9"/>
        <v>29</v>
      </c>
      <c r="I157" s="5" t="str">
        <f t="shared" si="10"/>
        <v>Senior</v>
      </c>
      <c r="J157" s="220" t="s">
        <v>1301</v>
      </c>
      <c r="K157" s="293">
        <v>9301260035</v>
      </c>
      <c r="L157" s="251" t="s">
        <v>1509</v>
      </c>
      <c r="M157" s="246">
        <f>+_xlfn.XLOOKUP(MASTERLIST!$A157,'2023'!$A$3:$A$897,'2023'!$AE$3:$AE$897,0,0)</f>
        <v>0</v>
      </c>
      <c r="N157" s="220">
        <f>+_xlfn.XLOOKUP(MASTERLIST!$A157,'2023'!$A$3:$A$897,'2023'!$AF$3:$AF$897,0,0)</f>
        <v>0</v>
      </c>
      <c r="O157" s="220">
        <f>+_xlfn.XLOOKUP(MASTERLIST!$A157,'2023'!$A$3:$A$897,'2023'!$AG$3:$AG$897,0,0)</f>
        <v>0</v>
      </c>
      <c r="P157" s="247">
        <f>+_xlfn.XLOOKUP(MASTERLIST!$A157,'2023'!$A$3:$A$897,'2023'!$AH$3:$AH$897,0,0)</f>
        <v>0</v>
      </c>
      <c r="Q157" s="312">
        <f>+_xlfn.XLOOKUP(MASTERLIST!$A157,'2021'!$A$3:$A$900,'2021'!$G$3:$G$900,0,0)</f>
        <v>1</v>
      </c>
      <c r="R157" s="220">
        <f>+_xlfn.XLOOKUP(MASTERLIST!$A157,'2021'!$A$3:$A$900,'2021'!$H$3:$H$900,0,0)</f>
        <v>1</v>
      </c>
      <c r="S157" s="220">
        <f>+_xlfn.XLOOKUP(MASTERLIST!$A157,'2021'!$A$3:$A$900,'2021'!$I$3:$I$900,0,0)</f>
        <v>14.399999999999999</v>
      </c>
      <c r="T157" s="247">
        <f>+_xlfn.XLOOKUP(MASTERLIST!$A157,'2021'!$A$3:$A$900,'2021'!$J$3:$J$900,0,0)</f>
        <v>382</v>
      </c>
      <c r="U157" s="246">
        <f>+_xlfn.XLOOKUP(MASTERLIST!$A157,'2022'!$A$3:$A$899,'2022'!$AE$3:$AE$899,0,0)</f>
        <v>0</v>
      </c>
      <c r="V157" s="220">
        <f>+_xlfn.XLOOKUP(MASTERLIST!$A157,'2022'!$A$3:$A$899,'2022'!$AF$3:$AF$899,0,0)</f>
        <v>0</v>
      </c>
      <c r="W157" s="220">
        <f>+_xlfn.XLOOKUP(MASTERLIST!$A157,'2022'!$A$3:$A$899,'2022'!$AG$3:$AG$899,0,0)</f>
        <v>0</v>
      </c>
      <c r="X157" s="247">
        <f>+_xlfn.XLOOKUP(MASTERLIST!$A157,'2022'!$A$3:$A$899,'2022'!$AH$3:$AH$899,0,0)</f>
        <v>0</v>
      </c>
    </row>
    <row r="158" spans="1:24" s="11" customFormat="1" x14ac:dyDescent="0.25">
      <c r="A158" s="231" t="s">
        <v>650</v>
      </c>
      <c r="B158" s="221" t="s">
        <v>1278</v>
      </c>
      <c r="C158" s="221" t="s">
        <v>456</v>
      </c>
      <c r="D158" s="221" t="s">
        <v>141</v>
      </c>
      <c r="E158" s="232" t="str">
        <f t="shared" si="8"/>
        <v>Ladies Master</v>
      </c>
      <c r="F158" s="279">
        <v>24211</v>
      </c>
      <c r="G158" s="10">
        <f t="shared" si="11"/>
        <v>44926</v>
      </c>
      <c r="H158" s="6">
        <f t="shared" si="9"/>
        <v>56</v>
      </c>
      <c r="I158" s="5" t="str">
        <f t="shared" si="10"/>
        <v>Master</v>
      </c>
      <c r="J158" s="221" t="s">
        <v>67</v>
      </c>
      <c r="K158" s="294">
        <v>66041400882</v>
      </c>
      <c r="L158" s="295" t="s">
        <v>1509</v>
      </c>
      <c r="M158" s="246">
        <f>+_xlfn.XLOOKUP(MASTERLIST!$A158,'2023'!$A$3:$A$897,'2023'!$AE$3:$AE$897,0,0)</f>
        <v>0</v>
      </c>
      <c r="N158" s="220">
        <f>+_xlfn.XLOOKUP(MASTERLIST!$A158,'2023'!$A$3:$A$897,'2023'!$AF$3:$AF$897,0,0)</f>
        <v>0</v>
      </c>
      <c r="O158" s="220">
        <f>+_xlfn.XLOOKUP(MASTERLIST!$A158,'2023'!$A$3:$A$897,'2023'!$AG$3:$AG$897,0,0)</f>
        <v>0</v>
      </c>
      <c r="P158" s="247">
        <f>+_xlfn.XLOOKUP(MASTERLIST!$A158,'2023'!$A$3:$A$897,'2023'!$AH$3:$AH$897,0,0)</f>
        <v>0</v>
      </c>
      <c r="Q158" s="312">
        <f>+_xlfn.XLOOKUP(MASTERLIST!$A158,'2021'!$A$3:$A$900,'2021'!$G$3:$G$900,0,0)</f>
        <v>0</v>
      </c>
      <c r="R158" s="220">
        <f>+_xlfn.XLOOKUP(MASTERLIST!$A158,'2021'!$A$3:$A$900,'2021'!$H$3:$H$900,0,0)</f>
        <v>0</v>
      </c>
      <c r="S158" s="220">
        <f>+_xlfn.XLOOKUP(MASTERLIST!$A158,'2021'!$A$3:$A$900,'2021'!$I$3:$I$900,0,0)</f>
        <v>0</v>
      </c>
      <c r="T158" s="247">
        <f>+_xlfn.XLOOKUP(MASTERLIST!$A158,'2021'!$A$3:$A$900,'2021'!$J$3:$J$900,0,0)</f>
        <v>0</v>
      </c>
      <c r="U158" s="246">
        <f>+_xlfn.XLOOKUP(MASTERLIST!$A158,'2022'!$A$3:$A$899,'2022'!$AE$3:$AE$899,0,0)</f>
        <v>0</v>
      </c>
      <c r="V158" s="220">
        <f>+_xlfn.XLOOKUP(MASTERLIST!$A158,'2022'!$A$3:$A$899,'2022'!$AF$3:$AF$899,0,0)</f>
        <v>0</v>
      </c>
      <c r="W158" s="220">
        <f>+_xlfn.XLOOKUP(MASTERLIST!$A158,'2022'!$A$3:$A$899,'2022'!$AG$3:$AG$899,0,0)</f>
        <v>0</v>
      </c>
      <c r="X158" s="247">
        <f>+_xlfn.XLOOKUP(MASTERLIST!$A158,'2022'!$A$3:$A$899,'2022'!$AH$3:$AH$899,0,0)</f>
        <v>0</v>
      </c>
    </row>
    <row r="159" spans="1:24" s="11" customFormat="1" x14ac:dyDescent="0.25">
      <c r="A159" s="231" t="s">
        <v>651</v>
      </c>
      <c r="B159" s="221" t="s">
        <v>1392</v>
      </c>
      <c r="C159" s="221" t="s">
        <v>438</v>
      </c>
      <c r="D159" s="221" t="s">
        <v>240</v>
      </c>
      <c r="E159" s="232" t="str">
        <f t="shared" si="8"/>
        <v>Men Senior</v>
      </c>
      <c r="F159" s="279">
        <v>36060</v>
      </c>
      <c r="G159" s="10">
        <f t="shared" si="11"/>
        <v>44926</v>
      </c>
      <c r="H159" s="6">
        <f t="shared" si="9"/>
        <v>24</v>
      </c>
      <c r="I159" s="5" t="str">
        <f t="shared" si="10"/>
        <v>Senior</v>
      </c>
      <c r="J159" s="221" t="s">
        <v>1301</v>
      </c>
      <c r="K159" s="294"/>
      <c r="L159" s="295"/>
      <c r="M159" s="246">
        <f>+_xlfn.XLOOKUP(MASTERLIST!$A159,'2023'!$A$3:$A$897,'2023'!$AE$3:$AE$897,0,0)</f>
        <v>0</v>
      </c>
      <c r="N159" s="220">
        <f>+_xlfn.XLOOKUP(MASTERLIST!$A159,'2023'!$A$3:$A$897,'2023'!$AF$3:$AF$897,0,0)</f>
        <v>0</v>
      </c>
      <c r="O159" s="220">
        <f>+_xlfn.XLOOKUP(MASTERLIST!$A159,'2023'!$A$3:$A$897,'2023'!$AG$3:$AG$897,0,0)</f>
        <v>0</v>
      </c>
      <c r="P159" s="247">
        <f>+_xlfn.XLOOKUP(MASTERLIST!$A159,'2023'!$A$3:$A$897,'2023'!$AH$3:$AH$897,0,0)</f>
        <v>0</v>
      </c>
      <c r="Q159" s="312">
        <f>+_xlfn.XLOOKUP(MASTERLIST!$A159,'2021'!$A$3:$A$900,'2021'!$G$3:$G$900,0,0)</f>
        <v>0</v>
      </c>
      <c r="R159" s="220">
        <f>+_xlfn.XLOOKUP(MASTERLIST!$A159,'2021'!$A$3:$A$900,'2021'!$H$3:$H$900,0,0)</f>
        <v>0</v>
      </c>
      <c r="S159" s="220">
        <f>+_xlfn.XLOOKUP(MASTERLIST!$A159,'2021'!$A$3:$A$900,'2021'!$I$3:$I$900,0,0)</f>
        <v>0</v>
      </c>
      <c r="T159" s="247">
        <f>+_xlfn.XLOOKUP(MASTERLIST!$A159,'2021'!$A$3:$A$900,'2021'!$J$3:$J$900,0,0)</f>
        <v>0</v>
      </c>
      <c r="U159" s="246">
        <f>+_xlfn.XLOOKUP(MASTERLIST!$A159,'2022'!$A$3:$A$899,'2022'!$AE$3:$AE$899,0,0)</f>
        <v>0</v>
      </c>
      <c r="V159" s="220">
        <f>+_xlfn.XLOOKUP(MASTERLIST!$A159,'2022'!$A$3:$A$899,'2022'!$AF$3:$AF$899,0,0)</f>
        <v>0</v>
      </c>
      <c r="W159" s="220">
        <f>+_xlfn.XLOOKUP(MASTERLIST!$A159,'2022'!$A$3:$A$899,'2022'!$AG$3:$AG$899,0,0)</f>
        <v>0</v>
      </c>
      <c r="X159" s="247">
        <f>+_xlfn.XLOOKUP(MASTERLIST!$A159,'2022'!$A$3:$A$899,'2022'!$AH$3:$AH$899,0,0)</f>
        <v>0</v>
      </c>
    </row>
    <row r="160" spans="1:24" x14ac:dyDescent="0.25">
      <c r="A160" s="233" t="s">
        <v>652</v>
      </c>
      <c r="B160" s="224" t="s">
        <v>44</v>
      </c>
      <c r="C160" s="224" t="s">
        <v>453</v>
      </c>
      <c r="D160" s="224" t="s">
        <v>311</v>
      </c>
      <c r="E160" s="230" t="str">
        <f t="shared" si="8"/>
        <v>Men Senior</v>
      </c>
      <c r="F160" s="276">
        <v>36537</v>
      </c>
      <c r="G160" s="10">
        <f t="shared" si="11"/>
        <v>44926</v>
      </c>
      <c r="H160" s="6">
        <f t="shared" si="9"/>
        <v>22</v>
      </c>
      <c r="I160" s="5" t="str">
        <f t="shared" si="10"/>
        <v>Senior</v>
      </c>
      <c r="J160" s="224" t="s">
        <v>1301</v>
      </c>
      <c r="K160" s="291" t="s">
        <v>1518</v>
      </c>
      <c r="L160" s="292" t="s">
        <v>1509</v>
      </c>
      <c r="M160" s="246">
        <f>+_xlfn.XLOOKUP(MASTERLIST!$A160,'2023'!$A$3:$A$897,'2023'!$AE$3:$AE$897,0,0)</f>
        <v>0</v>
      </c>
      <c r="N160" s="220">
        <f>+_xlfn.XLOOKUP(MASTERLIST!$A160,'2023'!$A$3:$A$897,'2023'!$AF$3:$AF$897,0,0)</f>
        <v>2</v>
      </c>
      <c r="O160" s="220">
        <f>+_xlfn.XLOOKUP(MASTERLIST!$A160,'2023'!$A$3:$A$897,'2023'!$AG$3:$AG$897,0,0)</f>
        <v>4.5</v>
      </c>
      <c r="P160" s="247">
        <f>+_xlfn.XLOOKUP(MASTERLIST!$A160,'2023'!$A$3:$A$897,'2023'!$AH$3:$AH$897,0,0)</f>
        <v>301</v>
      </c>
      <c r="Q160" s="312">
        <f>+_xlfn.XLOOKUP(MASTERLIST!$A160,'2021'!$A$3:$A$900,'2021'!$G$3:$G$900,0,0)</f>
        <v>1</v>
      </c>
      <c r="R160" s="220">
        <f>+_xlfn.XLOOKUP(MASTERLIST!$A160,'2021'!$A$3:$A$900,'2021'!$H$3:$H$900,0,0)</f>
        <v>2</v>
      </c>
      <c r="S160" s="220">
        <f>+_xlfn.XLOOKUP(MASTERLIST!$A160,'2021'!$A$3:$A$900,'2021'!$I$3:$I$900,0,0)</f>
        <v>25.5</v>
      </c>
      <c r="T160" s="247">
        <f>+_xlfn.XLOOKUP(MASTERLIST!$A160,'2021'!$A$3:$A$900,'2021'!$J$3:$J$900,0,0)</f>
        <v>468</v>
      </c>
      <c r="U160" s="246">
        <f>+_xlfn.XLOOKUP(MASTERLIST!$A160,'2022'!$A$3:$A$899,'2022'!$AE$3:$AE$899,0,0)</f>
        <v>0</v>
      </c>
      <c r="V160" s="220">
        <f>+_xlfn.XLOOKUP(MASTERLIST!$A160,'2022'!$A$3:$A$899,'2022'!$AF$3:$AF$899,0,0)</f>
        <v>8</v>
      </c>
      <c r="W160" s="220">
        <f>+_xlfn.XLOOKUP(MASTERLIST!$A160,'2022'!$A$3:$A$899,'2022'!$AG$3:$AG$899,0,0)</f>
        <v>105.7</v>
      </c>
      <c r="X160" s="247">
        <f>+_xlfn.XLOOKUP(MASTERLIST!$A160,'2022'!$A$3:$A$899,'2022'!$AH$3:$AH$899,0,0)</f>
        <v>848</v>
      </c>
    </row>
    <row r="161" spans="1:24" x14ac:dyDescent="0.25">
      <c r="A161" s="229" t="s">
        <v>653</v>
      </c>
      <c r="B161" s="220" t="s">
        <v>47</v>
      </c>
      <c r="C161" s="220" t="s">
        <v>250</v>
      </c>
      <c r="D161" s="220" t="s">
        <v>115</v>
      </c>
      <c r="E161" s="230" t="str">
        <f t="shared" si="8"/>
        <v>Men Grand Masters</v>
      </c>
      <c r="F161" s="277">
        <v>19427</v>
      </c>
      <c r="G161" s="10">
        <f t="shared" si="11"/>
        <v>44926</v>
      </c>
      <c r="H161" s="6">
        <f t="shared" si="9"/>
        <v>69</v>
      </c>
      <c r="I161" s="5" t="str">
        <f t="shared" si="10"/>
        <v>Grand Masters</v>
      </c>
      <c r="J161" s="220" t="s">
        <v>1301</v>
      </c>
      <c r="K161" s="293">
        <v>53030900371</v>
      </c>
      <c r="L161" s="251" t="s">
        <v>1509</v>
      </c>
      <c r="M161" s="246">
        <f>+_xlfn.XLOOKUP(MASTERLIST!$A161,'2023'!$A$3:$A$897,'2023'!$AE$3:$AE$897,0,0)</f>
        <v>0</v>
      </c>
      <c r="N161" s="220">
        <f>+_xlfn.XLOOKUP(MASTERLIST!$A161,'2023'!$A$3:$A$897,'2023'!$AF$3:$AF$897,0,0)</f>
        <v>0</v>
      </c>
      <c r="O161" s="220">
        <f>+_xlfn.XLOOKUP(MASTERLIST!$A161,'2023'!$A$3:$A$897,'2023'!$AG$3:$AG$897,0,0)</f>
        <v>2.8</v>
      </c>
      <c r="P161" s="247">
        <f>+_xlfn.XLOOKUP(MASTERLIST!$A161,'2023'!$A$3:$A$897,'2023'!$AH$3:$AH$897,0,0)</f>
        <v>296</v>
      </c>
      <c r="Q161" s="312">
        <f>+_xlfn.XLOOKUP(MASTERLIST!$A161,'2021'!$A$3:$A$900,'2021'!$G$3:$G$900,0,0)</f>
        <v>1</v>
      </c>
      <c r="R161" s="220">
        <f>+_xlfn.XLOOKUP(MASTERLIST!$A161,'2021'!$A$3:$A$900,'2021'!$H$3:$H$900,0,0)</f>
        <v>6</v>
      </c>
      <c r="S161" s="220">
        <f>+_xlfn.XLOOKUP(MASTERLIST!$A161,'2021'!$A$3:$A$900,'2021'!$I$3:$I$900,0,0)</f>
        <v>46.800000000000004</v>
      </c>
      <c r="T161" s="247">
        <f>+_xlfn.XLOOKUP(MASTERLIST!$A161,'2021'!$A$3:$A$900,'2021'!$J$3:$J$900,0,0)</f>
        <v>769</v>
      </c>
      <c r="U161" s="246">
        <f>+_xlfn.XLOOKUP(MASTERLIST!$A161,'2022'!$A$3:$A$899,'2022'!$AE$3:$AE$899,0,0)</f>
        <v>0</v>
      </c>
      <c r="V161" s="220">
        <f>+_xlfn.XLOOKUP(MASTERLIST!$A161,'2022'!$A$3:$A$899,'2022'!$AF$3:$AF$899,0,0)</f>
        <v>0</v>
      </c>
      <c r="W161" s="220">
        <f>+_xlfn.XLOOKUP(MASTERLIST!$A161,'2022'!$A$3:$A$899,'2022'!$AG$3:$AG$899,0,0)</f>
        <v>0</v>
      </c>
      <c r="X161" s="247">
        <f>+_xlfn.XLOOKUP(MASTERLIST!$A161,'2022'!$A$3:$A$899,'2022'!$AH$3:$AH$899,0,0)</f>
        <v>80</v>
      </c>
    </row>
    <row r="162" spans="1:24" x14ac:dyDescent="0.25">
      <c r="A162" s="229" t="s">
        <v>654</v>
      </c>
      <c r="B162" s="220" t="s">
        <v>40</v>
      </c>
      <c r="C162" s="220" t="s">
        <v>238</v>
      </c>
      <c r="D162" s="220" t="s">
        <v>338</v>
      </c>
      <c r="E162" s="230" t="str">
        <f t="shared" si="8"/>
        <v>Men Veteran</v>
      </c>
      <c r="F162" s="277">
        <v>29922</v>
      </c>
      <c r="G162" s="10">
        <f t="shared" si="11"/>
        <v>44926</v>
      </c>
      <c r="H162" s="6">
        <f t="shared" si="9"/>
        <v>41</v>
      </c>
      <c r="I162" s="5" t="str">
        <f t="shared" si="10"/>
        <v>Veteran</v>
      </c>
      <c r="J162" s="220" t="s">
        <v>1301</v>
      </c>
      <c r="K162" s="293">
        <v>81120210607</v>
      </c>
      <c r="L162" s="251" t="s">
        <v>1509</v>
      </c>
      <c r="M162" s="246">
        <f>+_xlfn.XLOOKUP(MASTERLIST!$A162,'2023'!$A$3:$A$897,'2023'!$AE$3:$AE$897,0,0)</f>
        <v>0</v>
      </c>
      <c r="N162" s="220">
        <f>+_xlfn.XLOOKUP(MASTERLIST!$A162,'2023'!$A$3:$A$897,'2023'!$AF$3:$AF$897,0,0)</f>
        <v>0</v>
      </c>
      <c r="O162" s="220">
        <f>+_xlfn.XLOOKUP(MASTERLIST!$A162,'2023'!$A$3:$A$897,'2023'!$AG$3:$AG$897,0,0)</f>
        <v>0</v>
      </c>
      <c r="P162" s="247">
        <f>+_xlfn.XLOOKUP(MASTERLIST!$A162,'2023'!$A$3:$A$897,'2023'!$AH$3:$AH$897,0,0)</f>
        <v>60</v>
      </c>
      <c r="Q162" s="312">
        <f>+_xlfn.XLOOKUP(MASTERLIST!$A162,'2021'!$A$3:$A$900,'2021'!$G$3:$G$900,0,0)</f>
        <v>0</v>
      </c>
      <c r="R162" s="220">
        <f>+_xlfn.XLOOKUP(MASTERLIST!$A162,'2021'!$A$3:$A$900,'2021'!$H$3:$H$900,0,0)</f>
        <v>3</v>
      </c>
      <c r="S162" s="220">
        <f>+_xlfn.XLOOKUP(MASTERLIST!$A162,'2021'!$A$3:$A$900,'2021'!$I$3:$I$900,0,0)</f>
        <v>31.599999999999998</v>
      </c>
      <c r="T162" s="247">
        <f>+_xlfn.XLOOKUP(MASTERLIST!$A162,'2021'!$A$3:$A$900,'2021'!$J$3:$J$900,0,0)</f>
        <v>470</v>
      </c>
      <c r="U162" s="246">
        <f>+_xlfn.XLOOKUP(MASTERLIST!$A162,'2022'!$A$3:$A$899,'2022'!$AE$3:$AE$899,0,0)</f>
        <v>1</v>
      </c>
      <c r="V162" s="220">
        <f>+_xlfn.XLOOKUP(MASTERLIST!$A162,'2022'!$A$3:$A$899,'2022'!$AF$3:$AF$899,0,0)</f>
        <v>1</v>
      </c>
      <c r="W162" s="220">
        <f>+_xlfn.XLOOKUP(MASTERLIST!$A162,'2022'!$A$3:$A$899,'2022'!$AG$3:$AG$899,0,0)</f>
        <v>4.4000000000000004</v>
      </c>
      <c r="X162" s="247">
        <f>+_xlfn.XLOOKUP(MASTERLIST!$A162,'2022'!$A$3:$A$899,'2022'!$AH$3:$AH$899,0,0)</f>
        <v>428</v>
      </c>
    </row>
    <row r="163" spans="1:24" s="11" customFormat="1" x14ac:dyDescent="0.25">
      <c r="A163" s="231" t="s">
        <v>655</v>
      </c>
      <c r="B163" s="221" t="s">
        <v>1392</v>
      </c>
      <c r="C163" s="221" t="s">
        <v>235</v>
      </c>
      <c r="D163" s="221" t="s">
        <v>236</v>
      </c>
      <c r="E163" s="232" t="str">
        <f t="shared" si="8"/>
        <v>Men Veteran</v>
      </c>
      <c r="F163" s="279">
        <v>28757</v>
      </c>
      <c r="G163" s="10">
        <f t="shared" si="11"/>
        <v>44926</v>
      </c>
      <c r="H163" s="6">
        <f t="shared" si="9"/>
        <v>44</v>
      </c>
      <c r="I163" s="5" t="str">
        <f t="shared" si="10"/>
        <v>Veteran</v>
      </c>
      <c r="J163" s="221" t="s">
        <v>1301</v>
      </c>
      <c r="K163" s="294"/>
      <c r="L163" s="295"/>
      <c r="M163" s="246">
        <f>+_xlfn.XLOOKUP(MASTERLIST!$A163,'2023'!$A$3:$A$897,'2023'!$AE$3:$AE$897,0,0)</f>
        <v>0</v>
      </c>
      <c r="N163" s="220">
        <f>+_xlfn.XLOOKUP(MASTERLIST!$A163,'2023'!$A$3:$A$897,'2023'!$AF$3:$AF$897,0,0)</f>
        <v>0</v>
      </c>
      <c r="O163" s="220">
        <f>+_xlfn.XLOOKUP(MASTERLIST!$A163,'2023'!$A$3:$A$897,'2023'!$AG$3:$AG$897,0,0)</f>
        <v>0</v>
      </c>
      <c r="P163" s="247">
        <f>+_xlfn.XLOOKUP(MASTERLIST!$A163,'2023'!$A$3:$A$897,'2023'!$AH$3:$AH$897,0,0)</f>
        <v>0</v>
      </c>
      <c r="Q163" s="312">
        <f>+_xlfn.XLOOKUP(MASTERLIST!$A163,'2021'!$A$3:$A$900,'2021'!$G$3:$G$900,0,0)</f>
        <v>0</v>
      </c>
      <c r="R163" s="220">
        <f>+_xlfn.XLOOKUP(MASTERLIST!$A163,'2021'!$A$3:$A$900,'2021'!$H$3:$H$900,0,0)</f>
        <v>0</v>
      </c>
      <c r="S163" s="220">
        <f>+_xlfn.XLOOKUP(MASTERLIST!$A163,'2021'!$A$3:$A$900,'2021'!$I$3:$I$900,0,0)</f>
        <v>0</v>
      </c>
      <c r="T163" s="247">
        <f>+_xlfn.XLOOKUP(MASTERLIST!$A163,'2021'!$A$3:$A$900,'2021'!$J$3:$J$900,0,0)</f>
        <v>0</v>
      </c>
      <c r="U163" s="246">
        <f>+_xlfn.XLOOKUP(MASTERLIST!$A163,'2022'!$A$3:$A$899,'2022'!$AE$3:$AE$899,0,0)</f>
        <v>0</v>
      </c>
      <c r="V163" s="220">
        <f>+_xlfn.XLOOKUP(MASTERLIST!$A163,'2022'!$A$3:$A$899,'2022'!$AF$3:$AF$899,0,0)</f>
        <v>0</v>
      </c>
      <c r="W163" s="220">
        <f>+_xlfn.XLOOKUP(MASTERLIST!$A163,'2022'!$A$3:$A$899,'2022'!$AG$3:$AG$899,0,0)</f>
        <v>0</v>
      </c>
      <c r="X163" s="247">
        <f>+_xlfn.XLOOKUP(MASTERLIST!$A163,'2022'!$A$3:$A$899,'2022'!$AH$3:$AH$899,0,0)</f>
        <v>0</v>
      </c>
    </row>
    <row r="164" spans="1:24" x14ac:dyDescent="0.25">
      <c r="A164" s="229" t="s">
        <v>656</v>
      </c>
      <c r="B164" s="220" t="s">
        <v>37</v>
      </c>
      <c r="C164" s="220" t="s">
        <v>467</v>
      </c>
      <c r="D164" s="220" t="s">
        <v>346</v>
      </c>
      <c r="E164" s="230" t="str">
        <f t="shared" si="8"/>
        <v>Ladies Master</v>
      </c>
      <c r="F164" s="277">
        <v>24046</v>
      </c>
      <c r="G164" s="10">
        <f t="shared" si="11"/>
        <v>44926</v>
      </c>
      <c r="H164" s="6">
        <f t="shared" si="9"/>
        <v>57</v>
      </c>
      <c r="I164" s="5" t="str">
        <f t="shared" si="10"/>
        <v>Master</v>
      </c>
      <c r="J164" s="220" t="s">
        <v>67</v>
      </c>
      <c r="K164" s="293">
        <v>65103100231</v>
      </c>
      <c r="L164" s="251" t="s">
        <v>1509</v>
      </c>
      <c r="M164" s="246">
        <f>+_xlfn.XLOOKUP(MASTERLIST!$A164,'2023'!$A$3:$A$897,'2023'!$AE$3:$AE$897,0,0)</f>
        <v>0</v>
      </c>
      <c r="N164" s="220">
        <f>+_xlfn.XLOOKUP(MASTERLIST!$A164,'2023'!$A$3:$A$897,'2023'!$AF$3:$AF$897,0,0)</f>
        <v>0</v>
      </c>
      <c r="O164" s="220">
        <f>+_xlfn.XLOOKUP(MASTERLIST!$A164,'2023'!$A$3:$A$897,'2023'!$AG$3:$AG$897,0,0)</f>
        <v>0</v>
      </c>
      <c r="P164" s="247">
        <f>+_xlfn.XLOOKUP(MASTERLIST!$A164,'2023'!$A$3:$A$897,'2023'!$AH$3:$AH$897,0,0)</f>
        <v>0</v>
      </c>
      <c r="Q164" s="312">
        <f>+_xlfn.XLOOKUP(MASTERLIST!$A164,'2021'!$A$3:$A$900,'2021'!$G$3:$G$900,0,0)</f>
        <v>0</v>
      </c>
      <c r="R164" s="220">
        <f>+_xlfn.XLOOKUP(MASTERLIST!$A164,'2021'!$A$3:$A$900,'2021'!$H$3:$H$900,0,0)</f>
        <v>0</v>
      </c>
      <c r="S164" s="220">
        <f>+_xlfn.XLOOKUP(MASTERLIST!$A164,'2021'!$A$3:$A$900,'2021'!$I$3:$I$900,0,0)</f>
        <v>0</v>
      </c>
      <c r="T164" s="247">
        <f>+_xlfn.XLOOKUP(MASTERLIST!$A164,'2021'!$A$3:$A$900,'2021'!$J$3:$J$900,0,0)</f>
        <v>20</v>
      </c>
      <c r="U164" s="246">
        <f>+_xlfn.XLOOKUP(MASTERLIST!$A164,'2022'!$A$3:$A$899,'2022'!$AE$3:$AE$899,0,0)</f>
        <v>1</v>
      </c>
      <c r="V164" s="220">
        <f>+_xlfn.XLOOKUP(MASTERLIST!$A164,'2022'!$A$3:$A$899,'2022'!$AF$3:$AF$899,0,0)</f>
        <v>0</v>
      </c>
      <c r="W164" s="220">
        <f>+_xlfn.XLOOKUP(MASTERLIST!$A164,'2022'!$A$3:$A$899,'2022'!$AG$3:$AG$899,0,0)</f>
        <v>1.4</v>
      </c>
      <c r="X164" s="247">
        <f>+_xlfn.XLOOKUP(MASTERLIST!$A164,'2022'!$A$3:$A$899,'2022'!$AH$3:$AH$899,0,0)</f>
        <v>264</v>
      </c>
    </row>
    <row r="165" spans="1:24" s="11" customFormat="1" x14ac:dyDescent="0.25">
      <c r="A165" s="231" t="s">
        <v>657</v>
      </c>
      <c r="B165" s="221" t="s">
        <v>1433</v>
      </c>
      <c r="C165" s="221" t="s">
        <v>204</v>
      </c>
      <c r="D165" s="221" t="s">
        <v>377</v>
      </c>
      <c r="E165" s="232" t="str">
        <f t="shared" si="8"/>
        <v>Men Senior</v>
      </c>
      <c r="F165" s="279">
        <v>34872</v>
      </c>
      <c r="G165" s="10">
        <f t="shared" si="11"/>
        <v>44926</v>
      </c>
      <c r="H165" s="6">
        <f t="shared" si="9"/>
        <v>27</v>
      </c>
      <c r="I165" s="5" t="str">
        <f t="shared" si="10"/>
        <v>Senior</v>
      </c>
      <c r="J165" s="221" t="s">
        <v>1301</v>
      </c>
      <c r="K165" s="294"/>
      <c r="L165" s="295"/>
      <c r="M165" s="246">
        <f>+_xlfn.XLOOKUP(MASTERLIST!$A165,'2023'!$A$3:$A$897,'2023'!$AE$3:$AE$897,0,0)</f>
        <v>0</v>
      </c>
      <c r="N165" s="220">
        <f>+_xlfn.XLOOKUP(MASTERLIST!$A165,'2023'!$A$3:$A$897,'2023'!$AF$3:$AF$897,0,0)</f>
        <v>0</v>
      </c>
      <c r="O165" s="220">
        <f>+_xlfn.XLOOKUP(MASTERLIST!$A165,'2023'!$A$3:$A$897,'2023'!$AG$3:$AG$897,0,0)</f>
        <v>0</v>
      </c>
      <c r="P165" s="247">
        <f>+_xlfn.XLOOKUP(MASTERLIST!$A165,'2023'!$A$3:$A$897,'2023'!$AH$3:$AH$897,0,0)</f>
        <v>0</v>
      </c>
      <c r="Q165" s="312">
        <f>+_xlfn.XLOOKUP(MASTERLIST!$A165,'2021'!$A$3:$A$900,'2021'!$G$3:$G$900,0,0)</f>
        <v>0</v>
      </c>
      <c r="R165" s="220">
        <f>+_xlfn.XLOOKUP(MASTERLIST!$A165,'2021'!$A$3:$A$900,'2021'!$H$3:$H$900,0,0)</f>
        <v>0</v>
      </c>
      <c r="S165" s="220">
        <f>+_xlfn.XLOOKUP(MASTERLIST!$A165,'2021'!$A$3:$A$900,'2021'!$I$3:$I$900,0,0)</f>
        <v>0</v>
      </c>
      <c r="T165" s="247">
        <f>+_xlfn.XLOOKUP(MASTERLIST!$A165,'2021'!$A$3:$A$900,'2021'!$J$3:$J$900,0,0)</f>
        <v>0</v>
      </c>
      <c r="U165" s="246">
        <f>+_xlfn.XLOOKUP(MASTERLIST!$A165,'2022'!$A$3:$A$899,'2022'!$AE$3:$AE$899,0,0)</f>
        <v>0</v>
      </c>
      <c r="V165" s="220">
        <f>+_xlfn.XLOOKUP(MASTERLIST!$A165,'2022'!$A$3:$A$899,'2022'!$AF$3:$AF$899,0,0)</f>
        <v>0</v>
      </c>
      <c r="W165" s="220">
        <f>+_xlfn.XLOOKUP(MASTERLIST!$A165,'2022'!$A$3:$A$899,'2022'!$AG$3:$AG$899,0,0)</f>
        <v>0</v>
      </c>
      <c r="X165" s="247">
        <f>+_xlfn.XLOOKUP(MASTERLIST!$A165,'2022'!$A$3:$A$899,'2022'!$AH$3:$AH$899,0,0)</f>
        <v>0</v>
      </c>
    </row>
    <row r="166" spans="1:24" x14ac:dyDescent="0.25">
      <c r="A166" s="229" t="s">
        <v>658</v>
      </c>
      <c r="B166" s="220" t="s">
        <v>40</v>
      </c>
      <c r="C166" s="220" t="s">
        <v>367</v>
      </c>
      <c r="D166" s="220" t="s">
        <v>108</v>
      </c>
      <c r="E166" s="230" t="str">
        <f t="shared" si="8"/>
        <v>Men Grand Masters</v>
      </c>
      <c r="F166" s="277">
        <v>22248</v>
      </c>
      <c r="G166" s="10">
        <f t="shared" si="11"/>
        <v>44926</v>
      </c>
      <c r="H166" s="6">
        <f t="shared" si="9"/>
        <v>62</v>
      </c>
      <c r="I166" s="5" t="str">
        <f t="shared" si="10"/>
        <v>Grand Masters</v>
      </c>
      <c r="J166" s="220" t="s">
        <v>1301</v>
      </c>
      <c r="K166" s="293">
        <v>60112800327</v>
      </c>
      <c r="L166" s="251" t="s">
        <v>1509</v>
      </c>
      <c r="M166" s="246">
        <f>+_xlfn.XLOOKUP(MASTERLIST!$A166,'2023'!$A$3:$A$897,'2023'!$AE$3:$AE$897,0,0)</f>
        <v>5</v>
      </c>
      <c r="N166" s="220">
        <f>+_xlfn.XLOOKUP(MASTERLIST!$A166,'2023'!$A$3:$A$897,'2023'!$AF$3:$AF$897,0,0)</f>
        <v>1</v>
      </c>
      <c r="O166" s="220">
        <f>+_xlfn.XLOOKUP(MASTERLIST!$A166,'2023'!$A$3:$A$897,'2023'!$AG$3:$AG$897,0,0)</f>
        <v>6.5</v>
      </c>
      <c r="P166" s="247">
        <f>+_xlfn.XLOOKUP(MASTERLIST!$A166,'2023'!$A$3:$A$897,'2023'!$AH$3:$AH$897,0,0)</f>
        <v>938</v>
      </c>
      <c r="Q166" s="312">
        <f>+_xlfn.XLOOKUP(MASTERLIST!$A166,'2021'!$A$3:$A$900,'2021'!$G$3:$G$900,0,0)</f>
        <v>3</v>
      </c>
      <c r="R166" s="220">
        <f>+_xlfn.XLOOKUP(MASTERLIST!$A166,'2021'!$A$3:$A$900,'2021'!$H$3:$H$900,0,0)</f>
        <v>4</v>
      </c>
      <c r="S166" s="220">
        <f>+_xlfn.XLOOKUP(MASTERLIST!$A166,'2021'!$A$3:$A$900,'2021'!$I$3:$I$900,0,0)</f>
        <v>59.9</v>
      </c>
      <c r="T166" s="247">
        <f>+_xlfn.XLOOKUP(MASTERLIST!$A166,'2021'!$A$3:$A$900,'2021'!$J$3:$J$900,0,0)</f>
        <v>926</v>
      </c>
      <c r="U166" s="246">
        <f>+_xlfn.XLOOKUP(MASTERLIST!$A166,'2022'!$A$3:$A$899,'2022'!$AE$3:$AE$899,0,0)</f>
        <v>4</v>
      </c>
      <c r="V166" s="220">
        <f>+_xlfn.XLOOKUP(MASTERLIST!$A166,'2022'!$A$3:$A$899,'2022'!$AF$3:$AF$899,0,0)</f>
        <v>2</v>
      </c>
      <c r="W166" s="220">
        <f>+_xlfn.XLOOKUP(MASTERLIST!$A166,'2022'!$A$3:$A$899,'2022'!$AG$3:$AG$899,0,0)</f>
        <v>21.299999999999997</v>
      </c>
      <c r="X166" s="247">
        <f>+_xlfn.XLOOKUP(MASTERLIST!$A166,'2022'!$A$3:$A$899,'2022'!$AH$3:$AH$899,0,0)</f>
        <v>928</v>
      </c>
    </row>
    <row r="167" spans="1:24" s="11" customFormat="1" x14ac:dyDescent="0.25">
      <c r="A167" s="231" t="s">
        <v>659</v>
      </c>
      <c r="B167" s="221" t="s">
        <v>1293</v>
      </c>
      <c r="C167" s="221" t="s">
        <v>246</v>
      </c>
      <c r="D167" s="221" t="s">
        <v>261</v>
      </c>
      <c r="E167" s="232" t="str">
        <f t="shared" si="8"/>
        <v>Men Master</v>
      </c>
      <c r="F167" s="279">
        <v>25980</v>
      </c>
      <c r="G167" s="10">
        <f t="shared" si="11"/>
        <v>44926</v>
      </c>
      <c r="H167" s="6">
        <f t="shared" si="9"/>
        <v>51</v>
      </c>
      <c r="I167" s="5" t="str">
        <f t="shared" si="10"/>
        <v>Master</v>
      </c>
      <c r="J167" s="221" t="s">
        <v>1301</v>
      </c>
      <c r="K167" s="294">
        <v>71021600245</v>
      </c>
      <c r="L167" s="295" t="s">
        <v>1509</v>
      </c>
      <c r="M167" s="246">
        <f>+_xlfn.XLOOKUP(MASTERLIST!$A167,'2023'!$A$3:$A$897,'2023'!$AE$3:$AE$897,0,0)</f>
        <v>0</v>
      </c>
      <c r="N167" s="220">
        <f>+_xlfn.XLOOKUP(MASTERLIST!$A167,'2023'!$A$3:$A$897,'2023'!$AF$3:$AF$897,0,0)</f>
        <v>0</v>
      </c>
      <c r="O167" s="220">
        <f>+_xlfn.XLOOKUP(MASTERLIST!$A167,'2023'!$A$3:$A$897,'2023'!$AG$3:$AG$897,0,0)</f>
        <v>0</v>
      </c>
      <c r="P167" s="247">
        <f>+_xlfn.XLOOKUP(MASTERLIST!$A167,'2023'!$A$3:$A$897,'2023'!$AH$3:$AH$897,0,0)</f>
        <v>0</v>
      </c>
      <c r="Q167" s="312">
        <f>+_xlfn.XLOOKUP(MASTERLIST!$A167,'2021'!$A$3:$A$900,'2021'!$G$3:$G$900,0,0)</f>
        <v>0</v>
      </c>
      <c r="R167" s="220">
        <f>+_xlfn.XLOOKUP(MASTERLIST!$A167,'2021'!$A$3:$A$900,'2021'!$H$3:$H$900,0,0)</f>
        <v>0</v>
      </c>
      <c r="S167" s="220">
        <f>+_xlfn.XLOOKUP(MASTERLIST!$A167,'2021'!$A$3:$A$900,'2021'!$I$3:$I$900,0,0)</f>
        <v>0</v>
      </c>
      <c r="T167" s="247">
        <f>+_xlfn.XLOOKUP(MASTERLIST!$A167,'2021'!$A$3:$A$900,'2021'!$J$3:$J$900,0,0)</f>
        <v>0</v>
      </c>
      <c r="U167" s="246">
        <f>+_xlfn.XLOOKUP(MASTERLIST!$A167,'2022'!$A$3:$A$899,'2022'!$AE$3:$AE$899,0,0)</f>
        <v>0</v>
      </c>
      <c r="V167" s="220">
        <f>+_xlfn.XLOOKUP(MASTERLIST!$A167,'2022'!$A$3:$A$899,'2022'!$AF$3:$AF$899,0,0)</f>
        <v>0</v>
      </c>
      <c r="W167" s="220">
        <f>+_xlfn.XLOOKUP(MASTERLIST!$A167,'2022'!$A$3:$A$899,'2022'!$AG$3:$AG$899,0,0)</f>
        <v>0</v>
      </c>
      <c r="X167" s="247">
        <f>+_xlfn.XLOOKUP(MASTERLIST!$A167,'2022'!$A$3:$A$899,'2022'!$AH$3:$AH$899,0,0)</f>
        <v>0</v>
      </c>
    </row>
    <row r="168" spans="1:24" s="11" customFormat="1" x14ac:dyDescent="0.25">
      <c r="A168" s="231" t="s">
        <v>660</v>
      </c>
      <c r="B168" s="221" t="s">
        <v>1028</v>
      </c>
      <c r="C168" s="221" t="s">
        <v>360</v>
      </c>
      <c r="D168" s="221" t="s">
        <v>157</v>
      </c>
      <c r="E168" s="232" t="str">
        <f t="shared" si="8"/>
        <v>Men Grand Masters</v>
      </c>
      <c r="F168" s="279"/>
      <c r="G168" s="10">
        <f t="shared" si="11"/>
        <v>44926</v>
      </c>
      <c r="H168" s="6">
        <f t="shared" si="9"/>
        <v>123</v>
      </c>
      <c r="I168" s="5" t="str">
        <f t="shared" si="10"/>
        <v>Grand Masters</v>
      </c>
      <c r="J168" s="221" t="s">
        <v>1301</v>
      </c>
      <c r="K168" s="294"/>
      <c r="L168" s="295"/>
      <c r="M168" s="246">
        <f>+_xlfn.XLOOKUP(MASTERLIST!$A168,'2023'!$A$3:$A$897,'2023'!$AE$3:$AE$897,0,0)</f>
        <v>0</v>
      </c>
      <c r="N168" s="220">
        <f>+_xlfn.XLOOKUP(MASTERLIST!$A168,'2023'!$A$3:$A$897,'2023'!$AF$3:$AF$897,0,0)</f>
        <v>0</v>
      </c>
      <c r="O168" s="220">
        <f>+_xlfn.XLOOKUP(MASTERLIST!$A168,'2023'!$A$3:$A$897,'2023'!$AG$3:$AG$897,0,0)</f>
        <v>0</v>
      </c>
      <c r="P168" s="247">
        <f>+_xlfn.XLOOKUP(MASTERLIST!$A168,'2023'!$A$3:$A$897,'2023'!$AH$3:$AH$897,0,0)</f>
        <v>80</v>
      </c>
      <c r="Q168" s="312">
        <f>+_xlfn.XLOOKUP(MASTERLIST!$A168,'2021'!$A$3:$A$900,'2021'!$G$3:$G$900,0,0)</f>
        <v>0</v>
      </c>
      <c r="R168" s="220">
        <f>+_xlfn.XLOOKUP(MASTERLIST!$A168,'2021'!$A$3:$A$900,'2021'!$H$3:$H$900,0,0)</f>
        <v>0</v>
      </c>
      <c r="S168" s="220">
        <f>+_xlfn.XLOOKUP(MASTERLIST!$A168,'2021'!$A$3:$A$900,'2021'!$I$3:$I$900,0,0)</f>
        <v>0</v>
      </c>
      <c r="T168" s="247">
        <f>+_xlfn.XLOOKUP(MASTERLIST!$A168,'2021'!$A$3:$A$900,'2021'!$J$3:$J$900,0,0)</f>
        <v>0</v>
      </c>
      <c r="U168" s="246">
        <f>+_xlfn.XLOOKUP(MASTERLIST!$A168,'2022'!$A$3:$A$899,'2022'!$AE$3:$AE$899,0,0)</f>
        <v>0</v>
      </c>
      <c r="V168" s="220">
        <f>+_xlfn.XLOOKUP(MASTERLIST!$A168,'2022'!$A$3:$A$899,'2022'!$AF$3:$AF$899,0,0)</f>
        <v>0</v>
      </c>
      <c r="W168" s="220">
        <f>+_xlfn.XLOOKUP(MASTERLIST!$A168,'2022'!$A$3:$A$899,'2022'!$AG$3:$AG$899,0,0)</f>
        <v>0</v>
      </c>
      <c r="X168" s="247">
        <f>+_xlfn.XLOOKUP(MASTERLIST!$A168,'2022'!$A$3:$A$899,'2022'!$AH$3:$AH$899,0,0)</f>
        <v>0</v>
      </c>
    </row>
    <row r="169" spans="1:24" s="11" customFormat="1" x14ac:dyDescent="0.25">
      <c r="A169" s="231" t="s">
        <v>661</v>
      </c>
      <c r="B169" s="221" t="s">
        <v>50</v>
      </c>
      <c r="C169" s="221" t="s">
        <v>1961</v>
      </c>
      <c r="D169" s="221" t="s">
        <v>2121</v>
      </c>
      <c r="E169" s="232" t="str">
        <f t="shared" si="8"/>
        <v>Men Grand Masters</v>
      </c>
      <c r="F169" s="279">
        <v>17708</v>
      </c>
      <c r="G169" s="10">
        <f t="shared" si="11"/>
        <v>44926</v>
      </c>
      <c r="H169" s="6">
        <f t="shared" si="9"/>
        <v>74</v>
      </c>
      <c r="I169" s="5" t="str">
        <f t="shared" si="10"/>
        <v>Grand Masters</v>
      </c>
      <c r="J169" s="221" t="s">
        <v>1301</v>
      </c>
      <c r="K169" s="294">
        <v>48063400093</v>
      </c>
      <c r="L169" s="295" t="s">
        <v>1509</v>
      </c>
      <c r="M169" s="246">
        <f>+_xlfn.XLOOKUP(MASTERLIST!$A169,'2023'!$A$3:$A$897,'2023'!$AE$3:$AE$897,0,0)</f>
        <v>6</v>
      </c>
      <c r="N169" s="220">
        <f>+_xlfn.XLOOKUP(MASTERLIST!$A169,'2023'!$A$3:$A$897,'2023'!$AF$3:$AF$897,0,0)</f>
        <v>0</v>
      </c>
      <c r="O169" s="220">
        <f>+_xlfn.XLOOKUP(MASTERLIST!$A169,'2023'!$A$3:$A$897,'2023'!$AG$3:$AG$897,0,0)</f>
        <v>5.6</v>
      </c>
      <c r="P169" s="247">
        <f>+_xlfn.XLOOKUP(MASTERLIST!$A169,'2023'!$A$3:$A$897,'2023'!$AH$3:$AH$897,0,0)</f>
        <v>548</v>
      </c>
      <c r="Q169" s="312">
        <f>+_xlfn.XLOOKUP(MASTERLIST!$A169,'2021'!$A$3:$A$900,'2021'!$G$3:$G$900,0,0)</f>
        <v>0</v>
      </c>
      <c r="R169" s="220">
        <f>+_xlfn.XLOOKUP(MASTERLIST!$A169,'2021'!$A$3:$A$900,'2021'!$H$3:$H$900,0,0)</f>
        <v>0</v>
      </c>
      <c r="S169" s="220">
        <f>+_xlfn.XLOOKUP(MASTERLIST!$A169,'2021'!$A$3:$A$900,'2021'!$I$3:$I$900,0,0)</f>
        <v>0</v>
      </c>
      <c r="T169" s="247">
        <f>+_xlfn.XLOOKUP(MASTERLIST!$A169,'2021'!$A$3:$A$900,'2021'!$J$3:$J$900,0,0)</f>
        <v>0</v>
      </c>
      <c r="U169" s="246">
        <f>+_xlfn.XLOOKUP(MASTERLIST!$A169,'2022'!$A$3:$A$899,'2022'!$AE$3:$AE$899,0,0)</f>
        <v>1</v>
      </c>
      <c r="V169" s="220">
        <f>+_xlfn.XLOOKUP(MASTERLIST!$A169,'2022'!$A$3:$A$899,'2022'!$AF$3:$AF$899,0,0)</f>
        <v>1</v>
      </c>
      <c r="W169" s="220">
        <f>+_xlfn.XLOOKUP(MASTERLIST!$A169,'2022'!$A$3:$A$899,'2022'!$AG$3:$AG$899,0,0)</f>
        <v>4.9000000000000004</v>
      </c>
      <c r="X169" s="247">
        <f>+_xlfn.XLOOKUP(MASTERLIST!$A169,'2022'!$A$3:$A$899,'2022'!$AH$3:$AH$899,0,0)</f>
        <v>414</v>
      </c>
    </row>
    <row r="170" spans="1:24" s="11" customFormat="1" x14ac:dyDescent="0.25">
      <c r="A170" s="231" t="s">
        <v>662</v>
      </c>
      <c r="B170" s="221" t="s">
        <v>1295</v>
      </c>
      <c r="C170" s="221" t="s">
        <v>274</v>
      </c>
      <c r="D170" s="221" t="s">
        <v>275</v>
      </c>
      <c r="E170" s="232" t="str">
        <f t="shared" si="8"/>
        <v>Men Veteran</v>
      </c>
      <c r="F170" s="279">
        <v>27544</v>
      </c>
      <c r="G170" s="10">
        <f t="shared" si="11"/>
        <v>44926</v>
      </c>
      <c r="H170" s="6">
        <f t="shared" si="9"/>
        <v>47</v>
      </c>
      <c r="I170" s="5" t="str">
        <f t="shared" si="10"/>
        <v>Veteran</v>
      </c>
      <c r="J170" s="221" t="s">
        <v>1301</v>
      </c>
      <c r="K170" s="294">
        <v>75053000034</v>
      </c>
      <c r="L170" s="295" t="s">
        <v>1509</v>
      </c>
      <c r="M170" s="246">
        <f>+_xlfn.XLOOKUP(MASTERLIST!$A170,'2023'!$A$3:$A$897,'2023'!$AE$3:$AE$897,0,0)</f>
        <v>0</v>
      </c>
      <c r="N170" s="220">
        <f>+_xlfn.XLOOKUP(MASTERLIST!$A170,'2023'!$A$3:$A$897,'2023'!$AF$3:$AF$897,0,0)</f>
        <v>0</v>
      </c>
      <c r="O170" s="220">
        <f>+_xlfn.XLOOKUP(MASTERLIST!$A170,'2023'!$A$3:$A$897,'2023'!$AG$3:$AG$897,0,0)</f>
        <v>0</v>
      </c>
      <c r="P170" s="247">
        <f>+_xlfn.XLOOKUP(MASTERLIST!$A170,'2023'!$A$3:$A$897,'2023'!$AH$3:$AH$897,0,0)</f>
        <v>0</v>
      </c>
      <c r="Q170" s="312">
        <f>+_xlfn.XLOOKUP(MASTERLIST!$A170,'2021'!$A$3:$A$900,'2021'!$G$3:$G$900,0,0)</f>
        <v>0</v>
      </c>
      <c r="R170" s="220">
        <f>+_xlfn.XLOOKUP(MASTERLIST!$A170,'2021'!$A$3:$A$900,'2021'!$H$3:$H$900,0,0)</f>
        <v>0</v>
      </c>
      <c r="S170" s="220">
        <f>+_xlfn.XLOOKUP(MASTERLIST!$A170,'2021'!$A$3:$A$900,'2021'!$I$3:$I$900,0,0)</f>
        <v>0</v>
      </c>
      <c r="T170" s="247">
        <f>+_xlfn.XLOOKUP(MASTERLIST!$A170,'2021'!$A$3:$A$900,'2021'!$J$3:$J$900,0,0)</f>
        <v>0</v>
      </c>
      <c r="U170" s="246">
        <f>+_xlfn.XLOOKUP(MASTERLIST!$A170,'2022'!$A$3:$A$899,'2022'!$AE$3:$AE$899,0,0)</f>
        <v>0</v>
      </c>
      <c r="V170" s="220">
        <f>+_xlfn.XLOOKUP(MASTERLIST!$A170,'2022'!$A$3:$A$899,'2022'!$AF$3:$AF$899,0,0)</f>
        <v>0</v>
      </c>
      <c r="W170" s="220">
        <f>+_xlfn.XLOOKUP(MASTERLIST!$A170,'2022'!$A$3:$A$899,'2022'!$AG$3:$AG$899,0,0)</f>
        <v>0</v>
      </c>
      <c r="X170" s="247">
        <f>+_xlfn.XLOOKUP(MASTERLIST!$A170,'2022'!$A$3:$A$899,'2022'!$AH$3:$AH$899,0,0)</f>
        <v>0</v>
      </c>
    </row>
    <row r="171" spans="1:24" s="11" customFormat="1" x14ac:dyDescent="0.25">
      <c r="A171" s="231" t="s">
        <v>663</v>
      </c>
      <c r="B171" s="221" t="s">
        <v>1279</v>
      </c>
      <c r="C171" s="221" t="s">
        <v>278</v>
      </c>
      <c r="D171" s="221" t="s">
        <v>316</v>
      </c>
      <c r="E171" s="232" t="str">
        <f t="shared" si="8"/>
        <v>Men Senior</v>
      </c>
      <c r="F171" s="279">
        <v>36838</v>
      </c>
      <c r="G171" s="10">
        <f t="shared" si="11"/>
        <v>44926</v>
      </c>
      <c r="H171" s="6">
        <f t="shared" si="9"/>
        <v>22</v>
      </c>
      <c r="I171" s="5" t="str">
        <f t="shared" si="10"/>
        <v>Senior</v>
      </c>
      <c r="J171" s="221" t="s">
        <v>1301</v>
      </c>
      <c r="K171" s="294"/>
      <c r="L171" s="295" t="s">
        <v>1509</v>
      </c>
      <c r="M171" s="246">
        <f>+_xlfn.XLOOKUP(MASTERLIST!$A171,'2023'!$A$3:$A$897,'2023'!$AE$3:$AE$897,0,0)</f>
        <v>0</v>
      </c>
      <c r="N171" s="220">
        <f>+_xlfn.XLOOKUP(MASTERLIST!$A171,'2023'!$A$3:$A$897,'2023'!$AF$3:$AF$897,0,0)</f>
        <v>0</v>
      </c>
      <c r="O171" s="220">
        <f>+_xlfn.XLOOKUP(MASTERLIST!$A171,'2023'!$A$3:$A$897,'2023'!$AG$3:$AG$897,0,0)</f>
        <v>0</v>
      </c>
      <c r="P171" s="247">
        <f>+_xlfn.XLOOKUP(MASTERLIST!$A171,'2023'!$A$3:$A$897,'2023'!$AH$3:$AH$897,0,0)</f>
        <v>0</v>
      </c>
      <c r="Q171" s="312">
        <f>+_xlfn.XLOOKUP(MASTERLIST!$A171,'2021'!$A$3:$A$900,'2021'!$G$3:$G$900,0,0)</f>
        <v>0</v>
      </c>
      <c r="R171" s="220">
        <f>+_xlfn.XLOOKUP(MASTERLIST!$A171,'2021'!$A$3:$A$900,'2021'!$H$3:$H$900,0,0)</f>
        <v>0</v>
      </c>
      <c r="S171" s="220">
        <f>+_xlfn.XLOOKUP(MASTERLIST!$A171,'2021'!$A$3:$A$900,'2021'!$I$3:$I$900,0,0)</f>
        <v>0</v>
      </c>
      <c r="T171" s="247">
        <f>+_xlfn.XLOOKUP(MASTERLIST!$A171,'2021'!$A$3:$A$900,'2021'!$J$3:$J$900,0,0)</f>
        <v>0</v>
      </c>
      <c r="U171" s="246">
        <f>+_xlfn.XLOOKUP(MASTERLIST!$A171,'2022'!$A$3:$A$899,'2022'!$AE$3:$AE$899,0,0)</f>
        <v>0</v>
      </c>
      <c r="V171" s="220">
        <f>+_xlfn.XLOOKUP(MASTERLIST!$A171,'2022'!$A$3:$A$899,'2022'!$AF$3:$AF$899,0,0)</f>
        <v>0</v>
      </c>
      <c r="W171" s="220">
        <f>+_xlfn.XLOOKUP(MASTERLIST!$A171,'2022'!$A$3:$A$899,'2022'!$AG$3:$AG$899,0,0)</f>
        <v>0</v>
      </c>
      <c r="X171" s="247">
        <f>+_xlfn.XLOOKUP(MASTERLIST!$A171,'2022'!$A$3:$A$899,'2022'!$AH$3:$AH$899,0,0)</f>
        <v>0</v>
      </c>
    </row>
    <row r="172" spans="1:24" x14ac:dyDescent="0.25">
      <c r="A172" s="231" t="s">
        <v>664</v>
      </c>
      <c r="B172" s="221" t="s">
        <v>1293</v>
      </c>
      <c r="C172" s="221" t="s">
        <v>1983</v>
      </c>
      <c r="D172" s="221" t="s">
        <v>143</v>
      </c>
      <c r="E172" s="230" t="str">
        <f t="shared" si="8"/>
        <v>Men Veteran</v>
      </c>
      <c r="F172" s="279">
        <v>29465</v>
      </c>
      <c r="G172" s="10">
        <f t="shared" si="11"/>
        <v>44926</v>
      </c>
      <c r="H172" s="6">
        <f t="shared" si="9"/>
        <v>42</v>
      </c>
      <c r="I172" s="5" t="str">
        <f t="shared" si="10"/>
        <v>Veteran</v>
      </c>
      <c r="J172" s="221" t="s">
        <v>1301</v>
      </c>
      <c r="K172" s="294">
        <v>80090110463</v>
      </c>
      <c r="L172" s="295" t="s">
        <v>1509</v>
      </c>
      <c r="M172" s="246">
        <f>+_xlfn.XLOOKUP(MASTERLIST!$A172,'2023'!$A$3:$A$897,'2023'!$AE$3:$AE$897,0,0)</f>
        <v>0</v>
      </c>
      <c r="N172" s="220">
        <f>+_xlfn.XLOOKUP(MASTERLIST!$A172,'2023'!$A$3:$A$897,'2023'!$AF$3:$AF$897,0,0)</f>
        <v>0</v>
      </c>
      <c r="O172" s="220">
        <f>+_xlfn.XLOOKUP(MASTERLIST!$A172,'2023'!$A$3:$A$897,'2023'!$AG$3:$AG$897,0,0)</f>
        <v>0</v>
      </c>
      <c r="P172" s="247">
        <f>+_xlfn.XLOOKUP(MASTERLIST!$A172,'2023'!$A$3:$A$897,'2023'!$AH$3:$AH$897,0,0)</f>
        <v>0</v>
      </c>
      <c r="Q172" s="312">
        <f>+_xlfn.XLOOKUP(MASTERLIST!$A172,'2021'!$A$3:$A$900,'2021'!$G$3:$G$900,0,0)</f>
        <v>0</v>
      </c>
      <c r="R172" s="220">
        <f>+_xlfn.XLOOKUP(MASTERLIST!$A172,'2021'!$A$3:$A$900,'2021'!$H$3:$H$900,0,0)</f>
        <v>0</v>
      </c>
      <c r="S172" s="220">
        <f>+_xlfn.XLOOKUP(MASTERLIST!$A172,'2021'!$A$3:$A$900,'2021'!$I$3:$I$900,0,0)</f>
        <v>0</v>
      </c>
      <c r="T172" s="247">
        <f>+_xlfn.XLOOKUP(MASTERLIST!$A172,'2021'!$A$3:$A$900,'2021'!$J$3:$J$900,0,0)</f>
        <v>40</v>
      </c>
      <c r="U172" s="246">
        <f>+_xlfn.XLOOKUP(MASTERLIST!$A172,'2022'!$A$3:$A$899,'2022'!$AE$3:$AE$899,0,0)</f>
        <v>0</v>
      </c>
      <c r="V172" s="220">
        <f>+_xlfn.XLOOKUP(MASTERLIST!$A172,'2022'!$A$3:$A$899,'2022'!$AF$3:$AF$899,0,0)</f>
        <v>0</v>
      </c>
      <c r="W172" s="220">
        <f>+_xlfn.XLOOKUP(MASTERLIST!$A172,'2022'!$A$3:$A$899,'2022'!$AG$3:$AG$899,0,0)</f>
        <v>0</v>
      </c>
      <c r="X172" s="247">
        <f>+_xlfn.XLOOKUP(MASTERLIST!$A172,'2022'!$A$3:$A$899,'2022'!$AH$3:$AH$899,0,0)</f>
        <v>0</v>
      </c>
    </row>
    <row r="173" spans="1:24" x14ac:dyDescent="0.25">
      <c r="A173" s="229" t="s">
        <v>665</v>
      </c>
      <c r="B173" s="220" t="s">
        <v>43</v>
      </c>
      <c r="C173" s="220" t="s">
        <v>172</v>
      </c>
      <c r="D173" s="220" t="s">
        <v>280</v>
      </c>
      <c r="E173" s="230" t="str">
        <f t="shared" si="8"/>
        <v>Men Veteran</v>
      </c>
      <c r="F173" s="277">
        <v>27779</v>
      </c>
      <c r="G173" s="10">
        <f t="shared" si="11"/>
        <v>44926</v>
      </c>
      <c r="H173" s="6">
        <f t="shared" si="9"/>
        <v>46</v>
      </c>
      <c r="I173" s="5" t="str">
        <f t="shared" si="10"/>
        <v>Veteran</v>
      </c>
      <c r="J173" s="220" t="s">
        <v>1301</v>
      </c>
      <c r="K173" s="293">
        <v>76012000154</v>
      </c>
      <c r="L173" s="251" t="s">
        <v>1509</v>
      </c>
      <c r="M173" s="246">
        <f>+_xlfn.XLOOKUP(MASTERLIST!$A173,'2023'!$A$3:$A$897,'2023'!$AE$3:$AE$897,0,0)</f>
        <v>1</v>
      </c>
      <c r="N173" s="220">
        <f>+_xlfn.XLOOKUP(MASTERLIST!$A173,'2023'!$A$3:$A$897,'2023'!$AF$3:$AF$897,0,0)</f>
        <v>0</v>
      </c>
      <c r="O173" s="220">
        <f>+_xlfn.XLOOKUP(MASTERLIST!$A173,'2023'!$A$3:$A$897,'2023'!$AG$3:$AG$897,0,0)</f>
        <v>0.9</v>
      </c>
      <c r="P173" s="247">
        <f>+_xlfn.XLOOKUP(MASTERLIST!$A173,'2023'!$A$3:$A$897,'2023'!$AH$3:$AH$897,0,0)</f>
        <v>211</v>
      </c>
      <c r="Q173" s="312">
        <f>+_xlfn.XLOOKUP(MASTERLIST!$A173,'2021'!$A$3:$A$900,'2021'!$G$3:$G$900,0,0)</f>
        <v>0</v>
      </c>
      <c r="R173" s="220">
        <f>+_xlfn.XLOOKUP(MASTERLIST!$A173,'2021'!$A$3:$A$900,'2021'!$H$3:$H$900,0,0)</f>
        <v>1</v>
      </c>
      <c r="S173" s="220">
        <f>+_xlfn.XLOOKUP(MASTERLIST!$A173,'2021'!$A$3:$A$900,'2021'!$I$3:$I$900,0,0)</f>
        <v>14.1</v>
      </c>
      <c r="T173" s="247">
        <f>+_xlfn.XLOOKUP(MASTERLIST!$A173,'2021'!$A$3:$A$900,'2021'!$J$3:$J$900,0,0)</f>
        <v>256</v>
      </c>
      <c r="U173" s="246">
        <f>+_xlfn.XLOOKUP(MASTERLIST!$A173,'2022'!$A$3:$A$899,'2022'!$AE$3:$AE$899,0,0)</f>
        <v>5</v>
      </c>
      <c r="V173" s="220">
        <f>+_xlfn.XLOOKUP(MASTERLIST!$A173,'2022'!$A$3:$A$899,'2022'!$AF$3:$AF$899,0,0)</f>
        <v>1</v>
      </c>
      <c r="W173" s="220">
        <f>+_xlfn.XLOOKUP(MASTERLIST!$A173,'2022'!$A$3:$A$899,'2022'!$AG$3:$AG$899,0,0)</f>
        <v>11.8</v>
      </c>
      <c r="X173" s="247">
        <f>+_xlfn.XLOOKUP(MASTERLIST!$A173,'2022'!$A$3:$A$899,'2022'!$AH$3:$AH$899,0,0)</f>
        <v>692</v>
      </c>
    </row>
    <row r="174" spans="1:24" x14ac:dyDescent="0.25">
      <c r="A174" s="229" t="s">
        <v>666</v>
      </c>
      <c r="B174" s="220" t="s">
        <v>37</v>
      </c>
      <c r="C174" s="220" t="s">
        <v>121</v>
      </c>
      <c r="D174" s="220" t="s">
        <v>302</v>
      </c>
      <c r="E174" s="230" t="str">
        <f t="shared" si="8"/>
        <v>Men Master</v>
      </c>
      <c r="F174" s="277">
        <v>26070</v>
      </c>
      <c r="G174" s="10">
        <f t="shared" si="11"/>
        <v>44926</v>
      </c>
      <c r="H174" s="6">
        <f t="shared" si="9"/>
        <v>51</v>
      </c>
      <c r="I174" s="5" t="str">
        <f t="shared" si="10"/>
        <v>Master</v>
      </c>
      <c r="J174" s="220" t="s">
        <v>1301</v>
      </c>
      <c r="K174" s="293">
        <v>71051710127</v>
      </c>
      <c r="L174" s="251" t="s">
        <v>1509</v>
      </c>
      <c r="M174" s="246">
        <f>+_xlfn.XLOOKUP(MASTERLIST!$A174,'2023'!$A$3:$A$897,'2023'!$AE$3:$AE$897,0,0)</f>
        <v>0</v>
      </c>
      <c r="N174" s="220">
        <f>+_xlfn.XLOOKUP(MASTERLIST!$A174,'2023'!$A$3:$A$897,'2023'!$AF$3:$AF$897,0,0)</f>
        <v>0</v>
      </c>
      <c r="O174" s="220">
        <f>+_xlfn.XLOOKUP(MASTERLIST!$A174,'2023'!$A$3:$A$897,'2023'!$AG$3:$AG$897,0,0)</f>
        <v>0</v>
      </c>
      <c r="P174" s="247">
        <f>+_xlfn.XLOOKUP(MASTERLIST!$A174,'2023'!$A$3:$A$897,'2023'!$AH$3:$AH$897,0,0)</f>
        <v>0</v>
      </c>
      <c r="Q174" s="312">
        <f>+_xlfn.XLOOKUP(MASTERLIST!$A174,'2021'!$A$3:$A$900,'2021'!$G$3:$G$900,0,0)</f>
        <v>0</v>
      </c>
      <c r="R174" s="220">
        <f>+_xlfn.XLOOKUP(MASTERLIST!$A174,'2021'!$A$3:$A$900,'2021'!$H$3:$H$900,0,0)</f>
        <v>0</v>
      </c>
      <c r="S174" s="220">
        <f>+_xlfn.XLOOKUP(MASTERLIST!$A174,'2021'!$A$3:$A$900,'2021'!$I$3:$I$900,0,0)</f>
        <v>0</v>
      </c>
      <c r="T174" s="247">
        <f>+_xlfn.XLOOKUP(MASTERLIST!$A174,'2021'!$A$3:$A$900,'2021'!$J$3:$J$900,0,0)</f>
        <v>40</v>
      </c>
      <c r="U174" s="246">
        <f>+_xlfn.XLOOKUP(MASTERLIST!$A174,'2022'!$A$3:$A$899,'2022'!$AE$3:$AE$899,0,0)</f>
        <v>0</v>
      </c>
      <c r="V174" s="220">
        <f>+_xlfn.XLOOKUP(MASTERLIST!$A174,'2022'!$A$3:$A$899,'2022'!$AF$3:$AF$899,0,0)</f>
        <v>1</v>
      </c>
      <c r="W174" s="220">
        <f>+_xlfn.XLOOKUP(MASTERLIST!$A174,'2022'!$A$3:$A$899,'2022'!$AG$3:$AG$899,0,0)</f>
        <v>1.7</v>
      </c>
      <c r="X174" s="247">
        <f>+_xlfn.XLOOKUP(MASTERLIST!$A174,'2022'!$A$3:$A$899,'2022'!$AH$3:$AH$899,0,0)</f>
        <v>157</v>
      </c>
    </row>
    <row r="175" spans="1:24" x14ac:dyDescent="0.25">
      <c r="A175" s="229" t="s">
        <v>667</v>
      </c>
      <c r="B175" s="220" t="s">
        <v>37</v>
      </c>
      <c r="C175" s="220" t="s">
        <v>221</v>
      </c>
      <c r="D175" s="220" t="s">
        <v>962</v>
      </c>
      <c r="E175" s="230" t="str">
        <f t="shared" si="8"/>
        <v>Men Senior</v>
      </c>
      <c r="F175" s="277">
        <v>33288</v>
      </c>
      <c r="G175" s="10">
        <f t="shared" si="11"/>
        <v>44926</v>
      </c>
      <c r="H175" s="6">
        <f t="shared" si="9"/>
        <v>31</v>
      </c>
      <c r="I175" s="5" t="str">
        <f t="shared" si="10"/>
        <v>Senior</v>
      </c>
      <c r="J175" s="220" t="s">
        <v>1301</v>
      </c>
      <c r="K175" s="293">
        <v>91021900583</v>
      </c>
      <c r="L175" s="251" t="s">
        <v>1509</v>
      </c>
      <c r="M175" s="246">
        <f>+_xlfn.XLOOKUP(MASTERLIST!$A175,'2023'!$A$3:$A$897,'2023'!$AE$3:$AE$897,0,0)</f>
        <v>0</v>
      </c>
      <c r="N175" s="220">
        <f>+_xlfn.XLOOKUP(MASTERLIST!$A175,'2023'!$A$3:$A$897,'2023'!$AF$3:$AF$897,0,0)</f>
        <v>1</v>
      </c>
      <c r="O175" s="220">
        <f>+_xlfn.XLOOKUP(MASTERLIST!$A175,'2023'!$A$3:$A$897,'2023'!$AG$3:$AG$897,0,0)</f>
        <v>1</v>
      </c>
      <c r="P175" s="247">
        <f>+_xlfn.XLOOKUP(MASTERLIST!$A175,'2023'!$A$3:$A$897,'2023'!$AH$3:$AH$897,0,0)</f>
        <v>256</v>
      </c>
      <c r="Q175" s="312">
        <f>+_xlfn.XLOOKUP(MASTERLIST!$A175,'2021'!$A$3:$A$900,'2021'!$G$3:$G$900,0,0)</f>
        <v>0</v>
      </c>
      <c r="R175" s="220">
        <f>+_xlfn.XLOOKUP(MASTERLIST!$A175,'2021'!$A$3:$A$900,'2021'!$H$3:$H$900,0,0)</f>
        <v>3</v>
      </c>
      <c r="S175" s="220">
        <f>+_xlfn.XLOOKUP(MASTERLIST!$A175,'2021'!$A$3:$A$900,'2021'!$I$3:$I$900,0,0)</f>
        <v>23.2</v>
      </c>
      <c r="T175" s="247">
        <f>+_xlfn.XLOOKUP(MASTERLIST!$A175,'2021'!$A$3:$A$900,'2021'!$J$3:$J$900,0,0)</f>
        <v>434</v>
      </c>
      <c r="U175" s="246">
        <f>+_xlfn.XLOOKUP(MASTERLIST!$A175,'2022'!$A$3:$A$899,'2022'!$AE$3:$AE$899,0,0)</f>
        <v>1</v>
      </c>
      <c r="V175" s="220">
        <f>+_xlfn.XLOOKUP(MASTERLIST!$A175,'2022'!$A$3:$A$899,'2022'!$AF$3:$AF$899,0,0)</f>
        <v>0</v>
      </c>
      <c r="W175" s="220">
        <f>+_xlfn.XLOOKUP(MASTERLIST!$A175,'2022'!$A$3:$A$899,'2022'!$AG$3:$AG$899,0,0)</f>
        <v>0.5</v>
      </c>
      <c r="X175" s="247">
        <f>+_xlfn.XLOOKUP(MASTERLIST!$A175,'2022'!$A$3:$A$899,'2022'!$AH$3:$AH$899,0,0)</f>
        <v>273</v>
      </c>
    </row>
    <row r="176" spans="1:24" x14ac:dyDescent="0.25">
      <c r="A176" s="229" t="s">
        <v>668</v>
      </c>
      <c r="B176" s="220" t="s">
        <v>50</v>
      </c>
      <c r="C176" s="220" t="s">
        <v>448</v>
      </c>
      <c r="D176" s="220" t="s">
        <v>106</v>
      </c>
      <c r="E176" s="230" t="str">
        <f t="shared" si="8"/>
        <v>Men Senior</v>
      </c>
      <c r="F176" s="277">
        <v>33914</v>
      </c>
      <c r="G176" s="10">
        <f t="shared" si="11"/>
        <v>44926</v>
      </c>
      <c r="H176" s="6">
        <f t="shared" si="9"/>
        <v>30</v>
      </c>
      <c r="I176" s="5" t="str">
        <f t="shared" si="10"/>
        <v>Senior</v>
      </c>
      <c r="J176" s="220" t="s">
        <v>1301</v>
      </c>
      <c r="K176" s="293">
        <v>92110600470</v>
      </c>
      <c r="L176" s="251" t="s">
        <v>1509</v>
      </c>
      <c r="M176" s="246">
        <f>+_xlfn.XLOOKUP(MASTERLIST!$A176,'2023'!$A$3:$A$897,'2023'!$AE$3:$AE$897,0,0)</f>
        <v>0</v>
      </c>
      <c r="N176" s="220">
        <f>+_xlfn.XLOOKUP(MASTERLIST!$A176,'2023'!$A$3:$A$897,'2023'!$AF$3:$AF$897,0,0)</f>
        <v>0</v>
      </c>
      <c r="O176" s="220">
        <f>+_xlfn.XLOOKUP(MASTERLIST!$A176,'2023'!$A$3:$A$897,'2023'!$AG$3:$AG$897,0,0)</f>
        <v>0</v>
      </c>
      <c r="P176" s="247">
        <f>+_xlfn.XLOOKUP(MASTERLIST!$A176,'2023'!$A$3:$A$897,'2023'!$AH$3:$AH$897,0,0)</f>
        <v>20</v>
      </c>
      <c r="Q176" s="312">
        <f>+_xlfn.XLOOKUP(MASTERLIST!$A176,'2021'!$A$3:$A$900,'2021'!$G$3:$G$900,0,0)</f>
        <v>0</v>
      </c>
      <c r="R176" s="220">
        <f>+_xlfn.XLOOKUP(MASTERLIST!$A176,'2021'!$A$3:$A$900,'2021'!$H$3:$H$900,0,0)</f>
        <v>1</v>
      </c>
      <c r="S176" s="220">
        <f>+_xlfn.XLOOKUP(MASTERLIST!$A176,'2021'!$A$3:$A$900,'2021'!$I$3:$I$900,0,0)</f>
        <v>2.6</v>
      </c>
      <c r="T176" s="247">
        <f>+_xlfn.XLOOKUP(MASTERLIST!$A176,'2021'!$A$3:$A$900,'2021'!$J$3:$J$900,0,0)</f>
        <v>116</v>
      </c>
      <c r="U176" s="246">
        <f>+_xlfn.XLOOKUP(MASTERLIST!$A176,'2022'!$A$3:$A$899,'2022'!$AE$3:$AE$899,0,0)</f>
        <v>0</v>
      </c>
      <c r="V176" s="220">
        <f>+_xlfn.XLOOKUP(MASTERLIST!$A176,'2022'!$A$3:$A$899,'2022'!$AF$3:$AF$899,0,0)</f>
        <v>0</v>
      </c>
      <c r="W176" s="220">
        <f>+_xlfn.XLOOKUP(MASTERLIST!$A176,'2022'!$A$3:$A$899,'2022'!$AG$3:$AG$899,0,0)</f>
        <v>0</v>
      </c>
      <c r="X176" s="247">
        <f>+_xlfn.XLOOKUP(MASTERLIST!$A176,'2022'!$A$3:$A$899,'2022'!$AH$3:$AH$899,0,0)</f>
        <v>0</v>
      </c>
    </row>
    <row r="177" spans="1:24" x14ac:dyDescent="0.25">
      <c r="A177" s="229" t="s">
        <v>669</v>
      </c>
      <c r="B177" s="220" t="s">
        <v>39</v>
      </c>
      <c r="C177" s="220" t="s">
        <v>192</v>
      </c>
      <c r="D177" s="220" t="s">
        <v>1120</v>
      </c>
      <c r="E177" s="230" t="str">
        <f t="shared" si="8"/>
        <v>Men Senior</v>
      </c>
      <c r="F177" s="277">
        <v>35943</v>
      </c>
      <c r="G177" s="10">
        <f t="shared" si="11"/>
        <v>44926</v>
      </c>
      <c r="H177" s="6">
        <f t="shared" si="9"/>
        <v>24</v>
      </c>
      <c r="I177" s="5" t="str">
        <f t="shared" si="10"/>
        <v>Senior</v>
      </c>
      <c r="J177" s="220" t="s">
        <v>1301</v>
      </c>
      <c r="K177" s="293">
        <v>67090810054</v>
      </c>
      <c r="L177" s="251" t="s">
        <v>1509</v>
      </c>
      <c r="M177" s="246">
        <f>+_xlfn.XLOOKUP(MASTERLIST!$A177,'2023'!$A$3:$A$897,'2023'!$AE$3:$AE$897,0,0)</f>
        <v>0</v>
      </c>
      <c r="N177" s="220">
        <f>+_xlfn.XLOOKUP(MASTERLIST!$A177,'2023'!$A$3:$A$897,'2023'!$AF$3:$AF$897,0,0)</f>
        <v>1</v>
      </c>
      <c r="O177" s="220">
        <f>+_xlfn.XLOOKUP(MASTERLIST!$A177,'2023'!$A$3:$A$897,'2023'!$AG$3:$AG$897,0,0)</f>
        <v>1</v>
      </c>
      <c r="P177" s="247">
        <f>+_xlfn.XLOOKUP(MASTERLIST!$A177,'2023'!$A$3:$A$897,'2023'!$AH$3:$AH$897,0,0)</f>
        <v>255</v>
      </c>
      <c r="Q177" s="312">
        <f>+_xlfn.XLOOKUP(MASTERLIST!$A177,'2021'!$A$3:$A$900,'2021'!$G$3:$G$900,0,0)</f>
        <v>0</v>
      </c>
      <c r="R177" s="220">
        <f>+_xlfn.XLOOKUP(MASTERLIST!$A177,'2021'!$A$3:$A$900,'2021'!$H$3:$H$900,0,0)</f>
        <v>0</v>
      </c>
      <c r="S177" s="220">
        <f>+_xlfn.XLOOKUP(MASTERLIST!$A177,'2021'!$A$3:$A$900,'2021'!$I$3:$I$900,0,0)</f>
        <v>0</v>
      </c>
      <c r="T177" s="247">
        <f>+_xlfn.XLOOKUP(MASTERLIST!$A177,'2021'!$A$3:$A$900,'2021'!$J$3:$J$900,0,0)</f>
        <v>0</v>
      </c>
      <c r="U177" s="246">
        <f>+_xlfn.XLOOKUP(MASTERLIST!$A177,'2022'!$A$3:$A$899,'2022'!$AE$3:$AE$899,0,0)</f>
        <v>0</v>
      </c>
      <c r="V177" s="220">
        <f>+_xlfn.XLOOKUP(MASTERLIST!$A177,'2022'!$A$3:$A$899,'2022'!$AF$3:$AF$899,0,0)</f>
        <v>5</v>
      </c>
      <c r="W177" s="220">
        <f>+_xlfn.XLOOKUP(MASTERLIST!$A177,'2022'!$A$3:$A$899,'2022'!$AG$3:$AG$899,0,0)</f>
        <v>37.699999999999996</v>
      </c>
      <c r="X177" s="247">
        <f>+_xlfn.XLOOKUP(MASTERLIST!$A177,'2022'!$A$3:$A$899,'2022'!$AH$3:$AH$899,0,0)</f>
        <v>452</v>
      </c>
    </row>
    <row r="178" spans="1:24" s="11" customFormat="1" x14ac:dyDescent="0.25">
      <c r="A178" s="229" t="s">
        <v>670</v>
      </c>
      <c r="B178" s="220" t="s">
        <v>49</v>
      </c>
      <c r="C178" s="220" t="s">
        <v>100</v>
      </c>
      <c r="D178" s="220" t="s">
        <v>82</v>
      </c>
      <c r="E178" s="232" t="str">
        <f t="shared" si="8"/>
        <v>Men Veteran</v>
      </c>
      <c r="F178" s="277">
        <v>27848</v>
      </c>
      <c r="G178" s="10">
        <f t="shared" si="11"/>
        <v>44926</v>
      </c>
      <c r="H178" s="6">
        <f t="shared" si="9"/>
        <v>46</v>
      </c>
      <c r="I178" s="5" t="str">
        <f t="shared" si="10"/>
        <v>Veteran</v>
      </c>
      <c r="J178" s="220" t="s">
        <v>1301</v>
      </c>
      <c r="K178" s="293">
        <v>76032900053</v>
      </c>
      <c r="L178" s="251" t="s">
        <v>1509</v>
      </c>
      <c r="M178" s="246">
        <f>+_xlfn.XLOOKUP(MASTERLIST!$A178,'2023'!$A$3:$A$897,'2023'!$AE$3:$AE$897,0,0)</f>
        <v>0</v>
      </c>
      <c r="N178" s="220">
        <f>+_xlfn.XLOOKUP(MASTERLIST!$A178,'2023'!$A$3:$A$897,'2023'!$AF$3:$AF$897,0,0)</f>
        <v>0</v>
      </c>
      <c r="O178" s="220">
        <f>+_xlfn.XLOOKUP(MASTERLIST!$A178,'2023'!$A$3:$A$897,'2023'!$AG$3:$AG$897,0,0)</f>
        <v>0</v>
      </c>
      <c r="P178" s="247">
        <f>+_xlfn.XLOOKUP(MASTERLIST!$A178,'2023'!$A$3:$A$897,'2023'!$AH$3:$AH$897,0,0)</f>
        <v>40</v>
      </c>
      <c r="Q178" s="312">
        <f>+_xlfn.XLOOKUP(MASTERLIST!$A178,'2021'!$A$3:$A$900,'2021'!$G$3:$G$900,0,0)</f>
        <v>0</v>
      </c>
      <c r="R178" s="220">
        <f>+_xlfn.XLOOKUP(MASTERLIST!$A178,'2021'!$A$3:$A$900,'2021'!$H$3:$H$900,0,0)</f>
        <v>0</v>
      </c>
      <c r="S178" s="220">
        <f>+_xlfn.XLOOKUP(MASTERLIST!$A178,'2021'!$A$3:$A$900,'2021'!$I$3:$I$900,0,0)</f>
        <v>0</v>
      </c>
      <c r="T178" s="247">
        <f>+_xlfn.XLOOKUP(MASTERLIST!$A178,'2021'!$A$3:$A$900,'2021'!$J$3:$J$900,0,0)</f>
        <v>0</v>
      </c>
      <c r="U178" s="246">
        <f>+_xlfn.XLOOKUP(MASTERLIST!$A178,'2022'!$A$3:$A$899,'2022'!$AE$3:$AE$899,0,0)</f>
        <v>0</v>
      </c>
      <c r="V178" s="220">
        <f>+_xlfn.XLOOKUP(MASTERLIST!$A178,'2022'!$A$3:$A$899,'2022'!$AF$3:$AF$899,0,0)</f>
        <v>0</v>
      </c>
      <c r="W178" s="220">
        <f>+_xlfn.XLOOKUP(MASTERLIST!$A178,'2022'!$A$3:$A$899,'2022'!$AG$3:$AG$899,0,0)</f>
        <v>0</v>
      </c>
      <c r="X178" s="247">
        <f>+_xlfn.XLOOKUP(MASTERLIST!$A178,'2022'!$A$3:$A$899,'2022'!$AH$3:$AH$899,0,0)</f>
        <v>0</v>
      </c>
    </row>
    <row r="179" spans="1:24" x14ac:dyDescent="0.25">
      <c r="A179" s="231" t="s">
        <v>671</v>
      </c>
      <c r="B179" s="221" t="s">
        <v>1293</v>
      </c>
      <c r="C179" s="221" t="s">
        <v>1922</v>
      </c>
      <c r="D179" s="221" t="s">
        <v>143</v>
      </c>
      <c r="E179" s="230" t="str">
        <f t="shared" si="8"/>
        <v>Men U/16</v>
      </c>
      <c r="F179" s="279">
        <v>39284</v>
      </c>
      <c r="G179" s="10">
        <f t="shared" si="11"/>
        <v>44926</v>
      </c>
      <c r="H179" s="6">
        <f t="shared" si="9"/>
        <v>15</v>
      </c>
      <c r="I179" s="5" t="str">
        <f t="shared" si="10"/>
        <v>U/16</v>
      </c>
      <c r="J179" s="221" t="s">
        <v>1301</v>
      </c>
      <c r="K179" s="294">
        <v>20070721</v>
      </c>
      <c r="L179" s="295" t="s">
        <v>1509</v>
      </c>
      <c r="M179" s="246">
        <f>+_xlfn.XLOOKUP(MASTERLIST!$A179,'2023'!$A$3:$A$897,'2023'!$AE$3:$AE$897,0,0)</f>
        <v>0</v>
      </c>
      <c r="N179" s="220">
        <f>+_xlfn.XLOOKUP(MASTERLIST!$A179,'2023'!$A$3:$A$897,'2023'!$AF$3:$AF$897,0,0)</f>
        <v>0</v>
      </c>
      <c r="O179" s="220">
        <f>+_xlfn.XLOOKUP(MASTERLIST!$A179,'2023'!$A$3:$A$897,'2023'!$AG$3:$AG$897,0,0)</f>
        <v>0</v>
      </c>
      <c r="P179" s="247">
        <f>+_xlfn.XLOOKUP(MASTERLIST!$A179,'2023'!$A$3:$A$897,'2023'!$AH$3:$AH$897,0,0)</f>
        <v>0</v>
      </c>
      <c r="Q179" s="312">
        <f>+_xlfn.XLOOKUP(MASTERLIST!$A179,'2021'!$A$3:$A$900,'2021'!$G$3:$G$900,0,0)</f>
        <v>0</v>
      </c>
      <c r="R179" s="220">
        <f>+_xlfn.XLOOKUP(MASTERLIST!$A179,'2021'!$A$3:$A$900,'2021'!$H$3:$H$900,0,0)</f>
        <v>0</v>
      </c>
      <c r="S179" s="220">
        <f>+_xlfn.XLOOKUP(MASTERLIST!$A179,'2021'!$A$3:$A$900,'2021'!$I$3:$I$900,0,0)</f>
        <v>0</v>
      </c>
      <c r="T179" s="247">
        <f>+_xlfn.XLOOKUP(MASTERLIST!$A179,'2021'!$A$3:$A$900,'2021'!$J$3:$J$900,0,0)</f>
        <v>40</v>
      </c>
      <c r="U179" s="246">
        <f>+_xlfn.XLOOKUP(MASTERLIST!$A179,'2022'!$A$3:$A$899,'2022'!$AE$3:$AE$899,0,0)</f>
        <v>0</v>
      </c>
      <c r="V179" s="220">
        <f>+_xlfn.XLOOKUP(MASTERLIST!$A179,'2022'!$A$3:$A$899,'2022'!$AF$3:$AF$899,0,0)</f>
        <v>0</v>
      </c>
      <c r="W179" s="220">
        <f>+_xlfn.XLOOKUP(MASTERLIST!$A179,'2022'!$A$3:$A$899,'2022'!$AG$3:$AG$899,0,0)</f>
        <v>0</v>
      </c>
      <c r="X179" s="247">
        <f>+_xlfn.XLOOKUP(MASTERLIST!$A179,'2022'!$A$3:$A$899,'2022'!$AH$3:$AH$899,0,0)</f>
        <v>0</v>
      </c>
    </row>
    <row r="180" spans="1:24" x14ac:dyDescent="0.25">
      <c r="A180" s="233" t="s">
        <v>672</v>
      </c>
      <c r="B180" s="224" t="s">
        <v>42</v>
      </c>
      <c r="C180" s="224" t="s">
        <v>271</v>
      </c>
      <c r="D180" s="224" t="s">
        <v>383</v>
      </c>
      <c r="E180" s="230" t="str">
        <f t="shared" si="8"/>
        <v>Men Veteran</v>
      </c>
      <c r="F180" s="276">
        <v>27518</v>
      </c>
      <c r="G180" s="10">
        <f t="shared" si="11"/>
        <v>44926</v>
      </c>
      <c r="H180" s="6">
        <f t="shared" si="9"/>
        <v>47</v>
      </c>
      <c r="I180" s="5" t="str">
        <f t="shared" si="10"/>
        <v>Veteran</v>
      </c>
      <c r="J180" s="224" t="s">
        <v>1301</v>
      </c>
      <c r="K180" s="291">
        <v>75050410557</v>
      </c>
      <c r="L180" s="292" t="s">
        <v>1509</v>
      </c>
      <c r="M180" s="246">
        <f>+_xlfn.XLOOKUP(MASTERLIST!$A180,'2023'!$A$3:$A$897,'2023'!$AE$3:$AE$897,0,0)</f>
        <v>0</v>
      </c>
      <c r="N180" s="220">
        <f>+_xlfn.XLOOKUP(MASTERLIST!$A180,'2023'!$A$3:$A$897,'2023'!$AF$3:$AF$897,0,0)</f>
        <v>0</v>
      </c>
      <c r="O180" s="220">
        <f>+_xlfn.XLOOKUP(MASTERLIST!$A180,'2023'!$A$3:$A$897,'2023'!$AG$3:$AG$897,0,0)</f>
        <v>0</v>
      </c>
      <c r="P180" s="247">
        <f>+_xlfn.XLOOKUP(MASTERLIST!$A180,'2023'!$A$3:$A$897,'2023'!$AH$3:$AH$897,0,0)</f>
        <v>0</v>
      </c>
      <c r="Q180" s="312">
        <f>+_xlfn.XLOOKUP(MASTERLIST!$A180,'2021'!$A$3:$A$900,'2021'!$G$3:$G$900,0,0)</f>
        <v>0</v>
      </c>
      <c r="R180" s="220">
        <f>+_xlfn.XLOOKUP(MASTERLIST!$A180,'2021'!$A$3:$A$900,'2021'!$H$3:$H$900,0,0)</f>
        <v>0</v>
      </c>
      <c r="S180" s="220">
        <f>+_xlfn.XLOOKUP(MASTERLIST!$A180,'2021'!$A$3:$A$900,'2021'!$I$3:$I$900,0,0)</f>
        <v>0</v>
      </c>
      <c r="T180" s="247">
        <f>+_xlfn.XLOOKUP(MASTERLIST!$A180,'2021'!$A$3:$A$900,'2021'!$J$3:$J$900,0,0)</f>
        <v>20</v>
      </c>
      <c r="U180" s="246">
        <f>+_xlfn.XLOOKUP(MASTERLIST!$A180,'2022'!$A$3:$A$899,'2022'!$AE$3:$AE$899,0,0)</f>
        <v>0</v>
      </c>
      <c r="V180" s="220">
        <f>+_xlfn.XLOOKUP(MASTERLIST!$A180,'2022'!$A$3:$A$899,'2022'!$AF$3:$AF$899,0,0)</f>
        <v>0</v>
      </c>
      <c r="W180" s="220">
        <f>+_xlfn.XLOOKUP(MASTERLIST!$A180,'2022'!$A$3:$A$899,'2022'!$AG$3:$AG$899,0,0)</f>
        <v>0</v>
      </c>
      <c r="X180" s="247">
        <f>+_xlfn.XLOOKUP(MASTERLIST!$A180,'2022'!$A$3:$A$899,'2022'!$AH$3:$AH$899,0,0)</f>
        <v>0</v>
      </c>
    </row>
    <row r="181" spans="1:24" x14ac:dyDescent="0.25">
      <c r="A181" s="229" t="s">
        <v>673</v>
      </c>
      <c r="B181" s="220" t="s">
        <v>37</v>
      </c>
      <c r="C181" s="220" t="s">
        <v>221</v>
      </c>
      <c r="D181" s="220" t="s">
        <v>181</v>
      </c>
      <c r="E181" s="230" t="str">
        <f t="shared" si="8"/>
        <v>Men U/21</v>
      </c>
      <c r="F181" s="277">
        <v>37971</v>
      </c>
      <c r="G181" s="10">
        <f t="shared" si="11"/>
        <v>44926</v>
      </c>
      <c r="H181" s="6">
        <f t="shared" si="9"/>
        <v>19</v>
      </c>
      <c r="I181" s="5" t="str">
        <f t="shared" si="10"/>
        <v>U/21</v>
      </c>
      <c r="J181" s="220" t="s">
        <v>1301</v>
      </c>
      <c r="K181" s="296" t="s">
        <v>2098</v>
      </c>
      <c r="L181" s="251" t="s">
        <v>1509</v>
      </c>
      <c r="M181" s="246">
        <f>+_xlfn.XLOOKUP(MASTERLIST!$A181,'2023'!$A$3:$A$897,'2023'!$AE$3:$AE$897,0,0)</f>
        <v>0</v>
      </c>
      <c r="N181" s="220">
        <f>+_xlfn.XLOOKUP(MASTERLIST!$A181,'2023'!$A$3:$A$897,'2023'!$AF$3:$AF$897,0,0)</f>
        <v>0</v>
      </c>
      <c r="O181" s="220">
        <f>+_xlfn.XLOOKUP(MASTERLIST!$A181,'2023'!$A$3:$A$897,'2023'!$AG$3:$AG$897,0,0)</f>
        <v>0</v>
      </c>
      <c r="P181" s="247">
        <f>+_xlfn.XLOOKUP(MASTERLIST!$A181,'2023'!$A$3:$A$897,'2023'!$AH$3:$AH$897,0,0)</f>
        <v>0</v>
      </c>
      <c r="Q181" s="312">
        <f>+_xlfn.XLOOKUP(MASTERLIST!$A181,'2021'!$A$3:$A$900,'2021'!$G$3:$G$900,0,0)</f>
        <v>0</v>
      </c>
      <c r="R181" s="220">
        <f>+_xlfn.XLOOKUP(MASTERLIST!$A181,'2021'!$A$3:$A$900,'2021'!$H$3:$H$900,0,0)</f>
        <v>3</v>
      </c>
      <c r="S181" s="220">
        <f>+_xlfn.XLOOKUP(MASTERLIST!$A181,'2021'!$A$3:$A$900,'2021'!$I$3:$I$900,0,0)</f>
        <v>58.1</v>
      </c>
      <c r="T181" s="247">
        <f>+_xlfn.XLOOKUP(MASTERLIST!$A181,'2021'!$A$3:$A$900,'2021'!$J$3:$J$900,0,0)</f>
        <v>556</v>
      </c>
      <c r="U181" s="246">
        <f>+_xlfn.XLOOKUP(MASTERLIST!$A181,'2022'!$A$3:$A$899,'2022'!$AE$3:$AE$899,0,0)</f>
        <v>0</v>
      </c>
      <c r="V181" s="220">
        <f>+_xlfn.XLOOKUP(MASTERLIST!$A181,'2022'!$A$3:$A$899,'2022'!$AF$3:$AF$899,0,0)</f>
        <v>0</v>
      </c>
      <c r="W181" s="220">
        <f>+_xlfn.XLOOKUP(MASTERLIST!$A181,'2022'!$A$3:$A$899,'2022'!$AG$3:$AG$899,0,0)</f>
        <v>0</v>
      </c>
      <c r="X181" s="247">
        <f>+_xlfn.XLOOKUP(MASTERLIST!$A181,'2022'!$A$3:$A$899,'2022'!$AH$3:$AH$899,0,0)</f>
        <v>20</v>
      </c>
    </row>
    <row r="182" spans="1:24" x14ac:dyDescent="0.25">
      <c r="A182" s="229" t="s">
        <v>674</v>
      </c>
      <c r="B182" s="220" t="s">
        <v>37</v>
      </c>
      <c r="C182" s="220" t="s">
        <v>1836</v>
      </c>
      <c r="D182" s="220" t="s">
        <v>181</v>
      </c>
      <c r="E182" s="230" t="str">
        <f t="shared" si="8"/>
        <v>Men U/21</v>
      </c>
      <c r="F182" s="277">
        <v>38698</v>
      </c>
      <c r="G182" s="10">
        <f t="shared" si="11"/>
        <v>44926</v>
      </c>
      <c r="H182" s="6">
        <f t="shared" si="9"/>
        <v>17</v>
      </c>
      <c r="I182" s="5" t="str">
        <f t="shared" si="10"/>
        <v>U/21</v>
      </c>
      <c r="J182" s="220" t="s">
        <v>1301</v>
      </c>
      <c r="K182" s="293">
        <v>20051212</v>
      </c>
      <c r="L182" s="251" t="s">
        <v>1509</v>
      </c>
      <c r="M182" s="246">
        <f>+_xlfn.XLOOKUP(MASTERLIST!$A182,'2023'!$A$3:$A$897,'2023'!$AE$3:$AE$897,0,0)</f>
        <v>0</v>
      </c>
      <c r="N182" s="220">
        <f>+_xlfn.XLOOKUP(MASTERLIST!$A182,'2023'!$A$3:$A$897,'2023'!$AF$3:$AF$897,0,0)</f>
        <v>0</v>
      </c>
      <c r="O182" s="220">
        <f>+_xlfn.XLOOKUP(MASTERLIST!$A182,'2023'!$A$3:$A$897,'2023'!$AG$3:$AG$897,0,0)</f>
        <v>0.9</v>
      </c>
      <c r="P182" s="247">
        <f>+_xlfn.XLOOKUP(MASTERLIST!$A182,'2023'!$A$3:$A$897,'2023'!$AH$3:$AH$897,0,0)</f>
        <v>254</v>
      </c>
      <c r="Q182" s="312">
        <f>+_xlfn.XLOOKUP(MASTERLIST!$A182,'2021'!$A$3:$A$900,'2021'!$G$3:$G$900,0,0)</f>
        <v>1</v>
      </c>
      <c r="R182" s="220">
        <f>+_xlfn.XLOOKUP(MASTERLIST!$A182,'2021'!$A$3:$A$900,'2021'!$H$3:$H$900,0,0)</f>
        <v>4</v>
      </c>
      <c r="S182" s="220">
        <f>+_xlfn.XLOOKUP(MASTERLIST!$A182,'2021'!$A$3:$A$900,'2021'!$I$3:$I$900,0,0)</f>
        <v>34.700000000000003</v>
      </c>
      <c r="T182" s="247">
        <f>+_xlfn.XLOOKUP(MASTERLIST!$A182,'2021'!$A$3:$A$900,'2021'!$J$3:$J$900,0,0)</f>
        <v>684</v>
      </c>
      <c r="U182" s="246">
        <f>+_xlfn.XLOOKUP(MASTERLIST!$A182,'2022'!$A$3:$A$899,'2022'!$AE$3:$AE$899,0,0)</f>
        <v>0</v>
      </c>
      <c r="V182" s="220">
        <f>+_xlfn.XLOOKUP(MASTERLIST!$A182,'2022'!$A$3:$A$899,'2022'!$AF$3:$AF$899,0,0)</f>
        <v>3</v>
      </c>
      <c r="W182" s="220">
        <f>+_xlfn.XLOOKUP(MASTERLIST!$A182,'2022'!$A$3:$A$899,'2022'!$AG$3:$AG$899,0,0)</f>
        <v>23.5</v>
      </c>
      <c r="X182" s="247">
        <f>+_xlfn.XLOOKUP(MASTERLIST!$A182,'2022'!$A$3:$A$899,'2022'!$AH$3:$AH$899,0,0)</f>
        <v>395</v>
      </c>
    </row>
    <row r="183" spans="1:24" x14ac:dyDescent="0.25">
      <c r="A183" s="229" t="s">
        <v>675</v>
      </c>
      <c r="B183" s="220" t="s">
        <v>2047</v>
      </c>
      <c r="C183" s="220" t="s">
        <v>189</v>
      </c>
      <c r="D183" s="220" t="s">
        <v>380</v>
      </c>
      <c r="E183" s="230" t="str">
        <f t="shared" si="8"/>
        <v>Men Senior</v>
      </c>
      <c r="F183" s="277">
        <v>34320</v>
      </c>
      <c r="G183" s="10">
        <f t="shared" si="11"/>
        <v>44926</v>
      </c>
      <c r="H183" s="6">
        <f t="shared" si="9"/>
        <v>29</v>
      </c>
      <c r="I183" s="5" t="str">
        <f t="shared" si="10"/>
        <v>Senior</v>
      </c>
      <c r="J183" s="220" t="s">
        <v>1301</v>
      </c>
      <c r="K183" s="293">
        <v>93121700111</v>
      </c>
      <c r="L183" s="251" t="s">
        <v>1509</v>
      </c>
      <c r="M183" s="246">
        <f>+_xlfn.XLOOKUP(MASTERLIST!$A183,'2023'!$A$3:$A$897,'2023'!$AE$3:$AE$897,0,0)</f>
        <v>1</v>
      </c>
      <c r="N183" s="220">
        <f>+_xlfn.XLOOKUP(MASTERLIST!$A183,'2023'!$A$3:$A$897,'2023'!$AF$3:$AF$897,0,0)</f>
        <v>4</v>
      </c>
      <c r="O183" s="220">
        <f>+_xlfn.XLOOKUP(MASTERLIST!$A183,'2023'!$A$3:$A$897,'2023'!$AG$3:$AG$897,0,0)</f>
        <v>47.999999999999993</v>
      </c>
      <c r="P183" s="247">
        <f>+_xlfn.XLOOKUP(MASTERLIST!$A183,'2023'!$A$3:$A$897,'2023'!$AH$3:$AH$897,0,0)</f>
        <v>809</v>
      </c>
      <c r="Q183" s="312">
        <f>+_xlfn.XLOOKUP(MASTERLIST!$A183,'2021'!$A$3:$A$900,'2021'!$G$3:$G$900,0,0)</f>
        <v>0</v>
      </c>
      <c r="R183" s="220">
        <f>+_xlfn.XLOOKUP(MASTERLIST!$A183,'2021'!$A$3:$A$900,'2021'!$H$3:$H$900,0,0)</f>
        <v>1</v>
      </c>
      <c r="S183" s="220">
        <f>+_xlfn.XLOOKUP(MASTERLIST!$A183,'2021'!$A$3:$A$900,'2021'!$I$3:$I$900,0,0)</f>
        <v>8.6</v>
      </c>
      <c r="T183" s="247">
        <f>+_xlfn.XLOOKUP(MASTERLIST!$A183,'2021'!$A$3:$A$900,'2021'!$J$3:$J$900,0,0)</f>
        <v>216</v>
      </c>
      <c r="U183" s="246">
        <f>+_xlfn.XLOOKUP(MASTERLIST!$A183,'2022'!$A$3:$A$899,'2022'!$AE$3:$AE$899,0,0)</f>
        <v>0</v>
      </c>
      <c r="V183" s="220">
        <f>+_xlfn.XLOOKUP(MASTERLIST!$A183,'2022'!$A$3:$A$899,'2022'!$AF$3:$AF$899,0,0)</f>
        <v>2</v>
      </c>
      <c r="W183" s="220">
        <f>+_xlfn.XLOOKUP(MASTERLIST!$A183,'2022'!$A$3:$A$899,'2022'!$AG$3:$AG$899,0,0)</f>
        <v>7.4</v>
      </c>
      <c r="X183" s="247">
        <f>+_xlfn.XLOOKUP(MASTERLIST!$A183,'2022'!$A$3:$A$899,'2022'!$AH$3:$AH$899,0,0)</f>
        <v>488</v>
      </c>
    </row>
    <row r="184" spans="1:24" x14ac:dyDescent="0.25">
      <c r="A184" s="229" t="s">
        <v>676</v>
      </c>
      <c r="B184" s="220" t="s">
        <v>38</v>
      </c>
      <c r="C184" s="220" t="s">
        <v>457</v>
      </c>
      <c r="D184" s="220" t="s">
        <v>145</v>
      </c>
      <c r="E184" s="230" t="str">
        <f t="shared" si="8"/>
        <v>Ladies Veteran</v>
      </c>
      <c r="F184" s="277">
        <v>28800</v>
      </c>
      <c r="G184" s="10">
        <f t="shared" si="11"/>
        <v>44926</v>
      </c>
      <c r="H184" s="6">
        <f t="shared" si="9"/>
        <v>44</v>
      </c>
      <c r="I184" s="5" t="str">
        <f t="shared" si="10"/>
        <v>Veteran</v>
      </c>
      <c r="J184" s="220" t="s">
        <v>67</v>
      </c>
      <c r="K184" s="4">
        <v>78110610137</v>
      </c>
      <c r="L184" s="2" t="s">
        <v>1509</v>
      </c>
      <c r="M184" s="246">
        <f>+_xlfn.XLOOKUP(MASTERLIST!$A184,'2023'!$A$3:$A$897,'2023'!$AE$3:$AE$897,0,0)</f>
        <v>0</v>
      </c>
      <c r="N184" s="220">
        <f>+_xlfn.XLOOKUP(MASTERLIST!$A184,'2023'!$A$3:$A$897,'2023'!$AF$3:$AF$897,0,0)</f>
        <v>2</v>
      </c>
      <c r="O184" s="220">
        <f>+_xlfn.XLOOKUP(MASTERLIST!$A184,'2023'!$A$3:$A$897,'2023'!$AG$3:$AG$897,0,0)</f>
        <v>8.1999999999999993</v>
      </c>
      <c r="P184" s="247">
        <f>+_xlfn.XLOOKUP(MASTERLIST!$A184,'2023'!$A$3:$A$897,'2023'!$AH$3:$AH$897,0,0)</f>
        <v>346</v>
      </c>
      <c r="Q184" s="312">
        <f>+_xlfn.XLOOKUP(MASTERLIST!$A184,'2021'!$A$3:$A$900,'2021'!$G$3:$G$900,0,0)</f>
        <v>1</v>
      </c>
      <c r="R184" s="220">
        <f>+_xlfn.XLOOKUP(MASTERLIST!$A184,'2021'!$A$3:$A$900,'2021'!$H$3:$H$900,0,0)</f>
        <v>2</v>
      </c>
      <c r="S184" s="220">
        <f>+_xlfn.XLOOKUP(MASTERLIST!$A184,'2021'!$A$3:$A$900,'2021'!$I$3:$I$900,0,0)</f>
        <v>5.9</v>
      </c>
      <c r="T184" s="247">
        <f>+_xlfn.XLOOKUP(MASTERLIST!$A184,'2021'!$A$3:$A$900,'2021'!$J$3:$J$900,0,0)</f>
        <v>577</v>
      </c>
      <c r="U184" s="246">
        <f>+_xlfn.XLOOKUP(MASTERLIST!$A184,'2022'!$A$3:$A$899,'2022'!$AE$3:$AE$899,0,0)</f>
        <v>2</v>
      </c>
      <c r="V184" s="220">
        <f>+_xlfn.XLOOKUP(MASTERLIST!$A184,'2022'!$A$3:$A$899,'2022'!$AF$3:$AF$899,0,0)</f>
        <v>1</v>
      </c>
      <c r="W184" s="220">
        <f>+_xlfn.XLOOKUP(MASTERLIST!$A184,'2022'!$A$3:$A$899,'2022'!$AG$3:$AG$899,0,0)</f>
        <v>4.9000000000000004</v>
      </c>
      <c r="X184" s="247">
        <f>+_xlfn.XLOOKUP(MASTERLIST!$A184,'2022'!$A$3:$A$899,'2022'!$AH$3:$AH$899,0,0)</f>
        <v>418</v>
      </c>
    </row>
    <row r="185" spans="1:24" x14ac:dyDescent="0.25">
      <c r="A185" s="233" t="s">
        <v>677</v>
      </c>
      <c r="B185" s="224" t="s">
        <v>41</v>
      </c>
      <c r="C185" s="224" t="s">
        <v>1566</v>
      </c>
      <c r="D185" s="224" t="s">
        <v>382</v>
      </c>
      <c r="E185" s="230" t="str">
        <f t="shared" si="8"/>
        <v>Ladies Grand Masters</v>
      </c>
      <c r="F185" s="276">
        <v>21087</v>
      </c>
      <c r="G185" s="10">
        <f t="shared" si="11"/>
        <v>44926</v>
      </c>
      <c r="H185" s="6">
        <f t="shared" si="9"/>
        <v>65</v>
      </c>
      <c r="I185" s="5" t="str">
        <f t="shared" si="10"/>
        <v>Grand Masters</v>
      </c>
      <c r="J185" s="224" t="s">
        <v>67</v>
      </c>
      <c r="K185" s="291">
        <v>57092400260</v>
      </c>
      <c r="L185" s="292" t="s">
        <v>1509</v>
      </c>
      <c r="M185" s="246">
        <f>+_xlfn.XLOOKUP(MASTERLIST!$A185,'2023'!$A$3:$A$897,'2023'!$AE$3:$AE$897,0,0)</f>
        <v>0</v>
      </c>
      <c r="N185" s="220">
        <f>+_xlfn.XLOOKUP(MASTERLIST!$A185,'2023'!$A$3:$A$897,'2023'!$AF$3:$AF$897,0,0)</f>
        <v>0</v>
      </c>
      <c r="O185" s="220">
        <f>+_xlfn.XLOOKUP(MASTERLIST!$A185,'2023'!$A$3:$A$897,'2023'!$AG$3:$AG$897,0,0)</f>
        <v>0</v>
      </c>
      <c r="P185" s="247">
        <f>+_xlfn.XLOOKUP(MASTERLIST!$A185,'2023'!$A$3:$A$897,'2023'!$AH$3:$AH$897,0,0)</f>
        <v>0</v>
      </c>
      <c r="Q185" s="312">
        <f>+_xlfn.XLOOKUP(MASTERLIST!$A185,'2021'!$A$3:$A$900,'2021'!$G$3:$G$900,0,0)</f>
        <v>0</v>
      </c>
      <c r="R185" s="220">
        <f>+_xlfn.XLOOKUP(MASTERLIST!$A185,'2021'!$A$3:$A$900,'2021'!$H$3:$H$900,0,0)</f>
        <v>0</v>
      </c>
      <c r="S185" s="220">
        <f>+_xlfn.XLOOKUP(MASTERLIST!$A185,'2021'!$A$3:$A$900,'2021'!$I$3:$I$900,0,0)</f>
        <v>0</v>
      </c>
      <c r="T185" s="247">
        <f>+_xlfn.XLOOKUP(MASTERLIST!$A185,'2021'!$A$3:$A$900,'2021'!$J$3:$J$900,0,0)</f>
        <v>0</v>
      </c>
      <c r="U185" s="246">
        <f>+_xlfn.XLOOKUP(MASTERLIST!$A185,'2022'!$A$3:$A$899,'2022'!$AE$3:$AE$899,0,0)</f>
        <v>0</v>
      </c>
      <c r="V185" s="220">
        <f>+_xlfn.XLOOKUP(MASTERLIST!$A185,'2022'!$A$3:$A$899,'2022'!$AF$3:$AF$899,0,0)</f>
        <v>0</v>
      </c>
      <c r="W185" s="220">
        <f>+_xlfn.XLOOKUP(MASTERLIST!$A185,'2022'!$A$3:$A$899,'2022'!$AG$3:$AG$899,0,0)</f>
        <v>0</v>
      </c>
      <c r="X185" s="247">
        <f>+_xlfn.XLOOKUP(MASTERLIST!$A185,'2022'!$A$3:$A$899,'2022'!$AH$3:$AH$899,0,0)</f>
        <v>0</v>
      </c>
    </row>
    <row r="186" spans="1:24" x14ac:dyDescent="0.25">
      <c r="A186" s="229" t="s">
        <v>678</v>
      </c>
      <c r="B186" s="220" t="s">
        <v>48</v>
      </c>
      <c r="C186" s="220" t="s">
        <v>101</v>
      </c>
      <c r="D186" s="220" t="s">
        <v>1914</v>
      </c>
      <c r="E186" s="230" t="str">
        <f t="shared" si="8"/>
        <v>Men Grand Masters</v>
      </c>
      <c r="F186" s="277">
        <v>22780</v>
      </c>
      <c r="G186" s="10">
        <f t="shared" si="11"/>
        <v>44926</v>
      </c>
      <c r="H186" s="6">
        <f t="shared" si="9"/>
        <v>60</v>
      </c>
      <c r="I186" s="5" t="str">
        <f t="shared" si="10"/>
        <v>Grand Masters</v>
      </c>
      <c r="J186" s="220" t="s">
        <v>1301</v>
      </c>
      <c r="K186" s="293">
        <v>62051400350</v>
      </c>
      <c r="L186" s="251" t="s">
        <v>1509</v>
      </c>
      <c r="M186" s="246">
        <f>+_xlfn.XLOOKUP(MASTERLIST!$A186,'2023'!$A$3:$A$897,'2023'!$AE$3:$AE$897,0,0)</f>
        <v>0</v>
      </c>
      <c r="N186" s="220">
        <f>+_xlfn.XLOOKUP(MASTERLIST!$A186,'2023'!$A$3:$A$897,'2023'!$AF$3:$AF$897,0,0)</f>
        <v>1</v>
      </c>
      <c r="O186" s="220">
        <f>+_xlfn.XLOOKUP(MASTERLIST!$A186,'2023'!$A$3:$A$897,'2023'!$AG$3:$AG$897,0,0)</f>
        <v>1.9000000000000001</v>
      </c>
      <c r="P186" s="247">
        <f>+_xlfn.XLOOKUP(MASTERLIST!$A186,'2023'!$A$3:$A$897,'2023'!$AH$3:$AH$897,0,0)</f>
        <v>447</v>
      </c>
      <c r="Q186" s="312">
        <f>+_xlfn.XLOOKUP(MASTERLIST!$A186,'2021'!$A$3:$A$900,'2021'!$G$3:$G$900,0,0)</f>
        <v>3</v>
      </c>
      <c r="R186" s="220">
        <f>+_xlfn.XLOOKUP(MASTERLIST!$A186,'2021'!$A$3:$A$900,'2021'!$H$3:$H$900,0,0)</f>
        <v>4</v>
      </c>
      <c r="S186" s="220">
        <f>+_xlfn.XLOOKUP(MASTERLIST!$A186,'2021'!$A$3:$A$900,'2021'!$I$3:$I$900,0,0)</f>
        <v>15</v>
      </c>
      <c r="T186" s="247">
        <f>+_xlfn.XLOOKUP(MASTERLIST!$A186,'2021'!$A$3:$A$900,'2021'!$J$3:$J$900,0,0)</f>
        <v>378</v>
      </c>
      <c r="U186" s="246">
        <f>+_xlfn.XLOOKUP(MASTERLIST!$A186,'2022'!$A$3:$A$899,'2022'!$AE$3:$AE$899,0,0)</f>
        <v>0</v>
      </c>
      <c r="V186" s="220">
        <f>+_xlfn.XLOOKUP(MASTERLIST!$A186,'2022'!$A$3:$A$899,'2022'!$AF$3:$AF$899,0,0)</f>
        <v>0</v>
      </c>
      <c r="W186" s="220">
        <f>+_xlfn.XLOOKUP(MASTERLIST!$A186,'2022'!$A$3:$A$899,'2022'!$AG$3:$AG$899,0,0)</f>
        <v>0</v>
      </c>
      <c r="X186" s="247">
        <f>+_xlfn.XLOOKUP(MASTERLIST!$A186,'2022'!$A$3:$A$899,'2022'!$AH$3:$AH$899,0,0)</f>
        <v>0</v>
      </c>
    </row>
    <row r="187" spans="1:24" s="11" customFormat="1" x14ac:dyDescent="0.25">
      <c r="A187" s="231" t="s">
        <v>679</v>
      </c>
      <c r="B187" s="221" t="s">
        <v>50</v>
      </c>
      <c r="C187" s="221" t="s">
        <v>2122</v>
      </c>
      <c r="D187" s="221" t="s">
        <v>2121</v>
      </c>
      <c r="E187" s="232" t="str">
        <f t="shared" si="8"/>
        <v>Men Grand Masters</v>
      </c>
      <c r="F187" s="279"/>
      <c r="G187" s="10">
        <f t="shared" si="11"/>
        <v>44926</v>
      </c>
      <c r="H187" s="6">
        <f t="shared" si="9"/>
        <v>123</v>
      </c>
      <c r="I187" s="5" t="str">
        <f t="shared" si="10"/>
        <v>Grand Masters</v>
      </c>
      <c r="J187" s="221" t="s">
        <v>1301</v>
      </c>
      <c r="K187" s="294"/>
      <c r="L187" s="295"/>
      <c r="M187" s="246">
        <f>+_xlfn.XLOOKUP(MASTERLIST!$A187,'2023'!$A$3:$A$897,'2023'!$AE$3:$AE$897,0,0)</f>
        <v>2</v>
      </c>
      <c r="N187" s="220">
        <f>+_xlfn.XLOOKUP(MASTERLIST!$A187,'2023'!$A$3:$A$897,'2023'!$AF$3:$AF$897,0,0)</f>
        <v>1</v>
      </c>
      <c r="O187" s="220">
        <f>+_xlfn.XLOOKUP(MASTERLIST!$A187,'2023'!$A$3:$A$897,'2023'!$AG$3:$AG$897,0,0)</f>
        <v>27.3</v>
      </c>
      <c r="P187" s="247">
        <f>+_xlfn.XLOOKUP(MASTERLIST!$A187,'2023'!$A$3:$A$897,'2023'!$AH$3:$AH$897,0,0)</f>
        <v>540</v>
      </c>
      <c r="Q187" s="312">
        <f>+_xlfn.XLOOKUP(MASTERLIST!$A187,'2021'!$A$3:$A$900,'2021'!$G$3:$G$900,0,0)</f>
        <v>0</v>
      </c>
      <c r="R187" s="220">
        <f>+_xlfn.XLOOKUP(MASTERLIST!$A187,'2021'!$A$3:$A$900,'2021'!$H$3:$H$900,0,0)</f>
        <v>0</v>
      </c>
      <c r="S187" s="220">
        <f>+_xlfn.XLOOKUP(MASTERLIST!$A187,'2021'!$A$3:$A$900,'2021'!$I$3:$I$900,0,0)</f>
        <v>0</v>
      </c>
      <c r="T187" s="247">
        <f>+_xlfn.XLOOKUP(MASTERLIST!$A187,'2021'!$A$3:$A$900,'2021'!$J$3:$J$900,0,0)</f>
        <v>0</v>
      </c>
      <c r="U187" s="246">
        <f>+_xlfn.XLOOKUP(MASTERLIST!$A187,'2022'!$A$3:$A$899,'2022'!$AE$3:$AE$899,0,0)</f>
        <v>0</v>
      </c>
      <c r="V187" s="220">
        <f>+_xlfn.XLOOKUP(MASTERLIST!$A187,'2022'!$A$3:$A$899,'2022'!$AF$3:$AF$899,0,0)</f>
        <v>3</v>
      </c>
      <c r="W187" s="220">
        <f>+_xlfn.XLOOKUP(MASTERLIST!$A187,'2022'!$A$3:$A$899,'2022'!$AG$3:$AG$899,0,0)</f>
        <v>32.599999999999994</v>
      </c>
      <c r="X187" s="247">
        <f>+_xlfn.XLOOKUP(MASTERLIST!$A187,'2022'!$A$3:$A$899,'2022'!$AH$3:$AH$899,0,0)</f>
        <v>290</v>
      </c>
    </row>
    <row r="188" spans="1:24" ht="13.5" customHeight="1" x14ac:dyDescent="0.25">
      <c r="A188" s="231" t="s">
        <v>680</v>
      </c>
      <c r="B188" s="221" t="s">
        <v>1278</v>
      </c>
      <c r="C188" s="221" t="s">
        <v>95</v>
      </c>
      <c r="D188" s="221" t="s">
        <v>96</v>
      </c>
      <c r="E188" s="230" t="str">
        <f t="shared" si="8"/>
        <v>Men Veteran</v>
      </c>
      <c r="F188" s="279">
        <v>30055</v>
      </c>
      <c r="G188" s="10">
        <f t="shared" si="11"/>
        <v>44926</v>
      </c>
      <c r="H188" s="6">
        <f t="shared" si="9"/>
        <v>40</v>
      </c>
      <c r="I188" s="5" t="str">
        <f t="shared" si="10"/>
        <v>Veteran</v>
      </c>
      <c r="J188" s="221" t="s">
        <v>1301</v>
      </c>
      <c r="K188" s="294">
        <v>73113010117</v>
      </c>
      <c r="L188" s="295" t="s">
        <v>1509</v>
      </c>
      <c r="M188" s="246">
        <f>+_xlfn.XLOOKUP(MASTERLIST!$A188,'2023'!$A$3:$A$897,'2023'!$AE$3:$AE$897,0,0)</f>
        <v>0</v>
      </c>
      <c r="N188" s="220">
        <f>+_xlfn.XLOOKUP(MASTERLIST!$A188,'2023'!$A$3:$A$897,'2023'!$AF$3:$AF$897,0,0)</f>
        <v>0</v>
      </c>
      <c r="O188" s="220">
        <f>+_xlfn.XLOOKUP(MASTERLIST!$A188,'2023'!$A$3:$A$897,'2023'!$AG$3:$AG$897,0,0)</f>
        <v>0</v>
      </c>
      <c r="P188" s="247">
        <f>+_xlfn.XLOOKUP(MASTERLIST!$A188,'2023'!$A$3:$A$897,'2023'!$AH$3:$AH$897,0,0)</f>
        <v>0</v>
      </c>
      <c r="Q188" s="312">
        <f>+_xlfn.XLOOKUP(MASTERLIST!$A188,'2021'!$A$3:$A$900,'2021'!$G$3:$G$900,0,0)</f>
        <v>0</v>
      </c>
      <c r="R188" s="220">
        <f>+_xlfn.XLOOKUP(MASTERLIST!$A188,'2021'!$A$3:$A$900,'2021'!$H$3:$H$900,0,0)</f>
        <v>0</v>
      </c>
      <c r="S188" s="220">
        <f>+_xlfn.XLOOKUP(MASTERLIST!$A188,'2021'!$A$3:$A$900,'2021'!$I$3:$I$900,0,0)</f>
        <v>0</v>
      </c>
      <c r="T188" s="247">
        <f>+_xlfn.XLOOKUP(MASTERLIST!$A188,'2021'!$A$3:$A$900,'2021'!$J$3:$J$900,0,0)</f>
        <v>0</v>
      </c>
      <c r="U188" s="246">
        <f>+_xlfn.XLOOKUP(MASTERLIST!$A188,'2022'!$A$3:$A$899,'2022'!$AE$3:$AE$899,0,0)</f>
        <v>0</v>
      </c>
      <c r="V188" s="220">
        <f>+_xlfn.XLOOKUP(MASTERLIST!$A188,'2022'!$A$3:$A$899,'2022'!$AF$3:$AF$899,0,0)</f>
        <v>0</v>
      </c>
      <c r="W188" s="220">
        <f>+_xlfn.XLOOKUP(MASTERLIST!$A188,'2022'!$A$3:$A$899,'2022'!$AG$3:$AG$899,0,0)</f>
        <v>0</v>
      </c>
      <c r="X188" s="247">
        <f>+_xlfn.XLOOKUP(MASTERLIST!$A188,'2022'!$A$3:$A$899,'2022'!$AH$3:$AH$899,0,0)</f>
        <v>0</v>
      </c>
    </row>
    <row r="189" spans="1:24" x14ac:dyDescent="0.25">
      <c r="A189" s="233" t="s">
        <v>681</v>
      </c>
      <c r="B189" s="224" t="s">
        <v>44</v>
      </c>
      <c r="C189" s="224" t="s">
        <v>462</v>
      </c>
      <c r="D189" s="224" t="s">
        <v>169</v>
      </c>
      <c r="E189" s="230" t="str">
        <f t="shared" si="8"/>
        <v>Ladies Grand Masters</v>
      </c>
      <c r="F189" s="276">
        <v>20253</v>
      </c>
      <c r="G189" s="10">
        <f t="shared" si="11"/>
        <v>44926</v>
      </c>
      <c r="H189" s="6">
        <f t="shared" si="9"/>
        <v>67</v>
      </c>
      <c r="I189" s="5" t="str">
        <f t="shared" si="10"/>
        <v>Grand Masters</v>
      </c>
      <c r="J189" s="224" t="s">
        <v>67</v>
      </c>
      <c r="K189" s="291">
        <v>55061310047</v>
      </c>
      <c r="L189" s="292" t="s">
        <v>1511</v>
      </c>
      <c r="M189" s="246">
        <f>+_xlfn.XLOOKUP(MASTERLIST!$A189,'2023'!$A$3:$A$897,'2023'!$AE$3:$AE$897,0,0)</f>
        <v>0</v>
      </c>
      <c r="N189" s="220">
        <f>+_xlfn.XLOOKUP(MASTERLIST!$A189,'2023'!$A$3:$A$897,'2023'!$AF$3:$AF$897,0,0)</f>
        <v>0</v>
      </c>
      <c r="O189" s="220">
        <f>+_xlfn.XLOOKUP(MASTERLIST!$A189,'2023'!$A$3:$A$897,'2023'!$AG$3:$AG$897,0,0)</f>
        <v>0</v>
      </c>
      <c r="P189" s="247">
        <f>+_xlfn.XLOOKUP(MASTERLIST!$A189,'2023'!$A$3:$A$897,'2023'!$AH$3:$AH$897,0,0)</f>
        <v>60</v>
      </c>
      <c r="Q189" s="312">
        <f>+_xlfn.XLOOKUP(MASTERLIST!$A189,'2021'!$A$3:$A$900,'2021'!$G$3:$G$900,0,0)</f>
        <v>1</v>
      </c>
      <c r="R189" s="220">
        <f>+_xlfn.XLOOKUP(MASTERLIST!$A189,'2021'!$A$3:$A$900,'2021'!$H$3:$H$900,0,0)</f>
        <v>3</v>
      </c>
      <c r="S189" s="220">
        <f>+_xlfn.XLOOKUP(MASTERLIST!$A189,'2021'!$A$3:$A$900,'2021'!$I$3:$I$900,0,0)</f>
        <v>18.100000000000001</v>
      </c>
      <c r="T189" s="247">
        <f>+_xlfn.XLOOKUP(MASTERLIST!$A189,'2021'!$A$3:$A$900,'2021'!$J$3:$J$900,0,0)</f>
        <v>648</v>
      </c>
      <c r="U189" s="246">
        <f>+_xlfn.XLOOKUP(MASTERLIST!$A189,'2022'!$A$3:$A$899,'2022'!$AE$3:$AE$899,0,0)</f>
        <v>0</v>
      </c>
      <c r="V189" s="220">
        <f>+_xlfn.XLOOKUP(MASTERLIST!$A189,'2022'!$A$3:$A$899,'2022'!$AF$3:$AF$899,0,0)</f>
        <v>1</v>
      </c>
      <c r="W189" s="220">
        <f>+_xlfn.XLOOKUP(MASTERLIST!$A189,'2022'!$A$3:$A$899,'2022'!$AG$3:$AG$899,0,0)</f>
        <v>19.899999999999999</v>
      </c>
      <c r="X189" s="247">
        <f>+_xlfn.XLOOKUP(MASTERLIST!$A189,'2022'!$A$3:$A$899,'2022'!$AH$3:$AH$899,0,0)</f>
        <v>300</v>
      </c>
    </row>
    <row r="190" spans="1:24" s="11" customFormat="1" x14ac:dyDescent="0.25">
      <c r="A190" s="231" t="s">
        <v>682</v>
      </c>
      <c r="B190" s="221" t="s">
        <v>1028</v>
      </c>
      <c r="C190" s="221" t="s">
        <v>94</v>
      </c>
      <c r="D190" s="221" t="s">
        <v>376</v>
      </c>
      <c r="E190" s="232" t="str">
        <f t="shared" si="8"/>
        <v>Men Grand Masters</v>
      </c>
      <c r="F190" s="279"/>
      <c r="G190" s="10">
        <f t="shared" si="11"/>
        <v>44926</v>
      </c>
      <c r="H190" s="6">
        <f t="shared" si="9"/>
        <v>123</v>
      </c>
      <c r="I190" s="5" t="str">
        <f t="shared" si="10"/>
        <v>Grand Masters</v>
      </c>
      <c r="J190" s="221" t="s">
        <v>1301</v>
      </c>
      <c r="K190" s="294"/>
      <c r="L190" s="295"/>
      <c r="M190" s="246">
        <f>+_xlfn.XLOOKUP(MASTERLIST!$A190,'2023'!$A$3:$A$897,'2023'!$AE$3:$AE$897,0,0)</f>
        <v>0</v>
      </c>
      <c r="N190" s="220">
        <f>+_xlfn.XLOOKUP(MASTERLIST!$A190,'2023'!$A$3:$A$897,'2023'!$AF$3:$AF$897,0,0)</f>
        <v>0</v>
      </c>
      <c r="O190" s="220">
        <f>+_xlfn.XLOOKUP(MASTERLIST!$A190,'2023'!$A$3:$A$897,'2023'!$AG$3:$AG$897,0,0)</f>
        <v>0</v>
      </c>
      <c r="P190" s="247">
        <f>+_xlfn.XLOOKUP(MASTERLIST!$A190,'2023'!$A$3:$A$897,'2023'!$AH$3:$AH$897,0,0)</f>
        <v>0</v>
      </c>
      <c r="Q190" s="312">
        <f>+_xlfn.XLOOKUP(MASTERLIST!$A190,'2021'!$A$3:$A$900,'2021'!$G$3:$G$900,0,0)</f>
        <v>0</v>
      </c>
      <c r="R190" s="220">
        <f>+_xlfn.XLOOKUP(MASTERLIST!$A190,'2021'!$A$3:$A$900,'2021'!$H$3:$H$900,0,0)</f>
        <v>0</v>
      </c>
      <c r="S190" s="220">
        <f>+_xlfn.XLOOKUP(MASTERLIST!$A190,'2021'!$A$3:$A$900,'2021'!$I$3:$I$900,0,0)</f>
        <v>0</v>
      </c>
      <c r="T190" s="247">
        <f>+_xlfn.XLOOKUP(MASTERLIST!$A190,'2021'!$A$3:$A$900,'2021'!$J$3:$J$900,0,0)</f>
        <v>0</v>
      </c>
      <c r="U190" s="246">
        <f>+_xlfn.XLOOKUP(MASTERLIST!$A190,'2022'!$A$3:$A$899,'2022'!$AE$3:$AE$899,0,0)</f>
        <v>0</v>
      </c>
      <c r="V190" s="220">
        <f>+_xlfn.XLOOKUP(MASTERLIST!$A190,'2022'!$A$3:$A$899,'2022'!$AF$3:$AF$899,0,0)</f>
        <v>0</v>
      </c>
      <c r="W190" s="220">
        <f>+_xlfn.XLOOKUP(MASTERLIST!$A190,'2022'!$A$3:$A$899,'2022'!$AG$3:$AG$899,0,0)</f>
        <v>0</v>
      </c>
      <c r="X190" s="247">
        <f>+_xlfn.XLOOKUP(MASTERLIST!$A190,'2022'!$A$3:$A$899,'2022'!$AH$3:$AH$899,0,0)</f>
        <v>0</v>
      </c>
    </row>
    <row r="191" spans="1:24" x14ac:dyDescent="0.25">
      <c r="A191" s="229" t="s">
        <v>683</v>
      </c>
      <c r="B191" s="220" t="s">
        <v>43</v>
      </c>
      <c r="C191" s="220" t="s">
        <v>1869</v>
      </c>
      <c r="D191" s="220" t="s">
        <v>420</v>
      </c>
      <c r="E191" s="230" t="str">
        <f t="shared" si="8"/>
        <v>Men Senior</v>
      </c>
      <c r="F191" s="277">
        <v>36841</v>
      </c>
      <c r="G191" s="10">
        <f t="shared" si="11"/>
        <v>44926</v>
      </c>
      <c r="H191" s="6">
        <f t="shared" si="9"/>
        <v>22</v>
      </c>
      <c r="I191" s="5" t="str">
        <f t="shared" si="10"/>
        <v>Senior</v>
      </c>
      <c r="J191" s="220" t="s">
        <v>1301</v>
      </c>
      <c r="K191" s="293">
        <v>111100224</v>
      </c>
      <c r="L191" s="251" t="s">
        <v>1509</v>
      </c>
      <c r="M191" s="246">
        <f>+_xlfn.XLOOKUP(MASTERLIST!$A191,'2023'!$A$3:$A$897,'2023'!$AE$3:$AE$897,0,0)</f>
        <v>0</v>
      </c>
      <c r="N191" s="220">
        <f>+_xlfn.XLOOKUP(MASTERLIST!$A191,'2023'!$A$3:$A$897,'2023'!$AF$3:$AF$897,0,0)</f>
        <v>0</v>
      </c>
      <c r="O191" s="220">
        <f>+_xlfn.XLOOKUP(MASTERLIST!$A191,'2023'!$A$3:$A$897,'2023'!$AG$3:$AG$897,0,0)</f>
        <v>0</v>
      </c>
      <c r="P191" s="247">
        <f>+_xlfn.XLOOKUP(MASTERLIST!$A191,'2023'!$A$3:$A$897,'2023'!$AH$3:$AH$897,0,0)</f>
        <v>0</v>
      </c>
      <c r="Q191" s="312">
        <f>+_xlfn.XLOOKUP(MASTERLIST!$A191,'2021'!$A$3:$A$900,'2021'!$G$3:$G$900,0,0)</f>
        <v>0</v>
      </c>
      <c r="R191" s="220">
        <f>+_xlfn.XLOOKUP(MASTERLIST!$A191,'2021'!$A$3:$A$900,'2021'!$H$3:$H$900,0,0)</f>
        <v>1</v>
      </c>
      <c r="S191" s="220">
        <f>+_xlfn.XLOOKUP(MASTERLIST!$A191,'2021'!$A$3:$A$900,'2021'!$I$3:$I$900,0,0)</f>
        <v>6.6</v>
      </c>
      <c r="T191" s="247">
        <f>+_xlfn.XLOOKUP(MASTERLIST!$A191,'2021'!$A$3:$A$900,'2021'!$J$3:$J$900,0,0)</f>
        <v>186</v>
      </c>
      <c r="U191" s="246">
        <f>+_xlfn.XLOOKUP(MASTERLIST!$A191,'2022'!$A$3:$A$899,'2022'!$AE$3:$AE$899,0,0)</f>
        <v>0</v>
      </c>
      <c r="V191" s="220">
        <f>+_xlfn.XLOOKUP(MASTERLIST!$A191,'2022'!$A$3:$A$899,'2022'!$AF$3:$AF$899,0,0)</f>
        <v>0</v>
      </c>
      <c r="W191" s="220">
        <f>+_xlfn.XLOOKUP(MASTERLIST!$A191,'2022'!$A$3:$A$899,'2022'!$AG$3:$AG$899,0,0)</f>
        <v>0</v>
      </c>
      <c r="X191" s="247">
        <f>+_xlfn.XLOOKUP(MASTERLIST!$A191,'2022'!$A$3:$A$899,'2022'!$AH$3:$AH$899,0,0)</f>
        <v>80</v>
      </c>
    </row>
    <row r="192" spans="1:24" s="11" customFormat="1" x14ac:dyDescent="0.25">
      <c r="A192" s="231" t="s">
        <v>684</v>
      </c>
      <c r="B192" s="221" t="s">
        <v>1295</v>
      </c>
      <c r="C192" s="221" t="s">
        <v>97</v>
      </c>
      <c r="D192" s="221" t="s">
        <v>394</v>
      </c>
      <c r="E192" s="232" t="str">
        <f t="shared" si="8"/>
        <v>Men Senior</v>
      </c>
      <c r="F192" s="279">
        <v>36136</v>
      </c>
      <c r="G192" s="10">
        <f t="shared" si="11"/>
        <v>44926</v>
      </c>
      <c r="H192" s="6">
        <f t="shared" si="9"/>
        <v>24</v>
      </c>
      <c r="I192" s="5" t="str">
        <f t="shared" si="10"/>
        <v>Senior</v>
      </c>
      <c r="J192" s="221" t="s">
        <v>1301</v>
      </c>
      <c r="K192" s="294"/>
      <c r="L192" s="295" t="s">
        <v>1509</v>
      </c>
      <c r="M192" s="246">
        <f>+_xlfn.XLOOKUP(MASTERLIST!$A192,'2023'!$A$3:$A$897,'2023'!$AE$3:$AE$897,0,0)</f>
        <v>0</v>
      </c>
      <c r="N192" s="220">
        <f>+_xlfn.XLOOKUP(MASTERLIST!$A192,'2023'!$A$3:$A$897,'2023'!$AF$3:$AF$897,0,0)</f>
        <v>0</v>
      </c>
      <c r="O192" s="220">
        <f>+_xlfn.XLOOKUP(MASTERLIST!$A192,'2023'!$A$3:$A$897,'2023'!$AG$3:$AG$897,0,0)</f>
        <v>0</v>
      </c>
      <c r="P192" s="247">
        <f>+_xlfn.XLOOKUP(MASTERLIST!$A192,'2023'!$A$3:$A$897,'2023'!$AH$3:$AH$897,0,0)</f>
        <v>0</v>
      </c>
      <c r="Q192" s="312">
        <f>+_xlfn.XLOOKUP(MASTERLIST!$A192,'2021'!$A$3:$A$900,'2021'!$G$3:$G$900,0,0)</f>
        <v>0</v>
      </c>
      <c r="R192" s="220">
        <f>+_xlfn.XLOOKUP(MASTERLIST!$A192,'2021'!$A$3:$A$900,'2021'!$H$3:$H$900,0,0)</f>
        <v>0</v>
      </c>
      <c r="S192" s="220">
        <f>+_xlfn.XLOOKUP(MASTERLIST!$A192,'2021'!$A$3:$A$900,'2021'!$I$3:$I$900,0,0)</f>
        <v>0</v>
      </c>
      <c r="T192" s="247">
        <f>+_xlfn.XLOOKUP(MASTERLIST!$A192,'2021'!$A$3:$A$900,'2021'!$J$3:$J$900,0,0)</f>
        <v>0</v>
      </c>
      <c r="U192" s="246">
        <f>+_xlfn.XLOOKUP(MASTERLIST!$A192,'2022'!$A$3:$A$899,'2022'!$AE$3:$AE$899,0,0)</f>
        <v>0</v>
      </c>
      <c r="V192" s="220">
        <f>+_xlfn.XLOOKUP(MASTERLIST!$A192,'2022'!$A$3:$A$899,'2022'!$AF$3:$AF$899,0,0)</f>
        <v>0</v>
      </c>
      <c r="W192" s="220">
        <f>+_xlfn.XLOOKUP(MASTERLIST!$A192,'2022'!$A$3:$A$899,'2022'!$AG$3:$AG$899,0,0)</f>
        <v>0</v>
      </c>
      <c r="X192" s="247">
        <f>+_xlfn.XLOOKUP(MASTERLIST!$A192,'2022'!$A$3:$A$899,'2022'!$AH$3:$AH$899,0,0)</f>
        <v>0</v>
      </c>
    </row>
    <row r="193" spans="1:24" s="11" customFormat="1" x14ac:dyDescent="0.25">
      <c r="A193" s="231" t="s">
        <v>685</v>
      </c>
      <c r="B193" s="221" t="s">
        <v>1292</v>
      </c>
      <c r="C193" s="221" t="s">
        <v>1872</v>
      </c>
      <c r="D193" s="221" t="s">
        <v>1873</v>
      </c>
      <c r="E193" s="232" t="str">
        <f t="shared" si="8"/>
        <v>Ladies Senior</v>
      </c>
      <c r="F193" s="279">
        <v>32206</v>
      </c>
      <c r="G193" s="10">
        <f t="shared" si="11"/>
        <v>44926</v>
      </c>
      <c r="H193" s="6">
        <f t="shared" si="9"/>
        <v>34</v>
      </c>
      <c r="I193" s="5" t="str">
        <f t="shared" si="10"/>
        <v>Senior</v>
      </c>
      <c r="J193" s="221" t="s">
        <v>67</v>
      </c>
      <c r="K193" s="294">
        <v>88030400012</v>
      </c>
      <c r="L193" s="295" t="s">
        <v>1509</v>
      </c>
      <c r="M193" s="246">
        <f>+_xlfn.XLOOKUP(MASTERLIST!$A193,'2023'!$A$3:$A$897,'2023'!$AE$3:$AE$897,0,0)</f>
        <v>0</v>
      </c>
      <c r="N193" s="220">
        <f>+_xlfn.XLOOKUP(MASTERLIST!$A193,'2023'!$A$3:$A$897,'2023'!$AF$3:$AF$897,0,0)</f>
        <v>0</v>
      </c>
      <c r="O193" s="220">
        <f>+_xlfn.XLOOKUP(MASTERLIST!$A193,'2023'!$A$3:$A$897,'2023'!$AG$3:$AG$897,0,0)</f>
        <v>0</v>
      </c>
      <c r="P193" s="247">
        <f>+_xlfn.XLOOKUP(MASTERLIST!$A193,'2023'!$A$3:$A$897,'2023'!$AH$3:$AH$897,0,0)</f>
        <v>0</v>
      </c>
      <c r="Q193" s="312">
        <f>+_xlfn.XLOOKUP(MASTERLIST!$A193,'2021'!$A$3:$A$900,'2021'!$G$3:$G$900,0,0)</f>
        <v>0</v>
      </c>
      <c r="R193" s="220">
        <f>+_xlfn.XLOOKUP(MASTERLIST!$A193,'2021'!$A$3:$A$900,'2021'!$H$3:$H$900,0,0)</f>
        <v>0</v>
      </c>
      <c r="S193" s="220">
        <f>+_xlfn.XLOOKUP(MASTERLIST!$A193,'2021'!$A$3:$A$900,'2021'!$I$3:$I$900,0,0)</f>
        <v>0</v>
      </c>
      <c r="T193" s="247">
        <f>+_xlfn.XLOOKUP(MASTERLIST!$A193,'2021'!$A$3:$A$900,'2021'!$J$3:$J$900,0,0)</f>
        <v>0</v>
      </c>
      <c r="U193" s="246">
        <f>+_xlfn.XLOOKUP(MASTERLIST!$A193,'2022'!$A$3:$A$899,'2022'!$AE$3:$AE$899,0,0)</f>
        <v>0</v>
      </c>
      <c r="V193" s="220">
        <f>+_xlfn.XLOOKUP(MASTERLIST!$A193,'2022'!$A$3:$A$899,'2022'!$AF$3:$AF$899,0,0)</f>
        <v>0</v>
      </c>
      <c r="W193" s="220">
        <f>+_xlfn.XLOOKUP(MASTERLIST!$A193,'2022'!$A$3:$A$899,'2022'!$AG$3:$AG$899,0,0)</f>
        <v>0</v>
      </c>
      <c r="X193" s="247">
        <f>+_xlfn.XLOOKUP(MASTERLIST!$A193,'2022'!$A$3:$A$899,'2022'!$AH$3:$AH$899,0,0)</f>
        <v>0</v>
      </c>
    </row>
    <row r="194" spans="1:24" x14ac:dyDescent="0.25">
      <c r="A194" s="229" t="s">
        <v>686</v>
      </c>
      <c r="B194" s="220" t="s">
        <v>37</v>
      </c>
      <c r="C194" s="220" t="s">
        <v>305</v>
      </c>
      <c r="D194" s="220" t="s">
        <v>290</v>
      </c>
      <c r="E194" s="230" t="str">
        <f t="shared" si="8"/>
        <v>Men Senior</v>
      </c>
      <c r="F194" s="277">
        <v>32554</v>
      </c>
      <c r="G194" s="10">
        <f t="shared" si="11"/>
        <v>44926</v>
      </c>
      <c r="H194" s="6">
        <f t="shared" si="9"/>
        <v>33</v>
      </c>
      <c r="I194" s="5" t="str">
        <f t="shared" si="10"/>
        <v>Senior</v>
      </c>
      <c r="J194" s="220" t="s">
        <v>1301</v>
      </c>
      <c r="K194" s="293">
        <v>89021500132</v>
      </c>
      <c r="L194" s="251" t="s">
        <v>1509</v>
      </c>
      <c r="M194" s="246">
        <f>+_xlfn.XLOOKUP(MASTERLIST!$A194,'2023'!$A$3:$A$897,'2023'!$AE$3:$AE$897,0,0)</f>
        <v>0</v>
      </c>
      <c r="N194" s="220">
        <f>+_xlfn.XLOOKUP(MASTERLIST!$A194,'2023'!$A$3:$A$897,'2023'!$AF$3:$AF$897,0,0)</f>
        <v>0</v>
      </c>
      <c r="O194" s="220">
        <f>+_xlfn.XLOOKUP(MASTERLIST!$A194,'2023'!$A$3:$A$897,'2023'!$AG$3:$AG$897,0,0)</f>
        <v>0</v>
      </c>
      <c r="P194" s="247">
        <f>+_xlfn.XLOOKUP(MASTERLIST!$A194,'2023'!$A$3:$A$897,'2023'!$AH$3:$AH$897,0,0)</f>
        <v>20</v>
      </c>
      <c r="Q194" s="312">
        <f>+_xlfn.XLOOKUP(MASTERLIST!$A194,'2021'!$A$3:$A$900,'2021'!$G$3:$G$900,0,0)</f>
        <v>1</v>
      </c>
      <c r="R194" s="220">
        <f>+_xlfn.XLOOKUP(MASTERLIST!$A194,'2021'!$A$3:$A$900,'2021'!$H$3:$H$900,0,0)</f>
        <v>3</v>
      </c>
      <c r="S194" s="220">
        <f>+_xlfn.XLOOKUP(MASTERLIST!$A194,'2021'!$A$3:$A$900,'2021'!$I$3:$I$900,0,0)</f>
        <v>45.1</v>
      </c>
      <c r="T194" s="247">
        <f>+_xlfn.XLOOKUP(MASTERLIST!$A194,'2021'!$A$3:$A$900,'2021'!$J$3:$J$900,0,0)</f>
        <v>730</v>
      </c>
      <c r="U194" s="246">
        <f>+_xlfn.XLOOKUP(MASTERLIST!$A194,'2022'!$A$3:$A$899,'2022'!$AE$3:$AE$899,0,0)</f>
        <v>0</v>
      </c>
      <c r="V194" s="220">
        <f>+_xlfn.XLOOKUP(MASTERLIST!$A194,'2022'!$A$3:$A$899,'2022'!$AF$3:$AF$899,0,0)</f>
        <v>7</v>
      </c>
      <c r="W194" s="220">
        <f>+_xlfn.XLOOKUP(MASTERLIST!$A194,'2022'!$A$3:$A$899,'2022'!$AG$3:$AG$899,0,0)</f>
        <v>90.1</v>
      </c>
      <c r="X194" s="247">
        <f>+_xlfn.XLOOKUP(MASTERLIST!$A194,'2022'!$A$3:$A$899,'2022'!$AH$3:$AH$899,0,0)</f>
        <v>803</v>
      </c>
    </row>
    <row r="195" spans="1:24" x14ac:dyDescent="0.25">
      <c r="A195" s="229" t="s">
        <v>687</v>
      </c>
      <c r="B195" s="220" t="s">
        <v>48</v>
      </c>
      <c r="C195" s="220" t="s">
        <v>452</v>
      </c>
      <c r="D195" s="220" t="s">
        <v>331</v>
      </c>
      <c r="E195" s="230" t="str">
        <f t="shared" si="8"/>
        <v>Men Senior</v>
      </c>
      <c r="F195" s="277">
        <v>35184</v>
      </c>
      <c r="G195" s="10">
        <f t="shared" si="11"/>
        <v>44926</v>
      </c>
      <c r="H195" s="6">
        <f t="shared" si="9"/>
        <v>26</v>
      </c>
      <c r="I195" s="5" t="str">
        <f t="shared" si="10"/>
        <v>Senior</v>
      </c>
      <c r="J195" s="220" t="s">
        <v>1301</v>
      </c>
      <c r="K195" s="293">
        <v>96042900161</v>
      </c>
      <c r="L195" s="251" t="s">
        <v>1509</v>
      </c>
      <c r="M195" s="246">
        <f>+_xlfn.XLOOKUP(MASTERLIST!$A195,'2023'!$A$3:$A$897,'2023'!$AE$3:$AE$897,0,0)</f>
        <v>0</v>
      </c>
      <c r="N195" s="220">
        <f>+_xlfn.XLOOKUP(MASTERLIST!$A195,'2023'!$A$3:$A$897,'2023'!$AF$3:$AF$897,0,0)</f>
        <v>0</v>
      </c>
      <c r="O195" s="220">
        <f>+_xlfn.XLOOKUP(MASTERLIST!$A195,'2023'!$A$3:$A$897,'2023'!$AG$3:$AG$897,0,0)</f>
        <v>0</v>
      </c>
      <c r="P195" s="247">
        <f>+_xlfn.XLOOKUP(MASTERLIST!$A195,'2023'!$A$3:$A$897,'2023'!$AH$3:$AH$897,0,0)</f>
        <v>0</v>
      </c>
      <c r="Q195" s="312">
        <f>+_xlfn.XLOOKUP(MASTERLIST!$A195,'2021'!$A$3:$A$900,'2021'!$G$3:$G$900,0,0)</f>
        <v>0</v>
      </c>
      <c r="R195" s="220">
        <f>+_xlfn.XLOOKUP(MASTERLIST!$A195,'2021'!$A$3:$A$900,'2021'!$H$3:$H$900,0,0)</f>
        <v>0</v>
      </c>
      <c r="S195" s="220">
        <f>+_xlfn.XLOOKUP(MASTERLIST!$A195,'2021'!$A$3:$A$900,'2021'!$I$3:$I$900,0,0)</f>
        <v>0</v>
      </c>
      <c r="T195" s="247">
        <f>+_xlfn.XLOOKUP(MASTERLIST!$A195,'2021'!$A$3:$A$900,'2021'!$J$3:$J$900,0,0)</f>
        <v>40</v>
      </c>
      <c r="U195" s="246">
        <f>+_xlfn.XLOOKUP(MASTERLIST!$A195,'2022'!$A$3:$A$899,'2022'!$AE$3:$AE$899,0,0)</f>
        <v>0</v>
      </c>
      <c r="V195" s="220">
        <f>+_xlfn.XLOOKUP(MASTERLIST!$A195,'2022'!$A$3:$A$899,'2022'!$AF$3:$AF$899,0,0)</f>
        <v>0</v>
      </c>
      <c r="W195" s="220">
        <f>+_xlfn.XLOOKUP(MASTERLIST!$A195,'2022'!$A$3:$A$899,'2022'!$AG$3:$AG$899,0,0)</f>
        <v>0</v>
      </c>
      <c r="X195" s="247">
        <f>+_xlfn.XLOOKUP(MASTERLIST!$A195,'2022'!$A$3:$A$899,'2022'!$AH$3:$AH$899,0,0)</f>
        <v>0</v>
      </c>
    </row>
    <row r="196" spans="1:24" x14ac:dyDescent="0.25">
      <c r="A196" s="229" t="s">
        <v>688</v>
      </c>
      <c r="B196" s="220" t="s">
        <v>48</v>
      </c>
      <c r="C196" s="220" t="s">
        <v>243</v>
      </c>
      <c r="D196" s="220" t="s">
        <v>331</v>
      </c>
      <c r="E196" s="230" t="str">
        <f t="shared" si="8"/>
        <v>Men Master</v>
      </c>
      <c r="F196" s="277">
        <v>23476</v>
      </c>
      <c r="G196" s="10">
        <f t="shared" si="11"/>
        <v>44926</v>
      </c>
      <c r="H196" s="6">
        <f t="shared" si="9"/>
        <v>58</v>
      </c>
      <c r="I196" s="5" t="str">
        <f t="shared" si="10"/>
        <v>Master</v>
      </c>
      <c r="J196" s="220" t="s">
        <v>1301</v>
      </c>
      <c r="K196" s="293">
        <v>64040900294</v>
      </c>
      <c r="L196" s="251" t="s">
        <v>1509</v>
      </c>
      <c r="M196" s="246">
        <f>+_xlfn.XLOOKUP(MASTERLIST!$A196,'2023'!$A$3:$A$897,'2023'!$AE$3:$AE$897,0,0)</f>
        <v>1</v>
      </c>
      <c r="N196" s="220">
        <f>+_xlfn.XLOOKUP(MASTERLIST!$A196,'2023'!$A$3:$A$897,'2023'!$AF$3:$AF$897,0,0)</f>
        <v>1</v>
      </c>
      <c r="O196" s="220">
        <f>+_xlfn.XLOOKUP(MASTERLIST!$A196,'2023'!$A$3:$A$897,'2023'!$AG$3:$AG$897,0,0)</f>
        <v>3.9</v>
      </c>
      <c r="P196" s="247">
        <f>+_xlfn.XLOOKUP(MASTERLIST!$A196,'2023'!$A$3:$A$897,'2023'!$AH$3:$AH$897,0,0)</f>
        <v>520</v>
      </c>
      <c r="Q196" s="312">
        <f>+_xlfn.XLOOKUP(MASTERLIST!$A196,'2021'!$A$3:$A$900,'2021'!$G$3:$G$900,0,0)</f>
        <v>2</v>
      </c>
      <c r="R196" s="220">
        <f>+_xlfn.XLOOKUP(MASTERLIST!$A196,'2021'!$A$3:$A$900,'2021'!$H$3:$H$900,0,0)</f>
        <v>1</v>
      </c>
      <c r="S196" s="220">
        <f>+_xlfn.XLOOKUP(MASTERLIST!$A196,'2021'!$A$3:$A$900,'2021'!$I$3:$I$900,0,0)</f>
        <v>10.3</v>
      </c>
      <c r="T196" s="247">
        <f>+_xlfn.XLOOKUP(MASTERLIST!$A196,'2021'!$A$3:$A$900,'2021'!$J$3:$J$900,0,0)</f>
        <v>505</v>
      </c>
      <c r="U196" s="246">
        <f>+_xlfn.XLOOKUP(MASTERLIST!$A196,'2022'!$A$3:$A$899,'2022'!$AE$3:$AE$899,0,0)</f>
        <v>0</v>
      </c>
      <c r="V196" s="220">
        <f>+_xlfn.XLOOKUP(MASTERLIST!$A196,'2022'!$A$3:$A$899,'2022'!$AF$3:$AF$899,0,0)</f>
        <v>0</v>
      </c>
      <c r="W196" s="220">
        <f>+_xlfn.XLOOKUP(MASTERLIST!$A196,'2022'!$A$3:$A$899,'2022'!$AG$3:$AG$899,0,0)</f>
        <v>0</v>
      </c>
      <c r="X196" s="247">
        <f>+_xlfn.XLOOKUP(MASTERLIST!$A196,'2022'!$A$3:$A$899,'2022'!$AH$3:$AH$899,0,0)</f>
        <v>60</v>
      </c>
    </row>
    <row r="197" spans="1:24" x14ac:dyDescent="0.25">
      <c r="A197" s="229" t="s">
        <v>689</v>
      </c>
      <c r="B197" s="220" t="s">
        <v>48</v>
      </c>
      <c r="C197" s="220" t="s">
        <v>319</v>
      </c>
      <c r="D197" s="220" t="s">
        <v>330</v>
      </c>
      <c r="E197" s="230" t="str">
        <f t="shared" ref="E197:E260" si="12">CONCATENATE(J197," ",I197)</f>
        <v>Men Senior</v>
      </c>
      <c r="F197" s="277">
        <v>30359</v>
      </c>
      <c r="G197" s="10">
        <f t="shared" si="11"/>
        <v>44926</v>
      </c>
      <c r="H197" s="6">
        <f t="shared" ref="H197:H260" si="13">INT(YEARFRAC(F197,G197))</f>
        <v>39</v>
      </c>
      <c r="I197" s="5" t="str">
        <f t="shared" ref="I197:I260" si="14">IF(H197="","Senior",IF(H197&gt;59.999,"Grand Masters",IF(H197&gt;49.999,"Master",IF(H197&gt;39.999,"Veteran",IF(H197&gt;21.999,"Senior",IF(H197&gt;16.999,"U/21","U/16"))))))</f>
        <v>Senior</v>
      </c>
      <c r="J197" s="220" t="s">
        <v>1301</v>
      </c>
      <c r="K197" s="293">
        <v>83021210813</v>
      </c>
      <c r="L197" s="251" t="s">
        <v>1509</v>
      </c>
      <c r="M197" s="246">
        <f>+_xlfn.XLOOKUP(MASTERLIST!$A197,'2023'!$A$3:$A$897,'2023'!$AE$3:$AE$897,0,0)</f>
        <v>0</v>
      </c>
      <c r="N197" s="220">
        <f>+_xlfn.XLOOKUP(MASTERLIST!$A197,'2023'!$A$3:$A$897,'2023'!$AF$3:$AF$897,0,0)</f>
        <v>0</v>
      </c>
      <c r="O197" s="220">
        <f>+_xlfn.XLOOKUP(MASTERLIST!$A197,'2023'!$A$3:$A$897,'2023'!$AG$3:$AG$897,0,0)</f>
        <v>0</v>
      </c>
      <c r="P197" s="247">
        <f>+_xlfn.XLOOKUP(MASTERLIST!$A197,'2023'!$A$3:$A$897,'2023'!$AH$3:$AH$897,0,0)</f>
        <v>20</v>
      </c>
      <c r="Q197" s="312">
        <f>+_xlfn.XLOOKUP(MASTERLIST!$A197,'2021'!$A$3:$A$900,'2021'!$G$3:$G$900,0,0)</f>
        <v>0</v>
      </c>
      <c r="R197" s="220">
        <f>+_xlfn.XLOOKUP(MASTERLIST!$A197,'2021'!$A$3:$A$900,'2021'!$H$3:$H$900,0,0)</f>
        <v>2</v>
      </c>
      <c r="S197" s="220">
        <f>+_xlfn.XLOOKUP(MASTERLIST!$A197,'2021'!$A$3:$A$900,'2021'!$I$3:$I$900,0,0)</f>
        <v>3.8</v>
      </c>
      <c r="T197" s="247">
        <f>+_xlfn.XLOOKUP(MASTERLIST!$A197,'2021'!$A$3:$A$900,'2021'!$J$3:$J$900,0,0)</f>
        <v>126</v>
      </c>
      <c r="U197" s="246">
        <f>+_xlfn.XLOOKUP(MASTERLIST!$A197,'2022'!$A$3:$A$899,'2022'!$AE$3:$AE$899,0,0)</f>
        <v>1</v>
      </c>
      <c r="V197" s="220">
        <f>+_xlfn.XLOOKUP(MASTERLIST!$A197,'2022'!$A$3:$A$899,'2022'!$AF$3:$AF$899,0,0)</f>
        <v>1</v>
      </c>
      <c r="W197" s="220">
        <f>+_xlfn.XLOOKUP(MASTERLIST!$A197,'2022'!$A$3:$A$899,'2022'!$AG$3:$AG$899,0,0)</f>
        <v>3.3</v>
      </c>
      <c r="X197" s="247">
        <f>+_xlfn.XLOOKUP(MASTERLIST!$A197,'2022'!$A$3:$A$899,'2022'!$AH$3:$AH$899,0,0)</f>
        <v>410</v>
      </c>
    </row>
    <row r="198" spans="1:24" x14ac:dyDescent="0.25">
      <c r="A198" s="229" t="s">
        <v>690</v>
      </c>
      <c r="B198" s="220" t="s">
        <v>2047</v>
      </c>
      <c r="C198" s="220" t="s">
        <v>1867</v>
      </c>
      <c r="D198" s="220" t="s">
        <v>1868</v>
      </c>
      <c r="E198" s="230" t="str">
        <f t="shared" si="12"/>
        <v>Ladies Senior</v>
      </c>
      <c r="F198" s="277">
        <v>35731</v>
      </c>
      <c r="G198" s="10">
        <f t="shared" ref="G198:G261" si="15">$G$5</f>
        <v>44926</v>
      </c>
      <c r="H198" s="6">
        <f t="shared" si="13"/>
        <v>25</v>
      </c>
      <c r="I198" s="5" t="str">
        <f t="shared" si="14"/>
        <v>Senior</v>
      </c>
      <c r="J198" s="220" t="s">
        <v>67</v>
      </c>
      <c r="K198" s="293">
        <v>97102800355</v>
      </c>
      <c r="L198" s="251" t="s">
        <v>1509</v>
      </c>
      <c r="M198" s="246">
        <f>+_xlfn.XLOOKUP(MASTERLIST!$A198,'2023'!$A$3:$A$897,'2023'!$AE$3:$AE$897,0,0)</f>
        <v>1</v>
      </c>
      <c r="N198" s="220">
        <f>+_xlfn.XLOOKUP(MASTERLIST!$A198,'2023'!$A$3:$A$897,'2023'!$AF$3:$AF$897,0,0)</f>
        <v>0</v>
      </c>
      <c r="O198" s="220">
        <f>+_xlfn.XLOOKUP(MASTERLIST!$A198,'2023'!$A$3:$A$897,'2023'!$AG$3:$AG$897,0,0)</f>
        <v>0.5</v>
      </c>
      <c r="P198" s="247">
        <f>+_xlfn.XLOOKUP(MASTERLIST!$A198,'2023'!$A$3:$A$897,'2023'!$AH$3:$AH$897,0,0)</f>
        <v>300</v>
      </c>
      <c r="Q198" s="312">
        <f>+_xlfn.XLOOKUP(MASTERLIST!$A198,'2021'!$A$3:$A$900,'2021'!$G$3:$G$900,0,0)</f>
        <v>2</v>
      </c>
      <c r="R198" s="220">
        <f>+_xlfn.XLOOKUP(MASTERLIST!$A198,'2021'!$A$3:$A$900,'2021'!$H$3:$H$900,0,0)</f>
        <v>3</v>
      </c>
      <c r="S198" s="220">
        <f>+_xlfn.XLOOKUP(MASTERLIST!$A198,'2021'!$A$3:$A$900,'2021'!$I$3:$I$900,0,0)</f>
        <v>31.5</v>
      </c>
      <c r="T198" s="247">
        <f>+_xlfn.XLOOKUP(MASTERLIST!$A198,'2021'!$A$3:$A$900,'2021'!$J$3:$J$900,0,0)</f>
        <v>828</v>
      </c>
      <c r="U198" s="246">
        <f>+_xlfn.XLOOKUP(MASTERLIST!$A198,'2022'!$A$3:$A$899,'2022'!$AE$3:$AE$899,0,0)</f>
        <v>1</v>
      </c>
      <c r="V198" s="220">
        <f>+_xlfn.XLOOKUP(MASTERLIST!$A198,'2022'!$A$3:$A$899,'2022'!$AF$3:$AF$899,0,0)</f>
        <v>3</v>
      </c>
      <c r="W198" s="220">
        <f>+_xlfn.XLOOKUP(MASTERLIST!$A198,'2022'!$A$3:$A$899,'2022'!$AG$3:$AG$899,0,0)</f>
        <v>33.299999999999997</v>
      </c>
      <c r="X198" s="247">
        <f>+_xlfn.XLOOKUP(MASTERLIST!$A198,'2022'!$A$3:$A$899,'2022'!$AH$3:$AH$899,0,0)</f>
        <v>671</v>
      </c>
    </row>
    <row r="199" spans="1:24" x14ac:dyDescent="0.25">
      <c r="A199" s="229" t="s">
        <v>691</v>
      </c>
      <c r="B199" s="220" t="s">
        <v>39</v>
      </c>
      <c r="C199" s="220" t="s">
        <v>77</v>
      </c>
      <c r="D199" s="220" t="s">
        <v>162</v>
      </c>
      <c r="E199" s="230" t="str">
        <f t="shared" si="12"/>
        <v>Men Veteran</v>
      </c>
      <c r="F199" s="277">
        <v>29140</v>
      </c>
      <c r="G199" s="10">
        <f t="shared" si="15"/>
        <v>44926</v>
      </c>
      <c r="H199" s="6">
        <f t="shared" si="13"/>
        <v>43</v>
      </c>
      <c r="I199" s="5" t="str">
        <f t="shared" si="14"/>
        <v>Veteran</v>
      </c>
      <c r="J199" s="220" t="s">
        <v>1301</v>
      </c>
      <c r="K199" s="293">
        <v>814536324</v>
      </c>
      <c r="L199" s="251" t="s">
        <v>1527</v>
      </c>
      <c r="M199" s="246">
        <f>+_xlfn.XLOOKUP(MASTERLIST!$A199,'2023'!$A$3:$A$897,'2023'!$AE$3:$AE$897,0,0)</f>
        <v>1</v>
      </c>
      <c r="N199" s="220">
        <f>+_xlfn.XLOOKUP(MASTERLIST!$A199,'2023'!$A$3:$A$897,'2023'!$AF$3:$AF$897,0,0)</f>
        <v>1</v>
      </c>
      <c r="O199" s="220">
        <f>+_xlfn.XLOOKUP(MASTERLIST!$A199,'2023'!$A$3:$A$897,'2023'!$AG$3:$AG$897,0,0)</f>
        <v>4.7</v>
      </c>
      <c r="P199" s="247">
        <f>+_xlfn.XLOOKUP(MASTERLIST!$A199,'2023'!$A$3:$A$897,'2023'!$AH$3:$AH$897,0,0)</f>
        <v>487</v>
      </c>
      <c r="Q199" s="312">
        <f>+_xlfn.XLOOKUP(MASTERLIST!$A199,'2021'!$A$3:$A$900,'2021'!$G$3:$G$900,0,0)</f>
        <v>0</v>
      </c>
      <c r="R199" s="220">
        <f>+_xlfn.XLOOKUP(MASTERLIST!$A199,'2021'!$A$3:$A$900,'2021'!$H$3:$H$900,0,0)</f>
        <v>10</v>
      </c>
      <c r="S199" s="220">
        <f>+_xlfn.XLOOKUP(MASTERLIST!$A199,'2021'!$A$3:$A$900,'2021'!$I$3:$I$900,0,0)</f>
        <v>100.3</v>
      </c>
      <c r="T199" s="247">
        <f>+_xlfn.XLOOKUP(MASTERLIST!$A199,'2021'!$A$3:$A$900,'2021'!$J$3:$J$900,0,0)</f>
        <v>777</v>
      </c>
      <c r="U199" s="246">
        <f>+_xlfn.XLOOKUP(MASTERLIST!$A199,'2022'!$A$3:$A$899,'2022'!$AE$3:$AE$899,0,0)</f>
        <v>1</v>
      </c>
      <c r="V199" s="220">
        <f>+_xlfn.XLOOKUP(MASTERLIST!$A199,'2022'!$A$3:$A$899,'2022'!$AF$3:$AF$899,0,0)</f>
        <v>15</v>
      </c>
      <c r="W199" s="220">
        <f>+_xlfn.XLOOKUP(MASTERLIST!$A199,'2022'!$A$3:$A$899,'2022'!$AG$3:$AG$899,0,0)</f>
        <v>163.29999999999998</v>
      </c>
      <c r="X199" s="247">
        <f>+_xlfn.XLOOKUP(MASTERLIST!$A199,'2022'!$A$3:$A$899,'2022'!$AH$3:$AH$899,0,0)</f>
        <v>1148</v>
      </c>
    </row>
    <row r="200" spans="1:24" s="11" customFormat="1" x14ac:dyDescent="0.25">
      <c r="A200" s="231" t="s">
        <v>692</v>
      </c>
      <c r="B200" s="221" t="s">
        <v>38</v>
      </c>
      <c r="C200" s="221" t="s">
        <v>2123</v>
      </c>
      <c r="D200" s="221" t="s">
        <v>2124</v>
      </c>
      <c r="E200" s="232" t="str">
        <f t="shared" si="12"/>
        <v>Men Grand Masters</v>
      </c>
      <c r="F200" s="279"/>
      <c r="G200" s="10">
        <f t="shared" si="15"/>
        <v>44926</v>
      </c>
      <c r="H200" s="6">
        <f t="shared" si="13"/>
        <v>123</v>
      </c>
      <c r="I200" s="5" t="str">
        <f t="shared" si="14"/>
        <v>Grand Masters</v>
      </c>
      <c r="J200" s="221" t="s">
        <v>1301</v>
      </c>
      <c r="K200" s="294"/>
      <c r="L200" s="295"/>
      <c r="M200" s="246">
        <f>+_xlfn.XLOOKUP(MASTERLIST!$A200,'2023'!$A$3:$A$897,'2023'!$AE$3:$AE$897,0,0)</f>
        <v>0</v>
      </c>
      <c r="N200" s="220">
        <f>+_xlfn.XLOOKUP(MASTERLIST!$A200,'2023'!$A$3:$A$897,'2023'!$AF$3:$AF$897,0,0)</f>
        <v>0</v>
      </c>
      <c r="O200" s="220">
        <f>+_xlfn.XLOOKUP(MASTERLIST!$A200,'2023'!$A$3:$A$897,'2023'!$AG$3:$AG$897,0,0)</f>
        <v>0</v>
      </c>
      <c r="P200" s="247">
        <f>+_xlfn.XLOOKUP(MASTERLIST!$A200,'2023'!$A$3:$A$897,'2023'!$AH$3:$AH$897,0,0)</f>
        <v>0</v>
      </c>
      <c r="Q200" s="312">
        <f>+_xlfn.XLOOKUP(MASTERLIST!$A200,'2021'!$A$3:$A$900,'2021'!$G$3:$G$900,0,0)</f>
        <v>0</v>
      </c>
      <c r="R200" s="220">
        <f>+_xlfn.XLOOKUP(MASTERLIST!$A200,'2021'!$A$3:$A$900,'2021'!$H$3:$H$900,0,0)</f>
        <v>0</v>
      </c>
      <c r="S200" s="220">
        <f>+_xlfn.XLOOKUP(MASTERLIST!$A200,'2021'!$A$3:$A$900,'2021'!$I$3:$I$900,0,0)</f>
        <v>0</v>
      </c>
      <c r="T200" s="247">
        <f>+_xlfn.XLOOKUP(MASTERLIST!$A200,'2021'!$A$3:$A$900,'2021'!$J$3:$J$900,0,0)</f>
        <v>0</v>
      </c>
      <c r="U200" s="246">
        <f>+_xlfn.XLOOKUP(MASTERLIST!$A200,'2022'!$A$3:$A$899,'2022'!$AE$3:$AE$899,0,0)</f>
        <v>2</v>
      </c>
      <c r="V200" s="220">
        <f>+_xlfn.XLOOKUP(MASTERLIST!$A200,'2022'!$A$3:$A$899,'2022'!$AF$3:$AF$899,0,0)</f>
        <v>3</v>
      </c>
      <c r="W200" s="220">
        <f>+_xlfn.XLOOKUP(MASTERLIST!$A200,'2022'!$A$3:$A$899,'2022'!$AG$3:$AG$899,0,0)</f>
        <v>42.399999999999991</v>
      </c>
      <c r="X200" s="247">
        <f>+_xlfn.XLOOKUP(MASTERLIST!$A200,'2022'!$A$3:$A$899,'2022'!$AH$3:$AH$899,0,0)</f>
        <v>534</v>
      </c>
    </row>
    <row r="201" spans="1:24" s="11" customFormat="1" x14ac:dyDescent="0.25">
      <c r="A201" s="231" t="s">
        <v>693</v>
      </c>
      <c r="B201" s="221" t="s">
        <v>1432</v>
      </c>
      <c r="C201" s="221" t="s">
        <v>90</v>
      </c>
      <c r="D201" s="221" t="s">
        <v>362</v>
      </c>
      <c r="E201" s="232" t="str">
        <f t="shared" si="12"/>
        <v>Men Senior</v>
      </c>
      <c r="F201" s="279">
        <v>35487</v>
      </c>
      <c r="G201" s="10">
        <f t="shared" si="15"/>
        <v>44926</v>
      </c>
      <c r="H201" s="6">
        <f t="shared" si="13"/>
        <v>25</v>
      </c>
      <c r="I201" s="5" t="str">
        <f t="shared" si="14"/>
        <v>Senior</v>
      </c>
      <c r="J201" s="221" t="s">
        <v>1301</v>
      </c>
      <c r="K201" s="294"/>
      <c r="L201" s="295"/>
      <c r="M201" s="246">
        <f>+_xlfn.XLOOKUP(MASTERLIST!$A201,'2023'!$A$3:$A$897,'2023'!$AE$3:$AE$897,0,0)</f>
        <v>0</v>
      </c>
      <c r="N201" s="220">
        <f>+_xlfn.XLOOKUP(MASTERLIST!$A201,'2023'!$A$3:$A$897,'2023'!$AF$3:$AF$897,0,0)</f>
        <v>0</v>
      </c>
      <c r="O201" s="220">
        <f>+_xlfn.XLOOKUP(MASTERLIST!$A201,'2023'!$A$3:$A$897,'2023'!$AG$3:$AG$897,0,0)</f>
        <v>0</v>
      </c>
      <c r="P201" s="247">
        <f>+_xlfn.XLOOKUP(MASTERLIST!$A201,'2023'!$A$3:$A$897,'2023'!$AH$3:$AH$897,0,0)</f>
        <v>20</v>
      </c>
      <c r="Q201" s="312">
        <f>+_xlfn.XLOOKUP(MASTERLIST!$A201,'2021'!$A$3:$A$900,'2021'!$G$3:$G$900,0,0)</f>
        <v>0</v>
      </c>
      <c r="R201" s="220">
        <f>+_xlfn.XLOOKUP(MASTERLIST!$A201,'2021'!$A$3:$A$900,'2021'!$H$3:$H$900,0,0)</f>
        <v>0</v>
      </c>
      <c r="S201" s="220">
        <f>+_xlfn.XLOOKUP(MASTERLIST!$A201,'2021'!$A$3:$A$900,'2021'!$I$3:$I$900,0,0)</f>
        <v>0</v>
      </c>
      <c r="T201" s="247">
        <f>+_xlfn.XLOOKUP(MASTERLIST!$A201,'2021'!$A$3:$A$900,'2021'!$J$3:$J$900,0,0)</f>
        <v>0</v>
      </c>
      <c r="U201" s="246">
        <f>+_xlfn.XLOOKUP(MASTERLIST!$A201,'2022'!$A$3:$A$899,'2022'!$AE$3:$AE$899,0,0)</f>
        <v>0</v>
      </c>
      <c r="V201" s="220">
        <f>+_xlfn.XLOOKUP(MASTERLIST!$A201,'2022'!$A$3:$A$899,'2022'!$AF$3:$AF$899,0,0)</f>
        <v>0</v>
      </c>
      <c r="W201" s="220">
        <f>+_xlfn.XLOOKUP(MASTERLIST!$A201,'2022'!$A$3:$A$899,'2022'!$AG$3:$AG$899,0,0)</f>
        <v>0</v>
      </c>
      <c r="X201" s="247">
        <f>+_xlfn.XLOOKUP(MASTERLIST!$A201,'2022'!$A$3:$A$899,'2022'!$AH$3:$AH$899,0,0)</f>
        <v>0</v>
      </c>
    </row>
    <row r="202" spans="1:24" s="11" customFormat="1" x14ac:dyDescent="0.25">
      <c r="A202" s="231" t="s">
        <v>694</v>
      </c>
      <c r="B202" s="221" t="s">
        <v>1028</v>
      </c>
      <c r="C202" s="221" t="s">
        <v>363</v>
      </c>
      <c r="D202" s="221" t="s">
        <v>375</v>
      </c>
      <c r="E202" s="232" t="str">
        <f t="shared" si="12"/>
        <v>Men Grand Masters</v>
      </c>
      <c r="F202" s="279"/>
      <c r="G202" s="10">
        <f t="shared" si="15"/>
        <v>44926</v>
      </c>
      <c r="H202" s="6">
        <f t="shared" si="13"/>
        <v>123</v>
      </c>
      <c r="I202" s="5" t="str">
        <f t="shared" si="14"/>
        <v>Grand Masters</v>
      </c>
      <c r="J202" s="221" t="s">
        <v>1301</v>
      </c>
      <c r="K202" s="294"/>
      <c r="L202" s="295"/>
      <c r="M202" s="246">
        <f>+_xlfn.XLOOKUP(MASTERLIST!$A202,'2023'!$A$3:$A$897,'2023'!$AE$3:$AE$897,0,0)</f>
        <v>0</v>
      </c>
      <c r="N202" s="220">
        <f>+_xlfn.XLOOKUP(MASTERLIST!$A202,'2023'!$A$3:$A$897,'2023'!$AF$3:$AF$897,0,0)</f>
        <v>0</v>
      </c>
      <c r="O202" s="220">
        <f>+_xlfn.XLOOKUP(MASTERLIST!$A202,'2023'!$A$3:$A$897,'2023'!$AG$3:$AG$897,0,0)</f>
        <v>0</v>
      </c>
      <c r="P202" s="247">
        <f>+_xlfn.XLOOKUP(MASTERLIST!$A202,'2023'!$A$3:$A$897,'2023'!$AH$3:$AH$897,0,0)</f>
        <v>0</v>
      </c>
      <c r="Q202" s="312">
        <f>+_xlfn.XLOOKUP(MASTERLIST!$A202,'2021'!$A$3:$A$900,'2021'!$G$3:$G$900,0,0)</f>
        <v>0</v>
      </c>
      <c r="R202" s="220">
        <f>+_xlfn.XLOOKUP(MASTERLIST!$A202,'2021'!$A$3:$A$900,'2021'!$H$3:$H$900,0,0)</f>
        <v>0</v>
      </c>
      <c r="S202" s="220">
        <f>+_xlfn.XLOOKUP(MASTERLIST!$A202,'2021'!$A$3:$A$900,'2021'!$I$3:$I$900,0,0)</f>
        <v>0</v>
      </c>
      <c r="T202" s="247">
        <f>+_xlfn.XLOOKUP(MASTERLIST!$A202,'2021'!$A$3:$A$900,'2021'!$J$3:$J$900,0,0)</f>
        <v>0</v>
      </c>
      <c r="U202" s="246">
        <f>+_xlfn.XLOOKUP(MASTERLIST!$A202,'2022'!$A$3:$A$899,'2022'!$AE$3:$AE$899,0,0)</f>
        <v>0</v>
      </c>
      <c r="V202" s="220">
        <f>+_xlfn.XLOOKUP(MASTERLIST!$A202,'2022'!$A$3:$A$899,'2022'!$AF$3:$AF$899,0,0)</f>
        <v>0</v>
      </c>
      <c r="W202" s="220">
        <f>+_xlfn.XLOOKUP(MASTERLIST!$A202,'2022'!$A$3:$A$899,'2022'!$AG$3:$AG$899,0,0)</f>
        <v>0</v>
      </c>
      <c r="X202" s="247">
        <f>+_xlfn.XLOOKUP(MASTERLIST!$A202,'2022'!$A$3:$A$899,'2022'!$AH$3:$AH$899,0,0)</f>
        <v>0</v>
      </c>
    </row>
    <row r="203" spans="1:24" x14ac:dyDescent="0.25">
      <c r="A203" s="229" t="s">
        <v>695</v>
      </c>
      <c r="B203" s="220" t="s">
        <v>50</v>
      </c>
      <c r="C203" s="220" t="s">
        <v>103</v>
      </c>
      <c r="D203" s="220" t="s">
        <v>1911</v>
      </c>
      <c r="E203" s="230" t="str">
        <f t="shared" si="12"/>
        <v>Men Grand Masters</v>
      </c>
      <c r="F203" s="277">
        <v>20380</v>
      </c>
      <c r="G203" s="10">
        <f t="shared" si="15"/>
        <v>44926</v>
      </c>
      <c r="H203" s="6">
        <f t="shared" si="13"/>
        <v>67</v>
      </c>
      <c r="I203" s="5" t="str">
        <f t="shared" si="14"/>
        <v>Grand Masters</v>
      </c>
      <c r="J203" s="220" t="s">
        <v>1301</v>
      </c>
      <c r="K203" s="293">
        <v>55101800228</v>
      </c>
      <c r="L203" s="251" t="s">
        <v>1509</v>
      </c>
      <c r="M203" s="246">
        <f>+_xlfn.XLOOKUP(MASTERLIST!$A203,'2023'!$A$3:$A$897,'2023'!$AE$3:$AE$897,0,0)</f>
        <v>0</v>
      </c>
      <c r="N203" s="220">
        <f>+_xlfn.XLOOKUP(MASTERLIST!$A203,'2023'!$A$3:$A$897,'2023'!$AF$3:$AF$897,0,0)</f>
        <v>0</v>
      </c>
      <c r="O203" s="220">
        <f>+_xlfn.XLOOKUP(MASTERLIST!$A203,'2023'!$A$3:$A$897,'2023'!$AG$3:$AG$897,0,0)</f>
        <v>0</v>
      </c>
      <c r="P203" s="247">
        <f>+_xlfn.XLOOKUP(MASTERLIST!$A203,'2023'!$A$3:$A$897,'2023'!$AH$3:$AH$897,0,0)</f>
        <v>0</v>
      </c>
      <c r="Q203" s="312">
        <f>+_xlfn.XLOOKUP(MASTERLIST!$A203,'2021'!$A$3:$A$900,'2021'!$G$3:$G$900,0,0)</f>
        <v>2</v>
      </c>
      <c r="R203" s="220">
        <f>+_xlfn.XLOOKUP(MASTERLIST!$A203,'2021'!$A$3:$A$900,'2021'!$H$3:$H$900,0,0)</f>
        <v>1</v>
      </c>
      <c r="S203" s="220">
        <f>+_xlfn.XLOOKUP(MASTERLIST!$A203,'2021'!$A$3:$A$900,'2021'!$I$3:$I$900,0,0)</f>
        <v>4.2</v>
      </c>
      <c r="T203" s="247">
        <f>+_xlfn.XLOOKUP(MASTERLIST!$A203,'2021'!$A$3:$A$900,'2021'!$J$3:$J$900,0,0)</f>
        <v>537</v>
      </c>
      <c r="U203" s="246">
        <f>+_xlfn.XLOOKUP(MASTERLIST!$A203,'2022'!$A$3:$A$899,'2022'!$AE$3:$AE$899,0,0)</f>
        <v>0</v>
      </c>
      <c r="V203" s="220">
        <f>+_xlfn.XLOOKUP(MASTERLIST!$A203,'2022'!$A$3:$A$899,'2022'!$AF$3:$AF$899,0,0)</f>
        <v>0</v>
      </c>
      <c r="W203" s="220">
        <f>+_xlfn.XLOOKUP(MASTERLIST!$A203,'2022'!$A$3:$A$899,'2022'!$AG$3:$AG$899,0,0)</f>
        <v>0</v>
      </c>
      <c r="X203" s="247">
        <f>+_xlfn.XLOOKUP(MASTERLIST!$A203,'2022'!$A$3:$A$899,'2022'!$AH$3:$AH$899,0,0)</f>
        <v>60</v>
      </c>
    </row>
    <row r="204" spans="1:24" x14ac:dyDescent="0.25">
      <c r="A204" s="229" t="s">
        <v>696</v>
      </c>
      <c r="B204" s="220" t="s">
        <v>40</v>
      </c>
      <c r="C204" s="220" t="s">
        <v>1982</v>
      </c>
      <c r="D204" s="220" t="s">
        <v>1918</v>
      </c>
      <c r="E204" s="230" t="str">
        <f t="shared" si="12"/>
        <v>Ladies Senior</v>
      </c>
      <c r="F204" s="277">
        <v>33971</v>
      </c>
      <c r="G204" s="10">
        <f t="shared" si="15"/>
        <v>44926</v>
      </c>
      <c r="H204" s="6">
        <f t="shared" si="13"/>
        <v>29</v>
      </c>
      <c r="I204" s="5" t="str">
        <f t="shared" si="14"/>
        <v>Senior</v>
      </c>
      <c r="J204" s="220" t="s">
        <v>67</v>
      </c>
      <c r="K204" s="293">
        <v>93010200269</v>
      </c>
      <c r="L204" s="251" t="s">
        <v>1509</v>
      </c>
      <c r="M204" s="246">
        <f>+_xlfn.XLOOKUP(MASTERLIST!$A204,'2023'!$A$3:$A$897,'2023'!$AE$3:$AE$897,0,0)</f>
        <v>0</v>
      </c>
      <c r="N204" s="220">
        <f>+_xlfn.XLOOKUP(MASTERLIST!$A204,'2023'!$A$3:$A$897,'2023'!$AF$3:$AF$897,0,0)</f>
        <v>0</v>
      </c>
      <c r="O204" s="220">
        <f>+_xlfn.XLOOKUP(MASTERLIST!$A204,'2023'!$A$3:$A$897,'2023'!$AG$3:$AG$897,0,0)</f>
        <v>0</v>
      </c>
      <c r="P204" s="247">
        <f>+_xlfn.XLOOKUP(MASTERLIST!$A204,'2023'!$A$3:$A$897,'2023'!$AH$3:$AH$897,0,0)</f>
        <v>20</v>
      </c>
      <c r="Q204" s="312">
        <f>+_xlfn.XLOOKUP(MASTERLIST!$A204,'2021'!$A$3:$A$900,'2021'!$G$3:$G$900,0,0)</f>
        <v>2</v>
      </c>
      <c r="R204" s="220">
        <f>+_xlfn.XLOOKUP(MASTERLIST!$A204,'2021'!$A$3:$A$900,'2021'!$H$3:$H$900,0,0)</f>
        <v>0</v>
      </c>
      <c r="S204" s="220">
        <f>+_xlfn.XLOOKUP(MASTERLIST!$A204,'2021'!$A$3:$A$900,'2021'!$I$3:$I$900,0,0)</f>
        <v>2.2000000000000002</v>
      </c>
      <c r="T204" s="247">
        <f>+_xlfn.XLOOKUP(MASTERLIST!$A204,'2021'!$A$3:$A$900,'2021'!$J$3:$J$900,0,0)</f>
        <v>207</v>
      </c>
      <c r="U204" s="246">
        <f>+_xlfn.XLOOKUP(MASTERLIST!$A204,'2022'!$A$3:$A$899,'2022'!$AE$3:$AE$899,0,0)</f>
        <v>3</v>
      </c>
      <c r="V204" s="220">
        <f>+_xlfn.XLOOKUP(MASTERLIST!$A204,'2022'!$A$3:$A$899,'2022'!$AF$3:$AF$899,0,0)</f>
        <v>2</v>
      </c>
      <c r="W204" s="220">
        <f>+_xlfn.XLOOKUP(MASTERLIST!$A204,'2022'!$A$3:$A$899,'2022'!$AG$3:$AG$899,0,0)</f>
        <v>7.6</v>
      </c>
      <c r="X204" s="247">
        <f>+_xlfn.XLOOKUP(MASTERLIST!$A204,'2022'!$A$3:$A$899,'2022'!$AH$3:$AH$899,0,0)</f>
        <v>586</v>
      </c>
    </row>
    <row r="205" spans="1:24" x14ac:dyDescent="0.25">
      <c r="A205" s="229" t="s">
        <v>697</v>
      </c>
      <c r="B205" s="220" t="s">
        <v>38</v>
      </c>
      <c r="C205" s="220" t="s">
        <v>156</v>
      </c>
      <c r="D205" s="220" t="s">
        <v>145</v>
      </c>
      <c r="E205" s="230" t="str">
        <f t="shared" si="12"/>
        <v>Men Veteran</v>
      </c>
      <c r="F205" s="277">
        <v>28922</v>
      </c>
      <c r="G205" s="10">
        <f t="shared" si="15"/>
        <v>44926</v>
      </c>
      <c r="H205" s="6">
        <f t="shared" si="13"/>
        <v>43</v>
      </c>
      <c r="I205" s="5" t="str">
        <f t="shared" si="14"/>
        <v>Veteran</v>
      </c>
      <c r="J205" s="220" t="s">
        <v>1301</v>
      </c>
      <c r="K205" s="293">
        <v>68090600050</v>
      </c>
      <c r="L205" s="251" t="s">
        <v>1509</v>
      </c>
      <c r="M205" s="246">
        <f>+_xlfn.XLOOKUP(MASTERLIST!$A205,'2023'!$A$3:$A$897,'2023'!$AE$3:$AE$897,0,0)</f>
        <v>0</v>
      </c>
      <c r="N205" s="220">
        <f>+_xlfn.XLOOKUP(MASTERLIST!$A205,'2023'!$A$3:$A$897,'2023'!$AF$3:$AF$897,0,0)</f>
        <v>0</v>
      </c>
      <c r="O205" s="220">
        <f>+_xlfn.XLOOKUP(MASTERLIST!$A205,'2023'!$A$3:$A$897,'2023'!$AG$3:$AG$897,0,0)</f>
        <v>0</v>
      </c>
      <c r="P205" s="247">
        <f>+_xlfn.XLOOKUP(MASTERLIST!$A205,'2023'!$A$3:$A$897,'2023'!$AH$3:$AH$897,0,0)</f>
        <v>20</v>
      </c>
      <c r="Q205" s="312">
        <f>+_xlfn.XLOOKUP(MASTERLIST!$A205,'2021'!$A$3:$A$900,'2021'!$G$3:$G$900,0,0)</f>
        <v>0</v>
      </c>
      <c r="R205" s="220">
        <f>+_xlfn.XLOOKUP(MASTERLIST!$A205,'2021'!$A$3:$A$900,'2021'!$H$3:$H$900,0,0)</f>
        <v>3</v>
      </c>
      <c r="S205" s="220">
        <f>+_xlfn.XLOOKUP(MASTERLIST!$A205,'2021'!$A$3:$A$900,'2021'!$I$3:$I$900,0,0)</f>
        <v>4.5999999999999996</v>
      </c>
      <c r="T205" s="247">
        <f>+_xlfn.XLOOKUP(MASTERLIST!$A205,'2021'!$A$3:$A$900,'2021'!$J$3:$J$900,0,0)</f>
        <v>472</v>
      </c>
      <c r="U205" s="246">
        <f>+_xlfn.XLOOKUP(MASTERLIST!$A205,'2022'!$A$3:$A$899,'2022'!$AE$3:$AE$899,0,0)</f>
        <v>1</v>
      </c>
      <c r="V205" s="220">
        <f>+_xlfn.XLOOKUP(MASTERLIST!$A205,'2022'!$A$3:$A$899,'2022'!$AF$3:$AF$899,0,0)</f>
        <v>0</v>
      </c>
      <c r="W205" s="220">
        <f>+_xlfn.XLOOKUP(MASTERLIST!$A205,'2022'!$A$3:$A$899,'2022'!$AG$3:$AG$899,0,0)</f>
        <v>1.8</v>
      </c>
      <c r="X205" s="247">
        <f>+_xlfn.XLOOKUP(MASTERLIST!$A205,'2022'!$A$3:$A$899,'2022'!$AH$3:$AH$899,0,0)</f>
        <v>265</v>
      </c>
    </row>
    <row r="206" spans="1:24" x14ac:dyDescent="0.25">
      <c r="A206" s="229" t="s">
        <v>698</v>
      </c>
      <c r="B206" s="220" t="s">
        <v>48</v>
      </c>
      <c r="C206" s="220" t="s">
        <v>398</v>
      </c>
      <c r="D206" s="220" t="s">
        <v>2051</v>
      </c>
      <c r="E206" s="230" t="str">
        <f t="shared" si="12"/>
        <v>Men Veteran</v>
      </c>
      <c r="F206" s="277">
        <v>26960</v>
      </c>
      <c r="G206" s="10">
        <f t="shared" si="15"/>
        <v>44926</v>
      </c>
      <c r="H206" s="6">
        <f t="shared" si="13"/>
        <v>49</v>
      </c>
      <c r="I206" s="5" t="str">
        <f t="shared" si="14"/>
        <v>Veteran</v>
      </c>
      <c r="J206" s="220" t="s">
        <v>1301</v>
      </c>
      <c r="K206" s="293">
        <v>73102300022</v>
      </c>
      <c r="L206" s="251" t="s">
        <v>1509</v>
      </c>
      <c r="M206" s="246">
        <f>+_xlfn.XLOOKUP(MASTERLIST!$A206,'2023'!$A$3:$A$897,'2023'!$AE$3:$AE$897,0,0)</f>
        <v>0</v>
      </c>
      <c r="N206" s="220">
        <f>+_xlfn.XLOOKUP(MASTERLIST!$A206,'2023'!$A$3:$A$897,'2023'!$AF$3:$AF$897,0,0)</f>
        <v>0</v>
      </c>
      <c r="O206" s="220">
        <f>+_xlfn.XLOOKUP(MASTERLIST!$A206,'2023'!$A$3:$A$897,'2023'!$AG$3:$AG$897,0,0)</f>
        <v>0.9</v>
      </c>
      <c r="P206" s="247">
        <f>+_xlfn.XLOOKUP(MASTERLIST!$A206,'2023'!$A$3:$A$897,'2023'!$AH$3:$AH$897,0,0)</f>
        <v>214</v>
      </c>
      <c r="Q206" s="312">
        <f>+_xlfn.XLOOKUP(MASTERLIST!$A206,'2021'!$A$3:$A$900,'2021'!$G$3:$G$900,0,0)</f>
        <v>0</v>
      </c>
      <c r="R206" s="220">
        <f>+_xlfn.XLOOKUP(MASTERLIST!$A206,'2021'!$A$3:$A$900,'2021'!$H$3:$H$900,0,0)</f>
        <v>3</v>
      </c>
      <c r="S206" s="220">
        <f>+_xlfn.XLOOKUP(MASTERLIST!$A206,'2021'!$A$3:$A$900,'2021'!$I$3:$I$900,0,0)</f>
        <v>12.100000000000001</v>
      </c>
      <c r="T206" s="247">
        <f>+_xlfn.XLOOKUP(MASTERLIST!$A206,'2021'!$A$3:$A$900,'2021'!$J$3:$J$900,0,0)</f>
        <v>234</v>
      </c>
      <c r="U206" s="246">
        <f>+_xlfn.XLOOKUP(MASTERLIST!$A206,'2022'!$A$3:$A$899,'2022'!$AE$3:$AE$899,0,0)</f>
        <v>0</v>
      </c>
      <c r="V206" s="220">
        <f>+_xlfn.XLOOKUP(MASTERLIST!$A206,'2022'!$A$3:$A$899,'2022'!$AF$3:$AF$899,0,0)</f>
        <v>0</v>
      </c>
      <c r="W206" s="220">
        <f>+_xlfn.XLOOKUP(MASTERLIST!$A206,'2022'!$A$3:$A$899,'2022'!$AG$3:$AG$899,0,0)</f>
        <v>0</v>
      </c>
      <c r="X206" s="247">
        <f>+_xlfn.XLOOKUP(MASTERLIST!$A206,'2022'!$A$3:$A$899,'2022'!$AH$3:$AH$899,0,0)</f>
        <v>0</v>
      </c>
    </row>
    <row r="207" spans="1:24" x14ac:dyDescent="0.25">
      <c r="A207" s="233" t="s">
        <v>699</v>
      </c>
      <c r="B207" s="224" t="s">
        <v>41</v>
      </c>
      <c r="C207" s="224" t="s">
        <v>189</v>
      </c>
      <c r="D207" s="224" t="s">
        <v>332</v>
      </c>
      <c r="E207" s="230" t="str">
        <f t="shared" si="12"/>
        <v>Men Grand Masters</v>
      </c>
      <c r="F207" s="276">
        <v>18986</v>
      </c>
      <c r="G207" s="10">
        <f t="shared" si="15"/>
        <v>44926</v>
      </c>
      <c r="H207" s="6">
        <f t="shared" si="13"/>
        <v>71</v>
      </c>
      <c r="I207" s="5" t="str">
        <f t="shared" si="14"/>
        <v>Grand Masters</v>
      </c>
      <c r="J207" s="224" t="s">
        <v>1301</v>
      </c>
      <c r="K207" s="291">
        <v>51122400349</v>
      </c>
      <c r="L207" s="292" t="s">
        <v>1509</v>
      </c>
      <c r="M207" s="246">
        <f>+_xlfn.XLOOKUP(MASTERLIST!$A207,'2023'!$A$3:$A$897,'2023'!$AE$3:$AE$897,0,0)</f>
        <v>0</v>
      </c>
      <c r="N207" s="220">
        <f>+_xlfn.XLOOKUP(MASTERLIST!$A207,'2023'!$A$3:$A$897,'2023'!$AF$3:$AF$897,0,0)</f>
        <v>0</v>
      </c>
      <c r="O207" s="220">
        <f>+_xlfn.XLOOKUP(MASTERLIST!$A207,'2023'!$A$3:$A$897,'2023'!$AG$3:$AG$897,0,0)</f>
        <v>0</v>
      </c>
      <c r="P207" s="247">
        <f>+_xlfn.XLOOKUP(MASTERLIST!$A207,'2023'!$A$3:$A$897,'2023'!$AH$3:$AH$897,0,0)</f>
        <v>20</v>
      </c>
      <c r="Q207" s="312">
        <f>+_xlfn.XLOOKUP(MASTERLIST!$A207,'2021'!$A$3:$A$900,'2021'!$G$3:$G$900,0,0)</f>
        <v>0</v>
      </c>
      <c r="R207" s="220">
        <f>+_xlfn.XLOOKUP(MASTERLIST!$A207,'2021'!$A$3:$A$900,'2021'!$H$3:$H$900,0,0)</f>
        <v>2</v>
      </c>
      <c r="S207" s="220">
        <f>+_xlfn.XLOOKUP(MASTERLIST!$A207,'2021'!$A$3:$A$900,'2021'!$I$3:$I$900,0,0)</f>
        <v>7.6</v>
      </c>
      <c r="T207" s="247">
        <f>+_xlfn.XLOOKUP(MASTERLIST!$A207,'2021'!$A$3:$A$900,'2021'!$J$3:$J$900,0,0)</f>
        <v>355</v>
      </c>
      <c r="U207" s="246">
        <f>+_xlfn.XLOOKUP(MASTERLIST!$A207,'2022'!$A$3:$A$899,'2022'!$AE$3:$AE$899,0,0)</f>
        <v>0</v>
      </c>
      <c r="V207" s="220">
        <f>+_xlfn.XLOOKUP(MASTERLIST!$A207,'2022'!$A$3:$A$899,'2022'!$AF$3:$AF$899,0,0)</f>
        <v>0</v>
      </c>
      <c r="W207" s="220">
        <f>+_xlfn.XLOOKUP(MASTERLIST!$A207,'2022'!$A$3:$A$899,'2022'!$AG$3:$AG$899,0,0)</f>
        <v>0</v>
      </c>
      <c r="X207" s="247">
        <f>+_xlfn.XLOOKUP(MASTERLIST!$A207,'2022'!$A$3:$A$899,'2022'!$AH$3:$AH$899,0,0)</f>
        <v>0</v>
      </c>
    </row>
    <row r="208" spans="1:24" x14ac:dyDescent="0.25">
      <c r="A208" s="233" t="s">
        <v>700</v>
      </c>
      <c r="B208" s="224" t="s">
        <v>44</v>
      </c>
      <c r="C208" s="224" t="s">
        <v>323</v>
      </c>
      <c r="D208" s="224" t="s">
        <v>324</v>
      </c>
      <c r="E208" s="230" t="str">
        <f t="shared" si="12"/>
        <v>Men Senior</v>
      </c>
      <c r="F208" s="276">
        <v>34463</v>
      </c>
      <c r="G208" s="10">
        <f t="shared" si="15"/>
        <v>44926</v>
      </c>
      <c r="H208" s="6">
        <f t="shared" si="13"/>
        <v>28</v>
      </c>
      <c r="I208" s="5" t="str">
        <f t="shared" si="14"/>
        <v>Senior</v>
      </c>
      <c r="J208" s="224" t="s">
        <v>1301</v>
      </c>
      <c r="K208" s="291">
        <v>94050900173</v>
      </c>
      <c r="L208" s="292" t="s">
        <v>1726</v>
      </c>
      <c r="M208" s="246">
        <f>+_xlfn.XLOOKUP(MASTERLIST!$A208,'2023'!$A$3:$A$897,'2023'!$AE$3:$AE$897,0,0)</f>
        <v>0</v>
      </c>
      <c r="N208" s="220">
        <f>+_xlfn.XLOOKUP(MASTERLIST!$A208,'2023'!$A$3:$A$897,'2023'!$AF$3:$AF$897,0,0)</f>
        <v>0</v>
      </c>
      <c r="O208" s="220">
        <f>+_xlfn.XLOOKUP(MASTERLIST!$A208,'2023'!$A$3:$A$897,'2023'!$AG$3:$AG$897,0,0)</f>
        <v>0</v>
      </c>
      <c r="P208" s="247">
        <f>+_xlfn.XLOOKUP(MASTERLIST!$A208,'2023'!$A$3:$A$897,'2023'!$AH$3:$AH$897,0,0)</f>
        <v>20</v>
      </c>
      <c r="Q208" s="312">
        <f>+_xlfn.XLOOKUP(MASTERLIST!$A208,'2021'!$A$3:$A$900,'2021'!$G$3:$G$900,0,0)</f>
        <v>0</v>
      </c>
      <c r="R208" s="220">
        <f>+_xlfn.XLOOKUP(MASTERLIST!$A208,'2021'!$A$3:$A$900,'2021'!$H$3:$H$900,0,0)</f>
        <v>5</v>
      </c>
      <c r="S208" s="220">
        <f>+_xlfn.XLOOKUP(MASTERLIST!$A208,'2021'!$A$3:$A$900,'2021'!$I$3:$I$900,0,0)</f>
        <v>27.3</v>
      </c>
      <c r="T208" s="247">
        <f>+_xlfn.XLOOKUP(MASTERLIST!$A208,'2021'!$A$3:$A$900,'2021'!$J$3:$J$900,0,0)</f>
        <v>856</v>
      </c>
      <c r="U208" s="246">
        <f>+_xlfn.XLOOKUP(MASTERLIST!$A208,'2022'!$A$3:$A$899,'2022'!$AE$3:$AE$899,0,0)</f>
        <v>0</v>
      </c>
      <c r="V208" s="220">
        <f>+_xlfn.XLOOKUP(MASTERLIST!$A208,'2022'!$A$3:$A$899,'2022'!$AF$3:$AF$899,0,0)</f>
        <v>0</v>
      </c>
      <c r="W208" s="220">
        <f>+_xlfn.XLOOKUP(MASTERLIST!$A208,'2022'!$A$3:$A$899,'2022'!$AG$3:$AG$899,0,0)</f>
        <v>0</v>
      </c>
      <c r="X208" s="247">
        <f>+_xlfn.XLOOKUP(MASTERLIST!$A208,'2022'!$A$3:$A$899,'2022'!$AH$3:$AH$899,0,0)</f>
        <v>0</v>
      </c>
    </row>
    <row r="209" spans="1:24" x14ac:dyDescent="0.25">
      <c r="A209" s="231" t="s">
        <v>701</v>
      </c>
      <c r="B209" s="221" t="s">
        <v>1371</v>
      </c>
      <c r="C209" s="221" t="s">
        <v>92</v>
      </c>
      <c r="D209" s="221" t="s">
        <v>106</v>
      </c>
      <c r="E209" s="230" t="str">
        <f t="shared" si="12"/>
        <v>Men Master</v>
      </c>
      <c r="F209" s="279">
        <v>24813</v>
      </c>
      <c r="G209" s="10">
        <f t="shared" si="15"/>
        <v>44926</v>
      </c>
      <c r="H209" s="6">
        <f t="shared" si="13"/>
        <v>55</v>
      </c>
      <c r="I209" s="5" t="str">
        <f t="shared" si="14"/>
        <v>Master</v>
      </c>
      <c r="J209" s="221" t="s">
        <v>1301</v>
      </c>
      <c r="K209" s="294">
        <v>67071210074</v>
      </c>
      <c r="L209" s="295" t="s">
        <v>1509</v>
      </c>
      <c r="M209" s="246">
        <f>+_xlfn.XLOOKUP(MASTERLIST!$A209,'2023'!$A$3:$A$897,'2023'!$AE$3:$AE$897,0,0)</f>
        <v>0</v>
      </c>
      <c r="N209" s="220">
        <f>+_xlfn.XLOOKUP(MASTERLIST!$A209,'2023'!$A$3:$A$897,'2023'!$AF$3:$AF$897,0,0)</f>
        <v>0</v>
      </c>
      <c r="O209" s="220">
        <f>+_xlfn.XLOOKUP(MASTERLIST!$A209,'2023'!$A$3:$A$897,'2023'!$AG$3:$AG$897,0,0)</f>
        <v>0</v>
      </c>
      <c r="P209" s="247">
        <f>+_xlfn.XLOOKUP(MASTERLIST!$A209,'2023'!$A$3:$A$897,'2023'!$AH$3:$AH$897,0,0)</f>
        <v>0</v>
      </c>
      <c r="Q209" s="312">
        <f>+_xlfn.XLOOKUP(MASTERLIST!$A209,'2021'!$A$3:$A$900,'2021'!$G$3:$G$900,0,0)</f>
        <v>0</v>
      </c>
      <c r="R209" s="220">
        <f>+_xlfn.XLOOKUP(MASTERLIST!$A209,'2021'!$A$3:$A$900,'2021'!$H$3:$H$900,0,0)</f>
        <v>0</v>
      </c>
      <c r="S209" s="220">
        <f>+_xlfn.XLOOKUP(MASTERLIST!$A209,'2021'!$A$3:$A$900,'2021'!$I$3:$I$900,0,0)</f>
        <v>0</v>
      </c>
      <c r="T209" s="247">
        <f>+_xlfn.XLOOKUP(MASTERLIST!$A209,'2021'!$A$3:$A$900,'2021'!$J$3:$J$900,0,0)</f>
        <v>0</v>
      </c>
      <c r="U209" s="246">
        <f>+_xlfn.XLOOKUP(MASTERLIST!$A209,'2022'!$A$3:$A$899,'2022'!$AE$3:$AE$899,0,0)</f>
        <v>0</v>
      </c>
      <c r="V209" s="220">
        <f>+_xlfn.XLOOKUP(MASTERLIST!$A209,'2022'!$A$3:$A$899,'2022'!$AF$3:$AF$899,0,0)</f>
        <v>0</v>
      </c>
      <c r="W209" s="220">
        <f>+_xlfn.XLOOKUP(MASTERLIST!$A209,'2022'!$A$3:$A$899,'2022'!$AG$3:$AG$899,0,0)</f>
        <v>0</v>
      </c>
      <c r="X209" s="247">
        <f>+_xlfn.XLOOKUP(MASTERLIST!$A209,'2022'!$A$3:$A$899,'2022'!$AH$3:$AH$899,0,0)</f>
        <v>0</v>
      </c>
    </row>
    <row r="210" spans="1:24" x14ac:dyDescent="0.25">
      <c r="A210" s="231" t="s">
        <v>702</v>
      </c>
      <c r="B210" s="221" t="s">
        <v>1293</v>
      </c>
      <c r="C210" s="221" t="s">
        <v>319</v>
      </c>
      <c r="D210" s="221" t="s">
        <v>1096</v>
      </c>
      <c r="E210" s="232" t="str">
        <f t="shared" si="12"/>
        <v>Men U/16</v>
      </c>
      <c r="F210" s="279">
        <v>38817</v>
      </c>
      <c r="G210" s="10">
        <f t="shared" si="15"/>
        <v>44926</v>
      </c>
      <c r="H210" s="6">
        <f t="shared" si="13"/>
        <v>16</v>
      </c>
      <c r="I210" s="5" t="str">
        <f t="shared" si="14"/>
        <v>U/16</v>
      </c>
      <c r="J210" s="221" t="s">
        <v>1301</v>
      </c>
      <c r="K210" s="294"/>
      <c r="L210" s="295" t="s">
        <v>1509</v>
      </c>
      <c r="M210" s="246">
        <f>+_xlfn.XLOOKUP(MASTERLIST!$A210,'2023'!$A$3:$A$897,'2023'!$AE$3:$AE$897,0,0)</f>
        <v>0</v>
      </c>
      <c r="N210" s="220">
        <f>+_xlfn.XLOOKUP(MASTERLIST!$A210,'2023'!$A$3:$A$897,'2023'!$AF$3:$AF$897,0,0)</f>
        <v>0</v>
      </c>
      <c r="O210" s="220">
        <f>+_xlfn.XLOOKUP(MASTERLIST!$A210,'2023'!$A$3:$A$897,'2023'!$AG$3:$AG$897,0,0)</f>
        <v>0</v>
      </c>
      <c r="P210" s="247">
        <f>+_xlfn.XLOOKUP(MASTERLIST!$A210,'2023'!$A$3:$A$897,'2023'!$AH$3:$AH$897,0,0)</f>
        <v>0</v>
      </c>
      <c r="Q210" s="312">
        <f>+_xlfn.XLOOKUP(MASTERLIST!$A210,'2021'!$A$3:$A$900,'2021'!$G$3:$G$900,0,0)</f>
        <v>0</v>
      </c>
      <c r="R210" s="220">
        <f>+_xlfn.XLOOKUP(MASTERLIST!$A210,'2021'!$A$3:$A$900,'2021'!$H$3:$H$900,0,0)</f>
        <v>0</v>
      </c>
      <c r="S210" s="220">
        <f>+_xlfn.XLOOKUP(MASTERLIST!$A210,'2021'!$A$3:$A$900,'2021'!$I$3:$I$900,0,0)</f>
        <v>0</v>
      </c>
      <c r="T210" s="247">
        <f>+_xlfn.XLOOKUP(MASTERLIST!$A210,'2021'!$A$3:$A$900,'2021'!$J$3:$J$900,0,0)</f>
        <v>0</v>
      </c>
      <c r="U210" s="246">
        <f>+_xlfn.XLOOKUP(MASTERLIST!$A210,'2022'!$A$3:$A$899,'2022'!$AE$3:$AE$899,0,0)</f>
        <v>0</v>
      </c>
      <c r="V210" s="220">
        <f>+_xlfn.XLOOKUP(MASTERLIST!$A210,'2022'!$A$3:$A$899,'2022'!$AF$3:$AF$899,0,0)</f>
        <v>0</v>
      </c>
      <c r="W210" s="220">
        <f>+_xlfn.XLOOKUP(MASTERLIST!$A210,'2022'!$A$3:$A$899,'2022'!$AG$3:$AG$899,0,0)</f>
        <v>0</v>
      </c>
      <c r="X210" s="247">
        <f>+_xlfn.XLOOKUP(MASTERLIST!$A210,'2022'!$A$3:$A$899,'2022'!$AH$3:$AH$899,0,0)</f>
        <v>0</v>
      </c>
    </row>
    <row r="211" spans="1:24" x14ac:dyDescent="0.25">
      <c r="A211" s="231" t="s">
        <v>703</v>
      </c>
      <c r="B211" s="221" t="s">
        <v>1392</v>
      </c>
      <c r="C211" s="221" t="s">
        <v>102</v>
      </c>
      <c r="D211" s="221" t="s">
        <v>242</v>
      </c>
      <c r="E211" s="230" t="str">
        <f t="shared" si="12"/>
        <v>Men Veteran</v>
      </c>
      <c r="F211" s="279">
        <v>27046</v>
      </c>
      <c r="G211" s="10">
        <f t="shared" si="15"/>
        <v>44926</v>
      </c>
      <c r="H211" s="6">
        <f t="shared" si="13"/>
        <v>48</v>
      </c>
      <c r="I211" s="5" t="str">
        <f t="shared" si="14"/>
        <v>Veteran</v>
      </c>
      <c r="J211" s="221" t="s">
        <v>1301</v>
      </c>
      <c r="K211" s="294">
        <v>74011710113</v>
      </c>
      <c r="L211" s="295" t="s">
        <v>1509</v>
      </c>
      <c r="M211" s="246">
        <f>+_xlfn.XLOOKUP(MASTERLIST!$A211,'2023'!$A$3:$A$897,'2023'!$AE$3:$AE$897,0,0)</f>
        <v>0</v>
      </c>
      <c r="N211" s="220">
        <f>+_xlfn.XLOOKUP(MASTERLIST!$A211,'2023'!$A$3:$A$897,'2023'!$AF$3:$AF$897,0,0)</f>
        <v>0</v>
      </c>
      <c r="O211" s="220">
        <f>+_xlfn.XLOOKUP(MASTERLIST!$A211,'2023'!$A$3:$A$897,'2023'!$AG$3:$AG$897,0,0)</f>
        <v>0</v>
      </c>
      <c r="P211" s="247">
        <f>+_xlfn.XLOOKUP(MASTERLIST!$A211,'2023'!$A$3:$A$897,'2023'!$AH$3:$AH$897,0,0)</f>
        <v>0</v>
      </c>
      <c r="Q211" s="312">
        <f>+_xlfn.XLOOKUP(MASTERLIST!$A211,'2021'!$A$3:$A$900,'2021'!$G$3:$G$900,0,0)</f>
        <v>0</v>
      </c>
      <c r="R211" s="220">
        <f>+_xlfn.XLOOKUP(MASTERLIST!$A211,'2021'!$A$3:$A$900,'2021'!$H$3:$H$900,0,0)</f>
        <v>0</v>
      </c>
      <c r="S211" s="220">
        <f>+_xlfn.XLOOKUP(MASTERLIST!$A211,'2021'!$A$3:$A$900,'2021'!$I$3:$I$900,0,0)</f>
        <v>0</v>
      </c>
      <c r="T211" s="247">
        <f>+_xlfn.XLOOKUP(MASTERLIST!$A211,'2021'!$A$3:$A$900,'2021'!$J$3:$J$900,0,0)</f>
        <v>40</v>
      </c>
      <c r="U211" s="246">
        <f>+_xlfn.XLOOKUP(MASTERLIST!$A211,'2022'!$A$3:$A$899,'2022'!$AE$3:$AE$899,0,0)</f>
        <v>0</v>
      </c>
      <c r="V211" s="220">
        <f>+_xlfn.XLOOKUP(MASTERLIST!$A211,'2022'!$A$3:$A$899,'2022'!$AF$3:$AF$899,0,0)</f>
        <v>0</v>
      </c>
      <c r="W211" s="220">
        <f>+_xlfn.XLOOKUP(MASTERLIST!$A211,'2022'!$A$3:$A$899,'2022'!$AG$3:$AG$899,0,0)</f>
        <v>0</v>
      </c>
      <c r="X211" s="247">
        <f>+_xlfn.XLOOKUP(MASTERLIST!$A211,'2022'!$A$3:$A$899,'2022'!$AH$3:$AH$899,0,0)</f>
        <v>0</v>
      </c>
    </row>
    <row r="212" spans="1:24" x14ac:dyDescent="0.25">
      <c r="A212" s="233" t="s">
        <v>704</v>
      </c>
      <c r="B212" s="224" t="s">
        <v>42</v>
      </c>
      <c r="C212" s="224" t="s">
        <v>235</v>
      </c>
      <c r="D212" s="224" t="s">
        <v>84</v>
      </c>
      <c r="E212" s="230" t="str">
        <f t="shared" si="12"/>
        <v>Men Master</v>
      </c>
      <c r="F212" s="280">
        <v>25751</v>
      </c>
      <c r="G212" s="10">
        <f t="shared" si="15"/>
        <v>44926</v>
      </c>
      <c r="H212" s="6">
        <f t="shared" si="13"/>
        <v>52</v>
      </c>
      <c r="I212" s="5" t="str">
        <f t="shared" si="14"/>
        <v>Master</v>
      </c>
      <c r="J212" s="224" t="s">
        <v>1301</v>
      </c>
      <c r="K212" s="291">
        <v>70070200386</v>
      </c>
      <c r="L212" s="292" t="s">
        <v>1509</v>
      </c>
      <c r="M212" s="246">
        <f>+_xlfn.XLOOKUP(MASTERLIST!$A212,'2023'!$A$3:$A$897,'2023'!$AE$3:$AE$897,0,0)</f>
        <v>0</v>
      </c>
      <c r="N212" s="220">
        <f>+_xlfn.XLOOKUP(MASTERLIST!$A212,'2023'!$A$3:$A$897,'2023'!$AF$3:$AF$897,0,0)</f>
        <v>2</v>
      </c>
      <c r="O212" s="220">
        <f>+_xlfn.XLOOKUP(MASTERLIST!$A212,'2023'!$A$3:$A$897,'2023'!$AG$3:$AG$897,0,0)</f>
        <v>26</v>
      </c>
      <c r="P212" s="247">
        <f>+_xlfn.XLOOKUP(MASTERLIST!$A212,'2023'!$A$3:$A$897,'2023'!$AH$3:$AH$897,0,0)</f>
        <v>548</v>
      </c>
      <c r="Q212" s="312">
        <f>+_xlfn.XLOOKUP(MASTERLIST!$A212,'2021'!$A$3:$A$900,'2021'!$G$3:$G$900,0,0)</f>
        <v>0</v>
      </c>
      <c r="R212" s="220">
        <f>+_xlfn.XLOOKUP(MASTERLIST!$A212,'2021'!$A$3:$A$900,'2021'!$H$3:$H$900,0,0)</f>
        <v>13</v>
      </c>
      <c r="S212" s="220">
        <f>+_xlfn.XLOOKUP(MASTERLIST!$A212,'2021'!$A$3:$A$900,'2021'!$I$3:$I$900,0,0)</f>
        <v>134.9</v>
      </c>
      <c r="T212" s="247">
        <f>+_xlfn.XLOOKUP(MASTERLIST!$A212,'2021'!$A$3:$A$900,'2021'!$J$3:$J$900,0,0)</f>
        <v>1088</v>
      </c>
      <c r="U212" s="246">
        <f>+_xlfn.XLOOKUP(MASTERLIST!$A212,'2022'!$A$3:$A$899,'2022'!$AE$3:$AE$899,0,0)</f>
        <v>0</v>
      </c>
      <c r="V212" s="220">
        <f>+_xlfn.XLOOKUP(MASTERLIST!$A212,'2022'!$A$3:$A$899,'2022'!$AF$3:$AF$899,0,0)</f>
        <v>8</v>
      </c>
      <c r="W212" s="220">
        <f>+_xlfn.XLOOKUP(MASTERLIST!$A212,'2022'!$A$3:$A$899,'2022'!$AG$3:$AG$899,0,0)</f>
        <v>117.89999999999999</v>
      </c>
      <c r="X212" s="247">
        <f>+_xlfn.XLOOKUP(MASTERLIST!$A212,'2022'!$A$3:$A$899,'2022'!$AH$3:$AH$899,0,0)</f>
        <v>1090</v>
      </c>
    </row>
    <row r="213" spans="1:24" x14ac:dyDescent="0.25">
      <c r="A213" s="229" t="s">
        <v>705</v>
      </c>
      <c r="B213" s="220" t="s">
        <v>50</v>
      </c>
      <c r="C213" s="220" t="s">
        <v>97</v>
      </c>
      <c r="D213" s="220" t="s">
        <v>113</v>
      </c>
      <c r="E213" s="230" t="str">
        <f t="shared" si="12"/>
        <v>Men Master</v>
      </c>
      <c r="F213" s="277">
        <v>24905</v>
      </c>
      <c r="G213" s="10">
        <f t="shared" si="15"/>
        <v>44926</v>
      </c>
      <c r="H213" s="6">
        <f t="shared" si="13"/>
        <v>54</v>
      </c>
      <c r="I213" s="5" t="str">
        <f t="shared" si="14"/>
        <v>Master</v>
      </c>
      <c r="J213" s="220" t="s">
        <v>1301</v>
      </c>
      <c r="K213" s="293">
        <v>68030851690</v>
      </c>
      <c r="L213" s="251" t="s">
        <v>1512</v>
      </c>
      <c r="M213" s="246">
        <f>+_xlfn.XLOOKUP(MASTERLIST!$A213,'2023'!$A$3:$A$897,'2023'!$AE$3:$AE$897,0,0)</f>
        <v>0</v>
      </c>
      <c r="N213" s="220">
        <f>+_xlfn.XLOOKUP(MASTERLIST!$A213,'2023'!$A$3:$A$897,'2023'!$AF$3:$AF$897,0,0)</f>
        <v>0</v>
      </c>
      <c r="O213" s="220">
        <f>+_xlfn.XLOOKUP(MASTERLIST!$A213,'2023'!$A$3:$A$897,'2023'!$AG$3:$AG$897,0,0)</f>
        <v>0</v>
      </c>
      <c r="P213" s="247">
        <f>+_xlfn.XLOOKUP(MASTERLIST!$A213,'2023'!$A$3:$A$897,'2023'!$AH$3:$AH$897,0,0)</f>
        <v>0</v>
      </c>
      <c r="Q213" s="312">
        <f>+_xlfn.XLOOKUP(MASTERLIST!$A213,'2021'!$A$3:$A$900,'2021'!$G$3:$G$900,0,0)</f>
        <v>2</v>
      </c>
      <c r="R213" s="220">
        <f>+_xlfn.XLOOKUP(MASTERLIST!$A213,'2021'!$A$3:$A$900,'2021'!$H$3:$H$900,0,0)</f>
        <v>0</v>
      </c>
      <c r="S213" s="220">
        <f>+_xlfn.XLOOKUP(MASTERLIST!$A213,'2021'!$A$3:$A$900,'2021'!$I$3:$I$900,0,0)</f>
        <v>1.5</v>
      </c>
      <c r="T213" s="247">
        <f>+_xlfn.XLOOKUP(MASTERLIST!$A213,'2021'!$A$3:$A$900,'2021'!$J$3:$J$900,0,0)</f>
        <v>100</v>
      </c>
      <c r="U213" s="246">
        <f>+_xlfn.XLOOKUP(MASTERLIST!$A213,'2022'!$A$3:$A$899,'2022'!$AE$3:$AE$899,0,0)</f>
        <v>0</v>
      </c>
      <c r="V213" s="220">
        <f>+_xlfn.XLOOKUP(MASTERLIST!$A213,'2022'!$A$3:$A$899,'2022'!$AF$3:$AF$899,0,0)</f>
        <v>0</v>
      </c>
      <c r="W213" s="220">
        <f>+_xlfn.XLOOKUP(MASTERLIST!$A213,'2022'!$A$3:$A$899,'2022'!$AG$3:$AG$899,0,0)</f>
        <v>0</v>
      </c>
      <c r="X213" s="247">
        <f>+_xlfn.XLOOKUP(MASTERLIST!$A213,'2022'!$A$3:$A$899,'2022'!$AH$3:$AH$899,0,0)</f>
        <v>0</v>
      </c>
    </row>
    <row r="214" spans="1:24" x14ac:dyDescent="0.25">
      <c r="A214" s="231" t="s">
        <v>706</v>
      </c>
      <c r="B214" s="221" t="s">
        <v>1293</v>
      </c>
      <c r="C214" s="221" t="s">
        <v>238</v>
      </c>
      <c r="D214" s="221" t="s">
        <v>383</v>
      </c>
      <c r="E214" s="230" t="str">
        <f t="shared" si="12"/>
        <v>Men Senior</v>
      </c>
      <c r="F214" s="279">
        <v>32932</v>
      </c>
      <c r="G214" s="10">
        <f t="shared" si="15"/>
        <v>44926</v>
      </c>
      <c r="H214" s="6">
        <f t="shared" si="13"/>
        <v>32</v>
      </c>
      <c r="I214" s="5" t="str">
        <f t="shared" si="14"/>
        <v>Senior</v>
      </c>
      <c r="J214" s="221" t="s">
        <v>1301</v>
      </c>
      <c r="K214" s="294">
        <v>9002285201080</v>
      </c>
      <c r="L214" s="295" t="s">
        <v>1509</v>
      </c>
      <c r="M214" s="246">
        <f>+_xlfn.XLOOKUP(MASTERLIST!$A214,'2023'!$A$3:$A$897,'2023'!$AE$3:$AE$897,0,0)</f>
        <v>0</v>
      </c>
      <c r="N214" s="220">
        <f>+_xlfn.XLOOKUP(MASTERLIST!$A214,'2023'!$A$3:$A$897,'2023'!$AF$3:$AF$897,0,0)</f>
        <v>0</v>
      </c>
      <c r="O214" s="220">
        <f>+_xlfn.XLOOKUP(MASTERLIST!$A214,'2023'!$A$3:$A$897,'2023'!$AG$3:$AG$897,0,0)</f>
        <v>0</v>
      </c>
      <c r="P214" s="247">
        <f>+_xlfn.XLOOKUP(MASTERLIST!$A214,'2023'!$A$3:$A$897,'2023'!$AH$3:$AH$897,0,0)</f>
        <v>0</v>
      </c>
      <c r="Q214" s="312">
        <f>+_xlfn.XLOOKUP(MASTERLIST!$A214,'2021'!$A$3:$A$900,'2021'!$G$3:$G$900,0,0)</f>
        <v>0</v>
      </c>
      <c r="R214" s="220">
        <f>+_xlfn.XLOOKUP(MASTERLIST!$A214,'2021'!$A$3:$A$900,'2021'!$H$3:$H$900,0,0)</f>
        <v>0</v>
      </c>
      <c r="S214" s="220">
        <f>+_xlfn.XLOOKUP(MASTERLIST!$A214,'2021'!$A$3:$A$900,'2021'!$I$3:$I$900,0,0)</f>
        <v>0</v>
      </c>
      <c r="T214" s="247">
        <f>+_xlfn.XLOOKUP(MASTERLIST!$A214,'2021'!$A$3:$A$900,'2021'!$J$3:$J$900,0,0)</f>
        <v>0</v>
      </c>
      <c r="U214" s="246">
        <f>+_xlfn.XLOOKUP(MASTERLIST!$A214,'2022'!$A$3:$A$899,'2022'!$AE$3:$AE$899,0,0)</f>
        <v>0</v>
      </c>
      <c r="V214" s="220">
        <f>+_xlfn.XLOOKUP(MASTERLIST!$A214,'2022'!$A$3:$A$899,'2022'!$AF$3:$AF$899,0,0)</f>
        <v>0</v>
      </c>
      <c r="W214" s="220">
        <f>+_xlfn.XLOOKUP(MASTERLIST!$A214,'2022'!$A$3:$A$899,'2022'!$AG$3:$AG$899,0,0)</f>
        <v>0</v>
      </c>
      <c r="X214" s="247">
        <f>+_xlfn.XLOOKUP(MASTERLIST!$A214,'2022'!$A$3:$A$899,'2022'!$AH$3:$AH$899,0,0)</f>
        <v>0</v>
      </c>
    </row>
    <row r="215" spans="1:24" x14ac:dyDescent="0.25">
      <c r="A215" s="229" t="s">
        <v>707</v>
      </c>
      <c r="B215" s="220" t="s">
        <v>49</v>
      </c>
      <c r="C215" s="220" t="s">
        <v>238</v>
      </c>
      <c r="D215" s="220" t="s">
        <v>1884</v>
      </c>
      <c r="E215" s="230" t="str">
        <f t="shared" si="12"/>
        <v>Men Senior</v>
      </c>
      <c r="F215" s="277">
        <v>32231</v>
      </c>
      <c r="G215" s="10">
        <f t="shared" si="15"/>
        <v>44926</v>
      </c>
      <c r="H215" s="6">
        <f t="shared" si="13"/>
        <v>34</v>
      </c>
      <c r="I215" s="5" t="str">
        <f t="shared" si="14"/>
        <v>Senior</v>
      </c>
      <c r="J215" s="220" t="s">
        <v>1301</v>
      </c>
      <c r="K215" s="293">
        <v>88032900071</v>
      </c>
      <c r="L215" s="251" t="s">
        <v>1509</v>
      </c>
      <c r="M215" s="246">
        <f>+_xlfn.XLOOKUP(MASTERLIST!$A215,'2023'!$A$3:$A$897,'2023'!$AE$3:$AE$897,0,0)</f>
        <v>0</v>
      </c>
      <c r="N215" s="220">
        <f>+_xlfn.XLOOKUP(MASTERLIST!$A215,'2023'!$A$3:$A$897,'2023'!$AF$3:$AF$897,0,0)</f>
        <v>0</v>
      </c>
      <c r="O215" s="220">
        <f>+_xlfn.XLOOKUP(MASTERLIST!$A215,'2023'!$A$3:$A$897,'2023'!$AG$3:$AG$897,0,0)</f>
        <v>0</v>
      </c>
      <c r="P215" s="247">
        <f>+_xlfn.XLOOKUP(MASTERLIST!$A215,'2023'!$A$3:$A$897,'2023'!$AH$3:$AH$897,0,0)</f>
        <v>40</v>
      </c>
      <c r="Q215" s="312">
        <f>+_xlfn.XLOOKUP(MASTERLIST!$A215,'2021'!$A$3:$A$900,'2021'!$G$3:$G$900,0,0)</f>
        <v>0</v>
      </c>
      <c r="R215" s="220">
        <f>+_xlfn.XLOOKUP(MASTERLIST!$A215,'2021'!$A$3:$A$900,'2021'!$H$3:$H$900,0,0)</f>
        <v>3</v>
      </c>
      <c r="S215" s="220">
        <f>+_xlfn.XLOOKUP(MASTERLIST!$A215,'2021'!$A$3:$A$900,'2021'!$I$3:$I$900,0,0)</f>
        <v>19.600000000000001</v>
      </c>
      <c r="T215" s="247">
        <f>+_xlfn.XLOOKUP(MASTERLIST!$A215,'2021'!$A$3:$A$900,'2021'!$J$3:$J$900,0,0)</f>
        <v>377</v>
      </c>
      <c r="U215" s="246">
        <f>+_xlfn.XLOOKUP(MASTERLIST!$A215,'2022'!$A$3:$A$899,'2022'!$AE$3:$AE$899,0,0)</f>
        <v>0</v>
      </c>
      <c r="V215" s="220">
        <f>+_xlfn.XLOOKUP(MASTERLIST!$A215,'2022'!$A$3:$A$899,'2022'!$AF$3:$AF$899,0,0)</f>
        <v>2</v>
      </c>
      <c r="W215" s="220">
        <f>+_xlfn.XLOOKUP(MASTERLIST!$A215,'2022'!$A$3:$A$899,'2022'!$AG$3:$AG$899,0,0)</f>
        <v>5.3</v>
      </c>
      <c r="X215" s="247">
        <f>+_xlfn.XLOOKUP(MASTERLIST!$A215,'2022'!$A$3:$A$899,'2022'!$AH$3:$AH$899,0,0)</f>
        <v>187</v>
      </c>
    </row>
    <row r="216" spans="1:24" x14ac:dyDescent="0.25">
      <c r="A216" s="231" t="s">
        <v>708</v>
      </c>
      <c r="B216" s="221" t="s">
        <v>1293</v>
      </c>
      <c r="C216" s="221" t="s">
        <v>1885</v>
      </c>
      <c r="D216" s="221" t="s">
        <v>1886</v>
      </c>
      <c r="E216" s="232" t="str">
        <f t="shared" si="12"/>
        <v>Men Veteran</v>
      </c>
      <c r="F216" s="279">
        <v>27184</v>
      </c>
      <c r="G216" s="10">
        <f t="shared" si="15"/>
        <v>44926</v>
      </c>
      <c r="H216" s="6">
        <f t="shared" si="13"/>
        <v>48</v>
      </c>
      <c r="I216" s="5" t="str">
        <f t="shared" si="14"/>
        <v>Veteran</v>
      </c>
      <c r="J216" s="221" t="s">
        <v>1301</v>
      </c>
      <c r="K216" s="294">
        <v>74060400114</v>
      </c>
      <c r="L216" s="295" t="s">
        <v>1509</v>
      </c>
      <c r="M216" s="246">
        <f>+_xlfn.XLOOKUP(MASTERLIST!$A216,'2023'!$A$3:$A$897,'2023'!$AE$3:$AE$897,0,0)</f>
        <v>0</v>
      </c>
      <c r="N216" s="220">
        <f>+_xlfn.XLOOKUP(MASTERLIST!$A216,'2023'!$A$3:$A$897,'2023'!$AF$3:$AF$897,0,0)</f>
        <v>0</v>
      </c>
      <c r="O216" s="220">
        <f>+_xlfn.XLOOKUP(MASTERLIST!$A216,'2023'!$A$3:$A$897,'2023'!$AG$3:$AG$897,0,0)</f>
        <v>0</v>
      </c>
      <c r="P216" s="247">
        <f>+_xlfn.XLOOKUP(MASTERLIST!$A216,'2023'!$A$3:$A$897,'2023'!$AH$3:$AH$897,0,0)</f>
        <v>0</v>
      </c>
      <c r="Q216" s="312">
        <f>+_xlfn.XLOOKUP(MASTERLIST!$A216,'2021'!$A$3:$A$900,'2021'!$G$3:$G$900,0,0)</f>
        <v>0</v>
      </c>
      <c r="R216" s="220">
        <f>+_xlfn.XLOOKUP(MASTERLIST!$A216,'2021'!$A$3:$A$900,'2021'!$H$3:$H$900,0,0)</f>
        <v>0</v>
      </c>
      <c r="S216" s="220">
        <f>+_xlfn.XLOOKUP(MASTERLIST!$A216,'2021'!$A$3:$A$900,'2021'!$I$3:$I$900,0,0)</f>
        <v>0</v>
      </c>
      <c r="T216" s="247">
        <f>+_xlfn.XLOOKUP(MASTERLIST!$A216,'2021'!$A$3:$A$900,'2021'!$J$3:$J$900,0,0)</f>
        <v>0</v>
      </c>
      <c r="U216" s="246">
        <f>+_xlfn.XLOOKUP(MASTERLIST!$A216,'2022'!$A$3:$A$899,'2022'!$AE$3:$AE$899,0,0)</f>
        <v>0</v>
      </c>
      <c r="V216" s="220">
        <f>+_xlfn.XLOOKUP(MASTERLIST!$A216,'2022'!$A$3:$A$899,'2022'!$AF$3:$AF$899,0,0)</f>
        <v>0</v>
      </c>
      <c r="W216" s="220">
        <f>+_xlfn.XLOOKUP(MASTERLIST!$A216,'2022'!$A$3:$A$899,'2022'!$AG$3:$AG$899,0,0)</f>
        <v>0</v>
      </c>
      <c r="X216" s="247">
        <f>+_xlfn.XLOOKUP(MASTERLIST!$A216,'2022'!$A$3:$A$899,'2022'!$AH$3:$AH$899,0,0)</f>
        <v>0</v>
      </c>
    </row>
    <row r="217" spans="1:24" x14ac:dyDescent="0.25">
      <c r="A217" s="229" t="s">
        <v>709</v>
      </c>
      <c r="B217" s="220" t="s">
        <v>43</v>
      </c>
      <c r="C217" s="220" t="s">
        <v>283</v>
      </c>
      <c r="D217" s="220" t="s">
        <v>280</v>
      </c>
      <c r="E217" s="230" t="str">
        <f t="shared" si="12"/>
        <v>Men Veteran</v>
      </c>
      <c r="F217" s="277">
        <v>28934</v>
      </c>
      <c r="G217" s="10">
        <f t="shared" si="15"/>
        <v>44926</v>
      </c>
      <c r="H217" s="6">
        <f t="shared" si="13"/>
        <v>43</v>
      </c>
      <c r="I217" s="5" t="str">
        <f t="shared" si="14"/>
        <v>Veteran</v>
      </c>
      <c r="J217" s="220" t="s">
        <v>1301</v>
      </c>
      <c r="K217" s="293">
        <v>79032010050</v>
      </c>
      <c r="L217" s="251" t="s">
        <v>1509</v>
      </c>
      <c r="M217" s="246">
        <f>+_xlfn.XLOOKUP(MASTERLIST!$A217,'2023'!$A$3:$A$897,'2023'!$AE$3:$AE$897,0,0)</f>
        <v>0</v>
      </c>
      <c r="N217" s="220">
        <f>+_xlfn.XLOOKUP(MASTERLIST!$A217,'2023'!$A$3:$A$897,'2023'!$AF$3:$AF$897,0,0)</f>
        <v>0</v>
      </c>
      <c r="O217" s="220">
        <f>+_xlfn.XLOOKUP(MASTERLIST!$A217,'2023'!$A$3:$A$897,'2023'!$AG$3:$AG$897,0,0)</f>
        <v>0</v>
      </c>
      <c r="P217" s="247">
        <f>+_xlfn.XLOOKUP(MASTERLIST!$A217,'2023'!$A$3:$A$897,'2023'!$AH$3:$AH$897,0,0)</f>
        <v>0</v>
      </c>
      <c r="Q217" s="312">
        <f>+_xlfn.XLOOKUP(MASTERLIST!$A217,'2021'!$A$3:$A$900,'2021'!$G$3:$G$900,0,0)</f>
        <v>0</v>
      </c>
      <c r="R217" s="220">
        <f>+_xlfn.XLOOKUP(MASTERLIST!$A217,'2021'!$A$3:$A$900,'2021'!$H$3:$H$900,0,0)</f>
        <v>1</v>
      </c>
      <c r="S217" s="220">
        <f>+_xlfn.XLOOKUP(MASTERLIST!$A217,'2021'!$A$3:$A$900,'2021'!$I$3:$I$900,0,0)</f>
        <v>7.2</v>
      </c>
      <c r="T217" s="247">
        <f>+_xlfn.XLOOKUP(MASTERLIST!$A217,'2021'!$A$3:$A$900,'2021'!$J$3:$J$900,0,0)</f>
        <v>228</v>
      </c>
      <c r="U217" s="246">
        <f>+_xlfn.XLOOKUP(MASTERLIST!$A217,'2022'!$A$3:$A$899,'2022'!$AE$3:$AE$899,0,0)</f>
        <v>0</v>
      </c>
      <c r="V217" s="220">
        <f>+_xlfn.XLOOKUP(MASTERLIST!$A217,'2022'!$A$3:$A$899,'2022'!$AF$3:$AF$899,0,0)</f>
        <v>2</v>
      </c>
      <c r="W217" s="220">
        <f>+_xlfn.XLOOKUP(MASTERLIST!$A217,'2022'!$A$3:$A$899,'2022'!$AG$3:$AG$899,0,0)</f>
        <v>7.8</v>
      </c>
      <c r="X217" s="247">
        <f>+_xlfn.XLOOKUP(MASTERLIST!$A217,'2022'!$A$3:$A$899,'2022'!$AH$3:$AH$899,0,0)</f>
        <v>224</v>
      </c>
    </row>
    <row r="218" spans="1:24" x14ac:dyDescent="0.25">
      <c r="A218" s="229" t="s">
        <v>710</v>
      </c>
      <c r="B218" s="220" t="s">
        <v>50</v>
      </c>
      <c r="C218" s="220" t="s">
        <v>1887</v>
      </c>
      <c r="D218" s="220" t="s">
        <v>1888</v>
      </c>
      <c r="E218" s="230" t="str">
        <f t="shared" si="12"/>
        <v>Men Grand Masters</v>
      </c>
      <c r="F218" s="277">
        <v>22119</v>
      </c>
      <c r="G218" s="10">
        <f t="shared" si="15"/>
        <v>44926</v>
      </c>
      <c r="H218" s="6">
        <f t="shared" si="13"/>
        <v>62</v>
      </c>
      <c r="I218" s="5" t="str">
        <f t="shared" si="14"/>
        <v>Grand Masters</v>
      </c>
      <c r="J218" s="220" t="s">
        <v>1301</v>
      </c>
      <c r="K218" s="293">
        <v>60072200464</v>
      </c>
      <c r="L218" s="251" t="s">
        <v>1509</v>
      </c>
      <c r="M218" s="246">
        <f>+_xlfn.XLOOKUP(MASTERLIST!$A218,'2023'!$A$3:$A$897,'2023'!$AE$3:$AE$897,0,0)</f>
        <v>0</v>
      </c>
      <c r="N218" s="220">
        <f>+_xlfn.XLOOKUP(MASTERLIST!$A218,'2023'!$A$3:$A$897,'2023'!$AF$3:$AF$897,0,0)</f>
        <v>0</v>
      </c>
      <c r="O218" s="220">
        <f>+_xlfn.XLOOKUP(MASTERLIST!$A218,'2023'!$A$3:$A$897,'2023'!$AG$3:$AG$897,0,0)</f>
        <v>0</v>
      </c>
      <c r="P218" s="247">
        <f>+_xlfn.XLOOKUP(MASTERLIST!$A218,'2023'!$A$3:$A$897,'2023'!$AH$3:$AH$897,0,0)</f>
        <v>0</v>
      </c>
      <c r="Q218" s="312">
        <f>+_xlfn.XLOOKUP(MASTERLIST!$A218,'2021'!$A$3:$A$900,'2021'!$G$3:$G$900,0,0)</f>
        <v>1</v>
      </c>
      <c r="R218" s="220">
        <f>+_xlfn.XLOOKUP(MASTERLIST!$A218,'2021'!$A$3:$A$900,'2021'!$H$3:$H$900,0,0)</f>
        <v>0</v>
      </c>
      <c r="S218" s="220">
        <f>+_xlfn.XLOOKUP(MASTERLIST!$A218,'2021'!$A$3:$A$900,'2021'!$I$3:$I$900,0,0)</f>
        <v>0.9</v>
      </c>
      <c r="T218" s="247">
        <f>+_xlfn.XLOOKUP(MASTERLIST!$A218,'2021'!$A$3:$A$900,'2021'!$J$3:$J$900,0,0)</f>
        <v>111</v>
      </c>
      <c r="U218" s="246">
        <f>+_xlfn.XLOOKUP(MASTERLIST!$A218,'2022'!$A$3:$A$899,'2022'!$AE$3:$AE$899,0,0)</f>
        <v>0</v>
      </c>
      <c r="V218" s="220">
        <f>+_xlfn.XLOOKUP(MASTERLIST!$A218,'2022'!$A$3:$A$899,'2022'!$AF$3:$AF$899,0,0)</f>
        <v>0</v>
      </c>
      <c r="W218" s="220">
        <f>+_xlfn.XLOOKUP(MASTERLIST!$A218,'2022'!$A$3:$A$899,'2022'!$AG$3:$AG$899,0,0)</f>
        <v>0</v>
      </c>
      <c r="X218" s="247">
        <f>+_xlfn.XLOOKUP(MASTERLIST!$A218,'2022'!$A$3:$A$899,'2022'!$AH$3:$AH$899,0,0)</f>
        <v>0</v>
      </c>
    </row>
    <row r="219" spans="1:24" x14ac:dyDescent="0.25">
      <c r="A219" s="229" t="s">
        <v>711</v>
      </c>
      <c r="B219" s="220" t="s">
        <v>50</v>
      </c>
      <c r="C219" s="220" t="s">
        <v>437</v>
      </c>
      <c r="D219" s="220" t="s">
        <v>386</v>
      </c>
      <c r="E219" s="230" t="str">
        <f t="shared" si="12"/>
        <v>Men Master</v>
      </c>
      <c r="F219" s="277">
        <v>24147</v>
      </c>
      <c r="G219" s="10">
        <f t="shared" si="15"/>
        <v>44926</v>
      </c>
      <c r="H219" s="6">
        <f t="shared" si="13"/>
        <v>56</v>
      </c>
      <c r="I219" s="5" t="str">
        <f t="shared" si="14"/>
        <v>Master</v>
      </c>
      <c r="J219" s="220" t="s">
        <v>1301</v>
      </c>
      <c r="K219" s="293">
        <v>66020900223</v>
      </c>
      <c r="L219" s="251" t="s">
        <v>1509</v>
      </c>
      <c r="M219" s="246">
        <f>+_xlfn.XLOOKUP(MASTERLIST!$A219,'2023'!$A$3:$A$897,'2023'!$AE$3:$AE$897,0,0)</f>
        <v>0</v>
      </c>
      <c r="N219" s="220">
        <f>+_xlfn.XLOOKUP(MASTERLIST!$A219,'2023'!$A$3:$A$897,'2023'!$AF$3:$AF$897,0,0)</f>
        <v>1</v>
      </c>
      <c r="O219" s="220">
        <f>+_xlfn.XLOOKUP(MASTERLIST!$A219,'2023'!$A$3:$A$897,'2023'!$AG$3:$AG$897,0,0)</f>
        <v>15.1</v>
      </c>
      <c r="P219" s="247">
        <f>+_xlfn.XLOOKUP(MASTERLIST!$A219,'2023'!$A$3:$A$897,'2023'!$AH$3:$AH$897,0,0)</f>
        <v>537</v>
      </c>
      <c r="Q219" s="312">
        <f>+_xlfn.XLOOKUP(MASTERLIST!$A219,'2021'!$A$3:$A$900,'2021'!$G$3:$G$900,0,0)</f>
        <v>2</v>
      </c>
      <c r="R219" s="220">
        <f>+_xlfn.XLOOKUP(MASTERLIST!$A219,'2021'!$A$3:$A$900,'2021'!$H$3:$H$900,0,0)</f>
        <v>4</v>
      </c>
      <c r="S219" s="220">
        <f>+_xlfn.XLOOKUP(MASTERLIST!$A219,'2021'!$A$3:$A$900,'2021'!$I$3:$I$900,0,0)</f>
        <v>20.5</v>
      </c>
      <c r="T219" s="247">
        <f>+_xlfn.XLOOKUP(MASTERLIST!$A219,'2021'!$A$3:$A$900,'2021'!$J$3:$J$900,0,0)</f>
        <v>685</v>
      </c>
      <c r="U219" s="246">
        <f>+_xlfn.XLOOKUP(MASTERLIST!$A219,'2022'!$A$3:$A$899,'2022'!$AE$3:$AE$899,0,0)</f>
        <v>2</v>
      </c>
      <c r="V219" s="220">
        <f>+_xlfn.XLOOKUP(MASTERLIST!$A219,'2022'!$A$3:$A$899,'2022'!$AF$3:$AF$899,0,0)</f>
        <v>3</v>
      </c>
      <c r="W219" s="220">
        <f>+_xlfn.XLOOKUP(MASTERLIST!$A219,'2022'!$A$3:$A$899,'2022'!$AG$3:$AG$899,0,0)</f>
        <v>19.8</v>
      </c>
      <c r="X219" s="247">
        <f>+_xlfn.XLOOKUP(MASTERLIST!$A219,'2022'!$A$3:$A$899,'2022'!$AH$3:$AH$899,0,0)</f>
        <v>634</v>
      </c>
    </row>
    <row r="220" spans="1:24" x14ac:dyDescent="0.25">
      <c r="A220" s="229" t="s">
        <v>712</v>
      </c>
      <c r="B220" s="220" t="s">
        <v>50</v>
      </c>
      <c r="C220" s="220" t="s">
        <v>160</v>
      </c>
      <c r="D220" s="220" t="s">
        <v>318</v>
      </c>
      <c r="E220" s="230" t="str">
        <f t="shared" si="12"/>
        <v>Men Grand Masters</v>
      </c>
      <c r="F220" s="277">
        <v>19092</v>
      </c>
      <c r="G220" s="10">
        <f t="shared" si="15"/>
        <v>44926</v>
      </c>
      <c r="H220" s="6">
        <f t="shared" si="13"/>
        <v>70</v>
      </c>
      <c r="I220" s="5" t="str">
        <f t="shared" si="14"/>
        <v>Grand Masters</v>
      </c>
      <c r="J220" s="220" t="s">
        <v>1301</v>
      </c>
      <c r="K220" s="293">
        <v>52040800190</v>
      </c>
      <c r="L220" s="251" t="s">
        <v>1509</v>
      </c>
      <c r="M220" s="246">
        <f>+_xlfn.XLOOKUP(MASTERLIST!$A220,'2023'!$A$3:$A$897,'2023'!$AE$3:$AE$897,0,0)</f>
        <v>0</v>
      </c>
      <c r="N220" s="220">
        <f>+_xlfn.XLOOKUP(MASTERLIST!$A220,'2023'!$A$3:$A$897,'2023'!$AF$3:$AF$897,0,0)</f>
        <v>0</v>
      </c>
      <c r="O220" s="220">
        <f>+_xlfn.XLOOKUP(MASTERLIST!$A220,'2023'!$A$3:$A$897,'2023'!$AG$3:$AG$897,0,0)</f>
        <v>0</v>
      </c>
      <c r="P220" s="247">
        <f>+_xlfn.XLOOKUP(MASTERLIST!$A220,'2023'!$A$3:$A$897,'2023'!$AH$3:$AH$897,0,0)</f>
        <v>0</v>
      </c>
      <c r="Q220" s="312">
        <f>+_xlfn.XLOOKUP(MASTERLIST!$A220,'2021'!$A$3:$A$900,'2021'!$G$3:$G$900,0,0)</f>
        <v>0</v>
      </c>
      <c r="R220" s="220">
        <f>+_xlfn.XLOOKUP(MASTERLIST!$A220,'2021'!$A$3:$A$900,'2021'!$H$3:$H$900,0,0)</f>
        <v>2</v>
      </c>
      <c r="S220" s="220">
        <f>+_xlfn.XLOOKUP(MASTERLIST!$A220,'2021'!$A$3:$A$900,'2021'!$I$3:$I$900,0,0)</f>
        <v>9.6</v>
      </c>
      <c r="T220" s="247">
        <f>+_xlfn.XLOOKUP(MASTERLIST!$A220,'2021'!$A$3:$A$900,'2021'!$J$3:$J$900,0,0)</f>
        <v>203</v>
      </c>
      <c r="U220" s="246">
        <f>+_xlfn.XLOOKUP(MASTERLIST!$A220,'2022'!$A$3:$A$899,'2022'!$AE$3:$AE$899,0,0)</f>
        <v>1</v>
      </c>
      <c r="V220" s="220">
        <f>+_xlfn.XLOOKUP(MASTERLIST!$A220,'2022'!$A$3:$A$899,'2022'!$AF$3:$AF$899,0,0)</f>
        <v>0</v>
      </c>
      <c r="W220" s="220">
        <f>+_xlfn.XLOOKUP(MASTERLIST!$A220,'2022'!$A$3:$A$899,'2022'!$AG$3:$AG$899,0,0)</f>
        <v>0.9</v>
      </c>
      <c r="X220" s="247">
        <f>+_xlfn.XLOOKUP(MASTERLIST!$A220,'2022'!$A$3:$A$899,'2022'!$AH$3:$AH$899,0,0)</f>
        <v>148</v>
      </c>
    </row>
    <row r="221" spans="1:24" x14ac:dyDescent="0.25">
      <c r="A221" s="229" t="s">
        <v>713</v>
      </c>
      <c r="B221" s="220" t="s">
        <v>49</v>
      </c>
      <c r="C221" s="220" t="s">
        <v>156</v>
      </c>
      <c r="D221" s="220" t="s">
        <v>257</v>
      </c>
      <c r="E221" s="230" t="str">
        <f t="shared" si="12"/>
        <v>Men Senior</v>
      </c>
      <c r="F221" s="277">
        <v>32820</v>
      </c>
      <c r="G221" s="10">
        <f t="shared" si="15"/>
        <v>44926</v>
      </c>
      <c r="H221" s="6">
        <f t="shared" si="13"/>
        <v>33</v>
      </c>
      <c r="I221" s="5" t="str">
        <f t="shared" si="14"/>
        <v>Senior</v>
      </c>
      <c r="J221" s="220" t="s">
        <v>1301</v>
      </c>
      <c r="K221" s="293">
        <v>89110800360</v>
      </c>
      <c r="L221" s="251" t="s">
        <v>1509</v>
      </c>
      <c r="M221" s="246">
        <f>+_xlfn.XLOOKUP(MASTERLIST!$A221,'2023'!$A$3:$A$897,'2023'!$AE$3:$AE$897,0,0)</f>
        <v>0</v>
      </c>
      <c r="N221" s="220">
        <f>+_xlfn.XLOOKUP(MASTERLIST!$A221,'2023'!$A$3:$A$897,'2023'!$AF$3:$AF$897,0,0)</f>
        <v>0</v>
      </c>
      <c r="O221" s="220">
        <f>+_xlfn.XLOOKUP(MASTERLIST!$A221,'2023'!$A$3:$A$897,'2023'!$AG$3:$AG$897,0,0)</f>
        <v>0</v>
      </c>
      <c r="P221" s="247">
        <f>+_xlfn.XLOOKUP(MASTERLIST!$A221,'2023'!$A$3:$A$897,'2023'!$AH$3:$AH$897,0,0)</f>
        <v>0</v>
      </c>
      <c r="Q221" s="312">
        <f>+_xlfn.XLOOKUP(MASTERLIST!$A221,'2021'!$A$3:$A$900,'2021'!$G$3:$G$900,0,0)</f>
        <v>0</v>
      </c>
      <c r="R221" s="220">
        <f>+_xlfn.XLOOKUP(MASTERLIST!$A221,'2021'!$A$3:$A$900,'2021'!$H$3:$H$900,0,0)</f>
        <v>0</v>
      </c>
      <c r="S221" s="220">
        <f>+_xlfn.XLOOKUP(MASTERLIST!$A221,'2021'!$A$3:$A$900,'2021'!$I$3:$I$900,0,0)</f>
        <v>0</v>
      </c>
      <c r="T221" s="247">
        <f>+_xlfn.XLOOKUP(MASTERLIST!$A221,'2021'!$A$3:$A$900,'2021'!$J$3:$J$900,0,0)</f>
        <v>0</v>
      </c>
      <c r="U221" s="246">
        <f>+_xlfn.XLOOKUP(MASTERLIST!$A221,'2022'!$A$3:$A$899,'2022'!$AE$3:$AE$899,0,0)</f>
        <v>0</v>
      </c>
      <c r="V221" s="220">
        <f>+_xlfn.XLOOKUP(MASTERLIST!$A221,'2022'!$A$3:$A$899,'2022'!$AF$3:$AF$899,0,0)</f>
        <v>0</v>
      </c>
      <c r="W221" s="220">
        <f>+_xlfn.XLOOKUP(MASTERLIST!$A221,'2022'!$A$3:$A$899,'2022'!$AG$3:$AG$899,0,0)</f>
        <v>0</v>
      </c>
      <c r="X221" s="247">
        <f>+_xlfn.XLOOKUP(MASTERLIST!$A221,'2022'!$A$3:$A$899,'2022'!$AH$3:$AH$899,0,0)</f>
        <v>20</v>
      </c>
    </row>
    <row r="222" spans="1:24" x14ac:dyDescent="0.25">
      <c r="A222" s="229" t="s">
        <v>714</v>
      </c>
      <c r="B222" s="220" t="s">
        <v>50</v>
      </c>
      <c r="C222" s="220" t="s">
        <v>97</v>
      </c>
      <c r="D222" s="220" t="s">
        <v>158</v>
      </c>
      <c r="E222" s="230" t="str">
        <f t="shared" si="12"/>
        <v>Men Veteran</v>
      </c>
      <c r="F222" s="277">
        <v>29282</v>
      </c>
      <c r="G222" s="10">
        <f t="shared" si="15"/>
        <v>44926</v>
      </c>
      <c r="H222" s="6">
        <f t="shared" si="13"/>
        <v>42</v>
      </c>
      <c r="I222" s="5" t="str">
        <f t="shared" si="14"/>
        <v>Veteran</v>
      </c>
      <c r="J222" s="220" t="s">
        <v>1301</v>
      </c>
      <c r="K222" s="293">
        <v>80030210992</v>
      </c>
      <c r="L222" s="251" t="s">
        <v>1509</v>
      </c>
      <c r="M222" s="246">
        <f>+_xlfn.XLOOKUP(MASTERLIST!$A222,'2023'!$A$3:$A$897,'2023'!$AE$3:$AE$897,0,0)</f>
        <v>0</v>
      </c>
      <c r="N222" s="220">
        <f>+_xlfn.XLOOKUP(MASTERLIST!$A222,'2023'!$A$3:$A$897,'2023'!$AF$3:$AF$897,0,0)</f>
        <v>0</v>
      </c>
      <c r="O222" s="220">
        <f>+_xlfn.XLOOKUP(MASTERLIST!$A222,'2023'!$A$3:$A$897,'2023'!$AG$3:$AG$897,0,0)</f>
        <v>0</v>
      </c>
      <c r="P222" s="247">
        <f>+_xlfn.XLOOKUP(MASTERLIST!$A222,'2023'!$A$3:$A$897,'2023'!$AH$3:$AH$897,0,0)</f>
        <v>0</v>
      </c>
      <c r="Q222" s="312">
        <f>+_xlfn.XLOOKUP(MASTERLIST!$A222,'2021'!$A$3:$A$900,'2021'!$G$3:$G$900,0,0)</f>
        <v>1</v>
      </c>
      <c r="R222" s="220">
        <f>+_xlfn.XLOOKUP(MASTERLIST!$A222,'2021'!$A$3:$A$900,'2021'!$H$3:$H$900,0,0)</f>
        <v>1</v>
      </c>
      <c r="S222" s="220">
        <f>+_xlfn.XLOOKUP(MASTERLIST!$A222,'2021'!$A$3:$A$900,'2021'!$I$3:$I$900,0,0)</f>
        <v>14.2</v>
      </c>
      <c r="T222" s="247">
        <f>+_xlfn.XLOOKUP(MASTERLIST!$A222,'2021'!$A$3:$A$900,'2021'!$J$3:$J$900,0,0)</f>
        <v>401</v>
      </c>
      <c r="U222" s="246">
        <f>+_xlfn.XLOOKUP(MASTERLIST!$A222,'2022'!$A$3:$A$899,'2022'!$AE$3:$AE$899,0,0)</f>
        <v>0</v>
      </c>
      <c r="V222" s="220">
        <f>+_xlfn.XLOOKUP(MASTERLIST!$A222,'2022'!$A$3:$A$899,'2022'!$AF$3:$AF$899,0,0)</f>
        <v>0</v>
      </c>
      <c r="W222" s="220">
        <f>+_xlfn.XLOOKUP(MASTERLIST!$A222,'2022'!$A$3:$A$899,'2022'!$AG$3:$AG$899,0,0)</f>
        <v>0</v>
      </c>
      <c r="X222" s="247">
        <f>+_xlfn.XLOOKUP(MASTERLIST!$A222,'2022'!$A$3:$A$899,'2022'!$AH$3:$AH$899,0,0)</f>
        <v>0</v>
      </c>
    </row>
    <row r="223" spans="1:24" x14ac:dyDescent="0.25">
      <c r="A223" s="229" t="s">
        <v>715</v>
      </c>
      <c r="B223" s="220" t="s">
        <v>50</v>
      </c>
      <c r="C223" s="220" t="s">
        <v>1889</v>
      </c>
      <c r="D223" s="220" t="s">
        <v>386</v>
      </c>
      <c r="E223" s="230" t="str">
        <f t="shared" si="12"/>
        <v>Ladies Veteran</v>
      </c>
      <c r="F223" s="277">
        <v>26850</v>
      </c>
      <c r="G223" s="10">
        <f t="shared" si="15"/>
        <v>44926</v>
      </c>
      <c r="H223" s="6">
        <f t="shared" si="13"/>
        <v>49</v>
      </c>
      <c r="I223" s="5" t="str">
        <f t="shared" si="14"/>
        <v>Veteran</v>
      </c>
      <c r="J223" s="220" t="s">
        <v>67</v>
      </c>
      <c r="K223" s="293">
        <v>73070510264</v>
      </c>
      <c r="L223" s="251" t="s">
        <v>1509</v>
      </c>
      <c r="M223" s="246">
        <f>+_xlfn.XLOOKUP(MASTERLIST!$A223,'2023'!$A$3:$A$897,'2023'!$AE$3:$AE$897,0,0)</f>
        <v>0</v>
      </c>
      <c r="N223" s="220">
        <f>+_xlfn.XLOOKUP(MASTERLIST!$A223,'2023'!$A$3:$A$897,'2023'!$AF$3:$AF$897,0,0)</f>
        <v>0</v>
      </c>
      <c r="O223" s="220">
        <f>+_xlfn.XLOOKUP(MASTERLIST!$A223,'2023'!$A$3:$A$897,'2023'!$AG$3:$AG$897,0,0)</f>
        <v>0</v>
      </c>
      <c r="P223" s="247">
        <f>+_xlfn.XLOOKUP(MASTERLIST!$A223,'2023'!$A$3:$A$897,'2023'!$AH$3:$AH$897,0,0)</f>
        <v>80</v>
      </c>
      <c r="Q223" s="312">
        <f>+_xlfn.XLOOKUP(MASTERLIST!$A223,'2021'!$A$3:$A$900,'2021'!$G$3:$G$900,0,0)</f>
        <v>3</v>
      </c>
      <c r="R223" s="220">
        <f>+_xlfn.XLOOKUP(MASTERLIST!$A223,'2021'!$A$3:$A$900,'2021'!$H$3:$H$900,0,0)</f>
        <v>3</v>
      </c>
      <c r="S223" s="220">
        <f>+_xlfn.XLOOKUP(MASTERLIST!$A223,'2021'!$A$3:$A$900,'2021'!$I$3:$I$900,0,0)</f>
        <v>19.899999999999999</v>
      </c>
      <c r="T223" s="247">
        <f>+_xlfn.XLOOKUP(MASTERLIST!$A223,'2021'!$A$3:$A$900,'2021'!$J$3:$J$900,0,0)</f>
        <v>925</v>
      </c>
      <c r="U223" s="246">
        <f>+_xlfn.XLOOKUP(MASTERLIST!$A223,'2022'!$A$3:$A$899,'2022'!$AE$3:$AE$899,0,0)</f>
        <v>0</v>
      </c>
      <c r="V223" s="220">
        <f>+_xlfn.XLOOKUP(MASTERLIST!$A223,'2022'!$A$3:$A$899,'2022'!$AF$3:$AF$899,0,0)</f>
        <v>7</v>
      </c>
      <c r="W223" s="220">
        <f>+_xlfn.XLOOKUP(MASTERLIST!$A223,'2022'!$A$3:$A$899,'2022'!$AG$3:$AG$899,0,0)</f>
        <v>51.099999999999994</v>
      </c>
      <c r="X223" s="247">
        <f>+_xlfn.XLOOKUP(MASTERLIST!$A223,'2022'!$A$3:$A$899,'2022'!$AH$3:$AH$899,0,0)</f>
        <v>504</v>
      </c>
    </row>
    <row r="224" spans="1:24" s="11" customFormat="1" x14ac:dyDescent="0.25">
      <c r="A224" s="231" t="s">
        <v>716</v>
      </c>
      <c r="B224" s="221" t="s">
        <v>1432</v>
      </c>
      <c r="C224" s="221" t="s">
        <v>92</v>
      </c>
      <c r="D224" s="221" t="s">
        <v>355</v>
      </c>
      <c r="E224" s="232" t="str">
        <f t="shared" si="12"/>
        <v>Men Veteran</v>
      </c>
      <c r="F224" s="279">
        <v>29656</v>
      </c>
      <c r="G224" s="10">
        <f t="shared" si="15"/>
        <v>44926</v>
      </c>
      <c r="H224" s="6">
        <f t="shared" si="13"/>
        <v>41</v>
      </c>
      <c r="I224" s="5" t="str">
        <f t="shared" si="14"/>
        <v>Veteran</v>
      </c>
      <c r="J224" s="221" t="s">
        <v>1301</v>
      </c>
      <c r="K224" s="294"/>
      <c r="L224" s="295"/>
      <c r="M224" s="246">
        <f>+_xlfn.XLOOKUP(MASTERLIST!$A224,'2023'!$A$3:$A$897,'2023'!$AE$3:$AE$897,0,0)</f>
        <v>0</v>
      </c>
      <c r="N224" s="220">
        <f>+_xlfn.XLOOKUP(MASTERLIST!$A224,'2023'!$A$3:$A$897,'2023'!$AF$3:$AF$897,0,0)</f>
        <v>0</v>
      </c>
      <c r="O224" s="220">
        <f>+_xlfn.XLOOKUP(MASTERLIST!$A224,'2023'!$A$3:$A$897,'2023'!$AG$3:$AG$897,0,0)</f>
        <v>0</v>
      </c>
      <c r="P224" s="247">
        <f>+_xlfn.XLOOKUP(MASTERLIST!$A224,'2023'!$A$3:$A$897,'2023'!$AH$3:$AH$897,0,0)</f>
        <v>0</v>
      </c>
      <c r="Q224" s="312">
        <f>+_xlfn.XLOOKUP(MASTERLIST!$A224,'2021'!$A$3:$A$900,'2021'!$G$3:$G$900,0,0)</f>
        <v>0</v>
      </c>
      <c r="R224" s="220">
        <f>+_xlfn.XLOOKUP(MASTERLIST!$A224,'2021'!$A$3:$A$900,'2021'!$H$3:$H$900,0,0)</f>
        <v>0</v>
      </c>
      <c r="S224" s="220">
        <f>+_xlfn.XLOOKUP(MASTERLIST!$A224,'2021'!$A$3:$A$900,'2021'!$I$3:$I$900,0,0)</f>
        <v>0</v>
      </c>
      <c r="T224" s="247">
        <f>+_xlfn.XLOOKUP(MASTERLIST!$A224,'2021'!$A$3:$A$900,'2021'!$J$3:$J$900,0,0)</f>
        <v>0</v>
      </c>
      <c r="U224" s="246">
        <f>+_xlfn.XLOOKUP(MASTERLIST!$A224,'2022'!$A$3:$A$899,'2022'!$AE$3:$AE$899,0,0)</f>
        <v>0</v>
      </c>
      <c r="V224" s="220">
        <f>+_xlfn.XLOOKUP(MASTERLIST!$A224,'2022'!$A$3:$A$899,'2022'!$AF$3:$AF$899,0,0)</f>
        <v>0</v>
      </c>
      <c r="W224" s="220">
        <f>+_xlfn.XLOOKUP(MASTERLIST!$A224,'2022'!$A$3:$A$899,'2022'!$AG$3:$AG$899,0,0)</f>
        <v>0</v>
      </c>
      <c r="X224" s="247">
        <f>+_xlfn.XLOOKUP(MASTERLIST!$A224,'2022'!$A$3:$A$899,'2022'!$AH$3:$AH$899,0,0)</f>
        <v>0</v>
      </c>
    </row>
    <row r="225" spans="1:24" s="11" customFormat="1" x14ac:dyDescent="0.25">
      <c r="A225" s="229" t="s">
        <v>717</v>
      </c>
      <c r="B225" s="220" t="s">
        <v>47</v>
      </c>
      <c r="C225" s="220" t="s">
        <v>398</v>
      </c>
      <c r="D225" s="220" t="s">
        <v>406</v>
      </c>
      <c r="E225" s="230" t="str">
        <f t="shared" si="12"/>
        <v>Men Senior</v>
      </c>
      <c r="F225" s="277">
        <v>31933</v>
      </c>
      <c r="G225" s="10">
        <f t="shared" si="15"/>
        <v>44926</v>
      </c>
      <c r="H225" s="6">
        <f t="shared" si="13"/>
        <v>35</v>
      </c>
      <c r="I225" s="5" t="str">
        <f t="shared" si="14"/>
        <v>Senior</v>
      </c>
      <c r="J225" s="220" t="s">
        <v>1301</v>
      </c>
      <c r="K225" s="293">
        <v>8706055881084</v>
      </c>
      <c r="L225" s="251" t="s">
        <v>1509</v>
      </c>
      <c r="M225" s="246">
        <f>+_xlfn.XLOOKUP(MASTERLIST!$A225,'2023'!$A$3:$A$897,'2023'!$AE$3:$AE$897,0,0)</f>
        <v>0</v>
      </c>
      <c r="N225" s="220">
        <f>+_xlfn.XLOOKUP(MASTERLIST!$A225,'2023'!$A$3:$A$897,'2023'!$AF$3:$AF$897,0,0)</f>
        <v>0</v>
      </c>
      <c r="O225" s="220">
        <f>+_xlfn.XLOOKUP(MASTERLIST!$A225,'2023'!$A$3:$A$897,'2023'!$AG$3:$AG$897,0,0)</f>
        <v>0</v>
      </c>
      <c r="P225" s="247">
        <f>+_xlfn.XLOOKUP(MASTERLIST!$A225,'2023'!$A$3:$A$897,'2023'!$AH$3:$AH$897,0,0)</f>
        <v>0</v>
      </c>
      <c r="Q225" s="312">
        <f>+_xlfn.XLOOKUP(MASTERLIST!$A225,'2021'!$A$3:$A$900,'2021'!$G$3:$G$900,0,0)</f>
        <v>0</v>
      </c>
      <c r="R225" s="220">
        <f>+_xlfn.XLOOKUP(MASTERLIST!$A225,'2021'!$A$3:$A$900,'2021'!$H$3:$H$900,0,0)</f>
        <v>1</v>
      </c>
      <c r="S225" s="220">
        <f>+_xlfn.XLOOKUP(MASTERLIST!$A225,'2021'!$A$3:$A$900,'2021'!$I$3:$I$900,0,0)</f>
        <v>3.7</v>
      </c>
      <c r="T225" s="247">
        <f>+_xlfn.XLOOKUP(MASTERLIST!$A225,'2021'!$A$3:$A$900,'2021'!$J$3:$J$900,0,0)</f>
        <v>145</v>
      </c>
      <c r="U225" s="246">
        <f>+_xlfn.XLOOKUP(MASTERLIST!$A225,'2022'!$A$3:$A$899,'2022'!$AE$3:$AE$899,0,0)</f>
        <v>1</v>
      </c>
      <c r="V225" s="220">
        <f>+_xlfn.XLOOKUP(MASTERLIST!$A225,'2022'!$A$3:$A$899,'2022'!$AF$3:$AF$899,0,0)</f>
        <v>0</v>
      </c>
      <c r="W225" s="220">
        <f>+_xlfn.XLOOKUP(MASTERLIST!$A225,'2022'!$A$3:$A$899,'2022'!$AG$3:$AG$899,0,0)</f>
        <v>1.6</v>
      </c>
      <c r="X225" s="247">
        <f>+_xlfn.XLOOKUP(MASTERLIST!$A225,'2022'!$A$3:$A$899,'2022'!$AH$3:$AH$899,0,0)</f>
        <v>287</v>
      </c>
    </row>
    <row r="226" spans="1:24" s="11" customFormat="1" x14ac:dyDescent="0.25">
      <c r="A226" s="231" t="s">
        <v>718</v>
      </c>
      <c r="B226" s="221" t="s">
        <v>1279</v>
      </c>
      <c r="C226" s="221" t="s">
        <v>92</v>
      </c>
      <c r="D226" s="221" t="s">
        <v>311</v>
      </c>
      <c r="E226" s="232" t="str">
        <f t="shared" si="12"/>
        <v>Men U/21</v>
      </c>
      <c r="F226" s="281">
        <v>37489</v>
      </c>
      <c r="G226" s="10">
        <f t="shared" si="15"/>
        <v>44926</v>
      </c>
      <c r="H226" s="6">
        <f t="shared" si="13"/>
        <v>20</v>
      </c>
      <c r="I226" s="5" t="str">
        <f t="shared" si="14"/>
        <v>U/21</v>
      </c>
      <c r="J226" s="221" t="s">
        <v>1301</v>
      </c>
      <c r="K226" s="294" t="s">
        <v>1519</v>
      </c>
      <c r="L226" s="295" t="s">
        <v>1509</v>
      </c>
      <c r="M226" s="246">
        <f>+_xlfn.XLOOKUP(MASTERLIST!$A226,'2023'!$A$3:$A$897,'2023'!$AE$3:$AE$897,0,0)</f>
        <v>0</v>
      </c>
      <c r="N226" s="220">
        <f>+_xlfn.XLOOKUP(MASTERLIST!$A226,'2023'!$A$3:$A$897,'2023'!$AF$3:$AF$897,0,0)</f>
        <v>0</v>
      </c>
      <c r="O226" s="220">
        <f>+_xlfn.XLOOKUP(MASTERLIST!$A226,'2023'!$A$3:$A$897,'2023'!$AG$3:$AG$897,0,0)</f>
        <v>0</v>
      </c>
      <c r="P226" s="247">
        <f>+_xlfn.XLOOKUP(MASTERLIST!$A226,'2023'!$A$3:$A$897,'2023'!$AH$3:$AH$897,0,0)</f>
        <v>0</v>
      </c>
      <c r="Q226" s="312">
        <f>+_xlfn.XLOOKUP(MASTERLIST!$A226,'2021'!$A$3:$A$900,'2021'!$G$3:$G$900,0,0)</f>
        <v>0</v>
      </c>
      <c r="R226" s="220">
        <f>+_xlfn.XLOOKUP(MASTERLIST!$A226,'2021'!$A$3:$A$900,'2021'!$H$3:$H$900,0,0)</f>
        <v>0</v>
      </c>
      <c r="S226" s="220">
        <f>+_xlfn.XLOOKUP(MASTERLIST!$A226,'2021'!$A$3:$A$900,'2021'!$I$3:$I$900,0,0)</f>
        <v>0</v>
      </c>
      <c r="T226" s="247">
        <f>+_xlfn.XLOOKUP(MASTERLIST!$A226,'2021'!$A$3:$A$900,'2021'!$J$3:$J$900,0,0)</f>
        <v>0</v>
      </c>
      <c r="U226" s="246">
        <f>+_xlfn.XLOOKUP(MASTERLIST!$A226,'2022'!$A$3:$A$899,'2022'!$AE$3:$AE$899,0,0)</f>
        <v>0</v>
      </c>
      <c r="V226" s="220">
        <f>+_xlfn.XLOOKUP(MASTERLIST!$A226,'2022'!$A$3:$A$899,'2022'!$AF$3:$AF$899,0,0)</f>
        <v>0</v>
      </c>
      <c r="W226" s="220">
        <f>+_xlfn.XLOOKUP(MASTERLIST!$A226,'2022'!$A$3:$A$899,'2022'!$AG$3:$AG$899,0,0)</f>
        <v>0</v>
      </c>
      <c r="X226" s="247">
        <f>+_xlfn.XLOOKUP(MASTERLIST!$A226,'2022'!$A$3:$A$899,'2022'!$AH$3:$AH$899,0,0)</f>
        <v>0</v>
      </c>
    </row>
    <row r="227" spans="1:24" x14ac:dyDescent="0.25">
      <c r="A227" s="231" t="s">
        <v>719</v>
      </c>
      <c r="B227" s="221" t="s">
        <v>39</v>
      </c>
      <c r="C227" s="221" t="s">
        <v>1559</v>
      </c>
      <c r="D227" s="221" t="s">
        <v>420</v>
      </c>
      <c r="E227" s="230" t="str">
        <f t="shared" si="12"/>
        <v>Ladies Grand Masters</v>
      </c>
      <c r="F227" s="279">
        <v>21443</v>
      </c>
      <c r="G227" s="10">
        <f t="shared" si="15"/>
        <v>44926</v>
      </c>
      <c r="H227" s="6">
        <f t="shared" si="13"/>
        <v>64</v>
      </c>
      <c r="I227" s="5" t="str">
        <f t="shared" si="14"/>
        <v>Grand Masters</v>
      </c>
      <c r="J227" s="221" t="s">
        <v>67</v>
      </c>
      <c r="K227" s="294">
        <v>58091500475</v>
      </c>
      <c r="L227" s="295" t="s">
        <v>1509</v>
      </c>
      <c r="M227" s="246">
        <f>+_xlfn.XLOOKUP(MASTERLIST!$A227,'2023'!$A$3:$A$897,'2023'!$AE$3:$AE$897,0,0)</f>
        <v>0</v>
      </c>
      <c r="N227" s="220">
        <f>+_xlfn.XLOOKUP(MASTERLIST!$A227,'2023'!$A$3:$A$897,'2023'!$AF$3:$AF$897,0,0)</f>
        <v>1</v>
      </c>
      <c r="O227" s="220">
        <f>+_xlfn.XLOOKUP(MASTERLIST!$A227,'2023'!$A$3:$A$897,'2023'!$AG$3:$AG$897,0,0)</f>
        <v>4.5999999999999996</v>
      </c>
      <c r="P227" s="247">
        <f>+_xlfn.XLOOKUP(MASTERLIST!$A227,'2023'!$A$3:$A$897,'2023'!$AH$3:$AH$897,0,0)</f>
        <v>266</v>
      </c>
      <c r="Q227" s="312">
        <f>+_xlfn.XLOOKUP(MASTERLIST!$A227,'2021'!$A$3:$A$900,'2021'!$G$3:$G$900,0,0)</f>
        <v>0</v>
      </c>
      <c r="R227" s="220">
        <f>+_xlfn.XLOOKUP(MASTERLIST!$A227,'2021'!$A$3:$A$900,'2021'!$H$3:$H$900,0,0)</f>
        <v>0</v>
      </c>
      <c r="S227" s="220">
        <f>+_xlfn.XLOOKUP(MASTERLIST!$A227,'2021'!$A$3:$A$900,'2021'!$I$3:$I$900,0,0)</f>
        <v>0</v>
      </c>
      <c r="T227" s="247">
        <f>+_xlfn.XLOOKUP(MASTERLIST!$A227,'2021'!$A$3:$A$900,'2021'!$J$3:$J$900,0,0)</f>
        <v>40</v>
      </c>
      <c r="U227" s="246">
        <f>+_xlfn.XLOOKUP(MASTERLIST!$A227,'2022'!$A$3:$A$899,'2022'!$AE$3:$AE$899,0,0)</f>
        <v>0</v>
      </c>
      <c r="V227" s="220">
        <f>+_xlfn.XLOOKUP(MASTERLIST!$A227,'2022'!$A$3:$A$899,'2022'!$AF$3:$AF$899,0,0)</f>
        <v>0</v>
      </c>
      <c r="W227" s="220">
        <f>+_xlfn.XLOOKUP(MASTERLIST!$A227,'2022'!$A$3:$A$899,'2022'!$AG$3:$AG$899,0,0)</f>
        <v>0</v>
      </c>
      <c r="X227" s="247">
        <f>+_xlfn.XLOOKUP(MASTERLIST!$A227,'2022'!$A$3:$A$899,'2022'!$AH$3:$AH$899,0,0)</f>
        <v>0</v>
      </c>
    </row>
    <row r="228" spans="1:24" s="11" customFormat="1" x14ac:dyDescent="0.25">
      <c r="A228" s="229" t="s">
        <v>720</v>
      </c>
      <c r="B228" s="220" t="s">
        <v>38</v>
      </c>
      <c r="C228" s="220" t="s">
        <v>172</v>
      </c>
      <c r="D228" s="220" t="s">
        <v>961</v>
      </c>
      <c r="E228" s="232" t="str">
        <f t="shared" si="12"/>
        <v>Men Senior</v>
      </c>
      <c r="F228" s="277">
        <v>34949</v>
      </c>
      <c r="G228" s="10">
        <f t="shared" si="15"/>
        <v>44926</v>
      </c>
      <c r="H228" s="6">
        <f t="shared" si="13"/>
        <v>27</v>
      </c>
      <c r="I228" s="5" t="str">
        <f t="shared" si="14"/>
        <v>Senior</v>
      </c>
      <c r="J228" s="220" t="s">
        <v>1301</v>
      </c>
      <c r="K228" s="293">
        <v>9509075094087</v>
      </c>
      <c r="L228" s="251" t="s">
        <v>1512</v>
      </c>
      <c r="M228" s="246">
        <f>+_xlfn.XLOOKUP(MASTERLIST!$A228,'2023'!$A$3:$A$897,'2023'!$AE$3:$AE$897,0,0)</f>
        <v>1</v>
      </c>
      <c r="N228" s="220">
        <f>+_xlfn.XLOOKUP(MASTERLIST!$A228,'2023'!$A$3:$A$897,'2023'!$AF$3:$AF$897,0,0)</f>
        <v>3</v>
      </c>
      <c r="O228" s="220">
        <f>+_xlfn.XLOOKUP(MASTERLIST!$A228,'2023'!$A$3:$A$897,'2023'!$AG$3:$AG$897,0,0)</f>
        <v>51.9</v>
      </c>
      <c r="P228" s="247">
        <f>+_xlfn.XLOOKUP(MASTERLIST!$A228,'2023'!$A$3:$A$897,'2023'!$AH$3:$AH$897,0,0)</f>
        <v>1086</v>
      </c>
      <c r="Q228" s="312">
        <f>+_xlfn.XLOOKUP(MASTERLIST!$A228,'2021'!$A$3:$A$900,'2021'!$G$3:$G$900,0,0)</f>
        <v>0</v>
      </c>
      <c r="R228" s="220">
        <f>+_xlfn.XLOOKUP(MASTERLIST!$A228,'2021'!$A$3:$A$900,'2021'!$H$3:$H$900,0,0)</f>
        <v>0</v>
      </c>
      <c r="S228" s="220">
        <f>+_xlfn.XLOOKUP(MASTERLIST!$A228,'2021'!$A$3:$A$900,'2021'!$I$3:$I$900,0,0)</f>
        <v>0</v>
      </c>
      <c r="T228" s="247">
        <f>+_xlfn.XLOOKUP(MASTERLIST!$A228,'2021'!$A$3:$A$900,'2021'!$J$3:$J$900,0,0)</f>
        <v>20</v>
      </c>
      <c r="U228" s="246">
        <f>+_xlfn.XLOOKUP(MASTERLIST!$A228,'2022'!$A$3:$A$899,'2022'!$AE$3:$AE$899,0,0)</f>
        <v>3</v>
      </c>
      <c r="V228" s="220">
        <f>+_xlfn.XLOOKUP(MASTERLIST!$A228,'2022'!$A$3:$A$899,'2022'!$AF$3:$AF$899,0,0)</f>
        <v>5</v>
      </c>
      <c r="W228" s="220">
        <f>+_xlfn.XLOOKUP(MASTERLIST!$A228,'2022'!$A$3:$A$899,'2022'!$AG$3:$AG$899,0,0)</f>
        <v>63.5</v>
      </c>
      <c r="X228" s="247">
        <f>+_xlfn.XLOOKUP(MASTERLIST!$A228,'2022'!$A$3:$A$899,'2022'!$AH$3:$AH$899,0,0)</f>
        <v>827</v>
      </c>
    </row>
    <row r="229" spans="1:24" x14ac:dyDescent="0.25">
      <c r="A229" s="229" t="s">
        <v>1052</v>
      </c>
      <c r="B229" s="220" t="s">
        <v>50</v>
      </c>
      <c r="C229" s="220" t="s">
        <v>1598</v>
      </c>
      <c r="D229" s="220" t="s">
        <v>1599</v>
      </c>
      <c r="E229" s="230" t="str">
        <f t="shared" si="12"/>
        <v>Men Veteran</v>
      </c>
      <c r="F229" s="277">
        <v>28960</v>
      </c>
      <c r="G229" s="10">
        <f t="shared" si="15"/>
        <v>44926</v>
      </c>
      <c r="H229" s="6">
        <f t="shared" si="13"/>
        <v>43</v>
      </c>
      <c r="I229" s="5" t="str">
        <f t="shared" si="14"/>
        <v>Veteran</v>
      </c>
      <c r="J229" s="220" t="s">
        <v>1301</v>
      </c>
      <c r="K229" s="293">
        <v>79041510974</v>
      </c>
      <c r="L229" s="251" t="s">
        <v>1509</v>
      </c>
      <c r="M229" s="246">
        <f>+_xlfn.XLOOKUP(MASTERLIST!$A229,'2023'!$A$3:$A$897,'2023'!$AE$3:$AE$897,0,0)</f>
        <v>0</v>
      </c>
      <c r="N229" s="220">
        <f>+_xlfn.XLOOKUP(MASTERLIST!$A229,'2023'!$A$3:$A$897,'2023'!$AF$3:$AF$897,0,0)</f>
        <v>0</v>
      </c>
      <c r="O229" s="220">
        <f>+_xlfn.XLOOKUP(MASTERLIST!$A229,'2023'!$A$3:$A$897,'2023'!$AG$3:$AG$897,0,0)</f>
        <v>0</v>
      </c>
      <c r="P229" s="247">
        <f>+_xlfn.XLOOKUP(MASTERLIST!$A229,'2023'!$A$3:$A$897,'2023'!$AH$3:$AH$897,0,0)</f>
        <v>0</v>
      </c>
      <c r="Q229" s="312">
        <f>+_xlfn.XLOOKUP(MASTERLIST!$A229,'2021'!$A$3:$A$900,'2021'!$G$3:$G$900,0,0)</f>
        <v>0</v>
      </c>
      <c r="R229" s="220">
        <f>+_xlfn.XLOOKUP(MASTERLIST!$A229,'2021'!$A$3:$A$900,'2021'!$H$3:$H$900,0,0)</f>
        <v>5</v>
      </c>
      <c r="S229" s="220">
        <f>+_xlfn.XLOOKUP(MASTERLIST!$A229,'2021'!$A$3:$A$900,'2021'!$I$3:$I$900,0,0)</f>
        <v>20.5</v>
      </c>
      <c r="T229" s="247">
        <f>+_xlfn.XLOOKUP(MASTERLIST!$A229,'2021'!$A$3:$A$900,'2021'!$J$3:$J$900,0,0)</f>
        <v>658</v>
      </c>
      <c r="U229" s="246">
        <f>+_xlfn.XLOOKUP(MASTERLIST!$A229,'2022'!$A$3:$A$899,'2022'!$AE$3:$AE$899,0,0)</f>
        <v>0</v>
      </c>
      <c r="V229" s="220">
        <f>+_xlfn.XLOOKUP(MASTERLIST!$A229,'2022'!$A$3:$A$899,'2022'!$AF$3:$AF$899,0,0)</f>
        <v>0</v>
      </c>
      <c r="W229" s="220">
        <f>+_xlfn.XLOOKUP(MASTERLIST!$A229,'2022'!$A$3:$A$899,'2022'!$AG$3:$AG$899,0,0)</f>
        <v>0</v>
      </c>
      <c r="X229" s="247">
        <f>+_xlfn.XLOOKUP(MASTERLIST!$A229,'2022'!$A$3:$A$899,'2022'!$AH$3:$AH$899,0,0)</f>
        <v>40</v>
      </c>
    </row>
    <row r="230" spans="1:24" s="11" customFormat="1" x14ac:dyDescent="0.25">
      <c r="A230" s="231" t="s">
        <v>721</v>
      </c>
      <c r="B230" s="221" t="s">
        <v>1398</v>
      </c>
      <c r="C230" s="221" t="s">
        <v>222</v>
      </c>
      <c r="D230" s="221" t="s">
        <v>223</v>
      </c>
      <c r="E230" s="232" t="str">
        <f t="shared" si="12"/>
        <v>Men Senior</v>
      </c>
      <c r="F230" s="279">
        <v>32610</v>
      </c>
      <c r="G230" s="10">
        <f t="shared" si="15"/>
        <v>44926</v>
      </c>
      <c r="H230" s="6">
        <f t="shared" si="13"/>
        <v>33</v>
      </c>
      <c r="I230" s="5" t="str">
        <f t="shared" si="14"/>
        <v>Senior</v>
      </c>
      <c r="J230" s="221" t="s">
        <v>1301</v>
      </c>
      <c r="K230" s="294">
        <v>89041200053</v>
      </c>
      <c r="L230" s="295" t="s">
        <v>1509</v>
      </c>
      <c r="M230" s="246">
        <f>+_xlfn.XLOOKUP(MASTERLIST!$A230,'2023'!$A$3:$A$897,'2023'!$AE$3:$AE$897,0,0)</f>
        <v>0</v>
      </c>
      <c r="N230" s="220">
        <f>+_xlfn.XLOOKUP(MASTERLIST!$A230,'2023'!$A$3:$A$897,'2023'!$AF$3:$AF$897,0,0)</f>
        <v>0</v>
      </c>
      <c r="O230" s="220">
        <f>+_xlfn.XLOOKUP(MASTERLIST!$A230,'2023'!$A$3:$A$897,'2023'!$AG$3:$AG$897,0,0)</f>
        <v>0</v>
      </c>
      <c r="P230" s="247">
        <f>+_xlfn.XLOOKUP(MASTERLIST!$A230,'2023'!$A$3:$A$897,'2023'!$AH$3:$AH$897,0,0)</f>
        <v>0</v>
      </c>
      <c r="Q230" s="312">
        <f>+_xlfn.XLOOKUP(MASTERLIST!$A230,'2021'!$A$3:$A$900,'2021'!$G$3:$G$900,0,0)</f>
        <v>0</v>
      </c>
      <c r="R230" s="220">
        <f>+_xlfn.XLOOKUP(MASTERLIST!$A230,'2021'!$A$3:$A$900,'2021'!$H$3:$H$900,0,0)</f>
        <v>0</v>
      </c>
      <c r="S230" s="220">
        <f>+_xlfn.XLOOKUP(MASTERLIST!$A230,'2021'!$A$3:$A$900,'2021'!$I$3:$I$900,0,0)</f>
        <v>0</v>
      </c>
      <c r="T230" s="247">
        <f>+_xlfn.XLOOKUP(MASTERLIST!$A230,'2021'!$A$3:$A$900,'2021'!$J$3:$J$900,0,0)</f>
        <v>0</v>
      </c>
      <c r="U230" s="246">
        <f>+_xlfn.XLOOKUP(MASTERLIST!$A230,'2022'!$A$3:$A$899,'2022'!$AE$3:$AE$899,0,0)</f>
        <v>0</v>
      </c>
      <c r="V230" s="220">
        <f>+_xlfn.XLOOKUP(MASTERLIST!$A230,'2022'!$A$3:$A$899,'2022'!$AF$3:$AF$899,0,0)</f>
        <v>0</v>
      </c>
      <c r="W230" s="220">
        <f>+_xlfn.XLOOKUP(MASTERLIST!$A230,'2022'!$A$3:$A$899,'2022'!$AG$3:$AG$899,0,0)</f>
        <v>0</v>
      </c>
      <c r="X230" s="247">
        <f>+_xlfn.XLOOKUP(MASTERLIST!$A230,'2022'!$A$3:$A$899,'2022'!$AH$3:$AH$899,0,0)</f>
        <v>0</v>
      </c>
    </row>
    <row r="231" spans="1:24" x14ac:dyDescent="0.25">
      <c r="A231" s="229" t="s">
        <v>722</v>
      </c>
      <c r="B231" s="220" t="s">
        <v>48</v>
      </c>
      <c r="C231" s="220" t="s">
        <v>101</v>
      </c>
      <c r="D231" s="220" t="s">
        <v>338</v>
      </c>
      <c r="E231" s="230" t="str">
        <f t="shared" si="12"/>
        <v>Men Senior</v>
      </c>
      <c r="F231" s="277">
        <v>32538</v>
      </c>
      <c r="G231" s="10">
        <f t="shared" si="15"/>
        <v>44926</v>
      </c>
      <c r="H231" s="6">
        <f t="shared" si="13"/>
        <v>33</v>
      </c>
      <c r="I231" s="5" t="str">
        <f t="shared" si="14"/>
        <v>Senior</v>
      </c>
      <c r="J231" s="220" t="s">
        <v>1301</v>
      </c>
      <c r="K231" s="293" t="s">
        <v>2099</v>
      </c>
      <c r="L231" s="251" t="s">
        <v>1509</v>
      </c>
      <c r="M231" s="246">
        <f>+_xlfn.XLOOKUP(MASTERLIST!$A231,'2023'!$A$3:$A$897,'2023'!$AE$3:$AE$897,0,0)</f>
        <v>0</v>
      </c>
      <c r="N231" s="220">
        <f>+_xlfn.XLOOKUP(MASTERLIST!$A231,'2023'!$A$3:$A$897,'2023'!$AF$3:$AF$897,0,0)</f>
        <v>0</v>
      </c>
      <c r="O231" s="220">
        <f>+_xlfn.XLOOKUP(MASTERLIST!$A231,'2023'!$A$3:$A$897,'2023'!$AG$3:$AG$897,0,0)</f>
        <v>0</v>
      </c>
      <c r="P231" s="247">
        <f>+_xlfn.XLOOKUP(MASTERLIST!$A231,'2023'!$A$3:$A$897,'2023'!$AH$3:$AH$897,0,0)</f>
        <v>0</v>
      </c>
      <c r="Q231" s="312">
        <f>+_xlfn.XLOOKUP(MASTERLIST!$A231,'2021'!$A$3:$A$900,'2021'!$G$3:$G$900,0,0)</f>
        <v>0</v>
      </c>
      <c r="R231" s="220">
        <f>+_xlfn.XLOOKUP(MASTERLIST!$A231,'2021'!$A$3:$A$900,'2021'!$H$3:$H$900,0,0)</f>
        <v>3</v>
      </c>
      <c r="S231" s="220">
        <f>+_xlfn.XLOOKUP(MASTERLIST!$A231,'2021'!$A$3:$A$900,'2021'!$I$3:$I$900,0,0)</f>
        <v>7.8</v>
      </c>
      <c r="T231" s="247">
        <f>+_xlfn.XLOOKUP(MASTERLIST!$A231,'2021'!$A$3:$A$900,'2021'!$J$3:$J$900,0,0)</f>
        <v>329</v>
      </c>
      <c r="U231" s="246">
        <f>+_xlfn.XLOOKUP(MASTERLIST!$A231,'2022'!$A$3:$A$899,'2022'!$AE$3:$AE$899,0,0)</f>
        <v>0</v>
      </c>
      <c r="V231" s="220">
        <f>+_xlfn.XLOOKUP(MASTERLIST!$A231,'2022'!$A$3:$A$899,'2022'!$AF$3:$AF$899,0,0)</f>
        <v>0</v>
      </c>
      <c r="W231" s="220">
        <f>+_xlfn.XLOOKUP(MASTERLIST!$A231,'2022'!$A$3:$A$899,'2022'!$AG$3:$AG$899,0,0)</f>
        <v>0</v>
      </c>
      <c r="X231" s="247">
        <f>+_xlfn.XLOOKUP(MASTERLIST!$A231,'2022'!$A$3:$A$899,'2022'!$AH$3:$AH$899,0,0)</f>
        <v>0</v>
      </c>
    </row>
    <row r="232" spans="1:24" x14ac:dyDescent="0.25">
      <c r="A232" s="229" t="s">
        <v>723</v>
      </c>
      <c r="B232" s="220" t="s">
        <v>38</v>
      </c>
      <c r="C232" s="220" t="s">
        <v>221</v>
      </c>
      <c r="D232" s="220" t="s">
        <v>151</v>
      </c>
      <c r="E232" s="230" t="str">
        <f t="shared" si="12"/>
        <v>Men Senior</v>
      </c>
      <c r="F232" s="277">
        <v>32467</v>
      </c>
      <c r="G232" s="10">
        <f t="shared" si="15"/>
        <v>44926</v>
      </c>
      <c r="H232" s="6">
        <f t="shared" si="13"/>
        <v>34</v>
      </c>
      <c r="I232" s="5" t="str">
        <f t="shared" si="14"/>
        <v>Senior</v>
      </c>
      <c r="J232" s="220" t="s">
        <v>1301</v>
      </c>
      <c r="K232" s="293">
        <v>88112000395</v>
      </c>
      <c r="L232" s="251" t="s">
        <v>1509</v>
      </c>
      <c r="M232" s="246">
        <f>+_xlfn.XLOOKUP(MASTERLIST!$A232,'2023'!$A$3:$A$897,'2023'!$AE$3:$AE$897,0,0)</f>
        <v>1</v>
      </c>
      <c r="N232" s="220">
        <f>+_xlfn.XLOOKUP(MASTERLIST!$A232,'2023'!$A$3:$A$897,'2023'!$AF$3:$AF$897,0,0)</f>
        <v>1</v>
      </c>
      <c r="O232" s="220">
        <f>+_xlfn.XLOOKUP(MASTERLIST!$A232,'2023'!$A$3:$A$897,'2023'!$AG$3:$AG$897,0,0)</f>
        <v>1.9</v>
      </c>
      <c r="P232" s="247">
        <f>+_xlfn.XLOOKUP(MASTERLIST!$A232,'2023'!$A$3:$A$897,'2023'!$AH$3:$AH$897,0,0)</f>
        <v>494</v>
      </c>
      <c r="Q232" s="312">
        <f>+_xlfn.XLOOKUP(MASTERLIST!$A232,'2021'!$A$3:$A$900,'2021'!$G$3:$G$900,0,0)</f>
        <v>0</v>
      </c>
      <c r="R232" s="220">
        <f>+_xlfn.XLOOKUP(MASTERLIST!$A232,'2021'!$A$3:$A$900,'2021'!$H$3:$H$900,0,0)</f>
        <v>2</v>
      </c>
      <c r="S232" s="220">
        <f>+_xlfn.XLOOKUP(MASTERLIST!$A232,'2021'!$A$3:$A$900,'2021'!$I$3:$I$900,0,0)</f>
        <v>6</v>
      </c>
      <c r="T232" s="247">
        <f>+_xlfn.XLOOKUP(MASTERLIST!$A232,'2021'!$A$3:$A$900,'2021'!$J$3:$J$900,0,0)</f>
        <v>406</v>
      </c>
      <c r="U232" s="246">
        <f>+_xlfn.XLOOKUP(MASTERLIST!$A232,'2022'!$A$3:$A$899,'2022'!$AE$3:$AE$899,0,0)</f>
        <v>1</v>
      </c>
      <c r="V232" s="220">
        <f>+_xlfn.XLOOKUP(MASTERLIST!$A232,'2022'!$A$3:$A$899,'2022'!$AF$3:$AF$899,0,0)</f>
        <v>4</v>
      </c>
      <c r="W232" s="220">
        <f>+_xlfn.XLOOKUP(MASTERLIST!$A232,'2022'!$A$3:$A$899,'2022'!$AG$3:$AG$899,0,0)</f>
        <v>33.5</v>
      </c>
      <c r="X232" s="247">
        <f>+_xlfn.XLOOKUP(MASTERLIST!$A232,'2022'!$A$3:$A$899,'2022'!$AH$3:$AH$899,0,0)</f>
        <v>651</v>
      </c>
    </row>
    <row r="233" spans="1:24" x14ac:dyDescent="0.25">
      <c r="A233" s="229" t="s">
        <v>724</v>
      </c>
      <c r="B233" s="220" t="s">
        <v>50</v>
      </c>
      <c r="C233" s="220" t="s">
        <v>484</v>
      </c>
      <c r="D233" s="220" t="s">
        <v>151</v>
      </c>
      <c r="E233" s="230" t="str">
        <f t="shared" si="12"/>
        <v>Men Master</v>
      </c>
      <c r="F233" s="277">
        <v>24732</v>
      </c>
      <c r="G233" s="10">
        <f t="shared" si="15"/>
        <v>44926</v>
      </c>
      <c r="H233" s="6">
        <f t="shared" si="13"/>
        <v>55</v>
      </c>
      <c r="I233" s="5" t="str">
        <f t="shared" si="14"/>
        <v>Master</v>
      </c>
      <c r="J233" s="220" t="s">
        <v>1301</v>
      </c>
      <c r="K233" s="293">
        <v>67091700422</v>
      </c>
      <c r="L233" s="251" t="s">
        <v>1509</v>
      </c>
      <c r="M233" s="246">
        <f>+_xlfn.XLOOKUP(MASTERLIST!$A233,'2023'!$A$3:$A$897,'2023'!$AE$3:$AE$897,0,0)</f>
        <v>0</v>
      </c>
      <c r="N233" s="220">
        <f>+_xlfn.XLOOKUP(MASTERLIST!$A233,'2023'!$A$3:$A$897,'2023'!$AF$3:$AF$897,0,0)</f>
        <v>0</v>
      </c>
      <c r="O233" s="220">
        <f>+_xlfn.XLOOKUP(MASTERLIST!$A233,'2023'!$A$3:$A$897,'2023'!$AG$3:$AG$897,0,0)</f>
        <v>0</v>
      </c>
      <c r="P233" s="247">
        <f>+_xlfn.XLOOKUP(MASTERLIST!$A233,'2023'!$A$3:$A$897,'2023'!$AH$3:$AH$897,0,0)</f>
        <v>0</v>
      </c>
      <c r="Q233" s="312">
        <f>+_xlfn.XLOOKUP(MASTERLIST!$A233,'2021'!$A$3:$A$900,'2021'!$G$3:$G$900,0,0)</f>
        <v>0</v>
      </c>
      <c r="R233" s="220">
        <f>+_xlfn.XLOOKUP(MASTERLIST!$A233,'2021'!$A$3:$A$900,'2021'!$H$3:$H$900,0,0)</f>
        <v>3</v>
      </c>
      <c r="S233" s="220">
        <f>+_xlfn.XLOOKUP(MASTERLIST!$A233,'2021'!$A$3:$A$900,'2021'!$I$3:$I$900,0,0)</f>
        <v>13.7</v>
      </c>
      <c r="T233" s="247">
        <f>+_xlfn.XLOOKUP(MASTERLIST!$A233,'2021'!$A$3:$A$900,'2021'!$J$3:$J$900,0,0)</f>
        <v>418</v>
      </c>
      <c r="U233" s="246">
        <f>+_xlfn.XLOOKUP(MASTERLIST!$A233,'2022'!$A$3:$A$899,'2022'!$AE$3:$AE$899,0,0)</f>
        <v>0</v>
      </c>
      <c r="V233" s="220">
        <f>+_xlfn.XLOOKUP(MASTERLIST!$A233,'2022'!$A$3:$A$899,'2022'!$AF$3:$AF$899,0,0)</f>
        <v>0</v>
      </c>
      <c r="W233" s="220">
        <f>+_xlfn.XLOOKUP(MASTERLIST!$A233,'2022'!$A$3:$A$899,'2022'!$AG$3:$AG$899,0,0)</f>
        <v>0</v>
      </c>
      <c r="X233" s="247">
        <f>+_xlfn.XLOOKUP(MASTERLIST!$A233,'2022'!$A$3:$A$899,'2022'!$AH$3:$AH$899,0,0)</f>
        <v>20</v>
      </c>
    </row>
    <row r="234" spans="1:24" s="11" customFormat="1" x14ac:dyDescent="0.25">
      <c r="A234" s="231" t="s">
        <v>725</v>
      </c>
      <c r="B234" s="221" t="s">
        <v>1520</v>
      </c>
      <c r="C234" s="221" t="s">
        <v>454</v>
      </c>
      <c r="D234" s="221" t="s">
        <v>181</v>
      </c>
      <c r="E234" s="232" t="str">
        <f t="shared" si="12"/>
        <v>Men Senior</v>
      </c>
      <c r="F234" s="281">
        <v>35458</v>
      </c>
      <c r="G234" s="10">
        <f t="shared" si="15"/>
        <v>44926</v>
      </c>
      <c r="H234" s="6">
        <f t="shared" si="13"/>
        <v>25</v>
      </c>
      <c r="I234" s="5" t="str">
        <f t="shared" si="14"/>
        <v>Senior</v>
      </c>
      <c r="J234" s="221" t="s">
        <v>1301</v>
      </c>
      <c r="K234" s="294"/>
      <c r="L234" s="295"/>
      <c r="M234" s="246">
        <f>+_xlfn.XLOOKUP(MASTERLIST!$A234,'2023'!$A$3:$A$897,'2023'!$AE$3:$AE$897,0,0)</f>
        <v>0</v>
      </c>
      <c r="N234" s="220">
        <f>+_xlfn.XLOOKUP(MASTERLIST!$A234,'2023'!$A$3:$A$897,'2023'!$AF$3:$AF$897,0,0)</f>
        <v>0</v>
      </c>
      <c r="O234" s="220">
        <f>+_xlfn.XLOOKUP(MASTERLIST!$A234,'2023'!$A$3:$A$897,'2023'!$AG$3:$AG$897,0,0)</f>
        <v>0</v>
      </c>
      <c r="P234" s="247">
        <f>+_xlfn.XLOOKUP(MASTERLIST!$A234,'2023'!$A$3:$A$897,'2023'!$AH$3:$AH$897,0,0)</f>
        <v>0</v>
      </c>
      <c r="Q234" s="312">
        <f>+_xlfn.XLOOKUP(MASTERLIST!$A234,'2021'!$A$3:$A$900,'2021'!$G$3:$G$900,0,0)</f>
        <v>0</v>
      </c>
      <c r="R234" s="220">
        <f>+_xlfn.XLOOKUP(MASTERLIST!$A234,'2021'!$A$3:$A$900,'2021'!$H$3:$H$900,0,0)</f>
        <v>0</v>
      </c>
      <c r="S234" s="220">
        <f>+_xlfn.XLOOKUP(MASTERLIST!$A234,'2021'!$A$3:$A$900,'2021'!$I$3:$I$900,0,0)</f>
        <v>0</v>
      </c>
      <c r="T234" s="247">
        <f>+_xlfn.XLOOKUP(MASTERLIST!$A234,'2021'!$A$3:$A$900,'2021'!$J$3:$J$900,0,0)</f>
        <v>0</v>
      </c>
      <c r="U234" s="246">
        <f>+_xlfn.XLOOKUP(MASTERLIST!$A234,'2022'!$A$3:$A$899,'2022'!$AE$3:$AE$899,0,0)</f>
        <v>0</v>
      </c>
      <c r="V234" s="220">
        <f>+_xlfn.XLOOKUP(MASTERLIST!$A234,'2022'!$A$3:$A$899,'2022'!$AF$3:$AF$899,0,0)</f>
        <v>0</v>
      </c>
      <c r="W234" s="220">
        <f>+_xlfn.XLOOKUP(MASTERLIST!$A234,'2022'!$A$3:$A$899,'2022'!$AG$3:$AG$899,0,0)</f>
        <v>0</v>
      </c>
      <c r="X234" s="247">
        <f>+_xlfn.XLOOKUP(MASTERLIST!$A234,'2022'!$A$3:$A$899,'2022'!$AH$3:$AH$899,0,0)</f>
        <v>0</v>
      </c>
    </row>
    <row r="235" spans="1:24" x14ac:dyDescent="0.25">
      <c r="A235" s="231" t="s">
        <v>726</v>
      </c>
      <c r="B235" s="221" t="s">
        <v>1371</v>
      </c>
      <c r="C235" s="221" t="s">
        <v>134</v>
      </c>
      <c r="D235" s="221" t="s">
        <v>81</v>
      </c>
      <c r="E235" s="230" t="str">
        <f t="shared" si="12"/>
        <v>Men Senior</v>
      </c>
      <c r="F235" s="279">
        <v>32553</v>
      </c>
      <c r="G235" s="10">
        <f t="shared" si="15"/>
        <v>44926</v>
      </c>
      <c r="H235" s="6">
        <f t="shared" si="13"/>
        <v>33</v>
      </c>
      <c r="I235" s="5" t="str">
        <f t="shared" si="14"/>
        <v>Senior</v>
      </c>
      <c r="J235" s="221" t="s">
        <v>1301</v>
      </c>
      <c r="K235" s="294">
        <v>89021400960</v>
      </c>
      <c r="L235" s="295" t="s">
        <v>1509</v>
      </c>
      <c r="M235" s="246">
        <f>+_xlfn.XLOOKUP(MASTERLIST!$A235,'2023'!$A$3:$A$897,'2023'!$AE$3:$AE$897,0,0)</f>
        <v>0</v>
      </c>
      <c r="N235" s="220">
        <f>+_xlfn.XLOOKUP(MASTERLIST!$A235,'2023'!$A$3:$A$897,'2023'!$AF$3:$AF$897,0,0)</f>
        <v>0</v>
      </c>
      <c r="O235" s="220">
        <f>+_xlfn.XLOOKUP(MASTERLIST!$A235,'2023'!$A$3:$A$897,'2023'!$AG$3:$AG$897,0,0)</f>
        <v>0</v>
      </c>
      <c r="P235" s="247">
        <f>+_xlfn.XLOOKUP(MASTERLIST!$A235,'2023'!$A$3:$A$897,'2023'!$AH$3:$AH$897,0,0)</f>
        <v>20</v>
      </c>
      <c r="Q235" s="312">
        <f>+_xlfn.XLOOKUP(MASTERLIST!$A235,'2021'!$A$3:$A$900,'2021'!$G$3:$G$900,0,0)</f>
        <v>0</v>
      </c>
      <c r="R235" s="220">
        <f>+_xlfn.XLOOKUP(MASTERLIST!$A235,'2021'!$A$3:$A$900,'2021'!$H$3:$H$900,0,0)</f>
        <v>1</v>
      </c>
      <c r="S235" s="220">
        <f>+_xlfn.XLOOKUP(MASTERLIST!$A235,'2021'!$A$3:$A$900,'2021'!$I$3:$I$900,0,0)</f>
        <v>17</v>
      </c>
      <c r="T235" s="247">
        <f>+_xlfn.XLOOKUP(MASTERLIST!$A235,'2021'!$A$3:$A$900,'2021'!$J$3:$J$900,0,0)</f>
        <v>218</v>
      </c>
      <c r="U235" s="246">
        <f>+_xlfn.XLOOKUP(MASTERLIST!$A235,'2022'!$A$3:$A$899,'2022'!$AE$3:$AE$899,0,0)</f>
        <v>0</v>
      </c>
      <c r="V235" s="220">
        <f>+_xlfn.XLOOKUP(MASTERLIST!$A235,'2022'!$A$3:$A$899,'2022'!$AF$3:$AF$899,0,0)</f>
        <v>7</v>
      </c>
      <c r="W235" s="220">
        <f>+_xlfn.XLOOKUP(MASTERLIST!$A235,'2022'!$A$3:$A$899,'2022'!$AG$3:$AG$899,0,0)</f>
        <v>34.700000000000003</v>
      </c>
      <c r="X235" s="247">
        <f>+_xlfn.XLOOKUP(MASTERLIST!$A235,'2022'!$A$3:$A$899,'2022'!$AH$3:$AH$899,0,0)</f>
        <v>253</v>
      </c>
    </row>
    <row r="236" spans="1:24" s="11" customFormat="1" x14ac:dyDescent="0.25">
      <c r="A236" s="231" t="s">
        <v>727</v>
      </c>
      <c r="B236" s="221" t="s">
        <v>1222</v>
      </c>
      <c r="C236" s="221" t="s">
        <v>128</v>
      </c>
      <c r="D236" s="221" t="s">
        <v>129</v>
      </c>
      <c r="E236" s="232" t="str">
        <f t="shared" si="12"/>
        <v>Men Grand Masters</v>
      </c>
      <c r="F236" s="279"/>
      <c r="G236" s="10">
        <f t="shared" si="15"/>
        <v>44926</v>
      </c>
      <c r="H236" s="6">
        <f t="shared" si="13"/>
        <v>123</v>
      </c>
      <c r="I236" s="5" t="str">
        <f t="shared" si="14"/>
        <v>Grand Masters</v>
      </c>
      <c r="J236" s="221" t="s">
        <v>1301</v>
      </c>
      <c r="K236" s="294"/>
      <c r="L236" s="295"/>
      <c r="M236" s="246">
        <f>+_xlfn.XLOOKUP(MASTERLIST!$A236,'2023'!$A$3:$A$897,'2023'!$AE$3:$AE$897,0,0)</f>
        <v>0</v>
      </c>
      <c r="N236" s="220">
        <f>+_xlfn.XLOOKUP(MASTERLIST!$A236,'2023'!$A$3:$A$897,'2023'!$AF$3:$AF$897,0,0)</f>
        <v>0</v>
      </c>
      <c r="O236" s="220">
        <f>+_xlfn.XLOOKUP(MASTERLIST!$A236,'2023'!$A$3:$A$897,'2023'!$AG$3:$AG$897,0,0)</f>
        <v>0</v>
      </c>
      <c r="P236" s="247">
        <f>+_xlfn.XLOOKUP(MASTERLIST!$A236,'2023'!$A$3:$A$897,'2023'!$AH$3:$AH$897,0,0)</f>
        <v>0</v>
      </c>
      <c r="Q236" s="312">
        <f>+_xlfn.XLOOKUP(MASTERLIST!$A236,'2021'!$A$3:$A$900,'2021'!$G$3:$G$900,0,0)</f>
        <v>0</v>
      </c>
      <c r="R236" s="220">
        <f>+_xlfn.XLOOKUP(MASTERLIST!$A236,'2021'!$A$3:$A$900,'2021'!$H$3:$H$900,0,0)</f>
        <v>0</v>
      </c>
      <c r="S236" s="220">
        <f>+_xlfn.XLOOKUP(MASTERLIST!$A236,'2021'!$A$3:$A$900,'2021'!$I$3:$I$900,0,0)</f>
        <v>0</v>
      </c>
      <c r="T236" s="247">
        <f>+_xlfn.XLOOKUP(MASTERLIST!$A236,'2021'!$A$3:$A$900,'2021'!$J$3:$J$900,0,0)</f>
        <v>0</v>
      </c>
      <c r="U236" s="246">
        <f>+_xlfn.XLOOKUP(MASTERLIST!$A236,'2022'!$A$3:$A$899,'2022'!$AE$3:$AE$899,0,0)</f>
        <v>0</v>
      </c>
      <c r="V236" s="220">
        <f>+_xlfn.XLOOKUP(MASTERLIST!$A236,'2022'!$A$3:$A$899,'2022'!$AF$3:$AF$899,0,0)</f>
        <v>0</v>
      </c>
      <c r="W236" s="220">
        <f>+_xlfn.XLOOKUP(MASTERLIST!$A236,'2022'!$A$3:$A$899,'2022'!$AG$3:$AG$899,0,0)</f>
        <v>0</v>
      </c>
      <c r="X236" s="247">
        <f>+_xlfn.XLOOKUP(MASTERLIST!$A236,'2022'!$A$3:$A$899,'2022'!$AH$3:$AH$899,0,0)</f>
        <v>0</v>
      </c>
    </row>
    <row r="237" spans="1:24" x14ac:dyDescent="0.25">
      <c r="A237" s="229" t="s">
        <v>728</v>
      </c>
      <c r="B237" s="220" t="s">
        <v>44</v>
      </c>
      <c r="C237" s="220" t="s">
        <v>444</v>
      </c>
      <c r="D237" s="220" t="s">
        <v>1943</v>
      </c>
      <c r="E237" s="230" t="str">
        <f t="shared" si="12"/>
        <v>Men Senior</v>
      </c>
      <c r="F237" s="277">
        <v>35590</v>
      </c>
      <c r="G237" s="10">
        <f t="shared" si="15"/>
        <v>44926</v>
      </c>
      <c r="H237" s="6">
        <f t="shared" si="13"/>
        <v>25</v>
      </c>
      <c r="I237" s="5" t="str">
        <f t="shared" si="14"/>
        <v>Senior</v>
      </c>
      <c r="J237" s="220" t="s">
        <v>1301</v>
      </c>
      <c r="K237" s="293">
        <v>97060900578</v>
      </c>
      <c r="L237" s="251" t="s">
        <v>1509</v>
      </c>
      <c r="M237" s="246">
        <f>+_xlfn.XLOOKUP(MASTERLIST!$A237,'2023'!$A$3:$A$897,'2023'!$AE$3:$AE$897,0,0)</f>
        <v>1</v>
      </c>
      <c r="N237" s="220">
        <f>+_xlfn.XLOOKUP(MASTERLIST!$A237,'2023'!$A$3:$A$897,'2023'!$AF$3:$AF$897,0,0)</f>
        <v>0</v>
      </c>
      <c r="O237" s="220">
        <f>+_xlfn.XLOOKUP(MASTERLIST!$A237,'2023'!$A$3:$A$897,'2023'!$AG$3:$AG$897,0,0)</f>
        <v>2.6</v>
      </c>
      <c r="P237" s="247">
        <f>+_xlfn.XLOOKUP(MASTERLIST!$A237,'2023'!$A$3:$A$897,'2023'!$AH$3:$AH$897,0,0)</f>
        <v>253</v>
      </c>
      <c r="Q237" s="312">
        <f>+_xlfn.XLOOKUP(MASTERLIST!$A237,'2021'!$A$3:$A$900,'2021'!$G$3:$G$900,0,0)</f>
        <v>0</v>
      </c>
      <c r="R237" s="220">
        <f>+_xlfn.XLOOKUP(MASTERLIST!$A237,'2021'!$A$3:$A$900,'2021'!$H$3:$H$900,0,0)</f>
        <v>0</v>
      </c>
      <c r="S237" s="220">
        <f>+_xlfn.XLOOKUP(MASTERLIST!$A237,'2021'!$A$3:$A$900,'2021'!$I$3:$I$900,0,0)</f>
        <v>0</v>
      </c>
      <c r="T237" s="247">
        <f>+_xlfn.XLOOKUP(MASTERLIST!$A237,'2021'!$A$3:$A$900,'2021'!$J$3:$J$900,0,0)</f>
        <v>40</v>
      </c>
      <c r="U237" s="246">
        <f>+_xlfn.XLOOKUP(MASTERLIST!$A237,'2022'!$A$3:$A$899,'2022'!$AE$3:$AE$899,0,0)</f>
        <v>0</v>
      </c>
      <c r="V237" s="220">
        <f>+_xlfn.XLOOKUP(MASTERLIST!$A237,'2022'!$A$3:$A$899,'2022'!$AF$3:$AF$899,0,0)</f>
        <v>0</v>
      </c>
      <c r="W237" s="220">
        <f>+_xlfn.XLOOKUP(MASTERLIST!$A237,'2022'!$A$3:$A$899,'2022'!$AG$3:$AG$899,0,0)</f>
        <v>0</v>
      </c>
      <c r="X237" s="247">
        <f>+_xlfn.XLOOKUP(MASTERLIST!$A237,'2022'!$A$3:$A$899,'2022'!$AH$3:$AH$899,0,0)</f>
        <v>0</v>
      </c>
    </row>
    <row r="238" spans="1:24" x14ac:dyDescent="0.25">
      <c r="A238" s="233" t="s">
        <v>729</v>
      </c>
      <c r="B238" s="224" t="s">
        <v>42</v>
      </c>
      <c r="C238" s="224" t="s">
        <v>1249</v>
      </c>
      <c r="D238" s="224" t="s">
        <v>961</v>
      </c>
      <c r="E238" s="230" t="str">
        <f t="shared" si="12"/>
        <v>Men Master</v>
      </c>
      <c r="F238" s="276">
        <v>25837</v>
      </c>
      <c r="G238" s="10">
        <f t="shared" si="15"/>
        <v>44926</v>
      </c>
      <c r="H238" s="6">
        <f t="shared" si="13"/>
        <v>52</v>
      </c>
      <c r="I238" s="5" t="str">
        <f t="shared" si="14"/>
        <v>Master</v>
      </c>
      <c r="J238" s="224" t="s">
        <v>1301</v>
      </c>
      <c r="K238" s="291">
        <v>70092600638</v>
      </c>
      <c r="L238" s="292" t="s">
        <v>1509</v>
      </c>
      <c r="M238" s="246">
        <f>+_xlfn.XLOOKUP(MASTERLIST!$A238,'2023'!$A$3:$A$897,'2023'!$AE$3:$AE$897,0,0)</f>
        <v>1</v>
      </c>
      <c r="N238" s="220">
        <f>+_xlfn.XLOOKUP(MASTERLIST!$A238,'2023'!$A$3:$A$897,'2023'!$AF$3:$AF$897,0,0)</f>
        <v>2</v>
      </c>
      <c r="O238" s="220">
        <f>+_xlfn.XLOOKUP(MASTERLIST!$A238,'2023'!$A$3:$A$897,'2023'!$AG$3:$AG$897,0,0)</f>
        <v>63.100000000000009</v>
      </c>
      <c r="P238" s="247">
        <f>+_xlfn.XLOOKUP(MASTERLIST!$A238,'2023'!$A$3:$A$897,'2023'!$AH$3:$AH$897,0,0)</f>
        <v>882</v>
      </c>
      <c r="Q238" s="312">
        <f>+_xlfn.XLOOKUP(MASTERLIST!$A238,'2021'!$A$3:$A$900,'2021'!$G$3:$G$900,0,0)</f>
        <v>1</v>
      </c>
      <c r="R238" s="220">
        <f>+_xlfn.XLOOKUP(MASTERLIST!$A238,'2021'!$A$3:$A$900,'2021'!$H$3:$H$900,0,0)</f>
        <v>5</v>
      </c>
      <c r="S238" s="220">
        <f>+_xlfn.XLOOKUP(MASTERLIST!$A238,'2021'!$A$3:$A$900,'2021'!$I$3:$I$900,0,0)</f>
        <v>27</v>
      </c>
      <c r="T238" s="247">
        <f>+_xlfn.XLOOKUP(MASTERLIST!$A238,'2021'!$A$3:$A$900,'2021'!$J$3:$J$900,0,0)</f>
        <v>819</v>
      </c>
      <c r="U238" s="246">
        <f>+_xlfn.XLOOKUP(MASTERLIST!$A238,'2022'!$A$3:$A$899,'2022'!$AE$3:$AE$899,0,0)</f>
        <v>1</v>
      </c>
      <c r="V238" s="220">
        <f>+_xlfn.XLOOKUP(MASTERLIST!$A238,'2022'!$A$3:$A$899,'2022'!$AF$3:$AF$899,0,0)</f>
        <v>3</v>
      </c>
      <c r="W238" s="220">
        <f>+_xlfn.XLOOKUP(MASTERLIST!$A238,'2022'!$A$3:$A$899,'2022'!$AG$3:$AG$899,0,0)</f>
        <v>34.799999999999997</v>
      </c>
      <c r="X238" s="247">
        <f>+_xlfn.XLOOKUP(MASTERLIST!$A238,'2022'!$A$3:$A$899,'2022'!$AH$3:$AH$899,0,0)</f>
        <v>342</v>
      </c>
    </row>
    <row r="239" spans="1:24" x14ac:dyDescent="0.25">
      <c r="A239" s="229" t="s">
        <v>730</v>
      </c>
      <c r="B239" s="220" t="s">
        <v>44</v>
      </c>
      <c r="C239" s="220" t="s">
        <v>378</v>
      </c>
      <c r="D239" s="220" t="s">
        <v>152</v>
      </c>
      <c r="E239" s="230" t="str">
        <f t="shared" si="12"/>
        <v>Men Master</v>
      </c>
      <c r="F239" s="277">
        <v>26513</v>
      </c>
      <c r="G239" s="10">
        <f t="shared" si="15"/>
        <v>44926</v>
      </c>
      <c r="H239" s="6">
        <f t="shared" si="13"/>
        <v>50</v>
      </c>
      <c r="I239" s="5" t="str">
        <f t="shared" si="14"/>
        <v>Master</v>
      </c>
      <c r="J239" s="220" t="s">
        <v>1301</v>
      </c>
      <c r="K239" s="293">
        <v>72080200011</v>
      </c>
      <c r="L239" s="251" t="s">
        <v>1509</v>
      </c>
      <c r="M239" s="246">
        <f>+_xlfn.XLOOKUP(MASTERLIST!$A239,'2023'!$A$3:$A$897,'2023'!$AE$3:$AE$897,0,0)</f>
        <v>0</v>
      </c>
      <c r="N239" s="220">
        <f>+_xlfn.XLOOKUP(MASTERLIST!$A239,'2023'!$A$3:$A$897,'2023'!$AF$3:$AF$897,0,0)</f>
        <v>0</v>
      </c>
      <c r="O239" s="220">
        <f>+_xlfn.XLOOKUP(MASTERLIST!$A239,'2023'!$A$3:$A$897,'2023'!$AG$3:$AG$897,0,0)</f>
        <v>0</v>
      </c>
      <c r="P239" s="247">
        <f>+_xlfn.XLOOKUP(MASTERLIST!$A239,'2023'!$A$3:$A$897,'2023'!$AH$3:$AH$897,0,0)</f>
        <v>60</v>
      </c>
      <c r="Q239" s="312">
        <f>+_xlfn.XLOOKUP(MASTERLIST!$A239,'2021'!$A$3:$A$900,'2021'!$G$3:$G$900,0,0)</f>
        <v>1</v>
      </c>
      <c r="R239" s="220">
        <f>+_xlfn.XLOOKUP(MASTERLIST!$A239,'2021'!$A$3:$A$900,'2021'!$H$3:$H$900,0,0)</f>
        <v>1</v>
      </c>
      <c r="S239" s="220">
        <f>+_xlfn.XLOOKUP(MASTERLIST!$A239,'2021'!$A$3:$A$900,'2021'!$I$3:$I$900,0,0)</f>
        <v>3.5</v>
      </c>
      <c r="T239" s="247">
        <f>+_xlfn.XLOOKUP(MASTERLIST!$A239,'2021'!$A$3:$A$900,'2021'!$J$3:$J$900,0,0)</f>
        <v>327</v>
      </c>
      <c r="U239" s="246">
        <f>+_xlfn.XLOOKUP(MASTERLIST!$A239,'2022'!$A$3:$A$899,'2022'!$AE$3:$AE$899,0,0)</f>
        <v>0</v>
      </c>
      <c r="V239" s="220">
        <f>+_xlfn.XLOOKUP(MASTERLIST!$A239,'2022'!$A$3:$A$899,'2022'!$AF$3:$AF$899,0,0)</f>
        <v>4</v>
      </c>
      <c r="W239" s="220">
        <f>+_xlfn.XLOOKUP(MASTERLIST!$A239,'2022'!$A$3:$A$899,'2022'!$AG$3:$AG$899,0,0)</f>
        <v>29.3</v>
      </c>
      <c r="X239" s="247">
        <f>+_xlfn.XLOOKUP(MASTERLIST!$A239,'2022'!$A$3:$A$899,'2022'!$AH$3:$AH$899,0,0)</f>
        <v>282</v>
      </c>
    </row>
    <row r="240" spans="1:24" s="11" customFormat="1" x14ac:dyDescent="0.25">
      <c r="A240" s="231" t="s">
        <v>731</v>
      </c>
      <c r="B240" s="221" t="s">
        <v>1294</v>
      </c>
      <c r="C240" s="221" t="s">
        <v>451</v>
      </c>
      <c r="D240" s="221" t="s">
        <v>334</v>
      </c>
      <c r="E240" s="232" t="str">
        <f t="shared" si="12"/>
        <v>Men U/21</v>
      </c>
      <c r="F240" s="279">
        <v>37544</v>
      </c>
      <c r="G240" s="10">
        <f t="shared" si="15"/>
        <v>44926</v>
      </c>
      <c r="H240" s="6">
        <f t="shared" si="13"/>
        <v>20</v>
      </c>
      <c r="I240" s="5" t="str">
        <f t="shared" si="14"/>
        <v>U/21</v>
      </c>
      <c r="J240" s="221" t="s">
        <v>1301</v>
      </c>
      <c r="K240" s="294"/>
      <c r="L240" s="295" t="s">
        <v>1509</v>
      </c>
      <c r="M240" s="246">
        <f>+_xlfn.XLOOKUP(MASTERLIST!$A240,'2023'!$A$3:$A$897,'2023'!$AE$3:$AE$897,0,0)</f>
        <v>0</v>
      </c>
      <c r="N240" s="220">
        <f>+_xlfn.XLOOKUP(MASTERLIST!$A240,'2023'!$A$3:$A$897,'2023'!$AF$3:$AF$897,0,0)</f>
        <v>0</v>
      </c>
      <c r="O240" s="220">
        <f>+_xlfn.XLOOKUP(MASTERLIST!$A240,'2023'!$A$3:$A$897,'2023'!$AG$3:$AG$897,0,0)</f>
        <v>0</v>
      </c>
      <c r="P240" s="247">
        <f>+_xlfn.XLOOKUP(MASTERLIST!$A240,'2023'!$A$3:$A$897,'2023'!$AH$3:$AH$897,0,0)</f>
        <v>0</v>
      </c>
      <c r="Q240" s="312">
        <f>+_xlfn.XLOOKUP(MASTERLIST!$A240,'2021'!$A$3:$A$900,'2021'!$G$3:$G$900,0,0)</f>
        <v>0</v>
      </c>
      <c r="R240" s="220">
        <f>+_xlfn.XLOOKUP(MASTERLIST!$A240,'2021'!$A$3:$A$900,'2021'!$H$3:$H$900,0,0)</f>
        <v>0</v>
      </c>
      <c r="S240" s="220">
        <f>+_xlfn.XLOOKUP(MASTERLIST!$A240,'2021'!$A$3:$A$900,'2021'!$I$3:$I$900,0,0)</f>
        <v>0</v>
      </c>
      <c r="T240" s="247">
        <f>+_xlfn.XLOOKUP(MASTERLIST!$A240,'2021'!$A$3:$A$900,'2021'!$J$3:$J$900,0,0)</f>
        <v>0</v>
      </c>
      <c r="U240" s="246">
        <f>+_xlfn.XLOOKUP(MASTERLIST!$A240,'2022'!$A$3:$A$899,'2022'!$AE$3:$AE$899,0,0)</f>
        <v>0</v>
      </c>
      <c r="V240" s="220">
        <f>+_xlfn.XLOOKUP(MASTERLIST!$A240,'2022'!$A$3:$A$899,'2022'!$AF$3:$AF$899,0,0)</f>
        <v>0</v>
      </c>
      <c r="W240" s="220">
        <f>+_xlfn.XLOOKUP(MASTERLIST!$A240,'2022'!$A$3:$A$899,'2022'!$AG$3:$AG$899,0,0)</f>
        <v>0</v>
      </c>
      <c r="X240" s="247">
        <f>+_xlfn.XLOOKUP(MASTERLIST!$A240,'2022'!$A$3:$A$899,'2022'!$AH$3:$AH$899,0,0)</f>
        <v>0</v>
      </c>
    </row>
    <row r="241" spans="1:24" s="11" customFormat="1" x14ac:dyDescent="0.25">
      <c r="A241" s="231" t="s">
        <v>732</v>
      </c>
      <c r="B241" s="221" t="s">
        <v>1295</v>
      </c>
      <c r="C241" s="221" t="s">
        <v>455</v>
      </c>
      <c r="D241" s="221" t="s">
        <v>306</v>
      </c>
      <c r="E241" s="232" t="str">
        <f t="shared" si="12"/>
        <v>Men Grand Masters</v>
      </c>
      <c r="F241" s="279"/>
      <c r="G241" s="10">
        <f t="shared" si="15"/>
        <v>44926</v>
      </c>
      <c r="H241" s="6">
        <f t="shared" si="13"/>
        <v>123</v>
      </c>
      <c r="I241" s="5" t="str">
        <f t="shared" si="14"/>
        <v>Grand Masters</v>
      </c>
      <c r="J241" s="221" t="s">
        <v>1301</v>
      </c>
      <c r="K241" s="294"/>
      <c r="L241" s="295"/>
      <c r="M241" s="246">
        <f>+_xlfn.XLOOKUP(MASTERLIST!$A241,'2023'!$A$3:$A$897,'2023'!$AE$3:$AE$897,0,0)</f>
        <v>0</v>
      </c>
      <c r="N241" s="220">
        <f>+_xlfn.XLOOKUP(MASTERLIST!$A241,'2023'!$A$3:$A$897,'2023'!$AF$3:$AF$897,0,0)</f>
        <v>0</v>
      </c>
      <c r="O241" s="220">
        <f>+_xlfn.XLOOKUP(MASTERLIST!$A241,'2023'!$A$3:$A$897,'2023'!$AG$3:$AG$897,0,0)</f>
        <v>0</v>
      </c>
      <c r="P241" s="247">
        <f>+_xlfn.XLOOKUP(MASTERLIST!$A241,'2023'!$A$3:$A$897,'2023'!$AH$3:$AH$897,0,0)</f>
        <v>0</v>
      </c>
      <c r="Q241" s="312">
        <f>+_xlfn.XLOOKUP(MASTERLIST!$A241,'2021'!$A$3:$A$900,'2021'!$G$3:$G$900,0,0)</f>
        <v>0</v>
      </c>
      <c r="R241" s="220">
        <f>+_xlfn.XLOOKUP(MASTERLIST!$A241,'2021'!$A$3:$A$900,'2021'!$H$3:$H$900,0,0)</f>
        <v>0</v>
      </c>
      <c r="S241" s="220">
        <f>+_xlfn.XLOOKUP(MASTERLIST!$A241,'2021'!$A$3:$A$900,'2021'!$I$3:$I$900,0,0)</f>
        <v>0</v>
      </c>
      <c r="T241" s="247">
        <f>+_xlfn.XLOOKUP(MASTERLIST!$A241,'2021'!$A$3:$A$900,'2021'!$J$3:$J$900,0,0)</f>
        <v>0</v>
      </c>
      <c r="U241" s="246">
        <f>+_xlfn.XLOOKUP(MASTERLIST!$A241,'2022'!$A$3:$A$899,'2022'!$AE$3:$AE$899,0,0)</f>
        <v>0</v>
      </c>
      <c r="V241" s="220">
        <f>+_xlfn.XLOOKUP(MASTERLIST!$A241,'2022'!$A$3:$A$899,'2022'!$AF$3:$AF$899,0,0)</f>
        <v>0</v>
      </c>
      <c r="W241" s="220">
        <f>+_xlfn.XLOOKUP(MASTERLIST!$A241,'2022'!$A$3:$A$899,'2022'!$AG$3:$AG$899,0,0)</f>
        <v>0</v>
      </c>
      <c r="X241" s="247">
        <f>+_xlfn.XLOOKUP(MASTERLIST!$A241,'2022'!$A$3:$A$899,'2022'!$AH$3:$AH$899,0,0)</f>
        <v>0</v>
      </c>
    </row>
    <row r="242" spans="1:24" x14ac:dyDescent="0.25">
      <c r="A242" s="229" t="s">
        <v>733</v>
      </c>
      <c r="B242" s="220" t="s">
        <v>48</v>
      </c>
      <c r="C242" s="220" t="s">
        <v>1958</v>
      </c>
      <c r="D242" s="220" t="s">
        <v>339</v>
      </c>
      <c r="E242" s="230" t="str">
        <f t="shared" si="12"/>
        <v>Men U/16</v>
      </c>
      <c r="F242" s="277">
        <v>40165</v>
      </c>
      <c r="G242" s="10">
        <f t="shared" si="15"/>
        <v>44926</v>
      </c>
      <c r="H242" s="6">
        <f t="shared" si="13"/>
        <v>13</v>
      </c>
      <c r="I242" s="5" t="str">
        <f t="shared" si="14"/>
        <v>U/16</v>
      </c>
      <c r="J242" s="220" t="s">
        <v>1301</v>
      </c>
      <c r="K242" s="293">
        <v>20091218</v>
      </c>
      <c r="L242" s="251" t="s">
        <v>1509</v>
      </c>
      <c r="M242" s="246">
        <f>+_xlfn.XLOOKUP(MASTERLIST!$A242,'2023'!$A$3:$A$897,'2023'!$AE$3:$AE$897,0,0)</f>
        <v>0</v>
      </c>
      <c r="N242" s="220">
        <f>+_xlfn.XLOOKUP(MASTERLIST!$A242,'2023'!$A$3:$A$897,'2023'!$AF$3:$AF$897,0,0)</f>
        <v>1</v>
      </c>
      <c r="O242" s="220">
        <f>+_xlfn.XLOOKUP(MASTERLIST!$A242,'2023'!$A$3:$A$897,'2023'!$AG$3:$AG$897,0,0)</f>
        <v>3.3</v>
      </c>
      <c r="P242" s="247">
        <f>+_xlfn.XLOOKUP(MASTERLIST!$A242,'2023'!$A$3:$A$897,'2023'!$AH$3:$AH$897,0,0)</f>
        <v>280</v>
      </c>
      <c r="Q242" s="312">
        <f>+_xlfn.XLOOKUP(MASTERLIST!$A242,'2021'!$A$3:$A$900,'2021'!$G$3:$G$900,0,0)</f>
        <v>0</v>
      </c>
      <c r="R242" s="220">
        <f>+_xlfn.XLOOKUP(MASTERLIST!$A242,'2021'!$A$3:$A$900,'2021'!$H$3:$H$900,0,0)</f>
        <v>1</v>
      </c>
      <c r="S242" s="220">
        <f>+_xlfn.XLOOKUP(MASTERLIST!$A242,'2021'!$A$3:$A$900,'2021'!$I$3:$I$900,0,0)</f>
        <v>2.1</v>
      </c>
      <c r="T242" s="247">
        <f>+_xlfn.XLOOKUP(MASTERLIST!$A242,'2021'!$A$3:$A$900,'2021'!$J$3:$J$900,0,0)</f>
        <v>167</v>
      </c>
      <c r="U242" s="246">
        <f>+_xlfn.XLOOKUP(MASTERLIST!$A242,'2022'!$A$3:$A$899,'2022'!$AE$3:$AE$899,0,0)</f>
        <v>2</v>
      </c>
      <c r="V242" s="220">
        <f>+_xlfn.XLOOKUP(MASTERLIST!$A242,'2022'!$A$3:$A$899,'2022'!$AF$3:$AF$899,0,0)</f>
        <v>0</v>
      </c>
      <c r="W242" s="220">
        <f>+_xlfn.XLOOKUP(MASTERLIST!$A242,'2022'!$A$3:$A$899,'2022'!$AG$3:$AG$899,0,0)</f>
        <v>1.5</v>
      </c>
      <c r="X242" s="247">
        <f>+_xlfn.XLOOKUP(MASTERLIST!$A242,'2022'!$A$3:$A$899,'2022'!$AH$3:$AH$899,0,0)</f>
        <v>268</v>
      </c>
    </row>
    <row r="243" spans="1:24" s="11" customFormat="1" x14ac:dyDescent="0.25">
      <c r="A243" s="231" t="s">
        <v>734</v>
      </c>
      <c r="B243" s="221" t="s">
        <v>1028</v>
      </c>
      <c r="C243" s="221" t="s">
        <v>189</v>
      </c>
      <c r="D243" s="221" t="s">
        <v>382</v>
      </c>
      <c r="E243" s="232" t="str">
        <f t="shared" si="12"/>
        <v>Men Grand Masters</v>
      </c>
      <c r="F243" s="279"/>
      <c r="G243" s="10">
        <f t="shared" si="15"/>
        <v>44926</v>
      </c>
      <c r="H243" s="6">
        <f t="shared" si="13"/>
        <v>123</v>
      </c>
      <c r="I243" s="5" t="str">
        <f t="shared" si="14"/>
        <v>Grand Masters</v>
      </c>
      <c r="J243" s="221" t="s">
        <v>1301</v>
      </c>
      <c r="K243" s="294"/>
      <c r="L243" s="295"/>
      <c r="M243" s="246">
        <f>+_xlfn.XLOOKUP(MASTERLIST!$A243,'2023'!$A$3:$A$897,'2023'!$AE$3:$AE$897,0,0)</f>
        <v>0</v>
      </c>
      <c r="N243" s="220">
        <f>+_xlfn.XLOOKUP(MASTERLIST!$A243,'2023'!$A$3:$A$897,'2023'!$AF$3:$AF$897,0,0)</f>
        <v>0</v>
      </c>
      <c r="O243" s="220">
        <f>+_xlfn.XLOOKUP(MASTERLIST!$A243,'2023'!$A$3:$A$897,'2023'!$AG$3:$AG$897,0,0)</f>
        <v>0</v>
      </c>
      <c r="P243" s="247">
        <f>+_xlfn.XLOOKUP(MASTERLIST!$A243,'2023'!$A$3:$A$897,'2023'!$AH$3:$AH$897,0,0)</f>
        <v>0</v>
      </c>
      <c r="Q243" s="312">
        <f>+_xlfn.XLOOKUP(MASTERLIST!$A243,'2021'!$A$3:$A$900,'2021'!$G$3:$G$900,0,0)</f>
        <v>0</v>
      </c>
      <c r="R243" s="220">
        <f>+_xlfn.XLOOKUP(MASTERLIST!$A243,'2021'!$A$3:$A$900,'2021'!$H$3:$H$900,0,0)</f>
        <v>0</v>
      </c>
      <c r="S243" s="220">
        <f>+_xlfn.XLOOKUP(MASTERLIST!$A243,'2021'!$A$3:$A$900,'2021'!$I$3:$I$900,0,0)</f>
        <v>0</v>
      </c>
      <c r="T243" s="247">
        <f>+_xlfn.XLOOKUP(MASTERLIST!$A243,'2021'!$A$3:$A$900,'2021'!$J$3:$J$900,0,0)</f>
        <v>0</v>
      </c>
      <c r="U243" s="246">
        <f>+_xlfn.XLOOKUP(MASTERLIST!$A243,'2022'!$A$3:$A$899,'2022'!$AE$3:$AE$899,0,0)</f>
        <v>0</v>
      </c>
      <c r="V243" s="220">
        <f>+_xlfn.XLOOKUP(MASTERLIST!$A243,'2022'!$A$3:$A$899,'2022'!$AF$3:$AF$899,0,0)</f>
        <v>0</v>
      </c>
      <c r="W243" s="220">
        <f>+_xlfn.XLOOKUP(MASTERLIST!$A243,'2022'!$A$3:$A$899,'2022'!$AG$3:$AG$899,0,0)</f>
        <v>0</v>
      </c>
      <c r="X243" s="247">
        <f>+_xlfn.XLOOKUP(MASTERLIST!$A243,'2022'!$A$3:$A$899,'2022'!$AH$3:$AH$899,0,0)</f>
        <v>0</v>
      </c>
    </row>
    <row r="244" spans="1:24" ht="14.25" customHeight="1" x14ac:dyDescent="0.25">
      <c r="A244" s="233" t="s">
        <v>735</v>
      </c>
      <c r="B244" s="224" t="s">
        <v>42</v>
      </c>
      <c r="C244" s="224" t="s">
        <v>473</v>
      </c>
      <c r="D244" s="224" t="s">
        <v>406</v>
      </c>
      <c r="E244" s="230" t="str">
        <f t="shared" si="12"/>
        <v>Ladies Senior</v>
      </c>
      <c r="F244" s="276">
        <v>31461</v>
      </c>
      <c r="G244" s="10">
        <f t="shared" si="15"/>
        <v>44926</v>
      </c>
      <c r="H244" s="6">
        <f t="shared" si="13"/>
        <v>36</v>
      </c>
      <c r="I244" s="5" t="str">
        <f t="shared" si="14"/>
        <v>Senior</v>
      </c>
      <c r="J244" s="224" t="s">
        <v>67</v>
      </c>
      <c r="K244" s="291">
        <v>86021800834</v>
      </c>
      <c r="L244" s="292" t="s">
        <v>1509</v>
      </c>
      <c r="M244" s="246">
        <f>+_xlfn.XLOOKUP(MASTERLIST!$A244,'2023'!$A$3:$A$897,'2023'!$AE$3:$AE$897,0,0)</f>
        <v>0</v>
      </c>
      <c r="N244" s="220">
        <f>+_xlfn.XLOOKUP(MASTERLIST!$A244,'2023'!$A$3:$A$897,'2023'!$AF$3:$AF$897,0,0)</f>
        <v>0</v>
      </c>
      <c r="O244" s="220">
        <f>+_xlfn.XLOOKUP(MASTERLIST!$A244,'2023'!$A$3:$A$897,'2023'!$AG$3:$AG$897,0,0)</f>
        <v>0</v>
      </c>
      <c r="P244" s="247">
        <f>+_xlfn.XLOOKUP(MASTERLIST!$A244,'2023'!$A$3:$A$897,'2023'!$AH$3:$AH$897,0,0)</f>
        <v>0</v>
      </c>
      <c r="Q244" s="312">
        <f>+_xlfn.XLOOKUP(MASTERLIST!$A244,'2021'!$A$3:$A$900,'2021'!$G$3:$G$900,0,0)</f>
        <v>0</v>
      </c>
      <c r="R244" s="220">
        <f>+_xlfn.XLOOKUP(MASTERLIST!$A244,'2021'!$A$3:$A$900,'2021'!$H$3:$H$900,0,0)</f>
        <v>1</v>
      </c>
      <c r="S244" s="220">
        <f>+_xlfn.XLOOKUP(MASTERLIST!$A244,'2021'!$A$3:$A$900,'2021'!$I$3:$I$900,0,0)</f>
        <v>6.6</v>
      </c>
      <c r="T244" s="247">
        <f>+_xlfn.XLOOKUP(MASTERLIST!$A244,'2021'!$A$3:$A$900,'2021'!$J$3:$J$900,0,0)</f>
        <v>186</v>
      </c>
      <c r="U244" s="246">
        <f>+_xlfn.XLOOKUP(MASTERLIST!$A244,'2022'!$A$3:$A$899,'2022'!$AE$3:$AE$899,0,0)</f>
        <v>0</v>
      </c>
      <c r="V244" s="220">
        <f>+_xlfn.XLOOKUP(MASTERLIST!$A244,'2022'!$A$3:$A$899,'2022'!$AF$3:$AF$899,0,0)</f>
        <v>0</v>
      </c>
      <c r="W244" s="220">
        <f>+_xlfn.XLOOKUP(MASTERLIST!$A244,'2022'!$A$3:$A$899,'2022'!$AG$3:$AG$899,0,0)</f>
        <v>0</v>
      </c>
      <c r="X244" s="247">
        <f>+_xlfn.XLOOKUP(MASTERLIST!$A244,'2022'!$A$3:$A$899,'2022'!$AH$3:$AH$899,0,0)</f>
        <v>0</v>
      </c>
    </row>
    <row r="245" spans="1:24" x14ac:dyDescent="0.25">
      <c r="A245" s="231" t="s">
        <v>736</v>
      </c>
      <c r="B245" s="221" t="s">
        <v>1293</v>
      </c>
      <c r="C245" s="221" t="s">
        <v>137</v>
      </c>
      <c r="D245" s="221" t="s">
        <v>229</v>
      </c>
      <c r="E245" s="230" t="str">
        <f t="shared" si="12"/>
        <v>Men Veteran</v>
      </c>
      <c r="F245" s="279">
        <v>27184</v>
      </c>
      <c r="G245" s="10">
        <f t="shared" si="15"/>
        <v>44926</v>
      </c>
      <c r="H245" s="6">
        <f t="shared" si="13"/>
        <v>48</v>
      </c>
      <c r="I245" s="5" t="str">
        <f t="shared" si="14"/>
        <v>Veteran</v>
      </c>
      <c r="J245" s="221" t="s">
        <v>1301</v>
      </c>
      <c r="K245" s="294">
        <v>74060400114</v>
      </c>
      <c r="L245" s="295" t="s">
        <v>1509</v>
      </c>
      <c r="M245" s="246">
        <f>+_xlfn.XLOOKUP(MASTERLIST!$A245,'2023'!$A$3:$A$897,'2023'!$AE$3:$AE$897,0,0)</f>
        <v>0</v>
      </c>
      <c r="N245" s="220">
        <f>+_xlfn.XLOOKUP(MASTERLIST!$A245,'2023'!$A$3:$A$897,'2023'!$AF$3:$AF$897,0,0)</f>
        <v>0</v>
      </c>
      <c r="O245" s="220">
        <f>+_xlfn.XLOOKUP(MASTERLIST!$A245,'2023'!$A$3:$A$897,'2023'!$AG$3:$AG$897,0,0)</f>
        <v>0</v>
      </c>
      <c r="P245" s="247">
        <f>+_xlfn.XLOOKUP(MASTERLIST!$A245,'2023'!$A$3:$A$897,'2023'!$AH$3:$AH$897,0,0)</f>
        <v>0</v>
      </c>
      <c r="Q245" s="312">
        <f>+_xlfn.XLOOKUP(MASTERLIST!$A245,'2021'!$A$3:$A$900,'2021'!$G$3:$G$900,0,0)</f>
        <v>0</v>
      </c>
      <c r="R245" s="220">
        <f>+_xlfn.XLOOKUP(MASTERLIST!$A245,'2021'!$A$3:$A$900,'2021'!$H$3:$H$900,0,0)</f>
        <v>0</v>
      </c>
      <c r="S245" s="220">
        <f>+_xlfn.XLOOKUP(MASTERLIST!$A245,'2021'!$A$3:$A$900,'2021'!$I$3:$I$900,0,0)</f>
        <v>0</v>
      </c>
      <c r="T245" s="247">
        <f>+_xlfn.XLOOKUP(MASTERLIST!$A245,'2021'!$A$3:$A$900,'2021'!$J$3:$J$900,0,0)</f>
        <v>20</v>
      </c>
      <c r="U245" s="246">
        <f>+_xlfn.XLOOKUP(MASTERLIST!$A245,'2022'!$A$3:$A$899,'2022'!$AE$3:$AE$899,0,0)</f>
        <v>0</v>
      </c>
      <c r="V245" s="220">
        <f>+_xlfn.XLOOKUP(MASTERLIST!$A245,'2022'!$A$3:$A$899,'2022'!$AF$3:$AF$899,0,0)</f>
        <v>0</v>
      </c>
      <c r="W245" s="220">
        <f>+_xlfn.XLOOKUP(MASTERLIST!$A245,'2022'!$A$3:$A$899,'2022'!$AG$3:$AG$899,0,0)</f>
        <v>0</v>
      </c>
      <c r="X245" s="247">
        <f>+_xlfn.XLOOKUP(MASTERLIST!$A245,'2022'!$A$3:$A$899,'2022'!$AH$3:$AH$899,0,0)</f>
        <v>0</v>
      </c>
    </row>
    <row r="246" spans="1:24" x14ac:dyDescent="0.25">
      <c r="A246" s="231" t="s">
        <v>737</v>
      </c>
      <c r="B246" s="221" t="s">
        <v>2049</v>
      </c>
      <c r="C246" s="221" t="s">
        <v>351</v>
      </c>
      <c r="D246" s="221" t="s">
        <v>349</v>
      </c>
      <c r="E246" s="230" t="str">
        <f t="shared" si="12"/>
        <v>Men Grand Masters</v>
      </c>
      <c r="F246" s="279">
        <v>22564</v>
      </c>
      <c r="G246" s="10">
        <f t="shared" si="15"/>
        <v>44926</v>
      </c>
      <c r="H246" s="6">
        <f t="shared" si="13"/>
        <v>61</v>
      </c>
      <c r="I246" s="5" t="str">
        <f t="shared" si="14"/>
        <v>Grand Masters</v>
      </c>
      <c r="J246" s="221" t="s">
        <v>1301</v>
      </c>
      <c r="K246" s="294">
        <v>61101000864</v>
      </c>
      <c r="L246" s="295" t="s">
        <v>1509</v>
      </c>
      <c r="M246" s="246">
        <f>+_xlfn.XLOOKUP(MASTERLIST!$A246,'2023'!$A$3:$A$897,'2023'!$AE$3:$AE$897,0,0)</f>
        <v>0</v>
      </c>
      <c r="N246" s="220">
        <f>+_xlfn.XLOOKUP(MASTERLIST!$A246,'2023'!$A$3:$A$897,'2023'!$AF$3:$AF$897,0,0)</f>
        <v>0</v>
      </c>
      <c r="O246" s="220">
        <f>+_xlfn.XLOOKUP(MASTERLIST!$A246,'2023'!$A$3:$A$897,'2023'!$AG$3:$AG$897,0,0)</f>
        <v>0</v>
      </c>
      <c r="P246" s="247">
        <f>+_xlfn.XLOOKUP(MASTERLIST!$A246,'2023'!$A$3:$A$897,'2023'!$AH$3:$AH$897,0,0)</f>
        <v>0</v>
      </c>
      <c r="Q246" s="312">
        <f>+_xlfn.XLOOKUP(MASTERLIST!$A246,'2021'!$A$3:$A$900,'2021'!$G$3:$G$900,0,0)</f>
        <v>0</v>
      </c>
      <c r="R246" s="220">
        <f>+_xlfn.XLOOKUP(MASTERLIST!$A246,'2021'!$A$3:$A$900,'2021'!$H$3:$H$900,0,0)</f>
        <v>1</v>
      </c>
      <c r="S246" s="220">
        <f>+_xlfn.XLOOKUP(MASTERLIST!$A246,'2021'!$A$3:$A$900,'2021'!$I$3:$I$900,0,0)</f>
        <v>3.5</v>
      </c>
      <c r="T246" s="247">
        <f>+_xlfn.XLOOKUP(MASTERLIST!$A246,'2021'!$A$3:$A$900,'2021'!$J$3:$J$900,0,0)</f>
        <v>123</v>
      </c>
      <c r="U246" s="246">
        <f>+_xlfn.XLOOKUP(MASTERLIST!$A246,'2022'!$A$3:$A$899,'2022'!$AE$3:$AE$899,0,0)</f>
        <v>0</v>
      </c>
      <c r="V246" s="220">
        <f>+_xlfn.XLOOKUP(MASTERLIST!$A246,'2022'!$A$3:$A$899,'2022'!$AF$3:$AF$899,0,0)</f>
        <v>0</v>
      </c>
      <c r="W246" s="220">
        <f>+_xlfn.XLOOKUP(MASTERLIST!$A246,'2022'!$A$3:$A$899,'2022'!$AG$3:$AG$899,0,0)</f>
        <v>0</v>
      </c>
      <c r="X246" s="247">
        <f>+_xlfn.XLOOKUP(MASTERLIST!$A246,'2022'!$A$3:$A$899,'2022'!$AH$3:$AH$899,0,0)</f>
        <v>0</v>
      </c>
    </row>
    <row r="247" spans="1:24" x14ac:dyDescent="0.25">
      <c r="A247" s="229" t="s">
        <v>738</v>
      </c>
      <c r="B247" s="220" t="s">
        <v>48</v>
      </c>
      <c r="C247" s="220" t="s">
        <v>100</v>
      </c>
      <c r="D247" s="220" t="s">
        <v>339</v>
      </c>
      <c r="E247" s="230" t="str">
        <f t="shared" si="12"/>
        <v>Men Veteran</v>
      </c>
      <c r="F247" s="277">
        <v>30186</v>
      </c>
      <c r="G247" s="10">
        <f t="shared" si="15"/>
        <v>44926</v>
      </c>
      <c r="H247" s="6">
        <f t="shared" si="13"/>
        <v>40</v>
      </c>
      <c r="I247" s="5" t="str">
        <f t="shared" si="14"/>
        <v>Veteran</v>
      </c>
      <c r="J247" s="220" t="s">
        <v>1301</v>
      </c>
      <c r="K247" s="293">
        <v>82082310337</v>
      </c>
      <c r="L247" s="251" t="s">
        <v>1509</v>
      </c>
      <c r="M247" s="246">
        <f>+_xlfn.XLOOKUP(MASTERLIST!$A247,'2023'!$A$3:$A$897,'2023'!$AE$3:$AE$897,0,0)</f>
        <v>1</v>
      </c>
      <c r="N247" s="220">
        <f>+_xlfn.XLOOKUP(MASTERLIST!$A247,'2023'!$A$3:$A$897,'2023'!$AF$3:$AF$897,0,0)</f>
        <v>1</v>
      </c>
      <c r="O247" s="220">
        <f>+_xlfn.XLOOKUP(MASTERLIST!$A247,'2023'!$A$3:$A$897,'2023'!$AG$3:$AG$897,0,0)</f>
        <v>19.399999999999999</v>
      </c>
      <c r="P247" s="247">
        <f>+_xlfn.XLOOKUP(MASTERLIST!$A247,'2023'!$A$3:$A$897,'2023'!$AH$3:$AH$897,0,0)</f>
        <v>354</v>
      </c>
      <c r="Q247" s="312">
        <f>+_xlfn.XLOOKUP(MASTERLIST!$A247,'2021'!$A$3:$A$900,'2021'!$G$3:$G$900,0,0)</f>
        <v>0</v>
      </c>
      <c r="R247" s="220">
        <f>+_xlfn.XLOOKUP(MASTERLIST!$A247,'2021'!$A$3:$A$900,'2021'!$H$3:$H$900,0,0)</f>
        <v>3</v>
      </c>
      <c r="S247" s="220">
        <f>+_xlfn.XLOOKUP(MASTERLIST!$A247,'2021'!$A$3:$A$900,'2021'!$I$3:$I$900,0,0)</f>
        <v>6.5</v>
      </c>
      <c r="T247" s="247">
        <f>+_xlfn.XLOOKUP(MASTERLIST!$A247,'2021'!$A$3:$A$900,'2021'!$J$3:$J$900,0,0)</f>
        <v>362</v>
      </c>
      <c r="U247" s="246">
        <f>+_xlfn.XLOOKUP(MASTERLIST!$A247,'2022'!$A$3:$A$899,'2022'!$AE$3:$AE$899,0,0)</f>
        <v>0</v>
      </c>
      <c r="V247" s="220">
        <f>+_xlfn.XLOOKUP(MASTERLIST!$A247,'2022'!$A$3:$A$899,'2022'!$AF$3:$AF$899,0,0)</f>
        <v>2</v>
      </c>
      <c r="W247" s="220">
        <f>+_xlfn.XLOOKUP(MASTERLIST!$A247,'2022'!$A$3:$A$899,'2022'!$AG$3:$AG$899,0,0)</f>
        <v>8.6999999999999993</v>
      </c>
      <c r="X247" s="247">
        <f>+_xlfn.XLOOKUP(MASTERLIST!$A247,'2022'!$A$3:$A$899,'2022'!$AH$3:$AH$899,0,0)</f>
        <v>344</v>
      </c>
    </row>
    <row r="248" spans="1:24" s="11" customFormat="1" x14ac:dyDescent="0.25">
      <c r="A248" s="231" t="s">
        <v>739</v>
      </c>
      <c r="B248" s="221" t="s">
        <v>1295</v>
      </c>
      <c r="C248" s="221" t="s">
        <v>301</v>
      </c>
      <c r="D248" s="221" t="s">
        <v>279</v>
      </c>
      <c r="E248" s="232" t="str">
        <f t="shared" si="12"/>
        <v>Men Grand Masters</v>
      </c>
      <c r="F248" s="279">
        <v>17322</v>
      </c>
      <c r="G248" s="10">
        <f t="shared" si="15"/>
        <v>44926</v>
      </c>
      <c r="H248" s="6">
        <f t="shared" si="13"/>
        <v>75</v>
      </c>
      <c r="I248" s="5" t="str">
        <f t="shared" si="14"/>
        <v>Grand Masters</v>
      </c>
      <c r="J248" s="221" t="s">
        <v>1301</v>
      </c>
      <c r="K248" s="294"/>
      <c r="L248" s="295"/>
      <c r="M248" s="246">
        <f>+_xlfn.XLOOKUP(MASTERLIST!$A248,'2023'!$A$3:$A$897,'2023'!$AE$3:$AE$897,0,0)</f>
        <v>0</v>
      </c>
      <c r="N248" s="220">
        <f>+_xlfn.XLOOKUP(MASTERLIST!$A248,'2023'!$A$3:$A$897,'2023'!$AF$3:$AF$897,0,0)</f>
        <v>0</v>
      </c>
      <c r="O248" s="220">
        <f>+_xlfn.XLOOKUP(MASTERLIST!$A248,'2023'!$A$3:$A$897,'2023'!$AG$3:$AG$897,0,0)</f>
        <v>0</v>
      </c>
      <c r="P248" s="247">
        <f>+_xlfn.XLOOKUP(MASTERLIST!$A248,'2023'!$A$3:$A$897,'2023'!$AH$3:$AH$897,0,0)</f>
        <v>0</v>
      </c>
      <c r="Q248" s="312">
        <f>+_xlfn.XLOOKUP(MASTERLIST!$A248,'2021'!$A$3:$A$900,'2021'!$G$3:$G$900,0,0)</f>
        <v>0</v>
      </c>
      <c r="R248" s="220">
        <f>+_xlfn.XLOOKUP(MASTERLIST!$A248,'2021'!$A$3:$A$900,'2021'!$H$3:$H$900,0,0)</f>
        <v>0</v>
      </c>
      <c r="S248" s="220">
        <f>+_xlfn.XLOOKUP(MASTERLIST!$A248,'2021'!$A$3:$A$900,'2021'!$I$3:$I$900,0,0)</f>
        <v>0</v>
      </c>
      <c r="T248" s="247">
        <f>+_xlfn.XLOOKUP(MASTERLIST!$A248,'2021'!$A$3:$A$900,'2021'!$J$3:$J$900,0,0)</f>
        <v>0</v>
      </c>
      <c r="U248" s="246">
        <f>+_xlfn.XLOOKUP(MASTERLIST!$A248,'2022'!$A$3:$A$899,'2022'!$AE$3:$AE$899,0,0)</f>
        <v>0</v>
      </c>
      <c r="V248" s="220">
        <f>+_xlfn.XLOOKUP(MASTERLIST!$A248,'2022'!$A$3:$A$899,'2022'!$AF$3:$AF$899,0,0)</f>
        <v>0</v>
      </c>
      <c r="W248" s="220">
        <f>+_xlfn.XLOOKUP(MASTERLIST!$A248,'2022'!$A$3:$A$899,'2022'!$AG$3:$AG$899,0,0)</f>
        <v>0</v>
      </c>
      <c r="X248" s="247">
        <f>+_xlfn.XLOOKUP(MASTERLIST!$A248,'2022'!$A$3:$A$899,'2022'!$AH$3:$AH$899,0,0)</f>
        <v>0</v>
      </c>
    </row>
    <row r="249" spans="1:24" s="11" customFormat="1" x14ac:dyDescent="0.25">
      <c r="A249" s="231" t="s">
        <v>740</v>
      </c>
      <c r="B249" s="221" t="s">
        <v>1222</v>
      </c>
      <c r="C249" s="221" t="s">
        <v>104</v>
      </c>
      <c r="D249" s="221" t="s">
        <v>108</v>
      </c>
      <c r="E249" s="232" t="str">
        <f t="shared" si="12"/>
        <v>Men Grand Masters</v>
      </c>
      <c r="F249" s="279"/>
      <c r="G249" s="10">
        <f t="shared" si="15"/>
        <v>44926</v>
      </c>
      <c r="H249" s="6">
        <f t="shared" si="13"/>
        <v>123</v>
      </c>
      <c r="I249" s="5" t="str">
        <f t="shared" si="14"/>
        <v>Grand Masters</v>
      </c>
      <c r="J249" s="221" t="s">
        <v>1301</v>
      </c>
      <c r="K249" s="294"/>
      <c r="L249" s="295"/>
      <c r="M249" s="246">
        <f>+_xlfn.XLOOKUP(MASTERLIST!$A249,'2023'!$A$3:$A$897,'2023'!$AE$3:$AE$897,0,0)</f>
        <v>0</v>
      </c>
      <c r="N249" s="220">
        <f>+_xlfn.XLOOKUP(MASTERLIST!$A249,'2023'!$A$3:$A$897,'2023'!$AF$3:$AF$897,0,0)</f>
        <v>0</v>
      </c>
      <c r="O249" s="220">
        <f>+_xlfn.XLOOKUP(MASTERLIST!$A249,'2023'!$A$3:$A$897,'2023'!$AG$3:$AG$897,0,0)</f>
        <v>0</v>
      </c>
      <c r="P249" s="247">
        <f>+_xlfn.XLOOKUP(MASTERLIST!$A249,'2023'!$A$3:$A$897,'2023'!$AH$3:$AH$897,0,0)</f>
        <v>80</v>
      </c>
      <c r="Q249" s="312">
        <f>+_xlfn.XLOOKUP(MASTERLIST!$A249,'2021'!$A$3:$A$900,'2021'!$G$3:$G$900,0,0)</f>
        <v>0</v>
      </c>
      <c r="R249" s="220">
        <f>+_xlfn.XLOOKUP(MASTERLIST!$A249,'2021'!$A$3:$A$900,'2021'!$H$3:$H$900,0,0)</f>
        <v>0</v>
      </c>
      <c r="S249" s="220">
        <f>+_xlfn.XLOOKUP(MASTERLIST!$A249,'2021'!$A$3:$A$900,'2021'!$I$3:$I$900,0,0)</f>
        <v>0</v>
      </c>
      <c r="T249" s="247">
        <f>+_xlfn.XLOOKUP(MASTERLIST!$A249,'2021'!$A$3:$A$900,'2021'!$J$3:$J$900,0,0)</f>
        <v>0</v>
      </c>
      <c r="U249" s="246">
        <f>+_xlfn.XLOOKUP(MASTERLIST!$A249,'2022'!$A$3:$A$899,'2022'!$AE$3:$AE$899,0,0)</f>
        <v>0</v>
      </c>
      <c r="V249" s="220">
        <f>+_xlfn.XLOOKUP(MASTERLIST!$A249,'2022'!$A$3:$A$899,'2022'!$AF$3:$AF$899,0,0)</f>
        <v>0</v>
      </c>
      <c r="W249" s="220">
        <f>+_xlfn.XLOOKUP(MASTERLIST!$A249,'2022'!$A$3:$A$899,'2022'!$AG$3:$AG$899,0,0)</f>
        <v>0</v>
      </c>
      <c r="X249" s="247">
        <f>+_xlfn.XLOOKUP(MASTERLIST!$A249,'2022'!$A$3:$A$899,'2022'!$AH$3:$AH$899,0,0)</f>
        <v>0</v>
      </c>
    </row>
    <row r="250" spans="1:24" s="11" customFormat="1" x14ac:dyDescent="0.25">
      <c r="A250" s="229" t="s">
        <v>741</v>
      </c>
      <c r="B250" s="220" t="s">
        <v>39</v>
      </c>
      <c r="C250" s="220" t="s">
        <v>2052</v>
      </c>
      <c r="D250" s="220" t="s">
        <v>1827</v>
      </c>
      <c r="E250" s="232" t="str">
        <f t="shared" si="12"/>
        <v>Men Master</v>
      </c>
      <c r="F250" s="277">
        <v>24060</v>
      </c>
      <c r="G250" s="10">
        <f t="shared" si="15"/>
        <v>44926</v>
      </c>
      <c r="H250" s="6">
        <f t="shared" si="13"/>
        <v>57</v>
      </c>
      <c r="I250" s="5" t="str">
        <f t="shared" si="14"/>
        <v>Master</v>
      </c>
      <c r="J250" s="220" t="s">
        <v>1301</v>
      </c>
      <c r="K250" s="293">
        <v>65111400052</v>
      </c>
      <c r="L250" s="251" t="s">
        <v>1509</v>
      </c>
      <c r="M250" s="246">
        <f>+_xlfn.XLOOKUP(MASTERLIST!$A250,'2023'!$A$3:$A$897,'2023'!$AE$3:$AE$897,0,0)</f>
        <v>0</v>
      </c>
      <c r="N250" s="220">
        <f>+_xlfn.XLOOKUP(MASTERLIST!$A250,'2023'!$A$3:$A$897,'2023'!$AF$3:$AF$897,0,0)</f>
        <v>2</v>
      </c>
      <c r="O250" s="220">
        <f>+_xlfn.XLOOKUP(MASTERLIST!$A250,'2023'!$A$3:$A$897,'2023'!$AG$3:$AG$897,0,0)</f>
        <v>15.4</v>
      </c>
      <c r="P250" s="247">
        <f>+_xlfn.XLOOKUP(MASTERLIST!$A250,'2023'!$A$3:$A$897,'2023'!$AH$3:$AH$897,0,0)</f>
        <v>551</v>
      </c>
      <c r="Q250" s="312">
        <f>+_xlfn.XLOOKUP(MASTERLIST!$A250,'2021'!$A$3:$A$900,'2021'!$G$3:$G$900,0,0)</f>
        <v>0</v>
      </c>
      <c r="R250" s="220">
        <f>+_xlfn.XLOOKUP(MASTERLIST!$A250,'2021'!$A$3:$A$900,'2021'!$H$3:$H$900,0,0)</f>
        <v>0</v>
      </c>
      <c r="S250" s="220">
        <f>+_xlfn.XLOOKUP(MASTERLIST!$A250,'2021'!$A$3:$A$900,'2021'!$I$3:$I$900,0,0)</f>
        <v>0</v>
      </c>
      <c r="T250" s="247">
        <f>+_xlfn.XLOOKUP(MASTERLIST!$A250,'2021'!$A$3:$A$900,'2021'!$J$3:$J$900,0,0)</f>
        <v>0</v>
      </c>
      <c r="U250" s="246">
        <f>+_xlfn.XLOOKUP(MASTERLIST!$A250,'2022'!$A$3:$A$899,'2022'!$AE$3:$AE$899,0,0)</f>
        <v>2</v>
      </c>
      <c r="V250" s="220">
        <f>+_xlfn.XLOOKUP(MASTERLIST!$A250,'2022'!$A$3:$A$899,'2022'!$AF$3:$AF$899,0,0)</f>
        <v>3</v>
      </c>
      <c r="W250" s="220">
        <f>+_xlfn.XLOOKUP(MASTERLIST!$A250,'2022'!$A$3:$A$899,'2022'!$AG$3:$AG$899,0,0)</f>
        <v>21.1</v>
      </c>
      <c r="X250" s="247">
        <f>+_xlfn.XLOOKUP(MASTERLIST!$A250,'2022'!$A$3:$A$899,'2022'!$AH$3:$AH$899,0,0)</f>
        <v>498</v>
      </c>
    </row>
    <row r="251" spans="1:24" x14ac:dyDescent="0.25">
      <c r="A251" s="229" t="s">
        <v>742</v>
      </c>
      <c r="B251" s="220" t="s">
        <v>40</v>
      </c>
      <c r="C251" s="220" t="s">
        <v>1917</v>
      </c>
      <c r="D251" s="220" t="s">
        <v>1918</v>
      </c>
      <c r="E251" s="230" t="str">
        <f t="shared" si="12"/>
        <v>Men Senior</v>
      </c>
      <c r="F251" s="277">
        <v>31380</v>
      </c>
      <c r="G251" s="10">
        <f t="shared" si="15"/>
        <v>44926</v>
      </c>
      <c r="H251" s="6">
        <f t="shared" si="13"/>
        <v>37</v>
      </c>
      <c r="I251" s="5" t="str">
        <f t="shared" si="14"/>
        <v>Senior</v>
      </c>
      <c r="J251" s="220" t="s">
        <v>1301</v>
      </c>
      <c r="K251" s="293">
        <v>85112910305</v>
      </c>
      <c r="L251" s="251" t="s">
        <v>1509</v>
      </c>
      <c r="M251" s="246">
        <f>+_xlfn.XLOOKUP(MASTERLIST!$A251,'2023'!$A$3:$A$897,'2023'!$AE$3:$AE$897,0,0)</f>
        <v>0</v>
      </c>
      <c r="N251" s="220">
        <f>+_xlfn.XLOOKUP(MASTERLIST!$A251,'2023'!$A$3:$A$897,'2023'!$AF$3:$AF$897,0,0)</f>
        <v>0</v>
      </c>
      <c r="O251" s="220">
        <f>+_xlfn.XLOOKUP(MASTERLIST!$A251,'2023'!$A$3:$A$897,'2023'!$AG$3:$AG$897,0,0)</f>
        <v>0</v>
      </c>
      <c r="P251" s="247">
        <f>+_xlfn.XLOOKUP(MASTERLIST!$A251,'2023'!$A$3:$A$897,'2023'!$AH$3:$AH$897,0,0)</f>
        <v>20</v>
      </c>
      <c r="Q251" s="312">
        <f>+_xlfn.XLOOKUP(MASTERLIST!$A251,'2021'!$A$3:$A$900,'2021'!$G$3:$G$900,0,0)</f>
        <v>2</v>
      </c>
      <c r="R251" s="220">
        <f>+_xlfn.XLOOKUP(MASTERLIST!$A251,'2021'!$A$3:$A$900,'2021'!$H$3:$H$900,0,0)</f>
        <v>3</v>
      </c>
      <c r="S251" s="220">
        <f>+_xlfn.XLOOKUP(MASTERLIST!$A251,'2021'!$A$3:$A$900,'2021'!$I$3:$I$900,0,0)</f>
        <v>22.4</v>
      </c>
      <c r="T251" s="247">
        <f>+_xlfn.XLOOKUP(MASTERLIST!$A251,'2021'!$A$3:$A$900,'2021'!$J$3:$J$900,0,0)</f>
        <v>739</v>
      </c>
      <c r="U251" s="246">
        <f>+_xlfn.XLOOKUP(MASTERLIST!$A251,'2022'!$A$3:$A$899,'2022'!$AE$3:$AE$899,0,0)</f>
        <v>2</v>
      </c>
      <c r="V251" s="220">
        <f>+_xlfn.XLOOKUP(MASTERLIST!$A251,'2022'!$A$3:$A$899,'2022'!$AF$3:$AF$899,0,0)</f>
        <v>4</v>
      </c>
      <c r="W251" s="220">
        <f>+_xlfn.XLOOKUP(MASTERLIST!$A251,'2022'!$A$3:$A$899,'2022'!$AG$3:$AG$899,0,0)</f>
        <v>28.8</v>
      </c>
      <c r="X251" s="247">
        <f>+_xlfn.XLOOKUP(MASTERLIST!$A251,'2022'!$A$3:$A$899,'2022'!$AH$3:$AH$899,0,0)</f>
        <v>761</v>
      </c>
    </row>
    <row r="252" spans="1:24" s="11" customFormat="1" x14ac:dyDescent="0.25">
      <c r="A252" s="231" t="s">
        <v>743</v>
      </c>
      <c r="B252" s="221" t="s">
        <v>1432</v>
      </c>
      <c r="C252" s="221" t="s">
        <v>368</v>
      </c>
      <c r="D252" s="221" t="s">
        <v>369</v>
      </c>
      <c r="E252" s="232" t="str">
        <f t="shared" si="12"/>
        <v>Men Master</v>
      </c>
      <c r="F252" s="279">
        <v>26490</v>
      </c>
      <c r="G252" s="10">
        <f t="shared" si="15"/>
        <v>44926</v>
      </c>
      <c r="H252" s="6">
        <f t="shared" si="13"/>
        <v>50</v>
      </c>
      <c r="I252" s="5" t="str">
        <f t="shared" si="14"/>
        <v>Master</v>
      </c>
      <c r="J252" s="221" t="s">
        <v>1301</v>
      </c>
      <c r="K252" s="294"/>
      <c r="L252" s="295"/>
      <c r="M252" s="246">
        <f>+_xlfn.XLOOKUP(MASTERLIST!$A252,'2023'!$A$3:$A$897,'2023'!$AE$3:$AE$897,0,0)</f>
        <v>0</v>
      </c>
      <c r="N252" s="220">
        <f>+_xlfn.XLOOKUP(MASTERLIST!$A252,'2023'!$A$3:$A$897,'2023'!$AF$3:$AF$897,0,0)</f>
        <v>0</v>
      </c>
      <c r="O252" s="220">
        <f>+_xlfn.XLOOKUP(MASTERLIST!$A252,'2023'!$A$3:$A$897,'2023'!$AG$3:$AG$897,0,0)</f>
        <v>0</v>
      </c>
      <c r="P252" s="247">
        <f>+_xlfn.XLOOKUP(MASTERLIST!$A252,'2023'!$A$3:$A$897,'2023'!$AH$3:$AH$897,0,0)</f>
        <v>0</v>
      </c>
      <c r="Q252" s="312">
        <f>+_xlfn.XLOOKUP(MASTERLIST!$A252,'2021'!$A$3:$A$900,'2021'!$G$3:$G$900,0,0)</f>
        <v>0</v>
      </c>
      <c r="R252" s="220">
        <f>+_xlfn.XLOOKUP(MASTERLIST!$A252,'2021'!$A$3:$A$900,'2021'!$H$3:$H$900,0,0)</f>
        <v>0</v>
      </c>
      <c r="S252" s="220">
        <f>+_xlfn.XLOOKUP(MASTERLIST!$A252,'2021'!$A$3:$A$900,'2021'!$I$3:$I$900,0,0)</f>
        <v>0</v>
      </c>
      <c r="T252" s="247">
        <f>+_xlfn.XLOOKUP(MASTERLIST!$A252,'2021'!$A$3:$A$900,'2021'!$J$3:$J$900,0,0)</f>
        <v>0</v>
      </c>
      <c r="U252" s="246">
        <f>+_xlfn.XLOOKUP(MASTERLIST!$A252,'2022'!$A$3:$A$899,'2022'!$AE$3:$AE$899,0,0)</f>
        <v>0</v>
      </c>
      <c r="V252" s="220">
        <f>+_xlfn.XLOOKUP(MASTERLIST!$A252,'2022'!$A$3:$A$899,'2022'!$AF$3:$AF$899,0,0)</f>
        <v>0</v>
      </c>
      <c r="W252" s="220">
        <f>+_xlfn.XLOOKUP(MASTERLIST!$A252,'2022'!$A$3:$A$899,'2022'!$AG$3:$AG$899,0,0)</f>
        <v>0</v>
      </c>
      <c r="X252" s="247">
        <f>+_xlfn.XLOOKUP(MASTERLIST!$A252,'2022'!$A$3:$A$899,'2022'!$AH$3:$AH$899,0,0)</f>
        <v>0</v>
      </c>
    </row>
    <row r="253" spans="1:24" s="11" customFormat="1" x14ac:dyDescent="0.25">
      <c r="A253" s="229" t="s">
        <v>744</v>
      </c>
      <c r="B253" s="220" t="s">
        <v>2047</v>
      </c>
      <c r="C253" s="220" t="s">
        <v>2053</v>
      </c>
      <c r="D253" s="220" t="s">
        <v>2054</v>
      </c>
      <c r="E253" s="232" t="str">
        <f t="shared" si="12"/>
        <v>Ladies Master</v>
      </c>
      <c r="F253" s="277">
        <v>25454</v>
      </c>
      <c r="G253" s="10">
        <f t="shared" si="15"/>
        <v>44926</v>
      </c>
      <c r="H253" s="6">
        <f t="shared" si="13"/>
        <v>53</v>
      </c>
      <c r="I253" s="5" t="str">
        <f t="shared" si="14"/>
        <v>Master</v>
      </c>
      <c r="J253" s="220" t="s">
        <v>67</v>
      </c>
      <c r="K253" s="293">
        <v>69090810188</v>
      </c>
      <c r="L253" s="251" t="s">
        <v>1509</v>
      </c>
      <c r="M253" s="246">
        <f>+_xlfn.XLOOKUP(MASTERLIST!$A253,'2023'!$A$3:$A$897,'2023'!$AE$3:$AE$897,0,0)</f>
        <v>0</v>
      </c>
      <c r="N253" s="220">
        <f>+_xlfn.XLOOKUP(MASTERLIST!$A253,'2023'!$A$3:$A$897,'2023'!$AF$3:$AF$897,0,0)</f>
        <v>0</v>
      </c>
      <c r="O253" s="220">
        <f>+_xlfn.XLOOKUP(MASTERLIST!$A253,'2023'!$A$3:$A$897,'2023'!$AG$3:$AG$897,0,0)</f>
        <v>0</v>
      </c>
      <c r="P253" s="247">
        <f>+_xlfn.XLOOKUP(MASTERLIST!$A253,'2023'!$A$3:$A$897,'2023'!$AH$3:$AH$897,0,0)</f>
        <v>0</v>
      </c>
      <c r="Q253" s="312">
        <f>+_xlfn.XLOOKUP(MASTERLIST!$A253,'2021'!$A$3:$A$900,'2021'!$G$3:$G$900,0,0)</f>
        <v>0</v>
      </c>
      <c r="R253" s="220">
        <f>+_xlfn.XLOOKUP(MASTERLIST!$A253,'2021'!$A$3:$A$900,'2021'!$H$3:$H$900,0,0)</f>
        <v>0</v>
      </c>
      <c r="S253" s="220">
        <f>+_xlfn.XLOOKUP(MASTERLIST!$A253,'2021'!$A$3:$A$900,'2021'!$I$3:$I$900,0,0)</f>
        <v>0</v>
      </c>
      <c r="T253" s="247">
        <f>+_xlfn.XLOOKUP(MASTERLIST!$A253,'2021'!$A$3:$A$900,'2021'!$J$3:$J$900,0,0)</f>
        <v>0</v>
      </c>
      <c r="U253" s="246">
        <f>+_xlfn.XLOOKUP(MASTERLIST!$A253,'2022'!$A$3:$A$899,'2022'!$AE$3:$AE$899,0,0)</f>
        <v>0</v>
      </c>
      <c r="V253" s="220">
        <f>+_xlfn.XLOOKUP(MASTERLIST!$A253,'2022'!$A$3:$A$899,'2022'!$AF$3:$AF$899,0,0)</f>
        <v>0</v>
      </c>
      <c r="W253" s="220">
        <f>+_xlfn.XLOOKUP(MASTERLIST!$A253,'2022'!$A$3:$A$899,'2022'!$AG$3:$AG$899,0,0)</f>
        <v>0</v>
      </c>
      <c r="X253" s="247">
        <f>+_xlfn.XLOOKUP(MASTERLIST!$A253,'2022'!$A$3:$A$899,'2022'!$AH$3:$AH$899,0,0)</f>
        <v>20</v>
      </c>
    </row>
    <row r="254" spans="1:24" s="11" customFormat="1" x14ac:dyDescent="0.25">
      <c r="A254" s="229" t="s">
        <v>745</v>
      </c>
      <c r="B254" s="220" t="s">
        <v>2047</v>
      </c>
      <c r="C254" s="220" t="s">
        <v>363</v>
      </c>
      <c r="D254" s="220" t="s">
        <v>2054</v>
      </c>
      <c r="E254" s="232" t="str">
        <f t="shared" si="12"/>
        <v>Men Master</v>
      </c>
      <c r="F254" s="277">
        <v>26477</v>
      </c>
      <c r="G254" s="10">
        <f t="shared" si="15"/>
        <v>44926</v>
      </c>
      <c r="H254" s="6">
        <f t="shared" si="13"/>
        <v>50</v>
      </c>
      <c r="I254" s="5" t="str">
        <f t="shared" si="14"/>
        <v>Master</v>
      </c>
      <c r="J254" s="220" t="s">
        <v>1301</v>
      </c>
      <c r="K254" s="293">
        <v>7206275234082</v>
      </c>
      <c r="L254" s="251" t="s">
        <v>1509</v>
      </c>
      <c r="M254" s="246">
        <f>+_xlfn.XLOOKUP(MASTERLIST!$A254,'2023'!$A$3:$A$897,'2023'!$AE$3:$AE$897,0,0)</f>
        <v>0</v>
      </c>
      <c r="N254" s="220">
        <f>+_xlfn.XLOOKUP(MASTERLIST!$A254,'2023'!$A$3:$A$897,'2023'!$AF$3:$AF$897,0,0)</f>
        <v>0</v>
      </c>
      <c r="O254" s="220">
        <f>+_xlfn.XLOOKUP(MASTERLIST!$A254,'2023'!$A$3:$A$897,'2023'!$AG$3:$AG$897,0,0)</f>
        <v>0</v>
      </c>
      <c r="P254" s="247">
        <f>+_xlfn.XLOOKUP(MASTERLIST!$A254,'2023'!$A$3:$A$897,'2023'!$AH$3:$AH$897,0,0)</f>
        <v>0</v>
      </c>
      <c r="Q254" s="312">
        <f>+_xlfn.XLOOKUP(MASTERLIST!$A254,'2021'!$A$3:$A$900,'2021'!$G$3:$G$900,0,0)</f>
        <v>0</v>
      </c>
      <c r="R254" s="220">
        <f>+_xlfn.XLOOKUP(MASTERLIST!$A254,'2021'!$A$3:$A$900,'2021'!$H$3:$H$900,0,0)</f>
        <v>0</v>
      </c>
      <c r="S254" s="220">
        <f>+_xlfn.XLOOKUP(MASTERLIST!$A254,'2021'!$A$3:$A$900,'2021'!$I$3:$I$900,0,0)</f>
        <v>0</v>
      </c>
      <c r="T254" s="247">
        <f>+_xlfn.XLOOKUP(MASTERLIST!$A254,'2021'!$A$3:$A$900,'2021'!$J$3:$J$900,0,0)</f>
        <v>0</v>
      </c>
      <c r="U254" s="246">
        <f>+_xlfn.XLOOKUP(MASTERLIST!$A254,'2022'!$A$3:$A$899,'2022'!$AE$3:$AE$899,0,0)</f>
        <v>0</v>
      </c>
      <c r="V254" s="220">
        <f>+_xlfn.XLOOKUP(MASTERLIST!$A254,'2022'!$A$3:$A$899,'2022'!$AF$3:$AF$899,0,0)</f>
        <v>0</v>
      </c>
      <c r="W254" s="220">
        <f>+_xlfn.XLOOKUP(MASTERLIST!$A254,'2022'!$A$3:$A$899,'2022'!$AG$3:$AG$899,0,0)</f>
        <v>0</v>
      </c>
      <c r="X254" s="247">
        <f>+_xlfn.XLOOKUP(MASTERLIST!$A254,'2022'!$A$3:$A$899,'2022'!$AH$3:$AH$899,0,0)</f>
        <v>20</v>
      </c>
    </row>
    <row r="255" spans="1:24" x14ac:dyDescent="0.25">
      <c r="A255" s="231" t="s">
        <v>746</v>
      </c>
      <c r="B255" s="221" t="s">
        <v>1371</v>
      </c>
      <c r="C255" s="221" t="s">
        <v>92</v>
      </c>
      <c r="D255" s="221" t="s">
        <v>417</v>
      </c>
      <c r="E255" s="232" t="str">
        <f t="shared" si="12"/>
        <v>Men Grand Masters</v>
      </c>
      <c r="F255" s="279">
        <v>22924</v>
      </c>
      <c r="G255" s="10">
        <f t="shared" si="15"/>
        <v>44926</v>
      </c>
      <c r="H255" s="6">
        <f t="shared" si="13"/>
        <v>60</v>
      </c>
      <c r="I255" s="5" t="str">
        <f t="shared" si="14"/>
        <v>Grand Masters</v>
      </c>
      <c r="J255" s="221" t="s">
        <v>1301</v>
      </c>
      <c r="K255" s="294">
        <v>62100510029</v>
      </c>
      <c r="L255" s="295" t="s">
        <v>1509</v>
      </c>
      <c r="M255" s="246">
        <f>+_xlfn.XLOOKUP(MASTERLIST!$A255,'2023'!$A$3:$A$897,'2023'!$AE$3:$AE$897,0,0)</f>
        <v>2</v>
      </c>
      <c r="N255" s="220">
        <f>+_xlfn.XLOOKUP(MASTERLIST!$A255,'2023'!$A$3:$A$897,'2023'!$AF$3:$AF$897,0,0)</f>
        <v>0</v>
      </c>
      <c r="O255" s="220">
        <f>+_xlfn.XLOOKUP(MASTERLIST!$A255,'2023'!$A$3:$A$897,'2023'!$AG$3:$AG$897,0,0)</f>
        <v>0.7</v>
      </c>
      <c r="P255" s="247">
        <f>+_xlfn.XLOOKUP(MASTERLIST!$A255,'2023'!$A$3:$A$897,'2023'!$AH$3:$AH$897,0,0)</f>
        <v>257</v>
      </c>
      <c r="Q255" s="312">
        <f>+_xlfn.XLOOKUP(MASTERLIST!$A255,'2021'!$A$3:$A$900,'2021'!$G$3:$G$900,0,0)</f>
        <v>0</v>
      </c>
      <c r="R255" s="220">
        <f>+_xlfn.XLOOKUP(MASTERLIST!$A255,'2021'!$A$3:$A$900,'2021'!$H$3:$H$900,0,0)</f>
        <v>0</v>
      </c>
      <c r="S255" s="220">
        <f>+_xlfn.XLOOKUP(MASTERLIST!$A255,'2021'!$A$3:$A$900,'2021'!$I$3:$I$900,0,0)</f>
        <v>0</v>
      </c>
      <c r="T255" s="247">
        <f>+_xlfn.XLOOKUP(MASTERLIST!$A255,'2021'!$A$3:$A$900,'2021'!$J$3:$J$900,0,0)</f>
        <v>0</v>
      </c>
      <c r="U255" s="246">
        <f>+_xlfn.XLOOKUP(MASTERLIST!$A255,'2022'!$A$3:$A$899,'2022'!$AE$3:$AE$899,0,0)</f>
        <v>0</v>
      </c>
      <c r="V255" s="220">
        <f>+_xlfn.XLOOKUP(MASTERLIST!$A255,'2022'!$A$3:$A$899,'2022'!$AF$3:$AF$899,0,0)</f>
        <v>0</v>
      </c>
      <c r="W255" s="220">
        <f>+_xlfn.XLOOKUP(MASTERLIST!$A255,'2022'!$A$3:$A$899,'2022'!$AG$3:$AG$899,0,0)</f>
        <v>0</v>
      </c>
      <c r="X255" s="247">
        <f>+_xlfn.XLOOKUP(MASTERLIST!$A255,'2022'!$A$3:$A$899,'2022'!$AH$3:$AH$899,0,0)</f>
        <v>0</v>
      </c>
    </row>
    <row r="256" spans="1:24" s="11" customFormat="1" x14ac:dyDescent="0.25">
      <c r="A256" s="231" t="s">
        <v>747</v>
      </c>
      <c r="B256" s="221" t="s">
        <v>1371</v>
      </c>
      <c r="C256" s="221" t="s">
        <v>423</v>
      </c>
      <c r="D256" s="221" t="s">
        <v>113</v>
      </c>
      <c r="E256" s="232" t="str">
        <f t="shared" si="12"/>
        <v>Ladies Veteran</v>
      </c>
      <c r="F256" s="279">
        <v>28510</v>
      </c>
      <c r="G256" s="10">
        <f t="shared" si="15"/>
        <v>44926</v>
      </c>
      <c r="H256" s="6">
        <f t="shared" si="13"/>
        <v>44</v>
      </c>
      <c r="I256" s="5" t="str">
        <f t="shared" si="14"/>
        <v>Veteran</v>
      </c>
      <c r="J256" s="221" t="s">
        <v>67</v>
      </c>
      <c r="K256" s="294"/>
      <c r="L256" s="295"/>
      <c r="M256" s="246">
        <f>+_xlfn.XLOOKUP(MASTERLIST!$A256,'2023'!$A$3:$A$897,'2023'!$AE$3:$AE$897,0,0)</f>
        <v>0</v>
      </c>
      <c r="N256" s="220">
        <f>+_xlfn.XLOOKUP(MASTERLIST!$A256,'2023'!$A$3:$A$897,'2023'!$AF$3:$AF$897,0,0)</f>
        <v>0</v>
      </c>
      <c r="O256" s="220">
        <f>+_xlfn.XLOOKUP(MASTERLIST!$A256,'2023'!$A$3:$A$897,'2023'!$AG$3:$AG$897,0,0)</f>
        <v>0</v>
      </c>
      <c r="P256" s="247">
        <f>+_xlfn.XLOOKUP(MASTERLIST!$A256,'2023'!$A$3:$A$897,'2023'!$AH$3:$AH$897,0,0)</f>
        <v>0</v>
      </c>
      <c r="Q256" s="312">
        <f>+_xlfn.XLOOKUP(MASTERLIST!$A256,'2021'!$A$3:$A$900,'2021'!$G$3:$G$900,0,0)</f>
        <v>0</v>
      </c>
      <c r="R256" s="220">
        <f>+_xlfn.XLOOKUP(MASTERLIST!$A256,'2021'!$A$3:$A$900,'2021'!$H$3:$H$900,0,0)</f>
        <v>0</v>
      </c>
      <c r="S256" s="220">
        <f>+_xlfn.XLOOKUP(MASTERLIST!$A256,'2021'!$A$3:$A$900,'2021'!$I$3:$I$900,0,0)</f>
        <v>0</v>
      </c>
      <c r="T256" s="247">
        <f>+_xlfn.XLOOKUP(MASTERLIST!$A256,'2021'!$A$3:$A$900,'2021'!$J$3:$J$900,0,0)</f>
        <v>0</v>
      </c>
      <c r="U256" s="246">
        <f>+_xlfn.XLOOKUP(MASTERLIST!$A256,'2022'!$A$3:$A$899,'2022'!$AE$3:$AE$899,0,0)</f>
        <v>0</v>
      </c>
      <c r="V256" s="220">
        <f>+_xlfn.XLOOKUP(MASTERLIST!$A256,'2022'!$A$3:$A$899,'2022'!$AF$3:$AF$899,0,0)</f>
        <v>0</v>
      </c>
      <c r="W256" s="220">
        <f>+_xlfn.XLOOKUP(MASTERLIST!$A256,'2022'!$A$3:$A$899,'2022'!$AG$3:$AG$899,0,0)</f>
        <v>0</v>
      </c>
      <c r="X256" s="247">
        <f>+_xlfn.XLOOKUP(MASTERLIST!$A256,'2022'!$A$3:$A$899,'2022'!$AH$3:$AH$899,0,0)</f>
        <v>0</v>
      </c>
    </row>
    <row r="257" spans="1:24" s="11" customFormat="1" ht="14.25" customHeight="1" x14ac:dyDescent="0.25">
      <c r="A257" s="231" t="s">
        <v>748</v>
      </c>
      <c r="B257" s="221" t="s">
        <v>1279</v>
      </c>
      <c r="C257" s="221" t="s">
        <v>483</v>
      </c>
      <c r="D257" s="221" t="s">
        <v>244</v>
      </c>
      <c r="E257" s="232" t="str">
        <f t="shared" si="12"/>
        <v>Men Master</v>
      </c>
      <c r="F257" s="279">
        <v>24706</v>
      </c>
      <c r="G257" s="10">
        <f t="shared" si="15"/>
        <v>44926</v>
      </c>
      <c r="H257" s="6">
        <f t="shared" si="13"/>
        <v>55</v>
      </c>
      <c r="I257" s="5" t="str">
        <f t="shared" si="14"/>
        <v>Master</v>
      </c>
      <c r="J257" s="221" t="s">
        <v>1301</v>
      </c>
      <c r="K257" s="294">
        <v>67082200102</v>
      </c>
      <c r="L257" s="295" t="s">
        <v>1509</v>
      </c>
      <c r="M257" s="246">
        <f>+_xlfn.XLOOKUP(MASTERLIST!$A257,'2023'!$A$3:$A$897,'2023'!$AE$3:$AE$897,0,0)</f>
        <v>0</v>
      </c>
      <c r="N257" s="220">
        <f>+_xlfn.XLOOKUP(MASTERLIST!$A257,'2023'!$A$3:$A$897,'2023'!$AF$3:$AF$897,0,0)</f>
        <v>0</v>
      </c>
      <c r="O257" s="220">
        <f>+_xlfn.XLOOKUP(MASTERLIST!$A257,'2023'!$A$3:$A$897,'2023'!$AG$3:$AG$897,0,0)</f>
        <v>0</v>
      </c>
      <c r="P257" s="247">
        <f>+_xlfn.XLOOKUP(MASTERLIST!$A257,'2023'!$A$3:$A$897,'2023'!$AH$3:$AH$897,0,0)</f>
        <v>0</v>
      </c>
      <c r="Q257" s="312">
        <f>+_xlfn.XLOOKUP(MASTERLIST!$A257,'2021'!$A$3:$A$900,'2021'!$G$3:$G$900,0,0)</f>
        <v>0</v>
      </c>
      <c r="R257" s="220">
        <f>+_xlfn.XLOOKUP(MASTERLIST!$A257,'2021'!$A$3:$A$900,'2021'!$H$3:$H$900,0,0)</f>
        <v>0</v>
      </c>
      <c r="S257" s="220">
        <f>+_xlfn.XLOOKUP(MASTERLIST!$A257,'2021'!$A$3:$A$900,'2021'!$I$3:$I$900,0,0)</f>
        <v>0</v>
      </c>
      <c r="T257" s="247">
        <f>+_xlfn.XLOOKUP(MASTERLIST!$A257,'2021'!$A$3:$A$900,'2021'!$J$3:$J$900,0,0)</f>
        <v>0</v>
      </c>
      <c r="U257" s="246">
        <f>+_xlfn.XLOOKUP(MASTERLIST!$A257,'2022'!$A$3:$A$899,'2022'!$AE$3:$AE$899,0,0)</f>
        <v>0</v>
      </c>
      <c r="V257" s="220">
        <f>+_xlfn.XLOOKUP(MASTERLIST!$A257,'2022'!$A$3:$A$899,'2022'!$AF$3:$AF$899,0,0)</f>
        <v>0</v>
      </c>
      <c r="W257" s="220">
        <f>+_xlfn.XLOOKUP(MASTERLIST!$A257,'2022'!$A$3:$A$899,'2022'!$AG$3:$AG$899,0,0)</f>
        <v>0</v>
      </c>
      <c r="X257" s="247">
        <f>+_xlfn.XLOOKUP(MASTERLIST!$A257,'2022'!$A$3:$A$899,'2022'!$AH$3:$AH$899,0,0)</f>
        <v>0</v>
      </c>
    </row>
    <row r="258" spans="1:24" x14ac:dyDescent="0.25">
      <c r="A258" s="229" t="s">
        <v>749</v>
      </c>
      <c r="B258" s="220" t="s">
        <v>37</v>
      </c>
      <c r="C258" s="220" t="s">
        <v>314</v>
      </c>
      <c r="D258" s="220" t="s">
        <v>315</v>
      </c>
      <c r="E258" s="230" t="str">
        <f t="shared" si="12"/>
        <v>Men Veteran</v>
      </c>
      <c r="F258" s="277">
        <v>28244</v>
      </c>
      <c r="G258" s="10">
        <f t="shared" si="15"/>
        <v>44926</v>
      </c>
      <c r="H258" s="6">
        <f t="shared" si="13"/>
        <v>45</v>
      </c>
      <c r="I258" s="5" t="str">
        <f t="shared" si="14"/>
        <v>Veteran</v>
      </c>
      <c r="J258" s="220" t="s">
        <v>1301</v>
      </c>
      <c r="K258" s="293">
        <v>77042910297</v>
      </c>
      <c r="L258" s="251" t="s">
        <v>1509</v>
      </c>
      <c r="M258" s="246">
        <f>+_xlfn.XLOOKUP(MASTERLIST!$A258,'2023'!$A$3:$A$897,'2023'!$AE$3:$AE$897,0,0)</f>
        <v>0</v>
      </c>
      <c r="N258" s="220">
        <f>+_xlfn.XLOOKUP(MASTERLIST!$A258,'2023'!$A$3:$A$897,'2023'!$AF$3:$AF$897,0,0)</f>
        <v>6</v>
      </c>
      <c r="O258" s="220">
        <f>+_xlfn.XLOOKUP(MASTERLIST!$A258,'2023'!$A$3:$A$897,'2023'!$AG$3:$AG$897,0,0)</f>
        <v>102.9</v>
      </c>
      <c r="P258" s="247">
        <f>+_xlfn.XLOOKUP(MASTERLIST!$A258,'2023'!$A$3:$A$897,'2023'!$AH$3:$AH$897,0,0)</f>
        <v>882</v>
      </c>
      <c r="Q258" s="312">
        <f>+_xlfn.XLOOKUP(MASTERLIST!$A258,'2021'!$A$3:$A$900,'2021'!$G$3:$G$900,0,0)</f>
        <v>0</v>
      </c>
      <c r="R258" s="220">
        <f>+_xlfn.XLOOKUP(MASTERLIST!$A258,'2021'!$A$3:$A$900,'2021'!$H$3:$H$900,0,0)</f>
        <v>12</v>
      </c>
      <c r="S258" s="220">
        <f>+_xlfn.XLOOKUP(MASTERLIST!$A258,'2021'!$A$3:$A$900,'2021'!$I$3:$I$900,0,0)</f>
        <v>158.90000000000003</v>
      </c>
      <c r="T258" s="247">
        <f>+_xlfn.XLOOKUP(MASTERLIST!$A258,'2021'!$A$3:$A$900,'2021'!$J$3:$J$900,0,0)</f>
        <v>1104</v>
      </c>
      <c r="U258" s="246">
        <f>+_xlfn.XLOOKUP(MASTERLIST!$A258,'2022'!$A$3:$A$899,'2022'!$AE$3:$AE$899,0,0)</f>
        <v>0</v>
      </c>
      <c r="V258" s="220">
        <f>+_xlfn.XLOOKUP(MASTERLIST!$A258,'2022'!$A$3:$A$899,'2022'!$AF$3:$AF$899,0,0)</f>
        <v>10</v>
      </c>
      <c r="W258" s="220">
        <f>+_xlfn.XLOOKUP(MASTERLIST!$A258,'2022'!$A$3:$A$899,'2022'!$AG$3:$AG$899,0,0)</f>
        <v>112</v>
      </c>
      <c r="X258" s="247">
        <f>+_xlfn.XLOOKUP(MASTERLIST!$A258,'2022'!$A$3:$A$899,'2022'!$AH$3:$AH$899,0,0)</f>
        <v>577</v>
      </c>
    </row>
    <row r="259" spans="1:24" x14ac:dyDescent="0.25">
      <c r="A259" s="229" t="s">
        <v>750</v>
      </c>
      <c r="B259" s="220" t="s">
        <v>47</v>
      </c>
      <c r="C259" s="220" t="s">
        <v>253</v>
      </c>
      <c r="D259" s="220" t="s">
        <v>254</v>
      </c>
      <c r="E259" s="230" t="str">
        <f t="shared" si="12"/>
        <v>Men Veteran</v>
      </c>
      <c r="F259" s="277">
        <v>29166</v>
      </c>
      <c r="G259" s="10">
        <f t="shared" si="15"/>
        <v>44926</v>
      </c>
      <c r="H259" s="6">
        <f t="shared" si="13"/>
        <v>43</v>
      </c>
      <c r="I259" s="5" t="str">
        <f t="shared" si="14"/>
        <v>Veteran</v>
      </c>
      <c r="J259" s="220" t="s">
        <v>1301</v>
      </c>
      <c r="K259" s="293">
        <v>79110710167</v>
      </c>
      <c r="L259" s="251" t="s">
        <v>1509</v>
      </c>
      <c r="M259" s="246">
        <f>+_xlfn.XLOOKUP(MASTERLIST!$A259,'2023'!$A$3:$A$897,'2023'!$AE$3:$AE$897,0,0)</f>
        <v>0</v>
      </c>
      <c r="N259" s="220">
        <f>+_xlfn.XLOOKUP(MASTERLIST!$A259,'2023'!$A$3:$A$897,'2023'!$AF$3:$AF$897,0,0)</f>
        <v>3</v>
      </c>
      <c r="O259" s="220">
        <f>+_xlfn.XLOOKUP(MASTERLIST!$A259,'2023'!$A$3:$A$897,'2023'!$AG$3:$AG$897,0,0)</f>
        <v>58.4</v>
      </c>
      <c r="P259" s="247">
        <f>+_xlfn.XLOOKUP(MASTERLIST!$A259,'2023'!$A$3:$A$897,'2023'!$AH$3:$AH$897,0,0)</f>
        <v>300</v>
      </c>
      <c r="Q259" s="312">
        <f>+_xlfn.XLOOKUP(MASTERLIST!$A259,'2021'!$A$3:$A$900,'2021'!$G$3:$G$900,0,0)</f>
        <v>3</v>
      </c>
      <c r="R259" s="220">
        <f>+_xlfn.XLOOKUP(MASTERLIST!$A259,'2021'!$A$3:$A$900,'2021'!$H$3:$H$900,0,0)</f>
        <v>3</v>
      </c>
      <c r="S259" s="220">
        <f>+_xlfn.XLOOKUP(MASTERLIST!$A259,'2021'!$A$3:$A$900,'2021'!$I$3:$I$900,0,0)</f>
        <v>59.699999999999996</v>
      </c>
      <c r="T259" s="247">
        <f>+_xlfn.XLOOKUP(MASTERLIST!$A259,'2021'!$A$3:$A$900,'2021'!$J$3:$J$900,0,0)</f>
        <v>944</v>
      </c>
      <c r="U259" s="246">
        <f>+_xlfn.XLOOKUP(MASTERLIST!$A259,'2022'!$A$3:$A$899,'2022'!$AE$3:$AE$899,0,0)</f>
        <v>0</v>
      </c>
      <c r="V259" s="220">
        <f>+_xlfn.XLOOKUP(MASTERLIST!$A259,'2022'!$A$3:$A$899,'2022'!$AF$3:$AF$899,0,0)</f>
        <v>4</v>
      </c>
      <c r="W259" s="220">
        <f>+_xlfn.XLOOKUP(MASTERLIST!$A259,'2022'!$A$3:$A$899,'2022'!$AG$3:$AG$899,0,0)</f>
        <v>60.4</v>
      </c>
      <c r="X259" s="247">
        <f>+_xlfn.XLOOKUP(MASTERLIST!$A259,'2022'!$A$3:$A$899,'2022'!$AH$3:$AH$899,0,0)</f>
        <v>292</v>
      </c>
    </row>
    <row r="260" spans="1:24" s="11" customFormat="1" x14ac:dyDescent="0.25">
      <c r="A260" s="231" t="s">
        <v>751</v>
      </c>
      <c r="B260" s="221" t="s">
        <v>1371</v>
      </c>
      <c r="C260" s="221" t="s">
        <v>248</v>
      </c>
      <c r="D260" s="221" t="s">
        <v>242</v>
      </c>
      <c r="E260" s="232" t="str">
        <f t="shared" si="12"/>
        <v>Men Veteran</v>
      </c>
      <c r="F260" s="279">
        <v>26704</v>
      </c>
      <c r="G260" s="10">
        <f t="shared" si="15"/>
        <v>44926</v>
      </c>
      <c r="H260" s="6">
        <f t="shared" si="13"/>
        <v>49</v>
      </c>
      <c r="I260" s="5" t="str">
        <f t="shared" si="14"/>
        <v>Veteran</v>
      </c>
      <c r="J260" s="221" t="s">
        <v>1301</v>
      </c>
      <c r="K260" s="294"/>
      <c r="L260" s="295"/>
      <c r="M260" s="246">
        <f>+_xlfn.XLOOKUP(MASTERLIST!$A260,'2023'!$A$3:$A$897,'2023'!$AE$3:$AE$897,0,0)</f>
        <v>0</v>
      </c>
      <c r="N260" s="220">
        <f>+_xlfn.XLOOKUP(MASTERLIST!$A260,'2023'!$A$3:$A$897,'2023'!$AF$3:$AF$897,0,0)</f>
        <v>0</v>
      </c>
      <c r="O260" s="220">
        <f>+_xlfn.XLOOKUP(MASTERLIST!$A260,'2023'!$A$3:$A$897,'2023'!$AG$3:$AG$897,0,0)</f>
        <v>0</v>
      </c>
      <c r="P260" s="247">
        <f>+_xlfn.XLOOKUP(MASTERLIST!$A260,'2023'!$A$3:$A$897,'2023'!$AH$3:$AH$897,0,0)</f>
        <v>0</v>
      </c>
      <c r="Q260" s="312">
        <f>+_xlfn.XLOOKUP(MASTERLIST!$A260,'2021'!$A$3:$A$900,'2021'!$G$3:$G$900,0,0)</f>
        <v>0</v>
      </c>
      <c r="R260" s="220">
        <f>+_xlfn.XLOOKUP(MASTERLIST!$A260,'2021'!$A$3:$A$900,'2021'!$H$3:$H$900,0,0)</f>
        <v>0</v>
      </c>
      <c r="S260" s="220">
        <f>+_xlfn.XLOOKUP(MASTERLIST!$A260,'2021'!$A$3:$A$900,'2021'!$I$3:$I$900,0,0)</f>
        <v>0</v>
      </c>
      <c r="T260" s="247">
        <f>+_xlfn.XLOOKUP(MASTERLIST!$A260,'2021'!$A$3:$A$900,'2021'!$J$3:$J$900,0,0)</f>
        <v>0</v>
      </c>
      <c r="U260" s="246">
        <f>+_xlfn.XLOOKUP(MASTERLIST!$A260,'2022'!$A$3:$A$899,'2022'!$AE$3:$AE$899,0,0)</f>
        <v>0</v>
      </c>
      <c r="V260" s="220">
        <f>+_xlfn.XLOOKUP(MASTERLIST!$A260,'2022'!$A$3:$A$899,'2022'!$AF$3:$AF$899,0,0)</f>
        <v>0</v>
      </c>
      <c r="W260" s="220">
        <f>+_xlfn.XLOOKUP(MASTERLIST!$A260,'2022'!$A$3:$A$899,'2022'!$AG$3:$AG$899,0,0)</f>
        <v>0</v>
      </c>
      <c r="X260" s="247">
        <f>+_xlfn.XLOOKUP(MASTERLIST!$A260,'2022'!$A$3:$A$899,'2022'!$AH$3:$AH$899,0,0)</f>
        <v>0</v>
      </c>
    </row>
    <row r="261" spans="1:24" x14ac:dyDescent="0.25">
      <c r="A261" s="229" t="s">
        <v>752</v>
      </c>
      <c r="B261" s="220" t="s">
        <v>2047</v>
      </c>
      <c r="C261" s="220" t="s">
        <v>384</v>
      </c>
      <c r="D261" s="220" t="s">
        <v>74</v>
      </c>
      <c r="E261" s="230" t="str">
        <f t="shared" ref="E261:E306" si="16">CONCATENATE(J261," ",I261)</f>
        <v>Men Senior</v>
      </c>
      <c r="F261" s="277">
        <v>32639</v>
      </c>
      <c r="G261" s="10">
        <f t="shared" si="15"/>
        <v>44926</v>
      </c>
      <c r="H261" s="6">
        <f t="shared" ref="H261:H306" si="17">INT(YEARFRAC(F261,G261))</f>
        <v>33</v>
      </c>
      <c r="I261" s="5" t="str">
        <f t="shared" ref="I261:I306" si="18">IF(H261="","Senior",IF(H261&gt;59.999,"Grand Masters",IF(H261&gt;49.999,"Master",IF(H261&gt;39.999,"Veteran",IF(H261&gt;21.999,"Senior",IF(H261&gt;16.999,"U/21","U/16"))))))</f>
        <v>Senior</v>
      </c>
      <c r="J261" s="220" t="s">
        <v>1301</v>
      </c>
      <c r="K261" s="293">
        <v>89051100523</v>
      </c>
      <c r="L261" s="251" t="s">
        <v>1509</v>
      </c>
      <c r="M261" s="246">
        <f>+_xlfn.XLOOKUP(MASTERLIST!$A261,'2023'!$A$3:$A$897,'2023'!$AE$3:$AE$897,0,0)</f>
        <v>3</v>
      </c>
      <c r="N261" s="220">
        <f>+_xlfn.XLOOKUP(MASTERLIST!$A261,'2023'!$A$3:$A$897,'2023'!$AF$3:$AF$897,0,0)</f>
        <v>3</v>
      </c>
      <c r="O261" s="220">
        <f>+_xlfn.XLOOKUP(MASTERLIST!$A261,'2023'!$A$3:$A$897,'2023'!$AG$3:$AG$897,0,0)</f>
        <v>81</v>
      </c>
      <c r="P261" s="247">
        <f>+_xlfn.XLOOKUP(MASTERLIST!$A261,'2023'!$A$3:$A$897,'2023'!$AH$3:$AH$897,0,0)</f>
        <v>1107</v>
      </c>
      <c r="Q261" s="312">
        <f>+_xlfn.XLOOKUP(MASTERLIST!$A261,'2021'!$A$3:$A$900,'2021'!$G$3:$G$900,0,0)</f>
        <v>0</v>
      </c>
      <c r="R261" s="220">
        <f>+_xlfn.XLOOKUP(MASTERLIST!$A261,'2021'!$A$3:$A$900,'2021'!$H$3:$H$900,0,0)</f>
        <v>3</v>
      </c>
      <c r="S261" s="220">
        <f>+_xlfn.XLOOKUP(MASTERLIST!$A261,'2021'!$A$3:$A$900,'2021'!$I$3:$I$900,0,0)</f>
        <v>34.400000000000006</v>
      </c>
      <c r="T261" s="247">
        <f>+_xlfn.XLOOKUP(MASTERLIST!$A261,'2021'!$A$3:$A$900,'2021'!$J$3:$J$900,0,0)</f>
        <v>310</v>
      </c>
      <c r="U261" s="246">
        <f>+_xlfn.XLOOKUP(MASTERLIST!$A261,'2022'!$A$3:$A$899,'2022'!$AE$3:$AE$899,0,0)</f>
        <v>1</v>
      </c>
      <c r="V261" s="220">
        <f>+_xlfn.XLOOKUP(MASTERLIST!$A261,'2022'!$A$3:$A$899,'2022'!$AF$3:$AF$899,0,0)</f>
        <v>3</v>
      </c>
      <c r="W261" s="220">
        <f>+_xlfn.XLOOKUP(MASTERLIST!$A261,'2022'!$A$3:$A$899,'2022'!$AG$3:$AG$899,0,0)</f>
        <v>20.3</v>
      </c>
      <c r="X261" s="247">
        <f>+_xlfn.XLOOKUP(MASTERLIST!$A261,'2022'!$A$3:$A$899,'2022'!$AH$3:$AH$899,0,0)</f>
        <v>819</v>
      </c>
    </row>
    <row r="262" spans="1:24" x14ac:dyDescent="0.25">
      <c r="A262" s="231" t="s">
        <v>753</v>
      </c>
      <c r="B262" s="221" t="s">
        <v>1294</v>
      </c>
      <c r="C262" s="221" t="s">
        <v>353</v>
      </c>
      <c r="D262" s="221" t="s">
        <v>413</v>
      </c>
      <c r="E262" s="232" t="str">
        <f t="shared" si="16"/>
        <v>Men Veteran</v>
      </c>
      <c r="F262" s="279">
        <v>30136</v>
      </c>
      <c r="G262" s="10">
        <f t="shared" ref="G262:G306" si="19">$G$5</f>
        <v>44926</v>
      </c>
      <c r="H262" s="6">
        <f t="shared" si="17"/>
        <v>40</v>
      </c>
      <c r="I262" s="5" t="str">
        <f t="shared" si="18"/>
        <v>Veteran</v>
      </c>
      <c r="J262" s="221" t="s">
        <v>1301</v>
      </c>
      <c r="K262" s="294">
        <v>82070410967</v>
      </c>
      <c r="L262" s="295" t="s">
        <v>1509</v>
      </c>
      <c r="M262" s="246">
        <f>+_xlfn.XLOOKUP(MASTERLIST!$A262,'2023'!$A$3:$A$897,'2023'!$AE$3:$AE$897,0,0)</f>
        <v>0</v>
      </c>
      <c r="N262" s="220">
        <f>+_xlfn.XLOOKUP(MASTERLIST!$A262,'2023'!$A$3:$A$897,'2023'!$AF$3:$AF$897,0,0)</f>
        <v>0</v>
      </c>
      <c r="O262" s="220">
        <f>+_xlfn.XLOOKUP(MASTERLIST!$A262,'2023'!$A$3:$A$897,'2023'!$AG$3:$AG$897,0,0)</f>
        <v>0</v>
      </c>
      <c r="P262" s="247">
        <f>+_xlfn.XLOOKUP(MASTERLIST!$A262,'2023'!$A$3:$A$897,'2023'!$AH$3:$AH$897,0,0)</f>
        <v>60</v>
      </c>
      <c r="Q262" s="312">
        <f>+_xlfn.XLOOKUP(MASTERLIST!$A262,'2021'!$A$3:$A$900,'2021'!$G$3:$G$900,0,0)</f>
        <v>0</v>
      </c>
      <c r="R262" s="220">
        <f>+_xlfn.XLOOKUP(MASTERLIST!$A262,'2021'!$A$3:$A$900,'2021'!$H$3:$H$900,0,0)</f>
        <v>0</v>
      </c>
      <c r="S262" s="220">
        <f>+_xlfn.XLOOKUP(MASTERLIST!$A262,'2021'!$A$3:$A$900,'2021'!$I$3:$I$900,0,0)</f>
        <v>0</v>
      </c>
      <c r="T262" s="247">
        <f>+_xlfn.XLOOKUP(MASTERLIST!$A262,'2021'!$A$3:$A$900,'2021'!$J$3:$J$900,0,0)</f>
        <v>0</v>
      </c>
      <c r="U262" s="246">
        <f>+_xlfn.XLOOKUP(MASTERLIST!$A262,'2022'!$A$3:$A$899,'2022'!$AE$3:$AE$899,0,0)</f>
        <v>0</v>
      </c>
      <c r="V262" s="220">
        <f>+_xlfn.XLOOKUP(MASTERLIST!$A262,'2022'!$A$3:$A$899,'2022'!$AF$3:$AF$899,0,0)</f>
        <v>0</v>
      </c>
      <c r="W262" s="220">
        <f>+_xlfn.XLOOKUP(MASTERLIST!$A262,'2022'!$A$3:$A$899,'2022'!$AG$3:$AG$899,0,0)</f>
        <v>0</v>
      </c>
      <c r="X262" s="247">
        <f>+_xlfn.XLOOKUP(MASTERLIST!$A262,'2022'!$A$3:$A$899,'2022'!$AH$3:$AH$899,0,0)</f>
        <v>0</v>
      </c>
    </row>
    <row r="263" spans="1:24" x14ac:dyDescent="0.25">
      <c r="A263" s="229" t="s">
        <v>754</v>
      </c>
      <c r="B263" s="220" t="s">
        <v>37</v>
      </c>
      <c r="C263" s="220" t="s">
        <v>294</v>
      </c>
      <c r="D263" s="220" t="s">
        <v>295</v>
      </c>
      <c r="E263" s="230" t="str">
        <f t="shared" si="16"/>
        <v>Men Veteran</v>
      </c>
      <c r="F263" s="277">
        <v>27354</v>
      </c>
      <c r="G263" s="10">
        <f t="shared" si="19"/>
        <v>44926</v>
      </c>
      <c r="H263" s="6">
        <f t="shared" si="17"/>
        <v>48</v>
      </c>
      <c r="I263" s="5" t="str">
        <f t="shared" si="18"/>
        <v>Veteran</v>
      </c>
      <c r="J263" s="220" t="s">
        <v>1301</v>
      </c>
      <c r="K263" s="293">
        <v>74112110146</v>
      </c>
      <c r="L263" s="251" t="s">
        <v>1509</v>
      </c>
      <c r="M263" s="246">
        <f>+_xlfn.XLOOKUP(MASTERLIST!$A263,'2023'!$A$3:$A$897,'2023'!$AE$3:$AE$897,0,0)</f>
        <v>1</v>
      </c>
      <c r="N263" s="220">
        <f>+_xlfn.XLOOKUP(MASTERLIST!$A263,'2023'!$A$3:$A$897,'2023'!$AF$3:$AF$897,0,0)</f>
        <v>4</v>
      </c>
      <c r="O263" s="220">
        <f>+_xlfn.XLOOKUP(MASTERLIST!$A263,'2023'!$A$3:$A$897,'2023'!$AG$3:$AG$897,0,0)</f>
        <v>59</v>
      </c>
      <c r="P263" s="247">
        <f>+_xlfn.XLOOKUP(MASTERLIST!$A263,'2023'!$A$3:$A$897,'2023'!$AH$3:$AH$897,0,0)</f>
        <v>860</v>
      </c>
      <c r="Q263" s="312">
        <f>+_xlfn.XLOOKUP(MASTERLIST!$A263,'2021'!$A$3:$A$900,'2021'!$G$3:$G$900,0,0)</f>
        <v>0</v>
      </c>
      <c r="R263" s="220">
        <f>+_xlfn.XLOOKUP(MASTERLIST!$A263,'2021'!$A$3:$A$900,'2021'!$H$3:$H$900,0,0)</f>
        <v>9</v>
      </c>
      <c r="S263" s="220">
        <f>+_xlfn.XLOOKUP(MASTERLIST!$A263,'2021'!$A$3:$A$900,'2021'!$I$3:$I$900,0,0)</f>
        <v>102.2</v>
      </c>
      <c r="T263" s="247">
        <f>+_xlfn.XLOOKUP(MASTERLIST!$A263,'2021'!$A$3:$A$900,'2021'!$J$3:$J$900,0,0)</f>
        <v>809</v>
      </c>
      <c r="U263" s="246">
        <f>+_xlfn.XLOOKUP(MASTERLIST!$A263,'2022'!$A$3:$A$899,'2022'!$AE$3:$AE$899,0,0)</f>
        <v>2</v>
      </c>
      <c r="V263" s="220">
        <f>+_xlfn.XLOOKUP(MASTERLIST!$A263,'2022'!$A$3:$A$899,'2022'!$AF$3:$AF$899,0,0)</f>
        <v>14</v>
      </c>
      <c r="W263" s="220">
        <f>+_xlfn.XLOOKUP(MASTERLIST!$A263,'2022'!$A$3:$A$899,'2022'!$AG$3:$AG$899,0,0)</f>
        <v>151.69999999999999</v>
      </c>
      <c r="X263" s="247">
        <f>+_xlfn.XLOOKUP(MASTERLIST!$A263,'2022'!$A$3:$A$899,'2022'!$AH$3:$AH$899,0,0)</f>
        <v>1027</v>
      </c>
    </row>
    <row r="264" spans="1:24" x14ac:dyDescent="0.25">
      <c r="A264" s="231" t="s">
        <v>755</v>
      </c>
      <c r="B264" s="221" t="s">
        <v>2049</v>
      </c>
      <c r="C264" s="221" t="s">
        <v>77</v>
      </c>
      <c r="D264" s="221" t="s">
        <v>348</v>
      </c>
      <c r="E264" s="230" t="str">
        <f t="shared" si="16"/>
        <v>Men Veteran</v>
      </c>
      <c r="F264" s="279">
        <v>26876</v>
      </c>
      <c r="G264" s="10">
        <f t="shared" si="19"/>
        <v>44926</v>
      </c>
      <c r="H264" s="6">
        <f t="shared" si="17"/>
        <v>49</v>
      </c>
      <c r="I264" s="5" t="str">
        <f t="shared" si="18"/>
        <v>Veteran</v>
      </c>
      <c r="J264" s="221" t="s">
        <v>1301</v>
      </c>
      <c r="K264" s="294">
        <v>73073100091</v>
      </c>
      <c r="L264" s="295" t="s">
        <v>1509</v>
      </c>
      <c r="M264" s="246">
        <f>+_xlfn.XLOOKUP(MASTERLIST!$A264,'2023'!$A$3:$A$897,'2023'!$AE$3:$AE$897,0,0)</f>
        <v>0</v>
      </c>
      <c r="N264" s="220">
        <f>+_xlfn.XLOOKUP(MASTERLIST!$A264,'2023'!$A$3:$A$897,'2023'!$AF$3:$AF$897,0,0)</f>
        <v>0</v>
      </c>
      <c r="O264" s="220">
        <f>+_xlfn.XLOOKUP(MASTERLIST!$A264,'2023'!$A$3:$A$897,'2023'!$AG$3:$AG$897,0,0)</f>
        <v>0</v>
      </c>
      <c r="P264" s="247">
        <f>+_xlfn.XLOOKUP(MASTERLIST!$A264,'2023'!$A$3:$A$897,'2023'!$AH$3:$AH$897,0,0)</f>
        <v>0</v>
      </c>
      <c r="Q264" s="312">
        <f>+_xlfn.XLOOKUP(MASTERLIST!$A264,'2021'!$A$3:$A$900,'2021'!$G$3:$G$900,0,0)</f>
        <v>0</v>
      </c>
      <c r="R264" s="220">
        <f>+_xlfn.XLOOKUP(MASTERLIST!$A264,'2021'!$A$3:$A$900,'2021'!$H$3:$H$900,0,0)</f>
        <v>0</v>
      </c>
      <c r="S264" s="220">
        <f>+_xlfn.XLOOKUP(MASTERLIST!$A264,'2021'!$A$3:$A$900,'2021'!$I$3:$I$900,0,0)</f>
        <v>0</v>
      </c>
      <c r="T264" s="247">
        <f>+_xlfn.XLOOKUP(MASTERLIST!$A264,'2021'!$A$3:$A$900,'2021'!$J$3:$J$900,0,0)</f>
        <v>0</v>
      </c>
      <c r="U264" s="246">
        <f>+_xlfn.XLOOKUP(MASTERLIST!$A264,'2022'!$A$3:$A$899,'2022'!$AE$3:$AE$899,0,0)</f>
        <v>0</v>
      </c>
      <c r="V264" s="220">
        <f>+_xlfn.XLOOKUP(MASTERLIST!$A264,'2022'!$A$3:$A$899,'2022'!$AF$3:$AF$899,0,0)</f>
        <v>0</v>
      </c>
      <c r="W264" s="220">
        <f>+_xlfn.XLOOKUP(MASTERLIST!$A264,'2022'!$A$3:$A$899,'2022'!$AG$3:$AG$899,0,0)</f>
        <v>0</v>
      </c>
      <c r="X264" s="247">
        <f>+_xlfn.XLOOKUP(MASTERLIST!$A264,'2022'!$A$3:$A$899,'2022'!$AH$3:$AH$899,0,0)</f>
        <v>0</v>
      </c>
    </row>
    <row r="265" spans="1:24" s="11" customFormat="1" x14ac:dyDescent="0.25">
      <c r="A265" s="229" t="s">
        <v>756</v>
      </c>
      <c r="B265" s="220" t="s">
        <v>38</v>
      </c>
      <c r="C265" s="220" t="s">
        <v>2055</v>
      </c>
      <c r="D265" s="220" t="s">
        <v>1110</v>
      </c>
      <c r="E265" s="232" t="str">
        <f t="shared" si="16"/>
        <v>Men Senior</v>
      </c>
      <c r="F265" s="277">
        <v>30996</v>
      </c>
      <c r="G265" s="10">
        <f t="shared" si="19"/>
        <v>44926</v>
      </c>
      <c r="H265" s="6">
        <f t="shared" si="17"/>
        <v>38</v>
      </c>
      <c r="I265" s="5" t="str">
        <f t="shared" si="18"/>
        <v>Senior</v>
      </c>
      <c r="J265" s="220" t="s">
        <v>1301</v>
      </c>
      <c r="K265" s="293">
        <v>84111010229</v>
      </c>
      <c r="L265" s="251" t="s">
        <v>1509</v>
      </c>
      <c r="M265" s="246">
        <f>+_xlfn.XLOOKUP(MASTERLIST!$A265,'2023'!$A$3:$A$897,'2023'!$AE$3:$AE$897,0,0)</f>
        <v>0</v>
      </c>
      <c r="N265" s="220">
        <f>+_xlfn.XLOOKUP(MASTERLIST!$A265,'2023'!$A$3:$A$897,'2023'!$AF$3:$AF$897,0,0)</f>
        <v>0</v>
      </c>
      <c r="O265" s="220">
        <f>+_xlfn.XLOOKUP(MASTERLIST!$A265,'2023'!$A$3:$A$897,'2023'!$AG$3:$AG$897,0,0)</f>
        <v>0</v>
      </c>
      <c r="P265" s="247">
        <f>+_xlfn.XLOOKUP(MASTERLIST!$A265,'2023'!$A$3:$A$897,'2023'!$AH$3:$AH$897,0,0)</f>
        <v>20</v>
      </c>
      <c r="Q265" s="312">
        <f>+_xlfn.XLOOKUP(MASTERLIST!$A265,'2021'!$A$3:$A$900,'2021'!$G$3:$G$900,0,0)</f>
        <v>0</v>
      </c>
      <c r="R265" s="220">
        <f>+_xlfn.XLOOKUP(MASTERLIST!$A265,'2021'!$A$3:$A$900,'2021'!$H$3:$H$900,0,0)</f>
        <v>0</v>
      </c>
      <c r="S265" s="220">
        <f>+_xlfn.XLOOKUP(MASTERLIST!$A265,'2021'!$A$3:$A$900,'2021'!$I$3:$I$900,0,0)</f>
        <v>0</v>
      </c>
      <c r="T265" s="247">
        <f>+_xlfn.XLOOKUP(MASTERLIST!$A265,'2021'!$A$3:$A$900,'2021'!$J$3:$J$900,0,0)</f>
        <v>0</v>
      </c>
      <c r="U265" s="246">
        <f>+_xlfn.XLOOKUP(MASTERLIST!$A265,'2022'!$A$3:$A$899,'2022'!$AE$3:$AE$899,0,0)</f>
        <v>0</v>
      </c>
      <c r="V265" s="220">
        <f>+_xlfn.XLOOKUP(MASTERLIST!$A265,'2022'!$A$3:$A$899,'2022'!$AF$3:$AF$899,0,0)</f>
        <v>2</v>
      </c>
      <c r="W265" s="220">
        <f>+_xlfn.XLOOKUP(MASTERLIST!$A265,'2022'!$A$3:$A$899,'2022'!$AG$3:$AG$899,0,0)</f>
        <v>24.5</v>
      </c>
      <c r="X265" s="247">
        <f>+_xlfn.XLOOKUP(MASTERLIST!$A265,'2022'!$A$3:$A$899,'2022'!$AH$3:$AH$899,0,0)</f>
        <v>410</v>
      </c>
    </row>
    <row r="266" spans="1:24" s="11" customFormat="1" x14ac:dyDescent="0.25">
      <c r="A266" s="231" t="s">
        <v>757</v>
      </c>
      <c r="B266" s="221" t="s">
        <v>1432</v>
      </c>
      <c r="C266" s="221" t="s">
        <v>343</v>
      </c>
      <c r="D266" s="221" t="s">
        <v>344</v>
      </c>
      <c r="E266" s="232" t="str">
        <f t="shared" si="16"/>
        <v>Men Master</v>
      </c>
      <c r="F266" s="279">
        <v>24902</v>
      </c>
      <c r="G266" s="10">
        <f t="shared" si="19"/>
        <v>44926</v>
      </c>
      <c r="H266" s="6">
        <f t="shared" si="17"/>
        <v>54</v>
      </c>
      <c r="I266" s="5" t="str">
        <f t="shared" si="18"/>
        <v>Master</v>
      </c>
      <c r="J266" s="221" t="s">
        <v>1301</v>
      </c>
      <c r="K266" s="294">
        <v>6803040101287</v>
      </c>
      <c r="L266" s="295"/>
      <c r="M266" s="246">
        <f>+_xlfn.XLOOKUP(MASTERLIST!$A266,'2023'!$A$3:$A$897,'2023'!$AE$3:$AE$897,0,0)</f>
        <v>0</v>
      </c>
      <c r="N266" s="220">
        <f>+_xlfn.XLOOKUP(MASTERLIST!$A266,'2023'!$A$3:$A$897,'2023'!$AF$3:$AF$897,0,0)</f>
        <v>0</v>
      </c>
      <c r="O266" s="220">
        <f>+_xlfn.XLOOKUP(MASTERLIST!$A266,'2023'!$A$3:$A$897,'2023'!$AG$3:$AG$897,0,0)</f>
        <v>0</v>
      </c>
      <c r="P266" s="247">
        <f>+_xlfn.XLOOKUP(MASTERLIST!$A266,'2023'!$A$3:$A$897,'2023'!$AH$3:$AH$897,0,0)</f>
        <v>40</v>
      </c>
      <c r="Q266" s="312">
        <f>+_xlfn.XLOOKUP(MASTERLIST!$A266,'2021'!$A$3:$A$900,'2021'!$G$3:$G$900,0,0)</f>
        <v>0</v>
      </c>
      <c r="R266" s="220">
        <f>+_xlfn.XLOOKUP(MASTERLIST!$A266,'2021'!$A$3:$A$900,'2021'!$H$3:$H$900,0,0)</f>
        <v>0</v>
      </c>
      <c r="S266" s="220">
        <f>+_xlfn.XLOOKUP(MASTERLIST!$A266,'2021'!$A$3:$A$900,'2021'!$I$3:$I$900,0,0)</f>
        <v>0</v>
      </c>
      <c r="T266" s="247">
        <f>+_xlfn.XLOOKUP(MASTERLIST!$A266,'2021'!$A$3:$A$900,'2021'!$J$3:$J$900,0,0)</f>
        <v>0</v>
      </c>
      <c r="U266" s="246">
        <f>+_xlfn.XLOOKUP(MASTERLIST!$A266,'2022'!$A$3:$A$899,'2022'!$AE$3:$AE$899,0,0)</f>
        <v>0</v>
      </c>
      <c r="V266" s="220">
        <f>+_xlfn.XLOOKUP(MASTERLIST!$A266,'2022'!$A$3:$A$899,'2022'!$AF$3:$AF$899,0,0)</f>
        <v>0</v>
      </c>
      <c r="W266" s="220">
        <f>+_xlfn.XLOOKUP(MASTERLIST!$A266,'2022'!$A$3:$A$899,'2022'!$AG$3:$AG$899,0,0)</f>
        <v>0</v>
      </c>
      <c r="X266" s="247">
        <f>+_xlfn.XLOOKUP(MASTERLIST!$A266,'2022'!$A$3:$A$899,'2022'!$AH$3:$AH$899,0,0)</f>
        <v>0</v>
      </c>
    </row>
    <row r="267" spans="1:24" x14ac:dyDescent="0.25">
      <c r="A267" s="229" t="s">
        <v>758</v>
      </c>
      <c r="B267" s="220" t="s">
        <v>38</v>
      </c>
      <c r="C267" s="220" t="s">
        <v>172</v>
      </c>
      <c r="D267" s="220" t="s">
        <v>210</v>
      </c>
      <c r="E267" s="230" t="str">
        <f t="shared" si="16"/>
        <v>Men Senior</v>
      </c>
      <c r="F267" s="277">
        <v>30942</v>
      </c>
      <c r="G267" s="10">
        <f t="shared" si="19"/>
        <v>44926</v>
      </c>
      <c r="H267" s="6">
        <f t="shared" si="17"/>
        <v>38</v>
      </c>
      <c r="I267" s="5" t="str">
        <f t="shared" si="18"/>
        <v>Senior</v>
      </c>
      <c r="J267" s="220" t="s">
        <v>1301</v>
      </c>
      <c r="K267" s="293">
        <v>84091710611</v>
      </c>
      <c r="L267" s="251" t="s">
        <v>1509</v>
      </c>
      <c r="M267" s="246">
        <f>+_xlfn.XLOOKUP(MASTERLIST!$A267,'2023'!$A$3:$A$897,'2023'!$AE$3:$AE$897,0,0)</f>
        <v>0</v>
      </c>
      <c r="N267" s="220">
        <f>+_xlfn.XLOOKUP(MASTERLIST!$A267,'2023'!$A$3:$A$897,'2023'!$AF$3:$AF$897,0,0)</f>
        <v>2</v>
      </c>
      <c r="O267" s="220">
        <f>+_xlfn.XLOOKUP(MASTERLIST!$A267,'2023'!$A$3:$A$897,'2023'!$AG$3:$AG$897,0,0)</f>
        <v>24.200000000000003</v>
      </c>
      <c r="P267" s="247">
        <f>+_xlfn.XLOOKUP(MASTERLIST!$A267,'2023'!$A$3:$A$897,'2023'!$AH$3:$AH$897,0,0)</f>
        <v>540</v>
      </c>
      <c r="Q267" s="312">
        <f>+_xlfn.XLOOKUP(MASTERLIST!$A267,'2021'!$A$3:$A$900,'2021'!$G$3:$G$900,0,0)</f>
        <v>0</v>
      </c>
      <c r="R267" s="220">
        <f>+_xlfn.XLOOKUP(MASTERLIST!$A267,'2021'!$A$3:$A$900,'2021'!$H$3:$H$900,0,0)</f>
        <v>0</v>
      </c>
      <c r="S267" s="220">
        <f>+_xlfn.XLOOKUP(MASTERLIST!$A267,'2021'!$A$3:$A$900,'2021'!$I$3:$I$900,0,0)</f>
        <v>0</v>
      </c>
      <c r="T267" s="247">
        <f>+_xlfn.XLOOKUP(MASTERLIST!$A267,'2021'!$A$3:$A$900,'2021'!$J$3:$J$900,0,0)</f>
        <v>0</v>
      </c>
      <c r="U267" s="246">
        <f>+_xlfn.XLOOKUP(MASTERLIST!$A267,'2022'!$A$3:$A$899,'2022'!$AE$3:$AE$899,0,0)</f>
        <v>1</v>
      </c>
      <c r="V267" s="220">
        <f>+_xlfn.XLOOKUP(MASTERLIST!$A267,'2022'!$A$3:$A$899,'2022'!$AF$3:$AF$899,0,0)</f>
        <v>10</v>
      </c>
      <c r="W267" s="220">
        <f>+_xlfn.XLOOKUP(MASTERLIST!$A267,'2022'!$A$3:$A$899,'2022'!$AG$3:$AG$899,0,0)</f>
        <v>101.50000000000001</v>
      </c>
      <c r="X267" s="247">
        <f>+_xlfn.XLOOKUP(MASTERLIST!$A267,'2022'!$A$3:$A$899,'2022'!$AH$3:$AH$899,0,0)</f>
        <v>1066</v>
      </c>
    </row>
    <row r="268" spans="1:24" s="11" customFormat="1" x14ac:dyDescent="0.25">
      <c r="A268" s="231" t="s">
        <v>759</v>
      </c>
      <c r="B268" s="221" t="s">
        <v>1295</v>
      </c>
      <c r="C268" s="221" t="s">
        <v>270</v>
      </c>
      <c r="D268" s="221" t="s">
        <v>263</v>
      </c>
      <c r="E268" s="232" t="str">
        <f t="shared" si="16"/>
        <v>Men Grand Masters</v>
      </c>
      <c r="F268" s="279"/>
      <c r="G268" s="10">
        <f t="shared" si="19"/>
        <v>44926</v>
      </c>
      <c r="H268" s="6">
        <f t="shared" si="17"/>
        <v>123</v>
      </c>
      <c r="I268" s="5" t="str">
        <f t="shared" si="18"/>
        <v>Grand Masters</v>
      </c>
      <c r="J268" s="221" t="s">
        <v>1301</v>
      </c>
      <c r="K268" s="294"/>
      <c r="L268" s="295"/>
      <c r="M268" s="246">
        <f>+_xlfn.XLOOKUP(MASTERLIST!$A268,'2023'!$A$3:$A$897,'2023'!$AE$3:$AE$897,0,0)</f>
        <v>0</v>
      </c>
      <c r="N268" s="220">
        <f>+_xlfn.XLOOKUP(MASTERLIST!$A268,'2023'!$A$3:$A$897,'2023'!$AF$3:$AF$897,0,0)</f>
        <v>0</v>
      </c>
      <c r="O268" s="220">
        <f>+_xlfn.XLOOKUP(MASTERLIST!$A268,'2023'!$A$3:$A$897,'2023'!$AG$3:$AG$897,0,0)</f>
        <v>0</v>
      </c>
      <c r="P268" s="247">
        <f>+_xlfn.XLOOKUP(MASTERLIST!$A268,'2023'!$A$3:$A$897,'2023'!$AH$3:$AH$897,0,0)</f>
        <v>0</v>
      </c>
      <c r="Q268" s="312">
        <f>+_xlfn.XLOOKUP(MASTERLIST!$A268,'2021'!$A$3:$A$900,'2021'!$G$3:$G$900,0,0)</f>
        <v>0</v>
      </c>
      <c r="R268" s="220">
        <f>+_xlfn.XLOOKUP(MASTERLIST!$A268,'2021'!$A$3:$A$900,'2021'!$H$3:$H$900,0,0)</f>
        <v>0</v>
      </c>
      <c r="S268" s="220">
        <f>+_xlfn.XLOOKUP(MASTERLIST!$A268,'2021'!$A$3:$A$900,'2021'!$I$3:$I$900,0,0)</f>
        <v>0</v>
      </c>
      <c r="T268" s="247">
        <f>+_xlfn.XLOOKUP(MASTERLIST!$A268,'2021'!$A$3:$A$900,'2021'!$J$3:$J$900,0,0)</f>
        <v>0</v>
      </c>
      <c r="U268" s="246">
        <f>+_xlfn.XLOOKUP(MASTERLIST!$A268,'2022'!$A$3:$A$899,'2022'!$AE$3:$AE$899,0,0)</f>
        <v>0</v>
      </c>
      <c r="V268" s="220">
        <f>+_xlfn.XLOOKUP(MASTERLIST!$A268,'2022'!$A$3:$A$899,'2022'!$AF$3:$AF$899,0,0)</f>
        <v>0</v>
      </c>
      <c r="W268" s="220">
        <f>+_xlfn.XLOOKUP(MASTERLIST!$A268,'2022'!$A$3:$A$899,'2022'!$AG$3:$AG$899,0,0)</f>
        <v>0</v>
      </c>
      <c r="X268" s="247">
        <f>+_xlfn.XLOOKUP(MASTERLIST!$A268,'2022'!$A$3:$A$899,'2022'!$AH$3:$AH$899,0,0)</f>
        <v>0</v>
      </c>
    </row>
    <row r="269" spans="1:24" s="11" customFormat="1" x14ac:dyDescent="0.25">
      <c r="A269" s="231" t="s">
        <v>760</v>
      </c>
      <c r="B269" s="221" t="s">
        <v>1027</v>
      </c>
      <c r="C269" s="221" t="s">
        <v>429</v>
      </c>
      <c r="D269" s="221" t="s">
        <v>131</v>
      </c>
      <c r="E269" s="232" t="str">
        <f t="shared" si="16"/>
        <v>Ladies U/21</v>
      </c>
      <c r="F269" s="279">
        <v>37881</v>
      </c>
      <c r="G269" s="10">
        <f t="shared" si="19"/>
        <v>44926</v>
      </c>
      <c r="H269" s="6">
        <f t="shared" si="17"/>
        <v>19</v>
      </c>
      <c r="I269" s="5" t="str">
        <f t="shared" si="18"/>
        <v>U/21</v>
      </c>
      <c r="J269" s="221" t="s">
        <v>67</v>
      </c>
      <c r="K269" s="294"/>
      <c r="L269" s="295"/>
      <c r="M269" s="246">
        <f>+_xlfn.XLOOKUP(MASTERLIST!$A269,'2023'!$A$3:$A$897,'2023'!$AE$3:$AE$897,0,0)</f>
        <v>0</v>
      </c>
      <c r="N269" s="220">
        <f>+_xlfn.XLOOKUP(MASTERLIST!$A269,'2023'!$A$3:$A$897,'2023'!$AF$3:$AF$897,0,0)</f>
        <v>0</v>
      </c>
      <c r="O269" s="220">
        <f>+_xlfn.XLOOKUP(MASTERLIST!$A269,'2023'!$A$3:$A$897,'2023'!$AG$3:$AG$897,0,0)</f>
        <v>0</v>
      </c>
      <c r="P269" s="247">
        <f>+_xlfn.XLOOKUP(MASTERLIST!$A269,'2023'!$A$3:$A$897,'2023'!$AH$3:$AH$897,0,0)</f>
        <v>0</v>
      </c>
      <c r="Q269" s="312">
        <f>+_xlfn.XLOOKUP(MASTERLIST!$A269,'2021'!$A$3:$A$900,'2021'!$G$3:$G$900,0,0)</f>
        <v>0</v>
      </c>
      <c r="R269" s="220">
        <f>+_xlfn.XLOOKUP(MASTERLIST!$A269,'2021'!$A$3:$A$900,'2021'!$H$3:$H$900,0,0)</f>
        <v>0</v>
      </c>
      <c r="S269" s="220">
        <f>+_xlfn.XLOOKUP(MASTERLIST!$A269,'2021'!$A$3:$A$900,'2021'!$I$3:$I$900,0,0)</f>
        <v>0</v>
      </c>
      <c r="T269" s="247">
        <f>+_xlfn.XLOOKUP(MASTERLIST!$A269,'2021'!$A$3:$A$900,'2021'!$J$3:$J$900,0,0)</f>
        <v>0</v>
      </c>
      <c r="U269" s="246">
        <f>+_xlfn.XLOOKUP(MASTERLIST!$A269,'2022'!$A$3:$A$899,'2022'!$AE$3:$AE$899,0,0)</f>
        <v>0</v>
      </c>
      <c r="V269" s="220">
        <f>+_xlfn.XLOOKUP(MASTERLIST!$A269,'2022'!$A$3:$A$899,'2022'!$AF$3:$AF$899,0,0)</f>
        <v>0</v>
      </c>
      <c r="W269" s="220">
        <f>+_xlfn.XLOOKUP(MASTERLIST!$A269,'2022'!$A$3:$A$899,'2022'!$AG$3:$AG$899,0,0)</f>
        <v>0</v>
      </c>
      <c r="X269" s="247">
        <f>+_xlfn.XLOOKUP(MASTERLIST!$A269,'2022'!$A$3:$A$899,'2022'!$AH$3:$AH$899,0,0)</f>
        <v>0</v>
      </c>
    </row>
    <row r="270" spans="1:24" x14ac:dyDescent="0.25">
      <c r="A270" s="231" t="s">
        <v>761</v>
      </c>
      <c r="B270" s="221" t="s">
        <v>1294</v>
      </c>
      <c r="C270" s="221" t="s">
        <v>284</v>
      </c>
      <c r="D270" s="221" t="s">
        <v>318</v>
      </c>
      <c r="E270" s="230" t="str">
        <f t="shared" si="16"/>
        <v>Men Veteran</v>
      </c>
      <c r="F270" s="279">
        <v>28129</v>
      </c>
      <c r="G270" s="10">
        <f t="shared" si="19"/>
        <v>44926</v>
      </c>
      <c r="H270" s="6">
        <f t="shared" si="17"/>
        <v>45</v>
      </c>
      <c r="I270" s="5" t="str">
        <f t="shared" si="18"/>
        <v>Veteran</v>
      </c>
      <c r="J270" s="221" t="s">
        <v>1301</v>
      </c>
      <c r="K270" s="294">
        <v>77010400121</v>
      </c>
      <c r="L270" s="295" t="s">
        <v>1509</v>
      </c>
      <c r="M270" s="246">
        <f>+_xlfn.XLOOKUP(MASTERLIST!$A270,'2023'!$A$3:$A$897,'2023'!$AE$3:$AE$897,0,0)</f>
        <v>0</v>
      </c>
      <c r="N270" s="220">
        <f>+_xlfn.XLOOKUP(MASTERLIST!$A270,'2023'!$A$3:$A$897,'2023'!$AF$3:$AF$897,0,0)</f>
        <v>0</v>
      </c>
      <c r="O270" s="220">
        <f>+_xlfn.XLOOKUP(MASTERLIST!$A270,'2023'!$A$3:$A$897,'2023'!$AG$3:$AG$897,0,0)</f>
        <v>0</v>
      </c>
      <c r="P270" s="247">
        <f>+_xlfn.XLOOKUP(MASTERLIST!$A270,'2023'!$A$3:$A$897,'2023'!$AH$3:$AH$897,0,0)</f>
        <v>0</v>
      </c>
      <c r="Q270" s="312">
        <f>+_xlfn.XLOOKUP(MASTERLIST!$A270,'2021'!$A$3:$A$900,'2021'!$G$3:$G$900,0,0)</f>
        <v>0</v>
      </c>
      <c r="R270" s="220">
        <f>+_xlfn.XLOOKUP(MASTERLIST!$A270,'2021'!$A$3:$A$900,'2021'!$H$3:$H$900,0,0)</f>
        <v>0</v>
      </c>
      <c r="S270" s="220">
        <f>+_xlfn.XLOOKUP(MASTERLIST!$A270,'2021'!$A$3:$A$900,'2021'!$I$3:$I$900,0,0)</f>
        <v>0</v>
      </c>
      <c r="T270" s="247">
        <f>+_xlfn.XLOOKUP(MASTERLIST!$A270,'2021'!$A$3:$A$900,'2021'!$J$3:$J$900,0,0)</f>
        <v>0</v>
      </c>
      <c r="U270" s="246">
        <f>+_xlfn.XLOOKUP(MASTERLIST!$A270,'2022'!$A$3:$A$899,'2022'!$AE$3:$AE$899,0,0)</f>
        <v>0</v>
      </c>
      <c r="V270" s="220">
        <f>+_xlfn.XLOOKUP(MASTERLIST!$A270,'2022'!$A$3:$A$899,'2022'!$AF$3:$AF$899,0,0)</f>
        <v>0</v>
      </c>
      <c r="W270" s="220">
        <f>+_xlfn.XLOOKUP(MASTERLIST!$A270,'2022'!$A$3:$A$899,'2022'!$AG$3:$AG$899,0,0)</f>
        <v>0</v>
      </c>
      <c r="X270" s="247">
        <f>+_xlfn.XLOOKUP(MASTERLIST!$A270,'2022'!$A$3:$A$899,'2022'!$AH$3:$AH$899,0,0)</f>
        <v>0</v>
      </c>
    </row>
    <row r="271" spans="1:24" s="11" customFormat="1" x14ac:dyDescent="0.25">
      <c r="A271" s="231" t="s">
        <v>762</v>
      </c>
      <c r="B271" s="221" t="s">
        <v>1432</v>
      </c>
      <c r="C271" s="221" t="s">
        <v>1613</v>
      </c>
      <c r="D271" s="221" t="s">
        <v>349</v>
      </c>
      <c r="E271" s="232" t="str">
        <f t="shared" si="16"/>
        <v>Men Senior</v>
      </c>
      <c r="F271" s="279">
        <v>32105</v>
      </c>
      <c r="G271" s="10">
        <f t="shared" si="19"/>
        <v>44926</v>
      </c>
      <c r="H271" s="6">
        <f t="shared" si="17"/>
        <v>35</v>
      </c>
      <c r="I271" s="5" t="str">
        <f t="shared" si="18"/>
        <v>Senior</v>
      </c>
      <c r="J271" s="221" t="s">
        <v>1301</v>
      </c>
      <c r="K271" s="294"/>
      <c r="L271" s="295"/>
      <c r="M271" s="246">
        <f>+_xlfn.XLOOKUP(MASTERLIST!$A271,'2023'!$A$3:$A$897,'2023'!$AE$3:$AE$897,0,0)</f>
        <v>0</v>
      </c>
      <c r="N271" s="220">
        <f>+_xlfn.XLOOKUP(MASTERLIST!$A271,'2023'!$A$3:$A$897,'2023'!$AF$3:$AF$897,0,0)</f>
        <v>0</v>
      </c>
      <c r="O271" s="220">
        <f>+_xlfn.XLOOKUP(MASTERLIST!$A271,'2023'!$A$3:$A$897,'2023'!$AG$3:$AG$897,0,0)</f>
        <v>0</v>
      </c>
      <c r="P271" s="247">
        <f>+_xlfn.XLOOKUP(MASTERLIST!$A271,'2023'!$A$3:$A$897,'2023'!$AH$3:$AH$897,0,0)</f>
        <v>0</v>
      </c>
      <c r="Q271" s="312">
        <f>+_xlfn.XLOOKUP(MASTERLIST!$A271,'2021'!$A$3:$A$900,'2021'!$G$3:$G$900,0,0)</f>
        <v>0</v>
      </c>
      <c r="R271" s="220">
        <f>+_xlfn.XLOOKUP(MASTERLIST!$A271,'2021'!$A$3:$A$900,'2021'!$H$3:$H$900,0,0)</f>
        <v>0</v>
      </c>
      <c r="S271" s="220">
        <f>+_xlfn.XLOOKUP(MASTERLIST!$A271,'2021'!$A$3:$A$900,'2021'!$I$3:$I$900,0,0)</f>
        <v>0</v>
      </c>
      <c r="T271" s="247">
        <f>+_xlfn.XLOOKUP(MASTERLIST!$A271,'2021'!$A$3:$A$900,'2021'!$J$3:$J$900,0,0)</f>
        <v>0</v>
      </c>
      <c r="U271" s="246">
        <f>+_xlfn.XLOOKUP(MASTERLIST!$A271,'2022'!$A$3:$A$899,'2022'!$AE$3:$AE$899,0,0)</f>
        <v>0</v>
      </c>
      <c r="V271" s="220">
        <f>+_xlfn.XLOOKUP(MASTERLIST!$A271,'2022'!$A$3:$A$899,'2022'!$AF$3:$AF$899,0,0)</f>
        <v>0</v>
      </c>
      <c r="W271" s="220">
        <f>+_xlfn.XLOOKUP(MASTERLIST!$A271,'2022'!$A$3:$A$899,'2022'!$AG$3:$AG$899,0,0)</f>
        <v>0</v>
      </c>
      <c r="X271" s="247">
        <f>+_xlfn.XLOOKUP(MASTERLIST!$A271,'2022'!$A$3:$A$899,'2022'!$AH$3:$AH$899,0,0)</f>
        <v>0</v>
      </c>
    </row>
    <row r="272" spans="1:24" x14ac:dyDescent="0.25">
      <c r="A272" s="229" t="s">
        <v>763</v>
      </c>
      <c r="B272" s="220" t="s">
        <v>2047</v>
      </c>
      <c r="C272" s="220" t="s">
        <v>189</v>
      </c>
      <c r="D272" s="220" t="s">
        <v>78</v>
      </c>
      <c r="E272" s="230" t="str">
        <f t="shared" si="16"/>
        <v>Men Senior</v>
      </c>
      <c r="F272" s="277">
        <v>30580</v>
      </c>
      <c r="G272" s="10">
        <f t="shared" si="19"/>
        <v>44926</v>
      </c>
      <c r="H272" s="6">
        <f t="shared" si="17"/>
        <v>39</v>
      </c>
      <c r="I272" s="5" t="str">
        <f t="shared" si="18"/>
        <v>Senior</v>
      </c>
      <c r="J272" s="220" t="s">
        <v>1301</v>
      </c>
      <c r="K272" s="293">
        <v>83092110889</v>
      </c>
      <c r="L272" s="251" t="s">
        <v>1509</v>
      </c>
      <c r="M272" s="246">
        <f>+_xlfn.XLOOKUP(MASTERLIST!$A272,'2023'!$A$3:$A$897,'2023'!$AE$3:$AE$897,0,0)</f>
        <v>4</v>
      </c>
      <c r="N272" s="220">
        <f>+_xlfn.XLOOKUP(MASTERLIST!$A272,'2023'!$A$3:$A$897,'2023'!$AF$3:$AF$897,0,0)</f>
        <v>0</v>
      </c>
      <c r="O272" s="220">
        <f>+_xlfn.XLOOKUP(MASTERLIST!$A272,'2023'!$A$3:$A$897,'2023'!$AG$3:$AG$897,0,0)</f>
        <v>3.3</v>
      </c>
      <c r="P272" s="247">
        <f>+_xlfn.XLOOKUP(MASTERLIST!$A272,'2023'!$A$3:$A$897,'2023'!$AH$3:$AH$897,0,0)</f>
        <v>514</v>
      </c>
      <c r="Q272" s="312">
        <f>+_xlfn.XLOOKUP(MASTERLIST!$A272,'2021'!$A$3:$A$900,'2021'!$G$3:$G$900,0,0)</f>
        <v>0</v>
      </c>
      <c r="R272" s="220">
        <f>+_xlfn.XLOOKUP(MASTERLIST!$A272,'2021'!$A$3:$A$900,'2021'!$H$3:$H$900,0,0)</f>
        <v>1</v>
      </c>
      <c r="S272" s="220">
        <f>+_xlfn.XLOOKUP(MASTERLIST!$A272,'2021'!$A$3:$A$900,'2021'!$I$3:$I$900,0,0)</f>
        <v>1.1000000000000001</v>
      </c>
      <c r="T272" s="247">
        <f>+_xlfn.XLOOKUP(MASTERLIST!$A272,'2021'!$A$3:$A$900,'2021'!$J$3:$J$900,0,0)</f>
        <v>214</v>
      </c>
      <c r="U272" s="246">
        <f>+_xlfn.XLOOKUP(MASTERLIST!$A272,'2022'!$A$3:$A$899,'2022'!$AE$3:$AE$899,0,0)</f>
        <v>0</v>
      </c>
      <c r="V272" s="220">
        <f>+_xlfn.XLOOKUP(MASTERLIST!$A272,'2022'!$A$3:$A$899,'2022'!$AF$3:$AF$899,0,0)</f>
        <v>5</v>
      </c>
      <c r="W272" s="220">
        <f>+_xlfn.XLOOKUP(MASTERLIST!$A272,'2022'!$A$3:$A$899,'2022'!$AG$3:$AG$899,0,0)</f>
        <v>38.299999999999997</v>
      </c>
      <c r="X272" s="247">
        <f>+_xlfn.XLOOKUP(MASTERLIST!$A272,'2022'!$A$3:$A$899,'2022'!$AH$3:$AH$899,0,0)</f>
        <v>732</v>
      </c>
    </row>
    <row r="273" spans="1:24" ht="13.5" customHeight="1" x14ac:dyDescent="0.25">
      <c r="A273" s="229" t="s">
        <v>764</v>
      </c>
      <c r="B273" s="220" t="s">
        <v>42</v>
      </c>
      <c r="C273" s="220" t="s">
        <v>270</v>
      </c>
      <c r="D273" s="220" t="s">
        <v>263</v>
      </c>
      <c r="E273" s="230" t="str">
        <f t="shared" si="16"/>
        <v>Men Grand Masters</v>
      </c>
      <c r="F273" s="277">
        <v>20659</v>
      </c>
      <c r="G273" s="10">
        <f t="shared" si="19"/>
        <v>44926</v>
      </c>
      <c r="H273" s="6">
        <f t="shared" si="17"/>
        <v>66</v>
      </c>
      <c r="I273" s="5" t="str">
        <f t="shared" si="18"/>
        <v>Grand Masters</v>
      </c>
      <c r="J273" s="220" t="s">
        <v>1301</v>
      </c>
      <c r="K273" s="293">
        <v>92103000102</v>
      </c>
      <c r="L273" s="251" t="s">
        <v>1509</v>
      </c>
      <c r="M273" s="246">
        <f>+_xlfn.XLOOKUP(MASTERLIST!$A273,'2023'!$A$3:$A$897,'2023'!$AE$3:$AE$897,0,0)</f>
        <v>0</v>
      </c>
      <c r="N273" s="220">
        <f>+_xlfn.XLOOKUP(MASTERLIST!$A273,'2023'!$A$3:$A$897,'2023'!$AF$3:$AF$897,0,0)</f>
        <v>0</v>
      </c>
      <c r="O273" s="220">
        <f>+_xlfn.XLOOKUP(MASTERLIST!$A273,'2023'!$A$3:$A$897,'2023'!$AG$3:$AG$897,0,0)</f>
        <v>0</v>
      </c>
      <c r="P273" s="247">
        <f>+_xlfn.XLOOKUP(MASTERLIST!$A273,'2023'!$A$3:$A$897,'2023'!$AH$3:$AH$897,0,0)</f>
        <v>60</v>
      </c>
      <c r="Q273" s="312">
        <f>+_xlfn.XLOOKUP(MASTERLIST!$A273,'2021'!$A$3:$A$900,'2021'!$G$3:$G$900,0,0)</f>
        <v>2</v>
      </c>
      <c r="R273" s="220">
        <f>+_xlfn.XLOOKUP(MASTERLIST!$A273,'2021'!$A$3:$A$900,'2021'!$H$3:$H$900,0,0)</f>
        <v>2</v>
      </c>
      <c r="S273" s="220">
        <f>+_xlfn.XLOOKUP(MASTERLIST!$A273,'2021'!$A$3:$A$900,'2021'!$I$3:$I$900,0,0)</f>
        <v>10.600000000000001</v>
      </c>
      <c r="T273" s="247">
        <f>+_xlfn.XLOOKUP(MASTERLIST!$A273,'2021'!$A$3:$A$900,'2021'!$J$3:$J$900,0,0)</f>
        <v>582</v>
      </c>
      <c r="U273" s="246">
        <f>+_xlfn.XLOOKUP(MASTERLIST!$A273,'2022'!$A$3:$A$899,'2022'!$AE$3:$AE$899,0,0)</f>
        <v>1</v>
      </c>
      <c r="V273" s="220">
        <f>+_xlfn.XLOOKUP(MASTERLIST!$A273,'2022'!$A$3:$A$899,'2022'!$AF$3:$AF$899,0,0)</f>
        <v>0</v>
      </c>
      <c r="W273" s="220">
        <f>+_xlfn.XLOOKUP(MASTERLIST!$A273,'2022'!$A$3:$A$899,'2022'!$AG$3:$AG$899,0,0)</f>
        <v>0.9</v>
      </c>
      <c r="X273" s="247">
        <f>+_xlfn.XLOOKUP(MASTERLIST!$A273,'2022'!$A$3:$A$899,'2022'!$AH$3:$AH$899,0,0)</f>
        <v>308</v>
      </c>
    </row>
    <row r="274" spans="1:24" s="11" customFormat="1" x14ac:dyDescent="0.25">
      <c r="A274" s="229" t="s">
        <v>765</v>
      </c>
      <c r="B274" s="220" t="s">
        <v>2047</v>
      </c>
      <c r="C274" s="220" t="s">
        <v>268</v>
      </c>
      <c r="D274" s="220" t="s">
        <v>355</v>
      </c>
      <c r="E274" s="232" t="str">
        <f t="shared" si="16"/>
        <v>Men U/16</v>
      </c>
      <c r="F274" s="277">
        <v>40611</v>
      </c>
      <c r="G274" s="10">
        <f t="shared" si="19"/>
        <v>44926</v>
      </c>
      <c r="H274" s="6">
        <f t="shared" si="17"/>
        <v>11</v>
      </c>
      <c r="I274" s="5" t="str">
        <f t="shared" si="18"/>
        <v>U/16</v>
      </c>
      <c r="J274" s="220" t="s">
        <v>1301</v>
      </c>
      <c r="K274" s="293">
        <v>20110309</v>
      </c>
      <c r="L274" s="251" t="s">
        <v>1509</v>
      </c>
      <c r="M274" s="246">
        <f>+_xlfn.XLOOKUP(MASTERLIST!$A274,'2023'!$A$3:$A$897,'2023'!$AE$3:$AE$897,0,0)</f>
        <v>2</v>
      </c>
      <c r="N274" s="220">
        <f>+_xlfn.XLOOKUP(MASTERLIST!$A274,'2023'!$A$3:$A$897,'2023'!$AF$3:$AF$897,0,0)</f>
        <v>0</v>
      </c>
      <c r="O274" s="220">
        <f>+_xlfn.XLOOKUP(MASTERLIST!$A274,'2023'!$A$3:$A$897,'2023'!$AG$3:$AG$897,0,0)</f>
        <v>1.1000000000000001</v>
      </c>
      <c r="P274" s="247">
        <f>+_xlfn.XLOOKUP(MASTERLIST!$A274,'2023'!$A$3:$A$897,'2023'!$AH$3:$AH$897,0,0)</f>
        <v>322</v>
      </c>
      <c r="Q274" s="312">
        <f>+_xlfn.XLOOKUP(MASTERLIST!$A274,'2021'!$A$3:$A$900,'2021'!$G$3:$G$900,0,0)</f>
        <v>0</v>
      </c>
      <c r="R274" s="220">
        <f>+_xlfn.XLOOKUP(MASTERLIST!$A274,'2021'!$A$3:$A$900,'2021'!$H$3:$H$900,0,0)</f>
        <v>0</v>
      </c>
      <c r="S274" s="220">
        <f>+_xlfn.XLOOKUP(MASTERLIST!$A274,'2021'!$A$3:$A$900,'2021'!$I$3:$I$900,0,0)</f>
        <v>0</v>
      </c>
      <c r="T274" s="247">
        <f>+_xlfn.XLOOKUP(MASTERLIST!$A274,'2021'!$A$3:$A$900,'2021'!$J$3:$J$900,0,0)</f>
        <v>0</v>
      </c>
      <c r="U274" s="246">
        <f>+_xlfn.XLOOKUP(MASTERLIST!$A274,'2022'!$A$3:$A$899,'2022'!$AE$3:$AE$899,0,0)</f>
        <v>1</v>
      </c>
      <c r="V274" s="220">
        <f>+_xlfn.XLOOKUP(MASTERLIST!$A274,'2022'!$A$3:$A$899,'2022'!$AF$3:$AF$899,0,0)</f>
        <v>0</v>
      </c>
      <c r="W274" s="220">
        <f>+_xlfn.XLOOKUP(MASTERLIST!$A274,'2022'!$A$3:$A$899,'2022'!$AG$3:$AG$899,0,0)</f>
        <v>1.3</v>
      </c>
      <c r="X274" s="247">
        <f>+_xlfn.XLOOKUP(MASTERLIST!$A274,'2022'!$A$3:$A$899,'2022'!$AH$3:$AH$899,0,0)</f>
        <v>306</v>
      </c>
    </row>
    <row r="275" spans="1:24" s="11" customFormat="1" x14ac:dyDescent="0.25">
      <c r="A275" s="231" t="s">
        <v>766</v>
      </c>
      <c r="B275" s="221" t="s">
        <v>47</v>
      </c>
      <c r="C275" s="221" t="s">
        <v>104</v>
      </c>
      <c r="D275" s="221" t="s">
        <v>1947</v>
      </c>
      <c r="E275" s="230" t="str">
        <f t="shared" si="16"/>
        <v>Men Senior</v>
      </c>
      <c r="F275" s="279">
        <v>31450</v>
      </c>
      <c r="G275" s="10">
        <f t="shared" si="19"/>
        <v>44926</v>
      </c>
      <c r="H275" s="6">
        <f t="shared" si="17"/>
        <v>36</v>
      </c>
      <c r="I275" s="5" t="str">
        <f t="shared" si="18"/>
        <v>Senior</v>
      </c>
      <c r="J275" s="221" t="s">
        <v>1301</v>
      </c>
      <c r="K275" s="294">
        <v>86020700453</v>
      </c>
      <c r="L275" s="295" t="s">
        <v>1509</v>
      </c>
      <c r="M275" s="246">
        <f>+_xlfn.XLOOKUP(MASTERLIST!$A275,'2023'!$A$3:$A$897,'2023'!$AE$3:$AE$897,0,0)</f>
        <v>0</v>
      </c>
      <c r="N275" s="220">
        <f>+_xlfn.XLOOKUP(MASTERLIST!$A275,'2023'!$A$3:$A$897,'2023'!$AF$3:$AF$897,0,0)</f>
        <v>0</v>
      </c>
      <c r="O275" s="220">
        <f>+_xlfn.XLOOKUP(MASTERLIST!$A275,'2023'!$A$3:$A$897,'2023'!$AG$3:$AG$897,0,0)</f>
        <v>1.2</v>
      </c>
      <c r="P275" s="247">
        <f>+_xlfn.XLOOKUP(MASTERLIST!$A275,'2023'!$A$3:$A$897,'2023'!$AH$3:$AH$897,0,0)</f>
        <v>258</v>
      </c>
      <c r="Q275" s="312">
        <f>+_xlfn.XLOOKUP(MASTERLIST!$A275,'2021'!$A$3:$A$900,'2021'!$G$3:$G$900,0,0)</f>
        <v>0</v>
      </c>
      <c r="R275" s="220">
        <f>+_xlfn.XLOOKUP(MASTERLIST!$A275,'2021'!$A$3:$A$900,'2021'!$H$3:$H$900,0,0)</f>
        <v>1</v>
      </c>
      <c r="S275" s="220">
        <f>+_xlfn.XLOOKUP(MASTERLIST!$A275,'2021'!$A$3:$A$900,'2021'!$I$3:$I$900,0,0)</f>
        <v>25.7</v>
      </c>
      <c r="T275" s="247">
        <f>+_xlfn.XLOOKUP(MASTERLIST!$A275,'2021'!$A$3:$A$900,'2021'!$J$3:$J$900,0,0)</f>
        <v>267</v>
      </c>
      <c r="U275" s="246">
        <f>+_xlfn.XLOOKUP(MASTERLIST!$A275,'2022'!$A$3:$A$899,'2022'!$AE$3:$AE$899,0,0)</f>
        <v>0</v>
      </c>
      <c r="V275" s="220">
        <f>+_xlfn.XLOOKUP(MASTERLIST!$A275,'2022'!$A$3:$A$899,'2022'!$AF$3:$AF$899,0,0)</f>
        <v>0</v>
      </c>
      <c r="W275" s="220">
        <f>+_xlfn.XLOOKUP(MASTERLIST!$A275,'2022'!$A$3:$A$899,'2022'!$AG$3:$AG$899,0,0)</f>
        <v>0</v>
      </c>
      <c r="X275" s="247">
        <f>+_xlfn.XLOOKUP(MASTERLIST!$A275,'2022'!$A$3:$A$899,'2022'!$AH$3:$AH$899,0,0)</f>
        <v>20</v>
      </c>
    </row>
    <row r="276" spans="1:24" s="11" customFormat="1" x14ac:dyDescent="0.25">
      <c r="A276" s="231" t="s">
        <v>767</v>
      </c>
      <c r="B276" s="221" t="s">
        <v>1371</v>
      </c>
      <c r="C276" s="221" t="s">
        <v>94</v>
      </c>
      <c r="D276" s="221" t="s">
        <v>109</v>
      </c>
      <c r="E276" s="232" t="str">
        <f t="shared" si="16"/>
        <v>Men Master</v>
      </c>
      <c r="F276" s="279">
        <v>24964</v>
      </c>
      <c r="G276" s="10">
        <f t="shared" si="19"/>
        <v>44926</v>
      </c>
      <c r="H276" s="6">
        <f t="shared" si="17"/>
        <v>54</v>
      </c>
      <c r="I276" s="5" t="str">
        <f t="shared" si="18"/>
        <v>Master</v>
      </c>
      <c r="J276" s="221" t="s">
        <v>1301</v>
      </c>
      <c r="K276" s="294">
        <v>68050670024</v>
      </c>
      <c r="L276" s="295" t="s">
        <v>1509</v>
      </c>
      <c r="M276" s="246">
        <f>+_xlfn.XLOOKUP(MASTERLIST!$A276,'2023'!$A$3:$A$897,'2023'!$AE$3:$AE$897,0,0)</f>
        <v>0</v>
      </c>
      <c r="N276" s="220">
        <f>+_xlfn.XLOOKUP(MASTERLIST!$A276,'2023'!$A$3:$A$897,'2023'!$AF$3:$AF$897,0,0)</f>
        <v>0</v>
      </c>
      <c r="O276" s="220">
        <f>+_xlfn.XLOOKUP(MASTERLIST!$A276,'2023'!$A$3:$A$897,'2023'!$AG$3:$AG$897,0,0)</f>
        <v>0</v>
      </c>
      <c r="P276" s="247">
        <f>+_xlfn.XLOOKUP(MASTERLIST!$A276,'2023'!$A$3:$A$897,'2023'!$AH$3:$AH$897,0,0)</f>
        <v>0</v>
      </c>
      <c r="Q276" s="312">
        <f>+_xlfn.XLOOKUP(MASTERLIST!$A276,'2021'!$A$3:$A$900,'2021'!$G$3:$G$900,0,0)</f>
        <v>0</v>
      </c>
      <c r="R276" s="220">
        <f>+_xlfn.XLOOKUP(MASTERLIST!$A276,'2021'!$A$3:$A$900,'2021'!$H$3:$H$900,0,0)</f>
        <v>0</v>
      </c>
      <c r="S276" s="220">
        <f>+_xlfn.XLOOKUP(MASTERLIST!$A276,'2021'!$A$3:$A$900,'2021'!$I$3:$I$900,0,0)</f>
        <v>0</v>
      </c>
      <c r="T276" s="247">
        <f>+_xlfn.XLOOKUP(MASTERLIST!$A276,'2021'!$A$3:$A$900,'2021'!$J$3:$J$900,0,0)</f>
        <v>0</v>
      </c>
      <c r="U276" s="246">
        <f>+_xlfn.XLOOKUP(MASTERLIST!$A276,'2022'!$A$3:$A$899,'2022'!$AE$3:$AE$899,0,0)</f>
        <v>0</v>
      </c>
      <c r="V276" s="220">
        <f>+_xlfn.XLOOKUP(MASTERLIST!$A276,'2022'!$A$3:$A$899,'2022'!$AF$3:$AF$899,0,0)</f>
        <v>0</v>
      </c>
      <c r="W276" s="220">
        <f>+_xlfn.XLOOKUP(MASTERLIST!$A276,'2022'!$A$3:$A$899,'2022'!$AG$3:$AG$899,0,0)</f>
        <v>0</v>
      </c>
      <c r="X276" s="247">
        <f>+_xlfn.XLOOKUP(MASTERLIST!$A276,'2022'!$A$3:$A$899,'2022'!$AH$3:$AH$899,0,0)</f>
        <v>0</v>
      </c>
    </row>
    <row r="277" spans="1:24" s="11" customFormat="1" x14ac:dyDescent="0.25">
      <c r="A277" s="231" t="s">
        <v>768</v>
      </c>
      <c r="B277" s="221" t="s">
        <v>1279</v>
      </c>
      <c r="C277" s="221" t="s">
        <v>466</v>
      </c>
      <c r="D277" s="221" t="s">
        <v>245</v>
      </c>
      <c r="E277" s="232" t="str">
        <f t="shared" si="16"/>
        <v>Ladies Veteran</v>
      </c>
      <c r="F277" s="279">
        <v>29718</v>
      </c>
      <c r="G277" s="10">
        <f t="shared" si="19"/>
        <v>44926</v>
      </c>
      <c r="H277" s="6">
        <f t="shared" si="17"/>
        <v>41</v>
      </c>
      <c r="I277" s="5" t="str">
        <f t="shared" si="18"/>
        <v>Veteran</v>
      </c>
      <c r="J277" s="221" t="s">
        <v>67</v>
      </c>
      <c r="K277" s="294"/>
      <c r="L277" s="295"/>
      <c r="M277" s="246">
        <f>+_xlfn.XLOOKUP(MASTERLIST!$A277,'2023'!$A$3:$A$897,'2023'!$AE$3:$AE$897,0,0)</f>
        <v>0</v>
      </c>
      <c r="N277" s="220">
        <f>+_xlfn.XLOOKUP(MASTERLIST!$A277,'2023'!$A$3:$A$897,'2023'!$AF$3:$AF$897,0,0)</f>
        <v>0</v>
      </c>
      <c r="O277" s="220">
        <f>+_xlfn.XLOOKUP(MASTERLIST!$A277,'2023'!$A$3:$A$897,'2023'!$AG$3:$AG$897,0,0)</f>
        <v>0</v>
      </c>
      <c r="P277" s="247">
        <f>+_xlfn.XLOOKUP(MASTERLIST!$A277,'2023'!$A$3:$A$897,'2023'!$AH$3:$AH$897,0,0)</f>
        <v>0</v>
      </c>
      <c r="Q277" s="312">
        <f>+_xlfn.XLOOKUP(MASTERLIST!$A277,'2021'!$A$3:$A$900,'2021'!$G$3:$G$900,0,0)</f>
        <v>0</v>
      </c>
      <c r="R277" s="220">
        <f>+_xlfn.XLOOKUP(MASTERLIST!$A277,'2021'!$A$3:$A$900,'2021'!$H$3:$H$900,0,0)</f>
        <v>0</v>
      </c>
      <c r="S277" s="220">
        <f>+_xlfn.XLOOKUP(MASTERLIST!$A277,'2021'!$A$3:$A$900,'2021'!$I$3:$I$900,0,0)</f>
        <v>0</v>
      </c>
      <c r="T277" s="247">
        <f>+_xlfn.XLOOKUP(MASTERLIST!$A277,'2021'!$A$3:$A$900,'2021'!$J$3:$J$900,0,0)</f>
        <v>0</v>
      </c>
      <c r="U277" s="246">
        <f>+_xlfn.XLOOKUP(MASTERLIST!$A277,'2022'!$A$3:$A$899,'2022'!$AE$3:$AE$899,0,0)</f>
        <v>0</v>
      </c>
      <c r="V277" s="220">
        <f>+_xlfn.XLOOKUP(MASTERLIST!$A277,'2022'!$A$3:$A$899,'2022'!$AF$3:$AF$899,0,0)</f>
        <v>0</v>
      </c>
      <c r="W277" s="220">
        <f>+_xlfn.XLOOKUP(MASTERLIST!$A277,'2022'!$A$3:$A$899,'2022'!$AG$3:$AG$899,0,0)</f>
        <v>0</v>
      </c>
      <c r="X277" s="247">
        <f>+_xlfn.XLOOKUP(MASTERLIST!$A277,'2022'!$A$3:$A$899,'2022'!$AH$3:$AH$899,0,0)</f>
        <v>0</v>
      </c>
    </row>
    <row r="278" spans="1:24" s="11" customFormat="1" x14ac:dyDescent="0.25">
      <c r="A278" s="231" t="s">
        <v>769</v>
      </c>
      <c r="B278" s="221" t="s">
        <v>1433</v>
      </c>
      <c r="C278" s="221" t="s">
        <v>204</v>
      </c>
      <c r="D278" s="221" t="s">
        <v>385</v>
      </c>
      <c r="E278" s="232" t="str">
        <f t="shared" si="16"/>
        <v>Men Grand Masters</v>
      </c>
      <c r="F278" s="279"/>
      <c r="G278" s="10">
        <f t="shared" si="19"/>
        <v>44926</v>
      </c>
      <c r="H278" s="6">
        <f t="shared" si="17"/>
        <v>123</v>
      </c>
      <c r="I278" s="5" t="str">
        <f t="shared" si="18"/>
        <v>Grand Masters</v>
      </c>
      <c r="J278" s="221" t="s">
        <v>1301</v>
      </c>
      <c r="K278" s="294"/>
      <c r="L278" s="295"/>
      <c r="M278" s="246">
        <f>+_xlfn.XLOOKUP(MASTERLIST!$A278,'2023'!$A$3:$A$897,'2023'!$AE$3:$AE$897,0,0)</f>
        <v>0</v>
      </c>
      <c r="N278" s="220">
        <f>+_xlfn.XLOOKUP(MASTERLIST!$A278,'2023'!$A$3:$A$897,'2023'!$AF$3:$AF$897,0,0)</f>
        <v>0</v>
      </c>
      <c r="O278" s="220">
        <f>+_xlfn.XLOOKUP(MASTERLIST!$A278,'2023'!$A$3:$A$897,'2023'!$AG$3:$AG$897,0,0)</f>
        <v>0</v>
      </c>
      <c r="P278" s="247">
        <f>+_xlfn.XLOOKUP(MASTERLIST!$A278,'2023'!$A$3:$A$897,'2023'!$AH$3:$AH$897,0,0)</f>
        <v>0</v>
      </c>
      <c r="Q278" s="312">
        <f>+_xlfn.XLOOKUP(MASTERLIST!$A278,'2021'!$A$3:$A$900,'2021'!$G$3:$G$900,0,0)</f>
        <v>0</v>
      </c>
      <c r="R278" s="220">
        <f>+_xlfn.XLOOKUP(MASTERLIST!$A278,'2021'!$A$3:$A$900,'2021'!$H$3:$H$900,0,0)</f>
        <v>0</v>
      </c>
      <c r="S278" s="220">
        <f>+_xlfn.XLOOKUP(MASTERLIST!$A278,'2021'!$A$3:$A$900,'2021'!$I$3:$I$900,0,0)</f>
        <v>0</v>
      </c>
      <c r="T278" s="247">
        <f>+_xlfn.XLOOKUP(MASTERLIST!$A278,'2021'!$A$3:$A$900,'2021'!$J$3:$J$900,0,0)</f>
        <v>0</v>
      </c>
      <c r="U278" s="246">
        <f>+_xlfn.XLOOKUP(MASTERLIST!$A278,'2022'!$A$3:$A$899,'2022'!$AE$3:$AE$899,0,0)</f>
        <v>0</v>
      </c>
      <c r="V278" s="220">
        <f>+_xlfn.XLOOKUP(MASTERLIST!$A278,'2022'!$A$3:$A$899,'2022'!$AF$3:$AF$899,0,0)</f>
        <v>0</v>
      </c>
      <c r="W278" s="220">
        <f>+_xlfn.XLOOKUP(MASTERLIST!$A278,'2022'!$A$3:$A$899,'2022'!$AG$3:$AG$899,0,0)</f>
        <v>0</v>
      </c>
      <c r="X278" s="247">
        <f>+_xlfn.XLOOKUP(MASTERLIST!$A278,'2022'!$A$3:$A$899,'2022'!$AH$3:$AH$899,0,0)</f>
        <v>0</v>
      </c>
    </row>
    <row r="279" spans="1:24" s="11" customFormat="1" x14ac:dyDescent="0.25">
      <c r="A279" s="229" t="s">
        <v>770</v>
      </c>
      <c r="B279" s="220" t="s">
        <v>49</v>
      </c>
      <c r="C279" s="220" t="s">
        <v>264</v>
      </c>
      <c r="D279" s="220" t="s">
        <v>265</v>
      </c>
      <c r="E279" s="232" t="str">
        <f t="shared" si="16"/>
        <v>Men Veteran</v>
      </c>
      <c r="F279" s="277">
        <v>29437</v>
      </c>
      <c r="G279" s="22">
        <f t="shared" si="19"/>
        <v>44926</v>
      </c>
      <c r="H279" s="6">
        <f t="shared" si="17"/>
        <v>42</v>
      </c>
      <c r="I279" s="13" t="str">
        <f t="shared" si="18"/>
        <v>Veteran</v>
      </c>
      <c r="J279" s="220" t="s">
        <v>1301</v>
      </c>
      <c r="K279" s="293">
        <v>80080411177</v>
      </c>
      <c r="L279" s="251" t="s">
        <v>1509</v>
      </c>
      <c r="M279" s="246">
        <f>+_xlfn.XLOOKUP(MASTERLIST!$A279,'2023'!$A$3:$A$897,'2023'!$AE$3:$AE$897,0,0)</f>
        <v>1</v>
      </c>
      <c r="N279" s="220">
        <f>+_xlfn.XLOOKUP(MASTERLIST!$A279,'2023'!$A$3:$A$897,'2023'!$AF$3:$AF$897,0,0)</f>
        <v>1</v>
      </c>
      <c r="O279" s="220">
        <f>+_xlfn.XLOOKUP(MASTERLIST!$A279,'2023'!$A$3:$A$897,'2023'!$AG$3:$AG$897,0,0)</f>
        <v>9.6</v>
      </c>
      <c r="P279" s="247">
        <f>+_xlfn.XLOOKUP(MASTERLIST!$A279,'2023'!$A$3:$A$897,'2023'!$AH$3:$AH$897,0,0)</f>
        <v>266</v>
      </c>
      <c r="Q279" s="312">
        <f>+_xlfn.XLOOKUP(MASTERLIST!$A279,'2021'!$A$3:$A$900,'2021'!$G$3:$G$900,0,0)</f>
        <v>0</v>
      </c>
      <c r="R279" s="220">
        <f>+_xlfn.XLOOKUP(MASTERLIST!$A279,'2021'!$A$3:$A$900,'2021'!$H$3:$H$900,0,0)</f>
        <v>0</v>
      </c>
      <c r="S279" s="220">
        <f>+_xlfn.XLOOKUP(MASTERLIST!$A279,'2021'!$A$3:$A$900,'2021'!$I$3:$I$900,0,0)</f>
        <v>0</v>
      </c>
      <c r="T279" s="247">
        <f>+_xlfn.XLOOKUP(MASTERLIST!$A279,'2021'!$A$3:$A$900,'2021'!$J$3:$J$900,0,0)</f>
        <v>0</v>
      </c>
      <c r="U279" s="246">
        <f>+_xlfn.XLOOKUP(MASTERLIST!$A279,'2022'!$A$3:$A$899,'2022'!$AE$3:$AE$899,0,0)</f>
        <v>0</v>
      </c>
      <c r="V279" s="220">
        <f>+_xlfn.XLOOKUP(MASTERLIST!$A279,'2022'!$A$3:$A$899,'2022'!$AF$3:$AF$899,0,0)</f>
        <v>0</v>
      </c>
      <c r="W279" s="220">
        <f>+_xlfn.XLOOKUP(MASTERLIST!$A279,'2022'!$A$3:$A$899,'2022'!$AG$3:$AG$899,0,0)</f>
        <v>0</v>
      </c>
      <c r="X279" s="247">
        <f>+_xlfn.XLOOKUP(MASTERLIST!$A279,'2022'!$A$3:$A$899,'2022'!$AH$3:$AH$899,0,0)</f>
        <v>0</v>
      </c>
    </row>
    <row r="280" spans="1:24" s="11" customFormat="1" x14ac:dyDescent="0.25">
      <c r="A280" s="231" t="s">
        <v>771</v>
      </c>
      <c r="B280" s="221" t="s">
        <v>1028</v>
      </c>
      <c r="C280" s="221" t="s">
        <v>252</v>
      </c>
      <c r="D280" s="221" t="s">
        <v>200</v>
      </c>
      <c r="E280" s="232" t="str">
        <f t="shared" si="16"/>
        <v>Men Grand Masters</v>
      </c>
      <c r="F280" s="279"/>
      <c r="G280" s="10">
        <f t="shared" si="19"/>
        <v>44926</v>
      </c>
      <c r="H280" s="6">
        <f t="shared" si="17"/>
        <v>123</v>
      </c>
      <c r="I280" s="5" t="str">
        <f t="shared" si="18"/>
        <v>Grand Masters</v>
      </c>
      <c r="J280" s="221" t="s">
        <v>1301</v>
      </c>
      <c r="K280" s="294"/>
      <c r="L280" s="295"/>
      <c r="M280" s="246">
        <f>+_xlfn.XLOOKUP(MASTERLIST!$A280,'2023'!$A$3:$A$897,'2023'!$AE$3:$AE$897,0,0)</f>
        <v>0</v>
      </c>
      <c r="N280" s="220">
        <f>+_xlfn.XLOOKUP(MASTERLIST!$A280,'2023'!$A$3:$A$897,'2023'!$AF$3:$AF$897,0,0)</f>
        <v>0</v>
      </c>
      <c r="O280" s="220">
        <f>+_xlfn.XLOOKUP(MASTERLIST!$A280,'2023'!$A$3:$A$897,'2023'!$AG$3:$AG$897,0,0)</f>
        <v>0</v>
      </c>
      <c r="P280" s="247">
        <f>+_xlfn.XLOOKUP(MASTERLIST!$A280,'2023'!$A$3:$A$897,'2023'!$AH$3:$AH$897,0,0)</f>
        <v>0</v>
      </c>
      <c r="Q280" s="312">
        <f>+_xlfn.XLOOKUP(MASTERLIST!$A280,'2021'!$A$3:$A$900,'2021'!$G$3:$G$900,0,0)</f>
        <v>0</v>
      </c>
      <c r="R280" s="220">
        <f>+_xlfn.XLOOKUP(MASTERLIST!$A280,'2021'!$A$3:$A$900,'2021'!$H$3:$H$900,0,0)</f>
        <v>0</v>
      </c>
      <c r="S280" s="220">
        <f>+_xlfn.XLOOKUP(MASTERLIST!$A280,'2021'!$A$3:$A$900,'2021'!$I$3:$I$900,0,0)</f>
        <v>0</v>
      </c>
      <c r="T280" s="247">
        <f>+_xlfn.XLOOKUP(MASTERLIST!$A280,'2021'!$A$3:$A$900,'2021'!$J$3:$J$900,0,0)</f>
        <v>0</v>
      </c>
      <c r="U280" s="246">
        <f>+_xlfn.XLOOKUP(MASTERLIST!$A280,'2022'!$A$3:$A$899,'2022'!$AE$3:$AE$899,0,0)</f>
        <v>0</v>
      </c>
      <c r="V280" s="220">
        <f>+_xlfn.XLOOKUP(MASTERLIST!$A280,'2022'!$A$3:$A$899,'2022'!$AF$3:$AF$899,0,0)</f>
        <v>0</v>
      </c>
      <c r="W280" s="220">
        <f>+_xlfn.XLOOKUP(MASTERLIST!$A280,'2022'!$A$3:$A$899,'2022'!$AG$3:$AG$899,0,0)</f>
        <v>0</v>
      </c>
      <c r="X280" s="247">
        <f>+_xlfn.XLOOKUP(MASTERLIST!$A280,'2022'!$A$3:$A$899,'2022'!$AH$3:$AH$899,0,0)</f>
        <v>0</v>
      </c>
    </row>
    <row r="281" spans="1:24" s="11" customFormat="1" x14ac:dyDescent="0.25">
      <c r="A281" s="231" t="s">
        <v>772</v>
      </c>
      <c r="B281" s="221" t="s">
        <v>1433</v>
      </c>
      <c r="C281" s="221" t="s">
        <v>90</v>
      </c>
      <c r="D281" s="221" t="s">
        <v>382</v>
      </c>
      <c r="E281" s="232" t="str">
        <f t="shared" si="16"/>
        <v>Men Grand Masters</v>
      </c>
      <c r="F281" s="279"/>
      <c r="G281" s="10">
        <f t="shared" si="19"/>
        <v>44926</v>
      </c>
      <c r="H281" s="6">
        <f t="shared" si="17"/>
        <v>123</v>
      </c>
      <c r="I281" s="5" t="str">
        <f t="shared" si="18"/>
        <v>Grand Masters</v>
      </c>
      <c r="J281" s="221" t="s">
        <v>1301</v>
      </c>
      <c r="K281" s="294"/>
      <c r="L281" s="295"/>
      <c r="M281" s="246">
        <f>+_xlfn.XLOOKUP(MASTERLIST!$A281,'2023'!$A$3:$A$897,'2023'!$AE$3:$AE$897,0,0)</f>
        <v>3</v>
      </c>
      <c r="N281" s="220">
        <f>+_xlfn.XLOOKUP(MASTERLIST!$A281,'2023'!$A$3:$A$897,'2023'!$AF$3:$AF$897,0,0)</f>
        <v>1</v>
      </c>
      <c r="O281" s="220">
        <f>+_xlfn.XLOOKUP(MASTERLIST!$A281,'2023'!$A$3:$A$897,'2023'!$AG$3:$AG$897,0,0)</f>
        <v>9.1999999999999993</v>
      </c>
      <c r="P281" s="247">
        <f>+_xlfn.XLOOKUP(MASTERLIST!$A281,'2023'!$A$3:$A$897,'2023'!$AH$3:$AH$897,0,0)</f>
        <v>324</v>
      </c>
      <c r="Q281" s="312">
        <f>+_xlfn.XLOOKUP(MASTERLIST!$A281,'2021'!$A$3:$A$900,'2021'!$G$3:$G$900,0,0)</f>
        <v>0</v>
      </c>
      <c r="R281" s="220">
        <f>+_xlfn.XLOOKUP(MASTERLIST!$A281,'2021'!$A$3:$A$900,'2021'!$H$3:$H$900,0,0)</f>
        <v>0</v>
      </c>
      <c r="S281" s="220">
        <f>+_xlfn.XLOOKUP(MASTERLIST!$A281,'2021'!$A$3:$A$900,'2021'!$I$3:$I$900,0,0)</f>
        <v>0</v>
      </c>
      <c r="T281" s="247">
        <f>+_xlfn.XLOOKUP(MASTERLIST!$A281,'2021'!$A$3:$A$900,'2021'!$J$3:$J$900,0,0)</f>
        <v>0</v>
      </c>
      <c r="U281" s="246">
        <f>+_xlfn.XLOOKUP(MASTERLIST!$A281,'2022'!$A$3:$A$899,'2022'!$AE$3:$AE$899,0,0)</f>
        <v>0</v>
      </c>
      <c r="V281" s="220">
        <f>+_xlfn.XLOOKUP(MASTERLIST!$A281,'2022'!$A$3:$A$899,'2022'!$AF$3:$AF$899,0,0)</f>
        <v>0</v>
      </c>
      <c r="W281" s="220">
        <f>+_xlfn.XLOOKUP(MASTERLIST!$A281,'2022'!$A$3:$A$899,'2022'!$AG$3:$AG$899,0,0)</f>
        <v>0</v>
      </c>
      <c r="X281" s="247">
        <f>+_xlfn.XLOOKUP(MASTERLIST!$A281,'2022'!$A$3:$A$899,'2022'!$AH$3:$AH$899,0,0)</f>
        <v>0</v>
      </c>
    </row>
    <row r="282" spans="1:24" s="11" customFormat="1" x14ac:dyDescent="0.25">
      <c r="A282" s="231" t="s">
        <v>773</v>
      </c>
      <c r="B282" s="221" t="s">
        <v>1392</v>
      </c>
      <c r="C282" s="221" t="s">
        <v>1948</v>
      </c>
      <c r="D282" s="221" t="s">
        <v>1949</v>
      </c>
      <c r="E282" s="230" t="str">
        <f t="shared" si="16"/>
        <v>Men Veteran</v>
      </c>
      <c r="F282" s="279">
        <v>28356</v>
      </c>
      <c r="G282" s="10">
        <f t="shared" si="19"/>
        <v>44926</v>
      </c>
      <c r="H282" s="6">
        <f t="shared" si="17"/>
        <v>45</v>
      </c>
      <c r="I282" s="5" t="str">
        <f t="shared" si="18"/>
        <v>Veteran</v>
      </c>
      <c r="J282" s="221" t="s">
        <v>1301</v>
      </c>
      <c r="K282" s="294">
        <v>77081910386</v>
      </c>
      <c r="L282" s="295" t="s">
        <v>1509</v>
      </c>
      <c r="M282" s="246">
        <f>+_xlfn.XLOOKUP(MASTERLIST!$A282,'2023'!$A$3:$A$897,'2023'!$AE$3:$AE$897,0,0)</f>
        <v>0</v>
      </c>
      <c r="N282" s="220">
        <f>+_xlfn.XLOOKUP(MASTERLIST!$A282,'2023'!$A$3:$A$897,'2023'!$AF$3:$AF$897,0,0)</f>
        <v>0</v>
      </c>
      <c r="O282" s="220">
        <f>+_xlfn.XLOOKUP(MASTERLIST!$A282,'2023'!$A$3:$A$897,'2023'!$AG$3:$AG$897,0,0)</f>
        <v>0.9</v>
      </c>
      <c r="P282" s="247">
        <f>+_xlfn.XLOOKUP(MASTERLIST!$A282,'2023'!$A$3:$A$897,'2023'!$AH$3:$AH$897,0,0)</f>
        <v>214</v>
      </c>
      <c r="Q282" s="312">
        <f>+_xlfn.XLOOKUP(MASTERLIST!$A282,'2021'!$A$3:$A$900,'2021'!$G$3:$G$900,0,0)</f>
        <v>0</v>
      </c>
      <c r="R282" s="220">
        <f>+_xlfn.XLOOKUP(MASTERLIST!$A282,'2021'!$A$3:$A$900,'2021'!$H$3:$H$900,0,0)</f>
        <v>3</v>
      </c>
      <c r="S282" s="220">
        <f>+_xlfn.XLOOKUP(MASTERLIST!$A282,'2021'!$A$3:$A$900,'2021'!$I$3:$I$900,0,0)</f>
        <v>23.4</v>
      </c>
      <c r="T282" s="247">
        <f>+_xlfn.XLOOKUP(MASTERLIST!$A282,'2021'!$A$3:$A$900,'2021'!$J$3:$J$900,0,0)</f>
        <v>417</v>
      </c>
      <c r="U282" s="246">
        <f>+_xlfn.XLOOKUP(MASTERLIST!$A282,'2022'!$A$3:$A$899,'2022'!$AE$3:$AE$899,0,0)</f>
        <v>0</v>
      </c>
      <c r="V282" s="220">
        <f>+_xlfn.XLOOKUP(MASTERLIST!$A282,'2022'!$A$3:$A$899,'2022'!$AF$3:$AF$899,0,0)</f>
        <v>1</v>
      </c>
      <c r="W282" s="220">
        <f>+_xlfn.XLOOKUP(MASTERLIST!$A282,'2022'!$A$3:$A$899,'2022'!$AG$3:$AG$899,0,0)</f>
        <v>18.600000000000001</v>
      </c>
      <c r="X282" s="247">
        <f>+_xlfn.XLOOKUP(MASTERLIST!$A282,'2022'!$A$3:$A$899,'2022'!$AH$3:$AH$899,0,0)</f>
        <v>230</v>
      </c>
    </row>
    <row r="283" spans="1:24" x14ac:dyDescent="0.25">
      <c r="A283" s="233" t="s">
        <v>774</v>
      </c>
      <c r="B283" s="224" t="s">
        <v>41</v>
      </c>
      <c r="C283" s="224" t="s">
        <v>389</v>
      </c>
      <c r="D283" s="224" t="s">
        <v>1110</v>
      </c>
      <c r="E283" s="230" t="str">
        <f t="shared" si="16"/>
        <v>Men Senior</v>
      </c>
      <c r="F283" s="276">
        <v>34064</v>
      </c>
      <c r="G283" s="10">
        <f t="shared" si="19"/>
        <v>44926</v>
      </c>
      <c r="H283" s="6">
        <f t="shared" si="17"/>
        <v>29</v>
      </c>
      <c r="I283" s="5" t="str">
        <f t="shared" si="18"/>
        <v>Senior</v>
      </c>
      <c r="J283" s="224" t="s">
        <v>1301</v>
      </c>
      <c r="K283" s="291">
        <v>93040500139</v>
      </c>
      <c r="L283" s="292" t="s">
        <v>1509</v>
      </c>
      <c r="M283" s="246">
        <f>+_xlfn.XLOOKUP(MASTERLIST!$A283,'2023'!$A$3:$A$897,'2023'!$AE$3:$AE$897,0,0)</f>
        <v>0</v>
      </c>
      <c r="N283" s="220">
        <f>+_xlfn.XLOOKUP(MASTERLIST!$A283,'2023'!$A$3:$A$897,'2023'!$AF$3:$AF$897,0,0)</f>
        <v>3</v>
      </c>
      <c r="O283" s="220">
        <f>+_xlfn.XLOOKUP(MASTERLIST!$A283,'2023'!$A$3:$A$897,'2023'!$AG$3:$AG$897,0,0)</f>
        <v>28.1</v>
      </c>
      <c r="P283" s="247">
        <f>+_xlfn.XLOOKUP(MASTERLIST!$A283,'2023'!$A$3:$A$897,'2023'!$AH$3:$AH$897,0,0)</f>
        <v>576</v>
      </c>
      <c r="Q283" s="312">
        <f>+_xlfn.XLOOKUP(MASTERLIST!$A283,'2021'!$A$3:$A$900,'2021'!$G$3:$G$900,0,0)</f>
        <v>0</v>
      </c>
      <c r="R283" s="220">
        <f>+_xlfn.XLOOKUP(MASTERLIST!$A283,'2021'!$A$3:$A$900,'2021'!$H$3:$H$900,0,0)</f>
        <v>1</v>
      </c>
      <c r="S283" s="220">
        <f>+_xlfn.XLOOKUP(MASTERLIST!$A283,'2021'!$A$3:$A$900,'2021'!$I$3:$I$900,0,0)</f>
        <v>2.8</v>
      </c>
      <c r="T283" s="247">
        <f>+_xlfn.XLOOKUP(MASTERLIST!$A283,'2021'!$A$3:$A$900,'2021'!$J$3:$J$900,0,0)</f>
        <v>237</v>
      </c>
      <c r="U283" s="246">
        <f>+_xlfn.XLOOKUP(MASTERLIST!$A283,'2022'!$A$3:$A$899,'2022'!$AE$3:$AE$899,0,0)</f>
        <v>0</v>
      </c>
      <c r="V283" s="220">
        <f>+_xlfn.XLOOKUP(MASTERLIST!$A283,'2022'!$A$3:$A$899,'2022'!$AF$3:$AF$899,0,0)</f>
        <v>2</v>
      </c>
      <c r="W283" s="220">
        <f>+_xlfn.XLOOKUP(MASTERLIST!$A283,'2022'!$A$3:$A$899,'2022'!$AG$3:$AG$899,0,0)</f>
        <v>17.100000000000001</v>
      </c>
      <c r="X283" s="247">
        <f>+_xlfn.XLOOKUP(MASTERLIST!$A283,'2022'!$A$3:$A$899,'2022'!$AH$3:$AH$899,0,0)</f>
        <v>268</v>
      </c>
    </row>
    <row r="284" spans="1:24" x14ac:dyDescent="0.25">
      <c r="A284" s="231" t="s">
        <v>1053</v>
      </c>
      <c r="B284" s="221" t="s">
        <v>2047</v>
      </c>
      <c r="C284" s="225" t="s">
        <v>2134</v>
      </c>
      <c r="D284" s="225" t="s">
        <v>2135</v>
      </c>
      <c r="E284" s="232" t="str">
        <f t="shared" si="16"/>
        <v>Ladies Grand Masters</v>
      </c>
      <c r="F284" s="279"/>
      <c r="G284" s="10">
        <f t="shared" si="19"/>
        <v>44926</v>
      </c>
      <c r="H284" s="6">
        <f t="shared" si="17"/>
        <v>123</v>
      </c>
      <c r="I284" s="5" t="str">
        <f t="shared" si="18"/>
        <v>Grand Masters</v>
      </c>
      <c r="J284" s="221" t="s">
        <v>67</v>
      </c>
      <c r="K284" s="294">
        <v>78111610343</v>
      </c>
      <c r="L284" s="295" t="s">
        <v>1509</v>
      </c>
      <c r="M284" s="246">
        <f>+_xlfn.XLOOKUP(MASTERLIST!$A284,'2023'!$A$3:$A$897,'2023'!$AE$3:$AE$897,0,0)</f>
        <v>1</v>
      </c>
      <c r="N284" s="220">
        <f>+_xlfn.XLOOKUP(MASTERLIST!$A284,'2023'!$A$3:$A$897,'2023'!$AF$3:$AF$897,0,0)</f>
        <v>0</v>
      </c>
      <c r="O284" s="220">
        <f>+_xlfn.XLOOKUP(MASTERLIST!$A284,'2023'!$A$3:$A$897,'2023'!$AG$3:$AG$897,0,0)</f>
        <v>19.3</v>
      </c>
      <c r="P284" s="247">
        <f>+_xlfn.XLOOKUP(MASTERLIST!$A284,'2023'!$A$3:$A$897,'2023'!$AH$3:$AH$897,0,0)</f>
        <v>313</v>
      </c>
      <c r="Q284" s="312">
        <f>+_xlfn.XLOOKUP(MASTERLIST!$A284,'2021'!$A$3:$A$900,'2021'!$G$3:$G$900,0,0)</f>
        <v>0</v>
      </c>
      <c r="R284" s="220">
        <f>+_xlfn.XLOOKUP(MASTERLIST!$A284,'2021'!$A$3:$A$900,'2021'!$H$3:$H$900,0,0)</f>
        <v>0</v>
      </c>
      <c r="S284" s="220">
        <f>+_xlfn.XLOOKUP(MASTERLIST!$A284,'2021'!$A$3:$A$900,'2021'!$I$3:$I$900,0,0)</f>
        <v>0</v>
      </c>
      <c r="T284" s="247">
        <f>+_xlfn.XLOOKUP(MASTERLIST!$A284,'2021'!$A$3:$A$900,'2021'!$J$3:$J$900,0,0)</f>
        <v>0</v>
      </c>
      <c r="U284" s="246">
        <f>+_xlfn.XLOOKUP(MASTERLIST!$A284,'2022'!$A$3:$A$899,'2022'!$AE$3:$AE$899,0,0)</f>
        <v>0</v>
      </c>
      <c r="V284" s="220">
        <f>+_xlfn.XLOOKUP(MASTERLIST!$A284,'2022'!$A$3:$A$899,'2022'!$AF$3:$AF$899,0,0)</f>
        <v>0</v>
      </c>
      <c r="W284" s="220">
        <f>+_xlfn.XLOOKUP(MASTERLIST!$A284,'2022'!$A$3:$A$899,'2022'!$AG$3:$AG$899,0,0)</f>
        <v>0</v>
      </c>
      <c r="X284" s="247">
        <f>+_xlfn.XLOOKUP(MASTERLIST!$A284,'2022'!$A$3:$A$899,'2022'!$AH$3:$AH$899,0,0)</f>
        <v>20</v>
      </c>
    </row>
    <row r="285" spans="1:24" s="11" customFormat="1" x14ac:dyDescent="0.25">
      <c r="A285" s="231" t="s">
        <v>775</v>
      </c>
      <c r="B285" s="221" t="s">
        <v>1293</v>
      </c>
      <c r="C285" s="221" t="s">
        <v>90</v>
      </c>
      <c r="D285" s="221" t="s">
        <v>359</v>
      </c>
      <c r="E285" s="234" t="str">
        <f t="shared" si="16"/>
        <v>Men Senior</v>
      </c>
      <c r="F285" s="279">
        <v>34654</v>
      </c>
      <c r="G285" s="105">
        <f t="shared" si="19"/>
        <v>44926</v>
      </c>
      <c r="H285" s="106">
        <f t="shared" si="17"/>
        <v>28</v>
      </c>
      <c r="I285" s="104" t="str">
        <f t="shared" si="18"/>
        <v>Senior</v>
      </c>
      <c r="J285" s="221" t="s">
        <v>1301</v>
      </c>
      <c r="K285" s="294"/>
      <c r="L285" s="295"/>
      <c r="M285" s="246">
        <f>+_xlfn.XLOOKUP(MASTERLIST!$A285,'2023'!$A$3:$A$897,'2023'!$AE$3:$AE$897,0,0)</f>
        <v>0</v>
      </c>
      <c r="N285" s="220">
        <f>+_xlfn.XLOOKUP(MASTERLIST!$A285,'2023'!$A$3:$A$897,'2023'!$AF$3:$AF$897,0,0)</f>
        <v>0</v>
      </c>
      <c r="O285" s="220">
        <f>+_xlfn.XLOOKUP(MASTERLIST!$A285,'2023'!$A$3:$A$897,'2023'!$AG$3:$AG$897,0,0)</f>
        <v>0</v>
      </c>
      <c r="P285" s="247">
        <f>+_xlfn.XLOOKUP(MASTERLIST!$A285,'2023'!$A$3:$A$897,'2023'!$AH$3:$AH$897,0,0)</f>
        <v>0</v>
      </c>
      <c r="Q285" s="312">
        <f>+_xlfn.XLOOKUP(MASTERLIST!$A285,'2021'!$A$3:$A$900,'2021'!$G$3:$G$900,0,0)</f>
        <v>0</v>
      </c>
      <c r="R285" s="220">
        <f>+_xlfn.XLOOKUP(MASTERLIST!$A285,'2021'!$A$3:$A$900,'2021'!$H$3:$H$900,0,0)</f>
        <v>0</v>
      </c>
      <c r="S285" s="220">
        <f>+_xlfn.XLOOKUP(MASTERLIST!$A285,'2021'!$A$3:$A$900,'2021'!$I$3:$I$900,0,0)</f>
        <v>0</v>
      </c>
      <c r="T285" s="247">
        <f>+_xlfn.XLOOKUP(MASTERLIST!$A285,'2021'!$A$3:$A$900,'2021'!$J$3:$J$900,0,0)</f>
        <v>20</v>
      </c>
      <c r="U285" s="246">
        <f>+_xlfn.XLOOKUP(MASTERLIST!$A285,'2022'!$A$3:$A$899,'2022'!$AE$3:$AE$899,0,0)</f>
        <v>0</v>
      </c>
      <c r="V285" s="220">
        <f>+_xlfn.XLOOKUP(MASTERLIST!$A285,'2022'!$A$3:$A$899,'2022'!$AF$3:$AF$899,0,0)</f>
        <v>0</v>
      </c>
      <c r="W285" s="220">
        <f>+_xlfn.XLOOKUP(MASTERLIST!$A285,'2022'!$A$3:$A$899,'2022'!$AG$3:$AG$899,0,0)</f>
        <v>0</v>
      </c>
      <c r="X285" s="247">
        <f>+_xlfn.XLOOKUP(MASTERLIST!$A285,'2022'!$A$3:$A$899,'2022'!$AH$3:$AH$899,0,0)</f>
        <v>0</v>
      </c>
    </row>
    <row r="286" spans="1:24" s="11" customFormat="1" x14ac:dyDescent="0.25">
      <c r="A286" s="231" t="s">
        <v>776</v>
      </c>
      <c r="B286" s="221" t="s">
        <v>1371</v>
      </c>
      <c r="C286" s="221" t="s">
        <v>116</v>
      </c>
      <c r="D286" s="221" t="s">
        <v>143</v>
      </c>
      <c r="E286" s="232" t="str">
        <f t="shared" si="16"/>
        <v>Men Master</v>
      </c>
      <c r="F286" s="279">
        <v>25230</v>
      </c>
      <c r="G286" s="10">
        <f t="shared" si="19"/>
        <v>44926</v>
      </c>
      <c r="H286" s="6">
        <f t="shared" si="17"/>
        <v>53</v>
      </c>
      <c r="I286" s="5" t="str">
        <f t="shared" si="18"/>
        <v>Master</v>
      </c>
      <c r="J286" s="221" t="s">
        <v>1301</v>
      </c>
      <c r="K286" s="294">
        <v>94111600069</v>
      </c>
      <c r="L286" s="295" t="s">
        <v>1509</v>
      </c>
      <c r="M286" s="246">
        <f>+_xlfn.XLOOKUP(MASTERLIST!$A286,'2023'!$A$3:$A$897,'2023'!$AE$3:$AE$897,0,0)</f>
        <v>0</v>
      </c>
      <c r="N286" s="220">
        <f>+_xlfn.XLOOKUP(MASTERLIST!$A286,'2023'!$A$3:$A$897,'2023'!$AF$3:$AF$897,0,0)</f>
        <v>0</v>
      </c>
      <c r="O286" s="220">
        <f>+_xlfn.XLOOKUP(MASTERLIST!$A286,'2023'!$A$3:$A$897,'2023'!$AG$3:$AG$897,0,0)</f>
        <v>0</v>
      </c>
      <c r="P286" s="247">
        <f>+_xlfn.XLOOKUP(MASTERLIST!$A286,'2023'!$A$3:$A$897,'2023'!$AH$3:$AH$897,0,0)</f>
        <v>0</v>
      </c>
      <c r="Q286" s="312">
        <f>+_xlfn.XLOOKUP(MASTERLIST!$A286,'2021'!$A$3:$A$900,'2021'!$G$3:$G$900,0,0)</f>
        <v>0</v>
      </c>
      <c r="R286" s="220">
        <f>+_xlfn.XLOOKUP(MASTERLIST!$A286,'2021'!$A$3:$A$900,'2021'!$H$3:$H$900,0,0)</f>
        <v>0</v>
      </c>
      <c r="S286" s="220">
        <f>+_xlfn.XLOOKUP(MASTERLIST!$A286,'2021'!$A$3:$A$900,'2021'!$I$3:$I$900,0,0)</f>
        <v>0</v>
      </c>
      <c r="T286" s="247">
        <f>+_xlfn.XLOOKUP(MASTERLIST!$A286,'2021'!$A$3:$A$900,'2021'!$J$3:$J$900,0,0)</f>
        <v>0</v>
      </c>
      <c r="U286" s="246">
        <f>+_xlfn.XLOOKUP(MASTERLIST!$A286,'2022'!$A$3:$A$899,'2022'!$AE$3:$AE$899,0,0)</f>
        <v>0</v>
      </c>
      <c r="V286" s="220">
        <f>+_xlfn.XLOOKUP(MASTERLIST!$A286,'2022'!$A$3:$A$899,'2022'!$AF$3:$AF$899,0,0)</f>
        <v>0</v>
      </c>
      <c r="W286" s="220">
        <f>+_xlfn.XLOOKUP(MASTERLIST!$A286,'2022'!$A$3:$A$899,'2022'!$AG$3:$AG$899,0,0)</f>
        <v>0</v>
      </c>
      <c r="X286" s="247">
        <f>+_xlfn.XLOOKUP(MASTERLIST!$A286,'2022'!$A$3:$A$899,'2022'!$AH$3:$AH$899,0,0)</f>
        <v>0</v>
      </c>
    </row>
    <row r="287" spans="1:24" x14ac:dyDescent="0.25">
      <c r="A287" s="229" t="s">
        <v>777</v>
      </c>
      <c r="B287" s="220" t="s">
        <v>37</v>
      </c>
      <c r="C287" s="220" t="s">
        <v>440</v>
      </c>
      <c r="D287" s="220" t="s">
        <v>292</v>
      </c>
      <c r="E287" s="230" t="str">
        <f t="shared" si="16"/>
        <v>Men U/21</v>
      </c>
      <c r="F287" s="277">
        <v>37196</v>
      </c>
      <c r="G287" s="10">
        <f t="shared" si="19"/>
        <v>44926</v>
      </c>
      <c r="H287" s="6">
        <f t="shared" si="17"/>
        <v>21</v>
      </c>
      <c r="I287" s="5" t="str">
        <f t="shared" si="18"/>
        <v>U/21</v>
      </c>
      <c r="J287" s="220" t="s">
        <v>1301</v>
      </c>
      <c r="K287" s="293">
        <v>69012700248</v>
      </c>
      <c r="L287" s="251" t="s">
        <v>1509</v>
      </c>
      <c r="M287" s="246">
        <f>+_xlfn.XLOOKUP(MASTERLIST!$A287,'2023'!$A$3:$A$897,'2023'!$AE$3:$AE$897,0,0)</f>
        <v>0</v>
      </c>
      <c r="N287" s="220">
        <f>+_xlfn.XLOOKUP(MASTERLIST!$A287,'2023'!$A$3:$A$897,'2023'!$AF$3:$AF$897,0,0)</f>
        <v>2</v>
      </c>
      <c r="O287" s="220">
        <f>+_xlfn.XLOOKUP(MASTERLIST!$A287,'2023'!$A$3:$A$897,'2023'!$AG$3:$AG$897,0,0)</f>
        <v>17.100000000000001</v>
      </c>
      <c r="P287" s="247">
        <f>+_xlfn.XLOOKUP(MASTERLIST!$A287,'2023'!$A$3:$A$897,'2023'!$AH$3:$AH$897,0,0)</f>
        <v>532</v>
      </c>
      <c r="Q287" s="312">
        <f>+_xlfn.XLOOKUP(MASTERLIST!$A287,'2021'!$A$3:$A$900,'2021'!$G$3:$G$900,0,0)</f>
        <v>0</v>
      </c>
      <c r="R287" s="220">
        <f>+_xlfn.XLOOKUP(MASTERLIST!$A287,'2021'!$A$3:$A$900,'2021'!$H$3:$H$900,0,0)</f>
        <v>2</v>
      </c>
      <c r="S287" s="220">
        <f>+_xlfn.XLOOKUP(MASTERLIST!$A287,'2021'!$A$3:$A$900,'2021'!$I$3:$I$900,0,0)</f>
        <v>8.6999999999999993</v>
      </c>
      <c r="T287" s="247">
        <f>+_xlfn.XLOOKUP(MASTERLIST!$A287,'2021'!$A$3:$A$900,'2021'!$J$3:$J$900,0,0)</f>
        <v>178</v>
      </c>
      <c r="U287" s="246">
        <f>+_xlfn.XLOOKUP(MASTERLIST!$A287,'2022'!$A$3:$A$899,'2022'!$AE$3:$AE$899,0,0)</f>
        <v>0</v>
      </c>
      <c r="V287" s="220">
        <f>+_xlfn.XLOOKUP(MASTERLIST!$A287,'2022'!$A$3:$A$899,'2022'!$AF$3:$AF$899,0,0)</f>
        <v>5</v>
      </c>
      <c r="W287" s="220">
        <f>+_xlfn.XLOOKUP(MASTERLIST!$A287,'2022'!$A$3:$A$899,'2022'!$AG$3:$AG$899,0,0)</f>
        <v>53.9</v>
      </c>
      <c r="X287" s="247">
        <f>+_xlfn.XLOOKUP(MASTERLIST!$A287,'2022'!$A$3:$A$899,'2022'!$AH$3:$AH$899,0,0)</f>
        <v>787</v>
      </c>
    </row>
    <row r="288" spans="1:24" x14ac:dyDescent="0.25">
      <c r="A288" s="231" t="s">
        <v>778</v>
      </c>
      <c r="B288" s="221" t="s">
        <v>1027</v>
      </c>
      <c r="C288" s="221" t="s">
        <v>353</v>
      </c>
      <c r="D288" s="221" t="s">
        <v>135</v>
      </c>
      <c r="E288" s="232" t="str">
        <f t="shared" si="16"/>
        <v>Men Grand Masters</v>
      </c>
      <c r="F288" s="279"/>
      <c r="G288" s="10">
        <f t="shared" si="19"/>
        <v>44926</v>
      </c>
      <c r="H288" s="6">
        <f t="shared" si="17"/>
        <v>123</v>
      </c>
      <c r="I288" s="5" t="str">
        <f t="shared" si="18"/>
        <v>Grand Masters</v>
      </c>
      <c r="J288" s="221" t="s">
        <v>1301</v>
      </c>
      <c r="K288" s="294">
        <v>20011101</v>
      </c>
      <c r="L288" s="295" t="s">
        <v>1509</v>
      </c>
      <c r="M288" s="246">
        <f>+_xlfn.XLOOKUP(MASTERLIST!$A288,'2023'!$A$3:$A$897,'2023'!$AE$3:$AE$897,0,0)</f>
        <v>0</v>
      </c>
      <c r="N288" s="220">
        <f>+_xlfn.XLOOKUP(MASTERLIST!$A288,'2023'!$A$3:$A$897,'2023'!$AF$3:$AF$897,0,0)</f>
        <v>0</v>
      </c>
      <c r="O288" s="220">
        <f>+_xlfn.XLOOKUP(MASTERLIST!$A288,'2023'!$A$3:$A$897,'2023'!$AG$3:$AG$897,0,0)</f>
        <v>0</v>
      </c>
      <c r="P288" s="247">
        <f>+_xlfn.XLOOKUP(MASTERLIST!$A288,'2023'!$A$3:$A$897,'2023'!$AH$3:$AH$897,0,0)</f>
        <v>0</v>
      </c>
      <c r="Q288" s="312">
        <f>+_xlfn.XLOOKUP(MASTERLIST!$A288,'2021'!$A$3:$A$900,'2021'!$G$3:$G$900,0,0)</f>
        <v>0</v>
      </c>
      <c r="R288" s="220">
        <f>+_xlfn.XLOOKUP(MASTERLIST!$A288,'2021'!$A$3:$A$900,'2021'!$H$3:$H$900,0,0)</f>
        <v>0</v>
      </c>
      <c r="S288" s="220">
        <f>+_xlfn.XLOOKUP(MASTERLIST!$A288,'2021'!$A$3:$A$900,'2021'!$I$3:$I$900,0,0)</f>
        <v>0</v>
      </c>
      <c r="T288" s="247">
        <f>+_xlfn.XLOOKUP(MASTERLIST!$A288,'2021'!$A$3:$A$900,'2021'!$J$3:$J$900,0,0)</f>
        <v>0</v>
      </c>
      <c r="U288" s="246">
        <f>+_xlfn.XLOOKUP(MASTERLIST!$A288,'2022'!$A$3:$A$899,'2022'!$AE$3:$AE$899,0,0)</f>
        <v>0</v>
      </c>
      <c r="V288" s="220">
        <f>+_xlfn.XLOOKUP(MASTERLIST!$A288,'2022'!$A$3:$A$899,'2022'!$AF$3:$AF$899,0,0)</f>
        <v>0</v>
      </c>
      <c r="W288" s="220">
        <f>+_xlfn.XLOOKUP(MASTERLIST!$A288,'2022'!$A$3:$A$899,'2022'!$AG$3:$AG$899,0,0)</f>
        <v>0</v>
      </c>
      <c r="X288" s="247">
        <f>+_xlfn.XLOOKUP(MASTERLIST!$A288,'2022'!$A$3:$A$899,'2022'!$AH$3:$AH$899,0,0)</f>
        <v>0</v>
      </c>
    </row>
    <row r="289" spans="1:24" s="11" customFormat="1" x14ac:dyDescent="0.25">
      <c r="A289" s="229" t="s">
        <v>779</v>
      </c>
      <c r="B289" s="220" t="s">
        <v>49</v>
      </c>
      <c r="C289" s="220" t="s">
        <v>1967</v>
      </c>
      <c r="D289" s="220" t="s">
        <v>1968</v>
      </c>
      <c r="E289" s="230" t="str">
        <f t="shared" si="16"/>
        <v>Men Grand Masters</v>
      </c>
      <c r="F289" s="277">
        <v>18937</v>
      </c>
      <c r="G289" s="10">
        <f t="shared" si="19"/>
        <v>44926</v>
      </c>
      <c r="H289" s="6">
        <f t="shared" si="17"/>
        <v>71</v>
      </c>
      <c r="I289" s="5" t="str">
        <f t="shared" si="18"/>
        <v>Grand Masters</v>
      </c>
      <c r="J289" s="220" t="s">
        <v>1301</v>
      </c>
      <c r="K289" s="293">
        <v>511110510039</v>
      </c>
      <c r="L289" s="251" t="s">
        <v>1509</v>
      </c>
      <c r="M289" s="246">
        <f>+_xlfn.XLOOKUP(MASTERLIST!$A289,'2023'!$A$3:$A$897,'2023'!$AE$3:$AE$897,0,0)</f>
        <v>0</v>
      </c>
      <c r="N289" s="220">
        <f>+_xlfn.XLOOKUP(MASTERLIST!$A289,'2023'!$A$3:$A$897,'2023'!$AF$3:$AF$897,0,0)</f>
        <v>0</v>
      </c>
      <c r="O289" s="220">
        <f>+_xlfn.XLOOKUP(MASTERLIST!$A289,'2023'!$A$3:$A$897,'2023'!$AG$3:$AG$897,0,0)</f>
        <v>0</v>
      </c>
      <c r="P289" s="247">
        <f>+_xlfn.XLOOKUP(MASTERLIST!$A289,'2023'!$A$3:$A$897,'2023'!$AH$3:$AH$897,0,0)</f>
        <v>0</v>
      </c>
      <c r="Q289" s="312">
        <f>+_xlfn.XLOOKUP(MASTERLIST!$A289,'2021'!$A$3:$A$900,'2021'!$G$3:$G$900,0,0)</f>
        <v>0</v>
      </c>
      <c r="R289" s="220">
        <f>+_xlfn.XLOOKUP(MASTERLIST!$A289,'2021'!$A$3:$A$900,'2021'!$H$3:$H$900,0,0)</f>
        <v>0</v>
      </c>
      <c r="S289" s="220">
        <f>+_xlfn.XLOOKUP(MASTERLIST!$A289,'2021'!$A$3:$A$900,'2021'!$I$3:$I$900,0,0)</f>
        <v>0</v>
      </c>
      <c r="T289" s="247">
        <f>+_xlfn.XLOOKUP(MASTERLIST!$A289,'2021'!$A$3:$A$900,'2021'!$J$3:$J$900,0,0)</f>
        <v>0</v>
      </c>
      <c r="U289" s="246">
        <f>+_xlfn.XLOOKUP(MASTERLIST!$A289,'2022'!$A$3:$A$899,'2022'!$AE$3:$AE$899,0,0)</f>
        <v>0</v>
      </c>
      <c r="V289" s="220">
        <f>+_xlfn.XLOOKUP(MASTERLIST!$A289,'2022'!$A$3:$A$899,'2022'!$AF$3:$AF$899,0,0)</f>
        <v>0</v>
      </c>
      <c r="W289" s="220">
        <f>+_xlfn.XLOOKUP(MASTERLIST!$A289,'2022'!$A$3:$A$899,'2022'!$AG$3:$AG$899,0,0)</f>
        <v>0</v>
      </c>
      <c r="X289" s="247">
        <f>+_xlfn.XLOOKUP(MASTERLIST!$A289,'2022'!$A$3:$A$899,'2022'!$AH$3:$AH$899,0,0)</f>
        <v>0</v>
      </c>
    </row>
    <row r="290" spans="1:24" x14ac:dyDescent="0.25">
      <c r="A290" s="231" t="s">
        <v>780</v>
      </c>
      <c r="B290" s="221" t="s">
        <v>1027</v>
      </c>
      <c r="C290" s="221" t="s">
        <v>134</v>
      </c>
      <c r="D290" s="221" t="s">
        <v>135</v>
      </c>
      <c r="E290" s="232" t="str">
        <f t="shared" si="16"/>
        <v>Men Grand Masters</v>
      </c>
      <c r="F290" s="279"/>
      <c r="G290" s="10">
        <f t="shared" si="19"/>
        <v>44926</v>
      </c>
      <c r="H290" s="6">
        <f t="shared" si="17"/>
        <v>123</v>
      </c>
      <c r="I290" s="5" t="str">
        <f t="shared" si="18"/>
        <v>Grand Masters</v>
      </c>
      <c r="J290" s="221" t="s">
        <v>1301</v>
      </c>
      <c r="K290" s="294">
        <v>51110510039</v>
      </c>
      <c r="L290" s="295" t="s">
        <v>1509</v>
      </c>
      <c r="M290" s="246">
        <f>+_xlfn.XLOOKUP(MASTERLIST!$A290,'2023'!$A$3:$A$897,'2023'!$AE$3:$AE$897,0,0)</f>
        <v>0</v>
      </c>
      <c r="N290" s="220">
        <f>+_xlfn.XLOOKUP(MASTERLIST!$A290,'2023'!$A$3:$A$897,'2023'!$AF$3:$AF$897,0,0)</f>
        <v>0</v>
      </c>
      <c r="O290" s="220">
        <f>+_xlfn.XLOOKUP(MASTERLIST!$A290,'2023'!$A$3:$A$897,'2023'!$AG$3:$AG$897,0,0)</f>
        <v>0</v>
      </c>
      <c r="P290" s="247">
        <f>+_xlfn.XLOOKUP(MASTERLIST!$A290,'2023'!$A$3:$A$897,'2023'!$AH$3:$AH$897,0,0)</f>
        <v>0</v>
      </c>
      <c r="Q290" s="312">
        <f>+_xlfn.XLOOKUP(MASTERLIST!$A290,'2021'!$A$3:$A$900,'2021'!$G$3:$G$900,0,0)</f>
        <v>0</v>
      </c>
      <c r="R290" s="220">
        <f>+_xlfn.XLOOKUP(MASTERLIST!$A290,'2021'!$A$3:$A$900,'2021'!$H$3:$H$900,0,0)</f>
        <v>0</v>
      </c>
      <c r="S290" s="220">
        <f>+_xlfn.XLOOKUP(MASTERLIST!$A290,'2021'!$A$3:$A$900,'2021'!$I$3:$I$900,0,0)</f>
        <v>0</v>
      </c>
      <c r="T290" s="247">
        <f>+_xlfn.XLOOKUP(MASTERLIST!$A290,'2021'!$A$3:$A$900,'2021'!$J$3:$J$900,0,0)</f>
        <v>0</v>
      </c>
      <c r="U290" s="246">
        <f>+_xlfn.XLOOKUP(MASTERLIST!$A290,'2022'!$A$3:$A$899,'2022'!$AE$3:$AE$899,0,0)</f>
        <v>0</v>
      </c>
      <c r="V290" s="220">
        <f>+_xlfn.XLOOKUP(MASTERLIST!$A290,'2022'!$A$3:$A$899,'2022'!$AF$3:$AF$899,0,0)</f>
        <v>0</v>
      </c>
      <c r="W290" s="220">
        <f>+_xlfn.XLOOKUP(MASTERLIST!$A290,'2022'!$A$3:$A$899,'2022'!$AG$3:$AG$899,0,0)</f>
        <v>0</v>
      </c>
      <c r="X290" s="247">
        <f>+_xlfn.XLOOKUP(MASTERLIST!$A290,'2022'!$A$3:$A$899,'2022'!$AH$3:$AH$899,0,0)</f>
        <v>0</v>
      </c>
    </row>
    <row r="291" spans="1:24" s="11" customFormat="1" x14ac:dyDescent="0.25">
      <c r="A291" s="229" t="s">
        <v>1054</v>
      </c>
      <c r="B291" s="220" t="s">
        <v>44</v>
      </c>
      <c r="C291" s="226" t="s">
        <v>1944</v>
      </c>
      <c r="D291" s="226" t="s">
        <v>1945</v>
      </c>
      <c r="E291" s="230" t="str">
        <f t="shared" si="16"/>
        <v>Men Master</v>
      </c>
      <c r="F291" s="277">
        <v>24520</v>
      </c>
      <c r="G291" s="10">
        <f t="shared" si="19"/>
        <v>44926</v>
      </c>
      <c r="H291" s="6">
        <f t="shared" si="17"/>
        <v>55</v>
      </c>
      <c r="I291" s="5" t="str">
        <f t="shared" si="18"/>
        <v>Master</v>
      </c>
      <c r="J291" s="220" t="s">
        <v>1301</v>
      </c>
      <c r="K291" s="293"/>
      <c r="L291" s="251"/>
      <c r="M291" s="246">
        <f>+_xlfn.XLOOKUP(MASTERLIST!$A291,'2023'!$A$3:$A$897,'2023'!$AE$3:$AE$897,0,0)</f>
        <v>1</v>
      </c>
      <c r="N291" s="220">
        <f>+_xlfn.XLOOKUP(MASTERLIST!$A291,'2023'!$A$3:$A$897,'2023'!$AF$3:$AF$897,0,0)</f>
        <v>0</v>
      </c>
      <c r="O291" s="220">
        <f>+_xlfn.XLOOKUP(MASTERLIST!$A291,'2023'!$A$3:$A$897,'2023'!$AG$3:$AG$897,0,0)</f>
        <v>16.600000000000001</v>
      </c>
      <c r="P291" s="247">
        <f>+_xlfn.XLOOKUP(MASTERLIST!$A291,'2023'!$A$3:$A$897,'2023'!$AH$3:$AH$897,0,0)</f>
        <v>331</v>
      </c>
      <c r="Q291" s="312">
        <f>+_xlfn.XLOOKUP(MASTERLIST!$A291,'2021'!$A$3:$A$900,'2021'!$G$3:$G$900,0,0)</f>
        <v>3</v>
      </c>
      <c r="R291" s="220">
        <f>+_xlfn.XLOOKUP(MASTERLIST!$A291,'2021'!$A$3:$A$900,'2021'!$H$3:$H$900,0,0)</f>
        <v>4</v>
      </c>
      <c r="S291" s="220">
        <f>+_xlfn.XLOOKUP(MASTERLIST!$A291,'2021'!$A$3:$A$900,'2021'!$I$3:$I$900,0,0)</f>
        <v>95.100000000000009</v>
      </c>
      <c r="T291" s="247">
        <f>+_xlfn.XLOOKUP(MASTERLIST!$A291,'2021'!$A$3:$A$900,'2021'!$J$3:$J$900,0,0)</f>
        <v>892</v>
      </c>
      <c r="U291" s="246">
        <f>+_xlfn.XLOOKUP(MASTERLIST!$A291,'2022'!$A$3:$A$899,'2022'!$AE$3:$AE$899,0,0)</f>
        <v>0</v>
      </c>
      <c r="V291" s="220">
        <f>+_xlfn.XLOOKUP(MASTERLIST!$A291,'2022'!$A$3:$A$899,'2022'!$AF$3:$AF$899,0,0)</f>
        <v>6</v>
      </c>
      <c r="W291" s="220">
        <f>+_xlfn.XLOOKUP(MASTERLIST!$A291,'2022'!$A$3:$A$899,'2022'!$AG$3:$AG$899,0,0)</f>
        <v>32.299999999999997</v>
      </c>
      <c r="X291" s="247">
        <f>+_xlfn.XLOOKUP(MASTERLIST!$A291,'2022'!$A$3:$A$899,'2022'!$AH$3:$AH$899,0,0)</f>
        <v>289</v>
      </c>
    </row>
    <row r="292" spans="1:24" x14ac:dyDescent="0.25">
      <c r="A292" s="231" t="s">
        <v>781</v>
      </c>
      <c r="B292" s="221" t="s">
        <v>1520</v>
      </c>
      <c r="C292" s="221" t="s">
        <v>321</v>
      </c>
      <c r="D292" s="221" t="s">
        <v>322</v>
      </c>
      <c r="E292" s="232" t="str">
        <f t="shared" si="16"/>
        <v>Men Veteran</v>
      </c>
      <c r="F292" s="279">
        <v>30103</v>
      </c>
      <c r="G292" s="10">
        <f t="shared" si="19"/>
        <v>44926</v>
      </c>
      <c r="H292" s="6">
        <f t="shared" si="17"/>
        <v>40</v>
      </c>
      <c r="I292" s="5" t="str">
        <f t="shared" si="18"/>
        <v>Veteran</v>
      </c>
      <c r="J292" s="221" t="s">
        <v>1301</v>
      </c>
      <c r="K292" s="294">
        <v>67021700229</v>
      </c>
      <c r="L292" s="295" t="s">
        <v>1509</v>
      </c>
      <c r="M292" s="246">
        <f>+_xlfn.XLOOKUP(MASTERLIST!$A292,'2023'!$A$3:$A$897,'2023'!$AE$3:$AE$897,0,0)</f>
        <v>0</v>
      </c>
      <c r="N292" s="220">
        <f>+_xlfn.XLOOKUP(MASTERLIST!$A292,'2023'!$A$3:$A$897,'2023'!$AF$3:$AF$897,0,0)</f>
        <v>0</v>
      </c>
      <c r="O292" s="220">
        <f>+_xlfn.XLOOKUP(MASTERLIST!$A292,'2023'!$A$3:$A$897,'2023'!$AG$3:$AG$897,0,0)</f>
        <v>0</v>
      </c>
      <c r="P292" s="247">
        <f>+_xlfn.XLOOKUP(MASTERLIST!$A292,'2023'!$A$3:$A$897,'2023'!$AH$3:$AH$897,0,0)</f>
        <v>0</v>
      </c>
      <c r="Q292" s="312">
        <f>+_xlfn.XLOOKUP(MASTERLIST!$A292,'2021'!$A$3:$A$900,'2021'!$G$3:$G$900,0,0)</f>
        <v>0</v>
      </c>
      <c r="R292" s="220">
        <f>+_xlfn.XLOOKUP(MASTERLIST!$A292,'2021'!$A$3:$A$900,'2021'!$H$3:$H$900,0,0)</f>
        <v>0</v>
      </c>
      <c r="S292" s="220">
        <f>+_xlfn.XLOOKUP(MASTERLIST!$A292,'2021'!$A$3:$A$900,'2021'!$I$3:$I$900,0,0)</f>
        <v>0</v>
      </c>
      <c r="T292" s="247">
        <f>+_xlfn.XLOOKUP(MASTERLIST!$A292,'2021'!$A$3:$A$900,'2021'!$J$3:$J$900,0,0)</f>
        <v>0</v>
      </c>
      <c r="U292" s="246">
        <f>+_xlfn.XLOOKUP(MASTERLIST!$A292,'2022'!$A$3:$A$899,'2022'!$AE$3:$AE$899,0,0)</f>
        <v>0</v>
      </c>
      <c r="V292" s="220">
        <f>+_xlfn.XLOOKUP(MASTERLIST!$A292,'2022'!$A$3:$A$899,'2022'!$AF$3:$AF$899,0,0)</f>
        <v>0</v>
      </c>
      <c r="W292" s="220">
        <f>+_xlfn.XLOOKUP(MASTERLIST!$A292,'2022'!$A$3:$A$899,'2022'!$AG$3:$AG$899,0,0)</f>
        <v>0</v>
      </c>
      <c r="X292" s="247">
        <f>+_xlfn.XLOOKUP(MASTERLIST!$A292,'2022'!$A$3:$A$899,'2022'!$AH$3:$AH$899,0,0)</f>
        <v>0</v>
      </c>
    </row>
    <row r="293" spans="1:24" s="11" customFormat="1" x14ac:dyDescent="0.25">
      <c r="A293" s="229" t="s">
        <v>782</v>
      </c>
      <c r="B293" s="220" t="s">
        <v>48</v>
      </c>
      <c r="C293" s="220" t="s">
        <v>156</v>
      </c>
      <c r="D293" s="220" t="s">
        <v>154</v>
      </c>
      <c r="E293" s="230" t="str">
        <f t="shared" si="16"/>
        <v>Men Senior</v>
      </c>
      <c r="F293" s="277">
        <v>34005</v>
      </c>
      <c r="G293" s="10">
        <f t="shared" si="19"/>
        <v>44926</v>
      </c>
      <c r="H293" s="6">
        <f t="shared" si="17"/>
        <v>29</v>
      </c>
      <c r="I293" s="5" t="str">
        <f t="shared" si="18"/>
        <v>Senior</v>
      </c>
      <c r="J293" s="220" t="s">
        <v>1301</v>
      </c>
      <c r="K293" s="293">
        <v>93020500486</v>
      </c>
      <c r="L293" s="251" t="s">
        <v>1509</v>
      </c>
      <c r="M293" s="246">
        <f>+_xlfn.XLOOKUP(MASTERLIST!$A293,'2023'!$A$3:$A$897,'2023'!$AE$3:$AE$897,0,0)</f>
        <v>0</v>
      </c>
      <c r="N293" s="220">
        <f>+_xlfn.XLOOKUP(MASTERLIST!$A293,'2023'!$A$3:$A$897,'2023'!$AF$3:$AF$897,0,0)</f>
        <v>0</v>
      </c>
      <c r="O293" s="220">
        <f>+_xlfn.XLOOKUP(MASTERLIST!$A293,'2023'!$A$3:$A$897,'2023'!$AG$3:$AG$897,0,0)</f>
        <v>0</v>
      </c>
      <c r="P293" s="247">
        <f>+_xlfn.XLOOKUP(MASTERLIST!$A293,'2023'!$A$3:$A$897,'2023'!$AH$3:$AH$897,0,0)</f>
        <v>0</v>
      </c>
      <c r="Q293" s="312">
        <f>+_xlfn.XLOOKUP(MASTERLIST!$A293,'2021'!$A$3:$A$900,'2021'!$G$3:$G$900,0,0)</f>
        <v>1</v>
      </c>
      <c r="R293" s="220">
        <f>+_xlfn.XLOOKUP(MASTERLIST!$A293,'2021'!$A$3:$A$900,'2021'!$H$3:$H$900,0,0)</f>
        <v>0</v>
      </c>
      <c r="S293" s="220">
        <f>+_xlfn.XLOOKUP(MASTERLIST!$A293,'2021'!$A$3:$A$900,'2021'!$I$3:$I$900,0,0)</f>
        <v>1.4</v>
      </c>
      <c r="T293" s="247">
        <f>+_xlfn.XLOOKUP(MASTERLIST!$A293,'2021'!$A$3:$A$900,'2021'!$J$3:$J$900,0,0)</f>
        <v>176</v>
      </c>
      <c r="U293" s="246">
        <f>+_xlfn.XLOOKUP(MASTERLIST!$A293,'2022'!$A$3:$A$899,'2022'!$AE$3:$AE$899,0,0)</f>
        <v>0</v>
      </c>
      <c r="V293" s="220">
        <f>+_xlfn.XLOOKUP(MASTERLIST!$A293,'2022'!$A$3:$A$899,'2022'!$AF$3:$AF$899,0,0)</f>
        <v>0</v>
      </c>
      <c r="W293" s="220">
        <f>+_xlfn.XLOOKUP(MASTERLIST!$A293,'2022'!$A$3:$A$899,'2022'!$AG$3:$AG$899,0,0)</f>
        <v>0</v>
      </c>
      <c r="X293" s="247">
        <f>+_xlfn.XLOOKUP(MASTERLIST!$A293,'2022'!$A$3:$A$899,'2022'!$AH$3:$AH$899,0,0)</f>
        <v>0</v>
      </c>
    </row>
    <row r="294" spans="1:24" x14ac:dyDescent="0.25">
      <c r="A294" s="231" t="s">
        <v>783</v>
      </c>
      <c r="B294" s="221" t="s">
        <v>1295</v>
      </c>
      <c r="C294" s="221" t="s">
        <v>114</v>
      </c>
      <c r="D294" s="221" t="s">
        <v>133</v>
      </c>
      <c r="E294" s="232" t="str">
        <f t="shared" si="16"/>
        <v>Men Grand Masters</v>
      </c>
      <c r="F294" s="279"/>
      <c r="G294" s="10">
        <f t="shared" si="19"/>
        <v>44926</v>
      </c>
      <c r="H294" s="6">
        <f t="shared" si="17"/>
        <v>123</v>
      </c>
      <c r="I294" s="5" t="str">
        <f t="shared" si="18"/>
        <v>Grand Masters</v>
      </c>
      <c r="J294" s="221" t="s">
        <v>1301</v>
      </c>
      <c r="K294" s="294">
        <v>93020500486</v>
      </c>
      <c r="L294" s="295" t="s">
        <v>1509</v>
      </c>
      <c r="M294" s="246">
        <f>+_xlfn.XLOOKUP(MASTERLIST!$A294,'2023'!$A$3:$A$897,'2023'!$AE$3:$AE$897,0,0)</f>
        <v>2</v>
      </c>
      <c r="N294" s="220">
        <f>+_xlfn.XLOOKUP(MASTERLIST!$A294,'2023'!$A$3:$A$897,'2023'!$AF$3:$AF$897,0,0)</f>
        <v>1</v>
      </c>
      <c r="O294" s="220">
        <f>+_xlfn.XLOOKUP(MASTERLIST!$A294,'2023'!$A$3:$A$897,'2023'!$AG$3:$AG$897,0,0)</f>
        <v>31.5</v>
      </c>
      <c r="P294" s="247">
        <f>+_xlfn.XLOOKUP(MASTERLIST!$A294,'2023'!$A$3:$A$897,'2023'!$AH$3:$AH$897,0,0)</f>
        <v>579</v>
      </c>
      <c r="Q294" s="312">
        <f>+_xlfn.XLOOKUP(MASTERLIST!$A294,'2021'!$A$3:$A$900,'2021'!$G$3:$G$900,0,0)</f>
        <v>0</v>
      </c>
      <c r="R294" s="220">
        <f>+_xlfn.XLOOKUP(MASTERLIST!$A294,'2021'!$A$3:$A$900,'2021'!$H$3:$H$900,0,0)</f>
        <v>0</v>
      </c>
      <c r="S294" s="220">
        <f>+_xlfn.XLOOKUP(MASTERLIST!$A294,'2021'!$A$3:$A$900,'2021'!$I$3:$I$900,0,0)</f>
        <v>0</v>
      </c>
      <c r="T294" s="247">
        <f>+_xlfn.XLOOKUP(MASTERLIST!$A294,'2021'!$A$3:$A$900,'2021'!$J$3:$J$900,0,0)</f>
        <v>0</v>
      </c>
      <c r="U294" s="246">
        <f>+_xlfn.XLOOKUP(MASTERLIST!$A294,'2022'!$A$3:$A$899,'2022'!$AE$3:$AE$899,0,0)</f>
        <v>0</v>
      </c>
      <c r="V294" s="220">
        <f>+_xlfn.XLOOKUP(MASTERLIST!$A294,'2022'!$A$3:$A$899,'2022'!$AF$3:$AF$899,0,0)</f>
        <v>0</v>
      </c>
      <c r="W294" s="220">
        <f>+_xlfn.XLOOKUP(MASTERLIST!$A294,'2022'!$A$3:$A$899,'2022'!$AG$3:$AG$899,0,0)</f>
        <v>0</v>
      </c>
      <c r="X294" s="247">
        <f>+_xlfn.XLOOKUP(MASTERLIST!$A294,'2022'!$A$3:$A$899,'2022'!$AH$3:$AH$899,0,0)</f>
        <v>0</v>
      </c>
    </row>
    <row r="295" spans="1:24" s="11" customFormat="1" x14ac:dyDescent="0.25">
      <c r="A295" s="231" t="s">
        <v>784</v>
      </c>
      <c r="B295" s="221" t="s">
        <v>1294</v>
      </c>
      <c r="C295" s="221" t="s">
        <v>164</v>
      </c>
      <c r="D295" s="221" t="s">
        <v>153</v>
      </c>
      <c r="E295" s="232" t="str">
        <f t="shared" si="16"/>
        <v>Men Senior</v>
      </c>
      <c r="F295" s="279">
        <v>35299</v>
      </c>
      <c r="G295" s="10">
        <f t="shared" si="19"/>
        <v>44926</v>
      </c>
      <c r="H295" s="6">
        <f t="shared" si="17"/>
        <v>26</v>
      </c>
      <c r="I295" s="5" t="str">
        <f t="shared" si="18"/>
        <v>Senior</v>
      </c>
      <c r="J295" s="221" t="s">
        <v>1301</v>
      </c>
      <c r="K295" s="294"/>
      <c r="L295" s="295"/>
      <c r="M295" s="246">
        <f>+_xlfn.XLOOKUP(MASTERLIST!$A295,'2023'!$A$3:$A$897,'2023'!$AE$3:$AE$897,0,0)</f>
        <v>3</v>
      </c>
      <c r="N295" s="220">
        <f>+_xlfn.XLOOKUP(MASTERLIST!$A295,'2023'!$A$3:$A$897,'2023'!$AF$3:$AF$897,0,0)</f>
        <v>0</v>
      </c>
      <c r="O295" s="220">
        <f>+_xlfn.XLOOKUP(MASTERLIST!$A295,'2023'!$A$3:$A$897,'2023'!$AG$3:$AG$897,0,0)</f>
        <v>5.8000000000000007</v>
      </c>
      <c r="P295" s="247">
        <f>+_xlfn.XLOOKUP(MASTERLIST!$A295,'2023'!$A$3:$A$897,'2023'!$AH$3:$AH$897,0,0)</f>
        <v>511</v>
      </c>
      <c r="Q295" s="312">
        <f>+_xlfn.XLOOKUP(MASTERLIST!$A295,'2021'!$A$3:$A$900,'2021'!$G$3:$G$900,0,0)</f>
        <v>0</v>
      </c>
      <c r="R295" s="220">
        <f>+_xlfn.XLOOKUP(MASTERLIST!$A295,'2021'!$A$3:$A$900,'2021'!$H$3:$H$900,0,0)</f>
        <v>0</v>
      </c>
      <c r="S295" s="220">
        <f>+_xlfn.XLOOKUP(MASTERLIST!$A295,'2021'!$A$3:$A$900,'2021'!$I$3:$I$900,0,0)</f>
        <v>0</v>
      </c>
      <c r="T295" s="247">
        <f>+_xlfn.XLOOKUP(MASTERLIST!$A295,'2021'!$A$3:$A$900,'2021'!$J$3:$J$900,0,0)</f>
        <v>0</v>
      </c>
      <c r="U295" s="246">
        <f>+_xlfn.XLOOKUP(MASTERLIST!$A295,'2022'!$A$3:$A$899,'2022'!$AE$3:$AE$899,0,0)</f>
        <v>0</v>
      </c>
      <c r="V295" s="220">
        <f>+_xlfn.XLOOKUP(MASTERLIST!$A295,'2022'!$A$3:$A$899,'2022'!$AF$3:$AF$899,0,0)</f>
        <v>0</v>
      </c>
      <c r="W295" s="220">
        <f>+_xlfn.XLOOKUP(MASTERLIST!$A295,'2022'!$A$3:$A$899,'2022'!$AG$3:$AG$899,0,0)</f>
        <v>0</v>
      </c>
      <c r="X295" s="247">
        <f>+_xlfn.XLOOKUP(MASTERLIST!$A295,'2022'!$A$3:$A$899,'2022'!$AH$3:$AH$899,0,0)</f>
        <v>0</v>
      </c>
    </row>
    <row r="296" spans="1:24" s="11" customFormat="1" x14ac:dyDescent="0.25">
      <c r="A296" s="231" t="s">
        <v>785</v>
      </c>
      <c r="B296" s="221" t="s">
        <v>1295</v>
      </c>
      <c r="C296" s="221" t="s">
        <v>160</v>
      </c>
      <c r="D296" s="221" t="s">
        <v>273</v>
      </c>
      <c r="E296" s="232" t="str">
        <f t="shared" si="16"/>
        <v>Men Grand Masters</v>
      </c>
      <c r="F296" s="279"/>
      <c r="G296" s="10">
        <f t="shared" si="19"/>
        <v>44926</v>
      </c>
      <c r="H296" s="6">
        <f t="shared" si="17"/>
        <v>123</v>
      </c>
      <c r="I296" s="5" t="str">
        <f t="shared" si="18"/>
        <v>Grand Masters</v>
      </c>
      <c r="J296" s="221" t="s">
        <v>1301</v>
      </c>
      <c r="K296" s="294"/>
      <c r="L296" s="295"/>
      <c r="M296" s="246">
        <f>+_xlfn.XLOOKUP(MASTERLIST!$A296,'2023'!$A$3:$A$897,'2023'!$AE$3:$AE$897,0,0)</f>
        <v>0</v>
      </c>
      <c r="N296" s="220">
        <f>+_xlfn.XLOOKUP(MASTERLIST!$A296,'2023'!$A$3:$A$897,'2023'!$AF$3:$AF$897,0,0)</f>
        <v>0</v>
      </c>
      <c r="O296" s="220">
        <f>+_xlfn.XLOOKUP(MASTERLIST!$A296,'2023'!$A$3:$A$897,'2023'!$AG$3:$AG$897,0,0)</f>
        <v>0</v>
      </c>
      <c r="P296" s="247">
        <f>+_xlfn.XLOOKUP(MASTERLIST!$A296,'2023'!$A$3:$A$897,'2023'!$AH$3:$AH$897,0,0)</f>
        <v>0</v>
      </c>
      <c r="Q296" s="312">
        <f>+_xlfn.XLOOKUP(MASTERLIST!$A296,'2021'!$A$3:$A$900,'2021'!$G$3:$G$900,0,0)</f>
        <v>0</v>
      </c>
      <c r="R296" s="220">
        <f>+_xlfn.XLOOKUP(MASTERLIST!$A296,'2021'!$A$3:$A$900,'2021'!$H$3:$H$900,0,0)</f>
        <v>0</v>
      </c>
      <c r="S296" s="220">
        <f>+_xlfn.XLOOKUP(MASTERLIST!$A296,'2021'!$A$3:$A$900,'2021'!$I$3:$I$900,0,0)</f>
        <v>0</v>
      </c>
      <c r="T296" s="247">
        <f>+_xlfn.XLOOKUP(MASTERLIST!$A296,'2021'!$A$3:$A$900,'2021'!$J$3:$J$900,0,0)</f>
        <v>0</v>
      </c>
      <c r="U296" s="246">
        <f>+_xlfn.XLOOKUP(MASTERLIST!$A296,'2022'!$A$3:$A$899,'2022'!$AE$3:$AE$899,0,0)</f>
        <v>0</v>
      </c>
      <c r="V296" s="220">
        <f>+_xlfn.XLOOKUP(MASTERLIST!$A296,'2022'!$A$3:$A$899,'2022'!$AF$3:$AF$899,0,0)</f>
        <v>0</v>
      </c>
      <c r="W296" s="220">
        <f>+_xlfn.XLOOKUP(MASTERLIST!$A296,'2022'!$A$3:$A$899,'2022'!$AG$3:$AG$899,0,0)</f>
        <v>0</v>
      </c>
      <c r="X296" s="247">
        <f>+_xlfn.XLOOKUP(MASTERLIST!$A296,'2022'!$A$3:$A$899,'2022'!$AH$3:$AH$899,0,0)</f>
        <v>0</v>
      </c>
    </row>
    <row r="297" spans="1:24" s="11" customFormat="1" x14ac:dyDescent="0.25">
      <c r="A297" s="231" t="s">
        <v>786</v>
      </c>
      <c r="B297" s="221" t="s">
        <v>1398</v>
      </c>
      <c r="C297" s="221" t="s">
        <v>446</v>
      </c>
      <c r="D297" s="221" t="s">
        <v>191</v>
      </c>
      <c r="E297" s="232" t="str">
        <f t="shared" si="16"/>
        <v>Men Master</v>
      </c>
      <c r="F297" s="279">
        <v>25966</v>
      </c>
      <c r="G297" s="10">
        <f t="shared" si="19"/>
        <v>44926</v>
      </c>
      <c r="H297" s="6">
        <f t="shared" si="17"/>
        <v>51</v>
      </c>
      <c r="I297" s="5" t="str">
        <f t="shared" si="18"/>
        <v>Master</v>
      </c>
      <c r="J297" s="221" t="s">
        <v>1301</v>
      </c>
      <c r="K297" s="294"/>
      <c r="L297" s="295"/>
      <c r="M297" s="246">
        <f>+_xlfn.XLOOKUP(MASTERLIST!$A297,'2023'!$A$3:$A$897,'2023'!$AE$3:$AE$897,0,0)</f>
        <v>0</v>
      </c>
      <c r="N297" s="220">
        <f>+_xlfn.XLOOKUP(MASTERLIST!$A297,'2023'!$A$3:$A$897,'2023'!$AF$3:$AF$897,0,0)</f>
        <v>0</v>
      </c>
      <c r="O297" s="220">
        <f>+_xlfn.XLOOKUP(MASTERLIST!$A297,'2023'!$A$3:$A$897,'2023'!$AG$3:$AG$897,0,0)</f>
        <v>0</v>
      </c>
      <c r="P297" s="247">
        <f>+_xlfn.XLOOKUP(MASTERLIST!$A297,'2023'!$A$3:$A$897,'2023'!$AH$3:$AH$897,0,0)</f>
        <v>0</v>
      </c>
      <c r="Q297" s="312">
        <f>+_xlfn.XLOOKUP(MASTERLIST!$A297,'2021'!$A$3:$A$900,'2021'!$G$3:$G$900,0,0)</f>
        <v>0</v>
      </c>
      <c r="R297" s="220">
        <f>+_xlfn.XLOOKUP(MASTERLIST!$A297,'2021'!$A$3:$A$900,'2021'!$H$3:$H$900,0,0)</f>
        <v>0</v>
      </c>
      <c r="S297" s="220">
        <f>+_xlfn.XLOOKUP(MASTERLIST!$A297,'2021'!$A$3:$A$900,'2021'!$I$3:$I$900,0,0)</f>
        <v>0</v>
      </c>
      <c r="T297" s="247">
        <f>+_xlfn.XLOOKUP(MASTERLIST!$A297,'2021'!$A$3:$A$900,'2021'!$J$3:$J$900,0,0)</f>
        <v>0</v>
      </c>
      <c r="U297" s="246">
        <f>+_xlfn.XLOOKUP(MASTERLIST!$A297,'2022'!$A$3:$A$899,'2022'!$AE$3:$AE$899,0,0)</f>
        <v>0</v>
      </c>
      <c r="V297" s="220">
        <f>+_xlfn.XLOOKUP(MASTERLIST!$A297,'2022'!$A$3:$A$899,'2022'!$AF$3:$AF$899,0,0)</f>
        <v>0</v>
      </c>
      <c r="W297" s="220">
        <f>+_xlfn.XLOOKUP(MASTERLIST!$A297,'2022'!$A$3:$A$899,'2022'!$AG$3:$AG$899,0,0)</f>
        <v>0</v>
      </c>
      <c r="X297" s="247">
        <f>+_xlfn.XLOOKUP(MASTERLIST!$A297,'2022'!$A$3:$A$899,'2022'!$AH$3:$AH$899,0,0)</f>
        <v>0</v>
      </c>
    </row>
    <row r="298" spans="1:24" s="11" customFormat="1" ht="13.5" customHeight="1" x14ac:dyDescent="0.25">
      <c r="A298" s="229" t="s">
        <v>787</v>
      </c>
      <c r="B298" s="220" t="s">
        <v>37</v>
      </c>
      <c r="C298" s="220" t="s">
        <v>251</v>
      </c>
      <c r="D298" s="220" t="s">
        <v>181</v>
      </c>
      <c r="E298" s="230" t="str">
        <f t="shared" si="16"/>
        <v>Men Veteran</v>
      </c>
      <c r="F298" s="277">
        <v>28089</v>
      </c>
      <c r="G298" s="10">
        <f t="shared" si="19"/>
        <v>44926</v>
      </c>
      <c r="H298" s="6">
        <f t="shared" si="17"/>
        <v>46</v>
      </c>
      <c r="I298" s="5" t="str">
        <f t="shared" si="18"/>
        <v>Veteran</v>
      </c>
      <c r="J298" s="220" t="s">
        <v>1301</v>
      </c>
      <c r="K298" s="293">
        <v>76112510267</v>
      </c>
      <c r="L298" s="251" t="s">
        <v>1509</v>
      </c>
      <c r="M298" s="246">
        <f>+_xlfn.XLOOKUP(MASTERLIST!$A298,'2023'!$A$3:$A$897,'2023'!$AE$3:$AE$897,0,0)</f>
        <v>0</v>
      </c>
      <c r="N298" s="220">
        <f>+_xlfn.XLOOKUP(MASTERLIST!$A298,'2023'!$A$3:$A$897,'2023'!$AF$3:$AF$897,0,0)</f>
        <v>0</v>
      </c>
      <c r="O298" s="220">
        <f>+_xlfn.XLOOKUP(MASTERLIST!$A298,'2023'!$A$3:$A$897,'2023'!$AG$3:$AG$897,0,0)</f>
        <v>0</v>
      </c>
      <c r="P298" s="247">
        <f>+_xlfn.XLOOKUP(MASTERLIST!$A298,'2023'!$A$3:$A$897,'2023'!$AH$3:$AH$897,0,0)</f>
        <v>0</v>
      </c>
      <c r="Q298" s="312">
        <f>+_xlfn.XLOOKUP(MASTERLIST!$A298,'2021'!$A$3:$A$900,'2021'!$G$3:$G$900,0,0)</f>
        <v>0</v>
      </c>
      <c r="R298" s="220">
        <f>+_xlfn.XLOOKUP(MASTERLIST!$A298,'2021'!$A$3:$A$900,'2021'!$H$3:$H$900,0,0)</f>
        <v>0</v>
      </c>
      <c r="S298" s="220">
        <f>+_xlfn.XLOOKUP(MASTERLIST!$A298,'2021'!$A$3:$A$900,'2021'!$I$3:$I$900,0,0)</f>
        <v>0</v>
      </c>
      <c r="T298" s="247">
        <f>+_xlfn.XLOOKUP(MASTERLIST!$A298,'2021'!$A$3:$A$900,'2021'!$J$3:$J$900,0,0)</f>
        <v>0</v>
      </c>
      <c r="U298" s="246">
        <f>+_xlfn.XLOOKUP(MASTERLIST!$A298,'2022'!$A$3:$A$899,'2022'!$AE$3:$AE$899,0,0)</f>
        <v>0</v>
      </c>
      <c r="V298" s="220">
        <f>+_xlfn.XLOOKUP(MASTERLIST!$A298,'2022'!$A$3:$A$899,'2022'!$AF$3:$AF$899,0,0)</f>
        <v>0</v>
      </c>
      <c r="W298" s="220">
        <f>+_xlfn.XLOOKUP(MASTERLIST!$A298,'2022'!$A$3:$A$899,'2022'!$AG$3:$AG$899,0,0)</f>
        <v>0</v>
      </c>
      <c r="X298" s="247">
        <f>+_xlfn.XLOOKUP(MASTERLIST!$A298,'2022'!$A$3:$A$899,'2022'!$AH$3:$AH$899,0,0)</f>
        <v>0</v>
      </c>
    </row>
    <row r="299" spans="1:24" x14ac:dyDescent="0.25">
      <c r="A299" s="233" t="s">
        <v>788</v>
      </c>
      <c r="B299" s="224" t="s">
        <v>41</v>
      </c>
      <c r="C299" s="224" t="s">
        <v>2056</v>
      </c>
      <c r="D299" s="224" t="s">
        <v>2057</v>
      </c>
      <c r="E299" s="232" t="str">
        <f t="shared" si="16"/>
        <v>Men Senior</v>
      </c>
      <c r="F299" s="276">
        <v>34995</v>
      </c>
      <c r="G299" s="10">
        <f t="shared" si="19"/>
        <v>44926</v>
      </c>
      <c r="H299" s="6">
        <f t="shared" si="17"/>
        <v>27</v>
      </c>
      <c r="I299" s="5" t="str">
        <f t="shared" si="18"/>
        <v>Senior</v>
      </c>
      <c r="J299" s="224" t="s">
        <v>1301</v>
      </c>
      <c r="K299" s="291">
        <v>95102301209</v>
      </c>
      <c r="L299" s="292" t="s">
        <v>1509</v>
      </c>
      <c r="M299" s="246">
        <f>+_xlfn.XLOOKUP(MASTERLIST!$A299,'2023'!$A$3:$A$897,'2023'!$AE$3:$AE$897,0,0)</f>
        <v>0</v>
      </c>
      <c r="N299" s="220">
        <f>+_xlfn.XLOOKUP(MASTERLIST!$A299,'2023'!$A$3:$A$897,'2023'!$AF$3:$AF$897,0,0)</f>
        <v>1</v>
      </c>
      <c r="O299" s="220">
        <f>+_xlfn.XLOOKUP(MASTERLIST!$A299,'2023'!$A$3:$A$897,'2023'!$AG$3:$AG$897,0,0)</f>
        <v>8.6</v>
      </c>
      <c r="P299" s="247">
        <f>+_xlfn.XLOOKUP(MASTERLIST!$A299,'2023'!$A$3:$A$897,'2023'!$AH$3:$AH$897,0,0)</f>
        <v>321</v>
      </c>
      <c r="Q299" s="312">
        <f>+_xlfn.XLOOKUP(MASTERLIST!$A299,'2021'!$A$3:$A$900,'2021'!$G$3:$G$900,0,0)</f>
        <v>0</v>
      </c>
      <c r="R299" s="220">
        <f>+_xlfn.XLOOKUP(MASTERLIST!$A299,'2021'!$A$3:$A$900,'2021'!$H$3:$H$900,0,0)</f>
        <v>0</v>
      </c>
      <c r="S299" s="220">
        <f>+_xlfn.XLOOKUP(MASTERLIST!$A299,'2021'!$A$3:$A$900,'2021'!$I$3:$I$900,0,0)</f>
        <v>0</v>
      </c>
      <c r="T299" s="247">
        <f>+_xlfn.XLOOKUP(MASTERLIST!$A299,'2021'!$A$3:$A$900,'2021'!$J$3:$J$900,0,0)</f>
        <v>0</v>
      </c>
      <c r="U299" s="246">
        <f>+_xlfn.XLOOKUP(MASTERLIST!$A299,'2022'!$A$3:$A$899,'2022'!$AE$3:$AE$899,0,0)</f>
        <v>2</v>
      </c>
      <c r="V299" s="220">
        <f>+_xlfn.XLOOKUP(MASTERLIST!$A299,'2022'!$A$3:$A$899,'2022'!$AF$3:$AF$899,0,0)</f>
        <v>0</v>
      </c>
      <c r="W299" s="220">
        <f>+_xlfn.XLOOKUP(MASTERLIST!$A299,'2022'!$A$3:$A$899,'2022'!$AG$3:$AG$899,0,0)</f>
        <v>1.6</v>
      </c>
      <c r="X299" s="247">
        <f>+_xlfn.XLOOKUP(MASTERLIST!$A299,'2022'!$A$3:$A$899,'2022'!$AH$3:$AH$899,0,0)</f>
        <v>411</v>
      </c>
    </row>
    <row r="300" spans="1:24" s="11" customFormat="1" x14ac:dyDescent="0.25">
      <c r="A300" s="229" t="s">
        <v>789</v>
      </c>
      <c r="B300" s="220" t="s">
        <v>38</v>
      </c>
      <c r="C300" s="220" t="s">
        <v>90</v>
      </c>
      <c r="D300" s="220" t="s">
        <v>217</v>
      </c>
      <c r="E300" s="230" t="str">
        <f t="shared" si="16"/>
        <v>Men Senior</v>
      </c>
      <c r="F300" s="277">
        <v>33933</v>
      </c>
      <c r="G300" s="10">
        <f t="shared" si="19"/>
        <v>44926</v>
      </c>
      <c r="H300" s="6">
        <f t="shared" si="17"/>
        <v>30</v>
      </c>
      <c r="I300" s="5" t="str">
        <f t="shared" si="18"/>
        <v>Senior</v>
      </c>
      <c r="J300" s="220" t="s">
        <v>1301</v>
      </c>
      <c r="K300" s="293">
        <v>921112501046</v>
      </c>
      <c r="L300" s="251" t="s">
        <v>1509</v>
      </c>
      <c r="M300" s="246">
        <f>+_xlfn.XLOOKUP(MASTERLIST!$A300,'2023'!$A$3:$A$897,'2023'!$AE$3:$AE$897,0,0)</f>
        <v>0</v>
      </c>
      <c r="N300" s="220">
        <f>+_xlfn.XLOOKUP(MASTERLIST!$A300,'2023'!$A$3:$A$897,'2023'!$AF$3:$AF$897,0,0)</f>
        <v>0</v>
      </c>
      <c r="O300" s="220">
        <f>+_xlfn.XLOOKUP(MASTERLIST!$A300,'2023'!$A$3:$A$897,'2023'!$AG$3:$AG$897,0,0)</f>
        <v>0</v>
      </c>
      <c r="P300" s="247">
        <f>+_xlfn.XLOOKUP(MASTERLIST!$A300,'2023'!$A$3:$A$897,'2023'!$AH$3:$AH$897,0,0)</f>
        <v>0</v>
      </c>
      <c r="Q300" s="312">
        <f>+_xlfn.XLOOKUP(MASTERLIST!$A300,'2021'!$A$3:$A$900,'2021'!$G$3:$G$900,0,0)</f>
        <v>0</v>
      </c>
      <c r="R300" s="220">
        <f>+_xlfn.XLOOKUP(MASTERLIST!$A300,'2021'!$A$3:$A$900,'2021'!$H$3:$H$900,0,0)</f>
        <v>2</v>
      </c>
      <c r="S300" s="220">
        <f>+_xlfn.XLOOKUP(MASTERLIST!$A300,'2021'!$A$3:$A$900,'2021'!$I$3:$I$900,0,0)</f>
        <v>2.2999999999999998</v>
      </c>
      <c r="T300" s="247">
        <f>+_xlfn.XLOOKUP(MASTERLIST!$A300,'2021'!$A$3:$A$900,'2021'!$J$3:$J$900,0,0)</f>
        <v>253</v>
      </c>
      <c r="U300" s="246">
        <f>+_xlfn.XLOOKUP(MASTERLIST!$A300,'2022'!$A$3:$A$899,'2022'!$AE$3:$AE$899,0,0)</f>
        <v>0</v>
      </c>
      <c r="V300" s="220">
        <f>+_xlfn.XLOOKUP(MASTERLIST!$A300,'2022'!$A$3:$A$899,'2022'!$AF$3:$AF$899,0,0)</f>
        <v>1</v>
      </c>
      <c r="W300" s="220">
        <f>+_xlfn.XLOOKUP(MASTERLIST!$A300,'2022'!$A$3:$A$899,'2022'!$AG$3:$AG$899,0,0)</f>
        <v>11.5</v>
      </c>
      <c r="X300" s="247">
        <f>+_xlfn.XLOOKUP(MASTERLIST!$A300,'2022'!$A$3:$A$899,'2022'!$AH$3:$AH$899,0,0)</f>
        <v>272</v>
      </c>
    </row>
    <row r="301" spans="1:24" x14ac:dyDescent="0.25">
      <c r="A301" s="229" t="s">
        <v>790</v>
      </c>
      <c r="B301" s="220" t="s">
        <v>48</v>
      </c>
      <c r="C301" s="220" t="s">
        <v>121</v>
      </c>
      <c r="D301" s="220" t="s">
        <v>122</v>
      </c>
      <c r="E301" s="230" t="str">
        <f t="shared" si="16"/>
        <v>Men Veteran</v>
      </c>
      <c r="F301" s="277">
        <v>28335</v>
      </c>
      <c r="G301" s="10">
        <f t="shared" si="19"/>
        <v>44926</v>
      </c>
      <c r="H301" s="6">
        <f t="shared" si="17"/>
        <v>45</v>
      </c>
      <c r="I301" s="5" t="str">
        <f t="shared" si="18"/>
        <v>Veteran</v>
      </c>
      <c r="J301" s="220" t="s">
        <v>1301</v>
      </c>
      <c r="K301" s="293">
        <v>77072900144</v>
      </c>
      <c r="L301" s="251" t="s">
        <v>1509</v>
      </c>
      <c r="M301" s="246">
        <f>+_xlfn.XLOOKUP(MASTERLIST!$A301,'2023'!$A$3:$A$897,'2023'!$AE$3:$AE$897,0,0)</f>
        <v>2</v>
      </c>
      <c r="N301" s="220">
        <f>+_xlfn.XLOOKUP(MASTERLIST!$A301,'2023'!$A$3:$A$897,'2023'!$AF$3:$AF$897,0,0)</f>
        <v>0</v>
      </c>
      <c r="O301" s="220">
        <f>+_xlfn.XLOOKUP(MASTERLIST!$A301,'2023'!$A$3:$A$897,'2023'!$AG$3:$AG$897,0,0)</f>
        <v>0.7</v>
      </c>
      <c r="P301" s="247">
        <f>+_xlfn.XLOOKUP(MASTERLIST!$A301,'2023'!$A$3:$A$897,'2023'!$AH$3:$AH$897,0,0)</f>
        <v>277</v>
      </c>
      <c r="Q301" s="312">
        <f>+_xlfn.XLOOKUP(MASTERLIST!$A301,'2021'!$A$3:$A$900,'2021'!$G$3:$G$900,0,0)</f>
        <v>3</v>
      </c>
      <c r="R301" s="220">
        <f>+_xlfn.XLOOKUP(MASTERLIST!$A301,'2021'!$A$3:$A$900,'2021'!$H$3:$H$900,0,0)</f>
        <v>3</v>
      </c>
      <c r="S301" s="220">
        <f>+_xlfn.XLOOKUP(MASTERLIST!$A301,'2021'!$A$3:$A$900,'2021'!$I$3:$I$900,0,0)</f>
        <v>9.8999999999999986</v>
      </c>
      <c r="T301" s="247">
        <f>+_xlfn.XLOOKUP(MASTERLIST!$A301,'2021'!$A$3:$A$900,'2021'!$J$3:$J$900,0,0)</f>
        <v>581</v>
      </c>
      <c r="U301" s="246">
        <f>+_xlfn.XLOOKUP(MASTERLIST!$A301,'2022'!$A$3:$A$899,'2022'!$AE$3:$AE$899,0,0)</f>
        <v>2</v>
      </c>
      <c r="V301" s="220">
        <f>+_xlfn.XLOOKUP(MASTERLIST!$A301,'2022'!$A$3:$A$899,'2022'!$AF$3:$AF$899,0,0)</f>
        <v>0</v>
      </c>
      <c r="W301" s="220">
        <f>+_xlfn.XLOOKUP(MASTERLIST!$A301,'2022'!$A$3:$A$899,'2022'!$AG$3:$AG$899,0,0)</f>
        <v>2.1</v>
      </c>
      <c r="X301" s="247">
        <f>+_xlfn.XLOOKUP(MASTERLIST!$A301,'2022'!$A$3:$A$899,'2022'!$AH$3:$AH$899,0,0)</f>
        <v>309</v>
      </c>
    </row>
    <row r="302" spans="1:24" x14ac:dyDescent="0.25">
      <c r="A302" s="231" t="s">
        <v>791</v>
      </c>
      <c r="B302" s="221" t="s">
        <v>1398</v>
      </c>
      <c r="C302" s="221" t="s">
        <v>430</v>
      </c>
      <c r="D302" s="221" t="s">
        <v>201</v>
      </c>
      <c r="E302" s="232" t="str">
        <f t="shared" si="16"/>
        <v>Ladies U/21</v>
      </c>
      <c r="F302" s="279">
        <v>37099</v>
      </c>
      <c r="G302" s="10">
        <f t="shared" si="19"/>
        <v>44926</v>
      </c>
      <c r="H302" s="6">
        <f t="shared" si="17"/>
        <v>21</v>
      </c>
      <c r="I302" s="5" t="str">
        <f t="shared" si="18"/>
        <v>U/21</v>
      </c>
      <c r="J302" s="221" t="s">
        <v>67</v>
      </c>
      <c r="K302" s="294">
        <v>77072900144</v>
      </c>
      <c r="L302" s="295" t="s">
        <v>1509</v>
      </c>
      <c r="M302" s="246">
        <f>+_xlfn.XLOOKUP(MASTERLIST!$A302,'2023'!$A$3:$A$897,'2023'!$AE$3:$AE$897,0,0)</f>
        <v>0</v>
      </c>
      <c r="N302" s="220">
        <f>+_xlfn.XLOOKUP(MASTERLIST!$A302,'2023'!$A$3:$A$897,'2023'!$AF$3:$AF$897,0,0)</f>
        <v>0</v>
      </c>
      <c r="O302" s="220">
        <f>+_xlfn.XLOOKUP(MASTERLIST!$A302,'2023'!$A$3:$A$897,'2023'!$AG$3:$AG$897,0,0)</f>
        <v>0</v>
      </c>
      <c r="P302" s="247">
        <f>+_xlfn.XLOOKUP(MASTERLIST!$A302,'2023'!$A$3:$A$897,'2023'!$AH$3:$AH$897,0,0)</f>
        <v>20</v>
      </c>
      <c r="Q302" s="312">
        <f>+_xlfn.XLOOKUP(MASTERLIST!$A302,'2021'!$A$3:$A$900,'2021'!$G$3:$G$900,0,0)</f>
        <v>0</v>
      </c>
      <c r="R302" s="220">
        <f>+_xlfn.XLOOKUP(MASTERLIST!$A302,'2021'!$A$3:$A$900,'2021'!$H$3:$H$900,0,0)</f>
        <v>0</v>
      </c>
      <c r="S302" s="220">
        <f>+_xlfn.XLOOKUP(MASTERLIST!$A302,'2021'!$A$3:$A$900,'2021'!$I$3:$I$900,0,0)</f>
        <v>0</v>
      </c>
      <c r="T302" s="247">
        <f>+_xlfn.XLOOKUP(MASTERLIST!$A302,'2021'!$A$3:$A$900,'2021'!$J$3:$J$900,0,0)</f>
        <v>0</v>
      </c>
      <c r="U302" s="246">
        <f>+_xlfn.XLOOKUP(MASTERLIST!$A302,'2022'!$A$3:$A$899,'2022'!$AE$3:$AE$899,0,0)</f>
        <v>0</v>
      </c>
      <c r="V302" s="220">
        <f>+_xlfn.XLOOKUP(MASTERLIST!$A302,'2022'!$A$3:$A$899,'2022'!$AF$3:$AF$899,0,0)</f>
        <v>0</v>
      </c>
      <c r="W302" s="220">
        <f>+_xlfn.XLOOKUP(MASTERLIST!$A302,'2022'!$A$3:$A$899,'2022'!$AG$3:$AG$899,0,0)</f>
        <v>0</v>
      </c>
      <c r="X302" s="247">
        <f>+_xlfn.XLOOKUP(MASTERLIST!$A302,'2022'!$A$3:$A$899,'2022'!$AH$3:$AH$899,0,0)</f>
        <v>0</v>
      </c>
    </row>
    <row r="303" spans="1:24" s="11" customFormat="1" x14ac:dyDescent="0.25">
      <c r="A303" s="231" t="s">
        <v>792</v>
      </c>
      <c r="B303" s="221" t="s">
        <v>1371</v>
      </c>
      <c r="C303" s="221" t="s">
        <v>474</v>
      </c>
      <c r="D303" s="221" t="s">
        <v>130</v>
      </c>
      <c r="E303" s="232" t="str">
        <f t="shared" si="16"/>
        <v>Men Grand Masters</v>
      </c>
      <c r="F303" s="279">
        <v>19973</v>
      </c>
      <c r="G303" s="10">
        <f t="shared" si="19"/>
        <v>44926</v>
      </c>
      <c r="H303" s="6">
        <f t="shared" si="17"/>
        <v>68</v>
      </c>
      <c r="I303" s="5" t="str">
        <f t="shared" si="18"/>
        <v>Grand Masters</v>
      </c>
      <c r="J303" s="221" t="s">
        <v>1301</v>
      </c>
      <c r="K303" s="294"/>
      <c r="L303" s="295"/>
      <c r="M303" s="246">
        <f>+_xlfn.XLOOKUP(MASTERLIST!$A303,'2023'!$A$3:$A$897,'2023'!$AE$3:$AE$897,0,0)</f>
        <v>0</v>
      </c>
      <c r="N303" s="220">
        <f>+_xlfn.XLOOKUP(MASTERLIST!$A303,'2023'!$A$3:$A$897,'2023'!$AF$3:$AF$897,0,0)</f>
        <v>0</v>
      </c>
      <c r="O303" s="220">
        <f>+_xlfn.XLOOKUP(MASTERLIST!$A303,'2023'!$A$3:$A$897,'2023'!$AG$3:$AG$897,0,0)</f>
        <v>0</v>
      </c>
      <c r="P303" s="247">
        <f>+_xlfn.XLOOKUP(MASTERLIST!$A303,'2023'!$A$3:$A$897,'2023'!$AH$3:$AH$897,0,0)</f>
        <v>20</v>
      </c>
      <c r="Q303" s="312">
        <f>+_xlfn.XLOOKUP(MASTERLIST!$A303,'2021'!$A$3:$A$900,'2021'!$G$3:$G$900,0,0)</f>
        <v>0</v>
      </c>
      <c r="R303" s="220">
        <f>+_xlfn.XLOOKUP(MASTERLIST!$A303,'2021'!$A$3:$A$900,'2021'!$H$3:$H$900,0,0)</f>
        <v>0</v>
      </c>
      <c r="S303" s="220">
        <f>+_xlfn.XLOOKUP(MASTERLIST!$A303,'2021'!$A$3:$A$900,'2021'!$I$3:$I$900,0,0)</f>
        <v>0</v>
      </c>
      <c r="T303" s="247">
        <f>+_xlfn.XLOOKUP(MASTERLIST!$A303,'2021'!$A$3:$A$900,'2021'!$J$3:$J$900,0,0)</f>
        <v>0</v>
      </c>
      <c r="U303" s="246">
        <f>+_xlfn.XLOOKUP(MASTERLIST!$A303,'2022'!$A$3:$A$899,'2022'!$AE$3:$AE$899,0,0)</f>
        <v>0</v>
      </c>
      <c r="V303" s="220">
        <f>+_xlfn.XLOOKUP(MASTERLIST!$A303,'2022'!$A$3:$A$899,'2022'!$AF$3:$AF$899,0,0)</f>
        <v>0</v>
      </c>
      <c r="W303" s="220">
        <f>+_xlfn.XLOOKUP(MASTERLIST!$A303,'2022'!$A$3:$A$899,'2022'!$AG$3:$AG$899,0,0)</f>
        <v>0</v>
      </c>
      <c r="X303" s="247">
        <f>+_xlfn.XLOOKUP(MASTERLIST!$A303,'2022'!$A$3:$A$899,'2022'!$AH$3:$AH$899,0,0)</f>
        <v>0</v>
      </c>
    </row>
    <row r="304" spans="1:24" s="11" customFormat="1" x14ac:dyDescent="0.25">
      <c r="A304" s="229" t="s">
        <v>793</v>
      </c>
      <c r="B304" s="220" t="s">
        <v>2047</v>
      </c>
      <c r="C304" s="220" t="s">
        <v>101</v>
      </c>
      <c r="D304" s="220" t="s">
        <v>122</v>
      </c>
      <c r="E304" s="230" t="str">
        <f t="shared" si="16"/>
        <v>Men Veteran</v>
      </c>
      <c r="F304" s="277">
        <v>29190</v>
      </c>
      <c r="G304" s="10">
        <f t="shared" si="19"/>
        <v>44926</v>
      </c>
      <c r="H304" s="6">
        <f t="shared" si="17"/>
        <v>43</v>
      </c>
      <c r="I304" s="5" t="str">
        <f t="shared" si="18"/>
        <v>Veteran</v>
      </c>
      <c r="J304" s="220" t="s">
        <v>1301</v>
      </c>
      <c r="K304" s="293">
        <v>79120110607</v>
      </c>
      <c r="L304" s="251" t="s">
        <v>1509</v>
      </c>
      <c r="M304" s="246">
        <f>+_xlfn.XLOOKUP(MASTERLIST!$A304,'2023'!$A$3:$A$897,'2023'!$AE$3:$AE$897,0,0)</f>
        <v>1</v>
      </c>
      <c r="N304" s="220">
        <f>+_xlfn.XLOOKUP(MASTERLIST!$A304,'2023'!$A$3:$A$897,'2023'!$AF$3:$AF$897,0,0)</f>
        <v>0</v>
      </c>
      <c r="O304" s="220">
        <f>+_xlfn.XLOOKUP(MASTERLIST!$A304,'2023'!$A$3:$A$897,'2023'!$AG$3:$AG$897,0,0)</f>
        <v>0.6</v>
      </c>
      <c r="P304" s="247">
        <f>+_xlfn.XLOOKUP(MASTERLIST!$A304,'2023'!$A$3:$A$897,'2023'!$AH$3:$AH$897,0,0)</f>
        <v>301</v>
      </c>
      <c r="Q304" s="312">
        <f>+_xlfn.XLOOKUP(MASTERLIST!$A304,'2021'!$A$3:$A$900,'2021'!$G$3:$G$900,0,0)</f>
        <v>3</v>
      </c>
      <c r="R304" s="220">
        <f>+_xlfn.XLOOKUP(MASTERLIST!$A304,'2021'!$A$3:$A$900,'2021'!$H$3:$H$900,0,0)</f>
        <v>2</v>
      </c>
      <c r="S304" s="220">
        <f>+_xlfn.XLOOKUP(MASTERLIST!$A304,'2021'!$A$3:$A$900,'2021'!$I$3:$I$900,0,0)</f>
        <v>45.6</v>
      </c>
      <c r="T304" s="247">
        <f>+_xlfn.XLOOKUP(MASTERLIST!$A304,'2021'!$A$3:$A$900,'2021'!$J$3:$J$900,0,0)</f>
        <v>910</v>
      </c>
      <c r="U304" s="246">
        <f>+_xlfn.XLOOKUP(MASTERLIST!$A304,'2022'!$A$3:$A$899,'2022'!$AE$3:$AE$899,0,0)</f>
        <v>1</v>
      </c>
      <c r="V304" s="220">
        <f>+_xlfn.XLOOKUP(MASTERLIST!$A304,'2022'!$A$3:$A$899,'2022'!$AF$3:$AF$899,0,0)</f>
        <v>6</v>
      </c>
      <c r="W304" s="220">
        <f>+_xlfn.XLOOKUP(MASTERLIST!$A304,'2022'!$A$3:$A$899,'2022'!$AG$3:$AG$899,0,0)</f>
        <v>39.600000000000009</v>
      </c>
      <c r="X304" s="247">
        <f>+_xlfn.XLOOKUP(MASTERLIST!$A304,'2022'!$A$3:$A$899,'2022'!$AH$3:$AH$899,0,0)</f>
        <v>646</v>
      </c>
    </row>
    <row r="305" spans="1:24" x14ac:dyDescent="0.25">
      <c r="A305" s="229" t="s">
        <v>794</v>
      </c>
      <c r="B305" s="220" t="s">
        <v>37</v>
      </c>
      <c r="C305" s="220" t="s">
        <v>319</v>
      </c>
      <c r="D305" s="220" t="s">
        <v>327</v>
      </c>
      <c r="E305" s="230" t="str">
        <f t="shared" si="16"/>
        <v>Men Senior</v>
      </c>
      <c r="F305" s="277">
        <v>31378</v>
      </c>
      <c r="G305" s="10">
        <f t="shared" si="19"/>
        <v>44926</v>
      </c>
      <c r="H305" s="6">
        <f t="shared" si="17"/>
        <v>37</v>
      </c>
      <c r="I305" s="5" t="str">
        <f t="shared" si="18"/>
        <v>Senior</v>
      </c>
      <c r="J305" s="220" t="s">
        <v>1301</v>
      </c>
      <c r="K305" s="293">
        <v>85112710160</v>
      </c>
      <c r="L305" s="251" t="s">
        <v>1509</v>
      </c>
      <c r="M305" s="246">
        <f>+_xlfn.XLOOKUP(MASTERLIST!$A305,'2023'!$A$3:$A$897,'2023'!$AE$3:$AE$897,0,0)</f>
        <v>0</v>
      </c>
      <c r="N305" s="220">
        <f>+_xlfn.XLOOKUP(MASTERLIST!$A305,'2023'!$A$3:$A$897,'2023'!$AF$3:$AF$897,0,0)</f>
        <v>0</v>
      </c>
      <c r="O305" s="220">
        <f>+_xlfn.XLOOKUP(MASTERLIST!$A305,'2023'!$A$3:$A$897,'2023'!$AG$3:$AG$897,0,0)</f>
        <v>0</v>
      </c>
      <c r="P305" s="247">
        <f>+_xlfn.XLOOKUP(MASTERLIST!$A305,'2023'!$A$3:$A$897,'2023'!$AH$3:$AH$897,0,0)</f>
        <v>0</v>
      </c>
      <c r="Q305" s="312">
        <f>+_xlfn.XLOOKUP(MASTERLIST!$A305,'2021'!$A$3:$A$900,'2021'!$G$3:$G$900,0,0)</f>
        <v>0</v>
      </c>
      <c r="R305" s="220">
        <f>+_xlfn.XLOOKUP(MASTERLIST!$A305,'2021'!$A$3:$A$900,'2021'!$H$3:$H$900,0,0)</f>
        <v>0</v>
      </c>
      <c r="S305" s="220">
        <f>+_xlfn.XLOOKUP(MASTERLIST!$A305,'2021'!$A$3:$A$900,'2021'!$I$3:$I$900,0,0)</f>
        <v>0</v>
      </c>
      <c r="T305" s="247">
        <f>+_xlfn.XLOOKUP(MASTERLIST!$A305,'2021'!$A$3:$A$900,'2021'!$J$3:$J$900,0,0)</f>
        <v>0</v>
      </c>
      <c r="U305" s="246">
        <f>+_xlfn.XLOOKUP(MASTERLIST!$A305,'2022'!$A$3:$A$899,'2022'!$AE$3:$AE$899,0,0)</f>
        <v>0</v>
      </c>
      <c r="V305" s="220">
        <f>+_xlfn.XLOOKUP(MASTERLIST!$A305,'2022'!$A$3:$A$899,'2022'!$AF$3:$AF$899,0,0)</f>
        <v>0</v>
      </c>
      <c r="W305" s="220">
        <f>+_xlfn.XLOOKUP(MASTERLIST!$A305,'2022'!$A$3:$A$899,'2022'!$AG$3:$AG$899,0,0)</f>
        <v>0</v>
      </c>
      <c r="X305" s="247">
        <f>+_xlfn.XLOOKUP(MASTERLIST!$A305,'2022'!$A$3:$A$899,'2022'!$AH$3:$AH$899,0,0)</f>
        <v>0</v>
      </c>
    </row>
    <row r="306" spans="1:24" x14ac:dyDescent="0.25">
      <c r="A306" s="231" t="s">
        <v>795</v>
      </c>
      <c r="B306" s="221" t="s">
        <v>1728</v>
      </c>
      <c r="C306" s="221" t="s">
        <v>472</v>
      </c>
      <c r="D306" s="221" t="s">
        <v>393</v>
      </c>
      <c r="E306" s="232" t="str">
        <f t="shared" si="16"/>
        <v>Ladies Senior</v>
      </c>
      <c r="F306" s="279">
        <v>30435</v>
      </c>
      <c r="G306" s="10">
        <f t="shared" si="19"/>
        <v>44926</v>
      </c>
      <c r="H306" s="6">
        <f t="shared" si="17"/>
        <v>39</v>
      </c>
      <c r="I306" s="5" t="str">
        <f t="shared" si="18"/>
        <v>Senior</v>
      </c>
      <c r="J306" s="221" t="s">
        <v>67</v>
      </c>
      <c r="K306" s="294">
        <v>85112710160</v>
      </c>
      <c r="L306" s="295" t="s">
        <v>1509</v>
      </c>
      <c r="M306" s="246">
        <f>+_xlfn.XLOOKUP(MASTERLIST!$A306,'2023'!$A$3:$A$897,'2023'!$AE$3:$AE$897,0,0)</f>
        <v>0</v>
      </c>
      <c r="N306" s="220">
        <f>+_xlfn.XLOOKUP(MASTERLIST!$A306,'2023'!$A$3:$A$897,'2023'!$AF$3:$AF$897,0,0)</f>
        <v>0</v>
      </c>
      <c r="O306" s="220">
        <f>+_xlfn.XLOOKUP(MASTERLIST!$A306,'2023'!$A$3:$A$897,'2023'!$AG$3:$AG$897,0,0)</f>
        <v>0</v>
      </c>
      <c r="P306" s="247">
        <f>+_xlfn.XLOOKUP(MASTERLIST!$A306,'2023'!$A$3:$A$897,'2023'!$AH$3:$AH$897,0,0)</f>
        <v>0</v>
      </c>
      <c r="Q306" s="312">
        <f>+_xlfn.XLOOKUP(MASTERLIST!$A306,'2021'!$A$3:$A$900,'2021'!$G$3:$G$900,0,0)</f>
        <v>0</v>
      </c>
      <c r="R306" s="220">
        <f>+_xlfn.XLOOKUP(MASTERLIST!$A306,'2021'!$A$3:$A$900,'2021'!$H$3:$H$900,0,0)</f>
        <v>0</v>
      </c>
      <c r="S306" s="220">
        <f>+_xlfn.XLOOKUP(MASTERLIST!$A306,'2021'!$A$3:$A$900,'2021'!$I$3:$I$900,0,0)</f>
        <v>0</v>
      </c>
      <c r="T306" s="247">
        <f>+_xlfn.XLOOKUP(MASTERLIST!$A306,'2021'!$A$3:$A$900,'2021'!$J$3:$J$900,0,0)</f>
        <v>0</v>
      </c>
      <c r="U306" s="246">
        <f>+_xlfn.XLOOKUP(MASTERLIST!$A306,'2022'!$A$3:$A$899,'2022'!$AE$3:$AE$899,0,0)</f>
        <v>0</v>
      </c>
      <c r="V306" s="220">
        <f>+_xlfn.XLOOKUP(MASTERLIST!$A306,'2022'!$A$3:$A$899,'2022'!$AF$3:$AF$899,0,0)</f>
        <v>0</v>
      </c>
      <c r="W306" s="220">
        <f>+_xlfn.XLOOKUP(MASTERLIST!$A306,'2022'!$A$3:$A$899,'2022'!$AG$3:$AG$899,0,0)</f>
        <v>0</v>
      </c>
      <c r="X306" s="247">
        <f>+_xlfn.XLOOKUP(MASTERLIST!$A306,'2022'!$A$3:$A$899,'2022'!$AH$3:$AH$899,0,0)</f>
        <v>0</v>
      </c>
    </row>
    <row r="307" spans="1:24" s="11" customFormat="1" x14ac:dyDescent="0.25">
      <c r="A307" s="229" t="s">
        <v>796</v>
      </c>
      <c r="B307" s="220" t="s">
        <v>47</v>
      </c>
      <c r="C307" s="220" t="s">
        <v>1972</v>
      </c>
      <c r="D307" s="220" t="s">
        <v>1913</v>
      </c>
      <c r="E307" s="230" t="s">
        <v>1307</v>
      </c>
      <c r="F307" s="277">
        <v>40802</v>
      </c>
      <c r="G307" s="10">
        <v>44561</v>
      </c>
      <c r="H307" s="6">
        <v>10</v>
      </c>
      <c r="I307" s="5" t="s">
        <v>1973</v>
      </c>
      <c r="J307" s="220" t="s">
        <v>67</v>
      </c>
      <c r="K307" s="293">
        <v>20110916</v>
      </c>
      <c r="L307" s="251" t="s">
        <v>1509</v>
      </c>
      <c r="M307" s="246">
        <f>+_xlfn.XLOOKUP(MASTERLIST!$A307,'2023'!$A$3:$A$897,'2023'!$AE$3:$AE$897,0,0)</f>
        <v>0</v>
      </c>
      <c r="N307" s="220">
        <f>+_xlfn.XLOOKUP(MASTERLIST!$A307,'2023'!$A$3:$A$897,'2023'!$AF$3:$AF$897,0,0)</f>
        <v>0</v>
      </c>
      <c r="O307" s="220">
        <f>+_xlfn.XLOOKUP(MASTERLIST!$A307,'2023'!$A$3:$A$897,'2023'!$AG$3:$AG$897,0,0)</f>
        <v>0</v>
      </c>
      <c r="P307" s="247">
        <f>+_xlfn.XLOOKUP(MASTERLIST!$A307,'2023'!$A$3:$A$897,'2023'!$AH$3:$AH$897,0,0)</f>
        <v>0</v>
      </c>
      <c r="Q307" s="312">
        <f>+_xlfn.XLOOKUP(MASTERLIST!$A307,'2021'!$A$3:$A$900,'2021'!$G$3:$G$900,0,0)</f>
        <v>2</v>
      </c>
      <c r="R307" s="220">
        <f>+_xlfn.XLOOKUP(MASTERLIST!$A307,'2021'!$A$3:$A$900,'2021'!$H$3:$H$900,0,0)</f>
        <v>0</v>
      </c>
      <c r="S307" s="220">
        <f>+_xlfn.XLOOKUP(MASTERLIST!$A307,'2021'!$A$3:$A$900,'2021'!$I$3:$I$900,0,0)</f>
        <v>2.4</v>
      </c>
      <c r="T307" s="247">
        <f>+_xlfn.XLOOKUP(MASTERLIST!$A307,'2021'!$A$3:$A$900,'2021'!$J$3:$J$900,0,0)</f>
        <v>405</v>
      </c>
      <c r="U307" s="246">
        <f>+_xlfn.XLOOKUP(MASTERLIST!$A307,'2022'!$A$3:$A$899,'2022'!$AE$3:$AE$899,0,0)</f>
        <v>0</v>
      </c>
      <c r="V307" s="220">
        <f>+_xlfn.XLOOKUP(MASTERLIST!$A307,'2022'!$A$3:$A$899,'2022'!$AF$3:$AF$899,0,0)</f>
        <v>0</v>
      </c>
      <c r="W307" s="220">
        <f>+_xlfn.XLOOKUP(MASTERLIST!$A307,'2022'!$A$3:$A$899,'2022'!$AG$3:$AG$899,0,0)</f>
        <v>0</v>
      </c>
      <c r="X307" s="247">
        <f>+_xlfn.XLOOKUP(MASTERLIST!$A307,'2022'!$A$3:$A$899,'2022'!$AH$3:$AH$899,0,0)</f>
        <v>40</v>
      </c>
    </row>
    <row r="308" spans="1:24" x14ac:dyDescent="0.25">
      <c r="A308" s="229" t="s">
        <v>2032</v>
      </c>
      <c r="B308" s="220" t="s">
        <v>42</v>
      </c>
      <c r="C308" s="220" t="s">
        <v>104</v>
      </c>
      <c r="D308" s="220" t="s">
        <v>287</v>
      </c>
      <c r="E308" s="232" t="str">
        <f t="shared" ref="E308:E339" si="20">CONCATENATE(J308," ",I308)</f>
        <v xml:space="preserve"> Grand Masters</v>
      </c>
      <c r="F308" s="277"/>
      <c r="G308" s="10">
        <f t="shared" ref="G308:G339" si="21">$G$5</f>
        <v>44926</v>
      </c>
      <c r="H308" s="6">
        <f t="shared" ref="H308:H339" si="22">INT(YEARFRAC(F308,G308))</f>
        <v>123</v>
      </c>
      <c r="I308" s="5" t="str">
        <f t="shared" ref="I308:I339" si="23">IF(H308="","Senior",IF(H308&gt;59.999,"Grand Masters",IF(H308&gt;49.999,"Master",IF(H308&gt;39.999,"Veteran",IF(H308&gt;21.999,"Senior",IF(H308&gt;16.999,"U/21","U/16"))))))</f>
        <v>Grand Masters</v>
      </c>
      <c r="J308" s="220"/>
      <c r="K308" s="293"/>
      <c r="L308" s="251"/>
      <c r="M308" s="246">
        <f>+_xlfn.XLOOKUP(MASTERLIST!$A308,'2023'!$A$3:$A$897,'2023'!$AE$3:$AE$897,0,0)</f>
        <v>0</v>
      </c>
      <c r="N308" s="220">
        <f>+_xlfn.XLOOKUP(MASTERLIST!$A308,'2023'!$A$3:$A$897,'2023'!$AF$3:$AF$897,0,0)</f>
        <v>0</v>
      </c>
      <c r="O308" s="220">
        <f>+_xlfn.XLOOKUP(MASTERLIST!$A308,'2023'!$A$3:$A$897,'2023'!$AG$3:$AG$897,0,0)</f>
        <v>0</v>
      </c>
      <c r="P308" s="247">
        <f>+_xlfn.XLOOKUP(MASTERLIST!$A308,'2023'!$A$3:$A$897,'2023'!$AH$3:$AH$897,0,0)</f>
        <v>0</v>
      </c>
      <c r="Q308" s="312">
        <f>+_xlfn.XLOOKUP(MASTERLIST!$A308,'2021'!$A$3:$A$900,'2021'!$G$3:$G$900,0,0)</f>
        <v>0</v>
      </c>
      <c r="R308" s="220">
        <f>+_xlfn.XLOOKUP(MASTERLIST!$A308,'2021'!$A$3:$A$900,'2021'!$H$3:$H$900,0,0)</f>
        <v>0</v>
      </c>
      <c r="S308" s="220">
        <f>+_xlfn.XLOOKUP(MASTERLIST!$A308,'2021'!$A$3:$A$900,'2021'!$I$3:$I$900,0,0)</f>
        <v>0</v>
      </c>
      <c r="T308" s="247">
        <f>+_xlfn.XLOOKUP(MASTERLIST!$A308,'2021'!$A$3:$A$900,'2021'!$J$3:$J$900,0,0)</f>
        <v>0</v>
      </c>
      <c r="U308" s="246">
        <f>+_xlfn.XLOOKUP(MASTERLIST!$A308,'2022'!$A$3:$A$899,'2022'!$AE$3:$AE$899,0,0)</f>
        <v>0</v>
      </c>
      <c r="V308" s="220">
        <f>+_xlfn.XLOOKUP(MASTERLIST!$A308,'2022'!$A$3:$A$899,'2022'!$AF$3:$AF$899,0,0)</f>
        <v>0</v>
      </c>
      <c r="W308" s="220">
        <f>+_xlfn.XLOOKUP(MASTERLIST!$A308,'2022'!$A$3:$A$899,'2022'!$AG$3:$AG$899,0,0)</f>
        <v>0</v>
      </c>
      <c r="X308" s="247">
        <f>+_xlfn.XLOOKUP(MASTERLIST!$A308,'2022'!$A$3:$A$899,'2022'!$AH$3:$AH$899,0,0)</f>
        <v>40</v>
      </c>
    </row>
    <row r="309" spans="1:24" x14ac:dyDescent="0.25">
      <c r="A309" s="231" t="s">
        <v>797</v>
      </c>
      <c r="B309" s="221" t="s">
        <v>1293</v>
      </c>
      <c r="C309" s="221" t="s">
        <v>212</v>
      </c>
      <c r="D309" s="221" t="s">
        <v>133</v>
      </c>
      <c r="E309" s="232" t="str">
        <f t="shared" si="20"/>
        <v>Men Veteran</v>
      </c>
      <c r="F309" s="279">
        <v>28916</v>
      </c>
      <c r="G309" s="10">
        <f t="shared" si="21"/>
        <v>44926</v>
      </c>
      <c r="H309" s="6">
        <f t="shared" si="22"/>
        <v>43</v>
      </c>
      <c r="I309" s="5" t="str">
        <f t="shared" si="23"/>
        <v>Veteran</v>
      </c>
      <c r="J309" s="221" t="s">
        <v>1301</v>
      </c>
      <c r="K309" s="294">
        <v>20110916</v>
      </c>
      <c r="L309" s="295" t="s">
        <v>1509</v>
      </c>
      <c r="M309" s="246">
        <f>+_xlfn.XLOOKUP(MASTERLIST!$A309,'2023'!$A$3:$A$897,'2023'!$AE$3:$AE$897,0,0)</f>
        <v>0</v>
      </c>
      <c r="N309" s="220">
        <f>+_xlfn.XLOOKUP(MASTERLIST!$A309,'2023'!$A$3:$A$897,'2023'!$AF$3:$AF$897,0,0)</f>
        <v>0</v>
      </c>
      <c r="O309" s="220">
        <f>+_xlfn.XLOOKUP(MASTERLIST!$A309,'2023'!$A$3:$A$897,'2023'!$AG$3:$AG$897,0,0)</f>
        <v>0</v>
      </c>
      <c r="P309" s="247">
        <f>+_xlfn.XLOOKUP(MASTERLIST!$A309,'2023'!$A$3:$A$897,'2023'!$AH$3:$AH$897,0,0)</f>
        <v>0</v>
      </c>
      <c r="Q309" s="312">
        <f>+_xlfn.XLOOKUP(MASTERLIST!$A309,'2021'!$A$3:$A$900,'2021'!$G$3:$G$900,0,0)</f>
        <v>0</v>
      </c>
      <c r="R309" s="220">
        <f>+_xlfn.XLOOKUP(MASTERLIST!$A309,'2021'!$A$3:$A$900,'2021'!$H$3:$H$900,0,0)</f>
        <v>0</v>
      </c>
      <c r="S309" s="220">
        <f>+_xlfn.XLOOKUP(MASTERLIST!$A309,'2021'!$A$3:$A$900,'2021'!$I$3:$I$900,0,0)</f>
        <v>0</v>
      </c>
      <c r="T309" s="247">
        <f>+_xlfn.XLOOKUP(MASTERLIST!$A309,'2021'!$A$3:$A$900,'2021'!$J$3:$J$900,0,0)</f>
        <v>0</v>
      </c>
      <c r="U309" s="246">
        <f>+_xlfn.XLOOKUP(MASTERLIST!$A309,'2022'!$A$3:$A$899,'2022'!$AE$3:$AE$899,0,0)</f>
        <v>0</v>
      </c>
      <c r="V309" s="220">
        <f>+_xlfn.XLOOKUP(MASTERLIST!$A309,'2022'!$A$3:$A$899,'2022'!$AF$3:$AF$899,0,0)</f>
        <v>0</v>
      </c>
      <c r="W309" s="220">
        <f>+_xlfn.XLOOKUP(MASTERLIST!$A309,'2022'!$A$3:$A$899,'2022'!$AG$3:$AG$899,0,0)</f>
        <v>0</v>
      </c>
      <c r="X309" s="247">
        <f>+_xlfn.XLOOKUP(MASTERLIST!$A309,'2022'!$A$3:$A$899,'2022'!$AH$3:$AH$899,0,0)</f>
        <v>0</v>
      </c>
    </row>
    <row r="310" spans="1:24" s="11" customFormat="1" x14ac:dyDescent="0.25">
      <c r="A310" s="231" t="s">
        <v>798</v>
      </c>
      <c r="B310" s="221" t="s">
        <v>1432</v>
      </c>
      <c r="C310" s="221" t="s">
        <v>172</v>
      </c>
      <c r="D310" s="221" t="s">
        <v>318</v>
      </c>
      <c r="E310" s="230" t="str">
        <f t="shared" si="20"/>
        <v>Men Senior</v>
      </c>
      <c r="F310" s="279">
        <v>30726</v>
      </c>
      <c r="G310" s="10">
        <f t="shared" si="21"/>
        <v>44926</v>
      </c>
      <c r="H310" s="6">
        <f t="shared" si="22"/>
        <v>38</v>
      </c>
      <c r="I310" s="5" t="str">
        <f t="shared" si="23"/>
        <v>Senior</v>
      </c>
      <c r="J310" s="221" t="s">
        <v>1301</v>
      </c>
      <c r="K310" s="294">
        <v>76121100257</v>
      </c>
      <c r="L310" s="295" t="s">
        <v>1509</v>
      </c>
      <c r="M310" s="246">
        <f>+_xlfn.XLOOKUP(MASTERLIST!$A310,'2023'!$A$3:$A$897,'2023'!$AE$3:$AE$897,0,0)</f>
        <v>0</v>
      </c>
      <c r="N310" s="220">
        <f>+_xlfn.XLOOKUP(MASTERLIST!$A310,'2023'!$A$3:$A$897,'2023'!$AF$3:$AF$897,0,0)</f>
        <v>0</v>
      </c>
      <c r="O310" s="220">
        <f>+_xlfn.XLOOKUP(MASTERLIST!$A310,'2023'!$A$3:$A$897,'2023'!$AG$3:$AG$897,0,0)</f>
        <v>0</v>
      </c>
      <c r="P310" s="247">
        <f>+_xlfn.XLOOKUP(MASTERLIST!$A310,'2023'!$A$3:$A$897,'2023'!$AH$3:$AH$897,0,0)</f>
        <v>0</v>
      </c>
      <c r="Q310" s="312">
        <f>+_xlfn.XLOOKUP(MASTERLIST!$A310,'2021'!$A$3:$A$900,'2021'!$G$3:$G$900,0,0)</f>
        <v>0</v>
      </c>
      <c r="R310" s="220">
        <f>+_xlfn.XLOOKUP(MASTERLIST!$A310,'2021'!$A$3:$A$900,'2021'!$H$3:$H$900,0,0)</f>
        <v>0</v>
      </c>
      <c r="S310" s="220">
        <f>+_xlfn.XLOOKUP(MASTERLIST!$A310,'2021'!$A$3:$A$900,'2021'!$I$3:$I$900,0,0)</f>
        <v>0</v>
      </c>
      <c r="T310" s="247">
        <f>+_xlfn.XLOOKUP(MASTERLIST!$A310,'2021'!$A$3:$A$900,'2021'!$J$3:$J$900,0,0)</f>
        <v>0</v>
      </c>
      <c r="U310" s="246">
        <f>+_xlfn.XLOOKUP(MASTERLIST!$A310,'2022'!$A$3:$A$899,'2022'!$AE$3:$AE$899,0,0)</f>
        <v>0</v>
      </c>
      <c r="V310" s="220">
        <f>+_xlfn.XLOOKUP(MASTERLIST!$A310,'2022'!$A$3:$A$899,'2022'!$AF$3:$AF$899,0,0)</f>
        <v>0</v>
      </c>
      <c r="W310" s="220">
        <f>+_xlfn.XLOOKUP(MASTERLIST!$A310,'2022'!$A$3:$A$899,'2022'!$AG$3:$AG$899,0,0)</f>
        <v>0</v>
      </c>
      <c r="X310" s="247">
        <f>+_xlfn.XLOOKUP(MASTERLIST!$A310,'2022'!$A$3:$A$899,'2022'!$AH$3:$AH$899,0,0)</f>
        <v>0</v>
      </c>
    </row>
    <row r="311" spans="1:24" s="11" customFormat="1" x14ac:dyDescent="0.25">
      <c r="A311" s="229" t="s">
        <v>799</v>
      </c>
      <c r="B311" s="220" t="s">
        <v>38</v>
      </c>
      <c r="C311" s="220" t="s">
        <v>239</v>
      </c>
      <c r="D311" s="220" t="s">
        <v>70</v>
      </c>
      <c r="E311" s="232" t="str">
        <f t="shared" si="20"/>
        <v>Men U/21</v>
      </c>
      <c r="F311" s="277">
        <v>38026</v>
      </c>
      <c r="G311" s="10">
        <f t="shared" si="21"/>
        <v>44926</v>
      </c>
      <c r="H311" s="6">
        <f t="shared" si="22"/>
        <v>18</v>
      </c>
      <c r="I311" s="5" t="str">
        <f t="shared" si="23"/>
        <v>U/21</v>
      </c>
      <c r="J311" s="220" t="s">
        <v>1301</v>
      </c>
      <c r="K311" s="293">
        <v>20110916</v>
      </c>
      <c r="L311" s="251" t="s">
        <v>1509</v>
      </c>
      <c r="M311" s="246">
        <f>+_xlfn.XLOOKUP(MASTERLIST!$A311,'2023'!$A$3:$A$897,'2023'!$AE$3:$AE$897,0,0)</f>
        <v>0</v>
      </c>
      <c r="N311" s="220">
        <f>+_xlfn.XLOOKUP(MASTERLIST!$A311,'2023'!$A$3:$A$897,'2023'!$AF$3:$AF$897,0,0)</f>
        <v>3</v>
      </c>
      <c r="O311" s="220">
        <f>+_xlfn.XLOOKUP(MASTERLIST!$A311,'2023'!$A$3:$A$897,'2023'!$AG$3:$AG$897,0,0)</f>
        <v>37.800000000000004</v>
      </c>
      <c r="P311" s="247">
        <f>+_xlfn.XLOOKUP(MASTERLIST!$A311,'2023'!$A$3:$A$897,'2023'!$AH$3:$AH$897,0,0)</f>
        <v>813</v>
      </c>
      <c r="Q311" s="312">
        <f>+_xlfn.XLOOKUP(MASTERLIST!$A311,'2021'!$A$3:$A$900,'2021'!$G$3:$G$900,0,0)</f>
        <v>0</v>
      </c>
      <c r="R311" s="220">
        <f>+_xlfn.XLOOKUP(MASTERLIST!$A311,'2021'!$A$3:$A$900,'2021'!$H$3:$H$900,0,0)</f>
        <v>14</v>
      </c>
      <c r="S311" s="220">
        <f>+_xlfn.XLOOKUP(MASTERLIST!$A311,'2021'!$A$3:$A$900,'2021'!$I$3:$I$900,0,0)</f>
        <v>212.5</v>
      </c>
      <c r="T311" s="247">
        <f>+_xlfn.XLOOKUP(MASTERLIST!$A311,'2021'!$A$3:$A$900,'2021'!$J$3:$J$900,0,0)</f>
        <v>1101</v>
      </c>
      <c r="U311" s="246">
        <f>+_xlfn.XLOOKUP(MASTERLIST!$A311,'2022'!$A$3:$A$899,'2022'!$AE$3:$AE$899,0,0)</f>
        <v>2</v>
      </c>
      <c r="V311" s="220">
        <f>+_xlfn.XLOOKUP(MASTERLIST!$A311,'2022'!$A$3:$A$899,'2022'!$AF$3:$AF$899,0,0)</f>
        <v>7</v>
      </c>
      <c r="W311" s="220">
        <f>+_xlfn.XLOOKUP(MASTERLIST!$A311,'2022'!$A$3:$A$899,'2022'!$AG$3:$AG$899,0,0)</f>
        <v>111.9</v>
      </c>
      <c r="X311" s="247">
        <f>+_xlfn.XLOOKUP(MASTERLIST!$A311,'2022'!$A$3:$A$899,'2022'!$AH$3:$AH$899,0,0)</f>
        <v>964</v>
      </c>
    </row>
    <row r="312" spans="1:24" ht="13.5" customHeight="1" x14ac:dyDescent="0.25">
      <c r="A312" s="231" t="s">
        <v>800</v>
      </c>
      <c r="B312" s="221" t="s">
        <v>1278</v>
      </c>
      <c r="C312" s="221" t="s">
        <v>428</v>
      </c>
      <c r="D312" s="221" t="s">
        <v>70</v>
      </c>
      <c r="E312" s="232" t="str">
        <f t="shared" si="20"/>
        <v>Ladies U/21</v>
      </c>
      <c r="F312" s="279">
        <v>36956</v>
      </c>
      <c r="G312" s="10">
        <f t="shared" si="21"/>
        <v>44926</v>
      </c>
      <c r="H312" s="6">
        <f t="shared" si="22"/>
        <v>21</v>
      </c>
      <c r="I312" s="5" t="str">
        <f t="shared" si="23"/>
        <v>U/21</v>
      </c>
      <c r="J312" s="221" t="s">
        <v>67</v>
      </c>
      <c r="K312" s="294"/>
      <c r="L312" s="295"/>
      <c r="M312" s="246">
        <f>+_xlfn.XLOOKUP(MASTERLIST!$A312,'2023'!$A$3:$A$897,'2023'!$AE$3:$AE$897,0,0)</f>
        <v>0</v>
      </c>
      <c r="N312" s="220">
        <f>+_xlfn.XLOOKUP(MASTERLIST!$A312,'2023'!$A$3:$A$897,'2023'!$AF$3:$AF$897,0,0)</f>
        <v>0</v>
      </c>
      <c r="O312" s="220">
        <f>+_xlfn.XLOOKUP(MASTERLIST!$A312,'2023'!$A$3:$A$897,'2023'!$AG$3:$AG$897,0,0)</f>
        <v>0</v>
      </c>
      <c r="P312" s="247">
        <f>+_xlfn.XLOOKUP(MASTERLIST!$A312,'2023'!$A$3:$A$897,'2023'!$AH$3:$AH$897,0,0)</f>
        <v>0</v>
      </c>
      <c r="Q312" s="312">
        <f>+_xlfn.XLOOKUP(MASTERLIST!$A312,'2021'!$A$3:$A$900,'2021'!$G$3:$G$900,0,0)</f>
        <v>0</v>
      </c>
      <c r="R312" s="220">
        <f>+_xlfn.XLOOKUP(MASTERLIST!$A312,'2021'!$A$3:$A$900,'2021'!$H$3:$H$900,0,0)</f>
        <v>0</v>
      </c>
      <c r="S312" s="220">
        <f>+_xlfn.XLOOKUP(MASTERLIST!$A312,'2021'!$A$3:$A$900,'2021'!$I$3:$I$900,0,0)</f>
        <v>0</v>
      </c>
      <c r="T312" s="247">
        <f>+_xlfn.XLOOKUP(MASTERLIST!$A312,'2021'!$A$3:$A$900,'2021'!$J$3:$J$900,0,0)</f>
        <v>0</v>
      </c>
      <c r="U312" s="246">
        <f>+_xlfn.XLOOKUP(MASTERLIST!$A312,'2022'!$A$3:$A$899,'2022'!$AE$3:$AE$899,0,0)</f>
        <v>0</v>
      </c>
      <c r="V312" s="220">
        <f>+_xlfn.XLOOKUP(MASTERLIST!$A312,'2022'!$A$3:$A$899,'2022'!$AF$3:$AF$899,0,0)</f>
        <v>0</v>
      </c>
      <c r="W312" s="220">
        <f>+_xlfn.XLOOKUP(MASTERLIST!$A312,'2022'!$A$3:$A$899,'2022'!$AG$3:$AG$899,0,0)</f>
        <v>0</v>
      </c>
      <c r="X312" s="247">
        <f>+_xlfn.XLOOKUP(MASTERLIST!$A312,'2022'!$A$3:$A$899,'2022'!$AH$3:$AH$899,0,0)</f>
        <v>0</v>
      </c>
    </row>
    <row r="313" spans="1:24" s="11" customFormat="1" x14ac:dyDescent="0.25">
      <c r="A313" s="229" t="s">
        <v>801</v>
      </c>
      <c r="B313" s="220" t="s">
        <v>38</v>
      </c>
      <c r="C313" s="220" t="s">
        <v>2058</v>
      </c>
      <c r="D313" s="220" t="s">
        <v>2059</v>
      </c>
      <c r="E313" s="230" t="str">
        <f t="shared" si="20"/>
        <v>Men U/16</v>
      </c>
      <c r="F313" s="277">
        <v>39670</v>
      </c>
      <c r="G313" s="10">
        <f t="shared" si="21"/>
        <v>44926</v>
      </c>
      <c r="H313" s="6">
        <f t="shared" si="22"/>
        <v>14</v>
      </c>
      <c r="I313" s="5" t="str">
        <f t="shared" si="23"/>
        <v>U/16</v>
      </c>
      <c r="J313" s="220" t="s">
        <v>1301</v>
      </c>
      <c r="K313" s="293">
        <v>20080810</v>
      </c>
      <c r="L313" s="251" t="s">
        <v>1509</v>
      </c>
      <c r="M313" s="246">
        <f>+_xlfn.XLOOKUP(MASTERLIST!$A313,'2023'!$A$3:$A$897,'2023'!$AE$3:$AE$897,0,0)</f>
        <v>4</v>
      </c>
      <c r="N313" s="220">
        <f>+_xlfn.XLOOKUP(MASTERLIST!$A313,'2023'!$A$3:$A$897,'2023'!$AF$3:$AF$897,0,0)</f>
        <v>1</v>
      </c>
      <c r="O313" s="220">
        <f>+_xlfn.XLOOKUP(MASTERLIST!$A313,'2023'!$A$3:$A$897,'2023'!$AG$3:$AG$897,0,0)</f>
        <v>7.3999999999999995</v>
      </c>
      <c r="P313" s="247">
        <f>+_xlfn.XLOOKUP(MASTERLIST!$A313,'2023'!$A$3:$A$897,'2023'!$AH$3:$AH$897,0,0)</f>
        <v>256</v>
      </c>
      <c r="Q313" s="312">
        <f>+_xlfn.XLOOKUP(MASTERLIST!$A313,'2021'!$A$3:$A$900,'2021'!$G$3:$G$900,0,0)</f>
        <v>0</v>
      </c>
      <c r="R313" s="220">
        <f>+_xlfn.XLOOKUP(MASTERLIST!$A313,'2021'!$A$3:$A$900,'2021'!$H$3:$H$900,0,0)</f>
        <v>0</v>
      </c>
      <c r="S313" s="220">
        <f>+_xlfn.XLOOKUP(MASTERLIST!$A313,'2021'!$A$3:$A$900,'2021'!$I$3:$I$900,0,0)</f>
        <v>0</v>
      </c>
      <c r="T313" s="247">
        <f>+_xlfn.XLOOKUP(MASTERLIST!$A313,'2021'!$A$3:$A$900,'2021'!$J$3:$J$900,0,0)</f>
        <v>0</v>
      </c>
      <c r="U313" s="246">
        <f>+_xlfn.XLOOKUP(MASTERLIST!$A313,'2022'!$A$3:$A$899,'2022'!$AE$3:$AE$899,0,0)</f>
        <v>2</v>
      </c>
      <c r="V313" s="220">
        <f>+_xlfn.XLOOKUP(MASTERLIST!$A313,'2022'!$A$3:$A$899,'2022'!$AF$3:$AF$899,0,0)</f>
        <v>3</v>
      </c>
      <c r="W313" s="220">
        <f>+_xlfn.XLOOKUP(MASTERLIST!$A313,'2022'!$A$3:$A$899,'2022'!$AG$3:$AG$899,0,0)</f>
        <v>54.2</v>
      </c>
      <c r="X313" s="247">
        <f>+_xlfn.XLOOKUP(MASTERLIST!$A313,'2022'!$A$3:$A$899,'2022'!$AH$3:$AH$899,0,0)</f>
        <v>746</v>
      </c>
    </row>
    <row r="314" spans="1:24" s="11" customFormat="1" x14ac:dyDescent="0.25">
      <c r="A314" s="229" t="s">
        <v>1055</v>
      </c>
      <c r="B314" s="220" t="s">
        <v>44</v>
      </c>
      <c r="C314" s="220" t="s">
        <v>1765</v>
      </c>
      <c r="D314" s="220" t="s">
        <v>262</v>
      </c>
      <c r="E314" s="230" t="str">
        <f t="shared" si="20"/>
        <v>Men Senior</v>
      </c>
      <c r="F314" s="277">
        <v>33589</v>
      </c>
      <c r="G314" s="10">
        <f t="shared" si="21"/>
        <v>44926</v>
      </c>
      <c r="H314" s="6">
        <f t="shared" si="22"/>
        <v>31</v>
      </c>
      <c r="I314" s="5" t="str">
        <f t="shared" si="23"/>
        <v>Senior</v>
      </c>
      <c r="J314" s="220" t="s">
        <v>1301</v>
      </c>
      <c r="K314" s="293"/>
      <c r="L314" s="251"/>
      <c r="M314" s="246">
        <f>+_xlfn.XLOOKUP(MASTERLIST!$A314,'2023'!$A$3:$A$897,'2023'!$AE$3:$AE$897,0,0)</f>
        <v>0</v>
      </c>
      <c r="N314" s="220">
        <f>+_xlfn.XLOOKUP(MASTERLIST!$A314,'2023'!$A$3:$A$897,'2023'!$AF$3:$AF$897,0,0)</f>
        <v>0</v>
      </c>
      <c r="O314" s="220">
        <f>+_xlfn.XLOOKUP(MASTERLIST!$A314,'2023'!$A$3:$A$897,'2023'!$AG$3:$AG$897,0,0)</f>
        <v>0</v>
      </c>
      <c r="P314" s="247">
        <f>+_xlfn.XLOOKUP(MASTERLIST!$A314,'2023'!$A$3:$A$897,'2023'!$AH$3:$AH$897,0,0)</f>
        <v>20</v>
      </c>
      <c r="Q314" s="312">
        <f>+_xlfn.XLOOKUP(MASTERLIST!$A314,'2021'!$A$3:$A$900,'2021'!$G$3:$G$900,0,0)</f>
        <v>0</v>
      </c>
      <c r="R314" s="220">
        <f>+_xlfn.XLOOKUP(MASTERLIST!$A314,'2021'!$A$3:$A$900,'2021'!$H$3:$H$900,0,0)</f>
        <v>4</v>
      </c>
      <c r="S314" s="220">
        <f>+_xlfn.XLOOKUP(MASTERLIST!$A314,'2021'!$A$3:$A$900,'2021'!$I$3:$I$900,0,0)</f>
        <v>29.200000000000003</v>
      </c>
      <c r="T314" s="247">
        <f>+_xlfn.XLOOKUP(MASTERLIST!$A314,'2021'!$A$3:$A$900,'2021'!$J$3:$J$900,0,0)</f>
        <v>446</v>
      </c>
      <c r="U314" s="246">
        <f>+_xlfn.XLOOKUP(MASTERLIST!$A314,'2022'!$A$3:$A$899,'2022'!$AE$3:$AE$899,0,0)</f>
        <v>0</v>
      </c>
      <c r="V314" s="220">
        <f>+_xlfn.XLOOKUP(MASTERLIST!$A314,'2022'!$A$3:$A$899,'2022'!$AF$3:$AF$899,0,0)</f>
        <v>0</v>
      </c>
      <c r="W314" s="220">
        <f>+_xlfn.XLOOKUP(MASTERLIST!$A314,'2022'!$A$3:$A$899,'2022'!$AG$3:$AG$899,0,0)</f>
        <v>0</v>
      </c>
      <c r="X314" s="247">
        <f>+_xlfn.XLOOKUP(MASTERLIST!$A314,'2022'!$A$3:$A$899,'2022'!$AH$3:$AH$899,0,0)</f>
        <v>0</v>
      </c>
    </row>
    <row r="315" spans="1:24" x14ac:dyDescent="0.25">
      <c r="A315" s="229" t="s">
        <v>802</v>
      </c>
      <c r="B315" s="220" t="s">
        <v>43</v>
      </c>
      <c r="C315" s="220" t="s">
        <v>278</v>
      </c>
      <c r="D315" s="220" t="s">
        <v>279</v>
      </c>
      <c r="E315" s="232" t="str">
        <f t="shared" si="20"/>
        <v>Men Senior</v>
      </c>
      <c r="F315" s="277">
        <v>30547</v>
      </c>
      <c r="G315" s="10">
        <f t="shared" si="21"/>
        <v>44926</v>
      </c>
      <c r="H315" s="6">
        <f t="shared" si="22"/>
        <v>39</v>
      </c>
      <c r="I315" s="5" t="str">
        <f t="shared" si="23"/>
        <v>Senior</v>
      </c>
      <c r="J315" s="220" t="s">
        <v>1301</v>
      </c>
      <c r="K315" s="293">
        <v>83081910382</v>
      </c>
      <c r="L315" s="251" t="s">
        <v>1509</v>
      </c>
      <c r="M315" s="246">
        <f>+_xlfn.XLOOKUP(MASTERLIST!$A315,'2023'!$A$3:$A$897,'2023'!$AE$3:$AE$897,0,0)</f>
        <v>0</v>
      </c>
      <c r="N315" s="220">
        <f>+_xlfn.XLOOKUP(MASTERLIST!$A315,'2023'!$A$3:$A$897,'2023'!$AF$3:$AF$897,0,0)</f>
        <v>0</v>
      </c>
      <c r="O315" s="220">
        <f>+_xlfn.XLOOKUP(MASTERLIST!$A315,'2023'!$A$3:$A$897,'2023'!$AG$3:$AG$897,0,0)</f>
        <v>0</v>
      </c>
      <c r="P315" s="247">
        <f>+_xlfn.XLOOKUP(MASTERLIST!$A315,'2023'!$A$3:$A$897,'2023'!$AH$3:$AH$897,0,0)</f>
        <v>0</v>
      </c>
      <c r="Q315" s="312">
        <f>+_xlfn.XLOOKUP(MASTERLIST!$A315,'2021'!$A$3:$A$900,'2021'!$G$3:$G$900,0,0)</f>
        <v>0</v>
      </c>
      <c r="R315" s="220">
        <f>+_xlfn.XLOOKUP(MASTERLIST!$A315,'2021'!$A$3:$A$900,'2021'!$H$3:$H$900,0,0)</f>
        <v>2</v>
      </c>
      <c r="S315" s="220">
        <f>+_xlfn.XLOOKUP(MASTERLIST!$A315,'2021'!$A$3:$A$900,'2021'!$I$3:$I$900,0,0)</f>
        <v>10.4</v>
      </c>
      <c r="T315" s="247">
        <f>+_xlfn.XLOOKUP(MASTERLIST!$A315,'2021'!$A$3:$A$900,'2021'!$J$3:$J$900,0,0)</f>
        <v>186</v>
      </c>
      <c r="U315" s="246">
        <f>+_xlfn.XLOOKUP(MASTERLIST!$A315,'2022'!$A$3:$A$899,'2022'!$AE$3:$AE$899,0,0)</f>
        <v>0</v>
      </c>
      <c r="V315" s="220">
        <f>+_xlfn.XLOOKUP(MASTERLIST!$A315,'2022'!$A$3:$A$899,'2022'!$AF$3:$AF$899,0,0)</f>
        <v>0</v>
      </c>
      <c r="W315" s="220">
        <f>+_xlfn.XLOOKUP(MASTERLIST!$A315,'2022'!$A$3:$A$899,'2022'!$AG$3:$AG$899,0,0)</f>
        <v>0</v>
      </c>
      <c r="X315" s="247">
        <f>+_xlfn.XLOOKUP(MASTERLIST!$A315,'2022'!$A$3:$A$899,'2022'!$AH$3:$AH$899,0,0)</f>
        <v>0</v>
      </c>
    </row>
    <row r="316" spans="1:24" x14ac:dyDescent="0.25">
      <c r="A316" s="231" t="s">
        <v>803</v>
      </c>
      <c r="B316" s="221" t="s">
        <v>1398</v>
      </c>
      <c r="C316" s="221" t="s">
        <v>232</v>
      </c>
      <c r="D316" s="221" t="s">
        <v>233</v>
      </c>
      <c r="E316" s="232" t="str">
        <f t="shared" si="20"/>
        <v>Men Senior</v>
      </c>
      <c r="F316" s="279">
        <v>32042</v>
      </c>
      <c r="G316" s="10">
        <f t="shared" si="21"/>
        <v>44926</v>
      </c>
      <c r="H316" s="6">
        <f t="shared" si="22"/>
        <v>35</v>
      </c>
      <c r="I316" s="5" t="str">
        <f t="shared" si="23"/>
        <v>Senior</v>
      </c>
      <c r="J316" s="221" t="s">
        <v>1301</v>
      </c>
      <c r="K316" s="294">
        <v>91121700128</v>
      </c>
      <c r="L316" s="295" t="s">
        <v>1509</v>
      </c>
      <c r="M316" s="246">
        <f>+_xlfn.XLOOKUP(MASTERLIST!$A316,'2023'!$A$3:$A$897,'2023'!$AE$3:$AE$897,0,0)</f>
        <v>0</v>
      </c>
      <c r="N316" s="220">
        <f>+_xlfn.XLOOKUP(MASTERLIST!$A316,'2023'!$A$3:$A$897,'2023'!$AF$3:$AF$897,0,0)</f>
        <v>0</v>
      </c>
      <c r="O316" s="220">
        <f>+_xlfn.XLOOKUP(MASTERLIST!$A316,'2023'!$A$3:$A$897,'2023'!$AG$3:$AG$897,0,0)</f>
        <v>0</v>
      </c>
      <c r="P316" s="247">
        <f>+_xlfn.XLOOKUP(MASTERLIST!$A316,'2023'!$A$3:$A$897,'2023'!$AH$3:$AH$897,0,0)</f>
        <v>0</v>
      </c>
      <c r="Q316" s="312">
        <f>+_xlfn.XLOOKUP(MASTERLIST!$A316,'2021'!$A$3:$A$900,'2021'!$G$3:$G$900,0,0)</f>
        <v>0</v>
      </c>
      <c r="R316" s="220">
        <f>+_xlfn.XLOOKUP(MASTERLIST!$A316,'2021'!$A$3:$A$900,'2021'!$H$3:$H$900,0,0)</f>
        <v>0</v>
      </c>
      <c r="S316" s="220">
        <f>+_xlfn.XLOOKUP(MASTERLIST!$A316,'2021'!$A$3:$A$900,'2021'!$I$3:$I$900,0,0)</f>
        <v>0</v>
      </c>
      <c r="T316" s="247">
        <f>+_xlfn.XLOOKUP(MASTERLIST!$A316,'2021'!$A$3:$A$900,'2021'!$J$3:$J$900,0,0)</f>
        <v>0</v>
      </c>
      <c r="U316" s="246">
        <f>+_xlfn.XLOOKUP(MASTERLIST!$A316,'2022'!$A$3:$A$899,'2022'!$AE$3:$AE$899,0,0)</f>
        <v>0</v>
      </c>
      <c r="V316" s="220">
        <f>+_xlfn.XLOOKUP(MASTERLIST!$A316,'2022'!$A$3:$A$899,'2022'!$AF$3:$AF$899,0,0)</f>
        <v>0</v>
      </c>
      <c r="W316" s="220">
        <f>+_xlfn.XLOOKUP(MASTERLIST!$A316,'2022'!$A$3:$A$899,'2022'!$AG$3:$AG$899,0,0)</f>
        <v>0</v>
      </c>
      <c r="X316" s="247">
        <f>+_xlfn.XLOOKUP(MASTERLIST!$A316,'2022'!$A$3:$A$899,'2022'!$AH$3:$AH$899,0,0)</f>
        <v>0</v>
      </c>
    </row>
    <row r="317" spans="1:24" s="11" customFormat="1" x14ac:dyDescent="0.25">
      <c r="A317" s="231" t="s">
        <v>804</v>
      </c>
      <c r="B317" s="221" t="s">
        <v>1295</v>
      </c>
      <c r="C317" s="221" t="s">
        <v>303</v>
      </c>
      <c r="D317" s="221" t="s">
        <v>155</v>
      </c>
      <c r="E317" s="230" t="str">
        <f t="shared" si="20"/>
        <v>Men Grand Masters</v>
      </c>
      <c r="F317" s="279"/>
      <c r="G317" s="10">
        <f t="shared" si="21"/>
        <v>44926</v>
      </c>
      <c r="H317" s="6">
        <f t="shared" si="22"/>
        <v>123</v>
      </c>
      <c r="I317" s="5" t="str">
        <f t="shared" si="23"/>
        <v>Grand Masters</v>
      </c>
      <c r="J317" s="221" t="s">
        <v>1301</v>
      </c>
      <c r="K317" s="294">
        <v>83081910382</v>
      </c>
      <c r="L317" s="295" t="s">
        <v>1509</v>
      </c>
      <c r="M317" s="246">
        <f>+_xlfn.XLOOKUP(MASTERLIST!$A317,'2023'!$A$3:$A$897,'2023'!$AE$3:$AE$897,0,0)</f>
        <v>0</v>
      </c>
      <c r="N317" s="220">
        <f>+_xlfn.XLOOKUP(MASTERLIST!$A317,'2023'!$A$3:$A$897,'2023'!$AF$3:$AF$897,0,0)</f>
        <v>0</v>
      </c>
      <c r="O317" s="220">
        <f>+_xlfn.XLOOKUP(MASTERLIST!$A317,'2023'!$A$3:$A$897,'2023'!$AG$3:$AG$897,0,0)</f>
        <v>0</v>
      </c>
      <c r="P317" s="247">
        <f>+_xlfn.XLOOKUP(MASTERLIST!$A317,'2023'!$A$3:$A$897,'2023'!$AH$3:$AH$897,0,0)</f>
        <v>0</v>
      </c>
      <c r="Q317" s="312">
        <f>+_xlfn.XLOOKUP(MASTERLIST!$A317,'2021'!$A$3:$A$900,'2021'!$G$3:$G$900,0,0)</f>
        <v>0</v>
      </c>
      <c r="R317" s="220">
        <f>+_xlfn.XLOOKUP(MASTERLIST!$A317,'2021'!$A$3:$A$900,'2021'!$H$3:$H$900,0,0)</f>
        <v>0</v>
      </c>
      <c r="S317" s="220">
        <f>+_xlfn.XLOOKUP(MASTERLIST!$A317,'2021'!$A$3:$A$900,'2021'!$I$3:$I$900,0,0)</f>
        <v>0</v>
      </c>
      <c r="T317" s="247">
        <f>+_xlfn.XLOOKUP(MASTERLIST!$A317,'2021'!$A$3:$A$900,'2021'!$J$3:$J$900,0,0)</f>
        <v>0</v>
      </c>
      <c r="U317" s="246">
        <f>+_xlfn.XLOOKUP(MASTERLIST!$A317,'2022'!$A$3:$A$899,'2022'!$AE$3:$AE$899,0,0)</f>
        <v>0</v>
      </c>
      <c r="V317" s="220">
        <f>+_xlfn.XLOOKUP(MASTERLIST!$A317,'2022'!$A$3:$A$899,'2022'!$AF$3:$AF$899,0,0)</f>
        <v>0</v>
      </c>
      <c r="W317" s="220">
        <f>+_xlfn.XLOOKUP(MASTERLIST!$A317,'2022'!$A$3:$A$899,'2022'!$AG$3:$AG$899,0,0)</f>
        <v>0</v>
      </c>
      <c r="X317" s="247">
        <f>+_xlfn.XLOOKUP(MASTERLIST!$A317,'2022'!$A$3:$A$899,'2022'!$AH$3:$AH$899,0,0)</f>
        <v>0</v>
      </c>
    </row>
    <row r="318" spans="1:24" s="11" customFormat="1" x14ac:dyDescent="0.25">
      <c r="A318" s="229" t="s">
        <v>805</v>
      </c>
      <c r="B318" s="220" t="s">
        <v>39</v>
      </c>
      <c r="C318" s="220" t="s">
        <v>271</v>
      </c>
      <c r="D318" s="220" t="s">
        <v>406</v>
      </c>
      <c r="E318" s="232" t="str">
        <f t="shared" si="20"/>
        <v>Men Senior</v>
      </c>
      <c r="F318" s="277">
        <v>33969</v>
      </c>
      <c r="G318" s="10">
        <f t="shared" si="21"/>
        <v>44926</v>
      </c>
      <c r="H318" s="6">
        <f t="shared" si="22"/>
        <v>30</v>
      </c>
      <c r="I318" s="5" t="str">
        <f t="shared" si="23"/>
        <v>Senior</v>
      </c>
      <c r="J318" s="220" t="s">
        <v>1301</v>
      </c>
      <c r="K318" s="293">
        <v>92123100137</v>
      </c>
      <c r="L318" s="251" t="s">
        <v>1509</v>
      </c>
      <c r="M318" s="246">
        <f>+_xlfn.XLOOKUP(MASTERLIST!$A318,'2023'!$A$3:$A$897,'2023'!$AE$3:$AE$897,0,0)</f>
        <v>0</v>
      </c>
      <c r="N318" s="220">
        <f>+_xlfn.XLOOKUP(MASTERLIST!$A318,'2023'!$A$3:$A$897,'2023'!$AF$3:$AF$897,0,0)</f>
        <v>0</v>
      </c>
      <c r="O318" s="220">
        <f>+_xlfn.XLOOKUP(MASTERLIST!$A318,'2023'!$A$3:$A$897,'2023'!$AG$3:$AG$897,0,0)</f>
        <v>0</v>
      </c>
      <c r="P318" s="247">
        <f>+_xlfn.XLOOKUP(MASTERLIST!$A318,'2023'!$A$3:$A$897,'2023'!$AH$3:$AH$897,0,0)</f>
        <v>0</v>
      </c>
      <c r="Q318" s="312">
        <f>+_xlfn.XLOOKUP(MASTERLIST!$A318,'2021'!$A$3:$A$900,'2021'!$G$3:$G$900,0,0)</f>
        <v>0</v>
      </c>
      <c r="R318" s="220">
        <f>+_xlfn.XLOOKUP(MASTERLIST!$A318,'2021'!$A$3:$A$900,'2021'!$H$3:$H$900,0,0)</f>
        <v>3</v>
      </c>
      <c r="S318" s="220">
        <f>+_xlfn.XLOOKUP(MASTERLIST!$A318,'2021'!$A$3:$A$900,'2021'!$I$3:$I$900,0,0)</f>
        <v>38.300000000000004</v>
      </c>
      <c r="T318" s="247">
        <f>+_xlfn.XLOOKUP(MASTERLIST!$A318,'2021'!$A$3:$A$900,'2021'!$J$3:$J$900,0,0)</f>
        <v>547</v>
      </c>
      <c r="U318" s="246">
        <f>+_xlfn.XLOOKUP(MASTERLIST!$A318,'2022'!$A$3:$A$899,'2022'!$AE$3:$AE$899,0,0)</f>
        <v>0</v>
      </c>
      <c r="V318" s="220">
        <f>+_xlfn.XLOOKUP(MASTERLIST!$A318,'2022'!$A$3:$A$899,'2022'!$AF$3:$AF$899,0,0)</f>
        <v>0</v>
      </c>
      <c r="W318" s="220">
        <f>+_xlfn.XLOOKUP(MASTERLIST!$A318,'2022'!$A$3:$A$899,'2022'!$AG$3:$AG$899,0,0)</f>
        <v>0</v>
      </c>
      <c r="X318" s="247">
        <f>+_xlfn.XLOOKUP(MASTERLIST!$A318,'2022'!$A$3:$A$899,'2022'!$AH$3:$AH$899,0,0)</f>
        <v>60</v>
      </c>
    </row>
    <row r="319" spans="1:24" x14ac:dyDescent="0.25">
      <c r="A319" s="231" t="s">
        <v>806</v>
      </c>
      <c r="B319" s="221" t="s">
        <v>1293</v>
      </c>
      <c r="C319" s="221" t="s">
        <v>97</v>
      </c>
      <c r="D319" s="221" t="s">
        <v>242</v>
      </c>
      <c r="E319" s="232" t="str">
        <f t="shared" si="20"/>
        <v>Men Grand Masters</v>
      </c>
      <c r="F319" s="281"/>
      <c r="G319" s="10">
        <f t="shared" si="21"/>
        <v>44926</v>
      </c>
      <c r="H319" s="6">
        <f t="shared" si="22"/>
        <v>123</v>
      </c>
      <c r="I319" s="5" t="str">
        <f t="shared" si="23"/>
        <v>Grand Masters</v>
      </c>
      <c r="J319" s="221" t="s">
        <v>1301</v>
      </c>
      <c r="K319" s="294"/>
      <c r="L319" s="295"/>
      <c r="M319" s="246">
        <f>+_xlfn.XLOOKUP(MASTERLIST!$A319,'2023'!$A$3:$A$897,'2023'!$AE$3:$AE$897,0,0)</f>
        <v>0</v>
      </c>
      <c r="N319" s="220">
        <f>+_xlfn.XLOOKUP(MASTERLIST!$A319,'2023'!$A$3:$A$897,'2023'!$AF$3:$AF$897,0,0)</f>
        <v>0</v>
      </c>
      <c r="O319" s="220">
        <f>+_xlfn.XLOOKUP(MASTERLIST!$A319,'2023'!$A$3:$A$897,'2023'!$AG$3:$AG$897,0,0)</f>
        <v>2.8</v>
      </c>
      <c r="P319" s="247">
        <f>+_xlfn.XLOOKUP(MASTERLIST!$A319,'2023'!$A$3:$A$897,'2023'!$AH$3:$AH$897,0,0)</f>
        <v>276</v>
      </c>
      <c r="Q319" s="312">
        <f>+_xlfn.XLOOKUP(MASTERLIST!$A319,'2021'!$A$3:$A$900,'2021'!$G$3:$G$900,0,0)</f>
        <v>0</v>
      </c>
      <c r="R319" s="220">
        <f>+_xlfn.XLOOKUP(MASTERLIST!$A319,'2021'!$A$3:$A$900,'2021'!$H$3:$H$900,0,0)</f>
        <v>0</v>
      </c>
      <c r="S319" s="220">
        <f>+_xlfn.XLOOKUP(MASTERLIST!$A319,'2021'!$A$3:$A$900,'2021'!$I$3:$I$900,0,0)</f>
        <v>0</v>
      </c>
      <c r="T319" s="247">
        <f>+_xlfn.XLOOKUP(MASTERLIST!$A319,'2021'!$A$3:$A$900,'2021'!$J$3:$J$900,0,0)</f>
        <v>0</v>
      </c>
      <c r="U319" s="246">
        <f>+_xlfn.XLOOKUP(MASTERLIST!$A319,'2022'!$A$3:$A$899,'2022'!$AE$3:$AE$899,0,0)</f>
        <v>0</v>
      </c>
      <c r="V319" s="220">
        <f>+_xlfn.XLOOKUP(MASTERLIST!$A319,'2022'!$A$3:$A$899,'2022'!$AF$3:$AF$899,0,0)</f>
        <v>0</v>
      </c>
      <c r="W319" s="220">
        <f>+_xlfn.XLOOKUP(MASTERLIST!$A319,'2022'!$A$3:$A$899,'2022'!$AG$3:$AG$899,0,0)</f>
        <v>0</v>
      </c>
      <c r="X319" s="247">
        <f>+_xlfn.XLOOKUP(MASTERLIST!$A319,'2022'!$A$3:$A$899,'2022'!$AH$3:$AH$899,0,0)</f>
        <v>0</v>
      </c>
    </row>
    <row r="320" spans="1:24" s="11" customFormat="1" x14ac:dyDescent="0.25">
      <c r="A320" s="231" t="s">
        <v>807</v>
      </c>
      <c r="B320" s="221" t="s">
        <v>1029</v>
      </c>
      <c r="C320" s="221" t="s">
        <v>94</v>
      </c>
      <c r="D320" s="221" t="s">
        <v>318</v>
      </c>
      <c r="E320" s="232" t="str">
        <f t="shared" si="20"/>
        <v>Men Grand Masters</v>
      </c>
      <c r="F320" s="279"/>
      <c r="G320" s="10">
        <f t="shared" si="21"/>
        <v>44926</v>
      </c>
      <c r="H320" s="6">
        <f t="shared" si="22"/>
        <v>123</v>
      </c>
      <c r="I320" s="5" t="str">
        <f t="shared" si="23"/>
        <v>Grand Masters</v>
      </c>
      <c r="J320" s="221" t="s">
        <v>1301</v>
      </c>
      <c r="K320" s="294">
        <v>92123100137</v>
      </c>
      <c r="L320" s="295" t="s">
        <v>1509</v>
      </c>
      <c r="M320" s="246">
        <f>+_xlfn.XLOOKUP(MASTERLIST!$A320,'2023'!$A$3:$A$897,'2023'!$AE$3:$AE$897,0,0)</f>
        <v>2</v>
      </c>
      <c r="N320" s="220">
        <f>+_xlfn.XLOOKUP(MASTERLIST!$A320,'2023'!$A$3:$A$897,'2023'!$AF$3:$AF$897,0,0)</f>
        <v>0</v>
      </c>
      <c r="O320" s="220">
        <f>+_xlfn.XLOOKUP(MASTERLIST!$A320,'2023'!$A$3:$A$897,'2023'!$AG$3:$AG$897,0,0)</f>
        <v>2.6</v>
      </c>
      <c r="P320" s="247">
        <f>+_xlfn.XLOOKUP(MASTERLIST!$A320,'2023'!$A$3:$A$897,'2023'!$AH$3:$AH$897,0,0)</f>
        <v>295</v>
      </c>
      <c r="Q320" s="312">
        <f>+_xlfn.XLOOKUP(MASTERLIST!$A320,'2021'!$A$3:$A$900,'2021'!$G$3:$G$900,0,0)</f>
        <v>0</v>
      </c>
      <c r="R320" s="220">
        <f>+_xlfn.XLOOKUP(MASTERLIST!$A320,'2021'!$A$3:$A$900,'2021'!$H$3:$H$900,0,0)</f>
        <v>0</v>
      </c>
      <c r="S320" s="220">
        <f>+_xlfn.XLOOKUP(MASTERLIST!$A320,'2021'!$A$3:$A$900,'2021'!$I$3:$I$900,0,0)</f>
        <v>0</v>
      </c>
      <c r="T320" s="247">
        <f>+_xlfn.XLOOKUP(MASTERLIST!$A320,'2021'!$A$3:$A$900,'2021'!$J$3:$J$900,0,0)</f>
        <v>0</v>
      </c>
      <c r="U320" s="246">
        <f>+_xlfn.XLOOKUP(MASTERLIST!$A320,'2022'!$A$3:$A$899,'2022'!$AE$3:$AE$899,0,0)</f>
        <v>0</v>
      </c>
      <c r="V320" s="220">
        <f>+_xlfn.XLOOKUP(MASTERLIST!$A320,'2022'!$A$3:$A$899,'2022'!$AF$3:$AF$899,0,0)</f>
        <v>0</v>
      </c>
      <c r="W320" s="220">
        <f>+_xlfn.XLOOKUP(MASTERLIST!$A320,'2022'!$A$3:$A$899,'2022'!$AG$3:$AG$899,0,0)</f>
        <v>0</v>
      </c>
      <c r="X320" s="247">
        <f>+_xlfn.XLOOKUP(MASTERLIST!$A320,'2022'!$A$3:$A$899,'2022'!$AH$3:$AH$899,0,0)</f>
        <v>0</v>
      </c>
    </row>
    <row r="321" spans="1:24" s="11" customFormat="1" x14ac:dyDescent="0.25">
      <c r="A321" s="231" t="s">
        <v>808</v>
      </c>
      <c r="B321" s="221" t="s">
        <v>1295</v>
      </c>
      <c r="C321" s="221" t="s">
        <v>293</v>
      </c>
      <c r="D321" s="221" t="s">
        <v>133</v>
      </c>
      <c r="E321" s="232" t="str">
        <f t="shared" si="20"/>
        <v>Men Veteran</v>
      </c>
      <c r="F321" s="279">
        <v>30093</v>
      </c>
      <c r="G321" s="10">
        <f t="shared" si="21"/>
        <v>44926</v>
      </c>
      <c r="H321" s="6">
        <f t="shared" si="22"/>
        <v>40</v>
      </c>
      <c r="I321" s="5" t="str">
        <f t="shared" si="23"/>
        <v>Veteran</v>
      </c>
      <c r="J321" s="221" t="s">
        <v>1301</v>
      </c>
      <c r="K321" s="294"/>
      <c r="L321" s="295"/>
      <c r="M321" s="246">
        <f>+_xlfn.XLOOKUP(MASTERLIST!$A321,'2023'!$A$3:$A$897,'2023'!$AE$3:$AE$897,0,0)</f>
        <v>0</v>
      </c>
      <c r="N321" s="220">
        <f>+_xlfn.XLOOKUP(MASTERLIST!$A321,'2023'!$A$3:$A$897,'2023'!$AF$3:$AF$897,0,0)</f>
        <v>0</v>
      </c>
      <c r="O321" s="220">
        <f>+_xlfn.XLOOKUP(MASTERLIST!$A321,'2023'!$A$3:$A$897,'2023'!$AG$3:$AG$897,0,0)</f>
        <v>0</v>
      </c>
      <c r="P321" s="247">
        <f>+_xlfn.XLOOKUP(MASTERLIST!$A321,'2023'!$A$3:$A$897,'2023'!$AH$3:$AH$897,0,0)</f>
        <v>0</v>
      </c>
      <c r="Q321" s="312">
        <f>+_xlfn.XLOOKUP(MASTERLIST!$A321,'2021'!$A$3:$A$900,'2021'!$G$3:$G$900,0,0)</f>
        <v>0</v>
      </c>
      <c r="R321" s="220">
        <f>+_xlfn.XLOOKUP(MASTERLIST!$A321,'2021'!$A$3:$A$900,'2021'!$H$3:$H$900,0,0)</f>
        <v>0</v>
      </c>
      <c r="S321" s="220">
        <f>+_xlfn.XLOOKUP(MASTERLIST!$A321,'2021'!$A$3:$A$900,'2021'!$I$3:$I$900,0,0)</f>
        <v>0</v>
      </c>
      <c r="T321" s="247">
        <f>+_xlfn.XLOOKUP(MASTERLIST!$A321,'2021'!$A$3:$A$900,'2021'!$J$3:$J$900,0,0)</f>
        <v>0</v>
      </c>
      <c r="U321" s="246">
        <f>+_xlfn.XLOOKUP(MASTERLIST!$A321,'2022'!$A$3:$A$899,'2022'!$AE$3:$AE$899,0,0)</f>
        <v>0</v>
      </c>
      <c r="V321" s="220">
        <f>+_xlfn.XLOOKUP(MASTERLIST!$A321,'2022'!$A$3:$A$899,'2022'!$AF$3:$AF$899,0,0)</f>
        <v>0</v>
      </c>
      <c r="W321" s="220">
        <f>+_xlfn.XLOOKUP(MASTERLIST!$A321,'2022'!$A$3:$A$899,'2022'!$AG$3:$AG$899,0,0)</f>
        <v>0</v>
      </c>
      <c r="X321" s="247">
        <f>+_xlfn.XLOOKUP(MASTERLIST!$A321,'2022'!$A$3:$A$899,'2022'!$AH$3:$AH$899,0,0)</f>
        <v>0</v>
      </c>
    </row>
    <row r="322" spans="1:24" s="11" customFormat="1" x14ac:dyDescent="0.25">
      <c r="A322" s="233" t="s">
        <v>1056</v>
      </c>
      <c r="B322" s="224" t="s">
        <v>44</v>
      </c>
      <c r="C322" s="224" t="s">
        <v>2060</v>
      </c>
      <c r="D322" s="224" t="s">
        <v>2061</v>
      </c>
      <c r="E322" s="230" t="str">
        <f t="shared" si="20"/>
        <v>Men Senior</v>
      </c>
      <c r="F322" s="276">
        <v>32645</v>
      </c>
      <c r="G322" s="10">
        <f t="shared" si="21"/>
        <v>44926</v>
      </c>
      <c r="H322" s="6">
        <f t="shared" si="22"/>
        <v>33</v>
      </c>
      <c r="I322" s="5" t="str">
        <f t="shared" si="23"/>
        <v>Senior</v>
      </c>
      <c r="J322" s="224" t="s">
        <v>1301</v>
      </c>
      <c r="K322" s="291">
        <v>89051700032</v>
      </c>
      <c r="L322" s="292" t="s">
        <v>1509</v>
      </c>
      <c r="M322" s="246">
        <f>+_xlfn.XLOOKUP(MASTERLIST!$A322,'2023'!$A$3:$A$897,'2023'!$AE$3:$AE$897,0,0)</f>
        <v>0</v>
      </c>
      <c r="N322" s="220">
        <f>+_xlfn.XLOOKUP(MASTERLIST!$A322,'2023'!$A$3:$A$897,'2023'!$AF$3:$AF$897,0,0)</f>
        <v>0</v>
      </c>
      <c r="O322" s="220">
        <f>+_xlfn.XLOOKUP(MASTERLIST!$A322,'2023'!$A$3:$A$897,'2023'!$AG$3:$AG$897,0,0)</f>
        <v>0</v>
      </c>
      <c r="P322" s="247">
        <f>+_xlfn.XLOOKUP(MASTERLIST!$A322,'2023'!$A$3:$A$897,'2023'!$AH$3:$AH$897,0,0)</f>
        <v>60</v>
      </c>
      <c r="Q322" s="312">
        <f>+_xlfn.XLOOKUP(MASTERLIST!$A322,'2021'!$A$3:$A$900,'2021'!$G$3:$G$900,0,0)</f>
        <v>0</v>
      </c>
      <c r="R322" s="220">
        <f>+_xlfn.XLOOKUP(MASTERLIST!$A322,'2021'!$A$3:$A$900,'2021'!$H$3:$H$900,0,0)</f>
        <v>0</v>
      </c>
      <c r="S322" s="220">
        <f>+_xlfn.XLOOKUP(MASTERLIST!$A322,'2021'!$A$3:$A$900,'2021'!$I$3:$I$900,0,0)</f>
        <v>0</v>
      </c>
      <c r="T322" s="247">
        <f>+_xlfn.XLOOKUP(MASTERLIST!$A322,'2021'!$A$3:$A$900,'2021'!$J$3:$J$900,0,0)</f>
        <v>0</v>
      </c>
      <c r="U322" s="246">
        <f>+_xlfn.XLOOKUP(MASTERLIST!$A322,'2022'!$A$3:$A$899,'2022'!$AE$3:$AE$899,0,0)</f>
        <v>1</v>
      </c>
      <c r="V322" s="220">
        <f>+_xlfn.XLOOKUP(MASTERLIST!$A322,'2022'!$A$3:$A$899,'2022'!$AF$3:$AF$899,0,0)</f>
        <v>1</v>
      </c>
      <c r="W322" s="220">
        <f>+_xlfn.XLOOKUP(MASTERLIST!$A322,'2022'!$A$3:$A$899,'2022'!$AG$3:$AG$899,0,0)</f>
        <v>8.1999999999999993</v>
      </c>
      <c r="X322" s="247">
        <f>+_xlfn.XLOOKUP(MASTERLIST!$A322,'2022'!$A$3:$A$899,'2022'!$AH$3:$AH$899,0,0)</f>
        <v>431</v>
      </c>
    </row>
    <row r="323" spans="1:24" s="11" customFormat="1" x14ac:dyDescent="0.25">
      <c r="A323" s="229" t="s">
        <v>809</v>
      </c>
      <c r="B323" s="220" t="s">
        <v>48</v>
      </c>
      <c r="C323" s="220" t="s">
        <v>336</v>
      </c>
      <c r="D323" s="220" t="s">
        <v>330</v>
      </c>
      <c r="E323" s="232" t="str">
        <f t="shared" si="20"/>
        <v>Men Senior</v>
      </c>
      <c r="F323" s="278">
        <v>31426</v>
      </c>
      <c r="G323" s="10">
        <f t="shared" si="21"/>
        <v>44926</v>
      </c>
      <c r="H323" s="6">
        <f t="shared" si="22"/>
        <v>36</v>
      </c>
      <c r="I323" s="5" t="str">
        <f t="shared" si="23"/>
        <v>Senior</v>
      </c>
      <c r="J323" s="220" t="s">
        <v>1301</v>
      </c>
      <c r="K323" s="293">
        <v>86011400590</v>
      </c>
      <c r="L323" s="251" t="s">
        <v>1509</v>
      </c>
      <c r="M323" s="246">
        <f>+_xlfn.XLOOKUP(MASTERLIST!$A323,'2023'!$A$3:$A$897,'2023'!$AE$3:$AE$897,0,0)</f>
        <v>0</v>
      </c>
      <c r="N323" s="220">
        <f>+_xlfn.XLOOKUP(MASTERLIST!$A323,'2023'!$A$3:$A$897,'2023'!$AF$3:$AF$897,0,0)</f>
        <v>0</v>
      </c>
      <c r="O323" s="220">
        <f>+_xlfn.XLOOKUP(MASTERLIST!$A323,'2023'!$A$3:$A$897,'2023'!$AG$3:$AG$897,0,0)</f>
        <v>0</v>
      </c>
      <c r="P323" s="247">
        <f>+_xlfn.XLOOKUP(MASTERLIST!$A323,'2023'!$A$3:$A$897,'2023'!$AH$3:$AH$897,0,0)</f>
        <v>20</v>
      </c>
      <c r="Q323" s="312">
        <f>+_xlfn.XLOOKUP(MASTERLIST!$A323,'2021'!$A$3:$A$900,'2021'!$G$3:$G$900,0,0)</f>
        <v>0</v>
      </c>
      <c r="R323" s="220">
        <f>+_xlfn.XLOOKUP(MASTERLIST!$A323,'2021'!$A$3:$A$900,'2021'!$H$3:$H$900,0,0)</f>
        <v>0</v>
      </c>
      <c r="S323" s="220">
        <f>+_xlfn.XLOOKUP(MASTERLIST!$A323,'2021'!$A$3:$A$900,'2021'!$I$3:$I$900,0,0)</f>
        <v>0</v>
      </c>
      <c r="T323" s="247">
        <f>+_xlfn.XLOOKUP(MASTERLIST!$A323,'2021'!$A$3:$A$900,'2021'!$J$3:$J$900,0,0)</f>
        <v>20</v>
      </c>
      <c r="U323" s="246">
        <f>+_xlfn.XLOOKUP(MASTERLIST!$A323,'2022'!$A$3:$A$899,'2022'!$AE$3:$AE$899,0,0)</f>
        <v>0</v>
      </c>
      <c r="V323" s="220">
        <f>+_xlfn.XLOOKUP(MASTERLIST!$A323,'2022'!$A$3:$A$899,'2022'!$AF$3:$AF$899,0,0)</f>
        <v>2</v>
      </c>
      <c r="W323" s="220">
        <f>+_xlfn.XLOOKUP(MASTERLIST!$A323,'2022'!$A$3:$A$899,'2022'!$AG$3:$AG$899,0,0)</f>
        <v>20.2</v>
      </c>
      <c r="X323" s="247">
        <f>+_xlfn.XLOOKUP(MASTERLIST!$A323,'2022'!$A$3:$A$899,'2022'!$AH$3:$AH$899,0,0)</f>
        <v>254</v>
      </c>
    </row>
    <row r="324" spans="1:24" x14ac:dyDescent="0.25">
      <c r="A324" s="231" t="s">
        <v>810</v>
      </c>
      <c r="B324" s="221" t="s">
        <v>1028</v>
      </c>
      <c r="C324" s="221" t="s">
        <v>470</v>
      </c>
      <c r="D324" s="221" t="s">
        <v>200</v>
      </c>
      <c r="E324" s="230" t="str">
        <f t="shared" si="20"/>
        <v>Ladies Grand Masters</v>
      </c>
      <c r="F324" s="221"/>
      <c r="G324" s="10">
        <f t="shared" si="21"/>
        <v>44926</v>
      </c>
      <c r="H324" s="6">
        <f t="shared" si="22"/>
        <v>123</v>
      </c>
      <c r="I324" s="5" t="str">
        <f t="shared" si="23"/>
        <v>Grand Masters</v>
      </c>
      <c r="J324" s="221" t="s">
        <v>67</v>
      </c>
      <c r="K324" s="294"/>
      <c r="L324" s="295"/>
      <c r="M324" s="246">
        <f>+_xlfn.XLOOKUP(MASTERLIST!$A324,'2023'!$A$3:$A$897,'2023'!$AE$3:$AE$897,0,0)</f>
        <v>0</v>
      </c>
      <c r="N324" s="220">
        <f>+_xlfn.XLOOKUP(MASTERLIST!$A324,'2023'!$A$3:$A$897,'2023'!$AF$3:$AF$897,0,0)</f>
        <v>0</v>
      </c>
      <c r="O324" s="220">
        <f>+_xlfn.XLOOKUP(MASTERLIST!$A324,'2023'!$A$3:$A$897,'2023'!$AG$3:$AG$897,0,0)</f>
        <v>0</v>
      </c>
      <c r="P324" s="247">
        <f>+_xlfn.XLOOKUP(MASTERLIST!$A324,'2023'!$A$3:$A$897,'2023'!$AH$3:$AH$897,0,0)</f>
        <v>20</v>
      </c>
      <c r="Q324" s="312">
        <f>+_xlfn.XLOOKUP(MASTERLIST!$A324,'2021'!$A$3:$A$900,'2021'!$G$3:$G$900,0,0)</f>
        <v>0</v>
      </c>
      <c r="R324" s="220">
        <f>+_xlfn.XLOOKUP(MASTERLIST!$A324,'2021'!$A$3:$A$900,'2021'!$H$3:$H$900,0,0)</f>
        <v>0</v>
      </c>
      <c r="S324" s="220">
        <f>+_xlfn.XLOOKUP(MASTERLIST!$A324,'2021'!$A$3:$A$900,'2021'!$I$3:$I$900,0,0)</f>
        <v>0</v>
      </c>
      <c r="T324" s="247">
        <f>+_xlfn.XLOOKUP(MASTERLIST!$A324,'2021'!$A$3:$A$900,'2021'!$J$3:$J$900,0,0)</f>
        <v>0</v>
      </c>
      <c r="U324" s="246">
        <f>+_xlfn.XLOOKUP(MASTERLIST!$A324,'2022'!$A$3:$A$899,'2022'!$AE$3:$AE$899,0,0)</f>
        <v>0</v>
      </c>
      <c r="V324" s="220">
        <f>+_xlfn.XLOOKUP(MASTERLIST!$A324,'2022'!$A$3:$A$899,'2022'!$AF$3:$AF$899,0,0)</f>
        <v>0</v>
      </c>
      <c r="W324" s="220">
        <f>+_xlfn.XLOOKUP(MASTERLIST!$A324,'2022'!$A$3:$A$899,'2022'!$AG$3:$AG$899,0,0)</f>
        <v>0</v>
      </c>
      <c r="X324" s="247">
        <f>+_xlfn.XLOOKUP(MASTERLIST!$A324,'2022'!$A$3:$A$899,'2022'!$AH$3:$AH$899,0,0)</f>
        <v>0</v>
      </c>
    </row>
    <row r="325" spans="1:24" s="11" customFormat="1" x14ac:dyDescent="0.25">
      <c r="A325" s="231" t="s">
        <v>811</v>
      </c>
      <c r="B325" s="221" t="s">
        <v>2049</v>
      </c>
      <c r="C325" s="221" t="s">
        <v>92</v>
      </c>
      <c r="D325" s="221" t="s">
        <v>359</v>
      </c>
      <c r="E325" s="232" t="str">
        <f t="shared" si="20"/>
        <v>Men Master</v>
      </c>
      <c r="F325" s="279">
        <v>25110</v>
      </c>
      <c r="G325" s="10">
        <f t="shared" si="21"/>
        <v>44926</v>
      </c>
      <c r="H325" s="6">
        <f t="shared" si="22"/>
        <v>54</v>
      </c>
      <c r="I325" s="5" t="str">
        <f t="shared" si="23"/>
        <v>Master</v>
      </c>
      <c r="J325" s="221" t="s">
        <v>1301</v>
      </c>
      <c r="K325" s="294">
        <v>86011400590</v>
      </c>
      <c r="L325" s="295" t="s">
        <v>1509</v>
      </c>
      <c r="M325" s="246">
        <f>+_xlfn.XLOOKUP(MASTERLIST!$A325,'2023'!$A$3:$A$897,'2023'!$AE$3:$AE$897,0,0)</f>
        <v>0</v>
      </c>
      <c r="N325" s="220">
        <f>+_xlfn.XLOOKUP(MASTERLIST!$A325,'2023'!$A$3:$A$897,'2023'!$AF$3:$AF$897,0,0)</f>
        <v>0</v>
      </c>
      <c r="O325" s="220">
        <f>+_xlfn.XLOOKUP(MASTERLIST!$A325,'2023'!$A$3:$A$897,'2023'!$AG$3:$AG$897,0,0)</f>
        <v>0</v>
      </c>
      <c r="P325" s="247">
        <f>+_xlfn.XLOOKUP(MASTERLIST!$A325,'2023'!$A$3:$A$897,'2023'!$AH$3:$AH$897,0,0)</f>
        <v>20</v>
      </c>
      <c r="Q325" s="312">
        <f>+_xlfn.XLOOKUP(MASTERLIST!$A325,'2021'!$A$3:$A$900,'2021'!$G$3:$G$900,0,0)</f>
        <v>0</v>
      </c>
      <c r="R325" s="220">
        <f>+_xlfn.XLOOKUP(MASTERLIST!$A325,'2021'!$A$3:$A$900,'2021'!$H$3:$H$900,0,0)</f>
        <v>0</v>
      </c>
      <c r="S325" s="220">
        <f>+_xlfn.XLOOKUP(MASTERLIST!$A325,'2021'!$A$3:$A$900,'2021'!$I$3:$I$900,0,0)</f>
        <v>0</v>
      </c>
      <c r="T325" s="247">
        <f>+_xlfn.XLOOKUP(MASTERLIST!$A325,'2021'!$A$3:$A$900,'2021'!$J$3:$J$900,0,0)</f>
        <v>0</v>
      </c>
      <c r="U325" s="246">
        <f>+_xlfn.XLOOKUP(MASTERLIST!$A325,'2022'!$A$3:$A$899,'2022'!$AE$3:$AE$899,0,0)</f>
        <v>0</v>
      </c>
      <c r="V325" s="220">
        <f>+_xlfn.XLOOKUP(MASTERLIST!$A325,'2022'!$A$3:$A$899,'2022'!$AF$3:$AF$899,0,0)</f>
        <v>0</v>
      </c>
      <c r="W325" s="220">
        <f>+_xlfn.XLOOKUP(MASTERLIST!$A325,'2022'!$A$3:$A$899,'2022'!$AG$3:$AG$899,0,0)</f>
        <v>0</v>
      </c>
      <c r="X325" s="247">
        <f>+_xlfn.XLOOKUP(MASTERLIST!$A325,'2022'!$A$3:$A$899,'2022'!$AH$3:$AH$899,0,0)</f>
        <v>0</v>
      </c>
    </row>
    <row r="326" spans="1:24" x14ac:dyDescent="0.25">
      <c r="A326" s="231" t="s">
        <v>812</v>
      </c>
      <c r="B326" s="221" t="s">
        <v>44</v>
      </c>
      <c r="C326" s="221" t="s">
        <v>2125</v>
      </c>
      <c r="D326" s="221" t="s">
        <v>138</v>
      </c>
      <c r="E326" s="232" t="str">
        <f t="shared" si="20"/>
        <v>Men Grand Masters</v>
      </c>
      <c r="F326" s="221"/>
      <c r="G326" s="10">
        <f t="shared" si="21"/>
        <v>44926</v>
      </c>
      <c r="H326" s="6">
        <f t="shared" si="22"/>
        <v>123</v>
      </c>
      <c r="I326" s="5" t="str">
        <f t="shared" si="23"/>
        <v>Grand Masters</v>
      </c>
      <c r="J326" s="221" t="s">
        <v>1301</v>
      </c>
      <c r="K326" s="294"/>
      <c r="L326" s="295"/>
      <c r="M326" s="246">
        <f>+_xlfn.XLOOKUP(MASTERLIST!$A326,'2023'!$A$3:$A$897,'2023'!$AE$3:$AE$897,0,0)</f>
        <v>0</v>
      </c>
      <c r="N326" s="220">
        <f>+_xlfn.XLOOKUP(MASTERLIST!$A326,'2023'!$A$3:$A$897,'2023'!$AF$3:$AF$897,0,0)</f>
        <v>0</v>
      </c>
      <c r="O326" s="220">
        <f>+_xlfn.XLOOKUP(MASTERLIST!$A326,'2023'!$A$3:$A$897,'2023'!$AG$3:$AG$897,0,0)</f>
        <v>0</v>
      </c>
      <c r="P326" s="247">
        <f>+_xlfn.XLOOKUP(MASTERLIST!$A326,'2023'!$A$3:$A$897,'2023'!$AH$3:$AH$897,0,0)</f>
        <v>0</v>
      </c>
      <c r="Q326" s="312">
        <f>+_xlfn.XLOOKUP(MASTERLIST!$A326,'2021'!$A$3:$A$900,'2021'!$G$3:$G$900,0,0)</f>
        <v>0</v>
      </c>
      <c r="R326" s="220">
        <f>+_xlfn.XLOOKUP(MASTERLIST!$A326,'2021'!$A$3:$A$900,'2021'!$H$3:$H$900,0,0)</f>
        <v>0</v>
      </c>
      <c r="S326" s="220">
        <f>+_xlfn.XLOOKUP(MASTERLIST!$A326,'2021'!$A$3:$A$900,'2021'!$I$3:$I$900,0,0)</f>
        <v>0</v>
      </c>
      <c r="T326" s="247">
        <f>+_xlfn.XLOOKUP(MASTERLIST!$A326,'2021'!$A$3:$A$900,'2021'!$J$3:$J$900,0,0)</f>
        <v>0</v>
      </c>
      <c r="U326" s="246">
        <f>+_xlfn.XLOOKUP(MASTERLIST!$A326,'2022'!$A$3:$A$899,'2022'!$AE$3:$AE$899,0,0)</f>
        <v>0</v>
      </c>
      <c r="V326" s="220">
        <f>+_xlfn.XLOOKUP(MASTERLIST!$A326,'2022'!$A$3:$A$899,'2022'!$AF$3:$AF$899,0,0)</f>
        <v>0</v>
      </c>
      <c r="W326" s="220">
        <f>+_xlfn.XLOOKUP(MASTERLIST!$A326,'2022'!$A$3:$A$899,'2022'!$AG$3:$AG$899,0,0)</f>
        <v>0</v>
      </c>
      <c r="X326" s="247">
        <f>+_xlfn.XLOOKUP(MASTERLIST!$A326,'2022'!$A$3:$A$899,'2022'!$AH$3:$AH$899,0,0)</f>
        <v>0</v>
      </c>
    </row>
    <row r="327" spans="1:24" s="11" customFormat="1" x14ac:dyDescent="0.25">
      <c r="A327" s="231" t="s">
        <v>813</v>
      </c>
      <c r="B327" s="221" t="s">
        <v>1222</v>
      </c>
      <c r="C327" s="221" t="s">
        <v>431</v>
      </c>
      <c r="D327" s="221" t="s">
        <v>108</v>
      </c>
      <c r="E327" s="230" t="str">
        <f t="shared" si="20"/>
        <v>Men Grand Masters</v>
      </c>
      <c r="F327" s="279"/>
      <c r="G327" s="10">
        <f t="shared" si="21"/>
        <v>44926</v>
      </c>
      <c r="H327" s="6">
        <f t="shared" si="22"/>
        <v>123</v>
      </c>
      <c r="I327" s="5" t="str">
        <f t="shared" si="23"/>
        <v>Grand Masters</v>
      </c>
      <c r="J327" s="221" t="s">
        <v>1301</v>
      </c>
      <c r="K327" s="294">
        <v>68092900213</v>
      </c>
      <c r="L327" s="295" t="s">
        <v>1509</v>
      </c>
      <c r="M327" s="246">
        <f>+_xlfn.XLOOKUP(MASTERLIST!$A327,'2023'!$A$3:$A$897,'2023'!$AE$3:$AE$897,0,0)</f>
        <v>0</v>
      </c>
      <c r="N327" s="220">
        <f>+_xlfn.XLOOKUP(MASTERLIST!$A327,'2023'!$A$3:$A$897,'2023'!$AF$3:$AF$897,0,0)</f>
        <v>0</v>
      </c>
      <c r="O327" s="220">
        <f>+_xlfn.XLOOKUP(MASTERLIST!$A327,'2023'!$A$3:$A$897,'2023'!$AG$3:$AG$897,0,0)</f>
        <v>2.2000000000000002</v>
      </c>
      <c r="P327" s="247">
        <f>+_xlfn.XLOOKUP(MASTERLIST!$A327,'2023'!$A$3:$A$897,'2023'!$AH$3:$AH$897,0,0)</f>
        <v>228</v>
      </c>
      <c r="Q327" s="312">
        <f>+_xlfn.XLOOKUP(MASTERLIST!$A327,'2021'!$A$3:$A$900,'2021'!$G$3:$G$900,0,0)</f>
        <v>0</v>
      </c>
      <c r="R327" s="220">
        <f>+_xlfn.XLOOKUP(MASTERLIST!$A327,'2021'!$A$3:$A$900,'2021'!$H$3:$H$900,0,0)</f>
        <v>0</v>
      </c>
      <c r="S327" s="220">
        <f>+_xlfn.XLOOKUP(MASTERLIST!$A327,'2021'!$A$3:$A$900,'2021'!$I$3:$I$900,0,0)</f>
        <v>0</v>
      </c>
      <c r="T327" s="247">
        <f>+_xlfn.XLOOKUP(MASTERLIST!$A327,'2021'!$A$3:$A$900,'2021'!$J$3:$J$900,0,0)</f>
        <v>0</v>
      </c>
      <c r="U327" s="246">
        <f>+_xlfn.XLOOKUP(MASTERLIST!$A327,'2022'!$A$3:$A$899,'2022'!$AE$3:$AE$899,0,0)</f>
        <v>0</v>
      </c>
      <c r="V327" s="220">
        <f>+_xlfn.XLOOKUP(MASTERLIST!$A327,'2022'!$A$3:$A$899,'2022'!$AF$3:$AF$899,0,0)</f>
        <v>0</v>
      </c>
      <c r="W327" s="220">
        <f>+_xlfn.XLOOKUP(MASTERLIST!$A327,'2022'!$A$3:$A$899,'2022'!$AG$3:$AG$899,0,0)</f>
        <v>0</v>
      </c>
      <c r="X327" s="247">
        <f>+_xlfn.XLOOKUP(MASTERLIST!$A327,'2022'!$A$3:$A$899,'2022'!$AH$3:$AH$899,0,0)</f>
        <v>0</v>
      </c>
    </row>
    <row r="328" spans="1:24" s="11" customFormat="1" x14ac:dyDescent="0.25">
      <c r="A328" s="229" t="s">
        <v>814</v>
      </c>
      <c r="B328" s="220" t="s">
        <v>48</v>
      </c>
      <c r="C328" s="220" t="s">
        <v>980</v>
      </c>
      <c r="D328" s="220" t="s">
        <v>1110</v>
      </c>
      <c r="E328" s="232" t="str">
        <f t="shared" si="20"/>
        <v>Men Senior</v>
      </c>
      <c r="F328" s="277">
        <v>30322</v>
      </c>
      <c r="G328" s="10">
        <f t="shared" si="21"/>
        <v>44926</v>
      </c>
      <c r="H328" s="6">
        <f t="shared" si="22"/>
        <v>39</v>
      </c>
      <c r="I328" s="5" t="str">
        <f t="shared" si="23"/>
        <v>Senior</v>
      </c>
      <c r="J328" s="220" t="s">
        <v>1301</v>
      </c>
      <c r="K328" s="293">
        <v>83010610823</v>
      </c>
      <c r="L328" s="251" t="s">
        <v>1509</v>
      </c>
      <c r="M328" s="246">
        <f>+_xlfn.XLOOKUP(MASTERLIST!$A328,'2023'!$A$3:$A$897,'2023'!$AE$3:$AE$897,0,0)</f>
        <v>0</v>
      </c>
      <c r="N328" s="220">
        <f>+_xlfn.XLOOKUP(MASTERLIST!$A328,'2023'!$A$3:$A$897,'2023'!$AF$3:$AF$897,0,0)</f>
        <v>0</v>
      </c>
      <c r="O328" s="220">
        <f>+_xlfn.XLOOKUP(MASTERLIST!$A328,'2023'!$A$3:$A$897,'2023'!$AG$3:$AG$897,0,0)</f>
        <v>0</v>
      </c>
      <c r="P328" s="247">
        <f>+_xlfn.XLOOKUP(MASTERLIST!$A328,'2023'!$A$3:$A$897,'2023'!$AH$3:$AH$897,0,0)</f>
        <v>20</v>
      </c>
      <c r="Q328" s="312">
        <f>+_xlfn.XLOOKUP(MASTERLIST!$A328,'2021'!$A$3:$A$900,'2021'!$G$3:$G$900,0,0)</f>
        <v>0</v>
      </c>
      <c r="R328" s="220">
        <f>+_xlfn.XLOOKUP(MASTERLIST!$A328,'2021'!$A$3:$A$900,'2021'!$H$3:$H$900,0,0)</f>
        <v>0</v>
      </c>
      <c r="S328" s="220">
        <f>+_xlfn.XLOOKUP(MASTERLIST!$A328,'2021'!$A$3:$A$900,'2021'!$I$3:$I$900,0,0)</f>
        <v>0</v>
      </c>
      <c r="T328" s="247">
        <f>+_xlfn.XLOOKUP(MASTERLIST!$A328,'2021'!$A$3:$A$900,'2021'!$J$3:$J$900,0,0)</f>
        <v>60</v>
      </c>
      <c r="U328" s="246">
        <f>+_xlfn.XLOOKUP(MASTERLIST!$A328,'2022'!$A$3:$A$899,'2022'!$AE$3:$AE$899,0,0)</f>
        <v>0</v>
      </c>
      <c r="V328" s="220">
        <f>+_xlfn.XLOOKUP(MASTERLIST!$A328,'2022'!$A$3:$A$899,'2022'!$AF$3:$AF$899,0,0)</f>
        <v>2</v>
      </c>
      <c r="W328" s="220">
        <f>+_xlfn.XLOOKUP(MASTERLIST!$A328,'2022'!$A$3:$A$899,'2022'!$AG$3:$AG$899,0,0)</f>
        <v>5.1999999999999993</v>
      </c>
      <c r="X328" s="247">
        <f>+_xlfn.XLOOKUP(MASTERLIST!$A328,'2022'!$A$3:$A$899,'2022'!$AH$3:$AH$899,0,0)</f>
        <v>333</v>
      </c>
    </row>
    <row r="329" spans="1:24" x14ac:dyDescent="0.25">
      <c r="A329" s="231" t="s">
        <v>815</v>
      </c>
      <c r="B329" s="221" t="s">
        <v>1386</v>
      </c>
      <c r="C329" s="221" t="s">
        <v>177</v>
      </c>
      <c r="D329" s="221" t="s">
        <v>195</v>
      </c>
      <c r="E329" s="230" t="str">
        <f t="shared" si="20"/>
        <v>Men Senior</v>
      </c>
      <c r="F329" s="279">
        <v>34744</v>
      </c>
      <c r="G329" s="10">
        <f t="shared" si="21"/>
        <v>44926</v>
      </c>
      <c r="H329" s="6">
        <f t="shared" si="22"/>
        <v>27</v>
      </c>
      <c r="I329" s="5" t="str">
        <f t="shared" si="23"/>
        <v>Senior</v>
      </c>
      <c r="J329" s="221" t="s">
        <v>1301</v>
      </c>
      <c r="K329" s="294"/>
      <c r="L329" s="295"/>
      <c r="M329" s="246">
        <f>+_xlfn.XLOOKUP(MASTERLIST!$A329,'2023'!$A$3:$A$897,'2023'!$AE$3:$AE$897,0,0)</f>
        <v>0</v>
      </c>
      <c r="N329" s="220">
        <f>+_xlfn.XLOOKUP(MASTERLIST!$A329,'2023'!$A$3:$A$897,'2023'!$AF$3:$AF$897,0,0)</f>
        <v>0</v>
      </c>
      <c r="O329" s="220">
        <f>+_xlfn.XLOOKUP(MASTERLIST!$A329,'2023'!$A$3:$A$897,'2023'!$AG$3:$AG$897,0,0)</f>
        <v>0</v>
      </c>
      <c r="P329" s="247">
        <f>+_xlfn.XLOOKUP(MASTERLIST!$A329,'2023'!$A$3:$A$897,'2023'!$AH$3:$AH$897,0,0)</f>
        <v>0</v>
      </c>
      <c r="Q329" s="312">
        <f>+_xlfn.XLOOKUP(MASTERLIST!$A329,'2021'!$A$3:$A$900,'2021'!$G$3:$G$900,0,0)</f>
        <v>0</v>
      </c>
      <c r="R329" s="220">
        <f>+_xlfn.XLOOKUP(MASTERLIST!$A329,'2021'!$A$3:$A$900,'2021'!$H$3:$H$900,0,0)</f>
        <v>0</v>
      </c>
      <c r="S329" s="220">
        <f>+_xlfn.XLOOKUP(MASTERLIST!$A329,'2021'!$A$3:$A$900,'2021'!$I$3:$I$900,0,0)</f>
        <v>0</v>
      </c>
      <c r="T329" s="247">
        <f>+_xlfn.XLOOKUP(MASTERLIST!$A329,'2021'!$A$3:$A$900,'2021'!$J$3:$J$900,0,0)</f>
        <v>0</v>
      </c>
      <c r="U329" s="246">
        <f>+_xlfn.XLOOKUP(MASTERLIST!$A329,'2022'!$A$3:$A$899,'2022'!$AE$3:$AE$899,0,0)</f>
        <v>0</v>
      </c>
      <c r="V329" s="220">
        <f>+_xlfn.XLOOKUP(MASTERLIST!$A329,'2022'!$A$3:$A$899,'2022'!$AF$3:$AF$899,0,0)</f>
        <v>0</v>
      </c>
      <c r="W329" s="220">
        <f>+_xlfn.XLOOKUP(MASTERLIST!$A329,'2022'!$A$3:$A$899,'2022'!$AG$3:$AG$899,0,0)</f>
        <v>0</v>
      </c>
      <c r="X329" s="247">
        <f>+_xlfn.XLOOKUP(MASTERLIST!$A329,'2022'!$A$3:$A$899,'2022'!$AH$3:$AH$899,0,0)</f>
        <v>0</v>
      </c>
    </row>
    <row r="330" spans="1:24" s="11" customFormat="1" x14ac:dyDescent="0.25">
      <c r="A330" s="229" t="s">
        <v>816</v>
      </c>
      <c r="B330" s="220" t="s">
        <v>43</v>
      </c>
      <c r="C330" s="220" t="s">
        <v>250</v>
      </c>
      <c r="D330" s="220" t="s">
        <v>1890</v>
      </c>
      <c r="E330" s="232" t="str">
        <f t="shared" si="20"/>
        <v>Men Veteran</v>
      </c>
      <c r="F330" s="277">
        <v>28782</v>
      </c>
      <c r="G330" s="10">
        <f t="shared" si="21"/>
        <v>44926</v>
      </c>
      <c r="H330" s="6">
        <f t="shared" si="22"/>
        <v>44</v>
      </c>
      <c r="I330" s="5" t="str">
        <f t="shared" si="23"/>
        <v>Veteran</v>
      </c>
      <c r="J330" s="220" t="s">
        <v>1301</v>
      </c>
      <c r="K330" s="293">
        <v>83010610823</v>
      </c>
      <c r="L330" s="251" t="s">
        <v>1509</v>
      </c>
      <c r="M330" s="246">
        <f>+_xlfn.XLOOKUP(MASTERLIST!$A330,'2023'!$A$3:$A$897,'2023'!$AE$3:$AE$897,0,0)</f>
        <v>0</v>
      </c>
      <c r="N330" s="220">
        <f>+_xlfn.XLOOKUP(MASTERLIST!$A330,'2023'!$A$3:$A$897,'2023'!$AF$3:$AF$897,0,0)</f>
        <v>0</v>
      </c>
      <c r="O330" s="220">
        <f>+_xlfn.XLOOKUP(MASTERLIST!$A330,'2023'!$A$3:$A$897,'2023'!$AG$3:$AG$897,0,0)</f>
        <v>0</v>
      </c>
      <c r="P330" s="247">
        <f>+_xlfn.XLOOKUP(MASTERLIST!$A330,'2023'!$A$3:$A$897,'2023'!$AH$3:$AH$897,0,0)</f>
        <v>0</v>
      </c>
      <c r="Q330" s="312">
        <f>+_xlfn.XLOOKUP(MASTERLIST!$A330,'2021'!$A$3:$A$900,'2021'!$G$3:$G$900,0,0)</f>
        <v>0</v>
      </c>
      <c r="R330" s="220">
        <f>+_xlfn.XLOOKUP(MASTERLIST!$A330,'2021'!$A$3:$A$900,'2021'!$H$3:$H$900,0,0)</f>
        <v>0</v>
      </c>
      <c r="S330" s="220">
        <f>+_xlfn.XLOOKUP(MASTERLIST!$A330,'2021'!$A$3:$A$900,'2021'!$I$3:$I$900,0,0)</f>
        <v>0</v>
      </c>
      <c r="T330" s="247">
        <f>+_xlfn.XLOOKUP(MASTERLIST!$A330,'2021'!$A$3:$A$900,'2021'!$J$3:$J$900,0,0)</f>
        <v>0</v>
      </c>
      <c r="U330" s="246">
        <f>+_xlfn.XLOOKUP(MASTERLIST!$A330,'2022'!$A$3:$A$899,'2022'!$AE$3:$AE$899,0,0)</f>
        <v>0</v>
      </c>
      <c r="V330" s="220">
        <f>+_xlfn.XLOOKUP(MASTERLIST!$A330,'2022'!$A$3:$A$899,'2022'!$AF$3:$AF$899,0,0)</f>
        <v>0</v>
      </c>
      <c r="W330" s="220">
        <f>+_xlfn.XLOOKUP(MASTERLIST!$A330,'2022'!$A$3:$A$899,'2022'!$AG$3:$AG$899,0,0)</f>
        <v>0</v>
      </c>
      <c r="X330" s="247">
        <f>+_xlfn.XLOOKUP(MASTERLIST!$A330,'2022'!$A$3:$A$899,'2022'!$AH$3:$AH$899,0,0)</f>
        <v>0</v>
      </c>
    </row>
    <row r="331" spans="1:24" x14ac:dyDescent="0.25">
      <c r="A331" s="231" t="s">
        <v>817</v>
      </c>
      <c r="B331" s="221" t="s">
        <v>1295</v>
      </c>
      <c r="C331" s="221" t="s">
        <v>464</v>
      </c>
      <c r="D331" s="221" t="s">
        <v>82</v>
      </c>
      <c r="E331" s="232" t="str">
        <f t="shared" si="20"/>
        <v>Ladies Grand Masters</v>
      </c>
      <c r="F331" s="279"/>
      <c r="G331" s="10">
        <f t="shared" si="21"/>
        <v>44926</v>
      </c>
      <c r="H331" s="6">
        <f t="shared" si="22"/>
        <v>123</v>
      </c>
      <c r="I331" s="5" t="str">
        <f t="shared" si="23"/>
        <v>Grand Masters</v>
      </c>
      <c r="J331" s="221" t="s">
        <v>67</v>
      </c>
      <c r="K331" s="294"/>
      <c r="L331" s="295"/>
      <c r="M331" s="246">
        <f>+_xlfn.XLOOKUP(MASTERLIST!$A331,'2023'!$A$3:$A$897,'2023'!$AE$3:$AE$897,0,0)</f>
        <v>0</v>
      </c>
      <c r="N331" s="220">
        <f>+_xlfn.XLOOKUP(MASTERLIST!$A331,'2023'!$A$3:$A$897,'2023'!$AF$3:$AF$897,0,0)</f>
        <v>0</v>
      </c>
      <c r="O331" s="220">
        <f>+_xlfn.XLOOKUP(MASTERLIST!$A331,'2023'!$A$3:$A$897,'2023'!$AG$3:$AG$897,0,0)</f>
        <v>0</v>
      </c>
      <c r="P331" s="247">
        <f>+_xlfn.XLOOKUP(MASTERLIST!$A331,'2023'!$A$3:$A$897,'2023'!$AH$3:$AH$897,0,0)</f>
        <v>0</v>
      </c>
      <c r="Q331" s="312">
        <f>+_xlfn.XLOOKUP(MASTERLIST!$A331,'2021'!$A$3:$A$900,'2021'!$G$3:$G$900,0,0)</f>
        <v>0</v>
      </c>
      <c r="R331" s="220">
        <f>+_xlfn.XLOOKUP(MASTERLIST!$A331,'2021'!$A$3:$A$900,'2021'!$H$3:$H$900,0,0)</f>
        <v>0</v>
      </c>
      <c r="S331" s="220">
        <f>+_xlfn.XLOOKUP(MASTERLIST!$A331,'2021'!$A$3:$A$900,'2021'!$I$3:$I$900,0,0)</f>
        <v>0</v>
      </c>
      <c r="T331" s="247">
        <f>+_xlfn.XLOOKUP(MASTERLIST!$A331,'2021'!$A$3:$A$900,'2021'!$J$3:$J$900,0,0)</f>
        <v>0</v>
      </c>
      <c r="U331" s="246">
        <f>+_xlfn.XLOOKUP(MASTERLIST!$A331,'2022'!$A$3:$A$899,'2022'!$AE$3:$AE$899,0,0)</f>
        <v>0</v>
      </c>
      <c r="V331" s="220">
        <f>+_xlfn.XLOOKUP(MASTERLIST!$A331,'2022'!$A$3:$A$899,'2022'!$AF$3:$AF$899,0,0)</f>
        <v>0</v>
      </c>
      <c r="W331" s="220">
        <f>+_xlfn.XLOOKUP(MASTERLIST!$A331,'2022'!$A$3:$A$899,'2022'!$AG$3:$AG$899,0,0)</f>
        <v>0</v>
      </c>
      <c r="X331" s="247">
        <f>+_xlfn.XLOOKUP(MASTERLIST!$A331,'2022'!$A$3:$A$899,'2022'!$AH$3:$AH$899,0,0)</f>
        <v>0</v>
      </c>
    </row>
    <row r="332" spans="1:24" s="11" customFormat="1" x14ac:dyDescent="0.25">
      <c r="A332" s="231" t="s">
        <v>818</v>
      </c>
      <c r="B332" s="221" t="s">
        <v>1295</v>
      </c>
      <c r="C332" s="221" t="s">
        <v>304</v>
      </c>
      <c r="D332" s="221" t="s">
        <v>115</v>
      </c>
      <c r="E332" s="232" t="str">
        <f t="shared" si="20"/>
        <v>Men Master</v>
      </c>
      <c r="F332" s="279">
        <v>25101</v>
      </c>
      <c r="G332" s="10">
        <f t="shared" si="21"/>
        <v>44926</v>
      </c>
      <c r="H332" s="6">
        <f t="shared" si="22"/>
        <v>54</v>
      </c>
      <c r="I332" s="5" t="str">
        <f t="shared" si="23"/>
        <v>Master</v>
      </c>
      <c r="J332" s="221" t="s">
        <v>1301</v>
      </c>
      <c r="K332" s="294">
        <v>7810195074088</v>
      </c>
      <c r="L332" s="295" t="s">
        <v>1509</v>
      </c>
      <c r="M332" s="246">
        <f>+_xlfn.XLOOKUP(MASTERLIST!$A332,'2023'!$A$3:$A$897,'2023'!$AE$3:$AE$897,0,0)</f>
        <v>0</v>
      </c>
      <c r="N332" s="220">
        <f>+_xlfn.XLOOKUP(MASTERLIST!$A332,'2023'!$A$3:$A$897,'2023'!$AF$3:$AF$897,0,0)</f>
        <v>0</v>
      </c>
      <c r="O332" s="220">
        <f>+_xlfn.XLOOKUP(MASTERLIST!$A332,'2023'!$A$3:$A$897,'2023'!$AG$3:$AG$897,0,0)</f>
        <v>0</v>
      </c>
      <c r="P332" s="247">
        <f>+_xlfn.XLOOKUP(MASTERLIST!$A332,'2023'!$A$3:$A$897,'2023'!$AH$3:$AH$897,0,0)</f>
        <v>0</v>
      </c>
      <c r="Q332" s="312">
        <f>+_xlfn.XLOOKUP(MASTERLIST!$A332,'2021'!$A$3:$A$900,'2021'!$G$3:$G$900,0,0)</f>
        <v>0</v>
      </c>
      <c r="R332" s="220">
        <f>+_xlfn.XLOOKUP(MASTERLIST!$A332,'2021'!$A$3:$A$900,'2021'!$H$3:$H$900,0,0)</f>
        <v>0</v>
      </c>
      <c r="S332" s="220">
        <f>+_xlfn.XLOOKUP(MASTERLIST!$A332,'2021'!$A$3:$A$900,'2021'!$I$3:$I$900,0,0)</f>
        <v>0</v>
      </c>
      <c r="T332" s="247">
        <f>+_xlfn.XLOOKUP(MASTERLIST!$A332,'2021'!$A$3:$A$900,'2021'!$J$3:$J$900,0,0)</f>
        <v>0</v>
      </c>
      <c r="U332" s="246">
        <f>+_xlfn.XLOOKUP(MASTERLIST!$A332,'2022'!$A$3:$A$899,'2022'!$AE$3:$AE$899,0,0)</f>
        <v>0</v>
      </c>
      <c r="V332" s="220">
        <f>+_xlfn.XLOOKUP(MASTERLIST!$A332,'2022'!$A$3:$A$899,'2022'!$AF$3:$AF$899,0,0)</f>
        <v>0</v>
      </c>
      <c r="W332" s="220">
        <f>+_xlfn.XLOOKUP(MASTERLIST!$A332,'2022'!$A$3:$A$899,'2022'!$AG$3:$AG$899,0,0)</f>
        <v>0</v>
      </c>
      <c r="X332" s="247">
        <f>+_xlfn.XLOOKUP(MASTERLIST!$A332,'2022'!$A$3:$A$899,'2022'!$AH$3:$AH$899,0,0)</f>
        <v>0</v>
      </c>
    </row>
    <row r="333" spans="1:24" s="11" customFormat="1" x14ac:dyDescent="0.25">
      <c r="A333" s="229" t="s">
        <v>819</v>
      </c>
      <c r="B333" s="220" t="s">
        <v>50</v>
      </c>
      <c r="C333" s="220" t="s">
        <v>416</v>
      </c>
      <c r="D333" s="220" t="s">
        <v>236</v>
      </c>
      <c r="E333" s="230" t="str">
        <f t="shared" si="20"/>
        <v>Men Veteran</v>
      </c>
      <c r="F333" s="278">
        <v>30065</v>
      </c>
      <c r="G333" s="10">
        <f t="shared" si="21"/>
        <v>44926</v>
      </c>
      <c r="H333" s="6">
        <f t="shared" si="22"/>
        <v>40</v>
      </c>
      <c r="I333" s="5" t="str">
        <f t="shared" si="23"/>
        <v>Veteran</v>
      </c>
      <c r="J333" s="220" t="s">
        <v>1301</v>
      </c>
      <c r="K333" s="293">
        <v>82042410691</v>
      </c>
      <c r="L333" s="251" t="s">
        <v>1509</v>
      </c>
      <c r="M333" s="246">
        <f>+_xlfn.XLOOKUP(MASTERLIST!$A333,'2023'!$A$3:$A$897,'2023'!$AE$3:$AE$897,0,0)</f>
        <v>0</v>
      </c>
      <c r="N333" s="220">
        <f>+_xlfn.XLOOKUP(MASTERLIST!$A333,'2023'!$A$3:$A$897,'2023'!$AF$3:$AF$897,0,0)</f>
        <v>0</v>
      </c>
      <c r="O333" s="220">
        <f>+_xlfn.XLOOKUP(MASTERLIST!$A333,'2023'!$A$3:$A$897,'2023'!$AG$3:$AG$897,0,0)</f>
        <v>0</v>
      </c>
      <c r="P333" s="247">
        <f>+_xlfn.XLOOKUP(MASTERLIST!$A333,'2023'!$A$3:$A$897,'2023'!$AH$3:$AH$897,0,0)</f>
        <v>0</v>
      </c>
      <c r="Q333" s="312">
        <f>+_xlfn.XLOOKUP(MASTERLIST!$A333,'2021'!$A$3:$A$900,'2021'!$G$3:$G$900,0,0)</f>
        <v>0</v>
      </c>
      <c r="R333" s="220">
        <f>+_xlfn.XLOOKUP(MASTERLIST!$A333,'2021'!$A$3:$A$900,'2021'!$H$3:$H$900,0,0)</f>
        <v>0</v>
      </c>
      <c r="S333" s="220">
        <f>+_xlfn.XLOOKUP(MASTERLIST!$A333,'2021'!$A$3:$A$900,'2021'!$I$3:$I$900,0,0)</f>
        <v>0</v>
      </c>
      <c r="T333" s="247">
        <f>+_xlfn.XLOOKUP(MASTERLIST!$A333,'2021'!$A$3:$A$900,'2021'!$J$3:$J$900,0,0)</f>
        <v>0</v>
      </c>
      <c r="U333" s="246">
        <f>+_xlfn.XLOOKUP(MASTERLIST!$A333,'2022'!$A$3:$A$899,'2022'!$AE$3:$AE$899,0,0)</f>
        <v>1</v>
      </c>
      <c r="V333" s="220">
        <f>+_xlfn.XLOOKUP(MASTERLIST!$A333,'2022'!$A$3:$A$899,'2022'!$AF$3:$AF$899,0,0)</f>
        <v>0</v>
      </c>
      <c r="W333" s="220">
        <f>+_xlfn.XLOOKUP(MASTERLIST!$A333,'2022'!$A$3:$A$899,'2022'!$AG$3:$AG$899,0,0)</f>
        <v>0.8</v>
      </c>
      <c r="X333" s="247">
        <f>+_xlfn.XLOOKUP(MASTERLIST!$A333,'2022'!$A$3:$A$899,'2022'!$AH$3:$AH$899,0,0)</f>
        <v>166</v>
      </c>
    </row>
    <row r="334" spans="1:24" s="11" customFormat="1" x14ac:dyDescent="0.25">
      <c r="A334" s="233" t="s">
        <v>820</v>
      </c>
      <c r="B334" s="224" t="s">
        <v>42</v>
      </c>
      <c r="C334" s="224" t="s">
        <v>1946</v>
      </c>
      <c r="D334" s="224" t="s">
        <v>2062</v>
      </c>
      <c r="E334" s="230" t="str">
        <f t="shared" si="20"/>
        <v>Ladies U/16</v>
      </c>
      <c r="F334" s="280">
        <v>40779</v>
      </c>
      <c r="G334" s="10">
        <f t="shared" si="21"/>
        <v>44926</v>
      </c>
      <c r="H334" s="6">
        <f t="shared" si="22"/>
        <v>11</v>
      </c>
      <c r="I334" s="5" t="str">
        <f t="shared" si="23"/>
        <v>U/16</v>
      </c>
      <c r="J334" s="224" t="s">
        <v>67</v>
      </c>
      <c r="K334" s="291">
        <v>68092010099</v>
      </c>
      <c r="L334" s="292" t="s">
        <v>1509</v>
      </c>
      <c r="M334" s="246">
        <f>+_xlfn.XLOOKUP(MASTERLIST!$A334,'2023'!$A$3:$A$897,'2023'!$AE$3:$AE$897,0,0)</f>
        <v>0</v>
      </c>
      <c r="N334" s="220">
        <f>+_xlfn.XLOOKUP(MASTERLIST!$A334,'2023'!$A$3:$A$897,'2023'!$AF$3:$AF$897,0,0)</f>
        <v>0</v>
      </c>
      <c r="O334" s="220">
        <f>+_xlfn.XLOOKUP(MASTERLIST!$A334,'2023'!$A$3:$A$897,'2023'!$AG$3:$AG$897,0,0)</f>
        <v>0</v>
      </c>
      <c r="P334" s="247">
        <f>+_xlfn.XLOOKUP(MASTERLIST!$A334,'2023'!$A$3:$A$897,'2023'!$AH$3:$AH$897,0,0)</f>
        <v>0</v>
      </c>
      <c r="Q334" s="312">
        <f>+_xlfn.XLOOKUP(MASTERLIST!$A334,'2021'!$A$3:$A$900,'2021'!$G$3:$G$900,0,0)</f>
        <v>0</v>
      </c>
      <c r="R334" s="220">
        <f>+_xlfn.XLOOKUP(MASTERLIST!$A334,'2021'!$A$3:$A$900,'2021'!$H$3:$H$900,0,0)</f>
        <v>0</v>
      </c>
      <c r="S334" s="220">
        <f>+_xlfn.XLOOKUP(MASTERLIST!$A334,'2021'!$A$3:$A$900,'2021'!$I$3:$I$900,0,0)</f>
        <v>0</v>
      </c>
      <c r="T334" s="247">
        <f>+_xlfn.XLOOKUP(MASTERLIST!$A334,'2021'!$A$3:$A$900,'2021'!$J$3:$J$900,0,0)</f>
        <v>40</v>
      </c>
      <c r="U334" s="246">
        <f>+_xlfn.XLOOKUP(MASTERLIST!$A334,'2022'!$A$3:$A$899,'2022'!$AE$3:$AE$899,0,0)</f>
        <v>0</v>
      </c>
      <c r="V334" s="220">
        <f>+_xlfn.XLOOKUP(MASTERLIST!$A334,'2022'!$A$3:$A$899,'2022'!$AF$3:$AF$899,0,0)</f>
        <v>0</v>
      </c>
      <c r="W334" s="220">
        <f>+_xlfn.XLOOKUP(MASTERLIST!$A334,'2022'!$A$3:$A$899,'2022'!$AG$3:$AG$899,0,0)</f>
        <v>0</v>
      </c>
      <c r="X334" s="247">
        <f>+_xlfn.XLOOKUP(MASTERLIST!$A334,'2022'!$A$3:$A$899,'2022'!$AH$3:$AH$899,0,0)</f>
        <v>20</v>
      </c>
    </row>
    <row r="335" spans="1:24" x14ac:dyDescent="0.25">
      <c r="A335" s="231" t="s">
        <v>821</v>
      </c>
      <c r="B335" s="221" t="s">
        <v>1371</v>
      </c>
      <c r="C335" s="221" t="s">
        <v>156</v>
      </c>
      <c r="D335" s="221" t="s">
        <v>82</v>
      </c>
      <c r="E335" s="230" t="str">
        <f t="shared" si="20"/>
        <v>Men Grand Masters</v>
      </c>
      <c r="F335" s="279">
        <v>20024</v>
      </c>
      <c r="G335" s="10">
        <f t="shared" si="21"/>
        <v>44926</v>
      </c>
      <c r="H335" s="6">
        <f t="shared" si="22"/>
        <v>68</v>
      </c>
      <c r="I335" s="5" t="str">
        <f t="shared" si="23"/>
        <v>Grand Masters</v>
      </c>
      <c r="J335" s="221" t="s">
        <v>1301</v>
      </c>
      <c r="K335" s="294"/>
      <c r="L335" s="295"/>
      <c r="M335" s="246">
        <f>+_xlfn.XLOOKUP(MASTERLIST!$A335,'2023'!$A$3:$A$897,'2023'!$AE$3:$AE$897,0,0)</f>
        <v>0</v>
      </c>
      <c r="N335" s="220">
        <f>+_xlfn.XLOOKUP(MASTERLIST!$A335,'2023'!$A$3:$A$897,'2023'!$AF$3:$AF$897,0,0)</f>
        <v>0</v>
      </c>
      <c r="O335" s="220">
        <f>+_xlfn.XLOOKUP(MASTERLIST!$A335,'2023'!$A$3:$A$897,'2023'!$AG$3:$AG$897,0,0)</f>
        <v>0</v>
      </c>
      <c r="P335" s="247">
        <f>+_xlfn.XLOOKUP(MASTERLIST!$A335,'2023'!$A$3:$A$897,'2023'!$AH$3:$AH$897,0,0)</f>
        <v>0</v>
      </c>
      <c r="Q335" s="312">
        <f>+_xlfn.XLOOKUP(MASTERLIST!$A335,'2021'!$A$3:$A$900,'2021'!$G$3:$G$900,0,0)</f>
        <v>2</v>
      </c>
      <c r="R335" s="220">
        <f>+_xlfn.XLOOKUP(MASTERLIST!$A335,'2021'!$A$3:$A$900,'2021'!$H$3:$H$900,0,0)</f>
        <v>0</v>
      </c>
      <c r="S335" s="220">
        <f>+_xlfn.XLOOKUP(MASTERLIST!$A335,'2021'!$A$3:$A$900,'2021'!$I$3:$I$900,0,0)</f>
        <v>1.5</v>
      </c>
      <c r="T335" s="247">
        <f>+_xlfn.XLOOKUP(MASTERLIST!$A335,'2021'!$A$3:$A$900,'2021'!$J$3:$J$900,0,0)</f>
        <v>267</v>
      </c>
      <c r="U335" s="246">
        <f>+_xlfn.XLOOKUP(MASTERLIST!$A335,'2022'!$A$3:$A$899,'2022'!$AE$3:$AE$899,0,0)</f>
        <v>0</v>
      </c>
      <c r="V335" s="220">
        <f>+_xlfn.XLOOKUP(MASTERLIST!$A335,'2022'!$A$3:$A$899,'2022'!$AF$3:$AF$899,0,0)</f>
        <v>0</v>
      </c>
      <c r="W335" s="220">
        <f>+_xlfn.XLOOKUP(MASTERLIST!$A335,'2022'!$A$3:$A$899,'2022'!$AG$3:$AG$899,0,0)</f>
        <v>0</v>
      </c>
      <c r="X335" s="247">
        <f>+_xlfn.XLOOKUP(MASTERLIST!$A335,'2022'!$A$3:$A$899,'2022'!$AH$3:$AH$899,0,0)</f>
        <v>20</v>
      </c>
    </row>
    <row r="336" spans="1:24" x14ac:dyDescent="0.25">
      <c r="A336" s="233" t="s">
        <v>822</v>
      </c>
      <c r="B336" s="224" t="s">
        <v>44</v>
      </c>
      <c r="C336" s="224" t="s">
        <v>166</v>
      </c>
      <c r="D336" s="224" t="s">
        <v>1913</v>
      </c>
      <c r="E336" s="230" t="str">
        <f t="shared" si="20"/>
        <v>Men Senior</v>
      </c>
      <c r="F336" s="280">
        <v>31307</v>
      </c>
      <c r="G336" s="10">
        <f t="shared" si="21"/>
        <v>44926</v>
      </c>
      <c r="H336" s="6">
        <f t="shared" si="22"/>
        <v>37</v>
      </c>
      <c r="I336" s="5" t="str">
        <f t="shared" si="23"/>
        <v>Senior</v>
      </c>
      <c r="J336" s="224" t="s">
        <v>1301</v>
      </c>
      <c r="K336" s="291">
        <v>85091710728</v>
      </c>
      <c r="L336" s="292" t="s">
        <v>1509</v>
      </c>
      <c r="M336" s="246">
        <f>+_xlfn.XLOOKUP(MASTERLIST!$A336,'2023'!$A$3:$A$897,'2023'!$AE$3:$AE$897,0,0)</f>
        <v>0</v>
      </c>
      <c r="N336" s="220">
        <f>+_xlfn.XLOOKUP(MASTERLIST!$A336,'2023'!$A$3:$A$897,'2023'!$AF$3:$AF$897,0,0)</f>
        <v>3</v>
      </c>
      <c r="O336" s="220">
        <f>+_xlfn.XLOOKUP(MASTERLIST!$A336,'2023'!$A$3:$A$897,'2023'!$AG$3:$AG$897,0,0)</f>
        <v>47.499999999999993</v>
      </c>
      <c r="P336" s="247">
        <f>+_xlfn.XLOOKUP(MASTERLIST!$A336,'2023'!$A$3:$A$897,'2023'!$AH$3:$AH$897,0,0)</f>
        <v>578</v>
      </c>
      <c r="Q336" s="312">
        <f>+_xlfn.XLOOKUP(MASTERLIST!$A336,'2021'!$A$3:$A$900,'2021'!$G$3:$G$900,0,0)</f>
        <v>0</v>
      </c>
      <c r="R336" s="220">
        <f>+_xlfn.XLOOKUP(MASTERLIST!$A336,'2021'!$A$3:$A$900,'2021'!$H$3:$H$900,0,0)</f>
        <v>3</v>
      </c>
      <c r="S336" s="220">
        <f>+_xlfn.XLOOKUP(MASTERLIST!$A336,'2021'!$A$3:$A$900,'2021'!$I$3:$I$900,0,0)</f>
        <v>38.400000000000006</v>
      </c>
      <c r="T336" s="247">
        <f>+_xlfn.XLOOKUP(MASTERLIST!$A336,'2021'!$A$3:$A$900,'2021'!$J$3:$J$900,0,0)</f>
        <v>278</v>
      </c>
      <c r="U336" s="246">
        <f>+_xlfn.XLOOKUP(MASTERLIST!$A336,'2022'!$A$3:$A$899,'2022'!$AE$3:$AE$899,0,0)</f>
        <v>0</v>
      </c>
      <c r="V336" s="220">
        <f>+_xlfn.XLOOKUP(MASTERLIST!$A336,'2022'!$A$3:$A$899,'2022'!$AF$3:$AF$899,0,0)</f>
        <v>5</v>
      </c>
      <c r="W336" s="220">
        <f>+_xlfn.XLOOKUP(MASTERLIST!$A336,'2022'!$A$3:$A$899,'2022'!$AG$3:$AG$899,0,0)</f>
        <v>53.800000000000004</v>
      </c>
      <c r="X336" s="247">
        <f>+_xlfn.XLOOKUP(MASTERLIST!$A336,'2022'!$A$3:$A$899,'2022'!$AH$3:$AH$899,0,0)</f>
        <v>281</v>
      </c>
    </row>
    <row r="337" spans="1:24" x14ac:dyDescent="0.25">
      <c r="A337" s="229" t="s">
        <v>823</v>
      </c>
      <c r="B337" s="220" t="s">
        <v>38</v>
      </c>
      <c r="C337" s="220" t="s">
        <v>126</v>
      </c>
      <c r="D337" s="220" t="s">
        <v>127</v>
      </c>
      <c r="E337" s="232" t="str">
        <f t="shared" si="20"/>
        <v>Men Senior</v>
      </c>
      <c r="F337" s="277">
        <v>31773</v>
      </c>
      <c r="G337" s="10">
        <f t="shared" si="21"/>
        <v>44926</v>
      </c>
      <c r="H337" s="6">
        <f t="shared" si="22"/>
        <v>36</v>
      </c>
      <c r="I337" s="5" t="str">
        <f t="shared" si="23"/>
        <v>Senior</v>
      </c>
      <c r="J337" s="220" t="s">
        <v>1301</v>
      </c>
      <c r="K337" s="293">
        <v>86122700770</v>
      </c>
      <c r="L337" s="251" t="s">
        <v>1509</v>
      </c>
      <c r="M337" s="246">
        <f>+_xlfn.XLOOKUP(MASTERLIST!$A337,'2023'!$A$3:$A$897,'2023'!$AE$3:$AE$897,0,0)</f>
        <v>0</v>
      </c>
      <c r="N337" s="220">
        <f>+_xlfn.XLOOKUP(MASTERLIST!$A337,'2023'!$A$3:$A$897,'2023'!$AF$3:$AF$897,0,0)</f>
        <v>3</v>
      </c>
      <c r="O337" s="220">
        <f>+_xlfn.XLOOKUP(MASTERLIST!$A337,'2023'!$A$3:$A$897,'2023'!$AG$3:$AG$897,0,0)</f>
        <v>52.4</v>
      </c>
      <c r="P337" s="247">
        <f>+_xlfn.XLOOKUP(MASTERLIST!$A337,'2023'!$A$3:$A$897,'2023'!$AH$3:$AH$897,0,0)</f>
        <v>517</v>
      </c>
      <c r="Q337" s="312">
        <f>+_xlfn.XLOOKUP(MASTERLIST!$A337,'2021'!$A$3:$A$900,'2021'!$G$3:$G$900,0,0)</f>
        <v>0</v>
      </c>
      <c r="R337" s="220">
        <f>+_xlfn.XLOOKUP(MASTERLIST!$A337,'2021'!$A$3:$A$900,'2021'!$H$3:$H$900,0,0)</f>
        <v>1</v>
      </c>
      <c r="S337" s="220">
        <f>+_xlfn.XLOOKUP(MASTERLIST!$A337,'2021'!$A$3:$A$900,'2021'!$I$3:$I$900,0,0)</f>
        <v>17.8</v>
      </c>
      <c r="T337" s="247">
        <f>+_xlfn.XLOOKUP(MASTERLIST!$A337,'2021'!$A$3:$A$900,'2021'!$J$3:$J$900,0,0)</f>
        <v>313</v>
      </c>
      <c r="U337" s="246">
        <f>+_xlfn.XLOOKUP(MASTERLIST!$A337,'2022'!$A$3:$A$899,'2022'!$AE$3:$AE$899,0,0)</f>
        <v>3</v>
      </c>
      <c r="V337" s="220">
        <f>+_xlfn.XLOOKUP(MASTERLIST!$A337,'2022'!$A$3:$A$899,'2022'!$AF$3:$AF$899,0,0)</f>
        <v>10</v>
      </c>
      <c r="W337" s="220">
        <f>+_xlfn.XLOOKUP(MASTERLIST!$A337,'2022'!$A$3:$A$899,'2022'!$AG$3:$AG$899,0,0)</f>
        <v>146.9</v>
      </c>
      <c r="X337" s="247">
        <f>+_xlfn.XLOOKUP(MASTERLIST!$A337,'2022'!$A$3:$A$899,'2022'!$AH$3:$AH$899,0,0)</f>
        <v>1023</v>
      </c>
    </row>
    <row r="338" spans="1:24" x14ac:dyDescent="0.25">
      <c r="A338" s="231" t="s">
        <v>824</v>
      </c>
      <c r="B338" s="221" t="s">
        <v>1278</v>
      </c>
      <c r="C338" s="221" t="s">
        <v>92</v>
      </c>
      <c r="D338" s="221" t="s">
        <v>163</v>
      </c>
      <c r="E338" s="232" t="str">
        <f t="shared" si="20"/>
        <v>Men Grand Masters</v>
      </c>
      <c r="F338" s="279"/>
      <c r="G338" s="10">
        <f t="shared" si="21"/>
        <v>44926</v>
      </c>
      <c r="H338" s="6">
        <f t="shared" si="22"/>
        <v>123</v>
      </c>
      <c r="I338" s="5" t="str">
        <f t="shared" si="23"/>
        <v>Grand Masters</v>
      </c>
      <c r="J338" s="221" t="s">
        <v>1301</v>
      </c>
      <c r="K338" s="294">
        <v>85091710728</v>
      </c>
      <c r="L338" s="295" t="s">
        <v>1509</v>
      </c>
      <c r="M338" s="246">
        <f>+_xlfn.XLOOKUP(MASTERLIST!$A338,'2023'!$A$3:$A$897,'2023'!$AE$3:$AE$897,0,0)</f>
        <v>0</v>
      </c>
      <c r="N338" s="220">
        <f>+_xlfn.XLOOKUP(MASTERLIST!$A338,'2023'!$A$3:$A$897,'2023'!$AF$3:$AF$897,0,0)</f>
        <v>0</v>
      </c>
      <c r="O338" s="220">
        <f>+_xlfn.XLOOKUP(MASTERLIST!$A338,'2023'!$A$3:$A$897,'2023'!$AG$3:$AG$897,0,0)</f>
        <v>0</v>
      </c>
      <c r="P338" s="247">
        <f>+_xlfn.XLOOKUP(MASTERLIST!$A338,'2023'!$A$3:$A$897,'2023'!$AH$3:$AH$897,0,0)</f>
        <v>0</v>
      </c>
      <c r="Q338" s="312">
        <f>+_xlfn.XLOOKUP(MASTERLIST!$A338,'2021'!$A$3:$A$900,'2021'!$G$3:$G$900,0,0)</f>
        <v>0</v>
      </c>
      <c r="R338" s="220">
        <f>+_xlfn.XLOOKUP(MASTERLIST!$A338,'2021'!$A$3:$A$900,'2021'!$H$3:$H$900,0,0)</f>
        <v>0</v>
      </c>
      <c r="S338" s="220">
        <f>+_xlfn.XLOOKUP(MASTERLIST!$A338,'2021'!$A$3:$A$900,'2021'!$I$3:$I$900,0,0)</f>
        <v>0</v>
      </c>
      <c r="T338" s="247">
        <f>+_xlfn.XLOOKUP(MASTERLIST!$A338,'2021'!$A$3:$A$900,'2021'!$J$3:$J$900,0,0)</f>
        <v>0</v>
      </c>
      <c r="U338" s="246">
        <f>+_xlfn.XLOOKUP(MASTERLIST!$A338,'2022'!$A$3:$A$899,'2022'!$AE$3:$AE$899,0,0)</f>
        <v>0</v>
      </c>
      <c r="V338" s="220">
        <f>+_xlfn.XLOOKUP(MASTERLIST!$A338,'2022'!$A$3:$A$899,'2022'!$AF$3:$AF$899,0,0)</f>
        <v>0</v>
      </c>
      <c r="W338" s="220">
        <f>+_xlfn.XLOOKUP(MASTERLIST!$A338,'2022'!$A$3:$A$899,'2022'!$AG$3:$AG$899,0,0)</f>
        <v>0</v>
      </c>
      <c r="X338" s="247">
        <f>+_xlfn.XLOOKUP(MASTERLIST!$A338,'2022'!$A$3:$A$899,'2022'!$AH$3:$AH$899,0,0)</f>
        <v>0</v>
      </c>
    </row>
    <row r="339" spans="1:24" s="11" customFormat="1" x14ac:dyDescent="0.25">
      <c r="A339" s="231" t="s">
        <v>825</v>
      </c>
      <c r="B339" s="221" t="s">
        <v>1278</v>
      </c>
      <c r="C339" s="221" t="s">
        <v>164</v>
      </c>
      <c r="D339" s="221" t="s">
        <v>144</v>
      </c>
      <c r="E339" s="232" t="str">
        <f t="shared" si="20"/>
        <v>Men Grand Masters</v>
      </c>
      <c r="F339" s="279"/>
      <c r="G339" s="10">
        <f t="shared" si="21"/>
        <v>44926</v>
      </c>
      <c r="H339" s="6">
        <f t="shared" si="22"/>
        <v>123</v>
      </c>
      <c r="I339" s="5" t="str">
        <f t="shared" si="23"/>
        <v>Grand Masters</v>
      </c>
      <c r="J339" s="221" t="s">
        <v>1301</v>
      </c>
      <c r="K339" s="294">
        <v>86122700770</v>
      </c>
      <c r="L339" s="295" t="s">
        <v>1509</v>
      </c>
      <c r="M339" s="246">
        <f>+_xlfn.XLOOKUP(MASTERLIST!$A339,'2023'!$A$3:$A$897,'2023'!$AE$3:$AE$897,0,0)</f>
        <v>0</v>
      </c>
      <c r="N339" s="220">
        <f>+_xlfn.XLOOKUP(MASTERLIST!$A339,'2023'!$A$3:$A$897,'2023'!$AF$3:$AF$897,0,0)</f>
        <v>0</v>
      </c>
      <c r="O339" s="220">
        <f>+_xlfn.XLOOKUP(MASTERLIST!$A339,'2023'!$A$3:$A$897,'2023'!$AG$3:$AG$897,0,0)</f>
        <v>0</v>
      </c>
      <c r="P339" s="247">
        <f>+_xlfn.XLOOKUP(MASTERLIST!$A339,'2023'!$A$3:$A$897,'2023'!$AH$3:$AH$897,0,0)</f>
        <v>0</v>
      </c>
      <c r="Q339" s="312">
        <f>+_xlfn.XLOOKUP(MASTERLIST!$A339,'2021'!$A$3:$A$900,'2021'!$G$3:$G$900,0,0)</f>
        <v>0</v>
      </c>
      <c r="R339" s="220">
        <f>+_xlfn.XLOOKUP(MASTERLIST!$A339,'2021'!$A$3:$A$900,'2021'!$H$3:$H$900,0,0)</f>
        <v>0</v>
      </c>
      <c r="S339" s="220">
        <f>+_xlfn.XLOOKUP(MASTERLIST!$A339,'2021'!$A$3:$A$900,'2021'!$I$3:$I$900,0,0)</f>
        <v>0</v>
      </c>
      <c r="T339" s="247">
        <f>+_xlfn.XLOOKUP(MASTERLIST!$A339,'2021'!$A$3:$A$900,'2021'!$J$3:$J$900,0,0)</f>
        <v>0</v>
      </c>
      <c r="U339" s="246">
        <f>+_xlfn.XLOOKUP(MASTERLIST!$A339,'2022'!$A$3:$A$899,'2022'!$AE$3:$AE$899,0,0)</f>
        <v>0</v>
      </c>
      <c r="V339" s="220">
        <f>+_xlfn.XLOOKUP(MASTERLIST!$A339,'2022'!$A$3:$A$899,'2022'!$AF$3:$AF$899,0,0)</f>
        <v>0</v>
      </c>
      <c r="W339" s="220">
        <f>+_xlfn.XLOOKUP(MASTERLIST!$A339,'2022'!$A$3:$A$899,'2022'!$AG$3:$AG$899,0,0)</f>
        <v>0</v>
      </c>
      <c r="X339" s="247">
        <f>+_xlfn.XLOOKUP(MASTERLIST!$A339,'2022'!$A$3:$A$899,'2022'!$AH$3:$AH$899,0,0)</f>
        <v>0</v>
      </c>
    </row>
    <row r="340" spans="1:24" s="11" customFormat="1" x14ac:dyDescent="0.25">
      <c r="A340" s="229" t="s">
        <v>826</v>
      </c>
      <c r="B340" s="220" t="s">
        <v>43</v>
      </c>
      <c r="C340" s="220" t="s">
        <v>2063</v>
      </c>
      <c r="D340" s="220" t="s">
        <v>200</v>
      </c>
      <c r="E340" s="230" t="str">
        <f t="shared" ref="E340:E362" si="24">CONCATENATE(J340," ",I340)</f>
        <v>Men Senior</v>
      </c>
      <c r="F340" s="277">
        <v>32269</v>
      </c>
      <c r="G340" s="10">
        <f t="shared" ref="G340:G362" si="25">$G$5</f>
        <v>44926</v>
      </c>
      <c r="H340" s="6">
        <f t="shared" ref="H340:H362" si="26">INT(YEARFRAC(F340,G340))</f>
        <v>34</v>
      </c>
      <c r="I340" s="5" t="str">
        <f t="shared" ref="I340:I362" si="27">IF(H340="","Senior",IF(H340&gt;59.999,"Grand Masters",IF(H340&gt;49.999,"Master",IF(H340&gt;39.999,"Veteran",IF(H340&gt;21.999,"Senior",IF(H340&gt;16.999,"U/21","U/16"))))))</f>
        <v>Senior</v>
      </c>
      <c r="J340" s="220" t="s">
        <v>1301</v>
      </c>
      <c r="K340" s="293">
        <v>88050600424</v>
      </c>
      <c r="L340" s="251" t="s">
        <v>1509</v>
      </c>
      <c r="M340" s="246">
        <f>+_xlfn.XLOOKUP(MASTERLIST!$A340,'2023'!$A$3:$A$897,'2023'!$AE$3:$AE$897,0,0)</f>
        <v>0</v>
      </c>
      <c r="N340" s="220">
        <f>+_xlfn.XLOOKUP(MASTERLIST!$A340,'2023'!$A$3:$A$897,'2023'!$AF$3:$AF$897,0,0)</f>
        <v>3</v>
      </c>
      <c r="O340" s="220">
        <f>+_xlfn.XLOOKUP(MASTERLIST!$A340,'2023'!$A$3:$A$897,'2023'!$AG$3:$AG$897,0,0)</f>
        <v>34.1</v>
      </c>
      <c r="P340" s="247">
        <f>+_xlfn.XLOOKUP(MASTERLIST!$A340,'2023'!$A$3:$A$897,'2023'!$AH$3:$AH$897,0,0)</f>
        <v>819</v>
      </c>
      <c r="Q340" s="312">
        <f>+_xlfn.XLOOKUP(MASTERLIST!$A340,'2021'!$A$3:$A$900,'2021'!$G$3:$G$900,0,0)</f>
        <v>0</v>
      </c>
      <c r="R340" s="220">
        <f>+_xlfn.XLOOKUP(MASTERLIST!$A340,'2021'!$A$3:$A$900,'2021'!$H$3:$H$900,0,0)</f>
        <v>0</v>
      </c>
      <c r="S340" s="220">
        <f>+_xlfn.XLOOKUP(MASTERLIST!$A340,'2021'!$A$3:$A$900,'2021'!$I$3:$I$900,0,0)</f>
        <v>0</v>
      </c>
      <c r="T340" s="247">
        <f>+_xlfn.XLOOKUP(MASTERLIST!$A340,'2021'!$A$3:$A$900,'2021'!$J$3:$J$900,0,0)</f>
        <v>0</v>
      </c>
      <c r="U340" s="246">
        <f>+_xlfn.XLOOKUP(MASTERLIST!$A340,'2022'!$A$3:$A$899,'2022'!$AE$3:$AE$899,0,0)</f>
        <v>1</v>
      </c>
      <c r="V340" s="220">
        <f>+_xlfn.XLOOKUP(MASTERLIST!$A340,'2022'!$A$3:$A$899,'2022'!$AF$3:$AF$899,0,0)</f>
        <v>3</v>
      </c>
      <c r="W340" s="220">
        <f>+_xlfn.XLOOKUP(MASTERLIST!$A340,'2022'!$A$3:$A$899,'2022'!$AG$3:$AG$899,0,0)</f>
        <v>53.7</v>
      </c>
      <c r="X340" s="247">
        <f>+_xlfn.XLOOKUP(MASTERLIST!$A340,'2022'!$A$3:$A$899,'2022'!$AH$3:$AH$899,0,0)</f>
        <v>712</v>
      </c>
    </row>
    <row r="341" spans="1:24" s="15" customFormat="1" x14ac:dyDescent="0.25">
      <c r="A341" s="231" t="s">
        <v>827</v>
      </c>
      <c r="B341" s="221" t="s">
        <v>1293</v>
      </c>
      <c r="C341" s="221" t="s">
        <v>156</v>
      </c>
      <c r="D341" s="221" t="s">
        <v>82</v>
      </c>
      <c r="E341" s="232" t="str">
        <f t="shared" si="24"/>
        <v>Men Grand Masters</v>
      </c>
      <c r="F341" s="279">
        <v>17503</v>
      </c>
      <c r="G341" s="10">
        <f t="shared" si="25"/>
        <v>44926</v>
      </c>
      <c r="H341" s="6">
        <f t="shared" si="26"/>
        <v>75</v>
      </c>
      <c r="I341" s="5" t="str">
        <f t="shared" si="27"/>
        <v>Grand Masters</v>
      </c>
      <c r="J341" s="221" t="s">
        <v>1301</v>
      </c>
      <c r="K341" s="294"/>
      <c r="L341" s="295"/>
      <c r="M341" s="246">
        <f>+_xlfn.XLOOKUP(MASTERLIST!$A341,'2023'!$A$3:$A$897,'2023'!$AE$3:$AE$897,0,0)</f>
        <v>0</v>
      </c>
      <c r="N341" s="220">
        <f>+_xlfn.XLOOKUP(MASTERLIST!$A341,'2023'!$A$3:$A$897,'2023'!$AF$3:$AF$897,0,0)</f>
        <v>0</v>
      </c>
      <c r="O341" s="220">
        <f>+_xlfn.XLOOKUP(MASTERLIST!$A341,'2023'!$A$3:$A$897,'2023'!$AG$3:$AG$897,0,0)</f>
        <v>0</v>
      </c>
      <c r="P341" s="247">
        <f>+_xlfn.XLOOKUP(MASTERLIST!$A341,'2023'!$A$3:$A$897,'2023'!$AH$3:$AH$897,0,0)</f>
        <v>0</v>
      </c>
      <c r="Q341" s="312">
        <f>+_xlfn.XLOOKUP(MASTERLIST!$A341,'2021'!$A$3:$A$900,'2021'!$G$3:$G$900,0,0)</f>
        <v>0</v>
      </c>
      <c r="R341" s="220">
        <f>+_xlfn.XLOOKUP(MASTERLIST!$A341,'2021'!$A$3:$A$900,'2021'!$H$3:$H$900,0,0)</f>
        <v>0</v>
      </c>
      <c r="S341" s="220">
        <f>+_xlfn.XLOOKUP(MASTERLIST!$A341,'2021'!$A$3:$A$900,'2021'!$I$3:$I$900,0,0)</f>
        <v>0</v>
      </c>
      <c r="T341" s="247">
        <f>+_xlfn.XLOOKUP(MASTERLIST!$A341,'2021'!$A$3:$A$900,'2021'!$J$3:$J$900,0,0)</f>
        <v>0</v>
      </c>
      <c r="U341" s="246">
        <f>+_xlfn.XLOOKUP(MASTERLIST!$A341,'2022'!$A$3:$A$899,'2022'!$AE$3:$AE$899,0,0)</f>
        <v>0</v>
      </c>
      <c r="V341" s="220">
        <f>+_xlfn.XLOOKUP(MASTERLIST!$A341,'2022'!$A$3:$A$899,'2022'!$AF$3:$AF$899,0,0)</f>
        <v>0</v>
      </c>
      <c r="W341" s="220">
        <f>+_xlfn.XLOOKUP(MASTERLIST!$A341,'2022'!$A$3:$A$899,'2022'!$AG$3:$AG$899,0,0)</f>
        <v>0</v>
      </c>
      <c r="X341" s="247">
        <f>+_xlfn.XLOOKUP(MASTERLIST!$A341,'2022'!$A$3:$A$899,'2022'!$AH$3:$AH$899,0,0)</f>
        <v>0</v>
      </c>
    </row>
    <row r="342" spans="1:24" s="11" customFormat="1" x14ac:dyDescent="0.25">
      <c r="A342" s="231" t="s">
        <v>828</v>
      </c>
      <c r="B342" s="221" t="s">
        <v>1295</v>
      </c>
      <c r="C342" s="221" t="s">
        <v>268</v>
      </c>
      <c r="D342" s="221" t="s">
        <v>269</v>
      </c>
      <c r="E342" s="230" t="str">
        <f t="shared" si="24"/>
        <v>Men Grand Masters</v>
      </c>
      <c r="F342" s="279"/>
      <c r="G342" s="10">
        <f t="shared" si="25"/>
        <v>44926</v>
      </c>
      <c r="H342" s="6">
        <f t="shared" si="26"/>
        <v>123</v>
      </c>
      <c r="I342" s="5" t="str">
        <f t="shared" si="27"/>
        <v>Grand Masters</v>
      </c>
      <c r="J342" s="221" t="s">
        <v>1301</v>
      </c>
      <c r="K342" s="294">
        <v>88050600424</v>
      </c>
      <c r="L342" s="295" t="s">
        <v>1509</v>
      </c>
      <c r="M342" s="246">
        <f>+_xlfn.XLOOKUP(MASTERLIST!$A342,'2023'!$A$3:$A$897,'2023'!$AE$3:$AE$897,0,0)</f>
        <v>0</v>
      </c>
      <c r="N342" s="220">
        <f>+_xlfn.XLOOKUP(MASTERLIST!$A342,'2023'!$A$3:$A$897,'2023'!$AF$3:$AF$897,0,0)</f>
        <v>0</v>
      </c>
      <c r="O342" s="220">
        <f>+_xlfn.XLOOKUP(MASTERLIST!$A342,'2023'!$A$3:$A$897,'2023'!$AG$3:$AG$897,0,0)</f>
        <v>0</v>
      </c>
      <c r="P342" s="247">
        <f>+_xlfn.XLOOKUP(MASTERLIST!$A342,'2023'!$A$3:$A$897,'2023'!$AH$3:$AH$897,0,0)</f>
        <v>0</v>
      </c>
      <c r="Q342" s="312">
        <f>+_xlfn.XLOOKUP(MASTERLIST!$A342,'2021'!$A$3:$A$900,'2021'!$G$3:$G$900,0,0)</f>
        <v>0</v>
      </c>
      <c r="R342" s="220">
        <f>+_xlfn.XLOOKUP(MASTERLIST!$A342,'2021'!$A$3:$A$900,'2021'!$H$3:$H$900,0,0)</f>
        <v>0</v>
      </c>
      <c r="S342" s="220">
        <f>+_xlfn.XLOOKUP(MASTERLIST!$A342,'2021'!$A$3:$A$900,'2021'!$I$3:$I$900,0,0)</f>
        <v>0</v>
      </c>
      <c r="T342" s="247">
        <f>+_xlfn.XLOOKUP(MASTERLIST!$A342,'2021'!$A$3:$A$900,'2021'!$J$3:$J$900,0,0)</f>
        <v>0</v>
      </c>
      <c r="U342" s="246">
        <f>+_xlfn.XLOOKUP(MASTERLIST!$A342,'2022'!$A$3:$A$899,'2022'!$AE$3:$AE$899,0,0)</f>
        <v>0</v>
      </c>
      <c r="V342" s="220">
        <f>+_xlfn.XLOOKUP(MASTERLIST!$A342,'2022'!$A$3:$A$899,'2022'!$AF$3:$AF$899,0,0)</f>
        <v>0</v>
      </c>
      <c r="W342" s="220">
        <f>+_xlfn.XLOOKUP(MASTERLIST!$A342,'2022'!$A$3:$A$899,'2022'!$AG$3:$AG$899,0,0)</f>
        <v>0</v>
      </c>
      <c r="X342" s="247">
        <f>+_xlfn.XLOOKUP(MASTERLIST!$A342,'2022'!$A$3:$A$899,'2022'!$AH$3:$AH$899,0,0)</f>
        <v>0</v>
      </c>
    </row>
    <row r="343" spans="1:24" s="11" customFormat="1" x14ac:dyDescent="0.25">
      <c r="A343" s="229" t="s">
        <v>829</v>
      </c>
      <c r="B343" s="220" t="s">
        <v>2047</v>
      </c>
      <c r="C343" s="220" t="s">
        <v>92</v>
      </c>
      <c r="D343" s="220" t="s">
        <v>1264</v>
      </c>
      <c r="E343" s="232" t="str">
        <f t="shared" si="24"/>
        <v>Men Master</v>
      </c>
      <c r="F343" s="277">
        <v>24656</v>
      </c>
      <c r="G343" s="10">
        <f t="shared" si="25"/>
        <v>44926</v>
      </c>
      <c r="H343" s="6">
        <f t="shared" si="26"/>
        <v>55</v>
      </c>
      <c r="I343" s="5" t="str">
        <f t="shared" si="27"/>
        <v>Master</v>
      </c>
      <c r="J343" s="220" t="s">
        <v>1301</v>
      </c>
      <c r="K343" s="293">
        <v>6707035193089</v>
      </c>
      <c r="L343" s="251" t="s">
        <v>1509</v>
      </c>
      <c r="M343" s="246">
        <f>+_xlfn.XLOOKUP(MASTERLIST!$A343,'2023'!$A$3:$A$897,'2023'!$AE$3:$AE$897,0,0)</f>
        <v>0</v>
      </c>
      <c r="N343" s="220">
        <f>+_xlfn.XLOOKUP(MASTERLIST!$A343,'2023'!$A$3:$A$897,'2023'!$AF$3:$AF$897,0,0)</f>
        <v>0</v>
      </c>
      <c r="O343" s="220">
        <f>+_xlfn.XLOOKUP(MASTERLIST!$A343,'2023'!$A$3:$A$897,'2023'!$AG$3:$AG$897,0,0)</f>
        <v>0</v>
      </c>
      <c r="P343" s="247">
        <f>+_xlfn.XLOOKUP(MASTERLIST!$A343,'2023'!$A$3:$A$897,'2023'!$AH$3:$AH$897,0,0)</f>
        <v>40</v>
      </c>
      <c r="Q343" s="312">
        <f>+_xlfn.XLOOKUP(MASTERLIST!$A343,'2021'!$A$3:$A$900,'2021'!$G$3:$G$900,0,0)</f>
        <v>1</v>
      </c>
      <c r="R343" s="220">
        <f>+_xlfn.XLOOKUP(MASTERLIST!$A343,'2021'!$A$3:$A$900,'2021'!$H$3:$H$900,0,0)</f>
        <v>0</v>
      </c>
      <c r="S343" s="220">
        <f>+_xlfn.XLOOKUP(MASTERLIST!$A343,'2021'!$A$3:$A$900,'2021'!$I$3:$I$900,0,0)</f>
        <v>0.5</v>
      </c>
      <c r="T343" s="247">
        <f>+_xlfn.XLOOKUP(MASTERLIST!$A343,'2021'!$A$3:$A$900,'2021'!$J$3:$J$900,0,0)</f>
        <v>230</v>
      </c>
      <c r="U343" s="246">
        <f>+_xlfn.XLOOKUP(MASTERLIST!$A343,'2022'!$A$3:$A$899,'2022'!$AE$3:$AE$899,0,0)</f>
        <v>1</v>
      </c>
      <c r="V343" s="220">
        <f>+_xlfn.XLOOKUP(MASTERLIST!$A343,'2022'!$A$3:$A$899,'2022'!$AF$3:$AF$899,0,0)</f>
        <v>0</v>
      </c>
      <c r="W343" s="220">
        <f>+_xlfn.XLOOKUP(MASTERLIST!$A343,'2022'!$A$3:$A$899,'2022'!$AG$3:$AG$899,0,0)</f>
        <v>0.7</v>
      </c>
      <c r="X343" s="247">
        <f>+_xlfn.XLOOKUP(MASTERLIST!$A343,'2022'!$A$3:$A$899,'2022'!$AH$3:$AH$899,0,0)</f>
        <v>301</v>
      </c>
    </row>
    <row r="344" spans="1:24" x14ac:dyDescent="0.25">
      <c r="A344" s="231" t="s">
        <v>830</v>
      </c>
      <c r="B344" s="221" t="s">
        <v>1222</v>
      </c>
      <c r="C344" s="221" t="s">
        <v>98</v>
      </c>
      <c r="D344" s="221" t="s">
        <v>99</v>
      </c>
      <c r="E344" s="232" t="str">
        <f t="shared" si="24"/>
        <v>Men Grand Masters</v>
      </c>
      <c r="F344" s="281"/>
      <c r="G344" s="10">
        <f t="shared" si="25"/>
        <v>44926</v>
      </c>
      <c r="H344" s="6">
        <f t="shared" si="26"/>
        <v>123</v>
      </c>
      <c r="I344" s="5" t="str">
        <f t="shared" si="27"/>
        <v>Grand Masters</v>
      </c>
      <c r="J344" s="221" t="s">
        <v>1301</v>
      </c>
      <c r="K344" s="294"/>
      <c r="L344" s="295"/>
      <c r="M344" s="246">
        <f>+_xlfn.XLOOKUP(MASTERLIST!$A344,'2023'!$A$3:$A$897,'2023'!$AE$3:$AE$897,0,0)</f>
        <v>0</v>
      </c>
      <c r="N344" s="220">
        <f>+_xlfn.XLOOKUP(MASTERLIST!$A344,'2023'!$A$3:$A$897,'2023'!$AF$3:$AF$897,0,0)</f>
        <v>1</v>
      </c>
      <c r="O344" s="220">
        <f>+_xlfn.XLOOKUP(MASTERLIST!$A344,'2023'!$A$3:$A$897,'2023'!$AG$3:$AG$897,0,0)</f>
        <v>20.399999999999999</v>
      </c>
      <c r="P344" s="247">
        <f>+_xlfn.XLOOKUP(MASTERLIST!$A344,'2023'!$A$3:$A$897,'2023'!$AH$3:$AH$897,0,0)</f>
        <v>282</v>
      </c>
      <c r="Q344" s="312">
        <f>+_xlfn.XLOOKUP(MASTERLIST!$A344,'2021'!$A$3:$A$900,'2021'!$G$3:$G$900,0,0)</f>
        <v>0</v>
      </c>
      <c r="R344" s="220">
        <f>+_xlfn.XLOOKUP(MASTERLIST!$A344,'2021'!$A$3:$A$900,'2021'!$H$3:$H$900,0,0)</f>
        <v>0</v>
      </c>
      <c r="S344" s="220">
        <f>+_xlfn.XLOOKUP(MASTERLIST!$A344,'2021'!$A$3:$A$900,'2021'!$I$3:$I$900,0,0)</f>
        <v>0</v>
      </c>
      <c r="T344" s="247">
        <f>+_xlfn.XLOOKUP(MASTERLIST!$A344,'2021'!$A$3:$A$900,'2021'!$J$3:$J$900,0,0)</f>
        <v>0</v>
      </c>
      <c r="U344" s="246">
        <f>+_xlfn.XLOOKUP(MASTERLIST!$A344,'2022'!$A$3:$A$899,'2022'!$AE$3:$AE$899,0,0)</f>
        <v>0</v>
      </c>
      <c r="V344" s="220">
        <f>+_xlfn.XLOOKUP(MASTERLIST!$A344,'2022'!$A$3:$A$899,'2022'!$AF$3:$AF$899,0,0)</f>
        <v>0</v>
      </c>
      <c r="W344" s="220">
        <f>+_xlfn.XLOOKUP(MASTERLIST!$A344,'2022'!$A$3:$A$899,'2022'!$AG$3:$AG$899,0,0)</f>
        <v>0</v>
      </c>
      <c r="X344" s="247">
        <f>+_xlfn.XLOOKUP(MASTERLIST!$A344,'2022'!$A$3:$A$899,'2022'!$AH$3:$AH$899,0,0)</f>
        <v>0</v>
      </c>
    </row>
    <row r="345" spans="1:24" s="11" customFormat="1" x14ac:dyDescent="0.25">
      <c r="A345" s="231" t="s">
        <v>831</v>
      </c>
      <c r="B345" s="221" t="s">
        <v>1398</v>
      </c>
      <c r="C345" s="221" t="s">
        <v>365</v>
      </c>
      <c r="D345" s="221" t="s">
        <v>191</v>
      </c>
      <c r="E345" s="234" t="str">
        <f t="shared" si="24"/>
        <v>Men U/21</v>
      </c>
      <c r="F345" s="279">
        <v>36961</v>
      </c>
      <c r="G345" s="105">
        <f t="shared" si="25"/>
        <v>44926</v>
      </c>
      <c r="H345" s="106">
        <f t="shared" si="26"/>
        <v>21</v>
      </c>
      <c r="I345" s="104" t="str">
        <f t="shared" si="27"/>
        <v>U/21</v>
      </c>
      <c r="J345" s="221" t="s">
        <v>1301</v>
      </c>
      <c r="K345" s="294">
        <v>6707065193089</v>
      </c>
      <c r="L345" s="295" t="s">
        <v>1509</v>
      </c>
      <c r="M345" s="246">
        <f>+_xlfn.XLOOKUP(MASTERLIST!$A345,'2023'!$A$3:$A$897,'2023'!$AE$3:$AE$897,0,0)</f>
        <v>0</v>
      </c>
      <c r="N345" s="220">
        <f>+_xlfn.XLOOKUP(MASTERLIST!$A345,'2023'!$A$3:$A$897,'2023'!$AF$3:$AF$897,0,0)</f>
        <v>0</v>
      </c>
      <c r="O345" s="220">
        <f>+_xlfn.XLOOKUP(MASTERLIST!$A345,'2023'!$A$3:$A$897,'2023'!$AG$3:$AG$897,0,0)</f>
        <v>0</v>
      </c>
      <c r="P345" s="247">
        <f>+_xlfn.XLOOKUP(MASTERLIST!$A345,'2023'!$A$3:$A$897,'2023'!$AH$3:$AH$897,0,0)</f>
        <v>0</v>
      </c>
      <c r="Q345" s="312">
        <f>+_xlfn.XLOOKUP(MASTERLIST!$A345,'2021'!$A$3:$A$900,'2021'!$G$3:$G$900,0,0)</f>
        <v>0</v>
      </c>
      <c r="R345" s="220">
        <f>+_xlfn.XLOOKUP(MASTERLIST!$A345,'2021'!$A$3:$A$900,'2021'!$H$3:$H$900,0,0)</f>
        <v>0</v>
      </c>
      <c r="S345" s="220">
        <f>+_xlfn.XLOOKUP(MASTERLIST!$A345,'2021'!$A$3:$A$900,'2021'!$I$3:$I$900,0,0)</f>
        <v>0</v>
      </c>
      <c r="T345" s="247">
        <f>+_xlfn.XLOOKUP(MASTERLIST!$A345,'2021'!$A$3:$A$900,'2021'!$J$3:$J$900,0,0)</f>
        <v>0</v>
      </c>
      <c r="U345" s="246">
        <f>+_xlfn.XLOOKUP(MASTERLIST!$A345,'2022'!$A$3:$A$899,'2022'!$AE$3:$AE$899,0,0)</f>
        <v>0</v>
      </c>
      <c r="V345" s="220">
        <f>+_xlfn.XLOOKUP(MASTERLIST!$A345,'2022'!$A$3:$A$899,'2022'!$AF$3:$AF$899,0,0)</f>
        <v>0</v>
      </c>
      <c r="W345" s="220">
        <f>+_xlfn.XLOOKUP(MASTERLIST!$A345,'2022'!$A$3:$A$899,'2022'!$AG$3:$AG$899,0,0)</f>
        <v>0</v>
      </c>
      <c r="X345" s="247">
        <f>+_xlfn.XLOOKUP(MASTERLIST!$A345,'2022'!$A$3:$A$899,'2022'!$AH$3:$AH$899,0,0)</f>
        <v>0</v>
      </c>
    </row>
    <row r="346" spans="1:24" s="11" customFormat="1" x14ac:dyDescent="0.25">
      <c r="A346" s="229" t="s">
        <v>832</v>
      </c>
      <c r="B346" s="220" t="s">
        <v>48</v>
      </c>
      <c r="C346" s="220" t="s">
        <v>466</v>
      </c>
      <c r="D346" s="220" t="s">
        <v>1969</v>
      </c>
      <c r="E346" s="232" t="str">
        <f t="shared" si="24"/>
        <v>Ladies Veteran</v>
      </c>
      <c r="F346" s="277">
        <v>27783</v>
      </c>
      <c r="G346" s="10">
        <f t="shared" si="25"/>
        <v>44926</v>
      </c>
      <c r="H346" s="6">
        <f t="shared" si="26"/>
        <v>46</v>
      </c>
      <c r="I346" s="5" t="str">
        <f t="shared" si="27"/>
        <v>Veteran</v>
      </c>
      <c r="J346" s="220" t="s">
        <v>67</v>
      </c>
      <c r="K346" s="293">
        <v>7601240103083</v>
      </c>
      <c r="L346" s="251" t="s">
        <v>1512</v>
      </c>
      <c r="M346" s="246">
        <f>+_xlfn.XLOOKUP(MASTERLIST!$A346,'2023'!$A$3:$A$897,'2023'!$AE$3:$AE$897,0,0)</f>
        <v>0</v>
      </c>
      <c r="N346" s="220">
        <f>+_xlfn.XLOOKUP(MASTERLIST!$A346,'2023'!$A$3:$A$897,'2023'!$AF$3:$AF$897,0,0)</f>
        <v>0</v>
      </c>
      <c r="O346" s="220">
        <f>+_xlfn.XLOOKUP(MASTERLIST!$A346,'2023'!$A$3:$A$897,'2023'!$AG$3:$AG$897,0,0)</f>
        <v>0</v>
      </c>
      <c r="P346" s="247">
        <f>+_xlfn.XLOOKUP(MASTERLIST!$A346,'2023'!$A$3:$A$897,'2023'!$AH$3:$AH$897,0,0)</f>
        <v>0</v>
      </c>
      <c r="Q346" s="312">
        <f>+_xlfn.XLOOKUP(MASTERLIST!$A346,'2021'!$A$3:$A$900,'2021'!$G$3:$G$900,0,0)</f>
        <v>0</v>
      </c>
      <c r="R346" s="220">
        <f>+_xlfn.XLOOKUP(MASTERLIST!$A346,'2021'!$A$3:$A$900,'2021'!$H$3:$H$900,0,0)</f>
        <v>0</v>
      </c>
      <c r="S346" s="220">
        <f>+_xlfn.XLOOKUP(MASTERLIST!$A346,'2021'!$A$3:$A$900,'2021'!$I$3:$I$900,0,0)</f>
        <v>0</v>
      </c>
      <c r="T346" s="247">
        <f>+_xlfn.XLOOKUP(MASTERLIST!$A346,'2021'!$A$3:$A$900,'2021'!$J$3:$J$900,0,0)</f>
        <v>0</v>
      </c>
      <c r="U346" s="246">
        <f>+_xlfn.XLOOKUP(MASTERLIST!$A346,'2022'!$A$3:$A$899,'2022'!$AE$3:$AE$899,0,0)</f>
        <v>0</v>
      </c>
      <c r="V346" s="220">
        <f>+_xlfn.XLOOKUP(MASTERLIST!$A346,'2022'!$A$3:$A$899,'2022'!$AF$3:$AF$899,0,0)</f>
        <v>0</v>
      </c>
      <c r="W346" s="220">
        <f>+_xlfn.XLOOKUP(MASTERLIST!$A346,'2022'!$A$3:$A$899,'2022'!$AG$3:$AG$899,0,0)</f>
        <v>0</v>
      </c>
      <c r="X346" s="247">
        <f>+_xlfn.XLOOKUP(MASTERLIST!$A346,'2022'!$A$3:$A$899,'2022'!$AH$3:$AH$899,0,0)</f>
        <v>20</v>
      </c>
    </row>
    <row r="347" spans="1:24" s="15" customFormat="1" x14ac:dyDescent="0.25">
      <c r="A347" s="231" t="s">
        <v>833</v>
      </c>
      <c r="B347" s="221" t="s">
        <v>1529</v>
      </c>
      <c r="C347" s="221" t="s">
        <v>172</v>
      </c>
      <c r="D347" s="221" t="s">
        <v>151</v>
      </c>
      <c r="E347" s="230" t="str">
        <f t="shared" si="24"/>
        <v>Men Senior</v>
      </c>
      <c r="F347" s="279">
        <v>30560</v>
      </c>
      <c r="G347" s="10">
        <f t="shared" si="25"/>
        <v>44926</v>
      </c>
      <c r="H347" s="6">
        <f t="shared" si="26"/>
        <v>39</v>
      </c>
      <c r="I347" s="5" t="str">
        <f t="shared" si="27"/>
        <v>Senior</v>
      </c>
      <c r="J347" s="221" t="s">
        <v>1301</v>
      </c>
      <c r="K347" s="294"/>
      <c r="L347" s="295"/>
      <c r="M347" s="246">
        <f>+_xlfn.XLOOKUP(MASTERLIST!$A347,'2023'!$A$3:$A$897,'2023'!$AE$3:$AE$897,0,0)</f>
        <v>1</v>
      </c>
      <c r="N347" s="220">
        <f>+_xlfn.XLOOKUP(MASTERLIST!$A347,'2023'!$A$3:$A$897,'2023'!$AF$3:$AF$897,0,0)</f>
        <v>0</v>
      </c>
      <c r="O347" s="220">
        <f>+_xlfn.XLOOKUP(MASTERLIST!$A347,'2023'!$A$3:$A$897,'2023'!$AG$3:$AG$897,0,0)</f>
        <v>0.7</v>
      </c>
      <c r="P347" s="247">
        <f>+_xlfn.XLOOKUP(MASTERLIST!$A347,'2023'!$A$3:$A$897,'2023'!$AH$3:$AH$897,0,0)</f>
        <v>203</v>
      </c>
      <c r="Q347" s="312">
        <f>+_xlfn.XLOOKUP(MASTERLIST!$A347,'2021'!$A$3:$A$900,'2021'!$G$3:$G$900,0,0)</f>
        <v>0</v>
      </c>
      <c r="R347" s="220">
        <f>+_xlfn.XLOOKUP(MASTERLIST!$A347,'2021'!$A$3:$A$900,'2021'!$H$3:$H$900,0,0)</f>
        <v>0</v>
      </c>
      <c r="S347" s="220">
        <f>+_xlfn.XLOOKUP(MASTERLIST!$A347,'2021'!$A$3:$A$900,'2021'!$I$3:$I$900,0,0)</f>
        <v>0</v>
      </c>
      <c r="T347" s="247">
        <f>+_xlfn.XLOOKUP(MASTERLIST!$A347,'2021'!$A$3:$A$900,'2021'!$J$3:$J$900,0,0)</f>
        <v>0</v>
      </c>
      <c r="U347" s="246">
        <f>+_xlfn.XLOOKUP(MASTERLIST!$A347,'2022'!$A$3:$A$899,'2022'!$AE$3:$AE$899,0,0)</f>
        <v>0</v>
      </c>
      <c r="V347" s="220">
        <f>+_xlfn.XLOOKUP(MASTERLIST!$A347,'2022'!$A$3:$A$899,'2022'!$AF$3:$AF$899,0,0)</f>
        <v>0</v>
      </c>
      <c r="W347" s="220">
        <f>+_xlfn.XLOOKUP(MASTERLIST!$A347,'2022'!$A$3:$A$899,'2022'!$AG$3:$AG$899,0,0)</f>
        <v>0</v>
      </c>
      <c r="X347" s="247">
        <f>+_xlfn.XLOOKUP(MASTERLIST!$A347,'2022'!$A$3:$A$899,'2022'!$AH$3:$AH$899,0,0)</f>
        <v>0</v>
      </c>
    </row>
    <row r="348" spans="1:24" s="11" customFormat="1" x14ac:dyDescent="0.25">
      <c r="A348" s="229" t="s">
        <v>834</v>
      </c>
      <c r="B348" s="220" t="s">
        <v>43</v>
      </c>
      <c r="C348" s="220" t="s">
        <v>172</v>
      </c>
      <c r="D348" s="220" t="s">
        <v>200</v>
      </c>
      <c r="E348" s="232" t="str">
        <f t="shared" si="24"/>
        <v>Men Veteran</v>
      </c>
      <c r="F348" s="277">
        <v>29572</v>
      </c>
      <c r="G348" s="10">
        <f t="shared" si="25"/>
        <v>44926</v>
      </c>
      <c r="H348" s="6">
        <f t="shared" si="26"/>
        <v>42</v>
      </c>
      <c r="I348" s="5" t="str">
        <f t="shared" si="27"/>
        <v>Veteran</v>
      </c>
      <c r="J348" s="220" t="s">
        <v>1301</v>
      </c>
      <c r="K348" s="293">
        <v>7601240103083</v>
      </c>
      <c r="L348" s="251" t="s">
        <v>1512</v>
      </c>
      <c r="M348" s="246">
        <f>+_xlfn.XLOOKUP(MASTERLIST!$A348,'2023'!$A$3:$A$897,'2023'!$AE$3:$AE$897,0,0)</f>
        <v>0</v>
      </c>
      <c r="N348" s="220">
        <f>+_xlfn.XLOOKUP(MASTERLIST!$A348,'2023'!$A$3:$A$897,'2023'!$AF$3:$AF$897,0,0)</f>
        <v>3</v>
      </c>
      <c r="O348" s="220">
        <f>+_xlfn.XLOOKUP(MASTERLIST!$A348,'2023'!$A$3:$A$897,'2023'!$AG$3:$AG$897,0,0)</f>
        <v>29.400000000000002</v>
      </c>
      <c r="P348" s="247">
        <f>+_xlfn.XLOOKUP(MASTERLIST!$A348,'2023'!$A$3:$A$897,'2023'!$AH$3:$AH$897,0,0)</f>
        <v>543</v>
      </c>
      <c r="Q348" s="312">
        <f>+_xlfn.XLOOKUP(MASTERLIST!$A348,'2021'!$A$3:$A$900,'2021'!$G$3:$G$900,0,0)</f>
        <v>2</v>
      </c>
      <c r="R348" s="220">
        <f>+_xlfn.XLOOKUP(MASTERLIST!$A348,'2021'!$A$3:$A$900,'2021'!$H$3:$H$900,0,0)</f>
        <v>1</v>
      </c>
      <c r="S348" s="220">
        <f>+_xlfn.XLOOKUP(MASTERLIST!$A348,'2021'!$A$3:$A$900,'2021'!$I$3:$I$900,0,0)</f>
        <v>12</v>
      </c>
      <c r="T348" s="247">
        <f>+_xlfn.XLOOKUP(MASTERLIST!$A348,'2021'!$A$3:$A$900,'2021'!$J$3:$J$900,0,0)</f>
        <v>494</v>
      </c>
      <c r="U348" s="246">
        <f>+_xlfn.XLOOKUP(MASTERLIST!$A348,'2022'!$A$3:$A$899,'2022'!$AE$3:$AE$899,0,0)</f>
        <v>2</v>
      </c>
      <c r="V348" s="220">
        <f>+_xlfn.XLOOKUP(MASTERLIST!$A348,'2022'!$A$3:$A$899,'2022'!$AF$3:$AF$899,0,0)</f>
        <v>11</v>
      </c>
      <c r="W348" s="220">
        <f>+_xlfn.XLOOKUP(MASTERLIST!$A348,'2022'!$A$3:$A$899,'2022'!$AG$3:$AG$899,0,0)</f>
        <v>137.1</v>
      </c>
      <c r="X348" s="247">
        <f>+_xlfn.XLOOKUP(MASTERLIST!$A348,'2022'!$A$3:$A$899,'2022'!$AH$3:$AH$899,0,0)</f>
        <v>1066</v>
      </c>
    </row>
    <row r="349" spans="1:24" x14ac:dyDescent="0.25">
      <c r="A349" s="231" t="s">
        <v>835</v>
      </c>
      <c r="B349" s="221" t="s">
        <v>1278</v>
      </c>
      <c r="C349" s="221" t="s">
        <v>491</v>
      </c>
      <c r="D349" s="221" t="s">
        <v>165</v>
      </c>
      <c r="E349" s="230" t="str">
        <f t="shared" si="24"/>
        <v>Men Master</v>
      </c>
      <c r="F349" s="282">
        <v>23734</v>
      </c>
      <c r="G349" s="10">
        <f t="shared" si="25"/>
        <v>44926</v>
      </c>
      <c r="H349" s="6">
        <f t="shared" si="26"/>
        <v>58</v>
      </c>
      <c r="I349" s="5" t="str">
        <f t="shared" si="27"/>
        <v>Master</v>
      </c>
      <c r="J349" s="221" t="s">
        <v>1301</v>
      </c>
      <c r="K349" s="294">
        <v>83090110199</v>
      </c>
      <c r="L349" s="295" t="s">
        <v>1509</v>
      </c>
      <c r="M349" s="246">
        <f>+_xlfn.XLOOKUP(MASTERLIST!$A349,'2023'!$A$3:$A$897,'2023'!$AE$3:$AE$897,0,0)</f>
        <v>0</v>
      </c>
      <c r="N349" s="220">
        <f>+_xlfn.XLOOKUP(MASTERLIST!$A349,'2023'!$A$3:$A$897,'2023'!$AF$3:$AF$897,0,0)</f>
        <v>0</v>
      </c>
      <c r="O349" s="220">
        <f>+_xlfn.XLOOKUP(MASTERLIST!$A349,'2023'!$A$3:$A$897,'2023'!$AG$3:$AG$897,0,0)</f>
        <v>0</v>
      </c>
      <c r="P349" s="247">
        <f>+_xlfn.XLOOKUP(MASTERLIST!$A349,'2023'!$A$3:$A$897,'2023'!$AH$3:$AH$897,0,0)</f>
        <v>0</v>
      </c>
      <c r="Q349" s="312">
        <f>+_xlfn.XLOOKUP(MASTERLIST!$A349,'2021'!$A$3:$A$900,'2021'!$G$3:$G$900,0,0)</f>
        <v>0</v>
      </c>
      <c r="R349" s="220">
        <f>+_xlfn.XLOOKUP(MASTERLIST!$A349,'2021'!$A$3:$A$900,'2021'!$H$3:$H$900,0,0)</f>
        <v>0</v>
      </c>
      <c r="S349" s="220">
        <f>+_xlfn.XLOOKUP(MASTERLIST!$A349,'2021'!$A$3:$A$900,'2021'!$I$3:$I$900,0,0)</f>
        <v>0</v>
      </c>
      <c r="T349" s="247">
        <f>+_xlfn.XLOOKUP(MASTERLIST!$A349,'2021'!$A$3:$A$900,'2021'!$J$3:$J$900,0,0)</f>
        <v>0</v>
      </c>
      <c r="U349" s="246">
        <f>+_xlfn.XLOOKUP(MASTERLIST!$A349,'2022'!$A$3:$A$899,'2022'!$AE$3:$AE$899,0,0)</f>
        <v>0</v>
      </c>
      <c r="V349" s="220">
        <f>+_xlfn.XLOOKUP(MASTERLIST!$A349,'2022'!$A$3:$A$899,'2022'!$AF$3:$AF$899,0,0)</f>
        <v>0</v>
      </c>
      <c r="W349" s="220">
        <f>+_xlfn.XLOOKUP(MASTERLIST!$A349,'2022'!$A$3:$A$899,'2022'!$AG$3:$AG$899,0,0)</f>
        <v>0</v>
      </c>
      <c r="X349" s="247">
        <f>+_xlfn.XLOOKUP(MASTERLIST!$A349,'2022'!$A$3:$A$899,'2022'!$AH$3:$AH$899,0,0)</f>
        <v>0</v>
      </c>
    </row>
    <row r="350" spans="1:24" s="11" customFormat="1" x14ac:dyDescent="0.25">
      <c r="A350" s="229" t="s">
        <v>1057</v>
      </c>
      <c r="B350" s="220" t="s">
        <v>40</v>
      </c>
      <c r="C350" s="220" t="s">
        <v>189</v>
      </c>
      <c r="D350" s="220" t="s">
        <v>396</v>
      </c>
      <c r="E350" s="232" t="str">
        <f t="shared" si="24"/>
        <v>Men Senior</v>
      </c>
      <c r="F350" s="277">
        <v>31254</v>
      </c>
      <c r="G350" s="10">
        <f t="shared" si="25"/>
        <v>44926</v>
      </c>
      <c r="H350" s="6">
        <f t="shared" si="26"/>
        <v>37</v>
      </c>
      <c r="I350" s="5" t="str">
        <f t="shared" si="27"/>
        <v>Senior</v>
      </c>
      <c r="J350" s="220" t="s">
        <v>1301</v>
      </c>
      <c r="K350" s="293">
        <v>80121710475</v>
      </c>
      <c r="L350" s="251" t="s">
        <v>1509</v>
      </c>
      <c r="M350" s="246">
        <f>+_xlfn.XLOOKUP(MASTERLIST!$A350,'2023'!$A$3:$A$897,'2023'!$AE$3:$AE$897,0,0)</f>
        <v>0</v>
      </c>
      <c r="N350" s="220">
        <f>+_xlfn.XLOOKUP(MASTERLIST!$A350,'2023'!$A$3:$A$897,'2023'!$AF$3:$AF$897,0,0)</f>
        <v>1</v>
      </c>
      <c r="O350" s="220">
        <f>+_xlfn.XLOOKUP(MASTERLIST!$A350,'2023'!$A$3:$A$897,'2023'!$AG$3:$AG$897,0,0)</f>
        <v>2.9</v>
      </c>
      <c r="P350" s="247">
        <f>+_xlfn.XLOOKUP(MASTERLIST!$A350,'2023'!$A$3:$A$897,'2023'!$AH$3:$AH$897,0,0)</f>
        <v>293</v>
      </c>
      <c r="Q350" s="312">
        <f>+_xlfn.XLOOKUP(MASTERLIST!$A350,'2021'!$A$3:$A$900,'2021'!$G$3:$G$900,0,0)</f>
        <v>2</v>
      </c>
      <c r="R350" s="220">
        <f>+_xlfn.XLOOKUP(MASTERLIST!$A350,'2021'!$A$3:$A$900,'2021'!$H$3:$H$900,0,0)</f>
        <v>0</v>
      </c>
      <c r="S350" s="220">
        <f>+_xlfn.XLOOKUP(MASTERLIST!$A350,'2021'!$A$3:$A$900,'2021'!$I$3:$I$900,0,0)</f>
        <v>1.6</v>
      </c>
      <c r="T350" s="247">
        <f>+_xlfn.XLOOKUP(MASTERLIST!$A350,'2021'!$A$3:$A$900,'2021'!$J$3:$J$900,0,0)</f>
        <v>219</v>
      </c>
      <c r="U350" s="246">
        <f>+_xlfn.XLOOKUP(MASTERLIST!$A350,'2022'!$A$3:$A$899,'2022'!$AE$3:$AE$899,0,0)</f>
        <v>3</v>
      </c>
      <c r="V350" s="220">
        <f>+_xlfn.XLOOKUP(MASTERLIST!$A350,'2022'!$A$3:$A$899,'2022'!$AF$3:$AF$899,0,0)</f>
        <v>3</v>
      </c>
      <c r="W350" s="220">
        <f>+_xlfn.XLOOKUP(MASTERLIST!$A350,'2022'!$A$3:$A$899,'2022'!$AG$3:$AG$899,0,0)</f>
        <v>17.400000000000002</v>
      </c>
      <c r="X350" s="247">
        <f>+_xlfn.XLOOKUP(MASTERLIST!$A350,'2022'!$A$3:$A$899,'2022'!$AH$3:$AH$899,0,0)</f>
        <v>507</v>
      </c>
    </row>
    <row r="351" spans="1:24" x14ac:dyDescent="0.25">
      <c r="A351" s="231" t="s">
        <v>836</v>
      </c>
      <c r="B351" s="221" t="s">
        <v>1398</v>
      </c>
      <c r="C351" s="221" t="s">
        <v>340</v>
      </c>
      <c r="D351" s="221" t="s">
        <v>213</v>
      </c>
      <c r="E351" s="232" t="str">
        <f t="shared" si="24"/>
        <v>Men Master</v>
      </c>
      <c r="F351" s="279">
        <v>23788</v>
      </c>
      <c r="G351" s="10">
        <f t="shared" si="25"/>
        <v>44926</v>
      </c>
      <c r="H351" s="6">
        <f t="shared" si="26"/>
        <v>57</v>
      </c>
      <c r="I351" s="5" t="str">
        <f t="shared" si="27"/>
        <v>Master</v>
      </c>
      <c r="J351" s="221" t="s">
        <v>1301</v>
      </c>
      <c r="K351" s="294">
        <v>64122300541</v>
      </c>
      <c r="L351" s="295" t="s">
        <v>1509</v>
      </c>
      <c r="M351" s="246">
        <f>+_xlfn.XLOOKUP(MASTERLIST!$A351,'2023'!$A$3:$A$897,'2023'!$AE$3:$AE$897,0,0)</f>
        <v>0</v>
      </c>
      <c r="N351" s="220">
        <f>+_xlfn.XLOOKUP(MASTERLIST!$A351,'2023'!$A$3:$A$897,'2023'!$AF$3:$AF$897,0,0)</f>
        <v>0</v>
      </c>
      <c r="O351" s="220">
        <f>+_xlfn.XLOOKUP(MASTERLIST!$A351,'2023'!$A$3:$A$897,'2023'!$AG$3:$AG$897,0,0)</f>
        <v>0</v>
      </c>
      <c r="P351" s="247">
        <f>+_xlfn.XLOOKUP(MASTERLIST!$A351,'2023'!$A$3:$A$897,'2023'!$AH$3:$AH$897,0,0)</f>
        <v>0</v>
      </c>
      <c r="Q351" s="312">
        <f>+_xlfn.XLOOKUP(MASTERLIST!$A351,'2021'!$A$3:$A$900,'2021'!$G$3:$G$900,0,0)</f>
        <v>0</v>
      </c>
      <c r="R351" s="220">
        <f>+_xlfn.XLOOKUP(MASTERLIST!$A351,'2021'!$A$3:$A$900,'2021'!$H$3:$H$900,0,0)</f>
        <v>0</v>
      </c>
      <c r="S351" s="220">
        <f>+_xlfn.XLOOKUP(MASTERLIST!$A351,'2021'!$A$3:$A$900,'2021'!$I$3:$I$900,0,0)</f>
        <v>0</v>
      </c>
      <c r="T351" s="247">
        <f>+_xlfn.XLOOKUP(MASTERLIST!$A351,'2021'!$A$3:$A$900,'2021'!$J$3:$J$900,0,0)</f>
        <v>0</v>
      </c>
      <c r="U351" s="246">
        <f>+_xlfn.XLOOKUP(MASTERLIST!$A351,'2022'!$A$3:$A$899,'2022'!$AE$3:$AE$899,0,0)</f>
        <v>0</v>
      </c>
      <c r="V351" s="220">
        <f>+_xlfn.XLOOKUP(MASTERLIST!$A351,'2022'!$A$3:$A$899,'2022'!$AF$3:$AF$899,0,0)</f>
        <v>0</v>
      </c>
      <c r="W351" s="220">
        <f>+_xlfn.XLOOKUP(MASTERLIST!$A351,'2022'!$A$3:$A$899,'2022'!$AG$3:$AG$899,0,0)</f>
        <v>0</v>
      </c>
      <c r="X351" s="247">
        <f>+_xlfn.XLOOKUP(MASTERLIST!$A351,'2022'!$A$3:$A$899,'2022'!$AH$3:$AH$899,0,0)</f>
        <v>0</v>
      </c>
    </row>
    <row r="352" spans="1:24" s="11" customFormat="1" x14ac:dyDescent="0.25">
      <c r="A352" s="231" t="s">
        <v>837</v>
      </c>
      <c r="B352" s="221" t="s">
        <v>49</v>
      </c>
      <c r="C352" s="221" t="s">
        <v>1137</v>
      </c>
      <c r="D352" s="221" t="s">
        <v>2126</v>
      </c>
      <c r="E352" s="232" t="str">
        <f t="shared" si="24"/>
        <v>Men Grand Masters</v>
      </c>
      <c r="F352" s="279"/>
      <c r="G352" s="10">
        <f t="shared" si="25"/>
        <v>44926</v>
      </c>
      <c r="H352" s="6">
        <f t="shared" si="26"/>
        <v>123</v>
      </c>
      <c r="I352" s="5" t="str">
        <f t="shared" si="27"/>
        <v>Grand Masters</v>
      </c>
      <c r="J352" s="221" t="s">
        <v>1301</v>
      </c>
      <c r="K352" s="294">
        <v>8507265055083</v>
      </c>
      <c r="L352" s="295" t="s">
        <v>1512</v>
      </c>
      <c r="M352" s="246">
        <f>+_xlfn.XLOOKUP(MASTERLIST!$A352,'2023'!$A$3:$A$897,'2023'!$AE$3:$AE$897,0,0)</f>
        <v>0</v>
      </c>
      <c r="N352" s="220">
        <f>+_xlfn.XLOOKUP(MASTERLIST!$A352,'2023'!$A$3:$A$897,'2023'!$AF$3:$AF$897,0,0)</f>
        <v>0</v>
      </c>
      <c r="O352" s="220">
        <f>+_xlfn.XLOOKUP(MASTERLIST!$A352,'2023'!$A$3:$A$897,'2023'!$AG$3:$AG$897,0,0)</f>
        <v>0</v>
      </c>
      <c r="P352" s="247">
        <f>+_xlfn.XLOOKUP(MASTERLIST!$A352,'2023'!$A$3:$A$897,'2023'!$AH$3:$AH$897,0,0)</f>
        <v>20</v>
      </c>
      <c r="Q352" s="312">
        <f>+_xlfn.XLOOKUP(MASTERLIST!$A352,'2021'!$A$3:$A$900,'2021'!$G$3:$G$900,0,0)</f>
        <v>0</v>
      </c>
      <c r="R352" s="220">
        <f>+_xlfn.XLOOKUP(MASTERLIST!$A352,'2021'!$A$3:$A$900,'2021'!$H$3:$H$900,0,0)</f>
        <v>0</v>
      </c>
      <c r="S352" s="220">
        <f>+_xlfn.XLOOKUP(MASTERLIST!$A352,'2021'!$A$3:$A$900,'2021'!$I$3:$I$900,0,0)</f>
        <v>0</v>
      </c>
      <c r="T352" s="247">
        <f>+_xlfn.XLOOKUP(MASTERLIST!$A352,'2021'!$A$3:$A$900,'2021'!$J$3:$J$900,0,0)</f>
        <v>0</v>
      </c>
      <c r="U352" s="246">
        <f>+_xlfn.XLOOKUP(MASTERLIST!$A352,'2022'!$A$3:$A$899,'2022'!$AE$3:$AE$899,0,0)</f>
        <v>0</v>
      </c>
      <c r="V352" s="220">
        <f>+_xlfn.XLOOKUP(MASTERLIST!$A352,'2022'!$A$3:$A$899,'2022'!$AF$3:$AF$899,0,0)</f>
        <v>0</v>
      </c>
      <c r="W352" s="220">
        <f>+_xlfn.XLOOKUP(MASTERLIST!$A352,'2022'!$A$3:$A$899,'2022'!$AG$3:$AG$899,0,0)</f>
        <v>0</v>
      </c>
      <c r="X352" s="247">
        <f>+_xlfn.XLOOKUP(MASTERLIST!$A352,'2022'!$A$3:$A$899,'2022'!$AH$3:$AH$899,0,0)</f>
        <v>0</v>
      </c>
    </row>
    <row r="353" spans="1:24" s="11" customFormat="1" x14ac:dyDescent="0.25">
      <c r="A353" s="229" t="s">
        <v>838</v>
      </c>
      <c r="B353" s="220" t="s">
        <v>50</v>
      </c>
      <c r="C353" s="220" t="s">
        <v>2064</v>
      </c>
      <c r="D353" s="220" t="s">
        <v>1372</v>
      </c>
      <c r="E353" s="234" t="str">
        <f t="shared" si="24"/>
        <v>Men Master</v>
      </c>
      <c r="F353" s="277">
        <v>23258</v>
      </c>
      <c r="G353" s="105">
        <f t="shared" si="25"/>
        <v>44926</v>
      </c>
      <c r="H353" s="106">
        <f t="shared" si="26"/>
        <v>59</v>
      </c>
      <c r="I353" s="104" t="str">
        <f t="shared" si="27"/>
        <v>Master</v>
      </c>
      <c r="J353" s="220" t="s">
        <v>1301</v>
      </c>
      <c r="K353" s="293">
        <v>63090400847</v>
      </c>
      <c r="L353" s="251" t="s">
        <v>1509</v>
      </c>
      <c r="M353" s="246">
        <f>+_xlfn.XLOOKUP(MASTERLIST!$A353,'2023'!$A$3:$A$897,'2023'!$AE$3:$AE$897,0,0)</f>
        <v>0</v>
      </c>
      <c r="N353" s="220">
        <f>+_xlfn.XLOOKUP(MASTERLIST!$A353,'2023'!$A$3:$A$897,'2023'!$AF$3:$AF$897,0,0)</f>
        <v>0</v>
      </c>
      <c r="O353" s="220">
        <f>+_xlfn.XLOOKUP(MASTERLIST!$A353,'2023'!$A$3:$A$897,'2023'!$AG$3:$AG$897,0,0)</f>
        <v>0</v>
      </c>
      <c r="P353" s="247">
        <f>+_xlfn.XLOOKUP(MASTERLIST!$A353,'2023'!$A$3:$A$897,'2023'!$AH$3:$AH$897,0,0)</f>
        <v>0</v>
      </c>
      <c r="Q353" s="312">
        <f>+_xlfn.XLOOKUP(MASTERLIST!$A353,'2021'!$A$3:$A$900,'2021'!$G$3:$G$900,0,0)</f>
        <v>0</v>
      </c>
      <c r="R353" s="220">
        <f>+_xlfn.XLOOKUP(MASTERLIST!$A353,'2021'!$A$3:$A$900,'2021'!$H$3:$H$900,0,0)</f>
        <v>0</v>
      </c>
      <c r="S353" s="220">
        <f>+_xlfn.XLOOKUP(MASTERLIST!$A353,'2021'!$A$3:$A$900,'2021'!$I$3:$I$900,0,0)</f>
        <v>0</v>
      </c>
      <c r="T353" s="247">
        <f>+_xlfn.XLOOKUP(MASTERLIST!$A353,'2021'!$A$3:$A$900,'2021'!$J$3:$J$900,0,0)</f>
        <v>0</v>
      </c>
      <c r="U353" s="246">
        <f>+_xlfn.XLOOKUP(MASTERLIST!$A353,'2022'!$A$3:$A$899,'2022'!$AE$3:$AE$899,0,0)</f>
        <v>0</v>
      </c>
      <c r="V353" s="220">
        <f>+_xlfn.XLOOKUP(MASTERLIST!$A353,'2022'!$A$3:$A$899,'2022'!$AF$3:$AF$899,0,0)</f>
        <v>0</v>
      </c>
      <c r="W353" s="220">
        <f>+_xlfn.XLOOKUP(MASTERLIST!$A353,'2022'!$A$3:$A$899,'2022'!$AG$3:$AG$899,0,0)</f>
        <v>0</v>
      </c>
      <c r="X353" s="247">
        <f>+_xlfn.XLOOKUP(MASTERLIST!$A353,'2022'!$A$3:$A$899,'2022'!$AH$3:$AH$899,0,0)</f>
        <v>0</v>
      </c>
    </row>
    <row r="354" spans="1:24" s="11" customFormat="1" x14ac:dyDescent="0.25">
      <c r="A354" s="229" t="s">
        <v>839</v>
      </c>
      <c r="B354" s="220" t="s">
        <v>48</v>
      </c>
      <c r="C354" s="220" t="s">
        <v>289</v>
      </c>
      <c r="D354" s="220" t="s">
        <v>1969</v>
      </c>
      <c r="E354" s="232" t="str">
        <f t="shared" si="24"/>
        <v>Men Veteran</v>
      </c>
      <c r="F354" s="277">
        <v>26992</v>
      </c>
      <c r="G354" s="10">
        <f t="shared" si="25"/>
        <v>44926</v>
      </c>
      <c r="H354" s="6">
        <f t="shared" si="26"/>
        <v>49</v>
      </c>
      <c r="I354" s="5" t="str">
        <f t="shared" si="27"/>
        <v>Veteran</v>
      </c>
      <c r="J354" s="220" t="s">
        <v>1301</v>
      </c>
      <c r="K354" s="293">
        <v>7311245058080</v>
      </c>
      <c r="L354" s="251" t="s">
        <v>1512</v>
      </c>
      <c r="M354" s="246">
        <f>+_xlfn.XLOOKUP(MASTERLIST!$A354,'2023'!$A$3:$A$897,'2023'!$AE$3:$AE$897,0,0)</f>
        <v>0</v>
      </c>
      <c r="N354" s="220">
        <f>+_xlfn.XLOOKUP(MASTERLIST!$A354,'2023'!$A$3:$A$897,'2023'!$AF$3:$AF$897,0,0)</f>
        <v>0</v>
      </c>
      <c r="O354" s="220">
        <f>+_xlfn.XLOOKUP(MASTERLIST!$A354,'2023'!$A$3:$A$897,'2023'!$AG$3:$AG$897,0,0)</f>
        <v>0</v>
      </c>
      <c r="P354" s="247">
        <f>+_xlfn.XLOOKUP(MASTERLIST!$A354,'2023'!$A$3:$A$897,'2023'!$AH$3:$AH$897,0,0)</f>
        <v>0</v>
      </c>
      <c r="Q354" s="312">
        <f>+_xlfn.XLOOKUP(MASTERLIST!$A354,'2021'!$A$3:$A$900,'2021'!$G$3:$G$900,0,0)</f>
        <v>0</v>
      </c>
      <c r="R354" s="220">
        <f>+_xlfn.XLOOKUP(MASTERLIST!$A354,'2021'!$A$3:$A$900,'2021'!$H$3:$H$900,0,0)</f>
        <v>0</v>
      </c>
      <c r="S354" s="220">
        <f>+_xlfn.XLOOKUP(MASTERLIST!$A354,'2021'!$A$3:$A$900,'2021'!$I$3:$I$900,0,0)</f>
        <v>0</v>
      </c>
      <c r="T354" s="247">
        <f>+_xlfn.XLOOKUP(MASTERLIST!$A354,'2021'!$A$3:$A$900,'2021'!$J$3:$J$900,0,0)</f>
        <v>60</v>
      </c>
      <c r="U354" s="246">
        <f>+_xlfn.XLOOKUP(MASTERLIST!$A354,'2022'!$A$3:$A$899,'2022'!$AE$3:$AE$899,0,0)</f>
        <v>0</v>
      </c>
      <c r="V354" s="220">
        <f>+_xlfn.XLOOKUP(MASTERLIST!$A354,'2022'!$A$3:$A$899,'2022'!$AF$3:$AF$899,0,0)</f>
        <v>0</v>
      </c>
      <c r="W354" s="220">
        <f>+_xlfn.XLOOKUP(MASTERLIST!$A354,'2022'!$A$3:$A$899,'2022'!$AG$3:$AG$899,0,0)</f>
        <v>0</v>
      </c>
      <c r="X354" s="247">
        <f>+_xlfn.XLOOKUP(MASTERLIST!$A354,'2022'!$A$3:$A$899,'2022'!$AH$3:$AH$899,0,0)</f>
        <v>20</v>
      </c>
    </row>
    <row r="355" spans="1:24" s="15" customFormat="1" x14ac:dyDescent="0.25">
      <c r="A355" s="231" t="s">
        <v>840</v>
      </c>
      <c r="B355" s="221" t="s">
        <v>1568</v>
      </c>
      <c r="C355" s="221" t="s">
        <v>90</v>
      </c>
      <c r="D355" s="221" t="s">
        <v>309</v>
      </c>
      <c r="E355" s="232" t="str">
        <f t="shared" si="24"/>
        <v>Men Grand Masters</v>
      </c>
      <c r="F355" s="279">
        <v>21020</v>
      </c>
      <c r="G355" s="10">
        <f t="shared" si="25"/>
        <v>44926</v>
      </c>
      <c r="H355" s="6">
        <f t="shared" si="26"/>
        <v>65</v>
      </c>
      <c r="I355" s="5" t="str">
        <f t="shared" si="27"/>
        <v>Grand Masters</v>
      </c>
      <c r="J355" s="221" t="s">
        <v>1301</v>
      </c>
      <c r="K355" s="294"/>
      <c r="L355" s="295"/>
      <c r="M355" s="246">
        <f>+_xlfn.XLOOKUP(MASTERLIST!$A355,'2023'!$A$3:$A$897,'2023'!$AE$3:$AE$897,0,0)</f>
        <v>0</v>
      </c>
      <c r="N355" s="220">
        <f>+_xlfn.XLOOKUP(MASTERLIST!$A355,'2023'!$A$3:$A$897,'2023'!$AF$3:$AF$897,0,0)</f>
        <v>0</v>
      </c>
      <c r="O355" s="220">
        <f>+_xlfn.XLOOKUP(MASTERLIST!$A355,'2023'!$A$3:$A$897,'2023'!$AG$3:$AG$897,0,0)</f>
        <v>0</v>
      </c>
      <c r="P355" s="247">
        <f>+_xlfn.XLOOKUP(MASTERLIST!$A355,'2023'!$A$3:$A$897,'2023'!$AH$3:$AH$897,0,0)</f>
        <v>0</v>
      </c>
      <c r="Q355" s="312">
        <f>+_xlfn.XLOOKUP(MASTERLIST!$A355,'2021'!$A$3:$A$900,'2021'!$G$3:$G$900,0,0)</f>
        <v>0</v>
      </c>
      <c r="R355" s="220">
        <f>+_xlfn.XLOOKUP(MASTERLIST!$A355,'2021'!$A$3:$A$900,'2021'!$H$3:$H$900,0,0)</f>
        <v>0</v>
      </c>
      <c r="S355" s="220">
        <f>+_xlfn.XLOOKUP(MASTERLIST!$A355,'2021'!$A$3:$A$900,'2021'!$I$3:$I$900,0,0)</f>
        <v>0</v>
      </c>
      <c r="T355" s="247">
        <f>+_xlfn.XLOOKUP(MASTERLIST!$A355,'2021'!$A$3:$A$900,'2021'!$J$3:$J$900,0,0)</f>
        <v>0</v>
      </c>
      <c r="U355" s="246">
        <f>+_xlfn.XLOOKUP(MASTERLIST!$A355,'2022'!$A$3:$A$899,'2022'!$AE$3:$AE$899,0,0)</f>
        <v>0</v>
      </c>
      <c r="V355" s="220">
        <f>+_xlfn.XLOOKUP(MASTERLIST!$A355,'2022'!$A$3:$A$899,'2022'!$AF$3:$AF$899,0,0)</f>
        <v>0</v>
      </c>
      <c r="W355" s="220">
        <f>+_xlfn.XLOOKUP(MASTERLIST!$A355,'2022'!$A$3:$A$899,'2022'!$AG$3:$AG$899,0,0)</f>
        <v>0</v>
      </c>
      <c r="X355" s="247">
        <f>+_xlfn.XLOOKUP(MASTERLIST!$A355,'2022'!$A$3:$A$899,'2022'!$AH$3:$AH$899,0,0)</f>
        <v>0</v>
      </c>
    </row>
    <row r="356" spans="1:24" s="11" customFormat="1" x14ac:dyDescent="0.25">
      <c r="A356" s="231" t="s">
        <v>841</v>
      </c>
      <c r="B356" s="221" t="s">
        <v>1295</v>
      </c>
      <c r="C356" s="221" t="s">
        <v>271</v>
      </c>
      <c r="D356" s="221" t="s">
        <v>82</v>
      </c>
      <c r="E356" s="232" t="str">
        <f t="shared" si="24"/>
        <v>Men Grand Masters</v>
      </c>
      <c r="F356" s="279"/>
      <c r="G356" s="10">
        <f t="shared" si="25"/>
        <v>44926</v>
      </c>
      <c r="H356" s="6">
        <f t="shared" si="26"/>
        <v>123</v>
      </c>
      <c r="I356" s="5" t="str">
        <f t="shared" si="27"/>
        <v>Grand Masters</v>
      </c>
      <c r="J356" s="221" t="s">
        <v>1301</v>
      </c>
      <c r="K356" s="294">
        <v>7311245058080</v>
      </c>
      <c r="L356" s="295" t="s">
        <v>1512</v>
      </c>
      <c r="M356" s="246">
        <f>+_xlfn.XLOOKUP(MASTERLIST!$A356,'2023'!$A$3:$A$897,'2023'!$AE$3:$AE$897,0,0)</f>
        <v>0</v>
      </c>
      <c r="N356" s="220">
        <f>+_xlfn.XLOOKUP(MASTERLIST!$A356,'2023'!$A$3:$A$897,'2023'!$AF$3:$AF$897,0,0)</f>
        <v>0</v>
      </c>
      <c r="O356" s="220">
        <f>+_xlfn.XLOOKUP(MASTERLIST!$A356,'2023'!$A$3:$A$897,'2023'!$AG$3:$AG$897,0,0)</f>
        <v>0</v>
      </c>
      <c r="P356" s="247">
        <f>+_xlfn.XLOOKUP(MASTERLIST!$A356,'2023'!$A$3:$A$897,'2023'!$AH$3:$AH$897,0,0)</f>
        <v>0</v>
      </c>
      <c r="Q356" s="312">
        <f>+_xlfn.XLOOKUP(MASTERLIST!$A356,'2021'!$A$3:$A$900,'2021'!$G$3:$G$900,0,0)</f>
        <v>0</v>
      </c>
      <c r="R356" s="220">
        <f>+_xlfn.XLOOKUP(MASTERLIST!$A356,'2021'!$A$3:$A$900,'2021'!$H$3:$H$900,0,0)</f>
        <v>0</v>
      </c>
      <c r="S356" s="220">
        <f>+_xlfn.XLOOKUP(MASTERLIST!$A356,'2021'!$A$3:$A$900,'2021'!$I$3:$I$900,0,0)</f>
        <v>0</v>
      </c>
      <c r="T356" s="247">
        <f>+_xlfn.XLOOKUP(MASTERLIST!$A356,'2021'!$A$3:$A$900,'2021'!$J$3:$J$900,0,0)</f>
        <v>0</v>
      </c>
      <c r="U356" s="246">
        <f>+_xlfn.XLOOKUP(MASTERLIST!$A356,'2022'!$A$3:$A$899,'2022'!$AE$3:$AE$899,0,0)</f>
        <v>0</v>
      </c>
      <c r="V356" s="220">
        <f>+_xlfn.XLOOKUP(MASTERLIST!$A356,'2022'!$A$3:$A$899,'2022'!$AF$3:$AF$899,0,0)</f>
        <v>0</v>
      </c>
      <c r="W356" s="220">
        <f>+_xlfn.XLOOKUP(MASTERLIST!$A356,'2022'!$A$3:$A$899,'2022'!$AG$3:$AG$899,0,0)</f>
        <v>0</v>
      </c>
      <c r="X356" s="247">
        <f>+_xlfn.XLOOKUP(MASTERLIST!$A356,'2022'!$A$3:$A$899,'2022'!$AH$3:$AH$899,0,0)</f>
        <v>0</v>
      </c>
    </row>
    <row r="357" spans="1:24" s="11" customFormat="1" x14ac:dyDescent="0.25">
      <c r="A357" s="231" t="s">
        <v>842</v>
      </c>
      <c r="B357" s="221" t="s">
        <v>39</v>
      </c>
      <c r="C357" s="221" t="s">
        <v>2127</v>
      </c>
      <c r="D357" s="221" t="s">
        <v>2128</v>
      </c>
      <c r="E357" s="230" t="str">
        <f t="shared" si="24"/>
        <v>Men Grand Masters</v>
      </c>
      <c r="F357" s="281">
        <v>18451</v>
      </c>
      <c r="G357" s="10">
        <f t="shared" si="25"/>
        <v>44926</v>
      </c>
      <c r="H357" s="6">
        <f t="shared" si="26"/>
        <v>72</v>
      </c>
      <c r="I357" s="5" t="str">
        <f t="shared" si="27"/>
        <v>Grand Masters</v>
      </c>
      <c r="J357" s="221" t="s">
        <v>1301</v>
      </c>
      <c r="K357" s="294">
        <v>57071900450</v>
      </c>
      <c r="L357" s="295"/>
      <c r="M357" s="246">
        <f>+_xlfn.XLOOKUP(MASTERLIST!$A357,'2023'!$A$3:$A$897,'2023'!$AE$3:$AE$897,0,0)</f>
        <v>0</v>
      </c>
      <c r="N357" s="220">
        <f>+_xlfn.XLOOKUP(MASTERLIST!$A357,'2023'!$A$3:$A$897,'2023'!$AF$3:$AF$897,0,0)</f>
        <v>0</v>
      </c>
      <c r="O357" s="220">
        <f>+_xlfn.XLOOKUP(MASTERLIST!$A357,'2023'!$A$3:$A$897,'2023'!$AG$3:$AG$897,0,0)</f>
        <v>0</v>
      </c>
      <c r="P357" s="247">
        <f>+_xlfn.XLOOKUP(MASTERLIST!$A357,'2023'!$A$3:$A$897,'2023'!$AH$3:$AH$897,0,0)</f>
        <v>60</v>
      </c>
      <c r="Q357" s="312">
        <f>+_xlfn.XLOOKUP(MASTERLIST!$A357,'2021'!$A$3:$A$900,'2021'!$G$3:$G$900,0,0)</f>
        <v>0</v>
      </c>
      <c r="R357" s="220">
        <f>+_xlfn.XLOOKUP(MASTERLIST!$A357,'2021'!$A$3:$A$900,'2021'!$H$3:$H$900,0,0)</f>
        <v>0</v>
      </c>
      <c r="S357" s="220">
        <f>+_xlfn.XLOOKUP(MASTERLIST!$A357,'2021'!$A$3:$A$900,'2021'!$I$3:$I$900,0,0)</f>
        <v>0</v>
      </c>
      <c r="T357" s="247">
        <f>+_xlfn.XLOOKUP(MASTERLIST!$A357,'2021'!$A$3:$A$900,'2021'!$J$3:$J$900,0,0)</f>
        <v>0</v>
      </c>
      <c r="U357" s="246">
        <f>+_xlfn.XLOOKUP(MASTERLIST!$A357,'2022'!$A$3:$A$899,'2022'!$AE$3:$AE$899,0,0)</f>
        <v>2</v>
      </c>
      <c r="V357" s="220">
        <f>+_xlfn.XLOOKUP(MASTERLIST!$A357,'2022'!$A$3:$A$899,'2022'!$AF$3:$AF$899,0,0)</f>
        <v>5</v>
      </c>
      <c r="W357" s="220">
        <f>+_xlfn.XLOOKUP(MASTERLIST!$A357,'2022'!$A$3:$A$899,'2022'!$AG$3:$AG$899,0,0)</f>
        <v>44</v>
      </c>
      <c r="X357" s="247">
        <f>+_xlfn.XLOOKUP(MASTERLIST!$A357,'2022'!$A$3:$A$899,'2022'!$AH$3:$AH$899,0,0)</f>
        <v>779</v>
      </c>
    </row>
    <row r="358" spans="1:24" s="11" customFormat="1" x14ac:dyDescent="0.25">
      <c r="A358" s="229" t="s">
        <v>1058</v>
      </c>
      <c r="B358" s="220" t="s">
        <v>38</v>
      </c>
      <c r="C358" s="220" t="s">
        <v>1059</v>
      </c>
      <c r="D358" s="220" t="s">
        <v>1060</v>
      </c>
      <c r="E358" s="232" t="str">
        <f t="shared" si="24"/>
        <v>Men Master</v>
      </c>
      <c r="F358" s="278">
        <v>23788</v>
      </c>
      <c r="G358" s="10">
        <f t="shared" si="25"/>
        <v>44926</v>
      </c>
      <c r="H358" s="6">
        <f t="shared" si="26"/>
        <v>57</v>
      </c>
      <c r="I358" s="5" t="str">
        <f t="shared" si="27"/>
        <v>Master</v>
      </c>
      <c r="J358" s="220" t="s">
        <v>1301</v>
      </c>
      <c r="K358" s="293">
        <v>65021500902</v>
      </c>
      <c r="L358" s="251" t="s">
        <v>1509</v>
      </c>
      <c r="M358" s="246">
        <f>+_xlfn.XLOOKUP(MASTERLIST!$A358,'2023'!$A$3:$A$897,'2023'!$AE$3:$AE$897,0,0)</f>
        <v>0</v>
      </c>
      <c r="N358" s="220">
        <f>+_xlfn.XLOOKUP(MASTERLIST!$A358,'2023'!$A$3:$A$897,'2023'!$AF$3:$AF$897,0,0)</f>
        <v>0</v>
      </c>
      <c r="O358" s="220">
        <f>+_xlfn.XLOOKUP(MASTERLIST!$A358,'2023'!$A$3:$A$897,'2023'!$AG$3:$AG$897,0,0)</f>
        <v>0</v>
      </c>
      <c r="P358" s="247">
        <f>+_xlfn.XLOOKUP(MASTERLIST!$A358,'2023'!$A$3:$A$897,'2023'!$AH$3:$AH$897,0,0)</f>
        <v>20</v>
      </c>
      <c r="Q358" s="312">
        <f>+_xlfn.XLOOKUP(MASTERLIST!$A358,'2021'!$A$3:$A$900,'2021'!$G$3:$G$900,0,0)</f>
        <v>3</v>
      </c>
      <c r="R358" s="220">
        <f>+_xlfn.XLOOKUP(MASTERLIST!$A358,'2021'!$A$3:$A$900,'2021'!$H$3:$H$900,0,0)</f>
        <v>4</v>
      </c>
      <c r="S358" s="220">
        <f>+_xlfn.XLOOKUP(MASTERLIST!$A358,'2021'!$A$3:$A$900,'2021'!$I$3:$I$900,0,0)</f>
        <v>142.30000000000001</v>
      </c>
      <c r="T358" s="247">
        <f>+_xlfn.XLOOKUP(MASTERLIST!$A358,'2021'!$A$3:$A$900,'2021'!$J$3:$J$900,0,0)</f>
        <v>1010</v>
      </c>
      <c r="U358" s="246">
        <f>+_xlfn.XLOOKUP(MASTERLIST!$A358,'2022'!$A$3:$A$899,'2022'!$AE$3:$AE$899,0,0)</f>
        <v>1</v>
      </c>
      <c r="V358" s="220">
        <f>+_xlfn.XLOOKUP(MASTERLIST!$A358,'2022'!$A$3:$A$899,'2022'!$AF$3:$AF$899,0,0)</f>
        <v>2</v>
      </c>
      <c r="W358" s="220">
        <f>+_xlfn.XLOOKUP(MASTERLIST!$A358,'2022'!$A$3:$A$899,'2022'!$AG$3:$AG$899,0,0)</f>
        <v>15.7</v>
      </c>
      <c r="X358" s="247">
        <f>+_xlfn.XLOOKUP(MASTERLIST!$A358,'2022'!$A$3:$A$899,'2022'!$AH$3:$AH$899,0,0)</f>
        <v>485</v>
      </c>
    </row>
    <row r="359" spans="1:24" x14ac:dyDescent="0.25">
      <c r="A359" s="231" t="s">
        <v>843</v>
      </c>
      <c r="B359" s="221" t="s">
        <v>1293</v>
      </c>
      <c r="C359" s="221" t="s">
        <v>172</v>
      </c>
      <c r="D359" s="221" t="s">
        <v>191</v>
      </c>
      <c r="E359" s="232" t="str">
        <f t="shared" si="24"/>
        <v>Men Grand Masters</v>
      </c>
      <c r="F359" s="279"/>
      <c r="G359" s="10">
        <f t="shared" si="25"/>
        <v>44926</v>
      </c>
      <c r="H359" s="6">
        <f t="shared" si="26"/>
        <v>123</v>
      </c>
      <c r="I359" s="5" t="str">
        <f t="shared" si="27"/>
        <v>Grand Masters</v>
      </c>
      <c r="J359" s="221" t="s">
        <v>1301</v>
      </c>
      <c r="K359" s="294">
        <v>5007070100681</v>
      </c>
      <c r="L359" s="295" t="s">
        <v>1528</v>
      </c>
      <c r="M359" s="246">
        <f>+_xlfn.XLOOKUP(MASTERLIST!$A359,'2023'!$A$3:$A$897,'2023'!$AE$3:$AE$897,0,0)</f>
        <v>0</v>
      </c>
      <c r="N359" s="220">
        <f>+_xlfn.XLOOKUP(MASTERLIST!$A359,'2023'!$A$3:$A$897,'2023'!$AF$3:$AF$897,0,0)</f>
        <v>0</v>
      </c>
      <c r="O359" s="220">
        <f>+_xlfn.XLOOKUP(MASTERLIST!$A359,'2023'!$A$3:$A$897,'2023'!$AG$3:$AG$897,0,0)</f>
        <v>0</v>
      </c>
      <c r="P359" s="247">
        <f>+_xlfn.XLOOKUP(MASTERLIST!$A359,'2023'!$A$3:$A$897,'2023'!$AH$3:$AH$897,0,0)</f>
        <v>0</v>
      </c>
      <c r="Q359" s="312">
        <f>+_xlfn.XLOOKUP(MASTERLIST!$A359,'2021'!$A$3:$A$900,'2021'!$G$3:$G$900,0,0)</f>
        <v>0</v>
      </c>
      <c r="R359" s="220">
        <f>+_xlfn.XLOOKUP(MASTERLIST!$A359,'2021'!$A$3:$A$900,'2021'!$H$3:$H$900,0,0)</f>
        <v>0</v>
      </c>
      <c r="S359" s="220">
        <f>+_xlfn.XLOOKUP(MASTERLIST!$A359,'2021'!$A$3:$A$900,'2021'!$I$3:$I$900,0,0)</f>
        <v>0</v>
      </c>
      <c r="T359" s="247">
        <f>+_xlfn.XLOOKUP(MASTERLIST!$A359,'2021'!$A$3:$A$900,'2021'!$J$3:$J$900,0,0)</f>
        <v>0</v>
      </c>
      <c r="U359" s="246">
        <f>+_xlfn.XLOOKUP(MASTERLIST!$A359,'2022'!$A$3:$A$899,'2022'!$AE$3:$AE$899,0,0)</f>
        <v>0</v>
      </c>
      <c r="V359" s="220">
        <f>+_xlfn.XLOOKUP(MASTERLIST!$A359,'2022'!$A$3:$A$899,'2022'!$AF$3:$AF$899,0,0)</f>
        <v>0</v>
      </c>
      <c r="W359" s="220">
        <f>+_xlfn.XLOOKUP(MASTERLIST!$A359,'2022'!$A$3:$A$899,'2022'!$AG$3:$AG$899,0,0)</f>
        <v>0</v>
      </c>
      <c r="X359" s="247">
        <f>+_xlfn.XLOOKUP(MASTERLIST!$A359,'2022'!$A$3:$A$899,'2022'!$AH$3:$AH$899,0,0)</f>
        <v>0</v>
      </c>
    </row>
    <row r="360" spans="1:24" s="11" customFormat="1" x14ac:dyDescent="0.25">
      <c r="A360" s="231" t="s">
        <v>1860</v>
      </c>
      <c r="B360" s="221" t="s">
        <v>1028</v>
      </c>
      <c r="C360" s="221" t="s">
        <v>1061</v>
      </c>
      <c r="D360" s="221" t="s">
        <v>1062</v>
      </c>
      <c r="E360" s="232" t="str">
        <f t="shared" si="24"/>
        <v>Men Grand Masters</v>
      </c>
      <c r="F360" s="281"/>
      <c r="G360" s="10">
        <f t="shared" si="25"/>
        <v>44926</v>
      </c>
      <c r="H360" s="6">
        <f t="shared" si="26"/>
        <v>123</v>
      </c>
      <c r="I360" s="5" t="str">
        <f t="shared" si="27"/>
        <v>Grand Masters</v>
      </c>
      <c r="J360" s="221" t="s">
        <v>1301</v>
      </c>
      <c r="K360" s="294">
        <v>65021500902</v>
      </c>
      <c r="L360" s="295" t="s">
        <v>1509</v>
      </c>
      <c r="M360" s="246">
        <f>+_xlfn.XLOOKUP(MASTERLIST!$A360,'2023'!$A$3:$A$897,'2023'!$AE$3:$AE$897,0,0)</f>
        <v>0</v>
      </c>
      <c r="N360" s="220">
        <f>+_xlfn.XLOOKUP(MASTERLIST!$A360,'2023'!$A$3:$A$897,'2023'!$AF$3:$AF$897,0,0)</f>
        <v>0</v>
      </c>
      <c r="O360" s="220">
        <f>+_xlfn.XLOOKUP(MASTERLIST!$A360,'2023'!$A$3:$A$897,'2023'!$AG$3:$AG$897,0,0)</f>
        <v>0</v>
      </c>
      <c r="P360" s="247">
        <f>+_xlfn.XLOOKUP(MASTERLIST!$A360,'2023'!$A$3:$A$897,'2023'!$AH$3:$AH$897,0,0)</f>
        <v>0</v>
      </c>
      <c r="Q360" s="312">
        <f>+_xlfn.XLOOKUP(MASTERLIST!$A360,'2021'!$A$3:$A$900,'2021'!$G$3:$G$900,0,0)</f>
        <v>0</v>
      </c>
      <c r="R360" s="220">
        <f>+_xlfn.XLOOKUP(MASTERLIST!$A360,'2021'!$A$3:$A$900,'2021'!$H$3:$H$900,0,0)</f>
        <v>0</v>
      </c>
      <c r="S360" s="220">
        <f>+_xlfn.XLOOKUP(MASTERLIST!$A360,'2021'!$A$3:$A$900,'2021'!$I$3:$I$900,0,0)</f>
        <v>0</v>
      </c>
      <c r="T360" s="247">
        <f>+_xlfn.XLOOKUP(MASTERLIST!$A360,'2021'!$A$3:$A$900,'2021'!$J$3:$J$900,0,0)</f>
        <v>0</v>
      </c>
      <c r="U360" s="246">
        <f>+_xlfn.XLOOKUP(MASTERLIST!$A360,'2022'!$A$3:$A$899,'2022'!$AE$3:$AE$899,0,0)</f>
        <v>0</v>
      </c>
      <c r="V360" s="220">
        <f>+_xlfn.XLOOKUP(MASTERLIST!$A360,'2022'!$A$3:$A$899,'2022'!$AF$3:$AF$899,0,0)</f>
        <v>0</v>
      </c>
      <c r="W360" s="220">
        <f>+_xlfn.XLOOKUP(MASTERLIST!$A360,'2022'!$A$3:$A$899,'2022'!$AG$3:$AG$899,0,0)</f>
        <v>0</v>
      </c>
      <c r="X360" s="247">
        <f>+_xlfn.XLOOKUP(MASTERLIST!$A360,'2022'!$A$3:$A$899,'2022'!$AH$3:$AH$899,0,0)</f>
        <v>0</v>
      </c>
    </row>
    <row r="361" spans="1:24" s="11" customFormat="1" x14ac:dyDescent="0.25">
      <c r="A361" s="231" t="s">
        <v>844</v>
      </c>
      <c r="B361" s="221" t="s">
        <v>1432</v>
      </c>
      <c r="C361" s="221" t="s">
        <v>448</v>
      </c>
      <c r="D361" s="221" t="s">
        <v>359</v>
      </c>
      <c r="E361" s="232" t="str">
        <f t="shared" si="24"/>
        <v>Men Senior</v>
      </c>
      <c r="F361" s="279">
        <v>35873</v>
      </c>
      <c r="G361" s="10">
        <f t="shared" si="25"/>
        <v>44926</v>
      </c>
      <c r="H361" s="6">
        <f t="shared" si="26"/>
        <v>24</v>
      </c>
      <c r="I361" s="5" t="str">
        <f t="shared" si="27"/>
        <v>Senior</v>
      </c>
      <c r="J361" s="221" t="s">
        <v>1301</v>
      </c>
      <c r="K361" s="294"/>
      <c r="L361" s="295"/>
      <c r="M361" s="246">
        <f>+_xlfn.XLOOKUP(MASTERLIST!$A361,'2023'!$A$3:$A$897,'2023'!$AE$3:$AE$897,0,0)</f>
        <v>0</v>
      </c>
      <c r="N361" s="220">
        <f>+_xlfn.XLOOKUP(MASTERLIST!$A361,'2023'!$A$3:$A$897,'2023'!$AF$3:$AF$897,0,0)</f>
        <v>0</v>
      </c>
      <c r="O361" s="220">
        <f>+_xlfn.XLOOKUP(MASTERLIST!$A361,'2023'!$A$3:$A$897,'2023'!$AG$3:$AG$897,0,0)</f>
        <v>0</v>
      </c>
      <c r="P361" s="247">
        <f>+_xlfn.XLOOKUP(MASTERLIST!$A361,'2023'!$A$3:$A$897,'2023'!$AH$3:$AH$897,0,0)</f>
        <v>0</v>
      </c>
      <c r="Q361" s="312">
        <f>+_xlfn.XLOOKUP(MASTERLIST!$A361,'2021'!$A$3:$A$900,'2021'!$G$3:$G$900,0,0)</f>
        <v>0</v>
      </c>
      <c r="R361" s="220">
        <f>+_xlfn.XLOOKUP(MASTERLIST!$A361,'2021'!$A$3:$A$900,'2021'!$H$3:$H$900,0,0)</f>
        <v>0</v>
      </c>
      <c r="S361" s="220">
        <f>+_xlfn.XLOOKUP(MASTERLIST!$A361,'2021'!$A$3:$A$900,'2021'!$I$3:$I$900,0,0)</f>
        <v>0</v>
      </c>
      <c r="T361" s="247">
        <f>+_xlfn.XLOOKUP(MASTERLIST!$A361,'2021'!$A$3:$A$900,'2021'!$J$3:$J$900,0,0)</f>
        <v>0</v>
      </c>
      <c r="U361" s="246">
        <f>+_xlfn.XLOOKUP(MASTERLIST!$A361,'2022'!$A$3:$A$899,'2022'!$AE$3:$AE$899,0,0)</f>
        <v>0</v>
      </c>
      <c r="V361" s="220">
        <f>+_xlfn.XLOOKUP(MASTERLIST!$A361,'2022'!$A$3:$A$899,'2022'!$AF$3:$AF$899,0,0)</f>
        <v>0</v>
      </c>
      <c r="W361" s="220">
        <f>+_xlfn.XLOOKUP(MASTERLIST!$A361,'2022'!$A$3:$A$899,'2022'!$AG$3:$AG$899,0,0)</f>
        <v>0</v>
      </c>
      <c r="X361" s="247">
        <f>+_xlfn.XLOOKUP(MASTERLIST!$A361,'2022'!$A$3:$A$899,'2022'!$AH$3:$AH$899,0,0)</f>
        <v>0</v>
      </c>
    </row>
    <row r="362" spans="1:24" s="11" customFormat="1" x14ac:dyDescent="0.25">
      <c r="A362" s="231" t="s">
        <v>845</v>
      </c>
      <c r="B362" s="221" t="s">
        <v>1027</v>
      </c>
      <c r="C362" s="221" t="s">
        <v>160</v>
      </c>
      <c r="D362" s="221" t="s">
        <v>161</v>
      </c>
      <c r="E362" s="232" t="str">
        <f t="shared" si="24"/>
        <v>Men Grand Masters</v>
      </c>
      <c r="F362" s="283"/>
      <c r="G362" s="10">
        <f t="shared" si="25"/>
        <v>44926</v>
      </c>
      <c r="H362" s="6">
        <f t="shared" si="26"/>
        <v>123</v>
      </c>
      <c r="I362" s="5" t="str">
        <f t="shared" si="27"/>
        <v>Grand Masters</v>
      </c>
      <c r="J362" s="221" t="s">
        <v>1301</v>
      </c>
      <c r="K362" s="294"/>
      <c r="L362" s="295"/>
      <c r="M362" s="246">
        <f>+_xlfn.XLOOKUP(MASTERLIST!$A362,'2023'!$A$3:$A$897,'2023'!$AE$3:$AE$897,0,0)</f>
        <v>0</v>
      </c>
      <c r="N362" s="220">
        <f>+_xlfn.XLOOKUP(MASTERLIST!$A362,'2023'!$A$3:$A$897,'2023'!$AF$3:$AF$897,0,0)</f>
        <v>0</v>
      </c>
      <c r="O362" s="220">
        <f>+_xlfn.XLOOKUP(MASTERLIST!$A362,'2023'!$A$3:$A$897,'2023'!$AG$3:$AG$897,0,0)</f>
        <v>0</v>
      </c>
      <c r="P362" s="247">
        <f>+_xlfn.XLOOKUP(MASTERLIST!$A362,'2023'!$A$3:$A$897,'2023'!$AH$3:$AH$897,0,0)</f>
        <v>0</v>
      </c>
      <c r="Q362" s="312">
        <f>+_xlfn.XLOOKUP(MASTERLIST!$A362,'2021'!$A$3:$A$900,'2021'!$G$3:$G$900,0,0)</f>
        <v>0</v>
      </c>
      <c r="R362" s="220">
        <f>+_xlfn.XLOOKUP(MASTERLIST!$A362,'2021'!$A$3:$A$900,'2021'!$H$3:$H$900,0,0)</f>
        <v>0</v>
      </c>
      <c r="S362" s="220">
        <f>+_xlfn.XLOOKUP(MASTERLIST!$A362,'2021'!$A$3:$A$900,'2021'!$I$3:$I$900,0,0)</f>
        <v>0</v>
      </c>
      <c r="T362" s="247">
        <f>+_xlfn.XLOOKUP(MASTERLIST!$A362,'2021'!$A$3:$A$900,'2021'!$J$3:$J$900,0,0)</f>
        <v>0</v>
      </c>
      <c r="U362" s="246">
        <f>+_xlfn.XLOOKUP(MASTERLIST!$A362,'2022'!$A$3:$A$899,'2022'!$AE$3:$AE$899,0,0)</f>
        <v>0</v>
      </c>
      <c r="V362" s="220">
        <f>+_xlfn.XLOOKUP(MASTERLIST!$A362,'2022'!$A$3:$A$899,'2022'!$AF$3:$AF$899,0,0)</f>
        <v>0</v>
      </c>
      <c r="W362" s="220">
        <f>+_xlfn.XLOOKUP(MASTERLIST!$A362,'2022'!$A$3:$A$899,'2022'!$AG$3:$AG$899,0,0)</f>
        <v>0</v>
      </c>
      <c r="X362" s="247">
        <f>+_xlfn.XLOOKUP(MASTERLIST!$A362,'2022'!$A$3:$A$899,'2022'!$AH$3:$AH$899,0,0)</f>
        <v>0</v>
      </c>
    </row>
    <row r="363" spans="1:24" s="11" customFormat="1" x14ac:dyDescent="0.25">
      <c r="A363" s="231" t="s">
        <v>846</v>
      </c>
      <c r="B363" s="221" t="s">
        <v>1383</v>
      </c>
      <c r="C363" s="221" t="s">
        <v>104</v>
      </c>
      <c r="D363" s="221" t="s">
        <v>173</v>
      </c>
      <c r="E363" s="230" t="s">
        <v>1314</v>
      </c>
      <c r="F363" s="283">
        <v>36745</v>
      </c>
      <c r="G363" s="10">
        <v>44561</v>
      </c>
      <c r="H363" s="6">
        <v>45</v>
      </c>
      <c r="I363" s="5" t="s">
        <v>1974</v>
      </c>
      <c r="J363" s="221" t="s">
        <v>1301</v>
      </c>
      <c r="K363" s="294"/>
      <c r="L363" s="295"/>
      <c r="M363" s="246">
        <f>+_xlfn.XLOOKUP(MASTERLIST!$A363,'2023'!$A$3:$A$897,'2023'!$AE$3:$AE$897,0,0)</f>
        <v>0</v>
      </c>
      <c r="N363" s="220">
        <f>+_xlfn.XLOOKUP(MASTERLIST!$A363,'2023'!$A$3:$A$897,'2023'!$AF$3:$AF$897,0,0)</f>
        <v>0</v>
      </c>
      <c r="O363" s="220">
        <f>+_xlfn.XLOOKUP(MASTERLIST!$A363,'2023'!$A$3:$A$897,'2023'!$AG$3:$AG$897,0,0)</f>
        <v>0</v>
      </c>
      <c r="P363" s="247">
        <f>+_xlfn.XLOOKUP(MASTERLIST!$A363,'2023'!$A$3:$A$897,'2023'!$AH$3:$AH$897,0,0)</f>
        <v>0</v>
      </c>
      <c r="Q363" s="312">
        <f>+_xlfn.XLOOKUP(MASTERLIST!$A363,'2021'!$A$3:$A$900,'2021'!$G$3:$G$900,0,0)</f>
        <v>0</v>
      </c>
      <c r="R363" s="220">
        <f>+_xlfn.XLOOKUP(MASTERLIST!$A363,'2021'!$A$3:$A$900,'2021'!$H$3:$H$900,0,0)</f>
        <v>0</v>
      </c>
      <c r="S363" s="220">
        <f>+_xlfn.XLOOKUP(MASTERLIST!$A363,'2021'!$A$3:$A$900,'2021'!$I$3:$I$900,0,0)</f>
        <v>0</v>
      </c>
      <c r="T363" s="247">
        <f>+_xlfn.XLOOKUP(MASTERLIST!$A363,'2021'!$A$3:$A$900,'2021'!$J$3:$J$900,0,0)</f>
        <v>0</v>
      </c>
      <c r="U363" s="246">
        <f>+_xlfn.XLOOKUP(MASTERLIST!$A363,'2022'!$A$3:$A$899,'2022'!$AE$3:$AE$899,0,0)</f>
        <v>0</v>
      </c>
      <c r="V363" s="220">
        <f>+_xlfn.XLOOKUP(MASTERLIST!$A363,'2022'!$A$3:$A$899,'2022'!$AF$3:$AF$899,0,0)</f>
        <v>0</v>
      </c>
      <c r="W363" s="220">
        <f>+_xlfn.XLOOKUP(MASTERLIST!$A363,'2022'!$A$3:$A$899,'2022'!$AG$3:$AG$899,0,0)</f>
        <v>0</v>
      </c>
      <c r="X363" s="247">
        <f>+_xlfn.XLOOKUP(MASTERLIST!$A363,'2022'!$A$3:$A$899,'2022'!$AH$3:$AH$899,0,0)</f>
        <v>0</v>
      </c>
    </row>
    <row r="364" spans="1:24" s="11" customFormat="1" x14ac:dyDescent="0.25">
      <c r="A364" s="229" t="s">
        <v>847</v>
      </c>
      <c r="B364" s="220" t="s">
        <v>47</v>
      </c>
      <c r="C364" s="220" t="s">
        <v>403</v>
      </c>
      <c r="D364" s="220" t="s">
        <v>1913</v>
      </c>
      <c r="E364" s="232" t="str">
        <f t="shared" ref="E364:E427" si="28">CONCATENATE(J364," ",I364)</f>
        <v>Men Veteran</v>
      </c>
      <c r="F364" s="277">
        <v>28105</v>
      </c>
      <c r="G364" s="10">
        <f t="shared" ref="G364:G427" si="29">$G$5</f>
        <v>44926</v>
      </c>
      <c r="H364" s="6">
        <f t="shared" ref="H364:H427" si="30">INT(YEARFRAC(F364,G364))</f>
        <v>46</v>
      </c>
      <c r="I364" s="5" t="str">
        <f t="shared" ref="I364:I395" si="31">IF(H364="","Senior",IF(H364&gt;59.999,"Grand Masters",IF(H364&gt;49.999,"Master",IF(H364&gt;39.999,"Veteran",IF(H364&gt;21.999,"Senior",IF(H364&gt;16.999,"U/21","U/16"))))))</f>
        <v>Veteran</v>
      </c>
      <c r="J364" s="220" t="s">
        <v>1301</v>
      </c>
      <c r="K364" s="293">
        <v>76121100257</v>
      </c>
      <c r="L364" s="251" t="s">
        <v>1509</v>
      </c>
      <c r="M364" s="246">
        <f>+_xlfn.XLOOKUP(MASTERLIST!$A364,'2023'!$A$3:$A$897,'2023'!$AE$3:$AE$897,0,0)</f>
        <v>0</v>
      </c>
      <c r="N364" s="220">
        <f>+_xlfn.XLOOKUP(MASTERLIST!$A364,'2023'!$A$3:$A$897,'2023'!$AF$3:$AF$897,0,0)</f>
        <v>0</v>
      </c>
      <c r="O364" s="220">
        <f>+_xlfn.XLOOKUP(MASTERLIST!$A364,'2023'!$A$3:$A$897,'2023'!$AG$3:$AG$897,0,0)</f>
        <v>0</v>
      </c>
      <c r="P364" s="247">
        <f>+_xlfn.XLOOKUP(MASTERLIST!$A364,'2023'!$A$3:$A$897,'2023'!$AH$3:$AH$897,0,0)</f>
        <v>0</v>
      </c>
      <c r="Q364" s="312">
        <f>+_xlfn.XLOOKUP(MASTERLIST!$A364,'2021'!$A$3:$A$900,'2021'!$G$3:$G$900,0,0)</f>
        <v>1</v>
      </c>
      <c r="R364" s="220">
        <f>+_xlfn.XLOOKUP(MASTERLIST!$A364,'2021'!$A$3:$A$900,'2021'!$H$3:$H$900,0,0)</f>
        <v>0</v>
      </c>
      <c r="S364" s="220">
        <f>+_xlfn.XLOOKUP(MASTERLIST!$A364,'2021'!$A$3:$A$900,'2021'!$I$3:$I$900,0,0)</f>
        <v>0.7</v>
      </c>
      <c r="T364" s="247">
        <f>+_xlfn.XLOOKUP(MASTERLIST!$A364,'2021'!$A$3:$A$900,'2021'!$J$3:$J$900,0,0)</f>
        <v>199</v>
      </c>
      <c r="U364" s="246">
        <f>+_xlfn.XLOOKUP(MASTERLIST!$A364,'2022'!$A$3:$A$899,'2022'!$AE$3:$AE$899,0,0)</f>
        <v>0</v>
      </c>
      <c r="V364" s="220">
        <f>+_xlfn.XLOOKUP(MASTERLIST!$A364,'2022'!$A$3:$A$899,'2022'!$AF$3:$AF$899,0,0)</f>
        <v>0</v>
      </c>
      <c r="W364" s="220">
        <f>+_xlfn.XLOOKUP(MASTERLIST!$A364,'2022'!$A$3:$A$899,'2022'!$AG$3:$AG$899,0,0)</f>
        <v>0</v>
      </c>
      <c r="X364" s="247">
        <f>+_xlfn.XLOOKUP(MASTERLIST!$A364,'2022'!$A$3:$A$899,'2022'!$AH$3:$AH$899,0,0)</f>
        <v>40</v>
      </c>
    </row>
    <row r="365" spans="1:24" s="11" customFormat="1" x14ac:dyDescent="0.25">
      <c r="A365" s="229" t="s">
        <v>848</v>
      </c>
      <c r="B365" s="220" t="s">
        <v>37</v>
      </c>
      <c r="C365" s="220" t="s">
        <v>443</v>
      </c>
      <c r="D365" s="220" t="s">
        <v>181</v>
      </c>
      <c r="E365" s="230" t="str">
        <f t="shared" si="28"/>
        <v>Men Senior</v>
      </c>
      <c r="F365" s="277">
        <v>36745</v>
      </c>
      <c r="G365" s="10">
        <f t="shared" si="29"/>
        <v>44926</v>
      </c>
      <c r="H365" s="6">
        <f t="shared" si="30"/>
        <v>22</v>
      </c>
      <c r="I365" s="5" t="str">
        <f t="shared" si="31"/>
        <v>Senior</v>
      </c>
      <c r="J365" s="220" t="s">
        <v>1301</v>
      </c>
      <c r="K365" s="293">
        <v>20000807</v>
      </c>
      <c r="L365" s="251" t="s">
        <v>1509</v>
      </c>
      <c r="M365" s="246">
        <f>+_xlfn.XLOOKUP(MASTERLIST!$A365,'2023'!$A$3:$A$897,'2023'!$AE$3:$AE$897,0,0)</f>
        <v>0</v>
      </c>
      <c r="N365" s="220">
        <f>+_xlfn.XLOOKUP(MASTERLIST!$A365,'2023'!$A$3:$A$897,'2023'!$AF$3:$AF$897,0,0)</f>
        <v>0</v>
      </c>
      <c r="O365" s="220">
        <f>+_xlfn.XLOOKUP(MASTERLIST!$A365,'2023'!$A$3:$A$897,'2023'!$AG$3:$AG$897,0,0)</f>
        <v>0</v>
      </c>
      <c r="P365" s="247">
        <f>+_xlfn.XLOOKUP(MASTERLIST!$A365,'2023'!$A$3:$A$897,'2023'!$AH$3:$AH$897,0,0)</f>
        <v>0</v>
      </c>
      <c r="Q365" s="312">
        <f>+_xlfn.XLOOKUP(MASTERLIST!$A365,'2021'!$A$3:$A$900,'2021'!$G$3:$G$900,0,0)</f>
        <v>1</v>
      </c>
      <c r="R365" s="220">
        <f>+_xlfn.XLOOKUP(MASTERLIST!$A365,'2021'!$A$3:$A$900,'2021'!$H$3:$H$900,0,0)</f>
        <v>0</v>
      </c>
      <c r="S365" s="220">
        <f>+_xlfn.XLOOKUP(MASTERLIST!$A365,'2021'!$A$3:$A$900,'2021'!$I$3:$I$900,0,0)</f>
        <v>0.7</v>
      </c>
      <c r="T365" s="247">
        <f>+_xlfn.XLOOKUP(MASTERLIST!$A365,'2021'!$A$3:$A$900,'2021'!$J$3:$J$900,0,0)</f>
        <v>199</v>
      </c>
      <c r="U365" s="246">
        <f>+_xlfn.XLOOKUP(MASTERLIST!$A365,'2022'!$A$3:$A$899,'2022'!$AE$3:$AE$899,0,0)</f>
        <v>0</v>
      </c>
      <c r="V365" s="220">
        <f>+_xlfn.XLOOKUP(MASTERLIST!$A365,'2022'!$A$3:$A$899,'2022'!$AF$3:$AF$899,0,0)</f>
        <v>0</v>
      </c>
      <c r="W365" s="220">
        <f>+_xlfn.XLOOKUP(MASTERLIST!$A365,'2022'!$A$3:$A$899,'2022'!$AG$3:$AG$899,0,0)</f>
        <v>0</v>
      </c>
      <c r="X365" s="247">
        <f>+_xlfn.XLOOKUP(MASTERLIST!$A365,'2022'!$A$3:$A$899,'2022'!$AH$3:$AH$899,0,0)</f>
        <v>0</v>
      </c>
    </row>
    <row r="366" spans="1:24" x14ac:dyDescent="0.25">
      <c r="A366" s="229" t="s">
        <v>849</v>
      </c>
      <c r="B366" s="220" t="s">
        <v>37</v>
      </c>
      <c r="C366" s="220" t="s">
        <v>444</v>
      </c>
      <c r="D366" s="220" t="s">
        <v>181</v>
      </c>
      <c r="E366" s="230" t="str">
        <f t="shared" si="28"/>
        <v>Men U/21</v>
      </c>
      <c r="F366" s="278">
        <v>37370</v>
      </c>
      <c r="G366" s="10">
        <f t="shared" si="29"/>
        <v>44926</v>
      </c>
      <c r="H366" s="6">
        <f t="shared" si="30"/>
        <v>20</v>
      </c>
      <c r="I366" s="5" t="str">
        <f t="shared" si="31"/>
        <v>U/21</v>
      </c>
      <c r="J366" s="220" t="s">
        <v>1301</v>
      </c>
      <c r="K366" s="293">
        <v>20000807</v>
      </c>
      <c r="L366" s="251" t="s">
        <v>1509</v>
      </c>
      <c r="M366" s="246">
        <f>+_xlfn.XLOOKUP(MASTERLIST!$A366,'2023'!$A$3:$A$897,'2023'!$AE$3:$AE$897,0,0)</f>
        <v>0</v>
      </c>
      <c r="N366" s="220">
        <f>+_xlfn.XLOOKUP(MASTERLIST!$A366,'2023'!$A$3:$A$897,'2023'!$AF$3:$AF$897,0,0)</f>
        <v>0</v>
      </c>
      <c r="O366" s="220">
        <f>+_xlfn.XLOOKUP(MASTERLIST!$A366,'2023'!$A$3:$A$897,'2023'!$AG$3:$AG$897,0,0)</f>
        <v>0</v>
      </c>
      <c r="P366" s="247">
        <f>+_xlfn.XLOOKUP(MASTERLIST!$A366,'2023'!$A$3:$A$897,'2023'!$AH$3:$AH$897,0,0)</f>
        <v>0</v>
      </c>
      <c r="Q366" s="312">
        <f>+_xlfn.XLOOKUP(MASTERLIST!$A366,'2021'!$A$3:$A$900,'2021'!$G$3:$G$900,0,0)</f>
        <v>0</v>
      </c>
      <c r="R366" s="220">
        <f>+_xlfn.XLOOKUP(MASTERLIST!$A366,'2021'!$A$3:$A$900,'2021'!$H$3:$H$900,0,0)</f>
        <v>0</v>
      </c>
      <c r="S366" s="220">
        <f>+_xlfn.XLOOKUP(MASTERLIST!$A366,'2021'!$A$3:$A$900,'2021'!$I$3:$I$900,0,0)</f>
        <v>0</v>
      </c>
      <c r="T366" s="247">
        <f>+_xlfn.XLOOKUP(MASTERLIST!$A366,'2021'!$A$3:$A$900,'2021'!$J$3:$J$900,0,0)</f>
        <v>0</v>
      </c>
      <c r="U366" s="246">
        <f>+_xlfn.XLOOKUP(MASTERLIST!$A366,'2022'!$A$3:$A$899,'2022'!$AE$3:$AE$899,0,0)</f>
        <v>0</v>
      </c>
      <c r="V366" s="220">
        <f>+_xlfn.XLOOKUP(MASTERLIST!$A366,'2022'!$A$3:$A$899,'2022'!$AF$3:$AF$899,0,0)</f>
        <v>0</v>
      </c>
      <c r="W366" s="220">
        <f>+_xlfn.XLOOKUP(MASTERLIST!$A366,'2022'!$A$3:$A$899,'2022'!$AG$3:$AG$899,0,0)</f>
        <v>0</v>
      </c>
      <c r="X366" s="247">
        <f>+_xlfn.XLOOKUP(MASTERLIST!$A366,'2022'!$A$3:$A$899,'2022'!$AH$3:$AH$899,0,0)</f>
        <v>0</v>
      </c>
    </row>
    <row r="367" spans="1:24" ht="13.5" customHeight="1" x14ac:dyDescent="0.25">
      <c r="A367" s="231" t="s">
        <v>850</v>
      </c>
      <c r="B367" s="221" t="s">
        <v>1295</v>
      </c>
      <c r="C367" s="221" t="s">
        <v>317</v>
      </c>
      <c r="D367" s="221" t="s">
        <v>315</v>
      </c>
      <c r="E367" s="232" t="str">
        <f t="shared" si="28"/>
        <v>Men Veteran</v>
      </c>
      <c r="F367" s="281">
        <v>29494</v>
      </c>
      <c r="G367" s="10">
        <f t="shared" si="29"/>
        <v>44926</v>
      </c>
      <c r="H367" s="6">
        <f t="shared" si="30"/>
        <v>42</v>
      </c>
      <c r="I367" s="5" t="str">
        <f t="shared" si="31"/>
        <v>Veteran</v>
      </c>
      <c r="J367" s="221" t="s">
        <v>1301</v>
      </c>
      <c r="K367" s="294">
        <v>20020424</v>
      </c>
      <c r="L367" s="295" t="s">
        <v>1509</v>
      </c>
      <c r="M367" s="246">
        <f>+_xlfn.XLOOKUP(MASTERLIST!$A367,'2023'!$A$3:$A$897,'2023'!$AE$3:$AE$897,0,0)</f>
        <v>0</v>
      </c>
      <c r="N367" s="220">
        <f>+_xlfn.XLOOKUP(MASTERLIST!$A367,'2023'!$A$3:$A$897,'2023'!$AF$3:$AF$897,0,0)</f>
        <v>0</v>
      </c>
      <c r="O367" s="220">
        <f>+_xlfn.XLOOKUP(MASTERLIST!$A367,'2023'!$A$3:$A$897,'2023'!$AG$3:$AG$897,0,0)</f>
        <v>0</v>
      </c>
      <c r="P367" s="247">
        <f>+_xlfn.XLOOKUP(MASTERLIST!$A367,'2023'!$A$3:$A$897,'2023'!$AH$3:$AH$897,0,0)</f>
        <v>0</v>
      </c>
      <c r="Q367" s="312">
        <f>+_xlfn.XLOOKUP(MASTERLIST!$A367,'2021'!$A$3:$A$900,'2021'!$G$3:$G$900,0,0)</f>
        <v>0</v>
      </c>
      <c r="R367" s="220">
        <f>+_xlfn.XLOOKUP(MASTERLIST!$A367,'2021'!$A$3:$A$900,'2021'!$H$3:$H$900,0,0)</f>
        <v>0</v>
      </c>
      <c r="S367" s="220">
        <f>+_xlfn.XLOOKUP(MASTERLIST!$A367,'2021'!$A$3:$A$900,'2021'!$I$3:$I$900,0,0)</f>
        <v>0</v>
      </c>
      <c r="T367" s="247">
        <f>+_xlfn.XLOOKUP(MASTERLIST!$A367,'2021'!$A$3:$A$900,'2021'!$J$3:$J$900,0,0)</f>
        <v>0</v>
      </c>
      <c r="U367" s="246">
        <f>+_xlfn.XLOOKUP(MASTERLIST!$A367,'2022'!$A$3:$A$899,'2022'!$AE$3:$AE$899,0,0)</f>
        <v>0</v>
      </c>
      <c r="V367" s="220">
        <f>+_xlfn.XLOOKUP(MASTERLIST!$A367,'2022'!$A$3:$A$899,'2022'!$AF$3:$AF$899,0,0)</f>
        <v>0</v>
      </c>
      <c r="W367" s="220">
        <f>+_xlfn.XLOOKUP(MASTERLIST!$A367,'2022'!$A$3:$A$899,'2022'!$AG$3:$AG$899,0,0)</f>
        <v>0</v>
      </c>
      <c r="X367" s="247">
        <f>+_xlfn.XLOOKUP(MASTERLIST!$A367,'2022'!$A$3:$A$899,'2022'!$AH$3:$AH$899,0,0)</f>
        <v>0</v>
      </c>
    </row>
    <row r="368" spans="1:24" ht="13.5" customHeight="1" x14ac:dyDescent="0.25">
      <c r="A368" s="231" t="s">
        <v>851</v>
      </c>
      <c r="B368" s="221" t="s">
        <v>1295</v>
      </c>
      <c r="C368" s="221" t="s">
        <v>1937</v>
      </c>
      <c r="D368" s="221" t="s">
        <v>80</v>
      </c>
      <c r="E368" s="230" t="str">
        <f t="shared" si="28"/>
        <v>Men U/16</v>
      </c>
      <c r="F368" s="279">
        <v>40917</v>
      </c>
      <c r="G368" s="10">
        <f t="shared" si="29"/>
        <v>44926</v>
      </c>
      <c r="H368" s="6">
        <f t="shared" si="30"/>
        <v>10</v>
      </c>
      <c r="I368" s="5" t="str">
        <f t="shared" si="31"/>
        <v>U/16</v>
      </c>
      <c r="J368" s="221" t="s">
        <v>1301</v>
      </c>
      <c r="K368" s="294">
        <v>79101210793</v>
      </c>
      <c r="L368" s="295" t="s">
        <v>1509</v>
      </c>
      <c r="M368" s="246">
        <f>+_xlfn.XLOOKUP(MASTERLIST!$A368,'2023'!$A$3:$A$897,'2023'!$AE$3:$AE$897,0,0)</f>
        <v>0</v>
      </c>
      <c r="N368" s="220">
        <f>+_xlfn.XLOOKUP(MASTERLIST!$A368,'2023'!$A$3:$A$897,'2023'!$AF$3:$AF$897,0,0)</f>
        <v>0</v>
      </c>
      <c r="O368" s="220">
        <f>+_xlfn.XLOOKUP(MASTERLIST!$A368,'2023'!$A$3:$A$897,'2023'!$AG$3:$AG$897,0,0)</f>
        <v>0</v>
      </c>
      <c r="P368" s="247">
        <f>+_xlfn.XLOOKUP(MASTERLIST!$A368,'2023'!$A$3:$A$897,'2023'!$AH$3:$AH$897,0,0)</f>
        <v>0</v>
      </c>
      <c r="Q368" s="312">
        <f>+_xlfn.XLOOKUP(MASTERLIST!$A368,'2021'!$A$3:$A$900,'2021'!$G$3:$G$900,0,0)</f>
        <v>0</v>
      </c>
      <c r="R368" s="220">
        <f>+_xlfn.XLOOKUP(MASTERLIST!$A368,'2021'!$A$3:$A$900,'2021'!$H$3:$H$900,0,0)</f>
        <v>0</v>
      </c>
      <c r="S368" s="220">
        <f>+_xlfn.XLOOKUP(MASTERLIST!$A368,'2021'!$A$3:$A$900,'2021'!$I$3:$I$900,0,0)</f>
        <v>0</v>
      </c>
      <c r="T368" s="247">
        <f>+_xlfn.XLOOKUP(MASTERLIST!$A368,'2021'!$A$3:$A$900,'2021'!$J$3:$J$900,0,0)</f>
        <v>0</v>
      </c>
      <c r="U368" s="246">
        <f>+_xlfn.XLOOKUP(MASTERLIST!$A368,'2022'!$A$3:$A$899,'2022'!$AE$3:$AE$899,0,0)</f>
        <v>0</v>
      </c>
      <c r="V368" s="220">
        <f>+_xlfn.XLOOKUP(MASTERLIST!$A368,'2022'!$A$3:$A$899,'2022'!$AF$3:$AF$899,0,0)</f>
        <v>0</v>
      </c>
      <c r="W368" s="220">
        <f>+_xlfn.XLOOKUP(MASTERLIST!$A368,'2022'!$A$3:$A$899,'2022'!$AG$3:$AG$899,0,0)</f>
        <v>0</v>
      </c>
      <c r="X368" s="247">
        <f>+_xlfn.XLOOKUP(MASTERLIST!$A368,'2022'!$A$3:$A$899,'2022'!$AH$3:$AH$899,0,0)</f>
        <v>0</v>
      </c>
    </row>
    <row r="369" spans="1:24" x14ac:dyDescent="0.25">
      <c r="A369" s="231" t="s">
        <v>1063</v>
      </c>
      <c r="B369" s="221" t="s">
        <v>1520</v>
      </c>
      <c r="C369" s="221" t="s">
        <v>1428</v>
      </c>
      <c r="D369" s="221" t="s">
        <v>1064</v>
      </c>
      <c r="E369" s="232" t="str">
        <f t="shared" si="28"/>
        <v>Ladies Grand Masters</v>
      </c>
      <c r="F369" s="281"/>
      <c r="G369" s="10">
        <f t="shared" si="29"/>
        <v>44926</v>
      </c>
      <c r="H369" s="6">
        <f t="shared" si="30"/>
        <v>123</v>
      </c>
      <c r="I369" s="5" t="str">
        <f t="shared" si="31"/>
        <v>Grand Masters</v>
      </c>
      <c r="J369" s="221" t="s">
        <v>67</v>
      </c>
      <c r="K369" s="294">
        <v>20120109</v>
      </c>
      <c r="L369" s="295" t="s">
        <v>1509</v>
      </c>
      <c r="M369" s="246">
        <f>+_xlfn.XLOOKUP(MASTERLIST!$A369,'2023'!$A$3:$A$897,'2023'!$AE$3:$AE$897,0,0)</f>
        <v>0</v>
      </c>
      <c r="N369" s="220">
        <f>+_xlfn.XLOOKUP(MASTERLIST!$A369,'2023'!$A$3:$A$897,'2023'!$AF$3:$AF$897,0,0)</f>
        <v>0</v>
      </c>
      <c r="O369" s="220">
        <f>+_xlfn.XLOOKUP(MASTERLIST!$A369,'2023'!$A$3:$A$897,'2023'!$AG$3:$AG$897,0,0)</f>
        <v>0</v>
      </c>
      <c r="P369" s="247">
        <f>+_xlfn.XLOOKUP(MASTERLIST!$A369,'2023'!$A$3:$A$897,'2023'!$AH$3:$AH$897,0,0)</f>
        <v>0</v>
      </c>
      <c r="Q369" s="312">
        <f>+_xlfn.XLOOKUP(MASTERLIST!$A369,'2021'!$A$3:$A$900,'2021'!$G$3:$G$900,0,0)</f>
        <v>0</v>
      </c>
      <c r="R369" s="220">
        <f>+_xlfn.XLOOKUP(MASTERLIST!$A369,'2021'!$A$3:$A$900,'2021'!$H$3:$H$900,0,0)</f>
        <v>0</v>
      </c>
      <c r="S369" s="220">
        <f>+_xlfn.XLOOKUP(MASTERLIST!$A369,'2021'!$A$3:$A$900,'2021'!$I$3:$I$900,0,0)</f>
        <v>0</v>
      </c>
      <c r="T369" s="247">
        <f>+_xlfn.XLOOKUP(MASTERLIST!$A369,'2021'!$A$3:$A$900,'2021'!$J$3:$J$900,0,0)</f>
        <v>0</v>
      </c>
      <c r="U369" s="246">
        <f>+_xlfn.XLOOKUP(MASTERLIST!$A369,'2022'!$A$3:$A$899,'2022'!$AE$3:$AE$899,0,0)</f>
        <v>0</v>
      </c>
      <c r="V369" s="220">
        <f>+_xlfn.XLOOKUP(MASTERLIST!$A369,'2022'!$A$3:$A$899,'2022'!$AF$3:$AF$899,0,0)</f>
        <v>0</v>
      </c>
      <c r="W369" s="220">
        <f>+_xlfn.XLOOKUP(MASTERLIST!$A369,'2022'!$A$3:$A$899,'2022'!$AG$3:$AG$899,0,0)</f>
        <v>0</v>
      </c>
      <c r="X369" s="247">
        <f>+_xlfn.XLOOKUP(MASTERLIST!$A369,'2022'!$A$3:$A$899,'2022'!$AH$3:$AH$899,0,0)</f>
        <v>0</v>
      </c>
    </row>
    <row r="370" spans="1:24" s="11" customFormat="1" x14ac:dyDescent="0.25">
      <c r="A370" s="229" t="s">
        <v>852</v>
      </c>
      <c r="B370" s="220" t="s">
        <v>40</v>
      </c>
      <c r="C370" s="220" t="s">
        <v>2065</v>
      </c>
      <c r="D370" s="220" t="s">
        <v>2066</v>
      </c>
      <c r="E370" s="232" t="str">
        <f t="shared" si="28"/>
        <v>Men Senior</v>
      </c>
      <c r="F370" s="277">
        <v>32876</v>
      </c>
      <c r="G370" s="10">
        <f t="shared" si="29"/>
        <v>44926</v>
      </c>
      <c r="H370" s="6">
        <f t="shared" si="30"/>
        <v>32</v>
      </c>
      <c r="I370" s="5" t="str">
        <f t="shared" si="31"/>
        <v>Senior</v>
      </c>
      <c r="J370" s="220" t="s">
        <v>1301</v>
      </c>
      <c r="K370" s="293">
        <v>90010300058</v>
      </c>
      <c r="L370" s="251" t="s">
        <v>1509</v>
      </c>
      <c r="M370" s="246">
        <f>+_xlfn.XLOOKUP(MASTERLIST!$A370,'2023'!$A$3:$A$897,'2023'!$AE$3:$AE$897,0,0)</f>
        <v>0</v>
      </c>
      <c r="N370" s="220">
        <f>+_xlfn.XLOOKUP(MASTERLIST!$A370,'2023'!$A$3:$A$897,'2023'!$AF$3:$AF$897,0,0)</f>
        <v>0</v>
      </c>
      <c r="O370" s="220">
        <f>+_xlfn.XLOOKUP(MASTERLIST!$A370,'2023'!$A$3:$A$897,'2023'!$AG$3:$AG$897,0,0)</f>
        <v>0</v>
      </c>
      <c r="P370" s="247">
        <f>+_xlfn.XLOOKUP(MASTERLIST!$A370,'2023'!$A$3:$A$897,'2023'!$AH$3:$AH$897,0,0)</f>
        <v>20</v>
      </c>
      <c r="Q370" s="312">
        <f>+_xlfn.XLOOKUP(MASTERLIST!$A370,'2021'!$A$3:$A$900,'2021'!$G$3:$G$900,0,0)</f>
        <v>0</v>
      </c>
      <c r="R370" s="220">
        <f>+_xlfn.XLOOKUP(MASTERLIST!$A370,'2021'!$A$3:$A$900,'2021'!$H$3:$H$900,0,0)</f>
        <v>0</v>
      </c>
      <c r="S370" s="220">
        <f>+_xlfn.XLOOKUP(MASTERLIST!$A370,'2021'!$A$3:$A$900,'2021'!$I$3:$I$900,0,0)</f>
        <v>0</v>
      </c>
      <c r="T370" s="247">
        <f>+_xlfn.XLOOKUP(MASTERLIST!$A370,'2021'!$A$3:$A$900,'2021'!$J$3:$J$900,0,0)</f>
        <v>0</v>
      </c>
      <c r="U370" s="246">
        <f>+_xlfn.XLOOKUP(MASTERLIST!$A370,'2022'!$A$3:$A$899,'2022'!$AE$3:$AE$899,0,0)</f>
        <v>4</v>
      </c>
      <c r="V370" s="220">
        <f>+_xlfn.XLOOKUP(MASTERLIST!$A370,'2022'!$A$3:$A$899,'2022'!$AF$3:$AF$899,0,0)</f>
        <v>0</v>
      </c>
      <c r="W370" s="220">
        <f>+_xlfn.XLOOKUP(MASTERLIST!$A370,'2022'!$A$3:$A$899,'2022'!$AG$3:$AG$899,0,0)</f>
        <v>3.0999999999999996</v>
      </c>
      <c r="X370" s="247">
        <f>+_xlfn.XLOOKUP(MASTERLIST!$A370,'2022'!$A$3:$A$899,'2022'!$AH$3:$AH$899,0,0)</f>
        <v>551</v>
      </c>
    </row>
    <row r="371" spans="1:24" s="11" customFormat="1" x14ac:dyDescent="0.25">
      <c r="A371" s="231" t="s">
        <v>853</v>
      </c>
      <c r="B371" s="221" t="s">
        <v>1432</v>
      </c>
      <c r="C371" s="221" t="s">
        <v>114</v>
      </c>
      <c r="D371" s="221" t="s">
        <v>115</v>
      </c>
      <c r="E371" s="232" t="str">
        <f t="shared" si="28"/>
        <v>Men Senior</v>
      </c>
      <c r="F371" s="279">
        <v>33020</v>
      </c>
      <c r="G371" s="10">
        <f t="shared" si="29"/>
        <v>44926</v>
      </c>
      <c r="H371" s="6">
        <f t="shared" si="30"/>
        <v>32</v>
      </c>
      <c r="I371" s="5" t="str">
        <f t="shared" si="31"/>
        <v>Senior</v>
      </c>
      <c r="J371" s="221" t="s">
        <v>1301</v>
      </c>
      <c r="K371" s="294"/>
      <c r="L371" s="295"/>
      <c r="M371" s="246">
        <f>+_xlfn.XLOOKUP(MASTERLIST!$A371,'2023'!$A$3:$A$897,'2023'!$AE$3:$AE$897,0,0)</f>
        <v>0</v>
      </c>
      <c r="N371" s="220">
        <f>+_xlfn.XLOOKUP(MASTERLIST!$A371,'2023'!$A$3:$A$897,'2023'!$AF$3:$AF$897,0,0)</f>
        <v>0</v>
      </c>
      <c r="O371" s="220">
        <f>+_xlfn.XLOOKUP(MASTERLIST!$A371,'2023'!$A$3:$A$897,'2023'!$AG$3:$AG$897,0,0)</f>
        <v>0</v>
      </c>
      <c r="P371" s="247">
        <f>+_xlfn.XLOOKUP(MASTERLIST!$A371,'2023'!$A$3:$A$897,'2023'!$AH$3:$AH$897,0,0)</f>
        <v>0</v>
      </c>
      <c r="Q371" s="312">
        <f>+_xlfn.XLOOKUP(MASTERLIST!$A371,'2021'!$A$3:$A$900,'2021'!$G$3:$G$900,0,0)</f>
        <v>0</v>
      </c>
      <c r="R371" s="220">
        <f>+_xlfn.XLOOKUP(MASTERLIST!$A371,'2021'!$A$3:$A$900,'2021'!$H$3:$H$900,0,0)</f>
        <v>0</v>
      </c>
      <c r="S371" s="220">
        <f>+_xlfn.XLOOKUP(MASTERLIST!$A371,'2021'!$A$3:$A$900,'2021'!$I$3:$I$900,0,0)</f>
        <v>0</v>
      </c>
      <c r="T371" s="247">
        <f>+_xlfn.XLOOKUP(MASTERLIST!$A371,'2021'!$A$3:$A$900,'2021'!$J$3:$J$900,0,0)</f>
        <v>0</v>
      </c>
      <c r="U371" s="246">
        <f>+_xlfn.XLOOKUP(MASTERLIST!$A371,'2022'!$A$3:$A$899,'2022'!$AE$3:$AE$899,0,0)</f>
        <v>0</v>
      </c>
      <c r="V371" s="220">
        <f>+_xlfn.XLOOKUP(MASTERLIST!$A371,'2022'!$A$3:$A$899,'2022'!$AF$3:$AF$899,0,0)</f>
        <v>0</v>
      </c>
      <c r="W371" s="220">
        <f>+_xlfn.XLOOKUP(MASTERLIST!$A371,'2022'!$A$3:$A$899,'2022'!$AG$3:$AG$899,0,0)</f>
        <v>0</v>
      </c>
      <c r="X371" s="247">
        <f>+_xlfn.XLOOKUP(MASTERLIST!$A371,'2022'!$A$3:$A$899,'2022'!$AH$3:$AH$899,0,0)</f>
        <v>0</v>
      </c>
    </row>
    <row r="372" spans="1:24" s="11" customFormat="1" x14ac:dyDescent="0.25">
      <c r="A372" s="231" t="s">
        <v>854</v>
      </c>
      <c r="B372" s="221" t="s">
        <v>1295</v>
      </c>
      <c r="C372" s="221" t="s">
        <v>298</v>
      </c>
      <c r="D372" s="221" t="s">
        <v>299</v>
      </c>
      <c r="E372" s="232" t="str">
        <f t="shared" si="28"/>
        <v>Men Grand Masters</v>
      </c>
      <c r="F372" s="279"/>
      <c r="G372" s="10">
        <f t="shared" si="29"/>
        <v>44926</v>
      </c>
      <c r="H372" s="6">
        <f t="shared" si="30"/>
        <v>123</v>
      </c>
      <c r="I372" s="5" t="str">
        <f t="shared" si="31"/>
        <v>Grand Masters</v>
      </c>
      <c r="J372" s="221" t="s">
        <v>1301</v>
      </c>
      <c r="K372" s="294">
        <v>90052701514</v>
      </c>
      <c r="L372" s="295" t="s">
        <v>1509</v>
      </c>
      <c r="M372" s="246">
        <f>+_xlfn.XLOOKUP(MASTERLIST!$A372,'2023'!$A$3:$A$897,'2023'!$AE$3:$AE$897,0,0)</f>
        <v>0</v>
      </c>
      <c r="N372" s="220">
        <f>+_xlfn.XLOOKUP(MASTERLIST!$A372,'2023'!$A$3:$A$897,'2023'!$AF$3:$AF$897,0,0)</f>
        <v>0</v>
      </c>
      <c r="O372" s="220">
        <f>+_xlfn.XLOOKUP(MASTERLIST!$A372,'2023'!$A$3:$A$897,'2023'!$AG$3:$AG$897,0,0)</f>
        <v>0</v>
      </c>
      <c r="P372" s="247">
        <f>+_xlfn.XLOOKUP(MASTERLIST!$A372,'2023'!$A$3:$A$897,'2023'!$AH$3:$AH$897,0,0)</f>
        <v>0</v>
      </c>
      <c r="Q372" s="312">
        <f>+_xlfn.XLOOKUP(MASTERLIST!$A372,'2021'!$A$3:$A$900,'2021'!$G$3:$G$900,0,0)</f>
        <v>0</v>
      </c>
      <c r="R372" s="220">
        <f>+_xlfn.XLOOKUP(MASTERLIST!$A372,'2021'!$A$3:$A$900,'2021'!$H$3:$H$900,0,0)</f>
        <v>0</v>
      </c>
      <c r="S372" s="220">
        <f>+_xlfn.XLOOKUP(MASTERLIST!$A372,'2021'!$A$3:$A$900,'2021'!$I$3:$I$900,0,0)</f>
        <v>0</v>
      </c>
      <c r="T372" s="247">
        <f>+_xlfn.XLOOKUP(MASTERLIST!$A372,'2021'!$A$3:$A$900,'2021'!$J$3:$J$900,0,0)</f>
        <v>0</v>
      </c>
      <c r="U372" s="246">
        <f>+_xlfn.XLOOKUP(MASTERLIST!$A372,'2022'!$A$3:$A$899,'2022'!$AE$3:$AE$899,0,0)</f>
        <v>0</v>
      </c>
      <c r="V372" s="220">
        <f>+_xlfn.XLOOKUP(MASTERLIST!$A372,'2022'!$A$3:$A$899,'2022'!$AF$3:$AF$899,0,0)</f>
        <v>0</v>
      </c>
      <c r="W372" s="220">
        <f>+_xlfn.XLOOKUP(MASTERLIST!$A372,'2022'!$A$3:$A$899,'2022'!$AG$3:$AG$899,0,0)</f>
        <v>0</v>
      </c>
      <c r="X372" s="247">
        <f>+_xlfn.XLOOKUP(MASTERLIST!$A372,'2022'!$A$3:$A$899,'2022'!$AH$3:$AH$899,0,0)</f>
        <v>0</v>
      </c>
    </row>
    <row r="373" spans="1:24" s="11" customFormat="1" x14ac:dyDescent="0.25">
      <c r="A373" s="233" t="s">
        <v>1065</v>
      </c>
      <c r="B373" s="224" t="s">
        <v>41</v>
      </c>
      <c r="C373" s="224" t="s">
        <v>2067</v>
      </c>
      <c r="D373" s="224" t="s">
        <v>2057</v>
      </c>
      <c r="E373" s="232" t="str">
        <f t="shared" si="28"/>
        <v>Men Senior</v>
      </c>
      <c r="F373" s="280">
        <v>33689</v>
      </c>
      <c r="G373" s="10">
        <f t="shared" si="29"/>
        <v>44926</v>
      </c>
      <c r="H373" s="6">
        <f t="shared" si="30"/>
        <v>30</v>
      </c>
      <c r="I373" s="5" t="str">
        <f t="shared" si="31"/>
        <v>Senior</v>
      </c>
      <c r="J373" s="224" t="s">
        <v>1301</v>
      </c>
      <c r="K373" s="291">
        <v>92032601451</v>
      </c>
      <c r="L373" s="292" t="s">
        <v>1509</v>
      </c>
      <c r="M373" s="246">
        <f>+_xlfn.XLOOKUP(MASTERLIST!$A373,'2023'!$A$3:$A$897,'2023'!$AE$3:$AE$897,0,0)</f>
        <v>1</v>
      </c>
      <c r="N373" s="220">
        <f>+_xlfn.XLOOKUP(MASTERLIST!$A373,'2023'!$A$3:$A$897,'2023'!$AF$3:$AF$897,0,0)</f>
        <v>1</v>
      </c>
      <c r="O373" s="220">
        <f>+_xlfn.XLOOKUP(MASTERLIST!$A373,'2023'!$A$3:$A$897,'2023'!$AG$3:$AG$897,0,0)</f>
        <v>9.6000000000000014</v>
      </c>
      <c r="P373" s="247">
        <f>+_xlfn.XLOOKUP(MASTERLIST!$A373,'2023'!$A$3:$A$897,'2023'!$AH$3:$AH$897,0,0)</f>
        <v>504</v>
      </c>
      <c r="Q373" s="312">
        <f>+_xlfn.XLOOKUP(MASTERLIST!$A373,'2021'!$A$3:$A$900,'2021'!$G$3:$G$900,0,0)</f>
        <v>0</v>
      </c>
      <c r="R373" s="220">
        <f>+_xlfn.XLOOKUP(MASTERLIST!$A373,'2021'!$A$3:$A$900,'2021'!$H$3:$H$900,0,0)</f>
        <v>0</v>
      </c>
      <c r="S373" s="220">
        <f>+_xlfn.XLOOKUP(MASTERLIST!$A373,'2021'!$A$3:$A$900,'2021'!$I$3:$I$900,0,0)</f>
        <v>0</v>
      </c>
      <c r="T373" s="247">
        <f>+_xlfn.XLOOKUP(MASTERLIST!$A373,'2021'!$A$3:$A$900,'2021'!$J$3:$J$900,0,0)</f>
        <v>0</v>
      </c>
      <c r="U373" s="246">
        <f>+_xlfn.XLOOKUP(MASTERLIST!$A373,'2022'!$A$3:$A$899,'2022'!$AE$3:$AE$899,0,0)</f>
        <v>1</v>
      </c>
      <c r="V373" s="220">
        <f>+_xlfn.XLOOKUP(MASTERLIST!$A373,'2022'!$A$3:$A$899,'2022'!$AF$3:$AF$899,0,0)</f>
        <v>0</v>
      </c>
      <c r="W373" s="220">
        <f>+_xlfn.XLOOKUP(MASTERLIST!$A373,'2022'!$A$3:$A$899,'2022'!$AG$3:$AG$899,0,0)</f>
        <v>2.4</v>
      </c>
      <c r="X373" s="247">
        <f>+_xlfn.XLOOKUP(MASTERLIST!$A373,'2022'!$A$3:$A$899,'2022'!$AH$3:$AH$899,0,0)</f>
        <v>315</v>
      </c>
    </row>
    <row r="374" spans="1:24" s="11" customFormat="1" x14ac:dyDescent="0.25">
      <c r="A374" s="231" t="s">
        <v>855</v>
      </c>
      <c r="B374" s="221" t="s">
        <v>1030</v>
      </c>
      <c r="C374" s="221" t="s">
        <v>234</v>
      </c>
      <c r="D374" s="221" t="s">
        <v>203</v>
      </c>
      <c r="E374" s="232" t="str">
        <f t="shared" si="28"/>
        <v>Men Grand Masters</v>
      </c>
      <c r="F374" s="221"/>
      <c r="G374" s="10">
        <f t="shared" si="29"/>
        <v>44926</v>
      </c>
      <c r="H374" s="6">
        <f t="shared" si="30"/>
        <v>123</v>
      </c>
      <c r="I374" s="5" t="str">
        <f t="shared" si="31"/>
        <v>Grand Masters</v>
      </c>
      <c r="J374" s="221" t="s">
        <v>1301</v>
      </c>
      <c r="K374" s="294"/>
      <c r="L374" s="295"/>
      <c r="M374" s="246">
        <f>+_xlfn.XLOOKUP(MASTERLIST!$A374,'2023'!$A$3:$A$897,'2023'!$AE$3:$AE$897,0,0)</f>
        <v>0</v>
      </c>
      <c r="N374" s="220">
        <f>+_xlfn.XLOOKUP(MASTERLIST!$A374,'2023'!$A$3:$A$897,'2023'!$AF$3:$AF$897,0,0)</f>
        <v>0</v>
      </c>
      <c r="O374" s="220">
        <f>+_xlfn.XLOOKUP(MASTERLIST!$A374,'2023'!$A$3:$A$897,'2023'!$AG$3:$AG$897,0,0)</f>
        <v>0</v>
      </c>
      <c r="P374" s="247">
        <f>+_xlfn.XLOOKUP(MASTERLIST!$A374,'2023'!$A$3:$A$897,'2023'!$AH$3:$AH$897,0,0)</f>
        <v>80</v>
      </c>
      <c r="Q374" s="312">
        <f>+_xlfn.XLOOKUP(MASTERLIST!$A374,'2021'!$A$3:$A$900,'2021'!$G$3:$G$900,0,0)</f>
        <v>0</v>
      </c>
      <c r="R374" s="220">
        <f>+_xlfn.XLOOKUP(MASTERLIST!$A374,'2021'!$A$3:$A$900,'2021'!$H$3:$H$900,0,0)</f>
        <v>0</v>
      </c>
      <c r="S374" s="220">
        <f>+_xlfn.XLOOKUP(MASTERLIST!$A374,'2021'!$A$3:$A$900,'2021'!$I$3:$I$900,0,0)</f>
        <v>0</v>
      </c>
      <c r="T374" s="247">
        <f>+_xlfn.XLOOKUP(MASTERLIST!$A374,'2021'!$A$3:$A$900,'2021'!$J$3:$J$900,0,0)</f>
        <v>0</v>
      </c>
      <c r="U374" s="246">
        <f>+_xlfn.XLOOKUP(MASTERLIST!$A374,'2022'!$A$3:$A$899,'2022'!$AE$3:$AE$899,0,0)</f>
        <v>0</v>
      </c>
      <c r="V374" s="220">
        <f>+_xlfn.XLOOKUP(MASTERLIST!$A374,'2022'!$A$3:$A$899,'2022'!$AF$3:$AF$899,0,0)</f>
        <v>0</v>
      </c>
      <c r="W374" s="220">
        <f>+_xlfn.XLOOKUP(MASTERLIST!$A374,'2022'!$A$3:$A$899,'2022'!$AG$3:$AG$899,0,0)</f>
        <v>0</v>
      </c>
      <c r="X374" s="247">
        <f>+_xlfn.XLOOKUP(MASTERLIST!$A374,'2022'!$A$3:$A$899,'2022'!$AH$3:$AH$899,0,0)</f>
        <v>0</v>
      </c>
    </row>
    <row r="375" spans="1:24" s="11" customFormat="1" x14ac:dyDescent="0.25">
      <c r="A375" s="229" t="s">
        <v>856</v>
      </c>
      <c r="B375" s="220" t="s">
        <v>37</v>
      </c>
      <c r="C375" s="220" t="s">
        <v>296</v>
      </c>
      <c r="D375" s="220" t="s">
        <v>295</v>
      </c>
      <c r="E375" s="230" t="str">
        <f t="shared" si="28"/>
        <v>Men Veteran</v>
      </c>
      <c r="F375" s="220">
        <v>27354</v>
      </c>
      <c r="G375" s="10">
        <f t="shared" si="29"/>
        <v>44926</v>
      </c>
      <c r="H375" s="6">
        <f t="shared" si="30"/>
        <v>48</v>
      </c>
      <c r="I375" s="5" t="str">
        <f t="shared" si="31"/>
        <v>Veteran</v>
      </c>
      <c r="J375" s="220" t="s">
        <v>1301</v>
      </c>
      <c r="K375" s="293">
        <v>74112110057</v>
      </c>
      <c r="L375" s="251" t="s">
        <v>1509</v>
      </c>
      <c r="M375" s="246">
        <f>+_xlfn.XLOOKUP(MASTERLIST!$A375,'2023'!$A$3:$A$897,'2023'!$AE$3:$AE$897,0,0)</f>
        <v>1</v>
      </c>
      <c r="N375" s="220">
        <f>+_xlfn.XLOOKUP(MASTERLIST!$A375,'2023'!$A$3:$A$897,'2023'!$AF$3:$AF$897,0,0)</f>
        <v>9</v>
      </c>
      <c r="O375" s="220">
        <f>+_xlfn.XLOOKUP(MASTERLIST!$A375,'2023'!$A$3:$A$897,'2023'!$AG$3:$AG$897,0,0)</f>
        <v>140.1</v>
      </c>
      <c r="P375" s="247">
        <f>+_xlfn.XLOOKUP(MASTERLIST!$A375,'2023'!$A$3:$A$897,'2023'!$AH$3:$AH$897,0,0)</f>
        <v>1170</v>
      </c>
      <c r="Q375" s="312">
        <f>+_xlfn.XLOOKUP(MASTERLIST!$A375,'2021'!$A$3:$A$900,'2021'!$G$3:$G$900,0,0)</f>
        <v>0</v>
      </c>
      <c r="R375" s="220">
        <f>+_xlfn.XLOOKUP(MASTERLIST!$A375,'2021'!$A$3:$A$900,'2021'!$H$3:$H$900,0,0)</f>
        <v>13</v>
      </c>
      <c r="S375" s="220">
        <f>+_xlfn.XLOOKUP(MASTERLIST!$A375,'2021'!$A$3:$A$900,'2021'!$I$3:$I$900,0,0)</f>
        <v>123.8</v>
      </c>
      <c r="T375" s="247">
        <f>+_xlfn.XLOOKUP(MASTERLIST!$A375,'2021'!$A$3:$A$900,'2021'!$J$3:$J$900,0,0)</f>
        <v>625</v>
      </c>
      <c r="U375" s="246">
        <f>+_xlfn.XLOOKUP(MASTERLIST!$A375,'2022'!$A$3:$A$899,'2022'!$AE$3:$AE$899,0,0)</f>
        <v>0</v>
      </c>
      <c r="V375" s="220">
        <f>+_xlfn.XLOOKUP(MASTERLIST!$A375,'2022'!$A$3:$A$899,'2022'!$AF$3:$AF$899,0,0)</f>
        <v>3</v>
      </c>
      <c r="W375" s="220">
        <f>+_xlfn.XLOOKUP(MASTERLIST!$A375,'2022'!$A$3:$A$899,'2022'!$AG$3:$AG$899,0,0)</f>
        <v>30.4</v>
      </c>
      <c r="X375" s="247">
        <f>+_xlfn.XLOOKUP(MASTERLIST!$A375,'2022'!$A$3:$A$899,'2022'!$AH$3:$AH$899,0,0)</f>
        <v>277</v>
      </c>
    </row>
    <row r="376" spans="1:24" x14ac:dyDescent="0.25">
      <c r="A376" s="231" t="s">
        <v>857</v>
      </c>
      <c r="B376" s="221" t="s">
        <v>1279</v>
      </c>
      <c r="C376" s="221" t="s">
        <v>319</v>
      </c>
      <c r="D376" s="221" t="s">
        <v>320</v>
      </c>
      <c r="E376" s="232" t="str">
        <f t="shared" si="28"/>
        <v>Men Master</v>
      </c>
      <c r="F376" s="281">
        <v>26513</v>
      </c>
      <c r="G376" s="10">
        <f t="shared" si="29"/>
        <v>44926</v>
      </c>
      <c r="H376" s="6">
        <f t="shared" si="30"/>
        <v>50</v>
      </c>
      <c r="I376" s="5" t="str">
        <f t="shared" si="31"/>
        <v>Master</v>
      </c>
      <c r="J376" s="221" t="s">
        <v>1301</v>
      </c>
      <c r="K376" s="294">
        <v>74112110057</v>
      </c>
      <c r="L376" s="295" t="s">
        <v>1509</v>
      </c>
      <c r="M376" s="246">
        <f>+_xlfn.XLOOKUP(MASTERLIST!$A376,'2023'!$A$3:$A$897,'2023'!$AE$3:$AE$897,0,0)</f>
        <v>0</v>
      </c>
      <c r="N376" s="220">
        <f>+_xlfn.XLOOKUP(MASTERLIST!$A376,'2023'!$A$3:$A$897,'2023'!$AF$3:$AF$897,0,0)</f>
        <v>0</v>
      </c>
      <c r="O376" s="220">
        <f>+_xlfn.XLOOKUP(MASTERLIST!$A376,'2023'!$A$3:$A$897,'2023'!$AG$3:$AG$897,0,0)</f>
        <v>0</v>
      </c>
      <c r="P376" s="247">
        <f>+_xlfn.XLOOKUP(MASTERLIST!$A376,'2023'!$A$3:$A$897,'2023'!$AH$3:$AH$897,0,0)</f>
        <v>0</v>
      </c>
      <c r="Q376" s="312">
        <f>+_xlfn.XLOOKUP(MASTERLIST!$A376,'2021'!$A$3:$A$900,'2021'!$G$3:$G$900,0,0)</f>
        <v>0</v>
      </c>
      <c r="R376" s="220">
        <f>+_xlfn.XLOOKUP(MASTERLIST!$A376,'2021'!$A$3:$A$900,'2021'!$H$3:$H$900,0,0)</f>
        <v>0</v>
      </c>
      <c r="S376" s="220">
        <f>+_xlfn.XLOOKUP(MASTERLIST!$A376,'2021'!$A$3:$A$900,'2021'!$I$3:$I$900,0,0)</f>
        <v>0</v>
      </c>
      <c r="T376" s="247">
        <f>+_xlfn.XLOOKUP(MASTERLIST!$A376,'2021'!$A$3:$A$900,'2021'!$J$3:$J$900,0,0)</f>
        <v>0</v>
      </c>
      <c r="U376" s="246">
        <f>+_xlfn.XLOOKUP(MASTERLIST!$A376,'2022'!$A$3:$A$899,'2022'!$AE$3:$AE$899,0,0)</f>
        <v>0</v>
      </c>
      <c r="V376" s="220">
        <f>+_xlfn.XLOOKUP(MASTERLIST!$A376,'2022'!$A$3:$A$899,'2022'!$AF$3:$AF$899,0,0)</f>
        <v>0</v>
      </c>
      <c r="W376" s="220">
        <f>+_xlfn.XLOOKUP(MASTERLIST!$A376,'2022'!$A$3:$A$899,'2022'!$AG$3:$AG$899,0,0)</f>
        <v>0</v>
      </c>
      <c r="X376" s="247">
        <f>+_xlfn.XLOOKUP(MASTERLIST!$A376,'2022'!$A$3:$A$899,'2022'!$AH$3:$AH$899,0,0)</f>
        <v>0</v>
      </c>
    </row>
    <row r="377" spans="1:24" s="11" customFormat="1" x14ac:dyDescent="0.25">
      <c r="A377" s="231" t="s">
        <v>858</v>
      </c>
      <c r="B377" s="221" t="s">
        <v>1432</v>
      </c>
      <c r="C377" s="221" t="s">
        <v>370</v>
      </c>
      <c r="D377" s="221" t="s">
        <v>371</v>
      </c>
      <c r="E377" s="232" t="str">
        <f t="shared" si="28"/>
        <v>Men Senior</v>
      </c>
      <c r="F377" s="281">
        <v>32755</v>
      </c>
      <c r="G377" s="10">
        <f t="shared" si="29"/>
        <v>44926</v>
      </c>
      <c r="H377" s="6">
        <f t="shared" si="30"/>
        <v>33</v>
      </c>
      <c r="I377" s="5" t="str">
        <f t="shared" si="31"/>
        <v>Senior</v>
      </c>
      <c r="J377" s="221" t="s">
        <v>1301</v>
      </c>
      <c r="K377" s="294">
        <v>720802210211</v>
      </c>
      <c r="L377" s="295" t="s">
        <v>1509</v>
      </c>
      <c r="M377" s="246">
        <f>+_xlfn.XLOOKUP(MASTERLIST!$A377,'2023'!$A$3:$A$897,'2023'!$AE$3:$AE$897,0,0)</f>
        <v>0</v>
      </c>
      <c r="N377" s="220">
        <f>+_xlfn.XLOOKUP(MASTERLIST!$A377,'2023'!$A$3:$A$897,'2023'!$AF$3:$AF$897,0,0)</f>
        <v>0</v>
      </c>
      <c r="O377" s="220">
        <f>+_xlfn.XLOOKUP(MASTERLIST!$A377,'2023'!$A$3:$A$897,'2023'!$AG$3:$AG$897,0,0)</f>
        <v>0</v>
      </c>
      <c r="P377" s="247">
        <f>+_xlfn.XLOOKUP(MASTERLIST!$A377,'2023'!$A$3:$A$897,'2023'!$AH$3:$AH$897,0,0)</f>
        <v>0</v>
      </c>
      <c r="Q377" s="312">
        <f>+_xlfn.XLOOKUP(MASTERLIST!$A377,'2021'!$A$3:$A$900,'2021'!$G$3:$G$900,0,0)</f>
        <v>0</v>
      </c>
      <c r="R377" s="220">
        <f>+_xlfn.XLOOKUP(MASTERLIST!$A377,'2021'!$A$3:$A$900,'2021'!$H$3:$H$900,0,0)</f>
        <v>0</v>
      </c>
      <c r="S377" s="220">
        <f>+_xlfn.XLOOKUP(MASTERLIST!$A377,'2021'!$A$3:$A$900,'2021'!$I$3:$I$900,0,0)</f>
        <v>0</v>
      </c>
      <c r="T377" s="247">
        <f>+_xlfn.XLOOKUP(MASTERLIST!$A377,'2021'!$A$3:$A$900,'2021'!$J$3:$J$900,0,0)</f>
        <v>0</v>
      </c>
      <c r="U377" s="246">
        <f>+_xlfn.XLOOKUP(MASTERLIST!$A377,'2022'!$A$3:$A$899,'2022'!$AE$3:$AE$899,0,0)</f>
        <v>0</v>
      </c>
      <c r="V377" s="220">
        <f>+_xlfn.XLOOKUP(MASTERLIST!$A377,'2022'!$A$3:$A$899,'2022'!$AF$3:$AF$899,0,0)</f>
        <v>0</v>
      </c>
      <c r="W377" s="220">
        <f>+_xlfn.XLOOKUP(MASTERLIST!$A377,'2022'!$A$3:$A$899,'2022'!$AG$3:$AG$899,0,0)</f>
        <v>0</v>
      </c>
      <c r="X377" s="247">
        <f>+_xlfn.XLOOKUP(MASTERLIST!$A377,'2022'!$A$3:$A$899,'2022'!$AH$3:$AH$899,0,0)</f>
        <v>0</v>
      </c>
    </row>
    <row r="378" spans="1:24" s="11" customFormat="1" x14ac:dyDescent="0.25">
      <c r="A378" s="231" t="s">
        <v>859</v>
      </c>
      <c r="B378" s="221" t="s">
        <v>1028</v>
      </c>
      <c r="C378" s="221" t="s">
        <v>189</v>
      </c>
      <c r="D378" s="221" t="s">
        <v>380</v>
      </c>
      <c r="E378" s="232" t="str">
        <f t="shared" si="28"/>
        <v>Men Grand Masters</v>
      </c>
      <c r="F378" s="279"/>
      <c r="G378" s="10">
        <f t="shared" si="29"/>
        <v>44926</v>
      </c>
      <c r="H378" s="6">
        <f t="shared" si="30"/>
        <v>123</v>
      </c>
      <c r="I378" s="5" t="str">
        <f t="shared" si="31"/>
        <v>Grand Masters</v>
      </c>
      <c r="J378" s="221" t="s">
        <v>1301</v>
      </c>
      <c r="K378" s="294"/>
      <c r="L378" s="295"/>
      <c r="M378" s="246">
        <f>+_xlfn.XLOOKUP(MASTERLIST!$A378,'2023'!$A$3:$A$897,'2023'!$AE$3:$AE$897,0,0)</f>
        <v>0</v>
      </c>
      <c r="N378" s="220">
        <f>+_xlfn.XLOOKUP(MASTERLIST!$A378,'2023'!$A$3:$A$897,'2023'!$AF$3:$AF$897,0,0)</f>
        <v>0</v>
      </c>
      <c r="O378" s="220">
        <f>+_xlfn.XLOOKUP(MASTERLIST!$A378,'2023'!$A$3:$A$897,'2023'!$AG$3:$AG$897,0,0)</f>
        <v>0</v>
      </c>
      <c r="P378" s="247">
        <f>+_xlfn.XLOOKUP(MASTERLIST!$A378,'2023'!$A$3:$A$897,'2023'!$AH$3:$AH$897,0,0)</f>
        <v>60</v>
      </c>
      <c r="Q378" s="312">
        <f>+_xlfn.XLOOKUP(MASTERLIST!$A378,'2021'!$A$3:$A$900,'2021'!$G$3:$G$900,0,0)</f>
        <v>0</v>
      </c>
      <c r="R378" s="220">
        <f>+_xlfn.XLOOKUP(MASTERLIST!$A378,'2021'!$A$3:$A$900,'2021'!$H$3:$H$900,0,0)</f>
        <v>0</v>
      </c>
      <c r="S378" s="220">
        <f>+_xlfn.XLOOKUP(MASTERLIST!$A378,'2021'!$A$3:$A$900,'2021'!$I$3:$I$900,0,0)</f>
        <v>0</v>
      </c>
      <c r="T378" s="247">
        <f>+_xlfn.XLOOKUP(MASTERLIST!$A378,'2021'!$A$3:$A$900,'2021'!$J$3:$J$900,0,0)</f>
        <v>0</v>
      </c>
      <c r="U378" s="246">
        <f>+_xlfn.XLOOKUP(MASTERLIST!$A378,'2022'!$A$3:$A$899,'2022'!$AE$3:$AE$899,0,0)</f>
        <v>0</v>
      </c>
      <c r="V378" s="220">
        <f>+_xlfn.XLOOKUP(MASTERLIST!$A378,'2022'!$A$3:$A$899,'2022'!$AF$3:$AF$899,0,0)</f>
        <v>0</v>
      </c>
      <c r="W378" s="220">
        <f>+_xlfn.XLOOKUP(MASTERLIST!$A378,'2022'!$A$3:$A$899,'2022'!$AG$3:$AG$899,0,0)</f>
        <v>0</v>
      </c>
      <c r="X378" s="247">
        <f>+_xlfn.XLOOKUP(MASTERLIST!$A378,'2022'!$A$3:$A$899,'2022'!$AH$3:$AH$899,0,0)</f>
        <v>0</v>
      </c>
    </row>
    <row r="379" spans="1:24" s="11" customFormat="1" x14ac:dyDescent="0.25">
      <c r="A379" s="229" t="s">
        <v>860</v>
      </c>
      <c r="B379" s="220" t="s">
        <v>43</v>
      </c>
      <c r="C379" s="220" t="s">
        <v>2068</v>
      </c>
      <c r="D379" s="220" t="s">
        <v>2069</v>
      </c>
      <c r="E379" s="232" t="str">
        <f t="shared" si="28"/>
        <v>Men U/16</v>
      </c>
      <c r="F379" s="277">
        <v>39286</v>
      </c>
      <c r="G379" s="10">
        <f t="shared" si="29"/>
        <v>44926</v>
      </c>
      <c r="H379" s="6">
        <f t="shared" si="30"/>
        <v>15</v>
      </c>
      <c r="I379" s="5" t="str">
        <f t="shared" si="31"/>
        <v>U/16</v>
      </c>
      <c r="J379" s="220" t="s">
        <v>1301</v>
      </c>
      <c r="K379" s="293">
        <v>20070723</v>
      </c>
      <c r="L379" s="251" t="s">
        <v>1509</v>
      </c>
      <c r="M379" s="246">
        <f>+_xlfn.XLOOKUP(MASTERLIST!$A379,'2023'!$A$3:$A$897,'2023'!$AE$3:$AE$897,0,0)</f>
        <v>5</v>
      </c>
      <c r="N379" s="220">
        <f>+_xlfn.XLOOKUP(MASTERLIST!$A379,'2023'!$A$3:$A$897,'2023'!$AF$3:$AF$897,0,0)</f>
        <v>3</v>
      </c>
      <c r="O379" s="220">
        <f>+_xlfn.XLOOKUP(MASTERLIST!$A379,'2023'!$A$3:$A$897,'2023'!$AG$3:$AG$897,0,0)</f>
        <v>61.500000000000007</v>
      </c>
      <c r="P379" s="247">
        <f>+_xlfn.XLOOKUP(MASTERLIST!$A379,'2023'!$A$3:$A$897,'2023'!$AH$3:$AH$897,0,0)</f>
        <v>833</v>
      </c>
      <c r="Q379" s="312">
        <f>+_xlfn.XLOOKUP(MASTERLIST!$A379,'2021'!$A$3:$A$900,'2021'!$G$3:$G$900,0,0)</f>
        <v>0</v>
      </c>
      <c r="R379" s="220">
        <f>+_xlfn.XLOOKUP(MASTERLIST!$A379,'2021'!$A$3:$A$900,'2021'!$H$3:$H$900,0,0)</f>
        <v>0</v>
      </c>
      <c r="S379" s="220">
        <f>+_xlfn.XLOOKUP(MASTERLIST!$A379,'2021'!$A$3:$A$900,'2021'!$I$3:$I$900,0,0)</f>
        <v>0</v>
      </c>
      <c r="T379" s="247">
        <f>+_xlfn.XLOOKUP(MASTERLIST!$A379,'2021'!$A$3:$A$900,'2021'!$J$3:$J$900,0,0)</f>
        <v>0</v>
      </c>
      <c r="U379" s="246">
        <f>+_xlfn.XLOOKUP(MASTERLIST!$A379,'2022'!$A$3:$A$899,'2022'!$AE$3:$AE$899,0,0)</f>
        <v>0</v>
      </c>
      <c r="V379" s="220">
        <f>+_xlfn.XLOOKUP(MASTERLIST!$A379,'2022'!$A$3:$A$899,'2022'!$AF$3:$AF$899,0,0)</f>
        <v>0</v>
      </c>
      <c r="W379" s="220">
        <f>+_xlfn.XLOOKUP(MASTERLIST!$A379,'2022'!$A$3:$A$899,'2022'!$AG$3:$AG$899,0,0)</f>
        <v>0</v>
      </c>
      <c r="X379" s="247">
        <f>+_xlfn.XLOOKUP(MASTERLIST!$A379,'2022'!$A$3:$A$899,'2022'!$AH$3:$AH$899,0,0)</f>
        <v>20</v>
      </c>
    </row>
    <row r="380" spans="1:24" s="11" customFormat="1" x14ac:dyDescent="0.25">
      <c r="A380" s="231" t="s">
        <v>861</v>
      </c>
      <c r="B380" s="221" t="s">
        <v>1392</v>
      </c>
      <c r="C380" s="221" t="s">
        <v>255</v>
      </c>
      <c r="D380" s="221" t="s">
        <v>256</v>
      </c>
      <c r="E380" s="232" t="str">
        <f t="shared" si="28"/>
        <v>Men Master</v>
      </c>
      <c r="F380" s="279">
        <v>24497</v>
      </c>
      <c r="G380" s="10">
        <f t="shared" si="29"/>
        <v>44926</v>
      </c>
      <c r="H380" s="6">
        <f t="shared" si="30"/>
        <v>55</v>
      </c>
      <c r="I380" s="5" t="str">
        <f t="shared" si="31"/>
        <v>Master</v>
      </c>
      <c r="J380" s="221" t="s">
        <v>1301</v>
      </c>
      <c r="K380" s="294"/>
      <c r="L380" s="295"/>
      <c r="M380" s="246">
        <f>+_xlfn.XLOOKUP(MASTERLIST!$A380,'2023'!$A$3:$A$897,'2023'!$AE$3:$AE$897,0,0)</f>
        <v>0</v>
      </c>
      <c r="N380" s="220">
        <f>+_xlfn.XLOOKUP(MASTERLIST!$A380,'2023'!$A$3:$A$897,'2023'!$AF$3:$AF$897,0,0)</f>
        <v>0</v>
      </c>
      <c r="O380" s="220">
        <f>+_xlfn.XLOOKUP(MASTERLIST!$A380,'2023'!$A$3:$A$897,'2023'!$AG$3:$AG$897,0,0)</f>
        <v>0</v>
      </c>
      <c r="P380" s="247">
        <f>+_xlfn.XLOOKUP(MASTERLIST!$A380,'2023'!$A$3:$A$897,'2023'!$AH$3:$AH$897,0,0)</f>
        <v>0</v>
      </c>
      <c r="Q380" s="312">
        <f>+_xlfn.XLOOKUP(MASTERLIST!$A380,'2021'!$A$3:$A$900,'2021'!$G$3:$G$900,0,0)</f>
        <v>0</v>
      </c>
      <c r="R380" s="220">
        <f>+_xlfn.XLOOKUP(MASTERLIST!$A380,'2021'!$A$3:$A$900,'2021'!$H$3:$H$900,0,0)</f>
        <v>0</v>
      </c>
      <c r="S380" s="220">
        <f>+_xlfn.XLOOKUP(MASTERLIST!$A380,'2021'!$A$3:$A$900,'2021'!$I$3:$I$900,0,0)</f>
        <v>0</v>
      </c>
      <c r="T380" s="247">
        <f>+_xlfn.XLOOKUP(MASTERLIST!$A380,'2021'!$A$3:$A$900,'2021'!$J$3:$J$900,0,0)</f>
        <v>0</v>
      </c>
      <c r="U380" s="246">
        <f>+_xlfn.XLOOKUP(MASTERLIST!$A380,'2022'!$A$3:$A$899,'2022'!$AE$3:$AE$899,0,0)</f>
        <v>0</v>
      </c>
      <c r="V380" s="220">
        <f>+_xlfn.XLOOKUP(MASTERLIST!$A380,'2022'!$A$3:$A$899,'2022'!$AF$3:$AF$899,0,0)</f>
        <v>0</v>
      </c>
      <c r="W380" s="220">
        <f>+_xlfn.XLOOKUP(MASTERLIST!$A380,'2022'!$A$3:$A$899,'2022'!$AG$3:$AG$899,0,0)</f>
        <v>0</v>
      </c>
      <c r="X380" s="247">
        <f>+_xlfn.XLOOKUP(MASTERLIST!$A380,'2022'!$A$3:$A$899,'2022'!$AH$3:$AH$899,0,0)</f>
        <v>0</v>
      </c>
    </row>
    <row r="381" spans="1:24" s="11" customFormat="1" x14ac:dyDescent="0.25">
      <c r="A381" s="231" t="s">
        <v>862</v>
      </c>
      <c r="B381" s="221" t="s">
        <v>1295</v>
      </c>
      <c r="C381" s="221" t="s">
        <v>289</v>
      </c>
      <c r="D381" s="221" t="s">
        <v>308</v>
      </c>
      <c r="E381" s="232" t="str">
        <f t="shared" si="28"/>
        <v>Men Grand Masters</v>
      </c>
      <c r="F381" s="279"/>
      <c r="G381" s="10">
        <f t="shared" si="29"/>
        <v>44926</v>
      </c>
      <c r="H381" s="6">
        <f t="shared" si="30"/>
        <v>123</v>
      </c>
      <c r="I381" s="5" t="str">
        <f t="shared" si="31"/>
        <v>Grand Masters</v>
      </c>
      <c r="J381" s="221" t="s">
        <v>1301</v>
      </c>
      <c r="K381" s="294"/>
      <c r="L381" s="295"/>
      <c r="M381" s="246">
        <f>+_xlfn.XLOOKUP(MASTERLIST!$A381,'2023'!$A$3:$A$897,'2023'!$AE$3:$AE$897,0,0)</f>
        <v>0</v>
      </c>
      <c r="N381" s="220">
        <f>+_xlfn.XLOOKUP(MASTERLIST!$A381,'2023'!$A$3:$A$897,'2023'!$AF$3:$AF$897,0,0)</f>
        <v>0</v>
      </c>
      <c r="O381" s="220">
        <f>+_xlfn.XLOOKUP(MASTERLIST!$A381,'2023'!$A$3:$A$897,'2023'!$AG$3:$AG$897,0,0)</f>
        <v>0</v>
      </c>
      <c r="P381" s="247">
        <f>+_xlfn.XLOOKUP(MASTERLIST!$A381,'2023'!$A$3:$A$897,'2023'!$AH$3:$AH$897,0,0)</f>
        <v>0</v>
      </c>
      <c r="Q381" s="312">
        <f>+_xlfn.XLOOKUP(MASTERLIST!$A381,'2021'!$A$3:$A$900,'2021'!$G$3:$G$900,0,0)</f>
        <v>0</v>
      </c>
      <c r="R381" s="220">
        <f>+_xlfn.XLOOKUP(MASTERLIST!$A381,'2021'!$A$3:$A$900,'2021'!$H$3:$H$900,0,0)</f>
        <v>0</v>
      </c>
      <c r="S381" s="220">
        <f>+_xlfn.XLOOKUP(MASTERLIST!$A381,'2021'!$A$3:$A$900,'2021'!$I$3:$I$900,0,0)</f>
        <v>0</v>
      </c>
      <c r="T381" s="247">
        <f>+_xlfn.XLOOKUP(MASTERLIST!$A381,'2021'!$A$3:$A$900,'2021'!$J$3:$J$900,0,0)</f>
        <v>0</v>
      </c>
      <c r="U381" s="246">
        <f>+_xlfn.XLOOKUP(MASTERLIST!$A381,'2022'!$A$3:$A$899,'2022'!$AE$3:$AE$899,0,0)</f>
        <v>0</v>
      </c>
      <c r="V381" s="220">
        <f>+_xlfn.XLOOKUP(MASTERLIST!$A381,'2022'!$A$3:$A$899,'2022'!$AF$3:$AF$899,0,0)</f>
        <v>0</v>
      </c>
      <c r="W381" s="220">
        <f>+_xlfn.XLOOKUP(MASTERLIST!$A381,'2022'!$A$3:$A$899,'2022'!$AG$3:$AG$899,0,0)</f>
        <v>0</v>
      </c>
      <c r="X381" s="247">
        <f>+_xlfn.XLOOKUP(MASTERLIST!$A381,'2022'!$A$3:$A$899,'2022'!$AH$3:$AH$899,0,0)</f>
        <v>0</v>
      </c>
    </row>
    <row r="382" spans="1:24" s="11" customFormat="1" x14ac:dyDescent="0.25">
      <c r="A382" s="231" t="s">
        <v>863</v>
      </c>
      <c r="B382" s="221" t="s">
        <v>1279</v>
      </c>
      <c r="C382" s="221" t="s">
        <v>433</v>
      </c>
      <c r="D382" s="221" t="s">
        <v>1064</v>
      </c>
      <c r="E382" s="232" t="str">
        <f t="shared" si="28"/>
        <v>Men Senior</v>
      </c>
      <c r="F382" s="281">
        <v>35118</v>
      </c>
      <c r="G382" s="10">
        <f t="shared" si="29"/>
        <v>44926</v>
      </c>
      <c r="H382" s="6">
        <f t="shared" si="30"/>
        <v>26</v>
      </c>
      <c r="I382" s="5" t="str">
        <f t="shared" si="31"/>
        <v>Senior</v>
      </c>
      <c r="J382" s="221" t="s">
        <v>1301</v>
      </c>
      <c r="K382" s="294"/>
      <c r="L382" s="295"/>
      <c r="M382" s="246">
        <f>+_xlfn.XLOOKUP(MASTERLIST!$A382,'2023'!$A$3:$A$897,'2023'!$AE$3:$AE$897,0,0)</f>
        <v>0</v>
      </c>
      <c r="N382" s="220">
        <f>+_xlfn.XLOOKUP(MASTERLIST!$A382,'2023'!$A$3:$A$897,'2023'!$AF$3:$AF$897,0,0)</f>
        <v>0</v>
      </c>
      <c r="O382" s="220">
        <f>+_xlfn.XLOOKUP(MASTERLIST!$A382,'2023'!$A$3:$A$897,'2023'!$AG$3:$AG$897,0,0)</f>
        <v>0</v>
      </c>
      <c r="P382" s="247">
        <f>+_xlfn.XLOOKUP(MASTERLIST!$A382,'2023'!$A$3:$A$897,'2023'!$AH$3:$AH$897,0,0)</f>
        <v>0</v>
      </c>
      <c r="Q382" s="312">
        <f>+_xlfn.XLOOKUP(MASTERLIST!$A382,'2021'!$A$3:$A$900,'2021'!$G$3:$G$900,0,0)</f>
        <v>0</v>
      </c>
      <c r="R382" s="220">
        <f>+_xlfn.XLOOKUP(MASTERLIST!$A382,'2021'!$A$3:$A$900,'2021'!$H$3:$H$900,0,0)</f>
        <v>0</v>
      </c>
      <c r="S382" s="220">
        <f>+_xlfn.XLOOKUP(MASTERLIST!$A382,'2021'!$A$3:$A$900,'2021'!$I$3:$I$900,0,0)</f>
        <v>0</v>
      </c>
      <c r="T382" s="247">
        <f>+_xlfn.XLOOKUP(MASTERLIST!$A382,'2021'!$A$3:$A$900,'2021'!$J$3:$J$900,0,0)</f>
        <v>0</v>
      </c>
      <c r="U382" s="246">
        <f>+_xlfn.XLOOKUP(MASTERLIST!$A382,'2022'!$A$3:$A$899,'2022'!$AE$3:$AE$899,0,0)</f>
        <v>0</v>
      </c>
      <c r="V382" s="220">
        <f>+_xlfn.XLOOKUP(MASTERLIST!$A382,'2022'!$A$3:$A$899,'2022'!$AF$3:$AF$899,0,0)</f>
        <v>0</v>
      </c>
      <c r="W382" s="220">
        <f>+_xlfn.XLOOKUP(MASTERLIST!$A382,'2022'!$A$3:$A$899,'2022'!$AG$3:$AG$899,0,0)</f>
        <v>0</v>
      </c>
      <c r="X382" s="247">
        <f>+_xlfn.XLOOKUP(MASTERLIST!$A382,'2022'!$A$3:$A$899,'2022'!$AH$3:$AH$899,0,0)</f>
        <v>0</v>
      </c>
    </row>
    <row r="383" spans="1:24" s="11" customFormat="1" x14ac:dyDescent="0.25">
      <c r="A383" s="231" t="s">
        <v>864</v>
      </c>
      <c r="B383" s="221" t="s">
        <v>1383</v>
      </c>
      <c r="C383" s="221" t="s">
        <v>478</v>
      </c>
      <c r="D383" s="221" t="s">
        <v>106</v>
      </c>
      <c r="E383" s="232" t="str">
        <f t="shared" si="28"/>
        <v>Men Grand Masters</v>
      </c>
      <c r="F383" s="281"/>
      <c r="G383" s="10">
        <f t="shared" si="29"/>
        <v>44926</v>
      </c>
      <c r="H383" s="6">
        <f t="shared" si="30"/>
        <v>123</v>
      </c>
      <c r="I383" s="5" t="str">
        <f t="shared" si="31"/>
        <v>Grand Masters</v>
      </c>
      <c r="J383" s="221" t="s">
        <v>1301</v>
      </c>
      <c r="K383" s="294">
        <v>96022300107</v>
      </c>
      <c r="L383" s="295" t="s">
        <v>1509</v>
      </c>
      <c r="M383" s="246">
        <f>+_xlfn.XLOOKUP(MASTERLIST!$A383,'2023'!$A$3:$A$897,'2023'!$AE$3:$AE$897,0,0)</f>
        <v>0</v>
      </c>
      <c r="N383" s="220">
        <f>+_xlfn.XLOOKUP(MASTERLIST!$A383,'2023'!$A$3:$A$897,'2023'!$AF$3:$AF$897,0,0)</f>
        <v>0</v>
      </c>
      <c r="O383" s="220">
        <f>+_xlfn.XLOOKUP(MASTERLIST!$A383,'2023'!$A$3:$A$897,'2023'!$AG$3:$AG$897,0,0)</f>
        <v>0</v>
      </c>
      <c r="P383" s="247">
        <f>+_xlfn.XLOOKUP(MASTERLIST!$A383,'2023'!$A$3:$A$897,'2023'!$AH$3:$AH$897,0,0)</f>
        <v>0</v>
      </c>
      <c r="Q383" s="312">
        <f>+_xlfn.XLOOKUP(MASTERLIST!$A383,'2021'!$A$3:$A$900,'2021'!$G$3:$G$900,0,0)</f>
        <v>0</v>
      </c>
      <c r="R383" s="220">
        <f>+_xlfn.XLOOKUP(MASTERLIST!$A383,'2021'!$A$3:$A$900,'2021'!$H$3:$H$900,0,0)</f>
        <v>0</v>
      </c>
      <c r="S383" s="220">
        <f>+_xlfn.XLOOKUP(MASTERLIST!$A383,'2021'!$A$3:$A$900,'2021'!$I$3:$I$900,0,0)</f>
        <v>0</v>
      </c>
      <c r="T383" s="247">
        <f>+_xlfn.XLOOKUP(MASTERLIST!$A383,'2021'!$A$3:$A$900,'2021'!$J$3:$J$900,0,0)</f>
        <v>0</v>
      </c>
      <c r="U383" s="246">
        <f>+_xlfn.XLOOKUP(MASTERLIST!$A383,'2022'!$A$3:$A$899,'2022'!$AE$3:$AE$899,0,0)</f>
        <v>0</v>
      </c>
      <c r="V383" s="220">
        <f>+_xlfn.XLOOKUP(MASTERLIST!$A383,'2022'!$A$3:$A$899,'2022'!$AF$3:$AF$899,0,0)</f>
        <v>0</v>
      </c>
      <c r="W383" s="220">
        <f>+_xlfn.XLOOKUP(MASTERLIST!$A383,'2022'!$A$3:$A$899,'2022'!$AG$3:$AG$899,0,0)</f>
        <v>0</v>
      </c>
      <c r="X383" s="247">
        <f>+_xlfn.XLOOKUP(MASTERLIST!$A383,'2022'!$A$3:$A$899,'2022'!$AH$3:$AH$899,0,0)</f>
        <v>0</v>
      </c>
    </row>
    <row r="384" spans="1:24" s="11" customFormat="1" x14ac:dyDescent="0.25">
      <c r="A384" s="231" t="s">
        <v>865</v>
      </c>
      <c r="B384" s="221" t="s">
        <v>2049</v>
      </c>
      <c r="C384" s="221" t="s">
        <v>1951</v>
      </c>
      <c r="D384" s="221" t="s">
        <v>1952</v>
      </c>
      <c r="E384" s="230" t="str">
        <f t="shared" si="28"/>
        <v>Ladies Senior</v>
      </c>
      <c r="F384" s="221">
        <v>35987</v>
      </c>
      <c r="G384" s="10">
        <f t="shared" si="29"/>
        <v>44926</v>
      </c>
      <c r="H384" s="6">
        <f t="shared" si="30"/>
        <v>24</v>
      </c>
      <c r="I384" s="5" t="str">
        <f t="shared" si="31"/>
        <v>Senior</v>
      </c>
      <c r="J384" s="221" t="s">
        <v>67</v>
      </c>
      <c r="K384" s="294"/>
      <c r="L384" s="295"/>
      <c r="M384" s="246">
        <f>+_xlfn.XLOOKUP(MASTERLIST!$A384,'2023'!$A$3:$A$897,'2023'!$AE$3:$AE$897,0,0)</f>
        <v>0</v>
      </c>
      <c r="N384" s="220">
        <f>+_xlfn.XLOOKUP(MASTERLIST!$A384,'2023'!$A$3:$A$897,'2023'!$AF$3:$AF$897,0,0)</f>
        <v>0</v>
      </c>
      <c r="O384" s="220">
        <f>+_xlfn.XLOOKUP(MASTERLIST!$A384,'2023'!$A$3:$A$897,'2023'!$AG$3:$AG$897,0,0)</f>
        <v>0</v>
      </c>
      <c r="P384" s="247">
        <f>+_xlfn.XLOOKUP(MASTERLIST!$A384,'2023'!$A$3:$A$897,'2023'!$AH$3:$AH$897,0,0)</f>
        <v>0</v>
      </c>
      <c r="Q384" s="312">
        <f>+_xlfn.XLOOKUP(MASTERLIST!$A384,'2021'!$A$3:$A$900,'2021'!$G$3:$G$900,0,0)</f>
        <v>0</v>
      </c>
      <c r="R384" s="220">
        <f>+_xlfn.XLOOKUP(MASTERLIST!$A384,'2021'!$A$3:$A$900,'2021'!$H$3:$H$900,0,0)</f>
        <v>0</v>
      </c>
      <c r="S384" s="220">
        <f>+_xlfn.XLOOKUP(MASTERLIST!$A384,'2021'!$A$3:$A$900,'2021'!$I$3:$I$900,0,0)</f>
        <v>0</v>
      </c>
      <c r="T384" s="247">
        <f>+_xlfn.XLOOKUP(MASTERLIST!$A384,'2021'!$A$3:$A$900,'2021'!$J$3:$J$900,0,0)</f>
        <v>0</v>
      </c>
      <c r="U384" s="246">
        <f>+_xlfn.XLOOKUP(MASTERLIST!$A384,'2022'!$A$3:$A$899,'2022'!$AE$3:$AE$899,0,0)</f>
        <v>0</v>
      </c>
      <c r="V384" s="220">
        <f>+_xlfn.XLOOKUP(MASTERLIST!$A384,'2022'!$A$3:$A$899,'2022'!$AF$3:$AF$899,0,0)</f>
        <v>0</v>
      </c>
      <c r="W384" s="220">
        <f>+_xlfn.XLOOKUP(MASTERLIST!$A384,'2022'!$A$3:$A$899,'2022'!$AG$3:$AG$899,0,0)</f>
        <v>0</v>
      </c>
      <c r="X384" s="247">
        <f>+_xlfn.XLOOKUP(MASTERLIST!$A384,'2022'!$A$3:$A$899,'2022'!$AH$3:$AH$899,0,0)</f>
        <v>0</v>
      </c>
    </row>
    <row r="385" spans="1:24" x14ac:dyDescent="0.25">
      <c r="A385" s="229" t="s">
        <v>866</v>
      </c>
      <c r="B385" s="220" t="s">
        <v>43</v>
      </c>
      <c r="C385" s="220" t="s">
        <v>2070</v>
      </c>
      <c r="D385" s="220" t="s">
        <v>241</v>
      </c>
      <c r="E385" s="232" t="str">
        <f t="shared" si="28"/>
        <v>Men Senior</v>
      </c>
      <c r="F385" s="277">
        <v>35848</v>
      </c>
      <c r="G385" s="10">
        <f t="shared" si="29"/>
        <v>44926</v>
      </c>
      <c r="H385" s="6">
        <f t="shared" si="30"/>
        <v>24</v>
      </c>
      <c r="I385" s="5" t="str">
        <f t="shared" si="31"/>
        <v>Senior</v>
      </c>
      <c r="J385" s="220" t="s">
        <v>1301</v>
      </c>
      <c r="K385" s="293">
        <v>98022200174</v>
      </c>
      <c r="L385" s="251" t="s">
        <v>1509</v>
      </c>
      <c r="M385" s="246">
        <f>+_xlfn.XLOOKUP(MASTERLIST!$A385,'2023'!$A$3:$A$897,'2023'!$AE$3:$AE$897,0,0)</f>
        <v>0</v>
      </c>
      <c r="N385" s="220">
        <f>+_xlfn.XLOOKUP(MASTERLIST!$A385,'2023'!$A$3:$A$897,'2023'!$AF$3:$AF$897,0,0)</f>
        <v>3</v>
      </c>
      <c r="O385" s="220">
        <f>+_xlfn.XLOOKUP(MASTERLIST!$A385,'2023'!$A$3:$A$897,'2023'!$AG$3:$AG$897,0,0)</f>
        <v>58.8</v>
      </c>
      <c r="P385" s="247">
        <f>+_xlfn.XLOOKUP(MASTERLIST!$A385,'2023'!$A$3:$A$897,'2023'!$AH$3:$AH$897,0,0)</f>
        <v>350</v>
      </c>
      <c r="Q385" s="312">
        <f>+_xlfn.XLOOKUP(MASTERLIST!$A385,'2021'!$A$3:$A$900,'2021'!$G$3:$G$900,0,0)</f>
        <v>1</v>
      </c>
      <c r="R385" s="220">
        <f>+_xlfn.XLOOKUP(MASTERLIST!$A385,'2021'!$A$3:$A$900,'2021'!$H$3:$H$900,0,0)</f>
        <v>0</v>
      </c>
      <c r="S385" s="220">
        <f>+_xlfn.XLOOKUP(MASTERLIST!$A385,'2021'!$A$3:$A$900,'2021'!$I$3:$I$900,0,0)</f>
        <v>0.9</v>
      </c>
      <c r="T385" s="247">
        <f>+_xlfn.XLOOKUP(MASTERLIST!$A385,'2021'!$A$3:$A$900,'2021'!$J$3:$J$900,0,0)</f>
        <v>131</v>
      </c>
      <c r="U385" s="246">
        <f>+_xlfn.XLOOKUP(MASTERLIST!$A385,'2022'!$A$3:$A$899,'2022'!$AE$3:$AE$899,0,0)</f>
        <v>0</v>
      </c>
      <c r="V385" s="220">
        <f>+_xlfn.XLOOKUP(MASTERLIST!$A385,'2022'!$A$3:$A$899,'2022'!$AF$3:$AF$899,0,0)</f>
        <v>1</v>
      </c>
      <c r="W385" s="220">
        <f>+_xlfn.XLOOKUP(MASTERLIST!$A385,'2022'!$A$3:$A$899,'2022'!$AG$3:$AG$899,0,0)</f>
        <v>16.2</v>
      </c>
      <c r="X385" s="247">
        <f>+_xlfn.XLOOKUP(MASTERLIST!$A385,'2022'!$A$3:$A$899,'2022'!$AH$3:$AH$899,0,0)</f>
        <v>283</v>
      </c>
    </row>
    <row r="386" spans="1:24" s="11" customFormat="1" x14ac:dyDescent="0.25">
      <c r="A386" s="231" t="s">
        <v>867</v>
      </c>
      <c r="B386" s="221" t="s">
        <v>1371</v>
      </c>
      <c r="C386" s="221" t="s">
        <v>124</v>
      </c>
      <c r="D386" s="221" t="s">
        <v>125</v>
      </c>
      <c r="E386" s="232" t="str">
        <f t="shared" si="28"/>
        <v>Men Master</v>
      </c>
      <c r="F386" s="279">
        <v>25061</v>
      </c>
      <c r="G386" s="10">
        <f t="shared" si="29"/>
        <v>44926</v>
      </c>
      <c r="H386" s="6">
        <f t="shared" si="30"/>
        <v>54</v>
      </c>
      <c r="I386" s="5" t="str">
        <f t="shared" si="31"/>
        <v>Master</v>
      </c>
      <c r="J386" s="221" t="s">
        <v>1301</v>
      </c>
      <c r="K386" s="294"/>
      <c r="L386" s="295"/>
      <c r="M386" s="246">
        <f>+_xlfn.XLOOKUP(MASTERLIST!$A386,'2023'!$A$3:$A$897,'2023'!$AE$3:$AE$897,0,0)</f>
        <v>0</v>
      </c>
      <c r="N386" s="220">
        <f>+_xlfn.XLOOKUP(MASTERLIST!$A386,'2023'!$A$3:$A$897,'2023'!$AF$3:$AF$897,0,0)</f>
        <v>0</v>
      </c>
      <c r="O386" s="220">
        <f>+_xlfn.XLOOKUP(MASTERLIST!$A386,'2023'!$A$3:$A$897,'2023'!$AG$3:$AG$897,0,0)</f>
        <v>0</v>
      </c>
      <c r="P386" s="247">
        <f>+_xlfn.XLOOKUP(MASTERLIST!$A386,'2023'!$A$3:$A$897,'2023'!$AH$3:$AH$897,0,0)</f>
        <v>0</v>
      </c>
      <c r="Q386" s="312">
        <f>+_xlfn.XLOOKUP(MASTERLIST!$A386,'2021'!$A$3:$A$900,'2021'!$G$3:$G$900,0,0)</f>
        <v>0</v>
      </c>
      <c r="R386" s="220">
        <f>+_xlfn.XLOOKUP(MASTERLIST!$A386,'2021'!$A$3:$A$900,'2021'!$H$3:$H$900,0,0)</f>
        <v>0</v>
      </c>
      <c r="S386" s="220">
        <f>+_xlfn.XLOOKUP(MASTERLIST!$A386,'2021'!$A$3:$A$900,'2021'!$I$3:$I$900,0,0)</f>
        <v>0</v>
      </c>
      <c r="T386" s="247">
        <f>+_xlfn.XLOOKUP(MASTERLIST!$A386,'2021'!$A$3:$A$900,'2021'!$J$3:$J$900,0,0)</f>
        <v>0</v>
      </c>
      <c r="U386" s="246">
        <f>+_xlfn.XLOOKUP(MASTERLIST!$A386,'2022'!$A$3:$A$899,'2022'!$AE$3:$AE$899,0,0)</f>
        <v>0</v>
      </c>
      <c r="V386" s="220">
        <f>+_xlfn.XLOOKUP(MASTERLIST!$A386,'2022'!$A$3:$A$899,'2022'!$AF$3:$AF$899,0,0)</f>
        <v>0</v>
      </c>
      <c r="W386" s="220">
        <f>+_xlfn.XLOOKUP(MASTERLIST!$A386,'2022'!$A$3:$A$899,'2022'!$AG$3:$AG$899,0,0)</f>
        <v>0</v>
      </c>
      <c r="X386" s="247">
        <f>+_xlfn.XLOOKUP(MASTERLIST!$A386,'2022'!$A$3:$A$899,'2022'!$AH$3:$AH$899,0,0)</f>
        <v>0</v>
      </c>
    </row>
    <row r="387" spans="1:24" s="11" customFormat="1" x14ac:dyDescent="0.25">
      <c r="A387" s="231" t="s">
        <v>868</v>
      </c>
      <c r="B387" s="221" t="s">
        <v>1278</v>
      </c>
      <c r="C387" s="221" t="s">
        <v>461</v>
      </c>
      <c r="D387" s="221" t="s">
        <v>144</v>
      </c>
      <c r="E387" s="232" t="str">
        <f t="shared" si="28"/>
        <v>Men Grand Masters</v>
      </c>
      <c r="F387" s="279"/>
      <c r="G387" s="10">
        <f t="shared" si="29"/>
        <v>44926</v>
      </c>
      <c r="H387" s="6">
        <f t="shared" si="30"/>
        <v>123</v>
      </c>
      <c r="I387" s="5" t="str">
        <f t="shared" si="31"/>
        <v>Grand Masters</v>
      </c>
      <c r="J387" s="221" t="s">
        <v>1301</v>
      </c>
      <c r="K387" s="294"/>
      <c r="L387" s="295"/>
      <c r="M387" s="246">
        <f>+_xlfn.XLOOKUP(MASTERLIST!$A387,'2023'!$A$3:$A$897,'2023'!$AE$3:$AE$897,0,0)</f>
        <v>0</v>
      </c>
      <c r="N387" s="220">
        <f>+_xlfn.XLOOKUP(MASTERLIST!$A387,'2023'!$A$3:$A$897,'2023'!$AF$3:$AF$897,0,0)</f>
        <v>0</v>
      </c>
      <c r="O387" s="220">
        <f>+_xlfn.XLOOKUP(MASTERLIST!$A387,'2023'!$A$3:$A$897,'2023'!$AG$3:$AG$897,0,0)</f>
        <v>0</v>
      </c>
      <c r="P387" s="247">
        <f>+_xlfn.XLOOKUP(MASTERLIST!$A387,'2023'!$A$3:$A$897,'2023'!$AH$3:$AH$897,0,0)</f>
        <v>0</v>
      </c>
      <c r="Q387" s="312">
        <f>+_xlfn.XLOOKUP(MASTERLIST!$A387,'2021'!$A$3:$A$900,'2021'!$G$3:$G$900,0,0)</f>
        <v>0</v>
      </c>
      <c r="R387" s="220">
        <f>+_xlfn.XLOOKUP(MASTERLIST!$A387,'2021'!$A$3:$A$900,'2021'!$H$3:$H$900,0,0)</f>
        <v>0</v>
      </c>
      <c r="S387" s="220">
        <f>+_xlfn.XLOOKUP(MASTERLIST!$A387,'2021'!$A$3:$A$900,'2021'!$I$3:$I$900,0,0)</f>
        <v>0</v>
      </c>
      <c r="T387" s="247">
        <f>+_xlfn.XLOOKUP(MASTERLIST!$A387,'2021'!$A$3:$A$900,'2021'!$J$3:$J$900,0,0)</f>
        <v>0</v>
      </c>
      <c r="U387" s="246">
        <f>+_xlfn.XLOOKUP(MASTERLIST!$A387,'2022'!$A$3:$A$899,'2022'!$AE$3:$AE$899,0,0)</f>
        <v>0</v>
      </c>
      <c r="V387" s="220">
        <f>+_xlfn.XLOOKUP(MASTERLIST!$A387,'2022'!$A$3:$A$899,'2022'!$AF$3:$AF$899,0,0)</f>
        <v>0</v>
      </c>
      <c r="W387" s="220">
        <f>+_xlfn.XLOOKUP(MASTERLIST!$A387,'2022'!$A$3:$A$899,'2022'!$AG$3:$AG$899,0,0)</f>
        <v>0</v>
      </c>
      <c r="X387" s="247">
        <f>+_xlfn.XLOOKUP(MASTERLIST!$A387,'2022'!$A$3:$A$899,'2022'!$AH$3:$AH$899,0,0)</f>
        <v>0</v>
      </c>
    </row>
    <row r="388" spans="1:24" s="11" customFormat="1" x14ac:dyDescent="0.25">
      <c r="A388" s="231" t="s">
        <v>869</v>
      </c>
      <c r="B388" s="221" t="s">
        <v>1398</v>
      </c>
      <c r="C388" s="221" t="s">
        <v>220</v>
      </c>
      <c r="D388" s="221" t="s">
        <v>219</v>
      </c>
      <c r="E388" s="232" t="str">
        <f t="shared" si="28"/>
        <v>Men Grand Masters</v>
      </c>
      <c r="F388" s="279"/>
      <c r="G388" s="10">
        <f t="shared" si="29"/>
        <v>44926</v>
      </c>
      <c r="H388" s="6">
        <f t="shared" si="30"/>
        <v>123</v>
      </c>
      <c r="I388" s="5" t="str">
        <f t="shared" si="31"/>
        <v>Grand Masters</v>
      </c>
      <c r="J388" s="221" t="s">
        <v>1301</v>
      </c>
      <c r="K388" s="294"/>
      <c r="L388" s="295"/>
      <c r="M388" s="246">
        <f>+_xlfn.XLOOKUP(MASTERLIST!$A388,'2023'!$A$3:$A$897,'2023'!$AE$3:$AE$897,0,0)</f>
        <v>0</v>
      </c>
      <c r="N388" s="220">
        <f>+_xlfn.XLOOKUP(MASTERLIST!$A388,'2023'!$A$3:$A$897,'2023'!$AF$3:$AF$897,0,0)</f>
        <v>0</v>
      </c>
      <c r="O388" s="220">
        <f>+_xlfn.XLOOKUP(MASTERLIST!$A388,'2023'!$A$3:$A$897,'2023'!$AG$3:$AG$897,0,0)</f>
        <v>0</v>
      </c>
      <c r="P388" s="247">
        <f>+_xlfn.XLOOKUP(MASTERLIST!$A388,'2023'!$A$3:$A$897,'2023'!$AH$3:$AH$897,0,0)</f>
        <v>60</v>
      </c>
      <c r="Q388" s="312">
        <f>+_xlfn.XLOOKUP(MASTERLIST!$A388,'2021'!$A$3:$A$900,'2021'!$G$3:$G$900,0,0)</f>
        <v>0</v>
      </c>
      <c r="R388" s="220">
        <f>+_xlfn.XLOOKUP(MASTERLIST!$A388,'2021'!$A$3:$A$900,'2021'!$H$3:$H$900,0,0)</f>
        <v>0</v>
      </c>
      <c r="S388" s="220">
        <f>+_xlfn.XLOOKUP(MASTERLIST!$A388,'2021'!$A$3:$A$900,'2021'!$I$3:$I$900,0,0)</f>
        <v>0</v>
      </c>
      <c r="T388" s="247">
        <f>+_xlfn.XLOOKUP(MASTERLIST!$A388,'2021'!$A$3:$A$900,'2021'!$J$3:$J$900,0,0)</f>
        <v>0</v>
      </c>
      <c r="U388" s="246">
        <f>+_xlfn.XLOOKUP(MASTERLIST!$A388,'2022'!$A$3:$A$899,'2022'!$AE$3:$AE$899,0,0)</f>
        <v>0</v>
      </c>
      <c r="V388" s="220">
        <f>+_xlfn.XLOOKUP(MASTERLIST!$A388,'2022'!$A$3:$A$899,'2022'!$AF$3:$AF$899,0,0)</f>
        <v>0</v>
      </c>
      <c r="W388" s="220">
        <f>+_xlfn.XLOOKUP(MASTERLIST!$A388,'2022'!$A$3:$A$899,'2022'!$AG$3:$AG$899,0,0)</f>
        <v>0</v>
      </c>
      <c r="X388" s="247">
        <f>+_xlfn.XLOOKUP(MASTERLIST!$A388,'2022'!$A$3:$A$899,'2022'!$AH$3:$AH$899,0,0)</f>
        <v>0</v>
      </c>
    </row>
    <row r="389" spans="1:24" s="11" customFormat="1" x14ac:dyDescent="0.25">
      <c r="A389" s="231" t="s">
        <v>870</v>
      </c>
      <c r="B389" s="221" t="s">
        <v>1279</v>
      </c>
      <c r="C389" s="221" t="s">
        <v>94</v>
      </c>
      <c r="D389" s="221" t="s">
        <v>328</v>
      </c>
      <c r="E389" s="232" t="str">
        <f t="shared" si="28"/>
        <v>Men Grand Masters</v>
      </c>
      <c r="F389" s="279"/>
      <c r="G389" s="10">
        <f t="shared" si="29"/>
        <v>44926</v>
      </c>
      <c r="H389" s="6">
        <f t="shared" si="30"/>
        <v>123</v>
      </c>
      <c r="I389" s="5" t="str">
        <f t="shared" si="31"/>
        <v>Grand Masters</v>
      </c>
      <c r="J389" s="221" t="s">
        <v>1301</v>
      </c>
      <c r="K389" s="294"/>
      <c r="L389" s="295"/>
      <c r="M389" s="246">
        <f>+_xlfn.XLOOKUP(MASTERLIST!$A389,'2023'!$A$3:$A$897,'2023'!$AE$3:$AE$897,0,0)</f>
        <v>0</v>
      </c>
      <c r="N389" s="220">
        <f>+_xlfn.XLOOKUP(MASTERLIST!$A389,'2023'!$A$3:$A$897,'2023'!$AF$3:$AF$897,0,0)</f>
        <v>0</v>
      </c>
      <c r="O389" s="220">
        <f>+_xlfn.XLOOKUP(MASTERLIST!$A389,'2023'!$A$3:$A$897,'2023'!$AG$3:$AG$897,0,0)</f>
        <v>0</v>
      </c>
      <c r="P389" s="247">
        <f>+_xlfn.XLOOKUP(MASTERLIST!$A389,'2023'!$A$3:$A$897,'2023'!$AH$3:$AH$897,0,0)</f>
        <v>0</v>
      </c>
      <c r="Q389" s="312">
        <f>+_xlfn.XLOOKUP(MASTERLIST!$A389,'2021'!$A$3:$A$900,'2021'!$G$3:$G$900,0,0)</f>
        <v>0</v>
      </c>
      <c r="R389" s="220">
        <f>+_xlfn.XLOOKUP(MASTERLIST!$A389,'2021'!$A$3:$A$900,'2021'!$H$3:$H$900,0,0)</f>
        <v>0</v>
      </c>
      <c r="S389" s="220">
        <f>+_xlfn.XLOOKUP(MASTERLIST!$A389,'2021'!$A$3:$A$900,'2021'!$I$3:$I$900,0,0)</f>
        <v>0</v>
      </c>
      <c r="T389" s="247">
        <f>+_xlfn.XLOOKUP(MASTERLIST!$A389,'2021'!$A$3:$A$900,'2021'!$J$3:$J$900,0,0)</f>
        <v>0</v>
      </c>
      <c r="U389" s="246">
        <f>+_xlfn.XLOOKUP(MASTERLIST!$A389,'2022'!$A$3:$A$899,'2022'!$AE$3:$AE$899,0,0)</f>
        <v>0</v>
      </c>
      <c r="V389" s="220">
        <f>+_xlfn.XLOOKUP(MASTERLIST!$A389,'2022'!$A$3:$A$899,'2022'!$AF$3:$AF$899,0,0)</f>
        <v>0</v>
      </c>
      <c r="W389" s="220">
        <f>+_xlfn.XLOOKUP(MASTERLIST!$A389,'2022'!$A$3:$A$899,'2022'!$AG$3:$AG$899,0,0)</f>
        <v>0</v>
      </c>
      <c r="X389" s="247">
        <f>+_xlfn.XLOOKUP(MASTERLIST!$A389,'2022'!$A$3:$A$899,'2022'!$AH$3:$AH$899,0,0)</f>
        <v>0</v>
      </c>
    </row>
    <row r="390" spans="1:24" s="11" customFormat="1" x14ac:dyDescent="0.25">
      <c r="A390" s="231" t="s">
        <v>871</v>
      </c>
      <c r="B390" s="221" t="s">
        <v>1294</v>
      </c>
      <c r="C390" s="221" t="s">
        <v>450</v>
      </c>
      <c r="D390" s="221" t="s">
        <v>153</v>
      </c>
      <c r="E390" s="232" t="str">
        <f t="shared" si="28"/>
        <v>Men Senior</v>
      </c>
      <c r="F390" s="279">
        <v>36744</v>
      </c>
      <c r="G390" s="10">
        <f t="shared" si="29"/>
        <v>44926</v>
      </c>
      <c r="H390" s="6">
        <f t="shared" si="30"/>
        <v>22</v>
      </c>
      <c r="I390" s="5" t="str">
        <f t="shared" si="31"/>
        <v>Senior</v>
      </c>
      <c r="J390" s="221" t="s">
        <v>1301</v>
      </c>
      <c r="K390" s="294"/>
      <c r="L390" s="295"/>
      <c r="M390" s="246">
        <f>+_xlfn.XLOOKUP(MASTERLIST!$A390,'2023'!$A$3:$A$897,'2023'!$AE$3:$AE$897,0,0)</f>
        <v>0</v>
      </c>
      <c r="N390" s="220">
        <f>+_xlfn.XLOOKUP(MASTERLIST!$A390,'2023'!$A$3:$A$897,'2023'!$AF$3:$AF$897,0,0)</f>
        <v>0</v>
      </c>
      <c r="O390" s="220">
        <f>+_xlfn.XLOOKUP(MASTERLIST!$A390,'2023'!$A$3:$A$897,'2023'!$AG$3:$AG$897,0,0)</f>
        <v>0</v>
      </c>
      <c r="P390" s="247">
        <f>+_xlfn.XLOOKUP(MASTERLIST!$A390,'2023'!$A$3:$A$897,'2023'!$AH$3:$AH$897,0,0)</f>
        <v>40</v>
      </c>
      <c r="Q390" s="312">
        <f>+_xlfn.XLOOKUP(MASTERLIST!$A390,'2021'!$A$3:$A$900,'2021'!$G$3:$G$900,0,0)</f>
        <v>0</v>
      </c>
      <c r="R390" s="220">
        <f>+_xlfn.XLOOKUP(MASTERLIST!$A390,'2021'!$A$3:$A$900,'2021'!$H$3:$H$900,0,0)</f>
        <v>0</v>
      </c>
      <c r="S390" s="220">
        <f>+_xlfn.XLOOKUP(MASTERLIST!$A390,'2021'!$A$3:$A$900,'2021'!$I$3:$I$900,0,0)</f>
        <v>0</v>
      </c>
      <c r="T390" s="247">
        <f>+_xlfn.XLOOKUP(MASTERLIST!$A390,'2021'!$A$3:$A$900,'2021'!$J$3:$J$900,0,0)</f>
        <v>0</v>
      </c>
      <c r="U390" s="246">
        <f>+_xlfn.XLOOKUP(MASTERLIST!$A390,'2022'!$A$3:$A$899,'2022'!$AE$3:$AE$899,0,0)</f>
        <v>0</v>
      </c>
      <c r="V390" s="220">
        <f>+_xlfn.XLOOKUP(MASTERLIST!$A390,'2022'!$A$3:$A$899,'2022'!$AF$3:$AF$899,0,0)</f>
        <v>0</v>
      </c>
      <c r="W390" s="220">
        <f>+_xlfn.XLOOKUP(MASTERLIST!$A390,'2022'!$A$3:$A$899,'2022'!$AG$3:$AG$899,0,0)</f>
        <v>0</v>
      </c>
      <c r="X390" s="247">
        <f>+_xlfn.XLOOKUP(MASTERLIST!$A390,'2022'!$A$3:$A$899,'2022'!$AH$3:$AH$899,0,0)</f>
        <v>0</v>
      </c>
    </row>
    <row r="391" spans="1:24" s="11" customFormat="1" x14ac:dyDescent="0.25">
      <c r="A391" s="229" t="s">
        <v>872</v>
      </c>
      <c r="B391" s="220" t="s">
        <v>2047</v>
      </c>
      <c r="C391" s="220" t="s">
        <v>175</v>
      </c>
      <c r="D391" s="220" t="s">
        <v>2071</v>
      </c>
      <c r="E391" s="232" t="str">
        <f t="shared" si="28"/>
        <v>Men Veteran</v>
      </c>
      <c r="F391" s="277">
        <v>27201</v>
      </c>
      <c r="G391" s="10">
        <f t="shared" si="29"/>
        <v>44926</v>
      </c>
      <c r="H391" s="6">
        <f t="shared" si="30"/>
        <v>48</v>
      </c>
      <c r="I391" s="5" t="str">
        <f t="shared" si="31"/>
        <v>Veteran</v>
      </c>
      <c r="J391" s="220" t="s">
        <v>1301</v>
      </c>
      <c r="K391" s="293">
        <v>74062110180</v>
      </c>
      <c r="L391" s="251" t="s">
        <v>1509</v>
      </c>
      <c r="M391" s="246">
        <f>+_xlfn.XLOOKUP(MASTERLIST!$A391,'2023'!$A$3:$A$897,'2023'!$AE$3:$AE$897,0,0)</f>
        <v>2</v>
      </c>
      <c r="N391" s="220">
        <f>+_xlfn.XLOOKUP(MASTERLIST!$A391,'2023'!$A$3:$A$897,'2023'!$AF$3:$AF$897,0,0)</f>
        <v>0</v>
      </c>
      <c r="O391" s="220">
        <f>+_xlfn.XLOOKUP(MASTERLIST!$A391,'2023'!$A$3:$A$897,'2023'!$AG$3:$AG$897,0,0)</f>
        <v>0.6</v>
      </c>
      <c r="P391" s="247">
        <f>+_xlfn.XLOOKUP(MASTERLIST!$A391,'2023'!$A$3:$A$897,'2023'!$AH$3:$AH$897,0,0)</f>
        <v>308</v>
      </c>
      <c r="Q391" s="312">
        <f>+_xlfn.XLOOKUP(MASTERLIST!$A391,'2021'!$A$3:$A$900,'2021'!$G$3:$G$900,0,0)</f>
        <v>0</v>
      </c>
      <c r="R391" s="220">
        <f>+_xlfn.XLOOKUP(MASTERLIST!$A391,'2021'!$A$3:$A$900,'2021'!$H$3:$H$900,0,0)</f>
        <v>0</v>
      </c>
      <c r="S391" s="220">
        <f>+_xlfn.XLOOKUP(MASTERLIST!$A391,'2021'!$A$3:$A$900,'2021'!$I$3:$I$900,0,0)</f>
        <v>0</v>
      </c>
      <c r="T391" s="247">
        <f>+_xlfn.XLOOKUP(MASTERLIST!$A391,'2021'!$A$3:$A$900,'2021'!$J$3:$J$900,0,0)</f>
        <v>0</v>
      </c>
      <c r="U391" s="246">
        <f>+_xlfn.XLOOKUP(MASTERLIST!$A391,'2022'!$A$3:$A$899,'2022'!$AE$3:$AE$899,0,0)</f>
        <v>0</v>
      </c>
      <c r="V391" s="220">
        <f>+_xlfn.XLOOKUP(MASTERLIST!$A391,'2022'!$A$3:$A$899,'2022'!$AF$3:$AF$899,0,0)</f>
        <v>0</v>
      </c>
      <c r="W391" s="220">
        <f>+_xlfn.XLOOKUP(MASTERLIST!$A391,'2022'!$A$3:$A$899,'2022'!$AG$3:$AG$899,0,0)</f>
        <v>0</v>
      </c>
      <c r="X391" s="247">
        <f>+_xlfn.XLOOKUP(MASTERLIST!$A391,'2022'!$A$3:$A$899,'2022'!$AH$3:$AH$899,0,0)</f>
        <v>20</v>
      </c>
    </row>
    <row r="392" spans="1:24" s="11" customFormat="1" x14ac:dyDescent="0.25">
      <c r="A392" s="229" t="s">
        <v>873</v>
      </c>
      <c r="B392" s="220" t="s">
        <v>2047</v>
      </c>
      <c r="C392" s="220" t="s">
        <v>2072</v>
      </c>
      <c r="D392" s="220" t="s">
        <v>2073</v>
      </c>
      <c r="E392" s="232" t="str">
        <f t="shared" si="28"/>
        <v>Ladies Senior</v>
      </c>
      <c r="F392" s="277">
        <v>32109</v>
      </c>
      <c r="G392" s="10">
        <f t="shared" si="29"/>
        <v>44926</v>
      </c>
      <c r="H392" s="6">
        <f t="shared" si="30"/>
        <v>35</v>
      </c>
      <c r="I392" s="5" t="str">
        <f t="shared" si="31"/>
        <v>Senior</v>
      </c>
      <c r="J392" s="220" t="s">
        <v>67</v>
      </c>
      <c r="K392" s="293">
        <v>87112800455</v>
      </c>
      <c r="L392" s="251" t="s">
        <v>1509</v>
      </c>
      <c r="M392" s="246">
        <f>+_xlfn.XLOOKUP(MASTERLIST!$A392,'2023'!$A$3:$A$897,'2023'!$AE$3:$AE$897,0,0)</f>
        <v>0</v>
      </c>
      <c r="N392" s="220">
        <f>+_xlfn.XLOOKUP(MASTERLIST!$A392,'2023'!$A$3:$A$897,'2023'!$AF$3:$AF$897,0,0)</f>
        <v>0</v>
      </c>
      <c r="O392" s="220">
        <f>+_xlfn.XLOOKUP(MASTERLIST!$A392,'2023'!$A$3:$A$897,'2023'!$AG$3:$AG$897,0,0)</f>
        <v>0</v>
      </c>
      <c r="P392" s="247">
        <f>+_xlfn.XLOOKUP(MASTERLIST!$A392,'2023'!$A$3:$A$897,'2023'!$AH$3:$AH$897,0,0)</f>
        <v>40</v>
      </c>
      <c r="Q392" s="312">
        <f>+_xlfn.XLOOKUP(MASTERLIST!$A392,'2021'!$A$3:$A$900,'2021'!$G$3:$G$900,0,0)</f>
        <v>0</v>
      </c>
      <c r="R392" s="220">
        <f>+_xlfn.XLOOKUP(MASTERLIST!$A392,'2021'!$A$3:$A$900,'2021'!$H$3:$H$900,0,0)</f>
        <v>0</v>
      </c>
      <c r="S392" s="220">
        <f>+_xlfn.XLOOKUP(MASTERLIST!$A392,'2021'!$A$3:$A$900,'2021'!$I$3:$I$900,0,0)</f>
        <v>0</v>
      </c>
      <c r="T392" s="247">
        <f>+_xlfn.XLOOKUP(MASTERLIST!$A392,'2021'!$A$3:$A$900,'2021'!$J$3:$J$900,0,0)</f>
        <v>0</v>
      </c>
      <c r="U392" s="246">
        <f>+_xlfn.XLOOKUP(MASTERLIST!$A392,'2022'!$A$3:$A$899,'2022'!$AE$3:$AE$899,0,0)</f>
        <v>0</v>
      </c>
      <c r="V392" s="220">
        <f>+_xlfn.XLOOKUP(MASTERLIST!$A392,'2022'!$A$3:$A$899,'2022'!$AF$3:$AF$899,0,0)</f>
        <v>0</v>
      </c>
      <c r="W392" s="220">
        <f>+_xlfn.XLOOKUP(MASTERLIST!$A392,'2022'!$A$3:$A$899,'2022'!$AG$3:$AG$899,0,0)</f>
        <v>0</v>
      </c>
      <c r="X392" s="247">
        <f>+_xlfn.XLOOKUP(MASTERLIST!$A392,'2022'!$A$3:$A$899,'2022'!$AH$3:$AH$899,0,0)</f>
        <v>20</v>
      </c>
    </row>
    <row r="393" spans="1:24" s="11" customFormat="1" x14ac:dyDescent="0.25">
      <c r="A393" s="229" t="s">
        <v>874</v>
      </c>
      <c r="B393" s="220" t="s">
        <v>2047</v>
      </c>
      <c r="C393" s="220" t="s">
        <v>2074</v>
      </c>
      <c r="D393" s="220" t="s">
        <v>2075</v>
      </c>
      <c r="E393" s="232" t="str">
        <f t="shared" si="28"/>
        <v>Men Master</v>
      </c>
      <c r="F393" s="277">
        <v>24015</v>
      </c>
      <c r="G393" s="10">
        <f t="shared" si="29"/>
        <v>44926</v>
      </c>
      <c r="H393" s="6">
        <f t="shared" si="30"/>
        <v>57</v>
      </c>
      <c r="I393" s="5" t="str">
        <f t="shared" si="31"/>
        <v>Master</v>
      </c>
      <c r="J393" s="220" t="s">
        <v>1301</v>
      </c>
      <c r="K393" s="293">
        <v>650930003</v>
      </c>
      <c r="L393" s="251" t="s">
        <v>1509</v>
      </c>
      <c r="M393" s="246">
        <f>+_xlfn.XLOOKUP(MASTERLIST!$A393,'2023'!$A$3:$A$897,'2023'!$AE$3:$AE$897,0,0)</f>
        <v>0</v>
      </c>
      <c r="N393" s="220">
        <f>+_xlfn.XLOOKUP(MASTERLIST!$A393,'2023'!$A$3:$A$897,'2023'!$AF$3:$AF$897,0,0)</f>
        <v>0</v>
      </c>
      <c r="O393" s="220">
        <f>+_xlfn.XLOOKUP(MASTERLIST!$A393,'2023'!$A$3:$A$897,'2023'!$AG$3:$AG$897,0,0)</f>
        <v>0</v>
      </c>
      <c r="P393" s="247">
        <f>+_xlfn.XLOOKUP(MASTERLIST!$A393,'2023'!$A$3:$A$897,'2023'!$AH$3:$AH$897,0,0)</f>
        <v>20</v>
      </c>
      <c r="Q393" s="312">
        <f>+_xlfn.XLOOKUP(MASTERLIST!$A393,'2021'!$A$3:$A$900,'2021'!$G$3:$G$900,0,0)</f>
        <v>0</v>
      </c>
      <c r="R393" s="220">
        <f>+_xlfn.XLOOKUP(MASTERLIST!$A393,'2021'!$A$3:$A$900,'2021'!$H$3:$H$900,0,0)</f>
        <v>0</v>
      </c>
      <c r="S393" s="220">
        <f>+_xlfn.XLOOKUP(MASTERLIST!$A393,'2021'!$A$3:$A$900,'2021'!$I$3:$I$900,0,0)</f>
        <v>0</v>
      </c>
      <c r="T393" s="247">
        <f>+_xlfn.XLOOKUP(MASTERLIST!$A393,'2021'!$A$3:$A$900,'2021'!$J$3:$J$900,0,0)</f>
        <v>0</v>
      </c>
      <c r="U393" s="246">
        <f>+_xlfn.XLOOKUP(MASTERLIST!$A393,'2022'!$A$3:$A$899,'2022'!$AE$3:$AE$899,0,0)</f>
        <v>1</v>
      </c>
      <c r="V393" s="220">
        <f>+_xlfn.XLOOKUP(MASTERLIST!$A393,'2022'!$A$3:$A$899,'2022'!$AF$3:$AF$899,0,0)</f>
        <v>0</v>
      </c>
      <c r="W393" s="220">
        <f>+_xlfn.XLOOKUP(MASTERLIST!$A393,'2022'!$A$3:$A$899,'2022'!$AG$3:$AG$899,0,0)</f>
        <v>1.8</v>
      </c>
      <c r="X393" s="247">
        <f>+_xlfn.XLOOKUP(MASTERLIST!$A393,'2022'!$A$3:$A$899,'2022'!$AH$3:$AH$899,0,0)</f>
        <v>285</v>
      </c>
    </row>
    <row r="394" spans="1:24" s="11" customFormat="1" x14ac:dyDescent="0.25">
      <c r="A394" s="233" t="s">
        <v>875</v>
      </c>
      <c r="B394" s="224" t="s">
        <v>42</v>
      </c>
      <c r="C394" s="224" t="s">
        <v>966</v>
      </c>
      <c r="D394" s="224" t="s">
        <v>1991</v>
      </c>
      <c r="E394" s="230" t="str">
        <f t="shared" si="28"/>
        <v>Men Veteran</v>
      </c>
      <c r="F394" s="277">
        <v>27750</v>
      </c>
      <c r="G394" s="10">
        <f t="shared" si="29"/>
        <v>44926</v>
      </c>
      <c r="H394" s="6">
        <f t="shared" si="30"/>
        <v>47</v>
      </c>
      <c r="I394" s="5" t="str">
        <f t="shared" si="31"/>
        <v>Veteran</v>
      </c>
      <c r="J394" s="224" t="s">
        <v>1301</v>
      </c>
      <c r="K394" s="291">
        <v>7512225259081</v>
      </c>
      <c r="L394" s="292" t="s">
        <v>1512</v>
      </c>
      <c r="M394" s="246">
        <f>+_xlfn.XLOOKUP(MASTERLIST!$A394,'2023'!$A$3:$A$897,'2023'!$AE$3:$AE$897,0,0)</f>
        <v>0</v>
      </c>
      <c r="N394" s="220">
        <f>+_xlfn.XLOOKUP(MASTERLIST!$A394,'2023'!$A$3:$A$897,'2023'!$AF$3:$AF$897,0,0)</f>
        <v>1</v>
      </c>
      <c r="O394" s="220">
        <f>+_xlfn.XLOOKUP(MASTERLIST!$A394,'2023'!$A$3:$A$897,'2023'!$AG$3:$AG$897,0,0)</f>
        <v>1.8</v>
      </c>
      <c r="P394" s="247">
        <f>+_xlfn.XLOOKUP(MASTERLIST!$A394,'2023'!$A$3:$A$897,'2023'!$AH$3:$AH$897,0,0)</f>
        <v>245</v>
      </c>
      <c r="Q394" s="312">
        <f>+_xlfn.XLOOKUP(MASTERLIST!$A394,'2021'!$A$3:$A$900,'2021'!$G$3:$G$900,0,0)</f>
        <v>0</v>
      </c>
      <c r="R394" s="220">
        <f>+_xlfn.XLOOKUP(MASTERLIST!$A394,'2021'!$A$3:$A$900,'2021'!$H$3:$H$900,0,0)</f>
        <v>0</v>
      </c>
      <c r="S394" s="220">
        <f>+_xlfn.XLOOKUP(MASTERLIST!$A394,'2021'!$A$3:$A$900,'2021'!$I$3:$I$900,0,0)</f>
        <v>0</v>
      </c>
      <c r="T394" s="247">
        <f>+_xlfn.XLOOKUP(MASTERLIST!$A394,'2021'!$A$3:$A$900,'2021'!$J$3:$J$900,0,0)</f>
        <v>40</v>
      </c>
      <c r="U394" s="246">
        <f>+_xlfn.XLOOKUP(MASTERLIST!$A394,'2022'!$A$3:$A$899,'2022'!$AE$3:$AE$899,0,0)</f>
        <v>3</v>
      </c>
      <c r="V394" s="220">
        <f>+_xlfn.XLOOKUP(MASTERLIST!$A394,'2022'!$A$3:$A$899,'2022'!$AF$3:$AF$899,0,0)</f>
        <v>0</v>
      </c>
      <c r="W394" s="220">
        <f>+_xlfn.XLOOKUP(MASTERLIST!$A394,'2022'!$A$3:$A$899,'2022'!$AG$3:$AG$899,0,0)</f>
        <v>2.4</v>
      </c>
      <c r="X394" s="247">
        <f>+_xlfn.XLOOKUP(MASTERLIST!$A394,'2022'!$A$3:$A$899,'2022'!$AH$3:$AH$899,0,0)</f>
        <v>500</v>
      </c>
    </row>
    <row r="395" spans="1:24" x14ac:dyDescent="0.25">
      <c r="A395" s="233" t="s">
        <v>876</v>
      </c>
      <c r="B395" s="224" t="s">
        <v>42</v>
      </c>
      <c r="C395" s="224" t="s">
        <v>2076</v>
      </c>
      <c r="D395" s="224" t="s">
        <v>2077</v>
      </c>
      <c r="E395" s="232" t="str">
        <f t="shared" si="28"/>
        <v>Ladies Master</v>
      </c>
      <c r="F395" s="277">
        <v>23604</v>
      </c>
      <c r="G395" s="10">
        <f t="shared" si="29"/>
        <v>44926</v>
      </c>
      <c r="H395" s="6">
        <f t="shared" si="30"/>
        <v>58</v>
      </c>
      <c r="I395" s="5" t="str">
        <f t="shared" si="31"/>
        <v>Master</v>
      </c>
      <c r="J395" s="224" t="s">
        <v>67</v>
      </c>
      <c r="K395" s="291">
        <v>228426916</v>
      </c>
      <c r="L395" s="292" t="s">
        <v>2100</v>
      </c>
      <c r="M395" s="246">
        <f>+_xlfn.XLOOKUP(MASTERLIST!$A395,'2023'!$A$3:$A$897,'2023'!$AE$3:$AE$897,0,0)</f>
        <v>0</v>
      </c>
      <c r="N395" s="220">
        <f>+_xlfn.XLOOKUP(MASTERLIST!$A395,'2023'!$A$3:$A$897,'2023'!$AF$3:$AF$897,0,0)</f>
        <v>0</v>
      </c>
      <c r="O395" s="220">
        <f>+_xlfn.XLOOKUP(MASTERLIST!$A395,'2023'!$A$3:$A$897,'2023'!$AG$3:$AG$897,0,0)</f>
        <v>0</v>
      </c>
      <c r="P395" s="247">
        <f>+_xlfn.XLOOKUP(MASTERLIST!$A395,'2023'!$A$3:$A$897,'2023'!$AH$3:$AH$897,0,0)</f>
        <v>0</v>
      </c>
      <c r="Q395" s="312">
        <f>+_xlfn.XLOOKUP(MASTERLIST!$A395,'2021'!$A$3:$A$900,'2021'!$G$3:$G$900,0,0)</f>
        <v>0</v>
      </c>
      <c r="R395" s="220">
        <f>+_xlfn.XLOOKUP(MASTERLIST!$A395,'2021'!$A$3:$A$900,'2021'!$H$3:$H$900,0,0)</f>
        <v>0</v>
      </c>
      <c r="S395" s="220">
        <f>+_xlfn.XLOOKUP(MASTERLIST!$A395,'2021'!$A$3:$A$900,'2021'!$I$3:$I$900,0,0)</f>
        <v>0</v>
      </c>
      <c r="T395" s="247">
        <f>+_xlfn.XLOOKUP(MASTERLIST!$A395,'2021'!$A$3:$A$900,'2021'!$J$3:$J$900,0,0)</f>
        <v>0</v>
      </c>
      <c r="U395" s="246">
        <f>+_xlfn.XLOOKUP(MASTERLIST!$A395,'2022'!$A$3:$A$899,'2022'!$AE$3:$AE$899,0,0)</f>
        <v>0</v>
      </c>
      <c r="V395" s="220">
        <f>+_xlfn.XLOOKUP(MASTERLIST!$A395,'2022'!$A$3:$A$899,'2022'!$AF$3:$AF$899,0,0)</f>
        <v>0</v>
      </c>
      <c r="W395" s="220">
        <f>+_xlfn.XLOOKUP(MASTERLIST!$A395,'2022'!$A$3:$A$899,'2022'!$AG$3:$AG$899,0,0)</f>
        <v>0</v>
      </c>
      <c r="X395" s="247">
        <f>+_xlfn.XLOOKUP(MASTERLIST!$A395,'2022'!$A$3:$A$899,'2022'!$AH$3:$AH$899,0,0)</f>
        <v>20</v>
      </c>
    </row>
    <row r="396" spans="1:24" s="11" customFormat="1" x14ac:dyDescent="0.25">
      <c r="A396" s="229" t="s">
        <v>877</v>
      </c>
      <c r="B396" s="220" t="s">
        <v>50</v>
      </c>
      <c r="C396" s="220" t="s">
        <v>2078</v>
      </c>
      <c r="D396" s="220" t="s">
        <v>347</v>
      </c>
      <c r="E396" s="232" t="str">
        <f t="shared" si="28"/>
        <v>Men Senior</v>
      </c>
      <c r="F396" s="277">
        <v>36300</v>
      </c>
      <c r="G396" s="10">
        <f t="shared" si="29"/>
        <v>44926</v>
      </c>
      <c r="H396" s="6">
        <f t="shared" si="30"/>
        <v>23</v>
      </c>
      <c r="I396" s="5" t="str">
        <f t="shared" ref="I396:I427" si="32">IF(H396="","Senior",IF(H396&gt;59.999,"Grand Masters",IF(H396&gt;49.999,"Master",IF(H396&gt;39.999,"Veteran",IF(H396&gt;21.999,"Senior",IF(H396&gt;16.999,"U/21","U/16"))))))</f>
        <v>Senior</v>
      </c>
      <c r="J396" s="220" t="s">
        <v>1301</v>
      </c>
      <c r="K396" s="293">
        <v>99052000042</v>
      </c>
      <c r="L396" s="251" t="s">
        <v>1509</v>
      </c>
      <c r="M396" s="246">
        <f>+_xlfn.XLOOKUP(MASTERLIST!$A396,'2023'!$A$3:$A$897,'2023'!$AE$3:$AE$897,0,0)</f>
        <v>0</v>
      </c>
      <c r="N396" s="220">
        <f>+_xlfn.XLOOKUP(MASTERLIST!$A396,'2023'!$A$3:$A$897,'2023'!$AF$3:$AF$897,0,0)</f>
        <v>0</v>
      </c>
      <c r="O396" s="220">
        <f>+_xlfn.XLOOKUP(MASTERLIST!$A396,'2023'!$A$3:$A$897,'2023'!$AG$3:$AG$897,0,0)</f>
        <v>0</v>
      </c>
      <c r="P396" s="247">
        <f>+_xlfn.XLOOKUP(MASTERLIST!$A396,'2023'!$A$3:$A$897,'2023'!$AH$3:$AH$897,0,0)</f>
        <v>40</v>
      </c>
      <c r="Q396" s="312">
        <f>+_xlfn.XLOOKUP(MASTERLIST!$A396,'2021'!$A$3:$A$900,'2021'!$G$3:$G$900,0,0)</f>
        <v>0</v>
      </c>
      <c r="R396" s="220">
        <f>+_xlfn.XLOOKUP(MASTERLIST!$A396,'2021'!$A$3:$A$900,'2021'!$H$3:$H$900,0,0)</f>
        <v>0</v>
      </c>
      <c r="S396" s="220">
        <f>+_xlfn.XLOOKUP(MASTERLIST!$A396,'2021'!$A$3:$A$900,'2021'!$I$3:$I$900,0,0)</f>
        <v>0</v>
      </c>
      <c r="T396" s="247">
        <f>+_xlfn.XLOOKUP(MASTERLIST!$A396,'2021'!$A$3:$A$900,'2021'!$J$3:$J$900,0,0)</f>
        <v>0</v>
      </c>
      <c r="U396" s="246">
        <f>+_xlfn.XLOOKUP(MASTERLIST!$A396,'2022'!$A$3:$A$899,'2022'!$AE$3:$AE$899,0,0)</f>
        <v>1</v>
      </c>
      <c r="V396" s="220">
        <f>+_xlfn.XLOOKUP(MASTERLIST!$A396,'2022'!$A$3:$A$899,'2022'!$AF$3:$AF$899,0,0)</f>
        <v>0</v>
      </c>
      <c r="W396" s="220">
        <f>+_xlfn.XLOOKUP(MASTERLIST!$A396,'2022'!$A$3:$A$899,'2022'!$AG$3:$AG$899,0,0)</f>
        <v>2</v>
      </c>
      <c r="X396" s="247">
        <f>+_xlfn.XLOOKUP(MASTERLIST!$A396,'2022'!$A$3:$A$899,'2022'!$AH$3:$AH$899,0,0)</f>
        <v>331</v>
      </c>
    </row>
    <row r="397" spans="1:24" s="11" customFormat="1" x14ac:dyDescent="0.25">
      <c r="A397" s="229" t="s">
        <v>878</v>
      </c>
      <c r="B397" s="220" t="s">
        <v>50</v>
      </c>
      <c r="C397" s="220" t="s">
        <v>2079</v>
      </c>
      <c r="D397" s="220" t="s">
        <v>2080</v>
      </c>
      <c r="E397" s="232" t="str">
        <f t="shared" si="28"/>
        <v>Ladies Senior</v>
      </c>
      <c r="F397" s="277">
        <v>30830</v>
      </c>
      <c r="G397" s="10">
        <f t="shared" si="29"/>
        <v>44926</v>
      </c>
      <c r="H397" s="6">
        <f t="shared" si="30"/>
        <v>38</v>
      </c>
      <c r="I397" s="5" t="str">
        <f t="shared" si="32"/>
        <v>Senior</v>
      </c>
      <c r="J397" s="220" t="s">
        <v>67</v>
      </c>
      <c r="K397" s="293">
        <v>84052810163</v>
      </c>
      <c r="L397" s="251" t="s">
        <v>1509</v>
      </c>
      <c r="M397" s="246">
        <f>+_xlfn.XLOOKUP(MASTERLIST!$A397,'2023'!$A$3:$A$897,'2023'!$AE$3:$AE$897,0,0)</f>
        <v>0</v>
      </c>
      <c r="N397" s="220">
        <f>+_xlfn.XLOOKUP(MASTERLIST!$A397,'2023'!$A$3:$A$897,'2023'!$AF$3:$AF$897,0,0)</f>
        <v>0</v>
      </c>
      <c r="O397" s="220">
        <f>+_xlfn.XLOOKUP(MASTERLIST!$A397,'2023'!$A$3:$A$897,'2023'!$AG$3:$AG$897,0,0)</f>
        <v>0</v>
      </c>
      <c r="P397" s="247">
        <f>+_xlfn.XLOOKUP(MASTERLIST!$A397,'2023'!$A$3:$A$897,'2023'!$AH$3:$AH$897,0,0)</f>
        <v>20</v>
      </c>
      <c r="Q397" s="312">
        <f>+_xlfn.XLOOKUP(MASTERLIST!$A397,'2021'!$A$3:$A$900,'2021'!$G$3:$G$900,0,0)</f>
        <v>0</v>
      </c>
      <c r="R397" s="220">
        <f>+_xlfn.XLOOKUP(MASTERLIST!$A397,'2021'!$A$3:$A$900,'2021'!$H$3:$H$900,0,0)</f>
        <v>0</v>
      </c>
      <c r="S397" s="220">
        <f>+_xlfn.XLOOKUP(MASTERLIST!$A397,'2021'!$A$3:$A$900,'2021'!$I$3:$I$900,0,0)</f>
        <v>0</v>
      </c>
      <c r="T397" s="247">
        <f>+_xlfn.XLOOKUP(MASTERLIST!$A397,'2021'!$A$3:$A$900,'2021'!$J$3:$J$900,0,0)</f>
        <v>0</v>
      </c>
      <c r="U397" s="246">
        <f>+_xlfn.XLOOKUP(MASTERLIST!$A397,'2022'!$A$3:$A$899,'2022'!$AE$3:$AE$899,0,0)</f>
        <v>0</v>
      </c>
      <c r="V397" s="220">
        <f>+_xlfn.XLOOKUP(MASTERLIST!$A397,'2022'!$A$3:$A$899,'2022'!$AF$3:$AF$899,0,0)</f>
        <v>0</v>
      </c>
      <c r="W397" s="220">
        <f>+_xlfn.XLOOKUP(MASTERLIST!$A397,'2022'!$A$3:$A$899,'2022'!$AG$3:$AG$899,0,0)</f>
        <v>0</v>
      </c>
      <c r="X397" s="247">
        <f>+_xlfn.XLOOKUP(MASTERLIST!$A397,'2022'!$A$3:$A$899,'2022'!$AH$3:$AH$899,0,0)</f>
        <v>80</v>
      </c>
    </row>
    <row r="398" spans="1:24" s="11" customFormat="1" x14ac:dyDescent="0.25">
      <c r="A398" s="229" t="s">
        <v>879</v>
      </c>
      <c r="B398" s="220" t="s">
        <v>43</v>
      </c>
      <c r="C398" s="220" t="s">
        <v>407</v>
      </c>
      <c r="D398" s="220" t="s">
        <v>406</v>
      </c>
      <c r="E398" s="230" t="str">
        <f t="shared" si="28"/>
        <v>Men Grand Masters</v>
      </c>
      <c r="F398" s="277">
        <v>19584</v>
      </c>
      <c r="G398" s="10">
        <f t="shared" si="29"/>
        <v>44926</v>
      </c>
      <c r="H398" s="6">
        <f t="shared" si="30"/>
        <v>69</v>
      </c>
      <c r="I398" s="5" t="str">
        <f t="shared" si="32"/>
        <v>Grand Masters</v>
      </c>
      <c r="J398" s="220" t="s">
        <v>1301</v>
      </c>
      <c r="K398" s="293">
        <v>53081310016</v>
      </c>
      <c r="L398" s="251" t="s">
        <v>1509</v>
      </c>
      <c r="M398" s="246">
        <f>+_xlfn.XLOOKUP(MASTERLIST!$A398,'2023'!$A$3:$A$897,'2023'!$AE$3:$AE$897,0,0)</f>
        <v>0</v>
      </c>
      <c r="N398" s="220">
        <f>+_xlfn.XLOOKUP(MASTERLIST!$A398,'2023'!$A$3:$A$897,'2023'!$AF$3:$AF$897,0,0)</f>
        <v>0</v>
      </c>
      <c r="O398" s="220">
        <f>+_xlfn.XLOOKUP(MASTERLIST!$A398,'2023'!$A$3:$A$897,'2023'!$AG$3:$AG$897,0,0)</f>
        <v>0</v>
      </c>
      <c r="P398" s="247">
        <f>+_xlfn.XLOOKUP(MASTERLIST!$A398,'2023'!$A$3:$A$897,'2023'!$AH$3:$AH$897,0,0)</f>
        <v>0</v>
      </c>
      <c r="Q398" s="312">
        <f>+_xlfn.XLOOKUP(MASTERLIST!$A398,'2021'!$A$3:$A$900,'2021'!$G$3:$G$900,0,0)</f>
        <v>0</v>
      </c>
      <c r="R398" s="220">
        <f>+_xlfn.XLOOKUP(MASTERLIST!$A398,'2021'!$A$3:$A$900,'2021'!$H$3:$H$900,0,0)</f>
        <v>0</v>
      </c>
      <c r="S398" s="220">
        <f>+_xlfn.XLOOKUP(MASTERLIST!$A398,'2021'!$A$3:$A$900,'2021'!$I$3:$I$900,0,0)</f>
        <v>0</v>
      </c>
      <c r="T398" s="247">
        <f>+_xlfn.XLOOKUP(MASTERLIST!$A398,'2021'!$A$3:$A$900,'2021'!$J$3:$J$900,0,0)</f>
        <v>0</v>
      </c>
      <c r="U398" s="246">
        <f>+_xlfn.XLOOKUP(MASTERLIST!$A398,'2022'!$A$3:$A$899,'2022'!$AE$3:$AE$899,0,0)</f>
        <v>0</v>
      </c>
      <c r="V398" s="220">
        <f>+_xlfn.XLOOKUP(MASTERLIST!$A398,'2022'!$A$3:$A$899,'2022'!$AF$3:$AF$899,0,0)</f>
        <v>0</v>
      </c>
      <c r="W398" s="220">
        <f>+_xlfn.XLOOKUP(MASTERLIST!$A398,'2022'!$A$3:$A$899,'2022'!$AG$3:$AG$899,0,0)</f>
        <v>0</v>
      </c>
      <c r="X398" s="247">
        <f>+_xlfn.XLOOKUP(MASTERLIST!$A398,'2022'!$A$3:$A$899,'2022'!$AH$3:$AH$899,0,0)</f>
        <v>0</v>
      </c>
    </row>
    <row r="399" spans="1:24" ht="14.25" customHeight="1" x14ac:dyDescent="0.25">
      <c r="A399" s="229" t="s">
        <v>880</v>
      </c>
      <c r="B399" s="220" t="s">
        <v>43</v>
      </c>
      <c r="C399" s="220" t="s">
        <v>1961</v>
      </c>
      <c r="D399" s="220" t="s">
        <v>1962</v>
      </c>
      <c r="E399" s="230" t="str">
        <f t="shared" si="28"/>
        <v>Men Veteran</v>
      </c>
      <c r="F399" s="277">
        <v>30294</v>
      </c>
      <c r="G399" s="10">
        <f t="shared" si="29"/>
        <v>44926</v>
      </c>
      <c r="H399" s="6">
        <f t="shared" si="30"/>
        <v>40</v>
      </c>
      <c r="I399" s="5" t="str">
        <f t="shared" si="32"/>
        <v>Veteran</v>
      </c>
      <c r="J399" s="220" t="s">
        <v>1301</v>
      </c>
      <c r="K399" s="293">
        <v>53081310016</v>
      </c>
      <c r="L399" s="251" t="s">
        <v>1509</v>
      </c>
      <c r="M399" s="246">
        <f>+_xlfn.XLOOKUP(MASTERLIST!$A399,'2023'!$A$3:$A$897,'2023'!$AE$3:$AE$897,0,0)</f>
        <v>0</v>
      </c>
      <c r="N399" s="220">
        <f>+_xlfn.XLOOKUP(MASTERLIST!$A399,'2023'!$A$3:$A$897,'2023'!$AF$3:$AF$897,0,0)</f>
        <v>0</v>
      </c>
      <c r="O399" s="220">
        <f>+_xlfn.XLOOKUP(MASTERLIST!$A399,'2023'!$A$3:$A$897,'2023'!$AG$3:$AG$897,0,0)</f>
        <v>0</v>
      </c>
      <c r="P399" s="247">
        <f>+_xlfn.XLOOKUP(MASTERLIST!$A399,'2023'!$A$3:$A$897,'2023'!$AH$3:$AH$897,0,0)</f>
        <v>0</v>
      </c>
      <c r="Q399" s="312">
        <f>+_xlfn.XLOOKUP(MASTERLIST!$A399,'2021'!$A$3:$A$900,'2021'!$G$3:$G$900,0,0)</f>
        <v>0</v>
      </c>
      <c r="R399" s="220">
        <f>+_xlfn.XLOOKUP(MASTERLIST!$A399,'2021'!$A$3:$A$900,'2021'!$H$3:$H$900,0,0)</f>
        <v>0</v>
      </c>
      <c r="S399" s="220">
        <f>+_xlfn.XLOOKUP(MASTERLIST!$A399,'2021'!$A$3:$A$900,'2021'!$I$3:$I$900,0,0)</f>
        <v>0</v>
      </c>
      <c r="T399" s="247">
        <f>+_xlfn.XLOOKUP(MASTERLIST!$A399,'2021'!$A$3:$A$900,'2021'!$J$3:$J$900,0,0)</f>
        <v>60</v>
      </c>
      <c r="U399" s="246">
        <f>+_xlfn.XLOOKUP(MASTERLIST!$A399,'2022'!$A$3:$A$899,'2022'!$AE$3:$AE$899,0,0)</f>
        <v>0</v>
      </c>
      <c r="V399" s="220">
        <f>+_xlfn.XLOOKUP(MASTERLIST!$A399,'2022'!$A$3:$A$899,'2022'!$AF$3:$AF$899,0,0)</f>
        <v>0</v>
      </c>
      <c r="W399" s="220">
        <f>+_xlfn.XLOOKUP(MASTERLIST!$A399,'2022'!$A$3:$A$899,'2022'!$AG$3:$AG$899,0,0)</f>
        <v>0</v>
      </c>
      <c r="X399" s="247">
        <f>+_xlfn.XLOOKUP(MASTERLIST!$A399,'2022'!$A$3:$A$899,'2022'!$AH$3:$AH$899,0,0)</f>
        <v>0</v>
      </c>
    </row>
    <row r="400" spans="1:24" s="11" customFormat="1" x14ac:dyDescent="0.25">
      <c r="A400" s="229" t="s">
        <v>881</v>
      </c>
      <c r="B400" s="220" t="s">
        <v>43</v>
      </c>
      <c r="C400" s="220" t="s">
        <v>73</v>
      </c>
      <c r="D400" s="220" t="s">
        <v>74</v>
      </c>
      <c r="E400" s="230" t="str">
        <f t="shared" si="28"/>
        <v>Men Veteran</v>
      </c>
      <c r="F400" s="277">
        <v>30265</v>
      </c>
      <c r="G400" s="10">
        <f t="shared" si="29"/>
        <v>44926</v>
      </c>
      <c r="H400" s="6">
        <f t="shared" si="30"/>
        <v>40</v>
      </c>
      <c r="I400" s="5" t="str">
        <f t="shared" si="32"/>
        <v>Veteran</v>
      </c>
      <c r="J400" s="220" t="s">
        <v>1301</v>
      </c>
      <c r="K400" s="293">
        <v>8212095061084</v>
      </c>
      <c r="L400" s="251" t="s">
        <v>1509</v>
      </c>
      <c r="M400" s="246">
        <f>+_xlfn.XLOOKUP(MASTERLIST!$A400,'2023'!$A$3:$A$897,'2023'!$AE$3:$AE$897,0,0)</f>
        <v>0</v>
      </c>
      <c r="N400" s="220">
        <f>+_xlfn.XLOOKUP(MASTERLIST!$A400,'2023'!$A$3:$A$897,'2023'!$AF$3:$AF$897,0,0)</f>
        <v>3</v>
      </c>
      <c r="O400" s="220">
        <f>+_xlfn.XLOOKUP(MASTERLIST!$A400,'2023'!$A$3:$A$897,'2023'!$AG$3:$AG$897,0,0)</f>
        <v>26.700000000000003</v>
      </c>
      <c r="P400" s="247">
        <f>+_xlfn.XLOOKUP(MASTERLIST!$A400,'2023'!$A$3:$A$897,'2023'!$AH$3:$AH$897,0,0)</f>
        <v>532</v>
      </c>
      <c r="Q400" s="312">
        <f>+_xlfn.XLOOKUP(MASTERLIST!$A400,'2021'!$A$3:$A$900,'2021'!$G$3:$G$900,0,0)</f>
        <v>1</v>
      </c>
      <c r="R400" s="220">
        <f>+_xlfn.XLOOKUP(MASTERLIST!$A400,'2021'!$A$3:$A$900,'2021'!$H$3:$H$900,0,0)</f>
        <v>3</v>
      </c>
      <c r="S400" s="220">
        <f>+_xlfn.XLOOKUP(MASTERLIST!$A400,'2021'!$A$3:$A$900,'2021'!$I$3:$I$900,0,0)</f>
        <v>8.8000000000000007</v>
      </c>
      <c r="T400" s="247">
        <f>+_xlfn.XLOOKUP(MASTERLIST!$A400,'2021'!$A$3:$A$900,'2021'!$J$3:$J$900,0,0)</f>
        <v>581</v>
      </c>
      <c r="U400" s="246">
        <f>+_xlfn.XLOOKUP(MASTERLIST!$A400,'2022'!$A$3:$A$899,'2022'!$AE$3:$AE$899,0,0)</f>
        <v>0</v>
      </c>
      <c r="V400" s="220">
        <f>+_xlfn.XLOOKUP(MASTERLIST!$A400,'2022'!$A$3:$A$899,'2022'!$AF$3:$AF$899,0,0)</f>
        <v>4</v>
      </c>
      <c r="W400" s="220">
        <f>+_xlfn.XLOOKUP(MASTERLIST!$A400,'2022'!$A$3:$A$899,'2022'!$AG$3:$AG$899,0,0)</f>
        <v>68</v>
      </c>
      <c r="X400" s="247">
        <f>+_xlfn.XLOOKUP(MASTERLIST!$A400,'2022'!$A$3:$A$899,'2022'!$AH$3:$AH$899,0,0)</f>
        <v>995</v>
      </c>
    </row>
    <row r="401" spans="1:24" x14ac:dyDescent="0.25">
      <c r="A401" s="231" t="s">
        <v>882</v>
      </c>
      <c r="B401" s="221" t="s">
        <v>1027</v>
      </c>
      <c r="C401" s="221" t="s">
        <v>434</v>
      </c>
      <c r="D401" s="221" t="s">
        <v>82</v>
      </c>
      <c r="E401" s="232" t="str">
        <f t="shared" si="28"/>
        <v>Men Grand Masters</v>
      </c>
      <c r="F401" s="277"/>
      <c r="G401" s="10">
        <f t="shared" si="29"/>
        <v>44926</v>
      </c>
      <c r="H401" s="6">
        <f t="shared" si="30"/>
        <v>123</v>
      </c>
      <c r="I401" s="5" t="str">
        <f t="shared" si="32"/>
        <v>Grand Masters</v>
      </c>
      <c r="J401" s="221" t="s">
        <v>1301</v>
      </c>
      <c r="K401" s="294">
        <v>82111010014</v>
      </c>
      <c r="L401" s="295" t="s">
        <v>1509</v>
      </c>
      <c r="M401" s="246">
        <f>+_xlfn.XLOOKUP(MASTERLIST!$A401,'2023'!$A$3:$A$897,'2023'!$AE$3:$AE$897,0,0)</f>
        <v>0</v>
      </c>
      <c r="N401" s="220">
        <f>+_xlfn.XLOOKUP(MASTERLIST!$A401,'2023'!$A$3:$A$897,'2023'!$AF$3:$AF$897,0,0)</f>
        <v>0</v>
      </c>
      <c r="O401" s="220">
        <f>+_xlfn.XLOOKUP(MASTERLIST!$A401,'2023'!$A$3:$A$897,'2023'!$AG$3:$AG$897,0,0)</f>
        <v>0</v>
      </c>
      <c r="P401" s="247">
        <f>+_xlfn.XLOOKUP(MASTERLIST!$A401,'2023'!$A$3:$A$897,'2023'!$AH$3:$AH$897,0,0)</f>
        <v>0</v>
      </c>
      <c r="Q401" s="312">
        <f>+_xlfn.XLOOKUP(MASTERLIST!$A401,'2021'!$A$3:$A$900,'2021'!$G$3:$G$900,0,0)</f>
        <v>0</v>
      </c>
      <c r="R401" s="220">
        <f>+_xlfn.XLOOKUP(MASTERLIST!$A401,'2021'!$A$3:$A$900,'2021'!$H$3:$H$900,0,0)</f>
        <v>0</v>
      </c>
      <c r="S401" s="220">
        <f>+_xlfn.XLOOKUP(MASTERLIST!$A401,'2021'!$A$3:$A$900,'2021'!$I$3:$I$900,0,0)</f>
        <v>0</v>
      </c>
      <c r="T401" s="247">
        <f>+_xlfn.XLOOKUP(MASTERLIST!$A401,'2021'!$A$3:$A$900,'2021'!$J$3:$J$900,0,0)</f>
        <v>0</v>
      </c>
      <c r="U401" s="246">
        <f>+_xlfn.XLOOKUP(MASTERLIST!$A401,'2022'!$A$3:$A$899,'2022'!$AE$3:$AE$899,0,0)</f>
        <v>0</v>
      </c>
      <c r="V401" s="220">
        <f>+_xlfn.XLOOKUP(MASTERLIST!$A401,'2022'!$A$3:$A$899,'2022'!$AF$3:$AF$899,0,0)</f>
        <v>0</v>
      </c>
      <c r="W401" s="220">
        <f>+_xlfn.XLOOKUP(MASTERLIST!$A401,'2022'!$A$3:$A$899,'2022'!$AG$3:$AG$899,0,0)</f>
        <v>0</v>
      </c>
      <c r="X401" s="247">
        <f>+_xlfn.XLOOKUP(MASTERLIST!$A401,'2022'!$A$3:$A$899,'2022'!$AH$3:$AH$899,0,0)</f>
        <v>0</v>
      </c>
    </row>
    <row r="402" spans="1:24" s="11" customFormat="1" x14ac:dyDescent="0.25">
      <c r="A402" s="231" t="s">
        <v>1066</v>
      </c>
      <c r="B402" s="221" t="s">
        <v>1068</v>
      </c>
      <c r="C402" s="221" t="s">
        <v>221</v>
      </c>
      <c r="D402" s="221" t="s">
        <v>265</v>
      </c>
      <c r="E402" s="232" t="str">
        <f t="shared" si="28"/>
        <v>Men Grand Masters</v>
      </c>
      <c r="F402" s="277"/>
      <c r="G402" s="10">
        <f t="shared" si="29"/>
        <v>44926</v>
      </c>
      <c r="H402" s="6">
        <f t="shared" si="30"/>
        <v>123</v>
      </c>
      <c r="I402" s="5" t="str">
        <f t="shared" si="32"/>
        <v>Grand Masters</v>
      </c>
      <c r="J402" s="221" t="s">
        <v>1301</v>
      </c>
      <c r="K402" s="294"/>
      <c r="L402" s="295"/>
      <c r="M402" s="246">
        <f>+_xlfn.XLOOKUP(MASTERLIST!$A402,'2023'!$A$3:$A$897,'2023'!$AE$3:$AE$897,0,0)</f>
        <v>0</v>
      </c>
      <c r="N402" s="220">
        <f>+_xlfn.XLOOKUP(MASTERLIST!$A402,'2023'!$A$3:$A$897,'2023'!$AF$3:$AF$897,0,0)</f>
        <v>0</v>
      </c>
      <c r="O402" s="220">
        <f>+_xlfn.XLOOKUP(MASTERLIST!$A402,'2023'!$A$3:$A$897,'2023'!$AG$3:$AG$897,0,0)</f>
        <v>0</v>
      </c>
      <c r="P402" s="247">
        <f>+_xlfn.XLOOKUP(MASTERLIST!$A402,'2023'!$A$3:$A$897,'2023'!$AH$3:$AH$897,0,0)</f>
        <v>0</v>
      </c>
      <c r="Q402" s="312">
        <f>+_xlfn.XLOOKUP(MASTERLIST!$A402,'2021'!$A$3:$A$900,'2021'!$G$3:$G$900,0,0)</f>
        <v>0</v>
      </c>
      <c r="R402" s="220">
        <f>+_xlfn.XLOOKUP(MASTERLIST!$A402,'2021'!$A$3:$A$900,'2021'!$H$3:$H$900,0,0)</f>
        <v>0</v>
      </c>
      <c r="S402" s="220">
        <f>+_xlfn.XLOOKUP(MASTERLIST!$A402,'2021'!$A$3:$A$900,'2021'!$I$3:$I$900,0,0)</f>
        <v>0</v>
      </c>
      <c r="T402" s="247">
        <f>+_xlfn.XLOOKUP(MASTERLIST!$A402,'2021'!$A$3:$A$900,'2021'!$J$3:$J$900,0,0)</f>
        <v>0</v>
      </c>
      <c r="U402" s="246">
        <f>+_xlfn.XLOOKUP(MASTERLIST!$A402,'2022'!$A$3:$A$899,'2022'!$AE$3:$AE$899,0,0)</f>
        <v>0</v>
      </c>
      <c r="V402" s="220">
        <f>+_xlfn.XLOOKUP(MASTERLIST!$A402,'2022'!$A$3:$A$899,'2022'!$AF$3:$AF$899,0,0)</f>
        <v>0</v>
      </c>
      <c r="W402" s="220">
        <f>+_xlfn.XLOOKUP(MASTERLIST!$A402,'2022'!$A$3:$A$899,'2022'!$AG$3:$AG$899,0,0)</f>
        <v>0</v>
      </c>
      <c r="X402" s="247">
        <f>+_xlfn.XLOOKUP(MASTERLIST!$A402,'2022'!$A$3:$A$899,'2022'!$AH$3:$AH$899,0,0)</f>
        <v>0</v>
      </c>
    </row>
    <row r="403" spans="1:24" s="11" customFormat="1" x14ac:dyDescent="0.25">
      <c r="A403" s="233" t="s">
        <v>883</v>
      </c>
      <c r="B403" s="224" t="s">
        <v>44</v>
      </c>
      <c r="C403" s="224" t="s">
        <v>1477</v>
      </c>
      <c r="D403" s="224" t="s">
        <v>1921</v>
      </c>
      <c r="E403" s="230" t="str">
        <f t="shared" si="28"/>
        <v>Men Senior</v>
      </c>
      <c r="F403" s="277">
        <v>30819</v>
      </c>
      <c r="G403" s="10">
        <f t="shared" si="29"/>
        <v>44926</v>
      </c>
      <c r="H403" s="6">
        <f t="shared" si="30"/>
        <v>38</v>
      </c>
      <c r="I403" s="5" t="str">
        <f t="shared" si="32"/>
        <v>Senior</v>
      </c>
      <c r="J403" s="224" t="s">
        <v>1301</v>
      </c>
      <c r="K403" s="291">
        <v>84051710572</v>
      </c>
      <c r="L403" s="292" t="s">
        <v>1509</v>
      </c>
      <c r="M403" s="246">
        <f>+_xlfn.XLOOKUP(MASTERLIST!$A403,'2023'!$A$3:$A$897,'2023'!$AE$3:$AE$897,0,0)</f>
        <v>0</v>
      </c>
      <c r="N403" s="220">
        <f>+_xlfn.XLOOKUP(MASTERLIST!$A403,'2023'!$A$3:$A$897,'2023'!$AF$3:$AF$897,0,0)</f>
        <v>0</v>
      </c>
      <c r="O403" s="220">
        <f>+_xlfn.XLOOKUP(MASTERLIST!$A403,'2023'!$A$3:$A$897,'2023'!$AG$3:$AG$897,0,0)</f>
        <v>0</v>
      </c>
      <c r="P403" s="247">
        <f>+_xlfn.XLOOKUP(MASTERLIST!$A403,'2023'!$A$3:$A$897,'2023'!$AH$3:$AH$897,0,0)</f>
        <v>40</v>
      </c>
      <c r="Q403" s="312">
        <f>+_xlfn.XLOOKUP(MASTERLIST!$A403,'2021'!$A$3:$A$900,'2021'!$G$3:$G$900,0,0)</f>
        <v>1</v>
      </c>
      <c r="R403" s="220">
        <f>+_xlfn.XLOOKUP(MASTERLIST!$A403,'2021'!$A$3:$A$900,'2021'!$H$3:$H$900,0,0)</f>
        <v>2</v>
      </c>
      <c r="S403" s="220">
        <f>+_xlfn.XLOOKUP(MASTERLIST!$A403,'2021'!$A$3:$A$900,'2021'!$I$3:$I$900,0,0)</f>
        <v>48.6</v>
      </c>
      <c r="T403" s="247">
        <f>+_xlfn.XLOOKUP(MASTERLIST!$A403,'2021'!$A$3:$A$900,'2021'!$J$3:$J$900,0,0)</f>
        <v>761</v>
      </c>
      <c r="U403" s="246">
        <f>+_xlfn.XLOOKUP(MASTERLIST!$A403,'2022'!$A$3:$A$899,'2022'!$AE$3:$AE$899,0,0)</f>
        <v>1</v>
      </c>
      <c r="V403" s="220">
        <f>+_xlfn.XLOOKUP(MASTERLIST!$A403,'2022'!$A$3:$A$899,'2022'!$AF$3:$AF$899,0,0)</f>
        <v>3</v>
      </c>
      <c r="W403" s="220">
        <f>+_xlfn.XLOOKUP(MASTERLIST!$A403,'2022'!$A$3:$A$899,'2022'!$AG$3:$AG$899,0,0)</f>
        <v>35.6</v>
      </c>
      <c r="X403" s="247">
        <f>+_xlfn.XLOOKUP(MASTERLIST!$A403,'2022'!$A$3:$A$899,'2022'!$AH$3:$AH$899,0,0)</f>
        <v>755</v>
      </c>
    </row>
    <row r="404" spans="1:24" x14ac:dyDescent="0.25">
      <c r="A404" s="231" t="s">
        <v>884</v>
      </c>
      <c r="B404" s="221" t="s">
        <v>1293</v>
      </c>
      <c r="C404" s="221" t="s">
        <v>247</v>
      </c>
      <c r="D404" s="221" t="s">
        <v>262</v>
      </c>
      <c r="E404" s="232" t="str">
        <f t="shared" si="28"/>
        <v>Men Grand Masters</v>
      </c>
      <c r="F404" s="277"/>
      <c r="G404" s="10">
        <f t="shared" si="29"/>
        <v>44926</v>
      </c>
      <c r="H404" s="6">
        <f t="shared" si="30"/>
        <v>123</v>
      </c>
      <c r="I404" s="5" t="str">
        <f t="shared" si="32"/>
        <v>Grand Masters</v>
      </c>
      <c r="J404" s="221" t="s">
        <v>1301</v>
      </c>
      <c r="K404" s="294">
        <v>84051710572</v>
      </c>
      <c r="L404" s="295" t="s">
        <v>1509</v>
      </c>
      <c r="M404" s="246">
        <f>+_xlfn.XLOOKUP(MASTERLIST!$A404,'2023'!$A$3:$A$897,'2023'!$AE$3:$AE$897,0,0)</f>
        <v>0</v>
      </c>
      <c r="N404" s="220">
        <f>+_xlfn.XLOOKUP(MASTERLIST!$A404,'2023'!$A$3:$A$897,'2023'!$AF$3:$AF$897,0,0)</f>
        <v>0</v>
      </c>
      <c r="O404" s="220">
        <f>+_xlfn.XLOOKUP(MASTERLIST!$A404,'2023'!$A$3:$A$897,'2023'!$AG$3:$AG$897,0,0)</f>
        <v>0</v>
      </c>
      <c r="P404" s="247">
        <f>+_xlfn.XLOOKUP(MASTERLIST!$A404,'2023'!$A$3:$A$897,'2023'!$AH$3:$AH$897,0,0)</f>
        <v>0</v>
      </c>
      <c r="Q404" s="312">
        <f>+_xlfn.XLOOKUP(MASTERLIST!$A404,'2021'!$A$3:$A$900,'2021'!$G$3:$G$900,0,0)</f>
        <v>0</v>
      </c>
      <c r="R404" s="220">
        <f>+_xlfn.XLOOKUP(MASTERLIST!$A404,'2021'!$A$3:$A$900,'2021'!$H$3:$H$900,0,0)</f>
        <v>0</v>
      </c>
      <c r="S404" s="220">
        <f>+_xlfn.XLOOKUP(MASTERLIST!$A404,'2021'!$A$3:$A$900,'2021'!$I$3:$I$900,0,0)</f>
        <v>0</v>
      </c>
      <c r="T404" s="247">
        <f>+_xlfn.XLOOKUP(MASTERLIST!$A404,'2021'!$A$3:$A$900,'2021'!$J$3:$J$900,0,0)</f>
        <v>0</v>
      </c>
      <c r="U404" s="246">
        <f>+_xlfn.XLOOKUP(MASTERLIST!$A404,'2022'!$A$3:$A$899,'2022'!$AE$3:$AE$899,0,0)</f>
        <v>0</v>
      </c>
      <c r="V404" s="220">
        <f>+_xlfn.XLOOKUP(MASTERLIST!$A404,'2022'!$A$3:$A$899,'2022'!$AF$3:$AF$899,0,0)</f>
        <v>0</v>
      </c>
      <c r="W404" s="220">
        <f>+_xlfn.XLOOKUP(MASTERLIST!$A404,'2022'!$A$3:$A$899,'2022'!$AG$3:$AG$899,0,0)</f>
        <v>0</v>
      </c>
      <c r="X404" s="247">
        <f>+_xlfn.XLOOKUP(MASTERLIST!$A404,'2022'!$A$3:$A$899,'2022'!$AH$3:$AH$899,0,0)</f>
        <v>0</v>
      </c>
    </row>
    <row r="405" spans="1:24" s="11" customFormat="1" x14ac:dyDescent="0.25">
      <c r="A405" s="229" t="s">
        <v>885</v>
      </c>
      <c r="B405" s="220" t="s">
        <v>37</v>
      </c>
      <c r="C405" s="220" t="s">
        <v>441</v>
      </c>
      <c r="D405" s="220" t="s">
        <v>295</v>
      </c>
      <c r="E405" s="230" t="str">
        <f t="shared" si="28"/>
        <v>Men U/21</v>
      </c>
      <c r="F405" s="277">
        <v>37256</v>
      </c>
      <c r="G405" s="10">
        <f t="shared" si="29"/>
        <v>44926</v>
      </c>
      <c r="H405" s="6">
        <f t="shared" si="30"/>
        <v>21</v>
      </c>
      <c r="I405" s="5" t="str">
        <f t="shared" si="32"/>
        <v>U/21</v>
      </c>
      <c r="J405" s="220" t="s">
        <v>1301</v>
      </c>
      <c r="K405" s="293">
        <v>20011231</v>
      </c>
      <c r="L405" s="251" t="s">
        <v>1509</v>
      </c>
      <c r="M405" s="246">
        <f>+_xlfn.XLOOKUP(MASTERLIST!$A405,'2023'!$A$3:$A$897,'2023'!$AE$3:$AE$897,0,0)</f>
        <v>8</v>
      </c>
      <c r="N405" s="220">
        <f>+_xlfn.XLOOKUP(MASTERLIST!$A405,'2023'!$A$3:$A$897,'2023'!$AF$3:$AF$897,0,0)</f>
        <v>4</v>
      </c>
      <c r="O405" s="220">
        <f>+_xlfn.XLOOKUP(MASTERLIST!$A405,'2023'!$A$3:$A$897,'2023'!$AG$3:$AG$897,0,0)</f>
        <v>66.3</v>
      </c>
      <c r="P405" s="247">
        <f>+_xlfn.XLOOKUP(MASTERLIST!$A405,'2023'!$A$3:$A$897,'2023'!$AH$3:$AH$897,0,0)</f>
        <v>1104</v>
      </c>
      <c r="Q405" s="312">
        <f>+_xlfn.XLOOKUP(MASTERLIST!$A405,'2021'!$A$3:$A$900,'2021'!$G$3:$G$900,0,0)</f>
        <v>0</v>
      </c>
      <c r="R405" s="220">
        <f>+_xlfn.XLOOKUP(MASTERLIST!$A405,'2021'!$A$3:$A$900,'2021'!$H$3:$H$900,0,0)</f>
        <v>2</v>
      </c>
      <c r="S405" s="220">
        <f>+_xlfn.XLOOKUP(MASTERLIST!$A405,'2021'!$A$3:$A$900,'2021'!$I$3:$I$900,0,0)</f>
        <v>21</v>
      </c>
      <c r="T405" s="247">
        <f>+_xlfn.XLOOKUP(MASTERLIST!$A405,'2021'!$A$3:$A$900,'2021'!$J$3:$J$900,0,0)</f>
        <v>282</v>
      </c>
      <c r="U405" s="246">
        <f>+_xlfn.XLOOKUP(MASTERLIST!$A405,'2022'!$A$3:$A$899,'2022'!$AE$3:$AE$899,0,0)</f>
        <v>0</v>
      </c>
      <c r="V405" s="220">
        <f>+_xlfn.XLOOKUP(MASTERLIST!$A405,'2022'!$A$3:$A$899,'2022'!$AF$3:$AF$899,0,0)</f>
        <v>9</v>
      </c>
      <c r="W405" s="220">
        <f>+_xlfn.XLOOKUP(MASTERLIST!$A405,'2022'!$A$3:$A$899,'2022'!$AG$3:$AG$899,0,0)</f>
        <v>107.6</v>
      </c>
      <c r="X405" s="247">
        <f>+_xlfn.XLOOKUP(MASTERLIST!$A405,'2022'!$A$3:$A$899,'2022'!$AH$3:$AH$899,0,0)</f>
        <v>845</v>
      </c>
    </row>
    <row r="406" spans="1:24" x14ac:dyDescent="0.25">
      <c r="A406" s="231" t="s">
        <v>886</v>
      </c>
      <c r="B406" s="221" t="s">
        <v>1029</v>
      </c>
      <c r="C406" s="221" t="s">
        <v>137</v>
      </c>
      <c r="D406" s="221" t="s">
        <v>136</v>
      </c>
      <c r="E406" s="232" t="str">
        <f t="shared" si="28"/>
        <v>Men Grand Masters</v>
      </c>
      <c r="F406" s="277"/>
      <c r="G406" s="10">
        <f t="shared" si="29"/>
        <v>44926</v>
      </c>
      <c r="H406" s="6">
        <f t="shared" si="30"/>
        <v>123</v>
      </c>
      <c r="I406" s="5" t="str">
        <f t="shared" si="32"/>
        <v>Grand Masters</v>
      </c>
      <c r="J406" s="221" t="s">
        <v>1301</v>
      </c>
      <c r="K406" s="294">
        <v>20011231</v>
      </c>
      <c r="L406" s="295" t="s">
        <v>1509</v>
      </c>
      <c r="M406" s="246">
        <f>+_xlfn.XLOOKUP(MASTERLIST!$A406,'2023'!$A$3:$A$897,'2023'!$AE$3:$AE$897,0,0)</f>
        <v>0</v>
      </c>
      <c r="N406" s="220">
        <f>+_xlfn.XLOOKUP(MASTERLIST!$A406,'2023'!$A$3:$A$897,'2023'!$AF$3:$AF$897,0,0)</f>
        <v>0</v>
      </c>
      <c r="O406" s="220">
        <f>+_xlfn.XLOOKUP(MASTERLIST!$A406,'2023'!$A$3:$A$897,'2023'!$AG$3:$AG$897,0,0)</f>
        <v>0</v>
      </c>
      <c r="P406" s="247">
        <f>+_xlfn.XLOOKUP(MASTERLIST!$A406,'2023'!$A$3:$A$897,'2023'!$AH$3:$AH$897,0,0)</f>
        <v>20</v>
      </c>
      <c r="Q406" s="312">
        <f>+_xlfn.XLOOKUP(MASTERLIST!$A406,'2021'!$A$3:$A$900,'2021'!$G$3:$G$900,0,0)</f>
        <v>0</v>
      </c>
      <c r="R406" s="220">
        <f>+_xlfn.XLOOKUP(MASTERLIST!$A406,'2021'!$A$3:$A$900,'2021'!$H$3:$H$900,0,0)</f>
        <v>0</v>
      </c>
      <c r="S406" s="220">
        <f>+_xlfn.XLOOKUP(MASTERLIST!$A406,'2021'!$A$3:$A$900,'2021'!$I$3:$I$900,0,0)</f>
        <v>0</v>
      </c>
      <c r="T406" s="247">
        <f>+_xlfn.XLOOKUP(MASTERLIST!$A406,'2021'!$A$3:$A$900,'2021'!$J$3:$J$900,0,0)</f>
        <v>0</v>
      </c>
      <c r="U406" s="246">
        <f>+_xlfn.XLOOKUP(MASTERLIST!$A406,'2022'!$A$3:$A$899,'2022'!$AE$3:$AE$899,0,0)</f>
        <v>0</v>
      </c>
      <c r="V406" s="220">
        <f>+_xlfn.XLOOKUP(MASTERLIST!$A406,'2022'!$A$3:$A$899,'2022'!$AF$3:$AF$899,0,0)</f>
        <v>0</v>
      </c>
      <c r="W406" s="220">
        <f>+_xlfn.XLOOKUP(MASTERLIST!$A406,'2022'!$A$3:$A$899,'2022'!$AG$3:$AG$899,0,0)</f>
        <v>0</v>
      </c>
      <c r="X406" s="247">
        <f>+_xlfn.XLOOKUP(MASTERLIST!$A406,'2022'!$A$3:$A$899,'2022'!$AH$3:$AH$899,0,0)</f>
        <v>0</v>
      </c>
    </row>
    <row r="407" spans="1:24" s="11" customFormat="1" x14ac:dyDescent="0.25">
      <c r="A407" s="233" t="s">
        <v>887</v>
      </c>
      <c r="B407" s="224" t="s">
        <v>42</v>
      </c>
      <c r="C407" s="224" t="s">
        <v>2081</v>
      </c>
      <c r="D407" s="224" t="s">
        <v>2077</v>
      </c>
      <c r="E407" s="232" t="str">
        <f t="shared" si="28"/>
        <v>Men Master</v>
      </c>
      <c r="F407" s="276">
        <v>23542</v>
      </c>
      <c r="G407" s="10">
        <f t="shared" si="29"/>
        <v>44926</v>
      </c>
      <c r="H407" s="6">
        <f t="shared" si="30"/>
        <v>58</v>
      </c>
      <c r="I407" s="5" t="str">
        <f t="shared" si="32"/>
        <v>Master</v>
      </c>
      <c r="J407" s="224" t="s">
        <v>1301</v>
      </c>
      <c r="K407" s="291">
        <v>6406145110089</v>
      </c>
      <c r="L407" s="292" t="s">
        <v>1512</v>
      </c>
      <c r="M407" s="246">
        <f>+_xlfn.XLOOKUP(MASTERLIST!$A407,'2023'!$A$3:$A$897,'2023'!$AE$3:$AE$897,0,0)</f>
        <v>0</v>
      </c>
      <c r="N407" s="220">
        <f>+_xlfn.XLOOKUP(MASTERLIST!$A407,'2023'!$A$3:$A$897,'2023'!$AF$3:$AF$897,0,0)</f>
        <v>0</v>
      </c>
      <c r="O407" s="220">
        <f>+_xlfn.XLOOKUP(MASTERLIST!$A407,'2023'!$A$3:$A$897,'2023'!$AG$3:$AG$897,0,0)</f>
        <v>0</v>
      </c>
      <c r="P407" s="247">
        <f>+_xlfn.XLOOKUP(MASTERLIST!$A407,'2023'!$A$3:$A$897,'2023'!$AH$3:$AH$897,0,0)</f>
        <v>40</v>
      </c>
      <c r="Q407" s="312">
        <f>+_xlfn.XLOOKUP(MASTERLIST!$A407,'2021'!$A$3:$A$900,'2021'!$G$3:$G$900,0,0)</f>
        <v>0</v>
      </c>
      <c r="R407" s="220">
        <f>+_xlfn.XLOOKUP(MASTERLIST!$A407,'2021'!$A$3:$A$900,'2021'!$H$3:$H$900,0,0)</f>
        <v>0</v>
      </c>
      <c r="S407" s="220">
        <f>+_xlfn.XLOOKUP(MASTERLIST!$A407,'2021'!$A$3:$A$900,'2021'!$I$3:$I$900,0,0)</f>
        <v>0</v>
      </c>
      <c r="T407" s="247">
        <f>+_xlfn.XLOOKUP(MASTERLIST!$A407,'2021'!$A$3:$A$900,'2021'!$J$3:$J$900,0,0)</f>
        <v>0</v>
      </c>
      <c r="U407" s="246">
        <f>+_xlfn.XLOOKUP(MASTERLIST!$A407,'2022'!$A$3:$A$899,'2022'!$AE$3:$AE$899,0,0)</f>
        <v>0</v>
      </c>
      <c r="V407" s="220">
        <f>+_xlfn.XLOOKUP(MASTERLIST!$A407,'2022'!$A$3:$A$899,'2022'!$AF$3:$AF$899,0,0)</f>
        <v>1</v>
      </c>
      <c r="W407" s="220">
        <f>+_xlfn.XLOOKUP(MASTERLIST!$A407,'2022'!$A$3:$A$899,'2022'!$AG$3:$AG$899,0,0)</f>
        <v>4.5</v>
      </c>
      <c r="X407" s="247">
        <f>+_xlfn.XLOOKUP(MASTERLIST!$A407,'2022'!$A$3:$A$899,'2022'!$AH$3:$AH$899,0,0)</f>
        <v>201</v>
      </c>
    </row>
    <row r="408" spans="1:24" s="11" customFormat="1" x14ac:dyDescent="0.25">
      <c r="A408" s="229" t="s">
        <v>888</v>
      </c>
      <c r="B408" s="220" t="s">
        <v>47</v>
      </c>
      <c r="C408" s="220" t="s">
        <v>1975</v>
      </c>
      <c r="D408" s="220" t="s">
        <v>1976</v>
      </c>
      <c r="E408" s="230" t="str">
        <f t="shared" si="28"/>
        <v>Ladies Master</v>
      </c>
      <c r="F408" s="277">
        <v>23521</v>
      </c>
      <c r="G408" s="10">
        <f t="shared" si="29"/>
        <v>44926</v>
      </c>
      <c r="H408" s="6">
        <f t="shared" si="30"/>
        <v>58</v>
      </c>
      <c r="I408" s="5" t="str">
        <f t="shared" si="32"/>
        <v>Master</v>
      </c>
      <c r="J408" s="220" t="s">
        <v>67</v>
      </c>
      <c r="K408" s="293">
        <v>64052400038</v>
      </c>
      <c r="L408" s="251" t="s">
        <v>1509</v>
      </c>
      <c r="M408" s="246">
        <f>+_xlfn.XLOOKUP(MASTERLIST!$A408,'2023'!$A$3:$A$897,'2023'!$AE$3:$AE$897,0,0)</f>
        <v>0</v>
      </c>
      <c r="N408" s="220">
        <f>+_xlfn.XLOOKUP(MASTERLIST!$A408,'2023'!$A$3:$A$897,'2023'!$AF$3:$AF$897,0,0)</f>
        <v>0</v>
      </c>
      <c r="O408" s="220">
        <f>+_xlfn.XLOOKUP(MASTERLIST!$A408,'2023'!$A$3:$A$897,'2023'!$AG$3:$AG$897,0,0)</f>
        <v>0</v>
      </c>
      <c r="P408" s="247">
        <f>+_xlfn.XLOOKUP(MASTERLIST!$A408,'2023'!$A$3:$A$897,'2023'!$AH$3:$AH$897,0,0)</f>
        <v>80</v>
      </c>
      <c r="Q408" s="312">
        <f>+_xlfn.XLOOKUP(MASTERLIST!$A408,'2021'!$A$3:$A$900,'2021'!$G$3:$G$900,0,0)</f>
        <v>1</v>
      </c>
      <c r="R408" s="220">
        <f>+_xlfn.XLOOKUP(MASTERLIST!$A408,'2021'!$A$3:$A$900,'2021'!$H$3:$H$900,0,0)</f>
        <v>1</v>
      </c>
      <c r="S408" s="220">
        <f>+_xlfn.XLOOKUP(MASTERLIST!$A408,'2021'!$A$3:$A$900,'2021'!$I$3:$I$900,0,0)</f>
        <v>2.2999999999999998</v>
      </c>
      <c r="T408" s="247">
        <f>+_xlfn.XLOOKUP(MASTERLIST!$A408,'2021'!$A$3:$A$900,'2021'!$J$3:$J$900,0,0)</f>
        <v>361</v>
      </c>
      <c r="U408" s="246">
        <f>+_xlfn.XLOOKUP(MASTERLIST!$A408,'2022'!$A$3:$A$899,'2022'!$AE$3:$AE$899,0,0)</f>
        <v>1</v>
      </c>
      <c r="V408" s="220">
        <f>+_xlfn.XLOOKUP(MASTERLIST!$A408,'2022'!$A$3:$A$899,'2022'!$AF$3:$AF$899,0,0)</f>
        <v>1</v>
      </c>
      <c r="W408" s="220">
        <f>+_xlfn.XLOOKUP(MASTERLIST!$A408,'2022'!$A$3:$A$899,'2022'!$AG$3:$AG$899,0,0)</f>
        <v>3.5999999999999996</v>
      </c>
      <c r="X408" s="247">
        <f>+_xlfn.XLOOKUP(MASTERLIST!$A408,'2022'!$A$3:$A$899,'2022'!$AH$3:$AH$899,0,0)</f>
        <v>314</v>
      </c>
    </row>
    <row r="409" spans="1:24" x14ac:dyDescent="0.25">
      <c r="A409" s="231" t="s">
        <v>889</v>
      </c>
      <c r="B409" s="221" t="s">
        <v>1295</v>
      </c>
      <c r="C409" s="221" t="s">
        <v>307</v>
      </c>
      <c r="D409" s="221" t="s">
        <v>106</v>
      </c>
      <c r="E409" s="232" t="str">
        <f t="shared" si="28"/>
        <v>Men Grand Masters</v>
      </c>
      <c r="F409" s="279"/>
      <c r="G409" s="10">
        <f t="shared" si="29"/>
        <v>44926</v>
      </c>
      <c r="H409" s="6">
        <f t="shared" si="30"/>
        <v>123</v>
      </c>
      <c r="I409" s="5" t="str">
        <f t="shared" si="32"/>
        <v>Grand Masters</v>
      </c>
      <c r="J409" s="221" t="s">
        <v>1301</v>
      </c>
      <c r="K409" s="294">
        <v>64052400038</v>
      </c>
      <c r="L409" s="295" t="s">
        <v>1509</v>
      </c>
      <c r="M409" s="246">
        <f>+_xlfn.XLOOKUP(MASTERLIST!$A409,'2023'!$A$3:$A$897,'2023'!$AE$3:$AE$897,0,0)</f>
        <v>0</v>
      </c>
      <c r="N409" s="220">
        <f>+_xlfn.XLOOKUP(MASTERLIST!$A409,'2023'!$A$3:$A$897,'2023'!$AF$3:$AF$897,0,0)</f>
        <v>0</v>
      </c>
      <c r="O409" s="220">
        <f>+_xlfn.XLOOKUP(MASTERLIST!$A409,'2023'!$A$3:$A$897,'2023'!$AG$3:$AG$897,0,0)</f>
        <v>0</v>
      </c>
      <c r="P409" s="247">
        <f>+_xlfn.XLOOKUP(MASTERLIST!$A409,'2023'!$A$3:$A$897,'2023'!$AH$3:$AH$897,0,0)</f>
        <v>0</v>
      </c>
      <c r="Q409" s="312">
        <f>+_xlfn.XLOOKUP(MASTERLIST!$A409,'2021'!$A$3:$A$900,'2021'!$G$3:$G$900,0,0)</f>
        <v>0</v>
      </c>
      <c r="R409" s="220">
        <f>+_xlfn.XLOOKUP(MASTERLIST!$A409,'2021'!$A$3:$A$900,'2021'!$H$3:$H$900,0,0)</f>
        <v>0</v>
      </c>
      <c r="S409" s="220">
        <f>+_xlfn.XLOOKUP(MASTERLIST!$A409,'2021'!$A$3:$A$900,'2021'!$I$3:$I$900,0,0)</f>
        <v>0</v>
      </c>
      <c r="T409" s="247">
        <f>+_xlfn.XLOOKUP(MASTERLIST!$A409,'2021'!$A$3:$A$900,'2021'!$J$3:$J$900,0,0)</f>
        <v>0</v>
      </c>
      <c r="U409" s="246">
        <f>+_xlfn.XLOOKUP(MASTERLIST!$A409,'2022'!$A$3:$A$899,'2022'!$AE$3:$AE$899,0,0)</f>
        <v>0</v>
      </c>
      <c r="V409" s="220">
        <f>+_xlfn.XLOOKUP(MASTERLIST!$A409,'2022'!$A$3:$A$899,'2022'!$AF$3:$AF$899,0,0)</f>
        <v>0</v>
      </c>
      <c r="W409" s="220">
        <f>+_xlfn.XLOOKUP(MASTERLIST!$A409,'2022'!$A$3:$A$899,'2022'!$AG$3:$AG$899,0,0)</f>
        <v>0</v>
      </c>
      <c r="X409" s="247">
        <f>+_xlfn.XLOOKUP(MASTERLIST!$A409,'2022'!$A$3:$A$899,'2022'!$AH$3:$AH$899,0,0)</f>
        <v>0</v>
      </c>
    </row>
    <row r="410" spans="1:24" s="11" customFormat="1" x14ac:dyDescent="0.25">
      <c r="A410" s="229" t="s">
        <v>890</v>
      </c>
      <c r="B410" s="220" t="s">
        <v>48</v>
      </c>
      <c r="C410" s="220" t="s">
        <v>2033</v>
      </c>
      <c r="D410" s="220" t="s">
        <v>2034</v>
      </c>
      <c r="E410" s="232" t="str">
        <f t="shared" si="28"/>
        <v>Men Senior</v>
      </c>
      <c r="F410" s="278">
        <v>30544</v>
      </c>
      <c r="G410" s="10">
        <f t="shared" si="29"/>
        <v>44926</v>
      </c>
      <c r="H410" s="6">
        <f t="shared" si="30"/>
        <v>39</v>
      </c>
      <c r="I410" s="5" t="str">
        <f t="shared" si="32"/>
        <v>Senior</v>
      </c>
      <c r="J410" s="220" t="s">
        <v>1301</v>
      </c>
      <c r="K410" s="293">
        <v>83081610273</v>
      </c>
      <c r="L410" s="251" t="s">
        <v>1509</v>
      </c>
      <c r="M410" s="246">
        <f>+_xlfn.XLOOKUP(MASTERLIST!$A410,'2023'!$A$3:$A$897,'2023'!$AE$3:$AE$897,0,0)</f>
        <v>0</v>
      </c>
      <c r="N410" s="220">
        <f>+_xlfn.XLOOKUP(MASTERLIST!$A410,'2023'!$A$3:$A$897,'2023'!$AF$3:$AF$897,0,0)</f>
        <v>0</v>
      </c>
      <c r="O410" s="220">
        <f>+_xlfn.XLOOKUP(MASTERLIST!$A410,'2023'!$A$3:$A$897,'2023'!$AG$3:$AG$897,0,0)</f>
        <v>0</v>
      </c>
      <c r="P410" s="247">
        <f>+_xlfn.XLOOKUP(MASTERLIST!$A410,'2023'!$A$3:$A$897,'2023'!$AH$3:$AH$897,0,0)</f>
        <v>60</v>
      </c>
      <c r="Q410" s="312">
        <f>+_xlfn.XLOOKUP(MASTERLIST!$A410,'2021'!$A$3:$A$900,'2021'!$G$3:$G$900,0,0)</f>
        <v>0</v>
      </c>
      <c r="R410" s="220">
        <f>+_xlfn.XLOOKUP(MASTERLIST!$A410,'2021'!$A$3:$A$900,'2021'!$H$3:$H$900,0,0)</f>
        <v>0</v>
      </c>
      <c r="S410" s="220">
        <f>+_xlfn.XLOOKUP(MASTERLIST!$A410,'2021'!$A$3:$A$900,'2021'!$I$3:$I$900,0,0)</f>
        <v>0</v>
      </c>
      <c r="T410" s="247">
        <f>+_xlfn.XLOOKUP(MASTERLIST!$A410,'2021'!$A$3:$A$900,'2021'!$J$3:$J$900,0,0)</f>
        <v>0</v>
      </c>
      <c r="U410" s="246">
        <f>+_xlfn.XLOOKUP(MASTERLIST!$A410,'2022'!$A$3:$A$899,'2022'!$AE$3:$AE$899,0,0)</f>
        <v>0</v>
      </c>
      <c r="V410" s="220">
        <f>+_xlfn.XLOOKUP(MASTERLIST!$A410,'2022'!$A$3:$A$899,'2022'!$AF$3:$AF$899,0,0)</f>
        <v>1</v>
      </c>
      <c r="W410" s="220">
        <f>+_xlfn.XLOOKUP(MASTERLIST!$A410,'2022'!$A$3:$A$899,'2022'!$AG$3:$AG$899,0,0)</f>
        <v>7.6</v>
      </c>
      <c r="X410" s="247">
        <f>+_xlfn.XLOOKUP(MASTERLIST!$A410,'2022'!$A$3:$A$899,'2022'!$AH$3:$AH$899,0,0)</f>
        <v>213</v>
      </c>
    </row>
    <row r="411" spans="1:24" s="11" customFormat="1" x14ac:dyDescent="0.25">
      <c r="A411" s="229" t="s">
        <v>891</v>
      </c>
      <c r="B411" s="220" t="s">
        <v>50</v>
      </c>
      <c r="C411" s="220" t="s">
        <v>137</v>
      </c>
      <c r="D411" s="220" t="s">
        <v>322</v>
      </c>
      <c r="E411" s="230" t="str">
        <f t="shared" si="28"/>
        <v>Men Veteran</v>
      </c>
      <c r="F411" s="277">
        <v>29692</v>
      </c>
      <c r="G411" s="10">
        <f t="shared" si="29"/>
        <v>44926</v>
      </c>
      <c r="H411" s="6">
        <f t="shared" si="30"/>
        <v>41</v>
      </c>
      <c r="I411" s="5" t="str">
        <f t="shared" si="32"/>
        <v>Veteran</v>
      </c>
      <c r="J411" s="220" t="s">
        <v>1301</v>
      </c>
      <c r="K411" s="293">
        <v>81041650043</v>
      </c>
      <c r="L411" s="251" t="s">
        <v>1509</v>
      </c>
      <c r="M411" s="246">
        <f>+_xlfn.XLOOKUP(MASTERLIST!$A411,'2023'!$A$3:$A$897,'2023'!$AE$3:$AE$897,0,0)</f>
        <v>0</v>
      </c>
      <c r="N411" s="220">
        <f>+_xlfn.XLOOKUP(MASTERLIST!$A411,'2023'!$A$3:$A$897,'2023'!$AF$3:$AF$897,0,0)</f>
        <v>3</v>
      </c>
      <c r="O411" s="220">
        <f>+_xlfn.XLOOKUP(MASTERLIST!$A411,'2023'!$A$3:$A$897,'2023'!$AG$3:$AG$897,0,0)</f>
        <v>60.300000000000004</v>
      </c>
      <c r="P411" s="247">
        <f>+_xlfn.XLOOKUP(MASTERLIST!$A411,'2023'!$A$3:$A$897,'2023'!$AH$3:$AH$897,0,0)</f>
        <v>606</v>
      </c>
      <c r="Q411" s="312">
        <f>+_xlfn.XLOOKUP(MASTERLIST!$A411,'2021'!$A$3:$A$900,'2021'!$G$3:$G$900,0,0)</f>
        <v>0</v>
      </c>
      <c r="R411" s="220">
        <f>+_xlfn.XLOOKUP(MASTERLIST!$A411,'2021'!$A$3:$A$900,'2021'!$H$3:$H$900,0,0)</f>
        <v>0</v>
      </c>
      <c r="S411" s="220">
        <f>+_xlfn.XLOOKUP(MASTERLIST!$A411,'2021'!$A$3:$A$900,'2021'!$I$3:$I$900,0,0)</f>
        <v>0</v>
      </c>
      <c r="T411" s="247">
        <f>+_xlfn.XLOOKUP(MASTERLIST!$A411,'2021'!$A$3:$A$900,'2021'!$J$3:$J$900,0,0)</f>
        <v>20</v>
      </c>
      <c r="U411" s="246">
        <f>+_xlfn.XLOOKUP(MASTERLIST!$A411,'2022'!$A$3:$A$899,'2022'!$AE$3:$AE$899,0,0)</f>
        <v>0</v>
      </c>
      <c r="V411" s="220">
        <f>+_xlfn.XLOOKUP(MASTERLIST!$A411,'2022'!$A$3:$A$899,'2022'!$AF$3:$AF$899,0,0)</f>
        <v>0</v>
      </c>
      <c r="W411" s="220">
        <f>+_xlfn.XLOOKUP(MASTERLIST!$A411,'2022'!$A$3:$A$899,'2022'!$AG$3:$AG$899,0,0)</f>
        <v>0</v>
      </c>
      <c r="X411" s="247">
        <f>+_xlfn.XLOOKUP(MASTERLIST!$A411,'2022'!$A$3:$A$899,'2022'!$AH$3:$AH$899,0,0)</f>
        <v>60</v>
      </c>
    </row>
    <row r="412" spans="1:24" x14ac:dyDescent="0.25">
      <c r="A412" s="231" t="s">
        <v>892</v>
      </c>
      <c r="B412" s="221" t="s">
        <v>1398</v>
      </c>
      <c r="C412" s="221" t="s">
        <v>218</v>
      </c>
      <c r="D412" s="221" t="s">
        <v>206</v>
      </c>
      <c r="E412" s="232" t="str">
        <f t="shared" si="28"/>
        <v>Men Grand Masters</v>
      </c>
      <c r="F412" s="279"/>
      <c r="G412" s="10">
        <f t="shared" si="29"/>
        <v>44926</v>
      </c>
      <c r="H412" s="6">
        <f t="shared" si="30"/>
        <v>123</v>
      </c>
      <c r="I412" s="5" t="str">
        <f t="shared" si="32"/>
        <v>Grand Masters</v>
      </c>
      <c r="J412" s="221" t="s">
        <v>1301</v>
      </c>
      <c r="K412" s="294">
        <v>81041650043</v>
      </c>
      <c r="L412" s="295" t="s">
        <v>1509</v>
      </c>
      <c r="M412" s="246">
        <f>+_xlfn.XLOOKUP(MASTERLIST!$A412,'2023'!$A$3:$A$897,'2023'!$AE$3:$AE$897,0,0)</f>
        <v>2</v>
      </c>
      <c r="N412" s="220">
        <f>+_xlfn.XLOOKUP(MASTERLIST!$A412,'2023'!$A$3:$A$897,'2023'!$AF$3:$AF$897,0,0)</f>
        <v>0</v>
      </c>
      <c r="O412" s="220">
        <f>+_xlfn.XLOOKUP(MASTERLIST!$A412,'2023'!$A$3:$A$897,'2023'!$AG$3:$AG$897,0,0)</f>
        <v>0.7</v>
      </c>
      <c r="P412" s="247">
        <f>+_xlfn.XLOOKUP(MASTERLIST!$A412,'2023'!$A$3:$A$897,'2023'!$AH$3:$AH$897,0,0)</f>
        <v>257</v>
      </c>
      <c r="Q412" s="312">
        <f>+_xlfn.XLOOKUP(MASTERLIST!$A412,'2021'!$A$3:$A$900,'2021'!$G$3:$G$900,0,0)</f>
        <v>0</v>
      </c>
      <c r="R412" s="220">
        <f>+_xlfn.XLOOKUP(MASTERLIST!$A412,'2021'!$A$3:$A$900,'2021'!$H$3:$H$900,0,0)</f>
        <v>0</v>
      </c>
      <c r="S412" s="220">
        <f>+_xlfn.XLOOKUP(MASTERLIST!$A412,'2021'!$A$3:$A$900,'2021'!$I$3:$I$900,0,0)</f>
        <v>0</v>
      </c>
      <c r="T412" s="247">
        <f>+_xlfn.XLOOKUP(MASTERLIST!$A412,'2021'!$A$3:$A$900,'2021'!$J$3:$J$900,0,0)</f>
        <v>0</v>
      </c>
      <c r="U412" s="246">
        <f>+_xlfn.XLOOKUP(MASTERLIST!$A412,'2022'!$A$3:$A$899,'2022'!$AE$3:$AE$899,0,0)</f>
        <v>0</v>
      </c>
      <c r="V412" s="220">
        <f>+_xlfn.XLOOKUP(MASTERLIST!$A412,'2022'!$A$3:$A$899,'2022'!$AF$3:$AF$899,0,0)</f>
        <v>0</v>
      </c>
      <c r="W412" s="220">
        <f>+_xlfn.XLOOKUP(MASTERLIST!$A412,'2022'!$A$3:$A$899,'2022'!$AG$3:$AG$899,0,0)</f>
        <v>0</v>
      </c>
      <c r="X412" s="247">
        <f>+_xlfn.XLOOKUP(MASTERLIST!$A412,'2022'!$A$3:$A$899,'2022'!$AH$3:$AH$899,0,0)</f>
        <v>0</v>
      </c>
    </row>
    <row r="413" spans="1:24" s="11" customFormat="1" x14ac:dyDescent="0.25">
      <c r="A413" s="229" t="s">
        <v>893</v>
      </c>
      <c r="B413" s="220" t="s">
        <v>50</v>
      </c>
      <c r="C413" s="220" t="s">
        <v>424</v>
      </c>
      <c r="D413" s="220" t="s">
        <v>117</v>
      </c>
      <c r="E413" s="230" t="str">
        <f t="shared" si="28"/>
        <v>Men U/21</v>
      </c>
      <c r="F413" s="277">
        <v>36942</v>
      </c>
      <c r="G413" s="10">
        <f t="shared" si="29"/>
        <v>44926</v>
      </c>
      <c r="H413" s="6">
        <f t="shared" si="30"/>
        <v>21</v>
      </c>
      <c r="I413" s="5" t="str">
        <f t="shared" si="32"/>
        <v>U/21</v>
      </c>
      <c r="J413" s="220" t="s">
        <v>1301</v>
      </c>
      <c r="K413" s="293"/>
      <c r="L413" s="251" t="s">
        <v>1509</v>
      </c>
      <c r="M413" s="246">
        <f>+_xlfn.XLOOKUP(MASTERLIST!$A413,'2023'!$A$3:$A$897,'2023'!$AE$3:$AE$897,0,0)</f>
        <v>0</v>
      </c>
      <c r="N413" s="220">
        <f>+_xlfn.XLOOKUP(MASTERLIST!$A413,'2023'!$A$3:$A$897,'2023'!$AF$3:$AF$897,0,0)</f>
        <v>0</v>
      </c>
      <c r="O413" s="220">
        <f>+_xlfn.XLOOKUP(MASTERLIST!$A413,'2023'!$A$3:$A$897,'2023'!$AG$3:$AG$897,0,0)</f>
        <v>0</v>
      </c>
      <c r="P413" s="247">
        <f>+_xlfn.XLOOKUP(MASTERLIST!$A413,'2023'!$A$3:$A$897,'2023'!$AH$3:$AH$897,0,0)</f>
        <v>0</v>
      </c>
      <c r="Q413" s="312">
        <f>+_xlfn.XLOOKUP(MASTERLIST!$A413,'2021'!$A$3:$A$900,'2021'!$G$3:$G$900,0,0)</f>
        <v>0</v>
      </c>
      <c r="R413" s="220">
        <f>+_xlfn.XLOOKUP(MASTERLIST!$A413,'2021'!$A$3:$A$900,'2021'!$H$3:$H$900,0,0)</f>
        <v>0</v>
      </c>
      <c r="S413" s="220">
        <f>+_xlfn.XLOOKUP(MASTERLIST!$A413,'2021'!$A$3:$A$900,'2021'!$I$3:$I$900,0,0)</f>
        <v>0</v>
      </c>
      <c r="T413" s="247">
        <f>+_xlfn.XLOOKUP(MASTERLIST!$A413,'2021'!$A$3:$A$900,'2021'!$J$3:$J$900,0,0)</f>
        <v>0</v>
      </c>
      <c r="U413" s="246">
        <f>+_xlfn.XLOOKUP(MASTERLIST!$A413,'2022'!$A$3:$A$899,'2022'!$AE$3:$AE$899,0,0)</f>
        <v>0</v>
      </c>
      <c r="V413" s="220">
        <f>+_xlfn.XLOOKUP(MASTERLIST!$A413,'2022'!$A$3:$A$899,'2022'!$AF$3:$AF$899,0,0)</f>
        <v>0</v>
      </c>
      <c r="W413" s="220">
        <f>+_xlfn.XLOOKUP(MASTERLIST!$A413,'2022'!$A$3:$A$899,'2022'!$AG$3:$AG$899,0,0)</f>
        <v>0</v>
      </c>
      <c r="X413" s="247">
        <f>+_xlfn.XLOOKUP(MASTERLIST!$A413,'2022'!$A$3:$A$899,'2022'!$AH$3:$AH$899,0,0)</f>
        <v>20</v>
      </c>
    </row>
    <row r="414" spans="1:24" x14ac:dyDescent="0.25">
      <c r="A414" s="233" t="s">
        <v>894</v>
      </c>
      <c r="B414" s="224" t="s">
        <v>42</v>
      </c>
      <c r="C414" s="224" t="s">
        <v>97</v>
      </c>
      <c r="D414" s="224" t="s">
        <v>2062</v>
      </c>
      <c r="E414" s="230" t="str">
        <f t="shared" si="28"/>
        <v>Men Veteran</v>
      </c>
      <c r="F414" s="276">
        <v>26796</v>
      </c>
      <c r="G414" s="10">
        <f t="shared" si="29"/>
        <v>44926</v>
      </c>
      <c r="H414" s="6">
        <f t="shared" si="30"/>
        <v>49</v>
      </c>
      <c r="I414" s="5" t="str">
        <f t="shared" si="32"/>
        <v>Veteran</v>
      </c>
      <c r="J414" s="224" t="s">
        <v>1301</v>
      </c>
      <c r="K414" s="291">
        <v>7305125121083</v>
      </c>
      <c r="L414" s="292" t="s">
        <v>1512</v>
      </c>
      <c r="M414" s="246">
        <f>+_xlfn.XLOOKUP(MASTERLIST!$A414,'2023'!$A$3:$A$897,'2023'!$AE$3:$AE$897,0,0)</f>
        <v>0</v>
      </c>
      <c r="N414" s="220">
        <f>+_xlfn.XLOOKUP(MASTERLIST!$A414,'2023'!$A$3:$A$897,'2023'!$AF$3:$AF$897,0,0)</f>
        <v>0</v>
      </c>
      <c r="O414" s="220">
        <f>+_xlfn.XLOOKUP(MASTERLIST!$A414,'2023'!$A$3:$A$897,'2023'!$AG$3:$AG$897,0,0)</f>
        <v>0</v>
      </c>
      <c r="P414" s="247">
        <f>+_xlfn.XLOOKUP(MASTERLIST!$A414,'2023'!$A$3:$A$897,'2023'!$AH$3:$AH$897,0,0)</f>
        <v>0</v>
      </c>
      <c r="Q414" s="312">
        <f>+_xlfn.XLOOKUP(MASTERLIST!$A414,'2021'!$A$3:$A$900,'2021'!$G$3:$G$900,0,0)</f>
        <v>0</v>
      </c>
      <c r="R414" s="220">
        <f>+_xlfn.XLOOKUP(MASTERLIST!$A414,'2021'!$A$3:$A$900,'2021'!$H$3:$H$900,0,0)</f>
        <v>1</v>
      </c>
      <c r="S414" s="220">
        <f>+_xlfn.XLOOKUP(MASTERLIST!$A414,'2021'!$A$3:$A$900,'2021'!$I$3:$I$900,0,0)</f>
        <v>8.5</v>
      </c>
      <c r="T414" s="247">
        <f>+_xlfn.XLOOKUP(MASTERLIST!$A414,'2021'!$A$3:$A$900,'2021'!$J$3:$J$900,0,0)</f>
        <v>175</v>
      </c>
      <c r="U414" s="246">
        <f>+_xlfn.XLOOKUP(MASTERLIST!$A414,'2022'!$A$3:$A$899,'2022'!$AE$3:$AE$899,0,0)</f>
        <v>0</v>
      </c>
      <c r="V414" s="220">
        <f>+_xlfn.XLOOKUP(MASTERLIST!$A414,'2022'!$A$3:$A$899,'2022'!$AF$3:$AF$899,0,0)</f>
        <v>0</v>
      </c>
      <c r="W414" s="220">
        <f>+_xlfn.XLOOKUP(MASTERLIST!$A414,'2022'!$A$3:$A$899,'2022'!$AG$3:$AG$899,0,0)</f>
        <v>0</v>
      </c>
      <c r="X414" s="247">
        <f>+_xlfn.XLOOKUP(MASTERLIST!$A414,'2022'!$A$3:$A$899,'2022'!$AH$3:$AH$899,0,0)</f>
        <v>20</v>
      </c>
    </row>
    <row r="415" spans="1:24" x14ac:dyDescent="0.25">
      <c r="A415" s="231" t="s">
        <v>895</v>
      </c>
      <c r="B415" s="221" t="s">
        <v>1392</v>
      </c>
      <c r="C415" s="221" t="s">
        <v>121</v>
      </c>
      <c r="D415" s="221" t="s">
        <v>251</v>
      </c>
      <c r="E415" s="232" t="str">
        <f t="shared" si="28"/>
        <v>Men Veteran</v>
      </c>
      <c r="F415" s="279">
        <v>28102</v>
      </c>
      <c r="G415" s="10">
        <f t="shared" si="29"/>
        <v>44926</v>
      </c>
      <c r="H415" s="6">
        <f t="shared" si="30"/>
        <v>46</v>
      </c>
      <c r="I415" s="5" t="str">
        <f t="shared" si="32"/>
        <v>Veteran</v>
      </c>
      <c r="J415" s="221" t="s">
        <v>1301</v>
      </c>
      <c r="K415" s="294">
        <v>7305125121083</v>
      </c>
      <c r="L415" s="295" t="s">
        <v>1726</v>
      </c>
      <c r="M415" s="246">
        <f>+_xlfn.XLOOKUP(MASTERLIST!$A415,'2023'!$A$3:$A$897,'2023'!$AE$3:$AE$897,0,0)</f>
        <v>0</v>
      </c>
      <c r="N415" s="220">
        <f>+_xlfn.XLOOKUP(MASTERLIST!$A415,'2023'!$A$3:$A$897,'2023'!$AF$3:$AF$897,0,0)</f>
        <v>0</v>
      </c>
      <c r="O415" s="220">
        <f>+_xlfn.XLOOKUP(MASTERLIST!$A415,'2023'!$A$3:$A$897,'2023'!$AG$3:$AG$897,0,0)</f>
        <v>0</v>
      </c>
      <c r="P415" s="247">
        <f>+_xlfn.XLOOKUP(MASTERLIST!$A415,'2023'!$A$3:$A$897,'2023'!$AH$3:$AH$897,0,0)</f>
        <v>0</v>
      </c>
      <c r="Q415" s="312">
        <f>+_xlfn.XLOOKUP(MASTERLIST!$A415,'2021'!$A$3:$A$900,'2021'!$G$3:$G$900,0,0)</f>
        <v>0</v>
      </c>
      <c r="R415" s="220">
        <f>+_xlfn.XLOOKUP(MASTERLIST!$A415,'2021'!$A$3:$A$900,'2021'!$H$3:$H$900,0,0)</f>
        <v>0</v>
      </c>
      <c r="S415" s="220">
        <f>+_xlfn.XLOOKUP(MASTERLIST!$A415,'2021'!$A$3:$A$900,'2021'!$I$3:$I$900,0,0)</f>
        <v>0</v>
      </c>
      <c r="T415" s="247">
        <f>+_xlfn.XLOOKUP(MASTERLIST!$A415,'2021'!$A$3:$A$900,'2021'!$J$3:$J$900,0,0)</f>
        <v>0</v>
      </c>
      <c r="U415" s="246">
        <f>+_xlfn.XLOOKUP(MASTERLIST!$A415,'2022'!$A$3:$A$899,'2022'!$AE$3:$AE$899,0,0)</f>
        <v>0</v>
      </c>
      <c r="V415" s="220">
        <f>+_xlfn.XLOOKUP(MASTERLIST!$A415,'2022'!$A$3:$A$899,'2022'!$AF$3:$AF$899,0,0)</f>
        <v>0</v>
      </c>
      <c r="W415" s="220">
        <f>+_xlfn.XLOOKUP(MASTERLIST!$A415,'2022'!$A$3:$A$899,'2022'!$AG$3:$AG$899,0,0)</f>
        <v>0</v>
      </c>
      <c r="X415" s="247">
        <f>+_xlfn.XLOOKUP(MASTERLIST!$A415,'2022'!$A$3:$A$899,'2022'!$AH$3:$AH$899,0,0)</f>
        <v>0</v>
      </c>
    </row>
    <row r="416" spans="1:24" s="11" customFormat="1" x14ac:dyDescent="0.25">
      <c r="A416" s="231" t="s">
        <v>896</v>
      </c>
      <c r="B416" s="221" t="s">
        <v>1392</v>
      </c>
      <c r="C416" s="221" t="s">
        <v>463</v>
      </c>
      <c r="D416" s="221" t="s">
        <v>251</v>
      </c>
      <c r="E416" s="232" t="str">
        <f t="shared" si="28"/>
        <v>Ladies Veteran</v>
      </c>
      <c r="F416" s="279">
        <v>27993</v>
      </c>
      <c r="G416" s="10">
        <f t="shared" si="29"/>
        <v>44926</v>
      </c>
      <c r="H416" s="6">
        <f t="shared" si="30"/>
        <v>46</v>
      </c>
      <c r="I416" s="5" t="str">
        <f t="shared" si="32"/>
        <v>Veteran</v>
      </c>
      <c r="J416" s="221" t="s">
        <v>67</v>
      </c>
      <c r="K416" s="294"/>
      <c r="L416" s="295"/>
      <c r="M416" s="246">
        <f>+_xlfn.XLOOKUP(MASTERLIST!$A416,'2023'!$A$3:$A$897,'2023'!$AE$3:$AE$897,0,0)</f>
        <v>0</v>
      </c>
      <c r="N416" s="220">
        <f>+_xlfn.XLOOKUP(MASTERLIST!$A416,'2023'!$A$3:$A$897,'2023'!$AF$3:$AF$897,0,0)</f>
        <v>0</v>
      </c>
      <c r="O416" s="220">
        <f>+_xlfn.XLOOKUP(MASTERLIST!$A416,'2023'!$A$3:$A$897,'2023'!$AG$3:$AG$897,0,0)</f>
        <v>0</v>
      </c>
      <c r="P416" s="247">
        <f>+_xlfn.XLOOKUP(MASTERLIST!$A416,'2023'!$A$3:$A$897,'2023'!$AH$3:$AH$897,0,0)</f>
        <v>0</v>
      </c>
      <c r="Q416" s="312">
        <f>+_xlfn.XLOOKUP(MASTERLIST!$A416,'2021'!$A$3:$A$900,'2021'!$G$3:$G$900,0,0)</f>
        <v>0</v>
      </c>
      <c r="R416" s="220">
        <f>+_xlfn.XLOOKUP(MASTERLIST!$A416,'2021'!$A$3:$A$900,'2021'!$H$3:$H$900,0,0)</f>
        <v>0</v>
      </c>
      <c r="S416" s="220">
        <f>+_xlfn.XLOOKUP(MASTERLIST!$A416,'2021'!$A$3:$A$900,'2021'!$I$3:$I$900,0,0)</f>
        <v>0</v>
      </c>
      <c r="T416" s="247">
        <f>+_xlfn.XLOOKUP(MASTERLIST!$A416,'2021'!$A$3:$A$900,'2021'!$J$3:$J$900,0,0)</f>
        <v>0</v>
      </c>
      <c r="U416" s="246">
        <f>+_xlfn.XLOOKUP(MASTERLIST!$A416,'2022'!$A$3:$A$899,'2022'!$AE$3:$AE$899,0,0)</f>
        <v>0</v>
      </c>
      <c r="V416" s="220">
        <f>+_xlfn.XLOOKUP(MASTERLIST!$A416,'2022'!$A$3:$A$899,'2022'!$AF$3:$AF$899,0,0)</f>
        <v>0</v>
      </c>
      <c r="W416" s="220">
        <f>+_xlfn.XLOOKUP(MASTERLIST!$A416,'2022'!$A$3:$A$899,'2022'!$AG$3:$AG$899,0,0)</f>
        <v>0</v>
      </c>
      <c r="X416" s="247">
        <f>+_xlfn.XLOOKUP(MASTERLIST!$A416,'2022'!$A$3:$A$899,'2022'!$AH$3:$AH$899,0,0)</f>
        <v>0</v>
      </c>
    </row>
    <row r="417" spans="1:24" s="11" customFormat="1" x14ac:dyDescent="0.25">
      <c r="A417" s="231" t="s">
        <v>897</v>
      </c>
      <c r="B417" s="221" t="s">
        <v>1295</v>
      </c>
      <c r="C417" s="221" t="s">
        <v>276</v>
      </c>
      <c r="D417" s="221" t="s">
        <v>277</v>
      </c>
      <c r="E417" s="232" t="str">
        <f t="shared" si="28"/>
        <v>Men Grand Masters</v>
      </c>
      <c r="F417" s="279"/>
      <c r="G417" s="10">
        <f t="shared" si="29"/>
        <v>44926</v>
      </c>
      <c r="H417" s="6">
        <f t="shared" si="30"/>
        <v>123</v>
      </c>
      <c r="I417" s="5" t="str">
        <f t="shared" si="32"/>
        <v>Grand Masters</v>
      </c>
      <c r="J417" s="221" t="s">
        <v>1301</v>
      </c>
      <c r="K417" s="294"/>
      <c r="L417" s="295"/>
      <c r="M417" s="246">
        <f>+_xlfn.XLOOKUP(MASTERLIST!$A417,'2023'!$A$3:$A$897,'2023'!$AE$3:$AE$897,0,0)</f>
        <v>0</v>
      </c>
      <c r="N417" s="220">
        <f>+_xlfn.XLOOKUP(MASTERLIST!$A417,'2023'!$A$3:$A$897,'2023'!$AF$3:$AF$897,0,0)</f>
        <v>0</v>
      </c>
      <c r="O417" s="220">
        <f>+_xlfn.XLOOKUP(MASTERLIST!$A417,'2023'!$A$3:$A$897,'2023'!$AG$3:$AG$897,0,0)</f>
        <v>0</v>
      </c>
      <c r="P417" s="247">
        <f>+_xlfn.XLOOKUP(MASTERLIST!$A417,'2023'!$A$3:$A$897,'2023'!$AH$3:$AH$897,0,0)</f>
        <v>0</v>
      </c>
      <c r="Q417" s="312">
        <f>+_xlfn.XLOOKUP(MASTERLIST!$A417,'2021'!$A$3:$A$900,'2021'!$G$3:$G$900,0,0)</f>
        <v>0</v>
      </c>
      <c r="R417" s="220">
        <f>+_xlfn.XLOOKUP(MASTERLIST!$A417,'2021'!$A$3:$A$900,'2021'!$H$3:$H$900,0,0)</f>
        <v>0</v>
      </c>
      <c r="S417" s="220">
        <f>+_xlfn.XLOOKUP(MASTERLIST!$A417,'2021'!$A$3:$A$900,'2021'!$I$3:$I$900,0,0)</f>
        <v>0</v>
      </c>
      <c r="T417" s="247">
        <f>+_xlfn.XLOOKUP(MASTERLIST!$A417,'2021'!$A$3:$A$900,'2021'!$J$3:$J$900,0,0)</f>
        <v>0</v>
      </c>
      <c r="U417" s="246">
        <f>+_xlfn.XLOOKUP(MASTERLIST!$A417,'2022'!$A$3:$A$899,'2022'!$AE$3:$AE$899,0,0)</f>
        <v>0</v>
      </c>
      <c r="V417" s="220">
        <f>+_xlfn.XLOOKUP(MASTERLIST!$A417,'2022'!$A$3:$A$899,'2022'!$AF$3:$AF$899,0,0)</f>
        <v>0</v>
      </c>
      <c r="W417" s="220">
        <f>+_xlfn.XLOOKUP(MASTERLIST!$A417,'2022'!$A$3:$A$899,'2022'!$AG$3:$AG$899,0,0)</f>
        <v>0</v>
      </c>
      <c r="X417" s="247">
        <f>+_xlfn.XLOOKUP(MASTERLIST!$A417,'2022'!$A$3:$A$899,'2022'!$AH$3:$AH$899,0,0)</f>
        <v>0</v>
      </c>
    </row>
    <row r="418" spans="1:24" s="11" customFormat="1" x14ac:dyDescent="0.25">
      <c r="A418" s="231" t="s">
        <v>898</v>
      </c>
      <c r="B418" s="221" t="s">
        <v>1295</v>
      </c>
      <c r="C418" s="221" t="s">
        <v>442</v>
      </c>
      <c r="D418" s="221" t="s">
        <v>299</v>
      </c>
      <c r="E418" s="232" t="str">
        <f t="shared" si="28"/>
        <v>Men Grand Masters</v>
      </c>
      <c r="F418" s="281"/>
      <c r="G418" s="10">
        <f t="shared" si="29"/>
        <v>44926</v>
      </c>
      <c r="H418" s="6">
        <f t="shared" si="30"/>
        <v>123</v>
      </c>
      <c r="I418" s="5" t="str">
        <f t="shared" si="32"/>
        <v>Grand Masters</v>
      </c>
      <c r="J418" s="221" t="s">
        <v>1301</v>
      </c>
      <c r="K418" s="294"/>
      <c r="L418" s="295"/>
      <c r="M418" s="246">
        <f>+_xlfn.XLOOKUP(MASTERLIST!$A418,'2023'!$A$3:$A$897,'2023'!$AE$3:$AE$897,0,0)</f>
        <v>0</v>
      </c>
      <c r="N418" s="220">
        <f>+_xlfn.XLOOKUP(MASTERLIST!$A418,'2023'!$A$3:$A$897,'2023'!$AF$3:$AF$897,0,0)</f>
        <v>0</v>
      </c>
      <c r="O418" s="220">
        <f>+_xlfn.XLOOKUP(MASTERLIST!$A418,'2023'!$A$3:$A$897,'2023'!$AG$3:$AG$897,0,0)</f>
        <v>0</v>
      </c>
      <c r="P418" s="247">
        <f>+_xlfn.XLOOKUP(MASTERLIST!$A418,'2023'!$A$3:$A$897,'2023'!$AH$3:$AH$897,0,0)</f>
        <v>0</v>
      </c>
      <c r="Q418" s="312">
        <f>+_xlfn.XLOOKUP(MASTERLIST!$A418,'2021'!$A$3:$A$900,'2021'!$G$3:$G$900,0,0)</f>
        <v>0</v>
      </c>
      <c r="R418" s="220">
        <f>+_xlfn.XLOOKUP(MASTERLIST!$A418,'2021'!$A$3:$A$900,'2021'!$H$3:$H$900,0,0)</f>
        <v>0</v>
      </c>
      <c r="S418" s="220">
        <f>+_xlfn.XLOOKUP(MASTERLIST!$A418,'2021'!$A$3:$A$900,'2021'!$I$3:$I$900,0,0)</f>
        <v>0</v>
      </c>
      <c r="T418" s="247">
        <f>+_xlfn.XLOOKUP(MASTERLIST!$A418,'2021'!$A$3:$A$900,'2021'!$J$3:$J$900,0,0)</f>
        <v>0</v>
      </c>
      <c r="U418" s="246">
        <f>+_xlfn.XLOOKUP(MASTERLIST!$A418,'2022'!$A$3:$A$899,'2022'!$AE$3:$AE$899,0,0)</f>
        <v>0</v>
      </c>
      <c r="V418" s="220">
        <f>+_xlfn.XLOOKUP(MASTERLIST!$A418,'2022'!$A$3:$A$899,'2022'!$AF$3:$AF$899,0,0)</f>
        <v>0</v>
      </c>
      <c r="W418" s="220">
        <f>+_xlfn.XLOOKUP(MASTERLIST!$A418,'2022'!$A$3:$A$899,'2022'!$AG$3:$AG$899,0,0)</f>
        <v>0</v>
      </c>
      <c r="X418" s="247">
        <f>+_xlfn.XLOOKUP(MASTERLIST!$A418,'2022'!$A$3:$A$899,'2022'!$AH$3:$AH$899,0,0)</f>
        <v>0</v>
      </c>
    </row>
    <row r="419" spans="1:24" s="11" customFormat="1" x14ac:dyDescent="0.25">
      <c r="A419" s="231" t="s">
        <v>899</v>
      </c>
      <c r="B419" s="221" t="s">
        <v>1529</v>
      </c>
      <c r="C419" s="221" t="s">
        <v>189</v>
      </c>
      <c r="D419" s="221" t="s">
        <v>411</v>
      </c>
      <c r="E419" s="232" t="str">
        <f t="shared" si="28"/>
        <v>Men Grand Masters</v>
      </c>
      <c r="F419" s="281"/>
      <c r="G419" s="10">
        <f t="shared" si="29"/>
        <v>44926</v>
      </c>
      <c r="H419" s="6">
        <f t="shared" si="30"/>
        <v>123</v>
      </c>
      <c r="I419" s="5" t="str">
        <f t="shared" si="32"/>
        <v>Grand Masters</v>
      </c>
      <c r="J419" s="221" t="s">
        <v>1301</v>
      </c>
      <c r="K419" s="294"/>
      <c r="L419" s="295"/>
      <c r="M419" s="246">
        <f>+_xlfn.XLOOKUP(MASTERLIST!$A419,'2023'!$A$3:$A$897,'2023'!$AE$3:$AE$897,0,0)</f>
        <v>1</v>
      </c>
      <c r="N419" s="220">
        <f>+_xlfn.XLOOKUP(MASTERLIST!$A419,'2023'!$A$3:$A$897,'2023'!$AF$3:$AF$897,0,0)</f>
        <v>0</v>
      </c>
      <c r="O419" s="220">
        <f>+_xlfn.XLOOKUP(MASTERLIST!$A419,'2023'!$A$3:$A$897,'2023'!$AG$3:$AG$897,0,0)</f>
        <v>0.5</v>
      </c>
      <c r="P419" s="247">
        <f>+_xlfn.XLOOKUP(MASTERLIST!$A419,'2023'!$A$3:$A$897,'2023'!$AH$3:$AH$897,0,0)</f>
        <v>300</v>
      </c>
      <c r="Q419" s="312">
        <f>+_xlfn.XLOOKUP(MASTERLIST!$A419,'2021'!$A$3:$A$900,'2021'!$G$3:$G$900,0,0)</f>
        <v>0</v>
      </c>
      <c r="R419" s="220">
        <f>+_xlfn.XLOOKUP(MASTERLIST!$A419,'2021'!$A$3:$A$900,'2021'!$H$3:$H$900,0,0)</f>
        <v>0</v>
      </c>
      <c r="S419" s="220">
        <f>+_xlfn.XLOOKUP(MASTERLIST!$A419,'2021'!$A$3:$A$900,'2021'!$I$3:$I$900,0,0)</f>
        <v>0</v>
      </c>
      <c r="T419" s="247">
        <f>+_xlfn.XLOOKUP(MASTERLIST!$A419,'2021'!$A$3:$A$900,'2021'!$J$3:$J$900,0,0)</f>
        <v>0</v>
      </c>
      <c r="U419" s="246">
        <f>+_xlfn.XLOOKUP(MASTERLIST!$A419,'2022'!$A$3:$A$899,'2022'!$AE$3:$AE$899,0,0)</f>
        <v>0</v>
      </c>
      <c r="V419" s="220">
        <f>+_xlfn.XLOOKUP(MASTERLIST!$A419,'2022'!$A$3:$A$899,'2022'!$AF$3:$AF$899,0,0)</f>
        <v>0</v>
      </c>
      <c r="W419" s="220">
        <f>+_xlfn.XLOOKUP(MASTERLIST!$A419,'2022'!$A$3:$A$899,'2022'!$AG$3:$AG$899,0,0)</f>
        <v>0</v>
      </c>
      <c r="X419" s="247">
        <f>+_xlfn.XLOOKUP(MASTERLIST!$A419,'2022'!$A$3:$A$899,'2022'!$AH$3:$AH$899,0,0)</f>
        <v>0</v>
      </c>
    </row>
    <row r="420" spans="1:24" s="11" customFormat="1" x14ac:dyDescent="0.25">
      <c r="A420" s="233" t="s">
        <v>900</v>
      </c>
      <c r="B420" s="224" t="s">
        <v>42</v>
      </c>
      <c r="C420" s="224" t="s">
        <v>2082</v>
      </c>
      <c r="D420" s="224" t="s">
        <v>2077</v>
      </c>
      <c r="E420" s="232" t="str">
        <f t="shared" si="28"/>
        <v>Men Senior</v>
      </c>
      <c r="F420" s="276">
        <v>32673</v>
      </c>
      <c r="G420" s="10">
        <f t="shared" si="29"/>
        <v>44926</v>
      </c>
      <c r="H420" s="6">
        <f t="shared" si="30"/>
        <v>33</v>
      </c>
      <c r="I420" s="5" t="str">
        <f t="shared" si="32"/>
        <v>Senior</v>
      </c>
      <c r="J420" s="224" t="s">
        <v>1301</v>
      </c>
      <c r="K420" s="291">
        <v>194911912</v>
      </c>
      <c r="L420" s="292" t="s">
        <v>2100</v>
      </c>
      <c r="M420" s="246">
        <f>+_xlfn.XLOOKUP(MASTERLIST!$A420,'2023'!$A$3:$A$897,'2023'!$AE$3:$AE$897,0,0)</f>
        <v>0</v>
      </c>
      <c r="N420" s="220">
        <f>+_xlfn.XLOOKUP(MASTERLIST!$A420,'2023'!$A$3:$A$897,'2023'!$AF$3:$AF$897,0,0)</f>
        <v>0</v>
      </c>
      <c r="O420" s="220">
        <f>+_xlfn.XLOOKUP(MASTERLIST!$A420,'2023'!$A$3:$A$897,'2023'!$AG$3:$AG$897,0,0)</f>
        <v>0</v>
      </c>
      <c r="P420" s="247">
        <f>+_xlfn.XLOOKUP(MASTERLIST!$A420,'2023'!$A$3:$A$897,'2023'!$AH$3:$AH$897,0,0)</f>
        <v>20</v>
      </c>
      <c r="Q420" s="312">
        <f>+_xlfn.XLOOKUP(MASTERLIST!$A420,'2021'!$A$3:$A$900,'2021'!$G$3:$G$900,0,0)</f>
        <v>0</v>
      </c>
      <c r="R420" s="220">
        <f>+_xlfn.XLOOKUP(MASTERLIST!$A420,'2021'!$A$3:$A$900,'2021'!$H$3:$H$900,0,0)</f>
        <v>0</v>
      </c>
      <c r="S420" s="220">
        <f>+_xlfn.XLOOKUP(MASTERLIST!$A420,'2021'!$A$3:$A$900,'2021'!$I$3:$I$900,0,0)</f>
        <v>0</v>
      </c>
      <c r="T420" s="247">
        <f>+_xlfn.XLOOKUP(MASTERLIST!$A420,'2021'!$A$3:$A$900,'2021'!$J$3:$J$900,0,0)</f>
        <v>0</v>
      </c>
      <c r="U420" s="246">
        <f>+_xlfn.XLOOKUP(MASTERLIST!$A420,'2022'!$A$3:$A$899,'2022'!$AE$3:$AE$899,0,0)</f>
        <v>0</v>
      </c>
      <c r="V420" s="220">
        <f>+_xlfn.XLOOKUP(MASTERLIST!$A420,'2022'!$A$3:$A$899,'2022'!$AF$3:$AF$899,0,0)</f>
        <v>0</v>
      </c>
      <c r="W420" s="220">
        <f>+_xlfn.XLOOKUP(MASTERLIST!$A420,'2022'!$A$3:$A$899,'2022'!$AG$3:$AG$899,0,0)</f>
        <v>0</v>
      </c>
      <c r="X420" s="247">
        <f>+_xlfn.XLOOKUP(MASTERLIST!$A420,'2022'!$A$3:$A$899,'2022'!$AH$3:$AH$899,0,0)</f>
        <v>0</v>
      </c>
    </row>
    <row r="421" spans="1:24" s="11" customFormat="1" x14ac:dyDescent="0.25">
      <c r="A421" s="229" t="s">
        <v>901</v>
      </c>
      <c r="B421" s="220" t="s">
        <v>50</v>
      </c>
      <c r="C421" s="220" t="s">
        <v>90</v>
      </c>
      <c r="D421" s="220" t="s">
        <v>155</v>
      </c>
      <c r="E421" s="232" t="str">
        <f t="shared" si="28"/>
        <v>Men Senior</v>
      </c>
      <c r="F421" s="277">
        <v>33417</v>
      </c>
      <c r="G421" s="10">
        <f t="shared" si="29"/>
        <v>44926</v>
      </c>
      <c r="H421" s="6">
        <f t="shared" si="30"/>
        <v>31</v>
      </c>
      <c r="I421" s="5" t="str">
        <f t="shared" si="32"/>
        <v>Senior</v>
      </c>
      <c r="J421" s="220" t="s">
        <v>1301</v>
      </c>
      <c r="K421" s="293">
        <v>91062800087</v>
      </c>
      <c r="L421" s="251" t="s">
        <v>1509</v>
      </c>
      <c r="M421" s="246">
        <f>+_xlfn.XLOOKUP(MASTERLIST!$A421,'2023'!$A$3:$A$897,'2023'!$AE$3:$AE$897,0,0)</f>
        <v>0</v>
      </c>
      <c r="N421" s="220">
        <f>+_xlfn.XLOOKUP(MASTERLIST!$A421,'2023'!$A$3:$A$897,'2023'!$AF$3:$AF$897,0,0)</f>
        <v>0</v>
      </c>
      <c r="O421" s="220">
        <f>+_xlfn.XLOOKUP(MASTERLIST!$A421,'2023'!$A$3:$A$897,'2023'!$AG$3:$AG$897,0,0)</f>
        <v>0</v>
      </c>
      <c r="P421" s="247">
        <f>+_xlfn.XLOOKUP(MASTERLIST!$A421,'2023'!$A$3:$A$897,'2023'!$AH$3:$AH$897,0,0)</f>
        <v>0</v>
      </c>
      <c r="Q421" s="312">
        <f>+_xlfn.XLOOKUP(MASTERLIST!$A421,'2021'!$A$3:$A$900,'2021'!$G$3:$G$900,0,0)</f>
        <v>0</v>
      </c>
      <c r="R421" s="220">
        <f>+_xlfn.XLOOKUP(MASTERLIST!$A421,'2021'!$A$3:$A$900,'2021'!$H$3:$H$900,0,0)</f>
        <v>0</v>
      </c>
      <c r="S421" s="220">
        <f>+_xlfn.XLOOKUP(MASTERLIST!$A421,'2021'!$A$3:$A$900,'2021'!$I$3:$I$900,0,0)</f>
        <v>0</v>
      </c>
      <c r="T421" s="247">
        <f>+_xlfn.XLOOKUP(MASTERLIST!$A421,'2021'!$A$3:$A$900,'2021'!$J$3:$J$900,0,0)</f>
        <v>0</v>
      </c>
      <c r="U421" s="246">
        <f>+_xlfn.XLOOKUP(MASTERLIST!$A421,'2022'!$A$3:$A$899,'2022'!$AE$3:$AE$899,0,0)</f>
        <v>0</v>
      </c>
      <c r="V421" s="220">
        <f>+_xlfn.XLOOKUP(MASTERLIST!$A421,'2022'!$A$3:$A$899,'2022'!$AF$3:$AF$899,0,0)</f>
        <v>0</v>
      </c>
      <c r="W421" s="220">
        <f>+_xlfn.XLOOKUP(MASTERLIST!$A421,'2022'!$A$3:$A$899,'2022'!$AG$3:$AG$899,0,0)</f>
        <v>0</v>
      </c>
      <c r="X421" s="247">
        <f>+_xlfn.XLOOKUP(MASTERLIST!$A421,'2022'!$A$3:$A$899,'2022'!$AH$3:$AH$899,0,0)</f>
        <v>40</v>
      </c>
    </row>
    <row r="422" spans="1:24" s="11" customFormat="1" x14ac:dyDescent="0.25">
      <c r="A422" s="229" t="s">
        <v>902</v>
      </c>
      <c r="B422" s="220" t="s">
        <v>39</v>
      </c>
      <c r="C422" s="220" t="s">
        <v>137</v>
      </c>
      <c r="D422" s="220" t="s">
        <v>138</v>
      </c>
      <c r="E422" s="230" t="str">
        <f t="shared" si="28"/>
        <v>Men Master</v>
      </c>
      <c r="F422" s="220">
        <v>23889</v>
      </c>
      <c r="G422" s="10">
        <f t="shared" si="29"/>
        <v>44926</v>
      </c>
      <c r="H422" s="6">
        <f t="shared" si="30"/>
        <v>57</v>
      </c>
      <c r="I422" s="5" t="str">
        <f t="shared" si="32"/>
        <v>Master</v>
      </c>
      <c r="J422" s="220" t="s">
        <v>1301</v>
      </c>
      <c r="K422" s="293">
        <v>65052700377</v>
      </c>
      <c r="L422" s="251" t="s">
        <v>1509</v>
      </c>
      <c r="M422" s="246">
        <f>+_xlfn.XLOOKUP(MASTERLIST!$A422,'2023'!$A$3:$A$897,'2023'!$AE$3:$AE$897,0,0)</f>
        <v>0</v>
      </c>
      <c r="N422" s="220">
        <f>+_xlfn.XLOOKUP(MASTERLIST!$A422,'2023'!$A$3:$A$897,'2023'!$AF$3:$AF$897,0,0)</f>
        <v>0</v>
      </c>
      <c r="O422" s="220">
        <f>+_xlfn.XLOOKUP(MASTERLIST!$A422,'2023'!$A$3:$A$897,'2023'!$AG$3:$AG$897,0,0)</f>
        <v>0</v>
      </c>
      <c r="P422" s="247">
        <f>+_xlfn.XLOOKUP(MASTERLIST!$A422,'2023'!$A$3:$A$897,'2023'!$AH$3:$AH$897,0,0)</f>
        <v>0</v>
      </c>
      <c r="Q422" s="312">
        <f>+_xlfn.XLOOKUP(MASTERLIST!$A422,'2021'!$A$3:$A$900,'2021'!$G$3:$G$900,0,0)</f>
        <v>0</v>
      </c>
      <c r="R422" s="220">
        <f>+_xlfn.XLOOKUP(MASTERLIST!$A422,'2021'!$A$3:$A$900,'2021'!$H$3:$H$900,0,0)</f>
        <v>1</v>
      </c>
      <c r="S422" s="220">
        <f>+_xlfn.XLOOKUP(MASTERLIST!$A422,'2021'!$A$3:$A$900,'2021'!$I$3:$I$900,0,0)</f>
        <v>21.3</v>
      </c>
      <c r="T422" s="247">
        <f>+_xlfn.XLOOKUP(MASTERLIST!$A422,'2021'!$A$3:$A$900,'2021'!$J$3:$J$900,0,0)</f>
        <v>301</v>
      </c>
      <c r="U422" s="246">
        <f>+_xlfn.XLOOKUP(MASTERLIST!$A422,'2022'!$A$3:$A$899,'2022'!$AE$3:$AE$899,0,0)</f>
        <v>0</v>
      </c>
      <c r="V422" s="220">
        <f>+_xlfn.XLOOKUP(MASTERLIST!$A422,'2022'!$A$3:$A$899,'2022'!$AF$3:$AF$899,0,0)</f>
        <v>0</v>
      </c>
      <c r="W422" s="220">
        <f>+_xlfn.XLOOKUP(MASTERLIST!$A422,'2022'!$A$3:$A$899,'2022'!$AG$3:$AG$899,0,0)</f>
        <v>0</v>
      </c>
      <c r="X422" s="247">
        <f>+_xlfn.XLOOKUP(MASTERLIST!$A422,'2022'!$A$3:$A$899,'2022'!$AH$3:$AH$899,0,0)</f>
        <v>0</v>
      </c>
    </row>
    <row r="423" spans="1:24" x14ac:dyDescent="0.25">
      <c r="A423" s="231" t="s">
        <v>903</v>
      </c>
      <c r="B423" s="221" t="s">
        <v>1027</v>
      </c>
      <c r="C423" s="221" t="s">
        <v>139</v>
      </c>
      <c r="D423" s="221" t="s">
        <v>140</v>
      </c>
      <c r="E423" s="232" t="str">
        <f t="shared" si="28"/>
        <v>Men Grand Masters</v>
      </c>
      <c r="F423" s="279"/>
      <c r="G423" s="10">
        <f t="shared" si="29"/>
        <v>44926</v>
      </c>
      <c r="H423" s="6">
        <f t="shared" si="30"/>
        <v>123</v>
      </c>
      <c r="I423" s="5" t="str">
        <f t="shared" si="32"/>
        <v>Grand Masters</v>
      </c>
      <c r="J423" s="221" t="s">
        <v>1301</v>
      </c>
      <c r="K423" s="294">
        <v>82041400048</v>
      </c>
      <c r="L423" s="295" t="s">
        <v>1509</v>
      </c>
      <c r="M423" s="246">
        <f>+_xlfn.XLOOKUP(MASTERLIST!$A423,'2023'!$A$3:$A$897,'2023'!$AE$3:$AE$897,0,0)</f>
        <v>0</v>
      </c>
      <c r="N423" s="220">
        <f>+_xlfn.XLOOKUP(MASTERLIST!$A423,'2023'!$A$3:$A$897,'2023'!$AF$3:$AF$897,0,0)</f>
        <v>0</v>
      </c>
      <c r="O423" s="220">
        <f>+_xlfn.XLOOKUP(MASTERLIST!$A423,'2023'!$A$3:$A$897,'2023'!$AG$3:$AG$897,0,0)</f>
        <v>0</v>
      </c>
      <c r="P423" s="247">
        <f>+_xlfn.XLOOKUP(MASTERLIST!$A423,'2023'!$A$3:$A$897,'2023'!$AH$3:$AH$897,0,0)</f>
        <v>0</v>
      </c>
      <c r="Q423" s="312">
        <f>+_xlfn.XLOOKUP(MASTERLIST!$A423,'2021'!$A$3:$A$900,'2021'!$G$3:$G$900,0,0)</f>
        <v>0</v>
      </c>
      <c r="R423" s="220">
        <f>+_xlfn.XLOOKUP(MASTERLIST!$A423,'2021'!$A$3:$A$900,'2021'!$H$3:$H$900,0,0)</f>
        <v>0</v>
      </c>
      <c r="S423" s="220">
        <f>+_xlfn.XLOOKUP(MASTERLIST!$A423,'2021'!$A$3:$A$900,'2021'!$I$3:$I$900,0,0)</f>
        <v>0</v>
      </c>
      <c r="T423" s="247">
        <f>+_xlfn.XLOOKUP(MASTERLIST!$A423,'2021'!$A$3:$A$900,'2021'!$J$3:$J$900,0,0)</f>
        <v>0</v>
      </c>
      <c r="U423" s="246">
        <f>+_xlfn.XLOOKUP(MASTERLIST!$A423,'2022'!$A$3:$A$899,'2022'!$AE$3:$AE$899,0,0)</f>
        <v>0</v>
      </c>
      <c r="V423" s="220">
        <f>+_xlfn.XLOOKUP(MASTERLIST!$A423,'2022'!$A$3:$A$899,'2022'!$AF$3:$AF$899,0,0)</f>
        <v>0</v>
      </c>
      <c r="W423" s="220">
        <f>+_xlfn.XLOOKUP(MASTERLIST!$A423,'2022'!$A$3:$A$899,'2022'!$AG$3:$AG$899,0,0)</f>
        <v>0</v>
      </c>
      <c r="X423" s="247">
        <f>+_xlfn.XLOOKUP(MASTERLIST!$A423,'2022'!$A$3:$A$899,'2022'!$AH$3:$AH$899,0,0)</f>
        <v>0</v>
      </c>
    </row>
    <row r="424" spans="1:24" s="11" customFormat="1" x14ac:dyDescent="0.25">
      <c r="A424" s="231" t="s">
        <v>904</v>
      </c>
      <c r="B424" s="221" t="s">
        <v>1278</v>
      </c>
      <c r="C424" s="221" t="s">
        <v>146</v>
      </c>
      <c r="D424" s="221" t="s">
        <v>147</v>
      </c>
      <c r="E424" s="232" t="str">
        <f t="shared" si="28"/>
        <v>Men Grand Masters</v>
      </c>
      <c r="F424" s="221"/>
      <c r="G424" s="10">
        <f t="shared" si="29"/>
        <v>44926</v>
      </c>
      <c r="H424" s="6">
        <f t="shared" si="30"/>
        <v>123</v>
      </c>
      <c r="I424" s="5" t="str">
        <f t="shared" si="32"/>
        <v>Grand Masters</v>
      </c>
      <c r="J424" s="221" t="s">
        <v>1301</v>
      </c>
      <c r="K424" s="294"/>
      <c r="L424" s="295"/>
      <c r="M424" s="246">
        <f>+_xlfn.XLOOKUP(MASTERLIST!$A424,'2023'!$A$3:$A$897,'2023'!$AE$3:$AE$897,0,0)</f>
        <v>0</v>
      </c>
      <c r="N424" s="220">
        <f>+_xlfn.XLOOKUP(MASTERLIST!$A424,'2023'!$A$3:$A$897,'2023'!$AF$3:$AF$897,0,0)</f>
        <v>0</v>
      </c>
      <c r="O424" s="220">
        <f>+_xlfn.XLOOKUP(MASTERLIST!$A424,'2023'!$A$3:$A$897,'2023'!$AG$3:$AG$897,0,0)</f>
        <v>0</v>
      </c>
      <c r="P424" s="247">
        <f>+_xlfn.XLOOKUP(MASTERLIST!$A424,'2023'!$A$3:$A$897,'2023'!$AH$3:$AH$897,0,0)</f>
        <v>0</v>
      </c>
      <c r="Q424" s="312">
        <f>+_xlfn.XLOOKUP(MASTERLIST!$A424,'2021'!$A$3:$A$900,'2021'!$G$3:$G$900,0,0)</f>
        <v>0</v>
      </c>
      <c r="R424" s="220">
        <f>+_xlfn.XLOOKUP(MASTERLIST!$A424,'2021'!$A$3:$A$900,'2021'!$H$3:$H$900,0,0)</f>
        <v>0</v>
      </c>
      <c r="S424" s="220">
        <f>+_xlfn.XLOOKUP(MASTERLIST!$A424,'2021'!$A$3:$A$900,'2021'!$I$3:$I$900,0,0)</f>
        <v>0</v>
      </c>
      <c r="T424" s="247">
        <f>+_xlfn.XLOOKUP(MASTERLIST!$A424,'2021'!$A$3:$A$900,'2021'!$J$3:$J$900,0,0)</f>
        <v>0</v>
      </c>
      <c r="U424" s="246">
        <f>+_xlfn.XLOOKUP(MASTERLIST!$A424,'2022'!$A$3:$A$899,'2022'!$AE$3:$AE$899,0,0)</f>
        <v>0</v>
      </c>
      <c r="V424" s="220">
        <f>+_xlfn.XLOOKUP(MASTERLIST!$A424,'2022'!$A$3:$A$899,'2022'!$AF$3:$AF$899,0,0)</f>
        <v>0</v>
      </c>
      <c r="W424" s="220">
        <f>+_xlfn.XLOOKUP(MASTERLIST!$A424,'2022'!$A$3:$A$899,'2022'!$AG$3:$AG$899,0,0)</f>
        <v>0</v>
      </c>
      <c r="X424" s="247">
        <f>+_xlfn.XLOOKUP(MASTERLIST!$A424,'2022'!$A$3:$A$899,'2022'!$AH$3:$AH$899,0,0)</f>
        <v>0</v>
      </c>
    </row>
    <row r="425" spans="1:24" s="11" customFormat="1" x14ac:dyDescent="0.25">
      <c r="A425" s="231" t="s">
        <v>905</v>
      </c>
      <c r="B425" s="221" t="s">
        <v>1027</v>
      </c>
      <c r="C425" s="221" t="s">
        <v>101</v>
      </c>
      <c r="D425" s="221" t="s">
        <v>149</v>
      </c>
      <c r="E425" s="232" t="str">
        <f t="shared" si="28"/>
        <v>Men Grand Masters</v>
      </c>
      <c r="F425" s="279"/>
      <c r="G425" s="10">
        <f t="shared" si="29"/>
        <v>44926</v>
      </c>
      <c r="H425" s="6">
        <f t="shared" si="30"/>
        <v>123</v>
      </c>
      <c r="I425" s="5" t="str">
        <f t="shared" si="32"/>
        <v>Grand Masters</v>
      </c>
      <c r="J425" s="221" t="s">
        <v>1301</v>
      </c>
      <c r="K425" s="294"/>
      <c r="L425" s="295"/>
      <c r="M425" s="246">
        <f>+_xlfn.XLOOKUP(MASTERLIST!$A425,'2023'!$A$3:$A$897,'2023'!$AE$3:$AE$897,0,0)</f>
        <v>0</v>
      </c>
      <c r="N425" s="220">
        <f>+_xlfn.XLOOKUP(MASTERLIST!$A425,'2023'!$A$3:$A$897,'2023'!$AF$3:$AF$897,0,0)</f>
        <v>0</v>
      </c>
      <c r="O425" s="220">
        <f>+_xlfn.XLOOKUP(MASTERLIST!$A425,'2023'!$A$3:$A$897,'2023'!$AG$3:$AG$897,0,0)</f>
        <v>0</v>
      </c>
      <c r="P425" s="247">
        <f>+_xlfn.XLOOKUP(MASTERLIST!$A425,'2023'!$A$3:$A$897,'2023'!$AH$3:$AH$897,0,0)</f>
        <v>0</v>
      </c>
      <c r="Q425" s="312">
        <f>+_xlfn.XLOOKUP(MASTERLIST!$A425,'2021'!$A$3:$A$900,'2021'!$G$3:$G$900,0,0)</f>
        <v>0</v>
      </c>
      <c r="R425" s="220">
        <f>+_xlfn.XLOOKUP(MASTERLIST!$A425,'2021'!$A$3:$A$900,'2021'!$H$3:$H$900,0,0)</f>
        <v>0</v>
      </c>
      <c r="S425" s="220">
        <f>+_xlfn.XLOOKUP(MASTERLIST!$A425,'2021'!$A$3:$A$900,'2021'!$I$3:$I$900,0,0)</f>
        <v>0</v>
      </c>
      <c r="T425" s="247">
        <f>+_xlfn.XLOOKUP(MASTERLIST!$A425,'2021'!$A$3:$A$900,'2021'!$J$3:$J$900,0,0)</f>
        <v>0</v>
      </c>
      <c r="U425" s="246">
        <f>+_xlfn.XLOOKUP(MASTERLIST!$A425,'2022'!$A$3:$A$899,'2022'!$AE$3:$AE$899,0,0)</f>
        <v>0</v>
      </c>
      <c r="V425" s="220">
        <f>+_xlfn.XLOOKUP(MASTERLIST!$A425,'2022'!$A$3:$A$899,'2022'!$AF$3:$AF$899,0,0)</f>
        <v>0</v>
      </c>
      <c r="W425" s="220">
        <f>+_xlfn.XLOOKUP(MASTERLIST!$A425,'2022'!$A$3:$A$899,'2022'!$AG$3:$AG$899,0,0)</f>
        <v>0</v>
      </c>
      <c r="X425" s="247">
        <f>+_xlfn.XLOOKUP(MASTERLIST!$A425,'2022'!$A$3:$A$899,'2022'!$AH$3:$AH$899,0,0)</f>
        <v>0</v>
      </c>
    </row>
    <row r="426" spans="1:24" s="11" customFormat="1" x14ac:dyDescent="0.25">
      <c r="A426" s="231" t="s">
        <v>906</v>
      </c>
      <c r="B426" s="221" t="s">
        <v>1278</v>
      </c>
      <c r="C426" s="221" t="s">
        <v>94</v>
      </c>
      <c r="D426" s="221" t="s">
        <v>154</v>
      </c>
      <c r="E426" s="232" t="str">
        <f t="shared" si="28"/>
        <v>Men Grand Masters</v>
      </c>
      <c r="F426" s="221">
        <v>17187</v>
      </c>
      <c r="G426" s="10">
        <f t="shared" si="29"/>
        <v>44926</v>
      </c>
      <c r="H426" s="6">
        <f t="shared" si="30"/>
        <v>75</v>
      </c>
      <c r="I426" s="5" t="str">
        <f t="shared" si="32"/>
        <v>Grand Masters</v>
      </c>
      <c r="J426" s="221" t="s">
        <v>1301</v>
      </c>
      <c r="K426" s="294"/>
      <c r="L426" s="295"/>
      <c r="M426" s="246">
        <f>+_xlfn.XLOOKUP(MASTERLIST!$A426,'2023'!$A$3:$A$897,'2023'!$AE$3:$AE$897,0,0)</f>
        <v>0</v>
      </c>
      <c r="N426" s="220">
        <f>+_xlfn.XLOOKUP(MASTERLIST!$A426,'2023'!$A$3:$A$897,'2023'!$AF$3:$AF$897,0,0)</f>
        <v>0</v>
      </c>
      <c r="O426" s="220">
        <f>+_xlfn.XLOOKUP(MASTERLIST!$A426,'2023'!$A$3:$A$897,'2023'!$AG$3:$AG$897,0,0)</f>
        <v>0</v>
      </c>
      <c r="P426" s="247">
        <f>+_xlfn.XLOOKUP(MASTERLIST!$A426,'2023'!$A$3:$A$897,'2023'!$AH$3:$AH$897,0,0)</f>
        <v>0</v>
      </c>
      <c r="Q426" s="312">
        <f>+_xlfn.XLOOKUP(MASTERLIST!$A426,'2021'!$A$3:$A$900,'2021'!$G$3:$G$900,0,0)</f>
        <v>0</v>
      </c>
      <c r="R426" s="220">
        <f>+_xlfn.XLOOKUP(MASTERLIST!$A426,'2021'!$A$3:$A$900,'2021'!$H$3:$H$900,0,0)</f>
        <v>0</v>
      </c>
      <c r="S426" s="220">
        <f>+_xlfn.XLOOKUP(MASTERLIST!$A426,'2021'!$A$3:$A$900,'2021'!$I$3:$I$900,0,0)</f>
        <v>0</v>
      </c>
      <c r="T426" s="247">
        <f>+_xlfn.XLOOKUP(MASTERLIST!$A426,'2021'!$A$3:$A$900,'2021'!$J$3:$J$900,0,0)</f>
        <v>0</v>
      </c>
      <c r="U426" s="246">
        <f>+_xlfn.XLOOKUP(MASTERLIST!$A426,'2022'!$A$3:$A$899,'2022'!$AE$3:$AE$899,0,0)</f>
        <v>0</v>
      </c>
      <c r="V426" s="220">
        <f>+_xlfn.XLOOKUP(MASTERLIST!$A426,'2022'!$A$3:$A$899,'2022'!$AF$3:$AF$899,0,0)</f>
        <v>0</v>
      </c>
      <c r="W426" s="220">
        <f>+_xlfn.XLOOKUP(MASTERLIST!$A426,'2022'!$A$3:$A$899,'2022'!$AG$3:$AG$899,0,0)</f>
        <v>0</v>
      </c>
      <c r="X426" s="247">
        <f>+_xlfn.XLOOKUP(MASTERLIST!$A426,'2022'!$A$3:$A$899,'2022'!$AH$3:$AH$899,0,0)</f>
        <v>0</v>
      </c>
    </row>
    <row r="427" spans="1:24" s="11" customFormat="1" x14ac:dyDescent="0.25">
      <c r="A427" s="231" t="s">
        <v>907</v>
      </c>
      <c r="B427" s="221" t="s">
        <v>1383</v>
      </c>
      <c r="C427" s="221" t="s">
        <v>178</v>
      </c>
      <c r="D427" s="221" t="s">
        <v>179</v>
      </c>
      <c r="E427" s="232" t="str">
        <f t="shared" si="28"/>
        <v>Men Grand Masters</v>
      </c>
      <c r="F427" s="279"/>
      <c r="G427" s="10">
        <f t="shared" si="29"/>
        <v>44926</v>
      </c>
      <c r="H427" s="6">
        <f t="shared" si="30"/>
        <v>123</v>
      </c>
      <c r="I427" s="5" t="str">
        <f t="shared" si="32"/>
        <v>Grand Masters</v>
      </c>
      <c r="J427" s="221" t="s">
        <v>1301</v>
      </c>
      <c r="K427" s="294"/>
      <c r="L427" s="295" t="s">
        <v>1509</v>
      </c>
      <c r="M427" s="246">
        <f>+_xlfn.XLOOKUP(MASTERLIST!$A427,'2023'!$A$3:$A$897,'2023'!$AE$3:$AE$897,0,0)</f>
        <v>0</v>
      </c>
      <c r="N427" s="220">
        <f>+_xlfn.XLOOKUP(MASTERLIST!$A427,'2023'!$A$3:$A$897,'2023'!$AF$3:$AF$897,0,0)</f>
        <v>1</v>
      </c>
      <c r="O427" s="220">
        <f>+_xlfn.XLOOKUP(MASTERLIST!$A427,'2023'!$A$3:$A$897,'2023'!$AG$3:$AG$897,0,0)</f>
        <v>3.4</v>
      </c>
      <c r="P427" s="247">
        <f>+_xlfn.XLOOKUP(MASTERLIST!$A427,'2023'!$A$3:$A$897,'2023'!$AH$3:$AH$897,0,0)</f>
        <v>261</v>
      </c>
      <c r="Q427" s="312">
        <f>+_xlfn.XLOOKUP(MASTERLIST!$A427,'2021'!$A$3:$A$900,'2021'!$G$3:$G$900,0,0)</f>
        <v>0</v>
      </c>
      <c r="R427" s="220">
        <f>+_xlfn.XLOOKUP(MASTERLIST!$A427,'2021'!$A$3:$A$900,'2021'!$H$3:$H$900,0,0)</f>
        <v>0</v>
      </c>
      <c r="S427" s="220">
        <f>+_xlfn.XLOOKUP(MASTERLIST!$A427,'2021'!$A$3:$A$900,'2021'!$I$3:$I$900,0,0)</f>
        <v>0</v>
      </c>
      <c r="T427" s="247">
        <f>+_xlfn.XLOOKUP(MASTERLIST!$A427,'2021'!$A$3:$A$900,'2021'!$J$3:$J$900,0,0)</f>
        <v>0</v>
      </c>
      <c r="U427" s="246">
        <f>+_xlfn.XLOOKUP(MASTERLIST!$A427,'2022'!$A$3:$A$899,'2022'!$AE$3:$AE$899,0,0)</f>
        <v>0</v>
      </c>
      <c r="V427" s="220">
        <f>+_xlfn.XLOOKUP(MASTERLIST!$A427,'2022'!$A$3:$A$899,'2022'!$AF$3:$AF$899,0,0)</f>
        <v>0</v>
      </c>
      <c r="W427" s="220">
        <f>+_xlfn.XLOOKUP(MASTERLIST!$A427,'2022'!$A$3:$A$899,'2022'!$AG$3:$AG$899,0,0)</f>
        <v>0</v>
      </c>
      <c r="X427" s="247">
        <f>+_xlfn.XLOOKUP(MASTERLIST!$A427,'2022'!$A$3:$A$899,'2022'!$AH$3:$AH$899,0,0)</f>
        <v>0</v>
      </c>
    </row>
    <row r="428" spans="1:24" s="11" customFormat="1" x14ac:dyDescent="0.25">
      <c r="A428" s="231" t="s">
        <v>908</v>
      </c>
      <c r="B428" s="221" t="s">
        <v>1383</v>
      </c>
      <c r="C428" s="221" t="s">
        <v>184</v>
      </c>
      <c r="D428" s="221" t="s">
        <v>185</v>
      </c>
      <c r="E428" s="232" t="str">
        <f t="shared" ref="E428:E491" si="33">CONCATENATE(J428," ",I428)</f>
        <v>Men Grand Masters</v>
      </c>
      <c r="F428" s="221"/>
      <c r="G428" s="10">
        <f t="shared" ref="G428:G491" si="34">$G$5</f>
        <v>44926</v>
      </c>
      <c r="H428" s="6">
        <f t="shared" ref="H428:H491" si="35">INT(YEARFRAC(F428,G428))</f>
        <v>123</v>
      </c>
      <c r="I428" s="5" t="str">
        <f t="shared" ref="I428:I457" si="36">IF(H428="","Senior",IF(H428&gt;59.999,"Grand Masters",IF(H428&gt;49.999,"Master",IF(H428&gt;39.999,"Veteran",IF(H428&gt;21.999,"Senior",IF(H428&gt;16.999,"U/21","U/16"))))))</f>
        <v>Grand Masters</v>
      </c>
      <c r="J428" s="221" t="s">
        <v>1301</v>
      </c>
      <c r="K428" s="294"/>
      <c r="L428" s="295"/>
      <c r="M428" s="246">
        <f>+_xlfn.XLOOKUP(MASTERLIST!$A428,'2023'!$A$3:$A$897,'2023'!$AE$3:$AE$897,0,0)</f>
        <v>0</v>
      </c>
      <c r="N428" s="220">
        <f>+_xlfn.XLOOKUP(MASTERLIST!$A428,'2023'!$A$3:$A$897,'2023'!$AF$3:$AF$897,0,0)</f>
        <v>0</v>
      </c>
      <c r="O428" s="220">
        <f>+_xlfn.XLOOKUP(MASTERLIST!$A428,'2023'!$A$3:$A$897,'2023'!$AG$3:$AG$897,0,0)</f>
        <v>0</v>
      </c>
      <c r="P428" s="247">
        <f>+_xlfn.XLOOKUP(MASTERLIST!$A428,'2023'!$A$3:$A$897,'2023'!$AH$3:$AH$897,0,0)</f>
        <v>0</v>
      </c>
      <c r="Q428" s="312">
        <f>+_xlfn.XLOOKUP(MASTERLIST!$A428,'2021'!$A$3:$A$900,'2021'!$G$3:$G$900,0,0)</f>
        <v>0</v>
      </c>
      <c r="R428" s="220">
        <f>+_xlfn.XLOOKUP(MASTERLIST!$A428,'2021'!$A$3:$A$900,'2021'!$H$3:$H$900,0,0)</f>
        <v>0</v>
      </c>
      <c r="S428" s="220">
        <f>+_xlfn.XLOOKUP(MASTERLIST!$A428,'2021'!$A$3:$A$900,'2021'!$I$3:$I$900,0,0)</f>
        <v>0</v>
      </c>
      <c r="T428" s="247">
        <f>+_xlfn.XLOOKUP(MASTERLIST!$A428,'2021'!$A$3:$A$900,'2021'!$J$3:$J$900,0,0)</f>
        <v>0</v>
      </c>
      <c r="U428" s="246">
        <f>+_xlfn.XLOOKUP(MASTERLIST!$A428,'2022'!$A$3:$A$899,'2022'!$AE$3:$AE$899,0,0)</f>
        <v>0</v>
      </c>
      <c r="V428" s="220">
        <f>+_xlfn.XLOOKUP(MASTERLIST!$A428,'2022'!$A$3:$A$899,'2022'!$AF$3:$AF$899,0,0)</f>
        <v>2</v>
      </c>
      <c r="W428" s="220">
        <f>+_xlfn.XLOOKUP(MASTERLIST!$A428,'2022'!$A$3:$A$899,'2022'!$AG$3:$AG$899,0,0)</f>
        <v>8.4</v>
      </c>
      <c r="X428" s="247">
        <f>+_xlfn.XLOOKUP(MASTERLIST!$A428,'2022'!$A$3:$A$899,'2022'!$AH$3:$AH$899,0,0)</f>
        <v>158</v>
      </c>
    </row>
    <row r="429" spans="1:24" s="11" customFormat="1" x14ac:dyDescent="0.25">
      <c r="A429" s="229" t="s">
        <v>909</v>
      </c>
      <c r="B429" s="220" t="s">
        <v>40</v>
      </c>
      <c r="C429" s="220" t="s">
        <v>2083</v>
      </c>
      <c r="D429" s="220" t="s">
        <v>985</v>
      </c>
      <c r="E429" s="232" t="str">
        <f t="shared" si="33"/>
        <v>Ladies Veteran</v>
      </c>
      <c r="F429" s="277">
        <v>28702</v>
      </c>
      <c r="G429" s="10">
        <f t="shared" si="34"/>
        <v>44926</v>
      </c>
      <c r="H429" s="6">
        <f t="shared" si="35"/>
        <v>44</v>
      </c>
      <c r="I429" s="5" t="str">
        <f t="shared" si="36"/>
        <v>Veteran</v>
      </c>
      <c r="J429" s="220" t="s">
        <v>67</v>
      </c>
      <c r="K429" s="293">
        <v>7807310002085</v>
      </c>
      <c r="L429" s="251" t="s">
        <v>1512</v>
      </c>
      <c r="M429" s="246">
        <f>+_xlfn.XLOOKUP(MASTERLIST!$A429,'2023'!$A$3:$A$897,'2023'!$AE$3:$AE$897,0,0)</f>
        <v>0</v>
      </c>
      <c r="N429" s="220">
        <f>+_xlfn.XLOOKUP(MASTERLIST!$A429,'2023'!$A$3:$A$897,'2023'!$AF$3:$AF$897,0,0)</f>
        <v>0</v>
      </c>
      <c r="O429" s="220">
        <f>+_xlfn.XLOOKUP(MASTERLIST!$A429,'2023'!$A$3:$A$897,'2023'!$AG$3:$AG$897,0,0)</f>
        <v>0</v>
      </c>
      <c r="P429" s="247">
        <f>+_xlfn.XLOOKUP(MASTERLIST!$A429,'2023'!$A$3:$A$897,'2023'!$AH$3:$AH$897,0,0)</f>
        <v>0</v>
      </c>
      <c r="Q429" s="312">
        <f>+_xlfn.XLOOKUP(MASTERLIST!$A429,'2021'!$A$3:$A$900,'2021'!$G$3:$G$900,0,0)</f>
        <v>0</v>
      </c>
      <c r="R429" s="220">
        <f>+_xlfn.XLOOKUP(MASTERLIST!$A429,'2021'!$A$3:$A$900,'2021'!$H$3:$H$900,0,0)</f>
        <v>0</v>
      </c>
      <c r="S429" s="220">
        <f>+_xlfn.XLOOKUP(MASTERLIST!$A429,'2021'!$A$3:$A$900,'2021'!$I$3:$I$900,0,0)</f>
        <v>0</v>
      </c>
      <c r="T429" s="247">
        <f>+_xlfn.XLOOKUP(MASTERLIST!$A429,'2021'!$A$3:$A$900,'2021'!$J$3:$J$900,0,0)</f>
        <v>0</v>
      </c>
      <c r="U429" s="246">
        <f>+_xlfn.XLOOKUP(MASTERLIST!$A429,'2022'!$A$3:$A$899,'2022'!$AE$3:$AE$899,0,0)</f>
        <v>0</v>
      </c>
      <c r="V429" s="220">
        <f>+_xlfn.XLOOKUP(MASTERLIST!$A429,'2022'!$A$3:$A$899,'2022'!$AF$3:$AF$899,0,0)</f>
        <v>0</v>
      </c>
      <c r="W429" s="220">
        <f>+_xlfn.XLOOKUP(MASTERLIST!$A429,'2022'!$A$3:$A$899,'2022'!$AG$3:$AG$899,0,0)</f>
        <v>0</v>
      </c>
      <c r="X429" s="247">
        <f>+_xlfn.XLOOKUP(MASTERLIST!$A429,'2022'!$A$3:$A$899,'2022'!$AH$3:$AH$899,0,0)</f>
        <v>0</v>
      </c>
    </row>
    <row r="430" spans="1:24" s="11" customFormat="1" x14ac:dyDescent="0.25">
      <c r="A430" s="231" t="s">
        <v>910</v>
      </c>
      <c r="B430" s="221" t="s">
        <v>1030</v>
      </c>
      <c r="C430" s="221" t="s">
        <v>224</v>
      </c>
      <c r="D430" s="221" t="s">
        <v>225</v>
      </c>
      <c r="E430" s="232" t="str">
        <f t="shared" si="33"/>
        <v>Men Grand Masters</v>
      </c>
      <c r="F430" s="279"/>
      <c r="G430" s="10">
        <f t="shared" si="34"/>
        <v>44926</v>
      </c>
      <c r="H430" s="6">
        <f t="shared" si="35"/>
        <v>123</v>
      </c>
      <c r="I430" s="5" t="str">
        <f t="shared" si="36"/>
        <v>Grand Masters</v>
      </c>
      <c r="J430" s="221" t="s">
        <v>1301</v>
      </c>
      <c r="K430" s="294"/>
      <c r="L430" s="295"/>
      <c r="M430" s="246">
        <f>+_xlfn.XLOOKUP(MASTERLIST!$A430,'2023'!$A$3:$A$897,'2023'!$AE$3:$AE$897,0,0)</f>
        <v>0</v>
      </c>
      <c r="N430" s="220">
        <f>+_xlfn.XLOOKUP(MASTERLIST!$A430,'2023'!$A$3:$A$897,'2023'!$AF$3:$AF$897,0,0)</f>
        <v>0</v>
      </c>
      <c r="O430" s="220">
        <f>+_xlfn.XLOOKUP(MASTERLIST!$A430,'2023'!$A$3:$A$897,'2023'!$AG$3:$AG$897,0,0)</f>
        <v>0</v>
      </c>
      <c r="P430" s="247">
        <f>+_xlfn.XLOOKUP(MASTERLIST!$A430,'2023'!$A$3:$A$897,'2023'!$AH$3:$AH$897,0,0)</f>
        <v>0</v>
      </c>
      <c r="Q430" s="312">
        <f>+_xlfn.XLOOKUP(MASTERLIST!$A430,'2021'!$A$3:$A$900,'2021'!$G$3:$G$900,0,0)</f>
        <v>0</v>
      </c>
      <c r="R430" s="220">
        <f>+_xlfn.XLOOKUP(MASTERLIST!$A430,'2021'!$A$3:$A$900,'2021'!$H$3:$H$900,0,0)</f>
        <v>0</v>
      </c>
      <c r="S430" s="220">
        <f>+_xlfn.XLOOKUP(MASTERLIST!$A430,'2021'!$A$3:$A$900,'2021'!$I$3:$I$900,0,0)</f>
        <v>0</v>
      </c>
      <c r="T430" s="247">
        <f>+_xlfn.XLOOKUP(MASTERLIST!$A430,'2021'!$A$3:$A$900,'2021'!$J$3:$J$900,0,0)</f>
        <v>0</v>
      </c>
      <c r="U430" s="246">
        <f>+_xlfn.XLOOKUP(MASTERLIST!$A430,'2022'!$A$3:$A$899,'2022'!$AE$3:$AE$899,0,0)</f>
        <v>0</v>
      </c>
      <c r="V430" s="220">
        <f>+_xlfn.XLOOKUP(MASTERLIST!$A430,'2022'!$A$3:$A$899,'2022'!$AF$3:$AF$899,0,0)</f>
        <v>0</v>
      </c>
      <c r="W430" s="220">
        <f>+_xlfn.XLOOKUP(MASTERLIST!$A430,'2022'!$A$3:$A$899,'2022'!$AG$3:$AG$899,0,0)</f>
        <v>0</v>
      </c>
      <c r="X430" s="247">
        <f>+_xlfn.XLOOKUP(MASTERLIST!$A430,'2022'!$A$3:$A$899,'2022'!$AH$3:$AH$899,0,0)</f>
        <v>0</v>
      </c>
    </row>
    <row r="431" spans="1:24" s="11" customFormat="1" x14ac:dyDescent="0.25">
      <c r="A431" s="229" t="s">
        <v>911</v>
      </c>
      <c r="B431" s="220" t="s">
        <v>38</v>
      </c>
      <c r="C431" s="220" t="s">
        <v>226</v>
      </c>
      <c r="D431" s="220" t="s">
        <v>227</v>
      </c>
      <c r="E431" s="230" t="str">
        <f t="shared" si="33"/>
        <v>Men Senior</v>
      </c>
      <c r="F431" s="278">
        <v>34148</v>
      </c>
      <c r="G431" s="10">
        <f t="shared" si="34"/>
        <v>44926</v>
      </c>
      <c r="H431" s="6">
        <f t="shared" si="35"/>
        <v>29</v>
      </c>
      <c r="I431" s="5" t="str">
        <f t="shared" si="36"/>
        <v>Senior</v>
      </c>
      <c r="J431" s="220" t="s">
        <v>1301</v>
      </c>
      <c r="K431" s="293">
        <v>93062800038</v>
      </c>
      <c r="L431" s="251" t="s">
        <v>1509</v>
      </c>
      <c r="M431" s="246">
        <f>+_xlfn.XLOOKUP(MASTERLIST!$A431,'2023'!$A$3:$A$897,'2023'!$AE$3:$AE$897,0,0)</f>
        <v>0</v>
      </c>
      <c r="N431" s="220">
        <f>+_xlfn.XLOOKUP(MASTERLIST!$A431,'2023'!$A$3:$A$897,'2023'!$AF$3:$AF$897,0,0)</f>
        <v>1</v>
      </c>
      <c r="O431" s="220">
        <f>+_xlfn.XLOOKUP(MASTERLIST!$A431,'2023'!$A$3:$A$897,'2023'!$AG$3:$AG$897,0,0)</f>
        <v>7.6</v>
      </c>
      <c r="P431" s="247">
        <f>+_xlfn.XLOOKUP(MASTERLIST!$A431,'2023'!$A$3:$A$897,'2023'!$AH$3:$AH$897,0,0)</f>
        <v>260</v>
      </c>
      <c r="Q431" s="312">
        <f>+_xlfn.XLOOKUP(MASTERLIST!$A431,'2021'!$A$3:$A$900,'2021'!$G$3:$G$900,0,0)</f>
        <v>0</v>
      </c>
      <c r="R431" s="220">
        <f>+_xlfn.XLOOKUP(MASTERLIST!$A431,'2021'!$A$3:$A$900,'2021'!$H$3:$H$900,0,0)</f>
        <v>1</v>
      </c>
      <c r="S431" s="220">
        <f>+_xlfn.XLOOKUP(MASTERLIST!$A431,'2021'!$A$3:$A$900,'2021'!$I$3:$I$900,0,0)</f>
        <v>10.9</v>
      </c>
      <c r="T431" s="247">
        <f>+_xlfn.XLOOKUP(MASTERLIST!$A431,'2021'!$A$3:$A$900,'2021'!$J$3:$J$900,0,0)</f>
        <v>281</v>
      </c>
      <c r="U431" s="246">
        <f>+_xlfn.XLOOKUP(MASTERLIST!$A431,'2022'!$A$3:$A$899,'2022'!$AE$3:$AE$899,0,0)</f>
        <v>1</v>
      </c>
      <c r="V431" s="220">
        <f>+_xlfn.XLOOKUP(MASTERLIST!$A431,'2022'!$A$3:$A$899,'2022'!$AF$3:$AF$899,0,0)</f>
        <v>3</v>
      </c>
      <c r="W431" s="220">
        <f>+_xlfn.XLOOKUP(MASTERLIST!$A431,'2022'!$A$3:$A$899,'2022'!$AG$3:$AG$899,0,0)</f>
        <v>14.899999999999999</v>
      </c>
      <c r="X431" s="247">
        <f>+_xlfn.XLOOKUP(MASTERLIST!$A431,'2022'!$A$3:$A$899,'2022'!$AH$3:$AH$899,0,0)</f>
        <v>465</v>
      </c>
    </row>
    <row r="432" spans="1:24" x14ac:dyDescent="0.25">
      <c r="A432" s="231" t="s">
        <v>912</v>
      </c>
      <c r="B432" s="221" t="s">
        <v>1030</v>
      </c>
      <c r="C432" s="221" t="s">
        <v>239</v>
      </c>
      <c r="D432" s="221" t="s">
        <v>228</v>
      </c>
      <c r="E432" s="232" t="str">
        <f t="shared" si="33"/>
        <v>Men Grand Masters</v>
      </c>
      <c r="F432" s="282"/>
      <c r="G432" s="10">
        <f t="shared" si="34"/>
        <v>44926</v>
      </c>
      <c r="H432" s="6">
        <f t="shared" si="35"/>
        <v>123</v>
      </c>
      <c r="I432" s="5" t="str">
        <f t="shared" si="36"/>
        <v>Grand Masters</v>
      </c>
      <c r="J432" s="221" t="s">
        <v>1301</v>
      </c>
      <c r="K432" s="294">
        <v>93062800038</v>
      </c>
      <c r="L432" s="295" t="s">
        <v>1509</v>
      </c>
      <c r="M432" s="246">
        <f>+_xlfn.XLOOKUP(MASTERLIST!$A432,'2023'!$A$3:$A$897,'2023'!$AE$3:$AE$897,0,0)</f>
        <v>0</v>
      </c>
      <c r="N432" s="220">
        <f>+_xlfn.XLOOKUP(MASTERLIST!$A432,'2023'!$A$3:$A$897,'2023'!$AF$3:$AF$897,0,0)</f>
        <v>0</v>
      </c>
      <c r="O432" s="220">
        <f>+_xlfn.XLOOKUP(MASTERLIST!$A432,'2023'!$A$3:$A$897,'2023'!$AG$3:$AG$897,0,0)</f>
        <v>0</v>
      </c>
      <c r="P432" s="247">
        <f>+_xlfn.XLOOKUP(MASTERLIST!$A432,'2023'!$A$3:$A$897,'2023'!$AH$3:$AH$897,0,0)</f>
        <v>20</v>
      </c>
      <c r="Q432" s="312">
        <f>+_xlfn.XLOOKUP(MASTERLIST!$A432,'2021'!$A$3:$A$900,'2021'!$G$3:$G$900,0,0)</f>
        <v>0</v>
      </c>
      <c r="R432" s="220">
        <f>+_xlfn.XLOOKUP(MASTERLIST!$A432,'2021'!$A$3:$A$900,'2021'!$H$3:$H$900,0,0)</f>
        <v>0</v>
      </c>
      <c r="S432" s="220">
        <f>+_xlfn.XLOOKUP(MASTERLIST!$A432,'2021'!$A$3:$A$900,'2021'!$I$3:$I$900,0,0)</f>
        <v>0</v>
      </c>
      <c r="T432" s="247">
        <f>+_xlfn.XLOOKUP(MASTERLIST!$A432,'2021'!$A$3:$A$900,'2021'!$J$3:$J$900,0,0)</f>
        <v>0</v>
      </c>
      <c r="U432" s="246">
        <f>+_xlfn.XLOOKUP(MASTERLIST!$A432,'2022'!$A$3:$A$899,'2022'!$AE$3:$AE$899,0,0)</f>
        <v>0</v>
      </c>
      <c r="V432" s="220">
        <f>+_xlfn.XLOOKUP(MASTERLIST!$A432,'2022'!$A$3:$A$899,'2022'!$AF$3:$AF$899,0,0)</f>
        <v>0</v>
      </c>
      <c r="W432" s="220">
        <f>+_xlfn.XLOOKUP(MASTERLIST!$A432,'2022'!$A$3:$A$899,'2022'!$AG$3:$AG$899,0,0)</f>
        <v>0</v>
      </c>
      <c r="X432" s="247">
        <f>+_xlfn.XLOOKUP(MASTERLIST!$A432,'2022'!$A$3:$A$899,'2022'!$AH$3:$AH$899,0,0)</f>
        <v>0</v>
      </c>
    </row>
    <row r="433" spans="1:24" s="11" customFormat="1" x14ac:dyDescent="0.25">
      <c r="A433" s="231" t="s">
        <v>913</v>
      </c>
      <c r="B433" s="221" t="s">
        <v>1030</v>
      </c>
      <c r="C433" s="221" t="s">
        <v>479</v>
      </c>
      <c r="D433" s="221" t="s">
        <v>229</v>
      </c>
      <c r="E433" s="232" t="str">
        <f t="shared" si="33"/>
        <v>Men Grand Masters</v>
      </c>
      <c r="F433" s="221"/>
      <c r="G433" s="10">
        <f t="shared" si="34"/>
        <v>44926</v>
      </c>
      <c r="H433" s="6">
        <f t="shared" si="35"/>
        <v>123</v>
      </c>
      <c r="I433" s="5" t="str">
        <f t="shared" si="36"/>
        <v>Grand Masters</v>
      </c>
      <c r="J433" s="221" t="s">
        <v>1301</v>
      </c>
      <c r="K433" s="294"/>
      <c r="L433" s="295"/>
      <c r="M433" s="246">
        <f>+_xlfn.XLOOKUP(MASTERLIST!$A433,'2023'!$A$3:$A$897,'2023'!$AE$3:$AE$897,0,0)</f>
        <v>0</v>
      </c>
      <c r="N433" s="220">
        <f>+_xlfn.XLOOKUP(MASTERLIST!$A433,'2023'!$A$3:$A$897,'2023'!$AF$3:$AF$897,0,0)</f>
        <v>0</v>
      </c>
      <c r="O433" s="220">
        <f>+_xlfn.XLOOKUP(MASTERLIST!$A433,'2023'!$A$3:$A$897,'2023'!$AG$3:$AG$897,0,0)</f>
        <v>0</v>
      </c>
      <c r="P433" s="247">
        <f>+_xlfn.XLOOKUP(MASTERLIST!$A433,'2023'!$A$3:$A$897,'2023'!$AH$3:$AH$897,0,0)</f>
        <v>0</v>
      </c>
      <c r="Q433" s="312">
        <f>+_xlfn.XLOOKUP(MASTERLIST!$A433,'2021'!$A$3:$A$900,'2021'!$G$3:$G$900,0,0)</f>
        <v>0</v>
      </c>
      <c r="R433" s="220">
        <f>+_xlfn.XLOOKUP(MASTERLIST!$A433,'2021'!$A$3:$A$900,'2021'!$H$3:$H$900,0,0)</f>
        <v>0</v>
      </c>
      <c r="S433" s="220">
        <f>+_xlfn.XLOOKUP(MASTERLIST!$A433,'2021'!$A$3:$A$900,'2021'!$I$3:$I$900,0,0)</f>
        <v>0</v>
      </c>
      <c r="T433" s="247">
        <f>+_xlfn.XLOOKUP(MASTERLIST!$A433,'2021'!$A$3:$A$900,'2021'!$J$3:$J$900,0,0)</f>
        <v>0</v>
      </c>
      <c r="U433" s="246">
        <f>+_xlfn.XLOOKUP(MASTERLIST!$A433,'2022'!$A$3:$A$899,'2022'!$AE$3:$AE$899,0,0)</f>
        <v>0</v>
      </c>
      <c r="V433" s="220">
        <f>+_xlfn.XLOOKUP(MASTERLIST!$A433,'2022'!$A$3:$A$899,'2022'!$AF$3:$AF$899,0,0)</f>
        <v>0</v>
      </c>
      <c r="W433" s="220">
        <f>+_xlfn.XLOOKUP(MASTERLIST!$A433,'2022'!$A$3:$A$899,'2022'!$AG$3:$AG$899,0,0)</f>
        <v>0</v>
      </c>
      <c r="X433" s="247">
        <f>+_xlfn.XLOOKUP(MASTERLIST!$A433,'2022'!$A$3:$A$899,'2022'!$AH$3:$AH$899,0,0)</f>
        <v>0</v>
      </c>
    </row>
    <row r="434" spans="1:24" s="11" customFormat="1" x14ac:dyDescent="0.25">
      <c r="A434" s="231" t="s">
        <v>914</v>
      </c>
      <c r="B434" s="221" t="s">
        <v>1030</v>
      </c>
      <c r="C434" s="221" t="s">
        <v>243</v>
      </c>
      <c r="D434" s="221" t="s">
        <v>230</v>
      </c>
      <c r="E434" s="232" t="str">
        <f t="shared" si="33"/>
        <v>Men Grand Masters</v>
      </c>
      <c r="F434" s="221"/>
      <c r="G434" s="10">
        <f t="shared" si="34"/>
        <v>44926</v>
      </c>
      <c r="H434" s="6">
        <f t="shared" si="35"/>
        <v>123</v>
      </c>
      <c r="I434" s="5" t="str">
        <f t="shared" si="36"/>
        <v>Grand Masters</v>
      </c>
      <c r="J434" s="221" t="s">
        <v>1301</v>
      </c>
      <c r="K434" s="294"/>
      <c r="L434" s="295"/>
      <c r="M434" s="246">
        <f>+_xlfn.XLOOKUP(MASTERLIST!$A434,'2023'!$A$3:$A$897,'2023'!$AE$3:$AE$897,0,0)</f>
        <v>0</v>
      </c>
      <c r="N434" s="220">
        <f>+_xlfn.XLOOKUP(MASTERLIST!$A434,'2023'!$A$3:$A$897,'2023'!$AF$3:$AF$897,0,0)</f>
        <v>0</v>
      </c>
      <c r="O434" s="220">
        <f>+_xlfn.XLOOKUP(MASTERLIST!$A434,'2023'!$A$3:$A$897,'2023'!$AG$3:$AG$897,0,0)</f>
        <v>0</v>
      </c>
      <c r="P434" s="247">
        <f>+_xlfn.XLOOKUP(MASTERLIST!$A434,'2023'!$A$3:$A$897,'2023'!$AH$3:$AH$897,0,0)</f>
        <v>0</v>
      </c>
      <c r="Q434" s="312">
        <f>+_xlfn.XLOOKUP(MASTERLIST!$A434,'2021'!$A$3:$A$900,'2021'!$G$3:$G$900,0,0)</f>
        <v>0</v>
      </c>
      <c r="R434" s="220">
        <f>+_xlfn.XLOOKUP(MASTERLIST!$A434,'2021'!$A$3:$A$900,'2021'!$H$3:$H$900,0,0)</f>
        <v>0</v>
      </c>
      <c r="S434" s="220">
        <f>+_xlfn.XLOOKUP(MASTERLIST!$A434,'2021'!$A$3:$A$900,'2021'!$I$3:$I$900,0,0)</f>
        <v>0</v>
      </c>
      <c r="T434" s="247">
        <f>+_xlfn.XLOOKUP(MASTERLIST!$A434,'2021'!$A$3:$A$900,'2021'!$J$3:$J$900,0,0)</f>
        <v>0</v>
      </c>
      <c r="U434" s="246">
        <f>+_xlfn.XLOOKUP(MASTERLIST!$A434,'2022'!$A$3:$A$899,'2022'!$AE$3:$AE$899,0,0)</f>
        <v>0</v>
      </c>
      <c r="V434" s="220">
        <f>+_xlfn.XLOOKUP(MASTERLIST!$A434,'2022'!$A$3:$A$899,'2022'!$AF$3:$AF$899,0,0)</f>
        <v>0</v>
      </c>
      <c r="W434" s="220">
        <f>+_xlfn.XLOOKUP(MASTERLIST!$A434,'2022'!$A$3:$A$899,'2022'!$AG$3:$AG$899,0,0)</f>
        <v>0</v>
      </c>
      <c r="X434" s="247">
        <f>+_xlfn.XLOOKUP(MASTERLIST!$A434,'2022'!$A$3:$A$899,'2022'!$AH$3:$AH$899,0,0)</f>
        <v>0</v>
      </c>
    </row>
    <row r="435" spans="1:24" s="11" customFormat="1" x14ac:dyDescent="0.25">
      <c r="A435" s="231" t="s">
        <v>915</v>
      </c>
      <c r="B435" s="221" t="s">
        <v>1030</v>
      </c>
      <c r="C435" s="221" t="s">
        <v>156</v>
      </c>
      <c r="D435" s="221" t="s">
        <v>231</v>
      </c>
      <c r="E435" s="232" t="str">
        <f t="shared" si="33"/>
        <v>Men Grand Masters</v>
      </c>
      <c r="F435" s="221"/>
      <c r="G435" s="10">
        <f t="shared" si="34"/>
        <v>44926</v>
      </c>
      <c r="H435" s="6">
        <f t="shared" si="35"/>
        <v>123</v>
      </c>
      <c r="I435" s="5" t="str">
        <f t="shared" si="36"/>
        <v>Grand Masters</v>
      </c>
      <c r="J435" s="221" t="s">
        <v>1301</v>
      </c>
      <c r="K435" s="294"/>
      <c r="L435" s="295"/>
      <c r="M435" s="246">
        <f>+_xlfn.XLOOKUP(MASTERLIST!$A435,'2023'!$A$3:$A$897,'2023'!$AE$3:$AE$897,0,0)</f>
        <v>0</v>
      </c>
      <c r="N435" s="220">
        <f>+_xlfn.XLOOKUP(MASTERLIST!$A435,'2023'!$A$3:$A$897,'2023'!$AF$3:$AF$897,0,0)</f>
        <v>0</v>
      </c>
      <c r="O435" s="220">
        <f>+_xlfn.XLOOKUP(MASTERLIST!$A435,'2023'!$A$3:$A$897,'2023'!$AG$3:$AG$897,0,0)</f>
        <v>0</v>
      </c>
      <c r="P435" s="247">
        <f>+_xlfn.XLOOKUP(MASTERLIST!$A435,'2023'!$A$3:$A$897,'2023'!$AH$3:$AH$897,0,0)</f>
        <v>0</v>
      </c>
      <c r="Q435" s="312">
        <f>+_xlfn.XLOOKUP(MASTERLIST!$A435,'2021'!$A$3:$A$900,'2021'!$G$3:$G$900,0,0)</f>
        <v>0</v>
      </c>
      <c r="R435" s="220">
        <f>+_xlfn.XLOOKUP(MASTERLIST!$A435,'2021'!$A$3:$A$900,'2021'!$H$3:$H$900,0,0)</f>
        <v>0</v>
      </c>
      <c r="S435" s="220">
        <f>+_xlfn.XLOOKUP(MASTERLIST!$A435,'2021'!$A$3:$A$900,'2021'!$I$3:$I$900,0,0)</f>
        <v>0</v>
      </c>
      <c r="T435" s="247">
        <f>+_xlfn.XLOOKUP(MASTERLIST!$A435,'2021'!$A$3:$A$900,'2021'!$J$3:$J$900,0,0)</f>
        <v>0</v>
      </c>
      <c r="U435" s="246">
        <f>+_xlfn.XLOOKUP(MASTERLIST!$A435,'2022'!$A$3:$A$899,'2022'!$AE$3:$AE$899,0,0)</f>
        <v>0</v>
      </c>
      <c r="V435" s="220">
        <f>+_xlfn.XLOOKUP(MASTERLIST!$A435,'2022'!$A$3:$A$899,'2022'!$AF$3:$AF$899,0,0)</f>
        <v>0</v>
      </c>
      <c r="W435" s="220">
        <f>+_xlfn.XLOOKUP(MASTERLIST!$A435,'2022'!$A$3:$A$899,'2022'!$AG$3:$AG$899,0,0)</f>
        <v>0</v>
      </c>
      <c r="X435" s="247">
        <f>+_xlfn.XLOOKUP(MASTERLIST!$A435,'2022'!$A$3:$A$899,'2022'!$AH$3:$AH$899,0,0)</f>
        <v>0</v>
      </c>
    </row>
    <row r="436" spans="1:24" s="11" customFormat="1" x14ac:dyDescent="0.25">
      <c r="A436" s="229" t="s">
        <v>1067</v>
      </c>
      <c r="B436" s="220" t="s">
        <v>47</v>
      </c>
      <c r="C436" s="220" t="s">
        <v>1977</v>
      </c>
      <c r="D436" s="220" t="s">
        <v>130</v>
      </c>
      <c r="E436" s="230" t="str">
        <f t="shared" si="33"/>
        <v>Men Grand Masters</v>
      </c>
      <c r="F436" s="277">
        <v>19009</v>
      </c>
      <c r="G436" s="10">
        <f t="shared" si="34"/>
        <v>44926</v>
      </c>
      <c r="H436" s="6">
        <f t="shared" si="35"/>
        <v>70</v>
      </c>
      <c r="I436" s="5" t="str">
        <f t="shared" si="36"/>
        <v>Grand Masters</v>
      </c>
      <c r="J436" s="220" t="s">
        <v>1301</v>
      </c>
      <c r="K436" s="293">
        <v>52011600081</v>
      </c>
      <c r="L436" s="251" t="s">
        <v>1509</v>
      </c>
      <c r="M436" s="246">
        <f>+_xlfn.XLOOKUP(MASTERLIST!$A436,'2023'!$A$3:$A$897,'2023'!$AE$3:$AE$897,0,0)</f>
        <v>0</v>
      </c>
      <c r="N436" s="220">
        <f>+_xlfn.XLOOKUP(MASTERLIST!$A436,'2023'!$A$3:$A$897,'2023'!$AF$3:$AF$897,0,0)</f>
        <v>0</v>
      </c>
      <c r="O436" s="220">
        <f>+_xlfn.XLOOKUP(MASTERLIST!$A436,'2023'!$A$3:$A$897,'2023'!$AG$3:$AG$897,0,0)</f>
        <v>0</v>
      </c>
      <c r="P436" s="247">
        <f>+_xlfn.XLOOKUP(MASTERLIST!$A436,'2023'!$A$3:$A$897,'2023'!$AH$3:$AH$897,0,0)</f>
        <v>0</v>
      </c>
      <c r="Q436" s="312">
        <f>+_xlfn.XLOOKUP(MASTERLIST!$A436,'2021'!$A$3:$A$900,'2021'!$G$3:$G$900,0,0)</f>
        <v>0</v>
      </c>
      <c r="R436" s="220">
        <f>+_xlfn.XLOOKUP(MASTERLIST!$A436,'2021'!$A$3:$A$900,'2021'!$H$3:$H$900,0,0)</f>
        <v>0</v>
      </c>
      <c r="S436" s="220">
        <f>+_xlfn.XLOOKUP(MASTERLIST!$A436,'2021'!$A$3:$A$900,'2021'!$I$3:$I$900,0,0)</f>
        <v>0</v>
      </c>
      <c r="T436" s="247">
        <f>+_xlfn.XLOOKUP(MASTERLIST!$A436,'2021'!$A$3:$A$900,'2021'!$J$3:$J$900,0,0)</f>
        <v>0</v>
      </c>
      <c r="U436" s="246">
        <f>+_xlfn.XLOOKUP(MASTERLIST!$A436,'2022'!$A$3:$A$899,'2022'!$AE$3:$AE$899,0,0)</f>
        <v>0</v>
      </c>
      <c r="V436" s="220">
        <f>+_xlfn.XLOOKUP(MASTERLIST!$A436,'2022'!$A$3:$A$899,'2022'!$AF$3:$AF$899,0,0)</f>
        <v>0</v>
      </c>
      <c r="W436" s="220">
        <f>+_xlfn.XLOOKUP(MASTERLIST!$A436,'2022'!$A$3:$A$899,'2022'!$AG$3:$AG$899,0,0)</f>
        <v>0</v>
      </c>
      <c r="X436" s="247">
        <f>+_xlfn.XLOOKUP(MASTERLIST!$A436,'2022'!$A$3:$A$899,'2022'!$AH$3:$AH$899,0,0)</f>
        <v>0</v>
      </c>
    </row>
    <row r="437" spans="1:24" x14ac:dyDescent="0.25">
      <c r="A437" s="231" t="s">
        <v>916</v>
      </c>
      <c r="B437" s="221" t="s">
        <v>1295</v>
      </c>
      <c r="C437" s="221" t="s">
        <v>281</v>
      </c>
      <c r="D437" s="221" t="s">
        <v>282</v>
      </c>
      <c r="E437" s="232" t="str">
        <f t="shared" si="33"/>
        <v>Men Grand Masters</v>
      </c>
      <c r="F437" s="279"/>
      <c r="G437" s="10">
        <f t="shared" si="34"/>
        <v>44926</v>
      </c>
      <c r="H437" s="6">
        <f t="shared" si="35"/>
        <v>123</v>
      </c>
      <c r="I437" s="5" t="str">
        <f t="shared" si="36"/>
        <v>Grand Masters</v>
      </c>
      <c r="J437" s="221" t="s">
        <v>1301</v>
      </c>
      <c r="K437" s="294">
        <v>52011600081</v>
      </c>
      <c r="L437" s="295" t="s">
        <v>1509</v>
      </c>
      <c r="M437" s="246">
        <f>+_xlfn.XLOOKUP(MASTERLIST!$A437,'2023'!$A$3:$A$897,'2023'!$AE$3:$AE$897,0,0)</f>
        <v>0</v>
      </c>
      <c r="N437" s="220">
        <f>+_xlfn.XLOOKUP(MASTERLIST!$A437,'2023'!$A$3:$A$897,'2023'!$AF$3:$AF$897,0,0)</f>
        <v>0</v>
      </c>
      <c r="O437" s="220">
        <f>+_xlfn.XLOOKUP(MASTERLIST!$A437,'2023'!$A$3:$A$897,'2023'!$AG$3:$AG$897,0,0)</f>
        <v>0</v>
      </c>
      <c r="P437" s="247">
        <f>+_xlfn.XLOOKUP(MASTERLIST!$A437,'2023'!$A$3:$A$897,'2023'!$AH$3:$AH$897,0,0)</f>
        <v>0</v>
      </c>
      <c r="Q437" s="312">
        <f>+_xlfn.XLOOKUP(MASTERLIST!$A437,'2021'!$A$3:$A$900,'2021'!$G$3:$G$900,0,0)</f>
        <v>0</v>
      </c>
      <c r="R437" s="220">
        <f>+_xlfn.XLOOKUP(MASTERLIST!$A437,'2021'!$A$3:$A$900,'2021'!$H$3:$H$900,0,0)</f>
        <v>0</v>
      </c>
      <c r="S437" s="220">
        <f>+_xlfn.XLOOKUP(MASTERLIST!$A437,'2021'!$A$3:$A$900,'2021'!$I$3:$I$900,0,0)</f>
        <v>0</v>
      </c>
      <c r="T437" s="247">
        <f>+_xlfn.XLOOKUP(MASTERLIST!$A437,'2021'!$A$3:$A$900,'2021'!$J$3:$J$900,0,0)</f>
        <v>0</v>
      </c>
      <c r="U437" s="246">
        <f>+_xlfn.XLOOKUP(MASTERLIST!$A437,'2022'!$A$3:$A$899,'2022'!$AE$3:$AE$899,0,0)</f>
        <v>0</v>
      </c>
      <c r="V437" s="220">
        <f>+_xlfn.XLOOKUP(MASTERLIST!$A437,'2022'!$A$3:$A$899,'2022'!$AF$3:$AF$899,0,0)</f>
        <v>0</v>
      </c>
      <c r="W437" s="220">
        <f>+_xlfn.XLOOKUP(MASTERLIST!$A437,'2022'!$A$3:$A$899,'2022'!$AG$3:$AG$899,0,0)</f>
        <v>0</v>
      </c>
      <c r="X437" s="247">
        <f>+_xlfn.XLOOKUP(MASTERLIST!$A437,'2022'!$A$3:$A$899,'2022'!$AH$3:$AH$899,0,0)</f>
        <v>0</v>
      </c>
    </row>
    <row r="438" spans="1:24" s="11" customFormat="1" x14ac:dyDescent="0.25">
      <c r="A438" s="231" t="s">
        <v>917</v>
      </c>
      <c r="B438" s="221" t="s">
        <v>1392</v>
      </c>
      <c r="C438" s="221" t="s">
        <v>1661</v>
      </c>
      <c r="D438" s="221" t="s">
        <v>96</v>
      </c>
      <c r="E438" s="232" t="str">
        <f t="shared" si="33"/>
        <v>Men Master</v>
      </c>
      <c r="F438" s="281">
        <v>25802</v>
      </c>
      <c r="G438" s="10">
        <f t="shared" si="34"/>
        <v>44926</v>
      </c>
      <c r="H438" s="6">
        <f t="shared" si="35"/>
        <v>52</v>
      </c>
      <c r="I438" s="5" t="str">
        <f t="shared" si="36"/>
        <v>Master</v>
      </c>
      <c r="J438" s="221" t="s">
        <v>1301</v>
      </c>
      <c r="K438" s="294"/>
      <c r="L438" s="295"/>
      <c r="M438" s="246">
        <f>+_xlfn.XLOOKUP(MASTERLIST!$A438,'2023'!$A$3:$A$897,'2023'!$AE$3:$AE$897,0,0)</f>
        <v>2</v>
      </c>
      <c r="N438" s="220">
        <f>+_xlfn.XLOOKUP(MASTERLIST!$A438,'2023'!$A$3:$A$897,'2023'!$AF$3:$AF$897,0,0)</f>
        <v>0</v>
      </c>
      <c r="O438" s="220">
        <f>+_xlfn.XLOOKUP(MASTERLIST!$A438,'2023'!$A$3:$A$897,'2023'!$AG$3:$AG$897,0,0)</f>
        <v>4</v>
      </c>
      <c r="P438" s="247">
        <f>+_xlfn.XLOOKUP(MASTERLIST!$A438,'2023'!$A$3:$A$897,'2023'!$AH$3:$AH$897,0,0)</f>
        <v>537</v>
      </c>
      <c r="Q438" s="312">
        <f>+_xlfn.XLOOKUP(MASTERLIST!$A438,'2021'!$A$3:$A$900,'2021'!$G$3:$G$900,0,0)</f>
        <v>0</v>
      </c>
      <c r="R438" s="220">
        <f>+_xlfn.XLOOKUP(MASTERLIST!$A438,'2021'!$A$3:$A$900,'2021'!$H$3:$H$900,0,0)</f>
        <v>0</v>
      </c>
      <c r="S438" s="220">
        <f>+_xlfn.XLOOKUP(MASTERLIST!$A438,'2021'!$A$3:$A$900,'2021'!$I$3:$I$900,0,0)</f>
        <v>0</v>
      </c>
      <c r="T438" s="247">
        <f>+_xlfn.XLOOKUP(MASTERLIST!$A438,'2021'!$A$3:$A$900,'2021'!$J$3:$J$900,0,0)</f>
        <v>0</v>
      </c>
      <c r="U438" s="246">
        <f>+_xlfn.XLOOKUP(MASTERLIST!$A438,'2022'!$A$3:$A$899,'2022'!$AE$3:$AE$899,0,0)</f>
        <v>0</v>
      </c>
      <c r="V438" s="220">
        <f>+_xlfn.XLOOKUP(MASTERLIST!$A438,'2022'!$A$3:$A$899,'2022'!$AF$3:$AF$899,0,0)</f>
        <v>0</v>
      </c>
      <c r="W438" s="220">
        <f>+_xlfn.XLOOKUP(MASTERLIST!$A438,'2022'!$A$3:$A$899,'2022'!$AG$3:$AG$899,0,0)</f>
        <v>0</v>
      </c>
      <c r="X438" s="247">
        <f>+_xlfn.XLOOKUP(MASTERLIST!$A438,'2022'!$A$3:$A$899,'2022'!$AH$3:$AH$899,0,0)</f>
        <v>0</v>
      </c>
    </row>
    <row r="439" spans="1:24" x14ac:dyDescent="0.25">
      <c r="A439" s="231" t="s">
        <v>918</v>
      </c>
      <c r="B439" s="221" t="s">
        <v>1432</v>
      </c>
      <c r="C439" s="221" t="s">
        <v>469</v>
      </c>
      <c r="D439" s="221" t="s">
        <v>369</v>
      </c>
      <c r="E439" s="232" t="str">
        <f t="shared" si="33"/>
        <v>Ladies Senior</v>
      </c>
      <c r="F439" s="279">
        <v>34289</v>
      </c>
      <c r="G439" s="10">
        <f t="shared" si="34"/>
        <v>44926</v>
      </c>
      <c r="H439" s="6">
        <f t="shared" si="35"/>
        <v>29</v>
      </c>
      <c r="I439" s="5" t="str">
        <f t="shared" si="36"/>
        <v>Senior</v>
      </c>
      <c r="J439" s="221" t="s">
        <v>67</v>
      </c>
      <c r="K439" s="294">
        <v>70082200203</v>
      </c>
      <c r="L439" s="295" t="s">
        <v>1509</v>
      </c>
      <c r="M439" s="246">
        <f>+_xlfn.XLOOKUP(MASTERLIST!$A439,'2023'!$A$3:$A$897,'2023'!$AE$3:$AE$897,0,0)</f>
        <v>0</v>
      </c>
      <c r="N439" s="220">
        <f>+_xlfn.XLOOKUP(MASTERLIST!$A439,'2023'!$A$3:$A$897,'2023'!$AF$3:$AF$897,0,0)</f>
        <v>0</v>
      </c>
      <c r="O439" s="220">
        <f>+_xlfn.XLOOKUP(MASTERLIST!$A439,'2023'!$A$3:$A$897,'2023'!$AG$3:$AG$897,0,0)</f>
        <v>0</v>
      </c>
      <c r="P439" s="247">
        <f>+_xlfn.XLOOKUP(MASTERLIST!$A439,'2023'!$A$3:$A$897,'2023'!$AH$3:$AH$897,0,0)</f>
        <v>0</v>
      </c>
      <c r="Q439" s="312">
        <f>+_xlfn.XLOOKUP(MASTERLIST!$A439,'2021'!$A$3:$A$900,'2021'!$G$3:$G$900,0,0)</f>
        <v>0</v>
      </c>
      <c r="R439" s="220">
        <f>+_xlfn.XLOOKUP(MASTERLIST!$A439,'2021'!$A$3:$A$900,'2021'!$H$3:$H$900,0,0)</f>
        <v>0</v>
      </c>
      <c r="S439" s="220">
        <f>+_xlfn.XLOOKUP(MASTERLIST!$A439,'2021'!$A$3:$A$900,'2021'!$I$3:$I$900,0,0)</f>
        <v>0</v>
      </c>
      <c r="T439" s="247">
        <f>+_xlfn.XLOOKUP(MASTERLIST!$A439,'2021'!$A$3:$A$900,'2021'!$J$3:$J$900,0,0)</f>
        <v>0</v>
      </c>
      <c r="U439" s="246">
        <f>+_xlfn.XLOOKUP(MASTERLIST!$A439,'2022'!$A$3:$A$899,'2022'!$AE$3:$AE$899,0,0)</f>
        <v>0</v>
      </c>
      <c r="V439" s="220">
        <f>+_xlfn.XLOOKUP(MASTERLIST!$A439,'2022'!$A$3:$A$899,'2022'!$AF$3:$AF$899,0,0)</f>
        <v>0</v>
      </c>
      <c r="W439" s="220">
        <f>+_xlfn.XLOOKUP(MASTERLIST!$A439,'2022'!$A$3:$A$899,'2022'!$AG$3:$AG$899,0,0)</f>
        <v>0</v>
      </c>
      <c r="X439" s="247">
        <f>+_xlfn.XLOOKUP(MASTERLIST!$A439,'2022'!$A$3:$A$899,'2022'!$AH$3:$AH$899,0,0)</f>
        <v>0</v>
      </c>
    </row>
    <row r="440" spans="1:24" s="11" customFormat="1" x14ac:dyDescent="0.25">
      <c r="A440" s="231" t="s">
        <v>919</v>
      </c>
      <c r="B440" s="221" t="s">
        <v>1432</v>
      </c>
      <c r="C440" s="221" t="s">
        <v>97</v>
      </c>
      <c r="D440" s="221" t="s">
        <v>372</v>
      </c>
      <c r="E440" s="232" t="str">
        <f t="shared" si="33"/>
        <v>Men Veteran</v>
      </c>
      <c r="F440" s="279">
        <v>29964</v>
      </c>
      <c r="G440" s="10">
        <f t="shared" si="34"/>
        <v>44926</v>
      </c>
      <c r="H440" s="6">
        <f t="shared" si="35"/>
        <v>40</v>
      </c>
      <c r="I440" s="5" t="str">
        <f t="shared" si="36"/>
        <v>Veteran</v>
      </c>
      <c r="J440" s="221" t="s">
        <v>1301</v>
      </c>
      <c r="K440" s="294"/>
      <c r="L440" s="295"/>
      <c r="M440" s="246">
        <f>+_xlfn.XLOOKUP(MASTERLIST!$A440,'2023'!$A$3:$A$897,'2023'!$AE$3:$AE$897,0,0)</f>
        <v>0</v>
      </c>
      <c r="N440" s="220">
        <f>+_xlfn.XLOOKUP(MASTERLIST!$A440,'2023'!$A$3:$A$897,'2023'!$AF$3:$AF$897,0,0)</f>
        <v>0</v>
      </c>
      <c r="O440" s="220">
        <f>+_xlfn.XLOOKUP(MASTERLIST!$A440,'2023'!$A$3:$A$897,'2023'!$AG$3:$AG$897,0,0)</f>
        <v>0</v>
      </c>
      <c r="P440" s="247">
        <f>+_xlfn.XLOOKUP(MASTERLIST!$A440,'2023'!$A$3:$A$897,'2023'!$AH$3:$AH$897,0,0)</f>
        <v>0</v>
      </c>
      <c r="Q440" s="312">
        <f>+_xlfn.XLOOKUP(MASTERLIST!$A440,'2021'!$A$3:$A$900,'2021'!$G$3:$G$900,0,0)</f>
        <v>0</v>
      </c>
      <c r="R440" s="220">
        <f>+_xlfn.XLOOKUP(MASTERLIST!$A440,'2021'!$A$3:$A$900,'2021'!$H$3:$H$900,0,0)</f>
        <v>0</v>
      </c>
      <c r="S440" s="220">
        <f>+_xlfn.XLOOKUP(MASTERLIST!$A440,'2021'!$A$3:$A$900,'2021'!$I$3:$I$900,0,0)</f>
        <v>0</v>
      </c>
      <c r="T440" s="247">
        <f>+_xlfn.XLOOKUP(MASTERLIST!$A440,'2021'!$A$3:$A$900,'2021'!$J$3:$J$900,0,0)</f>
        <v>0</v>
      </c>
      <c r="U440" s="246">
        <f>+_xlfn.XLOOKUP(MASTERLIST!$A440,'2022'!$A$3:$A$899,'2022'!$AE$3:$AE$899,0,0)</f>
        <v>0</v>
      </c>
      <c r="V440" s="220">
        <f>+_xlfn.XLOOKUP(MASTERLIST!$A440,'2022'!$A$3:$A$899,'2022'!$AF$3:$AF$899,0,0)</f>
        <v>0</v>
      </c>
      <c r="W440" s="220">
        <f>+_xlfn.XLOOKUP(MASTERLIST!$A440,'2022'!$A$3:$A$899,'2022'!$AG$3:$AG$899,0,0)</f>
        <v>0</v>
      </c>
      <c r="X440" s="247">
        <f>+_xlfn.XLOOKUP(MASTERLIST!$A440,'2022'!$A$3:$A$899,'2022'!$AH$3:$AH$899,0,0)</f>
        <v>0</v>
      </c>
    </row>
    <row r="441" spans="1:24" s="11" customFormat="1" x14ac:dyDescent="0.25">
      <c r="A441" s="231" t="s">
        <v>920</v>
      </c>
      <c r="B441" s="221" t="s">
        <v>1433</v>
      </c>
      <c r="C441" s="221" t="s">
        <v>373</v>
      </c>
      <c r="D441" s="221" t="s">
        <v>374</v>
      </c>
      <c r="E441" s="232" t="str">
        <f t="shared" si="33"/>
        <v>Men Senior</v>
      </c>
      <c r="F441" s="279">
        <v>30663</v>
      </c>
      <c r="G441" s="10">
        <f t="shared" si="34"/>
        <v>44926</v>
      </c>
      <c r="H441" s="6">
        <f t="shared" si="35"/>
        <v>39</v>
      </c>
      <c r="I441" s="5" t="str">
        <f t="shared" si="36"/>
        <v>Senior</v>
      </c>
      <c r="J441" s="221" t="s">
        <v>1301</v>
      </c>
      <c r="K441" s="294"/>
      <c r="L441" s="295"/>
      <c r="M441" s="246">
        <f>+_xlfn.XLOOKUP(MASTERLIST!$A441,'2023'!$A$3:$A$897,'2023'!$AE$3:$AE$897,0,0)</f>
        <v>0</v>
      </c>
      <c r="N441" s="220">
        <f>+_xlfn.XLOOKUP(MASTERLIST!$A441,'2023'!$A$3:$A$897,'2023'!$AF$3:$AF$897,0,0)</f>
        <v>0</v>
      </c>
      <c r="O441" s="220">
        <f>+_xlfn.XLOOKUP(MASTERLIST!$A441,'2023'!$A$3:$A$897,'2023'!$AG$3:$AG$897,0,0)</f>
        <v>0</v>
      </c>
      <c r="P441" s="247">
        <f>+_xlfn.XLOOKUP(MASTERLIST!$A441,'2023'!$A$3:$A$897,'2023'!$AH$3:$AH$897,0,0)</f>
        <v>0</v>
      </c>
      <c r="Q441" s="312">
        <f>+_xlfn.XLOOKUP(MASTERLIST!$A441,'2021'!$A$3:$A$900,'2021'!$G$3:$G$900,0,0)</f>
        <v>0</v>
      </c>
      <c r="R441" s="220">
        <f>+_xlfn.XLOOKUP(MASTERLIST!$A441,'2021'!$A$3:$A$900,'2021'!$H$3:$H$900,0,0)</f>
        <v>0</v>
      </c>
      <c r="S441" s="220">
        <f>+_xlfn.XLOOKUP(MASTERLIST!$A441,'2021'!$A$3:$A$900,'2021'!$I$3:$I$900,0,0)</f>
        <v>0</v>
      </c>
      <c r="T441" s="247">
        <f>+_xlfn.XLOOKUP(MASTERLIST!$A441,'2021'!$A$3:$A$900,'2021'!$J$3:$J$900,0,0)</f>
        <v>0</v>
      </c>
      <c r="U441" s="246">
        <f>+_xlfn.XLOOKUP(MASTERLIST!$A441,'2022'!$A$3:$A$899,'2022'!$AE$3:$AE$899,0,0)</f>
        <v>0</v>
      </c>
      <c r="V441" s="220">
        <f>+_xlfn.XLOOKUP(MASTERLIST!$A441,'2022'!$A$3:$A$899,'2022'!$AF$3:$AF$899,0,0)</f>
        <v>0</v>
      </c>
      <c r="W441" s="220">
        <f>+_xlfn.XLOOKUP(MASTERLIST!$A441,'2022'!$A$3:$A$899,'2022'!$AG$3:$AG$899,0,0)</f>
        <v>0</v>
      </c>
      <c r="X441" s="247">
        <f>+_xlfn.XLOOKUP(MASTERLIST!$A441,'2022'!$A$3:$A$899,'2022'!$AH$3:$AH$899,0,0)</f>
        <v>0</v>
      </c>
    </row>
    <row r="442" spans="1:24" s="11" customFormat="1" x14ac:dyDescent="0.25">
      <c r="A442" s="229" t="s">
        <v>921</v>
      </c>
      <c r="B442" s="220" t="s">
        <v>38</v>
      </c>
      <c r="C442" s="220" t="s">
        <v>248</v>
      </c>
      <c r="D442" s="220" t="s">
        <v>1277</v>
      </c>
      <c r="E442" s="232" t="str">
        <f t="shared" si="33"/>
        <v>Men U/21</v>
      </c>
      <c r="F442" s="277">
        <v>37165</v>
      </c>
      <c r="G442" s="10">
        <f t="shared" si="34"/>
        <v>44926</v>
      </c>
      <c r="H442" s="6">
        <f t="shared" si="35"/>
        <v>21</v>
      </c>
      <c r="I442" s="5" t="str">
        <f t="shared" si="36"/>
        <v>U/21</v>
      </c>
      <c r="J442" s="220" t="s">
        <v>1301</v>
      </c>
      <c r="K442" s="296" t="s">
        <v>2101</v>
      </c>
      <c r="L442" s="251" t="s">
        <v>1509</v>
      </c>
      <c r="M442" s="246">
        <f>+_xlfn.XLOOKUP(MASTERLIST!$A442,'2023'!$A$3:$A$897,'2023'!$AE$3:$AE$897,0,0)</f>
        <v>0</v>
      </c>
      <c r="N442" s="220">
        <f>+_xlfn.XLOOKUP(MASTERLIST!$A442,'2023'!$A$3:$A$897,'2023'!$AF$3:$AF$897,0,0)</f>
        <v>4</v>
      </c>
      <c r="O442" s="220">
        <f>+_xlfn.XLOOKUP(MASTERLIST!$A442,'2023'!$A$3:$A$897,'2023'!$AG$3:$AG$897,0,0)</f>
        <v>20.599999999999998</v>
      </c>
      <c r="P442" s="247">
        <f>+_xlfn.XLOOKUP(MASTERLIST!$A442,'2023'!$A$3:$A$897,'2023'!$AH$3:$AH$897,0,0)</f>
        <v>733</v>
      </c>
      <c r="Q442" s="312">
        <f>+_xlfn.XLOOKUP(MASTERLIST!$A442,'2021'!$A$3:$A$900,'2021'!$G$3:$G$900,0,0)</f>
        <v>0</v>
      </c>
      <c r="R442" s="220">
        <f>+_xlfn.XLOOKUP(MASTERLIST!$A442,'2021'!$A$3:$A$900,'2021'!$H$3:$H$900,0,0)</f>
        <v>0</v>
      </c>
      <c r="S442" s="220">
        <f>+_xlfn.XLOOKUP(MASTERLIST!$A442,'2021'!$A$3:$A$900,'2021'!$I$3:$I$900,0,0)</f>
        <v>0</v>
      </c>
      <c r="T442" s="247">
        <f>+_xlfn.XLOOKUP(MASTERLIST!$A442,'2021'!$A$3:$A$900,'2021'!$J$3:$J$900,0,0)</f>
        <v>0</v>
      </c>
      <c r="U442" s="246">
        <f>+_xlfn.XLOOKUP(MASTERLIST!$A442,'2022'!$A$3:$A$899,'2022'!$AE$3:$AE$899,0,0)</f>
        <v>0</v>
      </c>
      <c r="V442" s="220">
        <f>+_xlfn.XLOOKUP(MASTERLIST!$A442,'2022'!$A$3:$A$899,'2022'!$AF$3:$AF$899,0,0)</f>
        <v>0</v>
      </c>
      <c r="W442" s="220">
        <f>+_xlfn.XLOOKUP(MASTERLIST!$A442,'2022'!$A$3:$A$899,'2022'!$AG$3:$AG$899,0,0)</f>
        <v>0.5</v>
      </c>
      <c r="X442" s="247">
        <f>+_xlfn.XLOOKUP(MASTERLIST!$A442,'2022'!$A$3:$A$899,'2022'!$AH$3:$AH$899,0,0)</f>
        <v>160</v>
      </c>
    </row>
    <row r="443" spans="1:24" s="11" customFormat="1" x14ac:dyDescent="0.25">
      <c r="A443" s="229" t="s">
        <v>922</v>
      </c>
      <c r="B443" s="220" t="s">
        <v>2047</v>
      </c>
      <c r="C443" s="220" t="s">
        <v>116</v>
      </c>
      <c r="D443" s="220" t="s">
        <v>359</v>
      </c>
      <c r="E443" s="232" t="str">
        <f t="shared" si="33"/>
        <v>Men Veteran</v>
      </c>
      <c r="F443" s="284">
        <v>26737</v>
      </c>
      <c r="G443" s="10">
        <f t="shared" si="34"/>
        <v>44926</v>
      </c>
      <c r="H443" s="6">
        <f t="shared" si="35"/>
        <v>49</v>
      </c>
      <c r="I443" s="5" t="str">
        <f t="shared" si="36"/>
        <v>Veteran</v>
      </c>
      <c r="J443" s="220" t="s">
        <v>1301</v>
      </c>
      <c r="K443" s="293">
        <v>7303145035086</v>
      </c>
      <c r="L443" s="251" t="s">
        <v>1509</v>
      </c>
      <c r="M443" s="246">
        <f>+_xlfn.XLOOKUP(MASTERLIST!$A443,'2023'!$A$3:$A$897,'2023'!$AE$3:$AE$897,0,0)</f>
        <v>1</v>
      </c>
      <c r="N443" s="220">
        <f>+_xlfn.XLOOKUP(MASTERLIST!$A443,'2023'!$A$3:$A$897,'2023'!$AF$3:$AF$897,0,0)</f>
        <v>0</v>
      </c>
      <c r="O443" s="220">
        <f>+_xlfn.XLOOKUP(MASTERLIST!$A443,'2023'!$A$3:$A$897,'2023'!$AG$3:$AG$897,0,0)</f>
        <v>2</v>
      </c>
      <c r="P443" s="247">
        <f>+_xlfn.XLOOKUP(MASTERLIST!$A443,'2023'!$A$3:$A$897,'2023'!$AH$3:$AH$897,0,0)</f>
        <v>266</v>
      </c>
      <c r="Q443" s="312">
        <f>+_xlfn.XLOOKUP(MASTERLIST!$A443,'2021'!$A$3:$A$900,'2021'!$G$3:$G$900,0,0)</f>
        <v>0</v>
      </c>
      <c r="R443" s="220">
        <f>+_xlfn.XLOOKUP(MASTERLIST!$A443,'2021'!$A$3:$A$900,'2021'!$H$3:$H$900,0,0)</f>
        <v>0</v>
      </c>
      <c r="S443" s="220">
        <f>+_xlfn.XLOOKUP(MASTERLIST!$A443,'2021'!$A$3:$A$900,'2021'!$I$3:$I$900,0,0)</f>
        <v>0</v>
      </c>
      <c r="T443" s="247">
        <f>+_xlfn.XLOOKUP(MASTERLIST!$A443,'2021'!$A$3:$A$900,'2021'!$J$3:$J$900,0,0)</f>
        <v>0</v>
      </c>
      <c r="U443" s="246">
        <f>+_xlfn.XLOOKUP(MASTERLIST!$A443,'2022'!$A$3:$A$899,'2022'!$AE$3:$AE$899,0,0)</f>
        <v>0</v>
      </c>
      <c r="V443" s="220">
        <f>+_xlfn.XLOOKUP(MASTERLIST!$A443,'2022'!$A$3:$A$899,'2022'!$AF$3:$AF$899,0,0)</f>
        <v>1</v>
      </c>
      <c r="W443" s="220">
        <f>+_xlfn.XLOOKUP(MASTERLIST!$A443,'2022'!$A$3:$A$899,'2022'!$AG$3:$AG$899,0,0)</f>
        <v>3</v>
      </c>
      <c r="X443" s="247">
        <f>+_xlfn.XLOOKUP(MASTERLIST!$A443,'2022'!$A$3:$A$899,'2022'!$AH$3:$AH$899,0,0)</f>
        <v>172</v>
      </c>
    </row>
    <row r="444" spans="1:24" s="11" customFormat="1" x14ac:dyDescent="0.25">
      <c r="A444" s="231" t="s">
        <v>923</v>
      </c>
      <c r="B444" s="221" t="s">
        <v>1028</v>
      </c>
      <c r="C444" s="221" t="s">
        <v>325</v>
      </c>
      <c r="D444" s="221" t="s">
        <v>383</v>
      </c>
      <c r="E444" s="232" t="str">
        <f t="shared" si="33"/>
        <v>Men Grand Masters</v>
      </c>
      <c r="F444" s="221"/>
      <c r="G444" s="10">
        <f t="shared" si="34"/>
        <v>44926</v>
      </c>
      <c r="H444" s="6">
        <f t="shared" si="35"/>
        <v>123</v>
      </c>
      <c r="I444" s="5" t="str">
        <f t="shared" si="36"/>
        <v>Grand Masters</v>
      </c>
      <c r="J444" s="221" t="s">
        <v>1301</v>
      </c>
      <c r="K444" s="294"/>
      <c r="L444" s="295"/>
      <c r="M444" s="246">
        <f>+_xlfn.XLOOKUP(MASTERLIST!$A444,'2023'!$A$3:$A$897,'2023'!$AE$3:$AE$897,0,0)</f>
        <v>0</v>
      </c>
      <c r="N444" s="220">
        <f>+_xlfn.XLOOKUP(MASTERLIST!$A444,'2023'!$A$3:$A$897,'2023'!$AF$3:$AF$897,0,0)</f>
        <v>0</v>
      </c>
      <c r="O444" s="220">
        <f>+_xlfn.XLOOKUP(MASTERLIST!$A444,'2023'!$A$3:$A$897,'2023'!$AG$3:$AG$897,0,0)</f>
        <v>0</v>
      </c>
      <c r="P444" s="247">
        <f>+_xlfn.XLOOKUP(MASTERLIST!$A444,'2023'!$A$3:$A$897,'2023'!$AH$3:$AH$897,0,0)</f>
        <v>0</v>
      </c>
      <c r="Q444" s="312">
        <f>+_xlfn.XLOOKUP(MASTERLIST!$A444,'2021'!$A$3:$A$900,'2021'!$G$3:$G$900,0,0)</f>
        <v>0</v>
      </c>
      <c r="R444" s="220">
        <f>+_xlfn.XLOOKUP(MASTERLIST!$A444,'2021'!$A$3:$A$900,'2021'!$H$3:$H$900,0,0)</f>
        <v>0</v>
      </c>
      <c r="S444" s="220">
        <f>+_xlfn.XLOOKUP(MASTERLIST!$A444,'2021'!$A$3:$A$900,'2021'!$I$3:$I$900,0,0)</f>
        <v>0</v>
      </c>
      <c r="T444" s="247">
        <f>+_xlfn.XLOOKUP(MASTERLIST!$A444,'2021'!$A$3:$A$900,'2021'!$J$3:$J$900,0,0)</f>
        <v>0</v>
      </c>
      <c r="U444" s="246">
        <f>+_xlfn.XLOOKUP(MASTERLIST!$A444,'2022'!$A$3:$A$899,'2022'!$AE$3:$AE$899,0,0)</f>
        <v>0</v>
      </c>
      <c r="V444" s="220">
        <f>+_xlfn.XLOOKUP(MASTERLIST!$A444,'2022'!$A$3:$A$899,'2022'!$AF$3:$AF$899,0,0)</f>
        <v>0</v>
      </c>
      <c r="W444" s="220">
        <f>+_xlfn.XLOOKUP(MASTERLIST!$A444,'2022'!$A$3:$A$899,'2022'!$AG$3:$AG$899,0,0)</f>
        <v>0</v>
      </c>
      <c r="X444" s="247">
        <f>+_xlfn.XLOOKUP(MASTERLIST!$A444,'2022'!$A$3:$A$899,'2022'!$AH$3:$AH$899,0,0)</f>
        <v>0</v>
      </c>
    </row>
    <row r="445" spans="1:24" s="11" customFormat="1" x14ac:dyDescent="0.25">
      <c r="A445" s="231" t="s">
        <v>924</v>
      </c>
      <c r="B445" s="221" t="s">
        <v>1028</v>
      </c>
      <c r="C445" s="221" t="s">
        <v>189</v>
      </c>
      <c r="D445" s="221" t="s">
        <v>386</v>
      </c>
      <c r="E445" s="232" t="str">
        <f t="shared" si="33"/>
        <v>Men Grand Masters</v>
      </c>
      <c r="F445" s="221"/>
      <c r="G445" s="10">
        <f t="shared" si="34"/>
        <v>44926</v>
      </c>
      <c r="H445" s="6">
        <f t="shared" si="35"/>
        <v>123</v>
      </c>
      <c r="I445" s="5" t="str">
        <f t="shared" si="36"/>
        <v>Grand Masters</v>
      </c>
      <c r="J445" s="221" t="s">
        <v>1301</v>
      </c>
      <c r="K445" s="294"/>
      <c r="L445" s="295"/>
      <c r="M445" s="246">
        <f>+_xlfn.XLOOKUP(MASTERLIST!$A445,'2023'!$A$3:$A$897,'2023'!$AE$3:$AE$897,0,0)</f>
        <v>0</v>
      </c>
      <c r="N445" s="220">
        <f>+_xlfn.XLOOKUP(MASTERLIST!$A445,'2023'!$A$3:$A$897,'2023'!$AF$3:$AF$897,0,0)</f>
        <v>0</v>
      </c>
      <c r="O445" s="220">
        <f>+_xlfn.XLOOKUP(MASTERLIST!$A445,'2023'!$A$3:$A$897,'2023'!$AG$3:$AG$897,0,0)</f>
        <v>0</v>
      </c>
      <c r="P445" s="247">
        <f>+_xlfn.XLOOKUP(MASTERLIST!$A445,'2023'!$A$3:$A$897,'2023'!$AH$3:$AH$897,0,0)</f>
        <v>0</v>
      </c>
      <c r="Q445" s="312">
        <f>+_xlfn.XLOOKUP(MASTERLIST!$A445,'2021'!$A$3:$A$900,'2021'!$G$3:$G$900,0,0)</f>
        <v>0</v>
      </c>
      <c r="R445" s="220">
        <f>+_xlfn.XLOOKUP(MASTERLIST!$A445,'2021'!$A$3:$A$900,'2021'!$H$3:$H$900,0,0)</f>
        <v>0</v>
      </c>
      <c r="S445" s="220">
        <f>+_xlfn.XLOOKUP(MASTERLIST!$A445,'2021'!$A$3:$A$900,'2021'!$I$3:$I$900,0,0)</f>
        <v>0</v>
      </c>
      <c r="T445" s="247">
        <f>+_xlfn.XLOOKUP(MASTERLIST!$A445,'2021'!$A$3:$A$900,'2021'!$J$3:$J$900,0,0)</f>
        <v>0</v>
      </c>
      <c r="U445" s="246">
        <f>+_xlfn.XLOOKUP(MASTERLIST!$A445,'2022'!$A$3:$A$899,'2022'!$AE$3:$AE$899,0,0)</f>
        <v>0</v>
      </c>
      <c r="V445" s="220">
        <f>+_xlfn.XLOOKUP(MASTERLIST!$A445,'2022'!$A$3:$A$899,'2022'!$AF$3:$AF$899,0,0)</f>
        <v>0</v>
      </c>
      <c r="W445" s="220">
        <f>+_xlfn.XLOOKUP(MASTERLIST!$A445,'2022'!$A$3:$A$899,'2022'!$AG$3:$AG$899,0,0)</f>
        <v>0</v>
      </c>
      <c r="X445" s="247">
        <f>+_xlfn.XLOOKUP(MASTERLIST!$A445,'2022'!$A$3:$A$899,'2022'!$AH$3:$AH$899,0,0)</f>
        <v>0</v>
      </c>
    </row>
    <row r="446" spans="1:24" s="11" customFormat="1" x14ac:dyDescent="0.25">
      <c r="A446" s="229" t="s">
        <v>925</v>
      </c>
      <c r="B446" s="220" t="s">
        <v>43</v>
      </c>
      <c r="C446" s="220" t="s">
        <v>104</v>
      </c>
      <c r="D446" s="220" t="s">
        <v>197</v>
      </c>
      <c r="E446" s="230" t="str">
        <f t="shared" si="33"/>
        <v>Men Veteran</v>
      </c>
      <c r="F446" s="277">
        <v>30136</v>
      </c>
      <c r="G446" s="10">
        <f t="shared" si="34"/>
        <v>44926</v>
      </c>
      <c r="H446" s="6">
        <f t="shared" si="35"/>
        <v>40</v>
      </c>
      <c r="I446" s="5" t="str">
        <f t="shared" si="36"/>
        <v>Veteran</v>
      </c>
      <c r="J446" s="220" t="s">
        <v>1301</v>
      </c>
      <c r="K446" s="293">
        <v>82070410803</v>
      </c>
      <c r="L446" s="251" t="s">
        <v>1509</v>
      </c>
      <c r="M446" s="246">
        <f>+_xlfn.XLOOKUP(MASTERLIST!$A446,'2023'!$A$3:$A$897,'2023'!$AE$3:$AE$897,0,0)</f>
        <v>0</v>
      </c>
      <c r="N446" s="220">
        <f>+_xlfn.XLOOKUP(MASTERLIST!$A446,'2023'!$A$3:$A$897,'2023'!$AF$3:$AF$897,0,0)</f>
        <v>0</v>
      </c>
      <c r="O446" s="220">
        <f>+_xlfn.XLOOKUP(MASTERLIST!$A446,'2023'!$A$3:$A$897,'2023'!$AG$3:$AG$897,0,0)</f>
        <v>0</v>
      </c>
      <c r="P446" s="247">
        <f>+_xlfn.XLOOKUP(MASTERLIST!$A446,'2023'!$A$3:$A$897,'2023'!$AH$3:$AH$897,0,0)</f>
        <v>0</v>
      </c>
      <c r="Q446" s="312">
        <f>+_xlfn.XLOOKUP(MASTERLIST!$A446,'2021'!$A$3:$A$900,'2021'!$G$3:$G$900,0,0)</f>
        <v>0</v>
      </c>
      <c r="R446" s="220">
        <f>+_xlfn.XLOOKUP(MASTERLIST!$A446,'2021'!$A$3:$A$900,'2021'!$H$3:$H$900,0,0)</f>
        <v>1</v>
      </c>
      <c r="S446" s="220">
        <f>+_xlfn.XLOOKUP(MASTERLIST!$A446,'2021'!$A$3:$A$900,'2021'!$I$3:$I$900,0,0)</f>
        <v>13.7</v>
      </c>
      <c r="T446" s="247">
        <f>+_xlfn.XLOOKUP(MASTERLIST!$A446,'2021'!$A$3:$A$900,'2021'!$J$3:$J$900,0,0)</f>
        <v>273</v>
      </c>
      <c r="U446" s="246">
        <f>+_xlfn.XLOOKUP(MASTERLIST!$A446,'2022'!$A$3:$A$899,'2022'!$AE$3:$AE$899,0,0)</f>
        <v>0</v>
      </c>
      <c r="V446" s="220">
        <f>+_xlfn.XLOOKUP(MASTERLIST!$A446,'2022'!$A$3:$A$899,'2022'!$AF$3:$AF$899,0,0)</f>
        <v>0</v>
      </c>
      <c r="W446" s="220">
        <f>+_xlfn.XLOOKUP(MASTERLIST!$A446,'2022'!$A$3:$A$899,'2022'!$AG$3:$AG$899,0,0)</f>
        <v>0</v>
      </c>
      <c r="X446" s="247">
        <f>+_xlfn.XLOOKUP(MASTERLIST!$A446,'2022'!$A$3:$A$899,'2022'!$AH$3:$AH$899,0,0)</f>
        <v>0</v>
      </c>
    </row>
    <row r="447" spans="1:24" s="11" customFormat="1" x14ac:dyDescent="0.25">
      <c r="A447" s="229" t="s">
        <v>926</v>
      </c>
      <c r="B447" s="220" t="s">
        <v>43</v>
      </c>
      <c r="C447" s="220" t="s">
        <v>90</v>
      </c>
      <c r="D447" s="220" t="s">
        <v>155</v>
      </c>
      <c r="E447" s="232" t="str">
        <f t="shared" si="33"/>
        <v>Men Senior</v>
      </c>
      <c r="F447" s="277">
        <v>32281</v>
      </c>
      <c r="G447" s="10">
        <f t="shared" si="34"/>
        <v>44926</v>
      </c>
      <c r="H447" s="6">
        <f t="shared" si="35"/>
        <v>34</v>
      </c>
      <c r="I447" s="5" t="str">
        <f t="shared" si="36"/>
        <v>Senior</v>
      </c>
      <c r="J447" s="220" t="s">
        <v>1301</v>
      </c>
      <c r="K447" s="293">
        <v>88051801164</v>
      </c>
      <c r="L447" s="251" t="s">
        <v>1509</v>
      </c>
      <c r="M447" s="246">
        <f>+_xlfn.XLOOKUP(MASTERLIST!$A447,'2023'!$A$3:$A$897,'2023'!$AE$3:$AE$897,0,0)</f>
        <v>0</v>
      </c>
      <c r="N447" s="220">
        <f>+_xlfn.XLOOKUP(MASTERLIST!$A447,'2023'!$A$3:$A$897,'2023'!$AF$3:$AF$897,0,0)</f>
        <v>0</v>
      </c>
      <c r="O447" s="220">
        <f>+_xlfn.XLOOKUP(MASTERLIST!$A447,'2023'!$A$3:$A$897,'2023'!$AG$3:$AG$897,0,0)</f>
        <v>0</v>
      </c>
      <c r="P447" s="247">
        <f>+_xlfn.XLOOKUP(MASTERLIST!$A447,'2023'!$A$3:$A$897,'2023'!$AH$3:$AH$897,0,0)</f>
        <v>0</v>
      </c>
      <c r="Q447" s="312">
        <f>+_xlfn.XLOOKUP(MASTERLIST!$A447,'2021'!$A$3:$A$900,'2021'!$G$3:$G$900,0,0)</f>
        <v>0</v>
      </c>
      <c r="R447" s="220">
        <f>+_xlfn.XLOOKUP(MASTERLIST!$A447,'2021'!$A$3:$A$900,'2021'!$H$3:$H$900,0,0)</f>
        <v>0</v>
      </c>
      <c r="S447" s="220">
        <f>+_xlfn.XLOOKUP(MASTERLIST!$A447,'2021'!$A$3:$A$900,'2021'!$I$3:$I$900,0,0)</f>
        <v>0</v>
      </c>
      <c r="T447" s="247">
        <f>+_xlfn.XLOOKUP(MASTERLIST!$A447,'2021'!$A$3:$A$900,'2021'!$J$3:$J$900,0,0)</f>
        <v>0</v>
      </c>
      <c r="U447" s="246">
        <f>+_xlfn.XLOOKUP(MASTERLIST!$A447,'2022'!$A$3:$A$899,'2022'!$AE$3:$AE$899,0,0)</f>
        <v>0</v>
      </c>
      <c r="V447" s="220">
        <f>+_xlfn.XLOOKUP(MASTERLIST!$A447,'2022'!$A$3:$A$899,'2022'!$AF$3:$AF$899,0,0)</f>
        <v>0</v>
      </c>
      <c r="W447" s="220">
        <f>+_xlfn.XLOOKUP(MASTERLIST!$A447,'2022'!$A$3:$A$899,'2022'!$AG$3:$AG$899,0,0)</f>
        <v>0</v>
      </c>
      <c r="X447" s="247">
        <f>+_xlfn.XLOOKUP(MASTERLIST!$A447,'2022'!$A$3:$A$899,'2022'!$AH$3:$AH$899,0,0)</f>
        <v>0</v>
      </c>
    </row>
    <row r="448" spans="1:24" s="11" customFormat="1" x14ac:dyDescent="0.25">
      <c r="A448" s="231" t="s">
        <v>927</v>
      </c>
      <c r="B448" s="221" t="s">
        <v>1529</v>
      </c>
      <c r="C448" s="221" t="s">
        <v>412</v>
      </c>
      <c r="D448" s="221" t="s">
        <v>413</v>
      </c>
      <c r="E448" s="232" t="str">
        <f t="shared" si="33"/>
        <v>Men Grand Masters</v>
      </c>
      <c r="F448" s="279"/>
      <c r="G448" s="10">
        <f t="shared" si="34"/>
        <v>44926</v>
      </c>
      <c r="H448" s="6">
        <f t="shared" si="35"/>
        <v>123</v>
      </c>
      <c r="I448" s="5" t="str">
        <f t="shared" si="36"/>
        <v>Grand Masters</v>
      </c>
      <c r="J448" s="221" t="s">
        <v>1301</v>
      </c>
      <c r="K448" s="294"/>
      <c r="L448" s="295"/>
      <c r="M448" s="246">
        <f>+_xlfn.XLOOKUP(MASTERLIST!$A448,'2023'!$A$3:$A$897,'2023'!$AE$3:$AE$897,0,0)</f>
        <v>0</v>
      </c>
      <c r="N448" s="220">
        <f>+_xlfn.XLOOKUP(MASTERLIST!$A448,'2023'!$A$3:$A$897,'2023'!$AF$3:$AF$897,0,0)</f>
        <v>0</v>
      </c>
      <c r="O448" s="220">
        <f>+_xlfn.XLOOKUP(MASTERLIST!$A448,'2023'!$A$3:$A$897,'2023'!$AG$3:$AG$897,0,0)</f>
        <v>0</v>
      </c>
      <c r="P448" s="247">
        <f>+_xlfn.XLOOKUP(MASTERLIST!$A448,'2023'!$A$3:$A$897,'2023'!$AH$3:$AH$897,0,0)</f>
        <v>40</v>
      </c>
      <c r="Q448" s="312">
        <f>+_xlfn.XLOOKUP(MASTERLIST!$A448,'2021'!$A$3:$A$900,'2021'!$G$3:$G$900,0,0)</f>
        <v>0</v>
      </c>
      <c r="R448" s="220">
        <f>+_xlfn.XLOOKUP(MASTERLIST!$A448,'2021'!$A$3:$A$900,'2021'!$H$3:$H$900,0,0)</f>
        <v>0</v>
      </c>
      <c r="S448" s="220">
        <f>+_xlfn.XLOOKUP(MASTERLIST!$A448,'2021'!$A$3:$A$900,'2021'!$I$3:$I$900,0,0)</f>
        <v>0</v>
      </c>
      <c r="T448" s="247">
        <f>+_xlfn.XLOOKUP(MASTERLIST!$A448,'2021'!$A$3:$A$900,'2021'!$J$3:$J$900,0,0)</f>
        <v>0</v>
      </c>
      <c r="U448" s="246">
        <f>+_xlfn.XLOOKUP(MASTERLIST!$A448,'2022'!$A$3:$A$899,'2022'!$AE$3:$AE$899,0,0)</f>
        <v>0</v>
      </c>
      <c r="V448" s="220">
        <f>+_xlfn.XLOOKUP(MASTERLIST!$A448,'2022'!$A$3:$A$899,'2022'!$AF$3:$AF$899,0,0)</f>
        <v>0</v>
      </c>
      <c r="W448" s="220">
        <f>+_xlfn.XLOOKUP(MASTERLIST!$A448,'2022'!$A$3:$A$899,'2022'!$AG$3:$AG$899,0,0)</f>
        <v>0</v>
      </c>
      <c r="X448" s="247">
        <f>+_xlfn.XLOOKUP(MASTERLIST!$A448,'2022'!$A$3:$A$899,'2022'!$AH$3:$AH$899,0,0)</f>
        <v>0</v>
      </c>
    </row>
    <row r="449" spans="1:24" s="11" customFormat="1" x14ac:dyDescent="0.25">
      <c r="A449" s="231" t="s">
        <v>928</v>
      </c>
      <c r="B449" s="221" t="s">
        <v>1432</v>
      </c>
      <c r="C449" s="221" t="s">
        <v>246</v>
      </c>
      <c r="D449" s="221" t="s">
        <v>366</v>
      </c>
      <c r="E449" s="232" t="str">
        <f t="shared" si="33"/>
        <v>Men Veteran</v>
      </c>
      <c r="F449" s="279">
        <v>26781</v>
      </c>
      <c r="G449" s="10">
        <f t="shared" si="34"/>
        <v>44926</v>
      </c>
      <c r="H449" s="6">
        <f t="shared" si="35"/>
        <v>49</v>
      </c>
      <c r="I449" s="5" t="str">
        <f t="shared" si="36"/>
        <v>Veteran</v>
      </c>
      <c r="J449" s="221" t="s">
        <v>1301</v>
      </c>
      <c r="K449" s="294"/>
      <c r="L449" s="295"/>
      <c r="M449" s="246">
        <f>+_xlfn.XLOOKUP(MASTERLIST!$A449,'2023'!$A$3:$A$897,'2023'!$AE$3:$AE$897,0,0)</f>
        <v>0</v>
      </c>
      <c r="N449" s="220">
        <f>+_xlfn.XLOOKUP(MASTERLIST!$A449,'2023'!$A$3:$A$897,'2023'!$AF$3:$AF$897,0,0)</f>
        <v>0</v>
      </c>
      <c r="O449" s="220">
        <f>+_xlfn.XLOOKUP(MASTERLIST!$A449,'2023'!$A$3:$A$897,'2023'!$AG$3:$AG$897,0,0)</f>
        <v>0</v>
      </c>
      <c r="P449" s="247">
        <f>+_xlfn.XLOOKUP(MASTERLIST!$A449,'2023'!$A$3:$A$897,'2023'!$AH$3:$AH$897,0,0)</f>
        <v>0</v>
      </c>
      <c r="Q449" s="312">
        <f>+_xlfn.XLOOKUP(MASTERLIST!$A449,'2021'!$A$3:$A$900,'2021'!$G$3:$G$900,0,0)</f>
        <v>0</v>
      </c>
      <c r="R449" s="220">
        <f>+_xlfn.XLOOKUP(MASTERLIST!$A449,'2021'!$A$3:$A$900,'2021'!$H$3:$H$900,0,0)</f>
        <v>0</v>
      </c>
      <c r="S449" s="220">
        <f>+_xlfn.XLOOKUP(MASTERLIST!$A449,'2021'!$A$3:$A$900,'2021'!$I$3:$I$900,0,0)</f>
        <v>0</v>
      </c>
      <c r="T449" s="247">
        <f>+_xlfn.XLOOKUP(MASTERLIST!$A449,'2021'!$A$3:$A$900,'2021'!$J$3:$J$900,0,0)</f>
        <v>0</v>
      </c>
      <c r="U449" s="246">
        <f>+_xlfn.XLOOKUP(MASTERLIST!$A449,'2022'!$A$3:$A$899,'2022'!$AE$3:$AE$899,0,0)</f>
        <v>0</v>
      </c>
      <c r="V449" s="220">
        <f>+_xlfn.XLOOKUP(MASTERLIST!$A449,'2022'!$A$3:$A$899,'2022'!$AF$3:$AF$899,0,0)</f>
        <v>0</v>
      </c>
      <c r="W449" s="220">
        <f>+_xlfn.XLOOKUP(MASTERLIST!$A449,'2022'!$A$3:$A$899,'2022'!$AG$3:$AG$899,0,0)</f>
        <v>0</v>
      </c>
      <c r="X449" s="247">
        <f>+_xlfn.XLOOKUP(MASTERLIST!$A449,'2022'!$A$3:$A$899,'2022'!$AH$3:$AH$899,0,0)</f>
        <v>0</v>
      </c>
    </row>
    <row r="450" spans="1:24" s="11" customFormat="1" x14ac:dyDescent="0.25">
      <c r="A450" s="229" t="s">
        <v>929</v>
      </c>
      <c r="B450" s="220" t="s">
        <v>47</v>
      </c>
      <c r="C450" s="220" t="s">
        <v>1978</v>
      </c>
      <c r="D450" s="220" t="s">
        <v>1979</v>
      </c>
      <c r="E450" s="230" t="str">
        <f t="shared" si="33"/>
        <v>Men Senior</v>
      </c>
      <c r="F450" s="277">
        <v>32715</v>
      </c>
      <c r="G450" s="10">
        <f t="shared" si="34"/>
        <v>44926</v>
      </c>
      <c r="H450" s="6">
        <f t="shared" si="35"/>
        <v>33</v>
      </c>
      <c r="I450" s="5" t="str">
        <f t="shared" si="36"/>
        <v>Senior</v>
      </c>
      <c r="J450" s="220" t="s">
        <v>1301</v>
      </c>
      <c r="K450" s="293">
        <v>73042700100</v>
      </c>
      <c r="L450" s="251" t="s">
        <v>1509</v>
      </c>
      <c r="M450" s="246">
        <f>+_xlfn.XLOOKUP(MASTERLIST!$A450,'2023'!$A$3:$A$897,'2023'!$AE$3:$AE$897,0,0)</f>
        <v>0</v>
      </c>
      <c r="N450" s="220">
        <f>+_xlfn.XLOOKUP(MASTERLIST!$A450,'2023'!$A$3:$A$897,'2023'!$AF$3:$AF$897,0,0)</f>
        <v>0</v>
      </c>
      <c r="O450" s="220">
        <f>+_xlfn.XLOOKUP(MASTERLIST!$A450,'2023'!$A$3:$A$897,'2023'!$AG$3:$AG$897,0,0)</f>
        <v>0</v>
      </c>
      <c r="P450" s="247">
        <f>+_xlfn.XLOOKUP(MASTERLIST!$A450,'2023'!$A$3:$A$897,'2023'!$AH$3:$AH$897,0,0)</f>
        <v>80</v>
      </c>
      <c r="Q450" s="312">
        <f>+_xlfn.XLOOKUP(MASTERLIST!$A450,'2021'!$A$3:$A$900,'2021'!$G$3:$G$900,0,0)</f>
        <v>0</v>
      </c>
      <c r="R450" s="220">
        <f>+_xlfn.XLOOKUP(MASTERLIST!$A450,'2021'!$A$3:$A$900,'2021'!$H$3:$H$900,0,0)</f>
        <v>1</v>
      </c>
      <c r="S450" s="220">
        <f>+_xlfn.XLOOKUP(MASTERLIST!$A450,'2021'!$A$3:$A$900,'2021'!$I$3:$I$900,0,0)</f>
        <v>7.2</v>
      </c>
      <c r="T450" s="247">
        <f>+_xlfn.XLOOKUP(MASTERLIST!$A450,'2021'!$A$3:$A$900,'2021'!$J$3:$J$900,0,0)</f>
        <v>243</v>
      </c>
      <c r="U450" s="246">
        <f>+_xlfn.XLOOKUP(MASTERLIST!$A450,'2022'!$A$3:$A$899,'2022'!$AE$3:$AE$899,0,0)</f>
        <v>0</v>
      </c>
      <c r="V450" s="220">
        <f>+_xlfn.XLOOKUP(MASTERLIST!$A450,'2022'!$A$3:$A$899,'2022'!$AF$3:$AF$899,0,0)</f>
        <v>0</v>
      </c>
      <c r="W450" s="220">
        <f>+_xlfn.XLOOKUP(MASTERLIST!$A450,'2022'!$A$3:$A$899,'2022'!$AG$3:$AG$899,0,0)</f>
        <v>0</v>
      </c>
      <c r="X450" s="247">
        <f>+_xlfn.XLOOKUP(MASTERLIST!$A450,'2022'!$A$3:$A$899,'2022'!$AH$3:$AH$899,0,0)</f>
        <v>0</v>
      </c>
    </row>
    <row r="451" spans="1:24" x14ac:dyDescent="0.25">
      <c r="A451" s="229" t="s">
        <v>931</v>
      </c>
      <c r="B451" s="220" t="s">
        <v>2047</v>
      </c>
      <c r="C451" s="220" t="s">
        <v>363</v>
      </c>
      <c r="D451" s="220" t="s">
        <v>496</v>
      </c>
      <c r="E451" s="230" t="str">
        <f t="shared" si="33"/>
        <v>Men Senior</v>
      </c>
      <c r="F451" s="277">
        <v>35431</v>
      </c>
      <c r="G451" s="10">
        <f t="shared" si="34"/>
        <v>44926</v>
      </c>
      <c r="H451" s="6">
        <f t="shared" si="35"/>
        <v>26</v>
      </c>
      <c r="I451" s="5" t="str">
        <f t="shared" si="36"/>
        <v>Senior</v>
      </c>
      <c r="J451" s="220" t="s">
        <v>1301</v>
      </c>
      <c r="K451" s="293">
        <v>97010100357</v>
      </c>
      <c r="L451" s="251" t="s">
        <v>1509</v>
      </c>
      <c r="M451" s="246">
        <f>+_xlfn.XLOOKUP(MASTERLIST!$A451,'2023'!$A$3:$A$897,'2023'!$AE$3:$AE$897,0,0)</f>
        <v>3</v>
      </c>
      <c r="N451" s="220">
        <f>+_xlfn.XLOOKUP(MASTERLIST!$A451,'2023'!$A$3:$A$897,'2023'!$AF$3:$AF$897,0,0)</f>
        <v>2</v>
      </c>
      <c r="O451" s="220">
        <f>+_xlfn.XLOOKUP(MASTERLIST!$A451,'2023'!$A$3:$A$897,'2023'!$AG$3:$AG$897,0,0)</f>
        <v>25.7</v>
      </c>
      <c r="P451" s="247">
        <f>+_xlfn.XLOOKUP(MASTERLIST!$A451,'2023'!$A$3:$A$897,'2023'!$AH$3:$AH$897,0,0)</f>
        <v>1006</v>
      </c>
      <c r="Q451" s="312">
        <f>+_xlfn.XLOOKUP(MASTERLIST!$A451,'2021'!$A$3:$A$900,'2021'!$G$3:$G$900,0,0)</f>
        <v>4</v>
      </c>
      <c r="R451" s="220">
        <f>+_xlfn.XLOOKUP(MASTERLIST!$A451,'2021'!$A$3:$A$900,'2021'!$H$3:$H$900,0,0)</f>
        <v>2</v>
      </c>
      <c r="S451" s="220">
        <f>+_xlfn.XLOOKUP(MASTERLIST!$A451,'2021'!$A$3:$A$900,'2021'!$I$3:$I$900,0,0)</f>
        <v>22.5</v>
      </c>
      <c r="T451" s="247">
        <f>+_xlfn.XLOOKUP(MASTERLIST!$A451,'2021'!$A$3:$A$900,'2021'!$J$3:$J$900,0,0)</f>
        <v>755</v>
      </c>
      <c r="U451" s="246">
        <f>+_xlfn.XLOOKUP(MASTERLIST!$A451,'2022'!$A$3:$A$899,'2022'!$AE$3:$AE$899,0,0)</f>
        <v>0</v>
      </c>
      <c r="V451" s="220">
        <f>+_xlfn.XLOOKUP(MASTERLIST!$A451,'2022'!$A$3:$A$899,'2022'!$AF$3:$AF$899,0,0)</f>
        <v>1</v>
      </c>
      <c r="W451" s="220">
        <f>+_xlfn.XLOOKUP(MASTERLIST!$A451,'2022'!$A$3:$A$899,'2022'!$AG$3:$AG$899,0,0)</f>
        <v>8.6</v>
      </c>
      <c r="X451" s="247">
        <f>+_xlfn.XLOOKUP(MASTERLIST!$A451,'2022'!$A$3:$A$899,'2022'!$AH$3:$AH$899,0,0)</f>
        <v>219</v>
      </c>
    </row>
    <row r="452" spans="1:24" x14ac:dyDescent="0.25">
      <c r="A452" s="229" t="s">
        <v>932</v>
      </c>
      <c r="B452" s="220" t="s">
        <v>40</v>
      </c>
      <c r="C452" s="220" t="s">
        <v>318</v>
      </c>
      <c r="D452" s="220" t="s">
        <v>985</v>
      </c>
      <c r="E452" s="230" t="str">
        <f t="shared" si="33"/>
        <v>Men Veteran</v>
      </c>
      <c r="F452" s="277">
        <v>28807</v>
      </c>
      <c r="G452" s="10">
        <f t="shared" si="34"/>
        <v>44926</v>
      </c>
      <c r="H452" s="6">
        <f t="shared" si="35"/>
        <v>44</v>
      </c>
      <c r="I452" s="5" t="str">
        <f t="shared" si="36"/>
        <v>Veteran</v>
      </c>
      <c r="J452" s="220" t="s">
        <v>1301</v>
      </c>
      <c r="K452" s="293">
        <v>97010100357</v>
      </c>
      <c r="L452" s="251" t="s">
        <v>1509</v>
      </c>
      <c r="M452" s="246">
        <f>+_xlfn.XLOOKUP(MASTERLIST!$A452,'2023'!$A$3:$A$897,'2023'!$AE$3:$AE$897,0,0)</f>
        <v>0</v>
      </c>
      <c r="N452" s="220">
        <f>+_xlfn.XLOOKUP(MASTERLIST!$A452,'2023'!$A$3:$A$897,'2023'!$AF$3:$AF$897,0,0)</f>
        <v>0</v>
      </c>
      <c r="O452" s="220">
        <f>+_xlfn.XLOOKUP(MASTERLIST!$A452,'2023'!$A$3:$A$897,'2023'!$AG$3:$AG$897,0,0)</f>
        <v>0</v>
      </c>
      <c r="P452" s="247">
        <f>+_xlfn.XLOOKUP(MASTERLIST!$A452,'2023'!$A$3:$A$897,'2023'!$AH$3:$AH$897,0,0)</f>
        <v>0</v>
      </c>
      <c r="Q452" s="312">
        <f>+_xlfn.XLOOKUP(MASTERLIST!$A452,'2021'!$A$3:$A$900,'2021'!$G$3:$G$900,0,0)</f>
        <v>0</v>
      </c>
      <c r="R452" s="220">
        <f>+_xlfn.XLOOKUP(MASTERLIST!$A452,'2021'!$A$3:$A$900,'2021'!$H$3:$H$900,0,0)</f>
        <v>0</v>
      </c>
      <c r="S452" s="220">
        <f>+_xlfn.XLOOKUP(MASTERLIST!$A452,'2021'!$A$3:$A$900,'2021'!$I$3:$I$900,0,0)</f>
        <v>0</v>
      </c>
      <c r="T452" s="247">
        <f>+_xlfn.XLOOKUP(MASTERLIST!$A452,'2021'!$A$3:$A$900,'2021'!$J$3:$J$900,0,0)</f>
        <v>20</v>
      </c>
      <c r="U452" s="246">
        <f>+_xlfn.XLOOKUP(MASTERLIST!$A452,'2022'!$A$3:$A$899,'2022'!$AE$3:$AE$899,0,0)</f>
        <v>0</v>
      </c>
      <c r="V452" s="220">
        <f>+_xlfn.XLOOKUP(MASTERLIST!$A452,'2022'!$A$3:$A$899,'2022'!$AF$3:$AF$899,0,0)</f>
        <v>0</v>
      </c>
      <c r="W452" s="220">
        <f>+_xlfn.XLOOKUP(MASTERLIST!$A452,'2022'!$A$3:$A$899,'2022'!$AG$3:$AG$899,0,0)</f>
        <v>0</v>
      </c>
      <c r="X452" s="247">
        <f>+_xlfn.XLOOKUP(MASTERLIST!$A452,'2022'!$A$3:$A$899,'2022'!$AH$3:$AH$899,0,0)</f>
        <v>0</v>
      </c>
    </row>
    <row r="453" spans="1:24" x14ac:dyDescent="0.25">
      <c r="A453" s="231" t="s">
        <v>934</v>
      </c>
      <c r="B453" s="221" t="s">
        <v>1386</v>
      </c>
      <c r="C453" s="221" t="s">
        <v>935</v>
      </c>
      <c r="D453" s="221" t="s">
        <v>1277</v>
      </c>
      <c r="E453" s="232" t="str">
        <f t="shared" si="33"/>
        <v>Ladies Senior</v>
      </c>
      <c r="F453" s="279">
        <v>31723</v>
      </c>
      <c r="G453" s="10">
        <f t="shared" si="34"/>
        <v>44926</v>
      </c>
      <c r="H453" s="6">
        <f t="shared" si="35"/>
        <v>36</v>
      </c>
      <c r="I453" s="5" t="str">
        <f t="shared" si="36"/>
        <v>Senior</v>
      </c>
      <c r="J453" s="221" t="s">
        <v>67</v>
      </c>
      <c r="K453" s="294">
        <v>78111310347</v>
      </c>
      <c r="L453" s="295" t="s">
        <v>1509</v>
      </c>
      <c r="M453" s="246">
        <f>+_xlfn.XLOOKUP(MASTERLIST!$A453,'2023'!$A$3:$A$897,'2023'!$AE$3:$AE$897,0,0)</f>
        <v>0</v>
      </c>
      <c r="N453" s="220">
        <f>+_xlfn.XLOOKUP(MASTERLIST!$A453,'2023'!$A$3:$A$897,'2023'!$AF$3:$AF$897,0,0)</f>
        <v>0</v>
      </c>
      <c r="O453" s="220">
        <f>+_xlfn.XLOOKUP(MASTERLIST!$A453,'2023'!$A$3:$A$897,'2023'!$AG$3:$AG$897,0,0)</f>
        <v>0</v>
      </c>
      <c r="P453" s="247">
        <f>+_xlfn.XLOOKUP(MASTERLIST!$A453,'2023'!$A$3:$A$897,'2023'!$AH$3:$AH$897,0,0)</f>
        <v>0</v>
      </c>
      <c r="Q453" s="312">
        <f>+_xlfn.XLOOKUP(MASTERLIST!$A453,'2021'!$A$3:$A$900,'2021'!$G$3:$G$900,0,0)</f>
        <v>0</v>
      </c>
      <c r="R453" s="220">
        <f>+_xlfn.XLOOKUP(MASTERLIST!$A453,'2021'!$A$3:$A$900,'2021'!$H$3:$H$900,0,0)</f>
        <v>0</v>
      </c>
      <c r="S453" s="220">
        <f>+_xlfn.XLOOKUP(MASTERLIST!$A453,'2021'!$A$3:$A$900,'2021'!$I$3:$I$900,0,0)</f>
        <v>0</v>
      </c>
      <c r="T453" s="247">
        <f>+_xlfn.XLOOKUP(MASTERLIST!$A453,'2021'!$A$3:$A$900,'2021'!$J$3:$J$900,0,0)</f>
        <v>0</v>
      </c>
      <c r="U453" s="246">
        <f>+_xlfn.XLOOKUP(MASTERLIST!$A453,'2022'!$A$3:$A$899,'2022'!$AE$3:$AE$899,0,0)</f>
        <v>0</v>
      </c>
      <c r="V453" s="220">
        <f>+_xlfn.XLOOKUP(MASTERLIST!$A453,'2022'!$A$3:$A$899,'2022'!$AF$3:$AF$899,0,0)</f>
        <v>0</v>
      </c>
      <c r="W453" s="220">
        <f>+_xlfn.XLOOKUP(MASTERLIST!$A453,'2022'!$A$3:$A$899,'2022'!$AG$3:$AG$899,0,0)</f>
        <v>0</v>
      </c>
      <c r="X453" s="247">
        <f>+_xlfn.XLOOKUP(MASTERLIST!$A453,'2022'!$A$3:$A$899,'2022'!$AH$3:$AH$899,0,0)</f>
        <v>0</v>
      </c>
    </row>
    <row r="454" spans="1:24" s="11" customFormat="1" x14ac:dyDescent="0.25">
      <c r="A454" s="231" t="s">
        <v>936</v>
      </c>
      <c r="B454" s="221" t="s">
        <v>1278</v>
      </c>
      <c r="C454" s="221" t="s">
        <v>120</v>
      </c>
      <c r="D454" s="221" t="s">
        <v>937</v>
      </c>
      <c r="E454" s="232" t="str">
        <f t="shared" si="33"/>
        <v>Men Master</v>
      </c>
      <c r="F454" s="279">
        <v>26264</v>
      </c>
      <c r="G454" s="10">
        <f t="shared" si="34"/>
        <v>44926</v>
      </c>
      <c r="H454" s="6">
        <f t="shared" si="35"/>
        <v>51</v>
      </c>
      <c r="I454" s="5" t="str">
        <f t="shared" si="36"/>
        <v>Master</v>
      </c>
      <c r="J454" s="221" t="s">
        <v>1301</v>
      </c>
      <c r="K454" s="294">
        <v>86110700053</v>
      </c>
      <c r="L454" s="295" t="s">
        <v>1509</v>
      </c>
      <c r="M454" s="246">
        <f>+_xlfn.XLOOKUP(MASTERLIST!$A454,'2023'!$A$3:$A$897,'2023'!$AE$3:$AE$897,0,0)</f>
        <v>0</v>
      </c>
      <c r="N454" s="220">
        <f>+_xlfn.XLOOKUP(MASTERLIST!$A454,'2023'!$A$3:$A$897,'2023'!$AF$3:$AF$897,0,0)</f>
        <v>0</v>
      </c>
      <c r="O454" s="220">
        <f>+_xlfn.XLOOKUP(MASTERLIST!$A454,'2023'!$A$3:$A$897,'2023'!$AG$3:$AG$897,0,0)</f>
        <v>0</v>
      </c>
      <c r="P454" s="247">
        <f>+_xlfn.XLOOKUP(MASTERLIST!$A454,'2023'!$A$3:$A$897,'2023'!$AH$3:$AH$897,0,0)</f>
        <v>0</v>
      </c>
      <c r="Q454" s="312">
        <f>+_xlfn.XLOOKUP(MASTERLIST!$A454,'2021'!$A$3:$A$900,'2021'!$G$3:$G$900,0,0)</f>
        <v>0</v>
      </c>
      <c r="R454" s="220">
        <f>+_xlfn.XLOOKUP(MASTERLIST!$A454,'2021'!$A$3:$A$900,'2021'!$H$3:$H$900,0,0)</f>
        <v>0</v>
      </c>
      <c r="S454" s="220">
        <f>+_xlfn.XLOOKUP(MASTERLIST!$A454,'2021'!$A$3:$A$900,'2021'!$I$3:$I$900,0,0)</f>
        <v>0</v>
      </c>
      <c r="T454" s="247">
        <f>+_xlfn.XLOOKUP(MASTERLIST!$A454,'2021'!$A$3:$A$900,'2021'!$J$3:$J$900,0,0)</f>
        <v>0</v>
      </c>
      <c r="U454" s="246">
        <f>+_xlfn.XLOOKUP(MASTERLIST!$A454,'2022'!$A$3:$A$899,'2022'!$AE$3:$AE$899,0,0)</f>
        <v>0</v>
      </c>
      <c r="V454" s="220">
        <f>+_xlfn.XLOOKUP(MASTERLIST!$A454,'2022'!$A$3:$A$899,'2022'!$AF$3:$AF$899,0,0)</f>
        <v>0</v>
      </c>
      <c r="W454" s="220">
        <f>+_xlfn.XLOOKUP(MASTERLIST!$A454,'2022'!$A$3:$A$899,'2022'!$AG$3:$AG$899,0,0)</f>
        <v>0</v>
      </c>
      <c r="X454" s="247">
        <f>+_xlfn.XLOOKUP(MASTERLIST!$A454,'2022'!$A$3:$A$899,'2022'!$AH$3:$AH$899,0,0)</f>
        <v>0</v>
      </c>
    </row>
    <row r="455" spans="1:24" s="11" customFormat="1" x14ac:dyDescent="0.25">
      <c r="A455" s="231" t="s">
        <v>938</v>
      </c>
      <c r="B455" s="221" t="s">
        <v>1278</v>
      </c>
      <c r="C455" s="221" t="s">
        <v>939</v>
      </c>
      <c r="D455" s="221" t="s">
        <v>940</v>
      </c>
      <c r="E455" s="232" t="str">
        <f t="shared" si="33"/>
        <v>Men Grand Masters</v>
      </c>
      <c r="F455" s="279"/>
      <c r="G455" s="10">
        <f t="shared" si="34"/>
        <v>44926</v>
      </c>
      <c r="H455" s="6">
        <f t="shared" si="35"/>
        <v>123</v>
      </c>
      <c r="I455" s="5" t="str">
        <f t="shared" si="36"/>
        <v>Grand Masters</v>
      </c>
      <c r="J455" s="221" t="s">
        <v>1301</v>
      </c>
      <c r="K455" s="294">
        <v>71112700080</v>
      </c>
      <c r="L455" s="295" t="s">
        <v>1509</v>
      </c>
      <c r="M455" s="246">
        <f>+_xlfn.XLOOKUP(MASTERLIST!$A455,'2023'!$A$3:$A$897,'2023'!$AE$3:$AE$897,0,0)</f>
        <v>0</v>
      </c>
      <c r="N455" s="220">
        <f>+_xlfn.XLOOKUP(MASTERLIST!$A455,'2023'!$A$3:$A$897,'2023'!$AF$3:$AF$897,0,0)</f>
        <v>0</v>
      </c>
      <c r="O455" s="220">
        <f>+_xlfn.XLOOKUP(MASTERLIST!$A455,'2023'!$A$3:$A$897,'2023'!$AG$3:$AG$897,0,0)</f>
        <v>0</v>
      </c>
      <c r="P455" s="247">
        <f>+_xlfn.XLOOKUP(MASTERLIST!$A455,'2023'!$A$3:$A$897,'2023'!$AH$3:$AH$897,0,0)</f>
        <v>0</v>
      </c>
      <c r="Q455" s="312">
        <f>+_xlfn.XLOOKUP(MASTERLIST!$A455,'2021'!$A$3:$A$900,'2021'!$G$3:$G$900,0,0)</f>
        <v>0</v>
      </c>
      <c r="R455" s="220">
        <f>+_xlfn.XLOOKUP(MASTERLIST!$A455,'2021'!$A$3:$A$900,'2021'!$H$3:$H$900,0,0)</f>
        <v>0</v>
      </c>
      <c r="S455" s="220">
        <f>+_xlfn.XLOOKUP(MASTERLIST!$A455,'2021'!$A$3:$A$900,'2021'!$I$3:$I$900,0,0)</f>
        <v>0</v>
      </c>
      <c r="T455" s="247">
        <f>+_xlfn.XLOOKUP(MASTERLIST!$A455,'2021'!$A$3:$A$900,'2021'!$J$3:$J$900,0,0)</f>
        <v>0</v>
      </c>
      <c r="U455" s="246">
        <f>+_xlfn.XLOOKUP(MASTERLIST!$A455,'2022'!$A$3:$A$899,'2022'!$AE$3:$AE$899,0,0)</f>
        <v>0</v>
      </c>
      <c r="V455" s="220">
        <f>+_xlfn.XLOOKUP(MASTERLIST!$A455,'2022'!$A$3:$A$899,'2022'!$AF$3:$AF$899,0,0)</f>
        <v>0</v>
      </c>
      <c r="W455" s="220">
        <f>+_xlfn.XLOOKUP(MASTERLIST!$A455,'2022'!$A$3:$A$899,'2022'!$AG$3:$AG$899,0,0)</f>
        <v>0</v>
      </c>
      <c r="X455" s="247">
        <f>+_xlfn.XLOOKUP(MASTERLIST!$A455,'2022'!$A$3:$A$899,'2022'!$AH$3:$AH$899,0,0)</f>
        <v>0</v>
      </c>
    </row>
    <row r="456" spans="1:24" s="11" customFormat="1" x14ac:dyDescent="0.25">
      <c r="A456" s="231" t="s">
        <v>941</v>
      </c>
      <c r="B456" s="221" t="s">
        <v>1278</v>
      </c>
      <c r="C456" s="221" t="s">
        <v>467</v>
      </c>
      <c r="D456" s="221" t="s">
        <v>940</v>
      </c>
      <c r="E456" s="232" t="str">
        <f t="shared" si="33"/>
        <v>Ladies Grand Masters</v>
      </c>
      <c r="F456" s="279"/>
      <c r="G456" s="10">
        <f t="shared" si="34"/>
        <v>44926</v>
      </c>
      <c r="H456" s="6">
        <f t="shared" si="35"/>
        <v>123</v>
      </c>
      <c r="I456" s="5" t="str">
        <f t="shared" si="36"/>
        <v>Grand Masters</v>
      </c>
      <c r="J456" s="221" t="s">
        <v>67</v>
      </c>
      <c r="K456" s="294"/>
      <c r="L456" s="295"/>
      <c r="M456" s="246">
        <f>+_xlfn.XLOOKUP(MASTERLIST!$A456,'2023'!$A$3:$A$897,'2023'!$AE$3:$AE$897,0,0)</f>
        <v>0</v>
      </c>
      <c r="N456" s="220">
        <f>+_xlfn.XLOOKUP(MASTERLIST!$A456,'2023'!$A$3:$A$897,'2023'!$AF$3:$AF$897,0,0)</f>
        <v>0</v>
      </c>
      <c r="O456" s="220">
        <f>+_xlfn.XLOOKUP(MASTERLIST!$A456,'2023'!$A$3:$A$897,'2023'!$AG$3:$AG$897,0,0)</f>
        <v>0</v>
      </c>
      <c r="P456" s="247">
        <f>+_xlfn.XLOOKUP(MASTERLIST!$A456,'2023'!$A$3:$A$897,'2023'!$AH$3:$AH$897,0,0)</f>
        <v>0</v>
      </c>
      <c r="Q456" s="312">
        <f>+_xlfn.XLOOKUP(MASTERLIST!$A456,'2021'!$A$3:$A$900,'2021'!$G$3:$G$900,0,0)</f>
        <v>0</v>
      </c>
      <c r="R456" s="220">
        <f>+_xlfn.XLOOKUP(MASTERLIST!$A456,'2021'!$A$3:$A$900,'2021'!$H$3:$H$900,0,0)</f>
        <v>0</v>
      </c>
      <c r="S456" s="220">
        <f>+_xlfn.XLOOKUP(MASTERLIST!$A456,'2021'!$A$3:$A$900,'2021'!$I$3:$I$900,0,0)</f>
        <v>0</v>
      </c>
      <c r="T456" s="247">
        <f>+_xlfn.XLOOKUP(MASTERLIST!$A456,'2021'!$A$3:$A$900,'2021'!$J$3:$J$900,0,0)</f>
        <v>0</v>
      </c>
      <c r="U456" s="246">
        <f>+_xlfn.XLOOKUP(MASTERLIST!$A456,'2022'!$A$3:$A$899,'2022'!$AE$3:$AE$899,0,0)</f>
        <v>0</v>
      </c>
      <c r="V456" s="220">
        <f>+_xlfn.XLOOKUP(MASTERLIST!$A456,'2022'!$A$3:$A$899,'2022'!$AF$3:$AF$899,0,0)</f>
        <v>0</v>
      </c>
      <c r="W456" s="220">
        <f>+_xlfn.XLOOKUP(MASTERLIST!$A456,'2022'!$A$3:$A$899,'2022'!$AG$3:$AG$899,0,0)</f>
        <v>0</v>
      </c>
      <c r="X456" s="247">
        <f>+_xlfn.XLOOKUP(MASTERLIST!$A456,'2022'!$A$3:$A$899,'2022'!$AH$3:$AH$899,0,0)</f>
        <v>0</v>
      </c>
    </row>
    <row r="457" spans="1:24" s="11" customFormat="1" x14ac:dyDescent="0.25">
      <c r="A457" s="231" t="s">
        <v>942</v>
      </c>
      <c r="B457" s="221" t="s">
        <v>1294</v>
      </c>
      <c r="C457" s="221" t="s">
        <v>1932</v>
      </c>
      <c r="D457" s="221" t="s">
        <v>943</v>
      </c>
      <c r="E457" s="230" t="str">
        <f t="shared" si="33"/>
        <v>Men Veteran</v>
      </c>
      <c r="F457" s="279">
        <v>28259</v>
      </c>
      <c r="G457" s="10">
        <f t="shared" si="34"/>
        <v>44926</v>
      </c>
      <c r="H457" s="6">
        <f t="shared" si="35"/>
        <v>45</v>
      </c>
      <c r="I457" s="5" t="str">
        <f t="shared" si="36"/>
        <v>Veteran</v>
      </c>
      <c r="J457" s="221" t="s">
        <v>1301</v>
      </c>
      <c r="K457" s="294"/>
      <c r="L457" s="295"/>
      <c r="M457" s="246">
        <f>+_xlfn.XLOOKUP(MASTERLIST!$A457,'2023'!$A$3:$A$897,'2023'!$AE$3:$AE$897,0,0)</f>
        <v>0</v>
      </c>
      <c r="N457" s="220">
        <f>+_xlfn.XLOOKUP(MASTERLIST!$A457,'2023'!$A$3:$A$897,'2023'!$AF$3:$AF$897,0,0)</f>
        <v>0</v>
      </c>
      <c r="O457" s="220">
        <f>+_xlfn.XLOOKUP(MASTERLIST!$A457,'2023'!$A$3:$A$897,'2023'!$AG$3:$AG$897,0,0)</f>
        <v>0</v>
      </c>
      <c r="P457" s="247">
        <f>+_xlfn.XLOOKUP(MASTERLIST!$A457,'2023'!$A$3:$A$897,'2023'!$AH$3:$AH$897,0,0)</f>
        <v>40</v>
      </c>
      <c r="Q457" s="312">
        <f>+_xlfn.XLOOKUP(MASTERLIST!$A457,'2021'!$A$3:$A$900,'2021'!$G$3:$G$900,0,0)</f>
        <v>0</v>
      </c>
      <c r="R457" s="220">
        <f>+_xlfn.XLOOKUP(MASTERLIST!$A457,'2021'!$A$3:$A$900,'2021'!$H$3:$H$900,0,0)</f>
        <v>0</v>
      </c>
      <c r="S457" s="220">
        <f>+_xlfn.XLOOKUP(MASTERLIST!$A457,'2021'!$A$3:$A$900,'2021'!$I$3:$I$900,0,0)</f>
        <v>0</v>
      </c>
      <c r="T457" s="247">
        <f>+_xlfn.XLOOKUP(MASTERLIST!$A457,'2021'!$A$3:$A$900,'2021'!$J$3:$J$900,0,0)</f>
        <v>0</v>
      </c>
      <c r="U457" s="246">
        <f>+_xlfn.XLOOKUP(MASTERLIST!$A457,'2022'!$A$3:$A$899,'2022'!$AE$3:$AE$899,0,0)</f>
        <v>0</v>
      </c>
      <c r="V457" s="220">
        <f>+_xlfn.XLOOKUP(MASTERLIST!$A457,'2022'!$A$3:$A$899,'2022'!$AF$3:$AF$899,0,0)</f>
        <v>0</v>
      </c>
      <c r="W457" s="220">
        <f>+_xlfn.XLOOKUP(MASTERLIST!$A457,'2022'!$A$3:$A$899,'2022'!$AG$3:$AG$899,0,0)</f>
        <v>0</v>
      </c>
      <c r="X457" s="247">
        <f>+_xlfn.XLOOKUP(MASTERLIST!$A457,'2022'!$A$3:$A$899,'2022'!$AH$3:$AH$899,0,0)</f>
        <v>0</v>
      </c>
    </row>
    <row r="458" spans="1:24" x14ac:dyDescent="0.25">
      <c r="A458" s="231" t="s">
        <v>944</v>
      </c>
      <c r="B458" s="221" t="s">
        <v>1278</v>
      </c>
      <c r="C458" s="221" t="s">
        <v>945</v>
      </c>
      <c r="D458" s="221" t="s">
        <v>946</v>
      </c>
      <c r="E458" s="232" t="str">
        <f t="shared" si="33"/>
        <v>Men Veteran</v>
      </c>
      <c r="F458" s="279">
        <v>29933</v>
      </c>
      <c r="G458" s="10">
        <f t="shared" si="34"/>
        <v>44926</v>
      </c>
      <c r="H458" s="6">
        <f t="shared" si="35"/>
        <v>41</v>
      </c>
      <c r="I458" s="5" t="str">
        <f>IF(H458="","Men Senior",IF(H458&gt;59.999,"Grand Masters",IF(H458&gt;49.999,"Master",IF(H458&gt;39.999,"Veteran",IF(H458&gt;21.999,"Senior",IF(H458&gt;16.999,"U/21","U/16"))))))</f>
        <v>Veteran</v>
      </c>
      <c r="J458" s="221" t="s">
        <v>1301</v>
      </c>
      <c r="K458" s="294">
        <v>77051400126</v>
      </c>
      <c r="L458" s="295" t="s">
        <v>1509</v>
      </c>
      <c r="M458" s="246">
        <f>+_xlfn.XLOOKUP(MASTERLIST!$A458,'2023'!$A$3:$A$897,'2023'!$AE$3:$AE$897,0,0)</f>
        <v>0</v>
      </c>
      <c r="N458" s="220">
        <f>+_xlfn.XLOOKUP(MASTERLIST!$A458,'2023'!$A$3:$A$897,'2023'!$AF$3:$AF$897,0,0)</f>
        <v>0</v>
      </c>
      <c r="O458" s="220">
        <f>+_xlfn.XLOOKUP(MASTERLIST!$A458,'2023'!$A$3:$A$897,'2023'!$AG$3:$AG$897,0,0)</f>
        <v>0</v>
      </c>
      <c r="P458" s="247">
        <f>+_xlfn.XLOOKUP(MASTERLIST!$A458,'2023'!$A$3:$A$897,'2023'!$AH$3:$AH$897,0,0)</f>
        <v>0</v>
      </c>
      <c r="Q458" s="312">
        <f>+_xlfn.XLOOKUP(MASTERLIST!$A458,'2021'!$A$3:$A$900,'2021'!$G$3:$G$900,0,0)</f>
        <v>0</v>
      </c>
      <c r="R458" s="220">
        <f>+_xlfn.XLOOKUP(MASTERLIST!$A458,'2021'!$A$3:$A$900,'2021'!$H$3:$H$900,0,0)</f>
        <v>0</v>
      </c>
      <c r="S458" s="220">
        <f>+_xlfn.XLOOKUP(MASTERLIST!$A458,'2021'!$A$3:$A$900,'2021'!$I$3:$I$900,0,0)</f>
        <v>0</v>
      </c>
      <c r="T458" s="247">
        <f>+_xlfn.XLOOKUP(MASTERLIST!$A458,'2021'!$A$3:$A$900,'2021'!$J$3:$J$900,0,0)</f>
        <v>0</v>
      </c>
      <c r="U458" s="246">
        <f>+_xlfn.XLOOKUP(MASTERLIST!$A458,'2022'!$A$3:$A$899,'2022'!$AE$3:$AE$899,0,0)</f>
        <v>0</v>
      </c>
      <c r="V458" s="220">
        <f>+_xlfn.XLOOKUP(MASTERLIST!$A458,'2022'!$A$3:$A$899,'2022'!$AF$3:$AF$899,0,0)</f>
        <v>0</v>
      </c>
      <c r="W458" s="220">
        <f>+_xlfn.XLOOKUP(MASTERLIST!$A458,'2022'!$A$3:$A$899,'2022'!$AG$3:$AG$899,0,0)</f>
        <v>0</v>
      </c>
      <c r="X458" s="247">
        <f>+_xlfn.XLOOKUP(MASTERLIST!$A458,'2022'!$A$3:$A$899,'2022'!$AH$3:$AH$899,0,0)</f>
        <v>0</v>
      </c>
    </row>
    <row r="459" spans="1:24" s="11" customFormat="1" x14ac:dyDescent="0.25">
      <c r="A459" s="231" t="s">
        <v>947</v>
      </c>
      <c r="B459" s="221" t="s">
        <v>1278</v>
      </c>
      <c r="C459" s="221" t="s">
        <v>948</v>
      </c>
      <c r="D459" s="221" t="s">
        <v>322</v>
      </c>
      <c r="E459" s="232" t="str">
        <f t="shared" si="33"/>
        <v>Men Grand Masters</v>
      </c>
      <c r="F459" s="279"/>
      <c r="G459" s="10">
        <f t="shared" si="34"/>
        <v>44926</v>
      </c>
      <c r="H459" s="6">
        <f t="shared" si="35"/>
        <v>123</v>
      </c>
      <c r="I459" s="5" t="str">
        <f>IF(H459="","Senior",IF(H459&gt;59.999,"Grand Masters",IF(H459&gt;49.999,"Master",IF(H459&gt;39.999,"Veteran",IF(H459&gt;21.999,"Senior",IF(H459&gt;16.999,"U/21","U/16"))))))</f>
        <v>Grand Masters</v>
      </c>
      <c r="J459" s="221" t="s">
        <v>1301</v>
      </c>
      <c r="K459" s="294"/>
      <c r="L459" s="295"/>
      <c r="M459" s="246">
        <f>+_xlfn.XLOOKUP(MASTERLIST!$A459,'2023'!$A$3:$A$897,'2023'!$AE$3:$AE$897,0,0)</f>
        <v>0</v>
      </c>
      <c r="N459" s="220">
        <f>+_xlfn.XLOOKUP(MASTERLIST!$A459,'2023'!$A$3:$A$897,'2023'!$AF$3:$AF$897,0,0)</f>
        <v>0</v>
      </c>
      <c r="O459" s="220">
        <f>+_xlfn.XLOOKUP(MASTERLIST!$A459,'2023'!$A$3:$A$897,'2023'!$AG$3:$AG$897,0,0)</f>
        <v>0</v>
      </c>
      <c r="P459" s="247">
        <f>+_xlfn.XLOOKUP(MASTERLIST!$A459,'2023'!$A$3:$A$897,'2023'!$AH$3:$AH$897,0,0)</f>
        <v>0</v>
      </c>
      <c r="Q459" s="312">
        <f>+_xlfn.XLOOKUP(MASTERLIST!$A459,'2021'!$A$3:$A$900,'2021'!$G$3:$G$900,0,0)</f>
        <v>0</v>
      </c>
      <c r="R459" s="220">
        <f>+_xlfn.XLOOKUP(MASTERLIST!$A459,'2021'!$A$3:$A$900,'2021'!$H$3:$H$900,0,0)</f>
        <v>0</v>
      </c>
      <c r="S459" s="220">
        <f>+_xlfn.XLOOKUP(MASTERLIST!$A459,'2021'!$A$3:$A$900,'2021'!$I$3:$I$900,0,0)</f>
        <v>0</v>
      </c>
      <c r="T459" s="247">
        <f>+_xlfn.XLOOKUP(MASTERLIST!$A459,'2021'!$A$3:$A$900,'2021'!$J$3:$J$900,0,0)</f>
        <v>0</v>
      </c>
      <c r="U459" s="246">
        <f>+_xlfn.XLOOKUP(MASTERLIST!$A459,'2022'!$A$3:$A$899,'2022'!$AE$3:$AE$899,0,0)</f>
        <v>0</v>
      </c>
      <c r="V459" s="220">
        <f>+_xlfn.XLOOKUP(MASTERLIST!$A459,'2022'!$A$3:$A$899,'2022'!$AF$3:$AF$899,0,0)</f>
        <v>0</v>
      </c>
      <c r="W459" s="220">
        <f>+_xlfn.XLOOKUP(MASTERLIST!$A459,'2022'!$A$3:$A$899,'2022'!$AG$3:$AG$899,0,0)</f>
        <v>0</v>
      </c>
      <c r="X459" s="247">
        <f>+_xlfn.XLOOKUP(MASTERLIST!$A459,'2022'!$A$3:$A$899,'2022'!$AH$3:$AH$899,0,0)</f>
        <v>0</v>
      </c>
    </row>
    <row r="460" spans="1:24" s="11" customFormat="1" x14ac:dyDescent="0.25">
      <c r="A460" s="231" t="s">
        <v>949</v>
      </c>
      <c r="B460" s="221" t="s">
        <v>1278</v>
      </c>
      <c r="C460" s="221" t="s">
        <v>965</v>
      </c>
      <c r="D460" s="221" t="s">
        <v>322</v>
      </c>
      <c r="E460" s="232" t="str">
        <f t="shared" si="33"/>
        <v>Men Grand Masters</v>
      </c>
      <c r="F460" s="279"/>
      <c r="G460" s="10">
        <f t="shared" si="34"/>
        <v>44926</v>
      </c>
      <c r="H460" s="6">
        <f t="shared" si="35"/>
        <v>123</v>
      </c>
      <c r="I460" s="5" t="str">
        <f>IF(H460="","Senior",IF(H460&gt;59.999,"Grand Masters",IF(H460&gt;49.999,"Master",IF(H460&gt;39.999,"Veteran",IF(H460&gt;21.999,"Senior",IF(H460&gt;16.999,"U/21","U/16"))))))</f>
        <v>Grand Masters</v>
      </c>
      <c r="J460" s="221" t="s">
        <v>1301</v>
      </c>
      <c r="K460" s="294"/>
      <c r="L460" s="295"/>
      <c r="M460" s="246">
        <f>+_xlfn.XLOOKUP(MASTERLIST!$A460,'2023'!$A$3:$A$897,'2023'!$AE$3:$AE$897,0,0)</f>
        <v>0</v>
      </c>
      <c r="N460" s="220">
        <f>+_xlfn.XLOOKUP(MASTERLIST!$A460,'2023'!$A$3:$A$897,'2023'!$AF$3:$AF$897,0,0)</f>
        <v>0</v>
      </c>
      <c r="O460" s="220">
        <f>+_xlfn.XLOOKUP(MASTERLIST!$A460,'2023'!$A$3:$A$897,'2023'!$AG$3:$AG$897,0,0)</f>
        <v>0</v>
      </c>
      <c r="P460" s="247">
        <f>+_xlfn.XLOOKUP(MASTERLIST!$A460,'2023'!$A$3:$A$897,'2023'!$AH$3:$AH$897,0,0)</f>
        <v>0</v>
      </c>
      <c r="Q460" s="312">
        <f>+_xlfn.XLOOKUP(MASTERLIST!$A460,'2021'!$A$3:$A$900,'2021'!$G$3:$G$900,0,0)</f>
        <v>0</v>
      </c>
      <c r="R460" s="220">
        <f>+_xlfn.XLOOKUP(MASTERLIST!$A460,'2021'!$A$3:$A$900,'2021'!$H$3:$H$900,0,0)</f>
        <v>0</v>
      </c>
      <c r="S460" s="220">
        <f>+_xlfn.XLOOKUP(MASTERLIST!$A460,'2021'!$A$3:$A$900,'2021'!$I$3:$I$900,0,0)</f>
        <v>0</v>
      </c>
      <c r="T460" s="247">
        <f>+_xlfn.XLOOKUP(MASTERLIST!$A460,'2021'!$A$3:$A$900,'2021'!$J$3:$J$900,0,0)</f>
        <v>0</v>
      </c>
      <c r="U460" s="246">
        <f>+_xlfn.XLOOKUP(MASTERLIST!$A460,'2022'!$A$3:$A$899,'2022'!$AE$3:$AE$899,0,0)</f>
        <v>0</v>
      </c>
      <c r="V460" s="220">
        <f>+_xlfn.XLOOKUP(MASTERLIST!$A460,'2022'!$A$3:$A$899,'2022'!$AF$3:$AF$899,0,0)</f>
        <v>0</v>
      </c>
      <c r="W460" s="220">
        <f>+_xlfn.XLOOKUP(MASTERLIST!$A460,'2022'!$A$3:$A$899,'2022'!$AG$3:$AG$899,0,0)</f>
        <v>0</v>
      </c>
      <c r="X460" s="247">
        <f>+_xlfn.XLOOKUP(MASTERLIST!$A460,'2022'!$A$3:$A$899,'2022'!$AH$3:$AH$899,0,0)</f>
        <v>0</v>
      </c>
    </row>
    <row r="461" spans="1:24" s="11" customFormat="1" x14ac:dyDescent="0.25">
      <c r="A461" s="231" t="s">
        <v>950</v>
      </c>
      <c r="B461" s="221" t="s">
        <v>1278</v>
      </c>
      <c r="C461" s="221" t="s">
        <v>398</v>
      </c>
      <c r="D461" s="221" t="s">
        <v>230</v>
      </c>
      <c r="E461" s="232" t="str">
        <f t="shared" si="33"/>
        <v>Men Grand Masters</v>
      </c>
      <c r="F461" s="279"/>
      <c r="G461" s="10">
        <f t="shared" si="34"/>
        <v>44926</v>
      </c>
      <c r="H461" s="6">
        <f t="shared" si="35"/>
        <v>123</v>
      </c>
      <c r="I461" s="5" t="str">
        <f>IF(H461="","Senior",IF(H461&gt;59.999,"Grand Masters",IF(H461&gt;49.999,"Master",IF(H461&gt;39.999,"Veteran",IF(H461&gt;21.999,"Senior",IF(H461&gt;16.999,"U/21","U/16"))))))</f>
        <v>Grand Masters</v>
      </c>
      <c r="J461" s="221" t="s">
        <v>1301</v>
      </c>
      <c r="K461" s="294"/>
      <c r="L461" s="295"/>
      <c r="M461" s="246">
        <f>+_xlfn.XLOOKUP(MASTERLIST!$A461,'2023'!$A$3:$A$897,'2023'!$AE$3:$AE$897,0,0)</f>
        <v>0</v>
      </c>
      <c r="N461" s="220">
        <f>+_xlfn.XLOOKUP(MASTERLIST!$A461,'2023'!$A$3:$A$897,'2023'!$AF$3:$AF$897,0,0)</f>
        <v>0</v>
      </c>
      <c r="O461" s="220">
        <f>+_xlfn.XLOOKUP(MASTERLIST!$A461,'2023'!$A$3:$A$897,'2023'!$AG$3:$AG$897,0,0)</f>
        <v>0</v>
      </c>
      <c r="P461" s="247">
        <f>+_xlfn.XLOOKUP(MASTERLIST!$A461,'2023'!$A$3:$A$897,'2023'!$AH$3:$AH$897,0,0)</f>
        <v>0</v>
      </c>
      <c r="Q461" s="312">
        <f>+_xlfn.XLOOKUP(MASTERLIST!$A461,'2021'!$A$3:$A$900,'2021'!$G$3:$G$900,0,0)</f>
        <v>0</v>
      </c>
      <c r="R461" s="220">
        <f>+_xlfn.XLOOKUP(MASTERLIST!$A461,'2021'!$A$3:$A$900,'2021'!$H$3:$H$900,0,0)</f>
        <v>0</v>
      </c>
      <c r="S461" s="220">
        <f>+_xlfn.XLOOKUP(MASTERLIST!$A461,'2021'!$A$3:$A$900,'2021'!$I$3:$I$900,0,0)</f>
        <v>0</v>
      </c>
      <c r="T461" s="247">
        <f>+_xlfn.XLOOKUP(MASTERLIST!$A461,'2021'!$A$3:$A$900,'2021'!$J$3:$J$900,0,0)</f>
        <v>0</v>
      </c>
      <c r="U461" s="246">
        <f>+_xlfn.XLOOKUP(MASTERLIST!$A461,'2022'!$A$3:$A$899,'2022'!$AE$3:$AE$899,0,0)</f>
        <v>0</v>
      </c>
      <c r="V461" s="220">
        <f>+_xlfn.XLOOKUP(MASTERLIST!$A461,'2022'!$A$3:$A$899,'2022'!$AF$3:$AF$899,0,0)</f>
        <v>0</v>
      </c>
      <c r="W461" s="220">
        <f>+_xlfn.XLOOKUP(MASTERLIST!$A461,'2022'!$A$3:$A$899,'2022'!$AG$3:$AG$899,0,0)</f>
        <v>0</v>
      </c>
      <c r="X461" s="247">
        <f>+_xlfn.XLOOKUP(MASTERLIST!$A461,'2022'!$A$3:$A$899,'2022'!$AH$3:$AH$899,0,0)</f>
        <v>0</v>
      </c>
    </row>
    <row r="462" spans="1:24" s="11" customFormat="1" x14ac:dyDescent="0.25">
      <c r="A462" s="231" t="s">
        <v>951</v>
      </c>
      <c r="B462" s="221" t="s">
        <v>1278</v>
      </c>
      <c r="C462" s="221" t="s">
        <v>952</v>
      </c>
      <c r="D462" s="221" t="s">
        <v>230</v>
      </c>
      <c r="E462" s="232" t="str">
        <f t="shared" si="33"/>
        <v>Men Grand Masters</v>
      </c>
      <c r="F462" s="279"/>
      <c r="G462" s="10">
        <f t="shared" si="34"/>
        <v>44926</v>
      </c>
      <c r="H462" s="6">
        <f t="shared" si="35"/>
        <v>123</v>
      </c>
      <c r="I462" s="5" t="str">
        <f>IF(H462="","Senior",IF(H462&gt;59.999,"Grand Masters",IF(H462&gt;49.999,"Master",IF(H462&gt;39.999,"Veteran",IF(H462&gt;21.999,"Senior",IF(H462&gt;16.999,"U/21","U/16"))))))</f>
        <v>Grand Masters</v>
      </c>
      <c r="J462" s="221" t="s">
        <v>1301</v>
      </c>
      <c r="K462" s="294"/>
      <c r="L462" s="295"/>
      <c r="M462" s="246">
        <f>+_xlfn.XLOOKUP(MASTERLIST!$A462,'2023'!$A$3:$A$897,'2023'!$AE$3:$AE$897,0,0)</f>
        <v>0</v>
      </c>
      <c r="N462" s="220">
        <f>+_xlfn.XLOOKUP(MASTERLIST!$A462,'2023'!$A$3:$A$897,'2023'!$AF$3:$AF$897,0,0)</f>
        <v>0</v>
      </c>
      <c r="O462" s="220">
        <f>+_xlfn.XLOOKUP(MASTERLIST!$A462,'2023'!$A$3:$A$897,'2023'!$AG$3:$AG$897,0,0)</f>
        <v>0</v>
      </c>
      <c r="P462" s="247">
        <f>+_xlfn.XLOOKUP(MASTERLIST!$A462,'2023'!$A$3:$A$897,'2023'!$AH$3:$AH$897,0,0)</f>
        <v>0</v>
      </c>
      <c r="Q462" s="312">
        <f>+_xlfn.XLOOKUP(MASTERLIST!$A462,'2021'!$A$3:$A$900,'2021'!$G$3:$G$900,0,0)</f>
        <v>0</v>
      </c>
      <c r="R462" s="220">
        <f>+_xlfn.XLOOKUP(MASTERLIST!$A462,'2021'!$A$3:$A$900,'2021'!$H$3:$H$900,0,0)</f>
        <v>0</v>
      </c>
      <c r="S462" s="220">
        <f>+_xlfn.XLOOKUP(MASTERLIST!$A462,'2021'!$A$3:$A$900,'2021'!$I$3:$I$900,0,0)</f>
        <v>0</v>
      </c>
      <c r="T462" s="247">
        <f>+_xlfn.XLOOKUP(MASTERLIST!$A462,'2021'!$A$3:$A$900,'2021'!$J$3:$J$900,0,0)</f>
        <v>0</v>
      </c>
      <c r="U462" s="246">
        <f>+_xlfn.XLOOKUP(MASTERLIST!$A462,'2022'!$A$3:$A$899,'2022'!$AE$3:$AE$899,0,0)</f>
        <v>0</v>
      </c>
      <c r="V462" s="220">
        <f>+_xlfn.XLOOKUP(MASTERLIST!$A462,'2022'!$A$3:$A$899,'2022'!$AF$3:$AF$899,0,0)</f>
        <v>0</v>
      </c>
      <c r="W462" s="220">
        <f>+_xlfn.XLOOKUP(MASTERLIST!$A462,'2022'!$A$3:$A$899,'2022'!$AG$3:$AG$899,0,0)</f>
        <v>0</v>
      </c>
      <c r="X462" s="247">
        <f>+_xlfn.XLOOKUP(MASTERLIST!$A462,'2022'!$A$3:$A$899,'2022'!$AH$3:$AH$899,0,0)</f>
        <v>0</v>
      </c>
    </row>
    <row r="463" spans="1:24" s="11" customFormat="1" x14ac:dyDescent="0.25">
      <c r="A463" s="231" t="s">
        <v>953</v>
      </c>
      <c r="B463" s="221" t="s">
        <v>1278</v>
      </c>
      <c r="C463" s="221" t="s">
        <v>224</v>
      </c>
      <c r="D463" s="221" t="s">
        <v>1912</v>
      </c>
      <c r="E463" s="230" t="str">
        <f t="shared" si="33"/>
        <v>Men Grand Masters</v>
      </c>
      <c r="F463" s="279">
        <v>20142</v>
      </c>
      <c r="G463" s="10">
        <f t="shared" si="34"/>
        <v>44926</v>
      </c>
      <c r="H463" s="6">
        <f t="shared" si="35"/>
        <v>67</v>
      </c>
      <c r="I463" s="5" t="str">
        <f>IF(H463="","Men Senior",IF(H463&gt;59.999,"Grand Masters",IF(H463&gt;49.999,"Master",IF(H463&gt;39.999,"Veteran",IF(H463&gt;21.999,"Senior",IF(H463&gt;16.999,"U/21","U/16"))))))</f>
        <v>Grand Masters</v>
      </c>
      <c r="J463" s="221" t="s">
        <v>1301</v>
      </c>
      <c r="K463" s="294"/>
      <c r="L463" s="295"/>
      <c r="M463" s="246">
        <f>+_xlfn.XLOOKUP(MASTERLIST!$A463,'2023'!$A$3:$A$897,'2023'!$AE$3:$AE$897,0,0)</f>
        <v>0</v>
      </c>
      <c r="N463" s="220">
        <f>+_xlfn.XLOOKUP(MASTERLIST!$A463,'2023'!$A$3:$A$897,'2023'!$AF$3:$AF$897,0,0)</f>
        <v>0</v>
      </c>
      <c r="O463" s="220">
        <f>+_xlfn.XLOOKUP(MASTERLIST!$A463,'2023'!$A$3:$A$897,'2023'!$AG$3:$AG$897,0,0)</f>
        <v>0</v>
      </c>
      <c r="P463" s="247">
        <f>+_xlfn.XLOOKUP(MASTERLIST!$A463,'2023'!$A$3:$A$897,'2023'!$AH$3:$AH$897,0,0)</f>
        <v>0</v>
      </c>
      <c r="Q463" s="312">
        <f>+_xlfn.XLOOKUP(MASTERLIST!$A463,'2021'!$A$3:$A$900,'2021'!$G$3:$G$900,0,0)</f>
        <v>0</v>
      </c>
      <c r="R463" s="220">
        <f>+_xlfn.XLOOKUP(MASTERLIST!$A463,'2021'!$A$3:$A$900,'2021'!$H$3:$H$900,0,0)</f>
        <v>0</v>
      </c>
      <c r="S463" s="220">
        <f>+_xlfn.XLOOKUP(MASTERLIST!$A463,'2021'!$A$3:$A$900,'2021'!$I$3:$I$900,0,0)</f>
        <v>0</v>
      </c>
      <c r="T463" s="247">
        <f>+_xlfn.XLOOKUP(MASTERLIST!$A463,'2021'!$A$3:$A$900,'2021'!$J$3:$J$900,0,0)</f>
        <v>0</v>
      </c>
      <c r="U463" s="246">
        <f>+_xlfn.XLOOKUP(MASTERLIST!$A463,'2022'!$A$3:$A$899,'2022'!$AE$3:$AE$899,0,0)</f>
        <v>0</v>
      </c>
      <c r="V463" s="220">
        <f>+_xlfn.XLOOKUP(MASTERLIST!$A463,'2022'!$A$3:$A$899,'2022'!$AF$3:$AF$899,0,0)</f>
        <v>0</v>
      </c>
      <c r="W463" s="220">
        <f>+_xlfn.XLOOKUP(MASTERLIST!$A463,'2022'!$A$3:$A$899,'2022'!$AG$3:$AG$899,0,0)</f>
        <v>0</v>
      </c>
      <c r="X463" s="247">
        <f>+_xlfn.XLOOKUP(MASTERLIST!$A463,'2022'!$A$3:$A$899,'2022'!$AH$3:$AH$899,0,0)</f>
        <v>0</v>
      </c>
    </row>
    <row r="464" spans="1:24" x14ac:dyDescent="0.25">
      <c r="A464" s="233" t="s">
        <v>954</v>
      </c>
      <c r="B464" s="224" t="s">
        <v>42</v>
      </c>
      <c r="C464" s="224" t="s">
        <v>97</v>
      </c>
      <c r="D464" s="224" t="s">
        <v>249</v>
      </c>
      <c r="E464" s="230" t="str">
        <f t="shared" si="33"/>
        <v>Men Master</v>
      </c>
      <c r="F464" s="280">
        <v>25253</v>
      </c>
      <c r="G464" s="10">
        <f t="shared" si="34"/>
        <v>44926</v>
      </c>
      <c r="H464" s="6">
        <f t="shared" si="35"/>
        <v>53</v>
      </c>
      <c r="I464" s="5" t="str">
        <f t="shared" ref="I464:I495" si="37">IF(H464="","Senior",IF(H464&gt;59.999,"Grand Masters",IF(H464&gt;49.999,"Master",IF(H464&gt;39.999,"Veteran",IF(H464&gt;21.999,"Senior",IF(H464&gt;16.999,"U/21","U/16"))))))</f>
        <v>Master</v>
      </c>
      <c r="J464" s="224" t="s">
        <v>1301</v>
      </c>
      <c r="K464" s="291">
        <v>69021900017</v>
      </c>
      <c r="L464" s="292" t="s">
        <v>1509</v>
      </c>
      <c r="M464" s="246">
        <f>+_xlfn.XLOOKUP(MASTERLIST!$A464,'2023'!$A$3:$A$897,'2023'!$AE$3:$AE$897,0,0)</f>
        <v>1</v>
      </c>
      <c r="N464" s="220">
        <f>+_xlfn.XLOOKUP(MASTERLIST!$A464,'2023'!$A$3:$A$897,'2023'!$AF$3:$AF$897,0,0)</f>
        <v>0</v>
      </c>
      <c r="O464" s="220">
        <f>+_xlfn.XLOOKUP(MASTERLIST!$A464,'2023'!$A$3:$A$897,'2023'!$AG$3:$AG$897,0,0)</f>
        <v>2.1</v>
      </c>
      <c r="P464" s="247">
        <f>+_xlfn.XLOOKUP(MASTERLIST!$A464,'2023'!$A$3:$A$897,'2023'!$AH$3:$AH$897,0,0)</f>
        <v>287</v>
      </c>
      <c r="Q464" s="312">
        <f>+_xlfn.XLOOKUP(MASTERLIST!$A464,'2021'!$A$3:$A$900,'2021'!$G$3:$G$900,0,0)</f>
        <v>0</v>
      </c>
      <c r="R464" s="220">
        <f>+_xlfn.XLOOKUP(MASTERLIST!$A464,'2021'!$A$3:$A$900,'2021'!$H$3:$H$900,0,0)</f>
        <v>3</v>
      </c>
      <c r="S464" s="220">
        <f>+_xlfn.XLOOKUP(MASTERLIST!$A464,'2021'!$A$3:$A$900,'2021'!$I$3:$I$900,0,0)</f>
        <v>31.3</v>
      </c>
      <c r="T464" s="247">
        <f>+_xlfn.XLOOKUP(MASTERLIST!$A464,'2021'!$A$3:$A$900,'2021'!$J$3:$J$900,0,0)</f>
        <v>482</v>
      </c>
      <c r="U464" s="246">
        <f>+_xlfn.XLOOKUP(MASTERLIST!$A464,'2022'!$A$3:$A$899,'2022'!$AE$3:$AE$899,0,0)</f>
        <v>0</v>
      </c>
      <c r="V464" s="220">
        <f>+_xlfn.XLOOKUP(MASTERLIST!$A464,'2022'!$A$3:$A$899,'2022'!$AF$3:$AF$899,0,0)</f>
        <v>4</v>
      </c>
      <c r="W464" s="220">
        <f>+_xlfn.XLOOKUP(MASTERLIST!$A464,'2022'!$A$3:$A$899,'2022'!$AG$3:$AG$899,0,0)</f>
        <v>28.3</v>
      </c>
      <c r="X464" s="247">
        <f>+_xlfn.XLOOKUP(MASTERLIST!$A464,'2022'!$A$3:$A$899,'2022'!$AH$3:$AH$899,0,0)</f>
        <v>630</v>
      </c>
    </row>
    <row r="465" spans="1:24" x14ac:dyDescent="0.25">
      <c r="A465" s="233" t="s">
        <v>955</v>
      </c>
      <c r="B465" s="224" t="s">
        <v>42</v>
      </c>
      <c r="C465" s="224" t="s">
        <v>449</v>
      </c>
      <c r="D465" s="224" t="s">
        <v>181</v>
      </c>
      <c r="E465" s="230" t="str">
        <f t="shared" si="33"/>
        <v>Men Master</v>
      </c>
      <c r="F465" s="280">
        <v>24440</v>
      </c>
      <c r="G465" s="10">
        <f t="shared" si="34"/>
        <v>44926</v>
      </c>
      <c r="H465" s="6">
        <f t="shared" si="35"/>
        <v>56</v>
      </c>
      <c r="I465" s="5" t="str">
        <f t="shared" si="37"/>
        <v>Master</v>
      </c>
      <c r="J465" s="224" t="s">
        <v>1301</v>
      </c>
      <c r="K465" s="291">
        <v>66112900319</v>
      </c>
      <c r="L465" s="292" t="s">
        <v>1509</v>
      </c>
      <c r="M465" s="246">
        <f>+_xlfn.XLOOKUP(MASTERLIST!$A465,'2023'!$A$3:$A$897,'2023'!$AE$3:$AE$897,0,0)</f>
        <v>0</v>
      </c>
      <c r="N465" s="220">
        <f>+_xlfn.XLOOKUP(MASTERLIST!$A465,'2023'!$A$3:$A$897,'2023'!$AF$3:$AF$897,0,0)</f>
        <v>1</v>
      </c>
      <c r="O465" s="220">
        <f>+_xlfn.XLOOKUP(MASTERLIST!$A465,'2023'!$A$3:$A$897,'2023'!$AG$3:$AG$897,0,0)</f>
        <v>3.4</v>
      </c>
      <c r="P465" s="247">
        <f>+_xlfn.XLOOKUP(MASTERLIST!$A465,'2023'!$A$3:$A$897,'2023'!$AH$3:$AH$897,0,0)</f>
        <v>256</v>
      </c>
      <c r="Q465" s="312">
        <f>+_xlfn.XLOOKUP(MASTERLIST!$A465,'2021'!$A$3:$A$900,'2021'!$G$3:$G$900,0,0)</f>
        <v>1</v>
      </c>
      <c r="R465" s="220">
        <f>+_xlfn.XLOOKUP(MASTERLIST!$A465,'2021'!$A$3:$A$900,'2021'!$H$3:$H$900,0,0)</f>
        <v>4</v>
      </c>
      <c r="S465" s="220">
        <f>+_xlfn.XLOOKUP(MASTERLIST!$A465,'2021'!$A$3:$A$900,'2021'!$I$3:$I$900,0,0)</f>
        <v>22.6</v>
      </c>
      <c r="T465" s="247">
        <f>+_xlfn.XLOOKUP(MASTERLIST!$A465,'2021'!$A$3:$A$900,'2021'!$J$3:$J$900,0,0)</f>
        <v>691</v>
      </c>
      <c r="U465" s="246">
        <f>+_xlfn.XLOOKUP(MASTERLIST!$A465,'2022'!$A$3:$A$899,'2022'!$AE$3:$AE$899,0,0)</f>
        <v>0</v>
      </c>
      <c r="V465" s="220">
        <f>+_xlfn.XLOOKUP(MASTERLIST!$A465,'2022'!$A$3:$A$899,'2022'!$AF$3:$AF$899,0,0)</f>
        <v>7</v>
      </c>
      <c r="W465" s="220">
        <f>+_xlfn.XLOOKUP(MASTERLIST!$A465,'2022'!$A$3:$A$899,'2022'!$AG$3:$AG$899,0,0)</f>
        <v>94.5</v>
      </c>
      <c r="X465" s="247">
        <f>+_xlfn.XLOOKUP(MASTERLIST!$A465,'2022'!$A$3:$A$899,'2022'!$AH$3:$AH$899,0,0)</f>
        <v>759</v>
      </c>
    </row>
    <row r="466" spans="1:24" x14ac:dyDescent="0.25">
      <c r="A466" s="231" t="s">
        <v>956</v>
      </c>
      <c r="B466" s="221" t="s">
        <v>1292</v>
      </c>
      <c r="C466" s="221" t="s">
        <v>960</v>
      </c>
      <c r="D466" s="221" t="s">
        <v>355</v>
      </c>
      <c r="E466" s="232" t="str">
        <f t="shared" si="33"/>
        <v>Men Senior</v>
      </c>
      <c r="F466" s="279">
        <v>32967</v>
      </c>
      <c r="G466" s="10">
        <f t="shared" si="34"/>
        <v>44926</v>
      </c>
      <c r="H466" s="6">
        <f t="shared" si="35"/>
        <v>32</v>
      </c>
      <c r="I466" s="5" t="str">
        <f t="shared" si="37"/>
        <v>Senior</v>
      </c>
      <c r="J466" s="221" t="s">
        <v>1301</v>
      </c>
      <c r="K466" s="294">
        <v>66112900318</v>
      </c>
      <c r="L466" s="295" t="s">
        <v>1509</v>
      </c>
      <c r="M466" s="246">
        <f>+_xlfn.XLOOKUP(MASTERLIST!$A466,'2023'!$A$3:$A$897,'2023'!$AE$3:$AE$897,0,0)</f>
        <v>0</v>
      </c>
      <c r="N466" s="220">
        <f>+_xlfn.XLOOKUP(MASTERLIST!$A466,'2023'!$A$3:$A$897,'2023'!$AF$3:$AF$897,0,0)</f>
        <v>0</v>
      </c>
      <c r="O466" s="220">
        <f>+_xlfn.XLOOKUP(MASTERLIST!$A466,'2023'!$A$3:$A$897,'2023'!$AG$3:$AG$897,0,0)</f>
        <v>0</v>
      </c>
      <c r="P466" s="247">
        <f>+_xlfn.XLOOKUP(MASTERLIST!$A466,'2023'!$A$3:$A$897,'2023'!$AH$3:$AH$897,0,0)</f>
        <v>40</v>
      </c>
      <c r="Q466" s="312">
        <f>+_xlfn.XLOOKUP(MASTERLIST!$A466,'2021'!$A$3:$A$900,'2021'!$G$3:$G$900,0,0)</f>
        <v>0</v>
      </c>
      <c r="R466" s="220">
        <f>+_xlfn.XLOOKUP(MASTERLIST!$A466,'2021'!$A$3:$A$900,'2021'!$H$3:$H$900,0,0)</f>
        <v>0</v>
      </c>
      <c r="S466" s="220">
        <f>+_xlfn.XLOOKUP(MASTERLIST!$A466,'2021'!$A$3:$A$900,'2021'!$I$3:$I$900,0,0)</f>
        <v>0</v>
      </c>
      <c r="T466" s="247">
        <f>+_xlfn.XLOOKUP(MASTERLIST!$A466,'2021'!$A$3:$A$900,'2021'!$J$3:$J$900,0,0)</f>
        <v>0</v>
      </c>
      <c r="U466" s="246">
        <f>+_xlfn.XLOOKUP(MASTERLIST!$A466,'2022'!$A$3:$A$899,'2022'!$AE$3:$AE$899,0,0)</f>
        <v>0</v>
      </c>
      <c r="V466" s="220">
        <f>+_xlfn.XLOOKUP(MASTERLIST!$A466,'2022'!$A$3:$A$899,'2022'!$AF$3:$AF$899,0,0)</f>
        <v>0</v>
      </c>
      <c r="W466" s="220">
        <f>+_xlfn.XLOOKUP(MASTERLIST!$A466,'2022'!$A$3:$A$899,'2022'!$AG$3:$AG$899,0,0)</f>
        <v>0</v>
      </c>
      <c r="X466" s="247">
        <f>+_xlfn.XLOOKUP(MASTERLIST!$A466,'2022'!$A$3:$A$899,'2022'!$AH$3:$AH$899,0,0)</f>
        <v>0</v>
      </c>
    </row>
    <row r="467" spans="1:24" s="11" customFormat="1" x14ac:dyDescent="0.25">
      <c r="A467" s="233" t="s">
        <v>957</v>
      </c>
      <c r="B467" s="224" t="s">
        <v>41</v>
      </c>
      <c r="C467" s="224" t="s">
        <v>1938</v>
      </c>
      <c r="D467" s="224" t="s">
        <v>964</v>
      </c>
      <c r="E467" s="230" t="str">
        <f t="shared" si="33"/>
        <v>Men Veteran</v>
      </c>
      <c r="F467" s="280">
        <v>28810</v>
      </c>
      <c r="G467" s="10">
        <f t="shared" si="34"/>
        <v>44926</v>
      </c>
      <c r="H467" s="6">
        <f t="shared" si="35"/>
        <v>44</v>
      </c>
      <c r="I467" s="5" t="str">
        <f t="shared" si="37"/>
        <v>Veteran</v>
      </c>
      <c r="J467" s="224" t="s">
        <v>1301</v>
      </c>
      <c r="K467" s="291">
        <v>78111610343</v>
      </c>
      <c r="L467" s="292" t="s">
        <v>1509</v>
      </c>
      <c r="M467" s="246">
        <f>+_xlfn.XLOOKUP(MASTERLIST!$A467,'2023'!$A$3:$A$897,'2023'!$AE$3:$AE$897,0,0)</f>
        <v>4</v>
      </c>
      <c r="N467" s="220">
        <f>+_xlfn.XLOOKUP(MASTERLIST!$A467,'2023'!$A$3:$A$897,'2023'!$AF$3:$AF$897,0,0)</f>
        <v>0</v>
      </c>
      <c r="O467" s="220">
        <f>+_xlfn.XLOOKUP(MASTERLIST!$A467,'2023'!$A$3:$A$897,'2023'!$AG$3:$AG$897,0,0)</f>
        <v>5.2</v>
      </c>
      <c r="P467" s="247">
        <f>+_xlfn.XLOOKUP(MASTERLIST!$A467,'2023'!$A$3:$A$897,'2023'!$AH$3:$AH$897,0,0)</f>
        <v>728</v>
      </c>
      <c r="Q467" s="312">
        <f>+_xlfn.XLOOKUP(MASTERLIST!$A467,'2021'!$A$3:$A$900,'2021'!$G$3:$G$900,0,0)</f>
        <v>0</v>
      </c>
      <c r="R467" s="220">
        <f>+_xlfn.XLOOKUP(MASTERLIST!$A467,'2021'!$A$3:$A$900,'2021'!$H$3:$H$900,0,0)</f>
        <v>1</v>
      </c>
      <c r="S467" s="220">
        <f>+_xlfn.XLOOKUP(MASTERLIST!$A467,'2021'!$A$3:$A$900,'2021'!$I$3:$I$900,0,0)</f>
        <v>2.2000000000000002</v>
      </c>
      <c r="T467" s="247">
        <f>+_xlfn.XLOOKUP(MASTERLIST!$A467,'2021'!$A$3:$A$900,'2021'!$J$3:$J$900,0,0)</f>
        <v>110</v>
      </c>
      <c r="U467" s="246">
        <f>+_xlfn.XLOOKUP(MASTERLIST!$A467,'2022'!$A$3:$A$899,'2022'!$AE$3:$AE$899,0,0)</f>
        <v>2</v>
      </c>
      <c r="V467" s="220">
        <f>+_xlfn.XLOOKUP(MASTERLIST!$A467,'2022'!$A$3:$A$899,'2022'!$AF$3:$AF$899,0,0)</f>
        <v>0</v>
      </c>
      <c r="W467" s="220">
        <f>+_xlfn.XLOOKUP(MASTERLIST!$A467,'2022'!$A$3:$A$899,'2022'!$AG$3:$AG$899,0,0)</f>
        <v>1.9</v>
      </c>
      <c r="X467" s="247">
        <f>+_xlfn.XLOOKUP(MASTERLIST!$A467,'2022'!$A$3:$A$899,'2022'!$AH$3:$AH$899,0,0)</f>
        <v>178</v>
      </c>
    </row>
    <row r="468" spans="1:24" x14ac:dyDescent="0.25">
      <c r="A468" s="233" t="s">
        <v>958</v>
      </c>
      <c r="B468" s="224" t="s">
        <v>42</v>
      </c>
      <c r="C468" s="224" t="s">
        <v>967</v>
      </c>
      <c r="D468" s="224" t="s">
        <v>968</v>
      </c>
      <c r="E468" s="230" t="str">
        <f t="shared" si="33"/>
        <v>Men Master</v>
      </c>
      <c r="F468" s="280">
        <v>24804</v>
      </c>
      <c r="G468" s="10">
        <f t="shared" si="34"/>
        <v>44926</v>
      </c>
      <c r="H468" s="6">
        <f t="shared" si="35"/>
        <v>55</v>
      </c>
      <c r="I468" s="5" t="str">
        <f t="shared" si="37"/>
        <v>Master</v>
      </c>
      <c r="J468" s="224" t="s">
        <v>1301</v>
      </c>
      <c r="K468" s="291">
        <v>67112800048</v>
      </c>
      <c r="L468" s="292" t="s">
        <v>1509</v>
      </c>
      <c r="M468" s="246">
        <f>+_xlfn.XLOOKUP(MASTERLIST!$A468,'2023'!$A$3:$A$897,'2023'!$AE$3:$AE$897,0,0)</f>
        <v>1</v>
      </c>
      <c r="N468" s="220">
        <f>+_xlfn.XLOOKUP(MASTERLIST!$A468,'2023'!$A$3:$A$897,'2023'!$AF$3:$AF$897,0,0)</f>
        <v>0</v>
      </c>
      <c r="O468" s="220">
        <f>+_xlfn.XLOOKUP(MASTERLIST!$A468,'2023'!$A$3:$A$897,'2023'!$AG$3:$AG$897,0,0)</f>
        <v>17.399999999999999</v>
      </c>
      <c r="P468" s="247">
        <f>+_xlfn.XLOOKUP(MASTERLIST!$A468,'2023'!$A$3:$A$897,'2023'!$AH$3:$AH$897,0,0)</f>
        <v>296</v>
      </c>
      <c r="Q468" s="312">
        <f>+_xlfn.XLOOKUP(MASTERLIST!$A468,'2021'!$A$3:$A$900,'2021'!$G$3:$G$900,0,0)</f>
        <v>0</v>
      </c>
      <c r="R468" s="220">
        <f>+_xlfn.XLOOKUP(MASTERLIST!$A468,'2021'!$A$3:$A$900,'2021'!$H$3:$H$900,0,0)</f>
        <v>3</v>
      </c>
      <c r="S468" s="220">
        <f>+_xlfn.XLOOKUP(MASTERLIST!$A468,'2021'!$A$3:$A$900,'2021'!$I$3:$I$900,0,0)</f>
        <v>16.600000000000001</v>
      </c>
      <c r="T468" s="247">
        <f>+_xlfn.XLOOKUP(MASTERLIST!$A468,'2021'!$A$3:$A$900,'2021'!$J$3:$J$900,0,0)</f>
        <v>627</v>
      </c>
      <c r="U468" s="246">
        <f>+_xlfn.XLOOKUP(MASTERLIST!$A468,'2022'!$A$3:$A$899,'2022'!$AE$3:$AE$899,0,0)</f>
        <v>2</v>
      </c>
      <c r="V468" s="220">
        <f>+_xlfn.XLOOKUP(MASTERLIST!$A468,'2022'!$A$3:$A$899,'2022'!$AF$3:$AF$899,0,0)</f>
        <v>1</v>
      </c>
      <c r="W468" s="220">
        <f>+_xlfn.XLOOKUP(MASTERLIST!$A468,'2022'!$A$3:$A$899,'2022'!$AG$3:$AG$899,0,0)</f>
        <v>21.4</v>
      </c>
      <c r="X468" s="247">
        <f>+_xlfn.XLOOKUP(MASTERLIST!$A468,'2022'!$A$3:$A$899,'2022'!$AH$3:$AH$899,0,0)</f>
        <v>455</v>
      </c>
    </row>
    <row r="469" spans="1:24" s="11" customFormat="1" x14ac:dyDescent="0.25">
      <c r="A469" s="229" t="s">
        <v>959</v>
      </c>
      <c r="B469" s="220" t="s">
        <v>38</v>
      </c>
      <c r="C469" s="220" t="s">
        <v>452</v>
      </c>
      <c r="D469" s="220" t="s">
        <v>347</v>
      </c>
      <c r="E469" s="230" t="str">
        <f t="shared" si="33"/>
        <v>Men Senior</v>
      </c>
      <c r="F469" s="277">
        <v>32630</v>
      </c>
      <c r="G469" s="10">
        <f t="shared" si="34"/>
        <v>44926</v>
      </c>
      <c r="H469" s="6">
        <f t="shared" si="35"/>
        <v>33</v>
      </c>
      <c r="I469" s="5" t="str">
        <f t="shared" si="37"/>
        <v>Senior</v>
      </c>
      <c r="J469" s="220" t="s">
        <v>1301</v>
      </c>
      <c r="K469" s="293">
        <v>89050200036</v>
      </c>
      <c r="L469" s="251" t="s">
        <v>1509</v>
      </c>
      <c r="M469" s="246">
        <f>+_xlfn.XLOOKUP(MASTERLIST!$A469,'2023'!$A$3:$A$897,'2023'!$AE$3:$AE$897,0,0)</f>
        <v>1</v>
      </c>
      <c r="N469" s="220">
        <f>+_xlfn.XLOOKUP(MASTERLIST!$A469,'2023'!$A$3:$A$897,'2023'!$AF$3:$AF$897,0,0)</f>
        <v>0</v>
      </c>
      <c r="O469" s="220">
        <f>+_xlfn.XLOOKUP(MASTERLIST!$A469,'2023'!$A$3:$A$897,'2023'!$AG$3:$AG$897,0,0)</f>
        <v>0.7</v>
      </c>
      <c r="P469" s="247">
        <f>+_xlfn.XLOOKUP(MASTERLIST!$A469,'2023'!$A$3:$A$897,'2023'!$AH$3:$AH$897,0,0)</f>
        <v>203</v>
      </c>
      <c r="Q469" s="312">
        <f>+_xlfn.XLOOKUP(MASTERLIST!$A469,'2021'!$A$3:$A$900,'2021'!$G$3:$G$900,0,0)</f>
        <v>0</v>
      </c>
      <c r="R469" s="220">
        <f>+_xlfn.XLOOKUP(MASTERLIST!$A469,'2021'!$A$3:$A$900,'2021'!$H$3:$H$900,0,0)</f>
        <v>2</v>
      </c>
      <c r="S469" s="220">
        <f>+_xlfn.XLOOKUP(MASTERLIST!$A469,'2021'!$A$3:$A$900,'2021'!$I$3:$I$900,0,0)</f>
        <v>25.6</v>
      </c>
      <c r="T469" s="247">
        <f>+_xlfn.XLOOKUP(MASTERLIST!$A469,'2021'!$A$3:$A$900,'2021'!$J$3:$J$900,0,0)</f>
        <v>328</v>
      </c>
      <c r="U469" s="246">
        <f>+_xlfn.XLOOKUP(MASTERLIST!$A469,'2022'!$A$3:$A$899,'2022'!$AE$3:$AE$899,0,0)</f>
        <v>3</v>
      </c>
      <c r="V469" s="220">
        <f>+_xlfn.XLOOKUP(MASTERLIST!$A469,'2022'!$A$3:$A$899,'2022'!$AF$3:$AF$899,0,0)</f>
        <v>4</v>
      </c>
      <c r="W469" s="220">
        <f>+_xlfn.XLOOKUP(MASTERLIST!$A469,'2022'!$A$3:$A$899,'2022'!$AG$3:$AG$899,0,0)</f>
        <v>36.200000000000003</v>
      </c>
      <c r="X469" s="247">
        <f>+_xlfn.XLOOKUP(MASTERLIST!$A469,'2022'!$A$3:$A$899,'2022'!$AH$3:$AH$899,0,0)</f>
        <v>734</v>
      </c>
    </row>
    <row r="470" spans="1:24" x14ac:dyDescent="0.25">
      <c r="A470" s="231" t="s">
        <v>969</v>
      </c>
      <c r="B470" s="221" t="s">
        <v>1383</v>
      </c>
      <c r="C470" s="221" t="s">
        <v>252</v>
      </c>
      <c r="D470" s="221" t="s">
        <v>210</v>
      </c>
      <c r="E470" s="232" t="str">
        <f t="shared" si="33"/>
        <v>Men Senior</v>
      </c>
      <c r="F470" s="279">
        <v>32006</v>
      </c>
      <c r="G470" s="10">
        <f t="shared" si="34"/>
        <v>44926</v>
      </c>
      <c r="H470" s="6">
        <f t="shared" si="35"/>
        <v>35</v>
      </c>
      <c r="I470" s="5" t="str">
        <f t="shared" si="37"/>
        <v>Senior</v>
      </c>
      <c r="J470" s="221" t="s">
        <v>1301</v>
      </c>
      <c r="K470" s="294">
        <v>89050200036</v>
      </c>
      <c r="L470" s="295" t="s">
        <v>1509</v>
      </c>
      <c r="M470" s="246">
        <f>+_xlfn.XLOOKUP(MASTERLIST!$A470,'2023'!$A$3:$A$897,'2023'!$AE$3:$AE$897,0,0)</f>
        <v>0</v>
      </c>
      <c r="N470" s="220">
        <f>+_xlfn.XLOOKUP(MASTERLIST!$A470,'2023'!$A$3:$A$897,'2023'!$AF$3:$AF$897,0,0)</f>
        <v>0</v>
      </c>
      <c r="O470" s="220">
        <f>+_xlfn.XLOOKUP(MASTERLIST!$A470,'2023'!$A$3:$A$897,'2023'!$AG$3:$AG$897,0,0)</f>
        <v>0</v>
      </c>
      <c r="P470" s="247">
        <f>+_xlfn.XLOOKUP(MASTERLIST!$A470,'2023'!$A$3:$A$897,'2023'!$AH$3:$AH$897,0,0)</f>
        <v>0</v>
      </c>
      <c r="Q470" s="312">
        <f>+_xlfn.XLOOKUP(MASTERLIST!$A470,'2021'!$A$3:$A$900,'2021'!$G$3:$G$900,0,0)</f>
        <v>0</v>
      </c>
      <c r="R470" s="220">
        <f>+_xlfn.XLOOKUP(MASTERLIST!$A470,'2021'!$A$3:$A$900,'2021'!$H$3:$H$900,0,0)</f>
        <v>0</v>
      </c>
      <c r="S470" s="220">
        <f>+_xlfn.XLOOKUP(MASTERLIST!$A470,'2021'!$A$3:$A$900,'2021'!$I$3:$I$900,0,0)</f>
        <v>0</v>
      </c>
      <c r="T470" s="247">
        <f>+_xlfn.XLOOKUP(MASTERLIST!$A470,'2021'!$A$3:$A$900,'2021'!$J$3:$J$900,0,0)</f>
        <v>0</v>
      </c>
      <c r="U470" s="246">
        <f>+_xlfn.XLOOKUP(MASTERLIST!$A470,'2022'!$A$3:$A$899,'2022'!$AE$3:$AE$899,0,0)</f>
        <v>0</v>
      </c>
      <c r="V470" s="220">
        <f>+_xlfn.XLOOKUP(MASTERLIST!$A470,'2022'!$A$3:$A$899,'2022'!$AF$3:$AF$899,0,0)</f>
        <v>0</v>
      </c>
      <c r="W470" s="220">
        <f>+_xlfn.XLOOKUP(MASTERLIST!$A470,'2022'!$A$3:$A$899,'2022'!$AG$3:$AG$899,0,0)</f>
        <v>0</v>
      </c>
      <c r="X470" s="247">
        <f>+_xlfn.XLOOKUP(MASTERLIST!$A470,'2022'!$A$3:$A$899,'2022'!$AH$3:$AH$899,0,0)</f>
        <v>0</v>
      </c>
    </row>
    <row r="471" spans="1:24" s="11" customFormat="1" x14ac:dyDescent="0.25">
      <c r="A471" s="235" t="s">
        <v>970</v>
      </c>
      <c r="B471" s="221" t="s">
        <v>1433</v>
      </c>
      <c r="C471" s="221" t="s">
        <v>979</v>
      </c>
      <c r="D471" s="221" t="s">
        <v>130</v>
      </c>
      <c r="E471" s="232" t="str">
        <f t="shared" si="33"/>
        <v>Men Veteran</v>
      </c>
      <c r="F471" s="279">
        <v>29587</v>
      </c>
      <c r="G471" s="10">
        <f t="shared" si="34"/>
        <v>44926</v>
      </c>
      <c r="H471" s="6">
        <f t="shared" si="35"/>
        <v>42</v>
      </c>
      <c r="I471" s="5" t="str">
        <f t="shared" si="37"/>
        <v>Veteran</v>
      </c>
      <c r="J471" s="221" t="s">
        <v>1301</v>
      </c>
      <c r="K471" s="294">
        <v>87081700117</v>
      </c>
      <c r="L471" s="295" t="s">
        <v>1509</v>
      </c>
      <c r="M471" s="246">
        <f>+_xlfn.XLOOKUP(MASTERLIST!$A471,'2023'!$A$3:$A$897,'2023'!$AE$3:$AE$897,0,0)</f>
        <v>0</v>
      </c>
      <c r="N471" s="220">
        <f>+_xlfn.XLOOKUP(MASTERLIST!$A471,'2023'!$A$3:$A$897,'2023'!$AF$3:$AF$897,0,0)</f>
        <v>0</v>
      </c>
      <c r="O471" s="220">
        <f>+_xlfn.XLOOKUP(MASTERLIST!$A471,'2023'!$A$3:$A$897,'2023'!$AG$3:$AG$897,0,0)</f>
        <v>0</v>
      </c>
      <c r="P471" s="247">
        <f>+_xlfn.XLOOKUP(MASTERLIST!$A471,'2023'!$A$3:$A$897,'2023'!$AH$3:$AH$897,0,0)</f>
        <v>20</v>
      </c>
      <c r="Q471" s="312">
        <f>+_xlfn.XLOOKUP(MASTERLIST!$A471,'2021'!$A$3:$A$900,'2021'!$G$3:$G$900,0,0)</f>
        <v>0</v>
      </c>
      <c r="R471" s="220">
        <f>+_xlfn.XLOOKUP(MASTERLIST!$A471,'2021'!$A$3:$A$900,'2021'!$H$3:$H$900,0,0)</f>
        <v>0</v>
      </c>
      <c r="S471" s="220">
        <f>+_xlfn.XLOOKUP(MASTERLIST!$A471,'2021'!$A$3:$A$900,'2021'!$I$3:$I$900,0,0)</f>
        <v>0</v>
      </c>
      <c r="T471" s="247">
        <f>+_xlfn.XLOOKUP(MASTERLIST!$A471,'2021'!$A$3:$A$900,'2021'!$J$3:$J$900,0,0)</f>
        <v>0</v>
      </c>
      <c r="U471" s="246">
        <f>+_xlfn.XLOOKUP(MASTERLIST!$A471,'2022'!$A$3:$A$899,'2022'!$AE$3:$AE$899,0,0)</f>
        <v>0</v>
      </c>
      <c r="V471" s="220">
        <f>+_xlfn.XLOOKUP(MASTERLIST!$A471,'2022'!$A$3:$A$899,'2022'!$AF$3:$AF$899,0,0)</f>
        <v>0</v>
      </c>
      <c r="W471" s="220">
        <f>+_xlfn.XLOOKUP(MASTERLIST!$A471,'2022'!$A$3:$A$899,'2022'!$AG$3:$AG$899,0,0)</f>
        <v>0</v>
      </c>
      <c r="X471" s="247">
        <f>+_xlfn.XLOOKUP(MASTERLIST!$A471,'2022'!$A$3:$A$899,'2022'!$AH$3:$AH$899,0,0)</f>
        <v>0</v>
      </c>
    </row>
    <row r="472" spans="1:24" s="11" customFormat="1" x14ac:dyDescent="0.25">
      <c r="A472" s="231" t="s">
        <v>971</v>
      </c>
      <c r="B472" s="221" t="s">
        <v>1433</v>
      </c>
      <c r="C472" s="221" t="s">
        <v>90</v>
      </c>
      <c r="D472" s="221" t="s">
        <v>359</v>
      </c>
      <c r="E472" s="232" t="str">
        <f t="shared" si="33"/>
        <v>Men Senior</v>
      </c>
      <c r="F472" s="279">
        <v>31894</v>
      </c>
      <c r="G472" s="10">
        <f t="shared" si="34"/>
        <v>44926</v>
      </c>
      <c r="H472" s="6">
        <f t="shared" si="35"/>
        <v>35</v>
      </c>
      <c r="I472" s="5" t="str">
        <f t="shared" si="37"/>
        <v>Senior</v>
      </c>
      <c r="J472" s="221" t="s">
        <v>1301</v>
      </c>
      <c r="K472" s="294"/>
      <c r="L472" s="295"/>
      <c r="M472" s="246">
        <f>+_xlfn.XLOOKUP(MASTERLIST!$A472,'2023'!$A$3:$A$897,'2023'!$AE$3:$AE$897,0,0)</f>
        <v>0</v>
      </c>
      <c r="N472" s="220">
        <f>+_xlfn.XLOOKUP(MASTERLIST!$A472,'2023'!$A$3:$A$897,'2023'!$AF$3:$AF$897,0,0)</f>
        <v>0</v>
      </c>
      <c r="O472" s="220">
        <f>+_xlfn.XLOOKUP(MASTERLIST!$A472,'2023'!$A$3:$A$897,'2023'!$AG$3:$AG$897,0,0)</f>
        <v>0</v>
      </c>
      <c r="P472" s="247">
        <f>+_xlfn.XLOOKUP(MASTERLIST!$A472,'2023'!$A$3:$A$897,'2023'!$AH$3:$AH$897,0,0)</f>
        <v>0</v>
      </c>
      <c r="Q472" s="312">
        <f>+_xlfn.XLOOKUP(MASTERLIST!$A472,'2021'!$A$3:$A$900,'2021'!$G$3:$G$900,0,0)</f>
        <v>0</v>
      </c>
      <c r="R472" s="220">
        <f>+_xlfn.XLOOKUP(MASTERLIST!$A472,'2021'!$A$3:$A$900,'2021'!$H$3:$H$900,0,0)</f>
        <v>0</v>
      </c>
      <c r="S472" s="220">
        <f>+_xlfn.XLOOKUP(MASTERLIST!$A472,'2021'!$A$3:$A$900,'2021'!$I$3:$I$900,0,0)</f>
        <v>0</v>
      </c>
      <c r="T472" s="247">
        <f>+_xlfn.XLOOKUP(MASTERLIST!$A472,'2021'!$A$3:$A$900,'2021'!$J$3:$J$900,0,0)</f>
        <v>0</v>
      </c>
      <c r="U472" s="246">
        <f>+_xlfn.XLOOKUP(MASTERLIST!$A472,'2022'!$A$3:$A$899,'2022'!$AE$3:$AE$899,0,0)</f>
        <v>0</v>
      </c>
      <c r="V472" s="220">
        <f>+_xlfn.XLOOKUP(MASTERLIST!$A472,'2022'!$A$3:$A$899,'2022'!$AF$3:$AF$899,0,0)</f>
        <v>0</v>
      </c>
      <c r="W472" s="220">
        <f>+_xlfn.XLOOKUP(MASTERLIST!$A472,'2022'!$A$3:$A$899,'2022'!$AG$3:$AG$899,0,0)</f>
        <v>0</v>
      </c>
      <c r="X472" s="247">
        <f>+_xlfn.XLOOKUP(MASTERLIST!$A472,'2022'!$A$3:$A$899,'2022'!$AH$3:$AH$899,0,0)</f>
        <v>0</v>
      </c>
    </row>
    <row r="473" spans="1:24" s="11" customFormat="1" x14ac:dyDescent="0.25">
      <c r="A473" s="235" t="s">
        <v>972</v>
      </c>
      <c r="B473" s="221" t="s">
        <v>1433</v>
      </c>
      <c r="C473" s="221" t="s">
        <v>980</v>
      </c>
      <c r="D473" s="221" t="s">
        <v>105</v>
      </c>
      <c r="E473" s="232" t="str">
        <f t="shared" si="33"/>
        <v>Men Senior</v>
      </c>
      <c r="F473" s="279">
        <v>30322</v>
      </c>
      <c r="G473" s="10">
        <f t="shared" si="34"/>
        <v>44926</v>
      </c>
      <c r="H473" s="6">
        <f t="shared" si="35"/>
        <v>39</v>
      </c>
      <c r="I473" s="5" t="str">
        <f t="shared" si="37"/>
        <v>Senior</v>
      </c>
      <c r="J473" s="221" t="s">
        <v>1301</v>
      </c>
      <c r="K473" s="294">
        <v>8704275076080</v>
      </c>
      <c r="L473" s="295" t="s">
        <v>1512</v>
      </c>
      <c r="M473" s="246">
        <f>+_xlfn.XLOOKUP(MASTERLIST!$A473,'2023'!$A$3:$A$897,'2023'!$AE$3:$AE$897,0,0)</f>
        <v>0</v>
      </c>
      <c r="N473" s="220">
        <f>+_xlfn.XLOOKUP(MASTERLIST!$A473,'2023'!$A$3:$A$897,'2023'!$AF$3:$AF$897,0,0)</f>
        <v>0</v>
      </c>
      <c r="O473" s="220">
        <f>+_xlfn.XLOOKUP(MASTERLIST!$A473,'2023'!$A$3:$A$897,'2023'!$AG$3:$AG$897,0,0)</f>
        <v>0</v>
      </c>
      <c r="P473" s="247">
        <f>+_xlfn.XLOOKUP(MASTERLIST!$A473,'2023'!$A$3:$A$897,'2023'!$AH$3:$AH$897,0,0)</f>
        <v>0</v>
      </c>
      <c r="Q473" s="312">
        <f>+_xlfn.XLOOKUP(MASTERLIST!$A473,'2021'!$A$3:$A$900,'2021'!$G$3:$G$900,0,0)</f>
        <v>0</v>
      </c>
      <c r="R473" s="220">
        <f>+_xlfn.XLOOKUP(MASTERLIST!$A473,'2021'!$A$3:$A$900,'2021'!$H$3:$H$900,0,0)</f>
        <v>0</v>
      </c>
      <c r="S473" s="220">
        <f>+_xlfn.XLOOKUP(MASTERLIST!$A473,'2021'!$A$3:$A$900,'2021'!$I$3:$I$900,0,0)</f>
        <v>0</v>
      </c>
      <c r="T473" s="247">
        <f>+_xlfn.XLOOKUP(MASTERLIST!$A473,'2021'!$A$3:$A$900,'2021'!$J$3:$J$900,0,0)</f>
        <v>0</v>
      </c>
      <c r="U473" s="246">
        <f>+_xlfn.XLOOKUP(MASTERLIST!$A473,'2022'!$A$3:$A$899,'2022'!$AE$3:$AE$899,0,0)</f>
        <v>0</v>
      </c>
      <c r="V473" s="220">
        <f>+_xlfn.XLOOKUP(MASTERLIST!$A473,'2022'!$A$3:$A$899,'2022'!$AF$3:$AF$899,0,0)</f>
        <v>0</v>
      </c>
      <c r="W473" s="220">
        <f>+_xlfn.XLOOKUP(MASTERLIST!$A473,'2022'!$A$3:$A$899,'2022'!$AG$3:$AG$899,0,0)</f>
        <v>0</v>
      </c>
      <c r="X473" s="247">
        <f>+_xlfn.XLOOKUP(MASTERLIST!$A473,'2022'!$A$3:$A$899,'2022'!$AH$3:$AH$899,0,0)</f>
        <v>0</v>
      </c>
    </row>
    <row r="474" spans="1:24" s="11" customFormat="1" x14ac:dyDescent="0.25">
      <c r="A474" s="235" t="s">
        <v>973</v>
      </c>
      <c r="B474" s="221" t="s">
        <v>1433</v>
      </c>
      <c r="C474" s="221" t="s">
        <v>981</v>
      </c>
      <c r="D474" s="221" t="s">
        <v>258</v>
      </c>
      <c r="E474" s="232" t="str">
        <f t="shared" si="33"/>
        <v>Men Veteran</v>
      </c>
      <c r="F474" s="279">
        <v>28564</v>
      </c>
      <c r="G474" s="10">
        <f t="shared" si="34"/>
        <v>44926</v>
      </c>
      <c r="H474" s="6">
        <f t="shared" si="35"/>
        <v>44</v>
      </c>
      <c r="I474" s="5" t="str">
        <f t="shared" si="37"/>
        <v>Veteran</v>
      </c>
      <c r="J474" s="221" t="s">
        <v>1301</v>
      </c>
      <c r="K474" s="294"/>
      <c r="L474" s="295" t="s">
        <v>1509</v>
      </c>
      <c r="M474" s="246">
        <f>+_xlfn.XLOOKUP(MASTERLIST!$A474,'2023'!$A$3:$A$897,'2023'!$AE$3:$AE$897,0,0)</f>
        <v>0</v>
      </c>
      <c r="N474" s="220">
        <f>+_xlfn.XLOOKUP(MASTERLIST!$A474,'2023'!$A$3:$A$897,'2023'!$AF$3:$AF$897,0,0)</f>
        <v>0</v>
      </c>
      <c r="O474" s="220">
        <f>+_xlfn.XLOOKUP(MASTERLIST!$A474,'2023'!$A$3:$A$897,'2023'!$AG$3:$AG$897,0,0)</f>
        <v>0</v>
      </c>
      <c r="P474" s="247">
        <f>+_xlfn.XLOOKUP(MASTERLIST!$A474,'2023'!$A$3:$A$897,'2023'!$AH$3:$AH$897,0,0)</f>
        <v>0</v>
      </c>
      <c r="Q474" s="312">
        <f>+_xlfn.XLOOKUP(MASTERLIST!$A474,'2021'!$A$3:$A$900,'2021'!$G$3:$G$900,0,0)</f>
        <v>0</v>
      </c>
      <c r="R474" s="220">
        <f>+_xlfn.XLOOKUP(MASTERLIST!$A474,'2021'!$A$3:$A$900,'2021'!$H$3:$H$900,0,0)</f>
        <v>0</v>
      </c>
      <c r="S474" s="220">
        <f>+_xlfn.XLOOKUP(MASTERLIST!$A474,'2021'!$A$3:$A$900,'2021'!$I$3:$I$900,0,0)</f>
        <v>0</v>
      </c>
      <c r="T474" s="247">
        <f>+_xlfn.XLOOKUP(MASTERLIST!$A474,'2021'!$A$3:$A$900,'2021'!$J$3:$J$900,0,0)</f>
        <v>0</v>
      </c>
      <c r="U474" s="246">
        <f>+_xlfn.XLOOKUP(MASTERLIST!$A474,'2022'!$A$3:$A$899,'2022'!$AE$3:$AE$899,0,0)</f>
        <v>0</v>
      </c>
      <c r="V474" s="220">
        <f>+_xlfn.XLOOKUP(MASTERLIST!$A474,'2022'!$A$3:$A$899,'2022'!$AF$3:$AF$899,0,0)</f>
        <v>0</v>
      </c>
      <c r="W474" s="220">
        <f>+_xlfn.XLOOKUP(MASTERLIST!$A474,'2022'!$A$3:$A$899,'2022'!$AG$3:$AG$899,0,0)</f>
        <v>0</v>
      </c>
      <c r="X474" s="247">
        <f>+_xlfn.XLOOKUP(MASTERLIST!$A474,'2022'!$A$3:$A$899,'2022'!$AH$3:$AH$899,0,0)</f>
        <v>0</v>
      </c>
    </row>
    <row r="475" spans="1:24" s="11" customFormat="1" x14ac:dyDescent="0.25">
      <c r="A475" s="235" t="s">
        <v>974</v>
      </c>
      <c r="B475" s="221" t="s">
        <v>1432</v>
      </c>
      <c r="C475" s="221" t="s">
        <v>483</v>
      </c>
      <c r="D475" s="221" t="s">
        <v>362</v>
      </c>
      <c r="E475" s="232" t="str">
        <f t="shared" si="33"/>
        <v>Men Senior</v>
      </c>
      <c r="F475" s="279">
        <v>32613</v>
      </c>
      <c r="G475" s="10">
        <f t="shared" si="34"/>
        <v>44926</v>
      </c>
      <c r="H475" s="6">
        <f t="shared" si="35"/>
        <v>33</v>
      </c>
      <c r="I475" s="5" t="str">
        <f t="shared" si="37"/>
        <v>Senior</v>
      </c>
      <c r="J475" s="221" t="s">
        <v>1301</v>
      </c>
      <c r="K475" s="294"/>
      <c r="L475" s="295"/>
      <c r="M475" s="246">
        <f>+_xlfn.XLOOKUP(MASTERLIST!$A475,'2023'!$A$3:$A$897,'2023'!$AE$3:$AE$897,0,0)</f>
        <v>0</v>
      </c>
      <c r="N475" s="220">
        <f>+_xlfn.XLOOKUP(MASTERLIST!$A475,'2023'!$A$3:$A$897,'2023'!$AF$3:$AF$897,0,0)</f>
        <v>0</v>
      </c>
      <c r="O475" s="220">
        <f>+_xlfn.XLOOKUP(MASTERLIST!$A475,'2023'!$A$3:$A$897,'2023'!$AG$3:$AG$897,0,0)</f>
        <v>0</v>
      </c>
      <c r="P475" s="247">
        <f>+_xlfn.XLOOKUP(MASTERLIST!$A475,'2023'!$A$3:$A$897,'2023'!$AH$3:$AH$897,0,0)</f>
        <v>0</v>
      </c>
      <c r="Q475" s="312">
        <f>+_xlfn.XLOOKUP(MASTERLIST!$A475,'2021'!$A$3:$A$900,'2021'!$G$3:$G$900,0,0)</f>
        <v>0</v>
      </c>
      <c r="R475" s="220">
        <f>+_xlfn.XLOOKUP(MASTERLIST!$A475,'2021'!$A$3:$A$900,'2021'!$H$3:$H$900,0,0)</f>
        <v>0</v>
      </c>
      <c r="S475" s="220">
        <f>+_xlfn.XLOOKUP(MASTERLIST!$A475,'2021'!$A$3:$A$900,'2021'!$I$3:$I$900,0,0)</f>
        <v>0</v>
      </c>
      <c r="T475" s="247">
        <f>+_xlfn.XLOOKUP(MASTERLIST!$A475,'2021'!$A$3:$A$900,'2021'!$J$3:$J$900,0,0)</f>
        <v>0</v>
      </c>
      <c r="U475" s="246">
        <f>+_xlfn.XLOOKUP(MASTERLIST!$A475,'2022'!$A$3:$A$899,'2022'!$AE$3:$AE$899,0,0)</f>
        <v>0</v>
      </c>
      <c r="V475" s="220">
        <f>+_xlfn.XLOOKUP(MASTERLIST!$A475,'2022'!$A$3:$A$899,'2022'!$AF$3:$AF$899,0,0)</f>
        <v>0</v>
      </c>
      <c r="W475" s="220">
        <f>+_xlfn.XLOOKUP(MASTERLIST!$A475,'2022'!$A$3:$A$899,'2022'!$AG$3:$AG$899,0,0)</f>
        <v>0</v>
      </c>
      <c r="X475" s="247">
        <f>+_xlfn.XLOOKUP(MASTERLIST!$A475,'2022'!$A$3:$A$899,'2022'!$AH$3:$AH$899,0,0)</f>
        <v>0</v>
      </c>
    </row>
    <row r="476" spans="1:24" s="11" customFormat="1" x14ac:dyDescent="0.25">
      <c r="A476" s="231" t="s">
        <v>975</v>
      </c>
      <c r="B476" s="221" t="s">
        <v>2049</v>
      </c>
      <c r="C476" s="221" t="s">
        <v>984</v>
      </c>
      <c r="D476" s="221" t="s">
        <v>347</v>
      </c>
      <c r="E476" s="230" t="str">
        <f t="shared" si="33"/>
        <v>Men Master</v>
      </c>
      <c r="F476" s="279">
        <v>24222</v>
      </c>
      <c r="G476" s="10">
        <f t="shared" si="34"/>
        <v>44926</v>
      </c>
      <c r="H476" s="6">
        <f t="shared" si="35"/>
        <v>56</v>
      </c>
      <c r="I476" s="5" t="str">
        <f t="shared" si="37"/>
        <v>Master</v>
      </c>
      <c r="J476" s="221" t="s">
        <v>1301</v>
      </c>
      <c r="K476" s="294"/>
      <c r="L476" s="295"/>
      <c r="M476" s="246">
        <f>+_xlfn.XLOOKUP(MASTERLIST!$A476,'2023'!$A$3:$A$897,'2023'!$AE$3:$AE$897,0,0)</f>
        <v>0</v>
      </c>
      <c r="N476" s="220">
        <f>+_xlfn.XLOOKUP(MASTERLIST!$A476,'2023'!$A$3:$A$897,'2023'!$AF$3:$AF$897,0,0)</f>
        <v>0</v>
      </c>
      <c r="O476" s="220">
        <f>+_xlfn.XLOOKUP(MASTERLIST!$A476,'2023'!$A$3:$A$897,'2023'!$AG$3:$AG$897,0,0)</f>
        <v>0</v>
      </c>
      <c r="P476" s="247">
        <f>+_xlfn.XLOOKUP(MASTERLIST!$A476,'2023'!$A$3:$A$897,'2023'!$AH$3:$AH$897,0,0)</f>
        <v>0</v>
      </c>
      <c r="Q476" s="312">
        <f>+_xlfn.XLOOKUP(MASTERLIST!$A476,'2021'!$A$3:$A$900,'2021'!$G$3:$G$900,0,0)</f>
        <v>0</v>
      </c>
      <c r="R476" s="220">
        <f>+_xlfn.XLOOKUP(MASTERLIST!$A476,'2021'!$A$3:$A$900,'2021'!$H$3:$H$900,0,0)</f>
        <v>0</v>
      </c>
      <c r="S476" s="220">
        <f>+_xlfn.XLOOKUP(MASTERLIST!$A476,'2021'!$A$3:$A$900,'2021'!$I$3:$I$900,0,0)</f>
        <v>0</v>
      </c>
      <c r="T476" s="247">
        <f>+_xlfn.XLOOKUP(MASTERLIST!$A476,'2021'!$A$3:$A$900,'2021'!$J$3:$J$900,0,0)</f>
        <v>0</v>
      </c>
      <c r="U476" s="246">
        <f>+_xlfn.XLOOKUP(MASTERLIST!$A476,'2022'!$A$3:$A$899,'2022'!$AE$3:$AE$899,0,0)</f>
        <v>0</v>
      </c>
      <c r="V476" s="220">
        <f>+_xlfn.XLOOKUP(MASTERLIST!$A476,'2022'!$A$3:$A$899,'2022'!$AF$3:$AF$899,0,0)</f>
        <v>0</v>
      </c>
      <c r="W476" s="220">
        <f>+_xlfn.XLOOKUP(MASTERLIST!$A476,'2022'!$A$3:$A$899,'2022'!$AG$3:$AG$899,0,0)</f>
        <v>0</v>
      </c>
      <c r="X476" s="247">
        <f>+_xlfn.XLOOKUP(MASTERLIST!$A476,'2022'!$A$3:$A$899,'2022'!$AH$3:$AH$899,0,0)</f>
        <v>0</v>
      </c>
    </row>
    <row r="477" spans="1:24" x14ac:dyDescent="0.25">
      <c r="A477" s="235" t="s">
        <v>976</v>
      </c>
      <c r="B477" s="221" t="s">
        <v>1432</v>
      </c>
      <c r="C477" s="221" t="s">
        <v>193</v>
      </c>
      <c r="D477" s="221" t="s">
        <v>347</v>
      </c>
      <c r="E477" s="232" t="str">
        <f t="shared" si="33"/>
        <v>Men Senior</v>
      </c>
      <c r="F477" s="279">
        <v>36168</v>
      </c>
      <c r="G477" s="10">
        <f t="shared" si="34"/>
        <v>44926</v>
      </c>
      <c r="H477" s="6">
        <f t="shared" si="35"/>
        <v>23</v>
      </c>
      <c r="I477" s="5" t="str">
        <f t="shared" si="37"/>
        <v>Senior</v>
      </c>
      <c r="J477" s="221" t="s">
        <v>1301</v>
      </c>
      <c r="K477" s="294">
        <v>66042500619</v>
      </c>
      <c r="L477" s="295" t="s">
        <v>1509</v>
      </c>
      <c r="M477" s="246">
        <f>+_xlfn.XLOOKUP(MASTERLIST!$A477,'2023'!$A$3:$A$897,'2023'!$AE$3:$AE$897,0,0)</f>
        <v>0</v>
      </c>
      <c r="N477" s="220">
        <f>+_xlfn.XLOOKUP(MASTERLIST!$A477,'2023'!$A$3:$A$897,'2023'!$AF$3:$AF$897,0,0)</f>
        <v>0</v>
      </c>
      <c r="O477" s="220">
        <f>+_xlfn.XLOOKUP(MASTERLIST!$A477,'2023'!$A$3:$A$897,'2023'!$AG$3:$AG$897,0,0)</f>
        <v>0</v>
      </c>
      <c r="P477" s="247">
        <f>+_xlfn.XLOOKUP(MASTERLIST!$A477,'2023'!$A$3:$A$897,'2023'!$AH$3:$AH$897,0,0)</f>
        <v>0</v>
      </c>
      <c r="Q477" s="312">
        <f>+_xlfn.XLOOKUP(MASTERLIST!$A477,'2021'!$A$3:$A$900,'2021'!$G$3:$G$900,0,0)</f>
        <v>0</v>
      </c>
      <c r="R477" s="220">
        <f>+_xlfn.XLOOKUP(MASTERLIST!$A477,'2021'!$A$3:$A$900,'2021'!$H$3:$H$900,0,0)</f>
        <v>0</v>
      </c>
      <c r="S477" s="220">
        <f>+_xlfn.XLOOKUP(MASTERLIST!$A477,'2021'!$A$3:$A$900,'2021'!$I$3:$I$900,0,0)</f>
        <v>0</v>
      </c>
      <c r="T477" s="247">
        <f>+_xlfn.XLOOKUP(MASTERLIST!$A477,'2021'!$A$3:$A$900,'2021'!$J$3:$J$900,0,0)</f>
        <v>0</v>
      </c>
      <c r="U477" s="246">
        <f>+_xlfn.XLOOKUP(MASTERLIST!$A477,'2022'!$A$3:$A$899,'2022'!$AE$3:$AE$899,0,0)</f>
        <v>0</v>
      </c>
      <c r="V477" s="220">
        <f>+_xlfn.XLOOKUP(MASTERLIST!$A477,'2022'!$A$3:$A$899,'2022'!$AF$3:$AF$899,0,0)</f>
        <v>0</v>
      </c>
      <c r="W477" s="220">
        <f>+_xlfn.XLOOKUP(MASTERLIST!$A477,'2022'!$A$3:$A$899,'2022'!$AG$3:$AG$899,0,0)</f>
        <v>0</v>
      </c>
      <c r="X477" s="247">
        <f>+_xlfn.XLOOKUP(MASTERLIST!$A477,'2022'!$A$3:$A$899,'2022'!$AH$3:$AH$899,0,0)</f>
        <v>0</v>
      </c>
    </row>
    <row r="478" spans="1:24" s="11" customFormat="1" x14ac:dyDescent="0.25">
      <c r="A478" s="235" t="s">
        <v>977</v>
      </c>
      <c r="B478" s="221" t="s">
        <v>1432</v>
      </c>
      <c r="C478" s="221" t="s">
        <v>104</v>
      </c>
      <c r="D478" s="221" t="s">
        <v>985</v>
      </c>
      <c r="E478" s="232" t="str">
        <f t="shared" si="33"/>
        <v>Men Senior</v>
      </c>
      <c r="F478" s="279">
        <v>32071</v>
      </c>
      <c r="G478" s="10">
        <f t="shared" si="34"/>
        <v>44926</v>
      </c>
      <c r="H478" s="6">
        <f t="shared" si="35"/>
        <v>35</v>
      </c>
      <c r="I478" s="5" t="str">
        <f t="shared" si="37"/>
        <v>Senior</v>
      </c>
      <c r="J478" s="221" t="s">
        <v>1301</v>
      </c>
      <c r="K478" s="294"/>
      <c r="L478" s="295"/>
      <c r="M478" s="246">
        <f>+_xlfn.XLOOKUP(MASTERLIST!$A478,'2023'!$A$3:$A$897,'2023'!$AE$3:$AE$897,0,0)</f>
        <v>0</v>
      </c>
      <c r="N478" s="220">
        <f>+_xlfn.XLOOKUP(MASTERLIST!$A478,'2023'!$A$3:$A$897,'2023'!$AF$3:$AF$897,0,0)</f>
        <v>0</v>
      </c>
      <c r="O478" s="220">
        <f>+_xlfn.XLOOKUP(MASTERLIST!$A478,'2023'!$A$3:$A$897,'2023'!$AG$3:$AG$897,0,0)</f>
        <v>0</v>
      </c>
      <c r="P478" s="247">
        <f>+_xlfn.XLOOKUP(MASTERLIST!$A478,'2023'!$A$3:$A$897,'2023'!$AH$3:$AH$897,0,0)</f>
        <v>0</v>
      </c>
      <c r="Q478" s="312">
        <f>+_xlfn.XLOOKUP(MASTERLIST!$A478,'2021'!$A$3:$A$900,'2021'!$G$3:$G$900,0,0)</f>
        <v>0</v>
      </c>
      <c r="R478" s="220">
        <f>+_xlfn.XLOOKUP(MASTERLIST!$A478,'2021'!$A$3:$A$900,'2021'!$H$3:$H$900,0,0)</f>
        <v>0</v>
      </c>
      <c r="S478" s="220">
        <f>+_xlfn.XLOOKUP(MASTERLIST!$A478,'2021'!$A$3:$A$900,'2021'!$I$3:$I$900,0,0)</f>
        <v>0</v>
      </c>
      <c r="T478" s="247">
        <f>+_xlfn.XLOOKUP(MASTERLIST!$A478,'2021'!$A$3:$A$900,'2021'!$J$3:$J$900,0,0)</f>
        <v>0</v>
      </c>
      <c r="U478" s="246">
        <f>+_xlfn.XLOOKUP(MASTERLIST!$A478,'2022'!$A$3:$A$899,'2022'!$AE$3:$AE$899,0,0)</f>
        <v>0</v>
      </c>
      <c r="V478" s="220">
        <f>+_xlfn.XLOOKUP(MASTERLIST!$A478,'2022'!$A$3:$A$899,'2022'!$AF$3:$AF$899,0,0)</f>
        <v>0</v>
      </c>
      <c r="W478" s="220">
        <f>+_xlfn.XLOOKUP(MASTERLIST!$A478,'2022'!$A$3:$A$899,'2022'!$AG$3:$AG$899,0,0)</f>
        <v>0</v>
      </c>
      <c r="X478" s="247">
        <f>+_xlfn.XLOOKUP(MASTERLIST!$A478,'2022'!$A$3:$A$899,'2022'!$AH$3:$AH$899,0,0)</f>
        <v>0</v>
      </c>
    </row>
    <row r="479" spans="1:24" s="11" customFormat="1" x14ac:dyDescent="0.25">
      <c r="A479" s="231" t="s">
        <v>978</v>
      </c>
      <c r="B479" s="221" t="s">
        <v>2049</v>
      </c>
      <c r="C479" s="221" t="s">
        <v>986</v>
      </c>
      <c r="D479" s="221" t="s">
        <v>987</v>
      </c>
      <c r="E479" s="230" t="str">
        <f t="shared" si="33"/>
        <v>Men Veteran</v>
      </c>
      <c r="F479" s="279">
        <v>28263</v>
      </c>
      <c r="G479" s="10">
        <f t="shared" si="34"/>
        <v>44926</v>
      </c>
      <c r="H479" s="6">
        <f t="shared" si="35"/>
        <v>45</v>
      </c>
      <c r="I479" s="5" t="str">
        <f t="shared" si="37"/>
        <v>Veteran</v>
      </c>
      <c r="J479" s="221" t="s">
        <v>1301</v>
      </c>
      <c r="K479" s="294"/>
      <c r="L479" s="295"/>
      <c r="M479" s="246">
        <f>+_xlfn.XLOOKUP(MASTERLIST!$A479,'2023'!$A$3:$A$897,'2023'!$AE$3:$AE$897,0,0)</f>
        <v>0</v>
      </c>
      <c r="N479" s="220">
        <f>+_xlfn.XLOOKUP(MASTERLIST!$A479,'2023'!$A$3:$A$897,'2023'!$AF$3:$AF$897,0,0)</f>
        <v>0</v>
      </c>
      <c r="O479" s="220">
        <f>+_xlfn.XLOOKUP(MASTERLIST!$A479,'2023'!$A$3:$A$897,'2023'!$AG$3:$AG$897,0,0)</f>
        <v>0</v>
      </c>
      <c r="P479" s="247">
        <f>+_xlfn.XLOOKUP(MASTERLIST!$A479,'2023'!$A$3:$A$897,'2023'!$AH$3:$AH$897,0,0)</f>
        <v>0</v>
      </c>
      <c r="Q479" s="312">
        <f>+_xlfn.XLOOKUP(MASTERLIST!$A479,'2021'!$A$3:$A$900,'2021'!$G$3:$G$900,0,0)</f>
        <v>0</v>
      </c>
      <c r="R479" s="220">
        <f>+_xlfn.XLOOKUP(MASTERLIST!$A479,'2021'!$A$3:$A$900,'2021'!$H$3:$H$900,0,0)</f>
        <v>0</v>
      </c>
      <c r="S479" s="220">
        <f>+_xlfn.XLOOKUP(MASTERLIST!$A479,'2021'!$A$3:$A$900,'2021'!$I$3:$I$900,0,0)</f>
        <v>0</v>
      </c>
      <c r="T479" s="247">
        <f>+_xlfn.XLOOKUP(MASTERLIST!$A479,'2021'!$A$3:$A$900,'2021'!$J$3:$J$900,0,0)</f>
        <v>0</v>
      </c>
      <c r="U479" s="246">
        <f>+_xlfn.XLOOKUP(MASTERLIST!$A479,'2022'!$A$3:$A$899,'2022'!$AE$3:$AE$899,0,0)</f>
        <v>0</v>
      </c>
      <c r="V479" s="220">
        <f>+_xlfn.XLOOKUP(MASTERLIST!$A479,'2022'!$A$3:$A$899,'2022'!$AF$3:$AF$899,0,0)</f>
        <v>0</v>
      </c>
      <c r="W479" s="220">
        <f>+_xlfn.XLOOKUP(MASTERLIST!$A479,'2022'!$A$3:$A$899,'2022'!$AG$3:$AG$899,0,0)</f>
        <v>0</v>
      </c>
      <c r="X479" s="247">
        <f>+_xlfn.XLOOKUP(MASTERLIST!$A479,'2022'!$A$3:$A$899,'2022'!$AH$3:$AH$899,0,0)</f>
        <v>0</v>
      </c>
    </row>
    <row r="480" spans="1:24" x14ac:dyDescent="0.25">
      <c r="A480" s="229" t="s">
        <v>982</v>
      </c>
      <c r="B480" s="220" t="s">
        <v>2047</v>
      </c>
      <c r="C480" s="220" t="s">
        <v>988</v>
      </c>
      <c r="D480" s="220" t="s">
        <v>174</v>
      </c>
      <c r="E480" s="230" t="str">
        <f t="shared" si="33"/>
        <v>Men Veteran</v>
      </c>
      <c r="F480" s="277">
        <v>28198</v>
      </c>
      <c r="G480" s="10">
        <f t="shared" si="34"/>
        <v>44926</v>
      </c>
      <c r="H480" s="6">
        <f t="shared" si="35"/>
        <v>45</v>
      </c>
      <c r="I480" s="5" t="str">
        <f t="shared" si="37"/>
        <v>Veteran</v>
      </c>
      <c r="J480" s="220" t="s">
        <v>1301</v>
      </c>
      <c r="K480" s="293">
        <v>77031400058</v>
      </c>
      <c r="L480" s="251" t="s">
        <v>1509</v>
      </c>
      <c r="M480" s="246">
        <f>+_xlfn.XLOOKUP(MASTERLIST!$A480,'2023'!$A$3:$A$897,'2023'!$AE$3:$AE$897,0,0)</f>
        <v>0</v>
      </c>
      <c r="N480" s="220">
        <f>+_xlfn.XLOOKUP(MASTERLIST!$A480,'2023'!$A$3:$A$897,'2023'!$AF$3:$AF$897,0,0)</f>
        <v>0</v>
      </c>
      <c r="O480" s="220">
        <f>+_xlfn.XLOOKUP(MASTERLIST!$A480,'2023'!$A$3:$A$897,'2023'!$AG$3:$AG$897,0,0)</f>
        <v>0</v>
      </c>
      <c r="P480" s="247">
        <f>+_xlfn.XLOOKUP(MASTERLIST!$A480,'2023'!$A$3:$A$897,'2023'!$AH$3:$AH$897,0,0)</f>
        <v>40</v>
      </c>
      <c r="Q480" s="312">
        <f>+_xlfn.XLOOKUP(MASTERLIST!$A480,'2021'!$A$3:$A$900,'2021'!$G$3:$G$900,0,0)</f>
        <v>0</v>
      </c>
      <c r="R480" s="220">
        <f>+_xlfn.XLOOKUP(MASTERLIST!$A480,'2021'!$A$3:$A$900,'2021'!$H$3:$H$900,0,0)</f>
        <v>0</v>
      </c>
      <c r="S480" s="220">
        <f>+_xlfn.XLOOKUP(MASTERLIST!$A480,'2021'!$A$3:$A$900,'2021'!$I$3:$I$900,0,0)</f>
        <v>0</v>
      </c>
      <c r="T480" s="247">
        <f>+_xlfn.XLOOKUP(MASTERLIST!$A480,'2021'!$A$3:$A$900,'2021'!$J$3:$J$900,0,0)</f>
        <v>40</v>
      </c>
      <c r="U480" s="246">
        <f>+_xlfn.XLOOKUP(MASTERLIST!$A480,'2022'!$A$3:$A$899,'2022'!$AE$3:$AE$899,0,0)</f>
        <v>1</v>
      </c>
      <c r="V480" s="220">
        <f>+_xlfn.XLOOKUP(MASTERLIST!$A480,'2022'!$A$3:$A$899,'2022'!$AF$3:$AF$899,0,0)</f>
        <v>0</v>
      </c>
      <c r="W480" s="220">
        <f>+_xlfn.XLOOKUP(MASTERLIST!$A480,'2022'!$A$3:$A$899,'2022'!$AG$3:$AG$899,0,0)</f>
        <v>0.8</v>
      </c>
      <c r="X480" s="247">
        <f>+_xlfn.XLOOKUP(MASTERLIST!$A480,'2022'!$A$3:$A$899,'2022'!$AH$3:$AH$899,0,0)</f>
        <v>146</v>
      </c>
    </row>
    <row r="481" spans="1:24" x14ac:dyDescent="0.25">
      <c r="A481" s="229" t="s">
        <v>983</v>
      </c>
      <c r="B481" s="220" t="s">
        <v>47</v>
      </c>
      <c r="C481" s="220" t="s">
        <v>2084</v>
      </c>
      <c r="D481" s="220" t="s">
        <v>151</v>
      </c>
      <c r="E481" s="232" t="str">
        <f t="shared" si="33"/>
        <v>Men Veteran</v>
      </c>
      <c r="F481" s="277">
        <v>30060</v>
      </c>
      <c r="G481" s="10">
        <f t="shared" si="34"/>
        <v>44926</v>
      </c>
      <c r="H481" s="6">
        <f t="shared" si="35"/>
        <v>40</v>
      </c>
      <c r="I481" s="5" t="str">
        <f t="shared" si="37"/>
        <v>Veteran</v>
      </c>
      <c r="J481" s="220" t="s">
        <v>1301</v>
      </c>
      <c r="K481" s="293">
        <v>82041910569</v>
      </c>
      <c r="L481" s="251" t="s">
        <v>1509</v>
      </c>
      <c r="M481" s="246">
        <f>+_xlfn.XLOOKUP(MASTERLIST!$A481,'2023'!$A$3:$A$897,'2023'!$AE$3:$AE$897,0,0)</f>
        <v>0</v>
      </c>
      <c r="N481" s="220">
        <f>+_xlfn.XLOOKUP(MASTERLIST!$A481,'2023'!$A$3:$A$897,'2023'!$AF$3:$AF$897,0,0)</f>
        <v>0</v>
      </c>
      <c r="O481" s="220">
        <f>+_xlfn.XLOOKUP(MASTERLIST!$A481,'2023'!$A$3:$A$897,'2023'!$AG$3:$AG$897,0,0)</f>
        <v>0</v>
      </c>
      <c r="P481" s="247">
        <f>+_xlfn.XLOOKUP(MASTERLIST!$A481,'2023'!$A$3:$A$897,'2023'!$AH$3:$AH$897,0,0)</f>
        <v>0</v>
      </c>
      <c r="Q481" s="312">
        <f>+_xlfn.XLOOKUP(MASTERLIST!$A481,'2021'!$A$3:$A$900,'2021'!$G$3:$G$900,0,0)</f>
        <v>0</v>
      </c>
      <c r="R481" s="220">
        <f>+_xlfn.XLOOKUP(MASTERLIST!$A481,'2021'!$A$3:$A$900,'2021'!$H$3:$H$900,0,0)</f>
        <v>0</v>
      </c>
      <c r="S481" s="220">
        <f>+_xlfn.XLOOKUP(MASTERLIST!$A481,'2021'!$A$3:$A$900,'2021'!$I$3:$I$900,0,0)</f>
        <v>0</v>
      </c>
      <c r="T481" s="247">
        <f>+_xlfn.XLOOKUP(MASTERLIST!$A481,'2021'!$A$3:$A$900,'2021'!$J$3:$J$900,0,0)</f>
        <v>0</v>
      </c>
      <c r="U481" s="246">
        <f>+_xlfn.XLOOKUP(MASTERLIST!$A481,'2022'!$A$3:$A$899,'2022'!$AE$3:$AE$899,0,0)</f>
        <v>0</v>
      </c>
      <c r="V481" s="220">
        <f>+_xlfn.XLOOKUP(MASTERLIST!$A481,'2022'!$A$3:$A$899,'2022'!$AF$3:$AF$899,0,0)</f>
        <v>0</v>
      </c>
      <c r="W481" s="220">
        <f>+_xlfn.XLOOKUP(MASTERLIST!$A481,'2022'!$A$3:$A$899,'2022'!$AG$3:$AG$899,0,0)</f>
        <v>0</v>
      </c>
      <c r="X481" s="247">
        <f>+_xlfn.XLOOKUP(MASTERLIST!$A481,'2022'!$A$3:$A$899,'2022'!$AH$3:$AH$899,0,0)</f>
        <v>0</v>
      </c>
    </row>
    <row r="482" spans="1:24" s="11" customFormat="1" x14ac:dyDescent="0.25">
      <c r="A482" s="231" t="s">
        <v>989</v>
      </c>
      <c r="B482" s="221" t="s">
        <v>1392</v>
      </c>
      <c r="C482" s="221" t="s">
        <v>97</v>
      </c>
      <c r="D482" s="221" t="s">
        <v>998</v>
      </c>
      <c r="E482" s="232" t="str">
        <f t="shared" si="33"/>
        <v>Men Veteran</v>
      </c>
      <c r="F482" s="279">
        <v>27681</v>
      </c>
      <c r="G482" s="10">
        <f t="shared" si="34"/>
        <v>44926</v>
      </c>
      <c r="H482" s="6">
        <f t="shared" si="35"/>
        <v>47</v>
      </c>
      <c r="I482" s="5" t="str">
        <f t="shared" si="37"/>
        <v>Veteran</v>
      </c>
      <c r="J482" s="221" t="s">
        <v>1301</v>
      </c>
      <c r="K482" s="294">
        <v>56050200165</v>
      </c>
      <c r="L482" s="295"/>
      <c r="M482" s="246">
        <f>+_xlfn.XLOOKUP(MASTERLIST!$A482,'2023'!$A$3:$A$897,'2023'!$AE$3:$AE$897,0,0)</f>
        <v>0</v>
      </c>
      <c r="N482" s="220">
        <f>+_xlfn.XLOOKUP(MASTERLIST!$A482,'2023'!$A$3:$A$897,'2023'!$AF$3:$AF$897,0,0)</f>
        <v>0</v>
      </c>
      <c r="O482" s="220">
        <f>+_xlfn.XLOOKUP(MASTERLIST!$A482,'2023'!$A$3:$A$897,'2023'!$AG$3:$AG$897,0,0)</f>
        <v>0</v>
      </c>
      <c r="P482" s="247">
        <f>+_xlfn.XLOOKUP(MASTERLIST!$A482,'2023'!$A$3:$A$897,'2023'!$AH$3:$AH$897,0,0)</f>
        <v>0</v>
      </c>
      <c r="Q482" s="312">
        <f>+_xlfn.XLOOKUP(MASTERLIST!$A482,'2021'!$A$3:$A$900,'2021'!$G$3:$G$900,0,0)</f>
        <v>0</v>
      </c>
      <c r="R482" s="220">
        <f>+_xlfn.XLOOKUP(MASTERLIST!$A482,'2021'!$A$3:$A$900,'2021'!$H$3:$H$900,0,0)</f>
        <v>0</v>
      </c>
      <c r="S482" s="220">
        <f>+_xlfn.XLOOKUP(MASTERLIST!$A482,'2021'!$A$3:$A$900,'2021'!$I$3:$I$900,0,0)</f>
        <v>0</v>
      </c>
      <c r="T482" s="247">
        <f>+_xlfn.XLOOKUP(MASTERLIST!$A482,'2021'!$A$3:$A$900,'2021'!$J$3:$J$900,0,0)</f>
        <v>0</v>
      </c>
      <c r="U482" s="246">
        <f>+_xlfn.XLOOKUP(MASTERLIST!$A482,'2022'!$A$3:$A$899,'2022'!$AE$3:$AE$899,0,0)</f>
        <v>0</v>
      </c>
      <c r="V482" s="220">
        <f>+_xlfn.XLOOKUP(MASTERLIST!$A482,'2022'!$A$3:$A$899,'2022'!$AF$3:$AF$899,0,0)</f>
        <v>0</v>
      </c>
      <c r="W482" s="220">
        <f>+_xlfn.XLOOKUP(MASTERLIST!$A482,'2022'!$A$3:$A$899,'2022'!$AG$3:$AG$899,0,0)</f>
        <v>0</v>
      </c>
      <c r="X482" s="247">
        <f>+_xlfn.XLOOKUP(MASTERLIST!$A482,'2022'!$A$3:$A$899,'2022'!$AH$3:$AH$899,0,0)</f>
        <v>0</v>
      </c>
    </row>
    <row r="483" spans="1:24" s="11" customFormat="1" x14ac:dyDescent="0.25">
      <c r="A483" s="231" t="s">
        <v>990</v>
      </c>
      <c r="B483" s="221" t="s">
        <v>1392</v>
      </c>
      <c r="C483" s="221" t="s">
        <v>999</v>
      </c>
      <c r="D483" s="221" t="s">
        <v>1000</v>
      </c>
      <c r="E483" s="232" t="str">
        <f t="shared" si="33"/>
        <v>Men Master</v>
      </c>
      <c r="F483" s="279">
        <v>24101</v>
      </c>
      <c r="G483" s="10">
        <f t="shared" si="34"/>
        <v>44926</v>
      </c>
      <c r="H483" s="6">
        <f t="shared" si="35"/>
        <v>57</v>
      </c>
      <c r="I483" s="5" t="str">
        <f t="shared" si="37"/>
        <v>Master</v>
      </c>
      <c r="J483" s="221" t="s">
        <v>1301</v>
      </c>
      <c r="K483" s="294"/>
      <c r="L483" s="295"/>
      <c r="M483" s="246">
        <f>+_xlfn.XLOOKUP(MASTERLIST!$A483,'2023'!$A$3:$A$897,'2023'!$AE$3:$AE$897,0,0)</f>
        <v>0</v>
      </c>
      <c r="N483" s="220">
        <f>+_xlfn.XLOOKUP(MASTERLIST!$A483,'2023'!$A$3:$A$897,'2023'!$AF$3:$AF$897,0,0)</f>
        <v>0</v>
      </c>
      <c r="O483" s="220">
        <f>+_xlfn.XLOOKUP(MASTERLIST!$A483,'2023'!$A$3:$A$897,'2023'!$AG$3:$AG$897,0,0)</f>
        <v>0</v>
      </c>
      <c r="P483" s="247">
        <f>+_xlfn.XLOOKUP(MASTERLIST!$A483,'2023'!$A$3:$A$897,'2023'!$AH$3:$AH$897,0,0)</f>
        <v>0</v>
      </c>
      <c r="Q483" s="312">
        <f>+_xlfn.XLOOKUP(MASTERLIST!$A483,'2021'!$A$3:$A$900,'2021'!$G$3:$G$900,0,0)</f>
        <v>0</v>
      </c>
      <c r="R483" s="220">
        <f>+_xlfn.XLOOKUP(MASTERLIST!$A483,'2021'!$A$3:$A$900,'2021'!$H$3:$H$900,0,0)</f>
        <v>0</v>
      </c>
      <c r="S483" s="220">
        <f>+_xlfn.XLOOKUP(MASTERLIST!$A483,'2021'!$A$3:$A$900,'2021'!$I$3:$I$900,0,0)</f>
        <v>0</v>
      </c>
      <c r="T483" s="247">
        <f>+_xlfn.XLOOKUP(MASTERLIST!$A483,'2021'!$A$3:$A$900,'2021'!$J$3:$J$900,0,0)</f>
        <v>0</v>
      </c>
      <c r="U483" s="246">
        <f>+_xlfn.XLOOKUP(MASTERLIST!$A483,'2022'!$A$3:$A$899,'2022'!$AE$3:$AE$899,0,0)</f>
        <v>0</v>
      </c>
      <c r="V483" s="220">
        <f>+_xlfn.XLOOKUP(MASTERLIST!$A483,'2022'!$A$3:$A$899,'2022'!$AF$3:$AF$899,0,0)</f>
        <v>0</v>
      </c>
      <c r="W483" s="220">
        <f>+_xlfn.XLOOKUP(MASTERLIST!$A483,'2022'!$A$3:$A$899,'2022'!$AG$3:$AG$899,0,0)</f>
        <v>0</v>
      </c>
      <c r="X483" s="247">
        <f>+_xlfn.XLOOKUP(MASTERLIST!$A483,'2022'!$A$3:$A$899,'2022'!$AH$3:$AH$899,0,0)</f>
        <v>0</v>
      </c>
    </row>
    <row r="484" spans="1:24" s="11" customFormat="1" x14ac:dyDescent="0.25">
      <c r="A484" s="231" t="s">
        <v>991</v>
      </c>
      <c r="B484" s="221" t="s">
        <v>1392</v>
      </c>
      <c r="C484" s="221" t="s">
        <v>72</v>
      </c>
      <c r="D484" s="221" t="s">
        <v>395</v>
      </c>
      <c r="E484" s="232" t="str">
        <f t="shared" si="33"/>
        <v>Men Veteran</v>
      </c>
      <c r="F484" s="279">
        <v>29024</v>
      </c>
      <c r="G484" s="10">
        <f t="shared" si="34"/>
        <v>44926</v>
      </c>
      <c r="H484" s="6">
        <f t="shared" si="35"/>
        <v>43</v>
      </c>
      <c r="I484" s="5" t="str">
        <f t="shared" si="37"/>
        <v>Veteran</v>
      </c>
      <c r="J484" s="221" t="s">
        <v>1301</v>
      </c>
      <c r="K484" s="294"/>
      <c r="L484" s="295"/>
      <c r="M484" s="246">
        <f>+_xlfn.XLOOKUP(MASTERLIST!$A484,'2023'!$A$3:$A$897,'2023'!$AE$3:$AE$897,0,0)</f>
        <v>0</v>
      </c>
      <c r="N484" s="220">
        <f>+_xlfn.XLOOKUP(MASTERLIST!$A484,'2023'!$A$3:$A$897,'2023'!$AF$3:$AF$897,0,0)</f>
        <v>0</v>
      </c>
      <c r="O484" s="220">
        <f>+_xlfn.XLOOKUP(MASTERLIST!$A484,'2023'!$A$3:$A$897,'2023'!$AG$3:$AG$897,0,0)</f>
        <v>0</v>
      </c>
      <c r="P484" s="247">
        <f>+_xlfn.XLOOKUP(MASTERLIST!$A484,'2023'!$A$3:$A$897,'2023'!$AH$3:$AH$897,0,0)</f>
        <v>0</v>
      </c>
      <c r="Q484" s="312">
        <f>+_xlfn.XLOOKUP(MASTERLIST!$A484,'2021'!$A$3:$A$900,'2021'!$G$3:$G$900,0,0)</f>
        <v>0</v>
      </c>
      <c r="R484" s="220">
        <f>+_xlfn.XLOOKUP(MASTERLIST!$A484,'2021'!$A$3:$A$900,'2021'!$H$3:$H$900,0,0)</f>
        <v>0</v>
      </c>
      <c r="S484" s="220">
        <f>+_xlfn.XLOOKUP(MASTERLIST!$A484,'2021'!$A$3:$A$900,'2021'!$I$3:$I$900,0,0)</f>
        <v>0</v>
      </c>
      <c r="T484" s="247">
        <f>+_xlfn.XLOOKUP(MASTERLIST!$A484,'2021'!$A$3:$A$900,'2021'!$J$3:$J$900,0,0)</f>
        <v>0</v>
      </c>
      <c r="U484" s="246">
        <f>+_xlfn.XLOOKUP(MASTERLIST!$A484,'2022'!$A$3:$A$899,'2022'!$AE$3:$AE$899,0,0)</f>
        <v>0</v>
      </c>
      <c r="V484" s="220">
        <f>+_xlfn.XLOOKUP(MASTERLIST!$A484,'2022'!$A$3:$A$899,'2022'!$AF$3:$AF$899,0,0)</f>
        <v>0</v>
      </c>
      <c r="W484" s="220">
        <f>+_xlfn.XLOOKUP(MASTERLIST!$A484,'2022'!$A$3:$A$899,'2022'!$AG$3:$AG$899,0,0)</f>
        <v>0</v>
      </c>
      <c r="X484" s="247">
        <f>+_xlfn.XLOOKUP(MASTERLIST!$A484,'2022'!$A$3:$A$899,'2022'!$AH$3:$AH$899,0,0)</f>
        <v>0</v>
      </c>
    </row>
    <row r="485" spans="1:24" s="11" customFormat="1" x14ac:dyDescent="0.25">
      <c r="A485" s="231" t="s">
        <v>992</v>
      </c>
      <c r="B485" s="221" t="s">
        <v>1392</v>
      </c>
      <c r="C485" s="221" t="s">
        <v>248</v>
      </c>
      <c r="D485" s="221" t="s">
        <v>1001</v>
      </c>
      <c r="E485" s="232" t="str">
        <f t="shared" si="33"/>
        <v>Men Master</v>
      </c>
      <c r="F485" s="279">
        <v>24059</v>
      </c>
      <c r="G485" s="10">
        <f t="shared" si="34"/>
        <v>44926</v>
      </c>
      <c r="H485" s="6">
        <f t="shared" si="35"/>
        <v>57</v>
      </c>
      <c r="I485" s="5" t="str">
        <f t="shared" si="37"/>
        <v>Master</v>
      </c>
      <c r="J485" s="221" t="s">
        <v>1301</v>
      </c>
      <c r="K485" s="294"/>
      <c r="L485" s="295"/>
      <c r="M485" s="246">
        <f>+_xlfn.XLOOKUP(MASTERLIST!$A485,'2023'!$A$3:$A$897,'2023'!$AE$3:$AE$897,0,0)</f>
        <v>0</v>
      </c>
      <c r="N485" s="220">
        <f>+_xlfn.XLOOKUP(MASTERLIST!$A485,'2023'!$A$3:$A$897,'2023'!$AF$3:$AF$897,0,0)</f>
        <v>0</v>
      </c>
      <c r="O485" s="220">
        <f>+_xlfn.XLOOKUP(MASTERLIST!$A485,'2023'!$A$3:$A$897,'2023'!$AG$3:$AG$897,0,0)</f>
        <v>0</v>
      </c>
      <c r="P485" s="247">
        <f>+_xlfn.XLOOKUP(MASTERLIST!$A485,'2023'!$A$3:$A$897,'2023'!$AH$3:$AH$897,0,0)</f>
        <v>0</v>
      </c>
      <c r="Q485" s="312">
        <f>+_xlfn.XLOOKUP(MASTERLIST!$A485,'2021'!$A$3:$A$900,'2021'!$G$3:$G$900,0,0)</f>
        <v>0</v>
      </c>
      <c r="R485" s="220">
        <f>+_xlfn.XLOOKUP(MASTERLIST!$A485,'2021'!$A$3:$A$900,'2021'!$H$3:$H$900,0,0)</f>
        <v>0</v>
      </c>
      <c r="S485" s="220">
        <f>+_xlfn.XLOOKUP(MASTERLIST!$A485,'2021'!$A$3:$A$900,'2021'!$I$3:$I$900,0,0)</f>
        <v>0</v>
      </c>
      <c r="T485" s="247">
        <f>+_xlfn.XLOOKUP(MASTERLIST!$A485,'2021'!$A$3:$A$900,'2021'!$J$3:$J$900,0,0)</f>
        <v>0</v>
      </c>
      <c r="U485" s="246">
        <f>+_xlfn.XLOOKUP(MASTERLIST!$A485,'2022'!$A$3:$A$899,'2022'!$AE$3:$AE$899,0,0)</f>
        <v>0</v>
      </c>
      <c r="V485" s="220">
        <f>+_xlfn.XLOOKUP(MASTERLIST!$A485,'2022'!$A$3:$A$899,'2022'!$AF$3:$AF$899,0,0)</f>
        <v>0</v>
      </c>
      <c r="W485" s="220">
        <f>+_xlfn.XLOOKUP(MASTERLIST!$A485,'2022'!$A$3:$A$899,'2022'!$AG$3:$AG$899,0,0)</f>
        <v>0</v>
      </c>
      <c r="X485" s="247">
        <f>+_xlfn.XLOOKUP(MASTERLIST!$A485,'2022'!$A$3:$A$899,'2022'!$AH$3:$AH$899,0,0)</f>
        <v>0</v>
      </c>
    </row>
    <row r="486" spans="1:24" s="11" customFormat="1" x14ac:dyDescent="0.25">
      <c r="A486" s="231" t="s">
        <v>993</v>
      </c>
      <c r="B486" s="221" t="s">
        <v>1392</v>
      </c>
      <c r="C486" s="221" t="s">
        <v>101</v>
      </c>
      <c r="D486" s="221" t="s">
        <v>155</v>
      </c>
      <c r="E486" s="232" t="str">
        <f t="shared" si="33"/>
        <v>Men Grand Masters</v>
      </c>
      <c r="F486" s="279">
        <v>22047</v>
      </c>
      <c r="G486" s="10">
        <f t="shared" si="34"/>
        <v>44926</v>
      </c>
      <c r="H486" s="6">
        <f t="shared" si="35"/>
        <v>62</v>
      </c>
      <c r="I486" s="5" t="str">
        <f t="shared" si="37"/>
        <v>Grand Masters</v>
      </c>
      <c r="J486" s="221" t="s">
        <v>1301</v>
      </c>
      <c r="K486" s="294"/>
      <c r="L486" s="295"/>
      <c r="M486" s="246">
        <f>+_xlfn.XLOOKUP(MASTERLIST!$A486,'2023'!$A$3:$A$897,'2023'!$AE$3:$AE$897,0,0)</f>
        <v>0</v>
      </c>
      <c r="N486" s="220">
        <f>+_xlfn.XLOOKUP(MASTERLIST!$A486,'2023'!$A$3:$A$897,'2023'!$AF$3:$AF$897,0,0)</f>
        <v>0</v>
      </c>
      <c r="O486" s="220">
        <f>+_xlfn.XLOOKUP(MASTERLIST!$A486,'2023'!$A$3:$A$897,'2023'!$AG$3:$AG$897,0,0)</f>
        <v>0</v>
      </c>
      <c r="P486" s="247">
        <f>+_xlfn.XLOOKUP(MASTERLIST!$A486,'2023'!$A$3:$A$897,'2023'!$AH$3:$AH$897,0,0)</f>
        <v>0</v>
      </c>
      <c r="Q486" s="312">
        <f>+_xlfn.XLOOKUP(MASTERLIST!$A486,'2021'!$A$3:$A$900,'2021'!$G$3:$G$900,0,0)</f>
        <v>0</v>
      </c>
      <c r="R486" s="220">
        <f>+_xlfn.XLOOKUP(MASTERLIST!$A486,'2021'!$A$3:$A$900,'2021'!$H$3:$H$900,0,0)</f>
        <v>0</v>
      </c>
      <c r="S486" s="220">
        <f>+_xlfn.XLOOKUP(MASTERLIST!$A486,'2021'!$A$3:$A$900,'2021'!$I$3:$I$900,0,0)</f>
        <v>0</v>
      </c>
      <c r="T486" s="247">
        <f>+_xlfn.XLOOKUP(MASTERLIST!$A486,'2021'!$A$3:$A$900,'2021'!$J$3:$J$900,0,0)</f>
        <v>0</v>
      </c>
      <c r="U486" s="246">
        <f>+_xlfn.XLOOKUP(MASTERLIST!$A486,'2022'!$A$3:$A$899,'2022'!$AE$3:$AE$899,0,0)</f>
        <v>0</v>
      </c>
      <c r="V486" s="220">
        <f>+_xlfn.XLOOKUP(MASTERLIST!$A486,'2022'!$A$3:$A$899,'2022'!$AF$3:$AF$899,0,0)</f>
        <v>0</v>
      </c>
      <c r="W486" s="220">
        <f>+_xlfn.XLOOKUP(MASTERLIST!$A486,'2022'!$A$3:$A$899,'2022'!$AG$3:$AG$899,0,0)</f>
        <v>0</v>
      </c>
      <c r="X486" s="247">
        <f>+_xlfn.XLOOKUP(MASTERLIST!$A486,'2022'!$A$3:$A$899,'2022'!$AH$3:$AH$899,0,0)</f>
        <v>0</v>
      </c>
    </row>
    <row r="487" spans="1:24" s="11" customFormat="1" x14ac:dyDescent="0.25">
      <c r="A487" s="231" t="s">
        <v>994</v>
      </c>
      <c r="B487" s="221" t="s">
        <v>1392</v>
      </c>
      <c r="C487" s="221" t="s">
        <v>87</v>
      </c>
      <c r="D487" s="221" t="s">
        <v>155</v>
      </c>
      <c r="E487" s="232" t="str">
        <f t="shared" si="33"/>
        <v>Men Senior</v>
      </c>
      <c r="F487" s="279">
        <v>34721</v>
      </c>
      <c r="G487" s="10">
        <f t="shared" si="34"/>
        <v>44926</v>
      </c>
      <c r="H487" s="6">
        <f t="shared" si="35"/>
        <v>27</v>
      </c>
      <c r="I487" s="5" t="str">
        <f t="shared" si="37"/>
        <v>Senior</v>
      </c>
      <c r="J487" s="221" t="s">
        <v>1301</v>
      </c>
      <c r="K487" s="294">
        <v>60051100630</v>
      </c>
      <c r="L487" s="295" t="s">
        <v>1509</v>
      </c>
      <c r="M487" s="246">
        <f>+_xlfn.XLOOKUP(MASTERLIST!$A487,'2023'!$A$3:$A$897,'2023'!$AE$3:$AE$897,0,0)</f>
        <v>0</v>
      </c>
      <c r="N487" s="220">
        <f>+_xlfn.XLOOKUP(MASTERLIST!$A487,'2023'!$A$3:$A$897,'2023'!$AF$3:$AF$897,0,0)</f>
        <v>0</v>
      </c>
      <c r="O487" s="220">
        <f>+_xlfn.XLOOKUP(MASTERLIST!$A487,'2023'!$A$3:$A$897,'2023'!$AG$3:$AG$897,0,0)</f>
        <v>0</v>
      </c>
      <c r="P487" s="247">
        <f>+_xlfn.XLOOKUP(MASTERLIST!$A487,'2023'!$A$3:$A$897,'2023'!$AH$3:$AH$897,0,0)</f>
        <v>0</v>
      </c>
      <c r="Q487" s="312">
        <f>+_xlfn.XLOOKUP(MASTERLIST!$A487,'2021'!$A$3:$A$900,'2021'!$G$3:$G$900,0,0)</f>
        <v>0</v>
      </c>
      <c r="R487" s="220">
        <f>+_xlfn.XLOOKUP(MASTERLIST!$A487,'2021'!$A$3:$A$900,'2021'!$H$3:$H$900,0,0)</f>
        <v>0</v>
      </c>
      <c r="S487" s="220">
        <f>+_xlfn.XLOOKUP(MASTERLIST!$A487,'2021'!$A$3:$A$900,'2021'!$I$3:$I$900,0,0)</f>
        <v>0</v>
      </c>
      <c r="T487" s="247">
        <f>+_xlfn.XLOOKUP(MASTERLIST!$A487,'2021'!$A$3:$A$900,'2021'!$J$3:$J$900,0,0)</f>
        <v>0</v>
      </c>
      <c r="U487" s="246">
        <f>+_xlfn.XLOOKUP(MASTERLIST!$A487,'2022'!$A$3:$A$899,'2022'!$AE$3:$AE$899,0,0)</f>
        <v>0</v>
      </c>
      <c r="V487" s="220">
        <f>+_xlfn.XLOOKUP(MASTERLIST!$A487,'2022'!$A$3:$A$899,'2022'!$AF$3:$AF$899,0,0)</f>
        <v>0</v>
      </c>
      <c r="W487" s="220">
        <f>+_xlfn.XLOOKUP(MASTERLIST!$A487,'2022'!$A$3:$A$899,'2022'!$AG$3:$AG$899,0,0)</f>
        <v>0</v>
      </c>
      <c r="X487" s="247">
        <f>+_xlfn.XLOOKUP(MASTERLIST!$A487,'2022'!$A$3:$A$899,'2022'!$AH$3:$AH$899,0,0)</f>
        <v>0</v>
      </c>
    </row>
    <row r="488" spans="1:24" s="11" customFormat="1" x14ac:dyDescent="0.25">
      <c r="A488" s="231" t="s">
        <v>995</v>
      </c>
      <c r="B488" s="221" t="s">
        <v>44</v>
      </c>
      <c r="C488" s="221" t="s">
        <v>2129</v>
      </c>
      <c r="D488" s="221" t="s">
        <v>138</v>
      </c>
      <c r="E488" s="232" t="str">
        <f t="shared" si="33"/>
        <v>Men Senior</v>
      </c>
      <c r="F488" s="279">
        <v>32353</v>
      </c>
      <c r="G488" s="10">
        <f t="shared" si="34"/>
        <v>44926</v>
      </c>
      <c r="H488" s="6">
        <f t="shared" si="35"/>
        <v>34</v>
      </c>
      <c r="I488" s="5" t="str">
        <f t="shared" si="37"/>
        <v>Senior</v>
      </c>
      <c r="J488" s="221" t="s">
        <v>1301</v>
      </c>
      <c r="K488" s="294"/>
      <c r="L488" s="295"/>
      <c r="M488" s="246">
        <f>+_xlfn.XLOOKUP(MASTERLIST!$A488,'2023'!$A$3:$A$897,'2023'!$AE$3:$AE$897,0,0)</f>
        <v>0</v>
      </c>
      <c r="N488" s="220">
        <f>+_xlfn.XLOOKUP(MASTERLIST!$A488,'2023'!$A$3:$A$897,'2023'!$AF$3:$AF$897,0,0)</f>
        <v>0</v>
      </c>
      <c r="O488" s="220">
        <f>+_xlfn.XLOOKUP(MASTERLIST!$A488,'2023'!$A$3:$A$897,'2023'!$AG$3:$AG$897,0,0)</f>
        <v>0</v>
      </c>
      <c r="P488" s="247">
        <f>+_xlfn.XLOOKUP(MASTERLIST!$A488,'2023'!$A$3:$A$897,'2023'!$AH$3:$AH$897,0,0)</f>
        <v>0</v>
      </c>
      <c r="Q488" s="312">
        <f>+_xlfn.XLOOKUP(MASTERLIST!$A488,'2021'!$A$3:$A$900,'2021'!$G$3:$G$900,0,0)</f>
        <v>0</v>
      </c>
      <c r="R488" s="220">
        <f>+_xlfn.XLOOKUP(MASTERLIST!$A488,'2021'!$A$3:$A$900,'2021'!$H$3:$H$900,0,0)</f>
        <v>0</v>
      </c>
      <c r="S488" s="220">
        <f>+_xlfn.XLOOKUP(MASTERLIST!$A488,'2021'!$A$3:$A$900,'2021'!$I$3:$I$900,0,0)</f>
        <v>0</v>
      </c>
      <c r="T488" s="247">
        <f>+_xlfn.XLOOKUP(MASTERLIST!$A488,'2021'!$A$3:$A$900,'2021'!$J$3:$J$900,0,0)</f>
        <v>0</v>
      </c>
      <c r="U488" s="246">
        <f>+_xlfn.XLOOKUP(MASTERLIST!$A488,'2022'!$A$3:$A$899,'2022'!$AE$3:$AE$899,0,0)</f>
        <v>0</v>
      </c>
      <c r="V488" s="220">
        <f>+_xlfn.XLOOKUP(MASTERLIST!$A488,'2022'!$A$3:$A$899,'2022'!$AF$3:$AF$899,0,0)</f>
        <v>0</v>
      </c>
      <c r="W488" s="220">
        <f>+_xlfn.XLOOKUP(MASTERLIST!$A488,'2022'!$A$3:$A$899,'2022'!$AG$3:$AG$899,0,0)</f>
        <v>0</v>
      </c>
      <c r="X488" s="247">
        <f>+_xlfn.XLOOKUP(MASTERLIST!$A488,'2022'!$A$3:$A$899,'2022'!$AH$3:$AH$899,0,0)</f>
        <v>0</v>
      </c>
    </row>
    <row r="489" spans="1:24" s="11" customFormat="1" x14ac:dyDescent="0.25">
      <c r="A489" s="229" t="s">
        <v>996</v>
      </c>
      <c r="B489" s="220" t="s">
        <v>47</v>
      </c>
      <c r="C489" s="220" t="s">
        <v>104</v>
      </c>
      <c r="D489" s="220" t="s">
        <v>1993</v>
      </c>
      <c r="E489" s="230" t="str">
        <f t="shared" si="33"/>
        <v>Men Veteran</v>
      </c>
      <c r="F489" s="277">
        <v>29550</v>
      </c>
      <c r="G489" s="10">
        <f t="shared" si="34"/>
        <v>44926</v>
      </c>
      <c r="H489" s="6">
        <f t="shared" si="35"/>
        <v>42</v>
      </c>
      <c r="I489" s="5" t="str">
        <f t="shared" si="37"/>
        <v>Veteran</v>
      </c>
      <c r="J489" s="220" t="s">
        <v>1301</v>
      </c>
      <c r="K489" s="293">
        <v>88072900013</v>
      </c>
      <c r="L489" s="251" t="s">
        <v>1509</v>
      </c>
      <c r="M489" s="246">
        <f>+_xlfn.XLOOKUP(MASTERLIST!$A489,'2023'!$A$3:$A$897,'2023'!$AE$3:$AE$897,0,0)</f>
        <v>1</v>
      </c>
      <c r="N489" s="220">
        <f>+_xlfn.XLOOKUP(MASTERLIST!$A489,'2023'!$A$3:$A$897,'2023'!$AF$3:$AF$897,0,0)</f>
        <v>0</v>
      </c>
      <c r="O489" s="220">
        <f>+_xlfn.XLOOKUP(MASTERLIST!$A489,'2023'!$A$3:$A$897,'2023'!$AG$3:$AG$897,0,0)</f>
        <v>2.5</v>
      </c>
      <c r="P489" s="247">
        <f>+_xlfn.XLOOKUP(MASTERLIST!$A489,'2023'!$A$3:$A$897,'2023'!$AH$3:$AH$897,0,0)</f>
        <v>477</v>
      </c>
      <c r="Q489" s="312">
        <f>+_xlfn.XLOOKUP(MASTERLIST!$A489,'2021'!$A$3:$A$900,'2021'!$G$3:$G$900,0,0)</f>
        <v>0</v>
      </c>
      <c r="R489" s="220">
        <f>+_xlfn.XLOOKUP(MASTERLIST!$A489,'2021'!$A$3:$A$900,'2021'!$H$3:$H$900,0,0)</f>
        <v>1</v>
      </c>
      <c r="S489" s="220">
        <f>+_xlfn.XLOOKUP(MASTERLIST!$A489,'2021'!$A$3:$A$900,'2021'!$I$3:$I$900,0,0)</f>
        <v>2</v>
      </c>
      <c r="T489" s="247">
        <f>+_xlfn.XLOOKUP(MASTERLIST!$A489,'2021'!$A$3:$A$900,'2021'!$J$3:$J$900,0,0)</f>
        <v>206</v>
      </c>
      <c r="U489" s="246">
        <f>+_xlfn.XLOOKUP(MASTERLIST!$A489,'2022'!$A$3:$A$899,'2022'!$AE$3:$AE$899,0,0)</f>
        <v>3</v>
      </c>
      <c r="V489" s="220">
        <f>+_xlfn.XLOOKUP(MASTERLIST!$A489,'2022'!$A$3:$A$899,'2022'!$AF$3:$AF$899,0,0)</f>
        <v>1</v>
      </c>
      <c r="W489" s="220">
        <f>+_xlfn.XLOOKUP(MASTERLIST!$A489,'2022'!$A$3:$A$899,'2022'!$AG$3:$AG$899,0,0)</f>
        <v>4.2</v>
      </c>
      <c r="X489" s="247">
        <f>+_xlfn.XLOOKUP(MASTERLIST!$A489,'2022'!$A$3:$A$899,'2022'!$AH$3:$AH$899,0,0)</f>
        <v>639</v>
      </c>
    </row>
    <row r="490" spans="1:24" x14ac:dyDescent="0.25">
      <c r="A490" s="231" t="s">
        <v>997</v>
      </c>
      <c r="B490" s="221" t="s">
        <v>1386</v>
      </c>
      <c r="C490" s="221" t="s">
        <v>243</v>
      </c>
      <c r="D490" s="221" t="s">
        <v>244</v>
      </c>
      <c r="E490" s="232" t="str">
        <f t="shared" si="33"/>
        <v>Men Veteran</v>
      </c>
      <c r="F490" s="279">
        <v>27793</v>
      </c>
      <c r="G490" s="10">
        <f t="shared" si="34"/>
        <v>44926</v>
      </c>
      <c r="H490" s="6">
        <f t="shared" si="35"/>
        <v>46</v>
      </c>
      <c r="I490" s="5" t="str">
        <f t="shared" si="37"/>
        <v>Veteran</v>
      </c>
      <c r="J490" s="221" t="s">
        <v>1301</v>
      </c>
      <c r="K490" s="294">
        <v>80112510620</v>
      </c>
      <c r="L490" s="295" t="s">
        <v>1509</v>
      </c>
      <c r="M490" s="246">
        <f>+_xlfn.XLOOKUP(MASTERLIST!$A490,'2023'!$A$3:$A$897,'2023'!$AE$3:$AE$897,0,0)</f>
        <v>0</v>
      </c>
      <c r="N490" s="220">
        <f>+_xlfn.XLOOKUP(MASTERLIST!$A490,'2023'!$A$3:$A$897,'2023'!$AF$3:$AF$897,0,0)</f>
        <v>0</v>
      </c>
      <c r="O490" s="220">
        <f>+_xlfn.XLOOKUP(MASTERLIST!$A490,'2023'!$A$3:$A$897,'2023'!$AG$3:$AG$897,0,0)</f>
        <v>0</v>
      </c>
      <c r="P490" s="247">
        <f>+_xlfn.XLOOKUP(MASTERLIST!$A490,'2023'!$A$3:$A$897,'2023'!$AH$3:$AH$897,0,0)</f>
        <v>0</v>
      </c>
      <c r="Q490" s="312">
        <f>+_xlfn.XLOOKUP(MASTERLIST!$A490,'2021'!$A$3:$A$900,'2021'!$G$3:$G$900,0,0)</f>
        <v>0</v>
      </c>
      <c r="R490" s="220">
        <f>+_xlfn.XLOOKUP(MASTERLIST!$A490,'2021'!$A$3:$A$900,'2021'!$H$3:$H$900,0,0)</f>
        <v>0</v>
      </c>
      <c r="S490" s="220">
        <f>+_xlfn.XLOOKUP(MASTERLIST!$A490,'2021'!$A$3:$A$900,'2021'!$I$3:$I$900,0,0)</f>
        <v>0</v>
      </c>
      <c r="T490" s="247">
        <f>+_xlfn.XLOOKUP(MASTERLIST!$A490,'2021'!$A$3:$A$900,'2021'!$J$3:$J$900,0,0)</f>
        <v>0</v>
      </c>
      <c r="U490" s="246">
        <f>+_xlfn.XLOOKUP(MASTERLIST!$A490,'2022'!$A$3:$A$899,'2022'!$AE$3:$AE$899,0,0)</f>
        <v>0</v>
      </c>
      <c r="V490" s="220">
        <f>+_xlfn.XLOOKUP(MASTERLIST!$A490,'2022'!$A$3:$A$899,'2022'!$AF$3:$AF$899,0,0)</f>
        <v>0</v>
      </c>
      <c r="W490" s="220">
        <f>+_xlfn.XLOOKUP(MASTERLIST!$A490,'2022'!$A$3:$A$899,'2022'!$AG$3:$AG$899,0,0)</f>
        <v>0</v>
      </c>
      <c r="X490" s="247">
        <f>+_xlfn.XLOOKUP(MASTERLIST!$A490,'2022'!$A$3:$A$899,'2022'!$AH$3:$AH$899,0,0)</f>
        <v>0</v>
      </c>
    </row>
    <row r="491" spans="1:24" s="11" customFormat="1" x14ac:dyDescent="0.25">
      <c r="A491" s="231" t="s">
        <v>1002</v>
      </c>
      <c r="B491" s="221" t="s">
        <v>1386</v>
      </c>
      <c r="C491" s="221" t="s">
        <v>1006</v>
      </c>
      <c r="D491" s="221" t="s">
        <v>244</v>
      </c>
      <c r="E491" s="232" t="str">
        <f t="shared" si="33"/>
        <v>Men U/21</v>
      </c>
      <c r="F491" s="279">
        <v>37624</v>
      </c>
      <c r="G491" s="10">
        <f t="shared" si="34"/>
        <v>44926</v>
      </c>
      <c r="H491" s="6">
        <f t="shared" si="35"/>
        <v>19</v>
      </c>
      <c r="I491" s="5" t="str">
        <f t="shared" si="37"/>
        <v>U/21</v>
      </c>
      <c r="J491" s="221" t="s">
        <v>1301</v>
      </c>
      <c r="K491" s="294"/>
      <c r="L491" s="295"/>
      <c r="M491" s="246">
        <f>+_xlfn.XLOOKUP(MASTERLIST!$A491,'2023'!$A$3:$A$897,'2023'!$AE$3:$AE$897,0,0)</f>
        <v>0</v>
      </c>
      <c r="N491" s="220">
        <f>+_xlfn.XLOOKUP(MASTERLIST!$A491,'2023'!$A$3:$A$897,'2023'!$AF$3:$AF$897,0,0)</f>
        <v>0</v>
      </c>
      <c r="O491" s="220">
        <f>+_xlfn.XLOOKUP(MASTERLIST!$A491,'2023'!$A$3:$A$897,'2023'!$AG$3:$AG$897,0,0)</f>
        <v>0</v>
      </c>
      <c r="P491" s="247">
        <f>+_xlfn.XLOOKUP(MASTERLIST!$A491,'2023'!$A$3:$A$897,'2023'!$AH$3:$AH$897,0,0)</f>
        <v>0</v>
      </c>
      <c r="Q491" s="312">
        <f>+_xlfn.XLOOKUP(MASTERLIST!$A491,'2021'!$A$3:$A$900,'2021'!$G$3:$G$900,0,0)</f>
        <v>0</v>
      </c>
      <c r="R491" s="220">
        <f>+_xlfn.XLOOKUP(MASTERLIST!$A491,'2021'!$A$3:$A$900,'2021'!$H$3:$H$900,0,0)</f>
        <v>0</v>
      </c>
      <c r="S491" s="220">
        <f>+_xlfn.XLOOKUP(MASTERLIST!$A491,'2021'!$A$3:$A$900,'2021'!$I$3:$I$900,0,0)</f>
        <v>0</v>
      </c>
      <c r="T491" s="247">
        <f>+_xlfn.XLOOKUP(MASTERLIST!$A491,'2021'!$A$3:$A$900,'2021'!$J$3:$J$900,0,0)</f>
        <v>0</v>
      </c>
      <c r="U491" s="246">
        <f>+_xlfn.XLOOKUP(MASTERLIST!$A491,'2022'!$A$3:$A$899,'2022'!$AE$3:$AE$899,0,0)</f>
        <v>0</v>
      </c>
      <c r="V491" s="220">
        <f>+_xlfn.XLOOKUP(MASTERLIST!$A491,'2022'!$A$3:$A$899,'2022'!$AF$3:$AF$899,0,0)</f>
        <v>0</v>
      </c>
      <c r="W491" s="220">
        <f>+_xlfn.XLOOKUP(MASTERLIST!$A491,'2022'!$A$3:$A$899,'2022'!$AG$3:$AG$899,0,0)</f>
        <v>0</v>
      </c>
      <c r="X491" s="247">
        <f>+_xlfn.XLOOKUP(MASTERLIST!$A491,'2022'!$A$3:$A$899,'2022'!$AH$3:$AH$899,0,0)</f>
        <v>0</v>
      </c>
    </row>
    <row r="492" spans="1:24" s="11" customFormat="1" x14ac:dyDescent="0.25">
      <c r="A492" s="231" t="s">
        <v>1003</v>
      </c>
      <c r="B492" s="221" t="s">
        <v>1433</v>
      </c>
      <c r="C492" s="221" t="s">
        <v>1007</v>
      </c>
      <c r="D492" s="221" t="s">
        <v>1008</v>
      </c>
      <c r="E492" s="232" t="str">
        <f t="shared" ref="E492:E555" si="38">CONCATENATE(J492," ",I492)</f>
        <v>Men Veteran</v>
      </c>
      <c r="F492" s="279">
        <v>29222</v>
      </c>
      <c r="G492" s="10">
        <f t="shared" ref="G492:G555" si="39">$G$5</f>
        <v>44926</v>
      </c>
      <c r="H492" s="6">
        <f t="shared" ref="H492:H555" si="40">INT(YEARFRAC(F492,G492))</f>
        <v>42</v>
      </c>
      <c r="I492" s="5" t="str">
        <f t="shared" si="37"/>
        <v>Veteran</v>
      </c>
      <c r="J492" s="221" t="s">
        <v>1301</v>
      </c>
      <c r="K492" s="294"/>
      <c r="L492" s="295"/>
      <c r="M492" s="246">
        <f>+_xlfn.XLOOKUP(MASTERLIST!$A492,'2023'!$A$3:$A$897,'2023'!$AE$3:$AE$897,0,0)</f>
        <v>0</v>
      </c>
      <c r="N492" s="220">
        <f>+_xlfn.XLOOKUP(MASTERLIST!$A492,'2023'!$A$3:$A$897,'2023'!$AF$3:$AF$897,0,0)</f>
        <v>0</v>
      </c>
      <c r="O492" s="220">
        <f>+_xlfn.XLOOKUP(MASTERLIST!$A492,'2023'!$A$3:$A$897,'2023'!$AG$3:$AG$897,0,0)</f>
        <v>0</v>
      </c>
      <c r="P492" s="247">
        <f>+_xlfn.XLOOKUP(MASTERLIST!$A492,'2023'!$A$3:$A$897,'2023'!$AH$3:$AH$897,0,0)</f>
        <v>0</v>
      </c>
      <c r="Q492" s="312">
        <f>+_xlfn.XLOOKUP(MASTERLIST!$A492,'2021'!$A$3:$A$900,'2021'!$G$3:$G$900,0,0)</f>
        <v>0</v>
      </c>
      <c r="R492" s="220">
        <f>+_xlfn.XLOOKUP(MASTERLIST!$A492,'2021'!$A$3:$A$900,'2021'!$H$3:$H$900,0,0)</f>
        <v>0</v>
      </c>
      <c r="S492" s="220">
        <f>+_xlfn.XLOOKUP(MASTERLIST!$A492,'2021'!$A$3:$A$900,'2021'!$I$3:$I$900,0,0)</f>
        <v>0</v>
      </c>
      <c r="T492" s="247">
        <f>+_xlfn.XLOOKUP(MASTERLIST!$A492,'2021'!$A$3:$A$900,'2021'!$J$3:$J$900,0,0)</f>
        <v>0</v>
      </c>
      <c r="U492" s="246">
        <f>+_xlfn.XLOOKUP(MASTERLIST!$A492,'2022'!$A$3:$A$899,'2022'!$AE$3:$AE$899,0,0)</f>
        <v>0</v>
      </c>
      <c r="V492" s="220">
        <f>+_xlfn.XLOOKUP(MASTERLIST!$A492,'2022'!$A$3:$A$899,'2022'!$AF$3:$AF$899,0,0)</f>
        <v>0</v>
      </c>
      <c r="W492" s="220">
        <f>+_xlfn.XLOOKUP(MASTERLIST!$A492,'2022'!$A$3:$A$899,'2022'!$AG$3:$AG$899,0,0)</f>
        <v>0</v>
      </c>
      <c r="X492" s="247">
        <f>+_xlfn.XLOOKUP(MASTERLIST!$A492,'2022'!$A$3:$A$899,'2022'!$AH$3:$AH$899,0,0)</f>
        <v>0</v>
      </c>
    </row>
    <row r="493" spans="1:24" s="11" customFormat="1" x14ac:dyDescent="0.25">
      <c r="A493" s="231" t="s">
        <v>1004</v>
      </c>
      <c r="B493" s="221" t="s">
        <v>1433</v>
      </c>
      <c r="C493" s="221" t="s">
        <v>1009</v>
      </c>
      <c r="D493" s="221" t="s">
        <v>1223</v>
      </c>
      <c r="E493" s="232" t="str">
        <f t="shared" si="38"/>
        <v>Ladies Master</v>
      </c>
      <c r="F493" s="279">
        <v>24476</v>
      </c>
      <c r="G493" s="10">
        <f t="shared" si="39"/>
        <v>44926</v>
      </c>
      <c r="H493" s="6">
        <f t="shared" si="40"/>
        <v>55</v>
      </c>
      <c r="I493" s="5" t="str">
        <f t="shared" si="37"/>
        <v>Master</v>
      </c>
      <c r="J493" s="221" t="s">
        <v>67</v>
      </c>
      <c r="K493" s="294"/>
      <c r="L493" s="295"/>
      <c r="M493" s="246">
        <f>+_xlfn.XLOOKUP(MASTERLIST!$A493,'2023'!$A$3:$A$897,'2023'!$AE$3:$AE$897,0,0)</f>
        <v>0</v>
      </c>
      <c r="N493" s="220">
        <f>+_xlfn.XLOOKUP(MASTERLIST!$A493,'2023'!$A$3:$A$897,'2023'!$AF$3:$AF$897,0,0)</f>
        <v>0</v>
      </c>
      <c r="O493" s="220">
        <f>+_xlfn.XLOOKUP(MASTERLIST!$A493,'2023'!$A$3:$A$897,'2023'!$AG$3:$AG$897,0,0)</f>
        <v>0</v>
      </c>
      <c r="P493" s="247">
        <f>+_xlfn.XLOOKUP(MASTERLIST!$A493,'2023'!$A$3:$A$897,'2023'!$AH$3:$AH$897,0,0)</f>
        <v>0</v>
      </c>
      <c r="Q493" s="312">
        <f>+_xlfn.XLOOKUP(MASTERLIST!$A493,'2021'!$A$3:$A$900,'2021'!$G$3:$G$900,0,0)</f>
        <v>0</v>
      </c>
      <c r="R493" s="220">
        <f>+_xlfn.XLOOKUP(MASTERLIST!$A493,'2021'!$A$3:$A$900,'2021'!$H$3:$H$900,0,0)</f>
        <v>0</v>
      </c>
      <c r="S493" s="220">
        <f>+_xlfn.XLOOKUP(MASTERLIST!$A493,'2021'!$A$3:$A$900,'2021'!$I$3:$I$900,0,0)</f>
        <v>0</v>
      </c>
      <c r="T493" s="247">
        <f>+_xlfn.XLOOKUP(MASTERLIST!$A493,'2021'!$A$3:$A$900,'2021'!$J$3:$J$900,0,0)</f>
        <v>0</v>
      </c>
      <c r="U493" s="246">
        <f>+_xlfn.XLOOKUP(MASTERLIST!$A493,'2022'!$A$3:$A$899,'2022'!$AE$3:$AE$899,0,0)</f>
        <v>0</v>
      </c>
      <c r="V493" s="220">
        <f>+_xlfn.XLOOKUP(MASTERLIST!$A493,'2022'!$A$3:$A$899,'2022'!$AF$3:$AF$899,0,0)</f>
        <v>0</v>
      </c>
      <c r="W493" s="220">
        <f>+_xlfn.XLOOKUP(MASTERLIST!$A493,'2022'!$A$3:$A$899,'2022'!$AG$3:$AG$899,0,0)</f>
        <v>0</v>
      </c>
      <c r="X493" s="247">
        <f>+_xlfn.XLOOKUP(MASTERLIST!$A493,'2022'!$A$3:$A$899,'2022'!$AH$3:$AH$899,0,0)</f>
        <v>0</v>
      </c>
    </row>
    <row r="494" spans="1:24" s="11" customFormat="1" x14ac:dyDescent="0.25">
      <c r="A494" s="229" t="s">
        <v>1005</v>
      </c>
      <c r="B494" s="220" t="s">
        <v>48</v>
      </c>
      <c r="C494" s="220" t="s">
        <v>1013</v>
      </c>
      <c r="D494" s="220" t="s">
        <v>1914</v>
      </c>
      <c r="E494" s="230" t="str">
        <f t="shared" si="38"/>
        <v>Men Master</v>
      </c>
      <c r="F494" s="277">
        <v>23370</v>
      </c>
      <c r="G494" s="10">
        <f t="shared" si="39"/>
        <v>44926</v>
      </c>
      <c r="H494" s="6">
        <f t="shared" si="40"/>
        <v>59</v>
      </c>
      <c r="I494" s="5" t="str">
        <f t="shared" si="37"/>
        <v>Master</v>
      </c>
      <c r="J494" s="220" t="s">
        <v>1301</v>
      </c>
      <c r="K494" s="293">
        <v>63122510097</v>
      </c>
      <c r="L494" s="251" t="s">
        <v>1509</v>
      </c>
      <c r="M494" s="246">
        <f>+_xlfn.XLOOKUP(MASTERLIST!$A494,'2023'!$A$3:$A$897,'2023'!$AE$3:$AE$897,0,0)</f>
        <v>0</v>
      </c>
      <c r="N494" s="220">
        <f>+_xlfn.XLOOKUP(MASTERLIST!$A494,'2023'!$A$3:$A$897,'2023'!$AF$3:$AF$897,0,0)</f>
        <v>0</v>
      </c>
      <c r="O494" s="220">
        <f>+_xlfn.XLOOKUP(MASTERLIST!$A494,'2023'!$A$3:$A$897,'2023'!$AG$3:$AG$897,0,0)</f>
        <v>0</v>
      </c>
      <c r="P494" s="247">
        <f>+_xlfn.XLOOKUP(MASTERLIST!$A494,'2023'!$A$3:$A$897,'2023'!$AH$3:$AH$897,0,0)</f>
        <v>40</v>
      </c>
      <c r="Q494" s="312">
        <f>+_xlfn.XLOOKUP(MASTERLIST!$A494,'2021'!$A$3:$A$900,'2021'!$G$3:$G$900,0,0)</f>
        <v>0</v>
      </c>
      <c r="R494" s="220">
        <f>+_xlfn.XLOOKUP(MASTERLIST!$A494,'2021'!$A$3:$A$900,'2021'!$H$3:$H$900,0,0)</f>
        <v>0</v>
      </c>
      <c r="S494" s="220">
        <f>+_xlfn.XLOOKUP(MASTERLIST!$A494,'2021'!$A$3:$A$900,'2021'!$I$3:$I$900,0,0)</f>
        <v>0</v>
      </c>
      <c r="T494" s="247">
        <f>+_xlfn.XLOOKUP(MASTERLIST!$A494,'2021'!$A$3:$A$900,'2021'!$J$3:$J$900,0,0)</f>
        <v>20</v>
      </c>
      <c r="U494" s="246">
        <f>+_xlfn.XLOOKUP(MASTERLIST!$A494,'2022'!$A$3:$A$899,'2022'!$AE$3:$AE$899,0,0)</f>
        <v>1</v>
      </c>
      <c r="V494" s="220">
        <f>+_xlfn.XLOOKUP(MASTERLIST!$A494,'2022'!$A$3:$A$899,'2022'!$AF$3:$AF$899,0,0)</f>
        <v>0</v>
      </c>
      <c r="W494" s="220">
        <f>+_xlfn.XLOOKUP(MASTERLIST!$A494,'2022'!$A$3:$A$899,'2022'!$AG$3:$AG$899,0,0)</f>
        <v>0.5</v>
      </c>
      <c r="X494" s="247">
        <f>+_xlfn.XLOOKUP(MASTERLIST!$A494,'2022'!$A$3:$A$899,'2022'!$AH$3:$AH$899,0,0)</f>
        <v>138</v>
      </c>
    </row>
    <row r="495" spans="1:24" x14ac:dyDescent="0.25">
      <c r="A495" s="231" t="s">
        <v>1010</v>
      </c>
      <c r="B495" s="221" t="s">
        <v>1294</v>
      </c>
      <c r="C495" s="221" t="s">
        <v>1014</v>
      </c>
      <c r="D495" s="221" t="s">
        <v>1015</v>
      </c>
      <c r="E495" s="232" t="str">
        <f t="shared" si="38"/>
        <v>Men Veteran</v>
      </c>
      <c r="F495" s="279">
        <v>29972</v>
      </c>
      <c r="G495" s="10">
        <f t="shared" si="39"/>
        <v>44926</v>
      </c>
      <c r="H495" s="6">
        <f t="shared" si="40"/>
        <v>40</v>
      </c>
      <c r="I495" s="5" t="str">
        <f t="shared" si="37"/>
        <v>Veteran</v>
      </c>
      <c r="J495" s="221" t="s">
        <v>1301</v>
      </c>
      <c r="K495" s="294">
        <v>63122510097</v>
      </c>
      <c r="L495" s="295" t="s">
        <v>1509</v>
      </c>
      <c r="M495" s="246">
        <f>+_xlfn.XLOOKUP(MASTERLIST!$A495,'2023'!$A$3:$A$897,'2023'!$AE$3:$AE$897,0,0)</f>
        <v>0</v>
      </c>
      <c r="N495" s="220">
        <f>+_xlfn.XLOOKUP(MASTERLIST!$A495,'2023'!$A$3:$A$897,'2023'!$AF$3:$AF$897,0,0)</f>
        <v>0</v>
      </c>
      <c r="O495" s="220">
        <f>+_xlfn.XLOOKUP(MASTERLIST!$A495,'2023'!$A$3:$A$897,'2023'!$AG$3:$AG$897,0,0)</f>
        <v>0</v>
      </c>
      <c r="P495" s="247">
        <f>+_xlfn.XLOOKUP(MASTERLIST!$A495,'2023'!$A$3:$A$897,'2023'!$AH$3:$AH$897,0,0)</f>
        <v>0</v>
      </c>
      <c r="Q495" s="312">
        <f>+_xlfn.XLOOKUP(MASTERLIST!$A495,'2021'!$A$3:$A$900,'2021'!$G$3:$G$900,0,0)</f>
        <v>0</v>
      </c>
      <c r="R495" s="220">
        <f>+_xlfn.XLOOKUP(MASTERLIST!$A495,'2021'!$A$3:$A$900,'2021'!$H$3:$H$900,0,0)</f>
        <v>0</v>
      </c>
      <c r="S495" s="220">
        <f>+_xlfn.XLOOKUP(MASTERLIST!$A495,'2021'!$A$3:$A$900,'2021'!$I$3:$I$900,0,0)</f>
        <v>0</v>
      </c>
      <c r="T495" s="247">
        <f>+_xlfn.XLOOKUP(MASTERLIST!$A495,'2021'!$A$3:$A$900,'2021'!$J$3:$J$900,0,0)</f>
        <v>0</v>
      </c>
      <c r="U495" s="246">
        <f>+_xlfn.XLOOKUP(MASTERLIST!$A495,'2022'!$A$3:$A$899,'2022'!$AE$3:$AE$899,0,0)</f>
        <v>0</v>
      </c>
      <c r="V495" s="220">
        <f>+_xlfn.XLOOKUP(MASTERLIST!$A495,'2022'!$A$3:$A$899,'2022'!$AF$3:$AF$899,0,0)</f>
        <v>0</v>
      </c>
      <c r="W495" s="220">
        <f>+_xlfn.XLOOKUP(MASTERLIST!$A495,'2022'!$A$3:$A$899,'2022'!$AG$3:$AG$899,0,0)</f>
        <v>0</v>
      </c>
      <c r="X495" s="247">
        <f>+_xlfn.XLOOKUP(MASTERLIST!$A495,'2022'!$A$3:$A$899,'2022'!$AH$3:$AH$899,0,0)</f>
        <v>0</v>
      </c>
    </row>
    <row r="496" spans="1:24" s="11" customFormat="1" x14ac:dyDescent="0.25">
      <c r="A496" s="231" t="s">
        <v>1011</v>
      </c>
      <c r="B496" s="221" t="s">
        <v>1294</v>
      </c>
      <c r="C496" s="221" t="s">
        <v>1016</v>
      </c>
      <c r="D496" s="221" t="s">
        <v>334</v>
      </c>
      <c r="E496" s="232" t="str">
        <f t="shared" si="38"/>
        <v>Men Senior</v>
      </c>
      <c r="F496" s="279">
        <v>36670</v>
      </c>
      <c r="G496" s="10">
        <f t="shared" si="39"/>
        <v>44926</v>
      </c>
      <c r="H496" s="6">
        <f t="shared" si="40"/>
        <v>22</v>
      </c>
      <c r="I496" s="5" t="str">
        <f t="shared" ref="I496:I518" si="41">IF(H496="","Senior",IF(H496&gt;59.999,"Grand Masters",IF(H496&gt;49.999,"Master",IF(H496&gt;39.999,"Veteran",IF(H496&gt;21.999,"Senior",IF(H496&gt;16.999,"U/21","U/16"))))))</f>
        <v>Senior</v>
      </c>
      <c r="J496" s="221" t="s">
        <v>1301</v>
      </c>
      <c r="K496" s="294"/>
      <c r="L496" s="295"/>
      <c r="M496" s="246">
        <f>+_xlfn.XLOOKUP(MASTERLIST!$A496,'2023'!$A$3:$A$897,'2023'!$AE$3:$AE$897,0,0)</f>
        <v>0</v>
      </c>
      <c r="N496" s="220">
        <f>+_xlfn.XLOOKUP(MASTERLIST!$A496,'2023'!$A$3:$A$897,'2023'!$AF$3:$AF$897,0,0)</f>
        <v>0</v>
      </c>
      <c r="O496" s="220">
        <f>+_xlfn.XLOOKUP(MASTERLIST!$A496,'2023'!$A$3:$A$897,'2023'!$AG$3:$AG$897,0,0)</f>
        <v>0</v>
      </c>
      <c r="P496" s="247">
        <f>+_xlfn.XLOOKUP(MASTERLIST!$A496,'2023'!$A$3:$A$897,'2023'!$AH$3:$AH$897,0,0)</f>
        <v>0</v>
      </c>
      <c r="Q496" s="312">
        <f>+_xlfn.XLOOKUP(MASTERLIST!$A496,'2021'!$A$3:$A$900,'2021'!$G$3:$G$900,0,0)</f>
        <v>0</v>
      </c>
      <c r="R496" s="220">
        <f>+_xlfn.XLOOKUP(MASTERLIST!$A496,'2021'!$A$3:$A$900,'2021'!$H$3:$H$900,0,0)</f>
        <v>0</v>
      </c>
      <c r="S496" s="220">
        <f>+_xlfn.XLOOKUP(MASTERLIST!$A496,'2021'!$A$3:$A$900,'2021'!$I$3:$I$900,0,0)</f>
        <v>0</v>
      </c>
      <c r="T496" s="247">
        <f>+_xlfn.XLOOKUP(MASTERLIST!$A496,'2021'!$A$3:$A$900,'2021'!$J$3:$J$900,0,0)</f>
        <v>0</v>
      </c>
      <c r="U496" s="246">
        <f>+_xlfn.XLOOKUP(MASTERLIST!$A496,'2022'!$A$3:$A$899,'2022'!$AE$3:$AE$899,0,0)</f>
        <v>0</v>
      </c>
      <c r="V496" s="220">
        <f>+_xlfn.XLOOKUP(MASTERLIST!$A496,'2022'!$A$3:$A$899,'2022'!$AF$3:$AF$899,0,0)</f>
        <v>0</v>
      </c>
      <c r="W496" s="220">
        <f>+_xlfn.XLOOKUP(MASTERLIST!$A496,'2022'!$A$3:$A$899,'2022'!$AG$3:$AG$899,0,0)</f>
        <v>0</v>
      </c>
      <c r="X496" s="247">
        <f>+_xlfn.XLOOKUP(MASTERLIST!$A496,'2022'!$A$3:$A$899,'2022'!$AH$3:$AH$899,0,0)</f>
        <v>0</v>
      </c>
    </row>
    <row r="497" spans="1:24" s="11" customFormat="1" x14ac:dyDescent="0.25">
      <c r="A497" s="231" t="s">
        <v>1012</v>
      </c>
      <c r="B497" s="221" t="s">
        <v>1294</v>
      </c>
      <c r="C497" s="221" t="s">
        <v>101</v>
      </c>
      <c r="D497" s="221" t="s">
        <v>144</v>
      </c>
      <c r="E497" s="232" t="str">
        <f t="shared" si="38"/>
        <v>Men Senior</v>
      </c>
      <c r="F497" s="279">
        <v>36762</v>
      </c>
      <c r="G497" s="10">
        <f t="shared" si="39"/>
        <v>44926</v>
      </c>
      <c r="H497" s="6">
        <f t="shared" si="40"/>
        <v>22</v>
      </c>
      <c r="I497" s="5" t="str">
        <f t="shared" si="41"/>
        <v>Senior</v>
      </c>
      <c r="J497" s="221" t="s">
        <v>1301</v>
      </c>
      <c r="K497" s="294"/>
      <c r="L497" s="295" t="s">
        <v>1509</v>
      </c>
      <c r="M497" s="246">
        <f>+_xlfn.XLOOKUP(MASTERLIST!$A497,'2023'!$A$3:$A$897,'2023'!$AE$3:$AE$897,0,0)</f>
        <v>0</v>
      </c>
      <c r="N497" s="220">
        <f>+_xlfn.XLOOKUP(MASTERLIST!$A497,'2023'!$A$3:$A$897,'2023'!$AF$3:$AF$897,0,0)</f>
        <v>0</v>
      </c>
      <c r="O497" s="220">
        <f>+_xlfn.XLOOKUP(MASTERLIST!$A497,'2023'!$A$3:$A$897,'2023'!$AG$3:$AG$897,0,0)</f>
        <v>0</v>
      </c>
      <c r="P497" s="247">
        <f>+_xlfn.XLOOKUP(MASTERLIST!$A497,'2023'!$A$3:$A$897,'2023'!$AH$3:$AH$897,0,0)</f>
        <v>0</v>
      </c>
      <c r="Q497" s="312">
        <f>+_xlfn.XLOOKUP(MASTERLIST!$A497,'2021'!$A$3:$A$900,'2021'!$G$3:$G$900,0,0)</f>
        <v>0</v>
      </c>
      <c r="R497" s="220">
        <f>+_xlfn.XLOOKUP(MASTERLIST!$A497,'2021'!$A$3:$A$900,'2021'!$H$3:$H$900,0,0)</f>
        <v>0</v>
      </c>
      <c r="S497" s="220">
        <f>+_xlfn.XLOOKUP(MASTERLIST!$A497,'2021'!$A$3:$A$900,'2021'!$I$3:$I$900,0,0)</f>
        <v>0</v>
      </c>
      <c r="T497" s="247">
        <f>+_xlfn.XLOOKUP(MASTERLIST!$A497,'2021'!$A$3:$A$900,'2021'!$J$3:$J$900,0,0)</f>
        <v>0</v>
      </c>
      <c r="U497" s="246">
        <f>+_xlfn.XLOOKUP(MASTERLIST!$A497,'2022'!$A$3:$A$899,'2022'!$AE$3:$AE$899,0,0)</f>
        <v>0</v>
      </c>
      <c r="V497" s="220">
        <f>+_xlfn.XLOOKUP(MASTERLIST!$A497,'2022'!$A$3:$A$899,'2022'!$AF$3:$AF$899,0,0)</f>
        <v>0</v>
      </c>
      <c r="W497" s="220">
        <f>+_xlfn.XLOOKUP(MASTERLIST!$A497,'2022'!$A$3:$A$899,'2022'!$AG$3:$AG$899,0,0)</f>
        <v>0</v>
      </c>
      <c r="X497" s="247">
        <f>+_xlfn.XLOOKUP(MASTERLIST!$A497,'2022'!$A$3:$A$899,'2022'!$AH$3:$AH$899,0,0)</f>
        <v>0</v>
      </c>
    </row>
    <row r="498" spans="1:24" s="11" customFormat="1" x14ac:dyDescent="0.25">
      <c r="A498" s="231" t="s">
        <v>1017</v>
      </c>
      <c r="B498" s="221" t="s">
        <v>1529</v>
      </c>
      <c r="C498" s="221" t="s">
        <v>307</v>
      </c>
      <c r="D498" s="221" t="s">
        <v>143</v>
      </c>
      <c r="E498" s="232" t="str">
        <f t="shared" si="38"/>
        <v>Men Grand Masters</v>
      </c>
      <c r="F498" s="279"/>
      <c r="G498" s="10">
        <f t="shared" si="39"/>
        <v>44926</v>
      </c>
      <c r="H498" s="6">
        <f t="shared" si="40"/>
        <v>123</v>
      </c>
      <c r="I498" s="5" t="str">
        <f t="shared" si="41"/>
        <v>Grand Masters</v>
      </c>
      <c r="J498" s="221" t="s">
        <v>1301</v>
      </c>
      <c r="K498" s="294"/>
      <c r="L498" s="295"/>
      <c r="M498" s="246">
        <f>+_xlfn.XLOOKUP(MASTERLIST!$A498,'2023'!$A$3:$A$897,'2023'!$AE$3:$AE$897,0,0)</f>
        <v>0</v>
      </c>
      <c r="N498" s="220">
        <f>+_xlfn.XLOOKUP(MASTERLIST!$A498,'2023'!$A$3:$A$897,'2023'!$AF$3:$AF$897,0,0)</f>
        <v>0</v>
      </c>
      <c r="O498" s="220">
        <f>+_xlfn.XLOOKUP(MASTERLIST!$A498,'2023'!$A$3:$A$897,'2023'!$AG$3:$AG$897,0,0)</f>
        <v>0</v>
      </c>
      <c r="P498" s="247">
        <f>+_xlfn.XLOOKUP(MASTERLIST!$A498,'2023'!$A$3:$A$897,'2023'!$AH$3:$AH$897,0,0)</f>
        <v>0</v>
      </c>
      <c r="Q498" s="312">
        <f>+_xlfn.XLOOKUP(MASTERLIST!$A498,'2021'!$A$3:$A$900,'2021'!$G$3:$G$900,0,0)</f>
        <v>0</v>
      </c>
      <c r="R498" s="220">
        <f>+_xlfn.XLOOKUP(MASTERLIST!$A498,'2021'!$A$3:$A$900,'2021'!$H$3:$H$900,0,0)</f>
        <v>0</v>
      </c>
      <c r="S498" s="220">
        <f>+_xlfn.XLOOKUP(MASTERLIST!$A498,'2021'!$A$3:$A$900,'2021'!$I$3:$I$900,0,0)</f>
        <v>0</v>
      </c>
      <c r="T498" s="247">
        <f>+_xlfn.XLOOKUP(MASTERLIST!$A498,'2021'!$A$3:$A$900,'2021'!$J$3:$J$900,0,0)</f>
        <v>0</v>
      </c>
      <c r="U498" s="246">
        <f>+_xlfn.XLOOKUP(MASTERLIST!$A498,'2022'!$A$3:$A$899,'2022'!$AE$3:$AE$899,0,0)</f>
        <v>0</v>
      </c>
      <c r="V498" s="220">
        <f>+_xlfn.XLOOKUP(MASTERLIST!$A498,'2022'!$A$3:$A$899,'2022'!$AF$3:$AF$899,0,0)</f>
        <v>0</v>
      </c>
      <c r="W498" s="220">
        <f>+_xlfn.XLOOKUP(MASTERLIST!$A498,'2022'!$A$3:$A$899,'2022'!$AG$3:$AG$899,0,0)</f>
        <v>0</v>
      </c>
      <c r="X498" s="247">
        <f>+_xlfn.XLOOKUP(MASTERLIST!$A498,'2022'!$A$3:$A$899,'2022'!$AH$3:$AH$899,0,0)</f>
        <v>0</v>
      </c>
    </row>
    <row r="499" spans="1:24" s="11" customFormat="1" x14ac:dyDescent="0.25">
      <c r="A499" s="229" t="s">
        <v>1018</v>
      </c>
      <c r="B499" s="220" t="s">
        <v>43</v>
      </c>
      <c r="C499" s="220" t="s">
        <v>1025</v>
      </c>
      <c r="D499" s="220" t="s">
        <v>280</v>
      </c>
      <c r="E499" s="230" t="str">
        <f t="shared" si="38"/>
        <v>Men U/21</v>
      </c>
      <c r="F499" s="277">
        <v>37924</v>
      </c>
      <c r="G499" s="10">
        <f t="shared" si="39"/>
        <v>44926</v>
      </c>
      <c r="H499" s="6">
        <f t="shared" si="40"/>
        <v>19</v>
      </c>
      <c r="I499" s="5" t="str">
        <f t="shared" si="41"/>
        <v>U/21</v>
      </c>
      <c r="J499" s="220" t="s">
        <v>1301</v>
      </c>
      <c r="K499" s="293">
        <v>20031030</v>
      </c>
      <c r="L499" s="251" t="s">
        <v>1509</v>
      </c>
      <c r="M499" s="246">
        <f>+_xlfn.XLOOKUP(MASTERLIST!$A499,'2023'!$A$3:$A$897,'2023'!$AE$3:$AE$897,0,0)</f>
        <v>0</v>
      </c>
      <c r="N499" s="220">
        <f>+_xlfn.XLOOKUP(MASTERLIST!$A499,'2023'!$A$3:$A$897,'2023'!$AF$3:$AF$897,0,0)</f>
        <v>0</v>
      </c>
      <c r="O499" s="220">
        <f>+_xlfn.XLOOKUP(MASTERLIST!$A499,'2023'!$A$3:$A$897,'2023'!$AG$3:$AG$897,0,0)</f>
        <v>0</v>
      </c>
      <c r="P499" s="247">
        <f>+_xlfn.XLOOKUP(MASTERLIST!$A499,'2023'!$A$3:$A$897,'2023'!$AH$3:$AH$897,0,0)</f>
        <v>0</v>
      </c>
      <c r="Q499" s="312">
        <f>+_xlfn.XLOOKUP(MASTERLIST!$A499,'2021'!$A$3:$A$900,'2021'!$G$3:$G$900,0,0)</f>
        <v>0</v>
      </c>
      <c r="R499" s="220">
        <f>+_xlfn.XLOOKUP(MASTERLIST!$A499,'2021'!$A$3:$A$900,'2021'!$H$3:$H$900,0,0)</f>
        <v>0</v>
      </c>
      <c r="S499" s="220">
        <f>+_xlfn.XLOOKUP(MASTERLIST!$A499,'2021'!$A$3:$A$900,'2021'!$I$3:$I$900,0,0)</f>
        <v>0</v>
      </c>
      <c r="T499" s="247">
        <f>+_xlfn.XLOOKUP(MASTERLIST!$A499,'2021'!$A$3:$A$900,'2021'!$J$3:$J$900,0,0)</f>
        <v>80</v>
      </c>
      <c r="U499" s="246">
        <f>+_xlfn.XLOOKUP(MASTERLIST!$A499,'2022'!$A$3:$A$899,'2022'!$AE$3:$AE$899,0,0)</f>
        <v>0</v>
      </c>
      <c r="V499" s="220">
        <f>+_xlfn.XLOOKUP(MASTERLIST!$A499,'2022'!$A$3:$A$899,'2022'!$AF$3:$AF$899,0,0)</f>
        <v>1</v>
      </c>
      <c r="W499" s="220">
        <f>+_xlfn.XLOOKUP(MASTERLIST!$A499,'2022'!$A$3:$A$899,'2022'!$AG$3:$AG$899,0,0)</f>
        <v>16.2</v>
      </c>
      <c r="X499" s="247">
        <f>+_xlfn.XLOOKUP(MASTERLIST!$A499,'2022'!$A$3:$A$899,'2022'!$AH$3:$AH$899,0,0)</f>
        <v>283</v>
      </c>
    </row>
    <row r="500" spans="1:24" x14ac:dyDescent="0.25">
      <c r="A500" s="233" t="s">
        <v>1019</v>
      </c>
      <c r="B500" s="224" t="s">
        <v>44</v>
      </c>
      <c r="C500" s="224" t="s">
        <v>1006</v>
      </c>
      <c r="D500" s="224" t="s">
        <v>174</v>
      </c>
      <c r="E500" s="230" t="str">
        <f t="shared" si="38"/>
        <v>Men Veteran</v>
      </c>
      <c r="F500" s="276">
        <v>29129</v>
      </c>
      <c r="G500" s="10">
        <f t="shared" si="39"/>
        <v>44926</v>
      </c>
      <c r="H500" s="6">
        <f t="shared" si="40"/>
        <v>43</v>
      </c>
      <c r="I500" s="5" t="str">
        <f t="shared" si="41"/>
        <v>Veteran</v>
      </c>
      <c r="J500" s="224" t="s">
        <v>1301</v>
      </c>
      <c r="K500" s="291">
        <v>79100100307</v>
      </c>
      <c r="L500" s="292" t="s">
        <v>1509</v>
      </c>
      <c r="M500" s="246">
        <f>+_xlfn.XLOOKUP(MASTERLIST!$A500,'2023'!$A$3:$A$897,'2023'!$AE$3:$AE$897,0,0)</f>
        <v>5</v>
      </c>
      <c r="N500" s="220">
        <f>+_xlfn.XLOOKUP(MASTERLIST!$A500,'2023'!$A$3:$A$897,'2023'!$AF$3:$AF$897,0,0)</f>
        <v>2</v>
      </c>
      <c r="O500" s="220">
        <f>+_xlfn.XLOOKUP(MASTERLIST!$A500,'2023'!$A$3:$A$897,'2023'!$AG$3:$AG$897,0,0)</f>
        <v>11</v>
      </c>
      <c r="P500" s="247">
        <f>+_xlfn.XLOOKUP(MASTERLIST!$A500,'2023'!$A$3:$A$897,'2023'!$AH$3:$AH$897,0,0)</f>
        <v>968</v>
      </c>
      <c r="Q500" s="312">
        <f>+_xlfn.XLOOKUP(MASTERLIST!$A500,'2021'!$A$3:$A$900,'2021'!$G$3:$G$900,0,0)</f>
        <v>0</v>
      </c>
      <c r="R500" s="220">
        <f>+_xlfn.XLOOKUP(MASTERLIST!$A500,'2021'!$A$3:$A$900,'2021'!$H$3:$H$900,0,0)</f>
        <v>6</v>
      </c>
      <c r="S500" s="220">
        <f>+_xlfn.XLOOKUP(MASTERLIST!$A500,'2021'!$A$3:$A$900,'2021'!$I$3:$I$900,0,0)</f>
        <v>33.4</v>
      </c>
      <c r="T500" s="247">
        <f>+_xlfn.XLOOKUP(MASTERLIST!$A500,'2021'!$A$3:$A$900,'2021'!$J$3:$J$900,0,0)</f>
        <v>263</v>
      </c>
      <c r="U500" s="246">
        <f>+_xlfn.XLOOKUP(MASTERLIST!$A500,'2022'!$A$3:$A$899,'2022'!$AE$3:$AE$899,0,0)</f>
        <v>8</v>
      </c>
      <c r="V500" s="220">
        <f>+_xlfn.XLOOKUP(MASTERLIST!$A500,'2022'!$A$3:$A$899,'2022'!$AF$3:$AF$899,0,0)</f>
        <v>5</v>
      </c>
      <c r="W500" s="220">
        <f>+_xlfn.XLOOKUP(MASTERLIST!$A500,'2022'!$A$3:$A$899,'2022'!$AG$3:$AG$899,0,0)</f>
        <v>56.1</v>
      </c>
      <c r="X500" s="247">
        <f>+_xlfn.XLOOKUP(MASTERLIST!$A500,'2022'!$A$3:$A$899,'2022'!$AH$3:$AH$899,0,0)</f>
        <v>1017</v>
      </c>
    </row>
    <row r="501" spans="1:24" x14ac:dyDescent="0.25">
      <c r="A501" s="231" t="s">
        <v>1020</v>
      </c>
      <c r="B501" s="221" t="s">
        <v>1069</v>
      </c>
      <c r="C501" s="221" t="s">
        <v>1033</v>
      </c>
      <c r="D501" s="221" t="s">
        <v>143</v>
      </c>
      <c r="E501" s="232" t="str">
        <f t="shared" si="38"/>
        <v>Men Master</v>
      </c>
      <c r="F501" s="281">
        <v>23791</v>
      </c>
      <c r="G501" s="10">
        <f t="shared" si="39"/>
        <v>44926</v>
      </c>
      <c r="H501" s="6">
        <f t="shared" si="40"/>
        <v>57</v>
      </c>
      <c r="I501" s="5" t="str">
        <f t="shared" si="41"/>
        <v>Master</v>
      </c>
      <c r="J501" s="221" t="s">
        <v>1301</v>
      </c>
      <c r="K501" s="294">
        <v>79100100307</v>
      </c>
      <c r="L501" s="295" t="s">
        <v>1509</v>
      </c>
      <c r="M501" s="246">
        <f>+_xlfn.XLOOKUP(MASTERLIST!$A501,'2023'!$A$3:$A$897,'2023'!$AE$3:$AE$897,0,0)</f>
        <v>0</v>
      </c>
      <c r="N501" s="220">
        <f>+_xlfn.XLOOKUP(MASTERLIST!$A501,'2023'!$A$3:$A$897,'2023'!$AF$3:$AF$897,0,0)</f>
        <v>0</v>
      </c>
      <c r="O501" s="220">
        <f>+_xlfn.XLOOKUP(MASTERLIST!$A501,'2023'!$A$3:$A$897,'2023'!$AG$3:$AG$897,0,0)</f>
        <v>0</v>
      </c>
      <c r="P501" s="247">
        <f>+_xlfn.XLOOKUP(MASTERLIST!$A501,'2023'!$A$3:$A$897,'2023'!$AH$3:$AH$897,0,0)</f>
        <v>0</v>
      </c>
      <c r="Q501" s="312">
        <f>+_xlfn.XLOOKUP(MASTERLIST!$A501,'2021'!$A$3:$A$900,'2021'!$G$3:$G$900,0,0)</f>
        <v>0</v>
      </c>
      <c r="R501" s="220">
        <f>+_xlfn.XLOOKUP(MASTERLIST!$A501,'2021'!$A$3:$A$900,'2021'!$H$3:$H$900,0,0)</f>
        <v>0</v>
      </c>
      <c r="S501" s="220">
        <f>+_xlfn.XLOOKUP(MASTERLIST!$A501,'2021'!$A$3:$A$900,'2021'!$I$3:$I$900,0,0)</f>
        <v>0</v>
      </c>
      <c r="T501" s="247">
        <f>+_xlfn.XLOOKUP(MASTERLIST!$A501,'2021'!$A$3:$A$900,'2021'!$J$3:$J$900,0,0)</f>
        <v>0</v>
      </c>
      <c r="U501" s="246">
        <f>+_xlfn.XLOOKUP(MASTERLIST!$A501,'2022'!$A$3:$A$899,'2022'!$AE$3:$AE$899,0,0)</f>
        <v>0</v>
      </c>
      <c r="V501" s="220">
        <f>+_xlfn.XLOOKUP(MASTERLIST!$A501,'2022'!$A$3:$A$899,'2022'!$AF$3:$AF$899,0,0)</f>
        <v>0</v>
      </c>
      <c r="W501" s="220">
        <f>+_xlfn.XLOOKUP(MASTERLIST!$A501,'2022'!$A$3:$A$899,'2022'!$AG$3:$AG$899,0,0)</f>
        <v>0</v>
      </c>
      <c r="X501" s="247">
        <f>+_xlfn.XLOOKUP(MASTERLIST!$A501,'2022'!$A$3:$A$899,'2022'!$AH$3:$AH$899,0,0)</f>
        <v>0</v>
      </c>
    </row>
    <row r="502" spans="1:24" s="11" customFormat="1" x14ac:dyDescent="0.25">
      <c r="A502" s="231" t="s">
        <v>1021</v>
      </c>
      <c r="B502" s="221" t="s">
        <v>1293</v>
      </c>
      <c r="C502" s="221" t="s">
        <v>189</v>
      </c>
      <c r="D502" s="221" t="s">
        <v>1034</v>
      </c>
      <c r="E502" s="232" t="str">
        <f t="shared" si="38"/>
        <v>Men Grand Masters</v>
      </c>
      <c r="F502" s="279"/>
      <c r="G502" s="10">
        <f t="shared" si="39"/>
        <v>44926</v>
      </c>
      <c r="H502" s="6">
        <f t="shared" si="40"/>
        <v>123</v>
      </c>
      <c r="I502" s="5" t="str">
        <f t="shared" si="41"/>
        <v>Grand Masters</v>
      </c>
      <c r="J502" s="221" t="s">
        <v>1301</v>
      </c>
      <c r="K502" s="294"/>
      <c r="L502" s="295"/>
      <c r="M502" s="246">
        <f>+_xlfn.XLOOKUP(MASTERLIST!$A502,'2023'!$A$3:$A$897,'2023'!$AE$3:$AE$897,0,0)</f>
        <v>0</v>
      </c>
      <c r="N502" s="220">
        <f>+_xlfn.XLOOKUP(MASTERLIST!$A502,'2023'!$A$3:$A$897,'2023'!$AF$3:$AF$897,0,0)</f>
        <v>0</v>
      </c>
      <c r="O502" s="220">
        <f>+_xlfn.XLOOKUP(MASTERLIST!$A502,'2023'!$A$3:$A$897,'2023'!$AG$3:$AG$897,0,0)</f>
        <v>0</v>
      </c>
      <c r="P502" s="247">
        <f>+_xlfn.XLOOKUP(MASTERLIST!$A502,'2023'!$A$3:$A$897,'2023'!$AH$3:$AH$897,0,0)</f>
        <v>0</v>
      </c>
      <c r="Q502" s="312">
        <f>+_xlfn.XLOOKUP(MASTERLIST!$A502,'2021'!$A$3:$A$900,'2021'!$G$3:$G$900,0,0)</f>
        <v>0</v>
      </c>
      <c r="R502" s="220">
        <f>+_xlfn.XLOOKUP(MASTERLIST!$A502,'2021'!$A$3:$A$900,'2021'!$H$3:$H$900,0,0)</f>
        <v>0</v>
      </c>
      <c r="S502" s="220">
        <f>+_xlfn.XLOOKUP(MASTERLIST!$A502,'2021'!$A$3:$A$900,'2021'!$I$3:$I$900,0,0)</f>
        <v>0</v>
      </c>
      <c r="T502" s="247">
        <f>+_xlfn.XLOOKUP(MASTERLIST!$A502,'2021'!$A$3:$A$900,'2021'!$J$3:$J$900,0,0)</f>
        <v>0</v>
      </c>
      <c r="U502" s="246">
        <f>+_xlfn.XLOOKUP(MASTERLIST!$A502,'2022'!$A$3:$A$899,'2022'!$AE$3:$AE$899,0,0)</f>
        <v>0</v>
      </c>
      <c r="V502" s="220">
        <f>+_xlfn.XLOOKUP(MASTERLIST!$A502,'2022'!$A$3:$A$899,'2022'!$AF$3:$AF$899,0,0)</f>
        <v>0</v>
      </c>
      <c r="W502" s="220">
        <f>+_xlfn.XLOOKUP(MASTERLIST!$A502,'2022'!$A$3:$A$899,'2022'!$AG$3:$AG$899,0,0)</f>
        <v>0</v>
      </c>
      <c r="X502" s="247">
        <f>+_xlfn.XLOOKUP(MASTERLIST!$A502,'2022'!$A$3:$A$899,'2022'!$AH$3:$AH$899,0,0)</f>
        <v>0</v>
      </c>
    </row>
    <row r="503" spans="1:24" s="11" customFormat="1" x14ac:dyDescent="0.25">
      <c r="A503" s="231" t="s">
        <v>1022</v>
      </c>
      <c r="B503" s="221" t="s">
        <v>1293</v>
      </c>
      <c r="C503" s="221" t="s">
        <v>1035</v>
      </c>
      <c r="D503" s="221" t="s">
        <v>334</v>
      </c>
      <c r="E503" s="232" t="str">
        <f t="shared" si="38"/>
        <v>Men Veteran</v>
      </c>
      <c r="F503" s="279">
        <v>29587</v>
      </c>
      <c r="G503" s="10">
        <f t="shared" si="39"/>
        <v>44926</v>
      </c>
      <c r="H503" s="6">
        <f t="shared" si="40"/>
        <v>42</v>
      </c>
      <c r="I503" s="5" t="str">
        <f t="shared" si="41"/>
        <v>Veteran</v>
      </c>
      <c r="J503" s="221" t="s">
        <v>1301</v>
      </c>
      <c r="K503" s="294"/>
      <c r="L503" s="295"/>
      <c r="M503" s="246">
        <f>+_xlfn.XLOOKUP(MASTERLIST!$A503,'2023'!$A$3:$A$897,'2023'!$AE$3:$AE$897,0,0)</f>
        <v>0</v>
      </c>
      <c r="N503" s="220">
        <f>+_xlfn.XLOOKUP(MASTERLIST!$A503,'2023'!$A$3:$A$897,'2023'!$AF$3:$AF$897,0,0)</f>
        <v>0</v>
      </c>
      <c r="O503" s="220">
        <f>+_xlfn.XLOOKUP(MASTERLIST!$A503,'2023'!$A$3:$A$897,'2023'!$AG$3:$AG$897,0,0)</f>
        <v>0</v>
      </c>
      <c r="P503" s="247">
        <f>+_xlfn.XLOOKUP(MASTERLIST!$A503,'2023'!$A$3:$A$897,'2023'!$AH$3:$AH$897,0,0)</f>
        <v>0</v>
      </c>
      <c r="Q503" s="312">
        <f>+_xlfn.XLOOKUP(MASTERLIST!$A503,'2021'!$A$3:$A$900,'2021'!$G$3:$G$900,0,0)</f>
        <v>0</v>
      </c>
      <c r="R503" s="220">
        <f>+_xlfn.XLOOKUP(MASTERLIST!$A503,'2021'!$A$3:$A$900,'2021'!$H$3:$H$900,0,0)</f>
        <v>0</v>
      </c>
      <c r="S503" s="220">
        <f>+_xlfn.XLOOKUP(MASTERLIST!$A503,'2021'!$A$3:$A$900,'2021'!$I$3:$I$900,0,0)</f>
        <v>0</v>
      </c>
      <c r="T503" s="247">
        <f>+_xlfn.XLOOKUP(MASTERLIST!$A503,'2021'!$A$3:$A$900,'2021'!$J$3:$J$900,0,0)</f>
        <v>0</v>
      </c>
      <c r="U503" s="246">
        <f>+_xlfn.XLOOKUP(MASTERLIST!$A503,'2022'!$A$3:$A$899,'2022'!$AE$3:$AE$899,0,0)</f>
        <v>0</v>
      </c>
      <c r="V503" s="220">
        <f>+_xlfn.XLOOKUP(MASTERLIST!$A503,'2022'!$A$3:$A$899,'2022'!$AF$3:$AF$899,0,0)</f>
        <v>0</v>
      </c>
      <c r="W503" s="220">
        <f>+_xlfn.XLOOKUP(MASTERLIST!$A503,'2022'!$A$3:$A$899,'2022'!$AG$3:$AG$899,0,0)</f>
        <v>0</v>
      </c>
      <c r="X503" s="247">
        <f>+_xlfn.XLOOKUP(MASTERLIST!$A503,'2022'!$A$3:$A$899,'2022'!$AH$3:$AH$899,0,0)</f>
        <v>0</v>
      </c>
    </row>
    <row r="504" spans="1:24" s="11" customFormat="1" x14ac:dyDescent="0.25">
      <c r="A504" s="231" t="s">
        <v>1023</v>
      </c>
      <c r="B504" s="221" t="s">
        <v>1293</v>
      </c>
      <c r="C504" s="221" t="s">
        <v>1036</v>
      </c>
      <c r="D504" s="221" t="s">
        <v>258</v>
      </c>
      <c r="E504" s="232" t="str">
        <f t="shared" si="38"/>
        <v>Men Grand Masters</v>
      </c>
      <c r="F504" s="279">
        <v>22671</v>
      </c>
      <c r="G504" s="10">
        <f t="shared" si="39"/>
        <v>44926</v>
      </c>
      <c r="H504" s="6">
        <f t="shared" si="40"/>
        <v>60</v>
      </c>
      <c r="I504" s="5" t="str">
        <f t="shared" si="41"/>
        <v>Grand Masters</v>
      </c>
      <c r="J504" s="221" t="s">
        <v>1301</v>
      </c>
      <c r="K504" s="294">
        <v>81012110362</v>
      </c>
      <c r="L504" s="295" t="s">
        <v>1509</v>
      </c>
      <c r="M504" s="246">
        <f>+_xlfn.XLOOKUP(MASTERLIST!$A504,'2023'!$A$3:$A$897,'2023'!$AE$3:$AE$897,0,0)</f>
        <v>0</v>
      </c>
      <c r="N504" s="220">
        <f>+_xlfn.XLOOKUP(MASTERLIST!$A504,'2023'!$A$3:$A$897,'2023'!$AF$3:$AF$897,0,0)</f>
        <v>0</v>
      </c>
      <c r="O504" s="220">
        <f>+_xlfn.XLOOKUP(MASTERLIST!$A504,'2023'!$A$3:$A$897,'2023'!$AG$3:$AG$897,0,0)</f>
        <v>0</v>
      </c>
      <c r="P504" s="247">
        <f>+_xlfn.XLOOKUP(MASTERLIST!$A504,'2023'!$A$3:$A$897,'2023'!$AH$3:$AH$897,0,0)</f>
        <v>0</v>
      </c>
      <c r="Q504" s="312">
        <f>+_xlfn.XLOOKUP(MASTERLIST!$A504,'2021'!$A$3:$A$900,'2021'!$G$3:$G$900,0,0)</f>
        <v>0</v>
      </c>
      <c r="R504" s="220">
        <f>+_xlfn.XLOOKUP(MASTERLIST!$A504,'2021'!$A$3:$A$900,'2021'!$H$3:$H$900,0,0)</f>
        <v>0</v>
      </c>
      <c r="S504" s="220">
        <f>+_xlfn.XLOOKUP(MASTERLIST!$A504,'2021'!$A$3:$A$900,'2021'!$I$3:$I$900,0,0)</f>
        <v>0</v>
      </c>
      <c r="T504" s="247">
        <f>+_xlfn.XLOOKUP(MASTERLIST!$A504,'2021'!$A$3:$A$900,'2021'!$J$3:$J$900,0,0)</f>
        <v>0</v>
      </c>
      <c r="U504" s="246">
        <f>+_xlfn.XLOOKUP(MASTERLIST!$A504,'2022'!$A$3:$A$899,'2022'!$AE$3:$AE$899,0,0)</f>
        <v>0</v>
      </c>
      <c r="V504" s="220">
        <f>+_xlfn.XLOOKUP(MASTERLIST!$A504,'2022'!$A$3:$A$899,'2022'!$AF$3:$AF$899,0,0)</f>
        <v>0</v>
      </c>
      <c r="W504" s="220">
        <f>+_xlfn.XLOOKUP(MASTERLIST!$A504,'2022'!$A$3:$A$899,'2022'!$AG$3:$AG$899,0,0)</f>
        <v>0</v>
      </c>
      <c r="X504" s="247">
        <f>+_xlfn.XLOOKUP(MASTERLIST!$A504,'2022'!$A$3:$A$899,'2022'!$AH$3:$AH$899,0,0)</f>
        <v>0</v>
      </c>
    </row>
    <row r="505" spans="1:24" s="11" customFormat="1" x14ac:dyDescent="0.25">
      <c r="A505" s="233" t="s">
        <v>1024</v>
      </c>
      <c r="B505" s="224" t="s">
        <v>49</v>
      </c>
      <c r="C505" s="224" t="s">
        <v>1041</v>
      </c>
      <c r="D505" s="224" t="s">
        <v>258</v>
      </c>
      <c r="E505" s="230" t="str">
        <f t="shared" si="38"/>
        <v>Men U/21</v>
      </c>
      <c r="F505" s="276">
        <v>38682</v>
      </c>
      <c r="G505" s="10">
        <f t="shared" si="39"/>
        <v>44926</v>
      </c>
      <c r="H505" s="6">
        <f t="shared" si="40"/>
        <v>17</v>
      </c>
      <c r="I505" s="5" t="str">
        <f t="shared" si="41"/>
        <v>U/21</v>
      </c>
      <c r="J505" s="224" t="s">
        <v>1301</v>
      </c>
      <c r="K505" s="291">
        <v>20051126</v>
      </c>
      <c r="L505" s="292" t="s">
        <v>1509</v>
      </c>
      <c r="M505" s="246">
        <f>+_xlfn.XLOOKUP(MASTERLIST!$A505,'2023'!$A$3:$A$897,'2023'!$AE$3:$AE$897,0,0)</f>
        <v>3</v>
      </c>
      <c r="N505" s="220">
        <f>+_xlfn.XLOOKUP(MASTERLIST!$A505,'2023'!$A$3:$A$897,'2023'!$AF$3:$AF$897,0,0)</f>
        <v>1</v>
      </c>
      <c r="O505" s="220">
        <f>+_xlfn.XLOOKUP(MASTERLIST!$A505,'2023'!$A$3:$A$897,'2023'!$AG$3:$AG$897,0,0)</f>
        <v>6.2</v>
      </c>
      <c r="P505" s="247">
        <f>+_xlfn.XLOOKUP(MASTERLIST!$A505,'2023'!$A$3:$A$897,'2023'!$AH$3:$AH$897,0,0)</f>
        <v>758</v>
      </c>
      <c r="Q505" s="312">
        <f>+_xlfn.XLOOKUP(MASTERLIST!$A505,'2021'!$A$3:$A$900,'2021'!$G$3:$G$900,0,0)</f>
        <v>5</v>
      </c>
      <c r="R505" s="220">
        <f>+_xlfn.XLOOKUP(MASTERLIST!$A505,'2021'!$A$3:$A$900,'2021'!$H$3:$H$900,0,0)</f>
        <v>1</v>
      </c>
      <c r="S505" s="220">
        <f>+_xlfn.XLOOKUP(MASTERLIST!$A505,'2021'!$A$3:$A$900,'2021'!$I$3:$I$900,0,0)</f>
        <v>13.5</v>
      </c>
      <c r="T505" s="247">
        <f>+_xlfn.XLOOKUP(MASTERLIST!$A505,'2021'!$A$3:$A$900,'2021'!$J$3:$J$900,0,0)</f>
        <v>869</v>
      </c>
      <c r="U505" s="246">
        <f>+_xlfn.XLOOKUP(MASTERLIST!$A505,'2022'!$A$3:$A$899,'2022'!$AE$3:$AE$899,0,0)</f>
        <v>0</v>
      </c>
      <c r="V505" s="220">
        <f>+_xlfn.XLOOKUP(MASTERLIST!$A505,'2022'!$A$3:$A$899,'2022'!$AF$3:$AF$899,0,0)</f>
        <v>4</v>
      </c>
      <c r="W505" s="220">
        <f>+_xlfn.XLOOKUP(MASTERLIST!$A505,'2022'!$A$3:$A$899,'2022'!$AG$3:$AG$899,0,0)</f>
        <v>38.799999999999997</v>
      </c>
      <c r="X505" s="247">
        <f>+_xlfn.XLOOKUP(MASTERLIST!$A505,'2022'!$A$3:$A$899,'2022'!$AH$3:$AH$899,0,0)</f>
        <v>263</v>
      </c>
    </row>
    <row r="506" spans="1:24" x14ac:dyDescent="0.25">
      <c r="A506" s="229" t="s">
        <v>1037</v>
      </c>
      <c r="B506" s="220" t="s">
        <v>50</v>
      </c>
      <c r="C506" s="220" t="s">
        <v>77</v>
      </c>
      <c r="D506" s="220" t="s">
        <v>165</v>
      </c>
      <c r="E506" s="230" t="str">
        <f t="shared" si="38"/>
        <v>Men Veteran</v>
      </c>
      <c r="F506" s="277">
        <v>26696</v>
      </c>
      <c r="G506" s="10">
        <f t="shared" si="39"/>
        <v>44926</v>
      </c>
      <c r="H506" s="6">
        <f t="shared" si="40"/>
        <v>49</v>
      </c>
      <c r="I506" s="5" t="str">
        <f t="shared" si="41"/>
        <v>Veteran</v>
      </c>
      <c r="J506" s="220" t="s">
        <v>1301</v>
      </c>
      <c r="K506" s="293">
        <v>20051126</v>
      </c>
      <c r="L506" s="251" t="s">
        <v>1509</v>
      </c>
      <c r="M506" s="246">
        <f>+_xlfn.XLOOKUP(MASTERLIST!$A506,'2023'!$A$3:$A$897,'2023'!$AE$3:$AE$897,0,0)</f>
        <v>0</v>
      </c>
      <c r="N506" s="220">
        <f>+_xlfn.XLOOKUP(MASTERLIST!$A506,'2023'!$A$3:$A$897,'2023'!$AF$3:$AF$897,0,0)</f>
        <v>2</v>
      </c>
      <c r="O506" s="220">
        <f>+_xlfn.XLOOKUP(MASTERLIST!$A506,'2023'!$A$3:$A$897,'2023'!$AG$3:$AG$897,0,0)</f>
        <v>2.6</v>
      </c>
      <c r="P506" s="247">
        <f>+_xlfn.XLOOKUP(MASTERLIST!$A506,'2023'!$A$3:$A$897,'2023'!$AH$3:$AH$897,0,0)</f>
        <v>293</v>
      </c>
      <c r="Q506" s="312">
        <f>+_xlfn.XLOOKUP(MASTERLIST!$A506,'2021'!$A$3:$A$900,'2021'!$G$3:$G$900,0,0)</f>
        <v>0</v>
      </c>
      <c r="R506" s="220">
        <f>+_xlfn.XLOOKUP(MASTERLIST!$A506,'2021'!$A$3:$A$900,'2021'!$H$3:$H$900,0,0)</f>
        <v>1</v>
      </c>
      <c r="S506" s="220">
        <f>+_xlfn.XLOOKUP(MASTERLIST!$A506,'2021'!$A$3:$A$900,'2021'!$I$3:$I$900,0,0)</f>
        <v>2.1</v>
      </c>
      <c r="T506" s="247">
        <f>+_xlfn.XLOOKUP(MASTERLIST!$A506,'2021'!$A$3:$A$900,'2021'!$J$3:$J$900,0,0)</f>
        <v>227</v>
      </c>
      <c r="U506" s="246">
        <f>+_xlfn.XLOOKUP(MASTERLIST!$A506,'2022'!$A$3:$A$899,'2022'!$AE$3:$AE$899,0,0)</f>
        <v>0</v>
      </c>
      <c r="V506" s="220">
        <f>+_xlfn.XLOOKUP(MASTERLIST!$A506,'2022'!$A$3:$A$899,'2022'!$AF$3:$AF$899,0,0)</f>
        <v>0</v>
      </c>
      <c r="W506" s="220">
        <f>+_xlfn.XLOOKUP(MASTERLIST!$A506,'2022'!$A$3:$A$899,'2022'!$AG$3:$AG$899,0,0)</f>
        <v>0</v>
      </c>
      <c r="X506" s="247">
        <f>+_xlfn.XLOOKUP(MASTERLIST!$A506,'2022'!$A$3:$A$899,'2022'!$AH$3:$AH$899,0,0)</f>
        <v>0</v>
      </c>
    </row>
    <row r="507" spans="1:24" x14ac:dyDescent="0.25">
      <c r="A507" s="229" t="s">
        <v>1038</v>
      </c>
      <c r="B507" s="220" t="s">
        <v>50</v>
      </c>
      <c r="C507" s="220" t="s">
        <v>232</v>
      </c>
      <c r="D507" s="220" t="s">
        <v>119</v>
      </c>
      <c r="E507" s="232" t="str">
        <f t="shared" si="38"/>
        <v>Men Senior</v>
      </c>
      <c r="F507" s="277">
        <v>31705</v>
      </c>
      <c r="G507" s="22">
        <f t="shared" si="39"/>
        <v>44926</v>
      </c>
      <c r="H507" s="6">
        <f t="shared" si="40"/>
        <v>36</v>
      </c>
      <c r="I507" s="13" t="str">
        <f t="shared" si="41"/>
        <v>Senior</v>
      </c>
      <c r="J507" s="220" t="s">
        <v>1301</v>
      </c>
      <c r="K507" s="293">
        <v>86102000544</v>
      </c>
      <c r="L507" s="251" t="s">
        <v>1509</v>
      </c>
      <c r="M507" s="246">
        <f>+_xlfn.XLOOKUP(MASTERLIST!$A507,'2023'!$A$3:$A$897,'2023'!$AE$3:$AE$897,0,0)</f>
        <v>0</v>
      </c>
      <c r="N507" s="220">
        <f>+_xlfn.XLOOKUP(MASTERLIST!$A507,'2023'!$A$3:$A$897,'2023'!$AF$3:$AF$897,0,0)</f>
        <v>0</v>
      </c>
      <c r="O507" s="220">
        <f>+_xlfn.XLOOKUP(MASTERLIST!$A507,'2023'!$A$3:$A$897,'2023'!$AG$3:$AG$897,0,0)</f>
        <v>0</v>
      </c>
      <c r="P507" s="247">
        <f>+_xlfn.XLOOKUP(MASTERLIST!$A507,'2023'!$A$3:$A$897,'2023'!$AH$3:$AH$897,0,0)</f>
        <v>0</v>
      </c>
      <c r="Q507" s="312">
        <f>+_xlfn.XLOOKUP(MASTERLIST!$A507,'2021'!$A$3:$A$900,'2021'!$G$3:$G$900,0,0)</f>
        <v>0</v>
      </c>
      <c r="R507" s="220">
        <f>+_xlfn.XLOOKUP(MASTERLIST!$A507,'2021'!$A$3:$A$900,'2021'!$H$3:$H$900,0,0)</f>
        <v>0</v>
      </c>
      <c r="S507" s="220">
        <f>+_xlfn.XLOOKUP(MASTERLIST!$A507,'2021'!$A$3:$A$900,'2021'!$I$3:$I$900,0,0)</f>
        <v>0</v>
      </c>
      <c r="T507" s="247">
        <f>+_xlfn.XLOOKUP(MASTERLIST!$A507,'2021'!$A$3:$A$900,'2021'!$J$3:$J$900,0,0)</f>
        <v>0</v>
      </c>
      <c r="U507" s="246">
        <f>+_xlfn.XLOOKUP(MASTERLIST!$A507,'2022'!$A$3:$A$899,'2022'!$AE$3:$AE$899,0,0)</f>
        <v>0</v>
      </c>
      <c r="V507" s="220">
        <f>+_xlfn.XLOOKUP(MASTERLIST!$A507,'2022'!$A$3:$A$899,'2022'!$AF$3:$AF$899,0,0)</f>
        <v>0</v>
      </c>
      <c r="W507" s="220">
        <f>+_xlfn.XLOOKUP(MASTERLIST!$A507,'2022'!$A$3:$A$899,'2022'!$AG$3:$AG$899,0,0)</f>
        <v>0</v>
      </c>
      <c r="X507" s="247">
        <f>+_xlfn.XLOOKUP(MASTERLIST!$A507,'2022'!$A$3:$A$899,'2022'!$AH$3:$AH$899,0,0)</f>
        <v>20</v>
      </c>
    </row>
    <row r="508" spans="1:24" s="11" customFormat="1" x14ac:dyDescent="0.25">
      <c r="A508" s="229" t="s">
        <v>1039</v>
      </c>
      <c r="B508" s="220" t="s">
        <v>38</v>
      </c>
      <c r="C508" s="220" t="s">
        <v>239</v>
      </c>
      <c r="D508" s="220" t="s">
        <v>1164</v>
      </c>
      <c r="E508" s="230" t="str">
        <f t="shared" si="38"/>
        <v>Men Senior</v>
      </c>
      <c r="F508" s="277">
        <v>32203</v>
      </c>
      <c r="G508" s="10">
        <f t="shared" si="39"/>
        <v>44926</v>
      </c>
      <c r="H508" s="6">
        <f t="shared" si="40"/>
        <v>34</v>
      </c>
      <c r="I508" s="5" t="str">
        <f t="shared" si="41"/>
        <v>Senior</v>
      </c>
      <c r="J508" s="220" t="s">
        <v>1301</v>
      </c>
      <c r="K508" s="293">
        <v>88030100604</v>
      </c>
      <c r="L508" s="251" t="s">
        <v>1509</v>
      </c>
      <c r="M508" s="246">
        <f>+_xlfn.XLOOKUP(MASTERLIST!$A508,'2023'!$A$3:$A$897,'2023'!$AE$3:$AE$897,0,0)</f>
        <v>0</v>
      </c>
      <c r="N508" s="220">
        <f>+_xlfn.XLOOKUP(MASTERLIST!$A508,'2023'!$A$3:$A$897,'2023'!$AF$3:$AF$897,0,0)</f>
        <v>0</v>
      </c>
      <c r="O508" s="220">
        <f>+_xlfn.XLOOKUP(MASTERLIST!$A508,'2023'!$A$3:$A$897,'2023'!$AG$3:$AG$897,0,0)</f>
        <v>0</v>
      </c>
      <c r="P508" s="247">
        <f>+_xlfn.XLOOKUP(MASTERLIST!$A508,'2023'!$A$3:$A$897,'2023'!$AH$3:$AH$897,0,0)</f>
        <v>0</v>
      </c>
      <c r="Q508" s="312">
        <f>+_xlfn.XLOOKUP(MASTERLIST!$A508,'2021'!$A$3:$A$900,'2021'!$G$3:$G$900,0,0)</f>
        <v>2</v>
      </c>
      <c r="R508" s="220">
        <f>+_xlfn.XLOOKUP(MASTERLIST!$A508,'2021'!$A$3:$A$900,'2021'!$H$3:$H$900,0,0)</f>
        <v>0</v>
      </c>
      <c r="S508" s="220">
        <f>+_xlfn.XLOOKUP(MASTERLIST!$A508,'2021'!$A$3:$A$900,'2021'!$I$3:$I$900,0,0)</f>
        <v>1.5</v>
      </c>
      <c r="T508" s="247">
        <f>+_xlfn.XLOOKUP(MASTERLIST!$A508,'2021'!$A$3:$A$900,'2021'!$J$3:$J$900,0,0)</f>
        <v>303</v>
      </c>
      <c r="U508" s="246">
        <f>+_xlfn.XLOOKUP(MASTERLIST!$A508,'2022'!$A$3:$A$899,'2022'!$AE$3:$AE$899,0,0)</f>
        <v>1</v>
      </c>
      <c r="V508" s="220">
        <f>+_xlfn.XLOOKUP(MASTERLIST!$A508,'2022'!$A$3:$A$899,'2022'!$AF$3:$AF$899,0,0)</f>
        <v>1</v>
      </c>
      <c r="W508" s="220">
        <f>+_xlfn.XLOOKUP(MASTERLIST!$A508,'2022'!$A$3:$A$899,'2022'!$AG$3:$AG$899,0,0)</f>
        <v>22.8</v>
      </c>
      <c r="X508" s="247">
        <f>+_xlfn.XLOOKUP(MASTERLIST!$A508,'2022'!$A$3:$A$899,'2022'!$AH$3:$AH$899,0,0)</f>
        <v>504</v>
      </c>
    </row>
    <row r="509" spans="1:24" x14ac:dyDescent="0.25">
      <c r="A509" s="231" t="s">
        <v>1040</v>
      </c>
      <c r="B509" s="221" t="s">
        <v>1279</v>
      </c>
      <c r="C509" s="221" t="s">
        <v>1042</v>
      </c>
      <c r="D509" s="221" t="s">
        <v>1043</v>
      </c>
      <c r="E509" s="232" t="str">
        <f t="shared" si="38"/>
        <v>Men Senior</v>
      </c>
      <c r="F509" s="281">
        <v>30734</v>
      </c>
      <c r="G509" s="10">
        <f t="shared" si="39"/>
        <v>44926</v>
      </c>
      <c r="H509" s="6">
        <f t="shared" si="40"/>
        <v>38</v>
      </c>
      <c r="I509" s="5" t="str">
        <f t="shared" si="41"/>
        <v>Senior</v>
      </c>
      <c r="J509" s="221" t="s">
        <v>1301</v>
      </c>
      <c r="K509" s="294">
        <v>88030100604</v>
      </c>
      <c r="L509" s="295" t="s">
        <v>1509</v>
      </c>
      <c r="M509" s="246">
        <f>+_xlfn.XLOOKUP(MASTERLIST!$A509,'2023'!$A$3:$A$897,'2023'!$AE$3:$AE$897,0,0)</f>
        <v>0</v>
      </c>
      <c r="N509" s="220">
        <f>+_xlfn.XLOOKUP(MASTERLIST!$A509,'2023'!$A$3:$A$897,'2023'!$AF$3:$AF$897,0,0)</f>
        <v>0</v>
      </c>
      <c r="O509" s="220">
        <f>+_xlfn.XLOOKUP(MASTERLIST!$A509,'2023'!$A$3:$A$897,'2023'!$AG$3:$AG$897,0,0)</f>
        <v>0</v>
      </c>
      <c r="P509" s="247">
        <f>+_xlfn.XLOOKUP(MASTERLIST!$A509,'2023'!$A$3:$A$897,'2023'!$AH$3:$AH$897,0,0)</f>
        <v>0</v>
      </c>
      <c r="Q509" s="312">
        <f>+_xlfn.XLOOKUP(MASTERLIST!$A509,'2021'!$A$3:$A$900,'2021'!$G$3:$G$900,0,0)</f>
        <v>0</v>
      </c>
      <c r="R509" s="220">
        <f>+_xlfn.XLOOKUP(MASTERLIST!$A509,'2021'!$A$3:$A$900,'2021'!$H$3:$H$900,0,0)</f>
        <v>0</v>
      </c>
      <c r="S509" s="220">
        <f>+_xlfn.XLOOKUP(MASTERLIST!$A509,'2021'!$A$3:$A$900,'2021'!$I$3:$I$900,0,0)</f>
        <v>0</v>
      </c>
      <c r="T509" s="247">
        <f>+_xlfn.XLOOKUP(MASTERLIST!$A509,'2021'!$A$3:$A$900,'2021'!$J$3:$J$900,0,0)</f>
        <v>0</v>
      </c>
      <c r="U509" s="246">
        <f>+_xlfn.XLOOKUP(MASTERLIST!$A509,'2022'!$A$3:$A$899,'2022'!$AE$3:$AE$899,0,0)</f>
        <v>0</v>
      </c>
      <c r="V509" s="220">
        <f>+_xlfn.XLOOKUP(MASTERLIST!$A509,'2022'!$A$3:$A$899,'2022'!$AF$3:$AF$899,0,0)</f>
        <v>0</v>
      </c>
      <c r="W509" s="220">
        <f>+_xlfn.XLOOKUP(MASTERLIST!$A509,'2022'!$A$3:$A$899,'2022'!$AG$3:$AG$899,0,0)</f>
        <v>0</v>
      </c>
      <c r="X509" s="247">
        <f>+_xlfn.XLOOKUP(MASTERLIST!$A509,'2022'!$A$3:$A$899,'2022'!$AH$3:$AH$899,0,0)</f>
        <v>0</v>
      </c>
    </row>
    <row r="510" spans="1:24" s="11" customFormat="1" x14ac:dyDescent="0.25">
      <c r="A510" s="233" t="s">
        <v>1044</v>
      </c>
      <c r="B510" s="224" t="s">
        <v>41</v>
      </c>
      <c r="C510" s="224" t="s">
        <v>301</v>
      </c>
      <c r="D510" s="224" t="s">
        <v>1981</v>
      </c>
      <c r="E510" s="230" t="str">
        <f t="shared" si="38"/>
        <v>Men U/21</v>
      </c>
      <c r="F510" s="280">
        <v>37330</v>
      </c>
      <c r="G510" s="10">
        <f t="shared" si="39"/>
        <v>44926</v>
      </c>
      <c r="H510" s="6">
        <f t="shared" si="40"/>
        <v>20</v>
      </c>
      <c r="I510" s="5" t="str">
        <f t="shared" si="41"/>
        <v>U/21</v>
      </c>
      <c r="J510" s="224" t="s">
        <v>1301</v>
      </c>
      <c r="K510" s="297" t="s">
        <v>2102</v>
      </c>
      <c r="L510" s="292" t="s">
        <v>1509</v>
      </c>
      <c r="M510" s="246">
        <f>+_xlfn.XLOOKUP(MASTERLIST!$A510,'2023'!$A$3:$A$897,'2023'!$AE$3:$AE$897,0,0)</f>
        <v>0</v>
      </c>
      <c r="N510" s="220">
        <f>+_xlfn.XLOOKUP(MASTERLIST!$A510,'2023'!$A$3:$A$897,'2023'!$AF$3:$AF$897,0,0)</f>
        <v>0</v>
      </c>
      <c r="O510" s="220">
        <f>+_xlfn.XLOOKUP(MASTERLIST!$A510,'2023'!$A$3:$A$897,'2023'!$AG$3:$AG$897,0,0)</f>
        <v>0</v>
      </c>
      <c r="P510" s="247">
        <f>+_xlfn.XLOOKUP(MASTERLIST!$A510,'2023'!$A$3:$A$897,'2023'!$AH$3:$AH$897,0,0)</f>
        <v>0</v>
      </c>
      <c r="Q510" s="312">
        <f>+_xlfn.XLOOKUP(MASTERLIST!$A510,'2021'!$A$3:$A$900,'2021'!$G$3:$G$900,0,0)</f>
        <v>0</v>
      </c>
      <c r="R510" s="220">
        <f>+_xlfn.XLOOKUP(MASTERLIST!$A510,'2021'!$A$3:$A$900,'2021'!$H$3:$H$900,0,0)</f>
        <v>2</v>
      </c>
      <c r="S510" s="220">
        <f>+_xlfn.XLOOKUP(MASTERLIST!$A510,'2021'!$A$3:$A$900,'2021'!$I$3:$I$900,0,0)</f>
        <v>2.7</v>
      </c>
      <c r="T510" s="247">
        <f>+_xlfn.XLOOKUP(MASTERLIST!$A510,'2021'!$A$3:$A$900,'2021'!$J$3:$J$900,0,0)</f>
        <v>415</v>
      </c>
      <c r="U510" s="246">
        <f>+_xlfn.XLOOKUP(MASTERLIST!$A510,'2022'!$A$3:$A$899,'2022'!$AE$3:$AE$899,0,0)</f>
        <v>0</v>
      </c>
      <c r="V510" s="220">
        <f>+_xlfn.XLOOKUP(MASTERLIST!$A510,'2022'!$A$3:$A$899,'2022'!$AF$3:$AF$899,0,0)</f>
        <v>0</v>
      </c>
      <c r="W510" s="220">
        <f>+_xlfn.XLOOKUP(MASTERLIST!$A510,'2022'!$A$3:$A$899,'2022'!$AG$3:$AG$899,0,0)</f>
        <v>0</v>
      </c>
      <c r="X510" s="247">
        <f>+_xlfn.XLOOKUP(MASTERLIST!$A510,'2022'!$A$3:$A$899,'2022'!$AH$3:$AH$899,0,0)</f>
        <v>0</v>
      </c>
    </row>
    <row r="511" spans="1:24" x14ac:dyDescent="0.25">
      <c r="A511" s="229" t="s">
        <v>1045</v>
      </c>
      <c r="B511" s="220" t="s">
        <v>43</v>
      </c>
      <c r="C511" s="220" t="s">
        <v>1919</v>
      </c>
      <c r="D511" s="220" t="s">
        <v>309</v>
      </c>
      <c r="E511" s="230" t="str">
        <f t="shared" si="38"/>
        <v>Men U/21</v>
      </c>
      <c r="F511" s="278">
        <v>37257</v>
      </c>
      <c r="G511" s="10">
        <f t="shared" si="39"/>
        <v>44926</v>
      </c>
      <c r="H511" s="6">
        <f t="shared" si="40"/>
        <v>21</v>
      </c>
      <c r="I511" s="5" t="str">
        <f t="shared" si="41"/>
        <v>U/21</v>
      </c>
      <c r="J511" s="220" t="s">
        <v>1301</v>
      </c>
      <c r="K511" s="293">
        <v>2031500147</v>
      </c>
      <c r="L511" s="251" t="s">
        <v>1509</v>
      </c>
      <c r="M511" s="246">
        <f>+_xlfn.XLOOKUP(MASTERLIST!$A511,'2023'!$A$3:$A$897,'2023'!$AE$3:$AE$897,0,0)</f>
        <v>0</v>
      </c>
      <c r="N511" s="220">
        <f>+_xlfn.XLOOKUP(MASTERLIST!$A511,'2023'!$A$3:$A$897,'2023'!$AF$3:$AF$897,0,0)</f>
        <v>1</v>
      </c>
      <c r="O511" s="220">
        <f>+_xlfn.XLOOKUP(MASTERLIST!$A511,'2023'!$A$3:$A$897,'2023'!$AG$3:$AG$897,0,0)</f>
        <v>21.7</v>
      </c>
      <c r="P511" s="247">
        <f>+_xlfn.XLOOKUP(MASTERLIST!$A511,'2023'!$A$3:$A$897,'2023'!$AH$3:$AH$897,0,0)</f>
        <v>287</v>
      </c>
      <c r="Q511" s="312">
        <f>+_xlfn.XLOOKUP(MASTERLIST!$A511,'2021'!$A$3:$A$900,'2021'!$G$3:$G$900,0,0)</f>
        <v>2</v>
      </c>
      <c r="R511" s="220">
        <f>+_xlfn.XLOOKUP(MASTERLIST!$A511,'2021'!$A$3:$A$900,'2021'!$H$3:$H$900,0,0)</f>
        <v>1</v>
      </c>
      <c r="S511" s="220">
        <f>+_xlfn.XLOOKUP(MASTERLIST!$A511,'2021'!$A$3:$A$900,'2021'!$I$3:$I$900,0,0)</f>
        <v>18</v>
      </c>
      <c r="T511" s="247">
        <f>+_xlfn.XLOOKUP(MASTERLIST!$A511,'2021'!$A$3:$A$900,'2021'!$J$3:$J$900,0,0)</f>
        <v>651</v>
      </c>
      <c r="U511" s="246">
        <f>+_xlfn.XLOOKUP(MASTERLIST!$A511,'2022'!$A$3:$A$899,'2022'!$AE$3:$AE$899,0,0)</f>
        <v>0</v>
      </c>
      <c r="V511" s="220">
        <f>+_xlfn.XLOOKUP(MASTERLIST!$A511,'2022'!$A$3:$A$899,'2022'!$AF$3:$AF$899,0,0)</f>
        <v>1</v>
      </c>
      <c r="W511" s="220">
        <f>+_xlfn.XLOOKUP(MASTERLIST!$A511,'2022'!$A$3:$A$899,'2022'!$AG$3:$AG$899,0,0)</f>
        <v>5.5</v>
      </c>
      <c r="X511" s="247">
        <f>+_xlfn.XLOOKUP(MASTERLIST!$A511,'2022'!$A$3:$A$899,'2022'!$AH$3:$AH$899,0,0)</f>
        <v>189</v>
      </c>
    </row>
    <row r="512" spans="1:24" x14ac:dyDescent="0.25">
      <c r="A512" s="231" t="s">
        <v>1046</v>
      </c>
      <c r="B512" s="221" t="s">
        <v>1029</v>
      </c>
      <c r="C512" s="221" t="s">
        <v>97</v>
      </c>
      <c r="D512" s="221" t="s">
        <v>151</v>
      </c>
      <c r="E512" s="232" t="str">
        <f t="shared" si="38"/>
        <v>Men Grand Masters</v>
      </c>
      <c r="F512" s="279"/>
      <c r="G512" s="10">
        <f t="shared" si="39"/>
        <v>44926</v>
      </c>
      <c r="H512" s="6">
        <f t="shared" si="40"/>
        <v>123</v>
      </c>
      <c r="I512" s="5" t="str">
        <f t="shared" si="41"/>
        <v>Grand Masters</v>
      </c>
      <c r="J512" s="221" t="s">
        <v>1301</v>
      </c>
      <c r="K512" s="294" t="s">
        <v>1920</v>
      </c>
      <c r="L512" s="295" t="s">
        <v>1509</v>
      </c>
      <c r="M512" s="246">
        <f>+_xlfn.XLOOKUP(MASTERLIST!$A512,'2023'!$A$3:$A$897,'2023'!$AE$3:$AE$897,0,0)</f>
        <v>0</v>
      </c>
      <c r="N512" s="220">
        <f>+_xlfn.XLOOKUP(MASTERLIST!$A512,'2023'!$A$3:$A$897,'2023'!$AF$3:$AF$897,0,0)</f>
        <v>0</v>
      </c>
      <c r="O512" s="220">
        <f>+_xlfn.XLOOKUP(MASTERLIST!$A512,'2023'!$A$3:$A$897,'2023'!$AG$3:$AG$897,0,0)</f>
        <v>0</v>
      </c>
      <c r="P512" s="247">
        <f>+_xlfn.XLOOKUP(MASTERLIST!$A512,'2023'!$A$3:$A$897,'2023'!$AH$3:$AH$897,0,0)</f>
        <v>0</v>
      </c>
      <c r="Q512" s="312">
        <f>+_xlfn.XLOOKUP(MASTERLIST!$A512,'2021'!$A$3:$A$900,'2021'!$G$3:$G$900,0,0)</f>
        <v>0</v>
      </c>
      <c r="R512" s="220">
        <f>+_xlfn.XLOOKUP(MASTERLIST!$A512,'2021'!$A$3:$A$900,'2021'!$H$3:$H$900,0,0)</f>
        <v>0</v>
      </c>
      <c r="S512" s="220">
        <f>+_xlfn.XLOOKUP(MASTERLIST!$A512,'2021'!$A$3:$A$900,'2021'!$I$3:$I$900,0,0)</f>
        <v>0</v>
      </c>
      <c r="T512" s="247">
        <f>+_xlfn.XLOOKUP(MASTERLIST!$A512,'2021'!$A$3:$A$900,'2021'!$J$3:$J$900,0,0)</f>
        <v>0</v>
      </c>
      <c r="U512" s="246">
        <f>+_xlfn.XLOOKUP(MASTERLIST!$A512,'2022'!$A$3:$A$899,'2022'!$AE$3:$AE$899,0,0)</f>
        <v>0</v>
      </c>
      <c r="V512" s="220">
        <f>+_xlfn.XLOOKUP(MASTERLIST!$A512,'2022'!$A$3:$A$899,'2022'!$AF$3:$AF$899,0,0)</f>
        <v>0</v>
      </c>
      <c r="W512" s="220">
        <f>+_xlfn.XLOOKUP(MASTERLIST!$A512,'2022'!$A$3:$A$899,'2022'!$AG$3:$AG$899,0,0)</f>
        <v>0</v>
      </c>
      <c r="X512" s="247">
        <f>+_xlfn.XLOOKUP(MASTERLIST!$A512,'2022'!$A$3:$A$899,'2022'!$AH$3:$AH$899,0,0)</f>
        <v>0</v>
      </c>
    </row>
    <row r="513" spans="1:24" s="11" customFormat="1" x14ac:dyDescent="0.25">
      <c r="A513" s="231" t="s">
        <v>1047</v>
      </c>
      <c r="B513" s="221" t="s">
        <v>1029</v>
      </c>
      <c r="C513" s="221" t="s">
        <v>1072</v>
      </c>
      <c r="D513" s="221" t="s">
        <v>1073</v>
      </c>
      <c r="E513" s="232" t="str">
        <f t="shared" si="38"/>
        <v>Men Grand Masters</v>
      </c>
      <c r="F513" s="221"/>
      <c r="G513" s="10">
        <f t="shared" si="39"/>
        <v>44926</v>
      </c>
      <c r="H513" s="6">
        <f t="shared" si="40"/>
        <v>123</v>
      </c>
      <c r="I513" s="5" t="str">
        <f t="shared" si="41"/>
        <v>Grand Masters</v>
      </c>
      <c r="J513" s="221" t="s">
        <v>1301</v>
      </c>
      <c r="K513" s="294"/>
      <c r="L513" s="295"/>
      <c r="M513" s="246">
        <f>+_xlfn.XLOOKUP(MASTERLIST!$A513,'2023'!$A$3:$A$897,'2023'!$AE$3:$AE$897,0,0)</f>
        <v>0</v>
      </c>
      <c r="N513" s="220">
        <f>+_xlfn.XLOOKUP(MASTERLIST!$A513,'2023'!$A$3:$A$897,'2023'!$AF$3:$AF$897,0,0)</f>
        <v>0</v>
      </c>
      <c r="O513" s="220">
        <f>+_xlfn.XLOOKUP(MASTERLIST!$A513,'2023'!$A$3:$A$897,'2023'!$AG$3:$AG$897,0,0)</f>
        <v>0</v>
      </c>
      <c r="P513" s="247">
        <f>+_xlfn.XLOOKUP(MASTERLIST!$A513,'2023'!$A$3:$A$897,'2023'!$AH$3:$AH$897,0,0)</f>
        <v>0</v>
      </c>
      <c r="Q513" s="312">
        <f>+_xlfn.XLOOKUP(MASTERLIST!$A513,'2021'!$A$3:$A$900,'2021'!$G$3:$G$900,0,0)</f>
        <v>0</v>
      </c>
      <c r="R513" s="220">
        <f>+_xlfn.XLOOKUP(MASTERLIST!$A513,'2021'!$A$3:$A$900,'2021'!$H$3:$H$900,0,0)</f>
        <v>0</v>
      </c>
      <c r="S513" s="220">
        <f>+_xlfn.XLOOKUP(MASTERLIST!$A513,'2021'!$A$3:$A$900,'2021'!$I$3:$I$900,0,0)</f>
        <v>0</v>
      </c>
      <c r="T513" s="247">
        <f>+_xlfn.XLOOKUP(MASTERLIST!$A513,'2021'!$A$3:$A$900,'2021'!$J$3:$J$900,0,0)</f>
        <v>0</v>
      </c>
      <c r="U513" s="246">
        <f>+_xlfn.XLOOKUP(MASTERLIST!$A513,'2022'!$A$3:$A$899,'2022'!$AE$3:$AE$899,0,0)</f>
        <v>0</v>
      </c>
      <c r="V513" s="220">
        <f>+_xlfn.XLOOKUP(MASTERLIST!$A513,'2022'!$A$3:$A$899,'2022'!$AF$3:$AF$899,0,0)</f>
        <v>0</v>
      </c>
      <c r="W513" s="220">
        <f>+_xlfn.XLOOKUP(MASTERLIST!$A513,'2022'!$A$3:$A$899,'2022'!$AG$3:$AG$899,0,0)</f>
        <v>0</v>
      </c>
      <c r="X513" s="247">
        <f>+_xlfn.XLOOKUP(MASTERLIST!$A513,'2022'!$A$3:$A$899,'2022'!$AH$3:$AH$899,0,0)</f>
        <v>0</v>
      </c>
    </row>
    <row r="514" spans="1:24" s="11" customFormat="1" x14ac:dyDescent="0.25">
      <c r="A514" s="229" t="s">
        <v>1048</v>
      </c>
      <c r="B514" s="220" t="s">
        <v>48</v>
      </c>
      <c r="C514" s="220" t="s">
        <v>1074</v>
      </c>
      <c r="D514" s="220" t="s">
        <v>330</v>
      </c>
      <c r="E514" s="230" t="str">
        <f t="shared" si="38"/>
        <v>Men Grand Masters</v>
      </c>
      <c r="F514" s="277">
        <v>22166</v>
      </c>
      <c r="G514" s="10">
        <f t="shared" si="39"/>
        <v>44926</v>
      </c>
      <c r="H514" s="6">
        <f t="shared" si="40"/>
        <v>62</v>
      </c>
      <c r="I514" s="5" t="str">
        <f t="shared" si="41"/>
        <v>Grand Masters</v>
      </c>
      <c r="J514" s="220" t="s">
        <v>1301</v>
      </c>
      <c r="K514" s="293" t="s">
        <v>2103</v>
      </c>
      <c r="L514" s="251" t="s">
        <v>1512</v>
      </c>
      <c r="M514" s="246">
        <f>+_xlfn.XLOOKUP(MASTERLIST!$A514,'2023'!$A$3:$A$897,'2023'!$AE$3:$AE$897,0,0)</f>
        <v>0</v>
      </c>
      <c r="N514" s="220">
        <f>+_xlfn.XLOOKUP(MASTERLIST!$A514,'2023'!$A$3:$A$897,'2023'!$AF$3:$AF$897,0,0)</f>
        <v>0</v>
      </c>
      <c r="O514" s="220">
        <f>+_xlfn.XLOOKUP(MASTERLIST!$A514,'2023'!$A$3:$A$897,'2023'!$AG$3:$AG$897,0,0)</f>
        <v>0</v>
      </c>
      <c r="P514" s="247">
        <f>+_xlfn.XLOOKUP(MASTERLIST!$A514,'2023'!$A$3:$A$897,'2023'!$AH$3:$AH$897,0,0)</f>
        <v>20</v>
      </c>
      <c r="Q514" s="312">
        <f>+_xlfn.XLOOKUP(MASTERLIST!$A514,'2021'!$A$3:$A$900,'2021'!$G$3:$G$900,0,0)</f>
        <v>1</v>
      </c>
      <c r="R514" s="220">
        <f>+_xlfn.XLOOKUP(MASTERLIST!$A514,'2021'!$A$3:$A$900,'2021'!$H$3:$H$900,0,0)</f>
        <v>2</v>
      </c>
      <c r="S514" s="220">
        <f>+_xlfn.XLOOKUP(MASTERLIST!$A514,'2021'!$A$3:$A$900,'2021'!$I$3:$I$900,0,0)</f>
        <v>15.3</v>
      </c>
      <c r="T514" s="247">
        <f>+_xlfn.XLOOKUP(MASTERLIST!$A514,'2021'!$A$3:$A$900,'2021'!$J$3:$J$900,0,0)</f>
        <v>331</v>
      </c>
      <c r="U514" s="246">
        <f>+_xlfn.XLOOKUP(MASTERLIST!$A514,'2022'!$A$3:$A$899,'2022'!$AE$3:$AE$899,0,0)</f>
        <v>0</v>
      </c>
      <c r="V514" s="220">
        <f>+_xlfn.XLOOKUP(MASTERLIST!$A514,'2022'!$A$3:$A$899,'2022'!$AF$3:$AF$899,0,0)</f>
        <v>1</v>
      </c>
      <c r="W514" s="220">
        <f>+_xlfn.XLOOKUP(MASTERLIST!$A514,'2022'!$A$3:$A$899,'2022'!$AG$3:$AG$899,0,0)</f>
        <v>1.9</v>
      </c>
      <c r="X514" s="247">
        <f>+_xlfn.XLOOKUP(MASTERLIST!$A514,'2022'!$A$3:$A$899,'2022'!$AH$3:$AH$899,0,0)</f>
        <v>290</v>
      </c>
    </row>
    <row r="515" spans="1:24" x14ac:dyDescent="0.25">
      <c r="A515" s="231" t="s">
        <v>1049</v>
      </c>
      <c r="B515" s="221" t="s">
        <v>1294</v>
      </c>
      <c r="C515" s="221" t="s">
        <v>303</v>
      </c>
      <c r="D515" s="221" t="s">
        <v>1839</v>
      </c>
      <c r="E515" s="232" t="str">
        <f t="shared" si="38"/>
        <v>Men Veteran</v>
      </c>
      <c r="F515" s="279">
        <v>28817</v>
      </c>
      <c r="G515" s="10">
        <f t="shared" si="39"/>
        <v>44926</v>
      </c>
      <c r="H515" s="6">
        <f t="shared" si="40"/>
        <v>44</v>
      </c>
      <c r="I515" s="5" t="str">
        <f t="shared" si="41"/>
        <v>Veteran</v>
      </c>
      <c r="J515" s="221" t="s">
        <v>1301</v>
      </c>
      <c r="K515" s="294">
        <v>6009075156088</v>
      </c>
      <c r="L515" s="295" t="s">
        <v>1512</v>
      </c>
      <c r="M515" s="246">
        <f>+_xlfn.XLOOKUP(MASTERLIST!$A515,'2023'!$A$3:$A$897,'2023'!$AE$3:$AE$897,0,0)</f>
        <v>0</v>
      </c>
      <c r="N515" s="220">
        <f>+_xlfn.XLOOKUP(MASTERLIST!$A515,'2023'!$A$3:$A$897,'2023'!$AF$3:$AF$897,0,0)</f>
        <v>0</v>
      </c>
      <c r="O515" s="220">
        <f>+_xlfn.XLOOKUP(MASTERLIST!$A515,'2023'!$A$3:$A$897,'2023'!$AG$3:$AG$897,0,0)</f>
        <v>0</v>
      </c>
      <c r="P515" s="247">
        <f>+_xlfn.XLOOKUP(MASTERLIST!$A515,'2023'!$A$3:$A$897,'2023'!$AH$3:$AH$897,0,0)</f>
        <v>0</v>
      </c>
      <c r="Q515" s="312">
        <f>+_xlfn.XLOOKUP(MASTERLIST!$A515,'2021'!$A$3:$A$900,'2021'!$G$3:$G$900,0,0)</f>
        <v>0</v>
      </c>
      <c r="R515" s="220">
        <f>+_xlfn.XLOOKUP(MASTERLIST!$A515,'2021'!$A$3:$A$900,'2021'!$H$3:$H$900,0,0)</f>
        <v>0</v>
      </c>
      <c r="S515" s="220">
        <f>+_xlfn.XLOOKUP(MASTERLIST!$A515,'2021'!$A$3:$A$900,'2021'!$I$3:$I$900,0,0)</f>
        <v>0</v>
      </c>
      <c r="T515" s="247">
        <f>+_xlfn.XLOOKUP(MASTERLIST!$A515,'2021'!$A$3:$A$900,'2021'!$J$3:$J$900,0,0)</f>
        <v>0</v>
      </c>
      <c r="U515" s="246">
        <f>+_xlfn.XLOOKUP(MASTERLIST!$A515,'2022'!$A$3:$A$899,'2022'!$AE$3:$AE$899,0,0)</f>
        <v>0</v>
      </c>
      <c r="V515" s="220">
        <f>+_xlfn.XLOOKUP(MASTERLIST!$A515,'2022'!$A$3:$A$899,'2022'!$AF$3:$AF$899,0,0)</f>
        <v>0</v>
      </c>
      <c r="W515" s="220">
        <f>+_xlfn.XLOOKUP(MASTERLIST!$A515,'2022'!$A$3:$A$899,'2022'!$AG$3:$AG$899,0,0)</f>
        <v>0</v>
      </c>
      <c r="X515" s="247">
        <f>+_xlfn.XLOOKUP(MASTERLIST!$A515,'2022'!$A$3:$A$899,'2022'!$AH$3:$AH$899,0,0)</f>
        <v>0</v>
      </c>
    </row>
    <row r="516" spans="1:24" s="11" customFormat="1" x14ac:dyDescent="0.25">
      <c r="A516" s="231" t="s">
        <v>1075</v>
      </c>
      <c r="B516" s="221" t="s">
        <v>1294</v>
      </c>
      <c r="C516" s="221" t="s">
        <v>1840</v>
      </c>
      <c r="D516" s="221" t="s">
        <v>1839</v>
      </c>
      <c r="E516" s="232" t="str">
        <f t="shared" si="38"/>
        <v>Men U/16</v>
      </c>
      <c r="F516" s="279">
        <v>39600</v>
      </c>
      <c r="G516" s="10">
        <f t="shared" si="39"/>
        <v>44926</v>
      </c>
      <c r="H516" s="6">
        <f t="shared" si="40"/>
        <v>14</v>
      </c>
      <c r="I516" s="5" t="str">
        <f t="shared" si="41"/>
        <v>U/16</v>
      </c>
      <c r="J516" s="221" t="s">
        <v>1301</v>
      </c>
      <c r="K516" s="294"/>
      <c r="L516" s="295"/>
      <c r="M516" s="246">
        <f>+_xlfn.XLOOKUP(MASTERLIST!$A516,'2023'!$A$3:$A$897,'2023'!$AE$3:$AE$897,0,0)</f>
        <v>0</v>
      </c>
      <c r="N516" s="220">
        <f>+_xlfn.XLOOKUP(MASTERLIST!$A516,'2023'!$A$3:$A$897,'2023'!$AF$3:$AF$897,0,0)</f>
        <v>0</v>
      </c>
      <c r="O516" s="220">
        <f>+_xlfn.XLOOKUP(MASTERLIST!$A516,'2023'!$A$3:$A$897,'2023'!$AG$3:$AG$897,0,0)</f>
        <v>0</v>
      </c>
      <c r="P516" s="247">
        <f>+_xlfn.XLOOKUP(MASTERLIST!$A516,'2023'!$A$3:$A$897,'2023'!$AH$3:$AH$897,0,0)</f>
        <v>0</v>
      </c>
      <c r="Q516" s="312">
        <f>+_xlfn.XLOOKUP(MASTERLIST!$A516,'2021'!$A$3:$A$900,'2021'!$G$3:$G$900,0,0)</f>
        <v>0</v>
      </c>
      <c r="R516" s="220">
        <f>+_xlfn.XLOOKUP(MASTERLIST!$A516,'2021'!$A$3:$A$900,'2021'!$H$3:$H$900,0,0)</f>
        <v>0</v>
      </c>
      <c r="S516" s="220">
        <f>+_xlfn.XLOOKUP(MASTERLIST!$A516,'2021'!$A$3:$A$900,'2021'!$I$3:$I$900,0,0)</f>
        <v>0</v>
      </c>
      <c r="T516" s="247">
        <f>+_xlfn.XLOOKUP(MASTERLIST!$A516,'2021'!$A$3:$A$900,'2021'!$J$3:$J$900,0,0)</f>
        <v>0</v>
      </c>
      <c r="U516" s="246">
        <f>+_xlfn.XLOOKUP(MASTERLIST!$A516,'2022'!$A$3:$A$899,'2022'!$AE$3:$AE$899,0,0)</f>
        <v>0</v>
      </c>
      <c r="V516" s="220">
        <f>+_xlfn.XLOOKUP(MASTERLIST!$A516,'2022'!$A$3:$A$899,'2022'!$AF$3:$AF$899,0,0)</f>
        <v>0</v>
      </c>
      <c r="W516" s="220">
        <f>+_xlfn.XLOOKUP(MASTERLIST!$A516,'2022'!$A$3:$A$899,'2022'!$AG$3:$AG$899,0,0)</f>
        <v>0</v>
      </c>
      <c r="X516" s="247">
        <f>+_xlfn.XLOOKUP(MASTERLIST!$A516,'2022'!$A$3:$A$899,'2022'!$AH$3:$AH$899,0,0)</f>
        <v>0</v>
      </c>
    </row>
    <row r="517" spans="1:24" s="11" customFormat="1" x14ac:dyDescent="0.25">
      <c r="A517" s="231" t="s">
        <v>1076</v>
      </c>
      <c r="B517" s="221" t="s">
        <v>1029</v>
      </c>
      <c r="C517" s="221" t="s">
        <v>1085</v>
      </c>
      <c r="D517" s="221" t="s">
        <v>1073</v>
      </c>
      <c r="E517" s="232" t="str">
        <f t="shared" si="38"/>
        <v>Men Grand Masters</v>
      </c>
      <c r="F517" s="279"/>
      <c r="G517" s="10">
        <f t="shared" si="39"/>
        <v>44926</v>
      </c>
      <c r="H517" s="6">
        <f t="shared" si="40"/>
        <v>123</v>
      </c>
      <c r="I517" s="5" t="str">
        <f t="shared" si="41"/>
        <v>Grand Masters</v>
      </c>
      <c r="J517" s="221" t="s">
        <v>1301</v>
      </c>
      <c r="K517" s="294"/>
      <c r="L517" s="295"/>
      <c r="M517" s="246">
        <f>+_xlfn.XLOOKUP(MASTERLIST!$A517,'2023'!$A$3:$A$897,'2023'!$AE$3:$AE$897,0,0)</f>
        <v>0</v>
      </c>
      <c r="N517" s="220">
        <f>+_xlfn.XLOOKUP(MASTERLIST!$A517,'2023'!$A$3:$A$897,'2023'!$AF$3:$AF$897,0,0)</f>
        <v>0</v>
      </c>
      <c r="O517" s="220">
        <f>+_xlfn.XLOOKUP(MASTERLIST!$A517,'2023'!$A$3:$A$897,'2023'!$AG$3:$AG$897,0,0)</f>
        <v>0</v>
      </c>
      <c r="P517" s="247">
        <f>+_xlfn.XLOOKUP(MASTERLIST!$A517,'2023'!$A$3:$A$897,'2023'!$AH$3:$AH$897,0,0)</f>
        <v>0</v>
      </c>
      <c r="Q517" s="312">
        <f>+_xlfn.XLOOKUP(MASTERLIST!$A517,'2021'!$A$3:$A$900,'2021'!$G$3:$G$900,0,0)</f>
        <v>0</v>
      </c>
      <c r="R517" s="220">
        <f>+_xlfn.XLOOKUP(MASTERLIST!$A517,'2021'!$A$3:$A$900,'2021'!$H$3:$H$900,0,0)</f>
        <v>0</v>
      </c>
      <c r="S517" s="220">
        <f>+_xlfn.XLOOKUP(MASTERLIST!$A517,'2021'!$A$3:$A$900,'2021'!$I$3:$I$900,0,0)</f>
        <v>0</v>
      </c>
      <c r="T517" s="247">
        <f>+_xlfn.XLOOKUP(MASTERLIST!$A517,'2021'!$A$3:$A$900,'2021'!$J$3:$J$900,0,0)</f>
        <v>0</v>
      </c>
      <c r="U517" s="246">
        <f>+_xlfn.XLOOKUP(MASTERLIST!$A517,'2022'!$A$3:$A$899,'2022'!$AE$3:$AE$899,0,0)</f>
        <v>0</v>
      </c>
      <c r="V517" s="220">
        <f>+_xlfn.XLOOKUP(MASTERLIST!$A517,'2022'!$A$3:$A$899,'2022'!$AF$3:$AF$899,0,0)</f>
        <v>0</v>
      </c>
      <c r="W517" s="220">
        <f>+_xlfn.XLOOKUP(MASTERLIST!$A517,'2022'!$A$3:$A$899,'2022'!$AG$3:$AG$899,0,0)</f>
        <v>0</v>
      </c>
      <c r="X517" s="247">
        <f>+_xlfn.XLOOKUP(MASTERLIST!$A517,'2022'!$A$3:$A$899,'2022'!$AH$3:$AH$899,0,0)</f>
        <v>0</v>
      </c>
    </row>
    <row r="518" spans="1:24" s="11" customFormat="1" x14ac:dyDescent="0.25">
      <c r="A518" s="231" t="s">
        <v>1077</v>
      </c>
      <c r="B518" s="221" t="s">
        <v>1294</v>
      </c>
      <c r="C518" s="221" t="s">
        <v>1086</v>
      </c>
      <c r="D518" s="221" t="s">
        <v>1931</v>
      </c>
      <c r="E518" s="230" t="str">
        <f t="shared" si="38"/>
        <v>Ladies Grand Masters</v>
      </c>
      <c r="F518" s="221">
        <v>22657</v>
      </c>
      <c r="G518" s="10">
        <f t="shared" si="39"/>
        <v>44926</v>
      </c>
      <c r="H518" s="6">
        <f t="shared" si="40"/>
        <v>60</v>
      </c>
      <c r="I518" s="5" t="str">
        <f t="shared" si="41"/>
        <v>Grand Masters</v>
      </c>
      <c r="J518" s="221" t="s">
        <v>67</v>
      </c>
      <c r="K518" s="294"/>
      <c r="L518" s="295"/>
      <c r="M518" s="246">
        <f>+_xlfn.XLOOKUP(MASTERLIST!$A518,'2023'!$A$3:$A$897,'2023'!$AE$3:$AE$897,0,0)</f>
        <v>0</v>
      </c>
      <c r="N518" s="220">
        <f>+_xlfn.XLOOKUP(MASTERLIST!$A518,'2023'!$A$3:$A$897,'2023'!$AF$3:$AF$897,0,0)</f>
        <v>0</v>
      </c>
      <c r="O518" s="220">
        <f>+_xlfn.XLOOKUP(MASTERLIST!$A518,'2023'!$A$3:$A$897,'2023'!$AG$3:$AG$897,0,0)</f>
        <v>0</v>
      </c>
      <c r="P518" s="247">
        <f>+_xlfn.XLOOKUP(MASTERLIST!$A518,'2023'!$A$3:$A$897,'2023'!$AH$3:$AH$897,0,0)</f>
        <v>0</v>
      </c>
      <c r="Q518" s="312">
        <f>+_xlfn.XLOOKUP(MASTERLIST!$A518,'2021'!$A$3:$A$900,'2021'!$G$3:$G$900,0,0)</f>
        <v>0</v>
      </c>
      <c r="R518" s="220">
        <f>+_xlfn.XLOOKUP(MASTERLIST!$A518,'2021'!$A$3:$A$900,'2021'!$H$3:$H$900,0,0)</f>
        <v>0</v>
      </c>
      <c r="S518" s="220">
        <f>+_xlfn.XLOOKUP(MASTERLIST!$A518,'2021'!$A$3:$A$900,'2021'!$I$3:$I$900,0,0)</f>
        <v>0</v>
      </c>
      <c r="T518" s="247">
        <f>+_xlfn.XLOOKUP(MASTERLIST!$A518,'2021'!$A$3:$A$900,'2021'!$J$3:$J$900,0,0)</f>
        <v>0</v>
      </c>
      <c r="U518" s="246">
        <f>+_xlfn.XLOOKUP(MASTERLIST!$A518,'2022'!$A$3:$A$899,'2022'!$AE$3:$AE$899,0,0)</f>
        <v>0</v>
      </c>
      <c r="V518" s="220">
        <f>+_xlfn.XLOOKUP(MASTERLIST!$A518,'2022'!$A$3:$A$899,'2022'!$AF$3:$AF$899,0,0)</f>
        <v>0</v>
      </c>
      <c r="W518" s="220">
        <f>+_xlfn.XLOOKUP(MASTERLIST!$A518,'2022'!$A$3:$A$899,'2022'!$AG$3:$AG$899,0,0)</f>
        <v>0</v>
      </c>
      <c r="X518" s="247">
        <f>+_xlfn.XLOOKUP(MASTERLIST!$A518,'2022'!$A$3:$A$899,'2022'!$AH$3:$AH$899,0,0)</f>
        <v>0</v>
      </c>
    </row>
    <row r="519" spans="1:24" x14ac:dyDescent="0.25">
      <c r="A519" s="233" t="s">
        <v>1078</v>
      </c>
      <c r="B519" s="224" t="s">
        <v>44</v>
      </c>
      <c r="C519" s="224" t="s">
        <v>104</v>
      </c>
      <c r="D519" s="224" t="s">
        <v>181</v>
      </c>
      <c r="E519" s="230" t="str">
        <f t="shared" si="38"/>
        <v>Men Master</v>
      </c>
      <c r="F519" s="276">
        <v>24723</v>
      </c>
      <c r="G519" s="10">
        <f t="shared" si="39"/>
        <v>44926</v>
      </c>
      <c r="H519" s="6">
        <f t="shared" si="40"/>
        <v>55</v>
      </c>
      <c r="I519" s="5" t="str">
        <f>IF(H519="","Men Senior",IF(H519&gt;59.999,"Grand Masters",IF(H519&gt;49.999,"Master",IF(H519&gt;39.999,"Veteran",IF(H519&gt;21.999,"Senior",IF(H519&gt;16.999,"U/21","U/16"))))))</f>
        <v>Master</v>
      </c>
      <c r="J519" s="224" t="s">
        <v>1301</v>
      </c>
      <c r="K519" s="291">
        <v>67090810054</v>
      </c>
      <c r="L519" s="292" t="s">
        <v>1509</v>
      </c>
      <c r="M519" s="246">
        <f>+_xlfn.XLOOKUP(MASTERLIST!$A519,'2023'!$A$3:$A$897,'2023'!$AE$3:$AE$897,0,0)</f>
        <v>0</v>
      </c>
      <c r="N519" s="220">
        <f>+_xlfn.XLOOKUP(MASTERLIST!$A519,'2023'!$A$3:$A$897,'2023'!$AF$3:$AF$897,0,0)</f>
        <v>1</v>
      </c>
      <c r="O519" s="220">
        <f>+_xlfn.XLOOKUP(MASTERLIST!$A519,'2023'!$A$3:$A$897,'2023'!$AG$3:$AG$897,0,0)</f>
        <v>19.899999999999999</v>
      </c>
      <c r="P519" s="247">
        <f>+_xlfn.XLOOKUP(MASTERLIST!$A519,'2023'!$A$3:$A$897,'2023'!$AH$3:$AH$897,0,0)</f>
        <v>297</v>
      </c>
      <c r="Q519" s="312">
        <f>+_xlfn.XLOOKUP(MASTERLIST!$A519,'2021'!$A$3:$A$900,'2021'!$G$3:$G$900,0,0)</f>
        <v>0</v>
      </c>
      <c r="R519" s="220">
        <f>+_xlfn.XLOOKUP(MASTERLIST!$A519,'2021'!$A$3:$A$900,'2021'!$H$3:$H$900,0,0)</f>
        <v>14</v>
      </c>
      <c r="S519" s="220">
        <f>+_xlfn.XLOOKUP(MASTERLIST!$A519,'2021'!$A$3:$A$900,'2021'!$I$3:$I$900,0,0)</f>
        <v>102.00000000000001</v>
      </c>
      <c r="T519" s="247">
        <f>+_xlfn.XLOOKUP(MASTERLIST!$A519,'2021'!$A$3:$A$900,'2021'!$J$3:$J$900,0,0)</f>
        <v>1053</v>
      </c>
      <c r="U519" s="246">
        <f>+_xlfn.XLOOKUP(MASTERLIST!$A519,'2022'!$A$3:$A$899,'2022'!$AE$3:$AE$899,0,0)</f>
        <v>1</v>
      </c>
      <c r="V519" s="220">
        <f>+_xlfn.XLOOKUP(MASTERLIST!$A519,'2022'!$A$3:$A$899,'2022'!$AF$3:$AF$899,0,0)</f>
        <v>6</v>
      </c>
      <c r="W519" s="220">
        <f>+_xlfn.XLOOKUP(MASTERLIST!$A519,'2022'!$A$3:$A$899,'2022'!$AG$3:$AG$899,0,0)</f>
        <v>53.9</v>
      </c>
      <c r="X519" s="247">
        <f>+_xlfn.XLOOKUP(MASTERLIST!$A519,'2022'!$A$3:$A$899,'2022'!$AH$3:$AH$899,0,0)</f>
        <v>515</v>
      </c>
    </row>
    <row r="520" spans="1:24" x14ac:dyDescent="0.25">
      <c r="A520" s="231" t="s">
        <v>1079</v>
      </c>
      <c r="B520" s="221" t="s">
        <v>1069</v>
      </c>
      <c r="C520" s="221" t="s">
        <v>189</v>
      </c>
      <c r="D520" s="221" t="s">
        <v>1087</v>
      </c>
      <c r="E520" s="232" t="str">
        <f t="shared" si="38"/>
        <v>Men Veteran</v>
      </c>
      <c r="F520" s="279">
        <v>28835</v>
      </c>
      <c r="G520" s="10">
        <f t="shared" si="39"/>
        <v>44926</v>
      </c>
      <c r="H520" s="6">
        <f t="shared" si="40"/>
        <v>44</v>
      </c>
      <c r="I520" s="5" t="str">
        <f>IF(H520="","Senior",IF(H520&gt;59.999,"Grand Masters",IF(H520&gt;49.999,"Master",IF(H520&gt;39.999,"Veteran",IF(H520&gt;21.999,"Senior",IF(H520&gt;16.999,"U/21","U/16"))))))</f>
        <v>Veteran</v>
      </c>
      <c r="J520" s="221" t="s">
        <v>1301</v>
      </c>
      <c r="K520" s="294">
        <v>6805190091088</v>
      </c>
      <c r="L520" s="295" t="s">
        <v>1512</v>
      </c>
      <c r="M520" s="246">
        <f>+_xlfn.XLOOKUP(MASTERLIST!$A520,'2023'!$A$3:$A$897,'2023'!$AE$3:$AE$897,0,0)</f>
        <v>0</v>
      </c>
      <c r="N520" s="220">
        <f>+_xlfn.XLOOKUP(MASTERLIST!$A520,'2023'!$A$3:$A$897,'2023'!$AF$3:$AF$897,0,0)</f>
        <v>0</v>
      </c>
      <c r="O520" s="220">
        <f>+_xlfn.XLOOKUP(MASTERLIST!$A520,'2023'!$A$3:$A$897,'2023'!$AG$3:$AG$897,0,0)</f>
        <v>0</v>
      </c>
      <c r="P520" s="247">
        <f>+_xlfn.XLOOKUP(MASTERLIST!$A520,'2023'!$A$3:$A$897,'2023'!$AH$3:$AH$897,0,0)</f>
        <v>0</v>
      </c>
      <c r="Q520" s="312">
        <f>+_xlfn.XLOOKUP(MASTERLIST!$A520,'2021'!$A$3:$A$900,'2021'!$G$3:$G$900,0,0)</f>
        <v>0</v>
      </c>
      <c r="R520" s="220">
        <f>+_xlfn.XLOOKUP(MASTERLIST!$A520,'2021'!$A$3:$A$900,'2021'!$H$3:$H$900,0,0)</f>
        <v>0</v>
      </c>
      <c r="S520" s="220">
        <f>+_xlfn.XLOOKUP(MASTERLIST!$A520,'2021'!$A$3:$A$900,'2021'!$I$3:$I$900,0,0)</f>
        <v>0</v>
      </c>
      <c r="T520" s="247">
        <f>+_xlfn.XLOOKUP(MASTERLIST!$A520,'2021'!$A$3:$A$900,'2021'!$J$3:$J$900,0,0)</f>
        <v>0</v>
      </c>
      <c r="U520" s="246">
        <f>+_xlfn.XLOOKUP(MASTERLIST!$A520,'2022'!$A$3:$A$899,'2022'!$AE$3:$AE$899,0,0)</f>
        <v>0</v>
      </c>
      <c r="V520" s="220">
        <f>+_xlfn.XLOOKUP(MASTERLIST!$A520,'2022'!$A$3:$A$899,'2022'!$AF$3:$AF$899,0,0)</f>
        <v>0</v>
      </c>
      <c r="W520" s="220">
        <f>+_xlfn.XLOOKUP(MASTERLIST!$A520,'2022'!$A$3:$A$899,'2022'!$AG$3:$AG$899,0,0)</f>
        <v>0</v>
      </c>
      <c r="X520" s="247">
        <f>+_xlfn.XLOOKUP(MASTERLIST!$A520,'2022'!$A$3:$A$899,'2022'!$AH$3:$AH$899,0,0)</f>
        <v>0</v>
      </c>
    </row>
    <row r="521" spans="1:24" s="11" customFormat="1" ht="13.5" customHeight="1" x14ac:dyDescent="0.3">
      <c r="A521" s="233" t="s">
        <v>1080</v>
      </c>
      <c r="B521" s="224" t="s">
        <v>42</v>
      </c>
      <c r="C521" s="224" t="s">
        <v>2085</v>
      </c>
      <c r="D521" s="274" t="s">
        <v>1658</v>
      </c>
      <c r="E521" s="230" t="str">
        <f t="shared" si="38"/>
        <v>Men U/16</v>
      </c>
      <c r="F521" s="280">
        <v>41731</v>
      </c>
      <c r="G521" s="10">
        <f t="shared" si="39"/>
        <v>44926</v>
      </c>
      <c r="H521" s="6">
        <f t="shared" si="40"/>
        <v>8</v>
      </c>
      <c r="I521" s="5" t="str">
        <f>IF(H521="","Senior",IF(H521&gt;59.999,"Grand Masters",IF(H521&gt;49.999,"Master",IF(H521&gt;39.999,"Veteran",IF(H521&gt;21.999,"Senior",IF(H521&gt;16.999,"U/21","U/16"))))))</f>
        <v>U/16</v>
      </c>
      <c r="J521" s="224" t="s">
        <v>1301</v>
      </c>
      <c r="K521" s="297">
        <v>20140402</v>
      </c>
      <c r="L521" s="292" t="s">
        <v>1509</v>
      </c>
      <c r="M521" s="246">
        <f>+_xlfn.XLOOKUP(MASTERLIST!$A521,'2023'!$A$3:$A$897,'2023'!$AE$3:$AE$897,0,0)</f>
        <v>0</v>
      </c>
      <c r="N521" s="220">
        <f>+_xlfn.XLOOKUP(MASTERLIST!$A521,'2023'!$A$3:$A$897,'2023'!$AF$3:$AF$897,0,0)</f>
        <v>0</v>
      </c>
      <c r="O521" s="220">
        <f>+_xlfn.XLOOKUP(MASTERLIST!$A521,'2023'!$A$3:$A$897,'2023'!$AG$3:$AG$897,0,0)</f>
        <v>0</v>
      </c>
      <c r="P521" s="247">
        <f>+_xlfn.XLOOKUP(MASTERLIST!$A521,'2023'!$A$3:$A$897,'2023'!$AH$3:$AH$897,0,0)</f>
        <v>20</v>
      </c>
      <c r="Q521" s="312">
        <f>+_xlfn.XLOOKUP(MASTERLIST!$A521,'2021'!$A$3:$A$900,'2021'!$G$3:$G$900,0,0)</f>
        <v>0</v>
      </c>
      <c r="R521" s="220">
        <f>+_xlfn.XLOOKUP(MASTERLIST!$A521,'2021'!$A$3:$A$900,'2021'!$H$3:$H$900,0,0)</f>
        <v>1</v>
      </c>
      <c r="S521" s="220">
        <f>+_xlfn.XLOOKUP(MASTERLIST!$A521,'2021'!$A$3:$A$900,'2021'!$I$3:$I$900,0,0)</f>
        <v>1</v>
      </c>
      <c r="T521" s="247">
        <f>+_xlfn.XLOOKUP(MASTERLIST!$A521,'2021'!$A$3:$A$900,'2021'!$J$3:$J$900,0,0)</f>
        <v>229</v>
      </c>
      <c r="U521" s="246">
        <f>+_xlfn.XLOOKUP(MASTERLIST!$A521,'2022'!$A$3:$A$899,'2022'!$AE$3:$AE$899,0,0)</f>
        <v>5</v>
      </c>
      <c r="V521" s="220">
        <f>+_xlfn.XLOOKUP(MASTERLIST!$A521,'2022'!$A$3:$A$899,'2022'!$AF$3:$AF$899,0,0)</f>
        <v>0</v>
      </c>
      <c r="W521" s="220">
        <f>+_xlfn.XLOOKUP(MASTERLIST!$A521,'2022'!$A$3:$A$899,'2022'!$AG$3:$AG$899,0,0)</f>
        <v>3.8</v>
      </c>
      <c r="X521" s="247">
        <f>+_xlfn.XLOOKUP(MASTERLIST!$A521,'2022'!$A$3:$A$899,'2022'!$AH$3:$AH$899,0,0)</f>
        <v>235</v>
      </c>
    </row>
    <row r="522" spans="1:24" ht="13.5" customHeight="1" x14ac:dyDescent="0.25">
      <c r="A522" s="229" t="s">
        <v>1081</v>
      </c>
      <c r="B522" s="220" t="s">
        <v>50</v>
      </c>
      <c r="C522" s="220" t="s">
        <v>1090</v>
      </c>
      <c r="D522" s="220" t="s">
        <v>1147</v>
      </c>
      <c r="E522" s="230" t="str">
        <f t="shared" si="38"/>
        <v>Men Veteran</v>
      </c>
      <c r="F522" s="277">
        <v>27079</v>
      </c>
      <c r="G522" s="10">
        <f t="shared" si="39"/>
        <v>44926</v>
      </c>
      <c r="H522" s="6">
        <f t="shared" si="40"/>
        <v>48</v>
      </c>
      <c r="I522" s="5" t="str">
        <f>IF(H522="","Senior",IF(H522&gt;59.999,"Grand Masters",IF(H522&gt;49.999,"Master",IF(H522&gt;39.999,"Veteran",IF(H522&gt;21.999,"Senior",IF(H522&gt;16.999,"U/21","U/16"))))))</f>
        <v>Veteran</v>
      </c>
      <c r="J522" s="220" t="s">
        <v>1301</v>
      </c>
      <c r="K522" s="293">
        <v>7402190020</v>
      </c>
      <c r="L522" s="251" t="s">
        <v>1509</v>
      </c>
      <c r="M522" s="246">
        <f>+_xlfn.XLOOKUP(MASTERLIST!$A522,'2023'!$A$3:$A$897,'2023'!$AE$3:$AE$897,0,0)</f>
        <v>0</v>
      </c>
      <c r="N522" s="220">
        <f>+_xlfn.XLOOKUP(MASTERLIST!$A522,'2023'!$A$3:$A$897,'2023'!$AF$3:$AF$897,0,0)</f>
        <v>0</v>
      </c>
      <c r="O522" s="220">
        <f>+_xlfn.XLOOKUP(MASTERLIST!$A522,'2023'!$A$3:$A$897,'2023'!$AG$3:$AG$897,0,0)</f>
        <v>0</v>
      </c>
      <c r="P522" s="247">
        <f>+_xlfn.XLOOKUP(MASTERLIST!$A522,'2023'!$A$3:$A$897,'2023'!$AH$3:$AH$897,0,0)</f>
        <v>20</v>
      </c>
      <c r="Q522" s="312">
        <f>+_xlfn.XLOOKUP(MASTERLIST!$A522,'2021'!$A$3:$A$900,'2021'!$G$3:$G$900,0,0)</f>
        <v>1</v>
      </c>
      <c r="R522" s="220">
        <f>+_xlfn.XLOOKUP(MASTERLIST!$A522,'2021'!$A$3:$A$900,'2021'!$H$3:$H$900,0,0)</f>
        <v>1</v>
      </c>
      <c r="S522" s="220">
        <f>+_xlfn.XLOOKUP(MASTERLIST!$A522,'2021'!$A$3:$A$900,'2021'!$I$3:$I$900,0,0)</f>
        <v>4.5</v>
      </c>
      <c r="T522" s="247">
        <f>+_xlfn.XLOOKUP(MASTERLIST!$A522,'2021'!$A$3:$A$900,'2021'!$J$3:$J$900,0,0)</f>
        <v>201</v>
      </c>
      <c r="U522" s="246">
        <f>+_xlfn.XLOOKUP(MASTERLIST!$A522,'2022'!$A$3:$A$899,'2022'!$AE$3:$AE$899,0,0)</f>
        <v>0</v>
      </c>
      <c r="V522" s="220">
        <f>+_xlfn.XLOOKUP(MASTERLIST!$A522,'2022'!$A$3:$A$899,'2022'!$AF$3:$AF$899,0,0)</f>
        <v>1</v>
      </c>
      <c r="W522" s="220">
        <f>+_xlfn.XLOOKUP(MASTERLIST!$A522,'2022'!$A$3:$A$899,'2022'!$AG$3:$AG$899,0,0)</f>
        <v>1.5</v>
      </c>
      <c r="X522" s="247">
        <f>+_xlfn.XLOOKUP(MASTERLIST!$A522,'2022'!$A$3:$A$899,'2022'!$AH$3:$AH$899,0,0)</f>
        <v>153</v>
      </c>
    </row>
    <row r="523" spans="1:24" x14ac:dyDescent="0.25">
      <c r="A523" s="231" t="s">
        <v>1082</v>
      </c>
      <c r="B523" s="221" t="s">
        <v>1279</v>
      </c>
      <c r="C523" s="221" t="s">
        <v>1088</v>
      </c>
      <c r="D523" s="221" t="s">
        <v>1089</v>
      </c>
      <c r="E523" s="232" t="str">
        <f t="shared" si="38"/>
        <v>Men Senior</v>
      </c>
      <c r="F523" s="279">
        <v>36189</v>
      </c>
      <c r="G523" s="10">
        <f t="shared" si="39"/>
        <v>44926</v>
      </c>
      <c r="H523" s="6">
        <f t="shared" si="40"/>
        <v>23</v>
      </c>
      <c r="I523" s="5" t="str">
        <f>IF(H523="","Senior",IF(H523&gt;59.999,"Grand Masters",IF(H523&gt;49.999,"Master",IF(H523&gt;39.999,"Veteran",IF(H523&gt;21.999,"Senior",IF(H523&gt;16.999,"U/21","U/16"))))))</f>
        <v>Senior</v>
      </c>
      <c r="J523" s="221" t="s">
        <v>1301</v>
      </c>
      <c r="K523" s="294">
        <v>7402190020</v>
      </c>
      <c r="L523" s="295" t="s">
        <v>1509</v>
      </c>
      <c r="M523" s="246">
        <f>+_xlfn.XLOOKUP(MASTERLIST!$A523,'2023'!$A$3:$A$897,'2023'!$AE$3:$AE$897,0,0)</f>
        <v>0</v>
      </c>
      <c r="N523" s="220">
        <f>+_xlfn.XLOOKUP(MASTERLIST!$A523,'2023'!$A$3:$A$897,'2023'!$AF$3:$AF$897,0,0)</f>
        <v>0</v>
      </c>
      <c r="O523" s="220">
        <f>+_xlfn.XLOOKUP(MASTERLIST!$A523,'2023'!$A$3:$A$897,'2023'!$AG$3:$AG$897,0,0)</f>
        <v>0</v>
      </c>
      <c r="P523" s="247">
        <f>+_xlfn.XLOOKUP(MASTERLIST!$A523,'2023'!$A$3:$A$897,'2023'!$AH$3:$AH$897,0,0)</f>
        <v>0</v>
      </c>
      <c r="Q523" s="312">
        <f>+_xlfn.XLOOKUP(MASTERLIST!$A523,'2021'!$A$3:$A$900,'2021'!$G$3:$G$900,0,0)</f>
        <v>0</v>
      </c>
      <c r="R523" s="220">
        <f>+_xlfn.XLOOKUP(MASTERLIST!$A523,'2021'!$A$3:$A$900,'2021'!$H$3:$H$900,0,0)</f>
        <v>0</v>
      </c>
      <c r="S523" s="220">
        <f>+_xlfn.XLOOKUP(MASTERLIST!$A523,'2021'!$A$3:$A$900,'2021'!$I$3:$I$900,0,0)</f>
        <v>0</v>
      </c>
      <c r="T523" s="247">
        <f>+_xlfn.XLOOKUP(MASTERLIST!$A523,'2021'!$A$3:$A$900,'2021'!$J$3:$J$900,0,0)</f>
        <v>0</v>
      </c>
      <c r="U523" s="246">
        <f>+_xlfn.XLOOKUP(MASTERLIST!$A523,'2022'!$A$3:$A$899,'2022'!$AE$3:$AE$899,0,0)</f>
        <v>0</v>
      </c>
      <c r="V523" s="220">
        <f>+_xlfn.XLOOKUP(MASTERLIST!$A523,'2022'!$A$3:$A$899,'2022'!$AF$3:$AF$899,0,0)</f>
        <v>0</v>
      </c>
      <c r="W523" s="220">
        <f>+_xlfn.XLOOKUP(MASTERLIST!$A523,'2022'!$A$3:$A$899,'2022'!$AG$3:$AG$899,0,0)</f>
        <v>0</v>
      </c>
      <c r="X523" s="247">
        <f>+_xlfn.XLOOKUP(MASTERLIST!$A523,'2022'!$A$3:$A$899,'2022'!$AH$3:$AH$899,0,0)</f>
        <v>0</v>
      </c>
    </row>
    <row r="524" spans="1:24" s="11" customFormat="1" x14ac:dyDescent="0.25">
      <c r="A524" s="231" t="s">
        <v>1083</v>
      </c>
      <c r="B524" s="221" t="s">
        <v>1278</v>
      </c>
      <c r="C524" s="221" t="s">
        <v>194</v>
      </c>
      <c r="D524" s="221" t="s">
        <v>1091</v>
      </c>
      <c r="E524" s="232" t="str">
        <f t="shared" si="38"/>
        <v>Men Veteran</v>
      </c>
      <c r="F524" s="279">
        <v>28790</v>
      </c>
      <c r="G524" s="10">
        <f t="shared" si="39"/>
        <v>44926</v>
      </c>
      <c r="H524" s="6">
        <f t="shared" si="40"/>
        <v>44</v>
      </c>
      <c r="I524" s="5" t="str">
        <f>IF(H524="","Men Senior",IF(H524&gt;59.999,"Grand Masters",IF(H524&gt;49.999,"Master",IF(H524&gt;39.999,"Veteran",IF(H524&gt;21.999,"Senior",IF(H524&gt;16.999,"U/21","U/16"))))))</f>
        <v>Veteran</v>
      </c>
      <c r="J524" s="221" t="s">
        <v>1301</v>
      </c>
      <c r="K524" s="294">
        <v>99012900255</v>
      </c>
      <c r="L524" s="295" t="s">
        <v>1509</v>
      </c>
      <c r="M524" s="246">
        <f>+_xlfn.XLOOKUP(MASTERLIST!$A524,'2023'!$A$3:$A$897,'2023'!$AE$3:$AE$897,0,0)</f>
        <v>0</v>
      </c>
      <c r="N524" s="220">
        <f>+_xlfn.XLOOKUP(MASTERLIST!$A524,'2023'!$A$3:$A$897,'2023'!$AF$3:$AF$897,0,0)</f>
        <v>0</v>
      </c>
      <c r="O524" s="220">
        <f>+_xlfn.XLOOKUP(MASTERLIST!$A524,'2023'!$A$3:$A$897,'2023'!$AG$3:$AG$897,0,0)</f>
        <v>0</v>
      </c>
      <c r="P524" s="247">
        <f>+_xlfn.XLOOKUP(MASTERLIST!$A524,'2023'!$A$3:$A$897,'2023'!$AH$3:$AH$897,0,0)</f>
        <v>0</v>
      </c>
      <c r="Q524" s="312">
        <f>+_xlfn.XLOOKUP(MASTERLIST!$A524,'2021'!$A$3:$A$900,'2021'!$G$3:$G$900,0,0)</f>
        <v>0</v>
      </c>
      <c r="R524" s="220">
        <f>+_xlfn.XLOOKUP(MASTERLIST!$A524,'2021'!$A$3:$A$900,'2021'!$H$3:$H$900,0,0)</f>
        <v>0</v>
      </c>
      <c r="S524" s="220">
        <f>+_xlfn.XLOOKUP(MASTERLIST!$A524,'2021'!$A$3:$A$900,'2021'!$I$3:$I$900,0,0)</f>
        <v>0</v>
      </c>
      <c r="T524" s="247">
        <f>+_xlfn.XLOOKUP(MASTERLIST!$A524,'2021'!$A$3:$A$900,'2021'!$J$3:$J$900,0,0)</f>
        <v>0</v>
      </c>
      <c r="U524" s="246">
        <f>+_xlfn.XLOOKUP(MASTERLIST!$A524,'2022'!$A$3:$A$899,'2022'!$AE$3:$AE$899,0,0)</f>
        <v>0</v>
      </c>
      <c r="V524" s="220">
        <f>+_xlfn.XLOOKUP(MASTERLIST!$A524,'2022'!$A$3:$A$899,'2022'!$AF$3:$AF$899,0,0)</f>
        <v>0</v>
      </c>
      <c r="W524" s="220">
        <f>+_xlfn.XLOOKUP(MASTERLIST!$A524,'2022'!$A$3:$A$899,'2022'!$AG$3:$AG$899,0,0)</f>
        <v>0</v>
      </c>
      <c r="X524" s="247">
        <f>+_xlfn.XLOOKUP(MASTERLIST!$A524,'2022'!$A$3:$A$899,'2022'!$AH$3:$AH$899,0,0)</f>
        <v>0</v>
      </c>
    </row>
    <row r="525" spans="1:24" s="11" customFormat="1" x14ac:dyDescent="0.25">
      <c r="A525" s="231" t="s">
        <v>1084</v>
      </c>
      <c r="B525" s="221" t="s">
        <v>1278</v>
      </c>
      <c r="C525" s="221" t="s">
        <v>1092</v>
      </c>
      <c r="D525" s="221" t="s">
        <v>355</v>
      </c>
      <c r="E525" s="232" t="str">
        <f t="shared" si="38"/>
        <v>Men Senior</v>
      </c>
      <c r="F525" s="279">
        <v>33368</v>
      </c>
      <c r="G525" s="10">
        <f t="shared" si="39"/>
        <v>44926</v>
      </c>
      <c r="H525" s="6">
        <f t="shared" si="40"/>
        <v>31</v>
      </c>
      <c r="I525" s="5" t="str">
        <f>IF(H525="","Men Senior",IF(H525&gt;59.999,"Grand Masters",IF(H525&gt;49.999,"Master",IF(H525&gt;39.999,"Veteran",IF(H525&gt;21.999,"Senior",IF(H525&gt;16.999,"U/21","U/16"))))))</f>
        <v>Senior</v>
      </c>
      <c r="J525" s="221" t="s">
        <v>1301</v>
      </c>
      <c r="K525" s="294">
        <v>78102700106</v>
      </c>
      <c r="L525" s="295" t="s">
        <v>1509</v>
      </c>
      <c r="M525" s="246">
        <f>+_xlfn.XLOOKUP(MASTERLIST!$A525,'2023'!$A$3:$A$897,'2023'!$AE$3:$AE$897,0,0)</f>
        <v>0</v>
      </c>
      <c r="N525" s="220">
        <f>+_xlfn.XLOOKUP(MASTERLIST!$A525,'2023'!$A$3:$A$897,'2023'!$AF$3:$AF$897,0,0)</f>
        <v>0</v>
      </c>
      <c r="O525" s="220">
        <f>+_xlfn.XLOOKUP(MASTERLIST!$A525,'2023'!$A$3:$A$897,'2023'!$AG$3:$AG$897,0,0)</f>
        <v>0</v>
      </c>
      <c r="P525" s="247">
        <f>+_xlfn.XLOOKUP(MASTERLIST!$A525,'2023'!$A$3:$A$897,'2023'!$AH$3:$AH$897,0,0)</f>
        <v>0</v>
      </c>
      <c r="Q525" s="312">
        <f>+_xlfn.XLOOKUP(MASTERLIST!$A525,'2021'!$A$3:$A$900,'2021'!$G$3:$G$900,0,0)</f>
        <v>0</v>
      </c>
      <c r="R525" s="220">
        <f>+_xlfn.XLOOKUP(MASTERLIST!$A525,'2021'!$A$3:$A$900,'2021'!$H$3:$H$900,0,0)</f>
        <v>0</v>
      </c>
      <c r="S525" s="220">
        <f>+_xlfn.XLOOKUP(MASTERLIST!$A525,'2021'!$A$3:$A$900,'2021'!$I$3:$I$900,0,0)</f>
        <v>0</v>
      </c>
      <c r="T525" s="247">
        <f>+_xlfn.XLOOKUP(MASTERLIST!$A525,'2021'!$A$3:$A$900,'2021'!$J$3:$J$900,0,0)</f>
        <v>0</v>
      </c>
      <c r="U525" s="246">
        <f>+_xlfn.XLOOKUP(MASTERLIST!$A525,'2022'!$A$3:$A$899,'2022'!$AE$3:$AE$899,0,0)</f>
        <v>0</v>
      </c>
      <c r="V525" s="220">
        <f>+_xlfn.XLOOKUP(MASTERLIST!$A525,'2022'!$A$3:$A$899,'2022'!$AF$3:$AF$899,0,0)</f>
        <v>0</v>
      </c>
      <c r="W525" s="220">
        <f>+_xlfn.XLOOKUP(MASTERLIST!$A525,'2022'!$A$3:$A$899,'2022'!$AG$3:$AG$899,0,0)</f>
        <v>0</v>
      </c>
      <c r="X525" s="247">
        <f>+_xlfn.XLOOKUP(MASTERLIST!$A525,'2022'!$A$3:$A$899,'2022'!$AH$3:$AH$899,0,0)</f>
        <v>0</v>
      </c>
    </row>
    <row r="526" spans="1:24" s="11" customFormat="1" x14ac:dyDescent="0.25">
      <c r="A526" s="231" t="s">
        <v>1093</v>
      </c>
      <c r="B526" s="221" t="s">
        <v>1293</v>
      </c>
      <c r="C526" s="221" t="s">
        <v>143</v>
      </c>
      <c r="D526" s="221" t="s">
        <v>1096</v>
      </c>
      <c r="E526" s="230" t="str">
        <f t="shared" si="38"/>
        <v>Men Veteran</v>
      </c>
      <c r="F526" s="279">
        <v>26990</v>
      </c>
      <c r="G526" s="10">
        <f t="shared" si="39"/>
        <v>44926</v>
      </c>
      <c r="H526" s="6">
        <f t="shared" si="40"/>
        <v>49</v>
      </c>
      <c r="I526" s="5" t="str">
        <f t="shared" ref="I526:I557" si="42">IF(H526="","Senior",IF(H526&gt;59.999,"Grand Masters",IF(H526&gt;49.999,"Master",IF(H526&gt;39.999,"Veteran",IF(H526&gt;21.999,"Senior",IF(H526&gt;16.999,"U/21","U/16"))))))</f>
        <v>Veteran</v>
      </c>
      <c r="J526" s="221" t="s">
        <v>1301</v>
      </c>
      <c r="K526" s="294">
        <v>91051000076</v>
      </c>
      <c r="L526" s="295" t="s">
        <v>1509</v>
      </c>
      <c r="M526" s="246">
        <f>+_xlfn.XLOOKUP(MASTERLIST!$A526,'2023'!$A$3:$A$897,'2023'!$AE$3:$AE$897,0,0)</f>
        <v>0</v>
      </c>
      <c r="N526" s="220">
        <f>+_xlfn.XLOOKUP(MASTERLIST!$A526,'2023'!$A$3:$A$897,'2023'!$AF$3:$AF$897,0,0)</f>
        <v>0</v>
      </c>
      <c r="O526" s="220">
        <f>+_xlfn.XLOOKUP(MASTERLIST!$A526,'2023'!$A$3:$A$897,'2023'!$AG$3:$AG$897,0,0)</f>
        <v>0</v>
      </c>
      <c r="P526" s="247">
        <f>+_xlfn.XLOOKUP(MASTERLIST!$A526,'2023'!$A$3:$A$897,'2023'!$AH$3:$AH$897,0,0)</f>
        <v>0</v>
      </c>
      <c r="Q526" s="312">
        <f>+_xlfn.XLOOKUP(MASTERLIST!$A526,'2021'!$A$3:$A$900,'2021'!$G$3:$G$900,0,0)</f>
        <v>0</v>
      </c>
      <c r="R526" s="220">
        <f>+_xlfn.XLOOKUP(MASTERLIST!$A526,'2021'!$A$3:$A$900,'2021'!$H$3:$H$900,0,0)</f>
        <v>0</v>
      </c>
      <c r="S526" s="220">
        <f>+_xlfn.XLOOKUP(MASTERLIST!$A526,'2021'!$A$3:$A$900,'2021'!$I$3:$I$900,0,0)</f>
        <v>0</v>
      </c>
      <c r="T526" s="247">
        <f>+_xlfn.XLOOKUP(MASTERLIST!$A526,'2021'!$A$3:$A$900,'2021'!$J$3:$J$900,0,0)</f>
        <v>20</v>
      </c>
      <c r="U526" s="246">
        <f>+_xlfn.XLOOKUP(MASTERLIST!$A526,'2022'!$A$3:$A$899,'2022'!$AE$3:$AE$899,0,0)</f>
        <v>0</v>
      </c>
      <c r="V526" s="220">
        <f>+_xlfn.XLOOKUP(MASTERLIST!$A526,'2022'!$A$3:$A$899,'2022'!$AF$3:$AF$899,0,0)</f>
        <v>0</v>
      </c>
      <c r="W526" s="220">
        <f>+_xlfn.XLOOKUP(MASTERLIST!$A526,'2022'!$A$3:$A$899,'2022'!$AG$3:$AG$899,0,0)</f>
        <v>0</v>
      </c>
      <c r="X526" s="247">
        <f>+_xlfn.XLOOKUP(MASTERLIST!$A526,'2022'!$A$3:$A$899,'2022'!$AH$3:$AH$899,0,0)</f>
        <v>0</v>
      </c>
    </row>
    <row r="527" spans="1:24" x14ac:dyDescent="0.25">
      <c r="A527" s="231" t="s">
        <v>1094</v>
      </c>
      <c r="B527" s="221" t="s">
        <v>1392</v>
      </c>
      <c r="C527" s="221" t="s">
        <v>177</v>
      </c>
      <c r="D527" s="221" t="s">
        <v>1097</v>
      </c>
      <c r="E527" s="232" t="str">
        <f t="shared" si="38"/>
        <v>Men Grand Masters</v>
      </c>
      <c r="F527" s="279">
        <v>21494</v>
      </c>
      <c r="G527" s="10">
        <f t="shared" si="39"/>
        <v>44926</v>
      </c>
      <c r="H527" s="6">
        <f t="shared" si="40"/>
        <v>64</v>
      </c>
      <c r="I527" s="5" t="str">
        <f t="shared" si="42"/>
        <v>Grand Masters</v>
      </c>
      <c r="J527" s="221" t="s">
        <v>1301</v>
      </c>
      <c r="K527" s="294">
        <v>73112200047</v>
      </c>
      <c r="L527" s="295" t="s">
        <v>1509</v>
      </c>
      <c r="M527" s="246">
        <f>+_xlfn.XLOOKUP(MASTERLIST!$A527,'2023'!$A$3:$A$897,'2023'!$AE$3:$AE$897,0,0)</f>
        <v>0</v>
      </c>
      <c r="N527" s="220">
        <f>+_xlfn.XLOOKUP(MASTERLIST!$A527,'2023'!$A$3:$A$897,'2023'!$AF$3:$AF$897,0,0)</f>
        <v>0</v>
      </c>
      <c r="O527" s="220">
        <f>+_xlfn.XLOOKUP(MASTERLIST!$A527,'2023'!$A$3:$A$897,'2023'!$AG$3:$AG$897,0,0)</f>
        <v>0</v>
      </c>
      <c r="P527" s="247">
        <f>+_xlfn.XLOOKUP(MASTERLIST!$A527,'2023'!$A$3:$A$897,'2023'!$AH$3:$AH$897,0,0)</f>
        <v>0</v>
      </c>
      <c r="Q527" s="312">
        <f>+_xlfn.XLOOKUP(MASTERLIST!$A527,'2021'!$A$3:$A$900,'2021'!$G$3:$G$900,0,0)</f>
        <v>0</v>
      </c>
      <c r="R527" s="220">
        <f>+_xlfn.XLOOKUP(MASTERLIST!$A527,'2021'!$A$3:$A$900,'2021'!$H$3:$H$900,0,0)</f>
        <v>0</v>
      </c>
      <c r="S527" s="220">
        <f>+_xlfn.XLOOKUP(MASTERLIST!$A527,'2021'!$A$3:$A$900,'2021'!$I$3:$I$900,0,0)</f>
        <v>0</v>
      </c>
      <c r="T527" s="247">
        <f>+_xlfn.XLOOKUP(MASTERLIST!$A527,'2021'!$A$3:$A$900,'2021'!$J$3:$J$900,0,0)</f>
        <v>0</v>
      </c>
      <c r="U527" s="246">
        <f>+_xlfn.XLOOKUP(MASTERLIST!$A527,'2022'!$A$3:$A$899,'2022'!$AE$3:$AE$899,0,0)</f>
        <v>0</v>
      </c>
      <c r="V527" s="220">
        <f>+_xlfn.XLOOKUP(MASTERLIST!$A527,'2022'!$A$3:$A$899,'2022'!$AF$3:$AF$899,0,0)</f>
        <v>0</v>
      </c>
      <c r="W527" s="220">
        <f>+_xlfn.XLOOKUP(MASTERLIST!$A527,'2022'!$A$3:$A$899,'2022'!$AG$3:$AG$899,0,0)</f>
        <v>0</v>
      </c>
      <c r="X527" s="247">
        <f>+_xlfn.XLOOKUP(MASTERLIST!$A527,'2022'!$A$3:$A$899,'2022'!$AH$3:$AH$899,0,0)</f>
        <v>0</v>
      </c>
    </row>
    <row r="528" spans="1:24" s="11" customFormat="1" x14ac:dyDescent="0.25">
      <c r="A528" s="231" t="s">
        <v>1095</v>
      </c>
      <c r="B528" s="221" t="s">
        <v>1295</v>
      </c>
      <c r="C528" s="221" t="s">
        <v>1098</v>
      </c>
      <c r="D528" s="221" t="s">
        <v>334</v>
      </c>
      <c r="E528" s="232" t="str">
        <f t="shared" si="38"/>
        <v>Men Senior</v>
      </c>
      <c r="F528" s="279">
        <v>32091</v>
      </c>
      <c r="G528" s="10">
        <f t="shared" si="39"/>
        <v>44926</v>
      </c>
      <c r="H528" s="6">
        <f t="shared" si="40"/>
        <v>35</v>
      </c>
      <c r="I528" s="5" t="str">
        <f t="shared" si="42"/>
        <v>Senior</v>
      </c>
      <c r="J528" s="221" t="s">
        <v>1301</v>
      </c>
      <c r="K528" s="294"/>
      <c r="L528" s="295"/>
      <c r="M528" s="246">
        <f>+_xlfn.XLOOKUP(MASTERLIST!$A528,'2023'!$A$3:$A$897,'2023'!$AE$3:$AE$897,0,0)</f>
        <v>0</v>
      </c>
      <c r="N528" s="220">
        <f>+_xlfn.XLOOKUP(MASTERLIST!$A528,'2023'!$A$3:$A$897,'2023'!$AF$3:$AF$897,0,0)</f>
        <v>0</v>
      </c>
      <c r="O528" s="220">
        <f>+_xlfn.XLOOKUP(MASTERLIST!$A528,'2023'!$A$3:$A$897,'2023'!$AG$3:$AG$897,0,0)</f>
        <v>0</v>
      </c>
      <c r="P528" s="247">
        <f>+_xlfn.XLOOKUP(MASTERLIST!$A528,'2023'!$A$3:$A$897,'2023'!$AH$3:$AH$897,0,0)</f>
        <v>0</v>
      </c>
      <c r="Q528" s="312">
        <f>+_xlfn.XLOOKUP(MASTERLIST!$A528,'2021'!$A$3:$A$900,'2021'!$G$3:$G$900,0,0)</f>
        <v>0</v>
      </c>
      <c r="R528" s="220">
        <f>+_xlfn.XLOOKUP(MASTERLIST!$A528,'2021'!$A$3:$A$900,'2021'!$H$3:$H$900,0,0)</f>
        <v>0</v>
      </c>
      <c r="S528" s="220">
        <f>+_xlfn.XLOOKUP(MASTERLIST!$A528,'2021'!$A$3:$A$900,'2021'!$I$3:$I$900,0,0)</f>
        <v>0</v>
      </c>
      <c r="T528" s="247">
        <f>+_xlfn.XLOOKUP(MASTERLIST!$A528,'2021'!$A$3:$A$900,'2021'!$J$3:$J$900,0,0)</f>
        <v>0</v>
      </c>
      <c r="U528" s="246">
        <f>+_xlfn.XLOOKUP(MASTERLIST!$A528,'2022'!$A$3:$A$899,'2022'!$AE$3:$AE$899,0,0)</f>
        <v>0</v>
      </c>
      <c r="V528" s="220">
        <f>+_xlfn.XLOOKUP(MASTERLIST!$A528,'2022'!$A$3:$A$899,'2022'!$AF$3:$AF$899,0,0)</f>
        <v>0</v>
      </c>
      <c r="W528" s="220">
        <f>+_xlfn.XLOOKUP(MASTERLIST!$A528,'2022'!$A$3:$A$899,'2022'!$AG$3:$AG$899,0,0)</f>
        <v>0</v>
      </c>
      <c r="X528" s="247">
        <f>+_xlfn.XLOOKUP(MASTERLIST!$A528,'2022'!$A$3:$A$899,'2022'!$AH$3:$AH$899,0,0)</f>
        <v>0</v>
      </c>
    </row>
    <row r="529" spans="1:24" s="11" customFormat="1" x14ac:dyDescent="0.25">
      <c r="A529" s="229" t="s">
        <v>1100</v>
      </c>
      <c r="B529" s="220" t="s">
        <v>43</v>
      </c>
      <c r="C529" s="220" t="s">
        <v>1971</v>
      </c>
      <c r="D529" s="220" t="s">
        <v>151</v>
      </c>
      <c r="E529" s="234" t="str">
        <f t="shared" si="38"/>
        <v>Men Senior</v>
      </c>
      <c r="F529" s="278">
        <v>31454</v>
      </c>
      <c r="G529" s="105">
        <f t="shared" si="39"/>
        <v>44926</v>
      </c>
      <c r="H529" s="106">
        <f t="shared" si="40"/>
        <v>36</v>
      </c>
      <c r="I529" s="104" t="str">
        <f t="shared" si="42"/>
        <v>Senior</v>
      </c>
      <c r="J529" s="220" t="s">
        <v>1301</v>
      </c>
      <c r="K529" s="293">
        <v>87111000102</v>
      </c>
      <c r="L529" s="251" t="s">
        <v>1509</v>
      </c>
      <c r="M529" s="246">
        <f>+_xlfn.XLOOKUP(MASTERLIST!$A529,'2023'!$A$3:$A$897,'2023'!$AE$3:$AE$897,0,0)</f>
        <v>0</v>
      </c>
      <c r="N529" s="220">
        <f>+_xlfn.XLOOKUP(MASTERLIST!$A529,'2023'!$A$3:$A$897,'2023'!$AF$3:$AF$897,0,0)</f>
        <v>1</v>
      </c>
      <c r="O529" s="220">
        <f>+_xlfn.XLOOKUP(MASTERLIST!$A529,'2023'!$A$3:$A$897,'2023'!$AG$3:$AG$897,0,0)</f>
        <v>7.2</v>
      </c>
      <c r="P529" s="247">
        <f>+_xlfn.XLOOKUP(MASTERLIST!$A529,'2023'!$A$3:$A$897,'2023'!$AH$3:$AH$897,0,0)</f>
        <v>274</v>
      </c>
      <c r="Q529" s="312">
        <f>+_xlfn.XLOOKUP(MASTERLIST!$A529,'2021'!$A$3:$A$900,'2021'!$G$3:$G$900,0,0)</f>
        <v>0</v>
      </c>
      <c r="R529" s="220">
        <f>+_xlfn.XLOOKUP(MASTERLIST!$A529,'2021'!$A$3:$A$900,'2021'!$H$3:$H$900,0,0)</f>
        <v>2</v>
      </c>
      <c r="S529" s="220">
        <f>+_xlfn.XLOOKUP(MASTERLIST!$A529,'2021'!$A$3:$A$900,'2021'!$I$3:$I$900,0,0)</f>
        <v>6.3999999999999995</v>
      </c>
      <c r="T529" s="247">
        <f>+_xlfn.XLOOKUP(MASTERLIST!$A529,'2021'!$A$3:$A$900,'2021'!$J$3:$J$900,0,0)</f>
        <v>232</v>
      </c>
      <c r="U529" s="246">
        <f>+_xlfn.XLOOKUP(MASTERLIST!$A529,'2022'!$A$3:$A$899,'2022'!$AE$3:$AE$899,0,0)</f>
        <v>2</v>
      </c>
      <c r="V529" s="220">
        <f>+_xlfn.XLOOKUP(MASTERLIST!$A529,'2022'!$A$3:$A$899,'2022'!$AF$3:$AF$899,0,0)</f>
        <v>2</v>
      </c>
      <c r="W529" s="220">
        <f>+_xlfn.XLOOKUP(MASTERLIST!$A529,'2022'!$A$3:$A$899,'2022'!$AG$3:$AG$899,0,0)</f>
        <v>11.899999999999999</v>
      </c>
      <c r="X529" s="247">
        <f>+_xlfn.XLOOKUP(MASTERLIST!$A529,'2022'!$A$3:$A$899,'2022'!$AH$3:$AH$899,0,0)</f>
        <v>428</v>
      </c>
    </row>
    <row r="530" spans="1:24" s="11" customFormat="1" x14ac:dyDescent="0.25">
      <c r="A530" s="229" t="s">
        <v>1101</v>
      </c>
      <c r="B530" s="220" t="s">
        <v>43</v>
      </c>
      <c r="C530" s="220" t="s">
        <v>97</v>
      </c>
      <c r="D530" s="220" t="s">
        <v>1099</v>
      </c>
      <c r="E530" s="232" t="str">
        <f t="shared" si="38"/>
        <v>Men Veteran</v>
      </c>
      <c r="F530" s="277">
        <v>28866</v>
      </c>
      <c r="G530" s="10">
        <f t="shared" si="39"/>
        <v>44926</v>
      </c>
      <c r="H530" s="6">
        <f t="shared" si="40"/>
        <v>43</v>
      </c>
      <c r="I530" s="5" t="str">
        <f t="shared" si="42"/>
        <v>Veteran</v>
      </c>
      <c r="J530" s="220" t="s">
        <v>1301</v>
      </c>
      <c r="K530" s="293">
        <v>79011110455</v>
      </c>
      <c r="L530" s="251" t="s">
        <v>1509</v>
      </c>
      <c r="M530" s="246">
        <f>+_xlfn.XLOOKUP(MASTERLIST!$A530,'2023'!$A$3:$A$897,'2023'!$AE$3:$AE$897,0,0)</f>
        <v>0</v>
      </c>
      <c r="N530" s="220">
        <f>+_xlfn.XLOOKUP(MASTERLIST!$A530,'2023'!$A$3:$A$897,'2023'!$AF$3:$AF$897,0,0)</f>
        <v>0</v>
      </c>
      <c r="O530" s="220">
        <f>+_xlfn.XLOOKUP(MASTERLIST!$A530,'2023'!$A$3:$A$897,'2023'!$AG$3:$AG$897,0,0)</f>
        <v>0</v>
      </c>
      <c r="P530" s="247">
        <f>+_xlfn.XLOOKUP(MASTERLIST!$A530,'2023'!$A$3:$A$897,'2023'!$AH$3:$AH$897,0,0)</f>
        <v>20</v>
      </c>
      <c r="Q530" s="312">
        <f>+_xlfn.XLOOKUP(MASTERLIST!$A530,'2021'!$A$3:$A$900,'2021'!$G$3:$G$900,0,0)</f>
        <v>0</v>
      </c>
      <c r="R530" s="220">
        <f>+_xlfn.XLOOKUP(MASTERLIST!$A530,'2021'!$A$3:$A$900,'2021'!$H$3:$H$900,0,0)</f>
        <v>0</v>
      </c>
      <c r="S530" s="220">
        <f>+_xlfn.XLOOKUP(MASTERLIST!$A530,'2021'!$A$3:$A$900,'2021'!$I$3:$I$900,0,0)</f>
        <v>0</v>
      </c>
      <c r="T530" s="247">
        <f>+_xlfn.XLOOKUP(MASTERLIST!$A530,'2021'!$A$3:$A$900,'2021'!$J$3:$J$900,0,0)</f>
        <v>0</v>
      </c>
      <c r="U530" s="246">
        <f>+_xlfn.XLOOKUP(MASTERLIST!$A530,'2022'!$A$3:$A$899,'2022'!$AE$3:$AE$899,0,0)</f>
        <v>0</v>
      </c>
      <c r="V530" s="220">
        <f>+_xlfn.XLOOKUP(MASTERLIST!$A530,'2022'!$A$3:$A$899,'2022'!$AF$3:$AF$899,0,0)</f>
        <v>0</v>
      </c>
      <c r="W530" s="220">
        <f>+_xlfn.XLOOKUP(MASTERLIST!$A530,'2022'!$A$3:$A$899,'2022'!$AG$3:$AG$899,0,0)</f>
        <v>0</v>
      </c>
      <c r="X530" s="247">
        <f>+_xlfn.XLOOKUP(MASTERLIST!$A530,'2022'!$A$3:$A$899,'2022'!$AH$3:$AH$899,0,0)</f>
        <v>40</v>
      </c>
    </row>
    <row r="531" spans="1:24" s="11" customFormat="1" x14ac:dyDescent="0.25">
      <c r="A531" s="231" t="s">
        <v>1102</v>
      </c>
      <c r="B531" s="221" t="s">
        <v>1529</v>
      </c>
      <c r="C531" s="221" t="s">
        <v>248</v>
      </c>
      <c r="D531" s="221" t="s">
        <v>130</v>
      </c>
      <c r="E531" s="232" t="str">
        <f t="shared" si="38"/>
        <v>Men Grand Masters</v>
      </c>
      <c r="F531" s="279"/>
      <c r="G531" s="10">
        <f t="shared" si="39"/>
        <v>44926</v>
      </c>
      <c r="H531" s="6">
        <f t="shared" si="40"/>
        <v>123</v>
      </c>
      <c r="I531" s="5" t="str">
        <f t="shared" si="42"/>
        <v>Grand Masters</v>
      </c>
      <c r="J531" s="221" t="s">
        <v>1301</v>
      </c>
      <c r="K531" s="294"/>
      <c r="L531" s="295"/>
      <c r="M531" s="246">
        <f>+_xlfn.XLOOKUP(MASTERLIST!$A531,'2023'!$A$3:$A$897,'2023'!$AE$3:$AE$897,0,0)</f>
        <v>0</v>
      </c>
      <c r="N531" s="220">
        <f>+_xlfn.XLOOKUP(MASTERLIST!$A531,'2023'!$A$3:$A$897,'2023'!$AF$3:$AF$897,0,0)</f>
        <v>0</v>
      </c>
      <c r="O531" s="220">
        <f>+_xlfn.XLOOKUP(MASTERLIST!$A531,'2023'!$A$3:$A$897,'2023'!$AG$3:$AG$897,0,0)</f>
        <v>0</v>
      </c>
      <c r="P531" s="247">
        <f>+_xlfn.XLOOKUP(MASTERLIST!$A531,'2023'!$A$3:$A$897,'2023'!$AH$3:$AH$897,0,0)</f>
        <v>40</v>
      </c>
      <c r="Q531" s="312">
        <f>+_xlfn.XLOOKUP(MASTERLIST!$A531,'2021'!$A$3:$A$900,'2021'!$G$3:$G$900,0,0)</f>
        <v>0</v>
      </c>
      <c r="R531" s="220">
        <f>+_xlfn.XLOOKUP(MASTERLIST!$A531,'2021'!$A$3:$A$900,'2021'!$H$3:$H$900,0,0)</f>
        <v>0</v>
      </c>
      <c r="S531" s="220">
        <f>+_xlfn.XLOOKUP(MASTERLIST!$A531,'2021'!$A$3:$A$900,'2021'!$I$3:$I$900,0,0)</f>
        <v>0</v>
      </c>
      <c r="T531" s="247">
        <f>+_xlfn.XLOOKUP(MASTERLIST!$A531,'2021'!$A$3:$A$900,'2021'!$J$3:$J$900,0,0)</f>
        <v>0</v>
      </c>
      <c r="U531" s="246">
        <f>+_xlfn.XLOOKUP(MASTERLIST!$A531,'2022'!$A$3:$A$899,'2022'!$AE$3:$AE$899,0,0)</f>
        <v>0</v>
      </c>
      <c r="V531" s="220">
        <f>+_xlfn.XLOOKUP(MASTERLIST!$A531,'2022'!$A$3:$A$899,'2022'!$AF$3:$AF$899,0,0)</f>
        <v>0</v>
      </c>
      <c r="W531" s="220">
        <f>+_xlfn.XLOOKUP(MASTERLIST!$A531,'2022'!$A$3:$A$899,'2022'!$AG$3:$AG$899,0,0)</f>
        <v>0</v>
      </c>
      <c r="X531" s="247">
        <f>+_xlfn.XLOOKUP(MASTERLIST!$A531,'2022'!$A$3:$A$899,'2022'!$AH$3:$AH$899,0,0)</f>
        <v>0</v>
      </c>
    </row>
    <row r="532" spans="1:24" s="11" customFormat="1" x14ac:dyDescent="0.25">
      <c r="A532" s="231" t="s">
        <v>1103</v>
      </c>
      <c r="B532" s="221" t="s">
        <v>1293</v>
      </c>
      <c r="C532" s="221" t="s">
        <v>1109</v>
      </c>
      <c r="D532" s="221" t="s">
        <v>105</v>
      </c>
      <c r="E532" s="232" t="str">
        <f t="shared" si="38"/>
        <v>Men Senior</v>
      </c>
      <c r="F532" s="279">
        <v>32233</v>
      </c>
      <c r="G532" s="10">
        <f t="shared" si="39"/>
        <v>44926</v>
      </c>
      <c r="H532" s="6">
        <f t="shared" si="40"/>
        <v>34</v>
      </c>
      <c r="I532" s="5" t="str">
        <f t="shared" si="42"/>
        <v>Senior</v>
      </c>
      <c r="J532" s="221" t="s">
        <v>1301</v>
      </c>
      <c r="K532" s="294"/>
      <c r="L532" s="295"/>
      <c r="M532" s="246">
        <f>+_xlfn.XLOOKUP(MASTERLIST!$A532,'2023'!$A$3:$A$897,'2023'!$AE$3:$AE$897,0,0)</f>
        <v>0</v>
      </c>
      <c r="N532" s="220">
        <f>+_xlfn.XLOOKUP(MASTERLIST!$A532,'2023'!$A$3:$A$897,'2023'!$AF$3:$AF$897,0,0)</f>
        <v>0</v>
      </c>
      <c r="O532" s="220">
        <f>+_xlfn.XLOOKUP(MASTERLIST!$A532,'2023'!$A$3:$A$897,'2023'!$AG$3:$AG$897,0,0)</f>
        <v>0</v>
      </c>
      <c r="P532" s="247">
        <f>+_xlfn.XLOOKUP(MASTERLIST!$A532,'2023'!$A$3:$A$897,'2023'!$AH$3:$AH$897,0,0)</f>
        <v>0</v>
      </c>
      <c r="Q532" s="312">
        <f>+_xlfn.XLOOKUP(MASTERLIST!$A532,'2021'!$A$3:$A$900,'2021'!$G$3:$G$900,0,0)</f>
        <v>0</v>
      </c>
      <c r="R532" s="220">
        <f>+_xlfn.XLOOKUP(MASTERLIST!$A532,'2021'!$A$3:$A$900,'2021'!$H$3:$H$900,0,0)</f>
        <v>0</v>
      </c>
      <c r="S532" s="220">
        <f>+_xlfn.XLOOKUP(MASTERLIST!$A532,'2021'!$A$3:$A$900,'2021'!$I$3:$I$900,0,0)</f>
        <v>0</v>
      </c>
      <c r="T532" s="247">
        <f>+_xlfn.XLOOKUP(MASTERLIST!$A532,'2021'!$A$3:$A$900,'2021'!$J$3:$J$900,0,0)</f>
        <v>0</v>
      </c>
      <c r="U532" s="246">
        <f>+_xlfn.XLOOKUP(MASTERLIST!$A532,'2022'!$A$3:$A$899,'2022'!$AE$3:$AE$899,0,0)</f>
        <v>0</v>
      </c>
      <c r="V532" s="220">
        <f>+_xlfn.XLOOKUP(MASTERLIST!$A532,'2022'!$A$3:$A$899,'2022'!$AF$3:$AF$899,0,0)</f>
        <v>0</v>
      </c>
      <c r="W532" s="220">
        <f>+_xlfn.XLOOKUP(MASTERLIST!$A532,'2022'!$A$3:$A$899,'2022'!$AG$3:$AG$899,0,0)</f>
        <v>0</v>
      </c>
      <c r="X532" s="247">
        <f>+_xlfn.XLOOKUP(MASTERLIST!$A532,'2022'!$A$3:$A$899,'2022'!$AH$3:$AH$899,0,0)</f>
        <v>0</v>
      </c>
    </row>
    <row r="533" spans="1:24" s="11" customFormat="1" x14ac:dyDescent="0.25">
      <c r="A533" s="229" t="s">
        <v>1104</v>
      </c>
      <c r="B533" s="220" t="s">
        <v>50</v>
      </c>
      <c r="C533" s="220" t="s">
        <v>118</v>
      </c>
      <c r="D533" s="220" t="s">
        <v>119</v>
      </c>
      <c r="E533" s="232" t="str">
        <f t="shared" si="38"/>
        <v>Men Senior</v>
      </c>
      <c r="F533" s="277">
        <v>31117</v>
      </c>
      <c r="G533" s="10">
        <f t="shared" si="39"/>
        <v>44926</v>
      </c>
      <c r="H533" s="6">
        <f t="shared" si="40"/>
        <v>37</v>
      </c>
      <c r="I533" s="5" t="str">
        <f t="shared" si="42"/>
        <v>Senior</v>
      </c>
      <c r="J533" s="220" t="s">
        <v>1301</v>
      </c>
      <c r="K533" s="293">
        <v>85031110678</v>
      </c>
      <c r="L533" s="251" t="s">
        <v>1509</v>
      </c>
      <c r="M533" s="246">
        <f>+_xlfn.XLOOKUP(MASTERLIST!$A533,'2023'!$A$3:$A$897,'2023'!$AE$3:$AE$897,0,0)</f>
        <v>0</v>
      </c>
      <c r="N533" s="220">
        <f>+_xlfn.XLOOKUP(MASTERLIST!$A533,'2023'!$A$3:$A$897,'2023'!$AF$3:$AF$897,0,0)</f>
        <v>0</v>
      </c>
      <c r="O533" s="220">
        <f>+_xlfn.XLOOKUP(MASTERLIST!$A533,'2023'!$A$3:$A$897,'2023'!$AG$3:$AG$897,0,0)</f>
        <v>0</v>
      </c>
      <c r="P533" s="247">
        <f>+_xlfn.XLOOKUP(MASTERLIST!$A533,'2023'!$A$3:$A$897,'2023'!$AH$3:$AH$897,0,0)</f>
        <v>20</v>
      </c>
      <c r="Q533" s="312">
        <f>+_xlfn.XLOOKUP(MASTERLIST!$A533,'2021'!$A$3:$A$900,'2021'!$G$3:$G$900,0,0)</f>
        <v>0</v>
      </c>
      <c r="R533" s="220">
        <f>+_xlfn.XLOOKUP(MASTERLIST!$A533,'2021'!$A$3:$A$900,'2021'!$H$3:$H$900,0,0)</f>
        <v>0</v>
      </c>
      <c r="S533" s="220">
        <f>+_xlfn.XLOOKUP(MASTERLIST!$A533,'2021'!$A$3:$A$900,'2021'!$I$3:$I$900,0,0)</f>
        <v>0</v>
      </c>
      <c r="T533" s="247">
        <f>+_xlfn.XLOOKUP(MASTERLIST!$A533,'2021'!$A$3:$A$900,'2021'!$J$3:$J$900,0,0)</f>
        <v>0</v>
      </c>
      <c r="U533" s="246">
        <f>+_xlfn.XLOOKUP(MASTERLIST!$A533,'2022'!$A$3:$A$899,'2022'!$AE$3:$AE$899,0,0)</f>
        <v>0</v>
      </c>
      <c r="V533" s="220">
        <f>+_xlfn.XLOOKUP(MASTERLIST!$A533,'2022'!$A$3:$A$899,'2022'!$AF$3:$AF$899,0,0)</f>
        <v>2</v>
      </c>
      <c r="W533" s="220">
        <f>+_xlfn.XLOOKUP(MASTERLIST!$A533,'2022'!$A$3:$A$899,'2022'!$AG$3:$AG$899,0,0)</f>
        <v>22.3</v>
      </c>
      <c r="X533" s="247">
        <f>+_xlfn.XLOOKUP(MASTERLIST!$A533,'2022'!$A$3:$A$899,'2022'!$AH$3:$AH$899,0,0)</f>
        <v>466</v>
      </c>
    </row>
    <row r="534" spans="1:24" s="11" customFormat="1" x14ac:dyDescent="0.25">
      <c r="A534" s="229" t="s">
        <v>1105</v>
      </c>
      <c r="B534" s="220" t="s">
        <v>47</v>
      </c>
      <c r="C534" s="220" t="s">
        <v>247</v>
      </c>
      <c r="D534" s="220" t="s">
        <v>1916</v>
      </c>
      <c r="E534" s="230" t="str">
        <f t="shared" si="38"/>
        <v>Men Grand Masters</v>
      </c>
      <c r="F534" s="277">
        <v>22406</v>
      </c>
      <c r="G534" s="10">
        <f t="shared" si="39"/>
        <v>44926</v>
      </c>
      <c r="H534" s="6">
        <f t="shared" si="40"/>
        <v>61</v>
      </c>
      <c r="I534" s="5" t="str">
        <f t="shared" si="42"/>
        <v>Grand Masters</v>
      </c>
      <c r="J534" s="220" t="s">
        <v>1301</v>
      </c>
      <c r="K534" s="293">
        <v>61050501608</v>
      </c>
      <c r="L534" s="251" t="s">
        <v>1509</v>
      </c>
      <c r="M534" s="246">
        <f>+_xlfn.XLOOKUP(MASTERLIST!$A534,'2023'!$A$3:$A$897,'2023'!$AE$3:$AE$897,0,0)</f>
        <v>0</v>
      </c>
      <c r="N534" s="220">
        <f>+_xlfn.XLOOKUP(MASTERLIST!$A534,'2023'!$A$3:$A$897,'2023'!$AF$3:$AF$897,0,0)</f>
        <v>0</v>
      </c>
      <c r="O534" s="220">
        <f>+_xlfn.XLOOKUP(MASTERLIST!$A534,'2023'!$A$3:$A$897,'2023'!$AG$3:$AG$897,0,0)</f>
        <v>0</v>
      </c>
      <c r="P534" s="247">
        <f>+_xlfn.XLOOKUP(MASTERLIST!$A534,'2023'!$A$3:$A$897,'2023'!$AH$3:$AH$897,0,0)</f>
        <v>60</v>
      </c>
      <c r="Q534" s="312">
        <f>+_xlfn.XLOOKUP(MASTERLIST!$A534,'2021'!$A$3:$A$900,'2021'!$G$3:$G$900,0,0)</f>
        <v>1</v>
      </c>
      <c r="R534" s="220">
        <f>+_xlfn.XLOOKUP(MASTERLIST!$A534,'2021'!$A$3:$A$900,'2021'!$H$3:$H$900,0,0)</f>
        <v>1</v>
      </c>
      <c r="S534" s="220">
        <f>+_xlfn.XLOOKUP(MASTERLIST!$A534,'2021'!$A$3:$A$900,'2021'!$I$3:$I$900,0,0)</f>
        <v>2.9000000000000004</v>
      </c>
      <c r="T534" s="247">
        <f>+_xlfn.XLOOKUP(MASTERLIST!$A534,'2021'!$A$3:$A$900,'2021'!$J$3:$J$900,0,0)</f>
        <v>457</v>
      </c>
      <c r="U534" s="246">
        <f>+_xlfn.XLOOKUP(MASTERLIST!$A534,'2022'!$A$3:$A$899,'2022'!$AE$3:$AE$899,0,0)</f>
        <v>0</v>
      </c>
      <c r="V534" s="220">
        <f>+_xlfn.XLOOKUP(MASTERLIST!$A534,'2022'!$A$3:$A$899,'2022'!$AF$3:$AF$899,0,0)</f>
        <v>4</v>
      </c>
      <c r="W534" s="220">
        <f>+_xlfn.XLOOKUP(MASTERLIST!$A534,'2022'!$A$3:$A$899,'2022'!$AG$3:$AG$899,0,0)</f>
        <v>14.7</v>
      </c>
      <c r="X534" s="247">
        <f>+_xlfn.XLOOKUP(MASTERLIST!$A534,'2022'!$A$3:$A$899,'2022'!$AH$3:$AH$899,0,0)</f>
        <v>244</v>
      </c>
    </row>
    <row r="535" spans="1:24" x14ac:dyDescent="0.25">
      <c r="A535" s="233" t="s">
        <v>1106</v>
      </c>
      <c r="B535" s="224" t="s">
        <v>44</v>
      </c>
      <c r="C535" s="224" t="s">
        <v>1112</v>
      </c>
      <c r="D535" s="224" t="s">
        <v>174</v>
      </c>
      <c r="E535" s="230" t="str">
        <f t="shared" si="38"/>
        <v>Men U/16</v>
      </c>
      <c r="F535" s="276">
        <v>39066</v>
      </c>
      <c r="G535" s="10">
        <f t="shared" si="39"/>
        <v>44926</v>
      </c>
      <c r="H535" s="6">
        <f t="shared" si="40"/>
        <v>16</v>
      </c>
      <c r="I535" s="5" t="str">
        <f t="shared" si="42"/>
        <v>U/16</v>
      </c>
      <c r="J535" s="224" t="s">
        <v>1301</v>
      </c>
      <c r="K535" s="291">
        <v>20061215</v>
      </c>
      <c r="L535" s="292" t="s">
        <v>1509</v>
      </c>
      <c r="M535" s="246">
        <f>+_xlfn.XLOOKUP(MASTERLIST!$A535,'2023'!$A$3:$A$897,'2023'!$AE$3:$AE$897,0,0)</f>
        <v>1</v>
      </c>
      <c r="N535" s="220">
        <f>+_xlfn.XLOOKUP(MASTERLIST!$A535,'2023'!$A$3:$A$897,'2023'!$AF$3:$AF$897,0,0)</f>
        <v>5</v>
      </c>
      <c r="O535" s="220">
        <f>+_xlfn.XLOOKUP(MASTERLIST!$A535,'2023'!$A$3:$A$897,'2023'!$AG$3:$AG$897,0,0)</f>
        <v>19.099999999999998</v>
      </c>
      <c r="P535" s="247">
        <f>+_xlfn.XLOOKUP(MASTERLIST!$A535,'2023'!$A$3:$A$897,'2023'!$AH$3:$AH$897,0,0)</f>
        <v>987</v>
      </c>
      <c r="Q535" s="312">
        <f>+_xlfn.XLOOKUP(MASTERLIST!$A535,'2021'!$A$3:$A$900,'2021'!$G$3:$G$900,0,0)</f>
        <v>1</v>
      </c>
      <c r="R535" s="220">
        <f>+_xlfn.XLOOKUP(MASTERLIST!$A535,'2021'!$A$3:$A$900,'2021'!$H$3:$H$900,0,0)</f>
        <v>7</v>
      </c>
      <c r="S535" s="220">
        <f>+_xlfn.XLOOKUP(MASTERLIST!$A535,'2021'!$A$3:$A$900,'2021'!$I$3:$I$900,0,0)</f>
        <v>69.299999999999983</v>
      </c>
      <c r="T535" s="247">
        <f>+_xlfn.XLOOKUP(MASTERLIST!$A535,'2021'!$A$3:$A$900,'2021'!$J$3:$J$900,0,0)</f>
        <v>998</v>
      </c>
      <c r="U535" s="246">
        <f>+_xlfn.XLOOKUP(MASTERLIST!$A535,'2022'!$A$3:$A$899,'2022'!$AE$3:$AE$899,0,0)</f>
        <v>3</v>
      </c>
      <c r="V535" s="220">
        <f>+_xlfn.XLOOKUP(MASTERLIST!$A535,'2022'!$A$3:$A$899,'2022'!$AF$3:$AF$899,0,0)</f>
        <v>4</v>
      </c>
      <c r="W535" s="220">
        <f>+_xlfn.XLOOKUP(MASTERLIST!$A535,'2022'!$A$3:$A$899,'2022'!$AG$3:$AG$899,0,0)</f>
        <v>40.700000000000003</v>
      </c>
      <c r="X535" s="247">
        <f>+_xlfn.XLOOKUP(MASTERLIST!$A535,'2022'!$A$3:$A$899,'2022'!$AH$3:$AH$899,0,0)</f>
        <v>931</v>
      </c>
    </row>
    <row r="536" spans="1:24" x14ac:dyDescent="0.25">
      <c r="A536" s="235" t="s">
        <v>1107</v>
      </c>
      <c r="B536" s="221" t="s">
        <v>1432</v>
      </c>
      <c r="C536" s="221" t="s">
        <v>248</v>
      </c>
      <c r="D536" s="221" t="s">
        <v>963</v>
      </c>
      <c r="E536" s="232" t="str">
        <f t="shared" si="38"/>
        <v>Men Master</v>
      </c>
      <c r="F536" s="279">
        <v>24625</v>
      </c>
      <c r="G536" s="10">
        <f t="shared" si="39"/>
        <v>44926</v>
      </c>
      <c r="H536" s="6">
        <f t="shared" si="40"/>
        <v>55</v>
      </c>
      <c r="I536" s="5" t="str">
        <f t="shared" si="42"/>
        <v>Master</v>
      </c>
      <c r="J536" s="221" t="s">
        <v>1301</v>
      </c>
      <c r="K536" s="294">
        <v>39066</v>
      </c>
      <c r="L536" s="295" t="s">
        <v>1509</v>
      </c>
      <c r="M536" s="246">
        <f>+_xlfn.XLOOKUP(MASTERLIST!$A536,'2023'!$A$3:$A$897,'2023'!$AE$3:$AE$897,0,0)</f>
        <v>0</v>
      </c>
      <c r="N536" s="220">
        <f>+_xlfn.XLOOKUP(MASTERLIST!$A536,'2023'!$A$3:$A$897,'2023'!$AF$3:$AF$897,0,0)</f>
        <v>0</v>
      </c>
      <c r="O536" s="220">
        <f>+_xlfn.XLOOKUP(MASTERLIST!$A536,'2023'!$A$3:$A$897,'2023'!$AG$3:$AG$897,0,0)</f>
        <v>0</v>
      </c>
      <c r="P536" s="247">
        <f>+_xlfn.XLOOKUP(MASTERLIST!$A536,'2023'!$A$3:$A$897,'2023'!$AH$3:$AH$897,0,0)</f>
        <v>0</v>
      </c>
      <c r="Q536" s="312">
        <f>+_xlfn.XLOOKUP(MASTERLIST!$A536,'2021'!$A$3:$A$900,'2021'!$G$3:$G$900,0,0)</f>
        <v>0</v>
      </c>
      <c r="R536" s="220">
        <f>+_xlfn.XLOOKUP(MASTERLIST!$A536,'2021'!$A$3:$A$900,'2021'!$H$3:$H$900,0,0)</f>
        <v>0</v>
      </c>
      <c r="S536" s="220">
        <f>+_xlfn.XLOOKUP(MASTERLIST!$A536,'2021'!$A$3:$A$900,'2021'!$I$3:$I$900,0,0)</f>
        <v>0</v>
      </c>
      <c r="T536" s="247">
        <f>+_xlfn.XLOOKUP(MASTERLIST!$A536,'2021'!$A$3:$A$900,'2021'!$J$3:$J$900,0,0)</f>
        <v>0</v>
      </c>
      <c r="U536" s="246">
        <f>+_xlfn.XLOOKUP(MASTERLIST!$A536,'2022'!$A$3:$A$899,'2022'!$AE$3:$AE$899,0,0)</f>
        <v>0</v>
      </c>
      <c r="V536" s="220">
        <f>+_xlfn.XLOOKUP(MASTERLIST!$A536,'2022'!$A$3:$A$899,'2022'!$AF$3:$AF$899,0,0)</f>
        <v>0</v>
      </c>
      <c r="W536" s="220">
        <f>+_xlfn.XLOOKUP(MASTERLIST!$A536,'2022'!$A$3:$A$899,'2022'!$AG$3:$AG$899,0,0)</f>
        <v>0</v>
      </c>
      <c r="X536" s="247">
        <f>+_xlfn.XLOOKUP(MASTERLIST!$A536,'2022'!$A$3:$A$899,'2022'!$AH$3:$AH$899,0,0)</f>
        <v>0</v>
      </c>
    </row>
    <row r="537" spans="1:24" s="11" customFormat="1" x14ac:dyDescent="0.25">
      <c r="A537" s="235" t="s">
        <v>1108</v>
      </c>
      <c r="B537" s="221" t="s">
        <v>1432</v>
      </c>
      <c r="C537" s="221" t="s">
        <v>1116</v>
      </c>
      <c r="D537" s="221" t="s">
        <v>963</v>
      </c>
      <c r="E537" s="232" t="str">
        <f t="shared" si="38"/>
        <v>Men Master</v>
      </c>
      <c r="F537" s="281">
        <v>25654</v>
      </c>
      <c r="G537" s="10">
        <f t="shared" si="39"/>
        <v>44926</v>
      </c>
      <c r="H537" s="6">
        <f t="shared" si="40"/>
        <v>52</v>
      </c>
      <c r="I537" s="5" t="str">
        <f t="shared" si="42"/>
        <v>Master</v>
      </c>
      <c r="J537" s="221" t="s">
        <v>1301</v>
      </c>
      <c r="K537" s="294"/>
      <c r="L537" s="295"/>
      <c r="M537" s="246">
        <f>+_xlfn.XLOOKUP(MASTERLIST!$A537,'2023'!$A$3:$A$897,'2023'!$AE$3:$AE$897,0,0)</f>
        <v>0</v>
      </c>
      <c r="N537" s="220">
        <f>+_xlfn.XLOOKUP(MASTERLIST!$A537,'2023'!$A$3:$A$897,'2023'!$AF$3:$AF$897,0,0)</f>
        <v>0</v>
      </c>
      <c r="O537" s="220">
        <f>+_xlfn.XLOOKUP(MASTERLIST!$A537,'2023'!$A$3:$A$897,'2023'!$AG$3:$AG$897,0,0)</f>
        <v>0</v>
      </c>
      <c r="P537" s="247">
        <f>+_xlfn.XLOOKUP(MASTERLIST!$A537,'2023'!$A$3:$A$897,'2023'!$AH$3:$AH$897,0,0)</f>
        <v>0</v>
      </c>
      <c r="Q537" s="312">
        <f>+_xlfn.XLOOKUP(MASTERLIST!$A537,'2021'!$A$3:$A$900,'2021'!$G$3:$G$900,0,0)</f>
        <v>0</v>
      </c>
      <c r="R537" s="220">
        <f>+_xlfn.XLOOKUP(MASTERLIST!$A537,'2021'!$A$3:$A$900,'2021'!$H$3:$H$900,0,0)</f>
        <v>0</v>
      </c>
      <c r="S537" s="220">
        <f>+_xlfn.XLOOKUP(MASTERLIST!$A537,'2021'!$A$3:$A$900,'2021'!$I$3:$I$900,0,0)</f>
        <v>0</v>
      </c>
      <c r="T537" s="247">
        <f>+_xlfn.XLOOKUP(MASTERLIST!$A537,'2021'!$A$3:$A$900,'2021'!$J$3:$J$900,0,0)</f>
        <v>0</v>
      </c>
      <c r="U537" s="246">
        <f>+_xlfn.XLOOKUP(MASTERLIST!$A537,'2022'!$A$3:$A$899,'2022'!$AE$3:$AE$899,0,0)</f>
        <v>0</v>
      </c>
      <c r="V537" s="220">
        <f>+_xlfn.XLOOKUP(MASTERLIST!$A537,'2022'!$A$3:$A$899,'2022'!$AF$3:$AF$899,0,0)</f>
        <v>0</v>
      </c>
      <c r="W537" s="220">
        <f>+_xlfn.XLOOKUP(MASTERLIST!$A537,'2022'!$A$3:$A$899,'2022'!$AG$3:$AG$899,0,0)</f>
        <v>0</v>
      </c>
      <c r="X537" s="247">
        <f>+_xlfn.XLOOKUP(MASTERLIST!$A537,'2022'!$A$3:$A$899,'2022'!$AH$3:$AH$899,0,0)</f>
        <v>0</v>
      </c>
    </row>
    <row r="538" spans="1:24" s="11" customFormat="1" x14ac:dyDescent="0.25">
      <c r="A538" s="231" t="s">
        <v>1113</v>
      </c>
      <c r="B538" s="221" t="s">
        <v>1279</v>
      </c>
      <c r="C538" s="221" t="s">
        <v>1119</v>
      </c>
      <c r="D538" s="221" t="s">
        <v>1099</v>
      </c>
      <c r="E538" s="232" t="str">
        <f t="shared" si="38"/>
        <v>Men Veteran</v>
      </c>
      <c r="F538" s="281">
        <v>29140</v>
      </c>
      <c r="G538" s="10">
        <f t="shared" si="39"/>
        <v>44926</v>
      </c>
      <c r="H538" s="6">
        <f t="shared" si="40"/>
        <v>43</v>
      </c>
      <c r="I538" s="5" t="str">
        <f t="shared" si="42"/>
        <v>Veteran</v>
      </c>
      <c r="J538" s="221" t="s">
        <v>1301</v>
      </c>
      <c r="K538" s="294"/>
      <c r="L538" s="295"/>
      <c r="M538" s="246">
        <f>+_xlfn.XLOOKUP(MASTERLIST!$A538,'2023'!$A$3:$A$897,'2023'!$AE$3:$AE$897,0,0)</f>
        <v>0</v>
      </c>
      <c r="N538" s="220">
        <f>+_xlfn.XLOOKUP(MASTERLIST!$A538,'2023'!$A$3:$A$897,'2023'!$AF$3:$AF$897,0,0)</f>
        <v>0</v>
      </c>
      <c r="O538" s="220">
        <f>+_xlfn.XLOOKUP(MASTERLIST!$A538,'2023'!$A$3:$A$897,'2023'!$AG$3:$AG$897,0,0)</f>
        <v>0</v>
      </c>
      <c r="P538" s="247">
        <f>+_xlfn.XLOOKUP(MASTERLIST!$A538,'2023'!$A$3:$A$897,'2023'!$AH$3:$AH$897,0,0)</f>
        <v>0</v>
      </c>
      <c r="Q538" s="312">
        <f>+_xlfn.XLOOKUP(MASTERLIST!$A538,'2021'!$A$3:$A$900,'2021'!$G$3:$G$900,0,0)</f>
        <v>0</v>
      </c>
      <c r="R538" s="220">
        <f>+_xlfn.XLOOKUP(MASTERLIST!$A538,'2021'!$A$3:$A$900,'2021'!$H$3:$H$900,0,0)</f>
        <v>0</v>
      </c>
      <c r="S538" s="220">
        <f>+_xlfn.XLOOKUP(MASTERLIST!$A538,'2021'!$A$3:$A$900,'2021'!$I$3:$I$900,0,0)</f>
        <v>0</v>
      </c>
      <c r="T538" s="247">
        <f>+_xlfn.XLOOKUP(MASTERLIST!$A538,'2021'!$A$3:$A$900,'2021'!$J$3:$J$900,0,0)</f>
        <v>0</v>
      </c>
      <c r="U538" s="246">
        <f>+_xlfn.XLOOKUP(MASTERLIST!$A538,'2022'!$A$3:$A$899,'2022'!$AE$3:$AE$899,0,0)</f>
        <v>0</v>
      </c>
      <c r="V538" s="220">
        <f>+_xlfn.XLOOKUP(MASTERLIST!$A538,'2022'!$A$3:$A$899,'2022'!$AF$3:$AF$899,0,0)</f>
        <v>0</v>
      </c>
      <c r="W538" s="220">
        <f>+_xlfn.XLOOKUP(MASTERLIST!$A538,'2022'!$A$3:$A$899,'2022'!$AG$3:$AG$899,0,0)</f>
        <v>0</v>
      </c>
      <c r="X538" s="247">
        <f>+_xlfn.XLOOKUP(MASTERLIST!$A538,'2022'!$A$3:$A$899,'2022'!$AH$3:$AH$899,0,0)</f>
        <v>0</v>
      </c>
    </row>
    <row r="539" spans="1:24" s="11" customFormat="1" x14ac:dyDescent="0.25">
      <c r="A539" s="231" t="s">
        <v>1114</v>
      </c>
      <c r="B539" s="221" t="s">
        <v>1371</v>
      </c>
      <c r="C539" s="221" t="s">
        <v>1121</v>
      </c>
      <c r="D539" s="221" t="s">
        <v>1122</v>
      </c>
      <c r="E539" s="232" t="str">
        <f t="shared" si="38"/>
        <v>Men Senior</v>
      </c>
      <c r="F539" s="279">
        <v>36452</v>
      </c>
      <c r="G539" s="10">
        <f t="shared" si="39"/>
        <v>44926</v>
      </c>
      <c r="H539" s="6">
        <f t="shared" si="40"/>
        <v>23</v>
      </c>
      <c r="I539" s="5" t="str">
        <f t="shared" si="42"/>
        <v>Senior</v>
      </c>
      <c r="J539" s="221" t="s">
        <v>1301</v>
      </c>
      <c r="K539" s="294">
        <v>79101210793</v>
      </c>
      <c r="L539" s="295" t="s">
        <v>1509</v>
      </c>
      <c r="M539" s="246">
        <f>+_xlfn.XLOOKUP(MASTERLIST!$A539,'2023'!$A$3:$A$897,'2023'!$AE$3:$AE$897,0,0)</f>
        <v>0</v>
      </c>
      <c r="N539" s="220">
        <f>+_xlfn.XLOOKUP(MASTERLIST!$A539,'2023'!$A$3:$A$897,'2023'!$AF$3:$AF$897,0,0)</f>
        <v>0</v>
      </c>
      <c r="O539" s="220">
        <f>+_xlfn.XLOOKUP(MASTERLIST!$A539,'2023'!$A$3:$A$897,'2023'!$AG$3:$AG$897,0,0)</f>
        <v>0</v>
      </c>
      <c r="P539" s="247">
        <f>+_xlfn.XLOOKUP(MASTERLIST!$A539,'2023'!$A$3:$A$897,'2023'!$AH$3:$AH$897,0,0)</f>
        <v>0</v>
      </c>
      <c r="Q539" s="312">
        <f>+_xlfn.XLOOKUP(MASTERLIST!$A539,'2021'!$A$3:$A$900,'2021'!$G$3:$G$900,0,0)</f>
        <v>0</v>
      </c>
      <c r="R539" s="220">
        <f>+_xlfn.XLOOKUP(MASTERLIST!$A539,'2021'!$A$3:$A$900,'2021'!$H$3:$H$900,0,0)</f>
        <v>0</v>
      </c>
      <c r="S539" s="220">
        <f>+_xlfn.XLOOKUP(MASTERLIST!$A539,'2021'!$A$3:$A$900,'2021'!$I$3:$I$900,0,0)</f>
        <v>0</v>
      </c>
      <c r="T539" s="247">
        <f>+_xlfn.XLOOKUP(MASTERLIST!$A539,'2021'!$A$3:$A$900,'2021'!$J$3:$J$900,0,0)</f>
        <v>0</v>
      </c>
      <c r="U539" s="246">
        <f>+_xlfn.XLOOKUP(MASTERLIST!$A539,'2022'!$A$3:$A$899,'2022'!$AE$3:$AE$899,0,0)</f>
        <v>0</v>
      </c>
      <c r="V539" s="220">
        <f>+_xlfn.XLOOKUP(MASTERLIST!$A539,'2022'!$A$3:$A$899,'2022'!$AF$3:$AF$899,0,0)</f>
        <v>0</v>
      </c>
      <c r="W539" s="220">
        <f>+_xlfn.XLOOKUP(MASTERLIST!$A539,'2022'!$A$3:$A$899,'2022'!$AG$3:$AG$899,0,0)</f>
        <v>0</v>
      </c>
      <c r="X539" s="247">
        <f>+_xlfn.XLOOKUP(MASTERLIST!$A539,'2022'!$A$3:$A$899,'2022'!$AH$3:$AH$899,0,0)</f>
        <v>0</v>
      </c>
    </row>
    <row r="540" spans="1:24" s="11" customFormat="1" x14ac:dyDescent="0.25">
      <c r="A540" s="231" t="s">
        <v>1115</v>
      </c>
      <c r="B540" s="221" t="s">
        <v>1371</v>
      </c>
      <c r="C540" s="221" t="s">
        <v>121</v>
      </c>
      <c r="D540" s="221" t="s">
        <v>1122</v>
      </c>
      <c r="E540" s="232" t="str">
        <f t="shared" si="38"/>
        <v>Men Master</v>
      </c>
      <c r="F540" s="279">
        <v>24651</v>
      </c>
      <c r="G540" s="10">
        <f t="shared" si="39"/>
        <v>44926</v>
      </c>
      <c r="H540" s="6">
        <f t="shared" si="40"/>
        <v>55</v>
      </c>
      <c r="I540" s="5" t="str">
        <f t="shared" si="42"/>
        <v>Master</v>
      </c>
      <c r="J540" s="221" t="s">
        <v>1301</v>
      </c>
      <c r="K540" s="294"/>
      <c r="L540" s="295"/>
      <c r="M540" s="246">
        <f>+_xlfn.XLOOKUP(MASTERLIST!$A540,'2023'!$A$3:$A$897,'2023'!$AE$3:$AE$897,0,0)</f>
        <v>0</v>
      </c>
      <c r="N540" s="220">
        <f>+_xlfn.XLOOKUP(MASTERLIST!$A540,'2023'!$A$3:$A$897,'2023'!$AF$3:$AF$897,0,0)</f>
        <v>0</v>
      </c>
      <c r="O540" s="220">
        <f>+_xlfn.XLOOKUP(MASTERLIST!$A540,'2023'!$A$3:$A$897,'2023'!$AG$3:$AG$897,0,0)</f>
        <v>0</v>
      </c>
      <c r="P540" s="247">
        <f>+_xlfn.XLOOKUP(MASTERLIST!$A540,'2023'!$A$3:$A$897,'2023'!$AH$3:$AH$897,0,0)</f>
        <v>0</v>
      </c>
      <c r="Q540" s="312">
        <f>+_xlfn.XLOOKUP(MASTERLIST!$A540,'2021'!$A$3:$A$900,'2021'!$G$3:$G$900,0,0)</f>
        <v>0</v>
      </c>
      <c r="R540" s="220">
        <f>+_xlfn.XLOOKUP(MASTERLIST!$A540,'2021'!$A$3:$A$900,'2021'!$H$3:$H$900,0,0)</f>
        <v>0</v>
      </c>
      <c r="S540" s="220">
        <f>+_xlfn.XLOOKUP(MASTERLIST!$A540,'2021'!$A$3:$A$900,'2021'!$I$3:$I$900,0,0)</f>
        <v>0</v>
      </c>
      <c r="T540" s="247">
        <f>+_xlfn.XLOOKUP(MASTERLIST!$A540,'2021'!$A$3:$A$900,'2021'!$J$3:$J$900,0,0)</f>
        <v>0</v>
      </c>
      <c r="U540" s="246">
        <f>+_xlfn.XLOOKUP(MASTERLIST!$A540,'2022'!$A$3:$A$899,'2022'!$AE$3:$AE$899,0,0)</f>
        <v>0</v>
      </c>
      <c r="V540" s="220">
        <f>+_xlfn.XLOOKUP(MASTERLIST!$A540,'2022'!$A$3:$A$899,'2022'!$AF$3:$AF$899,0,0)</f>
        <v>0</v>
      </c>
      <c r="W540" s="220">
        <f>+_xlfn.XLOOKUP(MASTERLIST!$A540,'2022'!$A$3:$A$899,'2022'!$AG$3:$AG$899,0,0)</f>
        <v>0</v>
      </c>
      <c r="X540" s="247">
        <f>+_xlfn.XLOOKUP(MASTERLIST!$A540,'2022'!$A$3:$A$899,'2022'!$AH$3:$AH$899,0,0)</f>
        <v>0</v>
      </c>
    </row>
    <row r="541" spans="1:24" s="11" customFormat="1" x14ac:dyDescent="0.25">
      <c r="A541" s="231" t="s">
        <v>1123</v>
      </c>
      <c r="B541" s="221" t="s">
        <v>1529</v>
      </c>
      <c r="C541" s="221" t="s">
        <v>1127</v>
      </c>
      <c r="D541" s="221" t="s">
        <v>1126</v>
      </c>
      <c r="E541" s="230" t="str">
        <f t="shared" si="38"/>
        <v>Men Senior</v>
      </c>
      <c r="F541" s="279">
        <v>30816</v>
      </c>
      <c r="G541" s="10">
        <f t="shared" si="39"/>
        <v>44926</v>
      </c>
      <c r="H541" s="6">
        <f t="shared" si="40"/>
        <v>38</v>
      </c>
      <c r="I541" s="5" t="str">
        <f t="shared" si="42"/>
        <v>Senior</v>
      </c>
      <c r="J541" s="221" t="s">
        <v>1301</v>
      </c>
      <c r="K541" s="294"/>
      <c r="L541" s="295"/>
      <c r="M541" s="246">
        <f>+_xlfn.XLOOKUP(MASTERLIST!$A541,'2023'!$A$3:$A$897,'2023'!$AE$3:$AE$897,0,0)</f>
        <v>0</v>
      </c>
      <c r="N541" s="220">
        <f>+_xlfn.XLOOKUP(MASTERLIST!$A541,'2023'!$A$3:$A$897,'2023'!$AF$3:$AF$897,0,0)</f>
        <v>1</v>
      </c>
      <c r="O541" s="220">
        <f>+_xlfn.XLOOKUP(MASTERLIST!$A541,'2023'!$A$3:$A$897,'2023'!$AG$3:$AG$897,0,0)</f>
        <v>4.3</v>
      </c>
      <c r="P541" s="247">
        <f>+_xlfn.XLOOKUP(MASTERLIST!$A541,'2023'!$A$3:$A$897,'2023'!$AH$3:$AH$897,0,0)</f>
        <v>240</v>
      </c>
      <c r="Q541" s="312">
        <f>+_xlfn.XLOOKUP(MASTERLIST!$A541,'2021'!$A$3:$A$900,'2021'!$G$3:$G$900,0,0)</f>
        <v>0</v>
      </c>
      <c r="R541" s="220">
        <f>+_xlfn.XLOOKUP(MASTERLIST!$A541,'2021'!$A$3:$A$900,'2021'!$H$3:$H$900,0,0)</f>
        <v>0</v>
      </c>
      <c r="S541" s="220">
        <f>+_xlfn.XLOOKUP(MASTERLIST!$A541,'2021'!$A$3:$A$900,'2021'!$I$3:$I$900,0,0)</f>
        <v>0</v>
      </c>
      <c r="T541" s="247">
        <f>+_xlfn.XLOOKUP(MASTERLIST!$A541,'2021'!$A$3:$A$900,'2021'!$J$3:$J$900,0,0)</f>
        <v>0</v>
      </c>
      <c r="U541" s="246">
        <f>+_xlfn.XLOOKUP(MASTERLIST!$A541,'2022'!$A$3:$A$899,'2022'!$AE$3:$AE$899,0,0)</f>
        <v>0</v>
      </c>
      <c r="V541" s="220">
        <f>+_xlfn.XLOOKUP(MASTERLIST!$A541,'2022'!$A$3:$A$899,'2022'!$AF$3:$AF$899,0,0)</f>
        <v>0</v>
      </c>
      <c r="W541" s="220">
        <f>+_xlfn.XLOOKUP(MASTERLIST!$A541,'2022'!$A$3:$A$899,'2022'!$AG$3:$AG$899,0,0)</f>
        <v>0</v>
      </c>
      <c r="X541" s="247">
        <f>+_xlfn.XLOOKUP(MASTERLIST!$A541,'2022'!$A$3:$A$899,'2022'!$AH$3:$AH$899,0,0)</f>
        <v>0</v>
      </c>
    </row>
    <row r="542" spans="1:24" x14ac:dyDescent="0.25">
      <c r="A542" s="231" t="s">
        <v>1124</v>
      </c>
      <c r="B542" s="221" t="s">
        <v>1383</v>
      </c>
      <c r="C542" s="221" t="s">
        <v>1128</v>
      </c>
      <c r="D542" s="221" t="s">
        <v>408</v>
      </c>
      <c r="E542" s="232" t="str">
        <f t="shared" si="38"/>
        <v>Men Grand Masters</v>
      </c>
      <c r="F542" s="279"/>
      <c r="G542" s="10">
        <f t="shared" si="39"/>
        <v>44926</v>
      </c>
      <c r="H542" s="6">
        <f t="shared" si="40"/>
        <v>123</v>
      </c>
      <c r="I542" s="5" t="str">
        <f t="shared" si="42"/>
        <v>Grand Masters</v>
      </c>
      <c r="J542" s="221" t="s">
        <v>1301</v>
      </c>
      <c r="K542" s="294">
        <v>8405145219088</v>
      </c>
      <c r="L542" s="295" t="s">
        <v>1512</v>
      </c>
      <c r="M542" s="246">
        <f>+_xlfn.XLOOKUP(MASTERLIST!$A542,'2023'!$A$3:$A$897,'2023'!$AE$3:$AE$897,0,0)</f>
        <v>0</v>
      </c>
      <c r="N542" s="220">
        <f>+_xlfn.XLOOKUP(MASTERLIST!$A542,'2023'!$A$3:$A$897,'2023'!$AF$3:$AF$897,0,0)</f>
        <v>0</v>
      </c>
      <c r="O542" s="220">
        <f>+_xlfn.XLOOKUP(MASTERLIST!$A542,'2023'!$A$3:$A$897,'2023'!$AG$3:$AG$897,0,0)</f>
        <v>0</v>
      </c>
      <c r="P542" s="247">
        <f>+_xlfn.XLOOKUP(MASTERLIST!$A542,'2023'!$A$3:$A$897,'2023'!$AH$3:$AH$897,0,0)</f>
        <v>0</v>
      </c>
      <c r="Q542" s="312">
        <f>+_xlfn.XLOOKUP(MASTERLIST!$A542,'2021'!$A$3:$A$900,'2021'!$G$3:$G$900,0,0)</f>
        <v>0</v>
      </c>
      <c r="R542" s="220">
        <f>+_xlfn.XLOOKUP(MASTERLIST!$A542,'2021'!$A$3:$A$900,'2021'!$H$3:$H$900,0,0)</f>
        <v>0</v>
      </c>
      <c r="S542" s="220">
        <f>+_xlfn.XLOOKUP(MASTERLIST!$A542,'2021'!$A$3:$A$900,'2021'!$I$3:$I$900,0,0)</f>
        <v>0</v>
      </c>
      <c r="T542" s="247">
        <f>+_xlfn.XLOOKUP(MASTERLIST!$A542,'2021'!$A$3:$A$900,'2021'!$J$3:$J$900,0,0)</f>
        <v>0</v>
      </c>
      <c r="U542" s="246">
        <f>+_xlfn.XLOOKUP(MASTERLIST!$A542,'2022'!$A$3:$A$899,'2022'!$AE$3:$AE$899,0,0)</f>
        <v>0</v>
      </c>
      <c r="V542" s="220">
        <f>+_xlfn.XLOOKUP(MASTERLIST!$A542,'2022'!$A$3:$A$899,'2022'!$AF$3:$AF$899,0,0)</f>
        <v>0</v>
      </c>
      <c r="W542" s="220">
        <f>+_xlfn.XLOOKUP(MASTERLIST!$A542,'2022'!$A$3:$A$899,'2022'!$AG$3:$AG$899,0,0)</f>
        <v>0</v>
      </c>
      <c r="X542" s="247">
        <f>+_xlfn.XLOOKUP(MASTERLIST!$A542,'2022'!$A$3:$A$899,'2022'!$AH$3:$AH$899,0,0)</f>
        <v>0</v>
      </c>
    </row>
    <row r="543" spans="1:24" s="11" customFormat="1" x14ac:dyDescent="0.25">
      <c r="A543" s="233" t="s">
        <v>1125</v>
      </c>
      <c r="B543" s="224" t="s">
        <v>44</v>
      </c>
      <c r="C543" s="224" t="s">
        <v>1134</v>
      </c>
      <c r="D543" s="224" t="s">
        <v>1135</v>
      </c>
      <c r="E543" s="230" t="str">
        <f t="shared" si="38"/>
        <v>Men Veteran</v>
      </c>
      <c r="F543" s="276">
        <v>30079</v>
      </c>
      <c r="G543" s="10">
        <f t="shared" si="39"/>
        <v>44926</v>
      </c>
      <c r="H543" s="6">
        <f t="shared" si="40"/>
        <v>40</v>
      </c>
      <c r="I543" s="5" t="str">
        <f t="shared" si="42"/>
        <v>Veteran</v>
      </c>
      <c r="J543" s="224" t="s">
        <v>1301</v>
      </c>
      <c r="K543" s="291">
        <v>82050811020</v>
      </c>
      <c r="L543" s="292" t="s">
        <v>1512</v>
      </c>
      <c r="M543" s="246">
        <f>+_xlfn.XLOOKUP(MASTERLIST!$A543,'2023'!$A$3:$A$897,'2023'!$AE$3:$AE$897,0,0)</f>
        <v>0</v>
      </c>
      <c r="N543" s="220">
        <f>+_xlfn.XLOOKUP(MASTERLIST!$A543,'2023'!$A$3:$A$897,'2023'!$AF$3:$AF$897,0,0)</f>
        <v>0</v>
      </c>
      <c r="O543" s="220">
        <f>+_xlfn.XLOOKUP(MASTERLIST!$A543,'2023'!$A$3:$A$897,'2023'!$AG$3:$AG$897,0,0)</f>
        <v>0</v>
      </c>
      <c r="P543" s="247">
        <f>+_xlfn.XLOOKUP(MASTERLIST!$A543,'2023'!$A$3:$A$897,'2023'!$AH$3:$AH$897,0,0)</f>
        <v>0</v>
      </c>
      <c r="Q543" s="312">
        <f>+_xlfn.XLOOKUP(MASTERLIST!$A543,'2021'!$A$3:$A$900,'2021'!$G$3:$G$900,0,0)</f>
        <v>1</v>
      </c>
      <c r="R543" s="220">
        <f>+_xlfn.XLOOKUP(MASTERLIST!$A543,'2021'!$A$3:$A$900,'2021'!$H$3:$H$900,0,0)</f>
        <v>2</v>
      </c>
      <c r="S543" s="220">
        <f>+_xlfn.XLOOKUP(MASTERLIST!$A543,'2021'!$A$3:$A$900,'2021'!$I$3:$I$900,0,0)</f>
        <v>5.2</v>
      </c>
      <c r="T543" s="247">
        <f>+_xlfn.XLOOKUP(MASTERLIST!$A543,'2021'!$A$3:$A$900,'2021'!$J$3:$J$900,0,0)</f>
        <v>511</v>
      </c>
      <c r="U543" s="246">
        <f>+_xlfn.XLOOKUP(MASTERLIST!$A543,'2022'!$A$3:$A$899,'2022'!$AE$3:$AE$899,0,0)</f>
        <v>0</v>
      </c>
      <c r="V543" s="220">
        <f>+_xlfn.XLOOKUP(MASTERLIST!$A543,'2022'!$A$3:$A$899,'2022'!$AF$3:$AF$899,0,0)</f>
        <v>1</v>
      </c>
      <c r="W543" s="220">
        <f>+_xlfn.XLOOKUP(MASTERLIST!$A543,'2022'!$A$3:$A$899,'2022'!$AG$3:$AG$899,0,0)</f>
        <v>4</v>
      </c>
      <c r="X543" s="247">
        <f>+_xlfn.XLOOKUP(MASTERLIST!$A543,'2022'!$A$3:$A$899,'2022'!$AH$3:$AH$899,0,0)</f>
        <v>256</v>
      </c>
    </row>
    <row r="544" spans="1:24" x14ac:dyDescent="0.25">
      <c r="A544" s="233" t="s">
        <v>1129</v>
      </c>
      <c r="B544" s="224" t="s">
        <v>44</v>
      </c>
      <c r="C544" s="224" t="s">
        <v>1894</v>
      </c>
      <c r="D544" s="224" t="s">
        <v>1136</v>
      </c>
      <c r="E544" s="230" t="str">
        <f t="shared" si="38"/>
        <v>Men Veteran</v>
      </c>
      <c r="F544" s="276">
        <v>29618</v>
      </c>
      <c r="G544" s="10">
        <f t="shared" si="39"/>
        <v>44926</v>
      </c>
      <c r="H544" s="6">
        <f t="shared" si="40"/>
        <v>41</v>
      </c>
      <c r="I544" s="5" t="str">
        <f t="shared" si="42"/>
        <v>Veteran</v>
      </c>
      <c r="J544" s="224" t="s">
        <v>1301</v>
      </c>
      <c r="K544" s="291">
        <v>8102015119080</v>
      </c>
      <c r="L544" s="292" t="s">
        <v>1512</v>
      </c>
      <c r="M544" s="246">
        <f>+_xlfn.XLOOKUP(MASTERLIST!$A544,'2023'!$A$3:$A$897,'2023'!$AE$3:$AE$897,0,0)</f>
        <v>3</v>
      </c>
      <c r="N544" s="220">
        <f>+_xlfn.XLOOKUP(MASTERLIST!$A544,'2023'!$A$3:$A$897,'2023'!$AF$3:$AF$897,0,0)</f>
        <v>1</v>
      </c>
      <c r="O544" s="220">
        <f>+_xlfn.XLOOKUP(MASTERLIST!$A544,'2023'!$A$3:$A$897,'2023'!$AG$3:$AG$897,0,0)</f>
        <v>21.5</v>
      </c>
      <c r="P544" s="247">
        <f>+_xlfn.XLOOKUP(MASTERLIST!$A544,'2023'!$A$3:$A$897,'2023'!$AH$3:$AH$897,0,0)</f>
        <v>759</v>
      </c>
      <c r="Q544" s="312">
        <f>+_xlfn.XLOOKUP(MASTERLIST!$A544,'2021'!$A$3:$A$900,'2021'!$G$3:$G$900,0,0)</f>
        <v>0</v>
      </c>
      <c r="R544" s="220">
        <f>+_xlfn.XLOOKUP(MASTERLIST!$A544,'2021'!$A$3:$A$900,'2021'!$H$3:$H$900,0,0)</f>
        <v>21</v>
      </c>
      <c r="S544" s="220">
        <f>+_xlfn.XLOOKUP(MASTERLIST!$A544,'2021'!$A$3:$A$900,'2021'!$I$3:$I$900,0,0)</f>
        <v>178.39999999999998</v>
      </c>
      <c r="T544" s="247">
        <f>+_xlfn.XLOOKUP(MASTERLIST!$A544,'2021'!$A$3:$A$900,'2021'!$J$3:$J$900,0,0)</f>
        <v>1071</v>
      </c>
      <c r="U544" s="246">
        <f>+_xlfn.XLOOKUP(MASTERLIST!$A544,'2022'!$A$3:$A$899,'2022'!$AE$3:$AE$899,0,0)</f>
        <v>1</v>
      </c>
      <c r="V544" s="220">
        <f>+_xlfn.XLOOKUP(MASTERLIST!$A544,'2022'!$A$3:$A$899,'2022'!$AF$3:$AF$899,0,0)</f>
        <v>11</v>
      </c>
      <c r="W544" s="220">
        <f>+_xlfn.XLOOKUP(MASTERLIST!$A544,'2022'!$A$3:$A$899,'2022'!$AG$3:$AG$899,0,0)</f>
        <v>116.69999999999999</v>
      </c>
      <c r="X544" s="247">
        <f>+_xlfn.XLOOKUP(MASTERLIST!$A544,'2022'!$A$3:$A$899,'2022'!$AH$3:$AH$899,0,0)</f>
        <v>1062</v>
      </c>
    </row>
    <row r="545" spans="1:24" x14ac:dyDescent="0.25">
      <c r="A545" s="231" t="s">
        <v>1130</v>
      </c>
      <c r="B545" s="221" t="s">
        <v>1392</v>
      </c>
      <c r="C545" s="221" t="s">
        <v>177</v>
      </c>
      <c r="D545" s="221" t="s">
        <v>1138</v>
      </c>
      <c r="E545" s="232" t="str">
        <f t="shared" si="38"/>
        <v>Men Grand Masters</v>
      </c>
      <c r="F545" s="279"/>
      <c r="G545" s="10">
        <f t="shared" si="39"/>
        <v>44926</v>
      </c>
      <c r="H545" s="6">
        <f t="shared" si="40"/>
        <v>123</v>
      </c>
      <c r="I545" s="5" t="str">
        <f t="shared" si="42"/>
        <v>Grand Masters</v>
      </c>
      <c r="J545" s="221" t="s">
        <v>1301</v>
      </c>
      <c r="K545" s="294">
        <v>8102015119080</v>
      </c>
      <c r="L545" s="295" t="s">
        <v>1512</v>
      </c>
      <c r="M545" s="246">
        <f>+_xlfn.XLOOKUP(MASTERLIST!$A545,'2023'!$A$3:$A$897,'2023'!$AE$3:$AE$897,0,0)</f>
        <v>0</v>
      </c>
      <c r="N545" s="220">
        <f>+_xlfn.XLOOKUP(MASTERLIST!$A545,'2023'!$A$3:$A$897,'2023'!$AF$3:$AF$897,0,0)</f>
        <v>0</v>
      </c>
      <c r="O545" s="220">
        <f>+_xlfn.XLOOKUP(MASTERLIST!$A545,'2023'!$A$3:$A$897,'2023'!$AG$3:$AG$897,0,0)</f>
        <v>0</v>
      </c>
      <c r="P545" s="247">
        <f>+_xlfn.XLOOKUP(MASTERLIST!$A545,'2023'!$A$3:$A$897,'2023'!$AH$3:$AH$897,0,0)</f>
        <v>0</v>
      </c>
      <c r="Q545" s="312">
        <f>+_xlfn.XLOOKUP(MASTERLIST!$A545,'2021'!$A$3:$A$900,'2021'!$G$3:$G$900,0,0)</f>
        <v>0</v>
      </c>
      <c r="R545" s="220">
        <f>+_xlfn.XLOOKUP(MASTERLIST!$A545,'2021'!$A$3:$A$900,'2021'!$H$3:$H$900,0,0)</f>
        <v>0</v>
      </c>
      <c r="S545" s="220">
        <f>+_xlfn.XLOOKUP(MASTERLIST!$A545,'2021'!$A$3:$A$900,'2021'!$I$3:$I$900,0,0)</f>
        <v>0</v>
      </c>
      <c r="T545" s="247">
        <f>+_xlfn.XLOOKUP(MASTERLIST!$A545,'2021'!$A$3:$A$900,'2021'!$J$3:$J$900,0,0)</f>
        <v>0</v>
      </c>
      <c r="U545" s="246">
        <f>+_xlfn.XLOOKUP(MASTERLIST!$A545,'2022'!$A$3:$A$899,'2022'!$AE$3:$AE$899,0,0)</f>
        <v>0</v>
      </c>
      <c r="V545" s="220">
        <f>+_xlfn.XLOOKUP(MASTERLIST!$A545,'2022'!$A$3:$A$899,'2022'!$AF$3:$AF$899,0,0)</f>
        <v>0</v>
      </c>
      <c r="W545" s="220">
        <f>+_xlfn.XLOOKUP(MASTERLIST!$A545,'2022'!$A$3:$A$899,'2022'!$AG$3:$AG$899,0,0)</f>
        <v>0</v>
      </c>
      <c r="X545" s="247">
        <f>+_xlfn.XLOOKUP(MASTERLIST!$A545,'2022'!$A$3:$A$899,'2022'!$AH$3:$AH$899,0,0)</f>
        <v>0</v>
      </c>
    </row>
    <row r="546" spans="1:24" s="11" customFormat="1" x14ac:dyDescent="0.25">
      <c r="A546" s="229" t="s">
        <v>1131</v>
      </c>
      <c r="B546" s="220" t="s">
        <v>43</v>
      </c>
      <c r="C546" s="220" t="s">
        <v>2086</v>
      </c>
      <c r="D546" s="220" t="s">
        <v>1820</v>
      </c>
      <c r="E546" s="232" t="str">
        <f t="shared" si="38"/>
        <v>Men Senior</v>
      </c>
      <c r="F546" s="277">
        <v>30502</v>
      </c>
      <c r="G546" s="10">
        <f t="shared" si="39"/>
        <v>44926</v>
      </c>
      <c r="H546" s="6">
        <f t="shared" si="40"/>
        <v>39</v>
      </c>
      <c r="I546" s="5" t="str">
        <f t="shared" si="42"/>
        <v>Senior</v>
      </c>
      <c r="J546" s="220" t="s">
        <v>1301</v>
      </c>
      <c r="K546" s="293">
        <v>83070510094</v>
      </c>
      <c r="L546" s="251" t="s">
        <v>1509</v>
      </c>
      <c r="M546" s="246">
        <f>+_xlfn.XLOOKUP(MASTERLIST!$A546,'2023'!$A$3:$A$897,'2023'!$AE$3:$AE$897,0,0)</f>
        <v>0</v>
      </c>
      <c r="N546" s="220">
        <f>+_xlfn.XLOOKUP(MASTERLIST!$A546,'2023'!$A$3:$A$897,'2023'!$AF$3:$AF$897,0,0)</f>
        <v>0</v>
      </c>
      <c r="O546" s="220">
        <f>+_xlfn.XLOOKUP(MASTERLIST!$A546,'2023'!$A$3:$A$897,'2023'!$AG$3:$AG$897,0,0)</f>
        <v>0</v>
      </c>
      <c r="P546" s="247">
        <f>+_xlfn.XLOOKUP(MASTERLIST!$A546,'2023'!$A$3:$A$897,'2023'!$AH$3:$AH$897,0,0)</f>
        <v>0</v>
      </c>
      <c r="Q546" s="312">
        <f>+_xlfn.XLOOKUP(MASTERLIST!$A546,'2021'!$A$3:$A$900,'2021'!$G$3:$G$900,0,0)</f>
        <v>0</v>
      </c>
      <c r="R546" s="220">
        <f>+_xlfn.XLOOKUP(MASTERLIST!$A546,'2021'!$A$3:$A$900,'2021'!$H$3:$H$900,0,0)</f>
        <v>0</v>
      </c>
      <c r="S546" s="220">
        <f>+_xlfn.XLOOKUP(MASTERLIST!$A546,'2021'!$A$3:$A$900,'2021'!$I$3:$I$900,0,0)</f>
        <v>0</v>
      </c>
      <c r="T546" s="247">
        <f>+_xlfn.XLOOKUP(MASTERLIST!$A546,'2021'!$A$3:$A$900,'2021'!$J$3:$J$900,0,0)</f>
        <v>0</v>
      </c>
      <c r="U546" s="246">
        <f>+_xlfn.XLOOKUP(MASTERLIST!$A546,'2022'!$A$3:$A$899,'2022'!$AE$3:$AE$899,0,0)</f>
        <v>0</v>
      </c>
      <c r="V546" s="220">
        <f>+_xlfn.XLOOKUP(MASTERLIST!$A546,'2022'!$A$3:$A$899,'2022'!$AF$3:$AF$899,0,0)</f>
        <v>0</v>
      </c>
      <c r="W546" s="220">
        <f>+_xlfn.XLOOKUP(MASTERLIST!$A546,'2022'!$A$3:$A$899,'2022'!$AG$3:$AG$899,0,0)</f>
        <v>0</v>
      </c>
      <c r="X546" s="247">
        <f>+_xlfn.XLOOKUP(MASTERLIST!$A546,'2022'!$A$3:$A$899,'2022'!$AH$3:$AH$899,0,0)</f>
        <v>0</v>
      </c>
    </row>
    <row r="547" spans="1:24" s="11" customFormat="1" x14ac:dyDescent="0.25">
      <c r="A547" s="229" t="s">
        <v>1132</v>
      </c>
      <c r="B547" s="220" t="s">
        <v>43</v>
      </c>
      <c r="C547" s="220" t="s">
        <v>2087</v>
      </c>
      <c r="D547" s="220" t="s">
        <v>1820</v>
      </c>
      <c r="E547" s="232" t="str">
        <f t="shared" si="38"/>
        <v>Men Veteran</v>
      </c>
      <c r="F547" s="277">
        <v>29512</v>
      </c>
      <c r="G547" s="10">
        <f t="shared" si="39"/>
        <v>44926</v>
      </c>
      <c r="H547" s="6">
        <f t="shared" si="40"/>
        <v>42</v>
      </c>
      <c r="I547" s="5" t="str">
        <f t="shared" si="42"/>
        <v>Veteran</v>
      </c>
      <c r="J547" s="220" t="s">
        <v>1301</v>
      </c>
      <c r="K547" s="293">
        <v>80101810423</v>
      </c>
      <c r="L547" s="251" t="s">
        <v>1509</v>
      </c>
      <c r="M547" s="246">
        <f>+_xlfn.XLOOKUP(MASTERLIST!$A547,'2023'!$A$3:$A$897,'2023'!$AE$3:$AE$897,0,0)</f>
        <v>0</v>
      </c>
      <c r="N547" s="220">
        <f>+_xlfn.XLOOKUP(MASTERLIST!$A547,'2023'!$A$3:$A$897,'2023'!$AF$3:$AF$897,0,0)</f>
        <v>0</v>
      </c>
      <c r="O547" s="220">
        <f>+_xlfn.XLOOKUP(MASTERLIST!$A547,'2023'!$A$3:$A$897,'2023'!$AG$3:$AG$897,0,0)</f>
        <v>0</v>
      </c>
      <c r="P547" s="247">
        <f>+_xlfn.XLOOKUP(MASTERLIST!$A547,'2023'!$A$3:$A$897,'2023'!$AH$3:$AH$897,0,0)</f>
        <v>0</v>
      </c>
      <c r="Q547" s="312">
        <f>+_xlfn.XLOOKUP(MASTERLIST!$A547,'2021'!$A$3:$A$900,'2021'!$G$3:$G$900,0,0)</f>
        <v>0</v>
      </c>
      <c r="R547" s="220">
        <f>+_xlfn.XLOOKUP(MASTERLIST!$A547,'2021'!$A$3:$A$900,'2021'!$H$3:$H$900,0,0)</f>
        <v>0</v>
      </c>
      <c r="S547" s="220">
        <f>+_xlfn.XLOOKUP(MASTERLIST!$A547,'2021'!$A$3:$A$900,'2021'!$I$3:$I$900,0,0)</f>
        <v>0</v>
      </c>
      <c r="T547" s="247">
        <f>+_xlfn.XLOOKUP(MASTERLIST!$A547,'2021'!$A$3:$A$900,'2021'!$J$3:$J$900,0,0)</f>
        <v>0</v>
      </c>
      <c r="U547" s="246">
        <f>+_xlfn.XLOOKUP(MASTERLIST!$A547,'2022'!$A$3:$A$899,'2022'!$AE$3:$AE$899,0,0)</f>
        <v>0</v>
      </c>
      <c r="V547" s="220">
        <f>+_xlfn.XLOOKUP(MASTERLIST!$A547,'2022'!$A$3:$A$899,'2022'!$AF$3:$AF$899,0,0)</f>
        <v>0</v>
      </c>
      <c r="W547" s="220">
        <f>+_xlfn.XLOOKUP(MASTERLIST!$A547,'2022'!$A$3:$A$899,'2022'!$AG$3:$AG$899,0,0)</f>
        <v>0</v>
      </c>
      <c r="X547" s="247">
        <f>+_xlfn.XLOOKUP(MASTERLIST!$A547,'2022'!$A$3:$A$899,'2022'!$AH$3:$AH$899,0,0)</f>
        <v>0</v>
      </c>
    </row>
    <row r="548" spans="1:24" s="11" customFormat="1" x14ac:dyDescent="0.25">
      <c r="A548" s="231" t="s">
        <v>1133</v>
      </c>
      <c r="B548" s="221" t="s">
        <v>1529</v>
      </c>
      <c r="C548" s="221" t="s">
        <v>77</v>
      </c>
      <c r="D548" s="221" t="s">
        <v>309</v>
      </c>
      <c r="E548" s="232" t="str">
        <f t="shared" si="38"/>
        <v>Men Grand Masters</v>
      </c>
      <c r="F548" s="279"/>
      <c r="G548" s="10">
        <f t="shared" si="39"/>
        <v>44926</v>
      </c>
      <c r="H548" s="6">
        <f t="shared" si="40"/>
        <v>123</v>
      </c>
      <c r="I548" s="5" t="str">
        <f t="shared" si="42"/>
        <v>Grand Masters</v>
      </c>
      <c r="J548" s="221" t="s">
        <v>1301</v>
      </c>
      <c r="K548" s="294"/>
      <c r="L548" s="295"/>
      <c r="M548" s="246">
        <f>+_xlfn.XLOOKUP(MASTERLIST!$A548,'2023'!$A$3:$A$897,'2023'!$AE$3:$AE$897,0,0)</f>
        <v>2</v>
      </c>
      <c r="N548" s="220">
        <f>+_xlfn.XLOOKUP(MASTERLIST!$A548,'2023'!$A$3:$A$897,'2023'!$AF$3:$AF$897,0,0)</f>
        <v>0</v>
      </c>
      <c r="O548" s="220">
        <f>+_xlfn.XLOOKUP(MASTERLIST!$A548,'2023'!$A$3:$A$897,'2023'!$AG$3:$AG$897,0,0)</f>
        <v>1.6</v>
      </c>
      <c r="P548" s="247">
        <f>+_xlfn.XLOOKUP(MASTERLIST!$A548,'2023'!$A$3:$A$897,'2023'!$AH$3:$AH$897,0,0)</f>
        <v>329</v>
      </c>
      <c r="Q548" s="312">
        <f>+_xlfn.XLOOKUP(MASTERLIST!$A548,'2021'!$A$3:$A$900,'2021'!$G$3:$G$900,0,0)</f>
        <v>0</v>
      </c>
      <c r="R548" s="220">
        <f>+_xlfn.XLOOKUP(MASTERLIST!$A548,'2021'!$A$3:$A$900,'2021'!$H$3:$H$900,0,0)</f>
        <v>0</v>
      </c>
      <c r="S548" s="220">
        <f>+_xlfn.XLOOKUP(MASTERLIST!$A548,'2021'!$A$3:$A$900,'2021'!$I$3:$I$900,0,0)</f>
        <v>0</v>
      </c>
      <c r="T548" s="247">
        <f>+_xlfn.XLOOKUP(MASTERLIST!$A548,'2021'!$A$3:$A$900,'2021'!$J$3:$J$900,0,0)</f>
        <v>0</v>
      </c>
      <c r="U548" s="246">
        <f>+_xlfn.XLOOKUP(MASTERLIST!$A548,'2022'!$A$3:$A$899,'2022'!$AE$3:$AE$899,0,0)</f>
        <v>0</v>
      </c>
      <c r="V548" s="220">
        <f>+_xlfn.XLOOKUP(MASTERLIST!$A548,'2022'!$A$3:$A$899,'2022'!$AF$3:$AF$899,0,0)</f>
        <v>0</v>
      </c>
      <c r="W548" s="220">
        <f>+_xlfn.XLOOKUP(MASTERLIST!$A548,'2022'!$A$3:$A$899,'2022'!$AG$3:$AG$899,0,0)</f>
        <v>0</v>
      </c>
      <c r="X548" s="247">
        <f>+_xlfn.XLOOKUP(MASTERLIST!$A548,'2022'!$A$3:$A$899,'2022'!$AH$3:$AH$899,0,0)</f>
        <v>0</v>
      </c>
    </row>
    <row r="549" spans="1:24" s="11" customFormat="1" x14ac:dyDescent="0.25">
      <c r="A549" s="231" t="s">
        <v>1140</v>
      </c>
      <c r="B549" s="221" t="s">
        <v>1293</v>
      </c>
      <c r="C549" s="221" t="s">
        <v>1145</v>
      </c>
      <c r="D549" s="221" t="s">
        <v>1146</v>
      </c>
      <c r="E549" s="232" t="str">
        <f t="shared" si="38"/>
        <v>Men Senior</v>
      </c>
      <c r="F549" s="279">
        <v>31571</v>
      </c>
      <c r="G549" s="10">
        <f t="shared" si="39"/>
        <v>44926</v>
      </c>
      <c r="H549" s="6">
        <f t="shared" si="40"/>
        <v>36</v>
      </c>
      <c r="I549" s="5" t="str">
        <f t="shared" si="42"/>
        <v>Senior</v>
      </c>
      <c r="J549" s="221" t="s">
        <v>1301</v>
      </c>
      <c r="K549" s="294"/>
      <c r="L549" s="295"/>
      <c r="M549" s="246">
        <f>+_xlfn.XLOOKUP(MASTERLIST!$A549,'2023'!$A$3:$A$897,'2023'!$AE$3:$AE$897,0,0)</f>
        <v>0</v>
      </c>
      <c r="N549" s="220">
        <f>+_xlfn.XLOOKUP(MASTERLIST!$A549,'2023'!$A$3:$A$897,'2023'!$AF$3:$AF$897,0,0)</f>
        <v>0</v>
      </c>
      <c r="O549" s="220">
        <f>+_xlfn.XLOOKUP(MASTERLIST!$A549,'2023'!$A$3:$A$897,'2023'!$AG$3:$AG$897,0,0)</f>
        <v>0</v>
      </c>
      <c r="P549" s="247">
        <f>+_xlfn.XLOOKUP(MASTERLIST!$A549,'2023'!$A$3:$A$897,'2023'!$AH$3:$AH$897,0,0)</f>
        <v>0</v>
      </c>
      <c r="Q549" s="312">
        <f>+_xlfn.XLOOKUP(MASTERLIST!$A549,'2021'!$A$3:$A$900,'2021'!$G$3:$G$900,0,0)</f>
        <v>0</v>
      </c>
      <c r="R549" s="220">
        <f>+_xlfn.XLOOKUP(MASTERLIST!$A549,'2021'!$A$3:$A$900,'2021'!$H$3:$H$900,0,0)</f>
        <v>0</v>
      </c>
      <c r="S549" s="220">
        <f>+_xlfn.XLOOKUP(MASTERLIST!$A549,'2021'!$A$3:$A$900,'2021'!$I$3:$I$900,0,0)</f>
        <v>0</v>
      </c>
      <c r="T549" s="247">
        <f>+_xlfn.XLOOKUP(MASTERLIST!$A549,'2021'!$A$3:$A$900,'2021'!$J$3:$J$900,0,0)</f>
        <v>0</v>
      </c>
      <c r="U549" s="246">
        <f>+_xlfn.XLOOKUP(MASTERLIST!$A549,'2022'!$A$3:$A$899,'2022'!$AE$3:$AE$899,0,0)</f>
        <v>0</v>
      </c>
      <c r="V549" s="220">
        <f>+_xlfn.XLOOKUP(MASTERLIST!$A549,'2022'!$A$3:$A$899,'2022'!$AF$3:$AF$899,0,0)</f>
        <v>0</v>
      </c>
      <c r="W549" s="220">
        <f>+_xlfn.XLOOKUP(MASTERLIST!$A549,'2022'!$A$3:$A$899,'2022'!$AG$3:$AG$899,0,0)</f>
        <v>0</v>
      </c>
      <c r="X549" s="247">
        <f>+_xlfn.XLOOKUP(MASTERLIST!$A549,'2022'!$A$3:$A$899,'2022'!$AH$3:$AH$899,0,0)</f>
        <v>0</v>
      </c>
    </row>
    <row r="550" spans="1:24" s="11" customFormat="1" x14ac:dyDescent="0.25">
      <c r="A550" s="229" t="s">
        <v>1141</v>
      </c>
      <c r="B550" s="220" t="s">
        <v>2047</v>
      </c>
      <c r="C550" s="220" t="s">
        <v>341</v>
      </c>
      <c r="D550" s="220" t="s">
        <v>406</v>
      </c>
      <c r="E550" s="230" t="str">
        <f t="shared" si="38"/>
        <v>Men Senior</v>
      </c>
      <c r="F550" s="277">
        <v>32785</v>
      </c>
      <c r="G550" s="10">
        <f t="shared" si="39"/>
        <v>44926</v>
      </c>
      <c r="H550" s="6">
        <f t="shared" si="40"/>
        <v>33</v>
      </c>
      <c r="I550" s="5" t="str">
        <f t="shared" si="42"/>
        <v>Senior</v>
      </c>
      <c r="J550" s="220" t="s">
        <v>1301</v>
      </c>
      <c r="K550" s="293">
        <v>89100400041</v>
      </c>
      <c r="L550" s="251" t="s">
        <v>1509</v>
      </c>
      <c r="M550" s="246">
        <f>+_xlfn.XLOOKUP(MASTERLIST!$A550,'2023'!$A$3:$A$897,'2023'!$AE$3:$AE$897,0,0)</f>
        <v>3</v>
      </c>
      <c r="N550" s="220">
        <f>+_xlfn.XLOOKUP(MASTERLIST!$A550,'2023'!$A$3:$A$897,'2023'!$AF$3:$AF$897,0,0)</f>
        <v>3</v>
      </c>
      <c r="O550" s="220">
        <f>+_xlfn.XLOOKUP(MASTERLIST!$A550,'2023'!$A$3:$A$897,'2023'!$AG$3:$AG$897,0,0)</f>
        <v>37.200000000000003</v>
      </c>
      <c r="P550" s="247">
        <f>+_xlfn.XLOOKUP(MASTERLIST!$A550,'2023'!$A$3:$A$897,'2023'!$AH$3:$AH$897,0,0)</f>
        <v>821</v>
      </c>
      <c r="Q550" s="312">
        <f>+_xlfn.XLOOKUP(MASTERLIST!$A550,'2021'!$A$3:$A$900,'2021'!$G$3:$G$900,0,0)</f>
        <v>0</v>
      </c>
      <c r="R550" s="220">
        <f>+_xlfn.XLOOKUP(MASTERLIST!$A550,'2021'!$A$3:$A$900,'2021'!$H$3:$H$900,0,0)</f>
        <v>2</v>
      </c>
      <c r="S550" s="220">
        <f>+_xlfn.XLOOKUP(MASTERLIST!$A550,'2021'!$A$3:$A$900,'2021'!$I$3:$I$900,0,0)</f>
        <v>24.8</v>
      </c>
      <c r="T550" s="247">
        <f>+_xlfn.XLOOKUP(MASTERLIST!$A550,'2021'!$A$3:$A$900,'2021'!$J$3:$J$900,0,0)</f>
        <v>466</v>
      </c>
      <c r="U550" s="246">
        <f>+_xlfn.XLOOKUP(MASTERLIST!$A550,'2022'!$A$3:$A$899,'2022'!$AE$3:$AE$899,0,0)</f>
        <v>0</v>
      </c>
      <c r="V550" s="220">
        <f>+_xlfn.XLOOKUP(MASTERLIST!$A550,'2022'!$A$3:$A$899,'2022'!$AF$3:$AF$899,0,0)</f>
        <v>3</v>
      </c>
      <c r="W550" s="220">
        <f>+_xlfn.XLOOKUP(MASTERLIST!$A550,'2022'!$A$3:$A$899,'2022'!$AG$3:$AG$899,0,0)</f>
        <v>35.700000000000003</v>
      </c>
      <c r="X550" s="247">
        <f>+_xlfn.XLOOKUP(MASTERLIST!$A550,'2022'!$A$3:$A$899,'2022'!$AH$3:$AH$899,0,0)</f>
        <v>507</v>
      </c>
    </row>
    <row r="551" spans="1:24" x14ac:dyDescent="0.25">
      <c r="A551" s="231" t="s">
        <v>1142</v>
      </c>
      <c r="B551" s="221" t="s">
        <v>1520</v>
      </c>
      <c r="C551" s="221" t="s">
        <v>104</v>
      </c>
      <c r="D551" s="221" t="s">
        <v>145</v>
      </c>
      <c r="E551" s="232" t="str">
        <f t="shared" si="38"/>
        <v>Men Veteran</v>
      </c>
      <c r="F551" s="279">
        <v>26684</v>
      </c>
      <c r="G551" s="10">
        <f t="shared" si="39"/>
        <v>44926</v>
      </c>
      <c r="H551" s="6">
        <f t="shared" si="40"/>
        <v>49</v>
      </c>
      <c r="I551" s="5" t="str">
        <f t="shared" si="42"/>
        <v>Veteran</v>
      </c>
      <c r="J551" s="221" t="s">
        <v>1301</v>
      </c>
      <c r="K551" s="294">
        <v>8910040041</v>
      </c>
      <c r="L551" s="295" t="s">
        <v>1509</v>
      </c>
      <c r="M551" s="246">
        <f>+_xlfn.XLOOKUP(MASTERLIST!$A551,'2023'!$A$3:$A$897,'2023'!$AE$3:$AE$897,0,0)</f>
        <v>0</v>
      </c>
      <c r="N551" s="220">
        <f>+_xlfn.XLOOKUP(MASTERLIST!$A551,'2023'!$A$3:$A$897,'2023'!$AF$3:$AF$897,0,0)</f>
        <v>0</v>
      </c>
      <c r="O551" s="220">
        <f>+_xlfn.XLOOKUP(MASTERLIST!$A551,'2023'!$A$3:$A$897,'2023'!$AG$3:$AG$897,0,0)</f>
        <v>0</v>
      </c>
      <c r="P551" s="247">
        <f>+_xlfn.XLOOKUP(MASTERLIST!$A551,'2023'!$A$3:$A$897,'2023'!$AH$3:$AH$897,0,0)</f>
        <v>0</v>
      </c>
      <c r="Q551" s="312">
        <f>+_xlfn.XLOOKUP(MASTERLIST!$A551,'2021'!$A$3:$A$900,'2021'!$G$3:$G$900,0,0)</f>
        <v>0</v>
      </c>
      <c r="R551" s="220">
        <f>+_xlfn.XLOOKUP(MASTERLIST!$A551,'2021'!$A$3:$A$900,'2021'!$H$3:$H$900,0,0)</f>
        <v>0</v>
      </c>
      <c r="S551" s="220">
        <f>+_xlfn.XLOOKUP(MASTERLIST!$A551,'2021'!$A$3:$A$900,'2021'!$I$3:$I$900,0,0)</f>
        <v>0</v>
      </c>
      <c r="T551" s="247">
        <f>+_xlfn.XLOOKUP(MASTERLIST!$A551,'2021'!$A$3:$A$900,'2021'!$J$3:$J$900,0,0)</f>
        <v>0</v>
      </c>
      <c r="U551" s="246">
        <f>+_xlfn.XLOOKUP(MASTERLIST!$A551,'2022'!$A$3:$A$899,'2022'!$AE$3:$AE$899,0,0)</f>
        <v>0</v>
      </c>
      <c r="V551" s="220">
        <f>+_xlfn.XLOOKUP(MASTERLIST!$A551,'2022'!$A$3:$A$899,'2022'!$AF$3:$AF$899,0,0)</f>
        <v>0</v>
      </c>
      <c r="W551" s="220">
        <f>+_xlfn.XLOOKUP(MASTERLIST!$A551,'2022'!$A$3:$A$899,'2022'!$AG$3:$AG$899,0,0)</f>
        <v>0</v>
      </c>
      <c r="X551" s="247">
        <f>+_xlfn.XLOOKUP(MASTERLIST!$A551,'2022'!$A$3:$A$899,'2022'!$AH$3:$AH$899,0,0)</f>
        <v>0</v>
      </c>
    </row>
    <row r="552" spans="1:24" s="11" customFormat="1" x14ac:dyDescent="0.25">
      <c r="A552" s="231" t="s">
        <v>1143</v>
      </c>
      <c r="B552" s="221" t="s">
        <v>1520</v>
      </c>
      <c r="C552" s="221" t="s">
        <v>981</v>
      </c>
      <c r="D552" s="221" t="s">
        <v>327</v>
      </c>
      <c r="E552" s="232" t="str">
        <f t="shared" si="38"/>
        <v>Men Senior</v>
      </c>
      <c r="F552" s="279">
        <v>31378</v>
      </c>
      <c r="G552" s="10">
        <f t="shared" si="39"/>
        <v>44926</v>
      </c>
      <c r="H552" s="6">
        <f t="shared" si="40"/>
        <v>37</v>
      </c>
      <c r="I552" s="5" t="str">
        <f t="shared" si="42"/>
        <v>Senior</v>
      </c>
      <c r="J552" s="221" t="s">
        <v>1301</v>
      </c>
      <c r="K552" s="294"/>
      <c r="L552" s="295"/>
      <c r="M552" s="246">
        <f>+_xlfn.XLOOKUP(MASTERLIST!$A552,'2023'!$A$3:$A$897,'2023'!$AE$3:$AE$897,0,0)</f>
        <v>0</v>
      </c>
      <c r="N552" s="220">
        <f>+_xlfn.XLOOKUP(MASTERLIST!$A552,'2023'!$A$3:$A$897,'2023'!$AF$3:$AF$897,0,0)</f>
        <v>0</v>
      </c>
      <c r="O552" s="220">
        <f>+_xlfn.XLOOKUP(MASTERLIST!$A552,'2023'!$A$3:$A$897,'2023'!$AG$3:$AG$897,0,0)</f>
        <v>0</v>
      </c>
      <c r="P552" s="247">
        <f>+_xlfn.XLOOKUP(MASTERLIST!$A552,'2023'!$A$3:$A$897,'2023'!$AH$3:$AH$897,0,0)</f>
        <v>0</v>
      </c>
      <c r="Q552" s="312">
        <f>+_xlfn.XLOOKUP(MASTERLIST!$A552,'2021'!$A$3:$A$900,'2021'!$G$3:$G$900,0,0)</f>
        <v>0</v>
      </c>
      <c r="R552" s="220">
        <f>+_xlfn.XLOOKUP(MASTERLIST!$A552,'2021'!$A$3:$A$900,'2021'!$H$3:$H$900,0,0)</f>
        <v>0</v>
      </c>
      <c r="S552" s="220">
        <f>+_xlfn.XLOOKUP(MASTERLIST!$A552,'2021'!$A$3:$A$900,'2021'!$I$3:$I$900,0,0)</f>
        <v>0</v>
      </c>
      <c r="T552" s="247">
        <f>+_xlfn.XLOOKUP(MASTERLIST!$A552,'2021'!$A$3:$A$900,'2021'!$J$3:$J$900,0,0)</f>
        <v>0</v>
      </c>
      <c r="U552" s="246">
        <f>+_xlfn.XLOOKUP(MASTERLIST!$A552,'2022'!$A$3:$A$899,'2022'!$AE$3:$AE$899,0,0)</f>
        <v>0</v>
      </c>
      <c r="V552" s="220">
        <f>+_xlfn.XLOOKUP(MASTERLIST!$A552,'2022'!$A$3:$A$899,'2022'!$AF$3:$AF$899,0,0)</f>
        <v>0</v>
      </c>
      <c r="W552" s="220">
        <f>+_xlfn.XLOOKUP(MASTERLIST!$A552,'2022'!$A$3:$A$899,'2022'!$AG$3:$AG$899,0,0)</f>
        <v>0</v>
      </c>
      <c r="X552" s="247">
        <f>+_xlfn.XLOOKUP(MASTERLIST!$A552,'2022'!$A$3:$A$899,'2022'!$AH$3:$AH$899,0,0)</f>
        <v>0</v>
      </c>
    </row>
    <row r="553" spans="1:24" s="11" customFormat="1" x14ac:dyDescent="0.25">
      <c r="A553" s="231" t="s">
        <v>1144</v>
      </c>
      <c r="B553" s="221" t="s">
        <v>1520</v>
      </c>
      <c r="C553" s="221" t="s">
        <v>1159</v>
      </c>
      <c r="D553" s="221" t="s">
        <v>261</v>
      </c>
      <c r="E553" s="232" t="str">
        <f t="shared" si="38"/>
        <v>Men Master</v>
      </c>
      <c r="F553" s="279">
        <v>23187</v>
      </c>
      <c r="G553" s="10">
        <f t="shared" si="39"/>
        <v>44926</v>
      </c>
      <c r="H553" s="6">
        <f t="shared" si="40"/>
        <v>59</v>
      </c>
      <c r="I553" s="5" t="str">
        <f t="shared" si="42"/>
        <v>Master</v>
      </c>
      <c r="J553" s="221" t="s">
        <v>1301</v>
      </c>
      <c r="K553" s="294"/>
      <c r="L553" s="295"/>
      <c r="M553" s="246">
        <f>+_xlfn.XLOOKUP(MASTERLIST!$A553,'2023'!$A$3:$A$897,'2023'!$AE$3:$AE$897,0,0)</f>
        <v>0</v>
      </c>
      <c r="N553" s="220">
        <f>+_xlfn.XLOOKUP(MASTERLIST!$A553,'2023'!$A$3:$A$897,'2023'!$AF$3:$AF$897,0,0)</f>
        <v>0</v>
      </c>
      <c r="O553" s="220">
        <f>+_xlfn.XLOOKUP(MASTERLIST!$A553,'2023'!$A$3:$A$897,'2023'!$AG$3:$AG$897,0,0)</f>
        <v>0</v>
      </c>
      <c r="P553" s="247">
        <f>+_xlfn.XLOOKUP(MASTERLIST!$A553,'2023'!$A$3:$A$897,'2023'!$AH$3:$AH$897,0,0)</f>
        <v>0</v>
      </c>
      <c r="Q553" s="312">
        <f>+_xlfn.XLOOKUP(MASTERLIST!$A553,'2021'!$A$3:$A$900,'2021'!$G$3:$G$900,0,0)</f>
        <v>0</v>
      </c>
      <c r="R553" s="220">
        <f>+_xlfn.XLOOKUP(MASTERLIST!$A553,'2021'!$A$3:$A$900,'2021'!$H$3:$H$900,0,0)</f>
        <v>0</v>
      </c>
      <c r="S553" s="220">
        <f>+_xlfn.XLOOKUP(MASTERLIST!$A553,'2021'!$A$3:$A$900,'2021'!$I$3:$I$900,0,0)</f>
        <v>0</v>
      </c>
      <c r="T553" s="247">
        <f>+_xlfn.XLOOKUP(MASTERLIST!$A553,'2021'!$A$3:$A$900,'2021'!$J$3:$J$900,0,0)</f>
        <v>0</v>
      </c>
      <c r="U553" s="246">
        <f>+_xlfn.XLOOKUP(MASTERLIST!$A553,'2022'!$A$3:$A$899,'2022'!$AE$3:$AE$899,0,0)</f>
        <v>0</v>
      </c>
      <c r="V553" s="220">
        <f>+_xlfn.XLOOKUP(MASTERLIST!$A553,'2022'!$A$3:$A$899,'2022'!$AF$3:$AF$899,0,0)</f>
        <v>0</v>
      </c>
      <c r="W553" s="220">
        <f>+_xlfn.XLOOKUP(MASTERLIST!$A553,'2022'!$A$3:$A$899,'2022'!$AG$3:$AG$899,0,0)</f>
        <v>0</v>
      </c>
      <c r="X553" s="247">
        <f>+_xlfn.XLOOKUP(MASTERLIST!$A553,'2022'!$A$3:$A$899,'2022'!$AH$3:$AH$899,0,0)</f>
        <v>0</v>
      </c>
    </row>
    <row r="554" spans="1:24" s="11" customFormat="1" x14ac:dyDescent="0.25">
      <c r="A554" s="231" t="s">
        <v>1150</v>
      </c>
      <c r="B554" s="221" t="s">
        <v>1294</v>
      </c>
      <c r="C554" s="221" t="s">
        <v>1160</v>
      </c>
      <c r="D554" s="221" t="s">
        <v>144</v>
      </c>
      <c r="E554" s="232" t="str">
        <f t="shared" si="38"/>
        <v>Men Senior</v>
      </c>
      <c r="F554" s="279">
        <v>33097</v>
      </c>
      <c r="G554" s="10">
        <f t="shared" si="39"/>
        <v>44926</v>
      </c>
      <c r="H554" s="6">
        <f t="shared" si="40"/>
        <v>32</v>
      </c>
      <c r="I554" s="5" t="str">
        <f t="shared" si="42"/>
        <v>Senior</v>
      </c>
      <c r="J554" s="221" t="s">
        <v>1301</v>
      </c>
      <c r="K554" s="294"/>
      <c r="L554" s="295"/>
      <c r="M554" s="246">
        <f>+_xlfn.XLOOKUP(MASTERLIST!$A554,'2023'!$A$3:$A$897,'2023'!$AE$3:$AE$897,0,0)</f>
        <v>0</v>
      </c>
      <c r="N554" s="220">
        <f>+_xlfn.XLOOKUP(MASTERLIST!$A554,'2023'!$A$3:$A$897,'2023'!$AF$3:$AF$897,0,0)</f>
        <v>0</v>
      </c>
      <c r="O554" s="220">
        <f>+_xlfn.XLOOKUP(MASTERLIST!$A554,'2023'!$A$3:$A$897,'2023'!$AG$3:$AG$897,0,0)</f>
        <v>0</v>
      </c>
      <c r="P554" s="247">
        <f>+_xlfn.XLOOKUP(MASTERLIST!$A554,'2023'!$A$3:$A$897,'2023'!$AH$3:$AH$897,0,0)</f>
        <v>0</v>
      </c>
      <c r="Q554" s="312">
        <f>+_xlfn.XLOOKUP(MASTERLIST!$A554,'2021'!$A$3:$A$900,'2021'!$G$3:$G$900,0,0)</f>
        <v>0</v>
      </c>
      <c r="R554" s="220">
        <f>+_xlfn.XLOOKUP(MASTERLIST!$A554,'2021'!$A$3:$A$900,'2021'!$H$3:$H$900,0,0)</f>
        <v>0</v>
      </c>
      <c r="S554" s="220">
        <f>+_xlfn.XLOOKUP(MASTERLIST!$A554,'2021'!$A$3:$A$900,'2021'!$I$3:$I$900,0,0)</f>
        <v>0</v>
      </c>
      <c r="T554" s="247">
        <f>+_xlfn.XLOOKUP(MASTERLIST!$A554,'2021'!$A$3:$A$900,'2021'!$J$3:$J$900,0,0)</f>
        <v>0</v>
      </c>
      <c r="U554" s="246">
        <f>+_xlfn.XLOOKUP(MASTERLIST!$A554,'2022'!$A$3:$A$899,'2022'!$AE$3:$AE$899,0,0)</f>
        <v>0</v>
      </c>
      <c r="V554" s="220">
        <f>+_xlfn.XLOOKUP(MASTERLIST!$A554,'2022'!$A$3:$A$899,'2022'!$AF$3:$AF$899,0,0)</f>
        <v>0</v>
      </c>
      <c r="W554" s="220">
        <f>+_xlfn.XLOOKUP(MASTERLIST!$A554,'2022'!$A$3:$A$899,'2022'!$AG$3:$AG$899,0,0)</f>
        <v>0</v>
      </c>
      <c r="X554" s="247">
        <f>+_xlfn.XLOOKUP(MASTERLIST!$A554,'2022'!$A$3:$A$899,'2022'!$AH$3:$AH$899,0,0)</f>
        <v>0</v>
      </c>
    </row>
    <row r="555" spans="1:24" s="11" customFormat="1" x14ac:dyDescent="0.25">
      <c r="A555" s="231" t="s">
        <v>1151</v>
      </c>
      <c r="B555" s="221" t="s">
        <v>1029</v>
      </c>
      <c r="C555" s="221" t="s">
        <v>189</v>
      </c>
      <c r="D555" s="221" t="s">
        <v>322</v>
      </c>
      <c r="E555" s="232" t="str">
        <f t="shared" si="38"/>
        <v>Men Senior</v>
      </c>
      <c r="F555" s="279">
        <v>33381</v>
      </c>
      <c r="G555" s="10">
        <f t="shared" si="39"/>
        <v>44926</v>
      </c>
      <c r="H555" s="6">
        <f t="shared" si="40"/>
        <v>31</v>
      </c>
      <c r="I555" s="5" t="str">
        <f t="shared" si="42"/>
        <v>Senior</v>
      </c>
      <c r="J555" s="221" t="s">
        <v>1301</v>
      </c>
      <c r="K555" s="294"/>
      <c r="L555" s="295"/>
      <c r="M555" s="246">
        <f>+_xlfn.XLOOKUP(MASTERLIST!$A555,'2023'!$A$3:$A$897,'2023'!$AE$3:$AE$897,0,0)</f>
        <v>0</v>
      </c>
      <c r="N555" s="220">
        <f>+_xlfn.XLOOKUP(MASTERLIST!$A555,'2023'!$A$3:$A$897,'2023'!$AF$3:$AF$897,0,0)</f>
        <v>0</v>
      </c>
      <c r="O555" s="220">
        <f>+_xlfn.XLOOKUP(MASTERLIST!$A555,'2023'!$A$3:$A$897,'2023'!$AG$3:$AG$897,0,0)</f>
        <v>0</v>
      </c>
      <c r="P555" s="247">
        <f>+_xlfn.XLOOKUP(MASTERLIST!$A555,'2023'!$A$3:$A$897,'2023'!$AH$3:$AH$897,0,0)</f>
        <v>0</v>
      </c>
      <c r="Q555" s="312">
        <f>+_xlfn.XLOOKUP(MASTERLIST!$A555,'2021'!$A$3:$A$900,'2021'!$G$3:$G$900,0,0)</f>
        <v>0</v>
      </c>
      <c r="R555" s="220">
        <f>+_xlfn.XLOOKUP(MASTERLIST!$A555,'2021'!$A$3:$A$900,'2021'!$H$3:$H$900,0,0)</f>
        <v>0</v>
      </c>
      <c r="S555" s="220">
        <f>+_xlfn.XLOOKUP(MASTERLIST!$A555,'2021'!$A$3:$A$900,'2021'!$I$3:$I$900,0,0)</f>
        <v>0</v>
      </c>
      <c r="T555" s="247">
        <f>+_xlfn.XLOOKUP(MASTERLIST!$A555,'2021'!$A$3:$A$900,'2021'!$J$3:$J$900,0,0)</f>
        <v>0</v>
      </c>
      <c r="U555" s="246">
        <f>+_xlfn.XLOOKUP(MASTERLIST!$A555,'2022'!$A$3:$A$899,'2022'!$AE$3:$AE$899,0,0)</f>
        <v>0</v>
      </c>
      <c r="V555" s="220">
        <f>+_xlfn.XLOOKUP(MASTERLIST!$A555,'2022'!$A$3:$A$899,'2022'!$AF$3:$AF$899,0,0)</f>
        <v>0</v>
      </c>
      <c r="W555" s="220">
        <f>+_xlfn.XLOOKUP(MASTERLIST!$A555,'2022'!$A$3:$A$899,'2022'!$AG$3:$AG$899,0,0)</f>
        <v>0</v>
      </c>
      <c r="X555" s="247">
        <f>+_xlfn.XLOOKUP(MASTERLIST!$A555,'2022'!$A$3:$A$899,'2022'!$AH$3:$AH$899,0,0)</f>
        <v>0</v>
      </c>
    </row>
    <row r="556" spans="1:24" s="11" customFormat="1" x14ac:dyDescent="0.25">
      <c r="A556" s="231" t="s">
        <v>1152</v>
      </c>
      <c r="B556" s="221" t="s">
        <v>1029</v>
      </c>
      <c r="C556" s="221" t="s">
        <v>1161</v>
      </c>
      <c r="D556" s="221" t="s">
        <v>87</v>
      </c>
      <c r="E556" s="232" t="str">
        <f t="shared" ref="E556:E619" si="43">CONCATENATE(J556," ",I556)</f>
        <v>Men Senior</v>
      </c>
      <c r="F556" s="279">
        <v>35562</v>
      </c>
      <c r="G556" s="10">
        <f t="shared" ref="G556:G619" si="44">$G$5</f>
        <v>44926</v>
      </c>
      <c r="H556" s="6">
        <f t="shared" ref="H556:H619" si="45">INT(YEARFRAC(F556,G556))</f>
        <v>25</v>
      </c>
      <c r="I556" s="5" t="str">
        <f t="shared" si="42"/>
        <v>Senior</v>
      </c>
      <c r="J556" s="221" t="s">
        <v>1301</v>
      </c>
      <c r="K556" s="294"/>
      <c r="L556" s="295"/>
      <c r="M556" s="246">
        <f>+_xlfn.XLOOKUP(MASTERLIST!$A556,'2023'!$A$3:$A$897,'2023'!$AE$3:$AE$897,0,0)</f>
        <v>0</v>
      </c>
      <c r="N556" s="220">
        <f>+_xlfn.XLOOKUP(MASTERLIST!$A556,'2023'!$A$3:$A$897,'2023'!$AF$3:$AF$897,0,0)</f>
        <v>0</v>
      </c>
      <c r="O556" s="220">
        <f>+_xlfn.XLOOKUP(MASTERLIST!$A556,'2023'!$A$3:$A$897,'2023'!$AG$3:$AG$897,0,0)</f>
        <v>0</v>
      </c>
      <c r="P556" s="247">
        <f>+_xlfn.XLOOKUP(MASTERLIST!$A556,'2023'!$A$3:$A$897,'2023'!$AH$3:$AH$897,0,0)</f>
        <v>0</v>
      </c>
      <c r="Q556" s="312">
        <f>+_xlfn.XLOOKUP(MASTERLIST!$A556,'2021'!$A$3:$A$900,'2021'!$G$3:$G$900,0,0)</f>
        <v>0</v>
      </c>
      <c r="R556" s="220">
        <f>+_xlfn.XLOOKUP(MASTERLIST!$A556,'2021'!$A$3:$A$900,'2021'!$H$3:$H$900,0,0)</f>
        <v>0</v>
      </c>
      <c r="S556" s="220">
        <f>+_xlfn.XLOOKUP(MASTERLIST!$A556,'2021'!$A$3:$A$900,'2021'!$I$3:$I$900,0,0)</f>
        <v>0</v>
      </c>
      <c r="T556" s="247">
        <f>+_xlfn.XLOOKUP(MASTERLIST!$A556,'2021'!$A$3:$A$900,'2021'!$J$3:$J$900,0,0)</f>
        <v>0</v>
      </c>
      <c r="U556" s="246">
        <f>+_xlfn.XLOOKUP(MASTERLIST!$A556,'2022'!$A$3:$A$899,'2022'!$AE$3:$AE$899,0,0)</f>
        <v>0</v>
      </c>
      <c r="V556" s="220">
        <f>+_xlfn.XLOOKUP(MASTERLIST!$A556,'2022'!$A$3:$A$899,'2022'!$AF$3:$AF$899,0,0)</f>
        <v>0</v>
      </c>
      <c r="W556" s="220">
        <f>+_xlfn.XLOOKUP(MASTERLIST!$A556,'2022'!$A$3:$A$899,'2022'!$AG$3:$AG$899,0,0)</f>
        <v>0</v>
      </c>
      <c r="X556" s="247">
        <f>+_xlfn.XLOOKUP(MASTERLIST!$A556,'2022'!$A$3:$A$899,'2022'!$AH$3:$AH$899,0,0)</f>
        <v>0</v>
      </c>
    </row>
    <row r="557" spans="1:24" s="11" customFormat="1" x14ac:dyDescent="0.25">
      <c r="A557" s="231" t="s">
        <v>1153</v>
      </c>
      <c r="B557" s="221" t="s">
        <v>1398</v>
      </c>
      <c r="C557" s="221" t="s">
        <v>289</v>
      </c>
      <c r="D557" s="221" t="s">
        <v>131</v>
      </c>
      <c r="E557" s="232" t="str">
        <f t="shared" si="43"/>
        <v>Men Master</v>
      </c>
      <c r="F557" s="279">
        <v>25325</v>
      </c>
      <c r="G557" s="10">
        <f t="shared" si="44"/>
        <v>44926</v>
      </c>
      <c r="H557" s="6">
        <f t="shared" si="45"/>
        <v>53</v>
      </c>
      <c r="I557" s="5" t="str">
        <f t="shared" si="42"/>
        <v>Master</v>
      </c>
      <c r="J557" s="221" t="s">
        <v>1301</v>
      </c>
      <c r="K557" s="294"/>
      <c r="L557" s="295"/>
      <c r="M557" s="246">
        <f>+_xlfn.XLOOKUP(MASTERLIST!$A557,'2023'!$A$3:$A$897,'2023'!$AE$3:$AE$897,0,0)</f>
        <v>0</v>
      </c>
      <c r="N557" s="220">
        <f>+_xlfn.XLOOKUP(MASTERLIST!$A557,'2023'!$A$3:$A$897,'2023'!$AF$3:$AF$897,0,0)</f>
        <v>0</v>
      </c>
      <c r="O557" s="220">
        <f>+_xlfn.XLOOKUP(MASTERLIST!$A557,'2023'!$A$3:$A$897,'2023'!$AG$3:$AG$897,0,0)</f>
        <v>0</v>
      </c>
      <c r="P557" s="247">
        <f>+_xlfn.XLOOKUP(MASTERLIST!$A557,'2023'!$A$3:$A$897,'2023'!$AH$3:$AH$897,0,0)</f>
        <v>0</v>
      </c>
      <c r="Q557" s="312">
        <f>+_xlfn.XLOOKUP(MASTERLIST!$A557,'2021'!$A$3:$A$900,'2021'!$G$3:$G$900,0,0)</f>
        <v>0</v>
      </c>
      <c r="R557" s="220">
        <f>+_xlfn.XLOOKUP(MASTERLIST!$A557,'2021'!$A$3:$A$900,'2021'!$H$3:$H$900,0,0)</f>
        <v>0</v>
      </c>
      <c r="S557" s="220">
        <f>+_xlfn.XLOOKUP(MASTERLIST!$A557,'2021'!$A$3:$A$900,'2021'!$I$3:$I$900,0,0)</f>
        <v>0</v>
      </c>
      <c r="T557" s="247">
        <f>+_xlfn.XLOOKUP(MASTERLIST!$A557,'2021'!$A$3:$A$900,'2021'!$J$3:$J$900,0,0)</f>
        <v>0</v>
      </c>
      <c r="U557" s="246">
        <f>+_xlfn.XLOOKUP(MASTERLIST!$A557,'2022'!$A$3:$A$899,'2022'!$AE$3:$AE$899,0,0)</f>
        <v>0</v>
      </c>
      <c r="V557" s="220">
        <f>+_xlfn.XLOOKUP(MASTERLIST!$A557,'2022'!$A$3:$A$899,'2022'!$AF$3:$AF$899,0,0)</f>
        <v>0</v>
      </c>
      <c r="W557" s="220">
        <f>+_xlfn.XLOOKUP(MASTERLIST!$A557,'2022'!$A$3:$A$899,'2022'!$AG$3:$AG$899,0,0)</f>
        <v>0</v>
      </c>
      <c r="X557" s="247">
        <f>+_xlfn.XLOOKUP(MASTERLIST!$A557,'2022'!$A$3:$A$899,'2022'!$AH$3:$AH$899,0,0)</f>
        <v>0</v>
      </c>
    </row>
    <row r="558" spans="1:24" s="11" customFormat="1" x14ac:dyDescent="0.25">
      <c r="A558" s="229" t="s">
        <v>1154</v>
      </c>
      <c r="B558" s="220" t="s">
        <v>40</v>
      </c>
      <c r="C558" s="220" t="s">
        <v>1162</v>
      </c>
      <c r="D558" s="220" t="s">
        <v>130</v>
      </c>
      <c r="E558" s="232" t="str">
        <f t="shared" si="43"/>
        <v>Men Senior</v>
      </c>
      <c r="F558" s="277">
        <v>32603</v>
      </c>
      <c r="G558" s="10">
        <f t="shared" si="44"/>
        <v>44926</v>
      </c>
      <c r="H558" s="6">
        <f t="shared" si="45"/>
        <v>33</v>
      </c>
      <c r="I558" s="5" t="str">
        <f t="shared" ref="I558:I589" si="46">IF(H558="","Senior",IF(H558&gt;59.999,"Grand Masters",IF(H558&gt;49.999,"Master",IF(H558&gt;39.999,"Veteran",IF(H558&gt;21.999,"Senior",IF(H558&gt;16.999,"U/21","U/16"))))))</f>
        <v>Senior</v>
      </c>
      <c r="J558" s="220" t="s">
        <v>1301</v>
      </c>
      <c r="K558" s="293">
        <v>89040500428</v>
      </c>
      <c r="L558" s="251" t="s">
        <v>1509</v>
      </c>
      <c r="M558" s="246">
        <f>+_xlfn.XLOOKUP(MASTERLIST!$A558,'2023'!$A$3:$A$897,'2023'!$AE$3:$AE$897,0,0)</f>
        <v>1</v>
      </c>
      <c r="N558" s="220">
        <f>+_xlfn.XLOOKUP(MASTERLIST!$A558,'2023'!$A$3:$A$897,'2023'!$AF$3:$AF$897,0,0)</f>
        <v>0</v>
      </c>
      <c r="O558" s="220">
        <f>+_xlfn.XLOOKUP(MASTERLIST!$A558,'2023'!$A$3:$A$897,'2023'!$AG$3:$AG$897,0,0)</f>
        <v>2.6</v>
      </c>
      <c r="P558" s="247">
        <f>+_xlfn.XLOOKUP(MASTERLIST!$A558,'2023'!$A$3:$A$897,'2023'!$AH$3:$AH$897,0,0)</f>
        <v>457</v>
      </c>
      <c r="Q558" s="312">
        <f>+_xlfn.XLOOKUP(MASTERLIST!$A558,'2021'!$A$3:$A$900,'2021'!$G$3:$G$900,0,0)</f>
        <v>0</v>
      </c>
      <c r="R558" s="220">
        <f>+_xlfn.XLOOKUP(MASTERLIST!$A558,'2021'!$A$3:$A$900,'2021'!$H$3:$H$900,0,0)</f>
        <v>0</v>
      </c>
      <c r="S558" s="220">
        <f>+_xlfn.XLOOKUP(MASTERLIST!$A558,'2021'!$A$3:$A$900,'2021'!$I$3:$I$900,0,0)</f>
        <v>0</v>
      </c>
      <c r="T558" s="247">
        <f>+_xlfn.XLOOKUP(MASTERLIST!$A558,'2021'!$A$3:$A$900,'2021'!$J$3:$J$900,0,0)</f>
        <v>0</v>
      </c>
      <c r="U558" s="246">
        <f>+_xlfn.XLOOKUP(MASTERLIST!$A558,'2022'!$A$3:$A$899,'2022'!$AE$3:$AE$899,0,0)</f>
        <v>0</v>
      </c>
      <c r="V558" s="220">
        <f>+_xlfn.XLOOKUP(MASTERLIST!$A558,'2022'!$A$3:$A$899,'2022'!$AF$3:$AF$899,0,0)</f>
        <v>0</v>
      </c>
      <c r="W558" s="220">
        <f>+_xlfn.XLOOKUP(MASTERLIST!$A558,'2022'!$A$3:$A$899,'2022'!$AG$3:$AG$899,0,0)</f>
        <v>0</v>
      </c>
      <c r="X558" s="247">
        <f>+_xlfn.XLOOKUP(MASTERLIST!$A558,'2022'!$A$3:$A$899,'2022'!$AH$3:$AH$899,0,0)</f>
        <v>0</v>
      </c>
    </row>
    <row r="559" spans="1:24" s="11" customFormat="1" x14ac:dyDescent="0.25">
      <c r="A559" s="229" t="s">
        <v>1155</v>
      </c>
      <c r="B559" s="220" t="s">
        <v>38</v>
      </c>
      <c r="C559" s="220" t="s">
        <v>1163</v>
      </c>
      <c r="D559" s="220" t="s">
        <v>1164</v>
      </c>
      <c r="E559" s="230" t="str">
        <f t="shared" si="43"/>
        <v>Men Senior</v>
      </c>
      <c r="F559" s="277">
        <v>33988</v>
      </c>
      <c r="G559" s="10">
        <f t="shared" si="44"/>
        <v>44926</v>
      </c>
      <c r="H559" s="6">
        <f t="shared" si="45"/>
        <v>29</v>
      </c>
      <c r="I559" s="5" t="str">
        <f t="shared" si="46"/>
        <v>Senior</v>
      </c>
      <c r="J559" s="220" t="s">
        <v>1301</v>
      </c>
      <c r="K559" s="293">
        <v>93011900124</v>
      </c>
      <c r="L559" s="251" t="s">
        <v>1509</v>
      </c>
      <c r="M559" s="246">
        <f>+_xlfn.XLOOKUP(MASTERLIST!$A559,'2023'!$A$3:$A$897,'2023'!$AE$3:$AE$897,0,0)</f>
        <v>0</v>
      </c>
      <c r="N559" s="220">
        <f>+_xlfn.XLOOKUP(MASTERLIST!$A559,'2023'!$A$3:$A$897,'2023'!$AF$3:$AF$897,0,0)</f>
        <v>0</v>
      </c>
      <c r="O559" s="220">
        <f>+_xlfn.XLOOKUP(MASTERLIST!$A559,'2023'!$A$3:$A$897,'2023'!$AG$3:$AG$897,0,0)</f>
        <v>0</v>
      </c>
      <c r="P559" s="247">
        <f>+_xlfn.XLOOKUP(MASTERLIST!$A559,'2023'!$A$3:$A$897,'2023'!$AH$3:$AH$897,0,0)</f>
        <v>0</v>
      </c>
      <c r="Q559" s="312">
        <f>+_xlfn.XLOOKUP(MASTERLIST!$A559,'2021'!$A$3:$A$900,'2021'!$G$3:$G$900,0,0)</f>
        <v>2</v>
      </c>
      <c r="R559" s="220">
        <f>+_xlfn.XLOOKUP(MASTERLIST!$A559,'2021'!$A$3:$A$900,'2021'!$H$3:$H$900,0,0)</f>
        <v>2</v>
      </c>
      <c r="S559" s="220">
        <f>+_xlfn.XLOOKUP(MASTERLIST!$A559,'2021'!$A$3:$A$900,'2021'!$I$3:$I$900,0,0)</f>
        <v>38.9</v>
      </c>
      <c r="T559" s="247">
        <f>+_xlfn.XLOOKUP(MASTERLIST!$A559,'2021'!$A$3:$A$900,'2021'!$J$3:$J$900,0,0)</f>
        <v>696</v>
      </c>
      <c r="U559" s="246">
        <f>+_xlfn.XLOOKUP(MASTERLIST!$A559,'2022'!$A$3:$A$899,'2022'!$AE$3:$AE$899,0,0)</f>
        <v>1</v>
      </c>
      <c r="V559" s="220">
        <f>+_xlfn.XLOOKUP(MASTERLIST!$A559,'2022'!$A$3:$A$899,'2022'!$AF$3:$AF$899,0,0)</f>
        <v>0</v>
      </c>
      <c r="W559" s="220">
        <f>+_xlfn.XLOOKUP(MASTERLIST!$A559,'2022'!$A$3:$A$899,'2022'!$AG$3:$AG$899,0,0)</f>
        <v>0.9</v>
      </c>
      <c r="X559" s="247">
        <f>+_xlfn.XLOOKUP(MASTERLIST!$A559,'2022'!$A$3:$A$899,'2022'!$AH$3:$AH$899,0,0)</f>
        <v>288</v>
      </c>
    </row>
    <row r="560" spans="1:24" x14ac:dyDescent="0.25">
      <c r="A560" s="231" t="s">
        <v>1156</v>
      </c>
      <c r="B560" s="221" t="s">
        <v>1371</v>
      </c>
      <c r="C560" s="221" t="s">
        <v>124</v>
      </c>
      <c r="D560" s="221" t="s">
        <v>125</v>
      </c>
      <c r="E560" s="232" t="str">
        <f t="shared" si="43"/>
        <v>Men Master</v>
      </c>
      <c r="F560" s="279">
        <v>25426</v>
      </c>
      <c r="G560" s="10">
        <f t="shared" si="44"/>
        <v>44926</v>
      </c>
      <c r="H560" s="6">
        <f t="shared" si="45"/>
        <v>53</v>
      </c>
      <c r="I560" s="5" t="str">
        <f t="shared" si="46"/>
        <v>Master</v>
      </c>
      <c r="J560" s="221" t="s">
        <v>1301</v>
      </c>
      <c r="K560" s="294">
        <v>93011900124</v>
      </c>
      <c r="L560" s="295" t="s">
        <v>1509</v>
      </c>
      <c r="M560" s="246">
        <f>+_xlfn.XLOOKUP(MASTERLIST!$A560,'2023'!$A$3:$A$897,'2023'!$AE$3:$AE$897,0,0)</f>
        <v>0</v>
      </c>
      <c r="N560" s="220">
        <f>+_xlfn.XLOOKUP(MASTERLIST!$A560,'2023'!$A$3:$A$897,'2023'!$AF$3:$AF$897,0,0)</f>
        <v>0</v>
      </c>
      <c r="O560" s="220">
        <f>+_xlfn.XLOOKUP(MASTERLIST!$A560,'2023'!$A$3:$A$897,'2023'!$AG$3:$AG$897,0,0)</f>
        <v>0</v>
      </c>
      <c r="P560" s="247">
        <f>+_xlfn.XLOOKUP(MASTERLIST!$A560,'2023'!$A$3:$A$897,'2023'!$AH$3:$AH$897,0,0)</f>
        <v>0</v>
      </c>
      <c r="Q560" s="312">
        <f>+_xlfn.XLOOKUP(MASTERLIST!$A560,'2021'!$A$3:$A$900,'2021'!$G$3:$G$900,0,0)</f>
        <v>0</v>
      </c>
      <c r="R560" s="220">
        <f>+_xlfn.XLOOKUP(MASTERLIST!$A560,'2021'!$A$3:$A$900,'2021'!$H$3:$H$900,0,0)</f>
        <v>0</v>
      </c>
      <c r="S560" s="220">
        <f>+_xlfn.XLOOKUP(MASTERLIST!$A560,'2021'!$A$3:$A$900,'2021'!$I$3:$I$900,0,0)</f>
        <v>0</v>
      </c>
      <c r="T560" s="247">
        <f>+_xlfn.XLOOKUP(MASTERLIST!$A560,'2021'!$A$3:$A$900,'2021'!$J$3:$J$900,0,0)</f>
        <v>0</v>
      </c>
      <c r="U560" s="246">
        <f>+_xlfn.XLOOKUP(MASTERLIST!$A560,'2022'!$A$3:$A$899,'2022'!$AE$3:$AE$899,0,0)</f>
        <v>0</v>
      </c>
      <c r="V560" s="220">
        <f>+_xlfn.XLOOKUP(MASTERLIST!$A560,'2022'!$A$3:$A$899,'2022'!$AF$3:$AF$899,0,0)</f>
        <v>0</v>
      </c>
      <c r="W560" s="220">
        <f>+_xlfn.XLOOKUP(MASTERLIST!$A560,'2022'!$A$3:$A$899,'2022'!$AG$3:$AG$899,0,0)</f>
        <v>0</v>
      </c>
      <c r="X560" s="247">
        <f>+_xlfn.XLOOKUP(MASTERLIST!$A560,'2022'!$A$3:$A$899,'2022'!$AH$3:$AH$899,0,0)</f>
        <v>0</v>
      </c>
    </row>
    <row r="561" spans="1:24" s="11" customFormat="1" x14ac:dyDescent="0.25">
      <c r="A561" s="229" t="s">
        <v>1157</v>
      </c>
      <c r="B561" s="220" t="s">
        <v>50</v>
      </c>
      <c r="C561" s="220" t="s">
        <v>2088</v>
      </c>
      <c r="D561" s="220" t="s">
        <v>91</v>
      </c>
      <c r="E561" s="232" t="str">
        <f t="shared" si="43"/>
        <v>Men Veteran</v>
      </c>
      <c r="F561" s="277">
        <v>29723</v>
      </c>
      <c r="G561" s="10">
        <f t="shared" si="44"/>
        <v>44926</v>
      </c>
      <c r="H561" s="6">
        <f t="shared" si="45"/>
        <v>41</v>
      </c>
      <c r="I561" s="5" t="str">
        <f t="shared" si="46"/>
        <v>Veteran</v>
      </c>
      <c r="J561" s="220" t="s">
        <v>1301</v>
      </c>
      <c r="K561" s="293">
        <v>81051710642</v>
      </c>
      <c r="L561" s="251" t="s">
        <v>1509</v>
      </c>
      <c r="M561" s="246">
        <f>+_xlfn.XLOOKUP(MASTERLIST!$A561,'2023'!$A$3:$A$897,'2023'!$AE$3:$AE$897,0,0)</f>
        <v>0</v>
      </c>
      <c r="N561" s="220">
        <f>+_xlfn.XLOOKUP(MASTERLIST!$A561,'2023'!$A$3:$A$897,'2023'!$AF$3:$AF$897,0,0)</f>
        <v>0</v>
      </c>
      <c r="O561" s="220">
        <f>+_xlfn.XLOOKUP(MASTERLIST!$A561,'2023'!$A$3:$A$897,'2023'!$AG$3:$AG$897,0,0)</f>
        <v>0</v>
      </c>
      <c r="P561" s="247">
        <f>+_xlfn.XLOOKUP(MASTERLIST!$A561,'2023'!$A$3:$A$897,'2023'!$AH$3:$AH$897,0,0)</f>
        <v>0</v>
      </c>
      <c r="Q561" s="312">
        <f>+_xlfn.XLOOKUP(MASTERLIST!$A561,'2021'!$A$3:$A$900,'2021'!$G$3:$G$900,0,0)</f>
        <v>0</v>
      </c>
      <c r="R561" s="220">
        <f>+_xlfn.XLOOKUP(MASTERLIST!$A561,'2021'!$A$3:$A$900,'2021'!$H$3:$H$900,0,0)</f>
        <v>0</v>
      </c>
      <c r="S561" s="220">
        <f>+_xlfn.XLOOKUP(MASTERLIST!$A561,'2021'!$A$3:$A$900,'2021'!$I$3:$I$900,0,0)</f>
        <v>0</v>
      </c>
      <c r="T561" s="247">
        <f>+_xlfn.XLOOKUP(MASTERLIST!$A561,'2021'!$A$3:$A$900,'2021'!$J$3:$J$900,0,0)</f>
        <v>0</v>
      </c>
      <c r="U561" s="246">
        <f>+_xlfn.XLOOKUP(MASTERLIST!$A561,'2022'!$A$3:$A$899,'2022'!$AE$3:$AE$899,0,0)</f>
        <v>0</v>
      </c>
      <c r="V561" s="220">
        <f>+_xlfn.XLOOKUP(MASTERLIST!$A561,'2022'!$A$3:$A$899,'2022'!$AF$3:$AF$899,0,0)</f>
        <v>0</v>
      </c>
      <c r="W561" s="220">
        <f>+_xlfn.XLOOKUP(MASTERLIST!$A561,'2022'!$A$3:$A$899,'2022'!$AG$3:$AG$899,0,0)</f>
        <v>0</v>
      </c>
      <c r="X561" s="247">
        <f>+_xlfn.XLOOKUP(MASTERLIST!$A561,'2022'!$A$3:$A$899,'2022'!$AH$3:$AH$899,0,0)</f>
        <v>40</v>
      </c>
    </row>
    <row r="562" spans="1:24" s="11" customFormat="1" x14ac:dyDescent="0.25">
      <c r="A562" s="231" t="s">
        <v>1158</v>
      </c>
      <c r="B562" s="221" t="s">
        <v>1371</v>
      </c>
      <c r="C562" s="221" t="s">
        <v>1171</v>
      </c>
      <c r="D562" s="221" t="s">
        <v>347</v>
      </c>
      <c r="E562" s="232" t="str">
        <f t="shared" si="43"/>
        <v>Ladies Senior</v>
      </c>
      <c r="F562" s="279">
        <v>32874</v>
      </c>
      <c r="G562" s="10">
        <f t="shared" si="44"/>
        <v>44926</v>
      </c>
      <c r="H562" s="6">
        <f t="shared" si="45"/>
        <v>33</v>
      </c>
      <c r="I562" s="5" t="str">
        <f t="shared" si="46"/>
        <v>Senior</v>
      </c>
      <c r="J562" s="221" t="s">
        <v>67</v>
      </c>
      <c r="K562" s="294"/>
      <c r="L562" s="295"/>
      <c r="M562" s="246">
        <f>+_xlfn.XLOOKUP(MASTERLIST!$A562,'2023'!$A$3:$A$897,'2023'!$AE$3:$AE$897,0,0)</f>
        <v>0</v>
      </c>
      <c r="N562" s="220">
        <f>+_xlfn.XLOOKUP(MASTERLIST!$A562,'2023'!$A$3:$A$897,'2023'!$AF$3:$AF$897,0,0)</f>
        <v>0</v>
      </c>
      <c r="O562" s="220">
        <f>+_xlfn.XLOOKUP(MASTERLIST!$A562,'2023'!$A$3:$A$897,'2023'!$AG$3:$AG$897,0,0)</f>
        <v>0</v>
      </c>
      <c r="P562" s="247">
        <f>+_xlfn.XLOOKUP(MASTERLIST!$A562,'2023'!$A$3:$A$897,'2023'!$AH$3:$AH$897,0,0)</f>
        <v>0</v>
      </c>
      <c r="Q562" s="312">
        <f>+_xlfn.XLOOKUP(MASTERLIST!$A562,'2021'!$A$3:$A$900,'2021'!$G$3:$G$900,0,0)</f>
        <v>0</v>
      </c>
      <c r="R562" s="220">
        <f>+_xlfn.XLOOKUP(MASTERLIST!$A562,'2021'!$A$3:$A$900,'2021'!$H$3:$H$900,0,0)</f>
        <v>0</v>
      </c>
      <c r="S562" s="220">
        <f>+_xlfn.XLOOKUP(MASTERLIST!$A562,'2021'!$A$3:$A$900,'2021'!$I$3:$I$900,0,0)</f>
        <v>0</v>
      </c>
      <c r="T562" s="247">
        <f>+_xlfn.XLOOKUP(MASTERLIST!$A562,'2021'!$A$3:$A$900,'2021'!$J$3:$J$900,0,0)</f>
        <v>0</v>
      </c>
      <c r="U562" s="246">
        <f>+_xlfn.XLOOKUP(MASTERLIST!$A562,'2022'!$A$3:$A$899,'2022'!$AE$3:$AE$899,0,0)</f>
        <v>0</v>
      </c>
      <c r="V562" s="220">
        <f>+_xlfn.XLOOKUP(MASTERLIST!$A562,'2022'!$A$3:$A$899,'2022'!$AF$3:$AF$899,0,0)</f>
        <v>0</v>
      </c>
      <c r="W562" s="220">
        <f>+_xlfn.XLOOKUP(MASTERLIST!$A562,'2022'!$A$3:$A$899,'2022'!$AG$3:$AG$899,0,0)</f>
        <v>0</v>
      </c>
      <c r="X562" s="247">
        <f>+_xlfn.XLOOKUP(MASTERLIST!$A562,'2022'!$A$3:$A$899,'2022'!$AH$3:$AH$899,0,0)</f>
        <v>0</v>
      </c>
    </row>
    <row r="563" spans="1:24" s="11" customFormat="1" x14ac:dyDescent="0.25">
      <c r="A563" s="231" t="s">
        <v>1165</v>
      </c>
      <c r="B563" s="221" t="s">
        <v>1371</v>
      </c>
      <c r="C563" s="221" t="s">
        <v>1172</v>
      </c>
      <c r="D563" s="221" t="s">
        <v>962</v>
      </c>
      <c r="E563" s="232" t="str">
        <f t="shared" si="43"/>
        <v>Men Veteran</v>
      </c>
      <c r="F563" s="279">
        <v>29355</v>
      </c>
      <c r="G563" s="10">
        <f t="shared" si="44"/>
        <v>44926</v>
      </c>
      <c r="H563" s="6">
        <f t="shared" si="45"/>
        <v>42</v>
      </c>
      <c r="I563" s="5" t="str">
        <f t="shared" si="46"/>
        <v>Veteran</v>
      </c>
      <c r="J563" s="221" t="s">
        <v>1301</v>
      </c>
      <c r="K563" s="294"/>
      <c r="L563" s="295"/>
      <c r="M563" s="246">
        <f>+_xlfn.XLOOKUP(MASTERLIST!$A563,'2023'!$A$3:$A$897,'2023'!$AE$3:$AE$897,0,0)</f>
        <v>0</v>
      </c>
      <c r="N563" s="220">
        <f>+_xlfn.XLOOKUP(MASTERLIST!$A563,'2023'!$A$3:$A$897,'2023'!$AF$3:$AF$897,0,0)</f>
        <v>0</v>
      </c>
      <c r="O563" s="220">
        <f>+_xlfn.XLOOKUP(MASTERLIST!$A563,'2023'!$A$3:$A$897,'2023'!$AG$3:$AG$897,0,0)</f>
        <v>0</v>
      </c>
      <c r="P563" s="247">
        <f>+_xlfn.XLOOKUP(MASTERLIST!$A563,'2023'!$A$3:$A$897,'2023'!$AH$3:$AH$897,0,0)</f>
        <v>0</v>
      </c>
      <c r="Q563" s="312">
        <f>+_xlfn.XLOOKUP(MASTERLIST!$A563,'2021'!$A$3:$A$900,'2021'!$G$3:$G$900,0,0)</f>
        <v>0</v>
      </c>
      <c r="R563" s="220">
        <f>+_xlfn.XLOOKUP(MASTERLIST!$A563,'2021'!$A$3:$A$900,'2021'!$H$3:$H$900,0,0)</f>
        <v>0</v>
      </c>
      <c r="S563" s="220">
        <f>+_xlfn.XLOOKUP(MASTERLIST!$A563,'2021'!$A$3:$A$900,'2021'!$I$3:$I$900,0,0)</f>
        <v>0</v>
      </c>
      <c r="T563" s="247">
        <f>+_xlfn.XLOOKUP(MASTERLIST!$A563,'2021'!$A$3:$A$900,'2021'!$J$3:$J$900,0,0)</f>
        <v>0</v>
      </c>
      <c r="U563" s="246">
        <f>+_xlfn.XLOOKUP(MASTERLIST!$A563,'2022'!$A$3:$A$899,'2022'!$AE$3:$AE$899,0,0)</f>
        <v>0</v>
      </c>
      <c r="V563" s="220">
        <f>+_xlfn.XLOOKUP(MASTERLIST!$A563,'2022'!$A$3:$A$899,'2022'!$AF$3:$AF$899,0,0)</f>
        <v>0</v>
      </c>
      <c r="W563" s="220">
        <f>+_xlfn.XLOOKUP(MASTERLIST!$A563,'2022'!$A$3:$A$899,'2022'!$AG$3:$AG$899,0,0)</f>
        <v>0</v>
      </c>
      <c r="X563" s="247">
        <f>+_xlfn.XLOOKUP(MASTERLIST!$A563,'2022'!$A$3:$A$899,'2022'!$AH$3:$AH$899,0,0)</f>
        <v>0</v>
      </c>
    </row>
    <row r="564" spans="1:24" s="11" customFormat="1" x14ac:dyDescent="0.25">
      <c r="A564" s="229" t="s">
        <v>1166</v>
      </c>
      <c r="B564" s="220" t="s">
        <v>47</v>
      </c>
      <c r="C564" s="220" t="s">
        <v>246</v>
      </c>
      <c r="D564" s="220" t="s">
        <v>1173</v>
      </c>
      <c r="E564" s="230" t="str">
        <f t="shared" si="43"/>
        <v>Men Senior</v>
      </c>
      <c r="F564" s="277">
        <v>30673</v>
      </c>
      <c r="G564" s="10">
        <f t="shared" si="44"/>
        <v>44926</v>
      </c>
      <c r="H564" s="6">
        <f t="shared" si="45"/>
        <v>39</v>
      </c>
      <c r="I564" s="5" t="str">
        <f t="shared" si="46"/>
        <v>Senior</v>
      </c>
      <c r="J564" s="220" t="s">
        <v>1301</v>
      </c>
      <c r="K564" s="293">
        <v>83122310749</v>
      </c>
      <c r="L564" s="251" t="s">
        <v>1509</v>
      </c>
      <c r="M564" s="246">
        <f>+_xlfn.XLOOKUP(MASTERLIST!$A564,'2023'!$A$3:$A$897,'2023'!$AE$3:$AE$897,0,0)</f>
        <v>0</v>
      </c>
      <c r="N564" s="220">
        <f>+_xlfn.XLOOKUP(MASTERLIST!$A564,'2023'!$A$3:$A$897,'2023'!$AF$3:$AF$897,0,0)</f>
        <v>0</v>
      </c>
      <c r="O564" s="220">
        <f>+_xlfn.XLOOKUP(MASTERLIST!$A564,'2023'!$A$3:$A$897,'2023'!$AG$3:$AG$897,0,0)</f>
        <v>0</v>
      </c>
      <c r="P564" s="247">
        <f>+_xlfn.XLOOKUP(MASTERLIST!$A564,'2023'!$A$3:$A$897,'2023'!$AH$3:$AH$897,0,0)</f>
        <v>20</v>
      </c>
      <c r="Q564" s="312">
        <f>+_xlfn.XLOOKUP(MASTERLIST!$A564,'2021'!$A$3:$A$900,'2021'!$G$3:$G$900,0,0)</f>
        <v>1</v>
      </c>
      <c r="R564" s="220">
        <f>+_xlfn.XLOOKUP(MASTERLIST!$A564,'2021'!$A$3:$A$900,'2021'!$H$3:$H$900,0,0)</f>
        <v>4</v>
      </c>
      <c r="S564" s="220">
        <f>+_xlfn.XLOOKUP(MASTERLIST!$A564,'2021'!$A$3:$A$900,'2021'!$I$3:$I$900,0,0)</f>
        <v>31.699999999999996</v>
      </c>
      <c r="T564" s="247">
        <f>+_xlfn.XLOOKUP(MASTERLIST!$A564,'2021'!$A$3:$A$900,'2021'!$J$3:$J$900,0,0)</f>
        <v>809</v>
      </c>
      <c r="U564" s="246">
        <f>+_xlfn.XLOOKUP(MASTERLIST!$A564,'2022'!$A$3:$A$899,'2022'!$AE$3:$AE$899,0,0)</f>
        <v>0</v>
      </c>
      <c r="V564" s="220">
        <f>+_xlfn.XLOOKUP(MASTERLIST!$A564,'2022'!$A$3:$A$899,'2022'!$AF$3:$AF$899,0,0)</f>
        <v>1</v>
      </c>
      <c r="W564" s="220">
        <f>+_xlfn.XLOOKUP(MASTERLIST!$A564,'2022'!$A$3:$A$899,'2022'!$AG$3:$AG$899,0,0)</f>
        <v>5.8</v>
      </c>
      <c r="X564" s="247">
        <f>+_xlfn.XLOOKUP(MASTERLIST!$A564,'2022'!$A$3:$A$899,'2022'!$AH$3:$AH$899,0,0)</f>
        <v>184</v>
      </c>
    </row>
    <row r="565" spans="1:24" x14ac:dyDescent="0.25">
      <c r="A565" s="229" t="s">
        <v>1167</v>
      </c>
      <c r="B565" s="220" t="s">
        <v>2047</v>
      </c>
      <c r="C565" s="220" t="s">
        <v>1174</v>
      </c>
      <c r="D565" s="220" t="s">
        <v>145</v>
      </c>
      <c r="E565" s="230" t="str">
        <f t="shared" si="43"/>
        <v>Men Veteran</v>
      </c>
      <c r="F565" s="277">
        <v>29374</v>
      </c>
      <c r="G565" s="10">
        <f t="shared" si="44"/>
        <v>44926</v>
      </c>
      <c r="H565" s="6">
        <f t="shared" si="45"/>
        <v>42</v>
      </c>
      <c r="I565" s="5" t="str">
        <f t="shared" si="46"/>
        <v>Veteran</v>
      </c>
      <c r="J565" s="220" t="s">
        <v>1301</v>
      </c>
      <c r="K565" s="293">
        <v>80060210982</v>
      </c>
      <c r="L565" s="251" t="s">
        <v>1509</v>
      </c>
      <c r="M565" s="246">
        <f>+_xlfn.XLOOKUP(MASTERLIST!$A565,'2023'!$A$3:$A$897,'2023'!$AE$3:$AE$897,0,0)</f>
        <v>3</v>
      </c>
      <c r="N565" s="220">
        <f>+_xlfn.XLOOKUP(MASTERLIST!$A565,'2023'!$A$3:$A$897,'2023'!$AF$3:$AF$897,0,0)</f>
        <v>0</v>
      </c>
      <c r="O565" s="220">
        <f>+_xlfn.XLOOKUP(MASTERLIST!$A565,'2023'!$A$3:$A$897,'2023'!$AG$3:$AG$897,0,0)</f>
        <v>2.1</v>
      </c>
      <c r="P565" s="247">
        <f>+_xlfn.XLOOKUP(MASTERLIST!$A565,'2023'!$A$3:$A$897,'2023'!$AH$3:$AH$897,0,0)</f>
        <v>247</v>
      </c>
      <c r="Q565" s="312">
        <f>+_xlfn.XLOOKUP(MASTERLIST!$A565,'2021'!$A$3:$A$900,'2021'!$G$3:$G$900,0,0)</f>
        <v>6</v>
      </c>
      <c r="R565" s="220">
        <f>+_xlfn.XLOOKUP(MASTERLIST!$A565,'2021'!$A$3:$A$900,'2021'!$H$3:$H$900,0,0)</f>
        <v>1</v>
      </c>
      <c r="S565" s="220">
        <f>+_xlfn.XLOOKUP(MASTERLIST!$A565,'2021'!$A$3:$A$900,'2021'!$I$3:$I$900,0,0)</f>
        <v>6.9</v>
      </c>
      <c r="T565" s="247">
        <f>+_xlfn.XLOOKUP(MASTERLIST!$A565,'2021'!$A$3:$A$900,'2021'!$J$3:$J$900,0,0)</f>
        <v>382</v>
      </c>
      <c r="U565" s="246">
        <f>+_xlfn.XLOOKUP(MASTERLIST!$A565,'2022'!$A$3:$A$899,'2022'!$AE$3:$AE$899,0,0)</f>
        <v>3</v>
      </c>
      <c r="V565" s="220">
        <f>+_xlfn.XLOOKUP(MASTERLIST!$A565,'2022'!$A$3:$A$899,'2022'!$AF$3:$AF$899,0,0)</f>
        <v>0</v>
      </c>
      <c r="W565" s="220">
        <f>+_xlfn.XLOOKUP(MASTERLIST!$A565,'2022'!$A$3:$A$899,'2022'!$AG$3:$AG$899,0,0)</f>
        <v>2.4</v>
      </c>
      <c r="X565" s="247">
        <f>+_xlfn.XLOOKUP(MASTERLIST!$A565,'2022'!$A$3:$A$899,'2022'!$AH$3:$AH$899,0,0)</f>
        <v>164</v>
      </c>
    </row>
    <row r="566" spans="1:24" x14ac:dyDescent="0.25">
      <c r="A566" s="231" t="s">
        <v>1168</v>
      </c>
      <c r="B566" s="221" t="s">
        <v>1433</v>
      </c>
      <c r="C566" s="221" t="s">
        <v>342</v>
      </c>
      <c r="D566" s="221" t="s">
        <v>181</v>
      </c>
      <c r="E566" s="232" t="str">
        <f t="shared" si="43"/>
        <v>Men Veteran</v>
      </c>
      <c r="F566" s="279">
        <v>29930</v>
      </c>
      <c r="G566" s="10">
        <f t="shared" si="44"/>
        <v>44926</v>
      </c>
      <c r="H566" s="6">
        <f t="shared" si="45"/>
        <v>41</v>
      </c>
      <c r="I566" s="5" t="str">
        <f t="shared" si="46"/>
        <v>Veteran</v>
      </c>
      <c r="J566" s="221" t="s">
        <v>1301</v>
      </c>
      <c r="K566" s="294">
        <v>8006021982</v>
      </c>
      <c r="L566" s="295" t="s">
        <v>1509</v>
      </c>
      <c r="M566" s="246">
        <f>+_xlfn.XLOOKUP(MASTERLIST!$A566,'2023'!$A$3:$A$897,'2023'!$AE$3:$AE$897,0,0)</f>
        <v>0</v>
      </c>
      <c r="N566" s="220">
        <f>+_xlfn.XLOOKUP(MASTERLIST!$A566,'2023'!$A$3:$A$897,'2023'!$AF$3:$AF$897,0,0)</f>
        <v>0</v>
      </c>
      <c r="O566" s="220">
        <f>+_xlfn.XLOOKUP(MASTERLIST!$A566,'2023'!$A$3:$A$897,'2023'!$AG$3:$AG$897,0,0)</f>
        <v>0</v>
      </c>
      <c r="P566" s="247">
        <f>+_xlfn.XLOOKUP(MASTERLIST!$A566,'2023'!$A$3:$A$897,'2023'!$AH$3:$AH$897,0,0)</f>
        <v>0</v>
      </c>
      <c r="Q566" s="312">
        <f>+_xlfn.XLOOKUP(MASTERLIST!$A566,'2021'!$A$3:$A$900,'2021'!$G$3:$G$900,0,0)</f>
        <v>0</v>
      </c>
      <c r="R566" s="220">
        <f>+_xlfn.XLOOKUP(MASTERLIST!$A566,'2021'!$A$3:$A$900,'2021'!$H$3:$H$900,0,0)</f>
        <v>0</v>
      </c>
      <c r="S566" s="220">
        <f>+_xlfn.XLOOKUP(MASTERLIST!$A566,'2021'!$A$3:$A$900,'2021'!$I$3:$I$900,0,0)</f>
        <v>0</v>
      </c>
      <c r="T566" s="247">
        <f>+_xlfn.XLOOKUP(MASTERLIST!$A566,'2021'!$A$3:$A$900,'2021'!$J$3:$J$900,0,0)</f>
        <v>0</v>
      </c>
      <c r="U566" s="246">
        <f>+_xlfn.XLOOKUP(MASTERLIST!$A566,'2022'!$A$3:$A$899,'2022'!$AE$3:$AE$899,0,0)</f>
        <v>0</v>
      </c>
      <c r="V566" s="220">
        <f>+_xlfn.XLOOKUP(MASTERLIST!$A566,'2022'!$A$3:$A$899,'2022'!$AF$3:$AF$899,0,0)</f>
        <v>0</v>
      </c>
      <c r="W566" s="220">
        <f>+_xlfn.XLOOKUP(MASTERLIST!$A566,'2022'!$A$3:$A$899,'2022'!$AG$3:$AG$899,0,0)</f>
        <v>0</v>
      </c>
      <c r="X566" s="247">
        <f>+_xlfn.XLOOKUP(MASTERLIST!$A566,'2022'!$A$3:$A$899,'2022'!$AH$3:$AH$899,0,0)</f>
        <v>0</v>
      </c>
    </row>
    <row r="567" spans="1:24" s="11" customFormat="1" x14ac:dyDescent="0.25">
      <c r="A567" s="231" t="s">
        <v>1169</v>
      </c>
      <c r="B567" s="221" t="s">
        <v>1433</v>
      </c>
      <c r="C567" s="221" t="s">
        <v>1179</v>
      </c>
      <c r="D567" s="221" t="s">
        <v>1043</v>
      </c>
      <c r="E567" s="232" t="str">
        <f t="shared" si="43"/>
        <v>Men Senior</v>
      </c>
      <c r="F567" s="279">
        <v>33007</v>
      </c>
      <c r="G567" s="10">
        <f t="shared" si="44"/>
        <v>44926</v>
      </c>
      <c r="H567" s="6">
        <f t="shared" si="45"/>
        <v>32</v>
      </c>
      <c r="I567" s="5" t="str">
        <f t="shared" si="46"/>
        <v>Senior</v>
      </c>
      <c r="J567" s="221" t="s">
        <v>1301</v>
      </c>
      <c r="K567" s="294"/>
      <c r="L567" s="295"/>
      <c r="M567" s="246">
        <f>+_xlfn.XLOOKUP(MASTERLIST!$A567,'2023'!$A$3:$A$897,'2023'!$AE$3:$AE$897,0,0)</f>
        <v>0</v>
      </c>
      <c r="N567" s="220">
        <f>+_xlfn.XLOOKUP(MASTERLIST!$A567,'2023'!$A$3:$A$897,'2023'!$AF$3:$AF$897,0,0)</f>
        <v>0</v>
      </c>
      <c r="O567" s="220">
        <f>+_xlfn.XLOOKUP(MASTERLIST!$A567,'2023'!$A$3:$A$897,'2023'!$AG$3:$AG$897,0,0)</f>
        <v>0</v>
      </c>
      <c r="P567" s="247">
        <f>+_xlfn.XLOOKUP(MASTERLIST!$A567,'2023'!$A$3:$A$897,'2023'!$AH$3:$AH$897,0,0)</f>
        <v>0</v>
      </c>
      <c r="Q567" s="312">
        <f>+_xlfn.XLOOKUP(MASTERLIST!$A567,'2021'!$A$3:$A$900,'2021'!$G$3:$G$900,0,0)</f>
        <v>0</v>
      </c>
      <c r="R567" s="220">
        <f>+_xlfn.XLOOKUP(MASTERLIST!$A567,'2021'!$A$3:$A$900,'2021'!$H$3:$H$900,0,0)</f>
        <v>0</v>
      </c>
      <c r="S567" s="220">
        <f>+_xlfn.XLOOKUP(MASTERLIST!$A567,'2021'!$A$3:$A$900,'2021'!$I$3:$I$900,0,0)</f>
        <v>0</v>
      </c>
      <c r="T567" s="247">
        <f>+_xlfn.XLOOKUP(MASTERLIST!$A567,'2021'!$A$3:$A$900,'2021'!$J$3:$J$900,0,0)</f>
        <v>0</v>
      </c>
      <c r="U567" s="246">
        <f>+_xlfn.XLOOKUP(MASTERLIST!$A567,'2022'!$A$3:$A$899,'2022'!$AE$3:$AE$899,0,0)</f>
        <v>0</v>
      </c>
      <c r="V567" s="220">
        <f>+_xlfn.XLOOKUP(MASTERLIST!$A567,'2022'!$A$3:$A$899,'2022'!$AF$3:$AF$899,0,0)</f>
        <v>0</v>
      </c>
      <c r="W567" s="220">
        <f>+_xlfn.XLOOKUP(MASTERLIST!$A567,'2022'!$A$3:$A$899,'2022'!$AG$3:$AG$899,0,0)</f>
        <v>0</v>
      </c>
      <c r="X567" s="247">
        <f>+_xlfn.XLOOKUP(MASTERLIST!$A567,'2022'!$A$3:$A$899,'2022'!$AH$3:$AH$899,0,0)</f>
        <v>0</v>
      </c>
    </row>
    <row r="568" spans="1:24" s="11" customFormat="1" x14ac:dyDescent="0.25">
      <c r="A568" s="231" t="s">
        <v>1170</v>
      </c>
      <c r="B568" s="221" t="s">
        <v>1433</v>
      </c>
      <c r="C568" s="221" t="s">
        <v>1180</v>
      </c>
      <c r="D568" s="221" t="s">
        <v>1181</v>
      </c>
      <c r="E568" s="232" t="str">
        <f t="shared" si="43"/>
        <v>Men Senior</v>
      </c>
      <c r="F568" s="279">
        <v>34498</v>
      </c>
      <c r="G568" s="10">
        <f t="shared" si="44"/>
        <v>44926</v>
      </c>
      <c r="H568" s="6">
        <f t="shared" si="45"/>
        <v>28</v>
      </c>
      <c r="I568" s="5" t="str">
        <f t="shared" si="46"/>
        <v>Senior</v>
      </c>
      <c r="J568" s="221" t="s">
        <v>1301</v>
      </c>
      <c r="K568" s="294"/>
      <c r="L568" s="295"/>
      <c r="M568" s="246">
        <f>+_xlfn.XLOOKUP(MASTERLIST!$A568,'2023'!$A$3:$A$897,'2023'!$AE$3:$AE$897,0,0)</f>
        <v>0</v>
      </c>
      <c r="N568" s="220">
        <f>+_xlfn.XLOOKUP(MASTERLIST!$A568,'2023'!$A$3:$A$897,'2023'!$AF$3:$AF$897,0,0)</f>
        <v>0</v>
      </c>
      <c r="O568" s="220">
        <f>+_xlfn.XLOOKUP(MASTERLIST!$A568,'2023'!$A$3:$A$897,'2023'!$AG$3:$AG$897,0,0)</f>
        <v>0</v>
      </c>
      <c r="P568" s="247">
        <f>+_xlfn.XLOOKUP(MASTERLIST!$A568,'2023'!$A$3:$A$897,'2023'!$AH$3:$AH$897,0,0)</f>
        <v>0</v>
      </c>
      <c r="Q568" s="312">
        <f>+_xlfn.XLOOKUP(MASTERLIST!$A568,'2021'!$A$3:$A$900,'2021'!$G$3:$G$900,0,0)</f>
        <v>0</v>
      </c>
      <c r="R568" s="220">
        <f>+_xlfn.XLOOKUP(MASTERLIST!$A568,'2021'!$A$3:$A$900,'2021'!$H$3:$H$900,0,0)</f>
        <v>0</v>
      </c>
      <c r="S568" s="220">
        <f>+_xlfn.XLOOKUP(MASTERLIST!$A568,'2021'!$A$3:$A$900,'2021'!$I$3:$I$900,0,0)</f>
        <v>0</v>
      </c>
      <c r="T568" s="247">
        <f>+_xlfn.XLOOKUP(MASTERLIST!$A568,'2021'!$A$3:$A$900,'2021'!$J$3:$J$900,0,0)</f>
        <v>0</v>
      </c>
      <c r="U568" s="246">
        <f>+_xlfn.XLOOKUP(MASTERLIST!$A568,'2022'!$A$3:$A$899,'2022'!$AE$3:$AE$899,0,0)</f>
        <v>0</v>
      </c>
      <c r="V568" s="220">
        <f>+_xlfn.XLOOKUP(MASTERLIST!$A568,'2022'!$A$3:$A$899,'2022'!$AF$3:$AF$899,0,0)</f>
        <v>0</v>
      </c>
      <c r="W568" s="220">
        <f>+_xlfn.XLOOKUP(MASTERLIST!$A568,'2022'!$A$3:$A$899,'2022'!$AG$3:$AG$899,0,0)</f>
        <v>0</v>
      </c>
      <c r="X568" s="247">
        <f>+_xlfn.XLOOKUP(MASTERLIST!$A568,'2022'!$A$3:$A$899,'2022'!$AH$3:$AH$899,0,0)</f>
        <v>0</v>
      </c>
    </row>
    <row r="569" spans="1:24" s="11" customFormat="1" x14ac:dyDescent="0.25">
      <c r="A569" s="231" t="s">
        <v>1175</v>
      </c>
      <c r="B569" s="221" t="s">
        <v>1433</v>
      </c>
      <c r="C569" s="221" t="s">
        <v>1182</v>
      </c>
      <c r="D569" s="221" t="s">
        <v>1190</v>
      </c>
      <c r="E569" s="232" t="str">
        <f t="shared" si="43"/>
        <v>Men Veteran</v>
      </c>
      <c r="F569" s="279">
        <v>27913</v>
      </c>
      <c r="G569" s="10">
        <f t="shared" si="44"/>
        <v>44926</v>
      </c>
      <c r="H569" s="6">
        <f t="shared" si="45"/>
        <v>46</v>
      </c>
      <c r="I569" s="5" t="str">
        <f t="shared" si="46"/>
        <v>Veteran</v>
      </c>
      <c r="J569" s="221" t="s">
        <v>1301</v>
      </c>
      <c r="K569" s="294"/>
      <c r="L569" s="295"/>
      <c r="M569" s="246">
        <f>+_xlfn.XLOOKUP(MASTERLIST!$A569,'2023'!$A$3:$A$897,'2023'!$AE$3:$AE$897,0,0)</f>
        <v>0</v>
      </c>
      <c r="N569" s="220">
        <f>+_xlfn.XLOOKUP(MASTERLIST!$A569,'2023'!$A$3:$A$897,'2023'!$AF$3:$AF$897,0,0)</f>
        <v>0</v>
      </c>
      <c r="O569" s="220">
        <f>+_xlfn.XLOOKUP(MASTERLIST!$A569,'2023'!$A$3:$A$897,'2023'!$AG$3:$AG$897,0,0)</f>
        <v>0</v>
      </c>
      <c r="P569" s="247">
        <f>+_xlfn.XLOOKUP(MASTERLIST!$A569,'2023'!$A$3:$A$897,'2023'!$AH$3:$AH$897,0,0)</f>
        <v>0</v>
      </c>
      <c r="Q569" s="312">
        <f>+_xlfn.XLOOKUP(MASTERLIST!$A569,'2021'!$A$3:$A$900,'2021'!$G$3:$G$900,0,0)</f>
        <v>0</v>
      </c>
      <c r="R569" s="220">
        <f>+_xlfn.XLOOKUP(MASTERLIST!$A569,'2021'!$A$3:$A$900,'2021'!$H$3:$H$900,0,0)</f>
        <v>0</v>
      </c>
      <c r="S569" s="220">
        <f>+_xlfn.XLOOKUP(MASTERLIST!$A569,'2021'!$A$3:$A$900,'2021'!$I$3:$I$900,0,0)</f>
        <v>0</v>
      </c>
      <c r="T569" s="247">
        <f>+_xlfn.XLOOKUP(MASTERLIST!$A569,'2021'!$A$3:$A$900,'2021'!$J$3:$J$900,0,0)</f>
        <v>0</v>
      </c>
      <c r="U569" s="246">
        <f>+_xlfn.XLOOKUP(MASTERLIST!$A569,'2022'!$A$3:$A$899,'2022'!$AE$3:$AE$899,0,0)</f>
        <v>0</v>
      </c>
      <c r="V569" s="220">
        <f>+_xlfn.XLOOKUP(MASTERLIST!$A569,'2022'!$A$3:$A$899,'2022'!$AF$3:$AF$899,0,0)</f>
        <v>0</v>
      </c>
      <c r="W569" s="220">
        <f>+_xlfn.XLOOKUP(MASTERLIST!$A569,'2022'!$A$3:$A$899,'2022'!$AG$3:$AG$899,0,0)</f>
        <v>0</v>
      </c>
      <c r="X569" s="247">
        <f>+_xlfn.XLOOKUP(MASTERLIST!$A569,'2022'!$A$3:$A$899,'2022'!$AH$3:$AH$899,0,0)</f>
        <v>0</v>
      </c>
    </row>
    <row r="570" spans="1:24" s="11" customFormat="1" x14ac:dyDescent="0.25">
      <c r="A570" s="231" t="s">
        <v>1176</v>
      </c>
      <c r="B570" s="221" t="s">
        <v>2049</v>
      </c>
      <c r="C570" s="221" t="s">
        <v>1183</v>
      </c>
      <c r="D570" s="221" t="s">
        <v>81</v>
      </c>
      <c r="E570" s="230" t="str">
        <f t="shared" si="43"/>
        <v>Men Senior</v>
      </c>
      <c r="F570" s="279">
        <v>31838</v>
      </c>
      <c r="G570" s="10">
        <f t="shared" si="44"/>
        <v>44926</v>
      </c>
      <c r="H570" s="6">
        <f t="shared" si="45"/>
        <v>35</v>
      </c>
      <c r="I570" s="5" t="str">
        <f t="shared" si="46"/>
        <v>Senior</v>
      </c>
      <c r="J570" s="221" t="s">
        <v>1301</v>
      </c>
      <c r="K570" s="294"/>
      <c r="L570" s="295"/>
      <c r="M570" s="246">
        <f>+_xlfn.XLOOKUP(MASTERLIST!$A570,'2023'!$A$3:$A$897,'2023'!$AE$3:$AE$897,0,0)</f>
        <v>0</v>
      </c>
      <c r="N570" s="220">
        <f>+_xlfn.XLOOKUP(MASTERLIST!$A570,'2023'!$A$3:$A$897,'2023'!$AF$3:$AF$897,0,0)</f>
        <v>0</v>
      </c>
      <c r="O570" s="220">
        <f>+_xlfn.XLOOKUP(MASTERLIST!$A570,'2023'!$A$3:$A$897,'2023'!$AG$3:$AG$897,0,0)</f>
        <v>0</v>
      </c>
      <c r="P570" s="247">
        <f>+_xlfn.XLOOKUP(MASTERLIST!$A570,'2023'!$A$3:$A$897,'2023'!$AH$3:$AH$897,0,0)</f>
        <v>0</v>
      </c>
      <c r="Q570" s="312">
        <f>+_xlfn.XLOOKUP(MASTERLIST!$A570,'2021'!$A$3:$A$900,'2021'!$G$3:$G$900,0,0)</f>
        <v>0</v>
      </c>
      <c r="R570" s="220">
        <f>+_xlfn.XLOOKUP(MASTERLIST!$A570,'2021'!$A$3:$A$900,'2021'!$H$3:$H$900,0,0)</f>
        <v>1</v>
      </c>
      <c r="S570" s="220">
        <f>+_xlfn.XLOOKUP(MASTERLIST!$A570,'2021'!$A$3:$A$900,'2021'!$I$3:$I$900,0,0)</f>
        <v>17.8</v>
      </c>
      <c r="T570" s="247">
        <f>+_xlfn.XLOOKUP(MASTERLIST!$A570,'2021'!$A$3:$A$900,'2021'!$J$3:$J$900,0,0)</f>
        <v>204</v>
      </c>
      <c r="U570" s="246">
        <f>+_xlfn.XLOOKUP(MASTERLIST!$A570,'2022'!$A$3:$A$899,'2022'!$AE$3:$AE$899,0,0)</f>
        <v>0</v>
      </c>
      <c r="V570" s="220">
        <f>+_xlfn.XLOOKUP(MASTERLIST!$A570,'2022'!$A$3:$A$899,'2022'!$AF$3:$AF$899,0,0)</f>
        <v>0</v>
      </c>
      <c r="W570" s="220">
        <f>+_xlfn.XLOOKUP(MASTERLIST!$A570,'2022'!$A$3:$A$899,'2022'!$AG$3:$AG$899,0,0)</f>
        <v>0</v>
      </c>
      <c r="X570" s="247">
        <f>+_xlfn.XLOOKUP(MASTERLIST!$A570,'2022'!$A$3:$A$899,'2022'!$AH$3:$AH$899,0,0)</f>
        <v>0</v>
      </c>
    </row>
    <row r="571" spans="1:24" x14ac:dyDescent="0.25">
      <c r="A571" s="231" t="s">
        <v>1177</v>
      </c>
      <c r="B571" s="221" t="s">
        <v>1433</v>
      </c>
      <c r="C571" s="221" t="s">
        <v>92</v>
      </c>
      <c r="D571" s="221" t="s">
        <v>364</v>
      </c>
      <c r="E571" s="232" t="str">
        <f t="shared" si="43"/>
        <v>Men Senior</v>
      </c>
      <c r="F571" s="279">
        <v>36504</v>
      </c>
      <c r="G571" s="10">
        <f t="shared" si="44"/>
        <v>44926</v>
      </c>
      <c r="H571" s="6">
        <f t="shared" si="45"/>
        <v>23</v>
      </c>
      <c r="I571" s="5" t="str">
        <f t="shared" si="46"/>
        <v>Senior</v>
      </c>
      <c r="J571" s="221" t="s">
        <v>1301</v>
      </c>
      <c r="K571" s="294">
        <v>87030200179</v>
      </c>
      <c r="L571" s="295" t="s">
        <v>1509</v>
      </c>
      <c r="M571" s="246">
        <f>+_xlfn.XLOOKUP(MASTERLIST!$A571,'2023'!$A$3:$A$897,'2023'!$AE$3:$AE$897,0,0)</f>
        <v>0</v>
      </c>
      <c r="N571" s="220">
        <f>+_xlfn.XLOOKUP(MASTERLIST!$A571,'2023'!$A$3:$A$897,'2023'!$AF$3:$AF$897,0,0)</f>
        <v>0</v>
      </c>
      <c r="O571" s="220">
        <f>+_xlfn.XLOOKUP(MASTERLIST!$A571,'2023'!$A$3:$A$897,'2023'!$AG$3:$AG$897,0,0)</f>
        <v>0</v>
      </c>
      <c r="P571" s="247">
        <f>+_xlfn.XLOOKUP(MASTERLIST!$A571,'2023'!$A$3:$A$897,'2023'!$AH$3:$AH$897,0,0)</f>
        <v>0</v>
      </c>
      <c r="Q571" s="312">
        <f>+_xlfn.XLOOKUP(MASTERLIST!$A571,'2021'!$A$3:$A$900,'2021'!$G$3:$G$900,0,0)</f>
        <v>0</v>
      </c>
      <c r="R571" s="220">
        <f>+_xlfn.XLOOKUP(MASTERLIST!$A571,'2021'!$A$3:$A$900,'2021'!$H$3:$H$900,0,0)</f>
        <v>0</v>
      </c>
      <c r="S571" s="220">
        <f>+_xlfn.XLOOKUP(MASTERLIST!$A571,'2021'!$A$3:$A$900,'2021'!$I$3:$I$900,0,0)</f>
        <v>0</v>
      </c>
      <c r="T571" s="247">
        <f>+_xlfn.XLOOKUP(MASTERLIST!$A571,'2021'!$A$3:$A$900,'2021'!$J$3:$J$900,0,0)</f>
        <v>0</v>
      </c>
      <c r="U571" s="246">
        <f>+_xlfn.XLOOKUP(MASTERLIST!$A571,'2022'!$A$3:$A$899,'2022'!$AE$3:$AE$899,0,0)</f>
        <v>0</v>
      </c>
      <c r="V571" s="220">
        <f>+_xlfn.XLOOKUP(MASTERLIST!$A571,'2022'!$A$3:$A$899,'2022'!$AF$3:$AF$899,0,0)</f>
        <v>0</v>
      </c>
      <c r="W571" s="220">
        <f>+_xlfn.XLOOKUP(MASTERLIST!$A571,'2022'!$A$3:$A$899,'2022'!$AG$3:$AG$899,0,0)</f>
        <v>0</v>
      </c>
      <c r="X571" s="247">
        <f>+_xlfn.XLOOKUP(MASTERLIST!$A571,'2022'!$A$3:$A$899,'2022'!$AH$3:$AH$899,0,0)</f>
        <v>0</v>
      </c>
    </row>
    <row r="572" spans="1:24" s="11" customFormat="1" x14ac:dyDescent="0.25">
      <c r="A572" s="231" t="s">
        <v>1178</v>
      </c>
      <c r="B572" s="221" t="s">
        <v>1433</v>
      </c>
      <c r="C572" s="221" t="s">
        <v>1189</v>
      </c>
      <c r="D572" s="221" t="s">
        <v>78</v>
      </c>
      <c r="E572" s="232" t="str">
        <f t="shared" si="43"/>
        <v>Men Veteran</v>
      </c>
      <c r="F572" s="279">
        <v>28553</v>
      </c>
      <c r="G572" s="10">
        <f t="shared" si="44"/>
        <v>44926</v>
      </c>
      <c r="H572" s="6">
        <f t="shared" si="45"/>
        <v>44</v>
      </c>
      <c r="I572" s="5" t="str">
        <f t="shared" si="46"/>
        <v>Veteran</v>
      </c>
      <c r="J572" s="221" t="s">
        <v>1301</v>
      </c>
      <c r="K572" s="294"/>
      <c r="L572" s="295"/>
      <c r="M572" s="246">
        <f>+_xlfn.XLOOKUP(MASTERLIST!$A572,'2023'!$A$3:$A$897,'2023'!$AE$3:$AE$897,0,0)</f>
        <v>0</v>
      </c>
      <c r="N572" s="220">
        <f>+_xlfn.XLOOKUP(MASTERLIST!$A572,'2023'!$A$3:$A$897,'2023'!$AF$3:$AF$897,0,0)</f>
        <v>0</v>
      </c>
      <c r="O572" s="220">
        <f>+_xlfn.XLOOKUP(MASTERLIST!$A572,'2023'!$A$3:$A$897,'2023'!$AG$3:$AG$897,0,0)</f>
        <v>0</v>
      </c>
      <c r="P572" s="247">
        <f>+_xlfn.XLOOKUP(MASTERLIST!$A572,'2023'!$A$3:$A$897,'2023'!$AH$3:$AH$897,0,0)</f>
        <v>0</v>
      </c>
      <c r="Q572" s="312">
        <f>+_xlfn.XLOOKUP(MASTERLIST!$A572,'2021'!$A$3:$A$900,'2021'!$G$3:$G$900,0,0)</f>
        <v>0</v>
      </c>
      <c r="R572" s="220">
        <f>+_xlfn.XLOOKUP(MASTERLIST!$A572,'2021'!$A$3:$A$900,'2021'!$H$3:$H$900,0,0)</f>
        <v>0</v>
      </c>
      <c r="S572" s="220">
        <f>+_xlfn.XLOOKUP(MASTERLIST!$A572,'2021'!$A$3:$A$900,'2021'!$I$3:$I$900,0,0)</f>
        <v>0</v>
      </c>
      <c r="T572" s="247">
        <f>+_xlfn.XLOOKUP(MASTERLIST!$A572,'2021'!$A$3:$A$900,'2021'!$J$3:$J$900,0,0)</f>
        <v>0</v>
      </c>
      <c r="U572" s="246">
        <f>+_xlfn.XLOOKUP(MASTERLIST!$A572,'2022'!$A$3:$A$899,'2022'!$AE$3:$AE$899,0,0)</f>
        <v>0</v>
      </c>
      <c r="V572" s="220">
        <f>+_xlfn.XLOOKUP(MASTERLIST!$A572,'2022'!$A$3:$A$899,'2022'!$AF$3:$AF$899,0,0)</f>
        <v>0</v>
      </c>
      <c r="W572" s="220">
        <f>+_xlfn.XLOOKUP(MASTERLIST!$A572,'2022'!$A$3:$A$899,'2022'!$AG$3:$AG$899,0,0)</f>
        <v>0</v>
      </c>
      <c r="X572" s="247">
        <f>+_xlfn.XLOOKUP(MASTERLIST!$A572,'2022'!$A$3:$A$899,'2022'!$AH$3:$AH$899,0,0)</f>
        <v>0</v>
      </c>
    </row>
    <row r="573" spans="1:24" s="11" customFormat="1" x14ac:dyDescent="0.25">
      <c r="A573" s="229" t="s">
        <v>1184</v>
      </c>
      <c r="B573" s="220" t="s">
        <v>40</v>
      </c>
      <c r="C573" s="220" t="s">
        <v>132</v>
      </c>
      <c r="D573" s="220" t="s">
        <v>322</v>
      </c>
      <c r="E573" s="230" t="str">
        <f t="shared" si="43"/>
        <v>Men Veteran</v>
      </c>
      <c r="F573" s="277">
        <v>27284</v>
      </c>
      <c r="G573" s="10">
        <f t="shared" si="44"/>
        <v>44926</v>
      </c>
      <c r="H573" s="6">
        <f t="shared" si="45"/>
        <v>48</v>
      </c>
      <c r="I573" s="5" t="str">
        <f t="shared" si="46"/>
        <v>Veteran</v>
      </c>
      <c r="J573" s="220" t="s">
        <v>1301</v>
      </c>
      <c r="K573" s="293">
        <v>740912102295</v>
      </c>
      <c r="L573" s="251" t="s">
        <v>1509</v>
      </c>
      <c r="M573" s="246">
        <f>+_xlfn.XLOOKUP(MASTERLIST!$A573,'2023'!$A$3:$A$897,'2023'!$AE$3:$AE$897,0,0)</f>
        <v>0</v>
      </c>
      <c r="N573" s="220">
        <f>+_xlfn.XLOOKUP(MASTERLIST!$A573,'2023'!$A$3:$A$897,'2023'!$AF$3:$AF$897,0,0)</f>
        <v>0</v>
      </c>
      <c r="O573" s="220">
        <f>+_xlfn.XLOOKUP(MASTERLIST!$A573,'2023'!$A$3:$A$897,'2023'!$AG$3:$AG$897,0,0)</f>
        <v>0</v>
      </c>
      <c r="P573" s="247">
        <f>+_xlfn.XLOOKUP(MASTERLIST!$A573,'2023'!$A$3:$A$897,'2023'!$AH$3:$AH$897,0,0)</f>
        <v>0</v>
      </c>
      <c r="Q573" s="312">
        <f>+_xlfn.XLOOKUP(MASTERLIST!$A573,'2021'!$A$3:$A$900,'2021'!$G$3:$G$900,0,0)</f>
        <v>0</v>
      </c>
      <c r="R573" s="220">
        <f>+_xlfn.XLOOKUP(MASTERLIST!$A573,'2021'!$A$3:$A$900,'2021'!$H$3:$H$900,0,0)</f>
        <v>0</v>
      </c>
      <c r="S573" s="220">
        <f>+_xlfn.XLOOKUP(MASTERLIST!$A573,'2021'!$A$3:$A$900,'2021'!$I$3:$I$900,0,0)</f>
        <v>0</v>
      </c>
      <c r="T573" s="247">
        <f>+_xlfn.XLOOKUP(MASTERLIST!$A573,'2021'!$A$3:$A$900,'2021'!$J$3:$J$900,0,0)</f>
        <v>20</v>
      </c>
      <c r="U573" s="246">
        <f>+_xlfn.XLOOKUP(MASTERLIST!$A573,'2022'!$A$3:$A$899,'2022'!$AE$3:$AE$899,0,0)</f>
        <v>0</v>
      </c>
      <c r="V573" s="220">
        <f>+_xlfn.XLOOKUP(MASTERLIST!$A573,'2022'!$A$3:$A$899,'2022'!$AF$3:$AF$899,0,0)</f>
        <v>1</v>
      </c>
      <c r="W573" s="220">
        <f>+_xlfn.XLOOKUP(MASTERLIST!$A573,'2022'!$A$3:$A$899,'2022'!$AG$3:$AG$899,0,0)</f>
        <v>8.3000000000000007</v>
      </c>
      <c r="X573" s="247">
        <f>+_xlfn.XLOOKUP(MASTERLIST!$A573,'2022'!$A$3:$A$899,'2022'!$AH$3:$AH$899,0,0)</f>
        <v>157</v>
      </c>
    </row>
    <row r="574" spans="1:24" x14ac:dyDescent="0.25">
      <c r="A574" s="231" t="s">
        <v>1185</v>
      </c>
      <c r="B574" s="221" t="s">
        <v>1295</v>
      </c>
      <c r="C574" s="221" t="s">
        <v>427</v>
      </c>
      <c r="D574" s="221" t="s">
        <v>122</v>
      </c>
      <c r="E574" s="232" t="str">
        <f t="shared" si="43"/>
        <v>Men Senior</v>
      </c>
      <c r="F574" s="279">
        <v>33222</v>
      </c>
      <c r="G574" s="10">
        <f t="shared" si="44"/>
        <v>44926</v>
      </c>
      <c r="H574" s="6">
        <f t="shared" si="45"/>
        <v>32</v>
      </c>
      <c r="I574" s="5" t="str">
        <f t="shared" si="46"/>
        <v>Senior</v>
      </c>
      <c r="J574" s="221" t="s">
        <v>1301</v>
      </c>
      <c r="K574" s="294">
        <v>74091210295</v>
      </c>
      <c r="L574" s="295" t="s">
        <v>1509</v>
      </c>
      <c r="M574" s="246">
        <f>+_xlfn.XLOOKUP(MASTERLIST!$A574,'2023'!$A$3:$A$897,'2023'!$AE$3:$AE$897,0,0)</f>
        <v>0</v>
      </c>
      <c r="N574" s="220">
        <f>+_xlfn.XLOOKUP(MASTERLIST!$A574,'2023'!$A$3:$A$897,'2023'!$AF$3:$AF$897,0,0)</f>
        <v>0</v>
      </c>
      <c r="O574" s="220">
        <f>+_xlfn.XLOOKUP(MASTERLIST!$A574,'2023'!$A$3:$A$897,'2023'!$AG$3:$AG$897,0,0)</f>
        <v>0</v>
      </c>
      <c r="P574" s="247">
        <f>+_xlfn.XLOOKUP(MASTERLIST!$A574,'2023'!$A$3:$A$897,'2023'!$AH$3:$AH$897,0,0)</f>
        <v>0</v>
      </c>
      <c r="Q574" s="312">
        <f>+_xlfn.XLOOKUP(MASTERLIST!$A574,'2021'!$A$3:$A$900,'2021'!$G$3:$G$900,0,0)</f>
        <v>0</v>
      </c>
      <c r="R574" s="220">
        <f>+_xlfn.XLOOKUP(MASTERLIST!$A574,'2021'!$A$3:$A$900,'2021'!$H$3:$H$900,0,0)</f>
        <v>0</v>
      </c>
      <c r="S574" s="220">
        <f>+_xlfn.XLOOKUP(MASTERLIST!$A574,'2021'!$A$3:$A$900,'2021'!$I$3:$I$900,0,0)</f>
        <v>0</v>
      </c>
      <c r="T574" s="247">
        <f>+_xlfn.XLOOKUP(MASTERLIST!$A574,'2021'!$A$3:$A$900,'2021'!$J$3:$J$900,0,0)</f>
        <v>0</v>
      </c>
      <c r="U574" s="246">
        <f>+_xlfn.XLOOKUP(MASTERLIST!$A574,'2022'!$A$3:$A$899,'2022'!$AE$3:$AE$899,0,0)</f>
        <v>0</v>
      </c>
      <c r="V574" s="220">
        <f>+_xlfn.XLOOKUP(MASTERLIST!$A574,'2022'!$A$3:$A$899,'2022'!$AF$3:$AF$899,0,0)</f>
        <v>0</v>
      </c>
      <c r="W574" s="220">
        <f>+_xlfn.XLOOKUP(MASTERLIST!$A574,'2022'!$A$3:$A$899,'2022'!$AG$3:$AG$899,0,0)</f>
        <v>0</v>
      </c>
      <c r="X574" s="247">
        <f>+_xlfn.XLOOKUP(MASTERLIST!$A574,'2022'!$A$3:$A$899,'2022'!$AH$3:$AH$899,0,0)</f>
        <v>0</v>
      </c>
    </row>
    <row r="575" spans="1:24" s="11" customFormat="1" x14ac:dyDescent="0.25">
      <c r="A575" s="231" t="s">
        <v>1186</v>
      </c>
      <c r="B575" s="221" t="s">
        <v>1027</v>
      </c>
      <c r="C575" s="221" t="s">
        <v>1191</v>
      </c>
      <c r="D575" s="221" t="s">
        <v>148</v>
      </c>
      <c r="E575" s="232" t="str">
        <f t="shared" si="43"/>
        <v>Men Senior</v>
      </c>
      <c r="F575" s="281">
        <v>36643</v>
      </c>
      <c r="G575" s="10">
        <f t="shared" si="44"/>
        <v>44926</v>
      </c>
      <c r="H575" s="6">
        <f t="shared" si="45"/>
        <v>22</v>
      </c>
      <c r="I575" s="5" t="str">
        <f t="shared" si="46"/>
        <v>Senior</v>
      </c>
      <c r="J575" s="221" t="s">
        <v>1301</v>
      </c>
      <c r="K575" s="294">
        <v>901215600122</v>
      </c>
      <c r="L575" s="295"/>
      <c r="M575" s="246">
        <f>+_xlfn.XLOOKUP(MASTERLIST!$A575,'2023'!$A$3:$A$897,'2023'!$AE$3:$AE$897,0,0)</f>
        <v>0</v>
      </c>
      <c r="N575" s="220">
        <f>+_xlfn.XLOOKUP(MASTERLIST!$A575,'2023'!$A$3:$A$897,'2023'!$AF$3:$AF$897,0,0)</f>
        <v>0</v>
      </c>
      <c r="O575" s="220">
        <f>+_xlfn.XLOOKUP(MASTERLIST!$A575,'2023'!$A$3:$A$897,'2023'!$AG$3:$AG$897,0,0)</f>
        <v>0</v>
      </c>
      <c r="P575" s="247">
        <f>+_xlfn.XLOOKUP(MASTERLIST!$A575,'2023'!$A$3:$A$897,'2023'!$AH$3:$AH$897,0,0)</f>
        <v>0</v>
      </c>
      <c r="Q575" s="312">
        <f>+_xlfn.XLOOKUP(MASTERLIST!$A575,'2021'!$A$3:$A$900,'2021'!$G$3:$G$900,0,0)</f>
        <v>0</v>
      </c>
      <c r="R575" s="220">
        <f>+_xlfn.XLOOKUP(MASTERLIST!$A575,'2021'!$A$3:$A$900,'2021'!$H$3:$H$900,0,0)</f>
        <v>0</v>
      </c>
      <c r="S575" s="220">
        <f>+_xlfn.XLOOKUP(MASTERLIST!$A575,'2021'!$A$3:$A$900,'2021'!$I$3:$I$900,0,0)</f>
        <v>0</v>
      </c>
      <c r="T575" s="247">
        <f>+_xlfn.XLOOKUP(MASTERLIST!$A575,'2021'!$A$3:$A$900,'2021'!$J$3:$J$900,0,0)</f>
        <v>0</v>
      </c>
      <c r="U575" s="246">
        <f>+_xlfn.XLOOKUP(MASTERLIST!$A575,'2022'!$A$3:$A$899,'2022'!$AE$3:$AE$899,0,0)</f>
        <v>0</v>
      </c>
      <c r="V575" s="220">
        <f>+_xlfn.XLOOKUP(MASTERLIST!$A575,'2022'!$A$3:$A$899,'2022'!$AF$3:$AF$899,0,0)</f>
        <v>0</v>
      </c>
      <c r="W575" s="220">
        <f>+_xlfn.XLOOKUP(MASTERLIST!$A575,'2022'!$A$3:$A$899,'2022'!$AG$3:$AG$899,0,0)</f>
        <v>0</v>
      </c>
      <c r="X575" s="247">
        <f>+_xlfn.XLOOKUP(MASTERLIST!$A575,'2022'!$A$3:$A$899,'2022'!$AH$3:$AH$899,0,0)</f>
        <v>0</v>
      </c>
    </row>
    <row r="576" spans="1:24" s="11" customFormat="1" x14ac:dyDescent="0.25">
      <c r="A576" s="231" t="s">
        <v>1187</v>
      </c>
      <c r="B576" s="221" t="s">
        <v>1278</v>
      </c>
      <c r="C576" s="221" t="s">
        <v>325</v>
      </c>
      <c r="D576" s="221" t="s">
        <v>1197</v>
      </c>
      <c r="E576" s="232" t="str">
        <f t="shared" si="43"/>
        <v>Men Grand Masters</v>
      </c>
      <c r="F576" s="279"/>
      <c r="G576" s="10">
        <f t="shared" si="44"/>
        <v>44926</v>
      </c>
      <c r="H576" s="6">
        <f t="shared" si="45"/>
        <v>123</v>
      </c>
      <c r="I576" s="5" t="str">
        <f t="shared" si="46"/>
        <v>Grand Masters</v>
      </c>
      <c r="J576" s="221" t="s">
        <v>1301</v>
      </c>
      <c r="K576" s="294"/>
      <c r="L576" s="295"/>
      <c r="M576" s="246">
        <f>+_xlfn.XLOOKUP(MASTERLIST!$A576,'2023'!$A$3:$A$897,'2023'!$AE$3:$AE$897,0,0)</f>
        <v>0</v>
      </c>
      <c r="N576" s="220">
        <f>+_xlfn.XLOOKUP(MASTERLIST!$A576,'2023'!$A$3:$A$897,'2023'!$AF$3:$AF$897,0,0)</f>
        <v>0</v>
      </c>
      <c r="O576" s="220">
        <f>+_xlfn.XLOOKUP(MASTERLIST!$A576,'2023'!$A$3:$A$897,'2023'!$AG$3:$AG$897,0,0)</f>
        <v>0</v>
      </c>
      <c r="P576" s="247">
        <f>+_xlfn.XLOOKUP(MASTERLIST!$A576,'2023'!$A$3:$A$897,'2023'!$AH$3:$AH$897,0,0)</f>
        <v>0</v>
      </c>
      <c r="Q576" s="312">
        <f>+_xlfn.XLOOKUP(MASTERLIST!$A576,'2021'!$A$3:$A$900,'2021'!$G$3:$G$900,0,0)</f>
        <v>0</v>
      </c>
      <c r="R576" s="220">
        <f>+_xlfn.XLOOKUP(MASTERLIST!$A576,'2021'!$A$3:$A$900,'2021'!$H$3:$H$900,0,0)</f>
        <v>0</v>
      </c>
      <c r="S576" s="220">
        <f>+_xlfn.XLOOKUP(MASTERLIST!$A576,'2021'!$A$3:$A$900,'2021'!$I$3:$I$900,0,0)</f>
        <v>0</v>
      </c>
      <c r="T576" s="247">
        <f>+_xlfn.XLOOKUP(MASTERLIST!$A576,'2021'!$A$3:$A$900,'2021'!$J$3:$J$900,0,0)</f>
        <v>0</v>
      </c>
      <c r="U576" s="246">
        <f>+_xlfn.XLOOKUP(MASTERLIST!$A576,'2022'!$A$3:$A$899,'2022'!$AE$3:$AE$899,0,0)</f>
        <v>0</v>
      </c>
      <c r="V576" s="220">
        <f>+_xlfn.XLOOKUP(MASTERLIST!$A576,'2022'!$A$3:$A$899,'2022'!$AF$3:$AF$899,0,0)</f>
        <v>0</v>
      </c>
      <c r="W576" s="220">
        <f>+_xlfn.XLOOKUP(MASTERLIST!$A576,'2022'!$A$3:$A$899,'2022'!$AG$3:$AG$899,0,0)</f>
        <v>0</v>
      </c>
      <c r="X576" s="247">
        <f>+_xlfn.XLOOKUP(MASTERLIST!$A576,'2022'!$A$3:$A$899,'2022'!$AH$3:$AH$899,0,0)</f>
        <v>0</v>
      </c>
    </row>
    <row r="577" spans="1:24" s="11" customFormat="1" x14ac:dyDescent="0.25">
      <c r="A577" s="233" t="s">
        <v>1188</v>
      </c>
      <c r="B577" s="224" t="s">
        <v>49</v>
      </c>
      <c r="C577" s="224" t="s">
        <v>1198</v>
      </c>
      <c r="D577" s="224" t="s">
        <v>1110</v>
      </c>
      <c r="E577" s="230" t="str">
        <f t="shared" si="43"/>
        <v>Men Senior</v>
      </c>
      <c r="F577" s="276">
        <v>30624</v>
      </c>
      <c r="G577" s="10">
        <f t="shared" si="44"/>
        <v>44926</v>
      </c>
      <c r="H577" s="6">
        <f t="shared" si="45"/>
        <v>39</v>
      </c>
      <c r="I577" s="5" t="str">
        <f t="shared" si="46"/>
        <v>Senior</v>
      </c>
      <c r="J577" s="224" t="s">
        <v>1301</v>
      </c>
      <c r="K577" s="291">
        <v>83110410637</v>
      </c>
      <c r="L577" s="292" t="s">
        <v>1509</v>
      </c>
      <c r="M577" s="246">
        <f>+_xlfn.XLOOKUP(MASTERLIST!$A577,'2023'!$A$3:$A$897,'2023'!$AE$3:$AE$897,0,0)</f>
        <v>0</v>
      </c>
      <c r="N577" s="220">
        <f>+_xlfn.XLOOKUP(MASTERLIST!$A577,'2023'!$A$3:$A$897,'2023'!$AF$3:$AF$897,0,0)</f>
        <v>4</v>
      </c>
      <c r="O577" s="220">
        <f>+_xlfn.XLOOKUP(MASTERLIST!$A577,'2023'!$A$3:$A$897,'2023'!$AG$3:$AG$897,0,0)</f>
        <v>64.699999999999989</v>
      </c>
      <c r="P577" s="247">
        <f>+_xlfn.XLOOKUP(MASTERLIST!$A577,'2023'!$A$3:$A$897,'2023'!$AH$3:$AH$897,0,0)</f>
        <v>857</v>
      </c>
      <c r="Q577" s="312">
        <f>+_xlfn.XLOOKUP(MASTERLIST!$A577,'2021'!$A$3:$A$900,'2021'!$G$3:$G$900,0,0)</f>
        <v>0</v>
      </c>
      <c r="R577" s="220">
        <f>+_xlfn.XLOOKUP(MASTERLIST!$A577,'2021'!$A$3:$A$900,'2021'!$H$3:$H$900,0,0)</f>
        <v>12</v>
      </c>
      <c r="S577" s="220">
        <f>+_xlfn.XLOOKUP(MASTERLIST!$A577,'2021'!$A$3:$A$900,'2021'!$I$3:$I$900,0,0)</f>
        <v>182.9</v>
      </c>
      <c r="T577" s="247">
        <f>+_xlfn.XLOOKUP(MASTERLIST!$A577,'2021'!$A$3:$A$900,'2021'!$J$3:$J$900,0,0)</f>
        <v>1042</v>
      </c>
      <c r="U577" s="246">
        <f>+_xlfn.XLOOKUP(MASTERLIST!$A577,'2022'!$A$3:$A$899,'2022'!$AE$3:$AE$899,0,0)</f>
        <v>0</v>
      </c>
      <c r="V577" s="220">
        <f>+_xlfn.XLOOKUP(MASTERLIST!$A577,'2022'!$A$3:$A$899,'2022'!$AF$3:$AF$899,0,0)</f>
        <v>12</v>
      </c>
      <c r="W577" s="220">
        <f>+_xlfn.XLOOKUP(MASTERLIST!$A577,'2022'!$A$3:$A$899,'2022'!$AG$3:$AG$899,0,0)</f>
        <v>160.30000000000001</v>
      </c>
      <c r="X577" s="247">
        <f>+_xlfn.XLOOKUP(MASTERLIST!$A577,'2022'!$A$3:$A$899,'2022'!$AH$3:$AH$899,0,0)</f>
        <v>1153</v>
      </c>
    </row>
    <row r="578" spans="1:24" x14ac:dyDescent="0.25">
      <c r="A578" s="231" t="s">
        <v>1192</v>
      </c>
      <c r="B578" s="221" t="s">
        <v>1293</v>
      </c>
      <c r="C578" s="221" t="s">
        <v>426</v>
      </c>
      <c r="D578" s="221" t="s">
        <v>262</v>
      </c>
      <c r="E578" s="232" t="str">
        <f t="shared" si="43"/>
        <v>Men Grand Masters</v>
      </c>
      <c r="F578" s="279">
        <v>22086</v>
      </c>
      <c r="G578" s="10">
        <f t="shared" si="44"/>
        <v>44926</v>
      </c>
      <c r="H578" s="6">
        <f t="shared" si="45"/>
        <v>62</v>
      </c>
      <c r="I578" s="5" t="str">
        <f t="shared" si="46"/>
        <v>Grand Masters</v>
      </c>
      <c r="J578" s="221" t="s">
        <v>1301</v>
      </c>
      <c r="K578" s="294">
        <v>83110410637</v>
      </c>
      <c r="L578" s="295" t="s">
        <v>1509</v>
      </c>
      <c r="M578" s="246">
        <f>+_xlfn.XLOOKUP(MASTERLIST!$A578,'2023'!$A$3:$A$897,'2023'!$AE$3:$AE$897,0,0)</f>
        <v>0</v>
      </c>
      <c r="N578" s="220">
        <f>+_xlfn.XLOOKUP(MASTERLIST!$A578,'2023'!$A$3:$A$897,'2023'!$AF$3:$AF$897,0,0)</f>
        <v>0</v>
      </c>
      <c r="O578" s="220">
        <f>+_xlfn.XLOOKUP(MASTERLIST!$A578,'2023'!$A$3:$A$897,'2023'!$AG$3:$AG$897,0,0)</f>
        <v>0</v>
      </c>
      <c r="P578" s="247">
        <f>+_xlfn.XLOOKUP(MASTERLIST!$A578,'2023'!$A$3:$A$897,'2023'!$AH$3:$AH$897,0,0)</f>
        <v>0</v>
      </c>
      <c r="Q578" s="312">
        <f>+_xlfn.XLOOKUP(MASTERLIST!$A578,'2021'!$A$3:$A$900,'2021'!$G$3:$G$900,0,0)</f>
        <v>0</v>
      </c>
      <c r="R578" s="220">
        <f>+_xlfn.XLOOKUP(MASTERLIST!$A578,'2021'!$A$3:$A$900,'2021'!$H$3:$H$900,0,0)</f>
        <v>0</v>
      </c>
      <c r="S578" s="220">
        <f>+_xlfn.XLOOKUP(MASTERLIST!$A578,'2021'!$A$3:$A$900,'2021'!$I$3:$I$900,0,0)</f>
        <v>0</v>
      </c>
      <c r="T578" s="247">
        <f>+_xlfn.XLOOKUP(MASTERLIST!$A578,'2021'!$A$3:$A$900,'2021'!$J$3:$J$900,0,0)</f>
        <v>0</v>
      </c>
      <c r="U578" s="246">
        <f>+_xlfn.XLOOKUP(MASTERLIST!$A578,'2022'!$A$3:$A$899,'2022'!$AE$3:$AE$899,0,0)</f>
        <v>0</v>
      </c>
      <c r="V578" s="220">
        <f>+_xlfn.XLOOKUP(MASTERLIST!$A578,'2022'!$A$3:$A$899,'2022'!$AF$3:$AF$899,0,0)</f>
        <v>0</v>
      </c>
      <c r="W578" s="220">
        <f>+_xlfn.XLOOKUP(MASTERLIST!$A578,'2022'!$A$3:$A$899,'2022'!$AG$3:$AG$899,0,0)</f>
        <v>0</v>
      </c>
      <c r="X578" s="247">
        <f>+_xlfn.XLOOKUP(MASTERLIST!$A578,'2022'!$A$3:$A$899,'2022'!$AH$3:$AH$899,0,0)</f>
        <v>0</v>
      </c>
    </row>
    <row r="579" spans="1:24" s="11" customFormat="1" x14ac:dyDescent="0.25">
      <c r="A579" s="231" t="s">
        <v>1193</v>
      </c>
      <c r="B579" s="221" t="s">
        <v>1293</v>
      </c>
      <c r="C579" s="221" t="s">
        <v>73</v>
      </c>
      <c r="D579" s="221" t="s">
        <v>1199</v>
      </c>
      <c r="E579" s="232" t="str">
        <f t="shared" si="43"/>
        <v>Men Senior</v>
      </c>
      <c r="F579" s="279">
        <v>31261</v>
      </c>
      <c r="G579" s="10">
        <f t="shared" si="44"/>
        <v>44926</v>
      </c>
      <c r="H579" s="6">
        <f t="shared" si="45"/>
        <v>37</v>
      </c>
      <c r="I579" s="5" t="str">
        <f t="shared" si="46"/>
        <v>Senior</v>
      </c>
      <c r="J579" s="221" t="s">
        <v>1301</v>
      </c>
      <c r="K579" s="294">
        <v>60061900257</v>
      </c>
      <c r="L579" s="295" t="s">
        <v>1509</v>
      </c>
      <c r="M579" s="246">
        <f>+_xlfn.XLOOKUP(MASTERLIST!$A579,'2023'!$A$3:$A$897,'2023'!$AE$3:$AE$897,0,0)</f>
        <v>0</v>
      </c>
      <c r="N579" s="220">
        <f>+_xlfn.XLOOKUP(MASTERLIST!$A579,'2023'!$A$3:$A$897,'2023'!$AF$3:$AF$897,0,0)</f>
        <v>0</v>
      </c>
      <c r="O579" s="220">
        <f>+_xlfn.XLOOKUP(MASTERLIST!$A579,'2023'!$A$3:$A$897,'2023'!$AG$3:$AG$897,0,0)</f>
        <v>0</v>
      </c>
      <c r="P579" s="247">
        <f>+_xlfn.XLOOKUP(MASTERLIST!$A579,'2023'!$A$3:$A$897,'2023'!$AH$3:$AH$897,0,0)</f>
        <v>0</v>
      </c>
      <c r="Q579" s="312">
        <f>+_xlfn.XLOOKUP(MASTERLIST!$A579,'2021'!$A$3:$A$900,'2021'!$G$3:$G$900,0,0)</f>
        <v>0</v>
      </c>
      <c r="R579" s="220">
        <f>+_xlfn.XLOOKUP(MASTERLIST!$A579,'2021'!$A$3:$A$900,'2021'!$H$3:$H$900,0,0)</f>
        <v>0</v>
      </c>
      <c r="S579" s="220">
        <f>+_xlfn.XLOOKUP(MASTERLIST!$A579,'2021'!$A$3:$A$900,'2021'!$I$3:$I$900,0,0)</f>
        <v>0</v>
      </c>
      <c r="T579" s="247">
        <f>+_xlfn.XLOOKUP(MASTERLIST!$A579,'2021'!$A$3:$A$900,'2021'!$J$3:$J$900,0,0)</f>
        <v>0</v>
      </c>
      <c r="U579" s="246">
        <f>+_xlfn.XLOOKUP(MASTERLIST!$A579,'2022'!$A$3:$A$899,'2022'!$AE$3:$AE$899,0,0)</f>
        <v>0</v>
      </c>
      <c r="V579" s="220">
        <f>+_xlfn.XLOOKUP(MASTERLIST!$A579,'2022'!$A$3:$A$899,'2022'!$AF$3:$AF$899,0,0)</f>
        <v>0</v>
      </c>
      <c r="W579" s="220">
        <f>+_xlfn.XLOOKUP(MASTERLIST!$A579,'2022'!$A$3:$A$899,'2022'!$AG$3:$AG$899,0,0)</f>
        <v>0</v>
      </c>
      <c r="X579" s="247">
        <f>+_xlfn.XLOOKUP(MASTERLIST!$A579,'2022'!$A$3:$A$899,'2022'!$AH$3:$AH$899,0,0)</f>
        <v>0</v>
      </c>
    </row>
    <row r="580" spans="1:24" s="11" customFormat="1" x14ac:dyDescent="0.25">
      <c r="A580" s="233" t="s">
        <v>1194</v>
      </c>
      <c r="B580" s="224" t="s">
        <v>49</v>
      </c>
      <c r="C580" s="224" t="s">
        <v>90</v>
      </c>
      <c r="D580" s="224" t="s">
        <v>961</v>
      </c>
      <c r="E580" s="230" t="str">
        <f t="shared" si="43"/>
        <v>Men Veteran</v>
      </c>
      <c r="F580" s="276">
        <v>28078</v>
      </c>
      <c r="G580" s="10">
        <f t="shared" si="44"/>
        <v>44926</v>
      </c>
      <c r="H580" s="6">
        <f t="shared" si="45"/>
        <v>46</v>
      </c>
      <c r="I580" s="5" t="str">
        <f t="shared" si="46"/>
        <v>Veteran</v>
      </c>
      <c r="J580" s="224" t="s">
        <v>1301</v>
      </c>
      <c r="K580" s="291">
        <v>76111410296</v>
      </c>
      <c r="L580" s="292" t="s">
        <v>1509</v>
      </c>
      <c r="M580" s="246">
        <f>+_xlfn.XLOOKUP(MASTERLIST!$A580,'2023'!$A$3:$A$897,'2023'!$AE$3:$AE$897,0,0)</f>
        <v>0</v>
      </c>
      <c r="N580" s="220">
        <f>+_xlfn.XLOOKUP(MASTERLIST!$A580,'2023'!$A$3:$A$897,'2023'!$AF$3:$AF$897,0,0)</f>
        <v>0</v>
      </c>
      <c r="O580" s="220">
        <f>+_xlfn.XLOOKUP(MASTERLIST!$A580,'2023'!$A$3:$A$897,'2023'!$AG$3:$AG$897,0,0)</f>
        <v>0</v>
      </c>
      <c r="P580" s="247">
        <f>+_xlfn.XLOOKUP(MASTERLIST!$A580,'2023'!$A$3:$A$897,'2023'!$AH$3:$AH$897,0,0)</f>
        <v>20</v>
      </c>
      <c r="Q580" s="312">
        <f>+_xlfn.XLOOKUP(MASTERLIST!$A580,'2021'!$A$3:$A$900,'2021'!$G$3:$G$900,0,0)</f>
        <v>0</v>
      </c>
      <c r="R580" s="220">
        <f>+_xlfn.XLOOKUP(MASTERLIST!$A580,'2021'!$A$3:$A$900,'2021'!$H$3:$H$900,0,0)</f>
        <v>1</v>
      </c>
      <c r="S580" s="220">
        <f>+_xlfn.XLOOKUP(MASTERLIST!$A580,'2021'!$A$3:$A$900,'2021'!$I$3:$I$900,0,0)</f>
        <v>2.2999999999999998</v>
      </c>
      <c r="T580" s="247">
        <f>+_xlfn.XLOOKUP(MASTERLIST!$A580,'2021'!$A$3:$A$900,'2021'!$J$3:$J$900,0,0)</f>
        <v>153</v>
      </c>
      <c r="U580" s="246">
        <f>+_xlfn.XLOOKUP(MASTERLIST!$A580,'2022'!$A$3:$A$899,'2022'!$AE$3:$AE$899,0,0)</f>
        <v>0</v>
      </c>
      <c r="V580" s="220">
        <f>+_xlfn.XLOOKUP(MASTERLIST!$A580,'2022'!$A$3:$A$899,'2022'!$AF$3:$AF$899,0,0)</f>
        <v>0</v>
      </c>
      <c r="W580" s="220">
        <f>+_xlfn.XLOOKUP(MASTERLIST!$A580,'2022'!$A$3:$A$899,'2022'!$AG$3:$AG$899,0,0)</f>
        <v>0</v>
      </c>
      <c r="X580" s="247">
        <f>+_xlfn.XLOOKUP(MASTERLIST!$A580,'2022'!$A$3:$A$899,'2022'!$AH$3:$AH$899,0,0)</f>
        <v>0</v>
      </c>
    </row>
    <row r="581" spans="1:24" x14ac:dyDescent="0.25">
      <c r="A581" s="231" t="s">
        <v>1195</v>
      </c>
      <c r="B581" s="221" t="s">
        <v>1293</v>
      </c>
      <c r="C581" s="221" t="s">
        <v>1206</v>
      </c>
      <c r="D581" s="221" t="s">
        <v>260</v>
      </c>
      <c r="E581" s="232" t="str">
        <f t="shared" si="43"/>
        <v>Men U/16</v>
      </c>
      <c r="F581" s="279">
        <v>39329</v>
      </c>
      <c r="G581" s="10">
        <f t="shared" si="44"/>
        <v>44926</v>
      </c>
      <c r="H581" s="6">
        <f t="shared" si="45"/>
        <v>15</v>
      </c>
      <c r="I581" s="5" t="str">
        <f t="shared" si="46"/>
        <v>U/16</v>
      </c>
      <c r="J581" s="221" t="s">
        <v>1301</v>
      </c>
      <c r="K581" s="294">
        <v>76111410296</v>
      </c>
      <c r="L581" s="295" t="s">
        <v>1509</v>
      </c>
      <c r="M581" s="246">
        <f>+_xlfn.XLOOKUP(MASTERLIST!$A581,'2023'!$A$3:$A$897,'2023'!$AE$3:$AE$897,0,0)</f>
        <v>0</v>
      </c>
      <c r="N581" s="220">
        <f>+_xlfn.XLOOKUP(MASTERLIST!$A581,'2023'!$A$3:$A$897,'2023'!$AF$3:$AF$897,0,0)</f>
        <v>0</v>
      </c>
      <c r="O581" s="220">
        <f>+_xlfn.XLOOKUP(MASTERLIST!$A581,'2023'!$A$3:$A$897,'2023'!$AG$3:$AG$897,0,0)</f>
        <v>0</v>
      </c>
      <c r="P581" s="247">
        <f>+_xlfn.XLOOKUP(MASTERLIST!$A581,'2023'!$A$3:$A$897,'2023'!$AH$3:$AH$897,0,0)</f>
        <v>0</v>
      </c>
      <c r="Q581" s="312">
        <f>+_xlfn.XLOOKUP(MASTERLIST!$A581,'2021'!$A$3:$A$900,'2021'!$G$3:$G$900,0,0)</f>
        <v>0</v>
      </c>
      <c r="R581" s="220">
        <f>+_xlfn.XLOOKUP(MASTERLIST!$A581,'2021'!$A$3:$A$900,'2021'!$H$3:$H$900,0,0)</f>
        <v>0</v>
      </c>
      <c r="S581" s="220">
        <f>+_xlfn.XLOOKUP(MASTERLIST!$A581,'2021'!$A$3:$A$900,'2021'!$I$3:$I$900,0,0)</f>
        <v>0</v>
      </c>
      <c r="T581" s="247">
        <f>+_xlfn.XLOOKUP(MASTERLIST!$A581,'2021'!$A$3:$A$900,'2021'!$J$3:$J$900,0,0)</f>
        <v>0</v>
      </c>
      <c r="U581" s="246">
        <f>+_xlfn.XLOOKUP(MASTERLIST!$A581,'2022'!$A$3:$A$899,'2022'!$AE$3:$AE$899,0,0)</f>
        <v>0</v>
      </c>
      <c r="V581" s="220">
        <f>+_xlfn.XLOOKUP(MASTERLIST!$A581,'2022'!$A$3:$A$899,'2022'!$AF$3:$AF$899,0,0)</f>
        <v>0</v>
      </c>
      <c r="W581" s="220">
        <f>+_xlfn.XLOOKUP(MASTERLIST!$A581,'2022'!$A$3:$A$899,'2022'!$AG$3:$AG$899,0,0)</f>
        <v>0</v>
      </c>
      <c r="X581" s="247">
        <f>+_xlfn.XLOOKUP(MASTERLIST!$A581,'2022'!$A$3:$A$899,'2022'!$AH$3:$AH$899,0,0)</f>
        <v>0</v>
      </c>
    </row>
    <row r="582" spans="1:24" s="11" customFormat="1" x14ac:dyDescent="0.25">
      <c r="A582" s="231" t="s">
        <v>1196</v>
      </c>
      <c r="B582" s="221" t="s">
        <v>1293</v>
      </c>
      <c r="C582" s="221" t="s">
        <v>1207</v>
      </c>
      <c r="D582" s="221" t="s">
        <v>961</v>
      </c>
      <c r="E582" s="232" t="str">
        <f t="shared" si="43"/>
        <v>Men Veteran</v>
      </c>
      <c r="F582" s="279">
        <v>30038</v>
      </c>
      <c r="G582" s="10">
        <f t="shared" si="44"/>
        <v>44926</v>
      </c>
      <c r="H582" s="6">
        <f t="shared" si="45"/>
        <v>40</v>
      </c>
      <c r="I582" s="5" t="str">
        <f t="shared" si="46"/>
        <v>Veteran</v>
      </c>
      <c r="J582" s="221" t="s">
        <v>1301</v>
      </c>
      <c r="K582" s="294"/>
      <c r="L582" s="295"/>
      <c r="M582" s="246">
        <f>+_xlfn.XLOOKUP(MASTERLIST!$A582,'2023'!$A$3:$A$897,'2023'!$AE$3:$AE$897,0,0)</f>
        <v>0</v>
      </c>
      <c r="N582" s="220">
        <f>+_xlfn.XLOOKUP(MASTERLIST!$A582,'2023'!$A$3:$A$897,'2023'!$AF$3:$AF$897,0,0)</f>
        <v>0</v>
      </c>
      <c r="O582" s="220">
        <f>+_xlfn.XLOOKUP(MASTERLIST!$A582,'2023'!$A$3:$A$897,'2023'!$AG$3:$AG$897,0,0)</f>
        <v>0</v>
      </c>
      <c r="P582" s="247">
        <f>+_xlfn.XLOOKUP(MASTERLIST!$A582,'2023'!$A$3:$A$897,'2023'!$AH$3:$AH$897,0,0)</f>
        <v>0</v>
      </c>
      <c r="Q582" s="312">
        <f>+_xlfn.XLOOKUP(MASTERLIST!$A582,'2021'!$A$3:$A$900,'2021'!$G$3:$G$900,0,0)</f>
        <v>0</v>
      </c>
      <c r="R582" s="220">
        <f>+_xlfn.XLOOKUP(MASTERLIST!$A582,'2021'!$A$3:$A$900,'2021'!$H$3:$H$900,0,0)</f>
        <v>0</v>
      </c>
      <c r="S582" s="220">
        <f>+_xlfn.XLOOKUP(MASTERLIST!$A582,'2021'!$A$3:$A$900,'2021'!$I$3:$I$900,0,0)</f>
        <v>0</v>
      </c>
      <c r="T582" s="247">
        <f>+_xlfn.XLOOKUP(MASTERLIST!$A582,'2021'!$A$3:$A$900,'2021'!$J$3:$J$900,0,0)</f>
        <v>0</v>
      </c>
      <c r="U582" s="246">
        <f>+_xlfn.XLOOKUP(MASTERLIST!$A582,'2022'!$A$3:$A$899,'2022'!$AE$3:$AE$899,0,0)</f>
        <v>0</v>
      </c>
      <c r="V582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    <c r="X582" s="247">
        <f>+_xlfn.XLOOKUP(MASTERLIST!$A582,'2022'!$A$3:$A$899,'2022'!$AH$3:$AH$899,0,0)</f>
        <v>0</v>
      </c>
    </row>
    <row r="583" spans="1:24" x14ac:dyDescent="0.25">
      <c r="A583" s="231" t="s">
        <v>1200</v>
      </c>
      <c r="B583" s="221" t="s">
        <v>1293</v>
      </c>
      <c r="C583" s="221" t="s">
        <v>1208</v>
      </c>
      <c r="D583" s="221" t="s">
        <v>382</v>
      </c>
      <c r="E583" s="232" t="str">
        <f t="shared" si="43"/>
        <v>Men Grand Masters</v>
      </c>
      <c r="F583" s="279">
        <v>22348</v>
      </c>
      <c r="G583" s="10">
        <f t="shared" si="44"/>
        <v>44926</v>
      </c>
      <c r="H583" s="6">
        <f t="shared" si="45"/>
        <v>61</v>
      </c>
      <c r="I583" s="5" t="str">
        <f t="shared" si="46"/>
        <v>Grand Masters</v>
      </c>
      <c r="J583" s="221" t="s">
        <v>1301</v>
      </c>
      <c r="K583" s="294">
        <v>82032810107</v>
      </c>
      <c r="L583" s="295" t="s">
        <v>1509</v>
      </c>
      <c r="M583" s="246">
        <f>+_xlfn.XLOOKUP(MASTERLIST!$A583,'2023'!$A$3:$A$897,'2023'!$AE$3:$AE$897,0,0)</f>
        <v>0</v>
      </c>
      <c r="N583" s="220">
        <f>+_xlfn.XLOOKUP(MASTERLIST!$A583,'2023'!$A$3:$A$897,'2023'!$AF$3:$AF$897,0,0)</f>
        <v>0</v>
      </c>
      <c r="O583" s="220">
        <f>+_xlfn.XLOOKUP(MASTERLIST!$A583,'2023'!$A$3:$A$897,'2023'!$AG$3:$AG$897,0,0)</f>
        <v>0</v>
      </c>
      <c r="P583" s="247">
        <f>+_xlfn.XLOOKUP(MASTERLIST!$A583,'2023'!$A$3:$A$897,'2023'!$AH$3:$AH$897,0,0)</f>
        <v>0</v>
      </c>
      <c r="Q583" s="312">
        <f>+_xlfn.XLOOKUP(MASTERLIST!$A583,'2021'!$A$3:$A$900,'2021'!$G$3:$G$900,0,0)</f>
        <v>0</v>
      </c>
      <c r="R583" s="220">
        <f>+_xlfn.XLOOKUP(MASTERLIST!$A583,'2021'!$A$3:$A$900,'2021'!$H$3:$H$900,0,0)</f>
        <v>0</v>
      </c>
      <c r="S583" s="220">
        <f>+_xlfn.XLOOKUP(MASTERLIST!$A583,'2021'!$A$3:$A$900,'2021'!$I$3:$I$900,0,0)</f>
        <v>0</v>
      </c>
      <c r="T583" s="247">
        <f>+_xlfn.XLOOKUP(MASTERLIST!$A583,'2021'!$A$3:$A$900,'2021'!$J$3:$J$900,0,0)</f>
        <v>0</v>
      </c>
      <c r="U583" s="246">
        <f>+_xlfn.XLOOKUP(MASTERLIST!$A583,'2022'!$A$3:$A$899,'2022'!$AE$3:$AE$899,0,0)</f>
        <v>0</v>
      </c>
      <c r="V583" s="220">
        <f>+_xlfn.XLOOKUP(MASTERLIST!$A583,'2022'!$A$3:$A$899,'2022'!$AF$3:$AF$899,0,0)</f>
        <v>0</v>
      </c>
      <c r="W583" s="220">
        <f>+_xlfn.XLOOKUP(MASTERLIST!$A583,'2022'!$A$3:$A$899,'2022'!$AG$3:$AG$899,0,0)</f>
        <v>0</v>
      </c>
      <c r="X583" s="247">
        <f>+_xlfn.XLOOKUP(MASTERLIST!$A583,'2022'!$A$3:$A$899,'2022'!$AH$3:$AH$899,0,0)</f>
        <v>0</v>
      </c>
    </row>
    <row r="584" spans="1:24" s="11" customFormat="1" x14ac:dyDescent="0.25">
      <c r="A584" s="229" t="s">
        <v>1201</v>
      </c>
      <c r="B584" s="220" t="s">
        <v>43</v>
      </c>
      <c r="C584" s="220" t="s">
        <v>363</v>
      </c>
      <c r="D584" s="220" t="s">
        <v>1218</v>
      </c>
      <c r="E584" s="230" t="str">
        <f t="shared" si="43"/>
        <v>Men Veteran</v>
      </c>
      <c r="F584" s="277">
        <v>27968</v>
      </c>
      <c r="G584" s="10">
        <f t="shared" si="44"/>
        <v>44926</v>
      </c>
      <c r="H584" s="6">
        <f t="shared" si="45"/>
        <v>46</v>
      </c>
      <c r="I584" s="5" t="str">
        <f t="shared" si="46"/>
        <v>Veteran</v>
      </c>
      <c r="J584" s="220" t="s">
        <v>1301</v>
      </c>
      <c r="K584" s="293">
        <v>61030800146</v>
      </c>
      <c r="L584" s="251" t="s">
        <v>1509</v>
      </c>
      <c r="M584" s="246">
        <f>+_xlfn.XLOOKUP(MASTERLIST!$A584,'2023'!$A$3:$A$897,'2023'!$AE$3:$AE$897,0,0)</f>
        <v>0</v>
      </c>
      <c r="N584" s="220">
        <f>+_xlfn.XLOOKUP(MASTERLIST!$A584,'2023'!$A$3:$A$897,'2023'!$AF$3:$AF$897,0,0)</f>
        <v>6</v>
      </c>
      <c r="O584" s="220">
        <f>+_xlfn.XLOOKUP(MASTERLIST!$A584,'2023'!$A$3:$A$897,'2023'!$AG$3:$AG$897,0,0)</f>
        <v>113.9</v>
      </c>
      <c r="P584" s="247">
        <f>+_xlfn.XLOOKUP(MASTERLIST!$A584,'2023'!$A$3:$A$897,'2023'!$AH$3:$AH$897,0,0)</f>
        <v>895</v>
      </c>
      <c r="Q584" s="312">
        <f>+_xlfn.XLOOKUP(MASTERLIST!$A584,'2021'!$A$3:$A$900,'2021'!$G$3:$G$900,0,0)</f>
        <v>1</v>
      </c>
      <c r="R584" s="220">
        <f>+_xlfn.XLOOKUP(MASTERLIST!$A584,'2021'!$A$3:$A$900,'2021'!$H$3:$H$900,0,0)</f>
        <v>16</v>
      </c>
      <c r="S584" s="220">
        <f>+_xlfn.XLOOKUP(MASTERLIST!$A584,'2021'!$A$3:$A$900,'2021'!$I$3:$I$900,0,0)</f>
        <v>161.29999999999998</v>
      </c>
      <c r="T584" s="247">
        <f>+_xlfn.XLOOKUP(MASTERLIST!$A584,'2021'!$A$3:$A$900,'2021'!$J$3:$J$900,0,0)</f>
        <v>1132</v>
      </c>
      <c r="U584" s="246">
        <f>+_xlfn.XLOOKUP(MASTERLIST!$A584,'2022'!$A$3:$A$899,'2022'!$AE$3:$AE$899,0,0)</f>
        <v>3</v>
      </c>
      <c r="V584" s="220">
        <f>+_xlfn.XLOOKUP(MASTERLIST!$A584,'2022'!$A$3:$A$899,'2022'!$AF$3:$AF$899,0,0)</f>
        <v>17</v>
      </c>
      <c r="W584" s="220">
        <f>+_xlfn.XLOOKUP(MASTERLIST!$A584,'2022'!$A$3:$A$899,'2022'!$AG$3:$AG$899,0,0)</f>
        <v>207.29999999999998</v>
      </c>
      <c r="X584" s="247">
        <f>+_xlfn.XLOOKUP(MASTERLIST!$A584,'2022'!$A$3:$A$899,'2022'!$AH$3:$AH$899,0,0)</f>
        <v>1146</v>
      </c>
    </row>
    <row r="585" spans="1:24" x14ac:dyDescent="0.25">
      <c r="A585" s="231" t="s">
        <v>1202</v>
      </c>
      <c r="B585" s="221" t="s">
        <v>1728</v>
      </c>
      <c r="C585" s="221" t="s">
        <v>1163</v>
      </c>
      <c r="D585" s="221" t="s">
        <v>1216</v>
      </c>
      <c r="E585" s="232" t="str">
        <f t="shared" si="43"/>
        <v>Men Senior</v>
      </c>
      <c r="F585" s="279">
        <v>31944</v>
      </c>
      <c r="G585" s="10">
        <f t="shared" si="44"/>
        <v>44926</v>
      </c>
      <c r="H585" s="6">
        <f t="shared" si="45"/>
        <v>35</v>
      </c>
      <c r="I585" s="5" t="str">
        <f t="shared" si="46"/>
        <v>Senior</v>
      </c>
      <c r="J585" s="221" t="s">
        <v>1301</v>
      </c>
      <c r="K585" s="294">
        <v>7607275750086</v>
      </c>
      <c r="L585" s="295" t="s">
        <v>1512</v>
      </c>
      <c r="M585" s="246">
        <f>+_xlfn.XLOOKUP(MASTERLIST!$A585,'2023'!$A$3:$A$897,'2023'!$AE$3:$AE$897,0,0)</f>
        <v>0</v>
      </c>
      <c r="N585" s="220">
        <f>+_xlfn.XLOOKUP(MASTERLIST!$A585,'2023'!$A$3:$A$897,'2023'!$AF$3:$AF$897,0,0)</f>
        <v>0</v>
      </c>
      <c r="O585" s="220">
        <f>+_xlfn.XLOOKUP(MASTERLIST!$A585,'2023'!$A$3:$A$897,'2023'!$AG$3:$AG$897,0,0)</f>
        <v>0</v>
      </c>
      <c r="P585" s="247">
        <f>+_xlfn.XLOOKUP(MASTERLIST!$A585,'2023'!$A$3:$A$897,'2023'!$AH$3:$AH$897,0,0)</f>
        <v>20</v>
      </c>
      <c r="Q585" s="312">
        <f>+_xlfn.XLOOKUP(MASTERLIST!$A585,'2021'!$A$3:$A$900,'2021'!$G$3:$G$900,0,0)</f>
        <v>0</v>
      </c>
      <c r="R585" s="220">
        <f>+_xlfn.XLOOKUP(MASTERLIST!$A585,'2021'!$A$3:$A$900,'2021'!$H$3:$H$900,0,0)</f>
        <v>0</v>
      </c>
      <c r="S585" s="220">
        <f>+_xlfn.XLOOKUP(MASTERLIST!$A585,'2021'!$A$3:$A$900,'2021'!$I$3:$I$900,0,0)</f>
        <v>0</v>
      </c>
      <c r="T585" s="247">
        <f>+_xlfn.XLOOKUP(MASTERLIST!$A585,'2021'!$A$3:$A$900,'2021'!$J$3:$J$900,0,0)</f>
        <v>0</v>
      </c>
      <c r="U585" s="246">
        <f>+_xlfn.XLOOKUP(MASTERLIST!$A585,'2022'!$A$3:$A$899,'2022'!$AE$3:$AE$899,0,0)</f>
        <v>0</v>
      </c>
      <c r="V585" s="220">
        <f>+_xlfn.XLOOKUP(MASTERLIST!$A585,'2022'!$A$3:$A$899,'2022'!$AF$3:$AF$899,0,0)</f>
        <v>0</v>
      </c>
      <c r="W585" s="220">
        <f>+_xlfn.XLOOKUP(MASTERLIST!$A585,'2022'!$A$3:$A$899,'2022'!$AG$3:$AG$899,0,0)</f>
        <v>0</v>
      </c>
      <c r="X585" s="247">
        <f>+_xlfn.XLOOKUP(MASTERLIST!$A585,'2022'!$A$3:$A$899,'2022'!$AH$3:$AH$899,0,0)</f>
        <v>0</v>
      </c>
    </row>
    <row r="586" spans="1:24" x14ac:dyDescent="0.25">
      <c r="A586" s="231" t="s">
        <v>1203</v>
      </c>
      <c r="B586" s="221" t="s">
        <v>1069</v>
      </c>
      <c r="C586" s="221" t="s">
        <v>189</v>
      </c>
      <c r="D586" s="221" t="s">
        <v>151</v>
      </c>
      <c r="E586" s="232" t="str">
        <f t="shared" si="43"/>
        <v>Men Senior</v>
      </c>
      <c r="F586" s="279">
        <v>30652</v>
      </c>
      <c r="G586" s="10">
        <f t="shared" si="44"/>
        <v>44926</v>
      </c>
      <c r="H586" s="6">
        <f t="shared" si="45"/>
        <v>39</v>
      </c>
      <c r="I586" s="5" t="str">
        <f t="shared" si="46"/>
        <v>Senior</v>
      </c>
      <c r="J586" s="221" t="s">
        <v>1301</v>
      </c>
      <c r="K586" s="294">
        <v>70012600385</v>
      </c>
      <c r="L586" s="295" t="s">
        <v>1509</v>
      </c>
      <c r="M586" s="246">
        <f>+_xlfn.XLOOKUP(MASTERLIST!$A586,'2023'!$A$3:$A$897,'2023'!$AE$3:$AE$897,0,0)</f>
        <v>0</v>
      </c>
      <c r="N586" s="220">
        <f>+_xlfn.XLOOKUP(MASTERLIST!$A586,'2023'!$A$3:$A$897,'2023'!$AF$3:$AF$897,0,0)</f>
        <v>0</v>
      </c>
      <c r="O586" s="220">
        <f>+_xlfn.XLOOKUP(MASTERLIST!$A586,'2023'!$A$3:$A$897,'2023'!$AG$3:$AG$897,0,0)</f>
        <v>0</v>
      </c>
      <c r="P586" s="247">
        <f>+_xlfn.XLOOKUP(MASTERLIST!$A586,'2023'!$A$3:$A$897,'2023'!$AH$3:$AH$897,0,0)</f>
        <v>0</v>
      </c>
      <c r="Q586" s="312">
        <f>+_xlfn.XLOOKUP(MASTERLIST!$A586,'2021'!$A$3:$A$900,'2021'!$G$3:$G$900,0,0)</f>
        <v>0</v>
      </c>
      <c r="R586" s="220">
        <f>+_xlfn.XLOOKUP(MASTERLIST!$A586,'2021'!$A$3:$A$900,'2021'!$H$3:$H$900,0,0)</f>
        <v>0</v>
      </c>
      <c r="S586" s="220">
        <f>+_xlfn.XLOOKUP(MASTERLIST!$A586,'2021'!$A$3:$A$900,'2021'!$I$3:$I$900,0,0)</f>
        <v>0</v>
      </c>
      <c r="T586" s="247">
        <f>+_xlfn.XLOOKUP(MASTERLIST!$A586,'2021'!$A$3:$A$900,'2021'!$J$3:$J$900,0,0)</f>
        <v>0</v>
      </c>
      <c r="U586" s="246">
        <f>+_xlfn.XLOOKUP(MASTERLIST!$A586,'2022'!$A$3:$A$899,'2022'!$AE$3:$AE$899,0,0)</f>
        <v>0</v>
      </c>
      <c r="V586" s="220">
        <f>+_xlfn.XLOOKUP(MASTERLIST!$A586,'2022'!$A$3:$A$899,'2022'!$AF$3:$AF$899,0,0)</f>
        <v>0</v>
      </c>
      <c r="W586" s="220">
        <f>+_xlfn.XLOOKUP(MASTERLIST!$A586,'2022'!$A$3:$A$899,'2022'!$AG$3:$AG$899,0,0)</f>
        <v>0</v>
      </c>
      <c r="X586" s="247">
        <f>+_xlfn.XLOOKUP(MASTERLIST!$A586,'2022'!$A$3:$A$899,'2022'!$AH$3:$AH$899,0,0)</f>
        <v>0</v>
      </c>
    </row>
    <row r="587" spans="1:24" s="11" customFormat="1" x14ac:dyDescent="0.25">
      <c r="A587" s="233" t="s">
        <v>1204</v>
      </c>
      <c r="B587" s="224" t="s">
        <v>42</v>
      </c>
      <c r="C587" s="224" t="s">
        <v>1567</v>
      </c>
      <c r="D587" s="224" t="s">
        <v>968</v>
      </c>
      <c r="E587" s="230" t="str">
        <f t="shared" si="43"/>
        <v>Ladies Master</v>
      </c>
      <c r="F587" s="276">
        <v>25594</v>
      </c>
      <c r="G587" s="10">
        <f t="shared" si="44"/>
        <v>44926</v>
      </c>
      <c r="H587" s="6">
        <f t="shared" si="45"/>
        <v>52</v>
      </c>
      <c r="I587" s="5" t="str">
        <f t="shared" si="46"/>
        <v>Master</v>
      </c>
      <c r="J587" s="224" t="s">
        <v>67</v>
      </c>
      <c r="K587" s="291">
        <v>70012600385</v>
      </c>
      <c r="L587" s="292" t="s">
        <v>1509</v>
      </c>
      <c r="M587" s="246">
        <f>+_xlfn.XLOOKUP(MASTERLIST!$A587,'2023'!$A$3:$A$897,'2023'!$AE$3:$AE$897,0,0)</f>
        <v>0</v>
      </c>
      <c r="N587" s="220">
        <f>+_xlfn.XLOOKUP(MASTERLIST!$A587,'2023'!$A$3:$A$897,'2023'!$AF$3:$AF$897,0,0)</f>
        <v>0</v>
      </c>
      <c r="O587" s="220">
        <f>+_xlfn.XLOOKUP(MASTERLIST!$A587,'2023'!$A$3:$A$897,'2023'!$AG$3:$AG$897,0,0)</f>
        <v>0</v>
      </c>
      <c r="P587" s="247">
        <f>+_xlfn.XLOOKUP(MASTERLIST!$A587,'2023'!$A$3:$A$897,'2023'!$AH$3:$AH$897,0,0)</f>
        <v>60</v>
      </c>
      <c r="Q587" s="312">
        <f>+_xlfn.XLOOKUP(MASTERLIST!$A587,'2021'!$A$3:$A$900,'2021'!$G$3:$G$900,0,0)</f>
        <v>0</v>
      </c>
      <c r="R587" s="220">
        <f>+_xlfn.XLOOKUP(MASTERLIST!$A587,'2021'!$A$3:$A$900,'2021'!$H$3:$H$900,0,0)</f>
        <v>2</v>
      </c>
      <c r="S587" s="220">
        <f>+_xlfn.XLOOKUP(MASTERLIST!$A587,'2021'!$A$3:$A$900,'2021'!$I$3:$I$900,0,0)</f>
        <v>5.9</v>
      </c>
      <c r="T587" s="247">
        <f>+_xlfn.XLOOKUP(MASTERLIST!$A587,'2021'!$A$3:$A$900,'2021'!$J$3:$J$900,0,0)</f>
        <v>355</v>
      </c>
      <c r="U587" s="246">
        <f>+_xlfn.XLOOKUP(MASTERLIST!$A587,'2022'!$A$3:$A$899,'2022'!$AE$3:$AE$899,0,0)</f>
        <v>0</v>
      </c>
      <c r="V587" s="220">
        <f>+_xlfn.XLOOKUP(MASTERLIST!$A587,'2022'!$A$3:$A$899,'2022'!$AF$3:$AF$899,0,0)</f>
        <v>1</v>
      </c>
      <c r="W587" s="220">
        <f>+_xlfn.XLOOKUP(MASTERLIST!$A587,'2022'!$A$3:$A$899,'2022'!$AG$3:$AG$899,0,0)</f>
        <v>18.600000000000001</v>
      </c>
      <c r="X587" s="247">
        <f>+_xlfn.XLOOKUP(MASTERLIST!$A587,'2022'!$A$3:$A$899,'2022'!$AH$3:$AH$899,0,0)</f>
        <v>230</v>
      </c>
    </row>
    <row r="588" spans="1:24" s="11" customFormat="1" x14ac:dyDescent="0.25">
      <c r="A588" s="233" t="s">
        <v>1205</v>
      </c>
      <c r="B588" s="224" t="s">
        <v>42</v>
      </c>
      <c r="C588" s="224" t="s">
        <v>2089</v>
      </c>
      <c r="D588" s="224" t="s">
        <v>82</v>
      </c>
      <c r="E588" s="232" t="str">
        <f t="shared" si="43"/>
        <v>Ladies U/21</v>
      </c>
      <c r="F588" s="276">
        <v>37743</v>
      </c>
      <c r="G588" s="10">
        <f t="shared" si="44"/>
        <v>44926</v>
      </c>
      <c r="H588" s="6">
        <f t="shared" si="45"/>
        <v>19</v>
      </c>
      <c r="I588" s="5" t="str">
        <f t="shared" si="46"/>
        <v>U/21</v>
      </c>
      <c r="J588" s="224" t="s">
        <v>67</v>
      </c>
      <c r="K588" s="291">
        <v>3050200057</v>
      </c>
      <c r="L588" s="292" t="s">
        <v>1509</v>
      </c>
      <c r="M588" s="246">
        <f>+_xlfn.XLOOKUP(MASTERLIST!$A588,'2023'!$A$3:$A$897,'2023'!$AE$3:$AE$897,0,0)</f>
        <v>0</v>
      </c>
      <c r="N588" s="220">
        <f>+_xlfn.XLOOKUP(MASTERLIST!$A588,'2023'!$A$3:$A$897,'2023'!$AF$3:$AF$897,0,0)</f>
        <v>0</v>
      </c>
      <c r="O588" s="220">
        <f>+_xlfn.XLOOKUP(MASTERLIST!$A588,'2023'!$A$3:$A$897,'2023'!$AG$3:$AG$897,0,0)</f>
        <v>0</v>
      </c>
      <c r="P588" s="247">
        <f>+_xlfn.XLOOKUP(MASTERLIST!$A588,'2023'!$A$3:$A$897,'2023'!$AH$3:$AH$897,0,0)</f>
        <v>0</v>
      </c>
      <c r="Q588" s="312">
        <f>+_xlfn.XLOOKUP(MASTERLIST!$A588,'2021'!$A$3:$A$900,'2021'!$G$3:$G$900,0,0)</f>
        <v>0</v>
      </c>
      <c r="R588" s="220">
        <f>+_xlfn.XLOOKUP(MASTERLIST!$A588,'2021'!$A$3:$A$900,'2021'!$H$3:$H$900,0,0)</f>
        <v>0</v>
      </c>
      <c r="S588" s="220">
        <f>+_xlfn.XLOOKUP(MASTERLIST!$A588,'2021'!$A$3:$A$900,'2021'!$I$3:$I$900,0,0)</f>
        <v>0</v>
      </c>
      <c r="T588" s="247">
        <f>+_xlfn.XLOOKUP(MASTERLIST!$A588,'2021'!$A$3:$A$900,'2021'!$J$3:$J$900,0,0)</f>
        <v>0</v>
      </c>
      <c r="U588" s="246">
        <f>+_xlfn.XLOOKUP(MASTERLIST!$A588,'2022'!$A$3:$A$899,'2022'!$AE$3:$AE$899,0,0)</f>
        <v>1</v>
      </c>
      <c r="V588" s="220">
        <f>+_xlfn.XLOOKUP(MASTERLIST!$A588,'2022'!$A$3:$A$899,'2022'!$AF$3:$AF$899,0,0)</f>
        <v>3</v>
      </c>
      <c r="W588" s="220">
        <f>+_xlfn.XLOOKUP(MASTERLIST!$A588,'2022'!$A$3:$A$899,'2022'!$AG$3:$AG$899,0,0)</f>
        <v>12.7</v>
      </c>
      <c r="X588" s="247">
        <f>+_xlfn.XLOOKUP(MASTERLIST!$A588,'2022'!$A$3:$A$899,'2022'!$AH$3:$AH$899,0,0)</f>
        <v>231</v>
      </c>
    </row>
    <row r="589" spans="1:24" s="11" customFormat="1" x14ac:dyDescent="0.25">
      <c r="A589" s="231" t="s">
        <v>1209</v>
      </c>
      <c r="B589" s="221" t="s">
        <v>1292</v>
      </c>
      <c r="C589" s="221" t="s">
        <v>373</v>
      </c>
      <c r="D589" s="221" t="s">
        <v>1220</v>
      </c>
      <c r="E589" s="232" t="str">
        <f t="shared" si="43"/>
        <v>Men Senior</v>
      </c>
      <c r="F589" s="279">
        <v>36795</v>
      </c>
      <c r="G589" s="10">
        <f t="shared" si="44"/>
        <v>44926</v>
      </c>
      <c r="H589" s="6">
        <f t="shared" si="45"/>
        <v>22</v>
      </c>
      <c r="I589" s="5" t="str">
        <f t="shared" si="46"/>
        <v>Senior</v>
      </c>
      <c r="J589" s="221" t="s">
        <v>1301</v>
      </c>
      <c r="K589" s="294">
        <v>63041400510</v>
      </c>
      <c r="L589" s="295" t="s">
        <v>1509</v>
      </c>
      <c r="M589" s="246">
        <f>+_xlfn.XLOOKUP(MASTERLIST!$A589,'2023'!$A$3:$A$897,'2023'!$AE$3:$AE$897,0,0)</f>
        <v>0</v>
      </c>
      <c r="N589" s="220">
        <f>+_xlfn.XLOOKUP(MASTERLIST!$A589,'2023'!$A$3:$A$897,'2023'!$AF$3:$AF$897,0,0)</f>
        <v>0</v>
      </c>
      <c r="O589" s="220">
        <f>+_xlfn.XLOOKUP(MASTERLIST!$A589,'2023'!$A$3:$A$897,'2023'!$AG$3:$AG$897,0,0)</f>
        <v>0</v>
      </c>
      <c r="P589" s="247">
        <f>+_xlfn.XLOOKUP(MASTERLIST!$A589,'2023'!$A$3:$A$897,'2023'!$AH$3:$AH$897,0,0)</f>
        <v>0</v>
      </c>
      <c r="Q589" s="312">
        <f>+_xlfn.XLOOKUP(MASTERLIST!$A589,'2021'!$A$3:$A$900,'2021'!$G$3:$G$900,0,0)</f>
        <v>0</v>
      </c>
      <c r="R589" s="220">
        <f>+_xlfn.XLOOKUP(MASTERLIST!$A589,'2021'!$A$3:$A$900,'2021'!$H$3:$H$900,0,0)</f>
        <v>0</v>
      </c>
      <c r="S589" s="220">
        <f>+_xlfn.XLOOKUP(MASTERLIST!$A589,'2021'!$A$3:$A$900,'2021'!$I$3:$I$900,0,0)</f>
        <v>0</v>
      </c>
      <c r="T589" s="247">
        <f>+_xlfn.XLOOKUP(MASTERLIST!$A589,'2021'!$A$3:$A$900,'2021'!$J$3:$J$900,0,0)</f>
        <v>0</v>
      </c>
      <c r="U589" s="246">
        <f>+_xlfn.XLOOKUP(MASTERLIST!$A589,'2022'!$A$3:$A$899,'2022'!$AE$3:$AE$899,0,0)</f>
        <v>0</v>
      </c>
      <c r="V589" s="220">
        <f>+_xlfn.XLOOKUP(MASTERLIST!$A589,'2022'!$A$3:$A$899,'2022'!$AF$3:$AF$899,0,0)</f>
        <v>0</v>
      </c>
      <c r="W589" s="220">
        <f>+_xlfn.XLOOKUP(MASTERLIST!$A589,'2022'!$A$3:$A$899,'2022'!$AG$3:$AG$899,0,0)</f>
        <v>0</v>
      </c>
      <c r="X589" s="247">
        <f>+_xlfn.XLOOKUP(MASTERLIST!$A589,'2022'!$A$3:$A$899,'2022'!$AH$3:$AH$899,0,0)</f>
        <v>0</v>
      </c>
    </row>
    <row r="590" spans="1:24" s="11" customFormat="1" x14ac:dyDescent="0.25">
      <c r="A590" s="231" t="s">
        <v>1210</v>
      </c>
      <c r="B590" s="221" t="s">
        <v>1398</v>
      </c>
      <c r="C590" s="221" t="s">
        <v>1219</v>
      </c>
      <c r="D590" s="221" t="s">
        <v>217</v>
      </c>
      <c r="E590" s="232" t="str">
        <f t="shared" si="43"/>
        <v>Men Senior</v>
      </c>
      <c r="F590" s="279">
        <v>36178</v>
      </c>
      <c r="G590" s="10">
        <f t="shared" si="44"/>
        <v>44926</v>
      </c>
      <c r="H590" s="6">
        <f t="shared" si="45"/>
        <v>23</v>
      </c>
      <c r="I590" s="5" t="str">
        <f t="shared" ref="I590:I591" si="47">IF(H590="","Senior",IF(H590&gt;59.999,"Grand Masters",IF(H590&gt;49.999,"Master",IF(H590&gt;39.999,"Veteran",IF(H590&gt;21.999,"Senior",IF(H590&gt;16.999,"U/21","U/16"))))))</f>
        <v>Senior</v>
      </c>
      <c r="J590" s="221" t="s">
        <v>1301</v>
      </c>
      <c r="K590" s="294">
        <v>92600269</v>
      </c>
      <c r="L590" s="295" t="s">
        <v>1509</v>
      </c>
      <c r="M590" s="246">
        <f>+_xlfn.XLOOKUP(MASTERLIST!$A590,'2023'!$A$3:$A$897,'2023'!$AE$3:$AE$897,0,0)</f>
        <v>0</v>
      </c>
      <c r="N590" s="220">
        <f>+_xlfn.XLOOKUP(MASTERLIST!$A590,'2023'!$A$3:$A$897,'2023'!$AF$3:$AF$897,0,0)</f>
        <v>0</v>
      </c>
      <c r="O590" s="220">
        <f>+_xlfn.XLOOKUP(MASTERLIST!$A590,'2023'!$A$3:$A$897,'2023'!$AG$3:$AG$897,0,0)</f>
        <v>0</v>
      </c>
      <c r="P590" s="247">
        <f>+_xlfn.XLOOKUP(MASTERLIST!$A590,'2023'!$A$3:$A$897,'2023'!$AH$3:$AH$897,0,0)</f>
        <v>0</v>
      </c>
      <c r="Q590" s="312">
        <f>+_xlfn.XLOOKUP(MASTERLIST!$A590,'2021'!$A$3:$A$900,'2021'!$G$3:$G$900,0,0)</f>
        <v>0</v>
      </c>
      <c r="R590" s="220">
        <f>+_xlfn.XLOOKUP(MASTERLIST!$A590,'2021'!$A$3:$A$900,'2021'!$H$3:$H$900,0,0)</f>
        <v>0</v>
      </c>
      <c r="S590" s="220">
        <f>+_xlfn.XLOOKUP(MASTERLIST!$A590,'2021'!$A$3:$A$900,'2021'!$I$3:$I$900,0,0)</f>
        <v>0</v>
      </c>
      <c r="T590" s="247">
        <f>+_xlfn.XLOOKUP(MASTERLIST!$A590,'2021'!$A$3:$A$900,'2021'!$J$3:$J$900,0,0)</f>
        <v>0</v>
      </c>
      <c r="U590" s="246">
        <f>+_xlfn.XLOOKUP(MASTERLIST!$A590,'2022'!$A$3:$A$899,'2022'!$AE$3:$AE$899,0,0)</f>
        <v>0</v>
      </c>
      <c r="V590" s="220">
        <f>+_xlfn.XLOOKUP(MASTERLIST!$A590,'2022'!$A$3:$A$899,'2022'!$AF$3:$AF$899,0,0)</f>
        <v>0</v>
      </c>
      <c r="W590" s="220">
        <f>+_xlfn.XLOOKUP(MASTERLIST!$A590,'2022'!$A$3:$A$899,'2022'!$AG$3:$AG$899,0,0)</f>
        <v>0</v>
      </c>
      <c r="X590" s="247">
        <f>+_xlfn.XLOOKUP(MASTERLIST!$A590,'2022'!$A$3:$A$899,'2022'!$AH$3:$AH$899,0,0)</f>
        <v>0</v>
      </c>
    </row>
    <row r="591" spans="1:24" s="11" customFormat="1" x14ac:dyDescent="0.25">
      <c r="A591" s="229" t="s">
        <v>1211</v>
      </c>
      <c r="B591" s="220" t="s">
        <v>43</v>
      </c>
      <c r="C591" s="220" t="s">
        <v>150</v>
      </c>
      <c r="D591" s="220" t="s">
        <v>1221</v>
      </c>
      <c r="E591" s="230" t="str">
        <f t="shared" si="43"/>
        <v>Men Master</v>
      </c>
      <c r="F591" s="277">
        <v>26564</v>
      </c>
      <c r="G591" s="10">
        <f t="shared" si="44"/>
        <v>44926</v>
      </c>
      <c r="H591" s="6">
        <f t="shared" si="45"/>
        <v>50</v>
      </c>
      <c r="I591" s="5" t="str">
        <f t="shared" si="47"/>
        <v>Master</v>
      </c>
      <c r="J591" s="220" t="s">
        <v>1301</v>
      </c>
      <c r="K591" s="293">
        <v>72092210181</v>
      </c>
      <c r="L591" s="251" t="s">
        <v>1509</v>
      </c>
      <c r="M591" s="246">
        <f>+_xlfn.XLOOKUP(MASTERLIST!$A591,'2023'!$A$3:$A$897,'2023'!$AE$3:$AE$897,0,0)</f>
        <v>0</v>
      </c>
      <c r="N591" s="220">
        <f>+_xlfn.XLOOKUP(MASTERLIST!$A591,'2023'!$A$3:$A$897,'2023'!$AF$3:$AF$897,0,0)</f>
        <v>0</v>
      </c>
      <c r="O591" s="220">
        <f>+_xlfn.XLOOKUP(MASTERLIST!$A591,'2023'!$A$3:$A$897,'2023'!$AG$3:$AG$897,0,0)</f>
        <v>0</v>
      </c>
      <c r="P591" s="247">
        <f>+_xlfn.XLOOKUP(MASTERLIST!$A591,'2023'!$A$3:$A$897,'2023'!$AH$3:$AH$897,0,0)</f>
        <v>0</v>
      </c>
      <c r="Q591" s="312">
        <f>+_xlfn.XLOOKUP(MASTERLIST!$A591,'2021'!$A$3:$A$900,'2021'!$G$3:$G$900,0,0)</f>
        <v>2</v>
      </c>
      <c r="R591" s="220">
        <f>+_xlfn.XLOOKUP(MASTERLIST!$A591,'2021'!$A$3:$A$900,'2021'!$H$3:$H$900,0,0)</f>
        <v>2</v>
      </c>
      <c r="S591" s="220">
        <f>+_xlfn.XLOOKUP(MASTERLIST!$A591,'2021'!$A$3:$A$900,'2021'!$I$3:$I$900,0,0)</f>
        <v>20.8</v>
      </c>
      <c r="T591" s="247">
        <f>+_xlfn.XLOOKUP(MASTERLIST!$A591,'2021'!$A$3:$A$900,'2021'!$J$3:$J$900,0,0)</f>
        <v>653</v>
      </c>
      <c r="U591" s="246">
        <f>+_xlfn.XLOOKUP(MASTERLIST!$A591,'2022'!$A$3:$A$899,'2022'!$AE$3:$AE$899,0,0)</f>
        <v>0</v>
      </c>
      <c r="V591" s="220">
        <f>+_xlfn.XLOOKUP(MASTERLIST!$A591,'2022'!$A$3:$A$899,'2022'!$AF$3:$AF$899,0,0)</f>
        <v>0</v>
      </c>
      <c r="W591" s="220">
        <f>+_xlfn.XLOOKUP(MASTERLIST!$A591,'2022'!$A$3:$A$899,'2022'!$AG$3:$AG$899,0,0)</f>
        <v>0</v>
      </c>
      <c r="X591" s="247">
        <f>+_xlfn.XLOOKUP(MASTERLIST!$A591,'2022'!$A$3:$A$899,'2022'!$AH$3:$AH$899,0,0)</f>
        <v>0</v>
      </c>
    </row>
    <row r="592" spans="1:24" x14ac:dyDescent="0.25">
      <c r="A592" s="229" t="s">
        <v>1212</v>
      </c>
      <c r="B592" s="220" t="s">
        <v>39</v>
      </c>
      <c r="C592" s="220" t="s">
        <v>194</v>
      </c>
      <c r="D592" s="220" t="s">
        <v>240</v>
      </c>
      <c r="E592" s="230" t="str">
        <f t="shared" si="43"/>
        <v>Men Master</v>
      </c>
      <c r="F592" s="277">
        <v>25087</v>
      </c>
      <c r="G592" s="10">
        <f t="shared" si="44"/>
        <v>44926</v>
      </c>
      <c r="H592" s="6">
        <f t="shared" si="45"/>
        <v>54</v>
      </c>
      <c r="I592" s="5" t="str">
        <f>IF(H592="","Men Senior",IF(H592&gt;59.999,"Grand Masters",IF(H592&gt;49.999,"Master",IF(H592&gt;39.999,"Veteran",IF(H592&gt;21.999,"Senior",IF(H592&gt;16.999,"U/21","U/16"))))))</f>
        <v>Master</v>
      </c>
      <c r="J592" s="220" t="s">
        <v>1301</v>
      </c>
      <c r="K592" s="293">
        <v>72092210181</v>
      </c>
      <c r="L592" s="251" t="s">
        <v>1509</v>
      </c>
      <c r="M592" s="246">
        <f>+_xlfn.XLOOKUP(MASTERLIST!$A592,'2023'!$A$3:$A$897,'2023'!$AE$3:$AE$897,0,0)</f>
        <v>0</v>
      </c>
      <c r="N592" s="220">
        <f>+_xlfn.XLOOKUP(MASTERLIST!$A592,'2023'!$A$3:$A$897,'2023'!$AF$3:$AF$897,0,0)</f>
        <v>3</v>
      </c>
      <c r="O592" s="220">
        <f>+_xlfn.XLOOKUP(MASTERLIST!$A592,'2023'!$A$3:$A$897,'2023'!$AG$3:$AG$897,0,0)</f>
        <v>26.4</v>
      </c>
      <c r="P592" s="247">
        <f>+_xlfn.XLOOKUP(MASTERLIST!$A592,'2023'!$A$3:$A$897,'2023'!$AH$3:$AH$897,0,0)</f>
        <v>348</v>
      </c>
      <c r="Q592" s="312">
        <f>+_xlfn.XLOOKUP(MASTERLIST!$A592,'2021'!$A$3:$A$900,'2021'!$G$3:$G$900,0,0)</f>
        <v>0</v>
      </c>
      <c r="R592" s="220">
        <f>+_xlfn.XLOOKUP(MASTERLIST!$A592,'2021'!$A$3:$A$900,'2021'!$H$3:$H$900,0,0)</f>
        <v>10</v>
      </c>
      <c r="S592" s="220">
        <f>+_xlfn.XLOOKUP(MASTERLIST!$A592,'2021'!$A$3:$A$900,'2021'!$I$3:$I$900,0,0)</f>
        <v>133.10000000000002</v>
      </c>
      <c r="T592" s="247">
        <f>+_xlfn.XLOOKUP(MASTERLIST!$A592,'2021'!$A$3:$A$900,'2021'!$J$3:$J$900,0,0)</f>
        <v>1009</v>
      </c>
      <c r="U592" s="246">
        <f>+_xlfn.XLOOKUP(MASTERLIST!$A592,'2022'!$A$3:$A$899,'2022'!$AE$3:$AE$899,0,0)</f>
        <v>0</v>
      </c>
      <c r="V592" s="220">
        <f>+_xlfn.XLOOKUP(MASTERLIST!$A592,'2022'!$A$3:$A$899,'2022'!$AF$3:$AF$899,0,0)</f>
        <v>17</v>
      </c>
      <c r="W592" s="220">
        <f>+_xlfn.XLOOKUP(MASTERLIST!$A592,'2022'!$A$3:$A$899,'2022'!$AG$3:$AG$899,0,0)</f>
        <v>152</v>
      </c>
      <c r="X592" s="247">
        <f>+_xlfn.XLOOKUP(MASTERLIST!$A592,'2022'!$A$3:$A$899,'2022'!$AH$3:$AH$899,0,0)</f>
        <v>1113</v>
      </c>
    </row>
    <row r="593" spans="1:24" ht="13.5" customHeight="1" x14ac:dyDescent="0.25">
      <c r="A593" s="229" t="s">
        <v>1213</v>
      </c>
      <c r="B593" s="220" t="s">
        <v>48</v>
      </c>
      <c r="C593" s="220" t="s">
        <v>1538</v>
      </c>
      <c r="D593" s="220" t="s">
        <v>339</v>
      </c>
      <c r="E593" s="230" t="str">
        <f t="shared" si="43"/>
        <v>Men U/16</v>
      </c>
      <c r="F593" s="277">
        <v>41529</v>
      </c>
      <c r="G593" s="10">
        <f t="shared" si="44"/>
        <v>44926</v>
      </c>
      <c r="H593" s="6">
        <f t="shared" si="45"/>
        <v>9</v>
      </c>
      <c r="I593" s="5" t="str">
        <f t="shared" ref="I593:I623" si="48">IF(H593="","Senior",IF(H593&gt;59.999,"Grand Masters",IF(H593&gt;49.999,"Master",IF(H593&gt;39.999,"Veteran",IF(H593&gt;21.999,"Senior",IF(H593&gt;16.999,"U/21","U/16"))))))</f>
        <v>U/16</v>
      </c>
      <c r="J593" s="220" t="s">
        <v>1301</v>
      </c>
      <c r="K593" s="293">
        <v>20130912</v>
      </c>
      <c r="L593" s="251" t="s">
        <v>1509</v>
      </c>
      <c r="M593" s="246">
        <f>+_xlfn.XLOOKUP(MASTERLIST!$A593,'2023'!$A$3:$A$897,'2023'!$AE$3:$AE$897,0,0)</f>
        <v>0</v>
      </c>
      <c r="N593" s="220">
        <f>+_xlfn.XLOOKUP(MASTERLIST!$A593,'2023'!$A$3:$A$897,'2023'!$AF$3:$AF$897,0,0)</f>
        <v>0</v>
      </c>
      <c r="O593" s="220">
        <f>+_xlfn.XLOOKUP(MASTERLIST!$A593,'2023'!$A$3:$A$897,'2023'!$AG$3:$AG$897,0,0)</f>
        <v>2</v>
      </c>
      <c r="P593" s="247">
        <f>+_xlfn.XLOOKUP(MASTERLIST!$A593,'2023'!$A$3:$A$897,'2023'!$AH$3:$AH$897,0,0)</f>
        <v>286</v>
      </c>
      <c r="Q593" s="312">
        <f>+_xlfn.XLOOKUP(MASTERLIST!$A593,'2021'!$A$3:$A$900,'2021'!$G$3:$G$900,0,0)</f>
        <v>0</v>
      </c>
      <c r="R593" s="220">
        <f>+_xlfn.XLOOKUP(MASTERLIST!$A593,'2021'!$A$3:$A$900,'2021'!$H$3:$H$900,0,0)</f>
        <v>0</v>
      </c>
      <c r="S593" s="220">
        <f>+_xlfn.XLOOKUP(MASTERLIST!$A593,'2021'!$A$3:$A$900,'2021'!$I$3:$I$900,0,0)</f>
        <v>0</v>
      </c>
      <c r="T593" s="247">
        <f>+_xlfn.XLOOKUP(MASTERLIST!$A593,'2021'!$A$3:$A$900,'2021'!$J$3:$J$900,0,0)</f>
        <v>80</v>
      </c>
      <c r="U593" s="246">
        <f>+_xlfn.XLOOKUP(MASTERLIST!$A593,'2022'!$A$3:$A$899,'2022'!$AE$3:$AE$899,0,0)</f>
        <v>3</v>
      </c>
      <c r="V593" s="220">
        <f>+_xlfn.XLOOKUP(MASTERLIST!$A593,'2022'!$A$3:$A$899,'2022'!$AF$3:$AF$899,0,0)</f>
        <v>0</v>
      </c>
      <c r="W593" s="220">
        <f>+_xlfn.XLOOKUP(MASTERLIST!$A593,'2022'!$A$3:$A$899,'2022'!$AG$3:$AG$899,0,0)</f>
        <v>1.5</v>
      </c>
      <c r="X593" s="247">
        <f>+_xlfn.XLOOKUP(MASTERLIST!$A593,'2022'!$A$3:$A$899,'2022'!$AH$3:$AH$899,0,0)</f>
        <v>398</v>
      </c>
    </row>
    <row r="594" spans="1:24" x14ac:dyDescent="0.25">
      <c r="A594" s="231" t="s">
        <v>1214</v>
      </c>
      <c r="B594" s="221" t="s">
        <v>41</v>
      </c>
      <c r="C594" s="221" t="s">
        <v>1559</v>
      </c>
      <c r="D594" s="221" t="s">
        <v>2130</v>
      </c>
      <c r="E594" s="232" t="str">
        <f t="shared" si="43"/>
        <v>Men Grand Masters</v>
      </c>
      <c r="F594" s="279">
        <v>17151</v>
      </c>
      <c r="G594" s="10">
        <f t="shared" si="44"/>
        <v>44926</v>
      </c>
      <c r="H594" s="6">
        <f t="shared" si="45"/>
        <v>76</v>
      </c>
      <c r="I594" s="5" t="str">
        <f t="shared" si="48"/>
        <v>Grand Masters</v>
      </c>
      <c r="J594" s="221" t="s">
        <v>1301</v>
      </c>
      <c r="K594" s="294">
        <v>20130912</v>
      </c>
      <c r="L594" s="295" t="s">
        <v>1509</v>
      </c>
      <c r="M594" s="246">
        <f>+_xlfn.XLOOKUP(MASTERLIST!$A594,'2023'!$A$3:$A$897,'2023'!$AE$3:$AE$897,0,0)</f>
        <v>0</v>
      </c>
      <c r="N594" s="220">
        <f>+_xlfn.XLOOKUP(MASTERLIST!$A594,'2023'!$A$3:$A$897,'2023'!$AF$3:$AF$897,0,0)</f>
        <v>0</v>
      </c>
      <c r="O594" s="220">
        <f>+_xlfn.XLOOKUP(MASTERLIST!$A594,'2023'!$A$3:$A$897,'2023'!$AG$3:$AG$897,0,0)</f>
        <v>0</v>
      </c>
      <c r="P594" s="247">
        <f>+_xlfn.XLOOKUP(MASTERLIST!$A594,'2023'!$A$3:$A$897,'2023'!$AH$3:$AH$897,0,0)</f>
        <v>0</v>
      </c>
      <c r="Q594" s="312">
        <f>+_xlfn.XLOOKUP(MASTERLIST!$A594,'2021'!$A$3:$A$900,'2021'!$G$3:$G$900,0,0)</f>
        <v>0</v>
      </c>
      <c r="R594" s="220">
        <f>+_xlfn.XLOOKUP(MASTERLIST!$A594,'2021'!$A$3:$A$900,'2021'!$H$3:$H$900,0,0)</f>
        <v>0</v>
      </c>
      <c r="S594" s="220">
        <f>+_xlfn.XLOOKUP(MASTERLIST!$A594,'2021'!$A$3:$A$900,'2021'!$I$3:$I$900,0,0)</f>
        <v>0</v>
      </c>
      <c r="T594" s="247">
        <f>+_xlfn.XLOOKUP(MASTERLIST!$A594,'2021'!$A$3:$A$900,'2021'!$J$3:$J$900,0,0)</f>
        <v>0</v>
      </c>
      <c r="U594" s="246">
        <f>+_xlfn.XLOOKUP(MASTERLIST!$A594,'2022'!$A$3:$A$899,'2022'!$AE$3:$AE$899,0,0)</f>
        <v>0</v>
      </c>
      <c r="V594" s="220">
        <f>+_xlfn.XLOOKUP(MASTERLIST!$A594,'2022'!$A$3:$A$899,'2022'!$AF$3:$AF$899,0,0)</f>
        <v>0</v>
      </c>
      <c r="W594" s="220">
        <f>+_xlfn.XLOOKUP(MASTERLIST!$A594,'2022'!$A$3:$A$899,'2022'!$AG$3:$AG$899,0,0)</f>
        <v>0</v>
      </c>
      <c r="X594" s="247">
        <f>+_xlfn.XLOOKUP(MASTERLIST!$A594,'2022'!$A$3:$A$899,'2022'!$AH$3:$AH$899,0,0)</f>
        <v>0</v>
      </c>
    </row>
    <row r="595" spans="1:24" x14ac:dyDescent="0.25">
      <c r="A595" s="229" t="s">
        <v>1215</v>
      </c>
      <c r="B595" s="220" t="s">
        <v>2047</v>
      </c>
      <c r="C595" s="220" t="s">
        <v>1224</v>
      </c>
      <c r="D595" s="220" t="s">
        <v>1264</v>
      </c>
      <c r="E595" s="230" t="str">
        <f t="shared" si="43"/>
        <v>Men Senior</v>
      </c>
      <c r="F595" s="277">
        <v>36504</v>
      </c>
      <c r="G595" s="10">
        <f t="shared" si="44"/>
        <v>44926</v>
      </c>
      <c r="H595" s="6">
        <f t="shared" si="45"/>
        <v>23</v>
      </c>
      <c r="I595" s="5" t="str">
        <f t="shared" si="48"/>
        <v>Senior</v>
      </c>
      <c r="J595" s="220" t="s">
        <v>1301</v>
      </c>
      <c r="K595" s="293">
        <v>19991210</v>
      </c>
      <c r="L595" s="251" t="s">
        <v>1509</v>
      </c>
      <c r="M595" s="246">
        <f>+_xlfn.XLOOKUP(MASTERLIST!$A595,'2023'!$A$3:$A$897,'2023'!$AE$3:$AE$897,0,0)</f>
        <v>0</v>
      </c>
      <c r="N595" s="220">
        <f>+_xlfn.XLOOKUP(MASTERLIST!$A595,'2023'!$A$3:$A$897,'2023'!$AF$3:$AF$897,0,0)</f>
        <v>0</v>
      </c>
      <c r="O595" s="220">
        <f>+_xlfn.XLOOKUP(MASTERLIST!$A595,'2023'!$A$3:$A$897,'2023'!$AG$3:$AG$897,0,0)</f>
        <v>0</v>
      </c>
      <c r="P595" s="247">
        <f>+_xlfn.XLOOKUP(MASTERLIST!$A595,'2023'!$A$3:$A$897,'2023'!$AH$3:$AH$897,0,0)</f>
        <v>0</v>
      </c>
      <c r="Q595" s="312">
        <f>+_xlfn.XLOOKUP(MASTERLIST!$A595,'2021'!$A$3:$A$900,'2021'!$G$3:$G$900,0,0)</f>
        <v>0</v>
      </c>
      <c r="R595" s="220">
        <f>+_xlfn.XLOOKUP(MASTERLIST!$A595,'2021'!$A$3:$A$900,'2021'!$H$3:$H$900,0,0)</f>
        <v>0</v>
      </c>
      <c r="S595" s="220">
        <f>+_xlfn.XLOOKUP(MASTERLIST!$A595,'2021'!$A$3:$A$900,'2021'!$I$3:$I$900,0,0)</f>
        <v>0</v>
      </c>
      <c r="T595" s="247">
        <f>+_xlfn.XLOOKUP(MASTERLIST!$A595,'2021'!$A$3:$A$900,'2021'!$J$3:$J$900,0,0)</f>
        <v>0</v>
      </c>
      <c r="U595" s="246">
        <f>+_xlfn.XLOOKUP(MASTERLIST!$A595,'2022'!$A$3:$A$899,'2022'!$AE$3:$AE$899,0,0)</f>
        <v>1</v>
      </c>
      <c r="V595" s="220">
        <f>+_xlfn.XLOOKUP(MASTERLIST!$A595,'2022'!$A$3:$A$899,'2022'!$AF$3:$AF$899,0,0)</f>
        <v>0</v>
      </c>
      <c r="W595" s="220">
        <f>+_xlfn.XLOOKUP(MASTERLIST!$A595,'2022'!$A$3:$A$899,'2022'!$AG$3:$AG$899,0,0)</f>
        <v>1.3</v>
      </c>
      <c r="X595" s="247">
        <f>+_xlfn.XLOOKUP(MASTERLIST!$A595,'2022'!$A$3:$A$899,'2022'!$AH$3:$AH$899,0,0)</f>
        <v>282</v>
      </c>
    </row>
    <row r="596" spans="1:24" x14ac:dyDescent="0.25">
      <c r="A596" s="231" t="s">
        <v>1225</v>
      </c>
      <c r="B596" s="221" t="s">
        <v>1432</v>
      </c>
      <c r="C596" s="221" t="s">
        <v>1161</v>
      </c>
      <c r="D596" s="221" t="s">
        <v>87</v>
      </c>
      <c r="E596" s="232" t="str">
        <f t="shared" si="43"/>
        <v>Men Senior</v>
      </c>
      <c r="F596" s="279">
        <v>35562</v>
      </c>
      <c r="G596" s="10">
        <f t="shared" si="44"/>
        <v>44926</v>
      </c>
      <c r="H596" s="6">
        <f t="shared" si="45"/>
        <v>25</v>
      </c>
      <c r="I596" s="5" t="str">
        <f t="shared" si="48"/>
        <v>Senior</v>
      </c>
      <c r="J596" s="221" t="s">
        <v>1301</v>
      </c>
      <c r="K596" s="294">
        <v>19991210</v>
      </c>
      <c r="L596" s="295" t="s">
        <v>1509</v>
      </c>
      <c r="M596" s="246">
        <f>+_xlfn.XLOOKUP(MASTERLIST!$A596,'2023'!$A$3:$A$897,'2023'!$AE$3:$AE$897,0,0)</f>
        <v>0</v>
      </c>
      <c r="N596" s="220">
        <f>+_xlfn.XLOOKUP(MASTERLIST!$A596,'2023'!$A$3:$A$897,'2023'!$AF$3:$AF$897,0,0)</f>
        <v>0</v>
      </c>
      <c r="O596" s="220">
        <f>+_xlfn.XLOOKUP(MASTERLIST!$A596,'2023'!$A$3:$A$897,'2023'!$AG$3:$AG$897,0,0)</f>
        <v>0</v>
      </c>
      <c r="P596" s="247">
        <f>+_xlfn.XLOOKUP(MASTERLIST!$A596,'2023'!$A$3:$A$897,'2023'!$AH$3:$AH$897,0,0)</f>
        <v>0</v>
      </c>
      <c r="Q596" s="312">
        <f>+_xlfn.XLOOKUP(MASTERLIST!$A596,'2021'!$A$3:$A$900,'2021'!$G$3:$G$900,0,0)</f>
        <v>0</v>
      </c>
      <c r="R596" s="220">
        <f>+_xlfn.XLOOKUP(MASTERLIST!$A596,'2021'!$A$3:$A$900,'2021'!$H$3:$H$900,0,0)</f>
        <v>0</v>
      </c>
      <c r="S596" s="220">
        <f>+_xlfn.XLOOKUP(MASTERLIST!$A596,'2021'!$A$3:$A$900,'2021'!$I$3:$I$900,0,0)</f>
        <v>0</v>
      </c>
      <c r="T596" s="247">
        <f>+_xlfn.XLOOKUP(MASTERLIST!$A596,'2021'!$A$3:$A$900,'2021'!$J$3:$J$900,0,0)</f>
        <v>0</v>
      </c>
      <c r="U596" s="246">
        <f>+_xlfn.XLOOKUP(MASTERLIST!$A596,'2022'!$A$3:$A$899,'2022'!$AE$3:$AE$899,0,0)</f>
        <v>0</v>
      </c>
      <c r="V596" s="220">
        <f>+_xlfn.XLOOKUP(MASTERLIST!$A596,'2022'!$A$3:$A$899,'2022'!$AF$3:$AF$899,0,0)</f>
        <v>0</v>
      </c>
      <c r="W596" s="220">
        <f>+_xlfn.XLOOKUP(MASTERLIST!$A596,'2022'!$A$3:$A$899,'2022'!$AG$3:$AG$899,0,0)</f>
        <v>0</v>
      </c>
      <c r="X596" s="247">
        <f>+_xlfn.XLOOKUP(MASTERLIST!$A596,'2022'!$A$3:$A$899,'2022'!$AH$3:$AH$899,0,0)</f>
        <v>0</v>
      </c>
    </row>
    <row r="597" spans="1:24" s="11" customFormat="1" x14ac:dyDescent="0.25">
      <c r="A597" s="231" t="s">
        <v>1226</v>
      </c>
      <c r="B597" s="221" t="s">
        <v>1432</v>
      </c>
      <c r="C597" s="221" t="s">
        <v>363</v>
      </c>
      <c r="D597" s="221" t="s">
        <v>78</v>
      </c>
      <c r="E597" s="232" t="str">
        <f t="shared" si="43"/>
        <v>Men Veteran</v>
      </c>
      <c r="F597" s="279">
        <v>28553</v>
      </c>
      <c r="G597" s="10">
        <f t="shared" si="44"/>
        <v>44926</v>
      </c>
      <c r="H597" s="6">
        <f t="shared" si="45"/>
        <v>44</v>
      </c>
      <c r="I597" s="5" t="str">
        <f t="shared" si="48"/>
        <v>Veteran</v>
      </c>
      <c r="J597" s="221" t="s">
        <v>1301</v>
      </c>
      <c r="K597" s="294"/>
      <c r="L597" s="295"/>
      <c r="M597" s="246">
        <f>+_xlfn.XLOOKUP(MASTERLIST!$A597,'2023'!$A$3:$A$897,'2023'!$AE$3:$AE$897,0,0)</f>
        <v>0</v>
      </c>
      <c r="N597" s="220">
        <f>+_xlfn.XLOOKUP(MASTERLIST!$A597,'2023'!$A$3:$A$897,'2023'!$AF$3:$AF$897,0,0)</f>
        <v>0</v>
      </c>
      <c r="O597" s="220">
        <f>+_xlfn.XLOOKUP(MASTERLIST!$A597,'2023'!$A$3:$A$897,'2023'!$AG$3:$AG$897,0,0)</f>
        <v>0</v>
      </c>
      <c r="P597" s="247">
        <f>+_xlfn.XLOOKUP(MASTERLIST!$A597,'2023'!$A$3:$A$897,'2023'!$AH$3:$AH$897,0,0)</f>
        <v>0</v>
      </c>
      <c r="Q597" s="312">
        <f>+_xlfn.XLOOKUP(MASTERLIST!$A597,'2021'!$A$3:$A$900,'2021'!$G$3:$G$900,0,0)</f>
        <v>0</v>
      </c>
      <c r="R597" s="220">
        <f>+_xlfn.XLOOKUP(MASTERLIST!$A597,'2021'!$A$3:$A$900,'2021'!$H$3:$H$900,0,0)</f>
        <v>0</v>
      </c>
      <c r="S597" s="220">
        <f>+_xlfn.XLOOKUP(MASTERLIST!$A597,'2021'!$A$3:$A$900,'2021'!$I$3:$I$900,0,0)</f>
        <v>0</v>
      </c>
      <c r="T597" s="247">
        <f>+_xlfn.XLOOKUP(MASTERLIST!$A597,'2021'!$A$3:$A$900,'2021'!$J$3:$J$900,0,0)</f>
        <v>0</v>
      </c>
      <c r="U597" s="246">
        <f>+_xlfn.XLOOKUP(MASTERLIST!$A597,'2022'!$A$3:$A$899,'2022'!$AE$3:$AE$899,0,0)</f>
        <v>0</v>
      </c>
      <c r="V597" s="220">
        <f>+_xlfn.XLOOKUP(MASTERLIST!$A597,'2022'!$A$3:$A$899,'2022'!$AF$3:$AF$899,0,0)</f>
        <v>0</v>
      </c>
      <c r="W597" s="220">
        <f>+_xlfn.XLOOKUP(MASTERLIST!$A597,'2022'!$A$3:$A$899,'2022'!$AG$3:$AG$899,0,0)</f>
        <v>0</v>
      </c>
      <c r="X597" s="247">
        <f>+_xlfn.XLOOKUP(MASTERLIST!$A597,'2022'!$A$3:$A$899,'2022'!$AH$3:$AH$899,0,0)</f>
        <v>0</v>
      </c>
    </row>
    <row r="598" spans="1:24" s="11" customFormat="1" x14ac:dyDescent="0.25">
      <c r="A598" s="231" t="s">
        <v>1227</v>
      </c>
      <c r="B598" s="221" t="s">
        <v>1809</v>
      </c>
      <c r="C598" s="221" t="s">
        <v>189</v>
      </c>
      <c r="D598" s="221" t="s">
        <v>322</v>
      </c>
      <c r="E598" s="232" t="str">
        <f t="shared" si="43"/>
        <v>Men Senior</v>
      </c>
      <c r="F598" s="279">
        <v>33381</v>
      </c>
      <c r="G598" s="10">
        <f t="shared" si="44"/>
        <v>44926</v>
      </c>
      <c r="H598" s="6">
        <f t="shared" si="45"/>
        <v>31</v>
      </c>
      <c r="I598" s="5" t="str">
        <f t="shared" si="48"/>
        <v>Senior</v>
      </c>
      <c r="J598" s="221" t="s">
        <v>1301</v>
      </c>
      <c r="K598" s="294"/>
      <c r="L598" s="295"/>
      <c r="M598" s="246">
        <f>+_xlfn.XLOOKUP(MASTERLIST!$A598,'2023'!$A$3:$A$897,'2023'!$AE$3:$AE$897,0,0)</f>
        <v>0</v>
      </c>
      <c r="N598" s="220">
        <f>+_xlfn.XLOOKUP(MASTERLIST!$A598,'2023'!$A$3:$A$897,'2023'!$AF$3:$AF$897,0,0)</f>
        <v>0</v>
      </c>
      <c r="O598" s="220">
        <f>+_xlfn.XLOOKUP(MASTERLIST!$A598,'2023'!$A$3:$A$897,'2023'!$AG$3:$AG$897,0,0)</f>
        <v>0</v>
      </c>
      <c r="P598" s="247">
        <f>+_xlfn.XLOOKUP(MASTERLIST!$A598,'2023'!$A$3:$A$897,'2023'!$AH$3:$AH$897,0,0)</f>
        <v>0</v>
      </c>
      <c r="Q598" s="312">
        <f>+_xlfn.XLOOKUP(MASTERLIST!$A598,'2021'!$A$3:$A$900,'2021'!$G$3:$G$900,0,0)</f>
        <v>0</v>
      </c>
      <c r="R598" s="220">
        <f>+_xlfn.XLOOKUP(MASTERLIST!$A598,'2021'!$A$3:$A$900,'2021'!$H$3:$H$900,0,0)</f>
        <v>0</v>
      </c>
      <c r="S598" s="220">
        <f>+_xlfn.XLOOKUP(MASTERLIST!$A598,'2021'!$A$3:$A$900,'2021'!$I$3:$I$900,0,0)</f>
        <v>0</v>
      </c>
      <c r="T598" s="247">
        <f>+_xlfn.XLOOKUP(MASTERLIST!$A598,'2021'!$A$3:$A$900,'2021'!$J$3:$J$900,0,0)</f>
        <v>0</v>
      </c>
      <c r="U598" s="246">
        <f>+_xlfn.XLOOKUP(MASTERLIST!$A598,'2022'!$A$3:$A$899,'2022'!$AE$3:$AE$899,0,0)</f>
        <v>0</v>
      </c>
      <c r="V598" s="220">
        <f>+_xlfn.XLOOKUP(MASTERLIST!$A598,'2022'!$A$3:$A$899,'2022'!$AF$3:$AF$899,0,0)</f>
        <v>0</v>
      </c>
      <c r="W598" s="220">
        <f>+_xlfn.XLOOKUP(MASTERLIST!$A598,'2022'!$A$3:$A$899,'2022'!$AG$3:$AG$899,0,0)</f>
        <v>0</v>
      </c>
      <c r="X598" s="247">
        <f>+_xlfn.XLOOKUP(MASTERLIST!$A598,'2022'!$A$3:$A$899,'2022'!$AH$3:$AH$899,0,0)</f>
        <v>0</v>
      </c>
    </row>
    <row r="599" spans="1:24" ht="14.25" customHeight="1" x14ac:dyDescent="0.25">
      <c r="A599" s="231" t="s">
        <v>1228</v>
      </c>
      <c r="B599" s="221" t="s">
        <v>1392</v>
      </c>
      <c r="C599" s="221" t="s">
        <v>90</v>
      </c>
      <c r="D599" s="221" t="s">
        <v>1234</v>
      </c>
      <c r="E599" s="232" t="str">
        <f t="shared" si="43"/>
        <v>Men Senior</v>
      </c>
      <c r="F599" s="279">
        <v>31176</v>
      </c>
      <c r="G599" s="10">
        <f t="shared" si="44"/>
        <v>44926</v>
      </c>
      <c r="H599" s="6">
        <f t="shared" si="45"/>
        <v>37</v>
      </c>
      <c r="I599" s="5" t="str">
        <f t="shared" si="48"/>
        <v>Senior</v>
      </c>
      <c r="J599" s="221" t="s">
        <v>1301</v>
      </c>
      <c r="K599" s="294">
        <v>91052300235</v>
      </c>
      <c r="L599" s="295" t="s">
        <v>1509</v>
      </c>
      <c r="M599" s="246">
        <f>+_xlfn.XLOOKUP(MASTERLIST!$A599,'2023'!$A$3:$A$897,'2023'!$AE$3:$AE$897,0,0)</f>
        <v>0</v>
      </c>
      <c r="N599" s="220">
        <f>+_xlfn.XLOOKUP(MASTERLIST!$A599,'2023'!$A$3:$A$897,'2023'!$AF$3:$AF$897,0,0)</f>
        <v>0</v>
      </c>
      <c r="O599" s="220">
        <f>+_xlfn.XLOOKUP(MASTERLIST!$A599,'2023'!$A$3:$A$897,'2023'!$AG$3:$AG$897,0,0)</f>
        <v>0</v>
      </c>
      <c r="P599" s="247">
        <f>+_xlfn.XLOOKUP(MASTERLIST!$A599,'2023'!$A$3:$A$897,'2023'!$AH$3:$AH$897,0,0)</f>
        <v>0</v>
      </c>
      <c r="Q599" s="312">
        <f>+_xlfn.XLOOKUP(MASTERLIST!$A599,'2021'!$A$3:$A$900,'2021'!$G$3:$G$900,0,0)</f>
        <v>0</v>
      </c>
      <c r="R599" s="220">
        <f>+_xlfn.XLOOKUP(MASTERLIST!$A599,'2021'!$A$3:$A$900,'2021'!$H$3:$H$900,0,0)</f>
        <v>0</v>
      </c>
      <c r="S599" s="220">
        <f>+_xlfn.XLOOKUP(MASTERLIST!$A599,'2021'!$A$3:$A$900,'2021'!$I$3:$I$900,0,0)</f>
        <v>0</v>
      </c>
      <c r="T599" s="247">
        <f>+_xlfn.XLOOKUP(MASTERLIST!$A599,'2021'!$A$3:$A$900,'2021'!$J$3:$J$900,0,0)</f>
        <v>0</v>
      </c>
      <c r="U599" s="246">
        <f>+_xlfn.XLOOKUP(MASTERLIST!$A599,'2022'!$A$3:$A$899,'2022'!$AE$3:$AE$899,0,0)</f>
        <v>0</v>
      </c>
      <c r="V599" s="220">
        <f>+_xlfn.XLOOKUP(MASTERLIST!$A599,'2022'!$A$3:$A$899,'2022'!$AF$3:$AF$899,0,0)</f>
        <v>0</v>
      </c>
      <c r="W599" s="220">
        <f>+_xlfn.XLOOKUP(MASTERLIST!$A599,'2022'!$A$3:$A$899,'2022'!$AG$3:$AG$899,0,0)</f>
        <v>0</v>
      </c>
      <c r="X599" s="247">
        <f>+_xlfn.XLOOKUP(MASTERLIST!$A599,'2022'!$A$3:$A$899,'2022'!$AH$3:$AH$899,0,0)</f>
        <v>0</v>
      </c>
    </row>
    <row r="600" spans="1:24" s="11" customFormat="1" x14ac:dyDescent="0.25">
      <c r="A600" s="231" t="s">
        <v>1229</v>
      </c>
      <c r="B600" s="221" t="s">
        <v>1293</v>
      </c>
      <c r="C600" s="221" t="s">
        <v>1235</v>
      </c>
      <c r="D600" s="221" t="s">
        <v>1236</v>
      </c>
      <c r="E600" s="232" t="str">
        <f t="shared" si="43"/>
        <v>Men Veteran</v>
      </c>
      <c r="F600" s="279">
        <v>29902</v>
      </c>
      <c r="G600" s="10">
        <f t="shared" si="44"/>
        <v>44926</v>
      </c>
      <c r="H600" s="6">
        <f t="shared" si="45"/>
        <v>41</v>
      </c>
      <c r="I600" s="5" t="str">
        <f t="shared" si="48"/>
        <v>Veteran</v>
      </c>
      <c r="J600" s="221" t="s">
        <v>1301</v>
      </c>
      <c r="K600" s="294">
        <v>85051911013</v>
      </c>
      <c r="L600" s="295" t="s">
        <v>1509</v>
      </c>
      <c r="M600" s="246">
        <f>+_xlfn.XLOOKUP(MASTERLIST!$A600,'2023'!$A$3:$A$897,'2023'!$AE$3:$AE$897,0,0)</f>
        <v>0</v>
      </c>
      <c r="N600" s="220">
        <f>+_xlfn.XLOOKUP(MASTERLIST!$A600,'2023'!$A$3:$A$897,'2023'!$AF$3:$AF$897,0,0)</f>
        <v>0</v>
      </c>
      <c r="O600" s="220">
        <f>+_xlfn.XLOOKUP(MASTERLIST!$A600,'2023'!$A$3:$A$897,'2023'!$AG$3:$AG$897,0,0)</f>
        <v>0</v>
      </c>
      <c r="P600" s="247">
        <f>+_xlfn.XLOOKUP(MASTERLIST!$A600,'2023'!$A$3:$A$897,'2023'!$AH$3:$AH$897,0,0)</f>
        <v>0</v>
      </c>
      <c r="Q600" s="312">
        <f>+_xlfn.XLOOKUP(MASTERLIST!$A600,'2021'!$A$3:$A$900,'2021'!$G$3:$G$900,0,0)</f>
        <v>0</v>
      </c>
      <c r="R600" s="220">
        <f>+_xlfn.XLOOKUP(MASTERLIST!$A600,'2021'!$A$3:$A$900,'2021'!$H$3:$H$900,0,0)</f>
        <v>0</v>
      </c>
      <c r="S600" s="220">
        <f>+_xlfn.XLOOKUP(MASTERLIST!$A600,'2021'!$A$3:$A$900,'2021'!$I$3:$I$900,0,0)</f>
        <v>0</v>
      </c>
      <c r="T600" s="247">
        <f>+_xlfn.XLOOKUP(MASTERLIST!$A600,'2021'!$A$3:$A$900,'2021'!$J$3:$J$900,0,0)</f>
        <v>0</v>
      </c>
      <c r="U600" s="246">
        <f>+_xlfn.XLOOKUP(MASTERLIST!$A600,'2022'!$A$3:$A$899,'2022'!$AE$3:$AE$899,0,0)</f>
        <v>0</v>
      </c>
      <c r="V600" s="220">
        <f>+_xlfn.XLOOKUP(MASTERLIST!$A600,'2022'!$A$3:$A$899,'2022'!$AF$3:$AF$899,0,0)</f>
        <v>0</v>
      </c>
      <c r="W600" s="220">
        <f>+_xlfn.XLOOKUP(MASTERLIST!$A600,'2022'!$A$3:$A$899,'2022'!$AG$3:$AG$899,0,0)</f>
        <v>0</v>
      </c>
      <c r="X600" s="247">
        <f>+_xlfn.XLOOKUP(MASTERLIST!$A600,'2022'!$A$3:$A$899,'2022'!$AH$3:$AH$899,0,0)</f>
        <v>0</v>
      </c>
    </row>
    <row r="601" spans="1:24" s="11" customFormat="1" x14ac:dyDescent="0.25">
      <c r="A601" s="231" t="s">
        <v>1230</v>
      </c>
      <c r="B601" s="221" t="s">
        <v>1529</v>
      </c>
      <c r="C601" s="221" t="s">
        <v>1238</v>
      </c>
      <c r="D601" s="221" t="s">
        <v>1237</v>
      </c>
      <c r="E601" s="232" t="str">
        <f t="shared" si="43"/>
        <v>Men Veteran</v>
      </c>
      <c r="F601" s="279">
        <v>30267</v>
      </c>
      <c r="G601" s="10">
        <f t="shared" si="44"/>
        <v>44926</v>
      </c>
      <c r="H601" s="6">
        <f t="shared" si="45"/>
        <v>40</v>
      </c>
      <c r="I601" s="5" t="str">
        <f t="shared" si="48"/>
        <v>Veteran</v>
      </c>
      <c r="J601" s="221" t="s">
        <v>1301</v>
      </c>
      <c r="K601" s="294"/>
      <c r="L601" s="295"/>
      <c r="M601" s="246">
        <f>+_xlfn.XLOOKUP(MASTERLIST!$A601,'2023'!$A$3:$A$897,'2023'!$AE$3:$AE$897,0,0)</f>
        <v>2</v>
      </c>
      <c r="N601" s="220">
        <f>+_xlfn.XLOOKUP(MASTERLIST!$A601,'2023'!$A$3:$A$897,'2023'!$AF$3:$AF$897,0,0)</f>
        <v>0</v>
      </c>
      <c r="O601" s="220">
        <f>+_xlfn.XLOOKUP(MASTERLIST!$A601,'2023'!$A$3:$A$897,'2023'!$AG$3:$AG$897,0,0)</f>
        <v>0.6</v>
      </c>
      <c r="P601" s="247">
        <f>+_xlfn.XLOOKUP(MASTERLIST!$A601,'2023'!$A$3:$A$897,'2023'!$AH$3:$AH$897,0,0)</f>
        <v>268</v>
      </c>
      <c r="Q601" s="312">
        <f>+_xlfn.XLOOKUP(MASTERLIST!$A601,'2021'!$A$3:$A$900,'2021'!$G$3:$G$900,0,0)</f>
        <v>0</v>
      </c>
      <c r="R601" s="220">
        <f>+_xlfn.XLOOKUP(MASTERLIST!$A601,'2021'!$A$3:$A$900,'2021'!$H$3:$H$900,0,0)</f>
        <v>0</v>
      </c>
      <c r="S601" s="220">
        <f>+_xlfn.XLOOKUP(MASTERLIST!$A601,'2021'!$A$3:$A$900,'2021'!$I$3:$I$900,0,0)</f>
        <v>0</v>
      </c>
      <c r="T601" s="247">
        <f>+_xlfn.XLOOKUP(MASTERLIST!$A601,'2021'!$A$3:$A$900,'2021'!$J$3:$J$900,0,0)</f>
        <v>0</v>
      </c>
      <c r="U601" s="246">
        <f>+_xlfn.XLOOKUP(MASTERLIST!$A601,'2022'!$A$3:$A$899,'2022'!$AE$3:$AE$899,0,0)</f>
        <v>0</v>
      </c>
      <c r="V601" s="220">
        <f>+_xlfn.XLOOKUP(MASTERLIST!$A601,'2022'!$A$3:$A$899,'2022'!$AF$3:$AF$899,0,0)</f>
        <v>0</v>
      </c>
      <c r="W601" s="220">
        <f>+_xlfn.XLOOKUP(MASTERLIST!$A601,'2022'!$A$3:$A$899,'2022'!$AG$3:$AG$899,0,0)</f>
        <v>0</v>
      </c>
      <c r="X601" s="247">
        <f>+_xlfn.XLOOKUP(MASTERLIST!$A601,'2022'!$A$3:$A$899,'2022'!$AH$3:$AH$899,0,0)</f>
        <v>0</v>
      </c>
    </row>
    <row r="602" spans="1:24" s="11" customFormat="1" x14ac:dyDescent="0.25">
      <c r="A602" s="231" t="s">
        <v>1231</v>
      </c>
      <c r="B602" s="221" t="s">
        <v>1392</v>
      </c>
      <c r="C602" s="221" t="s">
        <v>1249</v>
      </c>
      <c r="D602" s="221" t="s">
        <v>1273</v>
      </c>
      <c r="E602" s="230" t="str">
        <f t="shared" si="43"/>
        <v>Men Senior</v>
      </c>
      <c r="F602" s="279">
        <v>30822</v>
      </c>
      <c r="G602" s="10">
        <f t="shared" si="44"/>
        <v>44926</v>
      </c>
      <c r="H602" s="6">
        <f t="shared" si="45"/>
        <v>38</v>
      </c>
      <c r="I602" s="5" t="str">
        <f t="shared" si="48"/>
        <v>Senior</v>
      </c>
      <c r="J602" s="221" t="s">
        <v>1301</v>
      </c>
      <c r="K602" s="294"/>
      <c r="L602" s="295"/>
      <c r="M602" s="246">
        <f>+_xlfn.XLOOKUP(MASTERLIST!$A602,'2023'!$A$3:$A$897,'2023'!$AE$3:$AE$897,0,0)</f>
        <v>0</v>
      </c>
      <c r="N602" s="220">
        <f>+_xlfn.XLOOKUP(MASTERLIST!$A602,'2023'!$A$3:$A$897,'2023'!$AF$3:$AF$897,0,0)</f>
        <v>0</v>
      </c>
      <c r="O602" s="220">
        <f>+_xlfn.XLOOKUP(MASTERLIST!$A602,'2023'!$A$3:$A$897,'2023'!$AG$3:$AG$897,0,0)</f>
        <v>0</v>
      </c>
      <c r="P602" s="247">
        <f>+_xlfn.XLOOKUP(MASTERLIST!$A602,'2023'!$A$3:$A$897,'2023'!$AH$3:$AH$897,0,0)</f>
        <v>0</v>
      </c>
      <c r="Q602" s="312">
        <f>+_xlfn.XLOOKUP(MASTERLIST!$A602,'2021'!$A$3:$A$900,'2021'!$G$3:$G$900,0,0)</f>
        <v>0</v>
      </c>
      <c r="R602" s="220">
        <f>+_xlfn.XLOOKUP(MASTERLIST!$A602,'2021'!$A$3:$A$900,'2021'!$H$3:$H$900,0,0)</f>
        <v>0</v>
      </c>
      <c r="S602" s="220">
        <f>+_xlfn.XLOOKUP(MASTERLIST!$A602,'2021'!$A$3:$A$900,'2021'!$I$3:$I$900,0,0)</f>
        <v>0</v>
      </c>
      <c r="T602" s="247">
        <f>+_xlfn.XLOOKUP(MASTERLIST!$A602,'2021'!$A$3:$A$900,'2021'!$J$3:$J$900,0,0)</f>
        <v>0</v>
      </c>
      <c r="U602" s="246">
        <f>+_xlfn.XLOOKUP(MASTERLIST!$A602,'2022'!$A$3:$A$899,'2022'!$AE$3:$AE$899,0,0)</f>
        <v>0</v>
      </c>
      <c r="V602" s="220">
        <f>+_xlfn.XLOOKUP(MASTERLIST!$A602,'2022'!$A$3:$A$899,'2022'!$AF$3:$AF$899,0,0)</f>
        <v>0</v>
      </c>
      <c r="W602" s="220">
        <f>+_xlfn.XLOOKUP(MASTERLIST!$A602,'2022'!$A$3:$A$899,'2022'!$AG$3:$AG$899,0,0)</f>
        <v>0</v>
      </c>
      <c r="X602" s="247">
        <f>+_xlfn.XLOOKUP(MASTERLIST!$A602,'2022'!$A$3:$A$899,'2022'!$AH$3:$AH$899,0,0)</f>
        <v>0</v>
      </c>
    </row>
    <row r="603" spans="1:24" x14ac:dyDescent="0.25">
      <c r="A603" s="229" t="s">
        <v>1232</v>
      </c>
      <c r="B603" s="220" t="s">
        <v>40</v>
      </c>
      <c r="C603" s="220" t="s">
        <v>454</v>
      </c>
      <c r="D603" s="220" t="s">
        <v>2090</v>
      </c>
      <c r="E603" s="232" t="str">
        <f t="shared" si="43"/>
        <v>Men U/21</v>
      </c>
      <c r="F603" s="277">
        <v>38462</v>
      </c>
      <c r="G603" s="10">
        <f t="shared" si="44"/>
        <v>44926</v>
      </c>
      <c r="H603" s="6">
        <f t="shared" si="45"/>
        <v>17</v>
      </c>
      <c r="I603" s="5" t="str">
        <f t="shared" si="48"/>
        <v>U/21</v>
      </c>
      <c r="J603" s="220" t="s">
        <v>1301</v>
      </c>
      <c r="K603" s="293">
        <v>20050420</v>
      </c>
      <c r="L603" s="251" t="s">
        <v>1509</v>
      </c>
      <c r="M603" s="246">
        <f>+_xlfn.XLOOKUP(MASTERLIST!$A603,'2023'!$A$3:$A$897,'2023'!$AE$3:$AE$897,0,0)</f>
        <v>0</v>
      </c>
      <c r="N603" s="220">
        <f>+_xlfn.XLOOKUP(MASTERLIST!$A603,'2023'!$A$3:$A$897,'2023'!$AF$3:$AF$897,0,0)</f>
        <v>0</v>
      </c>
      <c r="O603" s="220">
        <f>+_xlfn.XLOOKUP(MASTERLIST!$A603,'2023'!$A$3:$A$897,'2023'!$AG$3:$AG$897,0,0)</f>
        <v>0</v>
      </c>
      <c r="P603" s="247">
        <f>+_xlfn.XLOOKUP(MASTERLIST!$A603,'2023'!$A$3:$A$897,'2023'!$AH$3:$AH$897,0,0)</f>
        <v>0</v>
      </c>
      <c r="Q603" s="312">
        <f>+_xlfn.XLOOKUP(MASTERLIST!$A603,'2021'!$A$3:$A$900,'2021'!$G$3:$G$900,0,0)</f>
        <v>0</v>
      </c>
      <c r="R603" s="220">
        <f>+_xlfn.XLOOKUP(MASTERLIST!$A603,'2021'!$A$3:$A$900,'2021'!$H$3:$H$900,0,0)</f>
        <v>0</v>
      </c>
      <c r="S603" s="220">
        <f>+_xlfn.XLOOKUP(MASTERLIST!$A603,'2021'!$A$3:$A$900,'2021'!$I$3:$I$900,0,0)</f>
        <v>0</v>
      </c>
      <c r="T603" s="247">
        <f>+_xlfn.XLOOKUP(MASTERLIST!$A603,'2021'!$A$3:$A$900,'2021'!$J$3:$J$900,0,0)</f>
        <v>0</v>
      </c>
      <c r="U603" s="246">
        <f>+_xlfn.XLOOKUP(MASTERLIST!$A603,'2022'!$A$3:$A$899,'2022'!$AE$3:$AE$899,0,0)</f>
        <v>0</v>
      </c>
      <c r="V603" s="220">
        <f>+_xlfn.XLOOKUP(MASTERLIST!$A603,'2022'!$A$3:$A$899,'2022'!$AF$3:$AF$899,0,0)</f>
        <v>0</v>
      </c>
      <c r="W603" s="220">
        <f>+_xlfn.XLOOKUP(MASTERLIST!$A603,'2022'!$A$3:$A$899,'2022'!$AG$3:$AG$899,0,0)</f>
        <v>0</v>
      </c>
      <c r="X603" s="247">
        <f>+_xlfn.XLOOKUP(MASTERLIST!$A603,'2022'!$A$3:$A$899,'2022'!$AH$3:$AH$899,0,0)</f>
        <v>40</v>
      </c>
    </row>
    <row r="604" spans="1:24" s="11" customFormat="1" x14ac:dyDescent="0.25">
      <c r="A604" s="229" t="s">
        <v>1233</v>
      </c>
      <c r="B604" s="220" t="s">
        <v>49</v>
      </c>
      <c r="C604" s="220" t="s">
        <v>1923</v>
      </c>
      <c r="D604" s="220" t="s">
        <v>1761</v>
      </c>
      <c r="E604" s="230" t="str">
        <f t="shared" si="43"/>
        <v>Men Senior</v>
      </c>
      <c r="F604" s="277">
        <v>36006</v>
      </c>
      <c r="G604" s="10">
        <f t="shared" si="44"/>
        <v>44926</v>
      </c>
      <c r="H604" s="6">
        <f t="shared" si="45"/>
        <v>24</v>
      </c>
      <c r="I604" s="5" t="str">
        <f t="shared" si="48"/>
        <v>Senior</v>
      </c>
      <c r="J604" s="220" t="s">
        <v>1301</v>
      </c>
      <c r="K604" s="293">
        <v>98073000652</v>
      </c>
      <c r="L604" s="251" t="s">
        <v>1509</v>
      </c>
      <c r="M604" s="246">
        <f>+_xlfn.XLOOKUP(MASTERLIST!$A604,'2023'!$A$3:$A$897,'2023'!$AE$3:$AE$897,0,0)</f>
        <v>0</v>
      </c>
      <c r="N604" s="220">
        <f>+_xlfn.XLOOKUP(MASTERLIST!$A604,'2023'!$A$3:$A$897,'2023'!$AF$3:$AF$897,0,0)</f>
        <v>0</v>
      </c>
      <c r="O604" s="220">
        <f>+_xlfn.XLOOKUP(MASTERLIST!$A604,'2023'!$A$3:$A$897,'2023'!$AG$3:$AG$897,0,0)</f>
        <v>0</v>
      </c>
      <c r="P604" s="247">
        <f>+_xlfn.XLOOKUP(MASTERLIST!$A604,'2023'!$A$3:$A$897,'2023'!$AH$3:$AH$897,0,0)</f>
        <v>0</v>
      </c>
      <c r="Q604" s="312">
        <f>+_xlfn.XLOOKUP(MASTERLIST!$A604,'2021'!$A$3:$A$900,'2021'!$G$3:$G$900,0,0)</f>
        <v>3</v>
      </c>
      <c r="R604" s="220">
        <f>+_xlfn.XLOOKUP(MASTERLIST!$A604,'2021'!$A$3:$A$900,'2021'!$H$3:$H$900,0,0)</f>
        <v>2</v>
      </c>
      <c r="S604" s="220">
        <f>+_xlfn.XLOOKUP(MASTERLIST!$A604,'2021'!$A$3:$A$900,'2021'!$I$3:$I$900,0,0)</f>
        <v>12.6</v>
      </c>
      <c r="T604" s="247">
        <f>+_xlfn.XLOOKUP(MASTERLIST!$A604,'2021'!$A$3:$A$900,'2021'!$J$3:$J$900,0,0)</f>
        <v>420</v>
      </c>
      <c r="U604" s="246">
        <f>+_xlfn.XLOOKUP(MASTERLIST!$A604,'2022'!$A$3:$A$899,'2022'!$AE$3:$AE$899,0,0)</f>
        <v>0</v>
      </c>
      <c r="V604" s="220">
        <f>+_xlfn.XLOOKUP(MASTERLIST!$A604,'2022'!$A$3:$A$899,'2022'!$AF$3:$AF$899,0,0)</f>
        <v>0</v>
      </c>
      <c r="W604" s="220">
        <f>+_xlfn.XLOOKUP(MASTERLIST!$A604,'2022'!$A$3:$A$899,'2022'!$AG$3:$AG$899,0,0)</f>
        <v>0</v>
      </c>
      <c r="X604" s="247">
        <f>+_xlfn.XLOOKUP(MASTERLIST!$A604,'2022'!$A$3:$A$899,'2022'!$AH$3:$AH$899,0,0)</f>
        <v>0</v>
      </c>
    </row>
    <row r="605" spans="1:24" x14ac:dyDescent="0.25">
      <c r="A605" s="231" t="s">
        <v>1239</v>
      </c>
      <c r="B605" s="221" t="s">
        <v>1293</v>
      </c>
      <c r="C605" s="221" t="s">
        <v>104</v>
      </c>
      <c r="D605" s="221" t="s">
        <v>1262</v>
      </c>
      <c r="E605" s="232" t="str">
        <f t="shared" si="43"/>
        <v>Men Veteran</v>
      </c>
      <c r="F605" s="279">
        <v>29250</v>
      </c>
      <c r="G605" s="10">
        <f t="shared" si="44"/>
        <v>44926</v>
      </c>
      <c r="H605" s="6">
        <f t="shared" si="45"/>
        <v>42</v>
      </c>
      <c r="I605" s="5" t="str">
        <f t="shared" si="48"/>
        <v>Veteran</v>
      </c>
      <c r="J605" s="221" t="s">
        <v>1301</v>
      </c>
      <c r="K605" s="294">
        <v>98073000652</v>
      </c>
      <c r="L605" s="295" t="s">
        <v>1509</v>
      </c>
      <c r="M605" s="246">
        <f>+_xlfn.XLOOKUP(MASTERLIST!$A605,'2023'!$A$3:$A$897,'2023'!$AE$3:$AE$897,0,0)</f>
        <v>0</v>
      </c>
      <c r="N605" s="220">
        <f>+_xlfn.XLOOKUP(MASTERLIST!$A605,'2023'!$A$3:$A$897,'2023'!$AF$3:$AF$897,0,0)</f>
        <v>0</v>
      </c>
      <c r="O605" s="220">
        <f>+_xlfn.XLOOKUP(MASTERLIST!$A605,'2023'!$A$3:$A$897,'2023'!$AG$3:$AG$897,0,0)</f>
        <v>0</v>
      </c>
      <c r="P605" s="247">
        <f>+_xlfn.XLOOKUP(MASTERLIST!$A605,'2023'!$A$3:$A$897,'2023'!$AH$3:$AH$897,0,0)</f>
        <v>0</v>
      </c>
      <c r="Q605" s="312">
        <f>+_xlfn.XLOOKUP(MASTERLIST!$A605,'2021'!$A$3:$A$900,'2021'!$G$3:$G$900,0,0)</f>
        <v>0</v>
      </c>
      <c r="R605" s="220">
        <f>+_xlfn.XLOOKUP(MASTERLIST!$A605,'2021'!$A$3:$A$900,'2021'!$H$3:$H$900,0,0)</f>
        <v>0</v>
      </c>
      <c r="S605" s="220">
        <f>+_xlfn.XLOOKUP(MASTERLIST!$A605,'2021'!$A$3:$A$900,'2021'!$I$3:$I$900,0,0)</f>
        <v>0</v>
      </c>
      <c r="T605" s="247">
        <f>+_xlfn.XLOOKUP(MASTERLIST!$A605,'2021'!$A$3:$A$900,'2021'!$J$3:$J$900,0,0)</f>
        <v>0</v>
      </c>
      <c r="U605" s="246">
        <f>+_xlfn.XLOOKUP(MASTERLIST!$A605,'2022'!$A$3:$A$899,'2022'!$AE$3:$AE$899,0,0)</f>
        <v>0</v>
      </c>
      <c r="V605" s="220">
        <f>+_xlfn.XLOOKUP(MASTERLIST!$A605,'2022'!$A$3:$A$899,'2022'!$AF$3:$AF$899,0,0)</f>
        <v>0</v>
      </c>
      <c r="W605" s="220">
        <f>+_xlfn.XLOOKUP(MASTERLIST!$A605,'2022'!$A$3:$A$899,'2022'!$AG$3:$AG$899,0,0)</f>
        <v>0</v>
      </c>
      <c r="X605" s="247">
        <f>+_xlfn.XLOOKUP(MASTERLIST!$A605,'2022'!$A$3:$A$899,'2022'!$AH$3:$AH$899,0,0)</f>
        <v>0</v>
      </c>
    </row>
    <row r="606" spans="1:24" x14ac:dyDescent="0.25">
      <c r="A606" s="231" t="s">
        <v>1240</v>
      </c>
      <c r="B606" s="221" t="s">
        <v>1295</v>
      </c>
      <c r="C606" s="221" t="s">
        <v>933</v>
      </c>
      <c r="D606" s="221" t="s">
        <v>1264</v>
      </c>
      <c r="E606" s="232" t="str">
        <f t="shared" si="43"/>
        <v>Men Grand Masters</v>
      </c>
      <c r="F606" s="279">
        <v>22600</v>
      </c>
      <c r="G606" s="10">
        <f t="shared" si="44"/>
        <v>44926</v>
      </c>
      <c r="H606" s="6">
        <f t="shared" si="45"/>
        <v>61</v>
      </c>
      <c r="I606" s="5" t="str">
        <f t="shared" si="48"/>
        <v>Grand Masters</v>
      </c>
      <c r="J606" s="221" t="s">
        <v>1301</v>
      </c>
      <c r="K606" s="294">
        <v>80013010565</v>
      </c>
      <c r="L606" s="295" t="s">
        <v>1509</v>
      </c>
      <c r="M606" s="246">
        <f>+_xlfn.XLOOKUP(MASTERLIST!$A606,'2023'!$A$3:$A$897,'2023'!$AE$3:$AE$897,0,0)</f>
        <v>0</v>
      </c>
      <c r="N606" s="220">
        <f>+_xlfn.XLOOKUP(MASTERLIST!$A606,'2023'!$A$3:$A$897,'2023'!$AF$3:$AF$897,0,0)</f>
        <v>0</v>
      </c>
      <c r="O606" s="220">
        <f>+_xlfn.XLOOKUP(MASTERLIST!$A606,'2023'!$A$3:$A$897,'2023'!$AG$3:$AG$897,0,0)</f>
        <v>0</v>
      </c>
      <c r="P606" s="247">
        <f>+_xlfn.XLOOKUP(MASTERLIST!$A606,'2023'!$A$3:$A$897,'2023'!$AH$3:$AH$897,0,0)</f>
        <v>0</v>
      </c>
      <c r="Q606" s="312">
        <f>+_xlfn.XLOOKUP(MASTERLIST!$A606,'2021'!$A$3:$A$900,'2021'!$G$3:$G$900,0,0)</f>
        <v>0</v>
      </c>
      <c r="R606" s="220">
        <f>+_xlfn.XLOOKUP(MASTERLIST!$A606,'2021'!$A$3:$A$900,'2021'!$H$3:$H$900,0,0)</f>
        <v>0</v>
      </c>
      <c r="S606" s="220">
        <f>+_xlfn.XLOOKUP(MASTERLIST!$A606,'2021'!$A$3:$A$900,'2021'!$I$3:$I$900,0,0)</f>
        <v>0</v>
      </c>
      <c r="T606" s="247">
        <f>+_xlfn.XLOOKUP(MASTERLIST!$A606,'2021'!$A$3:$A$900,'2021'!$J$3:$J$900,0,0)</f>
        <v>0</v>
      </c>
      <c r="U606" s="246">
        <f>+_xlfn.XLOOKUP(MASTERLIST!$A606,'2022'!$A$3:$A$899,'2022'!$AE$3:$AE$899,0,0)</f>
        <v>0</v>
      </c>
      <c r="V606" s="220">
        <f>+_xlfn.XLOOKUP(MASTERLIST!$A606,'2022'!$A$3:$A$899,'2022'!$AF$3:$AF$899,0,0)</f>
        <v>0</v>
      </c>
      <c r="W606" s="220">
        <f>+_xlfn.XLOOKUP(MASTERLIST!$A606,'2022'!$A$3:$A$899,'2022'!$AG$3:$AG$899,0,0)</f>
        <v>0</v>
      </c>
      <c r="X606" s="247">
        <f>+_xlfn.XLOOKUP(MASTERLIST!$A606,'2022'!$A$3:$A$899,'2022'!$AH$3:$AH$899,0,0)</f>
        <v>0</v>
      </c>
    </row>
    <row r="607" spans="1:24" s="14" customFormat="1" x14ac:dyDescent="0.3">
      <c r="A607" s="229" t="s">
        <v>1241</v>
      </c>
      <c r="B607" s="220" t="s">
        <v>37</v>
      </c>
      <c r="C607" s="220" t="s">
        <v>1265</v>
      </c>
      <c r="D607" s="220" t="s">
        <v>292</v>
      </c>
      <c r="E607" s="230" t="str">
        <f t="shared" si="43"/>
        <v>Men U/16</v>
      </c>
      <c r="F607" s="277">
        <v>38961</v>
      </c>
      <c r="G607" s="10">
        <f t="shared" si="44"/>
        <v>44926</v>
      </c>
      <c r="H607" s="6">
        <f t="shared" si="45"/>
        <v>16</v>
      </c>
      <c r="I607" s="5" t="str">
        <f t="shared" si="48"/>
        <v>U/16</v>
      </c>
      <c r="J607" s="220" t="s">
        <v>1301</v>
      </c>
      <c r="K607" s="293">
        <v>20060901</v>
      </c>
      <c r="L607" s="251" t="s">
        <v>1509</v>
      </c>
      <c r="M607" s="246">
        <f>+_xlfn.XLOOKUP(MASTERLIST!$A607,'2023'!$A$3:$A$897,'2023'!$AE$3:$AE$897,0,0)</f>
        <v>0</v>
      </c>
      <c r="N607" s="220">
        <f>+_xlfn.XLOOKUP(MASTERLIST!$A607,'2023'!$A$3:$A$897,'2023'!$AF$3:$AF$897,0,0)</f>
        <v>0</v>
      </c>
      <c r="O607" s="220">
        <f>+_xlfn.XLOOKUP(MASTERLIST!$A607,'2023'!$A$3:$A$897,'2023'!$AG$3:$AG$897,0,0)</f>
        <v>0</v>
      </c>
      <c r="P607" s="247">
        <f>+_xlfn.XLOOKUP(MASTERLIST!$A607,'2023'!$A$3:$A$897,'2023'!$AH$3:$AH$897,0,0)</f>
        <v>0</v>
      </c>
      <c r="Q607" s="312">
        <f>+_xlfn.XLOOKUP(MASTERLIST!$A607,'2021'!$A$3:$A$900,'2021'!$G$3:$G$900,0,0)</f>
        <v>0</v>
      </c>
      <c r="R607" s="220">
        <f>+_xlfn.XLOOKUP(MASTERLIST!$A607,'2021'!$A$3:$A$900,'2021'!$H$3:$H$900,0,0)</f>
        <v>0</v>
      </c>
      <c r="S607" s="220">
        <f>+_xlfn.XLOOKUP(MASTERLIST!$A607,'2021'!$A$3:$A$900,'2021'!$I$3:$I$900,0,0)</f>
        <v>0</v>
      </c>
      <c r="T607" s="247">
        <f>+_xlfn.XLOOKUP(MASTERLIST!$A607,'2021'!$A$3:$A$900,'2021'!$J$3:$J$900,0,0)</f>
        <v>20</v>
      </c>
      <c r="U607" s="246">
        <f>+_xlfn.XLOOKUP(MASTERLIST!$A607,'2022'!$A$3:$A$899,'2022'!$AE$3:$AE$899,0,0)</f>
        <v>0</v>
      </c>
      <c r="V607" s="220">
        <f>+_xlfn.XLOOKUP(MASTERLIST!$A607,'2022'!$A$3:$A$899,'2022'!$AF$3:$AF$899,0,0)</f>
        <v>0</v>
      </c>
      <c r="W607" s="220">
        <f>+_xlfn.XLOOKUP(MASTERLIST!$A607,'2022'!$A$3:$A$899,'2022'!$AG$3:$AG$899,0,0)</f>
        <v>0</v>
      </c>
      <c r="X607" s="247">
        <f>+_xlfn.XLOOKUP(MASTERLIST!$A607,'2022'!$A$3:$A$899,'2022'!$AH$3:$AH$899,0,0)</f>
        <v>20</v>
      </c>
    </row>
    <row r="608" spans="1:24" x14ac:dyDescent="0.25">
      <c r="A608" s="231" t="s">
        <v>1242</v>
      </c>
      <c r="B608" s="221" t="s">
        <v>1398</v>
      </c>
      <c r="C608" s="221" t="s">
        <v>1006</v>
      </c>
      <c r="D608" s="221" t="s">
        <v>1266</v>
      </c>
      <c r="E608" s="232" t="str">
        <f t="shared" si="43"/>
        <v>Men Veteran</v>
      </c>
      <c r="F608" s="279">
        <v>28221</v>
      </c>
      <c r="G608" s="10">
        <f t="shared" si="44"/>
        <v>44926</v>
      </c>
      <c r="H608" s="6">
        <f t="shared" si="45"/>
        <v>45</v>
      </c>
      <c r="I608" s="5" t="str">
        <f t="shared" si="48"/>
        <v>Veteran</v>
      </c>
      <c r="J608" s="221" t="s">
        <v>1301</v>
      </c>
      <c r="K608" s="294">
        <v>20060901</v>
      </c>
      <c r="L608" s="295" t="s">
        <v>1509</v>
      </c>
      <c r="M608" s="246">
        <f>+_xlfn.XLOOKUP(MASTERLIST!$A608,'2023'!$A$3:$A$897,'2023'!$AE$3:$AE$897,0,0)</f>
        <v>0</v>
      </c>
      <c r="N608" s="220">
        <f>+_xlfn.XLOOKUP(MASTERLIST!$A608,'2023'!$A$3:$A$897,'2023'!$AF$3:$AF$897,0,0)</f>
        <v>0</v>
      </c>
      <c r="O608" s="220">
        <f>+_xlfn.XLOOKUP(MASTERLIST!$A608,'2023'!$A$3:$A$897,'2023'!$AG$3:$AG$897,0,0)</f>
        <v>0</v>
      </c>
      <c r="P608" s="247">
        <f>+_xlfn.XLOOKUP(MASTERLIST!$A608,'2023'!$A$3:$A$897,'2023'!$AH$3:$AH$897,0,0)</f>
        <v>0</v>
      </c>
      <c r="Q608" s="312">
        <f>+_xlfn.XLOOKUP(MASTERLIST!$A608,'2021'!$A$3:$A$900,'2021'!$G$3:$G$900,0,0)</f>
        <v>0</v>
      </c>
      <c r="R608" s="220">
        <f>+_xlfn.XLOOKUP(MASTERLIST!$A608,'2021'!$A$3:$A$900,'2021'!$H$3:$H$900,0,0)</f>
        <v>0</v>
      </c>
      <c r="S608" s="220">
        <f>+_xlfn.XLOOKUP(MASTERLIST!$A608,'2021'!$A$3:$A$900,'2021'!$I$3:$I$900,0,0)</f>
        <v>0</v>
      </c>
      <c r="T608" s="247">
        <f>+_xlfn.XLOOKUP(MASTERLIST!$A608,'2021'!$A$3:$A$900,'2021'!$J$3:$J$900,0,0)</f>
        <v>0</v>
      </c>
      <c r="U608" s="246">
        <f>+_xlfn.XLOOKUP(MASTERLIST!$A608,'2022'!$A$3:$A$899,'2022'!$AE$3:$AE$899,0,0)</f>
        <v>0</v>
      </c>
      <c r="V608" s="220">
        <f>+_xlfn.XLOOKUP(MASTERLIST!$A608,'2022'!$A$3:$A$899,'2022'!$AF$3:$AF$899,0,0)</f>
        <v>0</v>
      </c>
      <c r="W608" s="220">
        <f>+_xlfn.XLOOKUP(MASTERLIST!$A608,'2022'!$A$3:$A$899,'2022'!$AG$3:$AG$899,0,0)</f>
        <v>0</v>
      </c>
      <c r="X608" s="247">
        <f>+_xlfn.XLOOKUP(MASTERLIST!$A608,'2022'!$A$3:$A$899,'2022'!$AH$3:$AH$899,0,0)</f>
        <v>0</v>
      </c>
    </row>
    <row r="609" spans="1:24" s="14" customFormat="1" x14ac:dyDescent="0.3">
      <c r="A609" s="231" t="s">
        <v>1243</v>
      </c>
      <c r="B609" s="221" t="s">
        <v>1029</v>
      </c>
      <c r="C609" s="221" t="s">
        <v>1267</v>
      </c>
      <c r="D609" s="221" t="s">
        <v>87</v>
      </c>
      <c r="E609" s="232" t="str">
        <f t="shared" si="43"/>
        <v>Men Senior</v>
      </c>
      <c r="F609" s="279">
        <v>36513</v>
      </c>
      <c r="G609" s="10">
        <f t="shared" si="44"/>
        <v>44926</v>
      </c>
      <c r="H609" s="6">
        <f t="shared" si="45"/>
        <v>23</v>
      </c>
      <c r="I609" s="5" t="str">
        <f t="shared" si="48"/>
        <v>Senior</v>
      </c>
      <c r="J609" s="221" t="s">
        <v>1301</v>
      </c>
      <c r="K609" s="294">
        <v>77040610353</v>
      </c>
      <c r="L609" s="295"/>
      <c r="M609" s="246">
        <f>+_xlfn.XLOOKUP(MASTERLIST!$A609,'2023'!$A$3:$A$897,'2023'!$AE$3:$AE$897,0,0)</f>
        <v>0</v>
      </c>
      <c r="N609" s="220">
        <f>+_xlfn.XLOOKUP(MASTERLIST!$A609,'2023'!$A$3:$A$897,'2023'!$AF$3:$AF$897,0,0)</f>
        <v>0</v>
      </c>
      <c r="O609" s="220">
        <f>+_xlfn.XLOOKUP(MASTERLIST!$A609,'2023'!$A$3:$A$897,'2023'!$AG$3:$AG$897,0,0)</f>
        <v>0</v>
      </c>
      <c r="P609" s="247">
        <f>+_xlfn.XLOOKUP(MASTERLIST!$A609,'2023'!$A$3:$A$897,'2023'!$AH$3:$AH$897,0,0)</f>
        <v>0</v>
      </c>
      <c r="Q609" s="312">
        <f>+_xlfn.XLOOKUP(MASTERLIST!$A609,'2021'!$A$3:$A$900,'2021'!$G$3:$G$900,0,0)</f>
        <v>0</v>
      </c>
      <c r="R609" s="220">
        <f>+_xlfn.XLOOKUP(MASTERLIST!$A609,'2021'!$A$3:$A$900,'2021'!$H$3:$H$900,0,0)</f>
        <v>0</v>
      </c>
      <c r="S609" s="220">
        <f>+_xlfn.XLOOKUP(MASTERLIST!$A609,'2021'!$A$3:$A$900,'2021'!$I$3:$I$900,0,0)</f>
        <v>0</v>
      </c>
      <c r="T609" s="247">
        <f>+_xlfn.XLOOKUP(MASTERLIST!$A609,'2021'!$A$3:$A$900,'2021'!$J$3:$J$900,0,0)</f>
        <v>0</v>
      </c>
      <c r="U609" s="246">
        <f>+_xlfn.XLOOKUP(MASTERLIST!$A609,'2022'!$A$3:$A$899,'2022'!$AE$3:$AE$899,0,0)</f>
        <v>0</v>
      </c>
      <c r="V609" s="220">
        <f>+_xlfn.XLOOKUP(MASTERLIST!$A609,'2022'!$A$3:$A$899,'2022'!$AF$3:$AF$899,0,0)</f>
        <v>0</v>
      </c>
      <c r="W609" s="220">
        <f>+_xlfn.XLOOKUP(MASTERLIST!$A609,'2022'!$A$3:$A$899,'2022'!$AG$3:$AG$899,0,0)</f>
        <v>0</v>
      </c>
      <c r="X609" s="247">
        <f>+_xlfn.XLOOKUP(MASTERLIST!$A609,'2022'!$A$3:$A$899,'2022'!$AH$3:$AH$899,0,0)</f>
        <v>0</v>
      </c>
    </row>
    <row r="610" spans="1:24" s="14" customFormat="1" x14ac:dyDescent="0.3">
      <c r="A610" s="229" t="s">
        <v>1244</v>
      </c>
      <c r="B610" s="220" t="s">
        <v>48</v>
      </c>
      <c r="C610" s="220" t="s">
        <v>1268</v>
      </c>
      <c r="D610" s="220" t="s">
        <v>1269</v>
      </c>
      <c r="E610" s="230" t="str">
        <f t="shared" si="43"/>
        <v>Men Veteran</v>
      </c>
      <c r="F610" s="277">
        <v>26903</v>
      </c>
      <c r="G610" s="10">
        <f t="shared" si="44"/>
        <v>44926</v>
      </c>
      <c r="H610" s="6">
        <f t="shared" si="45"/>
        <v>49</v>
      </c>
      <c r="I610" s="5" t="str">
        <f t="shared" si="48"/>
        <v>Veteran</v>
      </c>
      <c r="J610" s="220" t="s">
        <v>1301</v>
      </c>
      <c r="K610" s="293">
        <v>73082700098</v>
      </c>
      <c r="L610" s="251" t="s">
        <v>1509</v>
      </c>
      <c r="M610" s="246">
        <f>+_xlfn.XLOOKUP(MASTERLIST!$A610,'2023'!$A$3:$A$897,'2023'!$AE$3:$AE$897,0,0)</f>
        <v>0</v>
      </c>
      <c r="N610" s="220">
        <f>+_xlfn.XLOOKUP(MASTERLIST!$A610,'2023'!$A$3:$A$897,'2023'!$AF$3:$AF$897,0,0)</f>
        <v>0</v>
      </c>
      <c r="O610" s="220">
        <f>+_xlfn.XLOOKUP(MASTERLIST!$A610,'2023'!$A$3:$A$897,'2023'!$AG$3:$AG$897,0,0)</f>
        <v>0</v>
      </c>
      <c r="P610" s="247">
        <f>+_xlfn.XLOOKUP(MASTERLIST!$A610,'2023'!$A$3:$A$897,'2023'!$AH$3:$AH$897,0,0)</f>
        <v>0</v>
      </c>
      <c r="Q610" s="312">
        <f>+_xlfn.XLOOKUP(MASTERLIST!$A610,'2021'!$A$3:$A$900,'2021'!$G$3:$G$900,0,0)</f>
        <v>0</v>
      </c>
      <c r="R610" s="220">
        <f>+_xlfn.XLOOKUP(MASTERLIST!$A610,'2021'!$A$3:$A$900,'2021'!$H$3:$H$900,0,0)</f>
        <v>0</v>
      </c>
      <c r="S610" s="220">
        <f>+_xlfn.XLOOKUP(MASTERLIST!$A610,'2021'!$A$3:$A$900,'2021'!$I$3:$I$900,0,0)</f>
        <v>0</v>
      </c>
      <c r="T610" s="247">
        <f>+_xlfn.XLOOKUP(MASTERLIST!$A610,'2021'!$A$3:$A$900,'2021'!$J$3:$J$900,0,0)</f>
        <v>0</v>
      </c>
      <c r="U610" s="246">
        <f>+_xlfn.XLOOKUP(MASTERLIST!$A610,'2022'!$A$3:$A$899,'2022'!$AE$3:$AE$899,0,0)</f>
        <v>1</v>
      </c>
      <c r="V610" s="220">
        <f>+_xlfn.XLOOKUP(MASTERLIST!$A610,'2022'!$A$3:$A$899,'2022'!$AF$3:$AF$899,0,0)</f>
        <v>0</v>
      </c>
      <c r="W610" s="220">
        <f>+_xlfn.XLOOKUP(MASTERLIST!$A610,'2022'!$A$3:$A$899,'2022'!$AG$3:$AG$899,0,0)</f>
        <v>0.7</v>
      </c>
      <c r="X610" s="247">
        <f>+_xlfn.XLOOKUP(MASTERLIST!$A610,'2022'!$A$3:$A$899,'2022'!$AH$3:$AH$899,0,0)</f>
        <v>142</v>
      </c>
    </row>
    <row r="611" spans="1:24" x14ac:dyDescent="0.25">
      <c r="A611" s="231" t="s">
        <v>1245</v>
      </c>
      <c r="B611" s="221" t="s">
        <v>1294</v>
      </c>
      <c r="C611" s="221" t="s">
        <v>1270</v>
      </c>
      <c r="D611" s="221" t="s">
        <v>1234</v>
      </c>
      <c r="E611" s="232" t="str">
        <f t="shared" si="43"/>
        <v>Men Veteran</v>
      </c>
      <c r="F611" s="279">
        <v>28330</v>
      </c>
      <c r="G611" s="10">
        <f t="shared" si="44"/>
        <v>44926</v>
      </c>
      <c r="H611" s="6">
        <f t="shared" si="45"/>
        <v>45</v>
      </c>
      <c r="I611" s="5" t="str">
        <f t="shared" si="48"/>
        <v>Veteran</v>
      </c>
      <c r="J611" s="221" t="s">
        <v>1301</v>
      </c>
      <c r="K611" s="294">
        <v>73082700098</v>
      </c>
      <c r="L611" s="295" t="s">
        <v>1509</v>
      </c>
      <c r="M611" s="246">
        <f>+_xlfn.XLOOKUP(MASTERLIST!$A611,'2023'!$A$3:$A$897,'2023'!$AE$3:$AE$897,0,0)</f>
        <v>3</v>
      </c>
      <c r="N611" s="220">
        <f>+_xlfn.XLOOKUP(MASTERLIST!$A611,'2023'!$A$3:$A$897,'2023'!$AF$3:$AF$897,0,0)</f>
        <v>0</v>
      </c>
      <c r="O611" s="220">
        <f>+_xlfn.XLOOKUP(MASTERLIST!$A611,'2023'!$A$3:$A$897,'2023'!$AG$3:$AG$897,0,0)</f>
        <v>2.9000000000000004</v>
      </c>
      <c r="P611" s="247">
        <f>+_xlfn.XLOOKUP(MASTERLIST!$A611,'2023'!$A$3:$A$897,'2023'!$AH$3:$AH$897,0,0)</f>
        <v>526</v>
      </c>
      <c r="Q611" s="312">
        <f>+_xlfn.XLOOKUP(MASTERLIST!$A611,'2021'!$A$3:$A$900,'2021'!$G$3:$G$900,0,0)</f>
        <v>0</v>
      </c>
      <c r="R611" s="220">
        <f>+_xlfn.XLOOKUP(MASTERLIST!$A611,'2021'!$A$3:$A$900,'2021'!$H$3:$H$900,0,0)</f>
        <v>0</v>
      </c>
      <c r="S611" s="220">
        <f>+_xlfn.XLOOKUP(MASTERLIST!$A611,'2021'!$A$3:$A$900,'2021'!$I$3:$I$900,0,0)</f>
        <v>0</v>
      </c>
      <c r="T611" s="247">
        <f>+_xlfn.XLOOKUP(MASTERLIST!$A611,'2021'!$A$3:$A$900,'2021'!$J$3:$J$900,0,0)</f>
        <v>0</v>
      </c>
      <c r="U611" s="246">
        <f>+_xlfn.XLOOKUP(MASTERLIST!$A611,'2022'!$A$3:$A$899,'2022'!$AE$3:$AE$899,0,0)</f>
        <v>0</v>
      </c>
      <c r="V611" s="220">
        <f>+_xlfn.XLOOKUP(MASTERLIST!$A611,'2022'!$A$3:$A$899,'2022'!$AF$3:$AF$899,0,0)</f>
        <v>0</v>
      </c>
      <c r="W611" s="220">
        <f>+_xlfn.XLOOKUP(MASTERLIST!$A611,'2022'!$A$3:$A$899,'2022'!$AG$3:$AG$899,0,0)</f>
        <v>0</v>
      </c>
      <c r="X611" s="247">
        <f>+_xlfn.XLOOKUP(MASTERLIST!$A611,'2022'!$A$3:$A$899,'2022'!$AH$3:$AH$899,0,0)</f>
        <v>0</v>
      </c>
    </row>
    <row r="612" spans="1:24" s="14" customFormat="1" x14ac:dyDescent="0.3">
      <c r="A612" s="229" t="s">
        <v>1246</v>
      </c>
      <c r="B612" s="220" t="s">
        <v>41</v>
      </c>
      <c r="C612" s="220" t="s">
        <v>454</v>
      </c>
      <c r="D612" s="220" t="s">
        <v>2057</v>
      </c>
      <c r="E612" s="232" t="str">
        <f t="shared" si="43"/>
        <v>Men Senior</v>
      </c>
      <c r="F612" s="277">
        <v>34303</v>
      </c>
      <c r="G612" s="10">
        <f t="shared" si="44"/>
        <v>44926</v>
      </c>
      <c r="H612" s="6">
        <f t="shared" si="45"/>
        <v>29</v>
      </c>
      <c r="I612" s="5" t="str">
        <f t="shared" si="48"/>
        <v>Senior</v>
      </c>
      <c r="J612" s="220" t="s">
        <v>1301</v>
      </c>
      <c r="K612" s="297">
        <v>93113001153</v>
      </c>
      <c r="L612" s="251" t="s">
        <v>1509</v>
      </c>
      <c r="M612" s="246">
        <f>+_xlfn.XLOOKUP(MASTERLIST!$A612,'2023'!$A$3:$A$897,'2023'!$AE$3:$AE$897,0,0)</f>
        <v>0</v>
      </c>
      <c r="N612" s="220">
        <f>+_xlfn.XLOOKUP(MASTERLIST!$A612,'2023'!$A$3:$A$897,'2023'!$AF$3:$AF$897,0,0)</f>
        <v>0</v>
      </c>
      <c r="O612" s="220">
        <f>+_xlfn.XLOOKUP(MASTERLIST!$A612,'2023'!$A$3:$A$897,'2023'!$AG$3:$AG$897,0,0)</f>
        <v>0</v>
      </c>
      <c r="P612" s="247">
        <f>+_xlfn.XLOOKUP(MASTERLIST!$A612,'2023'!$A$3:$A$897,'2023'!$AH$3:$AH$897,0,0)</f>
        <v>0</v>
      </c>
      <c r="Q612" s="312">
        <f>+_xlfn.XLOOKUP(MASTERLIST!$A612,'2021'!$A$3:$A$900,'2021'!$G$3:$G$900,0,0)</f>
        <v>0</v>
      </c>
      <c r="R612" s="220">
        <f>+_xlfn.XLOOKUP(MASTERLIST!$A612,'2021'!$A$3:$A$900,'2021'!$H$3:$H$900,0,0)</f>
        <v>0</v>
      </c>
      <c r="S612" s="220">
        <f>+_xlfn.XLOOKUP(MASTERLIST!$A612,'2021'!$A$3:$A$900,'2021'!$I$3:$I$900,0,0)</f>
        <v>0</v>
      </c>
      <c r="T612" s="247">
        <f>+_xlfn.XLOOKUP(MASTERLIST!$A612,'2021'!$A$3:$A$900,'2021'!$J$3:$J$900,0,0)</f>
        <v>0</v>
      </c>
      <c r="U612" s="246">
        <f>+_xlfn.XLOOKUP(MASTERLIST!$A612,'2022'!$A$3:$A$899,'2022'!$AE$3:$AE$899,0,0)</f>
        <v>0</v>
      </c>
      <c r="V612" s="220">
        <f>+_xlfn.XLOOKUP(MASTERLIST!$A612,'2022'!$A$3:$A$899,'2022'!$AF$3:$AF$899,0,0)</f>
        <v>1</v>
      </c>
      <c r="W612" s="220">
        <f>+_xlfn.XLOOKUP(MASTERLIST!$A612,'2022'!$A$3:$A$899,'2022'!$AG$3:$AG$899,0,0)</f>
        <v>4.3</v>
      </c>
      <c r="X612" s="247">
        <f>+_xlfn.XLOOKUP(MASTERLIST!$A612,'2022'!$A$3:$A$899,'2022'!$AH$3:$AH$899,0,0)</f>
        <v>219</v>
      </c>
    </row>
    <row r="613" spans="1:24" s="14" customFormat="1" x14ac:dyDescent="0.3">
      <c r="A613" s="231" t="s">
        <v>1247</v>
      </c>
      <c r="B613" s="221" t="s">
        <v>1292</v>
      </c>
      <c r="C613" s="221" t="s">
        <v>193</v>
      </c>
      <c r="D613" s="221" t="s">
        <v>1271</v>
      </c>
      <c r="E613" s="232" t="str">
        <f t="shared" si="43"/>
        <v>Men Veteran</v>
      </c>
      <c r="F613" s="279">
        <v>29869</v>
      </c>
      <c r="G613" s="10">
        <f t="shared" si="44"/>
        <v>44926</v>
      </c>
      <c r="H613" s="6">
        <f t="shared" si="45"/>
        <v>41</v>
      </c>
      <c r="I613" s="5" t="str">
        <f t="shared" si="48"/>
        <v>Veteran</v>
      </c>
      <c r="J613" s="221" t="s">
        <v>1301</v>
      </c>
      <c r="K613" s="294"/>
      <c r="L613" s="295"/>
      <c r="M613" s="246">
        <f>+_xlfn.XLOOKUP(MASTERLIST!$A613,'2023'!$A$3:$A$897,'2023'!$AE$3:$AE$897,0,0)</f>
        <v>0</v>
      </c>
      <c r="N613" s="220">
        <f>+_xlfn.XLOOKUP(MASTERLIST!$A613,'2023'!$A$3:$A$897,'2023'!$AF$3:$AF$897,0,0)</f>
        <v>0</v>
      </c>
      <c r="O613" s="220">
        <f>+_xlfn.XLOOKUP(MASTERLIST!$A613,'2023'!$A$3:$A$897,'2023'!$AG$3:$AG$897,0,0)</f>
        <v>0</v>
      </c>
      <c r="P613" s="247">
        <f>+_xlfn.XLOOKUP(MASTERLIST!$A613,'2023'!$A$3:$A$897,'2023'!$AH$3:$AH$897,0,0)</f>
        <v>0</v>
      </c>
      <c r="Q613" s="312">
        <f>+_xlfn.XLOOKUP(MASTERLIST!$A613,'2021'!$A$3:$A$900,'2021'!$G$3:$G$900,0,0)</f>
        <v>0</v>
      </c>
      <c r="R613" s="220">
        <f>+_xlfn.XLOOKUP(MASTERLIST!$A613,'2021'!$A$3:$A$900,'2021'!$H$3:$H$900,0,0)</f>
        <v>0</v>
      </c>
      <c r="S613" s="220">
        <f>+_xlfn.XLOOKUP(MASTERLIST!$A613,'2021'!$A$3:$A$900,'2021'!$I$3:$I$900,0,0)</f>
        <v>0</v>
      </c>
      <c r="T613" s="247">
        <f>+_xlfn.XLOOKUP(MASTERLIST!$A613,'2021'!$A$3:$A$900,'2021'!$J$3:$J$900,0,0)</f>
        <v>0</v>
      </c>
      <c r="U613" s="246">
        <f>+_xlfn.XLOOKUP(MASTERLIST!$A613,'2022'!$A$3:$A$899,'2022'!$AE$3:$AE$899,0,0)</f>
        <v>0</v>
      </c>
      <c r="V613" s="220">
        <f>+_xlfn.XLOOKUP(MASTERLIST!$A613,'2022'!$A$3:$A$899,'2022'!$AF$3:$AF$899,0,0)</f>
        <v>0</v>
      </c>
      <c r="W613" s="220">
        <f>+_xlfn.XLOOKUP(MASTERLIST!$A613,'2022'!$A$3:$A$899,'2022'!$AG$3:$AG$899,0,0)</f>
        <v>0</v>
      </c>
      <c r="X613" s="247">
        <f>+_xlfn.XLOOKUP(MASTERLIST!$A613,'2022'!$A$3:$A$899,'2022'!$AH$3:$AH$899,0,0)</f>
        <v>0</v>
      </c>
    </row>
    <row r="614" spans="1:24" s="14" customFormat="1" x14ac:dyDescent="0.3">
      <c r="A614" s="233" t="s">
        <v>1248</v>
      </c>
      <c r="B614" s="224" t="s">
        <v>49</v>
      </c>
      <c r="C614" s="224" t="s">
        <v>1263</v>
      </c>
      <c r="D614" s="224" t="s">
        <v>249</v>
      </c>
      <c r="E614" s="230" t="str">
        <f t="shared" si="43"/>
        <v>Men Veteran</v>
      </c>
      <c r="F614" s="276">
        <v>30276</v>
      </c>
      <c r="G614" s="10">
        <f t="shared" si="44"/>
        <v>44926</v>
      </c>
      <c r="H614" s="6">
        <f t="shared" si="45"/>
        <v>40</v>
      </c>
      <c r="I614" s="5" t="str">
        <f t="shared" si="48"/>
        <v>Veteran</v>
      </c>
      <c r="J614" s="224" t="s">
        <v>1301</v>
      </c>
      <c r="K614" s="291">
        <v>82112110257</v>
      </c>
      <c r="L614" s="292" t="s">
        <v>1509</v>
      </c>
      <c r="M614" s="246">
        <f>+_xlfn.XLOOKUP(MASTERLIST!$A614,'2023'!$A$3:$A$897,'2023'!$AE$3:$AE$897,0,0)</f>
        <v>2</v>
      </c>
      <c r="N614" s="220">
        <f>+_xlfn.XLOOKUP(MASTERLIST!$A614,'2023'!$A$3:$A$897,'2023'!$AF$3:$AF$897,0,0)</f>
        <v>2</v>
      </c>
      <c r="O614" s="220">
        <f>+_xlfn.XLOOKUP(MASTERLIST!$A614,'2023'!$A$3:$A$897,'2023'!$AG$3:$AG$897,0,0)</f>
        <v>49.199999999999996</v>
      </c>
      <c r="P614" s="247">
        <f>+_xlfn.XLOOKUP(MASTERLIST!$A614,'2023'!$A$3:$A$897,'2023'!$AH$3:$AH$897,0,0)</f>
        <v>852</v>
      </c>
      <c r="Q614" s="312">
        <f>+_xlfn.XLOOKUP(MASTERLIST!$A614,'2021'!$A$3:$A$900,'2021'!$G$3:$G$900,0,0)</f>
        <v>0</v>
      </c>
      <c r="R614" s="220">
        <f>+_xlfn.XLOOKUP(MASTERLIST!$A614,'2021'!$A$3:$A$900,'2021'!$H$3:$H$900,0,0)</f>
        <v>6</v>
      </c>
      <c r="S614" s="220">
        <f>+_xlfn.XLOOKUP(MASTERLIST!$A614,'2021'!$A$3:$A$900,'2021'!$I$3:$I$900,0,0)</f>
        <v>68.3</v>
      </c>
      <c r="T614" s="247">
        <f>+_xlfn.XLOOKUP(MASTERLIST!$A614,'2021'!$A$3:$A$900,'2021'!$J$3:$J$900,0,0)</f>
        <v>944</v>
      </c>
      <c r="U614" s="246">
        <f>+_xlfn.XLOOKUP(MASTERLIST!$A614,'2022'!$A$3:$A$899,'2022'!$AE$3:$AE$899,0,0)</f>
        <v>3</v>
      </c>
      <c r="V614" s="220">
        <f>+_xlfn.XLOOKUP(MASTERLIST!$A614,'2022'!$A$3:$A$899,'2022'!$AF$3:$AF$899,0,0)</f>
        <v>11</v>
      </c>
      <c r="W614" s="220">
        <f>+_xlfn.XLOOKUP(MASTERLIST!$A614,'2022'!$A$3:$A$899,'2022'!$AG$3:$AG$899,0,0)</f>
        <v>129.5</v>
      </c>
      <c r="X614" s="247">
        <f>+_xlfn.XLOOKUP(MASTERLIST!$A614,'2022'!$A$3:$A$899,'2022'!$AH$3:$AH$899,0,0)</f>
        <v>1062</v>
      </c>
    </row>
    <row r="615" spans="1:24" x14ac:dyDescent="0.25">
      <c r="A615" s="229" t="s">
        <v>1250</v>
      </c>
      <c r="B615" s="220" t="s">
        <v>50</v>
      </c>
      <c r="C615" s="220" t="s">
        <v>304</v>
      </c>
      <c r="D615" s="220" t="s">
        <v>382</v>
      </c>
      <c r="E615" s="230" t="str">
        <f t="shared" si="43"/>
        <v>Men Senior</v>
      </c>
      <c r="F615" s="277">
        <v>35334</v>
      </c>
      <c r="G615" s="10">
        <f t="shared" si="44"/>
        <v>44926</v>
      </c>
      <c r="H615" s="6">
        <f t="shared" si="45"/>
        <v>26</v>
      </c>
      <c r="I615" s="5" t="str">
        <f t="shared" si="48"/>
        <v>Senior</v>
      </c>
      <c r="J615" s="220" t="s">
        <v>1301</v>
      </c>
      <c r="K615" s="293">
        <v>96092600072</v>
      </c>
      <c r="L615" s="251" t="s">
        <v>1509</v>
      </c>
      <c r="M615" s="246">
        <f>+_xlfn.XLOOKUP(MASTERLIST!$A615,'2023'!$A$3:$A$897,'2023'!$AE$3:$AE$897,0,0)</f>
        <v>0</v>
      </c>
      <c r="N615" s="220">
        <f>+_xlfn.XLOOKUP(MASTERLIST!$A615,'2023'!$A$3:$A$897,'2023'!$AF$3:$AF$897,0,0)</f>
        <v>4</v>
      </c>
      <c r="O615" s="220">
        <f>+_xlfn.XLOOKUP(MASTERLIST!$A615,'2023'!$A$3:$A$897,'2023'!$AG$3:$AG$897,0,0)</f>
        <v>82.6</v>
      </c>
      <c r="P615" s="247">
        <f>+_xlfn.XLOOKUP(MASTERLIST!$A615,'2023'!$A$3:$A$897,'2023'!$AH$3:$AH$897,0,0)</f>
        <v>601</v>
      </c>
      <c r="Q615" s="312">
        <f>+_xlfn.XLOOKUP(MASTERLIST!$A615,'2021'!$A$3:$A$900,'2021'!$G$3:$G$900,0,0)</f>
        <v>0</v>
      </c>
      <c r="R615" s="220">
        <f>+_xlfn.XLOOKUP(MASTERLIST!$A615,'2021'!$A$3:$A$900,'2021'!$H$3:$H$900,0,0)</f>
        <v>2</v>
      </c>
      <c r="S615" s="220">
        <f>+_xlfn.XLOOKUP(MASTERLIST!$A615,'2021'!$A$3:$A$900,'2021'!$I$3:$I$900,0,0)</f>
        <v>6.8</v>
      </c>
      <c r="T615" s="247">
        <f>+_xlfn.XLOOKUP(MASTERLIST!$A615,'2021'!$A$3:$A$900,'2021'!$J$3:$J$900,0,0)</f>
        <v>277</v>
      </c>
      <c r="U615" s="246">
        <f>+_xlfn.XLOOKUP(MASTERLIST!$A615,'2022'!$A$3:$A$899,'2022'!$AE$3:$AE$899,0,0)</f>
        <v>0</v>
      </c>
      <c r="V615" s="220">
        <f>+_xlfn.XLOOKUP(MASTERLIST!$A615,'2022'!$A$3:$A$899,'2022'!$AF$3:$AF$899,0,0)</f>
        <v>0</v>
      </c>
      <c r="W615" s="220">
        <f>+_xlfn.XLOOKUP(MASTERLIST!$A615,'2022'!$A$3:$A$899,'2022'!$AG$3:$AG$899,0,0)</f>
        <v>0</v>
      </c>
      <c r="X615" s="247">
        <f>+_xlfn.XLOOKUP(MASTERLIST!$A615,'2022'!$A$3:$A$899,'2022'!$AH$3:$AH$899,0,0)</f>
        <v>0</v>
      </c>
    </row>
    <row r="616" spans="1:24" x14ac:dyDescent="0.25">
      <c r="A616" s="229" t="s">
        <v>1251</v>
      </c>
      <c r="B616" s="220" t="s">
        <v>47</v>
      </c>
      <c r="C616" s="220" t="s">
        <v>1088</v>
      </c>
      <c r="D616" s="220" t="s">
        <v>240</v>
      </c>
      <c r="E616" s="230" t="str">
        <f t="shared" si="43"/>
        <v>Men Senior</v>
      </c>
      <c r="F616" s="277">
        <v>32842</v>
      </c>
      <c r="G616" s="10">
        <f t="shared" si="44"/>
        <v>44926</v>
      </c>
      <c r="H616" s="6">
        <f t="shared" si="45"/>
        <v>33</v>
      </c>
      <c r="I616" s="5" t="str">
        <f t="shared" si="48"/>
        <v>Senior</v>
      </c>
      <c r="J616" s="220" t="s">
        <v>1301</v>
      </c>
      <c r="K616" s="293">
        <v>96092600072</v>
      </c>
      <c r="L616" s="251" t="s">
        <v>1509</v>
      </c>
      <c r="M616" s="246">
        <f>+_xlfn.XLOOKUP(MASTERLIST!$A616,'2023'!$A$3:$A$897,'2023'!$AE$3:$AE$897,0,0)</f>
        <v>0</v>
      </c>
      <c r="N616" s="220">
        <f>+_xlfn.XLOOKUP(MASTERLIST!$A616,'2023'!$A$3:$A$897,'2023'!$AF$3:$AF$897,0,0)</f>
        <v>0</v>
      </c>
      <c r="O616" s="220">
        <f>+_xlfn.XLOOKUP(MASTERLIST!$A616,'2023'!$A$3:$A$897,'2023'!$AG$3:$AG$897,0,0)</f>
        <v>1.4</v>
      </c>
      <c r="P616" s="247">
        <f>+_xlfn.XLOOKUP(MASTERLIST!$A616,'2023'!$A$3:$A$897,'2023'!$AH$3:$AH$897,0,0)</f>
        <v>262</v>
      </c>
      <c r="Q616" s="312">
        <f>+_xlfn.XLOOKUP(MASTERLIST!$A616,'2021'!$A$3:$A$900,'2021'!$G$3:$G$900,0,0)</f>
        <v>1</v>
      </c>
      <c r="R616" s="220">
        <f>+_xlfn.XLOOKUP(MASTERLIST!$A616,'2021'!$A$3:$A$900,'2021'!$H$3:$H$900,0,0)</f>
        <v>2</v>
      </c>
      <c r="S616" s="220">
        <f>+_xlfn.XLOOKUP(MASTERLIST!$A616,'2021'!$A$3:$A$900,'2021'!$I$3:$I$900,0,0)</f>
        <v>60.300000000000004</v>
      </c>
      <c r="T616" s="247">
        <f>+_xlfn.XLOOKUP(MASTERLIST!$A616,'2021'!$A$3:$A$900,'2021'!$J$3:$J$900,0,0)</f>
        <v>793</v>
      </c>
      <c r="U616" s="246">
        <f>+_xlfn.XLOOKUP(MASTERLIST!$A616,'2022'!$A$3:$A$899,'2022'!$AE$3:$AE$899,0,0)</f>
        <v>0</v>
      </c>
      <c r="V616" s="220">
        <f>+_xlfn.XLOOKUP(MASTERLIST!$A616,'2022'!$A$3:$A$899,'2022'!$AF$3:$AF$899,0,0)</f>
        <v>0</v>
      </c>
      <c r="W616" s="220">
        <f>+_xlfn.XLOOKUP(MASTERLIST!$A616,'2022'!$A$3:$A$899,'2022'!$AG$3:$AG$899,0,0)</f>
        <v>0</v>
      </c>
      <c r="X616" s="247">
        <f>+_xlfn.XLOOKUP(MASTERLIST!$A616,'2022'!$A$3:$A$899,'2022'!$AH$3:$AH$899,0,0)</f>
        <v>40</v>
      </c>
    </row>
    <row r="617" spans="1:24" s="7" customFormat="1" x14ac:dyDescent="0.3">
      <c r="A617" s="231" t="s">
        <v>1252</v>
      </c>
      <c r="B617" s="221" t="s">
        <v>1529</v>
      </c>
      <c r="C617" s="221" t="s">
        <v>447</v>
      </c>
      <c r="D617" s="221" t="s">
        <v>1272</v>
      </c>
      <c r="E617" s="232" t="str">
        <f t="shared" si="43"/>
        <v>Men Veteran</v>
      </c>
      <c r="F617" s="279">
        <v>30267</v>
      </c>
      <c r="G617" s="10">
        <f t="shared" si="44"/>
        <v>44926</v>
      </c>
      <c r="H617" s="6">
        <f t="shared" si="45"/>
        <v>40</v>
      </c>
      <c r="I617" s="5" t="str">
        <f t="shared" si="48"/>
        <v>Veteran</v>
      </c>
      <c r="J617" s="221" t="s">
        <v>1301</v>
      </c>
      <c r="K617" s="294">
        <v>89113000055</v>
      </c>
      <c r="L617" s="295" t="s">
        <v>1509</v>
      </c>
      <c r="M617" s="246">
        <f>+_xlfn.XLOOKUP(MASTERLIST!$A617,'2023'!$A$3:$A$897,'2023'!$AE$3:$AE$897,0,0)</f>
        <v>0</v>
      </c>
      <c r="N617" s="220">
        <f>+_xlfn.XLOOKUP(MASTERLIST!$A617,'2023'!$A$3:$A$897,'2023'!$AF$3:$AF$897,0,0)</f>
        <v>0</v>
      </c>
      <c r="O617" s="220">
        <f>+_xlfn.XLOOKUP(MASTERLIST!$A617,'2023'!$A$3:$A$897,'2023'!$AG$3:$AG$897,0,0)</f>
        <v>0</v>
      </c>
      <c r="P617" s="247">
        <f>+_xlfn.XLOOKUP(MASTERLIST!$A617,'2023'!$A$3:$A$897,'2023'!$AH$3:$AH$897,0,0)</f>
        <v>20</v>
      </c>
      <c r="Q617" s="312">
        <f>+_xlfn.XLOOKUP(MASTERLIST!$A617,'2021'!$A$3:$A$900,'2021'!$G$3:$G$900,0,0)</f>
        <v>0</v>
      </c>
      <c r="R617" s="220">
        <f>+_xlfn.XLOOKUP(MASTERLIST!$A617,'2021'!$A$3:$A$900,'2021'!$H$3:$H$900,0,0)</f>
        <v>0</v>
      </c>
      <c r="S617" s="220">
        <f>+_xlfn.XLOOKUP(MASTERLIST!$A617,'2021'!$A$3:$A$900,'2021'!$I$3:$I$900,0,0)</f>
        <v>0</v>
      </c>
      <c r="T617" s="247">
        <f>+_xlfn.XLOOKUP(MASTERLIST!$A617,'2021'!$A$3:$A$900,'2021'!$J$3:$J$900,0,0)</f>
        <v>0</v>
      </c>
      <c r="U617" s="246">
        <f>+_xlfn.XLOOKUP(MASTERLIST!$A617,'2022'!$A$3:$A$899,'2022'!$AE$3:$AE$899,0,0)</f>
        <v>0</v>
      </c>
      <c r="V617" s="220">
        <f>+_xlfn.XLOOKUP(MASTERLIST!$A617,'2022'!$A$3:$A$899,'2022'!$AF$3:$AF$899,0,0)</f>
        <v>0</v>
      </c>
      <c r="W617" s="220">
        <f>+_xlfn.XLOOKUP(MASTERLIST!$A617,'2022'!$A$3:$A$899,'2022'!$AG$3:$AG$899,0,0)</f>
        <v>0</v>
      </c>
      <c r="X617" s="247">
        <f>+_xlfn.XLOOKUP(MASTERLIST!$A617,'2022'!$A$3:$A$899,'2022'!$AH$3:$AH$899,0,0)</f>
        <v>0</v>
      </c>
    </row>
    <row r="618" spans="1:24" s="14" customFormat="1" x14ac:dyDescent="0.3">
      <c r="A618" s="231" t="s">
        <v>1253</v>
      </c>
      <c r="B618" s="221" t="s">
        <v>1398</v>
      </c>
      <c r="C618" s="221" t="s">
        <v>238</v>
      </c>
      <c r="D618" s="221" t="s">
        <v>1273</v>
      </c>
      <c r="E618" s="232" t="str">
        <f t="shared" si="43"/>
        <v>Men Grand Masters</v>
      </c>
      <c r="F618" s="279"/>
      <c r="G618" s="10">
        <f t="shared" si="44"/>
        <v>44926</v>
      </c>
      <c r="H618" s="6">
        <f t="shared" si="45"/>
        <v>123</v>
      </c>
      <c r="I618" s="5" t="str">
        <f t="shared" si="48"/>
        <v>Grand Masters</v>
      </c>
      <c r="J618" s="221" t="s">
        <v>1301</v>
      </c>
      <c r="K618" s="294">
        <v>821111210188</v>
      </c>
      <c r="L618" s="295"/>
      <c r="M618" s="246">
        <f>+_xlfn.XLOOKUP(MASTERLIST!$A618,'2023'!$A$3:$A$897,'2023'!$AE$3:$AE$897,0,0)</f>
        <v>0</v>
      </c>
      <c r="N618" s="220">
        <f>+_xlfn.XLOOKUP(MASTERLIST!$A618,'2023'!$A$3:$A$897,'2023'!$AF$3:$AF$897,0,0)</f>
        <v>0</v>
      </c>
      <c r="O618" s="220">
        <f>+_xlfn.XLOOKUP(MASTERLIST!$A618,'2023'!$A$3:$A$897,'2023'!$AG$3:$AG$897,0,0)</f>
        <v>0</v>
      </c>
      <c r="P618" s="247">
        <f>+_xlfn.XLOOKUP(MASTERLIST!$A618,'2023'!$A$3:$A$897,'2023'!$AH$3:$AH$897,0,0)</f>
        <v>0</v>
      </c>
      <c r="Q618" s="312">
        <f>+_xlfn.XLOOKUP(MASTERLIST!$A618,'2021'!$A$3:$A$900,'2021'!$G$3:$G$900,0,0)</f>
        <v>0</v>
      </c>
      <c r="R618" s="220">
        <f>+_xlfn.XLOOKUP(MASTERLIST!$A618,'2021'!$A$3:$A$900,'2021'!$H$3:$H$900,0,0)</f>
        <v>0</v>
      </c>
      <c r="S618" s="220">
        <f>+_xlfn.XLOOKUP(MASTERLIST!$A618,'2021'!$A$3:$A$900,'2021'!$I$3:$I$900,0,0)</f>
        <v>0</v>
      </c>
      <c r="T618" s="247">
        <f>+_xlfn.XLOOKUP(MASTERLIST!$A618,'2021'!$A$3:$A$900,'2021'!$J$3:$J$900,0,0)</f>
        <v>0</v>
      </c>
      <c r="U618" s="246">
        <f>+_xlfn.XLOOKUP(MASTERLIST!$A618,'2022'!$A$3:$A$899,'2022'!$AE$3:$AE$899,0,0)</f>
        <v>0</v>
      </c>
      <c r="V618" s="220">
        <f>+_xlfn.XLOOKUP(MASTERLIST!$A618,'2022'!$A$3:$A$899,'2022'!$AF$3:$AF$899,0,0)</f>
        <v>0</v>
      </c>
      <c r="W618" s="220">
        <f>+_xlfn.XLOOKUP(MASTERLIST!$A618,'2022'!$A$3:$A$899,'2022'!$AG$3:$AG$899,0,0)</f>
        <v>0</v>
      </c>
      <c r="X618" s="247">
        <f>+_xlfn.XLOOKUP(MASTERLIST!$A618,'2022'!$A$3:$A$899,'2022'!$AH$3:$AH$899,0,0)</f>
        <v>0</v>
      </c>
    </row>
    <row r="619" spans="1:24" s="14" customFormat="1" x14ac:dyDescent="0.3">
      <c r="A619" s="231" t="s">
        <v>1254</v>
      </c>
      <c r="B619" s="221" t="s">
        <v>1398</v>
      </c>
      <c r="C619" s="221" t="s">
        <v>1274</v>
      </c>
      <c r="D619" s="221" t="s">
        <v>131</v>
      </c>
      <c r="E619" s="232" t="str">
        <f t="shared" si="43"/>
        <v>Ladies Grand Masters</v>
      </c>
      <c r="F619" s="279"/>
      <c r="G619" s="10">
        <f t="shared" si="44"/>
        <v>44926</v>
      </c>
      <c r="H619" s="6">
        <f t="shared" si="45"/>
        <v>123</v>
      </c>
      <c r="I619" s="5" t="str">
        <f t="shared" si="48"/>
        <v>Grand Masters</v>
      </c>
      <c r="J619" s="221" t="s">
        <v>67</v>
      </c>
      <c r="K619" s="294"/>
      <c r="L619" s="295"/>
      <c r="M619" s="246">
        <f>+_xlfn.XLOOKUP(MASTERLIST!$A619,'2023'!$A$3:$A$897,'2023'!$AE$3:$AE$897,0,0)</f>
        <v>0</v>
      </c>
      <c r="N619" s="220">
        <f>+_xlfn.XLOOKUP(MASTERLIST!$A619,'2023'!$A$3:$A$897,'2023'!$AF$3:$AF$897,0,0)</f>
        <v>0</v>
      </c>
      <c r="O619" s="220">
        <f>+_xlfn.XLOOKUP(MASTERLIST!$A619,'2023'!$A$3:$A$897,'2023'!$AG$3:$AG$897,0,0)</f>
        <v>0</v>
      </c>
      <c r="P619" s="247">
        <f>+_xlfn.XLOOKUP(MASTERLIST!$A619,'2023'!$A$3:$A$897,'2023'!$AH$3:$AH$897,0,0)</f>
        <v>0</v>
      </c>
      <c r="Q619" s="312">
        <f>+_xlfn.XLOOKUP(MASTERLIST!$A619,'2021'!$A$3:$A$900,'2021'!$G$3:$G$900,0,0)</f>
        <v>0</v>
      </c>
      <c r="R619" s="220">
        <f>+_xlfn.XLOOKUP(MASTERLIST!$A619,'2021'!$A$3:$A$900,'2021'!$H$3:$H$900,0,0)</f>
        <v>0</v>
      </c>
      <c r="S619" s="220">
        <f>+_xlfn.XLOOKUP(MASTERLIST!$A619,'2021'!$A$3:$A$900,'2021'!$I$3:$I$900,0,0)</f>
        <v>0</v>
      </c>
      <c r="T619" s="247">
        <f>+_xlfn.XLOOKUP(MASTERLIST!$A619,'2021'!$A$3:$A$900,'2021'!$J$3:$J$900,0,0)</f>
        <v>0</v>
      </c>
      <c r="U619" s="246">
        <f>+_xlfn.XLOOKUP(MASTERLIST!$A619,'2022'!$A$3:$A$899,'2022'!$AE$3:$AE$899,0,0)</f>
        <v>0</v>
      </c>
      <c r="V619" s="220">
        <f>+_xlfn.XLOOKUP(MASTERLIST!$A619,'2022'!$A$3:$A$899,'2022'!$AF$3:$AF$899,0,0)</f>
        <v>0</v>
      </c>
      <c r="W619" s="220">
        <f>+_xlfn.XLOOKUP(MASTERLIST!$A619,'2022'!$A$3:$A$899,'2022'!$AG$3:$AG$899,0,0)</f>
        <v>0</v>
      </c>
      <c r="X619" s="247">
        <f>+_xlfn.XLOOKUP(MASTERLIST!$A619,'2022'!$A$3:$A$899,'2022'!$AH$3:$AH$899,0,0)</f>
        <v>0</v>
      </c>
    </row>
    <row r="620" spans="1:24" s="14" customFormat="1" x14ac:dyDescent="0.3">
      <c r="A620" s="231" t="s">
        <v>1255</v>
      </c>
      <c r="B620" s="221" t="s">
        <v>1295</v>
      </c>
      <c r="C620" s="221" t="s">
        <v>1275</v>
      </c>
      <c r="D620" s="221" t="s">
        <v>122</v>
      </c>
      <c r="E620" s="230" t="str">
        <f t="shared" ref="E620:E683" si="49">CONCATENATE(J620," ",I620)</f>
        <v>Men Senior</v>
      </c>
      <c r="F620" s="279">
        <v>31995</v>
      </c>
      <c r="G620" s="10">
        <f t="shared" ref="G620:G683" si="50">$G$5</f>
        <v>44926</v>
      </c>
      <c r="H620" s="6">
        <f t="shared" ref="H620:H683" si="51">INT(YEARFRAC(F620,G620))</f>
        <v>35</v>
      </c>
      <c r="I620" s="5" t="str">
        <f t="shared" si="48"/>
        <v>Senior</v>
      </c>
      <c r="J620" s="221" t="s">
        <v>1301</v>
      </c>
      <c r="K620" s="294"/>
      <c r="L620" s="295"/>
      <c r="M620" s="246">
        <f>+_xlfn.XLOOKUP(MASTERLIST!$A620,'2023'!$A$3:$A$897,'2023'!$AE$3:$AE$897,0,0)</f>
        <v>0</v>
      </c>
      <c r="N620" s="220">
        <f>+_xlfn.XLOOKUP(MASTERLIST!$A620,'2023'!$A$3:$A$897,'2023'!$AF$3:$AF$897,0,0)</f>
        <v>0</v>
      </c>
      <c r="O620" s="220">
        <f>+_xlfn.XLOOKUP(MASTERLIST!$A620,'2023'!$A$3:$A$897,'2023'!$AG$3:$AG$897,0,0)</f>
        <v>0</v>
      </c>
      <c r="P620" s="247">
        <f>+_xlfn.XLOOKUP(MASTERLIST!$A620,'2023'!$A$3:$A$897,'2023'!$AH$3:$AH$897,0,0)</f>
        <v>0</v>
      </c>
      <c r="Q620" s="312">
        <f>+_xlfn.XLOOKUP(MASTERLIST!$A620,'2021'!$A$3:$A$900,'2021'!$G$3:$G$900,0,0)</f>
        <v>0</v>
      </c>
      <c r="R620" s="220">
        <f>+_xlfn.XLOOKUP(MASTERLIST!$A620,'2021'!$A$3:$A$900,'2021'!$H$3:$H$900,0,0)</f>
        <v>0</v>
      </c>
      <c r="S620" s="220">
        <f>+_xlfn.XLOOKUP(MASTERLIST!$A620,'2021'!$A$3:$A$900,'2021'!$I$3:$I$900,0,0)</f>
        <v>0</v>
      </c>
      <c r="T620" s="247">
        <f>+_xlfn.XLOOKUP(MASTERLIST!$A620,'2021'!$A$3:$A$900,'2021'!$J$3:$J$900,0,0)</f>
        <v>0</v>
      </c>
      <c r="U620" s="246">
        <f>+_xlfn.XLOOKUP(MASTERLIST!$A620,'2022'!$A$3:$A$899,'2022'!$AE$3:$AE$899,0,0)</f>
        <v>0</v>
      </c>
      <c r="V620" s="220">
        <f>+_xlfn.XLOOKUP(MASTERLIST!$A620,'2022'!$A$3:$A$899,'2022'!$AF$3:$AF$899,0,0)</f>
        <v>0</v>
      </c>
      <c r="W620" s="220">
        <f>+_xlfn.XLOOKUP(MASTERLIST!$A620,'2022'!$A$3:$A$899,'2022'!$AG$3:$AG$899,0,0)</f>
        <v>0</v>
      </c>
      <c r="X620" s="247">
        <f>+_xlfn.XLOOKUP(MASTERLIST!$A620,'2022'!$A$3:$A$899,'2022'!$AH$3:$AH$899,0,0)</f>
        <v>0</v>
      </c>
    </row>
    <row r="621" spans="1:24" x14ac:dyDescent="0.25">
      <c r="A621" s="231" t="s">
        <v>1256</v>
      </c>
      <c r="B621" s="221" t="s">
        <v>1386</v>
      </c>
      <c r="C621" s="221" t="s">
        <v>1276</v>
      </c>
      <c r="D621" s="221" t="s">
        <v>961</v>
      </c>
      <c r="E621" s="230" t="str">
        <f t="shared" si="49"/>
        <v>Men Veteran</v>
      </c>
      <c r="F621" s="279">
        <v>29144</v>
      </c>
      <c r="G621" s="10">
        <f t="shared" si="50"/>
        <v>44926</v>
      </c>
      <c r="H621" s="6">
        <f t="shared" si="51"/>
        <v>43</v>
      </c>
      <c r="I621" s="5" t="str">
        <f t="shared" si="48"/>
        <v>Veteran</v>
      </c>
      <c r="J621" s="221" t="s">
        <v>1301</v>
      </c>
      <c r="K621" s="294">
        <v>8708065155087</v>
      </c>
      <c r="L621" s="295" t="s">
        <v>1512</v>
      </c>
      <c r="M621" s="246">
        <f>+_xlfn.XLOOKUP(MASTERLIST!$A621,'2023'!$A$3:$A$897,'2023'!$AE$3:$AE$897,0,0)</f>
        <v>0</v>
      </c>
      <c r="N621" s="220">
        <f>+_xlfn.XLOOKUP(MASTERLIST!$A621,'2023'!$A$3:$A$897,'2023'!$AF$3:$AF$897,0,0)</f>
        <v>0</v>
      </c>
      <c r="O621" s="220">
        <f>+_xlfn.XLOOKUP(MASTERLIST!$A621,'2023'!$A$3:$A$897,'2023'!$AG$3:$AG$897,0,0)</f>
        <v>0</v>
      </c>
      <c r="P621" s="247">
        <f>+_xlfn.XLOOKUP(MASTERLIST!$A621,'2023'!$A$3:$A$897,'2023'!$AH$3:$AH$897,0,0)</f>
        <v>0</v>
      </c>
      <c r="Q621" s="312">
        <f>+_xlfn.XLOOKUP(MASTERLIST!$A621,'2021'!$A$3:$A$900,'2021'!$G$3:$G$900,0,0)</f>
        <v>0</v>
      </c>
      <c r="R621" s="220">
        <f>+_xlfn.XLOOKUP(MASTERLIST!$A621,'2021'!$A$3:$A$900,'2021'!$H$3:$H$900,0,0)</f>
        <v>1</v>
      </c>
      <c r="S621" s="220">
        <f>+_xlfn.XLOOKUP(MASTERLIST!$A621,'2021'!$A$3:$A$900,'2021'!$I$3:$I$900,0,0)</f>
        <v>1.1000000000000001</v>
      </c>
      <c r="T621" s="247">
        <f>+_xlfn.XLOOKUP(MASTERLIST!$A621,'2021'!$A$3:$A$900,'2021'!$J$3:$J$900,0,0)</f>
        <v>194</v>
      </c>
      <c r="U621" s="246">
        <f>+_xlfn.XLOOKUP(MASTERLIST!$A621,'2022'!$A$3:$A$899,'2022'!$AE$3:$AE$899,0,0)</f>
        <v>0</v>
      </c>
      <c r="V621" s="220">
        <f>+_xlfn.XLOOKUP(MASTERLIST!$A621,'2022'!$A$3:$A$899,'2022'!$AF$3:$AF$899,0,0)</f>
        <v>0</v>
      </c>
      <c r="W621" s="220">
        <f>+_xlfn.XLOOKUP(MASTERLIST!$A621,'2022'!$A$3:$A$899,'2022'!$AG$3:$AG$899,0,0)</f>
        <v>0</v>
      </c>
      <c r="X621" s="247">
        <f>+_xlfn.XLOOKUP(MASTERLIST!$A621,'2022'!$A$3:$A$899,'2022'!$AH$3:$AH$899,0,0)</f>
        <v>0</v>
      </c>
    </row>
    <row r="622" spans="1:24" x14ac:dyDescent="0.25">
      <c r="A622" s="231" t="s">
        <v>1257</v>
      </c>
      <c r="B622" s="221" t="s">
        <v>1529</v>
      </c>
      <c r="C622" s="221" t="s">
        <v>97</v>
      </c>
      <c r="D622" s="221" t="s">
        <v>1277</v>
      </c>
      <c r="E622" s="232" t="str">
        <f t="shared" si="49"/>
        <v>Men Master</v>
      </c>
      <c r="F622" s="279">
        <v>26585</v>
      </c>
      <c r="G622" s="10">
        <f t="shared" si="50"/>
        <v>44926</v>
      </c>
      <c r="H622" s="6">
        <f t="shared" si="51"/>
        <v>50</v>
      </c>
      <c r="I622" s="5" t="str">
        <f t="shared" si="48"/>
        <v>Master</v>
      </c>
      <c r="J622" s="221" t="s">
        <v>1301</v>
      </c>
      <c r="K622" s="294">
        <v>79101610228</v>
      </c>
      <c r="L622" s="295" t="s">
        <v>1509</v>
      </c>
      <c r="M622" s="246">
        <f>+_xlfn.XLOOKUP(MASTERLIST!$A622,'2023'!$A$3:$A$897,'2023'!$AE$3:$AE$897,0,0)</f>
        <v>0</v>
      </c>
      <c r="N622" s="220">
        <f>+_xlfn.XLOOKUP(MASTERLIST!$A622,'2023'!$A$3:$A$897,'2023'!$AF$3:$AF$897,0,0)</f>
        <v>0</v>
      </c>
      <c r="O622" s="220">
        <f>+_xlfn.XLOOKUP(MASTERLIST!$A622,'2023'!$A$3:$A$897,'2023'!$AG$3:$AG$897,0,0)</f>
        <v>0</v>
      </c>
      <c r="P622" s="247">
        <f>+_xlfn.XLOOKUP(MASTERLIST!$A622,'2023'!$A$3:$A$897,'2023'!$AH$3:$AH$897,0,0)</f>
        <v>0</v>
      </c>
      <c r="Q622" s="312">
        <f>+_xlfn.XLOOKUP(MASTERLIST!$A622,'2021'!$A$3:$A$900,'2021'!$G$3:$G$900,0,0)</f>
        <v>0</v>
      </c>
      <c r="R622" s="220">
        <f>+_xlfn.XLOOKUP(MASTERLIST!$A622,'2021'!$A$3:$A$900,'2021'!$H$3:$H$900,0,0)</f>
        <v>0</v>
      </c>
      <c r="S622" s="220">
        <f>+_xlfn.XLOOKUP(MASTERLIST!$A622,'2021'!$A$3:$A$900,'2021'!$I$3:$I$900,0,0)</f>
        <v>0</v>
      </c>
      <c r="T622" s="247">
        <f>+_xlfn.XLOOKUP(MASTERLIST!$A622,'2021'!$A$3:$A$900,'2021'!$J$3:$J$900,0,0)</f>
        <v>0</v>
      </c>
      <c r="U622" s="246">
        <f>+_xlfn.XLOOKUP(MASTERLIST!$A622,'2022'!$A$3:$A$899,'2022'!$AE$3:$AE$899,0,0)</f>
        <v>0</v>
      </c>
      <c r="V622" s="220">
        <f>+_xlfn.XLOOKUP(MASTERLIST!$A622,'2022'!$A$3:$A$899,'2022'!$AF$3:$AF$899,0,0)</f>
        <v>0</v>
      </c>
      <c r="W622" s="220">
        <f>+_xlfn.XLOOKUP(MASTERLIST!$A622,'2022'!$A$3:$A$899,'2022'!$AG$3:$AG$899,0,0)</f>
        <v>0</v>
      </c>
      <c r="X622" s="247">
        <f>+_xlfn.XLOOKUP(MASTERLIST!$A622,'2022'!$A$3:$A$899,'2022'!$AH$3:$AH$899,0,0)</f>
        <v>0</v>
      </c>
    </row>
    <row r="623" spans="1:24" s="14" customFormat="1" x14ac:dyDescent="0.3">
      <c r="A623" s="229" t="s">
        <v>1258</v>
      </c>
      <c r="B623" s="220" t="s">
        <v>44</v>
      </c>
      <c r="C623" s="220" t="s">
        <v>97</v>
      </c>
      <c r="D623" s="220" t="s">
        <v>74</v>
      </c>
      <c r="E623" s="230" t="str">
        <f t="shared" si="49"/>
        <v>Men Veteran</v>
      </c>
      <c r="F623" s="277">
        <v>29257</v>
      </c>
      <c r="G623" s="10">
        <f t="shared" si="50"/>
        <v>44926</v>
      </c>
      <c r="H623" s="6">
        <f t="shared" si="51"/>
        <v>42</v>
      </c>
      <c r="I623" s="5" t="str">
        <f t="shared" si="48"/>
        <v>Veteran</v>
      </c>
      <c r="J623" s="220" t="s">
        <v>1301</v>
      </c>
      <c r="K623" s="293">
        <v>72101300311</v>
      </c>
      <c r="L623" s="251" t="s">
        <v>1509</v>
      </c>
      <c r="M623" s="246">
        <f>+_xlfn.XLOOKUP(MASTERLIST!$A623,'2023'!$A$3:$A$897,'2023'!$AE$3:$AE$897,0,0)</f>
        <v>0</v>
      </c>
      <c r="N623" s="220">
        <f>+_xlfn.XLOOKUP(MASTERLIST!$A623,'2023'!$A$3:$A$897,'2023'!$AF$3:$AF$897,0,0)</f>
        <v>0</v>
      </c>
      <c r="O623" s="220">
        <f>+_xlfn.XLOOKUP(MASTERLIST!$A623,'2023'!$A$3:$A$897,'2023'!$AG$3:$AG$897,0,0)</f>
        <v>0</v>
      </c>
      <c r="P623" s="247">
        <f>+_xlfn.XLOOKUP(MASTERLIST!$A623,'2023'!$A$3:$A$897,'2023'!$AH$3:$AH$897,0,0)</f>
        <v>0</v>
      </c>
      <c r="Q623" s="312">
        <f>+_xlfn.XLOOKUP(MASTERLIST!$A623,'2021'!$A$3:$A$900,'2021'!$G$3:$G$900,0,0)</f>
        <v>0</v>
      </c>
      <c r="R623" s="220">
        <f>+_xlfn.XLOOKUP(MASTERLIST!$A623,'2021'!$A$3:$A$900,'2021'!$H$3:$H$900,0,0)</f>
        <v>0</v>
      </c>
      <c r="S623" s="220">
        <f>+_xlfn.XLOOKUP(MASTERLIST!$A623,'2021'!$A$3:$A$900,'2021'!$I$3:$I$900,0,0)</f>
        <v>0</v>
      </c>
      <c r="T623" s="247">
        <f>+_xlfn.XLOOKUP(MASTERLIST!$A623,'2021'!$A$3:$A$900,'2021'!$J$3:$J$900,0,0)</f>
        <v>20</v>
      </c>
      <c r="U623" s="246">
        <f>+_xlfn.XLOOKUP(MASTERLIST!$A623,'2022'!$A$3:$A$899,'2022'!$AE$3:$AE$899,0,0)</f>
        <v>0</v>
      </c>
      <c r="V623" s="220">
        <f>+_xlfn.XLOOKUP(MASTERLIST!$A623,'2022'!$A$3:$A$899,'2022'!$AF$3:$AF$899,0,0)</f>
        <v>0</v>
      </c>
      <c r="W623" s="220">
        <f>+_xlfn.XLOOKUP(MASTERLIST!$A623,'2022'!$A$3:$A$899,'2022'!$AG$3:$AG$899,0,0)</f>
        <v>0</v>
      </c>
      <c r="X623" s="247">
        <f>+_xlfn.XLOOKUP(MASTERLIST!$A623,'2022'!$A$3:$A$899,'2022'!$AH$3:$AH$899,0,0)</f>
        <v>0</v>
      </c>
    </row>
    <row r="624" spans="1:24" x14ac:dyDescent="0.25">
      <c r="A624" s="229" t="s">
        <v>1259</v>
      </c>
      <c r="B624" s="220" t="s">
        <v>39</v>
      </c>
      <c r="C624" s="220" t="s">
        <v>945</v>
      </c>
      <c r="D624" s="220" t="s">
        <v>1280</v>
      </c>
      <c r="E624" s="230" t="str">
        <f t="shared" si="49"/>
        <v>Men Master</v>
      </c>
      <c r="F624" s="277">
        <v>25074</v>
      </c>
      <c r="G624" s="10">
        <f t="shared" si="50"/>
        <v>44926</v>
      </c>
      <c r="H624" s="6">
        <f t="shared" si="51"/>
        <v>54</v>
      </c>
      <c r="I624" s="5" t="str">
        <f>IF(H624="","Men Senior",IF(H624&gt;59.999,"Grand Masters",IF(H624&gt;49.999,"Master",IF(H624&gt;39.999,"Veteran",IF(H624&gt;21.999,"Senior",IF(H624&gt;16.999,"U/21","U/16"))))))</f>
        <v>Master</v>
      </c>
      <c r="J624" s="220" t="s">
        <v>1301</v>
      </c>
      <c r="K624" s="293">
        <v>6808245256086</v>
      </c>
      <c r="L624" s="251" t="s">
        <v>1512</v>
      </c>
      <c r="M624" s="246">
        <f>+_xlfn.XLOOKUP(MASTERLIST!$A624,'2023'!$A$3:$A$897,'2023'!$AE$3:$AE$897,0,0)</f>
        <v>0</v>
      </c>
      <c r="N624" s="220">
        <f>+_xlfn.XLOOKUP(MASTERLIST!$A624,'2023'!$A$3:$A$897,'2023'!$AF$3:$AF$897,0,0)</f>
        <v>0</v>
      </c>
      <c r="O624" s="220">
        <f>+_xlfn.XLOOKUP(MASTERLIST!$A624,'2023'!$A$3:$A$897,'2023'!$AG$3:$AG$897,0,0)</f>
        <v>0</v>
      </c>
      <c r="P624" s="247">
        <f>+_xlfn.XLOOKUP(MASTERLIST!$A624,'2023'!$A$3:$A$897,'2023'!$AH$3:$AH$897,0,0)</f>
        <v>0</v>
      </c>
      <c r="Q624" s="312">
        <f>+_xlfn.XLOOKUP(MASTERLIST!$A624,'2021'!$A$3:$A$900,'2021'!$G$3:$G$900,0,0)</f>
        <v>0</v>
      </c>
      <c r="R624" s="220">
        <f>+_xlfn.XLOOKUP(MASTERLIST!$A624,'2021'!$A$3:$A$900,'2021'!$H$3:$H$900,0,0)</f>
        <v>0</v>
      </c>
      <c r="S624" s="220">
        <f>+_xlfn.XLOOKUP(MASTERLIST!$A624,'2021'!$A$3:$A$900,'2021'!$I$3:$I$900,0,0)</f>
        <v>0</v>
      </c>
      <c r="T624" s="247">
        <f>+_xlfn.XLOOKUP(MASTERLIST!$A624,'2021'!$A$3:$A$900,'2021'!$J$3:$J$900,0,0)</f>
        <v>0</v>
      </c>
      <c r="U624" s="246">
        <f>+_xlfn.XLOOKUP(MASTERLIST!$A624,'2022'!$A$3:$A$899,'2022'!$AE$3:$AE$899,0,0)</f>
        <v>0</v>
      </c>
      <c r="V624" s="220">
        <f>+_xlfn.XLOOKUP(MASTERLIST!$A624,'2022'!$A$3:$A$899,'2022'!$AF$3:$AF$899,0,0)</f>
        <v>0</v>
      </c>
      <c r="W624" s="220">
        <f>+_xlfn.XLOOKUP(MASTERLIST!$A624,'2022'!$A$3:$A$899,'2022'!$AG$3:$AG$899,0,0)</f>
        <v>0</v>
      </c>
      <c r="X624" s="247">
        <f>+_xlfn.XLOOKUP(MASTERLIST!$A624,'2022'!$A$3:$A$899,'2022'!$AH$3:$AH$899,0,0)</f>
        <v>0</v>
      </c>
    </row>
    <row r="625" spans="1:24" x14ac:dyDescent="0.25">
      <c r="A625" s="229" t="s">
        <v>1260</v>
      </c>
      <c r="B625" s="220" t="s">
        <v>39</v>
      </c>
      <c r="C625" s="220" t="s">
        <v>1281</v>
      </c>
      <c r="D625" s="220" t="s">
        <v>1280</v>
      </c>
      <c r="E625" s="230" t="str">
        <f t="shared" si="49"/>
        <v>Ladies Master</v>
      </c>
      <c r="F625" s="277">
        <v>24977</v>
      </c>
      <c r="G625" s="10">
        <f t="shared" si="50"/>
        <v>44926</v>
      </c>
      <c r="H625" s="6">
        <f t="shared" si="51"/>
        <v>54</v>
      </c>
      <c r="I625" s="5" t="str">
        <f>IF(H625="","Men Senior",IF(H625&gt;59.999,"Grand Masters",IF(H625&gt;49.999,"Master",IF(H625&gt;39.999,"Veteran",IF(H625&gt;21.999,"Senior",IF(H625&gt;16.999,"U/21","U/16"))))))</f>
        <v>Master</v>
      </c>
      <c r="J625" s="220" t="s">
        <v>67</v>
      </c>
      <c r="K625" s="293">
        <v>6805190091088</v>
      </c>
      <c r="L625" s="251" t="s">
        <v>1512</v>
      </c>
      <c r="M625" s="246">
        <f>+_xlfn.XLOOKUP(MASTERLIST!$A625,'2023'!$A$3:$A$897,'2023'!$AE$3:$AE$897,0,0)</f>
        <v>0</v>
      </c>
      <c r="N625" s="220">
        <f>+_xlfn.XLOOKUP(MASTERLIST!$A625,'2023'!$A$3:$A$897,'2023'!$AF$3:$AF$897,0,0)</f>
        <v>0</v>
      </c>
      <c r="O625" s="220">
        <f>+_xlfn.XLOOKUP(MASTERLIST!$A625,'2023'!$A$3:$A$897,'2023'!$AG$3:$AG$897,0,0)</f>
        <v>0</v>
      </c>
      <c r="P625" s="247">
        <f>+_xlfn.XLOOKUP(MASTERLIST!$A625,'2023'!$A$3:$A$897,'2023'!$AH$3:$AH$897,0,0)</f>
        <v>0</v>
      </c>
      <c r="Q625" s="312">
        <f>+_xlfn.XLOOKUP(MASTERLIST!$A625,'2021'!$A$3:$A$900,'2021'!$G$3:$G$900,0,0)</f>
        <v>0</v>
      </c>
      <c r="R625" s="220">
        <f>+_xlfn.XLOOKUP(MASTERLIST!$A625,'2021'!$A$3:$A$900,'2021'!$H$3:$H$900,0,0)</f>
        <v>0</v>
      </c>
      <c r="S625" s="220">
        <f>+_xlfn.XLOOKUP(MASTERLIST!$A625,'2021'!$A$3:$A$900,'2021'!$I$3:$I$900,0,0)</f>
        <v>0</v>
      </c>
      <c r="T625" s="247">
        <f>+_xlfn.XLOOKUP(MASTERLIST!$A625,'2021'!$A$3:$A$900,'2021'!$J$3:$J$900,0,0)</f>
        <v>0</v>
      </c>
      <c r="U625" s="246">
        <f>+_xlfn.XLOOKUP(MASTERLIST!$A625,'2022'!$A$3:$A$899,'2022'!$AE$3:$AE$899,0,0)</f>
        <v>0</v>
      </c>
      <c r="V625" s="220">
        <f>+_xlfn.XLOOKUP(MASTERLIST!$A625,'2022'!$A$3:$A$899,'2022'!$AF$3:$AF$899,0,0)</f>
        <v>0</v>
      </c>
      <c r="W625" s="220">
        <f>+_xlfn.XLOOKUP(MASTERLIST!$A625,'2022'!$A$3:$A$899,'2022'!$AG$3:$AG$899,0,0)</f>
        <v>0</v>
      </c>
      <c r="X625" s="247">
        <f>+_xlfn.XLOOKUP(MASTERLIST!$A625,'2022'!$A$3:$A$899,'2022'!$AH$3:$AH$899,0,0)</f>
        <v>20</v>
      </c>
    </row>
    <row r="626" spans="1:24" x14ac:dyDescent="0.25">
      <c r="A626" s="229" t="s">
        <v>1261</v>
      </c>
      <c r="B626" s="220" t="s">
        <v>43</v>
      </c>
      <c r="C626" s="220" t="s">
        <v>1071</v>
      </c>
      <c r="D626" s="220" t="s">
        <v>199</v>
      </c>
      <c r="E626" s="230" t="str">
        <f t="shared" si="49"/>
        <v>Men Veteran</v>
      </c>
      <c r="F626" s="277">
        <v>30194</v>
      </c>
      <c r="G626" s="10">
        <f t="shared" si="50"/>
        <v>44926</v>
      </c>
      <c r="H626" s="6">
        <f t="shared" si="51"/>
        <v>40</v>
      </c>
      <c r="I626" s="5" t="str">
        <f t="shared" ref="I626:I642" si="52">IF(H626="","Senior",IF(H626&gt;59.999,"Grand Masters",IF(H626&gt;49.999,"Master",IF(H626&gt;39.999,"Veteran",IF(H626&gt;21.999,"Senior",IF(H626&gt;16.999,"U/21","U/16"))))))</f>
        <v>Veteran</v>
      </c>
      <c r="J626" s="220" t="s">
        <v>1301</v>
      </c>
      <c r="K626" s="293">
        <v>75081050067</v>
      </c>
      <c r="L626" s="251" t="s">
        <v>1509</v>
      </c>
      <c r="M626" s="246">
        <f>+_xlfn.XLOOKUP(MASTERLIST!$A626,'2023'!$A$3:$A$897,'2023'!$AE$3:$AE$897,0,0)</f>
        <v>0</v>
      </c>
      <c r="N626" s="220">
        <f>+_xlfn.XLOOKUP(MASTERLIST!$A626,'2023'!$A$3:$A$897,'2023'!$AF$3:$AF$897,0,0)</f>
        <v>5</v>
      </c>
      <c r="O626" s="220">
        <f>+_xlfn.XLOOKUP(MASTERLIST!$A626,'2023'!$A$3:$A$897,'2023'!$AG$3:$AG$897,0,0)</f>
        <v>82.199999999999989</v>
      </c>
      <c r="P626" s="247">
        <f>+_xlfn.XLOOKUP(MASTERLIST!$A626,'2023'!$A$3:$A$897,'2023'!$AH$3:$AH$897,0,0)</f>
        <v>1078</v>
      </c>
      <c r="Q626" s="312">
        <f>+_xlfn.XLOOKUP(MASTERLIST!$A626,'2021'!$A$3:$A$900,'2021'!$G$3:$G$900,0,0)</f>
        <v>1</v>
      </c>
      <c r="R626" s="220">
        <f>+_xlfn.XLOOKUP(MASTERLIST!$A626,'2021'!$A$3:$A$900,'2021'!$H$3:$H$900,0,0)</f>
        <v>7</v>
      </c>
      <c r="S626" s="220">
        <f>+_xlfn.XLOOKUP(MASTERLIST!$A626,'2021'!$A$3:$A$900,'2021'!$I$3:$I$900,0,0)</f>
        <v>112.6</v>
      </c>
      <c r="T626" s="247">
        <f>+_xlfn.XLOOKUP(MASTERLIST!$A626,'2021'!$A$3:$A$900,'2021'!$J$3:$J$900,0,0)</f>
        <v>957</v>
      </c>
      <c r="U626" s="246">
        <f>+_xlfn.XLOOKUP(MASTERLIST!$A626,'2022'!$A$3:$A$899,'2022'!$AE$3:$AE$899,0,0)</f>
        <v>3</v>
      </c>
      <c r="V626" s="220">
        <f>+_xlfn.XLOOKUP(MASTERLIST!$A626,'2022'!$A$3:$A$899,'2022'!$AF$3:$AF$899,0,0)</f>
        <v>14</v>
      </c>
      <c r="W626" s="220">
        <f>+_xlfn.XLOOKUP(MASTERLIST!$A626,'2022'!$A$3:$A$899,'2022'!$AG$3:$AG$899,0,0)</f>
        <v>151.69999999999999</v>
      </c>
      <c r="X626" s="247">
        <f>+_xlfn.XLOOKUP(MASTERLIST!$A626,'2022'!$A$3:$A$899,'2022'!$AH$3:$AH$899,0,0)</f>
        <v>1141</v>
      </c>
    </row>
    <row r="627" spans="1:24" x14ac:dyDescent="0.25">
      <c r="A627" s="231" t="s">
        <v>1282</v>
      </c>
      <c r="B627" s="221" t="s">
        <v>1520</v>
      </c>
      <c r="C627" s="221" t="s">
        <v>1297</v>
      </c>
      <c r="D627" s="221" t="s">
        <v>1296</v>
      </c>
      <c r="E627" s="232" t="str">
        <f t="shared" si="49"/>
        <v>Ladies Master</v>
      </c>
      <c r="F627" s="279">
        <v>26532</v>
      </c>
      <c r="G627" s="10">
        <f t="shared" si="50"/>
        <v>44926</v>
      </c>
      <c r="H627" s="6">
        <f t="shared" si="51"/>
        <v>50</v>
      </c>
      <c r="I627" s="5" t="str">
        <f t="shared" si="52"/>
        <v>Master</v>
      </c>
      <c r="J627" s="221" t="s">
        <v>67</v>
      </c>
      <c r="K627" s="294">
        <v>82083110827</v>
      </c>
      <c r="L627" s="295" t="s">
        <v>1509</v>
      </c>
      <c r="M627" s="246">
        <f>+_xlfn.XLOOKUP(MASTERLIST!$A627,'2023'!$A$3:$A$897,'2023'!$AE$3:$AE$897,0,0)</f>
        <v>0</v>
      </c>
      <c r="N627" s="220">
        <f>+_xlfn.XLOOKUP(MASTERLIST!$A627,'2023'!$A$3:$A$897,'2023'!$AF$3:$AF$897,0,0)</f>
        <v>0</v>
      </c>
      <c r="O627" s="220">
        <f>+_xlfn.XLOOKUP(MASTERLIST!$A627,'2023'!$A$3:$A$897,'2023'!$AG$3:$AG$897,0,0)</f>
        <v>0</v>
      </c>
      <c r="P627" s="247">
        <f>+_xlfn.XLOOKUP(MASTERLIST!$A627,'2023'!$A$3:$A$897,'2023'!$AH$3:$AH$897,0,0)</f>
        <v>0</v>
      </c>
      <c r="Q627" s="312">
        <f>+_xlfn.XLOOKUP(MASTERLIST!$A627,'2021'!$A$3:$A$900,'2021'!$G$3:$G$900,0,0)</f>
        <v>0</v>
      </c>
      <c r="R627" s="220">
        <f>+_xlfn.XLOOKUP(MASTERLIST!$A627,'2021'!$A$3:$A$900,'2021'!$H$3:$H$900,0,0)</f>
        <v>0</v>
      </c>
      <c r="S627" s="220">
        <f>+_xlfn.XLOOKUP(MASTERLIST!$A627,'2021'!$A$3:$A$900,'2021'!$I$3:$I$900,0,0)</f>
        <v>0</v>
      </c>
      <c r="T627" s="247">
        <f>+_xlfn.XLOOKUP(MASTERLIST!$A627,'2021'!$A$3:$A$900,'2021'!$J$3:$J$900,0,0)</f>
        <v>0</v>
      </c>
      <c r="U627" s="246">
        <f>+_xlfn.XLOOKUP(MASTERLIST!$A627,'2022'!$A$3:$A$899,'2022'!$AE$3:$AE$899,0,0)</f>
        <v>0</v>
      </c>
      <c r="V627" s="220">
        <f>+_xlfn.XLOOKUP(MASTERLIST!$A627,'2022'!$A$3:$A$899,'2022'!$AF$3:$AF$899,0,0)</f>
        <v>0</v>
      </c>
      <c r="W627" s="220">
        <f>+_xlfn.XLOOKUP(MASTERLIST!$A627,'2022'!$A$3:$A$899,'2022'!$AG$3:$AG$899,0,0)</f>
        <v>0</v>
      </c>
      <c r="X627" s="247">
        <f>+_xlfn.XLOOKUP(MASTERLIST!$A627,'2022'!$A$3:$A$899,'2022'!$AH$3:$AH$899,0,0)</f>
        <v>0</v>
      </c>
    </row>
    <row r="628" spans="1:24" s="14" customFormat="1" x14ac:dyDescent="0.3">
      <c r="A628" s="233" t="s">
        <v>1283</v>
      </c>
      <c r="B628" s="224" t="s">
        <v>41</v>
      </c>
      <c r="C628" s="224" t="s">
        <v>92</v>
      </c>
      <c r="D628" s="224" t="s">
        <v>1298</v>
      </c>
      <c r="E628" s="230" t="str">
        <f t="shared" si="49"/>
        <v>Men Master</v>
      </c>
      <c r="F628" s="276">
        <v>23530</v>
      </c>
      <c r="G628" s="10">
        <f t="shared" si="50"/>
        <v>44926</v>
      </c>
      <c r="H628" s="6">
        <f t="shared" si="51"/>
        <v>58</v>
      </c>
      <c r="I628" s="5" t="str">
        <f t="shared" si="52"/>
        <v>Master</v>
      </c>
      <c r="J628" s="224" t="s">
        <v>1301</v>
      </c>
      <c r="K628" s="291">
        <v>64060200018</v>
      </c>
      <c r="L628" s="292" t="s">
        <v>1509</v>
      </c>
      <c r="M628" s="246">
        <f>+_xlfn.XLOOKUP(MASTERLIST!$A628,'2023'!$A$3:$A$897,'2023'!$AE$3:$AE$897,0,0)</f>
        <v>0</v>
      </c>
      <c r="N628" s="220">
        <f>+_xlfn.XLOOKUP(MASTERLIST!$A628,'2023'!$A$3:$A$897,'2023'!$AF$3:$AF$897,0,0)</f>
        <v>0</v>
      </c>
      <c r="O628" s="220">
        <f>+_xlfn.XLOOKUP(MASTERLIST!$A628,'2023'!$A$3:$A$897,'2023'!$AG$3:$AG$897,0,0)</f>
        <v>0</v>
      </c>
      <c r="P628" s="247">
        <f>+_xlfn.XLOOKUP(MASTERLIST!$A628,'2023'!$A$3:$A$897,'2023'!$AH$3:$AH$897,0,0)</f>
        <v>20</v>
      </c>
      <c r="Q628" s="312">
        <f>+_xlfn.XLOOKUP(MASTERLIST!$A628,'2021'!$A$3:$A$900,'2021'!$G$3:$G$900,0,0)</f>
        <v>0</v>
      </c>
      <c r="R628" s="220">
        <f>+_xlfn.XLOOKUP(MASTERLIST!$A628,'2021'!$A$3:$A$900,'2021'!$H$3:$H$900,0,0)</f>
        <v>0</v>
      </c>
      <c r="S628" s="220">
        <f>+_xlfn.XLOOKUP(MASTERLIST!$A628,'2021'!$A$3:$A$900,'2021'!$I$3:$I$900,0,0)</f>
        <v>0</v>
      </c>
      <c r="T628" s="247">
        <f>+_xlfn.XLOOKUP(MASTERLIST!$A628,'2021'!$A$3:$A$900,'2021'!$J$3:$J$900,0,0)</f>
        <v>0</v>
      </c>
      <c r="U628" s="246">
        <f>+_xlfn.XLOOKUP(MASTERLIST!$A628,'2022'!$A$3:$A$899,'2022'!$AE$3:$AE$899,0,0)</f>
        <v>0</v>
      </c>
      <c r="V628" s="220">
        <f>+_xlfn.XLOOKUP(MASTERLIST!$A628,'2022'!$A$3:$A$899,'2022'!$AF$3:$AF$899,0,0)</f>
        <v>0</v>
      </c>
      <c r="W628" s="220">
        <f>+_xlfn.XLOOKUP(MASTERLIST!$A628,'2022'!$A$3:$A$899,'2022'!$AG$3:$AG$899,0,0)</f>
        <v>0</v>
      </c>
      <c r="X628" s="247">
        <f>+_xlfn.XLOOKUP(MASTERLIST!$A628,'2022'!$A$3:$A$899,'2022'!$AH$3:$AH$899,0,0)</f>
        <v>0</v>
      </c>
    </row>
    <row r="629" spans="1:24" x14ac:dyDescent="0.25">
      <c r="A629" s="233" t="s">
        <v>1284</v>
      </c>
      <c r="B629" s="224" t="s">
        <v>41</v>
      </c>
      <c r="C629" s="224" t="s">
        <v>239</v>
      </c>
      <c r="D629" s="224" t="s">
        <v>245</v>
      </c>
      <c r="E629" s="230" t="str">
        <f t="shared" si="49"/>
        <v>Men Master</v>
      </c>
      <c r="F629" s="276">
        <v>25890</v>
      </c>
      <c r="G629" s="10">
        <f t="shared" si="50"/>
        <v>44926</v>
      </c>
      <c r="H629" s="6">
        <f t="shared" si="51"/>
        <v>52</v>
      </c>
      <c r="I629" s="5" t="str">
        <f t="shared" si="52"/>
        <v>Master</v>
      </c>
      <c r="J629" s="224" t="s">
        <v>1301</v>
      </c>
      <c r="K629" s="291">
        <v>70111800153</v>
      </c>
      <c r="L629" s="292" t="s">
        <v>1509</v>
      </c>
      <c r="M629" s="246">
        <f>+_xlfn.XLOOKUP(MASTERLIST!$A629,'2023'!$A$3:$A$897,'2023'!$AE$3:$AE$897,0,0)</f>
        <v>0</v>
      </c>
      <c r="N629" s="220">
        <f>+_xlfn.XLOOKUP(MASTERLIST!$A629,'2023'!$A$3:$A$897,'2023'!$AF$3:$AF$897,0,0)</f>
        <v>0</v>
      </c>
      <c r="O629" s="220">
        <f>+_xlfn.XLOOKUP(MASTERLIST!$A629,'2023'!$A$3:$A$897,'2023'!$AG$3:$AG$897,0,0)</f>
        <v>0</v>
      </c>
      <c r="P629" s="247">
        <f>+_xlfn.XLOOKUP(MASTERLIST!$A629,'2023'!$A$3:$A$897,'2023'!$AH$3:$AH$897,0,0)</f>
        <v>0</v>
      </c>
      <c r="Q629" s="312">
        <f>+_xlfn.XLOOKUP(MASTERLIST!$A629,'2021'!$A$3:$A$900,'2021'!$G$3:$G$900,0,0)</f>
        <v>0</v>
      </c>
      <c r="R629" s="220">
        <f>+_xlfn.XLOOKUP(MASTERLIST!$A629,'2021'!$A$3:$A$900,'2021'!$H$3:$H$900,0,0)</f>
        <v>0</v>
      </c>
      <c r="S629" s="220">
        <f>+_xlfn.XLOOKUP(MASTERLIST!$A629,'2021'!$A$3:$A$900,'2021'!$I$3:$I$900,0,0)</f>
        <v>0</v>
      </c>
      <c r="T629" s="247">
        <f>+_xlfn.XLOOKUP(MASTERLIST!$A629,'2021'!$A$3:$A$900,'2021'!$J$3:$J$900,0,0)</f>
        <v>0</v>
      </c>
      <c r="U629" s="246">
        <f>+_xlfn.XLOOKUP(MASTERLIST!$A629,'2022'!$A$3:$A$899,'2022'!$AE$3:$AE$899,0,0)</f>
        <v>0</v>
      </c>
      <c r="V629" s="220">
        <f>+_xlfn.XLOOKUP(MASTERLIST!$A629,'2022'!$A$3:$A$899,'2022'!$AF$3:$AF$899,0,0)</f>
        <v>0</v>
      </c>
      <c r="W629" s="220">
        <f>+_xlfn.XLOOKUP(MASTERLIST!$A629,'2022'!$A$3:$A$899,'2022'!$AG$3:$AG$899,0,0)</f>
        <v>0</v>
      </c>
      <c r="X629" s="247">
        <f>+_xlfn.XLOOKUP(MASTERLIST!$A629,'2022'!$A$3:$A$899,'2022'!$AH$3:$AH$899,0,0)</f>
        <v>0</v>
      </c>
    </row>
    <row r="630" spans="1:24" s="14" customFormat="1" x14ac:dyDescent="0.3">
      <c r="A630" s="231" t="s">
        <v>1285</v>
      </c>
      <c r="B630" s="221" t="s">
        <v>1069</v>
      </c>
      <c r="C630" s="221" t="s">
        <v>189</v>
      </c>
      <c r="D630" s="221" t="s">
        <v>1299</v>
      </c>
      <c r="E630" s="232" t="str">
        <f t="shared" si="49"/>
        <v>Men Veteran</v>
      </c>
      <c r="F630" s="279">
        <v>30088</v>
      </c>
      <c r="G630" s="10">
        <f t="shared" si="50"/>
        <v>44926</v>
      </c>
      <c r="H630" s="6">
        <f t="shared" si="51"/>
        <v>40</v>
      </c>
      <c r="I630" s="5" t="str">
        <f t="shared" si="52"/>
        <v>Veteran</v>
      </c>
      <c r="J630" s="221" t="s">
        <v>1301</v>
      </c>
      <c r="K630" s="294"/>
      <c r="L630" s="295"/>
      <c r="M630" s="246">
        <f>+_xlfn.XLOOKUP(MASTERLIST!$A630,'2023'!$A$3:$A$897,'2023'!$AE$3:$AE$897,0,0)</f>
        <v>0</v>
      </c>
      <c r="N630" s="220">
        <f>+_xlfn.XLOOKUP(MASTERLIST!$A630,'2023'!$A$3:$A$897,'2023'!$AF$3:$AF$897,0,0)</f>
        <v>0</v>
      </c>
      <c r="O630" s="220">
        <f>+_xlfn.XLOOKUP(MASTERLIST!$A630,'2023'!$A$3:$A$897,'2023'!$AG$3:$AG$897,0,0)</f>
        <v>0</v>
      </c>
      <c r="P630" s="247">
        <f>+_xlfn.XLOOKUP(MASTERLIST!$A630,'2023'!$A$3:$A$897,'2023'!$AH$3:$AH$897,0,0)</f>
        <v>40</v>
      </c>
      <c r="Q630" s="312">
        <f>+_xlfn.XLOOKUP(MASTERLIST!$A630,'2021'!$A$3:$A$900,'2021'!$G$3:$G$900,0,0)</f>
        <v>0</v>
      </c>
      <c r="R630" s="220">
        <f>+_xlfn.XLOOKUP(MASTERLIST!$A630,'2021'!$A$3:$A$900,'2021'!$H$3:$H$900,0,0)</f>
        <v>0</v>
      </c>
      <c r="S630" s="220">
        <f>+_xlfn.XLOOKUP(MASTERLIST!$A630,'2021'!$A$3:$A$900,'2021'!$I$3:$I$900,0,0)</f>
        <v>0</v>
      </c>
      <c r="T630" s="247">
        <f>+_xlfn.XLOOKUP(MASTERLIST!$A630,'2021'!$A$3:$A$900,'2021'!$J$3:$J$900,0,0)</f>
        <v>0</v>
      </c>
      <c r="U630" s="246">
        <f>+_xlfn.XLOOKUP(MASTERLIST!$A630,'2022'!$A$3:$A$899,'2022'!$AE$3:$AE$899,0,0)</f>
        <v>0</v>
      </c>
      <c r="V630" s="220">
        <f>+_xlfn.XLOOKUP(MASTERLIST!$A630,'2022'!$A$3:$A$899,'2022'!$AF$3:$AF$899,0,0)</f>
        <v>0</v>
      </c>
      <c r="W630" s="220">
        <f>+_xlfn.XLOOKUP(MASTERLIST!$A630,'2022'!$A$3:$A$899,'2022'!$AG$3:$AG$899,0,0)</f>
        <v>0</v>
      </c>
      <c r="X630" s="247">
        <f>+_xlfn.XLOOKUP(MASTERLIST!$A630,'2022'!$A$3:$A$899,'2022'!$AH$3:$AH$899,0,0)</f>
        <v>0</v>
      </c>
    </row>
    <row r="631" spans="1:24" x14ac:dyDescent="0.25">
      <c r="A631" s="231" t="s">
        <v>1286</v>
      </c>
      <c r="B631" s="221" t="s">
        <v>1529</v>
      </c>
      <c r="C631" s="221" t="s">
        <v>455</v>
      </c>
      <c r="D631" s="221" t="s">
        <v>122</v>
      </c>
      <c r="E631" s="230" t="str">
        <f t="shared" si="49"/>
        <v>Men Senior</v>
      </c>
      <c r="F631" s="279">
        <v>36535</v>
      </c>
      <c r="G631" s="10">
        <f t="shared" si="50"/>
        <v>44926</v>
      </c>
      <c r="H631" s="6">
        <f t="shared" si="51"/>
        <v>22</v>
      </c>
      <c r="I631" s="5" t="str">
        <f t="shared" si="52"/>
        <v>Senior</v>
      </c>
      <c r="J631" s="221" t="s">
        <v>1301</v>
      </c>
      <c r="K631" s="294">
        <v>81090210930</v>
      </c>
      <c r="L631" s="295" t="s">
        <v>1509</v>
      </c>
      <c r="M631" s="246">
        <f>+_xlfn.XLOOKUP(MASTERLIST!$A631,'2023'!$A$3:$A$897,'2023'!$AE$3:$AE$897,0,0)</f>
        <v>0</v>
      </c>
      <c r="N631" s="220">
        <f>+_xlfn.XLOOKUP(MASTERLIST!$A631,'2023'!$A$3:$A$897,'2023'!$AF$3:$AF$897,0,0)</f>
        <v>0</v>
      </c>
      <c r="O631" s="220">
        <f>+_xlfn.XLOOKUP(MASTERLIST!$A631,'2023'!$A$3:$A$897,'2023'!$AG$3:$AG$897,0,0)</f>
        <v>0</v>
      </c>
      <c r="P631" s="247">
        <f>+_xlfn.XLOOKUP(MASTERLIST!$A631,'2023'!$A$3:$A$897,'2023'!$AH$3:$AH$897,0,0)</f>
        <v>0</v>
      </c>
      <c r="Q631" s="312">
        <f>+_xlfn.XLOOKUP(MASTERLIST!$A631,'2021'!$A$3:$A$900,'2021'!$G$3:$G$900,0,0)</f>
        <v>0</v>
      </c>
      <c r="R631" s="220">
        <f>+_xlfn.XLOOKUP(MASTERLIST!$A631,'2021'!$A$3:$A$900,'2021'!$H$3:$H$900,0,0)</f>
        <v>3</v>
      </c>
      <c r="S631" s="220">
        <f>+_xlfn.XLOOKUP(MASTERLIST!$A631,'2021'!$A$3:$A$900,'2021'!$I$3:$I$900,0,0)</f>
        <v>16.100000000000001</v>
      </c>
      <c r="T631" s="247">
        <f>+_xlfn.XLOOKUP(MASTERLIST!$A631,'2021'!$A$3:$A$900,'2021'!$J$3:$J$900,0,0)</f>
        <v>417</v>
      </c>
      <c r="U631" s="246">
        <f>+_xlfn.XLOOKUP(MASTERLIST!$A631,'2022'!$A$3:$A$899,'2022'!$AE$3:$AE$899,0,0)</f>
        <v>0</v>
      </c>
      <c r="V631" s="220">
        <f>+_xlfn.XLOOKUP(MASTERLIST!$A631,'2022'!$A$3:$A$899,'2022'!$AF$3:$AF$899,0,0)</f>
        <v>0</v>
      </c>
      <c r="W631" s="220">
        <f>+_xlfn.XLOOKUP(MASTERLIST!$A631,'2022'!$A$3:$A$899,'2022'!$AG$3:$AG$899,0,0)</f>
        <v>0</v>
      </c>
      <c r="X631" s="247">
        <f>+_xlfn.XLOOKUP(MASTERLIST!$A631,'2022'!$A$3:$A$899,'2022'!$AH$3:$AH$899,0,0)</f>
        <v>0</v>
      </c>
    </row>
    <row r="632" spans="1:24" s="7" customFormat="1" x14ac:dyDescent="0.3">
      <c r="A632" s="233" t="s">
        <v>1287</v>
      </c>
      <c r="B632" s="224" t="s">
        <v>42</v>
      </c>
      <c r="C632" s="224" t="s">
        <v>1995</v>
      </c>
      <c r="D632" s="224" t="s">
        <v>1996</v>
      </c>
      <c r="E632" s="230" t="str">
        <f t="shared" si="49"/>
        <v>Men Senior</v>
      </c>
      <c r="F632" s="276">
        <v>31291</v>
      </c>
      <c r="G632" s="10">
        <f t="shared" si="50"/>
        <v>44926</v>
      </c>
      <c r="H632" s="6">
        <f t="shared" si="51"/>
        <v>37</v>
      </c>
      <c r="I632" s="5" t="str">
        <f t="shared" si="52"/>
        <v>Senior</v>
      </c>
      <c r="J632" s="224" t="s">
        <v>1301</v>
      </c>
      <c r="K632" s="291">
        <v>8509015299086</v>
      </c>
      <c r="L632" s="292" t="s">
        <v>1509</v>
      </c>
      <c r="M632" s="246">
        <f>+_xlfn.XLOOKUP(MASTERLIST!$A632,'2023'!$A$3:$A$897,'2023'!$AE$3:$AE$897,0,0)</f>
        <v>0</v>
      </c>
      <c r="N632" s="220">
        <f>+_xlfn.XLOOKUP(MASTERLIST!$A632,'2023'!$A$3:$A$897,'2023'!$AF$3:$AF$897,0,0)</f>
        <v>0</v>
      </c>
      <c r="O632" s="220">
        <f>+_xlfn.XLOOKUP(MASTERLIST!$A632,'2023'!$A$3:$A$897,'2023'!$AG$3:$AG$897,0,0)</f>
        <v>0</v>
      </c>
      <c r="P632" s="247">
        <f>+_xlfn.XLOOKUP(MASTERLIST!$A632,'2023'!$A$3:$A$897,'2023'!$AH$3:$AH$897,0,0)</f>
        <v>60</v>
      </c>
      <c r="Q632" s="312">
        <f>+_xlfn.XLOOKUP(MASTERLIST!$A632,'2021'!$A$3:$A$900,'2021'!$G$3:$G$900,0,0)</f>
        <v>1</v>
      </c>
      <c r="R632" s="220">
        <f>+_xlfn.XLOOKUP(MASTERLIST!$A632,'2021'!$A$3:$A$900,'2021'!$H$3:$H$900,0,0)</f>
        <v>0</v>
      </c>
      <c r="S632" s="220">
        <f>+_xlfn.XLOOKUP(MASTERLIST!$A632,'2021'!$A$3:$A$900,'2021'!$I$3:$I$900,0,0)</f>
        <v>3</v>
      </c>
      <c r="T632" s="247">
        <f>+_xlfn.XLOOKUP(MASTERLIST!$A632,'2021'!$A$3:$A$900,'2021'!$J$3:$J$900,0,0)</f>
        <v>212</v>
      </c>
      <c r="U632" s="246">
        <f>+_xlfn.XLOOKUP(MASTERLIST!$A632,'2022'!$A$3:$A$899,'2022'!$AE$3:$AE$899,0,0)</f>
        <v>0</v>
      </c>
      <c r="V632" s="220">
        <f>+_xlfn.XLOOKUP(MASTERLIST!$A632,'2022'!$A$3:$A$899,'2022'!$AF$3:$AF$899,0,0)</f>
        <v>4</v>
      </c>
      <c r="W632" s="220">
        <f>+_xlfn.XLOOKUP(MASTERLIST!$A632,'2022'!$A$3:$A$899,'2022'!$AG$3:$AG$899,0,0)</f>
        <v>39</v>
      </c>
      <c r="X632" s="247">
        <f>+_xlfn.XLOOKUP(MASTERLIST!$A632,'2022'!$A$3:$A$899,'2022'!$AH$3:$AH$899,0,0)</f>
        <v>522</v>
      </c>
    </row>
    <row r="633" spans="1:24" x14ac:dyDescent="0.25">
      <c r="A633" s="229" t="s">
        <v>1288</v>
      </c>
      <c r="B633" s="220" t="s">
        <v>38</v>
      </c>
      <c r="C633" s="220" t="s">
        <v>1930</v>
      </c>
      <c r="D633" s="220" t="s">
        <v>1277</v>
      </c>
      <c r="E633" s="230" t="str">
        <f t="shared" si="49"/>
        <v>Men Senior</v>
      </c>
      <c r="F633" s="277">
        <v>36032</v>
      </c>
      <c r="G633" s="10">
        <f t="shared" si="50"/>
        <v>44926</v>
      </c>
      <c r="H633" s="6">
        <f t="shared" si="51"/>
        <v>24</v>
      </c>
      <c r="I633" s="5" t="str">
        <f t="shared" si="52"/>
        <v>Senior</v>
      </c>
      <c r="J633" s="220" t="s">
        <v>1301</v>
      </c>
      <c r="K633" s="293">
        <v>98082500174</v>
      </c>
      <c r="L633" s="251" t="s">
        <v>1509</v>
      </c>
      <c r="M633" s="246">
        <f>+_xlfn.XLOOKUP(MASTERLIST!$A633,'2023'!$A$3:$A$897,'2023'!$AE$3:$AE$897,0,0)</f>
        <v>0</v>
      </c>
      <c r="N633" s="220">
        <f>+_xlfn.XLOOKUP(MASTERLIST!$A633,'2023'!$A$3:$A$897,'2023'!$AF$3:$AF$897,0,0)</f>
        <v>2</v>
      </c>
      <c r="O633" s="220">
        <f>+_xlfn.XLOOKUP(MASTERLIST!$A633,'2023'!$A$3:$A$897,'2023'!$AG$3:$AG$897,0,0)</f>
        <v>10.199999999999999</v>
      </c>
      <c r="P633" s="247">
        <f>+_xlfn.XLOOKUP(MASTERLIST!$A633,'2023'!$A$3:$A$897,'2023'!$AH$3:$AH$897,0,0)</f>
        <v>518</v>
      </c>
      <c r="Q633" s="312">
        <f>+_xlfn.XLOOKUP(MASTERLIST!$A633,'2021'!$A$3:$A$900,'2021'!$G$3:$G$900,0,0)</f>
        <v>4</v>
      </c>
      <c r="R633" s="220">
        <f>+_xlfn.XLOOKUP(MASTERLIST!$A633,'2021'!$A$3:$A$900,'2021'!$H$3:$H$900,0,0)</f>
        <v>2</v>
      </c>
      <c r="S633" s="220">
        <f>+_xlfn.XLOOKUP(MASTERLIST!$A633,'2021'!$A$3:$A$900,'2021'!$I$3:$I$900,0,0)</f>
        <v>16.099999999999998</v>
      </c>
      <c r="T633" s="247">
        <f>+_xlfn.XLOOKUP(MASTERLIST!$A633,'2021'!$A$3:$A$900,'2021'!$J$3:$J$900,0,0)</f>
        <v>762</v>
      </c>
      <c r="U633" s="246">
        <f>+_xlfn.XLOOKUP(MASTERLIST!$A633,'2022'!$A$3:$A$899,'2022'!$AE$3:$AE$899,0,0)</f>
        <v>0</v>
      </c>
      <c r="V633" s="220">
        <f>+_xlfn.XLOOKUP(MASTERLIST!$A633,'2022'!$A$3:$A$899,'2022'!$AF$3:$AF$899,0,0)</f>
        <v>1</v>
      </c>
      <c r="W633" s="220">
        <f>+_xlfn.XLOOKUP(MASTERLIST!$A633,'2022'!$A$3:$A$899,'2022'!$AG$3:$AG$899,0,0)</f>
        <v>22.2</v>
      </c>
      <c r="X633" s="247">
        <f>+_xlfn.XLOOKUP(MASTERLIST!$A633,'2022'!$A$3:$A$899,'2022'!$AH$3:$AH$899,0,0)</f>
        <v>450</v>
      </c>
    </row>
    <row r="634" spans="1:24" s="14" customFormat="1" x14ac:dyDescent="0.3">
      <c r="A634" s="231" t="s">
        <v>1289</v>
      </c>
      <c r="B634" s="221" t="s">
        <v>1432</v>
      </c>
      <c r="C634" s="221" t="s">
        <v>94</v>
      </c>
      <c r="D634" s="221" t="s">
        <v>240</v>
      </c>
      <c r="E634" s="232" t="str">
        <f t="shared" si="49"/>
        <v>Men Senior</v>
      </c>
      <c r="F634" s="279">
        <v>32125</v>
      </c>
      <c r="G634" s="10">
        <f t="shared" si="50"/>
        <v>44926</v>
      </c>
      <c r="H634" s="6">
        <f t="shared" si="51"/>
        <v>35</v>
      </c>
      <c r="I634" s="5" t="str">
        <f t="shared" si="52"/>
        <v>Senior</v>
      </c>
      <c r="J634" s="221" t="s">
        <v>1301</v>
      </c>
      <c r="K634" s="294">
        <v>87121400200</v>
      </c>
      <c r="L634" s="295" t="s">
        <v>1509</v>
      </c>
      <c r="M634" s="246">
        <f>+_xlfn.XLOOKUP(MASTERLIST!$A634,'2023'!$A$3:$A$897,'2023'!$AE$3:$AE$897,0,0)</f>
        <v>0</v>
      </c>
      <c r="N634" s="220">
        <f>+_xlfn.XLOOKUP(MASTERLIST!$A634,'2023'!$A$3:$A$897,'2023'!$AF$3:$AF$897,0,0)</f>
        <v>0</v>
      </c>
      <c r="O634" s="220">
        <f>+_xlfn.XLOOKUP(MASTERLIST!$A634,'2023'!$A$3:$A$897,'2023'!$AG$3:$AG$897,0,0)</f>
        <v>0</v>
      </c>
      <c r="P634" s="247">
        <f>+_xlfn.XLOOKUP(MASTERLIST!$A634,'2023'!$A$3:$A$897,'2023'!$AH$3:$AH$897,0,0)</f>
        <v>0</v>
      </c>
      <c r="Q634" s="312">
        <f>+_xlfn.XLOOKUP(MASTERLIST!$A634,'2021'!$A$3:$A$900,'2021'!$G$3:$G$900,0,0)</f>
        <v>0</v>
      </c>
      <c r="R634" s="220">
        <f>+_xlfn.XLOOKUP(MASTERLIST!$A634,'2021'!$A$3:$A$900,'2021'!$H$3:$H$900,0,0)</f>
        <v>0</v>
      </c>
      <c r="S634" s="220">
        <f>+_xlfn.XLOOKUP(MASTERLIST!$A634,'2021'!$A$3:$A$900,'2021'!$I$3:$I$900,0,0)</f>
        <v>0</v>
      </c>
      <c r="T634" s="247">
        <f>+_xlfn.XLOOKUP(MASTERLIST!$A634,'2021'!$A$3:$A$900,'2021'!$J$3:$J$900,0,0)</f>
        <v>0</v>
      </c>
      <c r="U634" s="246">
        <f>+_xlfn.XLOOKUP(MASTERLIST!$A634,'2022'!$A$3:$A$899,'2022'!$AE$3:$AE$899,0,0)</f>
        <v>0</v>
      </c>
      <c r="V634" s="220">
        <f>+_xlfn.XLOOKUP(MASTERLIST!$A634,'2022'!$A$3:$A$899,'2022'!$AF$3:$AF$899,0,0)</f>
        <v>0</v>
      </c>
      <c r="W634" s="220">
        <f>+_xlfn.XLOOKUP(MASTERLIST!$A634,'2022'!$A$3:$A$899,'2022'!$AG$3:$AG$899,0,0)</f>
        <v>0</v>
      </c>
      <c r="X634" s="247">
        <f>+_xlfn.XLOOKUP(MASTERLIST!$A634,'2022'!$A$3:$A$899,'2022'!$AH$3:$AH$899,0,0)</f>
        <v>0</v>
      </c>
    </row>
    <row r="635" spans="1:24" x14ac:dyDescent="0.25">
      <c r="A635" s="231" t="s">
        <v>1290</v>
      </c>
      <c r="B635" s="221" t="s">
        <v>2049</v>
      </c>
      <c r="C635" s="221" t="s">
        <v>1431</v>
      </c>
      <c r="D635" s="221" t="s">
        <v>143</v>
      </c>
      <c r="E635" s="230" t="str">
        <f t="shared" si="49"/>
        <v>Men Senior</v>
      </c>
      <c r="F635" s="279">
        <v>34880</v>
      </c>
      <c r="G635" s="10">
        <f t="shared" si="50"/>
        <v>44926</v>
      </c>
      <c r="H635" s="6">
        <f t="shared" si="51"/>
        <v>27</v>
      </c>
      <c r="I635" s="5" t="str">
        <f t="shared" si="52"/>
        <v>Senior</v>
      </c>
      <c r="J635" s="221" t="s">
        <v>1301</v>
      </c>
      <c r="K635" s="294">
        <v>95063000231</v>
      </c>
      <c r="L635" s="295" t="s">
        <v>1509</v>
      </c>
      <c r="M635" s="246">
        <f>+_xlfn.XLOOKUP(MASTERLIST!$A635,'2023'!$A$3:$A$897,'2023'!$AE$3:$AE$897,0,0)</f>
        <v>0</v>
      </c>
      <c r="N635" s="220">
        <f>+_xlfn.XLOOKUP(MASTERLIST!$A635,'2023'!$A$3:$A$897,'2023'!$AF$3:$AF$897,0,0)</f>
        <v>0</v>
      </c>
      <c r="O635" s="220">
        <f>+_xlfn.XLOOKUP(MASTERLIST!$A635,'2023'!$A$3:$A$897,'2023'!$AG$3:$AG$897,0,0)</f>
        <v>0</v>
      </c>
      <c r="P635" s="247">
        <f>+_xlfn.XLOOKUP(MASTERLIST!$A635,'2023'!$A$3:$A$897,'2023'!$AH$3:$AH$897,0,0)</f>
        <v>0</v>
      </c>
      <c r="Q635" s="312">
        <f>+_xlfn.XLOOKUP(MASTERLIST!$A635,'2021'!$A$3:$A$900,'2021'!$G$3:$G$900,0,0)</f>
        <v>0</v>
      </c>
      <c r="R635" s="220">
        <f>+_xlfn.XLOOKUP(MASTERLIST!$A635,'2021'!$A$3:$A$900,'2021'!$H$3:$H$900,0,0)</f>
        <v>4</v>
      </c>
      <c r="S635" s="220">
        <f>+_xlfn.XLOOKUP(MASTERLIST!$A635,'2021'!$A$3:$A$900,'2021'!$I$3:$I$900,0,0)</f>
        <v>18.500000000000004</v>
      </c>
      <c r="T635" s="247">
        <f>+_xlfn.XLOOKUP(MASTERLIST!$A635,'2021'!$A$3:$A$900,'2021'!$J$3:$J$900,0,0)</f>
        <v>245</v>
      </c>
      <c r="U635" s="246">
        <f>+_xlfn.XLOOKUP(MASTERLIST!$A635,'2022'!$A$3:$A$899,'2022'!$AE$3:$AE$899,0,0)</f>
        <v>0</v>
      </c>
      <c r="V635" s="220">
        <f>+_xlfn.XLOOKUP(MASTERLIST!$A635,'2022'!$A$3:$A$899,'2022'!$AF$3:$AF$899,0,0)</f>
        <v>0</v>
      </c>
      <c r="W635" s="220">
        <f>+_xlfn.XLOOKUP(MASTERLIST!$A635,'2022'!$A$3:$A$899,'2022'!$AG$3:$AG$899,0,0)</f>
        <v>0</v>
      </c>
      <c r="X635" s="247">
        <f>+_xlfn.XLOOKUP(MASTERLIST!$A635,'2022'!$A$3:$A$899,'2022'!$AH$3:$AH$899,0,0)</f>
        <v>0</v>
      </c>
    </row>
    <row r="636" spans="1:24" s="14" customFormat="1" x14ac:dyDescent="0.3">
      <c r="A636" s="233" t="s">
        <v>1291</v>
      </c>
      <c r="B636" s="224" t="s">
        <v>42</v>
      </c>
      <c r="C636" s="224" t="s">
        <v>116</v>
      </c>
      <c r="D636" s="224" t="s">
        <v>2091</v>
      </c>
      <c r="E636" s="232" t="str">
        <f t="shared" si="49"/>
        <v>Men Senior</v>
      </c>
      <c r="F636" s="276">
        <v>32772</v>
      </c>
      <c r="G636" s="10">
        <f t="shared" si="50"/>
        <v>44926</v>
      </c>
      <c r="H636" s="6">
        <f t="shared" si="51"/>
        <v>33</v>
      </c>
      <c r="I636" s="5" t="str">
        <f t="shared" si="52"/>
        <v>Senior</v>
      </c>
      <c r="J636" s="224" t="s">
        <v>1301</v>
      </c>
      <c r="K636" s="291">
        <v>8909215081088</v>
      </c>
      <c r="L636" s="292" t="s">
        <v>1512</v>
      </c>
      <c r="M636" s="246">
        <f>+_xlfn.XLOOKUP(MASTERLIST!$A636,'2023'!$A$3:$A$897,'2023'!$AE$3:$AE$897,0,0)</f>
        <v>0</v>
      </c>
      <c r="N636" s="220">
        <f>+_xlfn.XLOOKUP(MASTERLIST!$A636,'2023'!$A$3:$A$897,'2023'!$AF$3:$AF$897,0,0)</f>
        <v>0</v>
      </c>
      <c r="O636" s="220">
        <f>+_xlfn.XLOOKUP(MASTERLIST!$A636,'2023'!$A$3:$A$897,'2023'!$AG$3:$AG$897,0,0)</f>
        <v>0</v>
      </c>
      <c r="P636" s="247">
        <f>+_xlfn.XLOOKUP(MASTERLIST!$A636,'2023'!$A$3:$A$897,'2023'!$AH$3:$AH$897,0,0)</f>
        <v>0</v>
      </c>
      <c r="Q636" s="312">
        <f>+_xlfn.XLOOKUP(MASTERLIST!$A636,'2021'!$A$3:$A$900,'2021'!$G$3:$G$900,0,0)</f>
        <v>0</v>
      </c>
      <c r="R636" s="220">
        <f>+_xlfn.XLOOKUP(MASTERLIST!$A636,'2021'!$A$3:$A$900,'2021'!$H$3:$H$900,0,0)</f>
        <v>0</v>
      </c>
      <c r="S636" s="220">
        <f>+_xlfn.XLOOKUP(MASTERLIST!$A636,'2021'!$A$3:$A$900,'2021'!$I$3:$I$900,0,0)</f>
        <v>0</v>
      </c>
      <c r="T636" s="247">
        <f>+_xlfn.XLOOKUP(MASTERLIST!$A636,'2021'!$A$3:$A$900,'2021'!$J$3:$J$900,0,0)</f>
        <v>0</v>
      </c>
      <c r="U636" s="246">
        <f>+_xlfn.XLOOKUP(MASTERLIST!$A636,'2022'!$A$3:$A$899,'2022'!$AE$3:$AE$899,0,0)</f>
        <v>0</v>
      </c>
      <c r="V636" s="220">
        <f>+_xlfn.XLOOKUP(MASTERLIST!$A636,'2022'!$A$3:$A$899,'2022'!$AF$3:$AF$899,0,0)</f>
        <v>0</v>
      </c>
      <c r="W636" s="220">
        <f>+_xlfn.XLOOKUP(MASTERLIST!$A636,'2022'!$A$3:$A$899,'2022'!$AG$3:$AG$899,0,0)</f>
        <v>0</v>
      </c>
      <c r="X636" s="247">
        <f>+_xlfn.XLOOKUP(MASTERLIST!$A636,'2022'!$A$3:$A$899,'2022'!$AH$3:$AH$899,0,0)</f>
        <v>40</v>
      </c>
    </row>
    <row r="637" spans="1:24" s="14" customFormat="1" x14ac:dyDescent="0.3">
      <c r="A637" s="231" t="s">
        <v>1369</v>
      </c>
      <c r="B637" s="221" t="s">
        <v>1371</v>
      </c>
      <c r="C637" s="221" t="s">
        <v>340</v>
      </c>
      <c r="D637" s="221" t="s">
        <v>112</v>
      </c>
      <c r="E637" s="232" t="str">
        <f t="shared" si="49"/>
        <v>Men Master</v>
      </c>
      <c r="F637" s="279">
        <v>26165</v>
      </c>
      <c r="G637" s="10">
        <f t="shared" si="50"/>
        <v>44926</v>
      </c>
      <c r="H637" s="6">
        <f t="shared" si="51"/>
        <v>51</v>
      </c>
      <c r="I637" s="5" t="str">
        <f t="shared" si="52"/>
        <v>Master</v>
      </c>
      <c r="J637" s="221" t="s">
        <v>1301</v>
      </c>
      <c r="K637" s="294"/>
      <c r="L637" s="295"/>
      <c r="M637" s="246">
        <f>+_xlfn.XLOOKUP(MASTERLIST!$A637,'2023'!$A$3:$A$897,'2023'!$AE$3:$AE$897,0,0)</f>
        <v>0</v>
      </c>
      <c r="N637" s="220">
        <f>+_xlfn.XLOOKUP(MASTERLIST!$A637,'2023'!$A$3:$A$897,'2023'!$AF$3:$AF$897,0,0)</f>
        <v>0</v>
      </c>
      <c r="O637" s="220">
        <f>+_xlfn.XLOOKUP(MASTERLIST!$A637,'2023'!$A$3:$A$897,'2023'!$AG$3:$AG$897,0,0)</f>
        <v>0</v>
      </c>
      <c r="P637" s="247">
        <f>+_xlfn.XLOOKUP(MASTERLIST!$A637,'2023'!$A$3:$A$897,'2023'!$AH$3:$AH$897,0,0)</f>
        <v>0</v>
      </c>
      <c r="Q637" s="312">
        <f>+_xlfn.XLOOKUP(MASTERLIST!$A637,'2021'!$A$3:$A$900,'2021'!$G$3:$G$900,0,0)</f>
        <v>0</v>
      </c>
      <c r="R637" s="220">
        <f>+_xlfn.XLOOKUP(MASTERLIST!$A637,'2021'!$A$3:$A$900,'2021'!$H$3:$H$900,0,0)</f>
        <v>0</v>
      </c>
      <c r="S637" s="220">
        <f>+_xlfn.XLOOKUP(MASTERLIST!$A637,'2021'!$A$3:$A$900,'2021'!$I$3:$I$900,0,0)</f>
        <v>0</v>
      </c>
      <c r="T637" s="247">
        <f>+_xlfn.XLOOKUP(MASTERLIST!$A637,'2021'!$A$3:$A$900,'2021'!$J$3:$J$900,0,0)</f>
        <v>0</v>
      </c>
      <c r="U637" s="246">
        <f>+_xlfn.XLOOKUP(MASTERLIST!$A637,'2022'!$A$3:$A$899,'2022'!$AE$3:$AE$899,0,0)</f>
        <v>0</v>
      </c>
      <c r="V637" s="220">
        <f>+_xlfn.XLOOKUP(MASTERLIST!$A637,'2022'!$A$3:$A$899,'2022'!$AF$3:$AF$899,0,0)</f>
        <v>0</v>
      </c>
      <c r="W637" s="220">
        <f>+_xlfn.XLOOKUP(MASTERLIST!$A637,'2022'!$A$3:$A$899,'2022'!$AG$3:$AG$899,0,0)</f>
        <v>0</v>
      </c>
      <c r="X637" s="247">
        <f>+_xlfn.XLOOKUP(MASTERLIST!$A637,'2022'!$A$3:$A$899,'2022'!$AH$3:$AH$899,0,0)</f>
        <v>0</v>
      </c>
    </row>
    <row r="638" spans="1:24" s="7" customFormat="1" x14ac:dyDescent="0.3">
      <c r="A638" s="229" t="s">
        <v>1370</v>
      </c>
      <c r="B638" s="220" t="s">
        <v>50</v>
      </c>
      <c r="C638" s="220" t="s">
        <v>101</v>
      </c>
      <c r="D638" s="220" t="s">
        <v>1372</v>
      </c>
      <c r="E638" s="230" t="str">
        <f t="shared" si="49"/>
        <v>Men Grand Masters</v>
      </c>
      <c r="F638" s="277">
        <v>22307</v>
      </c>
      <c r="G638" s="10">
        <f t="shared" si="50"/>
        <v>44926</v>
      </c>
      <c r="H638" s="6">
        <f t="shared" si="51"/>
        <v>61</v>
      </c>
      <c r="I638" s="5" t="str">
        <f t="shared" si="52"/>
        <v>Grand Masters</v>
      </c>
      <c r="J638" s="220" t="s">
        <v>1301</v>
      </c>
      <c r="K638" s="293">
        <v>610126105027</v>
      </c>
      <c r="L638" s="251" t="s">
        <v>1509</v>
      </c>
      <c r="M638" s="246">
        <f>+_xlfn.XLOOKUP(MASTERLIST!$A638,'2023'!$A$3:$A$897,'2023'!$AE$3:$AE$897,0,0)</f>
        <v>0</v>
      </c>
      <c r="N638" s="220">
        <f>+_xlfn.XLOOKUP(MASTERLIST!$A638,'2023'!$A$3:$A$897,'2023'!$AF$3:$AF$897,0,0)</f>
        <v>0</v>
      </c>
      <c r="O638" s="220">
        <f>+_xlfn.XLOOKUP(MASTERLIST!$A638,'2023'!$A$3:$A$897,'2023'!$AG$3:$AG$897,0,0)</f>
        <v>0</v>
      </c>
      <c r="P638" s="247">
        <f>+_xlfn.XLOOKUP(MASTERLIST!$A638,'2023'!$A$3:$A$897,'2023'!$AH$3:$AH$897,0,0)</f>
        <v>0</v>
      </c>
      <c r="Q638" s="312">
        <f>+_xlfn.XLOOKUP(MASTERLIST!$A638,'2021'!$A$3:$A$900,'2021'!$G$3:$G$900,0,0)</f>
        <v>1</v>
      </c>
      <c r="R638" s="220">
        <f>+_xlfn.XLOOKUP(MASTERLIST!$A638,'2021'!$A$3:$A$900,'2021'!$H$3:$H$900,0,0)</f>
        <v>0</v>
      </c>
      <c r="S638" s="220">
        <f>+_xlfn.XLOOKUP(MASTERLIST!$A638,'2021'!$A$3:$A$900,'2021'!$I$3:$I$900,0,0)</f>
        <v>1.2</v>
      </c>
      <c r="T638" s="247">
        <f>+_xlfn.XLOOKUP(MASTERLIST!$A638,'2021'!$A$3:$A$900,'2021'!$J$3:$J$900,0,0)</f>
        <v>96</v>
      </c>
      <c r="U638" s="246">
        <f>+_xlfn.XLOOKUP(MASTERLIST!$A638,'2022'!$A$3:$A$899,'2022'!$AE$3:$AE$899,0,0)</f>
        <v>0</v>
      </c>
      <c r="V638" s="220">
        <f>+_xlfn.XLOOKUP(MASTERLIST!$A638,'2022'!$A$3:$A$899,'2022'!$AF$3:$AF$899,0,0)</f>
        <v>0</v>
      </c>
      <c r="W638" s="220">
        <f>+_xlfn.XLOOKUP(MASTERLIST!$A638,'2022'!$A$3:$A$899,'2022'!$AG$3:$AG$899,0,0)</f>
        <v>0</v>
      </c>
      <c r="X638" s="247">
        <f>+_xlfn.XLOOKUP(MASTERLIST!$A638,'2022'!$A$3:$A$899,'2022'!$AH$3:$AH$899,0,0)</f>
        <v>0</v>
      </c>
    </row>
    <row r="639" spans="1:24" s="7" customFormat="1" x14ac:dyDescent="0.3">
      <c r="A639" s="231" t="s">
        <v>1373</v>
      </c>
      <c r="B639" s="221" t="s">
        <v>1371</v>
      </c>
      <c r="C639" s="221" t="s">
        <v>1149</v>
      </c>
      <c r="D639" s="221" t="s">
        <v>191</v>
      </c>
      <c r="E639" s="232" t="str">
        <f t="shared" si="49"/>
        <v>Men Veteran</v>
      </c>
      <c r="F639" s="279">
        <v>27162</v>
      </c>
      <c r="G639" s="10">
        <f t="shared" si="50"/>
        <v>44926</v>
      </c>
      <c r="H639" s="6">
        <f t="shared" si="51"/>
        <v>48</v>
      </c>
      <c r="I639" s="5" t="str">
        <f t="shared" si="52"/>
        <v>Veteran</v>
      </c>
      <c r="J639" s="221" t="s">
        <v>1301</v>
      </c>
      <c r="K639" s="294">
        <v>74051310191</v>
      </c>
      <c r="L639" s="295" t="s">
        <v>1509</v>
      </c>
      <c r="M639" s="246">
        <f>+_xlfn.XLOOKUP(MASTERLIST!$A639,'2023'!$A$3:$A$897,'2023'!$AE$3:$AE$897,0,0)</f>
        <v>0</v>
      </c>
      <c r="N639" s="220">
        <f>+_xlfn.XLOOKUP(MASTERLIST!$A639,'2023'!$A$3:$A$897,'2023'!$AF$3:$AF$897,0,0)</f>
        <v>0</v>
      </c>
      <c r="O639" s="220">
        <f>+_xlfn.XLOOKUP(MASTERLIST!$A639,'2023'!$A$3:$A$897,'2023'!$AG$3:$AG$897,0,0)</f>
        <v>0</v>
      </c>
      <c r="P639" s="247">
        <f>+_xlfn.XLOOKUP(MASTERLIST!$A639,'2023'!$A$3:$A$897,'2023'!$AH$3:$AH$897,0,0)</f>
        <v>0</v>
      </c>
      <c r="Q639" s="312">
        <f>+_xlfn.XLOOKUP(MASTERLIST!$A639,'2021'!$A$3:$A$900,'2021'!$G$3:$G$900,0,0)</f>
        <v>0</v>
      </c>
      <c r="R639" s="220">
        <f>+_xlfn.XLOOKUP(MASTERLIST!$A639,'2021'!$A$3:$A$900,'2021'!$H$3:$H$900,0,0)</f>
        <v>0</v>
      </c>
      <c r="S639" s="220">
        <f>+_xlfn.XLOOKUP(MASTERLIST!$A639,'2021'!$A$3:$A$900,'2021'!$I$3:$I$900,0,0)</f>
        <v>0</v>
      </c>
      <c r="T639" s="247">
        <f>+_xlfn.XLOOKUP(MASTERLIST!$A639,'2021'!$A$3:$A$900,'2021'!$J$3:$J$900,0,0)</f>
        <v>0</v>
      </c>
      <c r="U639" s="246">
        <f>+_xlfn.XLOOKUP(MASTERLIST!$A639,'2022'!$A$3:$A$899,'2022'!$AE$3:$AE$899,0,0)</f>
        <v>0</v>
      </c>
      <c r="V639" s="220">
        <f>+_xlfn.XLOOKUP(MASTERLIST!$A639,'2022'!$A$3:$A$899,'2022'!$AF$3:$AF$899,0,0)</f>
        <v>0</v>
      </c>
      <c r="W639" s="220">
        <f>+_xlfn.XLOOKUP(MASTERLIST!$A639,'2022'!$A$3:$A$899,'2022'!$AG$3:$AG$899,0,0)</f>
        <v>0</v>
      </c>
      <c r="X639" s="247">
        <f>+_xlfn.XLOOKUP(MASTERLIST!$A639,'2022'!$A$3:$A$899,'2022'!$AH$3:$AH$899,0,0)</f>
        <v>0</v>
      </c>
    </row>
    <row r="640" spans="1:24" x14ac:dyDescent="0.25">
      <c r="A640" s="229" t="s">
        <v>1374</v>
      </c>
      <c r="B640" s="220" t="s">
        <v>50</v>
      </c>
      <c r="C640" s="220" t="s">
        <v>456</v>
      </c>
      <c r="D640" s="220" t="s">
        <v>1375</v>
      </c>
      <c r="E640" s="230" t="str">
        <f t="shared" si="49"/>
        <v>Ladies Veteran</v>
      </c>
      <c r="F640" s="277">
        <v>29035</v>
      </c>
      <c r="G640" s="10">
        <f t="shared" si="50"/>
        <v>44926</v>
      </c>
      <c r="H640" s="6">
        <f t="shared" si="51"/>
        <v>43</v>
      </c>
      <c r="I640" s="5" t="str">
        <f t="shared" si="52"/>
        <v>Veteran</v>
      </c>
      <c r="J640" s="220" t="s">
        <v>67</v>
      </c>
      <c r="K640" s="293">
        <v>79062900119</v>
      </c>
      <c r="L640" s="251" t="s">
        <v>1509</v>
      </c>
      <c r="M640" s="246">
        <f>+_xlfn.XLOOKUP(MASTERLIST!$A640,'2023'!$A$3:$A$897,'2023'!$AE$3:$AE$897,0,0)</f>
        <v>0</v>
      </c>
      <c r="N640" s="220">
        <f>+_xlfn.XLOOKUP(MASTERLIST!$A640,'2023'!$A$3:$A$897,'2023'!$AF$3:$AF$897,0,0)</f>
        <v>0</v>
      </c>
      <c r="O640" s="220">
        <f>+_xlfn.XLOOKUP(MASTERLIST!$A640,'2023'!$A$3:$A$897,'2023'!$AG$3:$AG$897,0,0)</f>
        <v>0</v>
      </c>
      <c r="P640" s="247">
        <f>+_xlfn.XLOOKUP(MASTERLIST!$A640,'2023'!$A$3:$A$897,'2023'!$AH$3:$AH$897,0,0)</f>
        <v>0</v>
      </c>
      <c r="Q640" s="312">
        <f>+_xlfn.XLOOKUP(MASTERLIST!$A640,'2021'!$A$3:$A$900,'2021'!$G$3:$G$900,0,0)</f>
        <v>0</v>
      </c>
      <c r="R640" s="220">
        <f>+_xlfn.XLOOKUP(MASTERLIST!$A640,'2021'!$A$3:$A$900,'2021'!$H$3:$H$900,0,0)</f>
        <v>3</v>
      </c>
      <c r="S640" s="220">
        <f>+_xlfn.XLOOKUP(MASTERLIST!$A640,'2021'!$A$3:$A$900,'2021'!$I$3:$I$900,0,0)</f>
        <v>19.5</v>
      </c>
      <c r="T640" s="247">
        <f>+_xlfn.XLOOKUP(MASTERLIST!$A640,'2021'!$A$3:$A$900,'2021'!$J$3:$J$900,0,0)</f>
        <v>229</v>
      </c>
      <c r="U640" s="246">
        <f>+_xlfn.XLOOKUP(MASTERLIST!$A640,'2022'!$A$3:$A$899,'2022'!$AE$3:$AE$899,0,0)</f>
        <v>0</v>
      </c>
      <c r="V640" s="220">
        <f>+_xlfn.XLOOKUP(MASTERLIST!$A640,'2022'!$A$3:$A$899,'2022'!$AF$3:$AF$899,0,0)</f>
        <v>0</v>
      </c>
      <c r="W640" s="220">
        <f>+_xlfn.XLOOKUP(MASTERLIST!$A640,'2022'!$A$3:$A$899,'2022'!$AG$3:$AG$899,0,0)</f>
        <v>0</v>
      </c>
      <c r="X640" s="247">
        <f>+_xlfn.XLOOKUP(MASTERLIST!$A640,'2022'!$A$3:$A$899,'2022'!$AH$3:$AH$899,0,0)</f>
        <v>0</v>
      </c>
    </row>
    <row r="641" spans="1:24" s="14" customFormat="1" x14ac:dyDescent="0.3">
      <c r="A641" s="229" t="s">
        <v>1377</v>
      </c>
      <c r="B641" s="220" t="s">
        <v>50</v>
      </c>
      <c r="C641" s="220" t="s">
        <v>1980</v>
      </c>
      <c r="D641" s="220" t="s">
        <v>1950</v>
      </c>
      <c r="E641" s="230" t="str">
        <f t="shared" si="49"/>
        <v>Men U/16</v>
      </c>
      <c r="F641" s="277">
        <v>39427</v>
      </c>
      <c r="G641" s="10">
        <f t="shared" si="50"/>
        <v>44926</v>
      </c>
      <c r="H641" s="6">
        <f t="shared" si="51"/>
        <v>15</v>
      </c>
      <c r="I641" s="5" t="str">
        <f t="shared" si="52"/>
        <v>U/16</v>
      </c>
      <c r="J641" s="220" t="s">
        <v>1301</v>
      </c>
      <c r="K641" s="293">
        <v>20071112</v>
      </c>
      <c r="L641" s="251" t="s">
        <v>1509</v>
      </c>
      <c r="M641" s="246">
        <f>+_xlfn.XLOOKUP(MASTERLIST!$A641,'2023'!$A$3:$A$897,'2023'!$AE$3:$AE$897,0,0)</f>
        <v>0</v>
      </c>
      <c r="N641" s="220">
        <f>+_xlfn.XLOOKUP(MASTERLIST!$A641,'2023'!$A$3:$A$897,'2023'!$AF$3:$AF$897,0,0)</f>
        <v>0</v>
      </c>
      <c r="O641" s="220">
        <f>+_xlfn.XLOOKUP(MASTERLIST!$A641,'2023'!$A$3:$A$897,'2023'!$AG$3:$AG$897,0,0)</f>
        <v>0</v>
      </c>
      <c r="P641" s="247">
        <f>+_xlfn.XLOOKUP(MASTERLIST!$A641,'2023'!$A$3:$A$897,'2023'!$AH$3:$AH$897,0,0)</f>
        <v>60</v>
      </c>
      <c r="Q641" s="312">
        <f>+_xlfn.XLOOKUP(MASTERLIST!$A641,'2021'!$A$3:$A$900,'2021'!$G$3:$G$900,0,0)</f>
        <v>0</v>
      </c>
      <c r="R641" s="220">
        <f>+_xlfn.XLOOKUP(MASTERLIST!$A641,'2021'!$A$3:$A$900,'2021'!$H$3:$H$900,0,0)</f>
        <v>0</v>
      </c>
      <c r="S641" s="220">
        <f>+_xlfn.XLOOKUP(MASTERLIST!$A641,'2021'!$A$3:$A$900,'2021'!$I$3:$I$900,0,0)</f>
        <v>0</v>
      </c>
      <c r="T641" s="247">
        <f>+_xlfn.XLOOKUP(MASTERLIST!$A641,'2021'!$A$3:$A$900,'2021'!$J$3:$J$900,0,0)</f>
        <v>40</v>
      </c>
      <c r="U641" s="246">
        <f>+_xlfn.XLOOKUP(MASTERLIST!$A641,'2022'!$A$3:$A$899,'2022'!$AE$3:$AE$899,0,0)</f>
        <v>0</v>
      </c>
      <c r="V641" s="220">
        <f>+_xlfn.XLOOKUP(MASTERLIST!$A641,'2022'!$A$3:$A$899,'2022'!$AF$3:$AF$899,0,0)</f>
        <v>0</v>
      </c>
      <c r="W641" s="220">
        <f>+_xlfn.XLOOKUP(MASTERLIST!$A641,'2022'!$A$3:$A$899,'2022'!$AG$3:$AG$899,0,0)</f>
        <v>0</v>
      </c>
      <c r="X641" s="247">
        <f>+_xlfn.XLOOKUP(MASTERLIST!$A641,'2022'!$A$3:$A$899,'2022'!$AH$3:$AH$899,0,0)</f>
        <v>40</v>
      </c>
    </row>
    <row r="642" spans="1:24" s="14" customFormat="1" x14ac:dyDescent="0.3">
      <c r="A642" s="229" t="s">
        <v>1378</v>
      </c>
      <c r="B642" s="220" t="s">
        <v>50</v>
      </c>
      <c r="C642" s="220" t="s">
        <v>948</v>
      </c>
      <c r="D642" s="220" t="s">
        <v>1950</v>
      </c>
      <c r="E642" s="232" t="str">
        <f t="shared" si="49"/>
        <v>Men Master</v>
      </c>
      <c r="F642" s="277">
        <v>25664</v>
      </c>
      <c r="G642" s="10">
        <f t="shared" si="50"/>
        <v>44926</v>
      </c>
      <c r="H642" s="6">
        <f t="shared" si="51"/>
        <v>52</v>
      </c>
      <c r="I642" s="5" t="str">
        <f t="shared" si="52"/>
        <v>Master</v>
      </c>
      <c r="J642" s="220" t="s">
        <v>1301</v>
      </c>
      <c r="K642" s="293"/>
      <c r="L642" s="251" t="s">
        <v>1509</v>
      </c>
      <c r="M642" s="246">
        <f>+_xlfn.XLOOKUP(MASTERLIST!$A642,'2023'!$A$3:$A$897,'2023'!$AE$3:$AE$897,0,0)</f>
        <v>1</v>
      </c>
      <c r="N642" s="220">
        <f>+_xlfn.XLOOKUP(MASTERLIST!$A642,'2023'!$A$3:$A$897,'2023'!$AF$3:$AF$897,0,0)</f>
        <v>0</v>
      </c>
      <c r="O642" s="220">
        <f>+_xlfn.XLOOKUP(MASTERLIST!$A642,'2023'!$A$3:$A$897,'2023'!$AG$3:$AG$897,0,0)</f>
        <v>1.5</v>
      </c>
      <c r="P642" s="247">
        <f>+_xlfn.XLOOKUP(MASTERLIST!$A642,'2023'!$A$3:$A$897,'2023'!$AH$3:$AH$897,0,0)</f>
        <v>282</v>
      </c>
      <c r="Q642" s="312">
        <f>+_xlfn.XLOOKUP(MASTERLIST!$A642,'2021'!$A$3:$A$900,'2021'!$G$3:$G$900,0,0)</f>
        <v>0</v>
      </c>
      <c r="R642" s="220">
        <f>+_xlfn.XLOOKUP(MASTERLIST!$A642,'2021'!$A$3:$A$900,'2021'!$H$3:$H$900,0,0)</f>
        <v>1</v>
      </c>
      <c r="S642" s="220">
        <f>+_xlfn.XLOOKUP(MASTERLIST!$A642,'2021'!$A$3:$A$900,'2021'!$I$3:$I$900,0,0)</f>
        <v>1.2</v>
      </c>
      <c r="T642" s="247">
        <f>+_xlfn.XLOOKUP(MASTERLIST!$A642,'2021'!$A$3:$A$900,'2021'!$J$3:$J$900,0,0)</f>
        <v>217</v>
      </c>
      <c r="U642" s="246">
        <f>+_xlfn.XLOOKUP(MASTERLIST!$A642,'2022'!$A$3:$A$899,'2022'!$AE$3:$AE$899,0,0)</f>
        <v>0</v>
      </c>
      <c r="V642" s="220">
        <f>+_xlfn.XLOOKUP(MASTERLIST!$A642,'2022'!$A$3:$A$899,'2022'!$AF$3:$AF$899,0,0)</f>
        <v>1</v>
      </c>
      <c r="W642" s="220">
        <f>+_xlfn.XLOOKUP(MASTERLIST!$A642,'2022'!$A$3:$A$899,'2022'!$AG$3:$AG$899,0,0)</f>
        <v>10.4</v>
      </c>
      <c r="X642" s="247">
        <f>+_xlfn.XLOOKUP(MASTERLIST!$A642,'2022'!$A$3:$A$899,'2022'!$AH$3:$AH$899,0,0)</f>
        <v>209</v>
      </c>
    </row>
    <row r="643" spans="1:24" s="14" customFormat="1" x14ac:dyDescent="0.3">
      <c r="A643" s="231" t="s">
        <v>1379</v>
      </c>
      <c r="B643" s="221" t="s">
        <v>1278</v>
      </c>
      <c r="C643" s="221" t="s">
        <v>435</v>
      </c>
      <c r="D643" s="221" t="s">
        <v>181</v>
      </c>
      <c r="E643" s="232" t="str">
        <f t="shared" si="49"/>
        <v>Men Veteran</v>
      </c>
      <c r="F643" s="279">
        <v>29052</v>
      </c>
      <c r="G643" s="10">
        <f t="shared" si="50"/>
        <v>44926</v>
      </c>
      <c r="H643" s="6">
        <f t="shared" si="51"/>
        <v>43</v>
      </c>
      <c r="I643" s="5" t="str">
        <f>IF(H643="","Men Senior",IF(H643&gt;59.999,"Grand Masters",IF(H643&gt;49.999,"Master",IF(H643&gt;39.999,"Veteran",IF(H643&gt;21.999,"Senior",IF(H643&gt;16.999,"U/21","U/16"))))))</f>
        <v>Veteran</v>
      </c>
      <c r="J643" s="221" t="s">
        <v>1301</v>
      </c>
      <c r="K643" s="294">
        <v>7907165013086</v>
      </c>
      <c r="L643" s="295" t="s">
        <v>1512</v>
      </c>
      <c r="M643" s="246">
        <f>+_xlfn.XLOOKUP(MASTERLIST!$A643,'2023'!$A$3:$A$897,'2023'!$AE$3:$AE$897,0,0)</f>
        <v>0</v>
      </c>
      <c r="N643" s="220">
        <f>+_xlfn.XLOOKUP(MASTERLIST!$A643,'2023'!$A$3:$A$897,'2023'!$AF$3:$AF$897,0,0)</f>
        <v>0</v>
      </c>
      <c r="O643" s="220">
        <f>+_xlfn.XLOOKUP(MASTERLIST!$A643,'2023'!$A$3:$A$897,'2023'!$AG$3:$AG$897,0,0)</f>
        <v>0</v>
      </c>
      <c r="P643" s="247">
        <f>+_xlfn.XLOOKUP(MASTERLIST!$A643,'2023'!$A$3:$A$897,'2023'!$AH$3:$AH$897,0,0)</f>
        <v>0</v>
      </c>
      <c r="Q643" s="312">
        <f>+_xlfn.XLOOKUP(MASTERLIST!$A643,'2021'!$A$3:$A$900,'2021'!$G$3:$G$900,0,0)</f>
        <v>0</v>
      </c>
      <c r="R643" s="220">
        <f>+_xlfn.XLOOKUP(MASTERLIST!$A643,'2021'!$A$3:$A$900,'2021'!$H$3:$H$900,0,0)</f>
        <v>0</v>
      </c>
      <c r="S643" s="220">
        <f>+_xlfn.XLOOKUP(MASTERLIST!$A643,'2021'!$A$3:$A$900,'2021'!$I$3:$I$900,0,0)</f>
        <v>0</v>
      </c>
      <c r="T643" s="247">
        <f>+_xlfn.XLOOKUP(MASTERLIST!$A643,'2021'!$A$3:$A$900,'2021'!$J$3:$J$900,0,0)</f>
        <v>0</v>
      </c>
      <c r="U643" s="246">
        <f>+_xlfn.XLOOKUP(MASTERLIST!$A643,'2022'!$A$3:$A$899,'2022'!$AE$3:$AE$899,0,0)</f>
        <v>0</v>
      </c>
      <c r="V643" s="220">
        <f>+_xlfn.XLOOKUP(MASTERLIST!$A643,'2022'!$A$3:$A$899,'2022'!$AF$3:$AF$899,0,0)</f>
        <v>0</v>
      </c>
      <c r="W643" s="220">
        <f>+_xlfn.XLOOKUP(MASTERLIST!$A643,'2022'!$A$3:$A$899,'2022'!$AG$3:$AG$899,0,0)</f>
        <v>0</v>
      </c>
      <c r="X643" s="247">
        <f>+_xlfn.XLOOKUP(MASTERLIST!$A643,'2022'!$A$3:$A$899,'2022'!$AH$3:$AH$899,0,0)</f>
        <v>0</v>
      </c>
    </row>
    <row r="644" spans="1:24" s="14" customFormat="1" x14ac:dyDescent="0.3">
      <c r="A644" s="231" t="s">
        <v>1380</v>
      </c>
      <c r="B644" s="221" t="s">
        <v>1398</v>
      </c>
      <c r="C644" s="221" t="s">
        <v>1608</v>
      </c>
      <c r="D644" s="221" t="s">
        <v>1609</v>
      </c>
      <c r="E644" s="232" t="str">
        <f t="shared" si="49"/>
        <v>Men Senior</v>
      </c>
      <c r="F644" s="279">
        <v>32274</v>
      </c>
      <c r="G644" s="10">
        <f t="shared" si="50"/>
        <v>44926</v>
      </c>
      <c r="H644" s="6">
        <f t="shared" si="51"/>
        <v>34</v>
      </c>
      <c r="I644" s="5" t="str">
        <f t="shared" ref="I644:I651" si="53">IF(H644="","Senior",IF(H644&gt;59.999,"Grand Masters",IF(H644&gt;49.999,"Master",IF(H644&gt;39.999,"Veteran",IF(H644&gt;21.999,"Senior",IF(H644&gt;16.999,"U/21","U/16"))))))</f>
        <v>Senior</v>
      </c>
      <c r="J644" s="221" t="s">
        <v>1301</v>
      </c>
      <c r="K644" s="294">
        <v>88051100042</v>
      </c>
      <c r="L644" s="295" t="s">
        <v>1509</v>
      </c>
      <c r="M644" s="246">
        <f>+_xlfn.XLOOKUP(MASTERLIST!$A644,'2023'!$A$3:$A$897,'2023'!$AE$3:$AE$897,0,0)</f>
        <v>0</v>
      </c>
      <c r="N644" s="220">
        <f>+_xlfn.XLOOKUP(MASTERLIST!$A644,'2023'!$A$3:$A$897,'2023'!$AF$3:$AF$897,0,0)</f>
        <v>0</v>
      </c>
      <c r="O644" s="220">
        <f>+_xlfn.XLOOKUP(MASTERLIST!$A644,'2023'!$A$3:$A$897,'2023'!$AG$3:$AG$897,0,0)</f>
        <v>0</v>
      </c>
      <c r="P644" s="247">
        <f>+_xlfn.XLOOKUP(MASTERLIST!$A644,'2023'!$A$3:$A$897,'2023'!$AH$3:$AH$897,0,0)</f>
        <v>0</v>
      </c>
      <c r="Q644" s="312">
        <f>+_xlfn.XLOOKUP(MASTERLIST!$A644,'2021'!$A$3:$A$900,'2021'!$G$3:$G$900,0,0)</f>
        <v>0</v>
      </c>
      <c r="R644" s="220">
        <f>+_xlfn.XLOOKUP(MASTERLIST!$A644,'2021'!$A$3:$A$900,'2021'!$H$3:$H$900,0,0)</f>
        <v>0</v>
      </c>
      <c r="S644" s="220">
        <f>+_xlfn.XLOOKUP(MASTERLIST!$A644,'2021'!$A$3:$A$900,'2021'!$I$3:$I$900,0,0)</f>
        <v>0</v>
      </c>
      <c r="T644" s="247">
        <f>+_xlfn.XLOOKUP(MASTERLIST!$A644,'2021'!$A$3:$A$900,'2021'!$J$3:$J$900,0,0)</f>
        <v>0</v>
      </c>
      <c r="U644" s="246">
        <f>+_xlfn.XLOOKUP(MASTERLIST!$A644,'2022'!$A$3:$A$899,'2022'!$AE$3:$AE$899,0,0)</f>
        <v>0</v>
      </c>
      <c r="V644" s="220">
        <f>+_xlfn.XLOOKUP(MASTERLIST!$A644,'2022'!$A$3:$A$899,'2022'!$AF$3:$AF$899,0,0)</f>
        <v>0</v>
      </c>
      <c r="W644" s="220">
        <f>+_xlfn.XLOOKUP(MASTERLIST!$A644,'2022'!$A$3:$A$899,'2022'!$AG$3:$AG$899,0,0)</f>
        <v>0</v>
      </c>
      <c r="X644" s="247">
        <f>+_xlfn.XLOOKUP(MASTERLIST!$A644,'2022'!$A$3:$A$899,'2022'!$AH$3:$AH$899,0,0)</f>
        <v>0</v>
      </c>
    </row>
    <row r="645" spans="1:24" x14ac:dyDescent="0.25">
      <c r="A645" s="231" t="s">
        <v>1381</v>
      </c>
      <c r="B645" s="221" t="s">
        <v>1278</v>
      </c>
      <c r="C645" s="221" t="s">
        <v>387</v>
      </c>
      <c r="D645" s="221" t="s">
        <v>141</v>
      </c>
      <c r="E645" s="230" t="str">
        <f t="shared" si="49"/>
        <v>Men Master</v>
      </c>
      <c r="F645" s="279">
        <v>25984</v>
      </c>
      <c r="G645" s="10">
        <f t="shared" si="50"/>
        <v>44926</v>
      </c>
      <c r="H645" s="6">
        <f t="shared" si="51"/>
        <v>51</v>
      </c>
      <c r="I645" s="5" t="str">
        <f t="shared" si="53"/>
        <v>Master</v>
      </c>
      <c r="J645" s="221" t="s">
        <v>1301</v>
      </c>
      <c r="K645" s="294">
        <v>7102200800327</v>
      </c>
      <c r="L645" s="295" t="s">
        <v>1509</v>
      </c>
      <c r="M645" s="246">
        <f>+_xlfn.XLOOKUP(MASTERLIST!$A645,'2023'!$A$3:$A$897,'2023'!$AE$3:$AE$897,0,0)</f>
        <v>0</v>
      </c>
      <c r="N645" s="220">
        <f>+_xlfn.XLOOKUP(MASTERLIST!$A645,'2023'!$A$3:$A$897,'2023'!$AF$3:$AF$897,0,0)</f>
        <v>0</v>
      </c>
      <c r="O645" s="220">
        <f>+_xlfn.XLOOKUP(MASTERLIST!$A645,'2023'!$A$3:$A$897,'2023'!$AG$3:$AG$897,0,0)</f>
        <v>0</v>
      </c>
      <c r="P645" s="247">
        <f>+_xlfn.XLOOKUP(MASTERLIST!$A645,'2023'!$A$3:$A$897,'2023'!$AH$3:$AH$897,0,0)</f>
        <v>0</v>
      </c>
      <c r="Q645" s="312">
        <f>+_xlfn.XLOOKUP(MASTERLIST!$A645,'2021'!$A$3:$A$900,'2021'!$G$3:$G$900,0,0)</f>
        <v>0</v>
      </c>
      <c r="R645" s="220">
        <f>+_xlfn.XLOOKUP(MASTERLIST!$A645,'2021'!$A$3:$A$900,'2021'!$H$3:$H$900,0,0)</f>
        <v>0</v>
      </c>
      <c r="S645" s="220">
        <f>+_xlfn.XLOOKUP(MASTERLIST!$A645,'2021'!$A$3:$A$900,'2021'!$I$3:$I$900,0,0)</f>
        <v>0</v>
      </c>
      <c r="T645" s="247">
        <f>+_xlfn.XLOOKUP(MASTERLIST!$A645,'2021'!$A$3:$A$900,'2021'!$J$3:$J$900,0,0)</f>
        <v>0</v>
      </c>
      <c r="U645" s="246">
        <f>+_xlfn.XLOOKUP(MASTERLIST!$A645,'2022'!$A$3:$A$899,'2022'!$AE$3:$AE$899,0,0)</f>
        <v>0</v>
      </c>
      <c r="V645" s="220">
        <f>+_xlfn.XLOOKUP(MASTERLIST!$A645,'2022'!$A$3:$A$899,'2022'!$AF$3:$AF$899,0,0)</f>
        <v>0</v>
      </c>
      <c r="W645" s="220">
        <f>+_xlfn.XLOOKUP(MASTERLIST!$A645,'2022'!$A$3:$A$899,'2022'!$AG$3:$AG$899,0,0)</f>
        <v>0</v>
      </c>
      <c r="X645" s="247">
        <f>+_xlfn.XLOOKUP(MASTERLIST!$A645,'2022'!$A$3:$A$899,'2022'!$AH$3:$AH$899,0,0)</f>
        <v>0</v>
      </c>
    </row>
    <row r="646" spans="1:24" x14ac:dyDescent="0.25">
      <c r="A646" s="229" t="s">
        <v>1382</v>
      </c>
      <c r="B646" s="220" t="s">
        <v>47</v>
      </c>
      <c r="C646" s="220" t="s">
        <v>439</v>
      </c>
      <c r="D646" s="220" t="s">
        <v>240</v>
      </c>
      <c r="E646" s="230" t="str">
        <f t="shared" si="49"/>
        <v>Men Senior</v>
      </c>
      <c r="F646" s="277">
        <v>34752</v>
      </c>
      <c r="G646" s="10">
        <f t="shared" si="50"/>
        <v>44926</v>
      </c>
      <c r="H646" s="6">
        <f t="shared" si="51"/>
        <v>27</v>
      </c>
      <c r="I646" s="5" t="str">
        <f t="shared" si="53"/>
        <v>Senior</v>
      </c>
      <c r="J646" s="220" t="s">
        <v>1301</v>
      </c>
      <c r="K646" s="293">
        <v>95022000277</v>
      </c>
      <c r="L646" s="251" t="s">
        <v>1509</v>
      </c>
      <c r="M646" s="246">
        <f>+_xlfn.XLOOKUP(MASTERLIST!$A646,'2023'!$A$3:$A$897,'2023'!$AE$3:$AE$897,0,0)</f>
        <v>0</v>
      </c>
      <c r="N646" s="220">
        <f>+_xlfn.XLOOKUP(MASTERLIST!$A646,'2023'!$A$3:$A$897,'2023'!$AF$3:$AF$897,0,0)</f>
        <v>1</v>
      </c>
      <c r="O646" s="220">
        <f>+_xlfn.XLOOKUP(MASTERLIST!$A646,'2023'!$A$3:$A$897,'2023'!$AG$3:$AG$897,0,0)</f>
        <v>3.1</v>
      </c>
      <c r="P646" s="247">
        <f>+_xlfn.XLOOKUP(MASTERLIST!$A646,'2023'!$A$3:$A$897,'2023'!$AH$3:$AH$897,0,0)</f>
        <v>316</v>
      </c>
      <c r="Q646" s="312">
        <f>+_xlfn.XLOOKUP(MASTERLIST!$A646,'2021'!$A$3:$A$900,'2021'!$G$3:$G$900,0,0)</f>
        <v>2</v>
      </c>
      <c r="R646" s="220">
        <f>+_xlfn.XLOOKUP(MASTERLIST!$A646,'2021'!$A$3:$A$900,'2021'!$H$3:$H$900,0,0)</f>
        <v>1</v>
      </c>
      <c r="S646" s="220">
        <f>+_xlfn.XLOOKUP(MASTERLIST!$A646,'2021'!$A$3:$A$900,'2021'!$I$3:$I$900,0,0)</f>
        <v>1.6</v>
      </c>
      <c r="T646" s="247">
        <f>+_xlfn.XLOOKUP(MASTERLIST!$A646,'2021'!$A$3:$A$900,'2021'!$J$3:$J$900,0,0)</f>
        <v>369</v>
      </c>
      <c r="U646" s="246">
        <f>+_xlfn.XLOOKUP(MASTERLIST!$A646,'2022'!$A$3:$A$899,'2022'!$AE$3:$AE$899,0,0)</f>
        <v>0</v>
      </c>
      <c r="V646" s="220">
        <f>+_xlfn.XLOOKUP(MASTERLIST!$A646,'2022'!$A$3:$A$899,'2022'!$AF$3:$AF$899,0,0)</f>
        <v>4</v>
      </c>
      <c r="W646" s="220">
        <f>+_xlfn.XLOOKUP(MASTERLIST!$A646,'2022'!$A$3:$A$899,'2022'!$AG$3:$AG$899,0,0)</f>
        <v>29</v>
      </c>
      <c r="X646" s="247">
        <f>+_xlfn.XLOOKUP(MASTERLIST!$A646,'2022'!$A$3:$A$899,'2022'!$AH$3:$AH$899,0,0)</f>
        <v>280</v>
      </c>
    </row>
    <row r="647" spans="1:24" x14ac:dyDescent="0.25">
      <c r="A647" s="229" t="s">
        <v>1384</v>
      </c>
      <c r="B647" s="220" t="s">
        <v>43</v>
      </c>
      <c r="C647" s="220" t="s">
        <v>1162</v>
      </c>
      <c r="D647" s="220" t="s">
        <v>273</v>
      </c>
      <c r="E647" s="230" t="str">
        <f t="shared" si="49"/>
        <v>Men Master</v>
      </c>
      <c r="F647" s="277">
        <v>24585</v>
      </c>
      <c r="G647" s="10">
        <f t="shared" si="50"/>
        <v>44926</v>
      </c>
      <c r="H647" s="6">
        <f t="shared" si="51"/>
        <v>55</v>
      </c>
      <c r="I647" s="5" t="str">
        <f t="shared" si="53"/>
        <v>Master</v>
      </c>
      <c r="J647" s="220" t="s">
        <v>1301</v>
      </c>
      <c r="K647" s="293">
        <v>6704235015089</v>
      </c>
      <c r="L647" s="251" t="s">
        <v>1512</v>
      </c>
      <c r="M647" s="246">
        <f>+_xlfn.XLOOKUP(MASTERLIST!$A647,'2023'!$A$3:$A$897,'2023'!$AE$3:$AE$897,0,0)</f>
        <v>0</v>
      </c>
      <c r="N647" s="220">
        <f>+_xlfn.XLOOKUP(MASTERLIST!$A647,'2023'!$A$3:$A$897,'2023'!$AF$3:$AF$897,0,0)</f>
        <v>5</v>
      </c>
      <c r="O647" s="220">
        <f>+_xlfn.XLOOKUP(MASTERLIST!$A647,'2023'!$A$3:$A$897,'2023'!$AG$3:$AG$897,0,0)</f>
        <v>94.6</v>
      </c>
      <c r="P647" s="247">
        <f>+_xlfn.XLOOKUP(MASTERLIST!$A647,'2023'!$A$3:$A$897,'2023'!$AH$3:$AH$897,0,0)</f>
        <v>1119</v>
      </c>
      <c r="Q647" s="312">
        <f>+_xlfn.XLOOKUP(MASTERLIST!$A647,'2021'!$A$3:$A$900,'2021'!$G$3:$G$900,0,0)</f>
        <v>0</v>
      </c>
      <c r="R647" s="220">
        <f>+_xlfn.XLOOKUP(MASTERLIST!$A647,'2021'!$A$3:$A$900,'2021'!$H$3:$H$900,0,0)</f>
        <v>7</v>
      </c>
      <c r="S647" s="220">
        <f>+_xlfn.XLOOKUP(MASTERLIST!$A647,'2021'!$A$3:$A$900,'2021'!$I$3:$I$900,0,0)</f>
        <v>50.999999999999993</v>
      </c>
      <c r="T647" s="247">
        <f>+_xlfn.XLOOKUP(MASTERLIST!$A647,'2021'!$A$3:$A$900,'2021'!$J$3:$J$900,0,0)</f>
        <v>720</v>
      </c>
      <c r="U647" s="246">
        <f>+_xlfn.XLOOKUP(MASTERLIST!$A647,'2022'!$A$3:$A$899,'2022'!$AE$3:$AE$899,0,0)</f>
        <v>0</v>
      </c>
      <c r="V647" s="220">
        <f>+_xlfn.XLOOKUP(MASTERLIST!$A647,'2022'!$A$3:$A$899,'2022'!$AF$3:$AF$899,0,0)</f>
        <v>10</v>
      </c>
      <c r="W647" s="220">
        <f>+_xlfn.XLOOKUP(MASTERLIST!$A647,'2022'!$A$3:$A$899,'2022'!$AG$3:$AG$899,0,0)</f>
        <v>98.6</v>
      </c>
      <c r="X647" s="247">
        <f>+_xlfn.XLOOKUP(MASTERLIST!$A647,'2022'!$A$3:$A$899,'2022'!$AH$3:$AH$899,0,0)</f>
        <v>600</v>
      </c>
    </row>
    <row r="648" spans="1:24" x14ac:dyDescent="0.3">
      <c r="A648" s="236" t="s">
        <v>1387</v>
      </c>
      <c r="B648" s="222" t="s">
        <v>40</v>
      </c>
      <c r="C648" s="222" t="s">
        <v>289</v>
      </c>
      <c r="D648" s="222" t="s">
        <v>1914</v>
      </c>
      <c r="E648" s="230" t="str">
        <f t="shared" si="49"/>
        <v>Men U/21</v>
      </c>
      <c r="F648" s="285">
        <v>37685</v>
      </c>
      <c r="G648" s="10">
        <f t="shared" si="50"/>
        <v>44926</v>
      </c>
      <c r="H648" s="6">
        <f t="shared" si="51"/>
        <v>19</v>
      </c>
      <c r="I648" s="5" t="str">
        <f t="shared" si="53"/>
        <v>U/21</v>
      </c>
      <c r="J648" s="220" t="s">
        <v>1301</v>
      </c>
      <c r="K648" s="293">
        <v>20030305</v>
      </c>
      <c r="L648" s="251" t="s">
        <v>1509</v>
      </c>
      <c r="M648" s="246">
        <f>+_xlfn.XLOOKUP(MASTERLIST!$A648,'2023'!$A$3:$A$897,'2023'!$AE$3:$AE$897,0,0)</f>
        <v>1</v>
      </c>
      <c r="N648" s="220">
        <f>+_xlfn.XLOOKUP(MASTERLIST!$A648,'2023'!$A$3:$A$897,'2023'!$AF$3:$AF$897,0,0)</f>
        <v>0</v>
      </c>
      <c r="O648" s="220">
        <f>+_xlfn.XLOOKUP(MASTERLIST!$A648,'2023'!$A$3:$A$897,'2023'!$AG$3:$AG$897,0,0)</f>
        <v>0.7</v>
      </c>
      <c r="P648" s="247">
        <f>+_xlfn.XLOOKUP(MASTERLIST!$A648,'2023'!$A$3:$A$897,'2023'!$AH$3:$AH$897,0,0)</f>
        <v>263</v>
      </c>
      <c r="Q648" s="312">
        <f>+_xlfn.XLOOKUP(MASTERLIST!$A648,'2021'!$A$3:$A$900,'2021'!$G$3:$G$900,0,0)</f>
        <v>2</v>
      </c>
      <c r="R648" s="220">
        <f>+_xlfn.XLOOKUP(MASTERLIST!$A648,'2021'!$A$3:$A$900,'2021'!$H$3:$H$900,0,0)</f>
        <v>0</v>
      </c>
      <c r="S648" s="220">
        <f>+_xlfn.XLOOKUP(MASTERLIST!$A648,'2021'!$A$3:$A$900,'2021'!$I$3:$I$900,0,0)</f>
        <v>3.1</v>
      </c>
      <c r="T648" s="247">
        <f>+_xlfn.XLOOKUP(MASTERLIST!$A648,'2021'!$A$3:$A$900,'2021'!$J$3:$J$900,0,0)</f>
        <v>320</v>
      </c>
      <c r="U648" s="246">
        <f>+_xlfn.XLOOKUP(MASTERLIST!$A648,'2022'!$A$3:$A$899,'2022'!$AE$3:$AE$899,0,0)</f>
        <v>1</v>
      </c>
      <c r="V648" s="220">
        <f>+_xlfn.XLOOKUP(MASTERLIST!$A648,'2022'!$A$3:$A$899,'2022'!$AF$3:$AF$899,0,0)</f>
        <v>2</v>
      </c>
      <c r="W648" s="220">
        <f>+_xlfn.XLOOKUP(MASTERLIST!$A648,'2022'!$A$3:$A$899,'2022'!$AG$3:$AG$899,0,0)</f>
        <v>7.4</v>
      </c>
      <c r="X648" s="247">
        <f>+_xlfn.XLOOKUP(MASTERLIST!$A648,'2022'!$A$3:$A$899,'2022'!$AH$3:$AH$899,0,0)</f>
        <v>294</v>
      </c>
    </row>
    <row r="649" spans="1:24" ht="12.75" customHeight="1" x14ac:dyDescent="0.3">
      <c r="A649" s="236" t="s">
        <v>1388</v>
      </c>
      <c r="B649" s="222" t="s">
        <v>38</v>
      </c>
      <c r="C649" s="222" t="s">
        <v>1389</v>
      </c>
      <c r="D649" s="222" t="s">
        <v>1390</v>
      </c>
      <c r="E649" s="230" t="str">
        <f t="shared" si="49"/>
        <v>Men Senior</v>
      </c>
      <c r="F649" s="285">
        <v>32167</v>
      </c>
      <c r="G649" s="10">
        <f t="shared" si="50"/>
        <v>44926</v>
      </c>
      <c r="H649" s="6">
        <f t="shared" si="51"/>
        <v>34</v>
      </c>
      <c r="I649" s="5" t="str">
        <f t="shared" si="53"/>
        <v>Senior</v>
      </c>
      <c r="J649" s="220" t="s">
        <v>1301</v>
      </c>
      <c r="K649" s="293">
        <v>88012500256</v>
      </c>
      <c r="L649" s="251" t="s">
        <v>1509</v>
      </c>
      <c r="M649" s="246">
        <f>+_xlfn.XLOOKUP(MASTERLIST!$A649,'2023'!$A$3:$A$897,'2023'!$AE$3:$AE$897,0,0)</f>
        <v>0</v>
      </c>
      <c r="N649" s="220">
        <f>+_xlfn.XLOOKUP(MASTERLIST!$A649,'2023'!$A$3:$A$897,'2023'!$AF$3:$AF$897,0,0)</f>
        <v>0</v>
      </c>
      <c r="O649" s="220">
        <f>+_xlfn.XLOOKUP(MASTERLIST!$A649,'2023'!$A$3:$A$897,'2023'!$AG$3:$AG$897,0,0)</f>
        <v>0</v>
      </c>
      <c r="P649" s="247">
        <f>+_xlfn.XLOOKUP(MASTERLIST!$A649,'2023'!$A$3:$A$897,'2023'!$AH$3:$AH$897,0,0)</f>
        <v>0</v>
      </c>
      <c r="Q649" s="312">
        <f>+_xlfn.XLOOKUP(MASTERLIST!$A649,'2021'!$A$3:$A$900,'2021'!$G$3:$G$900,0,0)</f>
        <v>0</v>
      </c>
      <c r="R649" s="220">
        <f>+_xlfn.XLOOKUP(MASTERLIST!$A649,'2021'!$A$3:$A$900,'2021'!$H$3:$H$900,0,0)</f>
        <v>6</v>
      </c>
      <c r="S649" s="220">
        <f>+_xlfn.XLOOKUP(MASTERLIST!$A649,'2021'!$A$3:$A$900,'2021'!$I$3:$I$900,0,0)</f>
        <v>52.300000000000004</v>
      </c>
      <c r="T649" s="247">
        <f>+_xlfn.XLOOKUP(MASTERLIST!$A649,'2021'!$A$3:$A$900,'2021'!$J$3:$J$900,0,0)</f>
        <v>725</v>
      </c>
      <c r="U649" s="246">
        <f>+_xlfn.XLOOKUP(MASTERLIST!$A649,'2022'!$A$3:$A$899,'2022'!$AE$3:$AE$899,0,0)</f>
        <v>0</v>
      </c>
      <c r="V649" s="220">
        <f>+_xlfn.XLOOKUP(MASTERLIST!$A649,'2022'!$A$3:$A$899,'2022'!$AF$3:$AF$899,0,0)</f>
        <v>3</v>
      </c>
      <c r="W649" s="220">
        <f>+_xlfn.XLOOKUP(MASTERLIST!$A649,'2022'!$A$3:$A$899,'2022'!$AG$3:$AG$899,0,0)</f>
        <v>39.900000000000006</v>
      </c>
      <c r="X649" s="247">
        <f>+_xlfn.XLOOKUP(MASTERLIST!$A649,'2022'!$A$3:$A$899,'2022'!$AH$3:$AH$899,0,0)</f>
        <v>495</v>
      </c>
    </row>
    <row r="650" spans="1:24" x14ac:dyDescent="0.3">
      <c r="A650" s="236" t="s">
        <v>1391</v>
      </c>
      <c r="B650" s="222" t="s">
        <v>40</v>
      </c>
      <c r="C650" s="222" t="s">
        <v>2092</v>
      </c>
      <c r="D650" s="222" t="s">
        <v>154</v>
      </c>
      <c r="E650" s="230" t="str">
        <f t="shared" si="49"/>
        <v>Ladies Senior</v>
      </c>
      <c r="F650" s="285">
        <v>31797</v>
      </c>
      <c r="G650" s="10">
        <f t="shared" si="50"/>
        <v>44926</v>
      </c>
      <c r="H650" s="6">
        <f t="shared" si="51"/>
        <v>35</v>
      </c>
      <c r="I650" s="5" t="str">
        <f t="shared" si="53"/>
        <v>Senior</v>
      </c>
      <c r="J650" s="220" t="s">
        <v>67</v>
      </c>
      <c r="K650" s="293">
        <v>8701200215080</v>
      </c>
      <c r="L650" s="251" t="s">
        <v>1512</v>
      </c>
      <c r="M650" s="246">
        <f>+_xlfn.XLOOKUP(MASTERLIST!$A650,'2023'!$A$3:$A$897,'2023'!$AE$3:$AE$897,0,0)</f>
        <v>0</v>
      </c>
      <c r="N650" s="220">
        <f>+_xlfn.XLOOKUP(MASTERLIST!$A650,'2023'!$A$3:$A$897,'2023'!$AF$3:$AF$897,0,0)</f>
        <v>0</v>
      </c>
      <c r="O650" s="220">
        <f>+_xlfn.XLOOKUP(MASTERLIST!$A650,'2023'!$A$3:$A$897,'2023'!$AG$3:$AG$897,0,0)</f>
        <v>0</v>
      </c>
      <c r="P650" s="247">
        <f>+_xlfn.XLOOKUP(MASTERLIST!$A650,'2023'!$A$3:$A$897,'2023'!$AH$3:$AH$897,0,0)</f>
        <v>0</v>
      </c>
      <c r="Q650" s="312">
        <f>+_xlfn.XLOOKUP(MASTERLIST!$A650,'2021'!$A$3:$A$900,'2021'!$G$3:$G$900,0,0)</f>
        <v>0</v>
      </c>
      <c r="R650" s="220">
        <f>+_xlfn.XLOOKUP(MASTERLIST!$A650,'2021'!$A$3:$A$900,'2021'!$H$3:$H$900,0,0)</f>
        <v>0</v>
      </c>
      <c r="S650" s="220">
        <f>+_xlfn.XLOOKUP(MASTERLIST!$A650,'2021'!$A$3:$A$900,'2021'!$I$3:$I$900,0,0)</f>
        <v>0</v>
      </c>
      <c r="T650" s="247">
        <f>+_xlfn.XLOOKUP(MASTERLIST!$A650,'2021'!$A$3:$A$900,'2021'!$J$3:$J$900,0,0)</f>
        <v>0</v>
      </c>
      <c r="U650" s="246">
        <f>+_xlfn.XLOOKUP(MASTERLIST!$A650,'2022'!$A$3:$A$899,'2022'!$AE$3:$AE$899,0,0)</f>
        <v>0</v>
      </c>
      <c r="V650" s="220">
        <f>+_xlfn.XLOOKUP(MASTERLIST!$A650,'2022'!$A$3:$A$899,'2022'!$AF$3:$AF$899,0,0)</f>
        <v>0</v>
      </c>
      <c r="W650" s="220">
        <f>+_xlfn.XLOOKUP(MASTERLIST!$A650,'2022'!$A$3:$A$899,'2022'!$AG$3:$AG$899,0,0)</f>
        <v>0</v>
      </c>
      <c r="X650" s="247">
        <f>+_xlfn.XLOOKUP(MASTERLIST!$A650,'2022'!$A$3:$A$899,'2022'!$AH$3:$AH$899,0,0)</f>
        <v>0</v>
      </c>
    </row>
    <row r="651" spans="1:24" s="7" customFormat="1" x14ac:dyDescent="0.3">
      <c r="A651" s="236" t="s">
        <v>1393</v>
      </c>
      <c r="B651" s="220" t="s">
        <v>47</v>
      </c>
      <c r="C651" s="222" t="s">
        <v>373</v>
      </c>
      <c r="D651" s="222" t="s">
        <v>154</v>
      </c>
      <c r="E651" s="230" t="str">
        <f t="shared" si="49"/>
        <v>Men Master</v>
      </c>
      <c r="F651" s="285">
        <v>25182</v>
      </c>
      <c r="G651" s="10">
        <f t="shared" si="50"/>
        <v>44926</v>
      </c>
      <c r="H651" s="6">
        <f t="shared" si="51"/>
        <v>54</v>
      </c>
      <c r="I651" s="5" t="str">
        <f t="shared" si="53"/>
        <v>Master</v>
      </c>
      <c r="J651" s="220" t="s">
        <v>1301</v>
      </c>
      <c r="K651" s="293">
        <v>68121000839</v>
      </c>
      <c r="L651" s="251" t="s">
        <v>1509</v>
      </c>
      <c r="M651" s="246">
        <f>+_xlfn.XLOOKUP(MASTERLIST!$A651,'2023'!$A$3:$A$897,'2023'!$AE$3:$AE$897,0,0)</f>
        <v>0</v>
      </c>
      <c r="N651" s="220">
        <f>+_xlfn.XLOOKUP(MASTERLIST!$A651,'2023'!$A$3:$A$897,'2023'!$AF$3:$AF$897,0,0)</f>
        <v>0</v>
      </c>
      <c r="O651" s="220">
        <f>+_xlfn.XLOOKUP(MASTERLIST!$A651,'2023'!$A$3:$A$897,'2023'!$AG$3:$AG$897,0,0)</f>
        <v>0</v>
      </c>
      <c r="P651" s="247">
        <f>+_xlfn.XLOOKUP(MASTERLIST!$A651,'2023'!$A$3:$A$897,'2023'!$AH$3:$AH$897,0,0)</f>
        <v>0</v>
      </c>
      <c r="Q651" s="312">
        <f>+_xlfn.XLOOKUP(MASTERLIST!$A651,'2021'!$A$3:$A$900,'2021'!$G$3:$G$900,0,0)</f>
        <v>0</v>
      </c>
      <c r="R651" s="220">
        <f>+_xlfn.XLOOKUP(MASTERLIST!$A651,'2021'!$A$3:$A$900,'2021'!$H$3:$H$900,0,0)</f>
        <v>2</v>
      </c>
      <c r="S651" s="220">
        <f>+_xlfn.XLOOKUP(MASTERLIST!$A651,'2021'!$A$3:$A$900,'2021'!$I$3:$I$900,0,0)</f>
        <v>4</v>
      </c>
      <c r="T651" s="247">
        <f>+_xlfn.XLOOKUP(MASTERLIST!$A651,'2021'!$A$3:$A$900,'2021'!$J$3:$J$900,0,0)</f>
        <v>231</v>
      </c>
      <c r="U651" s="246">
        <f>+_xlfn.XLOOKUP(MASTERLIST!$A651,'2022'!$A$3:$A$899,'2022'!$AE$3:$AE$899,0,0)</f>
        <v>0</v>
      </c>
      <c r="V651" s="220">
        <f>+_xlfn.XLOOKUP(MASTERLIST!$A651,'2022'!$A$3:$A$899,'2022'!$AF$3:$AF$899,0,0)</f>
        <v>0</v>
      </c>
      <c r="W651" s="220">
        <f>+_xlfn.XLOOKUP(MASTERLIST!$A651,'2022'!$A$3:$A$899,'2022'!$AG$3:$AG$899,0,0)</f>
        <v>0</v>
      </c>
      <c r="X651" s="247">
        <f>+_xlfn.XLOOKUP(MASTERLIST!$A651,'2022'!$A$3:$A$899,'2022'!$AH$3:$AH$899,0,0)</f>
        <v>0</v>
      </c>
    </row>
    <row r="652" spans="1:24" s="7" customFormat="1" x14ac:dyDescent="0.3">
      <c r="A652" s="237" t="s">
        <v>1394</v>
      </c>
      <c r="B652" s="221" t="s">
        <v>1392</v>
      </c>
      <c r="C652" s="223" t="s">
        <v>1395</v>
      </c>
      <c r="D652" s="223" t="s">
        <v>1396</v>
      </c>
      <c r="E652" s="232" t="str">
        <f t="shared" si="49"/>
        <v>Ladies Senior</v>
      </c>
      <c r="F652" s="286">
        <v>35232</v>
      </c>
      <c r="G652" s="10">
        <f t="shared" si="50"/>
        <v>44926</v>
      </c>
      <c r="H652" s="6">
        <f t="shared" si="51"/>
        <v>26</v>
      </c>
      <c r="I652" s="5" t="s">
        <v>1488</v>
      </c>
      <c r="J652" s="221" t="s">
        <v>67</v>
      </c>
      <c r="K652" s="294">
        <v>96061600957</v>
      </c>
      <c r="L652" s="295" t="s">
        <v>1509</v>
      </c>
      <c r="M652" s="246">
        <f>+_xlfn.XLOOKUP(MASTERLIST!$A652,'2023'!$A$3:$A$897,'2023'!$AE$3:$AE$897,0,0)</f>
        <v>0</v>
      </c>
      <c r="N652" s="220">
        <f>+_xlfn.XLOOKUP(MASTERLIST!$A652,'2023'!$A$3:$A$897,'2023'!$AF$3:$AF$897,0,0)</f>
        <v>0</v>
      </c>
      <c r="O652" s="220">
        <f>+_xlfn.XLOOKUP(MASTERLIST!$A652,'2023'!$A$3:$A$897,'2023'!$AG$3:$AG$897,0,0)</f>
        <v>0</v>
      </c>
      <c r="P652" s="247">
        <f>+_xlfn.XLOOKUP(MASTERLIST!$A652,'2023'!$A$3:$A$897,'2023'!$AH$3:$AH$897,0,0)</f>
        <v>0</v>
      </c>
      <c r="Q652" s="312">
        <f>+_xlfn.XLOOKUP(MASTERLIST!$A652,'2021'!$A$3:$A$900,'2021'!$G$3:$G$900,0,0)</f>
        <v>0</v>
      </c>
      <c r="R652" s="220">
        <f>+_xlfn.XLOOKUP(MASTERLIST!$A652,'2021'!$A$3:$A$900,'2021'!$H$3:$H$900,0,0)</f>
        <v>0</v>
      </c>
      <c r="S652" s="220">
        <f>+_xlfn.XLOOKUP(MASTERLIST!$A652,'2021'!$A$3:$A$900,'2021'!$I$3:$I$900,0,0)</f>
        <v>0</v>
      </c>
      <c r="T652" s="247">
        <f>+_xlfn.XLOOKUP(MASTERLIST!$A652,'2021'!$A$3:$A$900,'2021'!$J$3:$J$900,0,0)</f>
        <v>0</v>
      </c>
      <c r="U652" s="246">
        <f>+_xlfn.XLOOKUP(MASTERLIST!$A652,'2022'!$A$3:$A$899,'2022'!$AE$3:$AE$899,0,0)</f>
        <v>0</v>
      </c>
      <c r="V652" s="220">
        <f>+_xlfn.XLOOKUP(MASTERLIST!$A652,'2022'!$A$3:$A$899,'2022'!$AF$3:$AF$899,0,0)</f>
        <v>0</v>
      </c>
      <c r="W652" s="220">
        <f>+_xlfn.XLOOKUP(MASTERLIST!$A652,'2022'!$A$3:$A$899,'2022'!$AG$3:$AG$899,0,0)</f>
        <v>0</v>
      </c>
      <c r="X652" s="247">
        <f>+_xlfn.XLOOKUP(MASTERLIST!$A652,'2022'!$A$3:$A$899,'2022'!$AH$3:$AH$899,0,0)</f>
        <v>0</v>
      </c>
    </row>
    <row r="653" spans="1:24" s="14" customFormat="1" x14ac:dyDescent="0.3">
      <c r="A653" s="237" t="s">
        <v>1397</v>
      </c>
      <c r="B653" s="223" t="s">
        <v>1392</v>
      </c>
      <c r="C653" s="223" t="s">
        <v>189</v>
      </c>
      <c r="D653" s="223" t="s">
        <v>151</v>
      </c>
      <c r="E653" s="232" t="str">
        <f t="shared" si="49"/>
        <v>Men Senior</v>
      </c>
      <c r="F653" s="286">
        <v>30652</v>
      </c>
      <c r="G653" s="10">
        <f t="shared" si="50"/>
        <v>44926</v>
      </c>
      <c r="H653" s="6">
        <f t="shared" si="51"/>
        <v>39</v>
      </c>
      <c r="I653" s="5" t="str">
        <f t="shared" ref="I653:I689" si="54">IF(H653="","Senior",IF(H653&gt;59.999,"Grand Masters",IF(H653&gt;49.999,"Master",IF(H653&gt;39.999,"Veteran",IF(H653&gt;21.999,"Senior",IF(H653&gt;16.999,"U/21","U/16"))))))</f>
        <v>Senior</v>
      </c>
      <c r="J653" s="221" t="s">
        <v>1301</v>
      </c>
      <c r="K653" s="294">
        <v>8312021074</v>
      </c>
      <c r="L653" s="295" t="s">
        <v>1509</v>
      </c>
      <c r="M653" s="246">
        <f>+_xlfn.XLOOKUP(MASTERLIST!$A653,'2023'!$A$3:$A$897,'2023'!$AE$3:$AE$897,0,0)</f>
        <v>0</v>
      </c>
      <c r="N653" s="220">
        <f>+_xlfn.XLOOKUP(MASTERLIST!$A653,'2023'!$A$3:$A$897,'2023'!$AF$3:$AF$897,0,0)</f>
        <v>0</v>
      </c>
      <c r="O653" s="220">
        <f>+_xlfn.XLOOKUP(MASTERLIST!$A653,'2023'!$A$3:$A$897,'2023'!$AG$3:$AG$897,0,0)</f>
        <v>0</v>
      </c>
      <c r="P653" s="247">
        <f>+_xlfn.XLOOKUP(MASTERLIST!$A653,'2023'!$A$3:$A$897,'2023'!$AH$3:$AH$897,0,0)</f>
        <v>0</v>
      </c>
      <c r="Q653" s="312">
        <f>+_xlfn.XLOOKUP(MASTERLIST!$A653,'2021'!$A$3:$A$900,'2021'!$G$3:$G$900,0,0)</f>
        <v>0</v>
      </c>
      <c r="R653" s="220">
        <f>+_xlfn.XLOOKUP(MASTERLIST!$A653,'2021'!$A$3:$A$900,'2021'!$H$3:$H$900,0,0)</f>
        <v>0</v>
      </c>
      <c r="S653" s="220">
        <f>+_xlfn.XLOOKUP(MASTERLIST!$A653,'2021'!$A$3:$A$900,'2021'!$I$3:$I$900,0,0)</f>
        <v>0</v>
      </c>
      <c r="T653" s="247">
        <f>+_xlfn.XLOOKUP(MASTERLIST!$A653,'2021'!$A$3:$A$900,'2021'!$J$3:$J$900,0,0)</f>
        <v>0</v>
      </c>
      <c r="U653" s="246">
        <f>+_xlfn.XLOOKUP(MASTERLIST!$A653,'2022'!$A$3:$A$899,'2022'!$AE$3:$AE$899,0,0)</f>
        <v>0</v>
      </c>
      <c r="V653" s="220">
        <f>+_xlfn.XLOOKUP(MASTERLIST!$A653,'2022'!$A$3:$A$899,'2022'!$AF$3:$AF$899,0,0)</f>
        <v>0</v>
      </c>
      <c r="W653" s="220">
        <f>+_xlfn.XLOOKUP(MASTERLIST!$A653,'2022'!$A$3:$A$899,'2022'!$AG$3:$AG$899,0,0)</f>
        <v>0</v>
      </c>
      <c r="X653" s="247">
        <f>+_xlfn.XLOOKUP(MASTERLIST!$A653,'2022'!$A$3:$A$899,'2022'!$AH$3:$AH$899,0,0)</f>
        <v>0</v>
      </c>
    </row>
    <row r="654" spans="1:24" s="14" customFormat="1" x14ac:dyDescent="0.3">
      <c r="A654" s="237" t="s">
        <v>1399</v>
      </c>
      <c r="B654" s="221" t="s">
        <v>1392</v>
      </c>
      <c r="C654" s="223" t="s">
        <v>1957</v>
      </c>
      <c r="D654" s="223" t="s">
        <v>154</v>
      </c>
      <c r="E654" s="232" t="str">
        <f t="shared" si="49"/>
        <v>Men U/21</v>
      </c>
      <c r="F654" s="286">
        <v>37096</v>
      </c>
      <c r="G654" s="10">
        <f t="shared" si="50"/>
        <v>44926</v>
      </c>
      <c r="H654" s="6">
        <f t="shared" si="51"/>
        <v>21</v>
      </c>
      <c r="I654" s="5" t="str">
        <f t="shared" si="54"/>
        <v>U/21</v>
      </c>
      <c r="J654" s="221" t="s">
        <v>1301</v>
      </c>
      <c r="K654" s="294"/>
      <c r="L654" s="295"/>
      <c r="M654" s="246">
        <f>+_xlfn.XLOOKUP(MASTERLIST!$A654,'2023'!$A$3:$A$897,'2023'!$AE$3:$AE$897,0,0)</f>
        <v>0</v>
      </c>
      <c r="N654" s="220">
        <f>+_xlfn.XLOOKUP(MASTERLIST!$A654,'2023'!$A$3:$A$897,'2023'!$AF$3:$AF$897,0,0)</f>
        <v>0</v>
      </c>
      <c r="O654" s="220">
        <f>+_xlfn.XLOOKUP(MASTERLIST!$A654,'2023'!$A$3:$A$897,'2023'!$AG$3:$AG$897,0,0)</f>
        <v>0</v>
      </c>
      <c r="P654" s="247">
        <f>+_xlfn.XLOOKUP(MASTERLIST!$A654,'2023'!$A$3:$A$897,'2023'!$AH$3:$AH$897,0,0)</f>
        <v>0</v>
      </c>
      <c r="Q654" s="312">
        <f>+_xlfn.XLOOKUP(MASTERLIST!$A654,'2021'!$A$3:$A$900,'2021'!$G$3:$G$900,0,0)</f>
        <v>0</v>
      </c>
      <c r="R654" s="220">
        <f>+_xlfn.XLOOKUP(MASTERLIST!$A654,'2021'!$A$3:$A$900,'2021'!$H$3:$H$900,0,0)</f>
        <v>0</v>
      </c>
      <c r="S654" s="220">
        <f>+_xlfn.XLOOKUP(MASTERLIST!$A654,'2021'!$A$3:$A$900,'2021'!$I$3:$I$900,0,0)</f>
        <v>0</v>
      </c>
      <c r="T654" s="247">
        <f>+_xlfn.XLOOKUP(MASTERLIST!$A654,'2021'!$A$3:$A$900,'2021'!$J$3:$J$900,0,0)</f>
        <v>0</v>
      </c>
      <c r="U654" s="246">
        <f>+_xlfn.XLOOKUP(MASTERLIST!$A654,'2022'!$A$3:$A$899,'2022'!$AE$3:$AE$899,0,0)</f>
        <v>0</v>
      </c>
      <c r="V654" s="220">
        <f>+_xlfn.XLOOKUP(MASTERLIST!$A654,'2022'!$A$3:$A$899,'2022'!$AF$3:$AF$899,0,0)</f>
        <v>0</v>
      </c>
      <c r="W654" s="220">
        <f>+_xlfn.XLOOKUP(MASTERLIST!$A654,'2022'!$A$3:$A$899,'2022'!$AG$3:$AG$899,0,0)</f>
        <v>0</v>
      </c>
      <c r="X654" s="247">
        <f>+_xlfn.XLOOKUP(MASTERLIST!$A654,'2022'!$A$3:$A$899,'2022'!$AH$3:$AH$899,0,0)</f>
        <v>0</v>
      </c>
    </row>
    <row r="655" spans="1:24" s="14" customFormat="1" x14ac:dyDescent="0.3">
      <c r="A655" s="237" t="s">
        <v>1400</v>
      </c>
      <c r="B655" s="223" t="s">
        <v>1398</v>
      </c>
      <c r="C655" s="223" t="s">
        <v>1401</v>
      </c>
      <c r="D655" s="223" t="s">
        <v>127</v>
      </c>
      <c r="E655" s="232" t="str">
        <f t="shared" si="49"/>
        <v>Men Grand Masters</v>
      </c>
      <c r="F655" s="286">
        <v>21732</v>
      </c>
      <c r="G655" s="10">
        <f t="shared" si="50"/>
        <v>44926</v>
      </c>
      <c r="H655" s="6">
        <f t="shared" si="51"/>
        <v>63</v>
      </c>
      <c r="I655" s="5" t="str">
        <f t="shared" si="54"/>
        <v>Grand Masters</v>
      </c>
      <c r="J655" s="221" t="s">
        <v>1301</v>
      </c>
      <c r="K655" s="294">
        <v>5907015097087</v>
      </c>
      <c r="L655" s="295"/>
      <c r="M655" s="246">
        <f>+_xlfn.XLOOKUP(MASTERLIST!$A655,'2023'!$A$3:$A$897,'2023'!$AE$3:$AE$897,0,0)</f>
        <v>0</v>
      </c>
      <c r="N655" s="220">
        <f>+_xlfn.XLOOKUP(MASTERLIST!$A655,'2023'!$A$3:$A$897,'2023'!$AF$3:$AF$897,0,0)</f>
        <v>0</v>
      </c>
      <c r="O655" s="220">
        <f>+_xlfn.XLOOKUP(MASTERLIST!$A655,'2023'!$A$3:$A$897,'2023'!$AG$3:$AG$897,0,0)</f>
        <v>0</v>
      </c>
      <c r="P655" s="247">
        <f>+_xlfn.XLOOKUP(MASTERLIST!$A655,'2023'!$A$3:$A$897,'2023'!$AH$3:$AH$897,0,0)</f>
        <v>0</v>
      </c>
      <c r="Q655" s="312">
        <f>+_xlfn.XLOOKUP(MASTERLIST!$A655,'2021'!$A$3:$A$900,'2021'!$G$3:$G$900,0,0)</f>
        <v>0</v>
      </c>
      <c r="R655" s="220">
        <f>+_xlfn.XLOOKUP(MASTERLIST!$A655,'2021'!$A$3:$A$900,'2021'!$H$3:$H$900,0,0)</f>
        <v>0</v>
      </c>
      <c r="S655" s="220">
        <f>+_xlfn.XLOOKUP(MASTERLIST!$A655,'2021'!$A$3:$A$900,'2021'!$I$3:$I$900,0,0)</f>
        <v>0</v>
      </c>
      <c r="T655" s="247">
        <f>+_xlfn.XLOOKUP(MASTERLIST!$A655,'2021'!$A$3:$A$900,'2021'!$J$3:$J$900,0,0)</f>
        <v>0</v>
      </c>
      <c r="U655" s="246">
        <f>+_xlfn.XLOOKUP(MASTERLIST!$A655,'2022'!$A$3:$A$899,'2022'!$AE$3:$AE$899,0,0)</f>
        <v>0</v>
      </c>
      <c r="V655" s="220">
        <f>+_xlfn.XLOOKUP(MASTERLIST!$A655,'2022'!$A$3:$A$899,'2022'!$AF$3:$AF$899,0,0)</f>
        <v>0</v>
      </c>
      <c r="W655" s="220">
        <f>+_xlfn.XLOOKUP(MASTERLIST!$A655,'2022'!$A$3:$A$899,'2022'!$AG$3:$AG$899,0,0)</f>
        <v>0</v>
      </c>
      <c r="X655" s="247">
        <f>+_xlfn.XLOOKUP(MASTERLIST!$A655,'2022'!$A$3:$A$899,'2022'!$AH$3:$AH$899,0,0)</f>
        <v>0</v>
      </c>
    </row>
    <row r="656" spans="1:24" s="14" customFormat="1" x14ac:dyDescent="0.3">
      <c r="A656" s="237" t="s">
        <v>1402</v>
      </c>
      <c r="B656" s="223" t="s">
        <v>1293</v>
      </c>
      <c r="C656" s="223" t="s">
        <v>329</v>
      </c>
      <c r="D656" s="223" t="s">
        <v>131</v>
      </c>
      <c r="E656" s="232" t="str">
        <f t="shared" si="49"/>
        <v>Men Grand Masters</v>
      </c>
      <c r="F656" s="286">
        <v>19792</v>
      </c>
      <c r="G656" s="10">
        <f t="shared" si="50"/>
        <v>44926</v>
      </c>
      <c r="H656" s="6">
        <f t="shared" si="51"/>
        <v>68</v>
      </c>
      <c r="I656" s="5" t="str">
        <f t="shared" si="54"/>
        <v>Grand Masters</v>
      </c>
      <c r="J656" s="221" t="s">
        <v>1301</v>
      </c>
      <c r="K656" s="294">
        <v>54030910025</v>
      </c>
      <c r="L656" s="295" t="s">
        <v>1509</v>
      </c>
      <c r="M656" s="246">
        <f>+_xlfn.XLOOKUP(MASTERLIST!$A656,'2023'!$A$3:$A$897,'2023'!$AE$3:$AE$897,0,0)</f>
        <v>0</v>
      </c>
      <c r="N656" s="220">
        <f>+_xlfn.XLOOKUP(MASTERLIST!$A656,'2023'!$A$3:$A$897,'2023'!$AF$3:$AF$897,0,0)</f>
        <v>0</v>
      </c>
      <c r="O656" s="220">
        <f>+_xlfn.XLOOKUP(MASTERLIST!$A656,'2023'!$A$3:$A$897,'2023'!$AG$3:$AG$897,0,0)</f>
        <v>0</v>
      </c>
      <c r="P656" s="247">
        <f>+_xlfn.XLOOKUP(MASTERLIST!$A656,'2023'!$A$3:$A$897,'2023'!$AH$3:$AH$897,0,0)</f>
        <v>0</v>
      </c>
      <c r="Q656" s="312">
        <f>+_xlfn.XLOOKUP(MASTERLIST!$A656,'2021'!$A$3:$A$900,'2021'!$G$3:$G$900,0,0)</f>
        <v>0</v>
      </c>
      <c r="R656" s="220">
        <f>+_xlfn.XLOOKUP(MASTERLIST!$A656,'2021'!$A$3:$A$900,'2021'!$H$3:$H$900,0,0)</f>
        <v>0</v>
      </c>
      <c r="S656" s="220">
        <f>+_xlfn.XLOOKUP(MASTERLIST!$A656,'2021'!$A$3:$A$900,'2021'!$I$3:$I$900,0,0)</f>
        <v>0</v>
      </c>
      <c r="T656" s="247">
        <f>+_xlfn.XLOOKUP(MASTERLIST!$A656,'2021'!$A$3:$A$900,'2021'!$J$3:$J$900,0,0)</f>
        <v>0</v>
      </c>
      <c r="U656" s="246">
        <f>+_xlfn.XLOOKUP(MASTERLIST!$A656,'2022'!$A$3:$A$899,'2022'!$AE$3:$AE$899,0,0)</f>
        <v>0</v>
      </c>
      <c r="V656" s="220">
        <f>+_xlfn.XLOOKUP(MASTERLIST!$A656,'2022'!$A$3:$A$899,'2022'!$AF$3:$AF$899,0,0)</f>
        <v>0</v>
      </c>
      <c r="W656" s="220">
        <f>+_xlfn.XLOOKUP(MASTERLIST!$A656,'2022'!$A$3:$A$899,'2022'!$AG$3:$AG$899,0,0)</f>
        <v>0</v>
      </c>
      <c r="X656" s="247">
        <f>+_xlfn.XLOOKUP(MASTERLIST!$A656,'2022'!$A$3:$A$899,'2022'!$AH$3:$AH$899,0,0)</f>
        <v>0</v>
      </c>
    </row>
    <row r="657" spans="1:24" s="14" customFormat="1" x14ac:dyDescent="0.3">
      <c r="A657" s="237" t="s">
        <v>1403</v>
      </c>
      <c r="B657" s="223" t="s">
        <v>1293</v>
      </c>
      <c r="C657" s="223" t="s">
        <v>268</v>
      </c>
      <c r="D657" s="223" t="s">
        <v>82</v>
      </c>
      <c r="E657" s="232" t="str">
        <f t="shared" si="49"/>
        <v>Men U/21</v>
      </c>
      <c r="F657" s="286">
        <v>37825</v>
      </c>
      <c r="G657" s="10">
        <f t="shared" si="50"/>
        <v>44926</v>
      </c>
      <c r="H657" s="6">
        <f t="shared" si="51"/>
        <v>19</v>
      </c>
      <c r="I657" s="5" t="str">
        <f t="shared" si="54"/>
        <v>U/21</v>
      </c>
      <c r="J657" s="221" t="s">
        <v>1301</v>
      </c>
      <c r="K657" s="294"/>
      <c r="L657" s="295"/>
      <c r="M657" s="246">
        <f>+_xlfn.XLOOKUP(MASTERLIST!$A657,'2023'!$A$3:$A$897,'2023'!$AE$3:$AE$897,0,0)</f>
        <v>0</v>
      </c>
      <c r="N657" s="220">
        <f>+_xlfn.XLOOKUP(MASTERLIST!$A657,'2023'!$A$3:$A$897,'2023'!$AF$3:$AF$897,0,0)</f>
        <v>0</v>
      </c>
      <c r="O657" s="220">
        <f>+_xlfn.XLOOKUP(MASTERLIST!$A657,'2023'!$A$3:$A$897,'2023'!$AG$3:$AG$897,0,0)</f>
        <v>0</v>
      </c>
      <c r="P657" s="247">
        <f>+_xlfn.XLOOKUP(MASTERLIST!$A657,'2023'!$A$3:$A$897,'2023'!$AH$3:$AH$897,0,0)</f>
        <v>0</v>
      </c>
      <c r="Q657" s="312">
        <f>+_xlfn.XLOOKUP(MASTERLIST!$A657,'2021'!$A$3:$A$900,'2021'!$G$3:$G$900,0,0)</f>
        <v>0</v>
      </c>
      <c r="R657" s="220">
        <f>+_xlfn.XLOOKUP(MASTERLIST!$A657,'2021'!$A$3:$A$900,'2021'!$H$3:$H$900,0,0)</f>
        <v>0</v>
      </c>
      <c r="S657" s="220">
        <f>+_xlfn.XLOOKUP(MASTERLIST!$A657,'2021'!$A$3:$A$900,'2021'!$I$3:$I$900,0,0)</f>
        <v>0</v>
      </c>
      <c r="T657" s="247">
        <f>+_xlfn.XLOOKUP(MASTERLIST!$A657,'2021'!$A$3:$A$900,'2021'!$J$3:$J$900,0,0)</f>
        <v>0</v>
      </c>
      <c r="U657" s="246">
        <f>+_xlfn.XLOOKUP(MASTERLIST!$A657,'2022'!$A$3:$A$899,'2022'!$AE$3:$AE$899,0,0)</f>
        <v>0</v>
      </c>
      <c r="V657" s="220">
        <f>+_xlfn.XLOOKUP(MASTERLIST!$A657,'2022'!$A$3:$A$899,'2022'!$AF$3:$AF$899,0,0)</f>
        <v>0</v>
      </c>
      <c r="W657" s="220">
        <f>+_xlfn.XLOOKUP(MASTERLIST!$A657,'2022'!$A$3:$A$899,'2022'!$AG$3:$AG$899,0,0)</f>
        <v>0</v>
      </c>
      <c r="X657" s="247">
        <f>+_xlfn.XLOOKUP(MASTERLIST!$A657,'2022'!$A$3:$A$899,'2022'!$AH$3:$AH$899,0,0)</f>
        <v>0</v>
      </c>
    </row>
    <row r="658" spans="1:24" s="14" customFormat="1" x14ac:dyDescent="0.3">
      <c r="A658" s="237" t="s">
        <v>1404</v>
      </c>
      <c r="B658" s="223" t="s">
        <v>1293</v>
      </c>
      <c r="C658" s="223" t="s">
        <v>1405</v>
      </c>
      <c r="D658" s="223" t="s">
        <v>82</v>
      </c>
      <c r="E658" s="232" t="str">
        <f t="shared" si="49"/>
        <v>Men U/21</v>
      </c>
      <c r="F658" s="286">
        <v>38420</v>
      </c>
      <c r="G658" s="10">
        <f t="shared" si="50"/>
        <v>44926</v>
      </c>
      <c r="H658" s="6">
        <f t="shared" si="51"/>
        <v>17</v>
      </c>
      <c r="I658" s="5" t="str">
        <f t="shared" si="54"/>
        <v>U/21</v>
      </c>
      <c r="J658" s="221" t="s">
        <v>1301</v>
      </c>
      <c r="K658" s="294"/>
      <c r="L658" s="295"/>
      <c r="M658" s="246">
        <f>+_xlfn.XLOOKUP(MASTERLIST!$A658,'2023'!$A$3:$A$897,'2023'!$AE$3:$AE$897,0,0)</f>
        <v>0</v>
      </c>
      <c r="N658" s="220">
        <f>+_xlfn.XLOOKUP(MASTERLIST!$A658,'2023'!$A$3:$A$897,'2023'!$AF$3:$AF$897,0,0)</f>
        <v>0</v>
      </c>
      <c r="O658" s="220">
        <f>+_xlfn.XLOOKUP(MASTERLIST!$A658,'2023'!$A$3:$A$897,'2023'!$AG$3:$AG$897,0,0)</f>
        <v>0</v>
      </c>
      <c r="P658" s="247">
        <f>+_xlfn.XLOOKUP(MASTERLIST!$A658,'2023'!$A$3:$A$897,'2023'!$AH$3:$AH$897,0,0)</f>
        <v>0</v>
      </c>
      <c r="Q658" s="312">
        <f>+_xlfn.XLOOKUP(MASTERLIST!$A658,'2021'!$A$3:$A$900,'2021'!$G$3:$G$900,0,0)</f>
        <v>0</v>
      </c>
      <c r="R658" s="220">
        <f>+_xlfn.XLOOKUP(MASTERLIST!$A658,'2021'!$A$3:$A$900,'2021'!$H$3:$H$900,0,0)</f>
        <v>0</v>
      </c>
      <c r="S658" s="220">
        <f>+_xlfn.XLOOKUP(MASTERLIST!$A658,'2021'!$A$3:$A$900,'2021'!$I$3:$I$900,0,0)</f>
        <v>0</v>
      </c>
      <c r="T658" s="247">
        <f>+_xlfn.XLOOKUP(MASTERLIST!$A658,'2021'!$A$3:$A$900,'2021'!$J$3:$J$900,0,0)</f>
        <v>0</v>
      </c>
      <c r="U658" s="246">
        <f>+_xlfn.XLOOKUP(MASTERLIST!$A658,'2022'!$A$3:$A$899,'2022'!$AE$3:$AE$899,0,0)</f>
        <v>0</v>
      </c>
      <c r="V658" s="220">
        <f>+_xlfn.XLOOKUP(MASTERLIST!$A658,'2022'!$A$3:$A$899,'2022'!$AF$3:$AF$899,0,0)</f>
        <v>0</v>
      </c>
      <c r="W658" s="220">
        <f>+_xlfn.XLOOKUP(MASTERLIST!$A658,'2022'!$A$3:$A$899,'2022'!$AG$3:$AG$899,0,0)</f>
        <v>0</v>
      </c>
      <c r="X658" s="247">
        <f>+_xlfn.XLOOKUP(MASTERLIST!$A658,'2022'!$A$3:$A$899,'2022'!$AH$3:$AH$899,0,0)</f>
        <v>0</v>
      </c>
    </row>
    <row r="659" spans="1:24" x14ac:dyDescent="0.3">
      <c r="A659" s="236" t="s">
        <v>1406</v>
      </c>
      <c r="B659" s="220" t="s">
        <v>49</v>
      </c>
      <c r="C659" s="222" t="s">
        <v>1407</v>
      </c>
      <c r="D659" s="222" t="s">
        <v>1277</v>
      </c>
      <c r="E659" s="230" t="str">
        <f t="shared" si="49"/>
        <v>Men Veteran</v>
      </c>
      <c r="F659" s="285">
        <v>29691</v>
      </c>
      <c r="G659" s="10">
        <f t="shared" si="50"/>
        <v>44926</v>
      </c>
      <c r="H659" s="6">
        <f t="shared" si="51"/>
        <v>41</v>
      </c>
      <c r="I659" s="5" t="str">
        <f t="shared" si="54"/>
        <v>Veteran</v>
      </c>
      <c r="J659" s="220" t="s">
        <v>1301</v>
      </c>
      <c r="K659" s="293">
        <v>8104155147087</v>
      </c>
      <c r="L659" s="251" t="s">
        <v>1512</v>
      </c>
      <c r="M659" s="246">
        <f>+_xlfn.XLOOKUP(MASTERLIST!$A659,'2023'!$A$3:$A$897,'2023'!$AE$3:$AE$897,0,0)</f>
        <v>0</v>
      </c>
      <c r="N659" s="220">
        <f>+_xlfn.XLOOKUP(MASTERLIST!$A659,'2023'!$A$3:$A$897,'2023'!$AF$3:$AF$897,0,0)</f>
        <v>0</v>
      </c>
      <c r="O659" s="220">
        <f>+_xlfn.XLOOKUP(MASTERLIST!$A659,'2023'!$A$3:$A$897,'2023'!$AG$3:$AG$897,0,0)</f>
        <v>0</v>
      </c>
      <c r="P659" s="247">
        <f>+_xlfn.XLOOKUP(MASTERLIST!$A659,'2023'!$A$3:$A$897,'2023'!$AH$3:$AH$897,0,0)</f>
        <v>0</v>
      </c>
      <c r="Q659" s="312">
        <f>+_xlfn.XLOOKUP(MASTERLIST!$A659,'2021'!$A$3:$A$900,'2021'!$G$3:$G$900,0,0)</f>
        <v>0</v>
      </c>
      <c r="R659" s="220">
        <f>+_xlfn.XLOOKUP(MASTERLIST!$A659,'2021'!$A$3:$A$900,'2021'!$H$3:$H$900,0,0)</f>
        <v>1</v>
      </c>
      <c r="S659" s="220">
        <f>+_xlfn.XLOOKUP(MASTERLIST!$A659,'2021'!$A$3:$A$900,'2021'!$I$3:$I$900,0,0)</f>
        <v>3.1</v>
      </c>
      <c r="T659" s="247">
        <f>+_xlfn.XLOOKUP(MASTERLIST!$A659,'2021'!$A$3:$A$900,'2021'!$J$3:$J$900,0,0)</f>
        <v>118</v>
      </c>
      <c r="U659" s="246">
        <f>+_xlfn.XLOOKUP(MASTERLIST!$A659,'2022'!$A$3:$A$899,'2022'!$AE$3:$AE$899,0,0)</f>
        <v>0</v>
      </c>
      <c r="V659" s="220">
        <f>+_xlfn.XLOOKUP(MASTERLIST!$A659,'2022'!$A$3:$A$899,'2022'!$AF$3:$AF$899,0,0)</f>
        <v>0</v>
      </c>
      <c r="W659" s="220">
        <f>+_xlfn.XLOOKUP(MASTERLIST!$A659,'2022'!$A$3:$A$899,'2022'!$AG$3:$AG$899,0,0)</f>
        <v>0</v>
      </c>
      <c r="X659" s="247">
        <f>+_xlfn.XLOOKUP(MASTERLIST!$A659,'2022'!$A$3:$A$899,'2022'!$AH$3:$AH$899,0,0)</f>
        <v>0</v>
      </c>
    </row>
    <row r="660" spans="1:24" x14ac:dyDescent="0.3">
      <c r="A660" s="272" t="s">
        <v>1408</v>
      </c>
      <c r="B660" s="274" t="s">
        <v>49</v>
      </c>
      <c r="C660" s="274" t="s">
        <v>988</v>
      </c>
      <c r="D660" s="274" t="s">
        <v>1409</v>
      </c>
      <c r="E660" s="230" t="str">
        <f t="shared" si="49"/>
        <v>Men Senior</v>
      </c>
      <c r="F660" s="287">
        <v>30442</v>
      </c>
      <c r="G660" s="10">
        <f t="shared" si="50"/>
        <v>44926</v>
      </c>
      <c r="H660" s="6">
        <f t="shared" si="51"/>
        <v>39</v>
      </c>
      <c r="I660" s="5" t="str">
        <f t="shared" si="54"/>
        <v>Senior</v>
      </c>
      <c r="J660" s="224" t="s">
        <v>1301</v>
      </c>
      <c r="K660" s="291">
        <v>830506104411</v>
      </c>
      <c r="L660" s="292" t="s">
        <v>1509</v>
      </c>
      <c r="M660" s="246">
        <f>+_xlfn.XLOOKUP(MASTERLIST!$A660,'2023'!$A$3:$A$897,'2023'!$AE$3:$AE$897,0,0)</f>
        <v>1</v>
      </c>
      <c r="N660" s="220">
        <f>+_xlfn.XLOOKUP(MASTERLIST!$A660,'2023'!$A$3:$A$897,'2023'!$AF$3:$AF$897,0,0)</f>
        <v>0</v>
      </c>
      <c r="O660" s="220">
        <f>+_xlfn.XLOOKUP(MASTERLIST!$A660,'2023'!$A$3:$A$897,'2023'!$AG$3:$AG$897,0,0)</f>
        <v>5.2</v>
      </c>
      <c r="P660" s="247">
        <f>+_xlfn.XLOOKUP(MASTERLIST!$A660,'2023'!$A$3:$A$897,'2023'!$AH$3:$AH$897,0,0)</f>
        <v>264</v>
      </c>
      <c r="Q660" s="312">
        <f>+_xlfn.XLOOKUP(MASTERLIST!$A660,'2021'!$A$3:$A$900,'2021'!$G$3:$G$900,0,0)</f>
        <v>1</v>
      </c>
      <c r="R660" s="220">
        <f>+_xlfn.XLOOKUP(MASTERLIST!$A660,'2021'!$A$3:$A$900,'2021'!$H$3:$H$900,0,0)</f>
        <v>6</v>
      </c>
      <c r="S660" s="220">
        <f>+_xlfn.XLOOKUP(MASTERLIST!$A660,'2021'!$A$3:$A$900,'2021'!$I$3:$I$900,0,0)</f>
        <v>130.6</v>
      </c>
      <c r="T660" s="247">
        <f>+_xlfn.XLOOKUP(MASTERLIST!$A660,'2021'!$A$3:$A$900,'2021'!$J$3:$J$900,0,0)</f>
        <v>1002</v>
      </c>
      <c r="U660" s="246">
        <f>+_xlfn.XLOOKUP(MASTERLIST!$A660,'2022'!$A$3:$A$899,'2022'!$AE$3:$AE$899,0,0)</f>
        <v>0</v>
      </c>
      <c r="V660" s="220">
        <f>+_xlfn.XLOOKUP(MASTERLIST!$A660,'2022'!$A$3:$A$899,'2022'!$AF$3:$AF$899,0,0)</f>
        <v>3</v>
      </c>
      <c r="W660" s="220">
        <f>+_xlfn.XLOOKUP(MASTERLIST!$A660,'2022'!$A$3:$A$899,'2022'!$AG$3:$AG$899,0,0)</f>
        <v>39.9</v>
      </c>
      <c r="X660" s="247">
        <f>+_xlfn.XLOOKUP(MASTERLIST!$A660,'2022'!$A$3:$A$899,'2022'!$AH$3:$AH$899,0,0)</f>
        <v>452</v>
      </c>
    </row>
    <row r="661" spans="1:24" x14ac:dyDescent="0.3">
      <c r="A661" s="236" t="s">
        <v>1410</v>
      </c>
      <c r="B661" s="222" t="s">
        <v>47</v>
      </c>
      <c r="C661" s="222" t="s">
        <v>2093</v>
      </c>
      <c r="D661" s="222" t="s">
        <v>130</v>
      </c>
      <c r="E661" s="230" t="str">
        <f t="shared" si="49"/>
        <v>Men Senior</v>
      </c>
      <c r="F661" s="285">
        <v>30656</v>
      </c>
      <c r="G661" s="10">
        <f t="shared" si="50"/>
        <v>44926</v>
      </c>
      <c r="H661" s="6">
        <f t="shared" si="51"/>
        <v>39</v>
      </c>
      <c r="I661" s="5" t="str">
        <f t="shared" si="54"/>
        <v>Senior</v>
      </c>
      <c r="J661" s="220" t="s">
        <v>1301</v>
      </c>
      <c r="K661" s="293">
        <v>831206110569</v>
      </c>
      <c r="L661" s="251" t="s">
        <v>1509</v>
      </c>
      <c r="M661" s="246">
        <f>+_xlfn.XLOOKUP(MASTERLIST!$A661,'2023'!$A$3:$A$897,'2023'!$AE$3:$AE$897,0,0)</f>
        <v>1</v>
      </c>
      <c r="N661" s="220">
        <f>+_xlfn.XLOOKUP(MASTERLIST!$A661,'2023'!$A$3:$A$897,'2023'!$AF$3:$AF$897,0,0)</f>
        <v>10</v>
      </c>
      <c r="O661" s="220">
        <f>+_xlfn.XLOOKUP(MASTERLIST!$A661,'2023'!$A$3:$A$897,'2023'!$AG$3:$AG$897,0,0)</f>
        <v>132.80000000000001</v>
      </c>
      <c r="P661" s="247">
        <f>+_xlfn.XLOOKUP(MASTERLIST!$A661,'2023'!$A$3:$A$897,'2023'!$AH$3:$AH$897,0,0)</f>
        <v>1130</v>
      </c>
      <c r="Q661" s="312">
        <f>+_xlfn.XLOOKUP(MASTERLIST!$A661,'2021'!$A$3:$A$900,'2021'!$G$3:$G$900,0,0)</f>
        <v>0</v>
      </c>
      <c r="R661" s="220">
        <f>+_xlfn.XLOOKUP(MASTERLIST!$A661,'2021'!$A$3:$A$900,'2021'!$H$3:$H$900,0,0)</f>
        <v>16</v>
      </c>
      <c r="S661" s="220">
        <f>+_xlfn.XLOOKUP(MASTERLIST!$A661,'2021'!$A$3:$A$900,'2021'!$I$3:$I$900,0,0)</f>
        <v>255.59999999999997</v>
      </c>
      <c r="T661" s="247">
        <f>+_xlfn.XLOOKUP(MASTERLIST!$A661,'2021'!$A$3:$A$900,'2021'!$J$3:$J$900,0,0)</f>
        <v>1186</v>
      </c>
      <c r="U661" s="246">
        <f>+_xlfn.XLOOKUP(MASTERLIST!$A661,'2022'!$A$3:$A$899,'2022'!$AE$3:$AE$899,0,0)</f>
        <v>2</v>
      </c>
      <c r="V661" s="220">
        <f>+_xlfn.XLOOKUP(MASTERLIST!$A661,'2022'!$A$3:$A$899,'2022'!$AF$3:$AF$899,0,0)</f>
        <v>14</v>
      </c>
      <c r="W661" s="220">
        <f>+_xlfn.XLOOKUP(MASTERLIST!$A661,'2022'!$A$3:$A$899,'2022'!$AG$3:$AG$899,0,0)</f>
        <v>212.29999999999998</v>
      </c>
      <c r="X661" s="247">
        <f>+_xlfn.XLOOKUP(MASTERLIST!$A661,'2022'!$A$3:$A$899,'2022'!$AH$3:$AH$899,0,0)</f>
        <v>1087</v>
      </c>
    </row>
    <row r="662" spans="1:24" s="14" customFormat="1" x14ac:dyDescent="0.3">
      <c r="A662" s="236" t="s">
        <v>1411</v>
      </c>
      <c r="B662" s="222" t="s">
        <v>49</v>
      </c>
      <c r="C662" s="222" t="s">
        <v>1765</v>
      </c>
      <c r="D662" s="222" t="s">
        <v>258</v>
      </c>
      <c r="E662" s="232" t="str">
        <f t="shared" si="49"/>
        <v>Men U/16</v>
      </c>
      <c r="F662" s="285">
        <v>41669</v>
      </c>
      <c r="G662" s="10">
        <f t="shared" si="50"/>
        <v>44926</v>
      </c>
      <c r="H662" s="6">
        <f t="shared" si="51"/>
        <v>8</v>
      </c>
      <c r="I662" s="5" t="str">
        <f t="shared" si="54"/>
        <v>U/16</v>
      </c>
      <c r="J662" s="220" t="s">
        <v>1301</v>
      </c>
      <c r="K662" s="293">
        <v>20140130</v>
      </c>
      <c r="L662" s="251" t="s">
        <v>1509</v>
      </c>
      <c r="M662" s="246">
        <f>+_xlfn.XLOOKUP(MASTERLIST!$A662,'2023'!$A$3:$A$897,'2023'!$AE$3:$AE$897,0,0)</f>
        <v>1</v>
      </c>
      <c r="N662" s="220">
        <f>+_xlfn.XLOOKUP(MASTERLIST!$A662,'2023'!$A$3:$A$897,'2023'!$AF$3:$AF$897,0,0)</f>
        <v>0</v>
      </c>
      <c r="O662" s="220">
        <f>+_xlfn.XLOOKUP(MASTERLIST!$A662,'2023'!$A$3:$A$897,'2023'!$AG$3:$AG$897,0,0)</f>
        <v>1.7</v>
      </c>
      <c r="P662" s="247">
        <f>+_xlfn.XLOOKUP(MASTERLIST!$A662,'2023'!$A$3:$A$897,'2023'!$AH$3:$AH$897,0,0)</f>
        <v>457</v>
      </c>
      <c r="Q662" s="312">
        <f>+_xlfn.XLOOKUP(MASTERLIST!$A662,'2021'!$A$3:$A$900,'2021'!$G$3:$G$900,0,0)</f>
        <v>0</v>
      </c>
      <c r="R662" s="220">
        <f>+_xlfn.XLOOKUP(MASTERLIST!$A662,'2021'!$A$3:$A$900,'2021'!$H$3:$H$900,0,0)</f>
        <v>0</v>
      </c>
      <c r="S662" s="220">
        <f>+_xlfn.XLOOKUP(MASTERLIST!$A662,'2021'!$A$3:$A$900,'2021'!$I$3:$I$900,0,0)</f>
        <v>0</v>
      </c>
      <c r="T662" s="247">
        <f>+_xlfn.XLOOKUP(MASTERLIST!$A662,'2021'!$A$3:$A$900,'2021'!$J$3:$J$900,0,0)</f>
        <v>0</v>
      </c>
      <c r="U662" s="246">
        <f>+_xlfn.XLOOKUP(MASTERLIST!$A662,'2022'!$A$3:$A$899,'2022'!$AE$3:$AE$899,0,0)</f>
        <v>0</v>
      </c>
      <c r="V662" s="220">
        <f>+_xlfn.XLOOKUP(MASTERLIST!$A662,'2022'!$A$3:$A$899,'2022'!$AF$3:$AF$899,0,0)</f>
        <v>2</v>
      </c>
      <c r="W662" s="220">
        <f>+_xlfn.XLOOKUP(MASTERLIST!$A662,'2022'!$A$3:$A$899,'2022'!$AG$3:$AG$899,0,0)</f>
        <v>2.9</v>
      </c>
      <c r="X662" s="247">
        <f>+_xlfn.XLOOKUP(MASTERLIST!$A662,'2022'!$A$3:$A$899,'2022'!$AH$3:$AH$899,0,0)</f>
        <v>150</v>
      </c>
    </row>
    <row r="663" spans="1:24" s="14" customFormat="1" x14ac:dyDescent="0.3">
      <c r="A663" s="236" t="s">
        <v>1412</v>
      </c>
      <c r="B663" s="222" t="s">
        <v>49</v>
      </c>
      <c r="C663" s="222" t="s">
        <v>425</v>
      </c>
      <c r="D663" s="222" t="s">
        <v>1924</v>
      </c>
      <c r="E663" s="232" t="str">
        <f t="shared" si="49"/>
        <v>Men Veteran</v>
      </c>
      <c r="F663" s="285">
        <v>29893</v>
      </c>
      <c r="G663" s="10">
        <f t="shared" si="50"/>
        <v>44926</v>
      </c>
      <c r="H663" s="6">
        <f t="shared" si="51"/>
        <v>41</v>
      </c>
      <c r="I663" s="5" t="str">
        <f t="shared" si="54"/>
        <v>Veteran</v>
      </c>
      <c r="J663" s="220" t="s">
        <v>1301</v>
      </c>
      <c r="K663" s="293">
        <v>811110310595</v>
      </c>
      <c r="L663" s="251" t="s">
        <v>1509</v>
      </c>
      <c r="M663" s="246">
        <f>+_xlfn.XLOOKUP(MASTERLIST!$A663,'2023'!$A$3:$A$897,'2023'!$AE$3:$AE$897,0,0)</f>
        <v>0</v>
      </c>
      <c r="N663" s="220">
        <f>+_xlfn.XLOOKUP(MASTERLIST!$A663,'2023'!$A$3:$A$897,'2023'!$AF$3:$AF$897,0,0)</f>
        <v>0</v>
      </c>
      <c r="O663" s="220">
        <f>+_xlfn.XLOOKUP(MASTERLIST!$A663,'2023'!$A$3:$A$897,'2023'!$AG$3:$AG$897,0,0)</f>
        <v>0</v>
      </c>
      <c r="P663" s="247">
        <f>+_xlfn.XLOOKUP(MASTERLIST!$A663,'2023'!$A$3:$A$897,'2023'!$AH$3:$AH$897,0,0)</f>
        <v>0</v>
      </c>
      <c r="Q663" s="312">
        <f>+_xlfn.XLOOKUP(MASTERLIST!$A663,'2021'!$A$3:$A$900,'2021'!$G$3:$G$900,0,0)</f>
        <v>0</v>
      </c>
      <c r="R663" s="220">
        <f>+_xlfn.XLOOKUP(MASTERLIST!$A663,'2021'!$A$3:$A$900,'2021'!$H$3:$H$900,0,0)</f>
        <v>0</v>
      </c>
      <c r="S663" s="220">
        <f>+_xlfn.XLOOKUP(MASTERLIST!$A663,'2021'!$A$3:$A$900,'2021'!$I$3:$I$900,0,0)</f>
        <v>0</v>
      </c>
      <c r="T663" s="247">
        <f>+_xlfn.XLOOKUP(MASTERLIST!$A663,'2021'!$A$3:$A$900,'2021'!$J$3:$J$900,0,0)</f>
        <v>0</v>
      </c>
      <c r="U663" s="246">
        <f>+_xlfn.XLOOKUP(MASTERLIST!$A663,'2022'!$A$3:$A$899,'2022'!$AE$3:$AE$899,0,0)</f>
        <v>0</v>
      </c>
      <c r="V663" s="220">
        <f>+_xlfn.XLOOKUP(MASTERLIST!$A663,'2022'!$A$3:$A$899,'2022'!$AF$3:$AF$899,0,0)</f>
        <v>0</v>
      </c>
      <c r="W663" s="220">
        <f>+_xlfn.XLOOKUP(MASTERLIST!$A663,'2022'!$A$3:$A$899,'2022'!$AG$3:$AG$899,0,0)</f>
        <v>0</v>
      </c>
      <c r="X663" s="247">
        <f>+_xlfn.XLOOKUP(MASTERLIST!$A663,'2022'!$A$3:$A$899,'2022'!$AH$3:$AH$899,0,0)</f>
        <v>0</v>
      </c>
    </row>
    <row r="664" spans="1:24" s="14" customFormat="1" x14ac:dyDescent="0.3">
      <c r="A664" s="237" t="s">
        <v>1413</v>
      </c>
      <c r="B664" s="223" t="s">
        <v>1293</v>
      </c>
      <c r="C664" s="223" t="s">
        <v>90</v>
      </c>
      <c r="D664" s="223" t="s">
        <v>1414</v>
      </c>
      <c r="E664" s="232" t="str">
        <f t="shared" si="49"/>
        <v>Men U/16</v>
      </c>
      <c r="F664" s="286">
        <v>38890</v>
      </c>
      <c r="G664" s="10">
        <f t="shared" si="50"/>
        <v>44926</v>
      </c>
      <c r="H664" s="6">
        <f t="shared" si="51"/>
        <v>16</v>
      </c>
      <c r="I664" s="5" t="str">
        <f t="shared" si="54"/>
        <v>U/16</v>
      </c>
      <c r="J664" s="221" t="s">
        <v>1301</v>
      </c>
      <c r="K664" s="294"/>
      <c r="L664" s="295"/>
      <c r="M664" s="246">
        <f>+_xlfn.XLOOKUP(MASTERLIST!$A664,'2023'!$A$3:$A$897,'2023'!$AE$3:$AE$897,0,0)</f>
        <v>0</v>
      </c>
      <c r="N664" s="220">
        <f>+_xlfn.XLOOKUP(MASTERLIST!$A664,'2023'!$A$3:$A$897,'2023'!$AF$3:$AF$897,0,0)</f>
        <v>0</v>
      </c>
      <c r="O664" s="220">
        <f>+_xlfn.XLOOKUP(MASTERLIST!$A664,'2023'!$A$3:$A$897,'2023'!$AG$3:$AG$897,0,0)</f>
        <v>0</v>
      </c>
      <c r="P664" s="247">
        <f>+_xlfn.XLOOKUP(MASTERLIST!$A664,'2023'!$A$3:$A$897,'2023'!$AH$3:$AH$897,0,0)</f>
        <v>0</v>
      </c>
      <c r="Q664" s="312">
        <f>+_xlfn.XLOOKUP(MASTERLIST!$A664,'2021'!$A$3:$A$900,'2021'!$G$3:$G$900,0,0)</f>
        <v>0</v>
      </c>
      <c r="R664" s="220">
        <f>+_xlfn.XLOOKUP(MASTERLIST!$A664,'2021'!$A$3:$A$900,'2021'!$H$3:$H$900,0,0)</f>
        <v>0</v>
      </c>
      <c r="S664" s="220">
        <f>+_xlfn.XLOOKUP(MASTERLIST!$A664,'2021'!$A$3:$A$900,'2021'!$I$3:$I$900,0,0)</f>
        <v>0</v>
      </c>
      <c r="T664" s="247">
        <f>+_xlfn.XLOOKUP(MASTERLIST!$A664,'2021'!$A$3:$A$900,'2021'!$J$3:$J$900,0,0)</f>
        <v>0</v>
      </c>
      <c r="U664" s="246">
        <f>+_xlfn.XLOOKUP(MASTERLIST!$A664,'2022'!$A$3:$A$899,'2022'!$AE$3:$AE$899,0,0)</f>
        <v>0</v>
      </c>
      <c r="V664" s="220">
        <f>+_xlfn.XLOOKUP(MASTERLIST!$A664,'2022'!$A$3:$A$899,'2022'!$AF$3:$AF$899,0,0)</f>
        <v>0</v>
      </c>
      <c r="W664" s="220">
        <f>+_xlfn.XLOOKUP(MASTERLIST!$A664,'2022'!$A$3:$A$899,'2022'!$AG$3:$AG$899,0,0)</f>
        <v>0</v>
      </c>
      <c r="X664" s="247">
        <f>+_xlfn.XLOOKUP(MASTERLIST!$A664,'2022'!$A$3:$A$899,'2022'!$AH$3:$AH$899,0,0)</f>
        <v>0</v>
      </c>
    </row>
    <row r="665" spans="1:24" s="14" customFormat="1" x14ac:dyDescent="0.3">
      <c r="A665" s="237" t="s">
        <v>1415</v>
      </c>
      <c r="B665" s="223" t="s">
        <v>1293</v>
      </c>
      <c r="C665" s="223" t="s">
        <v>1416</v>
      </c>
      <c r="D665" s="223" t="s">
        <v>1414</v>
      </c>
      <c r="E665" s="232" t="str">
        <f t="shared" si="49"/>
        <v>Men Veteran</v>
      </c>
      <c r="F665" s="286">
        <v>26721</v>
      </c>
      <c r="G665" s="10">
        <f t="shared" si="50"/>
        <v>44926</v>
      </c>
      <c r="H665" s="6">
        <f t="shared" si="51"/>
        <v>49</v>
      </c>
      <c r="I665" s="5" t="str">
        <f t="shared" si="54"/>
        <v>Veteran</v>
      </c>
      <c r="J665" s="221" t="s">
        <v>1301</v>
      </c>
      <c r="K665" s="294"/>
      <c r="L665" s="295"/>
      <c r="M665" s="246">
        <f>+_xlfn.XLOOKUP(MASTERLIST!$A665,'2023'!$A$3:$A$897,'2023'!$AE$3:$AE$897,0,0)</f>
        <v>0</v>
      </c>
      <c r="N665" s="220">
        <f>+_xlfn.XLOOKUP(MASTERLIST!$A665,'2023'!$A$3:$A$897,'2023'!$AF$3:$AF$897,0,0)</f>
        <v>0</v>
      </c>
      <c r="O665" s="220">
        <f>+_xlfn.XLOOKUP(MASTERLIST!$A665,'2023'!$A$3:$A$897,'2023'!$AG$3:$AG$897,0,0)</f>
        <v>0</v>
      </c>
      <c r="P665" s="247">
        <f>+_xlfn.XLOOKUP(MASTERLIST!$A665,'2023'!$A$3:$A$897,'2023'!$AH$3:$AH$897,0,0)</f>
        <v>0</v>
      </c>
      <c r="Q665" s="312">
        <f>+_xlfn.XLOOKUP(MASTERLIST!$A665,'2021'!$A$3:$A$900,'2021'!$G$3:$G$900,0,0)</f>
        <v>0</v>
      </c>
      <c r="R665" s="220">
        <f>+_xlfn.XLOOKUP(MASTERLIST!$A665,'2021'!$A$3:$A$900,'2021'!$H$3:$H$900,0,0)</f>
        <v>0</v>
      </c>
      <c r="S665" s="220">
        <f>+_xlfn.XLOOKUP(MASTERLIST!$A665,'2021'!$A$3:$A$900,'2021'!$I$3:$I$900,0,0)</f>
        <v>0</v>
      </c>
      <c r="T665" s="247">
        <f>+_xlfn.XLOOKUP(MASTERLIST!$A665,'2021'!$A$3:$A$900,'2021'!$J$3:$J$900,0,0)</f>
        <v>0</v>
      </c>
      <c r="U665" s="246">
        <f>+_xlfn.XLOOKUP(MASTERLIST!$A665,'2022'!$A$3:$A$899,'2022'!$AE$3:$AE$899,0,0)</f>
        <v>0</v>
      </c>
      <c r="V665" s="220">
        <f>+_xlfn.XLOOKUP(MASTERLIST!$A665,'2022'!$A$3:$A$899,'2022'!$AF$3:$AF$899,0,0)</f>
        <v>0</v>
      </c>
      <c r="W665" s="220">
        <f>+_xlfn.XLOOKUP(MASTERLIST!$A665,'2022'!$A$3:$A$899,'2022'!$AG$3:$AG$899,0,0)</f>
        <v>0</v>
      </c>
      <c r="X665" s="247">
        <f>+_xlfn.XLOOKUP(MASTERLIST!$A665,'2022'!$A$3:$A$899,'2022'!$AH$3:$AH$899,0,0)</f>
        <v>0</v>
      </c>
    </row>
    <row r="666" spans="1:24" x14ac:dyDescent="0.3">
      <c r="A666" s="236" t="s">
        <v>1417</v>
      </c>
      <c r="B666" s="222" t="s">
        <v>43</v>
      </c>
      <c r="C666" s="222" t="s">
        <v>1418</v>
      </c>
      <c r="D666" s="222" t="s">
        <v>1419</v>
      </c>
      <c r="E666" s="230" t="str">
        <f t="shared" si="49"/>
        <v>Men Senior</v>
      </c>
      <c r="F666" s="285">
        <v>33486</v>
      </c>
      <c r="G666" s="10">
        <f t="shared" si="50"/>
        <v>44926</v>
      </c>
      <c r="H666" s="6">
        <f t="shared" si="51"/>
        <v>31</v>
      </c>
      <c r="I666" s="5" t="str">
        <f t="shared" si="54"/>
        <v>Senior</v>
      </c>
      <c r="J666" s="220" t="s">
        <v>1301</v>
      </c>
      <c r="K666" s="293">
        <v>9109055025084</v>
      </c>
      <c r="L666" s="251" t="s">
        <v>1509</v>
      </c>
      <c r="M666" s="246">
        <f>+_xlfn.XLOOKUP(MASTERLIST!$A666,'2023'!$A$3:$A$897,'2023'!$AE$3:$AE$897,0,0)</f>
        <v>1</v>
      </c>
      <c r="N666" s="220">
        <f>+_xlfn.XLOOKUP(MASTERLIST!$A666,'2023'!$A$3:$A$897,'2023'!$AF$3:$AF$897,0,0)</f>
        <v>1</v>
      </c>
      <c r="O666" s="220">
        <f>+_xlfn.XLOOKUP(MASTERLIST!$A666,'2023'!$A$3:$A$897,'2023'!$AG$3:$AG$897,0,0)</f>
        <v>21.799999999999997</v>
      </c>
      <c r="P666" s="247">
        <f>+_xlfn.XLOOKUP(MASTERLIST!$A666,'2023'!$A$3:$A$897,'2023'!$AH$3:$AH$897,0,0)</f>
        <v>502</v>
      </c>
      <c r="Q666" s="312">
        <f>+_xlfn.XLOOKUP(MASTERLIST!$A666,'2021'!$A$3:$A$900,'2021'!$G$3:$G$900,0,0)</f>
        <v>0</v>
      </c>
      <c r="R666" s="220">
        <f>+_xlfn.XLOOKUP(MASTERLIST!$A666,'2021'!$A$3:$A$900,'2021'!$H$3:$H$900,0,0)</f>
        <v>2</v>
      </c>
      <c r="S666" s="220">
        <f>+_xlfn.XLOOKUP(MASTERLIST!$A666,'2021'!$A$3:$A$900,'2021'!$I$3:$I$900,0,0)</f>
        <v>43.5</v>
      </c>
      <c r="T666" s="247">
        <f>+_xlfn.XLOOKUP(MASTERLIST!$A666,'2021'!$A$3:$A$900,'2021'!$J$3:$J$900,0,0)</f>
        <v>551</v>
      </c>
      <c r="U666" s="246">
        <f>+_xlfn.XLOOKUP(MASTERLIST!$A666,'2022'!$A$3:$A$899,'2022'!$AE$3:$AE$899,0,0)</f>
        <v>3</v>
      </c>
      <c r="V666" s="220">
        <f>+_xlfn.XLOOKUP(MASTERLIST!$A666,'2022'!$A$3:$A$899,'2022'!$AF$3:$AF$899,0,0)</f>
        <v>7</v>
      </c>
      <c r="W666" s="220">
        <f>+_xlfn.XLOOKUP(MASTERLIST!$A666,'2022'!$A$3:$A$899,'2022'!$AG$3:$AG$899,0,0)</f>
        <v>166.6</v>
      </c>
      <c r="X666" s="247">
        <f>+_xlfn.XLOOKUP(MASTERLIST!$A666,'2022'!$A$3:$A$899,'2022'!$AH$3:$AH$899,0,0)</f>
        <v>1103</v>
      </c>
    </row>
    <row r="667" spans="1:24" x14ac:dyDescent="0.25">
      <c r="A667" s="229" t="s">
        <v>1420</v>
      </c>
      <c r="B667" s="220" t="s">
        <v>37</v>
      </c>
      <c r="C667" s="220" t="s">
        <v>1421</v>
      </c>
      <c r="D667" s="220" t="s">
        <v>286</v>
      </c>
      <c r="E667" s="230" t="str">
        <f t="shared" si="49"/>
        <v>Men Veteran</v>
      </c>
      <c r="F667" s="277">
        <v>27638</v>
      </c>
      <c r="G667" s="10">
        <f t="shared" si="50"/>
        <v>44926</v>
      </c>
      <c r="H667" s="6">
        <f t="shared" si="51"/>
        <v>47</v>
      </c>
      <c r="I667" s="5" t="str">
        <f t="shared" si="54"/>
        <v>Veteran</v>
      </c>
      <c r="J667" s="220" t="s">
        <v>1301</v>
      </c>
      <c r="K667" s="293">
        <v>75090110301</v>
      </c>
      <c r="L667" s="251" t="s">
        <v>1509</v>
      </c>
      <c r="M667" s="246">
        <f>+_xlfn.XLOOKUP(MASTERLIST!$A667,'2023'!$A$3:$A$897,'2023'!$AE$3:$AE$897,0,0)</f>
        <v>1</v>
      </c>
      <c r="N667" s="220">
        <f>+_xlfn.XLOOKUP(MASTERLIST!$A667,'2023'!$A$3:$A$897,'2023'!$AF$3:$AF$897,0,0)</f>
        <v>6</v>
      </c>
      <c r="O667" s="220">
        <f>+_xlfn.XLOOKUP(MASTERLIST!$A667,'2023'!$A$3:$A$897,'2023'!$AG$3:$AG$897,0,0)</f>
        <v>95.6</v>
      </c>
      <c r="P667" s="247">
        <f>+_xlfn.XLOOKUP(MASTERLIST!$A667,'2023'!$A$3:$A$897,'2023'!$AH$3:$AH$897,0,0)</f>
        <v>828</v>
      </c>
      <c r="Q667" s="312">
        <f>+_xlfn.XLOOKUP(MASTERLIST!$A667,'2021'!$A$3:$A$900,'2021'!$G$3:$G$900,0,0)</f>
        <v>0</v>
      </c>
      <c r="R667" s="220">
        <f>+_xlfn.XLOOKUP(MASTERLIST!$A667,'2021'!$A$3:$A$900,'2021'!$H$3:$H$900,0,0)</f>
        <v>7</v>
      </c>
      <c r="S667" s="220">
        <f>+_xlfn.XLOOKUP(MASTERLIST!$A667,'2021'!$A$3:$A$900,'2021'!$I$3:$I$900,0,0)</f>
        <v>86.300000000000011</v>
      </c>
      <c r="T667" s="247">
        <f>+_xlfn.XLOOKUP(MASTERLIST!$A667,'2021'!$A$3:$A$900,'2021'!$J$3:$J$900,0,0)</f>
        <v>1039</v>
      </c>
      <c r="U667" s="246">
        <f>+_xlfn.XLOOKUP(MASTERLIST!$A667,'2022'!$A$3:$A$899,'2022'!$AE$3:$AE$899,0,0)</f>
        <v>0</v>
      </c>
      <c r="V667" s="220">
        <f>+_xlfn.XLOOKUP(MASTERLIST!$A667,'2022'!$A$3:$A$899,'2022'!$AF$3:$AF$899,0,0)</f>
        <v>10</v>
      </c>
      <c r="W667" s="220">
        <f>+_xlfn.XLOOKUP(MASTERLIST!$A667,'2022'!$A$3:$A$899,'2022'!$AG$3:$AG$899,0,0)</f>
        <v>86.699999999999989</v>
      </c>
      <c r="X667" s="247">
        <f>+_xlfn.XLOOKUP(MASTERLIST!$A667,'2022'!$A$3:$A$899,'2022'!$AH$3:$AH$899,0,0)</f>
        <v>1052</v>
      </c>
    </row>
    <row r="668" spans="1:24" s="14" customFormat="1" x14ac:dyDescent="0.3">
      <c r="A668" s="237" t="s">
        <v>1422</v>
      </c>
      <c r="B668" s="223" t="s">
        <v>1398</v>
      </c>
      <c r="C668" s="223" t="s">
        <v>97</v>
      </c>
      <c r="D668" s="223" t="s">
        <v>1423</v>
      </c>
      <c r="E668" s="232" t="str">
        <f t="shared" si="49"/>
        <v>Men Grand Masters</v>
      </c>
      <c r="F668" s="286"/>
      <c r="G668" s="10">
        <f t="shared" si="50"/>
        <v>44926</v>
      </c>
      <c r="H668" s="6">
        <f t="shared" si="51"/>
        <v>123</v>
      </c>
      <c r="I668" s="5" t="str">
        <f t="shared" si="54"/>
        <v>Grand Masters</v>
      </c>
      <c r="J668" s="221" t="s">
        <v>1301</v>
      </c>
      <c r="K668" s="294"/>
      <c r="L668" s="295"/>
      <c r="M668" s="246">
        <f>+_xlfn.XLOOKUP(MASTERLIST!$A668,'2023'!$A$3:$A$897,'2023'!$AE$3:$AE$897,0,0)</f>
        <v>0</v>
      </c>
      <c r="N668" s="220">
        <f>+_xlfn.XLOOKUP(MASTERLIST!$A668,'2023'!$A$3:$A$897,'2023'!$AF$3:$AF$897,0,0)</f>
        <v>0</v>
      </c>
      <c r="O668" s="220">
        <f>+_xlfn.XLOOKUP(MASTERLIST!$A668,'2023'!$A$3:$A$897,'2023'!$AG$3:$AG$897,0,0)</f>
        <v>0</v>
      </c>
      <c r="P668" s="247">
        <f>+_xlfn.XLOOKUP(MASTERLIST!$A668,'2023'!$A$3:$A$897,'2023'!$AH$3:$AH$897,0,0)</f>
        <v>0</v>
      </c>
      <c r="Q668" s="312">
        <f>+_xlfn.XLOOKUP(MASTERLIST!$A668,'2021'!$A$3:$A$900,'2021'!$G$3:$G$900,0,0)</f>
        <v>0</v>
      </c>
      <c r="R668" s="220">
        <f>+_xlfn.XLOOKUP(MASTERLIST!$A668,'2021'!$A$3:$A$900,'2021'!$H$3:$H$900,0,0)</f>
        <v>0</v>
      </c>
      <c r="S668" s="220">
        <f>+_xlfn.XLOOKUP(MASTERLIST!$A668,'2021'!$A$3:$A$900,'2021'!$I$3:$I$900,0,0)</f>
        <v>0</v>
      </c>
      <c r="T668" s="247">
        <f>+_xlfn.XLOOKUP(MASTERLIST!$A668,'2021'!$A$3:$A$900,'2021'!$J$3:$J$900,0,0)</f>
        <v>0</v>
      </c>
      <c r="U668" s="246">
        <f>+_xlfn.XLOOKUP(MASTERLIST!$A668,'2022'!$A$3:$A$899,'2022'!$AE$3:$AE$899,0,0)</f>
        <v>0</v>
      </c>
      <c r="V668" s="220">
        <f>+_xlfn.XLOOKUP(MASTERLIST!$A668,'2022'!$A$3:$A$899,'2022'!$AF$3:$AF$899,0,0)</f>
        <v>0</v>
      </c>
      <c r="W668" s="220">
        <f>+_xlfn.XLOOKUP(MASTERLIST!$A668,'2022'!$A$3:$A$899,'2022'!$AG$3:$AG$899,0,0)</f>
        <v>0</v>
      </c>
      <c r="X668" s="247">
        <f>+_xlfn.XLOOKUP(MASTERLIST!$A668,'2022'!$A$3:$A$899,'2022'!$AH$3:$AH$899,0,0)</f>
        <v>0</v>
      </c>
    </row>
    <row r="669" spans="1:24" s="14" customFormat="1" x14ac:dyDescent="0.3">
      <c r="A669" s="237" t="s">
        <v>1424</v>
      </c>
      <c r="B669" s="223" t="s">
        <v>1398</v>
      </c>
      <c r="C669" s="223" t="s">
        <v>1425</v>
      </c>
      <c r="D669" s="223" t="s">
        <v>1426</v>
      </c>
      <c r="E669" s="232" t="str">
        <f t="shared" si="49"/>
        <v>Men Senior</v>
      </c>
      <c r="F669" s="286">
        <v>33407</v>
      </c>
      <c r="G669" s="10">
        <f t="shared" si="50"/>
        <v>44926</v>
      </c>
      <c r="H669" s="6">
        <f t="shared" si="51"/>
        <v>31</v>
      </c>
      <c r="I669" s="5" t="str">
        <f t="shared" si="54"/>
        <v>Senior</v>
      </c>
      <c r="J669" s="221" t="s">
        <v>1301</v>
      </c>
      <c r="K669" s="294">
        <v>91061800121</v>
      </c>
      <c r="L669" s="295"/>
      <c r="M669" s="246">
        <f>+_xlfn.XLOOKUP(MASTERLIST!$A669,'2023'!$A$3:$A$897,'2023'!$AE$3:$AE$897,0,0)</f>
        <v>0</v>
      </c>
      <c r="N669" s="220">
        <f>+_xlfn.XLOOKUP(MASTERLIST!$A669,'2023'!$A$3:$A$897,'2023'!$AF$3:$AF$897,0,0)</f>
        <v>0</v>
      </c>
      <c r="O669" s="220">
        <f>+_xlfn.XLOOKUP(MASTERLIST!$A669,'2023'!$A$3:$A$897,'2023'!$AG$3:$AG$897,0,0)</f>
        <v>0</v>
      </c>
      <c r="P669" s="247">
        <f>+_xlfn.XLOOKUP(MASTERLIST!$A669,'2023'!$A$3:$A$897,'2023'!$AH$3:$AH$897,0,0)</f>
        <v>0</v>
      </c>
      <c r="Q669" s="312">
        <f>+_xlfn.XLOOKUP(MASTERLIST!$A669,'2021'!$A$3:$A$900,'2021'!$G$3:$G$900,0,0)</f>
        <v>0</v>
      </c>
      <c r="R669" s="220">
        <f>+_xlfn.XLOOKUP(MASTERLIST!$A669,'2021'!$A$3:$A$900,'2021'!$H$3:$H$900,0,0)</f>
        <v>0</v>
      </c>
      <c r="S669" s="220">
        <f>+_xlfn.XLOOKUP(MASTERLIST!$A669,'2021'!$A$3:$A$900,'2021'!$I$3:$I$900,0,0)</f>
        <v>0</v>
      </c>
      <c r="T669" s="247">
        <f>+_xlfn.XLOOKUP(MASTERLIST!$A669,'2021'!$A$3:$A$900,'2021'!$J$3:$J$900,0,0)</f>
        <v>0</v>
      </c>
      <c r="U669" s="246">
        <f>+_xlfn.XLOOKUP(MASTERLIST!$A669,'2022'!$A$3:$A$899,'2022'!$AE$3:$AE$899,0,0)</f>
        <v>0</v>
      </c>
      <c r="V669" s="220">
        <f>+_xlfn.XLOOKUP(MASTERLIST!$A669,'2022'!$A$3:$A$899,'2022'!$AF$3:$AF$899,0,0)</f>
        <v>0</v>
      </c>
      <c r="W669" s="220">
        <f>+_xlfn.XLOOKUP(MASTERLIST!$A669,'2022'!$A$3:$A$899,'2022'!$AG$3:$AG$899,0,0)</f>
        <v>0</v>
      </c>
      <c r="X669" s="247">
        <f>+_xlfn.XLOOKUP(MASTERLIST!$A669,'2022'!$A$3:$A$899,'2022'!$AH$3:$AH$899,0,0)</f>
        <v>0</v>
      </c>
    </row>
    <row r="670" spans="1:24" s="14" customFormat="1" x14ac:dyDescent="0.3">
      <c r="A670" s="237" t="s">
        <v>1427</v>
      </c>
      <c r="B670" s="223" t="s">
        <v>1294</v>
      </c>
      <c r="C670" s="223" t="s">
        <v>284</v>
      </c>
      <c r="D670" s="223" t="s">
        <v>318</v>
      </c>
      <c r="E670" s="232" t="str">
        <f t="shared" si="49"/>
        <v>Men Grand Masters</v>
      </c>
      <c r="F670" s="286"/>
      <c r="G670" s="10">
        <f t="shared" si="50"/>
        <v>44926</v>
      </c>
      <c r="H670" s="6">
        <f t="shared" si="51"/>
        <v>123</v>
      </c>
      <c r="I670" s="5" t="str">
        <f t="shared" si="54"/>
        <v>Grand Masters</v>
      </c>
      <c r="J670" s="221" t="s">
        <v>1301</v>
      </c>
      <c r="K670" s="294"/>
      <c r="L670" s="295"/>
      <c r="M670" s="246">
        <f>+_xlfn.XLOOKUP(MASTERLIST!$A670,'2023'!$A$3:$A$897,'2023'!$AE$3:$AE$897,0,0)</f>
        <v>0</v>
      </c>
      <c r="N670" s="220">
        <f>+_xlfn.XLOOKUP(MASTERLIST!$A670,'2023'!$A$3:$A$897,'2023'!$AF$3:$AF$897,0,0)</f>
        <v>0</v>
      </c>
      <c r="O670" s="220">
        <f>+_xlfn.XLOOKUP(MASTERLIST!$A670,'2023'!$A$3:$A$897,'2023'!$AG$3:$AG$897,0,0)</f>
        <v>0</v>
      </c>
      <c r="P670" s="247">
        <f>+_xlfn.XLOOKUP(MASTERLIST!$A670,'2023'!$A$3:$A$897,'2023'!$AH$3:$AH$897,0,0)</f>
        <v>0</v>
      </c>
      <c r="Q670" s="312">
        <f>+_xlfn.XLOOKUP(MASTERLIST!$A670,'2021'!$A$3:$A$900,'2021'!$G$3:$G$900,0,0)</f>
        <v>0</v>
      </c>
      <c r="R670" s="220">
        <f>+_xlfn.XLOOKUP(MASTERLIST!$A670,'2021'!$A$3:$A$900,'2021'!$H$3:$H$900,0,0)</f>
        <v>0</v>
      </c>
      <c r="S670" s="220">
        <f>+_xlfn.XLOOKUP(MASTERLIST!$A670,'2021'!$A$3:$A$900,'2021'!$I$3:$I$900,0,0)</f>
        <v>0</v>
      </c>
      <c r="T670" s="247">
        <f>+_xlfn.XLOOKUP(MASTERLIST!$A670,'2021'!$A$3:$A$900,'2021'!$J$3:$J$900,0,0)</f>
        <v>0</v>
      </c>
      <c r="U670" s="246">
        <f>+_xlfn.XLOOKUP(MASTERLIST!$A670,'2022'!$A$3:$A$899,'2022'!$AE$3:$AE$899,0,0)</f>
        <v>0</v>
      </c>
      <c r="V670" s="220">
        <f>+_xlfn.XLOOKUP(MASTERLIST!$A670,'2022'!$A$3:$A$899,'2022'!$AF$3:$AF$899,0,0)</f>
        <v>0</v>
      </c>
      <c r="W670" s="220">
        <f>+_xlfn.XLOOKUP(MASTERLIST!$A670,'2022'!$A$3:$A$899,'2022'!$AG$3:$AG$899,0,0)</f>
        <v>0</v>
      </c>
      <c r="X670" s="247">
        <f>+_xlfn.XLOOKUP(MASTERLIST!$A670,'2022'!$A$3:$A$899,'2022'!$AH$3:$AH$899,0,0)</f>
        <v>0</v>
      </c>
    </row>
    <row r="671" spans="1:24" x14ac:dyDescent="0.25">
      <c r="A671" s="229" t="s">
        <v>1429</v>
      </c>
      <c r="B671" s="220" t="s">
        <v>39</v>
      </c>
      <c r="C671" s="220" t="s">
        <v>1510</v>
      </c>
      <c r="D671" s="220" t="s">
        <v>1430</v>
      </c>
      <c r="E671" s="230" t="str">
        <f t="shared" si="49"/>
        <v>Ladies Veteran</v>
      </c>
      <c r="F671" s="277">
        <v>26998</v>
      </c>
      <c r="G671" s="10">
        <f t="shared" si="50"/>
        <v>44926</v>
      </c>
      <c r="H671" s="6">
        <f t="shared" si="51"/>
        <v>49</v>
      </c>
      <c r="I671" s="5" t="str">
        <f t="shared" si="54"/>
        <v>Veteran</v>
      </c>
      <c r="J671" s="220" t="s">
        <v>67</v>
      </c>
      <c r="K671" s="293">
        <v>73113010117</v>
      </c>
      <c r="L671" s="251" t="s">
        <v>1509</v>
      </c>
      <c r="M671" s="246">
        <f>+_xlfn.XLOOKUP(MASTERLIST!$A671,'2023'!$A$3:$A$897,'2023'!$AE$3:$AE$897,0,0)</f>
        <v>1</v>
      </c>
      <c r="N671" s="220">
        <f>+_xlfn.XLOOKUP(MASTERLIST!$A671,'2023'!$A$3:$A$897,'2023'!$AF$3:$AF$897,0,0)</f>
        <v>0</v>
      </c>
      <c r="O671" s="220">
        <f>+_xlfn.XLOOKUP(MASTERLIST!$A671,'2023'!$A$3:$A$897,'2023'!$AG$3:$AG$897,0,0)</f>
        <v>2.1</v>
      </c>
      <c r="P671" s="247">
        <f>+_xlfn.XLOOKUP(MASTERLIST!$A671,'2023'!$A$3:$A$897,'2023'!$AH$3:$AH$897,0,0)</f>
        <v>328</v>
      </c>
      <c r="Q671" s="312">
        <f>+_xlfn.XLOOKUP(MASTERLIST!$A671,'2021'!$A$3:$A$900,'2021'!$G$3:$G$900,0,0)</f>
        <v>0</v>
      </c>
      <c r="R671" s="220">
        <f>+_xlfn.XLOOKUP(MASTERLIST!$A671,'2021'!$A$3:$A$900,'2021'!$H$3:$H$900,0,0)</f>
        <v>2</v>
      </c>
      <c r="S671" s="220">
        <f>+_xlfn.XLOOKUP(MASTERLIST!$A671,'2021'!$A$3:$A$900,'2021'!$I$3:$I$900,0,0)</f>
        <v>18.899999999999999</v>
      </c>
      <c r="T671" s="247">
        <f>+_xlfn.XLOOKUP(MASTERLIST!$A671,'2021'!$A$3:$A$900,'2021'!$J$3:$J$900,0,0)</f>
        <v>493</v>
      </c>
      <c r="U671" s="246">
        <f>+_xlfn.XLOOKUP(MASTERLIST!$A671,'2022'!$A$3:$A$899,'2022'!$AE$3:$AE$899,0,0)</f>
        <v>2</v>
      </c>
      <c r="V671" s="220">
        <f>+_xlfn.XLOOKUP(MASTERLIST!$A671,'2022'!$A$3:$A$899,'2022'!$AF$3:$AF$899,0,0)</f>
        <v>0</v>
      </c>
      <c r="W671" s="220">
        <f>+_xlfn.XLOOKUP(MASTERLIST!$A671,'2022'!$A$3:$A$899,'2022'!$AG$3:$AG$899,0,0)</f>
        <v>5.7</v>
      </c>
      <c r="X671" s="247">
        <f>+_xlfn.XLOOKUP(MASTERLIST!$A671,'2022'!$A$3:$A$899,'2022'!$AH$3:$AH$899,0,0)</f>
        <v>449</v>
      </c>
    </row>
    <row r="672" spans="1:24" s="14" customFormat="1" x14ac:dyDescent="0.3">
      <c r="A672" s="237" t="s">
        <v>1434</v>
      </c>
      <c r="B672" s="223" t="s">
        <v>1433</v>
      </c>
      <c r="C672" s="223" t="s">
        <v>1006</v>
      </c>
      <c r="D672" s="223" t="s">
        <v>1435</v>
      </c>
      <c r="E672" s="232" t="str">
        <f t="shared" si="49"/>
        <v>Men Grand Masters</v>
      </c>
      <c r="F672" s="286"/>
      <c r="G672" s="10">
        <f t="shared" si="50"/>
        <v>44926</v>
      </c>
      <c r="H672" s="6">
        <f t="shared" si="51"/>
        <v>123</v>
      </c>
      <c r="I672" s="5" t="str">
        <f t="shared" si="54"/>
        <v>Grand Masters</v>
      </c>
      <c r="J672" s="221" t="s">
        <v>1301</v>
      </c>
      <c r="K672" s="294"/>
      <c r="L672" s="295"/>
      <c r="M672" s="246">
        <f>+_xlfn.XLOOKUP(MASTERLIST!$A672,'2023'!$A$3:$A$897,'2023'!$AE$3:$AE$897,0,0)</f>
        <v>0</v>
      </c>
      <c r="N672" s="220">
        <f>+_xlfn.XLOOKUP(MASTERLIST!$A672,'2023'!$A$3:$A$897,'2023'!$AF$3:$AF$897,0,0)</f>
        <v>0</v>
      </c>
      <c r="O672" s="220">
        <f>+_xlfn.XLOOKUP(MASTERLIST!$A672,'2023'!$A$3:$A$897,'2023'!$AG$3:$AG$897,0,0)</f>
        <v>0</v>
      </c>
      <c r="P672" s="247">
        <f>+_xlfn.XLOOKUP(MASTERLIST!$A672,'2023'!$A$3:$A$897,'2023'!$AH$3:$AH$897,0,0)</f>
        <v>0</v>
      </c>
      <c r="Q672" s="312">
        <f>+_xlfn.XLOOKUP(MASTERLIST!$A672,'2021'!$A$3:$A$900,'2021'!$G$3:$G$900,0,0)</f>
        <v>0</v>
      </c>
      <c r="R672" s="220">
        <f>+_xlfn.XLOOKUP(MASTERLIST!$A672,'2021'!$A$3:$A$900,'2021'!$H$3:$H$900,0,0)</f>
        <v>0</v>
      </c>
      <c r="S672" s="220">
        <f>+_xlfn.XLOOKUP(MASTERLIST!$A672,'2021'!$A$3:$A$900,'2021'!$I$3:$I$900,0,0)</f>
        <v>0</v>
      </c>
      <c r="T672" s="247">
        <f>+_xlfn.XLOOKUP(MASTERLIST!$A672,'2021'!$A$3:$A$900,'2021'!$J$3:$J$900,0,0)</f>
        <v>0</v>
      </c>
      <c r="U672" s="246">
        <f>+_xlfn.XLOOKUP(MASTERLIST!$A672,'2022'!$A$3:$A$899,'2022'!$AE$3:$AE$899,0,0)</f>
        <v>0</v>
      </c>
      <c r="V672" s="220">
        <f>+_xlfn.XLOOKUP(MASTERLIST!$A672,'2022'!$A$3:$A$899,'2022'!$AF$3:$AF$899,0,0)</f>
        <v>0</v>
      </c>
      <c r="W672" s="220">
        <f>+_xlfn.XLOOKUP(MASTERLIST!$A672,'2022'!$A$3:$A$899,'2022'!$AG$3:$AG$899,0,0)</f>
        <v>0</v>
      </c>
      <c r="X672" s="247">
        <f>+_xlfn.XLOOKUP(MASTERLIST!$A672,'2022'!$A$3:$A$899,'2022'!$AH$3:$AH$899,0,0)</f>
        <v>0</v>
      </c>
    </row>
    <row r="673" spans="1:24" s="14" customFormat="1" x14ac:dyDescent="0.3">
      <c r="A673" s="237" t="s">
        <v>1436</v>
      </c>
      <c r="B673" s="223" t="s">
        <v>1069</v>
      </c>
      <c r="C673" s="223" t="s">
        <v>1437</v>
      </c>
      <c r="D673" s="223" t="s">
        <v>1438</v>
      </c>
      <c r="E673" s="232" t="str">
        <f t="shared" si="49"/>
        <v>Men Master</v>
      </c>
      <c r="F673" s="286">
        <v>25546</v>
      </c>
      <c r="G673" s="10">
        <f t="shared" si="50"/>
        <v>44926</v>
      </c>
      <c r="H673" s="6">
        <f t="shared" si="51"/>
        <v>53</v>
      </c>
      <c r="I673" s="5" t="str">
        <f t="shared" si="54"/>
        <v>Master</v>
      </c>
      <c r="J673" s="221" t="s">
        <v>1301</v>
      </c>
      <c r="K673" s="294"/>
      <c r="L673" s="295"/>
      <c r="M673" s="246">
        <f>+_xlfn.XLOOKUP(MASTERLIST!$A673,'2023'!$A$3:$A$897,'2023'!$AE$3:$AE$897,0,0)</f>
        <v>0</v>
      </c>
      <c r="N673" s="220">
        <f>+_xlfn.XLOOKUP(MASTERLIST!$A673,'2023'!$A$3:$A$897,'2023'!$AF$3:$AF$897,0,0)</f>
        <v>0</v>
      </c>
      <c r="O673" s="220">
        <f>+_xlfn.XLOOKUP(MASTERLIST!$A673,'2023'!$A$3:$A$897,'2023'!$AG$3:$AG$897,0,0)</f>
        <v>0</v>
      </c>
      <c r="P673" s="247">
        <f>+_xlfn.XLOOKUP(MASTERLIST!$A673,'2023'!$A$3:$A$897,'2023'!$AH$3:$AH$897,0,0)</f>
        <v>20</v>
      </c>
      <c r="Q673" s="312">
        <f>+_xlfn.XLOOKUP(MASTERLIST!$A673,'2021'!$A$3:$A$900,'2021'!$G$3:$G$900,0,0)</f>
        <v>0</v>
      </c>
      <c r="R673" s="220">
        <f>+_xlfn.XLOOKUP(MASTERLIST!$A673,'2021'!$A$3:$A$900,'2021'!$H$3:$H$900,0,0)</f>
        <v>0</v>
      </c>
      <c r="S673" s="220">
        <f>+_xlfn.XLOOKUP(MASTERLIST!$A673,'2021'!$A$3:$A$900,'2021'!$I$3:$I$900,0,0)</f>
        <v>0</v>
      </c>
      <c r="T673" s="247">
        <f>+_xlfn.XLOOKUP(MASTERLIST!$A673,'2021'!$A$3:$A$900,'2021'!$J$3:$J$900,0,0)</f>
        <v>0</v>
      </c>
      <c r="U673" s="246">
        <f>+_xlfn.XLOOKUP(MASTERLIST!$A673,'2022'!$A$3:$A$899,'2022'!$AE$3:$AE$899,0,0)</f>
        <v>0</v>
      </c>
      <c r="V673" s="220">
        <f>+_xlfn.XLOOKUP(MASTERLIST!$A673,'2022'!$A$3:$A$899,'2022'!$AF$3:$AF$899,0,0)</f>
        <v>0</v>
      </c>
      <c r="W673" s="220">
        <f>+_xlfn.XLOOKUP(MASTERLIST!$A673,'2022'!$A$3:$A$899,'2022'!$AG$3:$AG$899,0,0)</f>
        <v>0</v>
      </c>
      <c r="X673" s="247">
        <f>+_xlfn.XLOOKUP(MASTERLIST!$A673,'2022'!$A$3:$A$899,'2022'!$AH$3:$AH$899,0,0)</f>
        <v>0</v>
      </c>
    </row>
    <row r="674" spans="1:24" s="14" customFormat="1" x14ac:dyDescent="0.3">
      <c r="A674" s="237" t="s">
        <v>1439</v>
      </c>
      <c r="B674" s="223" t="s">
        <v>1293</v>
      </c>
      <c r="C674" s="223" t="s">
        <v>1440</v>
      </c>
      <c r="D674" s="223" t="s">
        <v>413</v>
      </c>
      <c r="E674" s="232" t="str">
        <f t="shared" si="49"/>
        <v>Men Grand Masters</v>
      </c>
      <c r="F674" s="286">
        <v>22549</v>
      </c>
      <c r="G674" s="10">
        <f t="shared" si="50"/>
        <v>44926</v>
      </c>
      <c r="H674" s="6">
        <f t="shared" si="51"/>
        <v>61</v>
      </c>
      <c r="I674" s="5" t="str">
        <f t="shared" si="54"/>
        <v>Grand Masters</v>
      </c>
      <c r="J674" s="221" t="s">
        <v>1301</v>
      </c>
      <c r="K674" s="294"/>
      <c r="L674" s="295"/>
      <c r="M674" s="246">
        <f>+_xlfn.XLOOKUP(MASTERLIST!$A674,'2023'!$A$3:$A$897,'2023'!$AE$3:$AE$897,0,0)</f>
        <v>0</v>
      </c>
      <c r="N674" s="220">
        <f>+_xlfn.XLOOKUP(MASTERLIST!$A674,'2023'!$A$3:$A$897,'2023'!$AF$3:$AF$897,0,0)</f>
        <v>0</v>
      </c>
      <c r="O674" s="220">
        <f>+_xlfn.XLOOKUP(MASTERLIST!$A674,'2023'!$A$3:$A$897,'2023'!$AG$3:$AG$897,0,0)</f>
        <v>0</v>
      </c>
      <c r="P674" s="247">
        <f>+_xlfn.XLOOKUP(MASTERLIST!$A674,'2023'!$A$3:$A$897,'2023'!$AH$3:$AH$897,0,0)</f>
        <v>0</v>
      </c>
      <c r="Q674" s="312">
        <f>+_xlfn.XLOOKUP(MASTERLIST!$A674,'2021'!$A$3:$A$900,'2021'!$G$3:$G$900,0,0)</f>
        <v>0</v>
      </c>
      <c r="R674" s="220">
        <f>+_xlfn.XLOOKUP(MASTERLIST!$A674,'2021'!$A$3:$A$900,'2021'!$H$3:$H$900,0,0)</f>
        <v>0</v>
      </c>
      <c r="S674" s="220">
        <f>+_xlfn.XLOOKUP(MASTERLIST!$A674,'2021'!$A$3:$A$900,'2021'!$I$3:$I$900,0,0)</f>
        <v>0</v>
      </c>
      <c r="T674" s="247">
        <f>+_xlfn.XLOOKUP(MASTERLIST!$A674,'2021'!$A$3:$A$900,'2021'!$J$3:$J$900,0,0)</f>
        <v>0</v>
      </c>
      <c r="U674" s="246">
        <f>+_xlfn.XLOOKUP(MASTERLIST!$A674,'2022'!$A$3:$A$899,'2022'!$AE$3:$AE$899,0,0)</f>
        <v>0</v>
      </c>
      <c r="V674" s="220">
        <f>+_xlfn.XLOOKUP(MASTERLIST!$A674,'2022'!$A$3:$A$899,'2022'!$AF$3:$AF$899,0,0)</f>
        <v>0</v>
      </c>
      <c r="W674" s="220">
        <f>+_xlfn.XLOOKUP(MASTERLIST!$A674,'2022'!$A$3:$A$899,'2022'!$AG$3:$AG$899,0,0)</f>
        <v>0</v>
      </c>
      <c r="X674" s="247">
        <f>+_xlfn.XLOOKUP(MASTERLIST!$A674,'2022'!$A$3:$A$899,'2022'!$AH$3:$AH$899,0,0)</f>
        <v>0</v>
      </c>
    </row>
    <row r="675" spans="1:24" s="14" customFormat="1" x14ac:dyDescent="0.3">
      <c r="A675" s="237" t="s">
        <v>1441</v>
      </c>
      <c r="B675" s="223" t="s">
        <v>1383</v>
      </c>
      <c r="C675" s="223" t="s">
        <v>1385</v>
      </c>
      <c r="D675" s="223" t="s">
        <v>1442</v>
      </c>
      <c r="E675" s="232" t="str">
        <f t="shared" si="49"/>
        <v>Ladies Senior</v>
      </c>
      <c r="F675" s="286">
        <v>33030</v>
      </c>
      <c r="G675" s="10">
        <f t="shared" si="50"/>
        <v>44926</v>
      </c>
      <c r="H675" s="6">
        <f t="shared" si="51"/>
        <v>32</v>
      </c>
      <c r="I675" s="5" t="str">
        <f t="shared" si="54"/>
        <v>Senior</v>
      </c>
      <c r="J675" s="221" t="s">
        <v>67</v>
      </c>
      <c r="K675" s="294">
        <v>9006060155080</v>
      </c>
      <c r="L675" s="295" t="s">
        <v>1512</v>
      </c>
      <c r="M675" s="246">
        <f>+_xlfn.XLOOKUP(MASTERLIST!$A675,'2023'!$A$3:$A$897,'2023'!$AE$3:$AE$897,0,0)</f>
        <v>0</v>
      </c>
      <c r="N675" s="220">
        <f>+_xlfn.XLOOKUP(MASTERLIST!$A675,'2023'!$A$3:$A$897,'2023'!$AF$3:$AF$897,0,0)</f>
        <v>0</v>
      </c>
      <c r="O675" s="220">
        <f>+_xlfn.XLOOKUP(MASTERLIST!$A675,'2023'!$A$3:$A$897,'2023'!$AG$3:$AG$897,0,0)</f>
        <v>0</v>
      </c>
      <c r="P675" s="247">
        <f>+_xlfn.XLOOKUP(MASTERLIST!$A675,'2023'!$A$3:$A$897,'2023'!$AH$3:$AH$897,0,0)</f>
        <v>0</v>
      </c>
      <c r="Q675" s="312">
        <f>+_xlfn.XLOOKUP(MASTERLIST!$A675,'2021'!$A$3:$A$900,'2021'!$G$3:$G$900,0,0)</f>
        <v>0</v>
      </c>
      <c r="R675" s="220">
        <f>+_xlfn.XLOOKUP(MASTERLIST!$A675,'2021'!$A$3:$A$900,'2021'!$H$3:$H$900,0,0)</f>
        <v>0</v>
      </c>
      <c r="S675" s="220">
        <f>+_xlfn.XLOOKUP(MASTERLIST!$A675,'2021'!$A$3:$A$900,'2021'!$I$3:$I$900,0,0)</f>
        <v>0</v>
      </c>
      <c r="T675" s="247">
        <f>+_xlfn.XLOOKUP(MASTERLIST!$A675,'2021'!$A$3:$A$900,'2021'!$J$3:$J$900,0,0)</f>
        <v>0</v>
      </c>
      <c r="U675" s="246">
        <f>+_xlfn.XLOOKUP(MASTERLIST!$A675,'2022'!$A$3:$A$899,'2022'!$AE$3:$AE$899,0,0)</f>
        <v>0</v>
      </c>
      <c r="V675" s="220">
        <f>+_xlfn.XLOOKUP(MASTERLIST!$A675,'2022'!$A$3:$A$899,'2022'!$AF$3:$AF$899,0,0)</f>
        <v>0</v>
      </c>
      <c r="W675" s="220">
        <f>+_xlfn.XLOOKUP(MASTERLIST!$A675,'2022'!$A$3:$A$899,'2022'!$AG$3:$AG$899,0,0)</f>
        <v>0</v>
      </c>
      <c r="X675" s="247">
        <f>+_xlfn.XLOOKUP(MASTERLIST!$A675,'2022'!$A$3:$A$899,'2022'!$AH$3:$AH$899,0,0)</f>
        <v>0</v>
      </c>
    </row>
    <row r="676" spans="1:24" x14ac:dyDescent="0.3">
      <c r="A676" s="236" t="s">
        <v>1443</v>
      </c>
      <c r="B676" s="222" t="s">
        <v>43</v>
      </c>
      <c r="C676" s="222" t="s">
        <v>425</v>
      </c>
      <c r="D676" s="222" t="s">
        <v>1607</v>
      </c>
      <c r="E676" s="230" t="str">
        <f t="shared" si="49"/>
        <v>Men Master</v>
      </c>
      <c r="F676" s="285">
        <v>24538</v>
      </c>
      <c r="G676" s="10">
        <f t="shared" si="50"/>
        <v>44926</v>
      </c>
      <c r="H676" s="6">
        <f t="shared" si="51"/>
        <v>55</v>
      </c>
      <c r="I676" s="5" t="str">
        <f t="shared" si="54"/>
        <v>Master</v>
      </c>
      <c r="J676" s="220" t="s">
        <v>1301</v>
      </c>
      <c r="K676" s="293">
        <v>67030701054</v>
      </c>
      <c r="L676" s="251" t="s">
        <v>1509</v>
      </c>
      <c r="M676" s="246">
        <f>+_xlfn.XLOOKUP(MASTERLIST!$A676,'2023'!$A$3:$A$897,'2023'!$AE$3:$AE$897,0,0)</f>
        <v>1</v>
      </c>
      <c r="N676" s="220">
        <f>+_xlfn.XLOOKUP(MASTERLIST!$A676,'2023'!$A$3:$A$897,'2023'!$AF$3:$AF$897,0,0)</f>
        <v>1</v>
      </c>
      <c r="O676" s="220">
        <f>+_xlfn.XLOOKUP(MASTERLIST!$A676,'2023'!$A$3:$A$897,'2023'!$AG$3:$AG$897,0,0)</f>
        <v>7.2</v>
      </c>
      <c r="P676" s="247">
        <f>+_xlfn.XLOOKUP(MASTERLIST!$A676,'2023'!$A$3:$A$897,'2023'!$AH$3:$AH$897,0,0)</f>
        <v>468</v>
      </c>
      <c r="Q676" s="312">
        <f>+_xlfn.XLOOKUP(MASTERLIST!$A676,'2021'!$A$3:$A$900,'2021'!$G$3:$G$900,0,0)</f>
        <v>0</v>
      </c>
      <c r="R676" s="220">
        <f>+_xlfn.XLOOKUP(MASTERLIST!$A676,'2021'!$A$3:$A$900,'2021'!$H$3:$H$900,0,0)</f>
        <v>2</v>
      </c>
      <c r="S676" s="220">
        <f>+_xlfn.XLOOKUP(MASTERLIST!$A676,'2021'!$A$3:$A$900,'2021'!$I$3:$I$900,0,0)</f>
        <v>11.6</v>
      </c>
      <c r="T676" s="247">
        <f>+_xlfn.XLOOKUP(MASTERLIST!$A676,'2021'!$A$3:$A$900,'2021'!$J$3:$J$900,0,0)</f>
        <v>282</v>
      </c>
      <c r="U676" s="246">
        <f>+_xlfn.XLOOKUP(MASTERLIST!$A676,'2022'!$A$3:$A$899,'2022'!$AE$3:$AE$899,0,0)</f>
        <v>3</v>
      </c>
      <c r="V676" s="220">
        <f>+_xlfn.XLOOKUP(MASTERLIST!$A676,'2022'!$A$3:$A$899,'2022'!$AF$3:$AF$899,0,0)</f>
        <v>2</v>
      </c>
      <c r="W676" s="220">
        <f>+_xlfn.XLOOKUP(MASTERLIST!$A676,'2022'!$A$3:$A$899,'2022'!$AG$3:$AG$899,0,0)</f>
        <v>40.9</v>
      </c>
      <c r="X676" s="247">
        <f>+_xlfn.XLOOKUP(MASTERLIST!$A676,'2022'!$A$3:$A$899,'2022'!$AH$3:$AH$899,0,0)</f>
        <v>533</v>
      </c>
    </row>
    <row r="677" spans="1:24" x14ac:dyDescent="0.3">
      <c r="A677" s="237" t="s">
        <v>1444</v>
      </c>
      <c r="B677" s="221" t="s">
        <v>39</v>
      </c>
      <c r="C677" s="223" t="s">
        <v>1270</v>
      </c>
      <c r="D677" s="223" t="s">
        <v>1445</v>
      </c>
      <c r="E677" s="230" t="str">
        <f t="shared" si="49"/>
        <v>Men Veteran</v>
      </c>
      <c r="F677" s="286">
        <v>27588</v>
      </c>
      <c r="G677" s="10">
        <f t="shared" si="50"/>
        <v>44926</v>
      </c>
      <c r="H677" s="6">
        <f t="shared" si="51"/>
        <v>47</v>
      </c>
      <c r="I677" s="5" t="str">
        <f t="shared" si="54"/>
        <v>Veteran</v>
      </c>
      <c r="J677" s="221" t="s">
        <v>1301</v>
      </c>
      <c r="K677" s="294">
        <v>75071310217</v>
      </c>
      <c r="L677" s="295" t="s">
        <v>1509</v>
      </c>
      <c r="M677" s="246">
        <f>+_xlfn.XLOOKUP(MASTERLIST!$A677,'2023'!$A$3:$A$897,'2023'!$AE$3:$AE$897,0,0)</f>
        <v>0</v>
      </c>
      <c r="N677" s="220">
        <f>+_xlfn.XLOOKUP(MASTERLIST!$A677,'2023'!$A$3:$A$897,'2023'!$AF$3:$AF$897,0,0)</f>
        <v>0</v>
      </c>
      <c r="O677" s="220">
        <f>+_xlfn.XLOOKUP(MASTERLIST!$A677,'2023'!$A$3:$A$897,'2023'!$AG$3:$AG$897,0,0)</f>
        <v>0</v>
      </c>
      <c r="P677" s="247">
        <f>+_xlfn.XLOOKUP(MASTERLIST!$A677,'2023'!$A$3:$A$897,'2023'!$AH$3:$AH$897,0,0)</f>
        <v>0</v>
      </c>
      <c r="Q677" s="312">
        <f>+_xlfn.XLOOKUP(MASTERLIST!$A677,'2021'!$A$3:$A$900,'2021'!$G$3:$G$900,0,0)</f>
        <v>0</v>
      </c>
      <c r="R677" s="220">
        <f>+_xlfn.XLOOKUP(MASTERLIST!$A677,'2021'!$A$3:$A$900,'2021'!$H$3:$H$900,0,0)</f>
        <v>2</v>
      </c>
      <c r="S677" s="220">
        <f>+_xlfn.XLOOKUP(MASTERLIST!$A677,'2021'!$A$3:$A$900,'2021'!$I$3:$I$900,0,0)</f>
        <v>6.1999999999999993</v>
      </c>
      <c r="T677" s="247">
        <f>+_xlfn.XLOOKUP(MASTERLIST!$A677,'2021'!$A$3:$A$900,'2021'!$J$3:$J$900,0,0)</f>
        <v>230</v>
      </c>
      <c r="U677" s="246">
        <f>+_xlfn.XLOOKUP(MASTERLIST!$A677,'2022'!$A$3:$A$899,'2022'!$AE$3:$AE$899,0,0)</f>
        <v>0</v>
      </c>
      <c r="V677" s="220">
        <f>+_xlfn.XLOOKUP(MASTERLIST!$A677,'2022'!$A$3:$A$899,'2022'!$AF$3:$AF$899,0,0)</f>
        <v>0</v>
      </c>
      <c r="W677" s="220">
        <f>+_xlfn.XLOOKUP(MASTERLIST!$A677,'2022'!$A$3:$A$899,'2022'!$AG$3:$AG$899,0,0)</f>
        <v>0</v>
      </c>
      <c r="X677" s="247">
        <f>+_xlfn.XLOOKUP(MASTERLIST!$A677,'2022'!$A$3:$A$899,'2022'!$AH$3:$AH$899,0,0)</f>
        <v>20</v>
      </c>
    </row>
    <row r="678" spans="1:24" s="14" customFormat="1" x14ac:dyDescent="0.3">
      <c r="A678" s="237" t="s">
        <v>1446</v>
      </c>
      <c r="B678" s="223" t="s">
        <v>1279</v>
      </c>
      <c r="C678" s="223" t="s">
        <v>1447</v>
      </c>
      <c r="D678" s="223" t="s">
        <v>310</v>
      </c>
      <c r="E678" s="232" t="str">
        <f t="shared" si="49"/>
        <v>Men U/16</v>
      </c>
      <c r="F678" s="286">
        <v>38827</v>
      </c>
      <c r="G678" s="10">
        <f t="shared" si="50"/>
        <v>44926</v>
      </c>
      <c r="H678" s="6">
        <f t="shared" si="51"/>
        <v>16</v>
      </c>
      <c r="I678" s="5" t="str">
        <f t="shared" si="54"/>
        <v>U/16</v>
      </c>
      <c r="J678" s="221" t="s">
        <v>1301</v>
      </c>
      <c r="K678" s="294" t="s">
        <v>1521</v>
      </c>
      <c r="L678" s="295" t="s">
        <v>1509</v>
      </c>
      <c r="M678" s="246">
        <f>+_xlfn.XLOOKUP(MASTERLIST!$A678,'2023'!$A$3:$A$897,'2023'!$AE$3:$AE$897,0,0)</f>
        <v>0</v>
      </c>
      <c r="N678" s="220">
        <f>+_xlfn.XLOOKUP(MASTERLIST!$A678,'2023'!$A$3:$A$897,'2023'!$AF$3:$AF$897,0,0)</f>
        <v>0</v>
      </c>
      <c r="O678" s="220">
        <f>+_xlfn.XLOOKUP(MASTERLIST!$A678,'2023'!$A$3:$A$897,'2023'!$AG$3:$AG$897,0,0)</f>
        <v>0</v>
      </c>
      <c r="P678" s="247">
        <f>+_xlfn.XLOOKUP(MASTERLIST!$A678,'2023'!$A$3:$A$897,'2023'!$AH$3:$AH$897,0,0)</f>
        <v>0</v>
      </c>
      <c r="Q678" s="312">
        <f>+_xlfn.XLOOKUP(MASTERLIST!$A678,'2021'!$A$3:$A$900,'2021'!$G$3:$G$900,0,0)</f>
        <v>0</v>
      </c>
      <c r="R678" s="220">
        <f>+_xlfn.XLOOKUP(MASTERLIST!$A678,'2021'!$A$3:$A$900,'2021'!$H$3:$H$900,0,0)</f>
        <v>0</v>
      </c>
      <c r="S678" s="220">
        <f>+_xlfn.XLOOKUP(MASTERLIST!$A678,'2021'!$A$3:$A$900,'2021'!$I$3:$I$900,0,0)</f>
        <v>0</v>
      </c>
      <c r="T678" s="247">
        <f>+_xlfn.XLOOKUP(MASTERLIST!$A678,'2021'!$A$3:$A$900,'2021'!$J$3:$J$900,0,0)</f>
        <v>0</v>
      </c>
      <c r="U678" s="246">
        <f>+_xlfn.XLOOKUP(MASTERLIST!$A678,'2022'!$A$3:$A$899,'2022'!$AE$3:$AE$899,0,0)</f>
        <v>0</v>
      </c>
      <c r="V678" s="220">
        <f>+_xlfn.XLOOKUP(MASTERLIST!$A678,'2022'!$A$3:$A$899,'2022'!$AF$3:$AF$899,0,0)</f>
        <v>0</v>
      </c>
      <c r="W678" s="220">
        <f>+_xlfn.XLOOKUP(MASTERLIST!$A678,'2022'!$A$3:$A$899,'2022'!$AG$3:$AG$899,0,0)</f>
        <v>0</v>
      </c>
      <c r="X678" s="247">
        <f>+_xlfn.XLOOKUP(MASTERLIST!$A678,'2022'!$A$3:$A$899,'2022'!$AH$3:$AH$899,0,0)</f>
        <v>0</v>
      </c>
    </row>
    <row r="679" spans="1:24" s="14" customFormat="1" x14ac:dyDescent="0.3">
      <c r="A679" s="237" t="s">
        <v>1448</v>
      </c>
      <c r="B679" s="223" t="s">
        <v>1520</v>
      </c>
      <c r="C679" s="223" t="s">
        <v>1449</v>
      </c>
      <c r="D679" s="223" t="s">
        <v>154</v>
      </c>
      <c r="E679" s="232" t="str">
        <f t="shared" si="49"/>
        <v>Ladies Senior</v>
      </c>
      <c r="F679" s="286">
        <v>34090</v>
      </c>
      <c r="G679" s="10">
        <f t="shared" si="50"/>
        <v>44926</v>
      </c>
      <c r="H679" s="6">
        <f t="shared" si="51"/>
        <v>29</v>
      </c>
      <c r="I679" s="5" t="str">
        <f t="shared" si="54"/>
        <v>Senior</v>
      </c>
      <c r="J679" s="221" t="s">
        <v>67</v>
      </c>
      <c r="K679" s="294"/>
      <c r="L679" s="295"/>
      <c r="M679" s="246">
        <f>+_xlfn.XLOOKUP(MASTERLIST!$A679,'2023'!$A$3:$A$897,'2023'!$AE$3:$AE$897,0,0)</f>
        <v>0</v>
      </c>
      <c r="N679" s="220">
        <f>+_xlfn.XLOOKUP(MASTERLIST!$A679,'2023'!$A$3:$A$897,'2023'!$AF$3:$AF$897,0,0)</f>
        <v>0</v>
      </c>
      <c r="O679" s="220">
        <f>+_xlfn.XLOOKUP(MASTERLIST!$A679,'2023'!$A$3:$A$897,'2023'!$AG$3:$AG$897,0,0)</f>
        <v>0</v>
      </c>
      <c r="P679" s="247">
        <f>+_xlfn.XLOOKUP(MASTERLIST!$A679,'2023'!$A$3:$A$897,'2023'!$AH$3:$AH$897,0,0)</f>
        <v>0</v>
      </c>
      <c r="Q679" s="312">
        <f>+_xlfn.XLOOKUP(MASTERLIST!$A679,'2021'!$A$3:$A$900,'2021'!$G$3:$G$900,0,0)</f>
        <v>0</v>
      </c>
      <c r="R679" s="220">
        <f>+_xlfn.XLOOKUP(MASTERLIST!$A679,'2021'!$A$3:$A$900,'2021'!$H$3:$H$900,0,0)</f>
        <v>0</v>
      </c>
      <c r="S679" s="220">
        <f>+_xlfn.XLOOKUP(MASTERLIST!$A679,'2021'!$A$3:$A$900,'2021'!$I$3:$I$900,0,0)</f>
        <v>0</v>
      </c>
      <c r="T679" s="247">
        <f>+_xlfn.XLOOKUP(MASTERLIST!$A679,'2021'!$A$3:$A$900,'2021'!$J$3:$J$900,0,0)</f>
        <v>0</v>
      </c>
      <c r="U679" s="246">
        <f>+_xlfn.XLOOKUP(MASTERLIST!$A679,'2022'!$A$3:$A$899,'2022'!$AE$3:$AE$899,0,0)</f>
        <v>0</v>
      </c>
      <c r="V679" s="220">
        <f>+_xlfn.XLOOKUP(MASTERLIST!$A679,'2022'!$A$3:$A$899,'2022'!$AF$3:$AF$899,0,0)</f>
        <v>0</v>
      </c>
      <c r="W679" s="220">
        <f>+_xlfn.XLOOKUP(MASTERLIST!$A679,'2022'!$A$3:$A$899,'2022'!$AG$3:$AG$899,0,0)</f>
        <v>0</v>
      </c>
      <c r="X679" s="247">
        <f>+_xlfn.XLOOKUP(MASTERLIST!$A679,'2022'!$A$3:$A$899,'2022'!$AH$3:$AH$899,0,0)</f>
        <v>0</v>
      </c>
    </row>
    <row r="680" spans="1:24" s="14" customFormat="1" x14ac:dyDescent="0.3">
      <c r="A680" s="237" t="s">
        <v>1450</v>
      </c>
      <c r="B680" s="223" t="s">
        <v>1520</v>
      </c>
      <c r="C680" s="223" t="s">
        <v>221</v>
      </c>
      <c r="D680" s="223" t="s">
        <v>108</v>
      </c>
      <c r="E680" s="232" t="str">
        <f t="shared" si="49"/>
        <v>Men Veteran</v>
      </c>
      <c r="F680" s="286">
        <v>30144</v>
      </c>
      <c r="G680" s="10">
        <f t="shared" si="50"/>
        <v>44926</v>
      </c>
      <c r="H680" s="6">
        <f t="shared" si="51"/>
        <v>40</v>
      </c>
      <c r="I680" s="5" t="str">
        <f t="shared" si="54"/>
        <v>Veteran</v>
      </c>
      <c r="J680" s="221" t="s">
        <v>1301</v>
      </c>
      <c r="K680" s="294"/>
      <c r="L680" s="295"/>
      <c r="M680" s="246">
        <f>+_xlfn.XLOOKUP(MASTERLIST!$A680,'2023'!$A$3:$A$897,'2023'!$AE$3:$AE$897,0,0)</f>
        <v>0</v>
      </c>
      <c r="N680" s="220">
        <f>+_xlfn.XLOOKUP(MASTERLIST!$A680,'2023'!$A$3:$A$897,'2023'!$AF$3:$AF$897,0,0)</f>
        <v>0</v>
      </c>
      <c r="O680" s="220">
        <f>+_xlfn.XLOOKUP(MASTERLIST!$A680,'2023'!$A$3:$A$897,'2023'!$AG$3:$AG$897,0,0)</f>
        <v>0</v>
      </c>
      <c r="P680" s="247">
        <f>+_xlfn.XLOOKUP(MASTERLIST!$A680,'2023'!$A$3:$A$897,'2023'!$AH$3:$AH$897,0,0)</f>
        <v>0</v>
      </c>
      <c r="Q680" s="312">
        <f>+_xlfn.XLOOKUP(MASTERLIST!$A680,'2021'!$A$3:$A$900,'2021'!$G$3:$G$900,0,0)</f>
        <v>0</v>
      </c>
      <c r="R680" s="220">
        <f>+_xlfn.XLOOKUP(MASTERLIST!$A680,'2021'!$A$3:$A$900,'2021'!$H$3:$H$900,0,0)</f>
        <v>0</v>
      </c>
      <c r="S680" s="220">
        <f>+_xlfn.XLOOKUP(MASTERLIST!$A680,'2021'!$A$3:$A$900,'2021'!$I$3:$I$900,0,0)</f>
        <v>0</v>
      </c>
      <c r="T680" s="247">
        <f>+_xlfn.XLOOKUP(MASTERLIST!$A680,'2021'!$A$3:$A$900,'2021'!$J$3:$J$900,0,0)</f>
        <v>0</v>
      </c>
      <c r="U680" s="246">
        <f>+_xlfn.XLOOKUP(MASTERLIST!$A680,'2022'!$A$3:$A$899,'2022'!$AE$3:$AE$899,0,0)</f>
        <v>0</v>
      </c>
      <c r="V680" s="220">
        <f>+_xlfn.XLOOKUP(MASTERLIST!$A680,'2022'!$A$3:$A$899,'2022'!$AF$3:$AF$899,0,0)</f>
        <v>0</v>
      </c>
      <c r="W680" s="220">
        <f>+_xlfn.XLOOKUP(MASTERLIST!$A680,'2022'!$A$3:$A$899,'2022'!$AG$3:$AG$899,0,0)</f>
        <v>0</v>
      </c>
      <c r="X680" s="247">
        <f>+_xlfn.XLOOKUP(MASTERLIST!$A680,'2022'!$A$3:$A$899,'2022'!$AH$3:$AH$899,0,0)</f>
        <v>0</v>
      </c>
    </row>
    <row r="681" spans="1:24" s="14" customFormat="1" x14ac:dyDescent="0.3">
      <c r="A681" s="237" t="s">
        <v>1451</v>
      </c>
      <c r="B681" s="223" t="s">
        <v>1069</v>
      </c>
      <c r="C681" s="223" t="s">
        <v>1452</v>
      </c>
      <c r="D681" s="223" t="s">
        <v>1453</v>
      </c>
      <c r="E681" s="232" t="str">
        <f t="shared" si="49"/>
        <v>Men U/21</v>
      </c>
      <c r="F681" s="286">
        <v>37582</v>
      </c>
      <c r="G681" s="10">
        <f t="shared" si="50"/>
        <v>44926</v>
      </c>
      <c r="H681" s="6">
        <f t="shared" si="51"/>
        <v>20</v>
      </c>
      <c r="I681" s="5" t="str">
        <f t="shared" si="54"/>
        <v>U/21</v>
      </c>
      <c r="J681" s="221" t="s">
        <v>1301</v>
      </c>
      <c r="K681" s="294"/>
      <c r="L681" s="295"/>
      <c r="M681" s="246">
        <f>+_xlfn.XLOOKUP(MASTERLIST!$A681,'2023'!$A$3:$A$897,'2023'!$AE$3:$AE$897,0,0)</f>
        <v>0</v>
      </c>
      <c r="N681" s="220">
        <f>+_xlfn.XLOOKUP(MASTERLIST!$A681,'2023'!$A$3:$A$897,'2023'!$AF$3:$AF$897,0,0)</f>
        <v>0</v>
      </c>
      <c r="O681" s="220">
        <f>+_xlfn.XLOOKUP(MASTERLIST!$A681,'2023'!$A$3:$A$897,'2023'!$AG$3:$AG$897,0,0)</f>
        <v>0</v>
      </c>
      <c r="P681" s="247">
        <f>+_xlfn.XLOOKUP(MASTERLIST!$A681,'2023'!$A$3:$A$897,'2023'!$AH$3:$AH$897,0,0)</f>
        <v>0</v>
      </c>
      <c r="Q681" s="312">
        <f>+_xlfn.XLOOKUP(MASTERLIST!$A681,'2021'!$A$3:$A$900,'2021'!$G$3:$G$900,0,0)</f>
        <v>0</v>
      </c>
      <c r="R681" s="220">
        <f>+_xlfn.XLOOKUP(MASTERLIST!$A681,'2021'!$A$3:$A$900,'2021'!$H$3:$H$900,0,0)</f>
        <v>0</v>
      </c>
      <c r="S681" s="220">
        <f>+_xlfn.XLOOKUP(MASTERLIST!$A681,'2021'!$A$3:$A$900,'2021'!$I$3:$I$900,0,0)</f>
        <v>0</v>
      </c>
      <c r="T681" s="247">
        <f>+_xlfn.XLOOKUP(MASTERLIST!$A681,'2021'!$A$3:$A$900,'2021'!$J$3:$J$900,0,0)</f>
        <v>0</v>
      </c>
      <c r="U681" s="246">
        <f>+_xlfn.XLOOKUP(MASTERLIST!$A681,'2022'!$A$3:$A$899,'2022'!$AE$3:$AE$899,0,0)</f>
        <v>0</v>
      </c>
      <c r="V681" s="220">
        <f>+_xlfn.XLOOKUP(MASTERLIST!$A681,'2022'!$A$3:$A$899,'2022'!$AF$3:$AF$899,0,0)</f>
        <v>0</v>
      </c>
      <c r="W681" s="220">
        <f>+_xlfn.XLOOKUP(MASTERLIST!$A681,'2022'!$A$3:$A$899,'2022'!$AG$3:$AG$899,0,0)</f>
        <v>0</v>
      </c>
      <c r="X681" s="247">
        <f>+_xlfn.XLOOKUP(MASTERLIST!$A681,'2022'!$A$3:$A$899,'2022'!$AH$3:$AH$899,0,0)</f>
        <v>0</v>
      </c>
    </row>
    <row r="682" spans="1:24" x14ac:dyDescent="0.3">
      <c r="A682" s="236" t="s">
        <v>1454</v>
      </c>
      <c r="B682" s="222" t="s">
        <v>39</v>
      </c>
      <c r="C682" s="222" t="s">
        <v>1455</v>
      </c>
      <c r="D682" s="222" t="s">
        <v>331</v>
      </c>
      <c r="E682" s="230" t="str">
        <f t="shared" si="49"/>
        <v>Ladies Senior</v>
      </c>
      <c r="F682" s="285">
        <v>33895</v>
      </c>
      <c r="G682" s="10">
        <f t="shared" si="50"/>
        <v>44926</v>
      </c>
      <c r="H682" s="6">
        <f t="shared" si="51"/>
        <v>30</v>
      </c>
      <c r="I682" s="5" t="str">
        <f t="shared" si="54"/>
        <v>Senior</v>
      </c>
      <c r="J682" s="220" t="s">
        <v>67</v>
      </c>
      <c r="K682" s="293">
        <v>92101800659</v>
      </c>
      <c r="L682" s="251" t="s">
        <v>1509</v>
      </c>
      <c r="M682" s="246">
        <f>+_xlfn.XLOOKUP(MASTERLIST!$A682,'2023'!$A$3:$A$897,'2023'!$AE$3:$AE$897,0,0)</f>
        <v>0</v>
      </c>
      <c r="N682" s="220">
        <f>+_xlfn.XLOOKUP(MASTERLIST!$A682,'2023'!$A$3:$A$897,'2023'!$AF$3:$AF$897,0,0)</f>
        <v>2</v>
      </c>
      <c r="O682" s="220">
        <f>+_xlfn.XLOOKUP(MASTERLIST!$A682,'2023'!$A$3:$A$897,'2023'!$AG$3:$AG$897,0,0)</f>
        <v>11.5</v>
      </c>
      <c r="P682" s="247">
        <f>+_xlfn.XLOOKUP(MASTERLIST!$A682,'2023'!$A$3:$A$897,'2023'!$AH$3:$AH$897,0,0)</f>
        <v>541</v>
      </c>
      <c r="Q682" s="312">
        <f>+_xlfn.XLOOKUP(MASTERLIST!$A682,'2021'!$A$3:$A$900,'2021'!$G$3:$G$900,0,0)</f>
        <v>2</v>
      </c>
      <c r="R682" s="220">
        <f>+_xlfn.XLOOKUP(MASTERLIST!$A682,'2021'!$A$3:$A$900,'2021'!$H$3:$H$900,0,0)</f>
        <v>1</v>
      </c>
      <c r="S682" s="220">
        <f>+_xlfn.XLOOKUP(MASTERLIST!$A682,'2021'!$A$3:$A$900,'2021'!$I$3:$I$900,0,0)</f>
        <v>17.7</v>
      </c>
      <c r="T682" s="247">
        <f>+_xlfn.XLOOKUP(MASTERLIST!$A682,'2021'!$A$3:$A$900,'2021'!$J$3:$J$900,0,0)</f>
        <v>595</v>
      </c>
      <c r="U682" s="246">
        <f>+_xlfn.XLOOKUP(MASTERLIST!$A682,'2022'!$A$3:$A$899,'2022'!$AE$3:$AE$899,0,0)</f>
        <v>0</v>
      </c>
      <c r="V682" s="220">
        <f>+_xlfn.XLOOKUP(MASTERLIST!$A682,'2022'!$A$3:$A$899,'2022'!$AF$3:$AF$899,0,0)</f>
        <v>2</v>
      </c>
      <c r="W682" s="220">
        <f>+_xlfn.XLOOKUP(MASTERLIST!$A682,'2022'!$A$3:$A$899,'2022'!$AG$3:$AG$899,0,0)</f>
        <v>20.5</v>
      </c>
      <c r="X682" s="247">
        <f>+_xlfn.XLOOKUP(MASTERLIST!$A682,'2022'!$A$3:$A$899,'2022'!$AH$3:$AH$899,0,0)</f>
        <v>256</v>
      </c>
    </row>
    <row r="683" spans="1:24" s="7" customFormat="1" x14ac:dyDescent="0.3">
      <c r="A683" s="237" t="s">
        <v>1456</v>
      </c>
      <c r="B683" s="221" t="s">
        <v>1392</v>
      </c>
      <c r="C683" s="223" t="s">
        <v>1457</v>
      </c>
      <c r="D683" s="223" t="s">
        <v>154</v>
      </c>
      <c r="E683" s="232" t="str">
        <f t="shared" si="49"/>
        <v>Men U/21</v>
      </c>
      <c r="F683" s="286">
        <v>37066</v>
      </c>
      <c r="G683" s="10">
        <f t="shared" si="50"/>
        <v>44926</v>
      </c>
      <c r="H683" s="6">
        <f t="shared" si="51"/>
        <v>21</v>
      </c>
      <c r="I683" s="5" t="str">
        <f t="shared" si="54"/>
        <v>U/21</v>
      </c>
      <c r="J683" s="221" t="s">
        <v>1301</v>
      </c>
      <c r="K683" s="294"/>
      <c r="L683" s="295" t="s">
        <v>1509</v>
      </c>
      <c r="M683" s="246">
        <f>+_xlfn.XLOOKUP(MASTERLIST!$A683,'2023'!$A$3:$A$897,'2023'!$AE$3:$AE$897,0,0)</f>
        <v>0</v>
      </c>
      <c r="N683" s="220">
        <f>+_xlfn.XLOOKUP(MASTERLIST!$A683,'2023'!$A$3:$A$897,'2023'!$AF$3:$AF$897,0,0)</f>
        <v>0</v>
      </c>
      <c r="O683" s="220">
        <f>+_xlfn.XLOOKUP(MASTERLIST!$A683,'2023'!$A$3:$A$897,'2023'!$AG$3:$AG$897,0,0)</f>
        <v>0</v>
      </c>
      <c r="P683" s="247">
        <f>+_xlfn.XLOOKUP(MASTERLIST!$A683,'2023'!$A$3:$A$897,'2023'!$AH$3:$AH$897,0,0)</f>
        <v>0</v>
      </c>
      <c r="Q683" s="312">
        <f>+_xlfn.XLOOKUP(MASTERLIST!$A683,'2021'!$A$3:$A$900,'2021'!$G$3:$G$900,0,0)</f>
        <v>0</v>
      </c>
      <c r="R683" s="220">
        <f>+_xlfn.XLOOKUP(MASTERLIST!$A683,'2021'!$A$3:$A$900,'2021'!$H$3:$H$900,0,0)</f>
        <v>0</v>
      </c>
      <c r="S683" s="220">
        <f>+_xlfn.XLOOKUP(MASTERLIST!$A683,'2021'!$A$3:$A$900,'2021'!$I$3:$I$900,0,0)</f>
        <v>0</v>
      </c>
      <c r="T683" s="247">
        <f>+_xlfn.XLOOKUP(MASTERLIST!$A683,'2021'!$A$3:$A$900,'2021'!$J$3:$J$900,0,0)</f>
        <v>0</v>
      </c>
      <c r="U683" s="246">
        <f>+_xlfn.XLOOKUP(MASTERLIST!$A683,'2022'!$A$3:$A$899,'2022'!$AE$3:$AE$899,0,0)</f>
        <v>0</v>
      </c>
      <c r="V683" s="220">
        <f>+_xlfn.XLOOKUP(MASTERLIST!$A683,'2022'!$A$3:$A$899,'2022'!$AF$3:$AF$899,0,0)</f>
        <v>0</v>
      </c>
      <c r="W683" s="220">
        <f>+_xlfn.XLOOKUP(MASTERLIST!$A683,'2022'!$A$3:$A$899,'2022'!$AG$3:$AG$899,0,0)</f>
        <v>0</v>
      </c>
      <c r="X683" s="247">
        <f>+_xlfn.XLOOKUP(MASTERLIST!$A683,'2022'!$A$3:$A$899,'2022'!$AH$3:$AH$899,0,0)</f>
        <v>0</v>
      </c>
    </row>
    <row r="684" spans="1:24" s="7" customFormat="1" x14ac:dyDescent="0.3">
      <c r="A684" s="237" t="s">
        <v>1458</v>
      </c>
      <c r="B684" s="223" t="s">
        <v>1809</v>
      </c>
      <c r="C684" s="223" t="s">
        <v>221</v>
      </c>
      <c r="D684" s="223" t="s">
        <v>322</v>
      </c>
      <c r="E684" s="232" t="str">
        <f t="shared" ref="E684:E750" si="55">CONCATENATE(J684," ",I684)</f>
        <v>Men Senior</v>
      </c>
      <c r="F684" s="286">
        <v>32800</v>
      </c>
      <c r="G684" s="10">
        <f t="shared" ref="G684:G747" si="56">$G$5</f>
        <v>44926</v>
      </c>
      <c r="H684" s="6">
        <f t="shared" ref="H684:H747" si="57">INT(YEARFRAC(F684,G684))</f>
        <v>33</v>
      </c>
      <c r="I684" s="5" t="str">
        <f t="shared" si="54"/>
        <v>Senior</v>
      </c>
      <c r="J684" s="221" t="s">
        <v>1301</v>
      </c>
      <c r="K684" s="294">
        <v>89091000066</v>
      </c>
      <c r="L684" s="295" t="s">
        <v>1509</v>
      </c>
      <c r="M684" s="246">
        <f>+_xlfn.XLOOKUP(MASTERLIST!$A684,'2023'!$A$3:$A$897,'2023'!$AE$3:$AE$897,0,0)</f>
        <v>0</v>
      </c>
      <c r="N684" s="220">
        <f>+_xlfn.XLOOKUP(MASTERLIST!$A684,'2023'!$A$3:$A$897,'2023'!$AF$3:$AF$897,0,0)</f>
        <v>0</v>
      </c>
      <c r="O684" s="220">
        <f>+_xlfn.XLOOKUP(MASTERLIST!$A684,'2023'!$A$3:$A$897,'2023'!$AG$3:$AG$897,0,0)</f>
        <v>0</v>
      </c>
      <c r="P684" s="247">
        <f>+_xlfn.XLOOKUP(MASTERLIST!$A684,'2023'!$A$3:$A$897,'2023'!$AH$3:$AH$897,0,0)</f>
        <v>0</v>
      </c>
      <c r="Q684" s="312">
        <f>+_xlfn.XLOOKUP(MASTERLIST!$A684,'2021'!$A$3:$A$900,'2021'!$G$3:$G$900,0,0)</f>
        <v>0</v>
      </c>
      <c r="R684" s="220">
        <f>+_xlfn.XLOOKUP(MASTERLIST!$A684,'2021'!$A$3:$A$900,'2021'!$H$3:$H$900,0,0)</f>
        <v>0</v>
      </c>
      <c r="S684" s="220">
        <f>+_xlfn.XLOOKUP(MASTERLIST!$A684,'2021'!$A$3:$A$900,'2021'!$I$3:$I$900,0,0)</f>
        <v>0</v>
      </c>
      <c r="T684" s="247">
        <f>+_xlfn.XLOOKUP(MASTERLIST!$A684,'2021'!$A$3:$A$900,'2021'!$J$3:$J$900,0,0)</f>
        <v>0</v>
      </c>
      <c r="U684" s="246">
        <f>+_xlfn.XLOOKUP(MASTERLIST!$A684,'2022'!$A$3:$A$899,'2022'!$AE$3:$AE$899,0,0)</f>
        <v>0</v>
      </c>
      <c r="V684" s="220">
        <f>+_xlfn.XLOOKUP(MASTERLIST!$A684,'2022'!$A$3:$A$899,'2022'!$AF$3:$AF$899,0,0)</f>
        <v>0</v>
      </c>
      <c r="W684" s="220">
        <f>+_xlfn.XLOOKUP(MASTERLIST!$A684,'2022'!$A$3:$A$899,'2022'!$AG$3:$AG$899,0,0)</f>
        <v>0</v>
      </c>
      <c r="X684" s="247">
        <f>+_xlfn.XLOOKUP(MASTERLIST!$A684,'2022'!$A$3:$A$899,'2022'!$AH$3:$AH$899,0,0)</f>
        <v>0</v>
      </c>
    </row>
    <row r="685" spans="1:24" s="14" customFormat="1" x14ac:dyDescent="0.3">
      <c r="A685" s="237" t="s">
        <v>1459</v>
      </c>
      <c r="B685" s="223" t="s">
        <v>1809</v>
      </c>
      <c r="C685" s="223" t="s">
        <v>1461</v>
      </c>
      <c r="D685" s="223" t="s">
        <v>1460</v>
      </c>
      <c r="E685" s="232" t="str">
        <f t="shared" si="55"/>
        <v>Men Senior</v>
      </c>
      <c r="F685" s="286">
        <v>35060</v>
      </c>
      <c r="G685" s="10">
        <f t="shared" si="56"/>
        <v>44926</v>
      </c>
      <c r="H685" s="6">
        <f t="shared" si="57"/>
        <v>27</v>
      </c>
      <c r="I685" s="5" t="str">
        <f t="shared" si="54"/>
        <v>Senior</v>
      </c>
      <c r="J685" s="221" t="s">
        <v>1301</v>
      </c>
      <c r="K685" s="294">
        <v>95122700637</v>
      </c>
      <c r="L685" s="295" t="s">
        <v>1509</v>
      </c>
      <c r="M685" s="246">
        <f>+_xlfn.XLOOKUP(MASTERLIST!$A685,'2023'!$A$3:$A$897,'2023'!$AE$3:$AE$897,0,0)</f>
        <v>0</v>
      </c>
      <c r="N685" s="220">
        <f>+_xlfn.XLOOKUP(MASTERLIST!$A685,'2023'!$A$3:$A$897,'2023'!$AF$3:$AF$897,0,0)</f>
        <v>0</v>
      </c>
      <c r="O685" s="220">
        <f>+_xlfn.XLOOKUP(MASTERLIST!$A685,'2023'!$A$3:$A$897,'2023'!$AG$3:$AG$897,0,0)</f>
        <v>0</v>
      </c>
      <c r="P685" s="247">
        <f>+_xlfn.XLOOKUP(MASTERLIST!$A685,'2023'!$A$3:$A$897,'2023'!$AH$3:$AH$897,0,0)</f>
        <v>0</v>
      </c>
      <c r="Q685" s="312">
        <f>+_xlfn.XLOOKUP(MASTERLIST!$A685,'2021'!$A$3:$A$900,'2021'!$G$3:$G$900,0,0)</f>
        <v>0</v>
      </c>
      <c r="R685" s="220">
        <f>+_xlfn.XLOOKUP(MASTERLIST!$A685,'2021'!$A$3:$A$900,'2021'!$H$3:$H$900,0,0)</f>
        <v>0</v>
      </c>
      <c r="S685" s="220">
        <f>+_xlfn.XLOOKUP(MASTERLIST!$A685,'2021'!$A$3:$A$900,'2021'!$I$3:$I$900,0,0)</f>
        <v>0</v>
      </c>
      <c r="T685" s="247">
        <f>+_xlfn.XLOOKUP(MASTERLIST!$A685,'2021'!$A$3:$A$900,'2021'!$J$3:$J$900,0,0)</f>
        <v>0</v>
      </c>
      <c r="U685" s="246">
        <f>+_xlfn.XLOOKUP(MASTERLIST!$A685,'2022'!$A$3:$A$899,'2022'!$AE$3:$AE$899,0,0)</f>
        <v>0</v>
      </c>
      <c r="V685" s="220">
        <f>+_xlfn.XLOOKUP(MASTERLIST!$A685,'2022'!$A$3:$A$899,'2022'!$AF$3:$AF$899,0,0)</f>
        <v>0</v>
      </c>
      <c r="W685" s="220">
        <f>+_xlfn.XLOOKUP(MASTERLIST!$A685,'2022'!$A$3:$A$899,'2022'!$AG$3:$AG$899,0,0)</f>
        <v>0</v>
      </c>
      <c r="X685" s="247">
        <f>+_xlfn.XLOOKUP(MASTERLIST!$A685,'2022'!$A$3:$A$899,'2022'!$AH$3:$AH$899,0,0)</f>
        <v>0</v>
      </c>
    </row>
    <row r="686" spans="1:24" x14ac:dyDescent="0.3">
      <c r="A686" s="237" t="s">
        <v>1462</v>
      </c>
      <c r="B686" s="221" t="s">
        <v>1294</v>
      </c>
      <c r="C686" s="223" t="s">
        <v>1934</v>
      </c>
      <c r="D686" s="223" t="s">
        <v>1914</v>
      </c>
      <c r="E686" s="230" t="str">
        <f t="shared" si="55"/>
        <v>Ladies Senior</v>
      </c>
      <c r="F686" s="286">
        <v>33210</v>
      </c>
      <c r="G686" s="10">
        <f t="shared" si="56"/>
        <v>44926</v>
      </c>
      <c r="H686" s="6">
        <f t="shared" si="57"/>
        <v>32</v>
      </c>
      <c r="I686" s="5" t="str">
        <f t="shared" si="54"/>
        <v>Senior</v>
      </c>
      <c r="J686" s="221" t="s">
        <v>67</v>
      </c>
      <c r="K686" s="294">
        <v>90120300524</v>
      </c>
      <c r="L686" s="295" t="s">
        <v>1509</v>
      </c>
      <c r="M686" s="246">
        <f>+_xlfn.XLOOKUP(MASTERLIST!$A686,'2023'!$A$3:$A$897,'2023'!$AE$3:$AE$897,0,0)</f>
        <v>0</v>
      </c>
      <c r="N686" s="220">
        <f>+_xlfn.XLOOKUP(MASTERLIST!$A686,'2023'!$A$3:$A$897,'2023'!$AF$3:$AF$897,0,0)</f>
        <v>0</v>
      </c>
      <c r="O686" s="220">
        <f>+_xlfn.XLOOKUP(MASTERLIST!$A686,'2023'!$A$3:$A$897,'2023'!$AG$3:$AG$897,0,0)</f>
        <v>0</v>
      </c>
      <c r="P686" s="247">
        <f>+_xlfn.XLOOKUP(MASTERLIST!$A686,'2023'!$A$3:$A$897,'2023'!$AH$3:$AH$897,0,0)</f>
        <v>0</v>
      </c>
      <c r="Q686" s="312">
        <f>+_xlfn.XLOOKUP(MASTERLIST!$A686,'2021'!$A$3:$A$900,'2021'!$G$3:$G$900,0,0)</f>
        <v>0</v>
      </c>
      <c r="R686" s="220">
        <f>+_xlfn.XLOOKUP(MASTERLIST!$A686,'2021'!$A$3:$A$900,'2021'!$H$3:$H$900,0,0)</f>
        <v>0</v>
      </c>
      <c r="S686" s="220">
        <f>+_xlfn.XLOOKUP(MASTERLIST!$A686,'2021'!$A$3:$A$900,'2021'!$I$3:$I$900,0,0)</f>
        <v>0</v>
      </c>
      <c r="T686" s="247">
        <f>+_xlfn.XLOOKUP(MASTERLIST!$A686,'2021'!$A$3:$A$900,'2021'!$J$3:$J$900,0,0)</f>
        <v>20</v>
      </c>
      <c r="U686" s="246">
        <f>+_xlfn.XLOOKUP(MASTERLIST!$A686,'2022'!$A$3:$A$899,'2022'!$AE$3:$AE$899,0,0)</f>
        <v>0</v>
      </c>
      <c r="V686" s="220">
        <f>+_xlfn.XLOOKUP(MASTERLIST!$A686,'2022'!$A$3:$A$899,'2022'!$AF$3:$AF$899,0,0)</f>
        <v>0</v>
      </c>
      <c r="W686" s="220">
        <f>+_xlfn.XLOOKUP(MASTERLIST!$A686,'2022'!$A$3:$A$899,'2022'!$AG$3:$AG$899,0,0)</f>
        <v>0</v>
      </c>
      <c r="X686" s="247">
        <f>+_xlfn.XLOOKUP(MASTERLIST!$A686,'2022'!$A$3:$A$899,'2022'!$AH$3:$AH$899,0,0)</f>
        <v>0</v>
      </c>
    </row>
    <row r="687" spans="1:24" s="14" customFormat="1" x14ac:dyDescent="0.3">
      <c r="A687" s="237" t="s">
        <v>1463</v>
      </c>
      <c r="B687" s="223" t="s">
        <v>1371</v>
      </c>
      <c r="C687" s="223" t="s">
        <v>1464</v>
      </c>
      <c r="D687" s="223" t="s">
        <v>1138</v>
      </c>
      <c r="E687" s="232" t="str">
        <f t="shared" si="55"/>
        <v>Men Senior</v>
      </c>
      <c r="F687" s="286">
        <v>33357</v>
      </c>
      <c r="G687" s="10">
        <f t="shared" si="56"/>
        <v>44926</v>
      </c>
      <c r="H687" s="6">
        <f t="shared" si="57"/>
        <v>31</v>
      </c>
      <c r="I687" s="5" t="str">
        <f t="shared" si="54"/>
        <v>Senior</v>
      </c>
      <c r="J687" s="221" t="s">
        <v>1301</v>
      </c>
      <c r="K687" s="294">
        <v>91042900108</v>
      </c>
      <c r="L687" s="295" t="s">
        <v>1509</v>
      </c>
      <c r="M687" s="246">
        <f>+_xlfn.XLOOKUP(MASTERLIST!$A687,'2023'!$A$3:$A$897,'2023'!$AE$3:$AE$897,0,0)</f>
        <v>0</v>
      </c>
      <c r="N687" s="220">
        <f>+_xlfn.XLOOKUP(MASTERLIST!$A687,'2023'!$A$3:$A$897,'2023'!$AF$3:$AF$897,0,0)</f>
        <v>0</v>
      </c>
      <c r="O687" s="220">
        <f>+_xlfn.XLOOKUP(MASTERLIST!$A687,'2023'!$A$3:$A$897,'2023'!$AG$3:$AG$897,0,0)</f>
        <v>0</v>
      </c>
      <c r="P687" s="247">
        <f>+_xlfn.XLOOKUP(MASTERLIST!$A687,'2023'!$A$3:$A$897,'2023'!$AH$3:$AH$897,0,0)</f>
        <v>0</v>
      </c>
      <c r="Q687" s="312">
        <f>+_xlfn.XLOOKUP(MASTERLIST!$A687,'2021'!$A$3:$A$900,'2021'!$G$3:$G$900,0,0)</f>
        <v>0</v>
      </c>
      <c r="R687" s="220">
        <f>+_xlfn.XLOOKUP(MASTERLIST!$A687,'2021'!$A$3:$A$900,'2021'!$H$3:$H$900,0,0)</f>
        <v>0</v>
      </c>
      <c r="S687" s="220">
        <f>+_xlfn.XLOOKUP(MASTERLIST!$A687,'2021'!$A$3:$A$900,'2021'!$I$3:$I$900,0,0)</f>
        <v>0</v>
      </c>
      <c r="T687" s="247">
        <f>+_xlfn.XLOOKUP(MASTERLIST!$A687,'2021'!$A$3:$A$900,'2021'!$J$3:$J$900,0,0)</f>
        <v>0</v>
      </c>
      <c r="U687" s="246">
        <f>+_xlfn.XLOOKUP(MASTERLIST!$A687,'2022'!$A$3:$A$899,'2022'!$AE$3:$AE$899,0,0)</f>
        <v>0</v>
      </c>
      <c r="V687" s="220">
        <f>+_xlfn.XLOOKUP(MASTERLIST!$A687,'2022'!$A$3:$A$899,'2022'!$AF$3:$AF$899,0,0)</f>
        <v>0</v>
      </c>
      <c r="W687" s="220">
        <f>+_xlfn.XLOOKUP(MASTERLIST!$A687,'2022'!$A$3:$A$899,'2022'!$AG$3:$AG$899,0,0)</f>
        <v>0</v>
      </c>
      <c r="X687" s="247">
        <f>+_xlfn.XLOOKUP(MASTERLIST!$A687,'2022'!$A$3:$A$899,'2022'!$AH$3:$AH$899,0,0)</f>
        <v>0</v>
      </c>
    </row>
    <row r="688" spans="1:24" s="14" customFormat="1" x14ac:dyDescent="0.3">
      <c r="A688" s="272" t="s">
        <v>1465</v>
      </c>
      <c r="B688" s="274" t="s">
        <v>49</v>
      </c>
      <c r="C688" s="274" t="s">
        <v>2094</v>
      </c>
      <c r="D688" s="274" t="s">
        <v>258</v>
      </c>
      <c r="E688" s="232" t="str">
        <f t="shared" si="55"/>
        <v>ladies Veteran</v>
      </c>
      <c r="F688" s="287">
        <v>28557</v>
      </c>
      <c r="G688" s="10">
        <f t="shared" si="56"/>
        <v>44926</v>
      </c>
      <c r="H688" s="6">
        <f t="shared" si="57"/>
        <v>44</v>
      </c>
      <c r="I688" s="5" t="str">
        <f t="shared" si="54"/>
        <v>Veteran</v>
      </c>
      <c r="J688" s="224" t="s">
        <v>1376</v>
      </c>
      <c r="K688" s="291">
        <v>78030800320</v>
      </c>
      <c r="L688" s="292" t="s">
        <v>1509</v>
      </c>
      <c r="M688" s="246">
        <f>+_xlfn.XLOOKUP(MASTERLIST!$A688,'2023'!$A$3:$A$897,'2023'!$AE$3:$AE$897,0,0)</f>
        <v>0</v>
      </c>
      <c r="N688" s="220">
        <f>+_xlfn.XLOOKUP(MASTERLIST!$A688,'2023'!$A$3:$A$897,'2023'!$AF$3:$AF$897,0,0)</f>
        <v>0</v>
      </c>
      <c r="O688" s="220">
        <f>+_xlfn.XLOOKUP(MASTERLIST!$A688,'2023'!$A$3:$A$897,'2023'!$AG$3:$AG$897,0,0)</f>
        <v>0</v>
      </c>
      <c r="P688" s="247">
        <f>+_xlfn.XLOOKUP(MASTERLIST!$A688,'2023'!$A$3:$A$897,'2023'!$AH$3:$AH$897,0,0)</f>
        <v>0</v>
      </c>
      <c r="Q688" s="312">
        <f>+_xlfn.XLOOKUP(MASTERLIST!$A688,'2021'!$A$3:$A$900,'2021'!$G$3:$G$900,0,0)</f>
        <v>0</v>
      </c>
      <c r="R688" s="220">
        <f>+_xlfn.XLOOKUP(MASTERLIST!$A688,'2021'!$A$3:$A$900,'2021'!$H$3:$H$900,0,0)</f>
        <v>0</v>
      </c>
      <c r="S688" s="220">
        <f>+_xlfn.XLOOKUP(MASTERLIST!$A688,'2021'!$A$3:$A$900,'2021'!$I$3:$I$900,0,0)</f>
        <v>0</v>
      </c>
      <c r="T688" s="247">
        <f>+_xlfn.XLOOKUP(MASTERLIST!$A688,'2021'!$A$3:$A$900,'2021'!$J$3:$J$900,0,0)</f>
        <v>0</v>
      </c>
      <c r="U688" s="246">
        <f>+_xlfn.XLOOKUP(MASTERLIST!$A688,'2022'!$A$3:$A$899,'2022'!$AE$3:$AE$899,0,0)</f>
        <v>0</v>
      </c>
      <c r="V688" s="220">
        <f>+_xlfn.XLOOKUP(MASTERLIST!$A688,'2022'!$A$3:$A$899,'2022'!$AF$3:$AF$899,0,0)</f>
        <v>0</v>
      </c>
      <c r="W688" s="220">
        <f>+_xlfn.XLOOKUP(MASTERLIST!$A688,'2022'!$A$3:$A$899,'2022'!$AG$3:$AG$899,0,0)</f>
        <v>0</v>
      </c>
      <c r="X688" s="247">
        <f>+_xlfn.XLOOKUP(MASTERLIST!$A688,'2022'!$A$3:$A$899,'2022'!$AH$3:$AH$899,0,0)</f>
        <v>0</v>
      </c>
    </row>
    <row r="689" spans="1:24" s="14" customFormat="1" x14ac:dyDescent="0.3">
      <c r="A689" s="237" t="s">
        <v>1466</v>
      </c>
      <c r="B689" s="223" t="s">
        <v>1293</v>
      </c>
      <c r="C689" s="223" t="s">
        <v>107</v>
      </c>
      <c r="D689" s="223" t="s">
        <v>1467</v>
      </c>
      <c r="E689" s="232" t="str">
        <f t="shared" si="55"/>
        <v>Men Master</v>
      </c>
      <c r="F689" s="286">
        <v>25422</v>
      </c>
      <c r="G689" s="10">
        <f t="shared" si="56"/>
        <v>44926</v>
      </c>
      <c r="H689" s="6">
        <f t="shared" si="57"/>
        <v>53</v>
      </c>
      <c r="I689" s="5" t="str">
        <f t="shared" si="54"/>
        <v>Master</v>
      </c>
      <c r="J689" s="221" t="s">
        <v>1301</v>
      </c>
      <c r="K689" s="294"/>
      <c r="L689" s="295"/>
      <c r="M689" s="246">
        <f>+_xlfn.XLOOKUP(MASTERLIST!$A689,'2023'!$A$3:$A$897,'2023'!$AE$3:$AE$897,0,0)</f>
        <v>0</v>
      </c>
      <c r="N689" s="220">
        <f>+_xlfn.XLOOKUP(MASTERLIST!$A689,'2023'!$A$3:$A$897,'2023'!$AF$3:$AF$897,0,0)</f>
        <v>0</v>
      </c>
      <c r="O689" s="220">
        <f>+_xlfn.XLOOKUP(MASTERLIST!$A689,'2023'!$A$3:$A$897,'2023'!$AG$3:$AG$897,0,0)</f>
        <v>0</v>
      </c>
      <c r="P689" s="247">
        <f>+_xlfn.XLOOKUP(MASTERLIST!$A689,'2023'!$A$3:$A$897,'2023'!$AH$3:$AH$897,0,0)</f>
        <v>0</v>
      </c>
      <c r="Q689" s="312">
        <f>+_xlfn.XLOOKUP(MASTERLIST!$A689,'2021'!$A$3:$A$900,'2021'!$G$3:$G$900,0,0)</f>
        <v>0</v>
      </c>
      <c r="R689" s="220">
        <f>+_xlfn.XLOOKUP(MASTERLIST!$A689,'2021'!$A$3:$A$900,'2021'!$H$3:$H$900,0,0)</f>
        <v>0</v>
      </c>
      <c r="S689" s="220">
        <f>+_xlfn.XLOOKUP(MASTERLIST!$A689,'2021'!$A$3:$A$900,'2021'!$I$3:$I$900,0,0)</f>
        <v>0</v>
      </c>
      <c r="T689" s="247">
        <f>+_xlfn.XLOOKUP(MASTERLIST!$A689,'2021'!$A$3:$A$900,'2021'!$J$3:$J$900,0,0)</f>
        <v>0</v>
      </c>
      <c r="U689" s="246">
        <f>+_xlfn.XLOOKUP(MASTERLIST!$A689,'2022'!$A$3:$A$899,'2022'!$AE$3:$AE$899,0,0)</f>
        <v>0</v>
      </c>
      <c r="V689" s="220">
        <f>+_xlfn.XLOOKUP(MASTERLIST!$A689,'2022'!$A$3:$A$899,'2022'!$AF$3:$AF$899,0,0)</f>
        <v>0</v>
      </c>
      <c r="W689" s="220">
        <f>+_xlfn.XLOOKUP(MASTERLIST!$A689,'2022'!$A$3:$A$899,'2022'!$AG$3:$AG$899,0,0)</f>
        <v>0</v>
      </c>
      <c r="X689" s="247">
        <f>+_xlfn.XLOOKUP(MASTERLIST!$A689,'2022'!$A$3:$A$899,'2022'!$AH$3:$AH$899,0,0)</f>
        <v>0</v>
      </c>
    </row>
    <row r="690" spans="1:24" s="14" customFormat="1" x14ac:dyDescent="0.3">
      <c r="A690" s="237" t="s">
        <v>1468</v>
      </c>
      <c r="B690" s="223" t="s">
        <v>1278</v>
      </c>
      <c r="C690" s="223" t="s">
        <v>398</v>
      </c>
      <c r="D690" s="223" t="s">
        <v>366</v>
      </c>
      <c r="E690" s="232" t="str">
        <f t="shared" si="55"/>
        <v>Men Senior</v>
      </c>
      <c r="F690" s="286">
        <v>34451</v>
      </c>
      <c r="G690" s="10">
        <f t="shared" si="56"/>
        <v>44926</v>
      </c>
      <c r="H690" s="6">
        <f t="shared" si="57"/>
        <v>28</v>
      </c>
      <c r="I690" s="5" t="str">
        <f>IF(H690="","Men Senior",IF(H690&gt;59.999,"Grand Masters",IF(H690&gt;49.999,"Master",IF(H690&gt;39.999,"Veteran",IF(H690&gt;21.999,"Senior",IF(H690&gt;16.999,"U/21","U/16"))))))</f>
        <v>Senior</v>
      </c>
      <c r="J690" s="221" t="s">
        <v>1301</v>
      </c>
      <c r="K690" s="294">
        <v>94042700039</v>
      </c>
      <c r="L690" s="295" t="s">
        <v>1509</v>
      </c>
      <c r="M690" s="246">
        <f>+_xlfn.XLOOKUP(MASTERLIST!$A690,'2023'!$A$3:$A$897,'2023'!$AE$3:$AE$897,0,0)</f>
        <v>0</v>
      </c>
      <c r="N690" s="220">
        <f>+_xlfn.XLOOKUP(MASTERLIST!$A690,'2023'!$A$3:$A$897,'2023'!$AF$3:$AF$897,0,0)</f>
        <v>0</v>
      </c>
      <c r="O690" s="220">
        <f>+_xlfn.XLOOKUP(MASTERLIST!$A690,'2023'!$A$3:$A$897,'2023'!$AG$3:$AG$897,0,0)</f>
        <v>0</v>
      </c>
      <c r="P690" s="247">
        <f>+_xlfn.XLOOKUP(MASTERLIST!$A690,'2023'!$A$3:$A$897,'2023'!$AH$3:$AH$897,0,0)</f>
        <v>0</v>
      </c>
      <c r="Q690" s="312">
        <f>+_xlfn.XLOOKUP(MASTERLIST!$A690,'2021'!$A$3:$A$900,'2021'!$G$3:$G$900,0,0)</f>
        <v>0</v>
      </c>
      <c r="R690" s="220">
        <f>+_xlfn.XLOOKUP(MASTERLIST!$A690,'2021'!$A$3:$A$900,'2021'!$H$3:$H$900,0,0)</f>
        <v>0</v>
      </c>
      <c r="S690" s="220">
        <f>+_xlfn.XLOOKUP(MASTERLIST!$A690,'2021'!$A$3:$A$900,'2021'!$I$3:$I$900,0,0)</f>
        <v>0</v>
      </c>
      <c r="T690" s="247">
        <f>+_xlfn.XLOOKUP(MASTERLIST!$A690,'2021'!$A$3:$A$900,'2021'!$J$3:$J$900,0,0)</f>
        <v>0</v>
      </c>
      <c r="U690" s="246">
        <f>+_xlfn.XLOOKUP(MASTERLIST!$A690,'2022'!$A$3:$A$899,'2022'!$AE$3:$AE$899,0,0)</f>
        <v>0</v>
      </c>
      <c r="V690" s="220">
        <f>+_xlfn.XLOOKUP(MASTERLIST!$A690,'2022'!$A$3:$A$899,'2022'!$AF$3:$AF$899,0,0)</f>
        <v>0</v>
      </c>
      <c r="W690" s="220">
        <f>+_xlfn.XLOOKUP(MASTERLIST!$A690,'2022'!$A$3:$A$899,'2022'!$AG$3:$AG$899,0,0)</f>
        <v>0</v>
      </c>
      <c r="X690" s="247">
        <f>+_xlfn.XLOOKUP(MASTERLIST!$A690,'2022'!$A$3:$A$899,'2022'!$AH$3:$AH$899,0,0)</f>
        <v>0</v>
      </c>
    </row>
    <row r="691" spans="1:24" x14ac:dyDescent="0.25">
      <c r="A691" s="229" t="s">
        <v>1469</v>
      </c>
      <c r="B691" s="220" t="s">
        <v>37</v>
      </c>
      <c r="C691" s="220" t="s">
        <v>1470</v>
      </c>
      <c r="D691" s="220" t="s">
        <v>1471</v>
      </c>
      <c r="E691" s="230" t="str">
        <f t="shared" si="55"/>
        <v>Men Senior</v>
      </c>
      <c r="F691" s="277">
        <v>36199</v>
      </c>
      <c r="G691" s="10">
        <f t="shared" si="56"/>
        <v>44926</v>
      </c>
      <c r="H691" s="6">
        <f t="shared" si="57"/>
        <v>23</v>
      </c>
      <c r="I691" s="5" t="str">
        <f t="shared" ref="I691:I712" si="58">IF(H691="","Senior",IF(H691&gt;59.999,"Grand Masters",IF(H691&gt;49.999,"Master",IF(H691&gt;39.999,"Veteran",IF(H691&gt;21.999,"Senior",IF(H691&gt;16.999,"U/21","U/16"))))))</f>
        <v>Senior</v>
      </c>
      <c r="J691" s="220" t="s">
        <v>1301</v>
      </c>
      <c r="K691" s="293">
        <v>99020800132</v>
      </c>
      <c r="L691" s="251" t="s">
        <v>1509</v>
      </c>
      <c r="M691" s="246">
        <f>+_xlfn.XLOOKUP(MASTERLIST!$A691,'2023'!$A$3:$A$897,'2023'!$AE$3:$AE$897,0,0)</f>
        <v>0</v>
      </c>
      <c r="N691" s="220">
        <f>+_xlfn.XLOOKUP(MASTERLIST!$A691,'2023'!$A$3:$A$897,'2023'!$AF$3:$AF$897,0,0)</f>
        <v>1</v>
      </c>
      <c r="O691" s="220">
        <f>+_xlfn.XLOOKUP(MASTERLIST!$A691,'2023'!$A$3:$A$897,'2023'!$AG$3:$AG$897,0,0)</f>
        <v>13.1</v>
      </c>
      <c r="P691" s="247">
        <f>+_xlfn.XLOOKUP(MASTERLIST!$A691,'2023'!$A$3:$A$897,'2023'!$AH$3:$AH$897,0,0)</f>
        <v>286</v>
      </c>
      <c r="Q691" s="312">
        <f>+_xlfn.XLOOKUP(MASTERLIST!$A691,'2021'!$A$3:$A$900,'2021'!$G$3:$G$900,0,0)</f>
        <v>0</v>
      </c>
      <c r="R691" s="220">
        <f>+_xlfn.XLOOKUP(MASTERLIST!$A691,'2021'!$A$3:$A$900,'2021'!$H$3:$H$900,0,0)</f>
        <v>6</v>
      </c>
      <c r="S691" s="220">
        <f>+_xlfn.XLOOKUP(MASTERLIST!$A691,'2021'!$A$3:$A$900,'2021'!$I$3:$I$900,0,0)</f>
        <v>76.8</v>
      </c>
      <c r="T691" s="247">
        <f>+_xlfn.XLOOKUP(MASTERLIST!$A691,'2021'!$A$3:$A$900,'2021'!$J$3:$J$900,0,0)</f>
        <v>290</v>
      </c>
      <c r="U691" s="246">
        <f>+_xlfn.XLOOKUP(MASTERLIST!$A691,'2022'!$A$3:$A$899,'2022'!$AE$3:$AE$899,0,0)</f>
        <v>0</v>
      </c>
      <c r="V691" s="220">
        <f>+_xlfn.XLOOKUP(MASTERLIST!$A691,'2022'!$A$3:$A$899,'2022'!$AF$3:$AF$899,0,0)</f>
        <v>5</v>
      </c>
      <c r="W691" s="220">
        <f>+_xlfn.XLOOKUP(MASTERLIST!$A691,'2022'!$A$3:$A$899,'2022'!$AG$3:$AG$899,0,0)</f>
        <v>68</v>
      </c>
      <c r="X691" s="247">
        <f>+_xlfn.XLOOKUP(MASTERLIST!$A691,'2022'!$A$3:$A$899,'2022'!$AH$3:$AH$899,0,0)</f>
        <v>297</v>
      </c>
    </row>
    <row r="692" spans="1:24" s="14" customFormat="1" x14ac:dyDescent="0.3">
      <c r="A692" s="237" t="s">
        <v>1473</v>
      </c>
      <c r="B692" s="223" t="s">
        <v>1432</v>
      </c>
      <c r="C692" s="223" t="s">
        <v>1480</v>
      </c>
      <c r="D692" s="223" t="s">
        <v>374</v>
      </c>
      <c r="E692" s="232" t="str">
        <f t="shared" si="55"/>
        <v>Men Senior</v>
      </c>
      <c r="F692" s="286">
        <v>30825</v>
      </c>
      <c r="G692" s="10">
        <f t="shared" si="56"/>
        <v>44926</v>
      </c>
      <c r="H692" s="6">
        <f t="shared" si="57"/>
        <v>38</v>
      </c>
      <c r="I692" s="5" t="str">
        <f t="shared" si="58"/>
        <v>Senior</v>
      </c>
      <c r="J692" s="221" t="s">
        <v>1301</v>
      </c>
      <c r="K692" s="294">
        <v>84052310446</v>
      </c>
      <c r="L692" s="295" t="s">
        <v>1509</v>
      </c>
      <c r="M692" s="246">
        <f>+_xlfn.XLOOKUP(MASTERLIST!$A692,'2023'!$A$3:$A$897,'2023'!$AE$3:$AE$897,0,0)</f>
        <v>0</v>
      </c>
      <c r="N692" s="220">
        <f>+_xlfn.XLOOKUP(MASTERLIST!$A692,'2023'!$A$3:$A$897,'2023'!$AF$3:$AF$897,0,0)</f>
        <v>0</v>
      </c>
      <c r="O692" s="220">
        <f>+_xlfn.XLOOKUP(MASTERLIST!$A692,'2023'!$A$3:$A$897,'2023'!$AG$3:$AG$897,0,0)</f>
        <v>0</v>
      </c>
      <c r="P692" s="247">
        <f>+_xlfn.XLOOKUP(MASTERLIST!$A692,'2023'!$A$3:$A$897,'2023'!$AH$3:$AH$897,0,0)</f>
        <v>0</v>
      </c>
      <c r="Q692" s="312">
        <f>+_xlfn.XLOOKUP(MASTERLIST!$A692,'2021'!$A$3:$A$900,'2021'!$G$3:$G$900,0,0)</f>
        <v>0</v>
      </c>
      <c r="R692" s="220">
        <f>+_xlfn.XLOOKUP(MASTERLIST!$A692,'2021'!$A$3:$A$900,'2021'!$H$3:$H$900,0,0)</f>
        <v>0</v>
      </c>
      <c r="S692" s="220">
        <f>+_xlfn.XLOOKUP(MASTERLIST!$A692,'2021'!$A$3:$A$900,'2021'!$I$3:$I$900,0,0)</f>
        <v>0</v>
      </c>
      <c r="T692" s="247">
        <f>+_xlfn.XLOOKUP(MASTERLIST!$A692,'2021'!$A$3:$A$900,'2021'!$J$3:$J$900,0,0)</f>
        <v>0</v>
      </c>
      <c r="U692" s="246">
        <f>+_xlfn.XLOOKUP(MASTERLIST!$A692,'2022'!$A$3:$A$899,'2022'!$AE$3:$AE$899,0,0)</f>
        <v>0</v>
      </c>
      <c r="V692" s="220">
        <f>+_xlfn.XLOOKUP(MASTERLIST!$A692,'2022'!$A$3:$A$899,'2022'!$AF$3:$AF$899,0,0)</f>
        <v>0</v>
      </c>
      <c r="W692" s="220">
        <f>+_xlfn.XLOOKUP(MASTERLIST!$A692,'2022'!$A$3:$A$899,'2022'!$AG$3:$AG$899,0,0)</f>
        <v>0</v>
      </c>
      <c r="X692" s="247">
        <f>+_xlfn.XLOOKUP(MASTERLIST!$A692,'2022'!$A$3:$A$899,'2022'!$AH$3:$AH$899,0,0)</f>
        <v>0</v>
      </c>
    </row>
    <row r="693" spans="1:24" x14ac:dyDescent="0.3">
      <c r="A693" s="236" t="s">
        <v>1474</v>
      </c>
      <c r="B693" s="220" t="s">
        <v>50</v>
      </c>
      <c r="C693" s="222" t="s">
        <v>1481</v>
      </c>
      <c r="D693" s="222" t="s">
        <v>322</v>
      </c>
      <c r="E693" s="230" t="str">
        <f t="shared" si="55"/>
        <v>Men Grand Masters</v>
      </c>
      <c r="F693" s="285">
        <v>17172</v>
      </c>
      <c r="G693" s="10">
        <f t="shared" si="56"/>
        <v>44926</v>
      </c>
      <c r="H693" s="6">
        <f t="shared" si="57"/>
        <v>75</v>
      </c>
      <c r="I693" s="5" t="str">
        <f t="shared" si="58"/>
        <v>Grand Masters</v>
      </c>
      <c r="J693" s="220" t="s">
        <v>1301</v>
      </c>
      <c r="K693" s="293">
        <v>47010500398</v>
      </c>
      <c r="L693" s="251" t="s">
        <v>1509</v>
      </c>
      <c r="M693" s="246">
        <f>+_xlfn.XLOOKUP(MASTERLIST!$A693,'2023'!$A$3:$A$897,'2023'!$AE$3:$AE$897,0,0)</f>
        <v>0</v>
      </c>
      <c r="N693" s="220">
        <f>+_xlfn.XLOOKUP(MASTERLIST!$A693,'2023'!$A$3:$A$897,'2023'!$AF$3:$AF$897,0,0)</f>
        <v>0</v>
      </c>
      <c r="O693" s="220">
        <f>+_xlfn.XLOOKUP(MASTERLIST!$A693,'2023'!$A$3:$A$897,'2023'!$AG$3:$AG$897,0,0)</f>
        <v>0</v>
      </c>
      <c r="P693" s="247">
        <f>+_xlfn.XLOOKUP(MASTERLIST!$A693,'2023'!$A$3:$A$897,'2023'!$AH$3:$AH$897,0,0)</f>
        <v>80</v>
      </c>
      <c r="Q693" s="312">
        <f>+_xlfn.XLOOKUP(MASTERLIST!$A693,'2021'!$A$3:$A$900,'2021'!$G$3:$G$900,0,0)</f>
        <v>1</v>
      </c>
      <c r="R693" s="220">
        <f>+_xlfn.XLOOKUP(MASTERLIST!$A693,'2021'!$A$3:$A$900,'2021'!$H$3:$H$900,0,0)</f>
        <v>1</v>
      </c>
      <c r="S693" s="220">
        <f>+_xlfn.XLOOKUP(MASTERLIST!$A693,'2021'!$A$3:$A$900,'2021'!$I$3:$I$900,0,0)</f>
        <v>5.3000000000000007</v>
      </c>
      <c r="T693" s="247">
        <f>+_xlfn.XLOOKUP(MASTERLIST!$A693,'2021'!$A$3:$A$900,'2021'!$J$3:$J$900,0,0)</f>
        <v>159</v>
      </c>
      <c r="U693" s="246">
        <f>+_xlfn.XLOOKUP(MASTERLIST!$A693,'2022'!$A$3:$A$899,'2022'!$AE$3:$AE$899,0,0)</f>
        <v>10</v>
      </c>
      <c r="V693" s="220">
        <f>+_xlfn.XLOOKUP(MASTERLIST!$A693,'2022'!$A$3:$A$899,'2022'!$AF$3:$AF$899,0,0)</f>
        <v>0</v>
      </c>
      <c r="W693" s="220">
        <f>+_xlfn.XLOOKUP(MASTERLIST!$A693,'2022'!$A$3:$A$899,'2022'!$AG$3:$AG$899,0,0)</f>
        <v>14.5</v>
      </c>
      <c r="X693" s="247">
        <f>+_xlfn.XLOOKUP(MASTERLIST!$A693,'2022'!$A$3:$A$899,'2022'!$AH$3:$AH$899,0,0)</f>
        <v>824</v>
      </c>
    </row>
    <row r="694" spans="1:24" s="14" customFormat="1" x14ac:dyDescent="0.3">
      <c r="A694" s="237" t="s">
        <v>1475</v>
      </c>
      <c r="B694" s="223" t="s">
        <v>1529</v>
      </c>
      <c r="C694" s="223" t="s">
        <v>1190</v>
      </c>
      <c r="D694" s="223" t="s">
        <v>1277</v>
      </c>
      <c r="E694" s="232" t="str">
        <f t="shared" si="55"/>
        <v>Men U/21</v>
      </c>
      <c r="F694" s="286">
        <v>37215</v>
      </c>
      <c r="G694" s="10">
        <f t="shared" si="56"/>
        <v>44926</v>
      </c>
      <c r="H694" s="6">
        <f t="shared" si="57"/>
        <v>21</v>
      </c>
      <c r="I694" s="5" t="str">
        <f t="shared" si="58"/>
        <v>U/21</v>
      </c>
      <c r="J694" s="221" t="s">
        <v>1301</v>
      </c>
      <c r="K694" s="294"/>
      <c r="L694" s="295"/>
      <c r="M694" s="246">
        <f>+_xlfn.XLOOKUP(MASTERLIST!$A694,'2023'!$A$3:$A$897,'2023'!$AE$3:$AE$897,0,0)</f>
        <v>0</v>
      </c>
      <c r="N694" s="220">
        <f>+_xlfn.XLOOKUP(MASTERLIST!$A694,'2023'!$A$3:$A$897,'2023'!$AF$3:$AF$897,0,0)</f>
        <v>0</v>
      </c>
      <c r="O694" s="220">
        <f>+_xlfn.XLOOKUP(MASTERLIST!$A694,'2023'!$A$3:$A$897,'2023'!$AG$3:$AG$897,0,0)</f>
        <v>0</v>
      </c>
      <c r="P694" s="247">
        <f>+_xlfn.XLOOKUP(MASTERLIST!$A694,'2023'!$A$3:$A$897,'2023'!$AH$3:$AH$897,0,0)</f>
        <v>0</v>
      </c>
      <c r="Q694" s="312">
        <f>+_xlfn.XLOOKUP(MASTERLIST!$A694,'2021'!$A$3:$A$900,'2021'!$G$3:$G$900,0,0)</f>
        <v>0</v>
      </c>
      <c r="R694" s="220">
        <f>+_xlfn.XLOOKUP(MASTERLIST!$A694,'2021'!$A$3:$A$900,'2021'!$H$3:$H$900,0,0)</f>
        <v>0</v>
      </c>
      <c r="S694" s="220">
        <f>+_xlfn.XLOOKUP(MASTERLIST!$A694,'2021'!$A$3:$A$900,'2021'!$I$3:$I$900,0,0)</f>
        <v>0</v>
      </c>
      <c r="T694" s="247">
        <f>+_xlfn.XLOOKUP(MASTERLIST!$A694,'2021'!$A$3:$A$900,'2021'!$J$3:$J$900,0,0)</f>
        <v>0</v>
      </c>
      <c r="U694" s="246">
        <f>+_xlfn.XLOOKUP(MASTERLIST!$A694,'2022'!$A$3:$A$899,'2022'!$AE$3:$AE$899,0,0)</f>
        <v>0</v>
      </c>
      <c r="V694" s="220">
        <f>+_xlfn.XLOOKUP(MASTERLIST!$A694,'2022'!$A$3:$A$899,'2022'!$AF$3:$AF$899,0,0)</f>
        <v>0</v>
      </c>
      <c r="W694" s="220">
        <f>+_xlfn.XLOOKUP(MASTERLIST!$A694,'2022'!$A$3:$A$899,'2022'!$AG$3:$AG$899,0,0)</f>
        <v>0</v>
      </c>
      <c r="X694" s="247">
        <f>+_xlfn.XLOOKUP(MASTERLIST!$A694,'2022'!$A$3:$A$899,'2022'!$AH$3:$AH$899,0,0)</f>
        <v>0</v>
      </c>
    </row>
    <row r="695" spans="1:24" s="14" customFormat="1" x14ac:dyDescent="0.3">
      <c r="A695" s="237" t="s">
        <v>1476</v>
      </c>
      <c r="B695" s="223" t="s">
        <v>1392</v>
      </c>
      <c r="C695" s="223" t="s">
        <v>363</v>
      </c>
      <c r="D695" s="223" t="s">
        <v>249</v>
      </c>
      <c r="E695" s="232" t="str">
        <f t="shared" si="55"/>
        <v>Men Senior</v>
      </c>
      <c r="F695" s="286">
        <v>33172</v>
      </c>
      <c r="G695" s="10">
        <f t="shared" si="56"/>
        <v>44926</v>
      </c>
      <c r="H695" s="6">
        <f t="shared" si="57"/>
        <v>32</v>
      </c>
      <c r="I695" s="5" t="str">
        <f t="shared" si="58"/>
        <v>Senior</v>
      </c>
      <c r="J695" s="221" t="s">
        <v>1301</v>
      </c>
      <c r="K695" s="294">
        <v>90102600309</v>
      </c>
      <c r="L695" s="295" t="s">
        <v>1509</v>
      </c>
      <c r="M695" s="246">
        <f>+_xlfn.XLOOKUP(MASTERLIST!$A695,'2023'!$A$3:$A$897,'2023'!$AE$3:$AE$897,0,0)</f>
        <v>0</v>
      </c>
      <c r="N695" s="220">
        <f>+_xlfn.XLOOKUP(MASTERLIST!$A695,'2023'!$A$3:$A$897,'2023'!$AF$3:$AF$897,0,0)</f>
        <v>0</v>
      </c>
      <c r="O695" s="220">
        <f>+_xlfn.XLOOKUP(MASTERLIST!$A695,'2023'!$A$3:$A$897,'2023'!$AG$3:$AG$897,0,0)</f>
        <v>0</v>
      </c>
      <c r="P695" s="247">
        <f>+_xlfn.XLOOKUP(MASTERLIST!$A695,'2023'!$A$3:$A$897,'2023'!$AH$3:$AH$897,0,0)</f>
        <v>0</v>
      </c>
      <c r="Q695" s="312">
        <f>+_xlfn.XLOOKUP(MASTERLIST!$A695,'2021'!$A$3:$A$900,'2021'!$G$3:$G$900,0,0)</f>
        <v>0</v>
      </c>
      <c r="R695" s="220">
        <f>+_xlfn.XLOOKUP(MASTERLIST!$A695,'2021'!$A$3:$A$900,'2021'!$H$3:$H$900,0,0)</f>
        <v>0</v>
      </c>
      <c r="S695" s="220">
        <f>+_xlfn.XLOOKUP(MASTERLIST!$A695,'2021'!$A$3:$A$900,'2021'!$I$3:$I$900,0,0)</f>
        <v>0</v>
      </c>
      <c r="T695" s="247">
        <f>+_xlfn.XLOOKUP(MASTERLIST!$A695,'2021'!$A$3:$A$900,'2021'!$J$3:$J$900,0,0)</f>
        <v>0</v>
      </c>
      <c r="U695" s="246">
        <f>+_xlfn.XLOOKUP(MASTERLIST!$A695,'2022'!$A$3:$A$899,'2022'!$AE$3:$AE$899,0,0)</f>
        <v>0</v>
      </c>
      <c r="V695" s="220">
        <f>+_xlfn.XLOOKUP(MASTERLIST!$A695,'2022'!$A$3:$A$899,'2022'!$AF$3:$AF$899,0,0)</f>
        <v>0</v>
      </c>
      <c r="W695" s="220">
        <f>+_xlfn.XLOOKUP(MASTERLIST!$A695,'2022'!$A$3:$A$899,'2022'!$AG$3:$AG$899,0,0)</f>
        <v>0</v>
      </c>
      <c r="X695" s="247">
        <f>+_xlfn.XLOOKUP(MASTERLIST!$A695,'2022'!$A$3:$A$899,'2022'!$AH$3:$AH$899,0,0)</f>
        <v>0</v>
      </c>
    </row>
    <row r="696" spans="1:24" s="14" customFormat="1" x14ac:dyDescent="0.3">
      <c r="A696" s="237" t="s">
        <v>1482</v>
      </c>
      <c r="B696" s="223" t="s">
        <v>1529</v>
      </c>
      <c r="C696" s="223" t="s">
        <v>1483</v>
      </c>
      <c r="D696" s="223" t="s">
        <v>1484</v>
      </c>
      <c r="E696" s="232" t="str">
        <f t="shared" si="55"/>
        <v>Men Senior</v>
      </c>
      <c r="F696" s="286">
        <v>30893</v>
      </c>
      <c r="G696" s="10">
        <f t="shared" si="56"/>
        <v>44926</v>
      </c>
      <c r="H696" s="6">
        <f t="shared" si="57"/>
        <v>38</v>
      </c>
      <c r="I696" s="5" t="str">
        <f t="shared" si="58"/>
        <v>Senior</v>
      </c>
      <c r="J696" s="221" t="s">
        <v>1301</v>
      </c>
      <c r="K696" s="294">
        <v>8407305031089</v>
      </c>
      <c r="L696" s="295"/>
      <c r="M696" s="246">
        <f>+_xlfn.XLOOKUP(MASTERLIST!$A696,'2023'!$A$3:$A$897,'2023'!$AE$3:$AE$897,0,0)</f>
        <v>0</v>
      </c>
      <c r="N696" s="220">
        <f>+_xlfn.XLOOKUP(MASTERLIST!$A696,'2023'!$A$3:$A$897,'2023'!$AF$3:$AF$897,0,0)</f>
        <v>0</v>
      </c>
      <c r="O696" s="220">
        <f>+_xlfn.XLOOKUP(MASTERLIST!$A696,'2023'!$A$3:$A$897,'2023'!$AG$3:$AG$897,0,0)</f>
        <v>0</v>
      </c>
      <c r="P696" s="247">
        <f>+_xlfn.XLOOKUP(MASTERLIST!$A696,'2023'!$A$3:$A$897,'2023'!$AH$3:$AH$897,0,0)</f>
        <v>0</v>
      </c>
      <c r="Q696" s="312">
        <f>+_xlfn.XLOOKUP(MASTERLIST!$A696,'2021'!$A$3:$A$900,'2021'!$G$3:$G$900,0,0)</f>
        <v>0</v>
      </c>
      <c r="R696" s="220">
        <f>+_xlfn.XLOOKUP(MASTERLIST!$A696,'2021'!$A$3:$A$900,'2021'!$H$3:$H$900,0,0)</f>
        <v>0</v>
      </c>
      <c r="S696" s="220">
        <f>+_xlfn.XLOOKUP(MASTERLIST!$A696,'2021'!$A$3:$A$900,'2021'!$I$3:$I$900,0,0)</f>
        <v>0</v>
      </c>
      <c r="T696" s="247">
        <f>+_xlfn.XLOOKUP(MASTERLIST!$A696,'2021'!$A$3:$A$900,'2021'!$J$3:$J$900,0,0)</f>
        <v>0</v>
      </c>
      <c r="U696" s="246">
        <f>+_xlfn.XLOOKUP(MASTERLIST!$A696,'2022'!$A$3:$A$899,'2022'!$AE$3:$AE$899,0,0)</f>
        <v>0</v>
      </c>
      <c r="V696" s="220">
        <f>+_xlfn.XLOOKUP(MASTERLIST!$A696,'2022'!$A$3:$A$899,'2022'!$AF$3:$AF$899,0,0)</f>
        <v>0</v>
      </c>
      <c r="W696" s="220">
        <f>+_xlfn.XLOOKUP(MASTERLIST!$A696,'2022'!$A$3:$A$899,'2022'!$AG$3:$AG$899,0,0)</f>
        <v>0</v>
      </c>
      <c r="X696" s="247">
        <f>+_xlfn.XLOOKUP(MASTERLIST!$A696,'2022'!$A$3:$A$899,'2022'!$AH$3:$AH$899,0,0)</f>
        <v>0</v>
      </c>
    </row>
    <row r="697" spans="1:24" s="14" customFormat="1" x14ac:dyDescent="0.3">
      <c r="A697" s="236" t="s">
        <v>1485</v>
      </c>
      <c r="B697" s="222" t="s">
        <v>39</v>
      </c>
      <c r="C697" s="222" t="s">
        <v>2095</v>
      </c>
      <c r="D697" s="222" t="s">
        <v>2096</v>
      </c>
      <c r="E697" s="232" t="str">
        <f t="shared" si="55"/>
        <v>Men Senior</v>
      </c>
      <c r="F697" s="285">
        <v>34112</v>
      </c>
      <c r="G697" s="10">
        <f t="shared" si="56"/>
        <v>44926</v>
      </c>
      <c r="H697" s="6">
        <f t="shared" si="57"/>
        <v>29</v>
      </c>
      <c r="I697" s="5" t="str">
        <f t="shared" si="58"/>
        <v>Senior</v>
      </c>
      <c r="J697" s="220" t="s">
        <v>1301</v>
      </c>
      <c r="K697" s="293">
        <v>93052300504</v>
      </c>
      <c r="L697" s="251" t="s">
        <v>1509</v>
      </c>
      <c r="M697" s="246">
        <f>+_xlfn.XLOOKUP(MASTERLIST!$A697,'2023'!$A$3:$A$897,'2023'!$AE$3:$AE$897,0,0)</f>
        <v>0</v>
      </c>
      <c r="N697" s="220">
        <f>+_xlfn.XLOOKUP(MASTERLIST!$A697,'2023'!$A$3:$A$897,'2023'!$AF$3:$AF$897,0,0)</f>
        <v>1</v>
      </c>
      <c r="O697" s="220">
        <f>+_xlfn.XLOOKUP(MASTERLIST!$A697,'2023'!$A$3:$A$897,'2023'!$AG$3:$AG$897,0,0)</f>
        <v>10.1</v>
      </c>
      <c r="P697" s="247">
        <f>+_xlfn.XLOOKUP(MASTERLIST!$A697,'2023'!$A$3:$A$897,'2023'!$AH$3:$AH$897,0,0)</f>
        <v>288</v>
      </c>
      <c r="Q697" s="312">
        <f>+_xlfn.XLOOKUP(MASTERLIST!$A697,'2021'!$A$3:$A$900,'2021'!$G$3:$G$900,0,0)</f>
        <v>0</v>
      </c>
      <c r="R697" s="220">
        <f>+_xlfn.XLOOKUP(MASTERLIST!$A697,'2021'!$A$3:$A$900,'2021'!$H$3:$H$900,0,0)</f>
        <v>0</v>
      </c>
      <c r="S697" s="220">
        <f>+_xlfn.XLOOKUP(MASTERLIST!$A697,'2021'!$A$3:$A$900,'2021'!$I$3:$I$900,0,0)</f>
        <v>0</v>
      </c>
      <c r="T697" s="247">
        <f>+_xlfn.XLOOKUP(MASTERLIST!$A697,'2021'!$A$3:$A$900,'2021'!$J$3:$J$900,0,0)</f>
        <v>0</v>
      </c>
      <c r="U697" s="246">
        <f>+_xlfn.XLOOKUP(MASTERLIST!$A697,'2022'!$A$3:$A$899,'2022'!$AE$3:$AE$899,0,0)</f>
        <v>0</v>
      </c>
      <c r="V697" s="220">
        <f>+_xlfn.XLOOKUP(MASTERLIST!$A697,'2022'!$A$3:$A$899,'2022'!$AF$3:$AF$899,0,0)</f>
        <v>7</v>
      </c>
      <c r="W697" s="220">
        <f>+_xlfn.XLOOKUP(MASTERLIST!$A697,'2022'!$A$3:$A$899,'2022'!$AG$3:$AG$899,0,0)</f>
        <v>61.2</v>
      </c>
      <c r="X697" s="247">
        <f>+_xlfn.XLOOKUP(MASTERLIST!$A697,'2022'!$A$3:$A$899,'2022'!$AH$3:$AH$899,0,0)</f>
        <v>515</v>
      </c>
    </row>
    <row r="698" spans="1:24" x14ac:dyDescent="0.3">
      <c r="A698" s="237" t="s">
        <v>1486</v>
      </c>
      <c r="B698" s="221" t="s">
        <v>1383</v>
      </c>
      <c r="C698" s="223" t="s">
        <v>1487</v>
      </c>
      <c r="D698" s="223" t="s">
        <v>1660</v>
      </c>
      <c r="E698" s="230" t="str">
        <f t="shared" si="55"/>
        <v>Ladies Senior</v>
      </c>
      <c r="F698" s="286">
        <v>33952</v>
      </c>
      <c r="G698" s="10">
        <f t="shared" si="56"/>
        <v>44926</v>
      </c>
      <c r="H698" s="6">
        <f t="shared" si="57"/>
        <v>30</v>
      </c>
      <c r="I698" s="5" t="str">
        <f t="shared" si="58"/>
        <v>Senior</v>
      </c>
      <c r="J698" s="221" t="s">
        <v>67</v>
      </c>
      <c r="K698" s="294">
        <v>92121400157</v>
      </c>
      <c r="L698" s="295" t="s">
        <v>1509</v>
      </c>
      <c r="M698" s="246">
        <f>+_xlfn.XLOOKUP(MASTERLIST!$A698,'2023'!$A$3:$A$897,'2023'!$AE$3:$AE$897,0,0)</f>
        <v>0</v>
      </c>
      <c r="N698" s="220">
        <f>+_xlfn.XLOOKUP(MASTERLIST!$A698,'2023'!$A$3:$A$897,'2023'!$AF$3:$AF$897,0,0)</f>
        <v>0</v>
      </c>
      <c r="O698" s="220">
        <f>+_xlfn.XLOOKUP(MASTERLIST!$A698,'2023'!$A$3:$A$897,'2023'!$AG$3:$AG$897,0,0)</f>
        <v>0</v>
      </c>
      <c r="P698" s="247">
        <f>+_xlfn.XLOOKUP(MASTERLIST!$A698,'2023'!$A$3:$A$897,'2023'!$AH$3:$AH$897,0,0)</f>
        <v>0</v>
      </c>
      <c r="Q698" s="312">
        <f>+_xlfn.XLOOKUP(MASTERLIST!$A698,'2021'!$A$3:$A$900,'2021'!$G$3:$G$900,0,0)</f>
        <v>0</v>
      </c>
      <c r="R698" s="220">
        <f>+_xlfn.XLOOKUP(MASTERLIST!$A698,'2021'!$A$3:$A$900,'2021'!$H$3:$H$900,0,0)</f>
        <v>2</v>
      </c>
      <c r="S698" s="220">
        <f>+_xlfn.XLOOKUP(MASTERLIST!$A698,'2021'!$A$3:$A$900,'2021'!$I$3:$I$900,0,0)</f>
        <v>7</v>
      </c>
      <c r="T698" s="247">
        <f>+_xlfn.XLOOKUP(MASTERLIST!$A698,'2021'!$A$3:$A$900,'2021'!$J$3:$J$900,0,0)</f>
        <v>261</v>
      </c>
      <c r="U698" s="246">
        <f>+_xlfn.XLOOKUP(MASTERLIST!$A698,'2022'!$A$3:$A$899,'2022'!$AE$3:$AE$899,0,0)</f>
        <v>0</v>
      </c>
      <c r="V698" s="220">
        <f>+_xlfn.XLOOKUP(MASTERLIST!$A698,'2022'!$A$3:$A$899,'2022'!$AF$3:$AF$899,0,0)</f>
        <v>0</v>
      </c>
      <c r="W698" s="220">
        <f>+_xlfn.XLOOKUP(MASTERLIST!$A698,'2022'!$A$3:$A$899,'2022'!$AG$3:$AG$899,0,0)</f>
        <v>0</v>
      </c>
      <c r="X698" s="247">
        <f>+_xlfn.XLOOKUP(MASTERLIST!$A698,'2022'!$A$3:$A$899,'2022'!$AH$3:$AH$899,0,0)</f>
        <v>0</v>
      </c>
    </row>
    <row r="699" spans="1:24" x14ac:dyDescent="0.25">
      <c r="A699" s="229" t="s">
        <v>1489</v>
      </c>
      <c r="B699" s="220" t="s">
        <v>37</v>
      </c>
      <c r="C699" s="220" t="s">
        <v>319</v>
      </c>
      <c r="D699" s="220" t="s">
        <v>1507</v>
      </c>
      <c r="E699" s="230" t="str">
        <f t="shared" si="55"/>
        <v>Men Master</v>
      </c>
      <c r="F699" s="277">
        <v>24196</v>
      </c>
      <c r="G699" s="10">
        <f t="shared" si="56"/>
        <v>44926</v>
      </c>
      <c r="H699" s="6">
        <f t="shared" si="57"/>
        <v>56</v>
      </c>
      <c r="I699" s="5" t="str">
        <f t="shared" si="58"/>
        <v>Master</v>
      </c>
      <c r="J699" s="220" t="s">
        <v>1301</v>
      </c>
      <c r="K699" s="293">
        <v>66033000102</v>
      </c>
      <c r="L699" s="251" t="s">
        <v>1509</v>
      </c>
      <c r="M699" s="246">
        <f>+_xlfn.XLOOKUP(MASTERLIST!$A699,'2023'!$A$3:$A$897,'2023'!$AE$3:$AE$897,0,0)</f>
        <v>0</v>
      </c>
      <c r="N699" s="220">
        <f>+_xlfn.XLOOKUP(MASTERLIST!$A699,'2023'!$A$3:$A$897,'2023'!$AF$3:$AF$897,0,0)</f>
        <v>0</v>
      </c>
      <c r="O699" s="220">
        <f>+_xlfn.XLOOKUP(MASTERLIST!$A699,'2023'!$A$3:$A$897,'2023'!$AG$3:$AG$897,0,0)</f>
        <v>0</v>
      </c>
      <c r="P699" s="247">
        <f>+_xlfn.XLOOKUP(MASTERLIST!$A699,'2023'!$A$3:$A$897,'2023'!$AH$3:$AH$897,0,0)</f>
        <v>0</v>
      </c>
      <c r="Q699" s="312">
        <f>+_xlfn.XLOOKUP(MASTERLIST!$A699,'2021'!$A$3:$A$900,'2021'!$G$3:$G$900,0,0)</f>
        <v>0</v>
      </c>
      <c r="R699" s="220">
        <f>+_xlfn.XLOOKUP(MASTERLIST!$A699,'2021'!$A$3:$A$900,'2021'!$H$3:$H$900,0,0)</f>
        <v>0</v>
      </c>
      <c r="S699" s="220">
        <f>+_xlfn.XLOOKUP(MASTERLIST!$A699,'2021'!$A$3:$A$900,'2021'!$I$3:$I$900,0,0)</f>
        <v>0</v>
      </c>
      <c r="T699" s="247">
        <f>+_xlfn.XLOOKUP(MASTERLIST!$A699,'2021'!$A$3:$A$900,'2021'!$J$3:$J$900,0,0)</f>
        <v>0</v>
      </c>
      <c r="U699" s="246">
        <f>+_xlfn.XLOOKUP(MASTERLIST!$A699,'2022'!$A$3:$A$899,'2022'!$AE$3:$AE$899,0,0)</f>
        <v>0</v>
      </c>
      <c r="V699" s="220">
        <f>+_xlfn.XLOOKUP(MASTERLIST!$A699,'2022'!$A$3:$A$899,'2022'!$AF$3:$AF$899,0,0)</f>
        <v>0</v>
      </c>
      <c r="W699" s="220">
        <f>+_xlfn.XLOOKUP(MASTERLIST!$A699,'2022'!$A$3:$A$899,'2022'!$AG$3:$AG$899,0,0)</f>
        <v>0</v>
      </c>
      <c r="X699" s="247">
        <f>+_xlfn.XLOOKUP(MASTERLIST!$A699,'2022'!$A$3:$A$899,'2022'!$AH$3:$AH$899,0,0)</f>
        <v>0</v>
      </c>
    </row>
    <row r="700" spans="1:24" ht="15" customHeight="1" x14ac:dyDescent="0.25">
      <c r="A700" s="229" t="s">
        <v>1490</v>
      </c>
      <c r="B700" s="220" t="s">
        <v>37</v>
      </c>
      <c r="C700" s="220" t="s">
        <v>307</v>
      </c>
      <c r="D700" s="220" t="s">
        <v>295</v>
      </c>
      <c r="E700" s="230" t="str">
        <f t="shared" si="55"/>
        <v>Men U/16</v>
      </c>
      <c r="F700" s="277">
        <v>39352</v>
      </c>
      <c r="G700" s="10">
        <f t="shared" si="56"/>
        <v>44926</v>
      </c>
      <c r="H700" s="6">
        <f t="shared" si="57"/>
        <v>15</v>
      </c>
      <c r="I700" s="5" t="str">
        <f t="shared" si="58"/>
        <v>U/16</v>
      </c>
      <c r="J700" s="220" t="s">
        <v>1301</v>
      </c>
      <c r="K700" s="293">
        <v>20070927</v>
      </c>
      <c r="L700" s="251" t="s">
        <v>1509</v>
      </c>
      <c r="M700" s="246">
        <f>+_xlfn.XLOOKUP(MASTERLIST!$A700,'2023'!$A$3:$A$897,'2023'!$AE$3:$AE$897,0,0)</f>
        <v>0</v>
      </c>
      <c r="N700" s="220">
        <f>+_xlfn.XLOOKUP(MASTERLIST!$A700,'2023'!$A$3:$A$897,'2023'!$AF$3:$AF$897,0,0)</f>
        <v>1</v>
      </c>
      <c r="O700" s="220">
        <f>+_xlfn.XLOOKUP(MASTERLIST!$A700,'2023'!$A$3:$A$897,'2023'!$AG$3:$AG$897,0,0)</f>
        <v>7.6</v>
      </c>
      <c r="P700" s="247">
        <f>+_xlfn.XLOOKUP(MASTERLIST!$A700,'2023'!$A$3:$A$897,'2023'!$AH$3:$AH$897,0,0)</f>
        <v>320</v>
      </c>
      <c r="Q700" s="312">
        <f>+_xlfn.XLOOKUP(MASTERLIST!$A700,'2021'!$A$3:$A$900,'2021'!$G$3:$G$900,0,0)</f>
        <v>1</v>
      </c>
      <c r="R700" s="220">
        <f>+_xlfn.XLOOKUP(MASTERLIST!$A700,'2021'!$A$3:$A$900,'2021'!$H$3:$H$900,0,0)</f>
        <v>1</v>
      </c>
      <c r="S700" s="220">
        <f>+_xlfn.XLOOKUP(MASTERLIST!$A700,'2021'!$A$3:$A$900,'2021'!$I$3:$I$900,0,0)</f>
        <v>7.1000000000000005</v>
      </c>
      <c r="T700" s="247">
        <f>+_xlfn.XLOOKUP(MASTERLIST!$A700,'2021'!$A$3:$A$900,'2021'!$J$3:$J$900,0,0)</f>
        <v>540</v>
      </c>
      <c r="U700" s="246">
        <f>+_xlfn.XLOOKUP(MASTERLIST!$A700,'2022'!$A$3:$A$899,'2022'!$AE$3:$AE$899,0,0)</f>
        <v>0</v>
      </c>
      <c r="V700" s="220">
        <f>+_xlfn.XLOOKUP(MASTERLIST!$A700,'2022'!$A$3:$A$899,'2022'!$AF$3:$AF$899,0,0)</f>
        <v>3</v>
      </c>
      <c r="W700" s="220">
        <f>+_xlfn.XLOOKUP(MASTERLIST!$A700,'2022'!$A$3:$A$899,'2022'!$AG$3:$AG$899,0,0)</f>
        <v>49.3</v>
      </c>
      <c r="X700" s="247">
        <f>+_xlfn.XLOOKUP(MASTERLIST!$A700,'2022'!$A$3:$A$899,'2022'!$AH$3:$AH$899,0,0)</f>
        <v>536</v>
      </c>
    </row>
    <row r="701" spans="1:24" x14ac:dyDescent="0.25">
      <c r="A701" s="229" t="s">
        <v>1491</v>
      </c>
      <c r="B701" s="220" t="s">
        <v>37</v>
      </c>
      <c r="C701" s="220" t="s">
        <v>1505</v>
      </c>
      <c r="D701" s="220" t="s">
        <v>286</v>
      </c>
      <c r="E701" s="230" t="str">
        <f t="shared" si="55"/>
        <v>Ladies Veteran</v>
      </c>
      <c r="F701" s="277">
        <v>27699</v>
      </c>
      <c r="G701" s="10">
        <f t="shared" si="56"/>
        <v>44926</v>
      </c>
      <c r="H701" s="6">
        <f t="shared" si="57"/>
        <v>47</v>
      </c>
      <c r="I701" s="5" t="str">
        <f t="shared" si="58"/>
        <v>Veteran</v>
      </c>
      <c r="J701" s="220" t="s">
        <v>67</v>
      </c>
      <c r="K701" s="293">
        <v>75110100055</v>
      </c>
      <c r="L701" s="251" t="s">
        <v>1509</v>
      </c>
      <c r="M701" s="246">
        <f>+_xlfn.XLOOKUP(MASTERLIST!$A701,'2023'!$A$3:$A$897,'2023'!$AE$3:$AE$897,0,0)</f>
        <v>0</v>
      </c>
      <c r="N701" s="220">
        <f>+_xlfn.XLOOKUP(MASTERLIST!$A701,'2023'!$A$3:$A$897,'2023'!$AF$3:$AF$897,0,0)</f>
        <v>0</v>
      </c>
      <c r="O701" s="220">
        <f>+_xlfn.XLOOKUP(MASTERLIST!$A701,'2023'!$A$3:$A$897,'2023'!$AG$3:$AG$897,0,0)</f>
        <v>0</v>
      </c>
      <c r="P701" s="247">
        <f>+_xlfn.XLOOKUP(MASTERLIST!$A701,'2023'!$A$3:$A$897,'2023'!$AH$3:$AH$897,0,0)</f>
        <v>20</v>
      </c>
      <c r="Q701" s="312">
        <f>+_xlfn.XLOOKUP(MASTERLIST!$A701,'2021'!$A$3:$A$900,'2021'!$G$3:$G$900,0,0)</f>
        <v>2</v>
      </c>
      <c r="R701" s="220">
        <f>+_xlfn.XLOOKUP(MASTERLIST!$A701,'2021'!$A$3:$A$900,'2021'!$H$3:$H$900,0,0)</f>
        <v>1</v>
      </c>
      <c r="S701" s="220">
        <f>+_xlfn.XLOOKUP(MASTERLIST!$A701,'2021'!$A$3:$A$900,'2021'!$I$3:$I$900,0,0)</f>
        <v>12.9</v>
      </c>
      <c r="T701" s="247">
        <f>+_xlfn.XLOOKUP(MASTERLIST!$A701,'2021'!$A$3:$A$900,'2021'!$J$3:$J$900,0,0)</f>
        <v>432</v>
      </c>
      <c r="U701" s="246">
        <f>+_xlfn.XLOOKUP(MASTERLIST!$A701,'2022'!$A$3:$A$899,'2022'!$AE$3:$AE$899,0,0)</f>
        <v>0</v>
      </c>
      <c r="V701" s="220">
        <f>+_xlfn.XLOOKUP(MASTERLIST!$A701,'2022'!$A$3:$A$899,'2022'!$AF$3:$AF$899,0,0)</f>
        <v>2</v>
      </c>
      <c r="W701" s="220">
        <f>+_xlfn.XLOOKUP(MASTERLIST!$A701,'2022'!$A$3:$A$899,'2022'!$AG$3:$AG$899,0,0)</f>
        <v>21.5</v>
      </c>
      <c r="X701" s="247">
        <f>+_xlfn.XLOOKUP(MASTERLIST!$A701,'2022'!$A$3:$A$899,'2022'!$AH$3:$AH$899,0,0)</f>
        <v>305</v>
      </c>
    </row>
    <row r="702" spans="1:24" s="14" customFormat="1" x14ac:dyDescent="0.3">
      <c r="A702" s="231" t="s">
        <v>1492</v>
      </c>
      <c r="B702" s="221" t="s">
        <v>1295</v>
      </c>
      <c r="C702" s="221" t="s">
        <v>1506</v>
      </c>
      <c r="D702" s="221" t="s">
        <v>1471</v>
      </c>
      <c r="E702" s="232" t="str">
        <f t="shared" si="55"/>
        <v>Men Master</v>
      </c>
      <c r="F702" s="279">
        <v>24480</v>
      </c>
      <c r="G702" s="10">
        <f t="shared" si="56"/>
        <v>44926</v>
      </c>
      <c r="H702" s="6">
        <f t="shared" si="57"/>
        <v>55</v>
      </c>
      <c r="I702" s="5" t="str">
        <f t="shared" si="58"/>
        <v>Master</v>
      </c>
      <c r="J702" s="221" t="s">
        <v>1301</v>
      </c>
      <c r="K702" s="294">
        <v>67010800561</v>
      </c>
      <c r="L702" s="295" t="s">
        <v>1509</v>
      </c>
      <c r="M702" s="246">
        <f>+_xlfn.XLOOKUP(MASTERLIST!$A702,'2023'!$A$3:$A$897,'2023'!$AE$3:$AE$897,0,0)</f>
        <v>0</v>
      </c>
      <c r="N702" s="220">
        <f>+_xlfn.XLOOKUP(MASTERLIST!$A702,'2023'!$A$3:$A$897,'2023'!$AF$3:$AF$897,0,0)</f>
        <v>0</v>
      </c>
      <c r="O702" s="220">
        <f>+_xlfn.XLOOKUP(MASTERLIST!$A702,'2023'!$A$3:$A$897,'2023'!$AG$3:$AG$897,0,0)</f>
        <v>0</v>
      </c>
      <c r="P702" s="247">
        <f>+_xlfn.XLOOKUP(MASTERLIST!$A702,'2023'!$A$3:$A$897,'2023'!$AH$3:$AH$897,0,0)</f>
        <v>0</v>
      </c>
      <c r="Q702" s="312">
        <f>+_xlfn.XLOOKUP(MASTERLIST!$A702,'2021'!$A$3:$A$900,'2021'!$G$3:$G$900,0,0)</f>
        <v>0</v>
      </c>
      <c r="R702" s="220">
        <f>+_xlfn.XLOOKUP(MASTERLIST!$A702,'2021'!$A$3:$A$900,'2021'!$H$3:$H$900,0,0)</f>
        <v>0</v>
      </c>
      <c r="S702" s="220">
        <f>+_xlfn.XLOOKUP(MASTERLIST!$A702,'2021'!$A$3:$A$900,'2021'!$I$3:$I$900,0,0)</f>
        <v>0</v>
      </c>
      <c r="T702" s="247">
        <f>+_xlfn.XLOOKUP(MASTERLIST!$A702,'2021'!$A$3:$A$900,'2021'!$J$3:$J$900,0,0)</f>
        <v>0</v>
      </c>
      <c r="U702" s="246">
        <f>+_xlfn.XLOOKUP(MASTERLIST!$A702,'2022'!$A$3:$A$899,'2022'!$AE$3:$AE$899,0,0)</f>
        <v>0</v>
      </c>
      <c r="V702" s="220">
        <f>+_xlfn.XLOOKUP(MASTERLIST!$A702,'2022'!$A$3:$A$899,'2022'!$AF$3:$AF$899,0,0)</f>
        <v>0</v>
      </c>
      <c r="W702" s="220">
        <f>+_xlfn.XLOOKUP(MASTERLIST!$A702,'2022'!$A$3:$A$899,'2022'!$AG$3:$AG$899,0,0)</f>
        <v>0</v>
      </c>
      <c r="X702" s="247">
        <f>+_xlfn.XLOOKUP(MASTERLIST!$A702,'2022'!$A$3:$A$899,'2022'!$AH$3:$AH$899,0,0)</f>
        <v>0</v>
      </c>
    </row>
    <row r="703" spans="1:24" s="14" customFormat="1" x14ac:dyDescent="0.3">
      <c r="A703" s="237" t="s">
        <v>1493</v>
      </c>
      <c r="B703" s="223" t="s">
        <v>1294</v>
      </c>
      <c r="C703" s="223" t="s">
        <v>1508</v>
      </c>
      <c r="D703" s="223" t="s">
        <v>144</v>
      </c>
      <c r="E703" s="232" t="str">
        <f t="shared" si="55"/>
        <v>Ladies Senior</v>
      </c>
      <c r="F703" s="286">
        <v>34059</v>
      </c>
      <c r="G703" s="10">
        <f t="shared" si="56"/>
        <v>44926</v>
      </c>
      <c r="H703" s="6">
        <f t="shared" si="57"/>
        <v>29</v>
      </c>
      <c r="I703" s="5" t="str">
        <f t="shared" si="58"/>
        <v>Senior</v>
      </c>
      <c r="J703" s="221" t="s">
        <v>67</v>
      </c>
      <c r="K703" s="294">
        <v>93033100155</v>
      </c>
      <c r="L703" s="295" t="s">
        <v>1509</v>
      </c>
      <c r="M703" s="246">
        <f>+_xlfn.XLOOKUP(MASTERLIST!$A703,'2023'!$A$3:$A$897,'2023'!$AE$3:$AE$897,0,0)</f>
        <v>0</v>
      </c>
      <c r="N703" s="220">
        <f>+_xlfn.XLOOKUP(MASTERLIST!$A703,'2023'!$A$3:$A$897,'2023'!$AF$3:$AF$897,0,0)</f>
        <v>0</v>
      </c>
      <c r="O703" s="220">
        <f>+_xlfn.XLOOKUP(MASTERLIST!$A703,'2023'!$A$3:$A$897,'2023'!$AG$3:$AG$897,0,0)</f>
        <v>0</v>
      </c>
      <c r="P703" s="247">
        <f>+_xlfn.XLOOKUP(MASTERLIST!$A703,'2023'!$A$3:$A$897,'2023'!$AH$3:$AH$897,0,0)</f>
        <v>0</v>
      </c>
      <c r="Q703" s="312">
        <f>+_xlfn.XLOOKUP(MASTERLIST!$A703,'2021'!$A$3:$A$900,'2021'!$G$3:$G$900,0,0)</f>
        <v>0</v>
      </c>
      <c r="R703" s="220">
        <f>+_xlfn.XLOOKUP(MASTERLIST!$A703,'2021'!$A$3:$A$900,'2021'!$H$3:$H$900,0,0)</f>
        <v>0</v>
      </c>
      <c r="S703" s="220">
        <f>+_xlfn.XLOOKUP(MASTERLIST!$A703,'2021'!$A$3:$A$900,'2021'!$I$3:$I$900,0,0)</f>
        <v>0</v>
      </c>
      <c r="T703" s="247">
        <f>+_xlfn.XLOOKUP(MASTERLIST!$A703,'2021'!$A$3:$A$900,'2021'!$J$3:$J$900,0,0)</f>
        <v>0</v>
      </c>
      <c r="U703" s="246">
        <f>+_xlfn.XLOOKUP(MASTERLIST!$A703,'2022'!$A$3:$A$899,'2022'!$AE$3:$AE$899,0,0)</f>
        <v>0</v>
      </c>
      <c r="V703" s="220">
        <f>+_xlfn.XLOOKUP(MASTERLIST!$A703,'2022'!$A$3:$A$899,'2022'!$AF$3:$AF$899,0,0)</f>
        <v>0</v>
      </c>
      <c r="W703" s="220">
        <f>+_xlfn.XLOOKUP(MASTERLIST!$A703,'2022'!$A$3:$A$899,'2022'!$AG$3:$AG$899,0,0)</f>
        <v>0</v>
      </c>
      <c r="X703" s="247">
        <f>+_xlfn.XLOOKUP(MASTERLIST!$A703,'2022'!$A$3:$A$899,'2022'!$AH$3:$AH$899,0,0)</f>
        <v>0</v>
      </c>
    </row>
    <row r="704" spans="1:24" s="14" customFormat="1" x14ac:dyDescent="0.3">
      <c r="A704" s="237" t="s">
        <v>1494</v>
      </c>
      <c r="B704" s="223" t="s">
        <v>1294</v>
      </c>
      <c r="C704" s="223" t="s">
        <v>97</v>
      </c>
      <c r="D704" s="223" t="s">
        <v>82</v>
      </c>
      <c r="E704" s="232" t="str">
        <f t="shared" si="55"/>
        <v>Men Veteran</v>
      </c>
      <c r="F704" s="286">
        <v>30118</v>
      </c>
      <c r="G704" s="10">
        <f t="shared" si="56"/>
        <v>44926</v>
      </c>
      <c r="H704" s="6">
        <f t="shared" si="57"/>
        <v>40</v>
      </c>
      <c r="I704" s="5" t="str">
        <f t="shared" si="58"/>
        <v>Veteran</v>
      </c>
      <c r="J704" s="221" t="s">
        <v>1301</v>
      </c>
      <c r="K704" s="294">
        <v>82061610838</v>
      </c>
      <c r="L704" s="295" t="s">
        <v>1509</v>
      </c>
      <c r="M704" s="246">
        <f>+_xlfn.XLOOKUP(MASTERLIST!$A704,'2023'!$A$3:$A$897,'2023'!$AE$3:$AE$897,0,0)</f>
        <v>0</v>
      </c>
      <c r="N704" s="220">
        <f>+_xlfn.XLOOKUP(MASTERLIST!$A704,'2023'!$A$3:$A$897,'2023'!$AF$3:$AF$897,0,0)</f>
        <v>0</v>
      </c>
      <c r="O704" s="220">
        <f>+_xlfn.XLOOKUP(MASTERLIST!$A704,'2023'!$A$3:$A$897,'2023'!$AG$3:$AG$897,0,0)</f>
        <v>0</v>
      </c>
      <c r="P704" s="247">
        <f>+_xlfn.XLOOKUP(MASTERLIST!$A704,'2023'!$A$3:$A$897,'2023'!$AH$3:$AH$897,0,0)</f>
        <v>40</v>
      </c>
      <c r="Q704" s="312">
        <f>+_xlfn.XLOOKUP(MASTERLIST!$A704,'2021'!$A$3:$A$900,'2021'!$G$3:$G$900,0,0)</f>
        <v>0</v>
      </c>
      <c r="R704" s="220">
        <f>+_xlfn.XLOOKUP(MASTERLIST!$A704,'2021'!$A$3:$A$900,'2021'!$H$3:$H$900,0,0)</f>
        <v>0</v>
      </c>
      <c r="S704" s="220">
        <f>+_xlfn.XLOOKUP(MASTERLIST!$A704,'2021'!$A$3:$A$900,'2021'!$I$3:$I$900,0,0)</f>
        <v>0</v>
      </c>
      <c r="T704" s="247">
        <f>+_xlfn.XLOOKUP(MASTERLIST!$A704,'2021'!$A$3:$A$900,'2021'!$J$3:$J$900,0,0)</f>
        <v>0</v>
      </c>
      <c r="U704" s="246">
        <f>+_xlfn.XLOOKUP(MASTERLIST!$A704,'2022'!$A$3:$A$899,'2022'!$AE$3:$AE$899,0,0)</f>
        <v>0</v>
      </c>
      <c r="V704" s="220">
        <f>+_xlfn.XLOOKUP(MASTERLIST!$A704,'2022'!$A$3:$A$899,'2022'!$AF$3:$AF$899,0,0)</f>
        <v>0</v>
      </c>
      <c r="W704" s="220">
        <f>+_xlfn.XLOOKUP(MASTERLIST!$A704,'2022'!$A$3:$A$899,'2022'!$AG$3:$AG$899,0,0)</f>
        <v>0</v>
      </c>
      <c r="X704" s="247">
        <f>+_xlfn.XLOOKUP(MASTERLIST!$A704,'2022'!$A$3:$A$899,'2022'!$AH$3:$AH$899,0,0)</f>
        <v>0</v>
      </c>
    </row>
    <row r="705" spans="1:24" s="14" customFormat="1" x14ac:dyDescent="0.3">
      <c r="A705" s="237" t="s">
        <v>1495</v>
      </c>
      <c r="B705" s="223" t="s">
        <v>1383</v>
      </c>
      <c r="C705" s="223" t="s">
        <v>1514</v>
      </c>
      <c r="D705" s="223" t="s">
        <v>78</v>
      </c>
      <c r="E705" s="232" t="str">
        <f t="shared" si="55"/>
        <v>Men Veteran</v>
      </c>
      <c r="F705" s="286">
        <v>26811</v>
      </c>
      <c r="G705" s="10">
        <f t="shared" si="56"/>
        <v>44926</v>
      </c>
      <c r="H705" s="6">
        <f t="shared" si="57"/>
        <v>49</v>
      </c>
      <c r="I705" s="5" t="str">
        <f t="shared" si="58"/>
        <v>Veteran</v>
      </c>
      <c r="J705" s="221" t="s">
        <v>1301</v>
      </c>
      <c r="K705" s="294">
        <v>7305275008080</v>
      </c>
      <c r="L705" s="295" t="s">
        <v>1512</v>
      </c>
      <c r="M705" s="246">
        <f>+_xlfn.XLOOKUP(MASTERLIST!$A705,'2023'!$A$3:$A$897,'2023'!$AE$3:$AE$897,0,0)</f>
        <v>0</v>
      </c>
      <c r="N705" s="220">
        <f>+_xlfn.XLOOKUP(MASTERLIST!$A705,'2023'!$A$3:$A$897,'2023'!$AF$3:$AF$897,0,0)</f>
        <v>0</v>
      </c>
      <c r="O705" s="220">
        <f>+_xlfn.XLOOKUP(MASTERLIST!$A705,'2023'!$A$3:$A$897,'2023'!$AG$3:$AG$897,0,0)</f>
        <v>0</v>
      </c>
      <c r="P705" s="247">
        <f>+_xlfn.XLOOKUP(MASTERLIST!$A705,'2023'!$A$3:$A$897,'2023'!$AH$3:$AH$897,0,0)</f>
        <v>0</v>
      </c>
      <c r="Q705" s="312">
        <f>+_xlfn.XLOOKUP(MASTERLIST!$A705,'2021'!$A$3:$A$900,'2021'!$G$3:$G$900,0,0)</f>
        <v>0</v>
      </c>
      <c r="R705" s="220">
        <f>+_xlfn.XLOOKUP(MASTERLIST!$A705,'2021'!$A$3:$A$900,'2021'!$H$3:$H$900,0,0)</f>
        <v>0</v>
      </c>
      <c r="S705" s="220">
        <f>+_xlfn.XLOOKUP(MASTERLIST!$A705,'2021'!$A$3:$A$900,'2021'!$I$3:$I$900,0,0)</f>
        <v>0</v>
      </c>
      <c r="T705" s="247">
        <f>+_xlfn.XLOOKUP(MASTERLIST!$A705,'2021'!$A$3:$A$900,'2021'!$J$3:$J$900,0,0)</f>
        <v>0</v>
      </c>
      <c r="U705" s="246">
        <f>+_xlfn.XLOOKUP(MASTERLIST!$A705,'2022'!$A$3:$A$899,'2022'!$AE$3:$AE$899,0,0)</f>
        <v>0</v>
      </c>
      <c r="V705" s="220">
        <f>+_xlfn.XLOOKUP(MASTERLIST!$A705,'2022'!$A$3:$A$899,'2022'!$AF$3:$AF$899,0,0)</f>
        <v>0</v>
      </c>
      <c r="W705" s="220">
        <f>+_xlfn.XLOOKUP(MASTERLIST!$A705,'2022'!$A$3:$A$899,'2022'!$AG$3:$AG$899,0,0)</f>
        <v>0</v>
      </c>
      <c r="X705" s="247">
        <f>+_xlfn.XLOOKUP(MASTERLIST!$A705,'2022'!$A$3:$A$899,'2022'!$AH$3:$AH$899,0,0)</f>
        <v>0</v>
      </c>
    </row>
    <row r="706" spans="1:24" s="14" customFormat="1" x14ac:dyDescent="0.3">
      <c r="A706" s="237" t="s">
        <v>1496</v>
      </c>
      <c r="B706" s="223" t="s">
        <v>42</v>
      </c>
      <c r="C706" s="223" t="s">
        <v>2131</v>
      </c>
      <c r="D706" s="223" t="s">
        <v>2132</v>
      </c>
      <c r="E706" s="232" t="str">
        <f t="shared" si="55"/>
        <v>Ladies U/21</v>
      </c>
      <c r="F706" s="286">
        <v>37862</v>
      </c>
      <c r="G706" s="10">
        <f t="shared" si="56"/>
        <v>44926</v>
      </c>
      <c r="H706" s="6">
        <f t="shared" si="57"/>
        <v>19</v>
      </c>
      <c r="I706" s="5" t="str">
        <f t="shared" si="58"/>
        <v>U/21</v>
      </c>
      <c r="J706" s="221" t="s">
        <v>67</v>
      </c>
      <c r="K706" s="294"/>
      <c r="L706" s="295" t="s">
        <v>1509</v>
      </c>
      <c r="M706" s="246">
        <f>+_xlfn.XLOOKUP(MASTERLIST!$A706,'2023'!$A$3:$A$897,'2023'!$AE$3:$AE$897,0,0)</f>
        <v>0</v>
      </c>
      <c r="N706" s="220">
        <f>+_xlfn.XLOOKUP(MASTERLIST!$A706,'2023'!$A$3:$A$897,'2023'!$AF$3:$AF$897,0,0)</f>
        <v>0</v>
      </c>
      <c r="O706" s="220">
        <f>+_xlfn.XLOOKUP(MASTERLIST!$A706,'2023'!$A$3:$A$897,'2023'!$AG$3:$AG$897,0,0)</f>
        <v>0</v>
      </c>
      <c r="P706" s="247">
        <f>+_xlfn.XLOOKUP(MASTERLIST!$A706,'2023'!$A$3:$A$897,'2023'!$AH$3:$AH$897,0,0)</f>
        <v>60</v>
      </c>
      <c r="Q706" s="312">
        <f>+_xlfn.XLOOKUP(MASTERLIST!$A706,'2021'!$A$3:$A$900,'2021'!$G$3:$G$900,0,0)</f>
        <v>0</v>
      </c>
      <c r="R706" s="220">
        <f>+_xlfn.XLOOKUP(MASTERLIST!$A706,'2021'!$A$3:$A$900,'2021'!$H$3:$H$900,0,0)</f>
        <v>0</v>
      </c>
      <c r="S706" s="220">
        <f>+_xlfn.XLOOKUP(MASTERLIST!$A706,'2021'!$A$3:$A$900,'2021'!$I$3:$I$900,0,0)</f>
        <v>0</v>
      </c>
      <c r="T706" s="247">
        <f>+_xlfn.XLOOKUP(MASTERLIST!$A706,'2021'!$A$3:$A$900,'2021'!$J$3:$J$900,0,0)</f>
        <v>0</v>
      </c>
      <c r="U706" s="246">
        <f>+_xlfn.XLOOKUP(MASTERLIST!$A706,'2022'!$A$3:$A$899,'2022'!$AE$3:$AE$899,0,0)</f>
        <v>0</v>
      </c>
      <c r="V706" s="220">
        <f>+_xlfn.XLOOKUP(MASTERLIST!$A706,'2022'!$A$3:$A$899,'2022'!$AF$3:$AF$899,0,0)</f>
        <v>0</v>
      </c>
      <c r="W706" s="220">
        <f>+_xlfn.XLOOKUP(MASTERLIST!$A706,'2022'!$A$3:$A$899,'2022'!$AG$3:$AG$899,0,0)</f>
        <v>0</v>
      </c>
      <c r="X706" s="247">
        <f>+_xlfn.XLOOKUP(MASTERLIST!$A706,'2022'!$A$3:$A$899,'2022'!$AH$3:$AH$899,0,0)</f>
        <v>0</v>
      </c>
    </row>
    <row r="707" spans="1:24" x14ac:dyDescent="0.3">
      <c r="A707" s="272" t="s">
        <v>1497</v>
      </c>
      <c r="B707" s="274" t="s">
        <v>42</v>
      </c>
      <c r="C707" s="274" t="s">
        <v>2097</v>
      </c>
      <c r="D707" s="274" t="s">
        <v>1516</v>
      </c>
      <c r="E707" s="230" t="str">
        <f t="shared" si="55"/>
        <v>Men Master</v>
      </c>
      <c r="F707" s="287">
        <v>24791</v>
      </c>
      <c r="G707" s="10">
        <f t="shared" si="56"/>
        <v>44926</v>
      </c>
      <c r="H707" s="6">
        <f t="shared" si="57"/>
        <v>55</v>
      </c>
      <c r="I707" s="5" t="str">
        <f t="shared" si="58"/>
        <v>Master</v>
      </c>
      <c r="J707" s="224" t="s">
        <v>1301</v>
      </c>
      <c r="K707" s="291">
        <v>67111500075</v>
      </c>
      <c r="L707" s="292" t="s">
        <v>1509</v>
      </c>
      <c r="M707" s="246">
        <f>+_xlfn.XLOOKUP(MASTERLIST!$A707,'2023'!$A$3:$A$897,'2023'!$AE$3:$AE$897,0,0)</f>
        <v>0</v>
      </c>
      <c r="N707" s="220">
        <f>+_xlfn.XLOOKUP(MASTERLIST!$A707,'2023'!$A$3:$A$897,'2023'!$AF$3:$AF$897,0,0)</f>
        <v>3</v>
      </c>
      <c r="O707" s="220">
        <f>+_xlfn.XLOOKUP(MASTERLIST!$A707,'2023'!$A$3:$A$897,'2023'!$AG$3:$AG$897,0,0)</f>
        <v>24.4</v>
      </c>
      <c r="P707" s="247">
        <f>+_xlfn.XLOOKUP(MASTERLIST!$A707,'2023'!$A$3:$A$897,'2023'!$AH$3:$AH$897,0,0)</f>
        <v>562</v>
      </c>
      <c r="Q707" s="312">
        <f>+_xlfn.XLOOKUP(MASTERLIST!$A707,'2021'!$A$3:$A$900,'2021'!$G$3:$G$900,0,0)</f>
        <v>0</v>
      </c>
      <c r="R707" s="220">
        <f>+_xlfn.XLOOKUP(MASTERLIST!$A707,'2021'!$A$3:$A$900,'2021'!$H$3:$H$900,0,0)</f>
        <v>4</v>
      </c>
      <c r="S707" s="220">
        <f>+_xlfn.XLOOKUP(MASTERLIST!$A707,'2021'!$A$3:$A$900,'2021'!$I$3:$I$900,0,0)</f>
        <v>62.1</v>
      </c>
      <c r="T707" s="247">
        <f>+_xlfn.XLOOKUP(MASTERLIST!$A707,'2021'!$A$3:$A$900,'2021'!$J$3:$J$900,0,0)</f>
        <v>709</v>
      </c>
      <c r="U707" s="246">
        <f>+_xlfn.XLOOKUP(MASTERLIST!$A707,'2022'!$A$3:$A$899,'2022'!$AE$3:$AE$899,0,0)</f>
        <v>1</v>
      </c>
      <c r="V707" s="220">
        <f>+_xlfn.XLOOKUP(MASTERLIST!$A707,'2022'!$A$3:$A$899,'2022'!$AF$3:$AF$899,0,0)</f>
        <v>3</v>
      </c>
      <c r="W707" s="220">
        <f>+_xlfn.XLOOKUP(MASTERLIST!$A707,'2022'!$A$3:$A$899,'2022'!$AG$3:$AG$899,0,0)</f>
        <v>13.5</v>
      </c>
      <c r="X707" s="247">
        <f>+_xlfn.XLOOKUP(MASTERLIST!$A707,'2022'!$A$3:$A$899,'2022'!$AH$3:$AH$899,0,0)</f>
        <v>609</v>
      </c>
    </row>
    <row r="708" spans="1:24" x14ac:dyDescent="0.3">
      <c r="A708" s="272" t="s">
        <v>1498</v>
      </c>
      <c r="B708" s="274" t="s">
        <v>42</v>
      </c>
      <c r="C708" s="274" t="s">
        <v>1517</v>
      </c>
      <c r="D708" s="274" t="s">
        <v>1516</v>
      </c>
      <c r="E708" s="230" t="str">
        <f t="shared" si="55"/>
        <v>Men U/21</v>
      </c>
      <c r="F708" s="287">
        <v>37299</v>
      </c>
      <c r="G708" s="10">
        <f t="shared" si="56"/>
        <v>44926</v>
      </c>
      <c r="H708" s="6">
        <f t="shared" si="57"/>
        <v>20</v>
      </c>
      <c r="I708" s="5" t="str">
        <f t="shared" si="58"/>
        <v>U/21</v>
      </c>
      <c r="J708" s="224" t="s">
        <v>1301</v>
      </c>
      <c r="K708" s="297" t="s">
        <v>2104</v>
      </c>
      <c r="L708" s="292" t="s">
        <v>1509</v>
      </c>
      <c r="M708" s="246">
        <f>+_xlfn.XLOOKUP(MASTERLIST!$A708,'2023'!$A$3:$A$897,'2023'!$AE$3:$AE$897,0,0)</f>
        <v>0</v>
      </c>
      <c r="N708" s="220">
        <f>+_xlfn.XLOOKUP(MASTERLIST!$A708,'2023'!$A$3:$A$897,'2023'!$AF$3:$AF$897,0,0)</f>
        <v>0</v>
      </c>
      <c r="O708" s="220">
        <f>+_xlfn.XLOOKUP(MASTERLIST!$A708,'2023'!$A$3:$A$897,'2023'!$AG$3:$AG$897,0,0)</f>
        <v>0</v>
      </c>
      <c r="P708" s="247">
        <f>+_xlfn.XLOOKUP(MASTERLIST!$A708,'2023'!$A$3:$A$897,'2023'!$AH$3:$AH$897,0,0)</f>
        <v>40</v>
      </c>
      <c r="Q708" s="312">
        <f>+_xlfn.XLOOKUP(MASTERLIST!$A708,'2021'!$A$3:$A$900,'2021'!$G$3:$G$900,0,0)</f>
        <v>1</v>
      </c>
      <c r="R708" s="220">
        <f>+_xlfn.XLOOKUP(MASTERLIST!$A708,'2021'!$A$3:$A$900,'2021'!$H$3:$H$900,0,0)</f>
        <v>6</v>
      </c>
      <c r="S708" s="220">
        <f>+_xlfn.XLOOKUP(MASTERLIST!$A708,'2021'!$A$3:$A$900,'2021'!$I$3:$I$900,0,0)</f>
        <v>54.400000000000006</v>
      </c>
      <c r="T708" s="247">
        <f>+_xlfn.XLOOKUP(MASTERLIST!$A708,'2021'!$A$3:$A$900,'2021'!$J$3:$J$900,0,0)</f>
        <v>662</v>
      </c>
      <c r="U708" s="246">
        <f>+_xlfn.XLOOKUP(MASTERLIST!$A708,'2022'!$A$3:$A$899,'2022'!$AE$3:$AE$899,0,0)</f>
        <v>0</v>
      </c>
      <c r="V708" s="220">
        <f>+_xlfn.XLOOKUP(MASTERLIST!$A708,'2022'!$A$3:$A$899,'2022'!$AF$3:$AF$899,0,0)</f>
        <v>0</v>
      </c>
      <c r="W708" s="220">
        <f>+_xlfn.XLOOKUP(MASTERLIST!$A708,'2022'!$A$3:$A$899,'2022'!$AG$3:$AG$899,0,0)</f>
        <v>0</v>
      </c>
      <c r="X708" s="247">
        <f>+_xlfn.XLOOKUP(MASTERLIST!$A708,'2022'!$A$3:$A$899,'2022'!$AH$3:$AH$899,0,0)</f>
        <v>60</v>
      </c>
    </row>
    <row r="709" spans="1:24" x14ac:dyDescent="0.25">
      <c r="A709" s="229" t="s">
        <v>1499</v>
      </c>
      <c r="B709" s="220" t="s">
        <v>37</v>
      </c>
      <c r="C709" s="220" t="s">
        <v>1522</v>
      </c>
      <c r="D709" s="220" t="s">
        <v>82</v>
      </c>
      <c r="E709" s="230" t="str">
        <f t="shared" si="55"/>
        <v>Men Senior</v>
      </c>
      <c r="F709" s="277">
        <v>31202</v>
      </c>
      <c r="G709" s="10">
        <f t="shared" si="56"/>
        <v>44926</v>
      </c>
      <c r="H709" s="6">
        <f t="shared" si="57"/>
        <v>37</v>
      </c>
      <c r="I709" s="5" t="str">
        <f t="shared" si="58"/>
        <v>Senior</v>
      </c>
      <c r="J709" s="220" t="s">
        <v>1301</v>
      </c>
      <c r="K709" s="293">
        <v>85060410072</v>
      </c>
      <c r="L709" s="251" t="s">
        <v>1509</v>
      </c>
      <c r="M709" s="246">
        <f>+_xlfn.XLOOKUP(MASTERLIST!$A709,'2023'!$A$3:$A$897,'2023'!$AE$3:$AE$897,0,0)</f>
        <v>0</v>
      </c>
      <c r="N709" s="220">
        <f>+_xlfn.XLOOKUP(MASTERLIST!$A709,'2023'!$A$3:$A$897,'2023'!$AF$3:$AF$897,0,0)</f>
        <v>0</v>
      </c>
      <c r="O709" s="220">
        <f>+_xlfn.XLOOKUP(MASTERLIST!$A709,'2023'!$A$3:$A$897,'2023'!$AG$3:$AG$897,0,0)</f>
        <v>0</v>
      </c>
      <c r="P709" s="247">
        <f>+_xlfn.XLOOKUP(MASTERLIST!$A709,'2023'!$A$3:$A$897,'2023'!$AH$3:$AH$897,0,0)</f>
        <v>0</v>
      </c>
      <c r="Q709" s="312">
        <f>+_xlfn.XLOOKUP(MASTERLIST!$A709,'2021'!$A$3:$A$900,'2021'!$G$3:$G$900,0,0)</f>
        <v>0</v>
      </c>
      <c r="R709" s="220">
        <f>+_xlfn.XLOOKUP(MASTERLIST!$A709,'2021'!$A$3:$A$900,'2021'!$H$3:$H$900,0,0)</f>
        <v>3</v>
      </c>
      <c r="S709" s="220">
        <f>+_xlfn.XLOOKUP(MASTERLIST!$A709,'2021'!$A$3:$A$900,'2021'!$I$3:$I$900,0,0)</f>
        <v>34.1</v>
      </c>
      <c r="T709" s="247">
        <f>+_xlfn.XLOOKUP(MASTERLIST!$A709,'2021'!$A$3:$A$900,'2021'!$J$3:$J$900,0,0)</f>
        <v>289</v>
      </c>
      <c r="U709" s="246">
        <f>+_xlfn.XLOOKUP(MASTERLIST!$A709,'2022'!$A$3:$A$899,'2022'!$AE$3:$AE$899,0,0)</f>
        <v>0</v>
      </c>
      <c r="V709" s="220">
        <f>+_xlfn.XLOOKUP(MASTERLIST!$A709,'2022'!$A$3:$A$899,'2022'!$AF$3:$AF$899,0,0)</f>
        <v>0</v>
      </c>
      <c r="W709" s="220">
        <f>+_xlfn.XLOOKUP(MASTERLIST!$A709,'2022'!$A$3:$A$899,'2022'!$AG$3:$AG$899,0,0)</f>
        <v>0</v>
      </c>
      <c r="X709" s="247">
        <f>+_xlfn.XLOOKUP(MASTERLIST!$A709,'2022'!$A$3:$A$899,'2022'!$AH$3:$AH$899,0,0)</f>
        <v>20</v>
      </c>
    </row>
    <row r="710" spans="1:24" s="14" customFormat="1" x14ac:dyDescent="0.3">
      <c r="A710" s="237" t="s">
        <v>1500</v>
      </c>
      <c r="B710" s="223" t="s">
        <v>1279</v>
      </c>
      <c r="C710" s="223" t="s">
        <v>1523</v>
      </c>
      <c r="D710" s="223" t="s">
        <v>1099</v>
      </c>
      <c r="E710" s="232" t="str">
        <f t="shared" si="55"/>
        <v>Ladies U/21</v>
      </c>
      <c r="F710" s="286">
        <v>38373</v>
      </c>
      <c r="G710" s="10">
        <f t="shared" si="56"/>
        <v>44926</v>
      </c>
      <c r="H710" s="6">
        <f t="shared" si="57"/>
        <v>17</v>
      </c>
      <c r="I710" s="5" t="str">
        <f t="shared" si="58"/>
        <v>U/21</v>
      </c>
      <c r="J710" s="221" t="s">
        <v>67</v>
      </c>
      <c r="K710" s="294" t="s">
        <v>1524</v>
      </c>
      <c r="L710" s="295" t="s">
        <v>1509</v>
      </c>
      <c r="M710" s="246">
        <f>+_xlfn.XLOOKUP(MASTERLIST!$A710,'2023'!$A$3:$A$897,'2023'!$AE$3:$AE$897,0,0)</f>
        <v>0</v>
      </c>
      <c r="N710" s="220">
        <f>+_xlfn.XLOOKUP(MASTERLIST!$A710,'2023'!$A$3:$A$897,'2023'!$AF$3:$AF$897,0,0)</f>
        <v>0</v>
      </c>
      <c r="O710" s="220">
        <f>+_xlfn.XLOOKUP(MASTERLIST!$A710,'2023'!$A$3:$A$897,'2023'!$AG$3:$AG$897,0,0)</f>
        <v>0</v>
      </c>
      <c r="P710" s="247">
        <f>+_xlfn.XLOOKUP(MASTERLIST!$A710,'2023'!$A$3:$A$897,'2023'!$AH$3:$AH$897,0,0)</f>
        <v>0</v>
      </c>
      <c r="Q710" s="312">
        <f>+_xlfn.XLOOKUP(MASTERLIST!$A710,'2021'!$A$3:$A$900,'2021'!$G$3:$G$900,0,0)</f>
        <v>0</v>
      </c>
      <c r="R710" s="220">
        <f>+_xlfn.XLOOKUP(MASTERLIST!$A710,'2021'!$A$3:$A$900,'2021'!$H$3:$H$900,0,0)</f>
        <v>0</v>
      </c>
      <c r="S710" s="220">
        <f>+_xlfn.XLOOKUP(MASTERLIST!$A710,'2021'!$A$3:$A$900,'2021'!$I$3:$I$900,0,0)</f>
        <v>0</v>
      </c>
      <c r="T710" s="247">
        <f>+_xlfn.XLOOKUP(MASTERLIST!$A710,'2021'!$A$3:$A$900,'2021'!$J$3:$J$900,0,0)</f>
        <v>0</v>
      </c>
      <c r="U710" s="246">
        <f>+_xlfn.XLOOKUP(MASTERLIST!$A710,'2022'!$A$3:$A$899,'2022'!$AE$3:$AE$899,0,0)</f>
        <v>0</v>
      </c>
      <c r="V710" s="220">
        <f>+_xlfn.XLOOKUP(MASTERLIST!$A710,'2022'!$A$3:$A$899,'2022'!$AF$3:$AF$899,0,0)</f>
        <v>0</v>
      </c>
      <c r="W710" s="220">
        <f>+_xlfn.XLOOKUP(MASTERLIST!$A710,'2022'!$A$3:$A$899,'2022'!$AG$3:$AG$899,0,0)</f>
        <v>0</v>
      </c>
      <c r="X710" s="247">
        <f>+_xlfn.XLOOKUP(MASTERLIST!$A710,'2022'!$A$3:$A$899,'2022'!$AH$3:$AH$899,0,0)</f>
        <v>0</v>
      </c>
    </row>
    <row r="711" spans="1:24" s="14" customFormat="1" x14ac:dyDescent="0.3">
      <c r="A711" s="237" t="s">
        <v>1501</v>
      </c>
      <c r="B711" s="223" t="s">
        <v>1279</v>
      </c>
      <c r="C711" s="223" t="s">
        <v>260</v>
      </c>
      <c r="D711" s="223" t="s">
        <v>1099</v>
      </c>
      <c r="E711" s="232" t="str">
        <f t="shared" si="55"/>
        <v>Men U/16</v>
      </c>
      <c r="F711" s="286">
        <v>39346</v>
      </c>
      <c r="G711" s="10">
        <f t="shared" si="56"/>
        <v>44926</v>
      </c>
      <c r="H711" s="6">
        <f t="shared" si="57"/>
        <v>15</v>
      </c>
      <c r="I711" s="5" t="str">
        <f t="shared" si="58"/>
        <v>U/16</v>
      </c>
      <c r="J711" s="221" t="s">
        <v>1301</v>
      </c>
      <c r="K711" s="294" t="s">
        <v>1525</v>
      </c>
      <c r="L711" s="295" t="s">
        <v>1509</v>
      </c>
      <c r="M711" s="246">
        <f>+_xlfn.XLOOKUP(MASTERLIST!$A711,'2023'!$A$3:$A$897,'2023'!$AE$3:$AE$897,0,0)</f>
        <v>0</v>
      </c>
      <c r="N711" s="220">
        <f>+_xlfn.XLOOKUP(MASTERLIST!$A711,'2023'!$A$3:$A$897,'2023'!$AF$3:$AF$897,0,0)</f>
        <v>0</v>
      </c>
      <c r="O711" s="220">
        <f>+_xlfn.XLOOKUP(MASTERLIST!$A711,'2023'!$A$3:$A$897,'2023'!$AG$3:$AG$897,0,0)</f>
        <v>0</v>
      </c>
      <c r="P711" s="247">
        <f>+_xlfn.XLOOKUP(MASTERLIST!$A711,'2023'!$A$3:$A$897,'2023'!$AH$3:$AH$897,0,0)</f>
        <v>0</v>
      </c>
      <c r="Q711" s="312">
        <f>+_xlfn.XLOOKUP(MASTERLIST!$A711,'2021'!$A$3:$A$900,'2021'!$G$3:$G$900,0,0)</f>
        <v>0</v>
      </c>
      <c r="R711" s="220">
        <f>+_xlfn.XLOOKUP(MASTERLIST!$A711,'2021'!$A$3:$A$900,'2021'!$H$3:$H$900,0,0)</f>
        <v>0</v>
      </c>
      <c r="S711" s="220">
        <f>+_xlfn.XLOOKUP(MASTERLIST!$A711,'2021'!$A$3:$A$900,'2021'!$I$3:$I$900,0,0)</f>
        <v>0</v>
      </c>
      <c r="T711" s="247">
        <f>+_xlfn.XLOOKUP(MASTERLIST!$A711,'2021'!$A$3:$A$900,'2021'!$J$3:$J$900,0,0)</f>
        <v>0</v>
      </c>
      <c r="U711" s="246">
        <f>+_xlfn.XLOOKUP(MASTERLIST!$A711,'2022'!$A$3:$A$899,'2022'!$AE$3:$AE$899,0,0)</f>
        <v>0</v>
      </c>
      <c r="V711" s="220">
        <f>+_xlfn.XLOOKUP(MASTERLIST!$A711,'2022'!$A$3:$A$899,'2022'!$AF$3:$AF$899,0,0)</f>
        <v>0</v>
      </c>
      <c r="W711" s="220">
        <f>+_xlfn.XLOOKUP(MASTERLIST!$A711,'2022'!$A$3:$A$899,'2022'!$AG$3:$AG$899,0,0)</f>
        <v>0</v>
      </c>
      <c r="X711" s="247">
        <f>+_xlfn.XLOOKUP(MASTERLIST!$A711,'2022'!$A$3:$A$899,'2022'!$AH$3:$AH$899,0,0)</f>
        <v>0</v>
      </c>
    </row>
    <row r="712" spans="1:24" s="14" customFormat="1" x14ac:dyDescent="0.3">
      <c r="A712" s="237" t="s">
        <v>1502</v>
      </c>
      <c r="B712" s="223" t="s">
        <v>1279</v>
      </c>
      <c r="C712" s="223" t="s">
        <v>1526</v>
      </c>
      <c r="D712" s="223" t="s">
        <v>494</v>
      </c>
      <c r="E712" s="232" t="str">
        <f t="shared" si="55"/>
        <v>Men Senior</v>
      </c>
      <c r="F712" s="286">
        <v>30669</v>
      </c>
      <c r="G712" s="10">
        <f t="shared" si="56"/>
        <v>44926</v>
      </c>
      <c r="H712" s="6">
        <f t="shared" si="57"/>
        <v>39</v>
      </c>
      <c r="I712" s="5" t="str">
        <f t="shared" si="58"/>
        <v>Senior</v>
      </c>
      <c r="J712" s="221" t="s">
        <v>1301</v>
      </c>
      <c r="K712" s="294">
        <v>83121910582</v>
      </c>
      <c r="L712" s="295" t="s">
        <v>1509</v>
      </c>
      <c r="M712" s="246">
        <f>+_xlfn.XLOOKUP(MASTERLIST!$A712,'2023'!$A$3:$A$897,'2023'!$AE$3:$AE$897,0,0)</f>
        <v>0</v>
      </c>
      <c r="N712" s="220">
        <f>+_xlfn.XLOOKUP(MASTERLIST!$A712,'2023'!$A$3:$A$897,'2023'!$AF$3:$AF$897,0,0)</f>
        <v>0</v>
      </c>
      <c r="O712" s="220">
        <f>+_xlfn.XLOOKUP(MASTERLIST!$A712,'2023'!$A$3:$A$897,'2023'!$AG$3:$AG$897,0,0)</f>
        <v>0</v>
      </c>
      <c r="P712" s="247">
        <f>+_xlfn.XLOOKUP(MASTERLIST!$A712,'2023'!$A$3:$A$897,'2023'!$AH$3:$AH$897,0,0)</f>
        <v>0</v>
      </c>
      <c r="Q712" s="312">
        <f>+_xlfn.XLOOKUP(MASTERLIST!$A712,'2021'!$A$3:$A$900,'2021'!$G$3:$G$900,0,0)</f>
        <v>0</v>
      </c>
      <c r="R712" s="220">
        <f>+_xlfn.XLOOKUP(MASTERLIST!$A712,'2021'!$A$3:$A$900,'2021'!$H$3:$H$900,0,0)</f>
        <v>0</v>
      </c>
      <c r="S712" s="220">
        <f>+_xlfn.XLOOKUP(MASTERLIST!$A712,'2021'!$A$3:$A$900,'2021'!$I$3:$I$900,0,0)</f>
        <v>0</v>
      </c>
      <c r="T712" s="247">
        <f>+_xlfn.XLOOKUP(MASTERLIST!$A712,'2021'!$A$3:$A$900,'2021'!$J$3:$J$900,0,0)</f>
        <v>0</v>
      </c>
      <c r="U712" s="246">
        <f>+_xlfn.XLOOKUP(MASTERLIST!$A712,'2022'!$A$3:$A$899,'2022'!$AE$3:$AE$899,0,0)</f>
        <v>0</v>
      </c>
      <c r="V712" s="220">
        <f>+_xlfn.XLOOKUP(MASTERLIST!$A712,'2022'!$A$3:$A$899,'2022'!$AF$3:$AF$899,0,0)</f>
        <v>0</v>
      </c>
      <c r="W712" s="220">
        <f>+_xlfn.XLOOKUP(MASTERLIST!$A712,'2022'!$A$3:$A$899,'2022'!$AG$3:$AG$899,0,0)</f>
        <v>0</v>
      </c>
      <c r="X712" s="247">
        <f>+_xlfn.XLOOKUP(MASTERLIST!$A712,'2022'!$A$3:$A$899,'2022'!$AH$3:$AH$899,0,0)</f>
        <v>0</v>
      </c>
    </row>
    <row r="713" spans="1:24" x14ac:dyDescent="0.3">
      <c r="A713" s="236" t="s">
        <v>1503</v>
      </c>
      <c r="B713" s="222" t="s">
        <v>39</v>
      </c>
      <c r="C713" s="222" t="s">
        <v>353</v>
      </c>
      <c r="D713" s="222" t="s">
        <v>240</v>
      </c>
      <c r="E713" s="230" t="str">
        <f t="shared" si="55"/>
        <v>Men Senior</v>
      </c>
      <c r="F713" s="277">
        <v>33907</v>
      </c>
      <c r="G713" s="10">
        <f t="shared" si="56"/>
        <v>44926</v>
      </c>
      <c r="H713" s="6">
        <f t="shared" si="57"/>
        <v>30</v>
      </c>
      <c r="I713" s="5" t="str">
        <f>IF(H713="","Men Senior",IF(H713&gt;59.999,"Grand Masters",IF(H713&gt;49.999,"Master",IF(H713&gt;39.999,"Veteran",IF(H713&gt;21.999,"Senior",IF(H713&gt;16.999,"U/21","U/16"))))))</f>
        <v>Senior</v>
      </c>
      <c r="J713" s="220" t="s">
        <v>1301</v>
      </c>
      <c r="K713" s="293">
        <v>84100510397</v>
      </c>
      <c r="L713" s="251" t="s">
        <v>1509</v>
      </c>
      <c r="M713" s="246">
        <f>+_xlfn.XLOOKUP(MASTERLIST!$A713,'2023'!$A$3:$A$897,'2023'!$AE$3:$AE$897,0,0)</f>
        <v>0</v>
      </c>
      <c r="N713" s="220">
        <f>+_xlfn.XLOOKUP(MASTERLIST!$A713,'2023'!$A$3:$A$897,'2023'!$AF$3:$AF$897,0,0)</f>
        <v>3</v>
      </c>
      <c r="O713" s="220">
        <f>+_xlfn.XLOOKUP(MASTERLIST!$A713,'2023'!$A$3:$A$897,'2023'!$AG$3:$AG$897,0,0)</f>
        <v>45.599999999999994</v>
      </c>
      <c r="P713" s="247">
        <f>+_xlfn.XLOOKUP(MASTERLIST!$A713,'2023'!$A$3:$A$897,'2023'!$AH$3:$AH$897,0,0)</f>
        <v>796</v>
      </c>
      <c r="Q713" s="312">
        <f>+_xlfn.XLOOKUP(MASTERLIST!$A713,'2021'!$A$3:$A$900,'2021'!$G$3:$G$900,0,0)</f>
        <v>1</v>
      </c>
      <c r="R713" s="220">
        <f>+_xlfn.XLOOKUP(MASTERLIST!$A713,'2021'!$A$3:$A$900,'2021'!$H$3:$H$900,0,0)</f>
        <v>13</v>
      </c>
      <c r="S713" s="220">
        <f>+_xlfn.XLOOKUP(MASTERLIST!$A713,'2021'!$A$3:$A$900,'2021'!$I$3:$I$900,0,0)</f>
        <v>220.89999999999998</v>
      </c>
      <c r="T713" s="247">
        <f>+_xlfn.XLOOKUP(MASTERLIST!$A713,'2021'!$A$3:$A$900,'2021'!$J$3:$J$900,0,0)</f>
        <v>1080</v>
      </c>
      <c r="U713" s="246">
        <f>+_xlfn.XLOOKUP(MASTERLIST!$A713,'2022'!$A$3:$A$899,'2022'!$AE$3:$AE$899,0,0)</f>
        <v>0</v>
      </c>
      <c r="V713" s="220">
        <f>+_xlfn.XLOOKUP(MASTERLIST!$A713,'2022'!$A$3:$A$899,'2022'!$AF$3:$AF$899,0,0)</f>
        <v>17</v>
      </c>
      <c r="W713" s="220">
        <f>+_xlfn.XLOOKUP(MASTERLIST!$A713,'2022'!$A$3:$A$899,'2022'!$AG$3:$AG$899,0,0)</f>
        <v>201.9</v>
      </c>
      <c r="X713" s="247">
        <f>+_xlfn.XLOOKUP(MASTERLIST!$A713,'2022'!$A$3:$A$899,'2022'!$AH$3:$AH$899,0,0)</f>
        <v>855</v>
      </c>
    </row>
    <row r="714" spans="1:24" x14ac:dyDescent="0.3">
      <c r="A714" s="236" t="s">
        <v>1504</v>
      </c>
      <c r="B714" s="222" t="s">
        <v>43</v>
      </c>
      <c r="C714" s="222" t="s">
        <v>247</v>
      </c>
      <c r="D714" s="222" t="s">
        <v>1530</v>
      </c>
      <c r="E714" s="230" t="str">
        <f t="shared" si="55"/>
        <v>Men Veteran</v>
      </c>
      <c r="F714" s="285">
        <v>29634</v>
      </c>
      <c r="G714" s="10">
        <f t="shared" si="56"/>
        <v>44926</v>
      </c>
      <c r="H714" s="6">
        <f t="shared" si="57"/>
        <v>41</v>
      </c>
      <c r="I714" s="5" t="str">
        <f t="shared" ref="I714:I737" si="59">IF(H714="","Senior",IF(H714&gt;59.999,"Grand Masters",IF(H714&gt;49.999,"Master",IF(H714&gt;39.999,"Veteran",IF(H714&gt;21.999,"Senior",IF(H714&gt;16.999,"U/21","U/16"))))))</f>
        <v>Veteran</v>
      </c>
      <c r="J714" s="220" t="s">
        <v>1301</v>
      </c>
      <c r="K714" s="293">
        <v>81021710032</v>
      </c>
      <c r="L714" s="251" t="s">
        <v>1509</v>
      </c>
      <c r="M714" s="246">
        <f>+_xlfn.XLOOKUP(MASTERLIST!$A714,'2023'!$A$3:$A$897,'2023'!$AE$3:$AE$897,0,0)</f>
        <v>2</v>
      </c>
      <c r="N714" s="220">
        <f>+_xlfn.XLOOKUP(MASTERLIST!$A714,'2023'!$A$3:$A$897,'2023'!$AF$3:$AF$897,0,0)</f>
        <v>1</v>
      </c>
      <c r="O714" s="220">
        <f>+_xlfn.XLOOKUP(MASTERLIST!$A714,'2023'!$A$3:$A$897,'2023'!$AG$3:$AG$897,0,0)</f>
        <v>16.100000000000001</v>
      </c>
      <c r="P714" s="247">
        <f>+_xlfn.XLOOKUP(MASTERLIST!$A714,'2023'!$A$3:$A$897,'2023'!$AH$3:$AH$897,0,0)</f>
        <v>538</v>
      </c>
      <c r="Q714" s="312">
        <f>+_xlfn.XLOOKUP(MASTERLIST!$A714,'2021'!$A$3:$A$900,'2021'!$G$3:$G$900,0,0)</f>
        <v>1</v>
      </c>
      <c r="R714" s="220">
        <f>+_xlfn.XLOOKUP(MASTERLIST!$A714,'2021'!$A$3:$A$900,'2021'!$H$3:$H$900,0,0)</f>
        <v>0</v>
      </c>
      <c r="S714" s="220">
        <f>+_xlfn.XLOOKUP(MASTERLIST!$A714,'2021'!$A$3:$A$900,'2021'!$I$3:$I$900,0,0)</f>
        <v>1.4</v>
      </c>
      <c r="T714" s="247">
        <f>+_xlfn.XLOOKUP(MASTERLIST!$A714,'2021'!$A$3:$A$900,'2021'!$J$3:$J$900,0,0)</f>
        <v>176</v>
      </c>
      <c r="U714" s="246">
        <f>+_xlfn.XLOOKUP(MASTERLIST!$A714,'2022'!$A$3:$A$899,'2022'!$AE$3:$AE$899,0,0)</f>
        <v>2</v>
      </c>
      <c r="V714" s="220">
        <f>+_xlfn.XLOOKUP(MASTERLIST!$A714,'2022'!$A$3:$A$899,'2022'!$AF$3:$AF$899,0,0)</f>
        <v>2</v>
      </c>
      <c r="W714" s="220">
        <f>+_xlfn.XLOOKUP(MASTERLIST!$A714,'2022'!$A$3:$A$899,'2022'!$AG$3:$AG$899,0,0)</f>
        <v>14.4</v>
      </c>
      <c r="X714" s="247">
        <f>+_xlfn.XLOOKUP(MASTERLIST!$A714,'2022'!$A$3:$A$899,'2022'!$AH$3:$AH$899,0,0)</f>
        <v>461</v>
      </c>
    </row>
    <row r="715" spans="1:24" s="14" customFormat="1" x14ac:dyDescent="0.3">
      <c r="A715" s="237" t="s">
        <v>1531</v>
      </c>
      <c r="B715" s="223" t="s">
        <v>1529</v>
      </c>
      <c r="C715" s="223" t="s">
        <v>1190</v>
      </c>
      <c r="D715" s="223" t="s">
        <v>1277</v>
      </c>
      <c r="E715" s="232" t="str">
        <f t="shared" si="55"/>
        <v>Men U/21</v>
      </c>
      <c r="F715" s="286">
        <v>37215</v>
      </c>
      <c r="G715" s="10">
        <f t="shared" si="56"/>
        <v>44926</v>
      </c>
      <c r="H715" s="6">
        <f t="shared" si="57"/>
        <v>21</v>
      </c>
      <c r="I715" s="5" t="str">
        <f t="shared" si="59"/>
        <v>U/21</v>
      </c>
      <c r="J715" s="221" t="s">
        <v>1301</v>
      </c>
      <c r="K715" s="294"/>
      <c r="L715" s="295" t="s">
        <v>1509</v>
      </c>
      <c r="M715" s="246">
        <f>+_xlfn.XLOOKUP(MASTERLIST!$A715,'2023'!$A$3:$A$897,'2023'!$AE$3:$AE$897,0,0)</f>
        <v>0</v>
      </c>
      <c r="N715" s="220">
        <f>+_xlfn.XLOOKUP(MASTERLIST!$A715,'2023'!$A$3:$A$897,'2023'!$AF$3:$AF$897,0,0)</f>
        <v>0</v>
      </c>
      <c r="O715" s="220">
        <f>+_xlfn.XLOOKUP(MASTERLIST!$A715,'2023'!$A$3:$A$897,'2023'!$AG$3:$AG$897,0,0)</f>
        <v>0</v>
      </c>
      <c r="P715" s="247">
        <f>+_xlfn.XLOOKUP(MASTERLIST!$A715,'2023'!$A$3:$A$897,'2023'!$AH$3:$AH$897,0,0)</f>
        <v>0</v>
      </c>
      <c r="Q715" s="312">
        <f>+_xlfn.XLOOKUP(MASTERLIST!$A715,'2021'!$A$3:$A$900,'2021'!$G$3:$G$900,0,0)</f>
        <v>0</v>
      </c>
      <c r="R715" s="220">
        <f>+_xlfn.XLOOKUP(MASTERLIST!$A715,'2021'!$A$3:$A$900,'2021'!$H$3:$H$900,0,0)</f>
        <v>0</v>
      </c>
      <c r="S715" s="220">
        <f>+_xlfn.XLOOKUP(MASTERLIST!$A715,'2021'!$A$3:$A$900,'2021'!$I$3:$I$900,0,0)</f>
        <v>0</v>
      </c>
      <c r="T715" s="247">
        <f>+_xlfn.XLOOKUP(MASTERLIST!$A715,'2021'!$A$3:$A$900,'2021'!$J$3:$J$900,0,0)</f>
        <v>0</v>
      </c>
      <c r="U715" s="246">
        <f>+_xlfn.XLOOKUP(MASTERLIST!$A715,'2022'!$A$3:$A$899,'2022'!$AE$3:$AE$899,0,0)</f>
        <v>0</v>
      </c>
      <c r="V715" s="220">
        <f>+_xlfn.XLOOKUP(MASTERLIST!$A715,'2022'!$A$3:$A$899,'2022'!$AF$3:$AF$899,0,0)</f>
        <v>0</v>
      </c>
      <c r="W715" s="220">
        <f>+_xlfn.XLOOKUP(MASTERLIST!$A715,'2022'!$A$3:$A$899,'2022'!$AG$3:$AG$899,0,0)</f>
        <v>0</v>
      </c>
      <c r="X715" s="247">
        <f>+_xlfn.XLOOKUP(MASTERLIST!$A715,'2022'!$A$3:$A$899,'2022'!$AH$3:$AH$899,0,0)</f>
        <v>0</v>
      </c>
    </row>
    <row r="716" spans="1:24" s="14" customFormat="1" x14ac:dyDescent="0.3">
      <c r="A716" s="237" t="s">
        <v>1533</v>
      </c>
      <c r="B716" s="223" t="s">
        <v>1293</v>
      </c>
      <c r="C716" s="223" t="s">
        <v>121</v>
      </c>
      <c r="D716" s="223" t="s">
        <v>119</v>
      </c>
      <c r="E716" s="232" t="str">
        <f t="shared" si="55"/>
        <v>Men Veteran</v>
      </c>
      <c r="F716" s="286">
        <v>30116</v>
      </c>
      <c r="G716" s="10">
        <f t="shared" si="56"/>
        <v>44926</v>
      </c>
      <c r="H716" s="6">
        <f t="shared" si="57"/>
        <v>40</v>
      </c>
      <c r="I716" s="5" t="str">
        <f t="shared" si="59"/>
        <v>Veteran</v>
      </c>
      <c r="J716" s="221" t="s">
        <v>1301</v>
      </c>
      <c r="K716" s="294">
        <v>82061410332</v>
      </c>
      <c r="L716" s="295" t="s">
        <v>1509</v>
      </c>
      <c r="M716" s="246">
        <f>+_xlfn.XLOOKUP(MASTERLIST!$A716,'2023'!$A$3:$A$897,'2023'!$AE$3:$AE$897,0,0)</f>
        <v>0</v>
      </c>
      <c r="N716" s="220">
        <f>+_xlfn.XLOOKUP(MASTERLIST!$A716,'2023'!$A$3:$A$897,'2023'!$AF$3:$AF$897,0,0)</f>
        <v>0</v>
      </c>
      <c r="O716" s="220">
        <f>+_xlfn.XLOOKUP(MASTERLIST!$A716,'2023'!$A$3:$A$897,'2023'!$AG$3:$AG$897,0,0)</f>
        <v>0</v>
      </c>
      <c r="P716" s="247">
        <f>+_xlfn.XLOOKUP(MASTERLIST!$A716,'2023'!$A$3:$A$897,'2023'!$AH$3:$AH$897,0,0)</f>
        <v>0</v>
      </c>
      <c r="Q716" s="312">
        <f>+_xlfn.XLOOKUP(MASTERLIST!$A716,'2021'!$A$3:$A$900,'2021'!$G$3:$G$900,0,0)</f>
        <v>0</v>
      </c>
      <c r="R716" s="220">
        <f>+_xlfn.XLOOKUP(MASTERLIST!$A716,'2021'!$A$3:$A$900,'2021'!$H$3:$H$900,0,0)</f>
        <v>0</v>
      </c>
      <c r="S716" s="220">
        <f>+_xlfn.XLOOKUP(MASTERLIST!$A716,'2021'!$A$3:$A$900,'2021'!$I$3:$I$900,0,0)</f>
        <v>0</v>
      </c>
      <c r="T716" s="247">
        <f>+_xlfn.XLOOKUP(MASTERLIST!$A716,'2021'!$A$3:$A$900,'2021'!$J$3:$J$900,0,0)</f>
        <v>0</v>
      </c>
      <c r="U716" s="246">
        <f>+_xlfn.XLOOKUP(MASTERLIST!$A716,'2022'!$A$3:$A$899,'2022'!$AE$3:$AE$899,0,0)</f>
        <v>0</v>
      </c>
      <c r="V716" s="220">
        <f>+_xlfn.XLOOKUP(MASTERLIST!$A716,'2022'!$A$3:$A$899,'2022'!$AF$3:$AF$899,0,0)</f>
        <v>0</v>
      </c>
      <c r="W716" s="220">
        <f>+_xlfn.XLOOKUP(MASTERLIST!$A716,'2022'!$A$3:$A$899,'2022'!$AG$3:$AG$899,0,0)</f>
        <v>0</v>
      </c>
      <c r="X716" s="247">
        <f>+_xlfn.XLOOKUP(MASTERLIST!$A716,'2022'!$A$3:$A$899,'2022'!$AH$3:$AH$899,0,0)</f>
        <v>0</v>
      </c>
    </row>
    <row r="717" spans="1:24" x14ac:dyDescent="0.3">
      <c r="A717" s="236" t="s">
        <v>1534</v>
      </c>
      <c r="B717" s="222" t="s">
        <v>50</v>
      </c>
      <c r="C717" s="222" t="s">
        <v>1538</v>
      </c>
      <c r="D717" s="222" t="s">
        <v>1460</v>
      </c>
      <c r="E717" s="230" t="str">
        <f t="shared" si="55"/>
        <v>Men U/16</v>
      </c>
      <c r="F717" s="285">
        <v>39696</v>
      </c>
      <c r="G717" s="10">
        <f t="shared" si="56"/>
        <v>44926</v>
      </c>
      <c r="H717" s="6">
        <f t="shared" si="57"/>
        <v>14</v>
      </c>
      <c r="I717" s="5" t="str">
        <f t="shared" si="59"/>
        <v>U/16</v>
      </c>
      <c r="J717" s="220" t="s">
        <v>1301</v>
      </c>
      <c r="K717" s="293">
        <v>20080905</v>
      </c>
      <c r="L717" s="251" t="s">
        <v>1509</v>
      </c>
      <c r="M717" s="246">
        <f>+_xlfn.XLOOKUP(MASTERLIST!$A717,'2023'!$A$3:$A$897,'2023'!$AE$3:$AE$897,0,0)</f>
        <v>0</v>
      </c>
      <c r="N717" s="220">
        <f>+_xlfn.XLOOKUP(MASTERLIST!$A717,'2023'!$A$3:$A$897,'2023'!$AF$3:$AF$897,0,0)</f>
        <v>0</v>
      </c>
      <c r="O717" s="220">
        <f>+_xlfn.XLOOKUP(MASTERLIST!$A717,'2023'!$A$3:$A$897,'2023'!$AG$3:$AG$897,0,0)</f>
        <v>0</v>
      </c>
      <c r="P717" s="247">
        <f>+_xlfn.XLOOKUP(MASTERLIST!$A717,'2023'!$A$3:$A$897,'2023'!$AH$3:$AH$897,0,0)</f>
        <v>0</v>
      </c>
      <c r="Q717" s="312">
        <f>+_xlfn.XLOOKUP(MASTERLIST!$A717,'2021'!$A$3:$A$900,'2021'!$G$3:$G$900,0,0)</f>
        <v>0</v>
      </c>
      <c r="R717" s="220">
        <f>+_xlfn.XLOOKUP(MASTERLIST!$A717,'2021'!$A$3:$A$900,'2021'!$H$3:$H$900,0,0)</f>
        <v>0</v>
      </c>
      <c r="S717" s="220">
        <f>+_xlfn.XLOOKUP(MASTERLIST!$A717,'2021'!$A$3:$A$900,'2021'!$I$3:$I$900,0,0)</f>
        <v>0</v>
      </c>
      <c r="T717" s="247">
        <f>+_xlfn.XLOOKUP(MASTERLIST!$A717,'2021'!$A$3:$A$900,'2021'!$J$3:$J$900,0,0)</f>
        <v>60</v>
      </c>
      <c r="U717" s="246">
        <f>+_xlfn.XLOOKUP(MASTERLIST!$A717,'2022'!$A$3:$A$899,'2022'!$AE$3:$AE$899,0,0)</f>
        <v>0</v>
      </c>
      <c r="V717" s="220">
        <f>+_xlfn.XLOOKUP(MASTERLIST!$A717,'2022'!$A$3:$A$899,'2022'!$AF$3:$AF$899,0,0)</f>
        <v>0</v>
      </c>
      <c r="W717" s="220">
        <f>+_xlfn.XLOOKUP(MASTERLIST!$A717,'2022'!$A$3:$A$899,'2022'!$AG$3:$AG$899,0,0)</f>
        <v>0</v>
      </c>
      <c r="X717" s="247">
        <f>+_xlfn.XLOOKUP(MASTERLIST!$A717,'2022'!$A$3:$A$899,'2022'!$AH$3:$AH$899,0,0)</f>
        <v>20</v>
      </c>
    </row>
    <row r="718" spans="1:24" s="7" customFormat="1" x14ac:dyDescent="0.3">
      <c r="A718" s="231" t="s">
        <v>1535</v>
      </c>
      <c r="B718" s="221" t="s">
        <v>2049</v>
      </c>
      <c r="C718" s="221" t="s">
        <v>189</v>
      </c>
      <c r="D718" s="221" t="s">
        <v>403</v>
      </c>
      <c r="E718" s="230" t="str">
        <f t="shared" si="55"/>
        <v>Men Senior</v>
      </c>
      <c r="F718" s="279">
        <v>35582</v>
      </c>
      <c r="G718" s="10">
        <f t="shared" si="56"/>
        <v>44926</v>
      </c>
      <c r="H718" s="6">
        <f t="shared" si="57"/>
        <v>25</v>
      </c>
      <c r="I718" s="5" t="str">
        <f t="shared" si="59"/>
        <v>Senior</v>
      </c>
      <c r="J718" s="221" t="s">
        <v>1301</v>
      </c>
      <c r="K718" s="294">
        <v>97060100625</v>
      </c>
      <c r="L718" s="295" t="s">
        <v>1509</v>
      </c>
      <c r="M718" s="246">
        <f>+_xlfn.XLOOKUP(MASTERLIST!$A718,'2023'!$A$3:$A$897,'2023'!$AE$3:$AE$897,0,0)</f>
        <v>0</v>
      </c>
      <c r="N718" s="220">
        <f>+_xlfn.XLOOKUP(MASTERLIST!$A718,'2023'!$A$3:$A$897,'2023'!$AF$3:$AF$897,0,0)</f>
        <v>0</v>
      </c>
      <c r="O718" s="220">
        <f>+_xlfn.XLOOKUP(MASTERLIST!$A718,'2023'!$A$3:$A$897,'2023'!$AG$3:$AG$897,0,0)</f>
        <v>0</v>
      </c>
      <c r="P718" s="247">
        <f>+_xlfn.XLOOKUP(MASTERLIST!$A718,'2023'!$A$3:$A$897,'2023'!$AH$3:$AH$897,0,0)</f>
        <v>0</v>
      </c>
      <c r="Q718" s="312">
        <f>+_xlfn.XLOOKUP(MASTERLIST!$A718,'2021'!$A$3:$A$900,'2021'!$G$3:$G$900,0,0)</f>
        <v>3</v>
      </c>
      <c r="R718" s="220">
        <f>+_xlfn.XLOOKUP(MASTERLIST!$A718,'2021'!$A$3:$A$900,'2021'!$H$3:$H$900,0,0)</f>
        <v>2</v>
      </c>
      <c r="S718" s="220">
        <f>+_xlfn.XLOOKUP(MASTERLIST!$A718,'2021'!$A$3:$A$900,'2021'!$I$3:$I$900,0,0)</f>
        <v>9.6999999999999993</v>
      </c>
      <c r="T718" s="247">
        <f>+_xlfn.XLOOKUP(MASTERLIST!$A718,'2021'!$A$3:$A$900,'2021'!$J$3:$J$900,0,0)</f>
        <v>372</v>
      </c>
      <c r="U718" s="246">
        <f>+_xlfn.XLOOKUP(MASTERLIST!$A718,'2022'!$A$3:$A$899,'2022'!$AE$3:$AE$899,0,0)</f>
        <v>0</v>
      </c>
      <c r="V718" s="220">
        <f>+_xlfn.XLOOKUP(MASTERLIST!$A718,'2022'!$A$3:$A$899,'2022'!$AF$3:$AF$899,0,0)</f>
        <v>0</v>
      </c>
      <c r="W718" s="220">
        <f>+_xlfn.XLOOKUP(MASTERLIST!$A718,'2022'!$A$3:$A$899,'2022'!$AG$3:$AG$899,0,0)</f>
        <v>0</v>
      </c>
      <c r="X718" s="247">
        <f>+_xlfn.XLOOKUP(MASTERLIST!$A718,'2022'!$A$3:$A$899,'2022'!$AH$3:$AH$899,0,0)</f>
        <v>0</v>
      </c>
    </row>
    <row r="719" spans="1:24" x14ac:dyDescent="0.25">
      <c r="A719" s="229" t="s">
        <v>1536</v>
      </c>
      <c r="B719" s="220" t="s">
        <v>2047</v>
      </c>
      <c r="C719" s="220" t="s">
        <v>248</v>
      </c>
      <c r="D719" s="220" t="s">
        <v>962</v>
      </c>
      <c r="E719" s="230" t="str">
        <f t="shared" si="55"/>
        <v>Men Senior</v>
      </c>
      <c r="F719" s="277">
        <v>34250</v>
      </c>
      <c r="G719" s="10">
        <f t="shared" si="56"/>
        <v>44926</v>
      </c>
      <c r="H719" s="6">
        <f t="shared" si="57"/>
        <v>29</v>
      </c>
      <c r="I719" s="5" t="str">
        <f t="shared" si="59"/>
        <v>Senior</v>
      </c>
      <c r="J719" s="220" t="s">
        <v>1301</v>
      </c>
      <c r="K719" s="293">
        <v>93100800060</v>
      </c>
      <c r="L719" s="251" t="s">
        <v>1509</v>
      </c>
      <c r="M719" s="246">
        <f>+_xlfn.XLOOKUP(MASTERLIST!$A719,'2023'!$A$3:$A$897,'2023'!$AE$3:$AE$897,0,0)</f>
        <v>0</v>
      </c>
      <c r="N719" s="220">
        <f>+_xlfn.XLOOKUP(MASTERLIST!$A719,'2023'!$A$3:$A$897,'2023'!$AF$3:$AF$897,0,0)</f>
        <v>1</v>
      </c>
      <c r="O719" s="220">
        <f>+_xlfn.XLOOKUP(MASTERLIST!$A719,'2023'!$A$3:$A$897,'2023'!$AG$3:$AG$897,0,0)</f>
        <v>17.399999999999999</v>
      </c>
      <c r="P719" s="247">
        <f>+_xlfn.XLOOKUP(MASTERLIST!$A719,'2023'!$A$3:$A$897,'2023'!$AH$3:$AH$897,0,0)</f>
        <v>286</v>
      </c>
      <c r="Q719" s="312">
        <f>+_xlfn.XLOOKUP(MASTERLIST!$A719,'2021'!$A$3:$A$900,'2021'!$G$3:$G$900,0,0)</f>
        <v>0</v>
      </c>
      <c r="R719" s="220">
        <f>+_xlfn.XLOOKUP(MASTERLIST!$A719,'2021'!$A$3:$A$900,'2021'!$H$3:$H$900,0,0)</f>
        <v>5</v>
      </c>
      <c r="S719" s="220">
        <f>+_xlfn.XLOOKUP(MASTERLIST!$A719,'2021'!$A$3:$A$900,'2021'!$I$3:$I$900,0,0)</f>
        <v>55.3</v>
      </c>
      <c r="T719" s="247">
        <f>+_xlfn.XLOOKUP(MASTERLIST!$A719,'2021'!$A$3:$A$900,'2021'!$J$3:$J$900,0,0)</f>
        <v>444</v>
      </c>
      <c r="U719" s="246">
        <f>+_xlfn.XLOOKUP(MASTERLIST!$A719,'2022'!$A$3:$A$899,'2022'!$AE$3:$AE$899,0,0)</f>
        <v>0</v>
      </c>
      <c r="V719" s="220">
        <f>+_xlfn.XLOOKUP(MASTERLIST!$A719,'2022'!$A$3:$A$899,'2022'!$AF$3:$AF$899,0,0)</f>
        <v>5</v>
      </c>
      <c r="W719" s="220">
        <f>+_xlfn.XLOOKUP(MASTERLIST!$A719,'2022'!$A$3:$A$899,'2022'!$AG$3:$AG$899,0,0)</f>
        <v>28.6</v>
      </c>
      <c r="X719" s="247">
        <f>+_xlfn.XLOOKUP(MASTERLIST!$A719,'2022'!$A$3:$A$899,'2022'!$AH$3:$AH$899,0,0)</f>
        <v>654</v>
      </c>
    </row>
    <row r="720" spans="1:24" x14ac:dyDescent="0.25">
      <c r="A720" s="229" t="s">
        <v>1537</v>
      </c>
      <c r="B720" s="220" t="s">
        <v>2047</v>
      </c>
      <c r="C720" s="220" t="s">
        <v>97</v>
      </c>
      <c r="D720" s="220" t="s">
        <v>1539</v>
      </c>
      <c r="E720" s="230" t="str">
        <f t="shared" si="55"/>
        <v>Men Senior</v>
      </c>
      <c r="F720" s="277">
        <v>33253</v>
      </c>
      <c r="G720" s="10">
        <f t="shared" si="56"/>
        <v>44926</v>
      </c>
      <c r="H720" s="6">
        <f t="shared" si="57"/>
        <v>31</v>
      </c>
      <c r="I720" s="5" t="str">
        <f t="shared" si="59"/>
        <v>Senior</v>
      </c>
      <c r="J720" s="220" t="s">
        <v>1301</v>
      </c>
      <c r="K720" s="293">
        <v>91011500857</v>
      </c>
      <c r="L720" s="251" t="s">
        <v>1509</v>
      </c>
      <c r="M720" s="246">
        <f>+_xlfn.XLOOKUP(MASTERLIST!$A720,'2023'!$A$3:$A$897,'2023'!$AE$3:$AE$897,0,0)</f>
        <v>0</v>
      </c>
      <c r="N720" s="220">
        <f>+_xlfn.XLOOKUP(MASTERLIST!$A720,'2023'!$A$3:$A$897,'2023'!$AF$3:$AF$897,0,0)</f>
        <v>0</v>
      </c>
      <c r="O720" s="220">
        <f>+_xlfn.XLOOKUP(MASTERLIST!$A720,'2023'!$A$3:$A$897,'2023'!$AG$3:$AG$897,0,0)</f>
        <v>0</v>
      </c>
      <c r="P720" s="247">
        <f>+_xlfn.XLOOKUP(MASTERLIST!$A720,'2023'!$A$3:$A$897,'2023'!$AH$3:$AH$897,0,0)</f>
        <v>0</v>
      </c>
      <c r="Q720" s="312">
        <f>+_xlfn.XLOOKUP(MASTERLIST!$A720,'2021'!$A$3:$A$900,'2021'!$G$3:$G$900,0,0)</f>
        <v>1</v>
      </c>
      <c r="R720" s="220">
        <f>+_xlfn.XLOOKUP(MASTERLIST!$A720,'2021'!$A$3:$A$900,'2021'!$H$3:$H$900,0,0)</f>
        <v>2</v>
      </c>
      <c r="S720" s="220">
        <f>+_xlfn.XLOOKUP(MASTERLIST!$A720,'2021'!$A$3:$A$900,'2021'!$I$3:$I$900,0,0)</f>
        <v>22.8</v>
      </c>
      <c r="T720" s="247">
        <f>+_xlfn.XLOOKUP(MASTERLIST!$A720,'2021'!$A$3:$A$900,'2021'!$J$3:$J$900,0,0)</f>
        <v>416</v>
      </c>
      <c r="U720" s="246">
        <f>+_xlfn.XLOOKUP(MASTERLIST!$A720,'2022'!$A$3:$A$899,'2022'!$AE$3:$AE$899,0,0)</f>
        <v>0</v>
      </c>
      <c r="V720" s="220">
        <f>+_xlfn.XLOOKUP(MASTERLIST!$A720,'2022'!$A$3:$A$899,'2022'!$AF$3:$AF$899,0,0)</f>
        <v>1</v>
      </c>
      <c r="W720" s="220">
        <f>+_xlfn.XLOOKUP(MASTERLIST!$A720,'2022'!$A$3:$A$899,'2022'!$AG$3:$AG$899,0,0)</f>
        <v>10.4</v>
      </c>
      <c r="X720" s="247">
        <f>+_xlfn.XLOOKUP(MASTERLIST!$A720,'2022'!$A$3:$A$899,'2022'!$AH$3:$AH$899,0,0)</f>
        <v>219</v>
      </c>
    </row>
    <row r="721" spans="1:24" s="14" customFormat="1" x14ac:dyDescent="0.3">
      <c r="A721" s="237" t="s">
        <v>1540</v>
      </c>
      <c r="B721" s="223" t="s">
        <v>1433</v>
      </c>
      <c r="C721" s="223" t="s">
        <v>243</v>
      </c>
      <c r="D721" s="223" t="s">
        <v>1553</v>
      </c>
      <c r="E721" s="232" t="str">
        <f t="shared" si="55"/>
        <v>Men Master</v>
      </c>
      <c r="F721" s="286">
        <v>24337</v>
      </c>
      <c r="G721" s="10">
        <f t="shared" si="56"/>
        <v>44926</v>
      </c>
      <c r="H721" s="6">
        <f t="shared" si="57"/>
        <v>56</v>
      </c>
      <c r="I721" s="5" t="str">
        <f t="shared" si="59"/>
        <v>Master</v>
      </c>
      <c r="J721" s="221" t="s">
        <v>1301</v>
      </c>
      <c r="K721" s="294">
        <v>66081800202</v>
      </c>
      <c r="L721" s="295" t="s">
        <v>1509</v>
      </c>
      <c r="M721" s="246">
        <f>+_xlfn.XLOOKUP(MASTERLIST!$A721,'2023'!$A$3:$A$897,'2023'!$AE$3:$AE$897,0,0)</f>
        <v>0</v>
      </c>
      <c r="N721" s="220">
        <f>+_xlfn.XLOOKUP(MASTERLIST!$A721,'2023'!$A$3:$A$897,'2023'!$AF$3:$AF$897,0,0)</f>
        <v>0</v>
      </c>
      <c r="O721" s="220">
        <f>+_xlfn.XLOOKUP(MASTERLIST!$A721,'2023'!$A$3:$A$897,'2023'!$AG$3:$AG$897,0,0)</f>
        <v>0</v>
      </c>
      <c r="P721" s="247">
        <f>+_xlfn.XLOOKUP(MASTERLIST!$A721,'2023'!$A$3:$A$897,'2023'!$AH$3:$AH$897,0,0)</f>
        <v>0</v>
      </c>
      <c r="Q721" s="312">
        <f>+_xlfn.XLOOKUP(MASTERLIST!$A721,'2021'!$A$3:$A$900,'2021'!$G$3:$G$900,0,0)</f>
        <v>0</v>
      </c>
      <c r="R721" s="220">
        <f>+_xlfn.XLOOKUP(MASTERLIST!$A721,'2021'!$A$3:$A$900,'2021'!$H$3:$H$900,0,0)</f>
        <v>0</v>
      </c>
      <c r="S721" s="220">
        <f>+_xlfn.XLOOKUP(MASTERLIST!$A721,'2021'!$A$3:$A$900,'2021'!$I$3:$I$900,0,0)</f>
        <v>0</v>
      </c>
      <c r="T721" s="247">
        <f>+_xlfn.XLOOKUP(MASTERLIST!$A721,'2021'!$A$3:$A$900,'2021'!$J$3:$J$900,0,0)</f>
        <v>0</v>
      </c>
      <c r="U721" s="246">
        <f>+_xlfn.XLOOKUP(MASTERLIST!$A721,'2022'!$A$3:$A$899,'2022'!$AE$3:$AE$899,0,0)</f>
        <v>0</v>
      </c>
      <c r="V721" s="220">
        <f>+_xlfn.XLOOKUP(MASTERLIST!$A721,'2022'!$A$3:$A$899,'2022'!$AF$3:$AF$899,0,0)</f>
        <v>0</v>
      </c>
      <c r="W721" s="220">
        <f>+_xlfn.XLOOKUP(MASTERLIST!$A721,'2022'!$A$3:$A$899,'2022'!$AG$3:$AG$899,0,0)</f>
        <v>0</v>
      </c>
      <c r="X721" s="247">
        <f>+_xlfn.XLOOKUP(MASTERLIST!$A721,'2022'!$A$3:$A$899,'2022'!$AH$3:$AH$899,0,0)</f>
        <v>0</v>
      </c>
    </row>
    <row r="722" spans="1:24" s="14" customFormat="1" x14ac:dyDescent="0.3">
      <c r="A722" s="237" t="s">
        <v>1541</v>
      </c>
      <c r="B722" s="223" t="s">
        <v>1433</v>
      </c>
      <c r="C722" s="223" t="s">
        <v>440</v>
      </c>
      <c r="D722" s="223" t="s">
        <v>82</v>
      </c>
      <c r="E722" s="232" t="str">
        <f t="shared" si="55"/>
        <v>Men Senior</v>
      </c>
      <c r="F722" s="286">
        <v>33171</v>
      </c>
      <c r="G722" s="10">
        <f t="shared" si="56"/>
        <v>44926</v>
      </c>
      <c r="H722" s="6">
        <f t="shared" si="57"/>
        <v>32</v>
      </c>
      <c r="I722" s="5" t="str">
        <f t="shared" si="59"/>
        <v>Senior</v>
      </c>
      <c r="J722" s="221" t="s">
        <v>1301</v>
      </c>
      <c r="K722" s="294">
        <v>90102500177</v>
      </c>
      <c r="L722" s="295" t="s">
        <v>1509</v>
      </c>
      <c r="M722" s="246">
        <f>+_xlfn.XLOOKUP(MASTERLIST!$A722,'2023'!$A$3:$A$897,'2023'!$AE$3:$AE$897,0,0)</f>
        <v>0</v>
      </c>
      <c r="N722" s="220">
        <f>+_xlfn.XLOOKUP(MASTERLIST!$A722,'2023'!$A$3:$A$897,'2023'!$AF$3:$AF$897,0,0)</f>
        <v>0</v>
      </c>
      <c r="O722" s="220">
        <f>+_xlfn.XLOOKUP(MASTERLIST!$A722,'2023'!$A$3:$A$897,'2023'!$AG$3:$AG$897,0,0)</f>
        <v>0</v>
      </c>
      <c r="P722" s="247">
        <f>+_xlfn.XLOOKUP(MASTERLIST!$A722,'2023'!$A$3:$A$897,'2023'!$AH$3:$AH$897,0,0)</f>
        <v>0</v>
      </c>
      <c r="Q722" s="312">
        <f>+_xlfn.XLOOKUP(MASTERLIST!$A722,'2021'!$A$3:$A$900,'2021'!$G$3:$G$900,0,0)</f>
        <v>0</v>
      </c>
      <c r="R722" s="220">
        <f>+_xlfn.XLOOKUP(MASTERLIST!$A722,'2021'!$A$3:$A$900,'2021'!$H$3:$H$900,0,0)</f>
        <v>0</v>
      </c>
      <c r="S722" s="220">
        <f>+_xlfn.XLOOKUP(MASTERLIST!$A722,'2021'!$A$3:$A$900,'2021'!$I$3:$I$900,0,0)</f>
        <v>0</v>
      </c>
      <c r="T722" s="247">
        <f>+_xlfn.XLOOKUP(MASTERLIST!$A722,'2021'!$A$3:$A$900,'2021'!$J$3:$J$900,0,0)</f>
        <v>0</v>
      </c>
      <c r="U722" s="246">
        <f>+_xlfn.XLOOKUP(MASTERLIST!$A722,'2022'!$A$3:$A$899,'2022'!$AE$3:$AE$899,0,0)</f>
        <v>0</v>
      </c>
      <c r="V722" s="220">
        <f>+_xlfn.XLOOKUP(MASTERLIST!$A722,'2022'!$A$3:$A$899,'2022'!$AF$3:$AF$899,0,0)</f>
        <v>0</v>
      </c>
      <c r="W722" s="220">
        <f>+_xlfn.XLOOKUP(MASTERLIST!$A722,'2022'!$A$3:$A$899,'2022'!$AG$3:$AG$899,0,0)</f>
        <v>0</v>
      </c>
      <c r="X722" s="247">
        <f>+_xlfn.XLOOKUP(MASTERLIST!$A722,'2022'!$A$3:$A$899,'2022'!$AH$3:$AH$899,0,0)</f>
        <v>0</v>
      </c>
    </row>
    <row r="723" spans="1:24" s="14" customFormat="1" x14ac:dyDescent="0.3">
      <c r="A723" s="237" t="s">
        <v>1542</v>
      </c>
      <c r="B723" s="223" t="s">
        <v>1433</v>
      </c>
      <c r="C723" s="223" t="s">
        <v>1554</v>
      </c>
      <c r="D723" s="223" t="s">
        <v>1423</v>
      </c>
      <c r="E723" s="232" t="str">
        <f t="shared" si="55"/>
        <v>Men Senior</v>
      </c>
      <c r="F723" s="286">
        <v>32937</v>
      </c>
      <c r="G723" s="10">
        <f t="shared" si="56"/>
        <v>44926</v>
      </c>
      <c r="H723" s="6">
        <f t="shared" si="57"/>
        <v>32</v>
      </c>
      <c r="I723" s="5" t="str">
        <f t="shared" si="59"/>
        <v>Senior</v>
      </c>
      <c r="J723" s="221" t="s">
        <v>1301</v>
      </c>
      <c r="K723" s="294">
        <v>90030500157</v>
      </c>
      <c r="L723" s="295" t="s">
        <v>1509</v>
      </c>
      <c r="M723" s="246">
        <f>+_xlfn.XLOOKUP(MASTERLIST!$A723,'2023'!$A$3:$A$897,'2023'!$AE$3:$AE$897,0,0)</f>
        <v>0</v>
      </c>
      <c r="N723" s="220">
        <f>+_xlfn.XLOOKUP(MASTERLIST!$A723,'2023'!$A$3:$A$897,'2023'!$AF$3:$AF$897,0,0)</f>
        <v>0</v>
      </c>
      <c r="O723" s="220">
        <f>+_xlfn.XLOOKUP(MASTERLIST!$A723,'2023'!$A$3:$A$897,'2023'!$AG$3:$AG$897,0,0)</f>
        <v>0</v>
      </c>
      <c r="P723" s="247">
        <f>+_xlfn.XLOOKUP(MASTERLIST!$A723,'2023'!$A$3:$A$897,'2023'!$AH$3:$AH$897,0,0)</f>
        <v>0</v>
      </c>
      <c r="Q723" s="312">
        <f>+_xlfn.XLOOKUP(MASTERLIST!$A723,'2021'!$A$3:$A$900,'2021'!$G$3:$G$900,0,0)</f>
        <v>0</v>
      </c>
      <c r="R723" s="220">
        <f>+_xlfn.XLOOKUP(MASTERLIST!$A723,'2021'!$A$3:$A$900,'2021'!$H$3:$H$900,0,0)</f>
        <v>0</v>
      </c>
      <c r="S723" s="220">
        <f>+_xlfn.XLOOKUP(MASTERLIST!$A723,'2021'!$A$3:$A$900,'2021'!$I$3:$I$900,0,0)</f>
        <v>0</v>
      </c>
      <c r="T723" s="247">
        <f>+_xlfn.XLOOKUP(MASTERLIST!$A723,'2021'!$A$3:$A$900,'2021'!$J$3:$J$900,0,0)</f>
        <v>0</v>
      </c>
      <c r="U723" s="246">
        <f>+_xlfn.XLOOKUP(MASTERLIST!$A723,'2022'!$A$3:$A$899,'2022'!$AE$3:$AE$899,0,0)</f>
        <v>0</v>
      </c>
      <c r="V723" s="220">
        <f>+_xlfn.XLOOKUP(MASTERLIST!$A723,'2022'!$A$3:$A$899,'2022'!$AF$3:$AF$899,0,0)</f>
        <v>0</v>
      </c>
      <c r="W723" s="220">
        <f>+_xlfn.XLOOKUP(MASTERLIST!$A723,'2022'!$A$3:$A$899,'2022'!$AG$3:$AG$899,0,0)</f>
        <v>0</v>
      </c>
      <c r="X723" s="247">
        <f>+_xlfn.XLOOKUP(MASTERLIST!$A723,'2022'!$A$3:$A$899,'2022'!$AH$3:$AH$899,0,0)</f>
        <v>0</v>
      </c>
    </row>
    <row r="724" spans="1:24" s="14" customFormat="1" x14ac:dyDescent="0.3">
      <c r="A724" s="237" t="s">
        <v>1543</v>
      </c>
      <c r="B724" s="223" t="s">
        <v>1433</v>
      </c>
      <c r="C724" s="223" t="s">
        <v>297</v>
      </c>
      <c r="D724" s="223" t="s">
        <v>1264</v>
      </c>
      <c r="E724" s="232" t="str">
        <f t="shared" si="55"/>
        <v>Men Senior</v>
      </c>
      <c r="F724" s="286">
        <v>33407</v>
      </c>
      <c r="G724" s="10">
        <f t="shared" si="56"/>
        <v>44926</v>
      </c>
      <c r="H724" s="6">
        <f t="shared" si="57"/>
        <v>31</v>
      </c>
      <c r="I724" s="5" t="str">
        <f t="shared" si="59"/>
        <v>Senior</v>
      </c>
      <c r="J724" s="221" t="s">
        <v>1301</v>
      </c>
      <c r="K724" s="294">
        <v>91061800121</v>
      </c>
      <c r="L724" s="295" t="s">
        <v>1509</v>
      </c>
      <c r="M724" s="246">
        <f>+_xlfn.XLOOKUP(MASTERLIST!$A724,'2023'!$A$3:$A$897,'2023'!$AE$3:$AE$897,0,0)</f>
        <v>0</v>
      </c>
      <c r="N724" s="220">
        <f>+_xlfn.XLOOKUP(MASTERLIST!$A724,'2023'!$A$3:$A$897,'2023'!$AF$3:$AF$897,0,0)</f>
        <v>0</v>
      </c>
      <c r="O724" s="220">
        <f>+_xlfn.XLOOKUP(MASTERLIST!$A724,'2023'!$A$3:$A$897,'2023'!$AG$3:$AG$897,0,0)</f>
        <v>0</v>
      </c>
      <c r="P724" s="247">
        <f>+_xlfn.XLOOKUP(MASTERLIST!$A724,'2023'!$A$3:$A$897,'2023'!$AH$3:$AH$897,0,0)</f>
        <v>0</v>
      </c>
      <c r="Q724" s="312">
        <f>+_xlfn.XLOOKUP(MASTERLIST!$A724,'2021'!$A$3:$A$900,'2021'!$G$3:$G$900,0,0)</f>
        <v>0</v>
      </c>
      <c r="R724" s="220">
        <f>+_xlfn.XLOOKUP(MASTERLIST!$A724,'2021'!$A$3:$A$900,'2021'!$H$3:$H$900,0,0)</f>
        <v>0</v>
      </c>
      <c r="S724" s="220">
        <f>+_xlfn.XLOOKUP(MASTERLIST!$A724,'2021'!$A$3:$A$900,'2021'!$I$3:$I$900,0,0)</f>
        <v>0</v>
      </c>
      <c r="T724" s="247">
        <f>+_xlfn.XLOOKUP(MASTERLIST!$A724,'2021'!$A$3:$A$900,'2021'!$J$3:$J$900,0,0)</f>
        <v>0</v>
      </c>
      <c r="U724" s="246">
        <f>+_xlfn.XLOOKUP(MASTERLIST!$A724,'2022'!$A$3:$A$899,'2022'!$AE$3:$AE$899,0,0)</f>
        <v>0</v>
      </c>
      <c r="V724" s="220">
        <f>+_xlfn.XLOOKUP(MASTERLIST!$A724,'2022'!$A$3:$A$899,'2022'!$AF$3:$AF$899,0,0)</f>
        <v>0</v>
      </c>
      <c r="W724" s="220">
        <f>+_xlfn.XLOOKUP(MASTERLIST!$A724,'2022'!$A$3:$A$899,'2022'!$AG$3:$AG$899,0,0)</f>
        <v>0</v>
      </c>
      <c r="X724" s="247">
        <f>+_xlfn.XLOOKUP(MASTERLIST!$A724,'2022'!$A$3:$A$899,'2022'!$AH$3:$AH$899,0,0)</f>
        <v>0</v>
      </c>
    </row>
    <row r="725" spans="1:24" s="14" customFormat="1" x14ac:dyDescent="0.3">
      <c r="A725" s="237" t="s">
        <v>1544</v>
      </c>
      <c r="B725" s="223" t="s">
        <v>1433</v>
      </c>
      <c r="C725" s="223" t="s">
        <v>1555</v>
      </c>
      <c r="D725" s="223" t="s">
        <v>1556</v>
      </c>
      <c r="E725" s="232" t="str">
        <f t="shared" si="55"/>
        <v>Men Veteran</v>
      </c>
      <c r="F725" s="286">
        <v>27973</v>
      </c>
      <c r="G725" s="10">
        <f t="shared" si="56"/>
        <v>44926</v>
      </c>
      <c r="H725" s="6">
        <f t="shared" si="57"/>
        <v>46</v>
      </c>
      <c r="I725" s="5" t="str">
        <f t="shared" si="59"/>
        <v>Veteran</v>
      </c>
      <c r="J725" s="221" t="s">
        <v>1301</v>
      </c>
      <c r="K725" s="294">
        <v>76080110490</v>
      </c>
      <c r="L725" s="295" t="s">
        <v>1509</v>
      </c>
      <c r="M725" s="246">
        <f>+_xlfn.XLOOKUP(MASTERLIST!$A725,'2023'!$A$3:$A$897,'2023'!$AE$3:$AE$897,0,0)</f>
        <v>0</v>
      </c>
      <c r="N725" s="220">
        <f>+_xlfn.XLOOKUP(MASTERLIST!$A725,'2023'!$A$3:$A$897,'2023'!$AF$3:$AF$897,0,0)</f>
        <v>0</v>
      </c>
      <c r="O725" s="220">
        <f>+_xlfn.XLOOKUP(MASTERLIST!$A725,'2023'!$A$3:$A$897,'2023'!$AG$3:$AG$897,0,0)</f>
        <v>0</v>
      </c>
      <c r="P725" s="247">
        <f>+_xlfn.XLOOKUP(MASTERLIST!$A725,'2023'!$A$3:$A$897,'2023'!$AH$3:$AH$897,0,0)</f>
        <v>60</v>
      </c>
      <c r="Q725" s="312">
        <f>+_xlfn.XLOOKUP(MASTERLIST!$A725,'2021'!$A$3:$A$900,'2021'!$G$3:$G$900,0,0)</f>
        <v>0</v>
      </c>
      <c r="R725" s="220">
        <f>+_xlfn.XLOOKUP(MASTERLIST!$A725,'2021'!$A$3:$A$900,'2021'!$H$3:$H$900,0,0)</f>
        <v>0</v>
      </c>
      <c r="S725" s="220">
        <f>+_xlfn.XLOOKUP(MASTERLIST!$A725,'2021'!$A$3:$A$900,'2021'!$I$3:$I$900,0,0)</f>
        <v>0</v>
      </c>
      <c r="T725" s="247">
        <f>+_xlfn.XLOOKUP(MASTERLIST!$A725,'2021'!$A$3:$A$900,'2021'!$J$3:$J$900,0,0)</f>
        <v>0</v>
      </c>
      <c r="U725" s="246">
        <f>+_xlfn.XLOOKUP(MASTERLIST!$A725,'2022'!$A$3:$A$899,'2022'!$AE$3:$AE$899,0,0)</f>
        <v>0</v>
      </c>
      <c r="V725" s="220">
        <f>+_xlfn.XLOOKUP(MASTERLIST!$A725,'2022'!$A$3:$A$899,'2022'!$AF$3:$AF$899,0,0)</f>
        <v>0</v>
      </c>
      <c r="W725" s="220">
        <f>+_xlfn.XLOOKUP(MASTERLIST!$A725,'2022'!$A$3:$A$899,'2022'!$AG$3:$AG$899,0,0)</f>
        <v>0</v>
      </c>
      <c r="X725" s="247">
        <f>+_xlfn.XLOOKUP(MASTERLIST!$A725,'2022'!$A$3:$A$899,'2022'!$AH$3:$AH$899,0,0)</f>
        <v>0</v>
      </c>
    </row>
    <row r="726" spans="1:24" s="14" customFormat="1" x14ac:dyDescent="0.3">
      <c r="A726" s="237" t="s">
        <v>1545</v>
      </c>
      <c r="B726" s="223" t="s">
        <v>1433</v>
      </c>
      <c r="C726" s="223" t="s">
        <v>479</v>
      </c>
      <c r="D726" s="223" t="s">
        <v>1557</v>
      </c>
      <c r="E726" s="232" t="str">
        <f t="shared" si="55"/>
        <v>Men Senior</v>
      </c>
      <c r="F726" s="286">
        <v>32423</v>
      </c>
      <c r="G726" s="10">
        <f t="shared" si="56"/>
        <v>44926</v>
      </c>
      <c r="H726" s="6">
        <f t="shared" si="57"/>
        <v>34</v>
      </c>
      <c r="I726" s="5" t="str">
        <f t="shared" si="59"/>
        <v>Senior</v>
      </c>
      <c r="J726" s="221" t="s">
        <v>1301</v>
      </c>
      <c r="K726" s="294">
        <v>881000701199</v>
      </c>
      <c r="L726" s="295" t="s">
        <v>1509</v>
      </c>
      <c r="M726" s="246">
        <f>+_xlfn.XLOOKUP(MASTERLIST!$A726,'2023'!$A$3:$A$897,'2023'!$AE$3:$AE$897,0,0)</f>
        <v>0</v>
      </c>
      <c r="N726" s="220">
        <f>+_xlfn.XLOOKUP(MASTERLIST!$A726,'2023'!$A$3:$A$897,'2023'!$AF$3:$AF$897,0,0)</f>
        <v>0</v>
      </c>
      <c r="O726" s="220">
        <f>+_xlfn.XLOOKUP(MASTERLIST!$A726,'2023'!$A$3:$A$897,'2023'!$AG$3:$AG$897,0,0)</f>
        <v>0</v>
      </c>
      <c r="P726" s="247">
        <f>+_xlfn.XLOOKUP(MASTERLIST!$A726,'2023'!$A$3:$A$897,'2023'!$AH$3:$AH$897,0,0)</f>
        <v>0</v>
      </c>
      <c r="Q726" s="312">
        <f>+_xlfn.XLOOKUP(MASTERLIST!$A726,'2021'!$A$3:$A$900,'2021'!$G$3:$G$900,0,0)</f>
        <v>0</v>
      </c>
      <c r="R726" s="220">
        <f>+_xlfn.XLOOKUP(MASTERLIST!$A726,'2021'!$A$3:$A$900,'2021'!$H$3:$H$900,0,0)</f>
        <v>0</v>
      </c>
      <c r="S726" s="220">
        <f>+_xlfn.XLOOKUP(MASTERLIST!$A726,'2021'!$A$3:$A$900,'2021'!$I$3:$I$900,0,0)</f>
        <v>0</v>
      </c>
      <c r="T726" s="247">
        <f>+_xlfn.XLOOKUP(MASTERLIST!$A726,'2021'!$A$3:$A$900,'2021'!$J$3:$J$900,0,0)</f>
        <v>0</v>
      </c>
      <c r="U726" s="246">
        <f>+_xlfn.XLOOKUP(MASTERLIST!$A726,'2022'!$A$3:$A$899,'2022'!$AE$3:$AE$899,0,0)</f>
        <v>0</v>
      </c>
      <c r="V726" s="220">
        <f>+_xlfn.XLOOKUP(MASTERLIST!$A726,'2022'!$A$3:$A$899,'2022'!$AF$3:$AF$899,0,0)</f>
        <v>0</v>
      </c>
      <c r="W726" s="220">
        <f>+_xlfn.XLOOKUP(MASTERLIST!$A726,'2022'!$A$3:$A$899,'2022'!$AG$3:$AG$899,0,0)</f>
        <v>0</v>
      </c>
      <c r="X726" s="247">
        <f>+_xlfn.XLOOKUP(MASTERLIST!$A726,'2022'!$A$3:$A$899,'2022'!$AH$3:$AH$899,0,0)</f>
        <v>0</v>
      </c>
    </row>
    <row r="727" spans="1:24" s="14" customFormat="1" x14ac:dyDescent="0.3">
      <c r="A727" s="237" t="s">
        <v>1546</v>
      </c>
      <c r="B727" s="223" t="s">
        <v>1433</v>
      </c>
      <c r="C727" s="223" t="s">
        <v>1558</v>
      </c>
      <c r="D727" s="223" t="s">
        <v>90</v>
      </c>
      <c r="E727" s="232" t="str">
        <f t="shared" si="55"/>
        <v>Men Senior</v>
      </c>
      <c r="F727" s="286">
        <v>30736</v>
      </c>
      <c r="G727" s="10">
        <f t="shared" si="56"/>
        <v>44926</v>
      </c>
      <c r="H727" s="6">
        <f t="shared" si="57"/>
        <v>38</v>
      </c>
      <c r="I727" s="5" t="str">
        <f t="shared" si="59"/>
        <v>Senior</v>
      </c>
      <c r="J727" s="221" t="s">
        <v>1301</v>
      </c>
      <c r="K727" s="294">
        <v>84022410922</v>
      </c>
      <c r="L727" s="295" t="s">
        <v>1509</v>
      </c>
      <c r="M727" s="246">
        <f>+_xlfn.XLOOKUP(MASTERLIST!$A727,'2023'!$A$3:$A$897,'2023'!$AE$3:$AE$897,0,0)</f>
        <v>0</v>
      </c>
      <c r="N727" s="220">
        <f>+_xlfn.XLOOKUP(MASTERLIST!$A727,'2023'!$A$3:$A$897,'2023'!$AF$3:$AF$897,0,0)</f>
        <v>0</v>
      </c>
      <c r="O727" s="220">
        <f>+_xlfn.XLOOKUP(MASTERLIST!$A727,'2023'!$A$3:$A$897,'2023'!$AG$3:$AG$897,0,0)</f>
        <v>0</v>
      </c>
      <c r="P727" s="247">
        <f>+_xlfn.XLOOKUP(MASTERLIST!$A727,'2023'!$A$3:$A$897,'2023'!$AH$3:$AH$897,0,0)</f>
        <v>0</v>
      </c>
      <c r="Q727" s="312">
        <f>+_xlfn.XLOOKUP(MASTERLIST!$A727,'2021'!$A$3:$A$900,'2021'!$G$3:$G$900,0,0)</f>
        <v>0</v>
      </c>
      <c r="R727" s="220">
        <f>+_xlfn.XLOOKUP(MASTERLIST!$A727,'2021'!$A$3:$A$900,'2021'!$H$3:$H$900,0,0)</f>
        <v>0</v>
      </c>
      <c r="S727" s="220">
        <f>+_xlfn.XLOOKUP(MASTERLIST!$A727,'2021'!$A$3:$A$900,'2021'!$I$3:$I$900,0,0)</f>
        <v>0</v>
      </c>
      <c r="T727" s="247">
        <f>+_xlfn.XLOOKUP(MASTERLIST!$A727,'2021'!$A$3:$A$900,'2021'!$J$3:$J$900,0,0)</f>
        <v>0</v>
      </c>
      <c r="U727" s="246">
        <f>+_xlfn.XLOOKUP(MASTERLIST!$A727,'2022'!$A$3:$A$899,'2022'!$AE$3:$AE$899,0,0)</f>
        <v>0</v>
      </c>
      <c r="V727" s="220">
        <f>+_xlfn.XLOOKUP(MASTERLIST!$A727,'2022'!$A$3:$A$899,'2022'!$AF$3:$AF$899,0,0)</f>
        <v>0</v>
      </c>
      <c r="W727" s="220">
        <f>+_xlfn.XLOOKUP(MASTERLIST!$A727,'2022'!$A$3:$A$899,'2022'!$AG$3:$AG$899,0,0)</f>
        <v>0</v>
      </c>
      <c r="X727" s="247">
        <f>+_xlfn.XLOOKUP(MASTERLIST!$A727,'2022'!$A$3:$A$899,'2022'!$AH$3:$AH$899,0,0)</f>
        <v>0</v>
      </c>
    </row>
    <row r="728" spans="1:24" s="14" customFormat="1" x14ac:dyDescent="0.3">
      <c r="A728" s="237" t="s">
        <v>1547</v>
      </c>
      <c r="B728" s="223" t="s">
        <v>1433</v>
      </c>
      <c r="C728" s="223" t="s">
        <v>1559</v>
      </c>
      <c r="D728" s="223" t="s">
        <v>1560</v>
      </c>
      <c r="E728" s="232" t="str">
        <f t="shared" si="55"/>
        <v>Men Senior</v>
      </c>
      <c r="F728" s="286">
        <v>32082</v>
      </c>
      <c r="G728" s="10">
        <f t="shared" si="56"/>
        <v>44926</v>
      </c>
      <c r="H728" s="6">
        <f t="shared" si="57"/>
        <v>35</v>
      </c>
      <c r="I728" s="5" t="str">
        <f t="shared" si="59"/>
        <v>Senior</v>
      </c>
      <c r="J728" s="221" t="s">
        <v>1301</v>
      </c>
      <c r="K728" s="294">
        <v>87110100073</v>
      </c>
      <c r="L728" s="295" t="s">
        <v>1509</v>
      </c>
      <c r="M728" s="246">
        <f>+_xlfn.XLOOKUP(MASTERLIST!$A728,'2023'!$A$3:$A$897,'2023'!$AE$3:$AE$897,0,0)</f>
        <v>0</v>
      </c>
      <c r="N728" s="220">
        <f>+_xlfn.XLOOKUP(MASTERLIST!$A728,'2023'!$A$3:$A$897,'2023'!$AF$3:$AF$897,0,0)</f>
        <v>0</v>
      </c>
      <c r="O728" s="220">
        <f>+_xlfn.XLOOKUP(MASTERLIST!$A728,'2023'!$A$3:$A$897,'2023'!$AG$3:$AG$897,0,0)</f>
        <v>0</v>
      </c>
      <c r="P728" s="247">
        <f>+_xlfn.XLOOKUP(MASTERLIST!$A728,'2023'!$A$3:$A$897,'2023'!$AH$3:$AH$897,0,0)</f>
        <v>0</v>
      </c>
      <c r="Q728" s="312">
        <f>+_xlfn.XLOOKUP(MASTERLIST!$A728,'2021'!$A$3:$A$900,'2021'!$G$3:$G$900,0,0)</f>
        <v>0</v>
      </c>
      <c r="R728" s="220">
        <f>+_xlfn.XLOOKUP(MASTERLIST!$A728,'2021'!$A$3:$A$900,'2021'!$H$3:$H$900,0,0)</f>
        <v>0</v>
      </c>
      <c r="S728" s="220">
        <f>+_xlfn.XLOOKUP(MASTERLIST!$A728,'2021'!$A$3:$A$900,'2021'!$I$3:$I$900,0,0)</f>
        <v>0</v>
      </c>
      <c r="T728" s="247">
        <f>+_xlfn.XLOOKUP(MASTERLIST!$A728,'2021'!$A$3:$A$900,'2021'!$J$3:$J$900,0,0)</f>
        <v>0</v>
      </c>
      <c r="U728" s="246">
        <f>+_xlfn.XLOOKUP(MASTERLIST!$A728,'2022'!$A$3:$A$899,'2022'!$AE$3:$AE$899,0,0)</f>
        <v>0</v>
      </c>
      <c r="V728" s="220">
        <f>+_xlfn.XLOOKUP(MASTERLIST!$A728,'2022'!$A$3:$A$899,'2022'!$AF$3:$AF$899,0,0)</f>
        <v>0</v>
      </c>
      <c r="W728" s="220">
        <f>+_xlfn.XLOOKUP(MASTERLIST!$A728,'2022'!$A$3:$A$899,'2022'!$AG$3:$AG$899,0,0)</f>
        <v>0</v>
      </c>
      <c r="X728" s="247">
        <f>+_xlfn.XLOOKUP(MASTERLIST!$A728,'2022'!$A$3:$A$899,'2022'!$AH$3:$AH$899,0,0)</f>
        <v>0</v>
      </c>
    </row>
    <row r="729" spans="1:24" s="14" customFormat="1" x14ac:dyDescent="0.3">
      <c r="A729" s="237" t="s">
        <v>1548</v>
      </c>
      <c r="B729" s="223" t="s">
        <v>1433</v>
      </c>
      <c r="C729" s="223" t="s">
        <v>1561</v>
      </c>
      <c r="D729" s="223" t="s">
        <v>1562</v>
      </c>
      <c r="E729" s="232" t="str">
        <f t="shared" si="55"/>
        <v>Ladies Grand Masters</v>
      </c>
      <c r="F729" s="286"/>
      <c r="G729" s="10">
        <f t="shared" si="56"/>
        <v>44926</v>
      </c>
      <c r="H729" s="6">
        <f t="shared" si="57"/>
        <v>123</v>
      </c>
      <c r="I729" s="5" t="str">
        <f t="shared" si="59"/>
        <v>Grand Masters</v>
      </c>
      <c r="J729" s="221" t="s">
        <v>67</v>
      </c>
      <c r="K729" s="294"/>
      <c r="L729" s="295" t="s">
        <v>1509</v>
      </c>
      <c r="M729" s="246">
        <f>+_xlfn.XLOOKUP(MASTERLIST!$A729,'2023'!$A$3:$A$897,'2023'!$AE$3:$AE$897,0,0)</f>
        <v>0</v>
      </c>
      <c r="N729" s="220">
        <f>+_xlfn.XLOOKUP(MASTERLIST!$A729,'2023'!$A$3:$A$897,'2023'!$AF$3:$AF$897,0,0)</f>
        <v>0</v>
      </c>
      <c r="O729" s="220">
        <f>+_xlfn.XLOOKUP(MASTERLIST!$A729,'2023'!$A$3:$A$897,'2023'!$AG$3:$AG$897,0,0)</f>
        <v>0</v>
      </c>
      <c r="P729" s="247">
        <f>+_xlfn.XLOOKUP(MASTERLIST!$A729,'2023'!$A$3:$A$897,'2023'!$AH$3:$AH$897,0,0)</f>
        <v>0</v>
      </c>
      <c r="Q729" s="312">
        <f>+_xlfn.XLOOKUP(MASTERLIST!$A729,'2021'!$A$3:$A$900,'2021'!$G$3:$G$900,0,0)</f>
        <v>0</v>
      </c>
      <c r="R729" s="220">
        <f>+_xlfn.XLOOKUP(MASTERLIST!$A729,'2021'!$A$3:$A$900,'2021'!$H$3:$H$900,0,0)</f>
        <v>0</v>
      </c>
      <c r="S729" s="220">
        <f>+_xlfn.XLOOKUP(MASTERLIST!$A729,'2021'!$A$3:$A$900,'2021'!$I$3:$I$900,0,0)</f>
        <v>0</v>
      </c>
      <c r="T729" s="247">
        <f>+_xlfn.XLOOKUP(MASTERLIST!$A729,'2021'!$A$3:$A$900,'2021'!$J$3:$J$900,0,0)</f>
        <v>0</v>
      </c>
      <c r="U729" s="246">
        <f>+_xlfn.XLOOKUP(MASTERLIST!$A729,'2022'!$A$3:$A$899,'2022'!$AE$3:$AE$899,0,0)</f>
        <v>0</v>
      </c>
      <c r="V729" s="220">
        <f>+_xlfn.XLOOKUP(MASTERLIST!$A729,'2022'!$A$3:$A$899,'2022'!$AF$3:$AF$899,0,0)</f>
        <v>0</v>
      </c>
      <c r="W729" s="220">
        <f>+_xlfn.XLOOKUP(MASTERLIST!$A729,'2022'!$A$3:$A$899,'2022'!$AG$3:$AG$899,0,0)</f>
        <v>0</v>
      </c>
      <c r="X729" s="247">
        <f>+_xlfn.XLOOKUP(MASTERLIST!$A729,'2022'!$A$3:$A$899,'2022'!$AH$3:$AH$899,0,0)</f>
        <v>0</v>
      </c>
    </row>
    <row r="730" spans="1:24" s="14" customFormat="1" x14ac:dyDescent="0.3">
      <c r="A730" s="237" t="s">
        <v>1549</v>
      </c>
      <c r="B730" s="223" t="s">
        <v>1433</v>
      </c>
      <c r="C730" s="223" t="s">
        <v>1563</v>
      </c>
      <c r="D730" s="223" t="s">
        <v>968</v>
      </c>
      <c r="E730" s="232" t="str">
        <f t="shared" si="55"/>
        <v>Men Senior</v>
      </c>
      <c r="F730" s="286">
        <v>33691</v>
      </c>
      <c r="G730" s="10">
        <f t="shared" si="56"/>
        <v>44926</v>
      </c>
      <c r="H730" s="6">
        <f t="shared" si="57"/>
        <v>30</v>
      </c>
      <c r="I730" s="5" t="str">
        <f t="shared" si="59"/>
        <v>Senior</v>
      </c>
      <c r="J730" s="221" t="s">
        <v>1301</v>
      </c>
      <c r="K730" s="294">
        <v>92032800012</v>
      </c>
      <c r="L730" s="295" t="s">
        <v>1509</v>
      </c>
      <c r="M730" s="246">
        <f>+_xlfn.XLOOKUP(MASTERLIST!$A730,'2023'!$A$3:$A$897,'2023'!$AE$3:$AE$897,0,0)</f>
        <v>0</v>
      </c>
      <c r="N730" s="220">
        <f>+_xlfn.XLOOKUP(MASTERLIST!$A730,'2023'!$A$3:$A$897,'2023'!$AF$3:$AF$897,0,0)</f>
        <v>0</v>
      </c>
      <c r="O730" s="220">
        <f>+_xlfn.XLOOKUP(MASTERLIST!$A730,'2023'!$A$3:$A$897,'2023'!$AG$3:$AG$897,0,0)</f>
        <v>0</v>
      </c>
      <c r="P730" s="247">
        <f>+_xlfn.XLOOKUP(MASTERLIST!$A730,'2023'!$A$3:$A$897,'2023'!$AH$3:$AH$897,0,0)</f>
        <v>0</v>
      </c>
      <c r="Q730" s="312">
        <f>+_xlfn.XLOOKUP(MASTERLIST!$A730,'2021'!$A$3:$A$900,'2021'!$G$3:$G$900,0,0)</f>
        <v>0</v>
      </c>
      <c r="R730" s="220">
        <f>+_xlfn.XLOOKUP(MASTERLIST!$A730,'2021'!$A$3:$A$900,'2021'!$H$3:$H$900,0,0)</f>
        <v>0</v>
      </c>
      <c r="S730" s="220">
        <f>+_xlfn.XLOOKUP(MASTERLIST!$A730,'2021'!$A$3:$A$900,'2021'!$I$3:$I$900,0,0)</f>
        <v>0</v>
      </c>
      <c r="T730" s="247">
        <f>+_xlfn.XLOOKUP(MASTERLIST!$A730,'2021'!$A$3:$A$900,'2021'!$J$3:$J$900,0,0)</f>
        <v>0</v>
      </c>
      <c r="U730" s="246">
        <f>+_xlfn.XLOOKUP(MASTERLIST!$A730,'2022'!$A$3:$A$899,'2022'!$AE$3:$AE$899,0,0)</f>
        <v>0</v>
      </c>
      <c r="V730" s="220">
        <f>+_xlfn.XLOOKUP(MASTERLIST!$A730,'2022'!$A$3:$A$899,'2022'!$AF$3:$AF$899,0,0)</f>
        <v>0</v>
      </c>
      <c r="W730" s="220">
        <f>+_xlfn.XLOOKUP(MASTERLIST!$A730,'2022'!$A$3:$A$899,'2022'!$AG$3:$AG$899,0,0)</f>
        <v>0</v>
      </c>
      <c r="X730" s="247">
        <f>+_xlfn.XLOOKUP(MASTERLIST!$A730,'2022'!$A$3:$A$899,'2022'!$AH$3:$AH$899,0,0)</f>
        <v>0</v>
      </c>
    </row>
    <row r="731" spans="1:24" x14ac:dyDescent="0.25">
      <c r="A731" s="231" t="s">
        <v>1550</v>
      </c>
      <c r="B731" s="221" t="s">
        <v>2049</v>
      </c>
      <c r="C731" s="221" t="s">
        <v>303</v>
      </c>
      <c r="D731" s="221" t="s">
        <v>1927</v>
      </c>
      <c r="E731" s="230" t="str">
        <f t="shared" si="55"/>
        <v>Men Senior</v>
      </c>
      <c r="F731" s="279">
        <v>34422</v>
      </c>
      <c r="G731" s="10">
        <f t="shared" si="56"/>
        <v>44926</v>
      </c>
      <c r="H731" s="6">
        <f t="shared" si="57"/>
        <v>28</v>
      </c>
      <c r="I731" s="5" t="str">
        <f t="shared" si="59"/>
        <v>Senior</v>
      </c>
      <c r="J731" s="221" t="s">
        <v>1301</v>
      </c>
      <c r="K731" s="294">
        <v>94032900299</v>
      </c>
      <c r="L731" s="295" t="s">
        <v>1509</v>
      </c>
      <c r="M731" s="246">
        <f>+_xlfn.XLOOKUP(MASTERLIST!$A731,'2023'!$A$3:$A$897,'2023'!$AE$3:$AE$897,0,0)</f>
        <v>0</v>
      </c>
      <c r="N731" s="220">
        <f>+_xlfn.XLOOKUP(MASTERLIST!$A731,'2023'!$A$3:$A$897,'2023'!$AF$3:$AF$897,0,0)</f>
        <v>0</v>
      </c>
      <c r="O731" s="220">
        <f>+_xlfn.XLOOKUP(MASTERLIST!$A731,'2023'!$A$3:$A$897,'2023'!$AG$3:$AG$897,0,0)</f>
        <v>0</v>
      </c>
      <c r="P731" s="247">
        <f>+_xlfn.XLOOKUP(MASTERLIST!$A731,'2023'!$A$3:$A$897,'2023'!$AH$3:$AH$897,0,0)</f>
        <v>0</v>
      </c>
      <c r="Q731" s="312">
        <f>+_xlfn.XLOOKUP(MASTERLIST!$A731,'2021'!$A$3:$A$900,'2021'!$G$3:$G$900,0,0)</f>
        <v>1</v>
      </c>
      <c r="R731" s="220">
        <f>+_xlfn.XLOOKUP(MASTERLIST!$A731,'2021'!$A$3:$A$900,'2021'!$H$3:$H$900,0,0)</f>
        <v>3</v>
      </c>
      <c r="S731" s="220">
        <f>+_xlfn.XLOOKUP(MASTERLIST!$A731,'2021'!$A$3:$A$900,'2021'!$I$3:$I$900,0,0)</f>
        <v>43.3</v>
      </c>
      <c r="T731" s="247">
        <f>+_xlfn.XLOOKUP(MASTERLIST!$A731,'2021'!$A$3:$A$900,'2021'!$J$3:$J$900,0,0)</f>
        <v>479</v>
      </c>
      <c r="U731" s="246">
        <f>+_xlfn.XLOOKUP(MASTERLIST!$A731,'2022'!$A$3:$A$899,'2022'!$AE$3:$AE$899,0,0)</f>
        <v>0</v>
      </c>
      <c r="V731" s="220">
        <f>+_xlfn.XLOOKUP(MASTERLIST!$A731,'2022'!$A$3:$A$899,'2022'!$AF$3:$AF$899,0,0)</f>
        <v>0</v>
      </c>
      <c r="W731" s="220">
        <f>+_xlfn.XLOOKUP(MASTERLIST!$A731,'2022'!$A$3:$A$899,'2022'!$AG$3:$AG$899,0,0)</f>
        <v>0</v>
      </c>
      <c r="X731" s="247">
        <f>+_xlfn.XLOOKUP(MASTERLIST!$A731,'2022'!$A$3:$A$899,'2022'!$AH$3:$AH$899,0,0)</f>
        <v>0</v>
      </c>
    </row>
    <row r="732" spans="1:24" s="14" customFormat="1" x14ac:dyDescent="0.3">
      <c r="A732" s="237" t="s">
        <v>1551</v>
      </c>
      <c r="B732" s="223" t="s">
        <v>1433</v>
      </c>
      <c r="C732" s="223" t="s">
        <v>1564</v>
      </c>
      <c r="D732" s="223" t="s">
        <v>322</v>
      </c>
      <c r="E732" s="232" t="str">
        <f t="shared" si="55"/>
        <v>Men Senior</v>
      </c>
      <c r="F732" s="286">
        <v>33395</v>
      </c>
      <c r="G732" s="10">
        <f t="shared" si="56"/>
        <v>44926</v>
      </c>
      <c r="H732" s="6">
        <f t="shared" si="57"/>
        <v>31</v>
      </c>
      <c r="I732" s="5" t="str">
        <f t="shared" si="59"/>
        <v>Senior</v>
      </c>
      <c r="J732" s="221" t="s">
        <v>1301</v>
      </c>
      <c r="K732" s="294">
        <v>91060600129</v>
      </c>
      <c r="L732" s="295" t="s">
        <v>1509</v>
      </c>
      <c r="M732" s="246">
        <f>+_xlfn.XLOOKUP(MASTERLIST!$A732,'2023'!$A$3:$A$897,'2023'!$AE$3:$AE$897,0,0)</f>
        <v>0</v>
      </c>
      <c r="N732" s="220">
        <f>+_xlfn.XLOOKUP(MASTERLIST!$A732,'2023'!$A$3:$A$897,'2023'!$AF$3:$AF$897,0,0)</f>
        <v>0</v>
      </c>
      <c r="O732" s="220">
        <f>+_xlfn.XLOOKUP(MASTERLIST!$A732,'2023'!$A$3:$A$897,'2023'!$AG$3:$AG$897,0,0)</f>
        <v>0</v>
      </c>
      <c r="P732" s="247">
        <f>+_xlfn.XLOOKUP(MASTERLIST!$A732,'2023'!$A$3:$A$897,'2023'!$AH$3:$AH$897,0,0)</f>
        <v>0</v>
      </c>
      <c r="Q732" s="312">
        <f>+_xlfn.XLOOKUP(MASTERLIST!$A732,'2021'!$A$3:$A$900,'2021'!$G$3:$G$900,0,0)</f>
        <v>0</v>
      </c>
      <c r="R732" s="220">
        <f>+_xlfn.XLOOKUP(MASTERLIST!$A732,'2021'!$A$3:$A$900,'2021'!$H$3:$H$900,0,0)</f>
        <v>0</v>
      </c>
      <c r="S732" s="220">
        <f>+_xlfn.XLOOKUP(MASTERLIST!$A732,'2021'!$A$3:$A$900,'2021'!$I$3:$I$900,0,0)</f>
        <v>0</v>
      </c>
      <c r="T732" s="247">
        <f>+_xlfn.XLOOKUP(MASTERLIST!$A732,'2021'!$A$3:$A$900,'2021'!$J$3:$J$900,0,0)</f>
        <v>0</v>
      </c>
      <c r="U732" s="246">
        <f>+_xlfn.XLOOKUP(MASTERLIST!$A732,'2022'!$A$3:$A$899,'2022'!$AE$3:$AE$899,0,0)</f>
        <v>0</v>
      </c>
      <c r="V732" s="220">
        <f>+_xlfn.XLOOKUP(MASTERLIST!$A732,'2022'!$A$3:$A$899,'2022'!$AF$3:$AF$899,0,0)</f>
        <v>0</v>
      </c>
      <c r="W732" s="220">
        <f>+_xlfn.XLOOKUP(MASTERLIST!$A732,'2022'!$A$3:$A$899,'2022'!$AG$3:$AG$899,0,0)</f>
        <v>0</v>
      </c>
      <c r="X732" s="247">
        <f>+_xlfn.XLOOKUP(MASTERLIST!$A732,'2022'!$A$3:$A$899,'2022'!$AH$3:$AH$899,0,0)</f>
        <v>0</v>
      </c>
    </row>
    <row r="733" spans="1:24" x14ac:dyDescent="0.25">
      <c r="A733" s="229" t="s">
        <v>1552</v>
      </c>
      <c r="B733" s="220" t="s">
        <v>2047</v>
      </c>
      <c r="C733" s="220" t="s">
        <v>342</v>
      </c>
      <c r="D733" s="220" t="s">
        <v>1565</v>
      </c>
      <c r="E733" s="230" t="str">
        <f t="shared" si="55"/>
        <v>Men Senior</v>
      </c>
      <c r="F733" s="277">
        <v>35870</v>
      </c>
      <c r="G733" s="10">
        <f t="shared" si="56"/>
        <v>44926</v>
      </c>
      <c r="H733" s="6">
        <f t="shared" si="57"/>
        <v>24</v>
      </c>
      <c r="I733" s="5" t="str">
        <f t="shared" si="59"/>
        <v>Senior</v>
      </c>
      <c r="J733" s="220" t="s">
        <v>1301</v>
      </c>
      <c r="K733" s="293">
        <v>98031600775</v>
      </c>
      <c r="L733" s="251" t="s">
        <v>1509</v>
      </c>
      <c r="M733" s="246">
        <f>+_xlfn.XLOOKUP(MASTERLIST!$A733,'2023'!$A$3:$A$897,'2023'!$AE$3:$AE$897,0,0)</f>
        <v>0</v>
      </c>
      <c r="N733" s="220">
        <f>+_xlfn.XLOOKUP(MASTERLIST!$A733,'2023'!$A$3:$A$897,'2023'!$AF$3:$AF$897,0,0)</f>
        <v>0</v>
      </c>
      <c r="O733" s="220">
        <f>+_xlfn.XLOOKUP(MASTERLIST!$A733,'2023'!$A$3:$A$897,'2023'!$AG$3:$AG$897,0,0)</f>
        <v>0</v>
      </c>
      <c r="P733" s="247">
        <f>+_xlfn.XLOOKUP(MASTERLIST!$A733,'2023'!$A$3:$A$897,'2023'!$AH$3:$AH$897,0,0)</f>
        <v>20</v>
      </c>
      <c r="Q733" s="312">
        <f>+_xlfn.XLOOKUP(MASTERLIST!$A733,'2021'!$A$3:$A$900,'2021'!$G$3:$G$900,0,0)</f>
        <v>0</v>
      </c>
      <c r="R733" s="220">
        <f>+_xlfn.XLOOKUP(MASTERLIST!$A733,'2021'!$A$3:$A$900,'2021'!$H$3:$H$900,0,0)</f>
        <v>2</v>
      </c>
      <c r="S733" s="220">
        <f>+_xlfn.XLOOKUP(MASTERLIST!$A733,'2021'!$A$3:$A$900,'2021'!$I$3:$I$900,0,0)</f>
        <v>6.3000000000000007</v>
      </c>
      <c r="T733" s="247">
        <f>+_xlfn.XLOOKUP(MASTERLIST!$A733,'2021'!$A$3:$A$900,'2021'!$J$3:$J$900,0,0)</f>
        <v>184</v>
      </c>
      <c r="U733" s="246">
        <f>+_xlfn.XLOOKUP(MASTERLIST!$A733,'2022'!$A$3:$A$899,'2022'!$AE$3:$AE$899,0,0)</f>
        <v>0</v>
      </c>
      <c r="V733" s="220">
        <f>+_xlfn.XLOOKUP(MASTERLIST!$A733,'2022'!$A$3:$A$899,'2022'!$AF$3:$AF$899,0,0)</f>
        <v>0</v>
      </c>
      <c r="W733" s="220">
        <f>+_xlfn.XLOOKUP(MASTERLIST!$A733,'2022'!$A$3:$A$899,'2022'!$AG$3:$AG$899,0,0)</f>
        <v>0</v>
      </c>
      <c r="X733" s="247">
        <f>+_xlfn.XLOOKUP(MASTERLIST!$A733,'2022'!$A$3:$A$899,'2022'!$AH$3:$AH$899,0,0)</f>
        <v>0</v>
      </c>
    </row>
    <row r="734" spans="1:24" x14ac:dyDescent="0.3">
      <c r="A734" s="236" t="s">
        <v>1569</v>
      </c>
      <c r="B734" s="222" t="s">
        <v>48</v>
      </c>
      <c r="C734" s="222" t="s">
        <v>966</v>
      </c>
      <c r="D734" s="222" t="s">
        <v>115</v>
      </c>
      <c r="E734" s="230" t="str">
        <f t="shared" si="55"/>
        <v>Men Veteran</v>
      </c>
      <c r="F734" s="285">
        <v>29902</v>
      </c>
      <c r="G734" s="10">
        <f t="shared" si="56"/>
        <v>44926</v>
      </c>
      <c r="H734" s="6">
        <f t="shared" si="57"/>
        <v>41</v>
      </c>
      <c r="I734" s="5" t="str">
        <f t="shared" si="59"/>
        <v>Veteran</v>
      </c>
      <c r="J734" s="220" t="s">
        <v>1301</v>
      </c>
      <c r="K734" s="293">
        <v>81112700064</v>
      </c>
      <c r="L734" s="251" t="s">
        <v>1509</v>
      </c>
      <c r="M734" s="246">
        <f>+_xlfn.XLOOKUP(MASTERLIST!$A734,'2023'!$A$3:$A$897,'2023'!$AE$3:$AE$897,0,0)</f>
        <v>0</v>
      </c>
      <c r="N734" s="220">
        <f>+_xlfn.XLOOKUP(MASTERLIST!$A734,'2023'!$A$3:$A$897,'2023'!$AF$3:$AF$897,0,0)</f>
        <v>4</v>
      </c>
      <c r="O734" s="220">
        <f>+_xlfn.XLOOKUP(MASTERLIST!$A734,'2023'!$A$3:$A$897,'2023'!$AG$3:$AG$897,0,0)</f>
        <v>57.599999999999994</v>
      </c>
      <c r="P734" s="247">
        <f>+_xlfn.XLOOKUP(MASTERLIST!$A734,'2023'!$A$3:$A$897,'2023'!$AH$3:$AH$897,0,0)</f>
        <v>859</v>
      </c>
      <c r="Q734" s="312">
        <f>+_xlfn.XLOOKUP(MASTERLIST!$A734,'2021'!$A$3:$A$900,'2021'!$G$3:$G$900,0,0)</f>
        <v>0</v>
      </c>
      <c r="R734" s="220">
        <f>+_xlfn.XLOOKUP(MASTERLIST!$A734,'2021'!$A$3:$A$900,'2021'!$H$3:$H$900,0,0)</f>
        <v>11</v>
      </c>
      <c r="S734" s="220">
        <f>+_xlfn.XLOOKUP(MASTERLIST!$A734,'2021'!$A$3:$A$900,'2021'!$I$3:$I$900,0,0)</f>
        <v>189.8</v>
      </c>
      <c r="T734" s="247">
        <f>+_xlfn.XLOOKUP(MASTERLIST!$A734,'2021'!$A$3:$A$900,'2021'!$J$3:$J$900,0,0)</f>
        <v>869</v>
      </c>
      <c r="U734" s="246">
        <f>+_xlfn.XLOOKUP(MASTERLIST!$A734,'2022'!$A$3:$A$899,'2022'!$AE$3:$AE$899,0,0)</f>
        <v>0</v>
      </c>
      <c r="V734" s="220">
        <f>+_xlfn.XLOOKUP(MASTERLIST!$A734,'2022'!$A$3:$A$899,'2022'!$AF$3:$AF$899,0,0)</f>
        <v>7</v>
      </c>
      <c r="W734" s="220">
        <f>+_xlfn.XLOOKUP(MASTERLIST!$A734,'2022'!$A$3:$A$899,'2022'!$AG$3:$AG$899,0,0)</f>
        <v>81.099999999999994</v>
      </c>
      <c r="X734" s="247">
        <f>+_xlfn.XLOOKUP(MASTERLIST!$A734,'2022'!$A$3:$A$899,'2022'!$AH$3:$AH$899,0,0)</f>
        <v>1007</v>
      </c>
    </row>
    <row r="735" spans="1:24" x14ac:dyDescent="0.3">
      <c r="A735" s="236" t="s">
        <v>1570</v>
      </c>
      <c r="B735" s="222" t="s">
        <v>48</v>
      </c>
      <c r="C735" s="222" t="s">
        <v>1593</v>
      </c>
      <c r="D735" s="222" t="s">
        <v>115</v>
      </c>
      <c r="E735" s="230" t="str">
        <f t="shared" si="55"/>
        <v>Ladies Senior</v>
      </c>
      <c r="F735" s="285">
        <v>32033</v>
      </c>
      <c r="G735" s="10">
        <f t="shared" si="56"/>
        <v>44926</v>
      </c>
      <c r="H735" s="6">
        <f t="shared" si="57"/>
        <v>35</v>
      </c>
      <c r="I735" s="5" t="str">
        <f t="shared" si="59"/>
        <v>Senior</v>
      </c>
      <c r="J735" s="220" t="s">
        <v>67</v>
      </c>
      <c r="K735" s="293">
        <v>87091300815</v>
      </c>
      <c r="L735" s="251" t="s">
        <v>1509</v>
      </c>
      <c r="M735" s="246">
        <f>+_xlfn.XLOOKUP(MASTERLIST!$A735,'2023'!$A$3:$A$897,'2023'!$AE$3:$AE$897,0,0)</f>
        <v>0</v>
      </c>
      <c r="N735" s="220">
        <f>+_xlfn.XLOOKUP(MASTERLIST!$A735,'2023'!$A$3:$A$897,'2023'!$AF$3:$AF$897,0,0)</f>
        <v>0</v>
      </c>
      <c r="O735" s="220">
        <f>+_xlfn.XLOOKUP(MASTERLIST!$A735,'2023'!$A$3:$A$897,'2023'!$AG$3:$AG$897,0,0)</f>
        <v>0.8</v>
      </c>
      <c r="P735" s="247">
        <f>+_xlfn.XLOOKUP(MASTERLIST!$A735,'2023'!$A$3:$A$897,'2023'!$AH$3:$AH$897,0,0)</f>
        <v>251</v>
      </c>
      <c r="Q735" s="312">
        <f>+_xlfn.XLOOKUP(MASTERLIST!$A735,'2021'!$A$3:$A$900,'2021'!$G$3:$G$900,0,0)</f>
        <v>1</v>
      </c>
      <c r="R735" s="220">
        <f>+_xlfn.XLOOKUP(MASTERLIST!$A735,'2021'!$A$3:$A$900,'2021'!$H$3:$H$900,0,0)</f>
        <v>4</v>
      </c>
      <c r="S735" s="220">
        <f>+_xlfn.XLOOKUP(MASTERLIST!$A735,'2021'!$A$3:$A$900,'2021'!$I$3:$I$900,0,0)</f>
        <v>24.000000000000004</v>
      </c>
      <c r="T735" s="247">
        <f>+_xlfn.XLOOKUP(MASTERLIST!$A735,'2021'!$A$3:$A$900,'2021'!$J$3:$J$900,0,0)</f>
        <v>604</v>
      </c>
      <c r="U735" s="246">
        <f>+_xlfn.XLOOKUP(MASTERLIST!$A735,'2022'!$A$3:$A$899,'2022'!$AE$3:$AE$899,0,0)</f>
        <v>0</v>
      </c>
      <c r="V735" s="220">
        <f>+_xlfn.XLOOKUP(MASTERLIST!$A735,'2022'!$A$3:$A$899,'2022'!$AF$3:$AF$899,0,0)</f>
        <v>2</v>
      </c>
      <c r="W735" s="220">
        <f>+_xlfn.XLOOKUP(MASTERLIST!$A735,'2022'!$A$3:$A$899,'2022'!$AG$3:$AG$899,0,0)</f>
        <v>10.8</v>
      </c>
      <c r="X735" s="247">
        <f>+_xlfn.XLOOKUP(MASTERLIST!$A735,'2022'!$A$3:$A$899,'2022'!$AH$3:$AH$899,0,0)</f>
        <v>213</v>
      </c>
    </row>
    <row r="736" spans="1:24" s="14" customFormat="1" x14ac:dyDescent="0.3">
      <c r="A736" s="237" t="s">
        <v>1571</v>
      </c>
      <c r="B736" s="223" t="s">
        <v>1294</v>
      </c>
      <c r="C736" s="223" t="s">
        <v>104</v>
      </c>
      <c r="D736" s="223" t="s">
        <v>1594</v>
      </c>
      <c r="E736" s="232" t="str">
        <f t="shared" si="55"/>
        <v>Men Veteran</v>
      </c>
      <c r="F736" s="286">
        <v>29588</v>
      </c>
      <c r="G736" s="10">
        <f t="shared" si="56"/>
        <v>44926</v>
      </c>
      <c r="H736" s="6">
        <f t="shared" si="57"/>
        <v>41</v>
      </c>
      <c r="I736" s="5" t="str">
        <f t="shared" si="59"/>
        <v>Veteran</v>
      </c>
      <c r="J736" s="221" t="s">
        <v>1301</v>
      </c>
      <c r="K736" s="294">
        <v>82010210298</v>
      </c>
      <c r="L736" s="295" t="s">
        <v>1509</v>
      </c>
      <c r="M736" s="246">
        <f>+_xlfn.XLOOKUP(MASTERLIST!$A736,'2023'!$A$3:$A$897,'2023'!$AE$3:$AE$897,0,0)</f>
        <v>0</v>
      </c>
      <c r="N736" s="220">
        <f>+_xlfn.XLOOKUP(MASTERLIST!$A736,'2023'!$A$3:$A$897,'2023'!$AF$3:$AF$897,0,0)</f>
        <v>0</v>
      </c>
      <c r="O736" s="220">
        <f>+_xlfn.XLOOKUP(MASTERLIST!$A736,'2023'!$A$3:$A$897,'2023'!$AG$3:$AG$897,0,0)</f>
        <v>0</v>
      </c>
      <c r="P736" s="247">
        <f>+_xlfn.XLOOKUP(MASTERLIST!$A736,'2023'!$A$3:$A$897,'2023'!$AH$3:$AH$897,0,0)</f>
        <v>0</v>
      </c>
      <c r="Q736" s="312">
        <f>+_xlfn.XLOOKUP(MASTERLIST!$A736,'2021'!$A$3:$A$900,'2021'!$G$3:$G$900,0,0)</f>
        <v>0</v>
      </c>
      <c r="R736" s="220">
        <f>+_xlfn.XLOOKUP(MASTERLIST!$A736,'2021'!$A$3:$A$900,'2021'!$H$3:$H$900,0,0)</f>
        <v>0</v>
      </c>
      <c r="S736" s="220">
        <f>+_xlfn.XLOOKUP(MASTERLIST!$A736,'2021'!$A$3:$A$900,'2021'!$I$3:$I$900,0,0)</f>
        <v>0</v>
      </c>
      <c r="T736" s="247">
        <f>+_xlfn.XLOOKUP(MASTERLIST!$A736,'2021'!$A$3:$A$900,'2021'!$J$3:$J$900,0,0)</f>
        <v>0</v>
      </c>
      <c r="U736" s="246">
        <f>+_xlfn.XLOOKUP(MASTERLIST!$A736,'2022'!$A$3:$A$899,'2022'!$AE$3:$AE$899,0,0)</f>
        <v>0</v>
      </c>
      <c r="V736" s="220">
        <f>+_xlfn.XLOOKUP(MASTERLIST!$A736,'2022'!$A$3:$A$899,'2022'!$AF$3:$AF$899,0,0)</f>
        <v>0</v>
      </c>
      <c r="W736" s="220">
        <f>+_xlfn.XLOOKUP(MASTERLIST!$A736,'2022'!$A$3:$A$899,'2022'!$AG$3:$AG$899,0,0)</f>
        <v>0</v>
      </c>
      <c r="X736" s="247">
        <f>+_xlfn.XLOOKUP(MASTERLIST!$A736,'2022'!$A$3:$A$899,'2022'!$AH$3:$AH$899,0,0)</f>
        <v>0</v>
      </c>
    </row>
    <row r="737" spans="1:24" s="14" customFormat="1" x14ac:dyDescent="0.3">
      <c r="A737" s="237" t="s">
        <v>1572</v>
      </c>
      <c r="B737" s="223" t="s">
        <v>1294</v>
      </c>
      <c r="C737" s="223" t="s">
        <v>1595</v>
      </c>
      <c r="D737" s="223" t="s">
        <v>181</v>
      </c>
      <c r="E737" s="232" t="str">
        <f t="shared" si="55"/>
        <v>Men Master</v>
      </c>
      <c r="F737" s="286">
        <v>24497</v>
      </c>
      <c r="G737" s="10">
        <f t="shared" si="56"/>
        <v>44926</v>
      </c>
      <c r="H737" s="6">
        <f t="shared" si="57"/>
        <v>55</v>
      </c>
      <c r="I737" s="5" t="str">
        <f t="shared" si="59"/>
        <v>Master</v>
      </c>
      <c r="J737" s="221" t="s">
        <v>1301</v>
      </c>
      <c r="K737" s="294">
        <v>67012500212</v>
      </c>
      <c r="L737" s="295" t="s">
        <v>1509</v>
      </c>
      <c r="M737" s="246">
        <f>+_xlfn.XLOOKUP(MASTERLIST!$A737,'2023'!$A$3:$A$897,'2023'!$AE$3:$AE$897,0,0)</f>
        <v>0</v>
      </c>
      <c r="N737" s="220">
        <f>+_xlfn.XLOOKUP(MASTERLIST!$A737,'2023'!$A$3:$A$897,'2023'!$AF$3:$AF$897,0,0)</f>
        <v>0</v>
      </c>
      <c r="O737" s="220">
        <f>+_xlfn.XLOOKUP(MASTERLIST!$A737,'2023'!$A$3:$A$897,'2023'!$AG$3:$AG$897,0,0)</f>
        <v>0</v>
      </c>
      <c r="P737" s="247">
        <f>+_xlfn.XLOOKUP(MASTERLIST!$A737,'2023'!$A$3:$A$897,'2023'!$AH$3:$AH$897,0,0)</f>
        <v>0</v>
      </c>
      <c r="Q737" s="312">
        <f>+_xlfn.XLOOKUP(MASTERLIST!$A737,'2021'!$A$3:$A$900,'2021'!$G$3:$G$900,0,0)</f>
        <v>0</v>
      </c>
      <c r="R737" s="220">
        <f>+_xlfn.XLOOKUP(MASTERLIST!$A737,'2021'!$A$3:$A$900,'2021'!$H$3:$H$900,0,0)</f>
        <v>0</v>
      </c>
      <c r="S737" s="220">
        <f>+_xlfn.XLOOKUP(MASTERLIST!$A737,'2021'!$A$3:$A$900,'2021'!$I$3:$I$900,0,0)</f>
        <v>0</v>
      </c>
      <c r="T737" s="247">
        <f>+_xlfn.XLOOKUP(MASTERLIST!$A737,'2021'!$A$3:$A$900,'2021'!$J$3:$J$900,0,0)</f>
        <v>0</v>
      </c>
      <c r="U737" s="246">
        <f>+_xlfn.XLOOKUP(MASTERLIST!$A737,'2022'!$A$3:$A$899,'2022'!$AE$3:$AE$899,0,0)</f>
        <v>0</v>
      </c>
      <c r="V737" s="220">
        <f>+_xlfn.XLOOKUP(MASTERLIST!$A737,'2022'!$A$3:$A$899,'2022'!$AF$3:$AF$899,0,0)</f>
        <v>0</v>
      </c>
      <c r="W737" s="220">
        <f>+_xlfn.XLOOKUP(MASTERLIST!$A737,'2022'!$A$3:$A$899,'2022'!$AG$3:$AG$899,0,0)</f>
        <v>0</v>
      </c>
      <c r="X737" s="247">
        <f>+_xlfn.XLOOKUP(MASTERLIST!$A737,'2022'!$A$3:$A$899,'2022'!$AH$3:$AH$899,0,0)</f>
        <v>0</v>
      </c>
    </row>
    <row r="738" spans="1:24" s="14" customFormat="1" x14ac:dyDescent="0.3">
      <c r="A738" s="237" t="s">
        <v>1573</v>
      </c>
      <c r="B738" s="223" t="s">
        <v>1278</v>
      </c>
      <c r="C738" s="223" t="s">
        <v>1596</v>
      </c>
      <c r="D738" s="223" t="s">
        <v>152</v>
      </c>
      <c r="E738" s="232" t="str">
        <f t="shared" si="55"/>
        <v>Ladies Senior</v>
      </c>
      <c r="F738" s="286">
        <v>31552</v>
      </c>
      <c r="G738" s="10">
        <f t="shared" si="56"/>
        <v>44926</v>
      </c>
      <c r="H738" s="6">
        <f t="shared" si="57"/>
        <v>36</v>
      </c>
      <c r="I738" s="5" t="str">
        <f>IF(H738="","Men Senior",IF(H738&gt;59.999,"Grand Masters",IF(H738&gt;49.999,"Master",IF(H738&gt;39.999,"Veteran",IF(H738&gt;21.999,"Senior",IF(H738&gt;16.999,"U/21","U/16"))))))</f>
        <v>Senior</v>
      </c>
      <c r="J738" s="221" t="s">
        <v>67</v>
      </c>
      <c r="K738" s="294">
        <v>86052000635</v>
      </c>
      <c r="L738" s="295" t="s">
        <v>1509</v>
      </c>
      <c r="M738" s="246">
        <f>+_xlfn.XLOOKUP(MASTERLIST!$A738,'2023'!$A$3:$A$897,'2023'!$AE$3:$AE$897,0,0)</f>
        <v>0</v>
      </c>
      <c r="N738" s="220">
        <f>+_xlfn.XLOOKUP(MASTERLIST!$A738,'2023'!$A$3:$A$897,'2023'!$AF$3:$AF$897,0,0)</f>
        <v>0</v>
      </c>
      <c r="O738" s="220">
        <f>+_xlfn.XLOOKUP(MASTERLIST!$A738,'2023'!$A$3:$A$897,'2023'!$AG$3:$AG$897,0,0)</f>
        <v>0</v>
      </c>
      <c r="P738" s="247">
        <f>+_xlfn.XLOOKUP(MASTERLIST!$A738,'2023'!$A$3:$A$897,'2023'!$AH$3:$AH$897,0,0)</f>
        <v>0</v>
      </c>
      <c r="Q738" s="312">
        <f>+_xlfn.XLOOKUP(MASTERLIST!$A738,'2021'!$A$3:$A$900,'2021'!$G$3:$G$900,0,0)</f>
        <v>0</v>
      </c>
      <c r="R738" s="220">
        <f>+_xlfn.XLOOKUP(MASTERLIST!$A738,'2021'!$A$3:$A$900,'2021'!$H$3:$H$900,0,0)</f>
        <v>0</v>
      </c>
      <c r="S738" s="220">
        <f>+_xlfn.XLOOKUP(MASTERLIST!$A738,'2021'!$A$3:$A$900,'2021'!$I$3:$I$900,0,0)</f>
        <v>0</v>
      </c>
      <c r="T738" s="247">
        <f>+_xlfn.XLOOKUP(MASTERLIST!$A738,'2021'!$A$3:$A$900,'2021'!$J$3:$J$900,0,0)</f>
        <v>0</v>
      </c>
      <c r="U738" s="246">
        <f>+_xlfn.XLOOKUP(MASTERLIST!$A738,'2022'!$A$3:$A$899,'2022'!$AE$3:$AE$899,0,0)</f>
        <v>0</v>
      </c>
      <c r="V738" s="220">
        <f>+_xlfn.XLOOKUP(MASTERLIST!$A738,'2022'!$A$3:$A$899,'2022'!$AF$3:$AF$899,0,0)</f>
        <v>0</v>
      </c>
      <c r="W738" s="220">
        <f>+_xlfn.XLOOKUP(MASTERLIST!$A738,'2022'!$A$3:$A$899,'2022'!$AG$3:$AG$899,0,0)</f>
        <v>0</v>
      </c>
      <c r="X738" s="247">
        <f>+_xlfn.XLOOKUP(MASTERLIST!$A738,'2022'!$A$3:$A$899,'2022'!$AH$3:$AH$899,0,0)</f>
        <v>0</v>
      </c>
    </row>
    <row r="739" spans="1:24" s="14" customFormat="1" x14ac:dyDescent="0.3">
      <c r="A739" s="237" t="s">
        <v>1574</v>
      </c>
      <c r="B739" s="223" t="s">
        <v>1278</v>
      </c>
      <c r="C739" s="223" t="s">
        <v>446</v>
      </c>
      <c r="D739" s="223" t="s">
        <v>91</v>
      </c>
      <c r="E739" s="232" t="str">
        <f t="shared" si="55"/>
        <v>Men Master</v>
      </c>
      <c r="F739" s="286">
        <v>24647</v>
      </c>
      <c r="G739" s="10">
        <f t="shared" si="56"/>
        <v>44926</v>
      </c>
      <c r="H739" s="6">
        <f t="shared" si="57"/>
        <v>55</v>
      </c>
      <c r="I739" s="5" t="str">
        <f>IF(H739="","Men Senior",IF(H739&gt;59.999,"Grand Masters",IF(H739&gt;49.999,"Master",IF(H739&gt;39.999,"Veteran",IF(H739&gt;21.999,"Senior",IF(H739&gt;16.999,"U/21","U/16"))))))</f>
        <v>Master</v>
      </c>
      <c r="J739" s="221" t="s">
        <v>1301</v>
      </c>
      <c r="K739" s="294">
        <v>67062400483</v>
      </c>
      <c r="L739" s="295" t="s">
        <v>1509</v>
      </c>
      <c r="M739" s="246">
        <f>+_xlfn.XLOOKUP(MASTERLIST!$A739,'2023'!$A$3:$A$897,'2023'!$AE$3:$AE$897,0,0)</f>
        <v>4</v>
      </c>
      <c r="N739" s="220">
        <f>+_xlfn.XLOOKUP(MASTERLIST!$A739,'2023'!$A$3:$A$897,'2023'!$AF$3:$AF$897,0,0)</f>
        <v>3</v>
      </c>
      <c r="O739" s="220">
        <f>+_xlfn.XLOOKUP(MASTERLIST!$A739,'2023'!$A$3:$A$897,'2023'!$AG$3:$AG$897,0,0)</f>
        <v>17.399999999999999</v>
      </c>
      <c r="P739" s="247">
        <f>+_xlfn.XLOOKUP(MASTERLIST!$A739,'2023'!$A$3:$A$897,'2023'!$AH$3:$AH$897,0,0)</f>
        <v>801</v>
      </c>
      <c r="Q739" s="312">
        <f>+_xlfn.XLOOKUP(MASTERLIST!$A739,'2021'!$A$3:$A$900,'2021'!$G$3:$G$900,0,0)</f>
        <v>0</v>
      </c>
      <c r="R739" s="220">
        <f>+_xlfn.XLOOKUP(MASTERLIST!$A739,'2021'!$A$3:$A$900,'2021'!$H$3:$H$900,0,0)</f>
        <v>0</v>
      </c>
      <c r="S739" s="220">
        <f>+_xlfn.XLOOKUP(MASTERLIST!$A739,'2021'!$A$3:$A$900,'2021'!$I$3:$I$900,0,0)</f>
        <v>0</v>
      </c>
      <c r="T739" s="247">
        <f>+_xlfn.XLOOKUP(MASTERLIST!$A739,'2021'!$A$3:$A$900,'2021'!$J$3:$J$900,0,0)</f>
        <v>0</v>
      </c>
      <c r="U739" s="246">
        <f>+_xlfn.XLOOKUP(MASTERLIST!$A739,'2022'!$A$3:$A$899,'2022'!$AE$3:$AE$899,0,0)</f>
        <v>0</v>
      </c>
      <c r="V739" s="220">
        <f>+_xlfn.XLOOKUP(MASTERLIST!$A739,'2022'!$A$3:$A$899,'2022'!$AF$3:$AF$899,0,0)</f>
        <v>0</v>
      </c>
      <c r="W739" s="220">
        <f>+_xlfn.XLOOKUP(MASTERLIST!$A739,'2022'!$A$3:$A$899,'2022'!$AG$3:$AG$899,0,0)</f>
        <v>0</v>
      </c>
      <c r="X739" s="247">
        <f>+_xlfn.XLOOKUP(MASTERLIST!$A739,'2022'!$A$3:$A$899,'2022'!$AH$3:$AH$899,0,0)</f>
        <v>0</v>
      </c>
    </row>
    <row r="740" spans="1:24" s="14" customFormat="1" x14ac:dyDescent="0.3">
      <c r="A740" s="237" t="s">
        <v>1575</v>
      </c>
      <c r="B740" s="223" t="s">
        <v>1278</v>
      </c>
      <c r="C740" s="223" t="s">
        <v>1597</v>
      </c>
      <c r="D740" s="223" t="s">
        <v>91</v>
      </c>
      <c r="E740" s="232" t="str">
        <f t="shared" si="55"/>
        <v>Ladies Master</v>
      </c>
      <c r="F740" s="286">
        <v>25093</v>
      </c>
      <c r="G740" s="10">
        <f t="shared" si="56"/>
        <v>44926</v>
      </c>
      <c r="H740" s="6">
        <f t="shared" si="57"/>
        <v>54</v>
      </c>
      <c r="I740" s="5" t="str">
        <f>IF(H740="","Men Senior",IF(H740&gt;59.999,"Grand Masters",IF(H740&gt;49.999,"Master",IF(H740&gt;39.999,"Veteran",IF(H740&gt;21.999,"Senior",IF(H740&gt;16.999,"U/21","U/16"))))))</f>
        <v>Master</v>
      </c>
      <c r="J740" s="221" t="s">
        <v>67</v>
      </c>
      <c r="K740" s="294">
        <v>68091210086</v>
      </c>
      <c r="L740" s="295" t="s">
        <v>1509</v>
      </c>
      <c r="M740" s="246">
        <f>+_xlfn.XLOOKUP(MASTERLIST!$A740,'2023'!$A$3:$A$897,'2023'!$AE$3:$AE$897,0,0)</f>
        <v>1</v>
      </c>
      <c r="N740" s="220">
        <f>+_xlfn.XLOOKUP(MASTERLIST!$A740,'2023'!$A$3:$A$897,'2023'!$AF$3:$AF$897,0,0)</f>
        <v>0</v>
      </c>
      <c r="O740" s="220">
        <f>+_xlfn.XLOOKUP(MASTERLIST!$A740,'2023'!$A$3:$A$897,'2023'!$AG$3:$AG$897,0,0)</f>
        <v>2.2000000000000002</v>
      </c>
      <c r="P740" s="247">
        <f>+_xlfn.XLOOKUP(MASTERLIST!$A740,'2023'!$A$3:$A$897,'2023'!$AH$3:$AH$897,0,0)</f>
        <v>468</v>
      </c>
      <c r="Q740" s="312">
        <f>+_xlfn.XLOOKUP(MASTERLIST!$A740,'2021'!$A$3:$A$900,'2021'!$G$3:$G$900,0,0)</f>
        <v>0</v>
      </c>
      <c r="R740" s="220">
        <f>+_xlfn.XLOOKUP(MASTERLIST!$A740,'2021'!$A$3:$A$900,'2021'!$H$3:$H$900,0,0)</f>
        <v>0</v>
      </c>
      <c r="S740" s="220">
        <f>+_xlfn.XLOOKUP(MASTERLIST!$A740,'2021'!$A$3:$A$900,'2021'!$I$3:$I$900,0,0)</f>
        <v>0</v>
      </c>
      <c r="T740" s="247">
        <f>+_xlfn.XLOOKUP(MASTERLIST!$A740,'2021'!$A$3:$A$900,'2021'!$J$3:$J$900,0,0)</f>
        <v>0</v>
      </c>
      <c r="U740" s="246">
        <f>+_xlfn.XLOOKUP(MASTERLIST!$A740,'2022'!$A$3:$A$899,'2022'!$AE$3:$AE$899,0,0)</f>
        <v>0</v>
      </c>
      <c r="V740" s="220">
        <f>+_xlfn.XLOOKUP(MASTERLIST!$A740,'2022'!$A$3:$A$899,'2022'!$AF$3:$AF$899,0,0)</f>
        <v>0</v>
      </c>
      <c r="W740" s="220">
        <f>+_xlfn.XLOOKUP(MASTERLIST!$A740,'2022'!$A$3:$A$899,'2022'!$AG$3:$AG$899,0,0)</f>
        <v>0</v>
      </c>
      <c r="X740" s="247">
        <f>+_xlfn.XLOOKUP(MASTERLIST!$A740,'2022'!$A$3:$A$899,'2022'!$AH$3:$AH$899,0,0)</f>
        <v>0</v>
      </c>
    </row>
    <row r="741" spans="1:24" s="14" customFormat="1" x14ac:dyDescent="0.3">
      <c r="A741" s="237" t="s">
        <v>1576</v>
      </c>
      <c r="B741" s="223" t="s">
        <v>1292</v>
      </c>
      <c r="C741" s="223" t="s">
        <v>104</v>
      </c>
      <c r="D741" s="223" t="s">
        <v>1600</v>
      </c>
      <c r="E741" s="232" t="str">
        <f t="shared" si="55"/>
        <v>Men Master</v>
      </c>
      <c r="F741" s="286">
        <v>26331</v>
      </c>
      <c r="G741" s="10">
        <f t="shared" si="56"/>
        <v>44926</v>
      </c>
      <c r="H741" s="6">
        <f t="shared" si="57"/>
        <v>50</v>
      </c>
      <c r="I741" s="5" t="str">
        <f t="shared" ref="I741:I772" si="60">IF(H741="","Senior",IF(H741&gt;59.999,"Grand Masters",IF(H741&gt;49.999,"Master",IF(H741&gt;39.999,"Veteran",IF(H741&gt;21.999,"Senior",IF(H741&gt;16.999,"U/21","U/16"))))))</f>
        <v>Master</v>
      </c>
      <c r="J741" s="221" t="s">
        <v>1301</v>
      </c>
      <c r="K741" s="294">
        <v>7202025078083</v>
      </c>
      <c r="L741" s="295" t="s">
        <v>1512</v>
      </c>
      <c r="M741" s="246">
        <f>+_xlfn.XLOOKUP(MASTERLIST!$A741,'2023'!$A$3:$A$897,'2023'!$AE$3:$AE$897,0,0)</f>
        <v>0</v>
      </c>
      <c r="N741" s="220">
        <f>+_xlfn.XLOOKUP(MASTERLIST!$A741,'2023'!$A$3:$A$897,'2023'!$AF$3:$AF$897,0,0)</f>
        <v>0</v>
      </c>
      <c r="O741" s="220">
        <f>+_xlfn.XLOOKUP(MASTERLIST!$A741,'2023'!$A$3:$A$897,'2023'!$AG$3:$AG$897,0,0)</f>
        <v>0</v>
      </c>
      <c r="P741" s="247">
        <f>+_xlfn.XLOOKUP(MASTERLIST!$A741,'2023'!$A$3:$A$897,'2023'!$AH$3:$AH$897,0,0)</f>
        <v>0</v>
      </c>
      <c r="Q741" s="312">
        <f>+_xlfn.XLOOKUP(MASTERLIST!$A741,'2021'!$A$3:$A$900,'2021'!$G$3:$G$900,0,0)</f>
        <v>0</v>
      </c>
      <c r="R741" s="220">
        <f>+_xlfn.XLOOKUP(MASTERLIST!$A741,'2021'!$A$3:$A$900,'2021'!$H$3:$H$900,0,0)</f>
        <v>0</v>
      </c>
      <c r="S741" s="220">
        <f>+_xlfn.XLOOKUP(MASTERLIST!$A741,'2021'!$A$3:$A$900,'2021'!$I$3:$I$900,0,0)</f>
        <v>0</v>
      </c>
      <c r="T741" s="247">
        <f>+_xlfn.XLOOKUP(MASTERLIST!$A741,'2021'!$A$3:$A$900,'2021'!$J$3:$J$900,0,0)</f>
        <v>0</v>
      </c>
      <c r="U741" s="246">
        <f>+_xlfn.XLOOKUP(MASTERLIST!$A741,'2022'!$A$3:$A$899,'2022'!$AE$3:$AE$899,0,0)</f>
        <v>0</v>
      </c>
      <c r="V741" s="220">
        <f>+_xlfn.XLOOKUP(MASTERLIST!$A741,'2022'!$A$3:$A$899,'2022'!$AF$3:$AF$899,0,0)</f>
        <v>0</v>
      </c>
      <c r="W741" s="220">
        <f>+_xlfn.XLOOKUP(MASTERLIST!$A741,'2022'!$A$3:$A$899,'2022'!$AG$3:$AG$899,0,0)</f>
        <v>0</v>
      </c>
      <c r="X741" s="247">
        <f>+_xlfn.XLOOKUP(MASTERLIST!$A741,'2022'!$A$3:$A$899,'2022'!$AH$3:$AH$899,0,0)</f>
        <v>0</v>
      </c>
    </row>
    <row r="742" spans="1:24" s="14" customFormat="1" x14ac:dyDescent="0.3">
      <c r="A742" s="237" t="s">
        <v>1577</v>
      </c>
      <c r="B742" s="223" t="s">
        <v>1392</v>
      </c>
      <c r="C742" s="223" t="s">
        <v>150</v>
      </c>
      <c r="D742" s="223" t="s">
        <v>1601</v>
      </c>
      <c r="E742" s="232" t="str">
        <f t="shared" si="55"/>
        <v>Men Senior</v>
      </c>
      <c r="F742" s="286">
        <v>32545</v>
      </c>
      <c r="G742" s="10">
        <f t="shared" si="56"/>
        <v>44926</v>
      </c>
      <c r="H742" s="6">
        <f t="shared" si="57"/>
        <v>33</v>
      </c>
      <c r="I742" s="5" t="str">
        <f t="shared" si="60"/>
        <v>Senior</v>
      </c>
      <c r="J742" s="221" t="s">
        <v>1301</v>
      </c>
      <c r="K742" s="294">
        <v>89020600184</v>
      </c>
      <c r="L742" s="295" t="s">
        <v>1509</v>
      </c>
      <c r="M742" s="246">
        <f>+_xlfn.XLOOKUP(MASTERLIST!$A742,'2023'!$A$3:$A$897,'2023'!$AE$3:$AE$897,0,0)</f>
        <v>0</v>
      </c>
      <c r="N742" s="220">
        <f>+_xlfn.XLOOKUP(MASTERLIST!$A742,'2023'!$A$3:$A$897,'2023'!$AF$3:$AF$897,0,0)</f>
        <v>0</v>
      </c>
      <c r="O742" s="220">
        <f>+_xlfn.XLOOKUP(MASTERLIST!$A742,'2023'!$A$3:$A$897,'2023'!$AG$3:$AG$897,0,0)</f>
        <v>0</v>
      </c>
      <c r="P742" s="247">
        <f>+_xlfn.XLOOKUP(MASTERLIST!$A742,'2023'!$A$3:$A$897,'2023'!$AH$3:$AH$897,0,0)</f>
        <v>0</v>
      </c>
      <c r="Q742" s="312">
        <f>+_xlfn.XLOOKUP(MASTERLIST!$A742,'2021'!$A$3:$A$900,'2021'!$G$3:$G$900,0,0)</f>
        <v>0</v>
      </c>
      <c r="R742" s="220">
        <f>+_xlfn.XLOOKUP(MASTERLIST!$A742,'2021'!$A$3:$A$900,'2021'!$H$3:$H$900,0,0)</f>
        <v>0</v>
      </c>
      <c r="S742" s="220">
        <f>+_xlfn.XLOOKUP(MASTERLIST!$A742,'2021'!$A$3:$A$900,'2021'!$I$3:$I$900,0,0)</f>
        <v>0</v>
      </c>
      <c r="T742" s="247">
        <f>+_xlfn.XLOOKUP(MASTERLIST!$A742,'2021'!$A$3:$A$900,'2021'!$J$3:$J$900,0,0)</f>
        <v>0</v>
      </c>
      <c r="U742" s="246">
        <f>+_xlfn.XLOOKUP(MASTERLIST!$A742,'2022'!$A$3:$A$899,'2022'!$AE$3:$AE$899,0,0)</f>
        <v>0</v>
      </c>
      <c r="V742" s="220">
        <f>+_xlfn.XLOOKUP(MASTERLIST!$A742,'2022'!$A$3:$A$899,'2022'!$AF$3:$AF$899,0,0)</f>
        <v>0</v>
      </c>
      <c r="W742" s="220">
        <f>+_xlfn.XLOOKUP(MASTERLIST!$A742,'2022'!$A$3:$A$899,'2022'!$AG$3:$AG$899,0,0)</f>
        <v>0</v>
      </c>
      <c r="X742" s="247">
        <f>+_xlfn.XLOOKUP(MASTERLIST!$A742,'2022'!$A$3:$A$899,'2022'!$AH$3:$AH$899,0,0)</f>
        <v>0</v>
      </c>
    </row>
    <row r="743" spans="1:24" s="14" customFormat="1" x14ac:dyDescent="0.3">
      <c r="A743" s="237" t="s">
        <v>1578</v>
      </c>
      <c r="B743" s="223" t="s">
        <v>1392</v>
      </c>
      <c r="C743" s="223" t="s">
        <v>1602</v>
      </c>
      <c r="D743" s="223" t="s">
        <v>962</v>
      </c>
      <c r="E743" s="232" t="str">
        <f t="shared" si="55"/>
        <v>Men Senior</v>
      </c>
      <c r="F743" s="286">
        <v>30777</v>
      </c>
      <c r="G743" s="10">
        <f t="shared" si="56"/>
        <v>44926</v>
      </c>
      <c r="H743" s="6">
        <f t="shared" si="57"/>
        <v>38</v>
      </c>
      <c r="I743" s="5" t="str">
        <f t="shared" si="60"/>
        <v>Senior</v>
      </c>
      <c r="J743" s="221" t="s">
        <v>1301</v>
      </c>
      <c r="K743" s="294">
        <v>84040510836</v>
      </c>
      <c r="L743" s="295" t="s">
        <v>1509</v>
      </c>
      <c r="M743" s="246">
        <f>+_xlfn.XLOOKUP(MASTERLIST!$A743,'2023'!$A$3:$A$897,'2023'!$AE$3:$AE$897,0,0)</f>
        <v>0</v>
      </c>
      <c r="N743" s="220">
        <f>+_xlfn.XLOOKUP(MASTERLIST!$A743,'2023'!$A$3:$A$897,'2023'!$AF$3:$AF$897,0,0)</f>
        <v>0</v>
      </c>
      <c r="O743" s="220">
        <f>+_xlfn.XLOOKUP(MASTERLIST!$A743,'2023'!$A$3:$A$897,'2023'!$AG$3:$AG$897,0,0)</f>
        <v>0</v>
      </c>
      <c r="P743" s="247">
        <f>+_xlfn.XLOOKUP(MASTERLIST!$A743,'2023'!$A$3:$A$897,'2023'!$AH$3:$AH$897,0,0)</f>
        <v>0</v>
      </c>
      <c r="Q743" s="312">
        <f>+_xlfn.XLOOKUP(MASTERLIST!$A743,'2021'!$A$3:$A$900,'2021'!$G$3:$G$900,0,0)</f>
        <v>0</v>
      </c>
      <c r="R743" s="220">
        <f>+_xlfn.XLOOKUP(MASTERLIST!$A743,'2021'!$A$3:$A$900,'2021'!$H$3:$H$900,0,0)</f>
        <v>0</v>
      </c>
      <c r="S743" s="220">
        <f>+_xlfn.XLOOKUP(MASTERLIST!$A743,'2021'!$A$3:$A$900,'2021'!$I$3:$I$900,0,0)</f>
        <v>0</v>
      </c>
      <c r="T743" s="247">
        <f>+_xlfn.XLOOKUP(MASTERLIST!$A743,'2021'!$A$3:$A$900,'2021'!$J$3:$J$900,0,0)</f>
        <v>0</v>
      </c>
      <c r="U743" s="246">
        <f>+_xlfn.XLOOKUP(MASTERLIST!$A743,'2022'!$A$3:$A$899,'2022'!$AE$3:$AE$899,0,0)</f>
        <v>0</v>
      </c>
      <c r="V743" s="220">
        <f>+_xlfn.XLOOKUP(MASTERLIST!$A743,'2022'!$A$3:$A$899,'2022'!$AF$3:$AF$899,0,0)</f>
        <v>0</v>
      </c>
      <c r="W743" s="220">
        <f>+_xlfn.XLOOKUP(MASTERLIST!$A743,'2022'!$A$3:$A$899,'2022'!$AG$3:$AG$899,0,0)</f>
        <v>0</v>
      </c>
      <c r="X743" s="247">
        <f>+_xlfn.XLOOKUP(MASTERLIST!$A743,'2022'!$A$3:$A$899,'2022'!$AH$3:$AH$899,0,0)</f>
        <v>0</v>
      </c>
    </row>
    <row r="744" spans="1:24" s="14" customFormat="1" x14ac:dyDescent="0.3">
      <c r="A744" s="237" t="s">
        <v>1579</v>
      </c>
      <c r="B744" s="223" t="s">
        <v>1392</v>
      </c>
      <c r="C744" s="223" t="s">
        <v>108</v>
      </c>
      <c r="D744" s="223" t="s">
        <v>155</v>
      </c>
      <c r="E744" s="232" t="str">
        <f t="shared" si="55"/>
        <v>Men Senior</v>
      </c>
      <c r="F744" s="286">
        <v>33212</v>
      </c>
      <c r="G744" s="10">
        <f t="shared" si="56"/>
        <v>44926</v>
      </c>
      <c r="H744" s="6">
        <f t="shared" si="57"/>
        <v>32</v>
      </c>
      <c r="I744" s="5" t="str">
        <f t="shared" si="60"/>
        <v>Senior</v>
      </c>
      <c r="J744" s="221" t="s">
        <v>1301</v>
      </c>
      <c r="K744" s="294">
        <v>90120500086</v>
      </c>
      <c r="L744" s="295" t="s">
        <v>1509</v>
      </c>
      <c r="M744" s="246">
        <f>+_xlfn.XLOOKUP(MASTERLIST!$A744,'2023'!$A$3:$A$897,'2023'!$AE$3:$AE$897,0,0)</f>
        <v>0</v>
      </c>
      <c r="N744" s="220">
        <f>+_xlfn.XLOOKUP(MASTERLIST!$A744,'2023'!$A$3:$A$897,'2023'!$AF$3:$AF$897,0,0)</f>
        <v>0</v>
      </c>
      <c r="O744" s="220">
        <f>+_xlfn.XLOOKUP(MASTERLIST!$A744,'2023'!$A$3:$A$897,'2023'!$AG$3:$AG$897,0,0)</f>
        <v>0</v>
      </c>
      <c r="P744" s="247">
        <f>+_xlfn.XLOOKUP(MASTERLIST!$A744,'2023'!$A$3:$A$897,'2023'!$AH$3:$AH$897,0,0)</f>
        <v>0</v>
      </c>
      <c r="Q744" s="312">
        <f>+_xlfn.XLOOKUP(MASTERLIST!$A744,'2021'!$A$3:$A$900,'2021'!$G$3:$G$900,0,0)</f>
        <v>0</v>
      </c>
      <c r="R744" s="220">
        <f>+_xlfn.XLOOKUP(MASTERLIST!$A744,'2021'!$A$3:$A$900,'2021'!$H$3:$H$900,0,0)</f>
        <v>0</v>
      </c>
      <c r="S744" s="220">
        <f>+_xlfn.XLOOKUP(MASTERLIST!$A744,'2021'!$A$3:$A$900,'2021'!$I$3:$I$900,0,0)</f>
        <v>0</v>
      </c>
      <c r="T744" s="247">
        <f>+_xlfn.XLOOKUP(MASTERLIST!$A744,'2021'!$A$3:$A$900,'2021'!$J$3:$J$900,0,0)</f>
        <v>0</v>
      </c>
      <c r="U744" s="246">
        <f>+_xlfn.XLOOKUP(MASTERLIST!$A744,'2022'!$A$3:$A$899,'2022'!$AE$3:$AE$899,0,0)</f>
        <v>0</v>
      </c>
      <c r="V744" s="220">
        <f>+_xlfn.XLOOKUP(MASTERLIST!$A744,'2022'!$A$3:$A$899,'2022'!$AF$3:$AF$899,0,0)</f>
        <v>0</v>
      </c>
      <c r="W744" s="220">
        <f>+_xlfn.XLOOKUP(MASTERLIST!$A744,'2022'!$A$3:$A$899,'2022'!$AG$3:$AG$899,0,0)</f>
        <v>0</v>
      </c>
      <c r="X744" s="247">
        <f>+_xlfn.XLOOKUP(MASTERLIST!$A744,'2022'!$A$3:$A$899,'2022'!$AH$3:$AH$899,0,0)</f>
        <v>0</v>
      </c>
    </row>
    <row r="745" spans="1:24" s="7" customFormat="1" x14ac:dyDescent="0.3">
      <c r="A745" s="237" t="s">
        <v>1580</v>
      </c>
      <c r="B745" s="221" t="s">
        <v>1392</v>
      </c>
      <c r="C745" s="223" t="s">
        <v>1603</v>
      </c>
      <c r="D745" s="223" t="s">
        <v>961</v>
      </c>
      <c r="E745" s="232" t="str">
        <f t="shared" si="55"/>
        <v>Men Senior</v>
      </c>
      <c r="F745" s="286">
        <v>30822</v>
      </c>
      <c r="G745" s="10">
        <f t="shared" si="56"/>
        <v>44926</v>
      </c>
      <c r="H745" s="6">
        <f t="shared" si="57"/>
        <v>38</v>
      </c>
      <c r="I745" s="5" t="str">
        <f t="shared" si="60"/>
        <v>Senior</v>
      </c>
      <c r="J745" s="221" t="s">
        <v>1301</v>
      </c>
      <c r="K745" s="294">
        <v>84052010407</v>
      </c>
      <c r="L745" s="295" t="s">
        <v>1509</v>
      </c>
      <c r="M745" s="246">
        <f>+_xlfn.XLOOKUP(MASTERLIST!$A745,'2023'!$A$3:$A$897,'2023'!$AE$3:$AE$897,0,0)</f>
        <v>0</v>
      </c>
      <c r="N745" s="220">
        <f>+_xlfn.XLOOKUP(MASTERLIST!$A745,'2023'!$A$3:$A$897,'2023'!$AF$3:$AF$897,0,0)</f>
        <v>0</v>
      </c>
      <c r="O745" s="220">
        <f>+_xlfn.XLOOKUP(MASTERLIST!$A745,'2023'!$A$3:$A$897,'2023'!$AG$3:$AG$897,0,0)</f>
        <v>0</v>
      </c>
      <c r="P745" s="247">
        <f>+_xlfn.XLOOKUP(MASTERLIST!$A745,'2023'!$A$3:$A$897,'2023'!$AH$3:$AH$897,0,0)</f>
        <v>0</v>
      </c>
      <c r="Q745" s="312">
        <f>+_xlfn.XLOOKUP(MASTERLIST!$A745,'2021'!$A$3:$A$900,'2021'!$G$3:$G$900,0,0)</f>
        <v>0</v>
      </c>
      <c r="R745" s="220">
        <f>+_xlfn.XLOOKUP(MASTERLIST!$A745,'2021'!$A$3:$A$900,'2021'!$H$3:$H$900,0,0)</f>
        <v>0</v>
      </c>
      <c r="S745" s="220">
        <f>+_xlfn.XLOOKUP(MASTERLIST!$A745,'2021'!$A$3:$A$900,'2021'!$I$3:$I$900,0,0)</f>
        <v>0</v>
      </c>
      <c r="T745" s="247">
        <f>+_xlfn.XLOOKUP(MASTERLIST!$A745,'2021'!$A$3:$A$900,'2021'!$J$3:$J$900,0,0)</f>
        <v>0</v>
      </c>
      <c r="U745" s="246">
        <f>+_xlfn.XLOOKUP(MASTERLIST!$A745,'2022'!$A$3:$A$899,'2022'!$AE$3:$AE$899,0,0)</f>
        <v>0</v>
      </c>
      <c r="V745" s="220">
        <f>+_xlfn.XLOOKUP(MASTERLIST!$A745,'2022'!$A$3:$A$899,'2022'!$AF$3:$AF$899,0,0)</f>
        <v>0</v>
      </c>
      <c r="W745" s="220">
        <f>+_xlfn.XLOOKUP(MASTERLIST!$A745,'2022'!$A$3:$A$899,'2022'!$AG$3:$AG$899,0,0)</f>
        <v>0</v>
      </c>
      <c r="X745" s="247">
        <f>+_xlfn.XLOOKUP(MASTERLIST!$A745,'2022'!$A$3:$A$899,'2022'!$AH$3:$AH$899,0,0)</f>
        <v>0</v>
      </c>
    </row>
    <row r="746" spans="1:24" s="14" customFormat="1" x14ac:dyDescent="0.3">
      <c r="A746" s="237" t="s">
        <v>1581</v>
      </c>
      <c r="B746" s="223" t="s">
        <v>1392</v>
      </c>
      <c r="C746" s="223" t="s">
        <v>1604</v>
      </c>
      <c r="D746" s="223" t="s">
        <v>144</v>
      </c>
      <c r="E746" s="232" t="str">
        <f t="shared" si="55"/>
        <v>Men Senior</v>
      </c>
      <c r="F746" s="286">
        <v>30491</v>
      </c>
      <c r="G746" s="10">
        <f t="shared" si="56"/>
        <v>44926</v>
      </c>
      <c r="H746" s="6">
        <f t="shared" si="57"/>
        <v>39</v>
      </c>
      <c r="I746" s="5" t="str">
        <f t="shared" si="60"/>
        <v>Senior</v>
      </c>
      <c r="J746" s="221" t="s">
        <v>1301</v>
      </c>
      <c r="K746" s="294">
        <v>83062410957</v>
      </c>
      <c r="L746" s="295" t="s">
        <v>1509</v>
      </c>
      <c r="M746" s="246">
        <f>+_xlfn.XLOOKUP(MASTERLIST!$A746,'2023'!$A$3:$A$897,'2023'!$AE$3:$AE$897,0,0)</f>
        <v>0</v>
      </c>
      <c r="N746" s="220">
        <f>+_xlfn.XLOOKUP(MASTERLIST!$A746,'2023'!$A$3:$A$897,'2023'!$AF$3:$AF$897,0,0)</f>
        <v>0</v>
      </c>
      <c r="O746" s="220">
        <f>+_xlfn.XLOOKUP(MASTERLIST!$A746,'2023'!$A$3:$A$897,'2023'!$AG$3:$AG$897,0,0)</f>
        <v>0</v>
      </c>
      <c r="P746" s="247">
        <f>+_xlfn.XLOOKUP(MASTERLIST!$A746,'2023'!$A$3:$A$897,'2023'!$AH$3:$AH$897,0,0)</f>
        <v>0</v>
      </c>
      <c r="Q746" s="312">
        <f>+_xlfn.XLOOKUP(MASTERLIST!$A746,'2021'!$A$3:$A$900,'2021'!$G$3:$G$900,0,0)</f>
        <v>0</v>
      </c>
      <c r="R746" s="220">
        <f>+_xlfn.XLOOKUP(MASTERLIST!$A746,'2021'!$A$3:$A$900,'2021'!$H$3:$H$900,0,0)</f>
        <v>0</v>
      </c>
      <c r="S746" s="220">
        <f>+_xlfn.XLOOKUP(MASTERLIST!$A746,'2021'!$A$3:$A$900,'2021'!$I$3:$I$900,0,0)</f>
        <v>0</v>
      </c>
      <c r="T746" s="247">
        <f>+_xlfn.XLOOKUP(MASTERLIST!$A746,'2021'!$A$3:$A$900,'2021'!$J$3:$J$900,0,0)</f>
        <v>0</v>
      </c>
      <c r="U746" s="246">
        <f>+_xlfn.XLOOKUP(MASTERLIST!$A746,'2022'!$A$3:$A$899,'2022'!$AE$3:$AE$899,0,0)</f>
        <v>0</v>
      </c>
      <c r="V746" s="220">
        <f>+_xlfn.XLOOKUP(MASTERLIST!$A746,'2022'!$A$3:$A$899,'2022'!$AF$3:$AF$899,0,0)</f>
        <v>0</v>
      </c>
      <c r="W746" s="220">
        <f>+_xlfn.XLOOKUP(MASTERLIST!$A746,'2022'!$A$3:$A$899,'2022'!$AG$3:$AG$899,0,0)</f>
        <v>0</v>
      </c>
      <c r="X746" s="247">
        <f>+_xlfn.XLOOKUP(MASTERLIST!$A746,'2022'!$A$3:$A$899,'2022'!$AH$3:$AH$899,0,0)</f>
        <v>0</v>
      </c>
    </row>
    <row r="747" spans="1:24" s="14" customFormat="1" x14ac:dyDescent="0.3">
      <c r="A747" s="237" t="s">
        <v>1582</v>
      </c>
      <c r="B747" s="223" t="s">
        <v>1392</v>
      </c>
      <c r="C747" s="223" t="s">
        <v>1605</v>
      </c>
      <c r="D747" s="223" t="s">
        <v>1606</v>
      </c>
      <c r="E747" s="232" t="str">
        <f t="shared" si="55"/>
        <v>Men Senior</v>
      </c>
      <c r="F747" s="286">
        <v>30719</v>
      </c>
      <c r="G747" s="10">
        <f t="shared" si="56"/>
        <v>44926</v>
      </c>
      <c r="H747" s="6">
        <f t="shared" si="57"/>
        <v>38</v>
      </c>
      <c r="I747" s="5" t="str">
        <f t="shared" si="60"/>
        <v>Senior</v>
      </c>
      <c r="J747" s="221" t="s">
        <v>1301</v>
      </c>
      <c r="K747" s="294">
        <v>84020710953</v>
      </c>
      <c r="L747" s="295" t="s">
        <v>1509</v>
      </c>
      <c r="M747" s="246">
        <f>+_xlfn.XLOOKUP(MASTERLIST!$A747,'2023'!$A$3:$A$897,'2023'!$AE$3:$AE$897,0,0)</f>
        <v>0</v>
      </c>
      <c r="N747" s="220">
        <f>+_xlfn.XLOOKUP(MASTERLIST!$A747,'2023'!$A$3:$A$897,'2023'!$AF$3:$AF$897,0,0)</f>
        <v>0</v>
      </c>
      <c r="O747" s="220">
        <f>+_xlfn.XLOOKUP(MASTERLIST!$A747,'2023'!$A$3:$A$897,'2023'!$AG$3:$AG$897,0,0)</f>
        <v>0</v>
      </c>
      <c r="P747" s="247">
        <f>+_xlfn.XLOOKUP(MASTERLIST!$A747,'2023'!$A$3:$A$897,'2023'!$AH$3:$AH$897,0,0)</f>
        <v>0</v>
      </c>
      <c r="Q747" s="312">
        <f>+_xlfn.XLOOKUP(MASTERLIST!$A747,'2021'!$A$3:$A$900,'2021'!$G$3:$G$900,0,0)</f>
        <v>0</v>
      </c>
      <c r="R747" s="220">
        <f>+_xlfn.XLOOKUP(MASTERLIST!$A747,'2021'!$A$3:$A$900,'2021'!$H$3:$H$900,0,0)</f>
        <v>0</v>
      </c>
      <c r="S747" s="220">
        <f>+_xlfn.XLOOKUP(MASTERLIST!$A747,'2021'!$A$3:$A$900,'2021'!$I$3:$I$900,0,0)</f>
        <v>0</v>
      </c>
      <c r="T747" s="247">
        <f>+_xlfn.XLOOKUP(MASTERLIST!$A747,'2021'!$A$3:$A$900,'2021'!$J$3:$J$900,0,0)</f>
        <v>0</v>
      </c>
      <c r="U747" s="246">
        <f>+_xlfn.XLOOKUP(MASTERLIST!$A747,'2022'!$A$3:$A$899,'2022'!$AE$3:$AE$899,0,0)</f>
        <v>0</v>
      </c>
      <c r="V747" s="220">
        <f>+_xlfn.XLOOKUP(MASTERLIST!$A747,'2022'!$A$3:$A$899,'2022'!$AF$3:$AF$899,0,0)</f>
        <v>0</v>
      </c>
      <c r="W747" s="220">
        <f>+_xlfn.XLOOKUP(MASTERLIST!$A747,'2022'!$A$3:$A$899,'2022'!$AG$3:$AG$899,0,0)</f>
        <v>0</v>
      </c>
      <c r="X747" s="247">
        <f>+_xlfn.XLOOKUP(MASTERLIST!$A747,'2022'!$A$3:$A$899,'2022'!$AH$3:$AH$899,0,0)</f>
        <v>0</v>
      </c>
    </row>
    <row r="748" spans="1:24" x14ac:dyDescent="0.3">
      <c r="A748" s="236" t="s">
        <v>1583</v>
      </c>
      <c r="B748" s="222" t="s">
        <v>47</v>
      </c>
      <c r="C748" s="222" t="s">
        <v>1603</v>
      </c>
      <c r="D748" s="222" t="s">
        <v>961</v>
      </c>
      <c r="E748" s="230" t="str">
        <f t="shared" si="55"/>
        <v>Men Senior</v>
      </c>
      <c r="F748" s="285">
        <v>30822</v>
      </c>
      <c r="G748" s="10">
        <f t="shared" ref="G748:G811" si="61">$G$5</f>
        <v>44926</v>
      </c>
      <c r="H748" s="6">
        <f t="shared" ref="H748:H811" si="62">INT(YEARFRAC(F748,G748))</f>
        <v>38</v>
      </c>
      <c r="I748" s="5" t="str">
        <f t="shared" si="60"/>
        <v>Senior</v>
      </c>
      <c r="J748" s="220" t="s">
        <v>1301</v>
      </c>
      <c r="K748" s="293">
        <v>84052010407</v>
      </c>
      <c r="L748" s="251" t="s">
        <v>1509</v>
      </c>
      <c r="M748" s="246">
        <f>+_xlfn.XLOOKUP(MASTERLIST!$A748,'2023'!$A$3:$A$897,'2023'!$AE$3:$AE$897,0,0)</f>
        <v>0</v>
      </c>
      <c r="N748" s="220">
        <f>+_xlfn.XLOOKUP(MASTERLIST!$A748,'2023'!$A$3:$A$897,'2023'!$AF$3:$AF$897,0,0)</f>
        <v>1</v>
      </c>
      <c r="O748" s="220">
        <f>+_xlfn.XLOOKUP(MASTERLIST!$A748,'2023'!$A$3:$A$897,'2023'!$AG$3:$AG$897,0,0)</f>
        <v>3.1</v>
      </c>
      <c r="P748" s="247">
        <f>+_xlfn.XLOOKUP(MASTERLIST!$A748,'2023'!$A$3:$A$897,'2023'!$AH$3:$AH$897,0,0)</f>
        <v>316</v>
      </c>
      <c r="Q748" s="312">
        <f>+_xlfn.XLOOKUP(MASTERLIST!$A748,'2021'!$A$3:$A$900,'2021'!$G$3:$G$900,0,0)</f>
        <v>0</v>
      </c>
      <c r="R748" s="220">
        <f>+_xlfn.XLOOKUP(MASTERLIST!$A748,'2021'!$A$3:$A$900,'2021'!$H$3:$H$900,0,0)</f>
        <v>1</v>
      </c>
      <c r="S748" s="220">
        <f>+_xlfn.XLOOKUP(MASTERLIST!$A748,'2021'!$A$3:$A$900,'2021'!$I$3:$I$900,0,0)</f>
        <v>10.4</v>
      </c>
      <c r="T748" s="247">
        <f>+_xlfn.XLOOKUP(MASTERLIST!$A748,'2021'!$A$3:$A$900,'2021'!$J$3:$J$900,0,0)</f>
        <v>243</v>
      </c>
      <c r="U748" s="246">
        <f>+_xlfn.XLOOKUP(MASTERLIST!$A748,'2022'!$A$3:$A$899,'2022'!$AE$3:$AE$899,0,0)</f>
        <v>0</v>
      </c>
      <c r="V748" s="220">
        <f>+_xlfn.XLOOKUP(MASTERLIST!$A748,'2022'!$A$3:$A$899,'2022'!$AF$3:$AF$899,0,0)</f>
        <v>3</v>
      </c>
      <c r="W748" s="220">
        <f>+_xlfn.XLOOKUP(MASTERLIST!$A748,'2022'!$A$3:$A$899,'2022'!$AG$3:$AG$899,0,0)</f>
        <v>13.3</v>
      </c>
      <c r="X748" s="247">
        <f>+_xlfn.XLOOKUP(MASTERLIST!$A748,'2022'!$A$3:$A$899,'2022'!$AH$3:$AH$899,0,0)</f>
        <v>365</v>
      </c>
    </row>
    <row r="749" spans="1:24" s="14" customFormat="1" x14ac:dyDescent="0.3">
      <c r="A749" s="237" t="s">
        <v>1584</v>
      </c>
      <c r="B749" s="223" t="s">
        <v>1398</v>
      </c>
      <c r="C749" s="223" t="s">
        <v>1610</v>
      </c>
      <c r="D749" s="223" t="s">
        <v>1611</v>
      </c>
      <c r="E749" s="232" t="str">
        <f t="shared" si="55"/>
        <v>Men Grand Masters</v>
      </c>
      <c r="F749" s="286">
        <v>20707</v>
      </c>
      <c r="G749" s="10">
        <f t="shared" si="61"/>
        <v>44926</v>
      </c>
      <c r="H749" s="6">
        <f t="shared" si="62"/>
        <v>66</v>
      </c>
      <c r="I749" s="5" t="str">
        <f t="shared" si="60"/>
        <v>Grand Masters</v>
      </c>
      <c r="J749" s="221" t="s">
        <v>1301</v>
      </c>
      <c r="K749" s="294">
        <v>56090901377</v>
      </c>
      <c r="L749" s="295" t="s">
        <v>1509</v>
      </c>
      <c r="M749" s="246">
        <f>+_xlfn.XLOOKUP(MASTERLIST!$A749,'2023'!$A$3:$A$897,'2023'!$AE$3:$AE$897,0,0)</f>
        <v>0</v>
      </c>
      <c r="N749" s="220">
        <f>+_xlfn.XLOOKUP(MASTERLIST!$A749,'2023'!$A$3:$A$897,'2023'!$AF$3:$AF$897,0,0)</f>
        <v>0</v>
      </c>
      <c r="O749" s="220">
        <f>+_xlfn.XLOOKUP(MASTERLIST!$A749,'2023'!$A$3:$A$897,'2023'!$AG$3:$AG$897,0,0)</f>
        <v>0</v>
      </c>
      <c r="P749" s="247">
        <f>+_xlfn.XLOOKUP(MASTERLIST!$A749,'2023'!$A$3:$A$897,'2023'!$AH$3:$AH$897,0,0)</f>
        <v>0</v>
      </c>
      <c r="Q749" s="312">
        <f>+_xlfn.XLOOKUP(MASTERLIST!$A749,'2021'!$A$3:$A$900,'2021'!$G$3:$G$900,0,0)</f>
        <v>0</v>
      </c>
      <c r="R749" s="220">
        <f>+_xlfn.XLOOKUP(MASTERLIST!$A749,'2021'!$A$3:$A$900,'2021'!$H$3:$H$900,0,0)</f>
        <v>0</v>
      </c>
      <c r="S749" s="220">
        <f>+_xlfn.XLOOKUP(MASTERLIST!$A749,'2021'!$A$3:$A$900,'2021'!$I$3:$I$900,0,0)</f>
        <v>0</v>
      </c>
      <c r="T749" s="247">
        <f>+_xlfn.XLOOKUP(MASTERLIST!$A749,'2021'!$A$3:$A$900,'2021'!$J$3:$J$900,0,0)</f>
        <v>0</v>
      </c>
      <c r="U749" s="246">
        <f>+_xlfn.XLOOKUP(MASTERLIST!$A749,'2022'!$A$3:$A$899,'2022'!$AE$3:$AE$899,0,0)</f>
        <v>0</v>
      </c>
      <c r="V749" s="220">
        <f>+_xlfn.XLOOKUP(MASTERLIST!$A749,'2022'!$A$3:$A$899,'2022'!$AF$3:$AF$899,0,0)</f>
        <v>0</v>
      </c>
      <c r="W749" s="220">
        <f>+_xlfn.XLOOKUP(MASTERLIST!$A749,'2022'!$A$3:$A$899,'2022'!$AG$3:$AG$899,0,0)</f>
        <v>0</v>
      </c>
      <c r="X749" s="247">
        <f>+_xlfn.XLOOKUP(MASTERLIST!$A749,'2022'!$A$3:$A$899,'2022'!$AH$3:$AH$899,0,0)</f>
        <v>0</v>
      </c>
    </row>
    <row r="750" spans="1:24" s="14" customFormat="1" x14ac:dyDescent="0.3">
      <c r="A750" s="237" t="s">
        <v>1585</v>
      </c>
      <c r="B750" s="223" t="s">
        <v>1398</v>
      </c>
      <c r="C750" s="223" t="s">
        <v>1612</v>
      </c>
      <c r="D750" s="223" t="s">
        <v>1611</v>
      </c>
      <c r="E750" s="232" t="str">
        <f t="shared" si="55"/>
        <v>Men Senior</v>
      </c>
      <c r="F750" s="286">
        <v>32063</v>
      </c>
      <c r="G750" s="10">
        <f t="shared" si="61"/>
        <v>44926</v>
      </c>
      <c r="H750" s="6">
        <f t="shared" si="62"/>
        <v>35</v>
      </c>
      <c r="I750" s="5" t="str">
        <f t="shared" si="60"/>
        <v>Senior</v>
      </c>
      <c r="J750" s="221" t="s">
        <v>1301</v>
      </c>
      <c r="K750" s="294">
        <v>87101300049</v>
      </c>
      <c r="L750" s="295" t="s">
        <v>1509</v>
      </c>
      <c r="M750" s="246">
        <f>+_xlfn.XLOOKUP(MASTERLIST!$A750,'2023'!$A$3:$A$897,'2023'!$AE$3:$AE$897,0,0)</f>
        <v>0</v>
      </c>
      <c r="N750" s="220">
        <f>+_xlfn.XLOOKUP(MASTERLIST!$A750,'2023'!$A$3:$A$897,'2023'!$AF$3:$AF$897,0,0)</f>
        <v>0</v>
      </c>
      <c r="O750" s="220">
        <f>+_xlfn.XLOOKUP(MASTERLIST!$A750,'2023'!$A$3:$A$897,'2023'!$AG$3:$AG$897,0,0)</f>
        <v>0</v>
      </c>
      <c r="P750" s="247">
        <f>+_xlfn.XLOOKUP(MASTERLIST!$A750,'2023'!$A$3:$A$897,'2023'!$AH$3:$AH$897,0,0)</f>
        <v>0</v>
      </c>
      <c r="Q750" s="312">
        <f>+_xlfn.XLOOKUP(MASTERLIST!$A750,'2021'!$A$3:$A$900,'2021'!$G$3:$G$900,0,0)</f>
        <v>0</v>
      </c>
      <c r="R750" s="220">
        <f>+_xlfn.XLOOKUP(MASTERLIST!$A750,'2021'!$A$3:$A$900,'2021'!$H$3:$H$900,0,0)</f>
        <v>0</v>
      </c>
      <c r="S750" s="220">
        <f>+_xlfn.XLOOKUP(MASTERLIST!$A750,'2021'!$A$3:$A$900,'2021'!$I$3:$I$900,0,0)</f>
        <v>0</v>
      </c>
      <c r="T750" s="247">
        <f>+_xlfn.XLOOKUP(MASTERLIST!$A750,'2021'!$A$3:$A$900,'2021'!$J$3:$J$900,0,0)</f>
        <v>0</v>
      </c>
      <c r="U750" s="246">
        <f>+_xlfn.XLOOKUP(MASTERLIST!$A750,'2022'!$A$3:$A$899,'2022'!$AE$3:$AE$899,0,0)</f>
        <v>0</v>
      </c>
      <c r="V750" s="220">
        <f>+_xlfn.XLOOKUP(MASTERLIST!$A750,'2022'!$A$3:$A$899,'2022'!$AF$3:$AF$899,0,0)</f>
        <v>0</v>
      </c>
      <c r="W750" s="220">
        <f>+_xlfn.XLOOKUP(MASTERLIST!$A750,'2022'!$A$3:$A$899,'2022'!$AG$3:$AG$899,0,0)</f>
        <v>0</v>
      </c>
      <c r="X750" s="247">
        <f>+_xlfn.XLOOKUP(MASTERLIST!$A750,'2022'!$A$3:$A$899,'2022'!$AH$3:$AH$899,0,0)</f>
        <v>0</v>
      </c>
    </row>
    <row r="751" spans="1:24" s="14" customFormat="1" x14ac:dyDescent="0.3">
      <c r="A751" s="237" t="s">
        <v>1586</v>
      </c>
      <c r="B751" s="223" t="s">
        <v>1278</v>
      </c>
      <c r="C751" s="223" t="s">
        <v>1614</v>
      </c>
      <c r="D751" s="223" t="s">
        <v>1615</v>
      </c>
      <c r="E751" s="232" t="str">
        <f t="shared" ref="E751:E782" si="63">IF(C751="NEW NAME","",CONCATENATE(J751," ",I751))</f>
        <v>Men Senior</v>
      </c>
      <c r="F751" s="286">
        <v>36570</v>
      </c>
      <c r="G751" s="10">
        <f t="shared" si="61"/>
        <v>44926</v>
      </c>
      <c r="H751" s="6">
        <f t="shared" si="62"/>
        <v>22</v>
      </c>
      <c r="I751" s="5" t="str">
        <f t="shared" si="60"/>
        <v>Senior</v>
      </c>
      <c r="J751" s="221" t="s">
        <v>1301</v>
      </c>
      <c r="K751" s="294"/>
      <c r="L751" s="295" t="s">
        <v>1646</v>
      </c>
      <c r="M751" s="246">
        <f>+_xlfn.XLOOKUP(MASTERLIST!$A751,'2023'!$A$3:$A$897,'2023'!$AE$3:$AE$897,0,0)</f>
        <v>0</v>
      </c>
      <c r="N751" s="220">
        <f>+_xlfn.XLOOKUP(MASTERLIST!$A751,'2023'!$A$3:$A$897,'2023'!$AF$3:$AF$897,0,0)</f>
        <v>0</v>
      </c>
      <c r="O751" s="220">
        <f>+_xlfn.XLOOKUP(MASTERLIST!$A751,'2023'!$A$3:$A$897,'2023'!$AG$3:$AG$897,0,0)</f>
        <v>0</v>
      </c>
      <c r="P751" s="247">
        <f>+_xlfn.XLOOKUP(MASTERLIST!$A751,'2023'!$A$3:$A$897,'2023'!$AH$3:$AH$897,0,0)</f>
        <v>0</v>
      </c>
      <c r="Q751" s="312">
        <f>+_xlfn.XLOOKUP(MASTERLIST!$A751,'2021'!$A$3:$A$900,'2021'!$G$3:$G$900,0,0)</f>
        <v>0</v>
      </c>
      <c r="R751" s="220">
        <f>+_xlfn.XLOOKUP(MASTERLIST!$A751,'2021'!$A$3:$A$900,'2021'!$H$3:$H$900,0,0)</f>
        <v>0</v>
      </c>
      <c r="S751" s="220">
        <f>+_xlfn.XLOOKUP(MASTERLIST!$A751,'2021'!$A$3:$A$900,'2021'!$I$3:$I$900,0,0)</f>
        <v>0</v>
      </c>
      <c r="T751" s="247">
        <f>+_xlfn.XLOOKUP(MASTERLIST!$A751,'2021'!$A$3:$A$900,'2021'!$J$3:$J$900,0,0)</f>
        <v>0</v>
      </c>
      <c r="U751" s="246">
        <f>+_xlfn.XLOOKUP(MASTERLIST!$A751,'2022'!$A$3:$A$899,'2022'!$AE$3:$AE$899,0,0)</f>
        <v>0</v>
      </c>
      <c r="V751" s="220">
        <f>+_xlfn.XLOOKUP(MASTERLIST!$A751,'2022'!$A$3:$A$899,'2022'!$AF$3:$AF$899,0,0)</f>
        <v>0</v>
      </c>
      <c r="W751" s="220">
        <f>+_xlfn.XLOOKUP(MASTERLIST!$A751,'2022'!$A$3:$A$899,'2022'!$AG$3:$AG$899,0,0)</f>
        <v>0</v>
      </c>
      <c r="X751" s="247">
        <f>+_xlfn.XLOOKUP(MASTERLIST!$A751,'2022'!$A$3:$A$899,'2022'!$AH$3:$AH$899,0,0)</f>
        <v>0</v>
      </c>
    </row>
    <row r="752" spans="1:24" x14ac:dyDescent="0.3">
      <c r="A752" s="236" t="s">
        <v>1587</v>
      </c>
      <c r="B752" s="220" t="s">
        <v>39</v>
      </c>
      <c r="C752" s="222" t="s">
        <v>342</v>
      </c>
      <c r="D752" s="222" t="s">
        <v>332</v>
      </c>
      <c r="E752" s="230" t="str">
        <f t="shared" si="63"/>
        <v>Men Senior</v>
      </c>
      <c r="F752" s="285">
        <v>30960</v>
      </c>
      <c r="G752" s="10">
        <f t="shared" si="61"/>
        <v>44926</v>
      </c>
      <c r="H752" s="6">
        <f t="shared" si="62"/>
        <v>38</v>
      </c>
      <c r="I752" s="5" t="str">
        <f t="shared" si="60"/>
        <v>Senior</v>
      </c>
      <c r="J752" s="220" t="s">
        <v>1301</v>
      </c>
      <c r="K752" s="293">
        <v>84100510397</v>
      </c>
      <c r="L752" s="251" t="s">
        <v>1509</v>
      </c>
      <c r="M752" s="246">
        <f>+_xlfn.XLOOKUP(MASTERLIST!$A752,'2023'!$A$3:$A$897,'2023'!$AE$3:$AE$897,0,0)</f>
        <v>0</v>
      </c>
      <c r="N752" s="220">
        <f>+_xlfn.XLOOKUP(MASTERLIST!$A752,'2023'!$A$3:$A$897,'2023'!$AF$3:$AF$897,0,0)</f>
        <v>0</v>
      </c>
      <c r="O752" s="220">
        <f>+_xlfn.XLOOKUP(MASTERLIST!$A752,'2023'!$A$3:$A$897,'2023'!$AG$3:$AG$897,0,0)</f>
        <v>0</v>
      </c>
      <c r="P752" s="247">
        <f>+_xlfn.XLOOKUP(MASTERLIST!$A752,'2023'!$A$3:$A$897,'2023'!$AH$3:$AH$897,0,0)</f>
        <v>0</v>
      </c>
      <c r="Q752" s="312">
        <f>+_xlfn.XLOOKUP(MASTERLIST!$A752,'2021'!$A$3:$A$900,'2021'!$G$3:$G$900,0,0)</f>
        <v>0</v>
      </c>
      <c r="R752" s="220">
        <f>+_xlfn.XLOOKUP(MASTERLIST!$A752,'2021'!$A$3:$A$900,'2021'!$H$3:$H$900,0,0)</f>
        <v>0</v>
      </c>
      <c r="S752" s="220">
        <f>+_xlfn.XLOOKUP(MASTERLIST!$A752,'2021'!$A$3:$A$900,'2021'!$I$3:$I$900,0,0)</f>
        <v>0</v>
      </c>
      <c r="T752" s="247">
        <f>+_xlfn.XLOOKUP(MASTERLIST!$A752,'2021'!$A$3:$A$900,'2021'!$J$3:$J$900,0,0)</f>
        <v>0</v>
      </c>
      <c r="U752" s="246">
        <f>+_xlfn.XLOOKUP(MASTERLIST!$A752,'2022'!$A$3:$A$899,'2022'!$AE$3:$AE$899,0,0)</f>
        <v>0</v>
      </c>
      <c r="V752" s="220">
        <f>+_xlfn.XLOOKUP(MASTERLIST!$A752,'2022'!$A$3:$A$899,'2022'!$AF$3:$AF$899,0,0)</f>
        <v>0</v>
      </c>
      <c r="W752" s="220">
        <f>+_xlfn.XLOOKUP(MASTERLIST!$A752,'2022'!$A$3:$A$899,'2022'!$AG$3:$AG$899,0,0)</f>
        <v>0</v>
      </c>
      <c r="X752" s="247">
        <f>+_xlfn.XLOOKUP(MASTERLIST!$A752,'2022'!$A$3:$A$899,'2022'!$AH$3:$AH$899,0,0)</f>
        <v>0</v>
      </c>
    </row>
    <row r="753" spans="1:24" s="14" customFormat="1" x14ac:dyDescent="0.3">
      <c r="A753" s="237" t="s">
        <v>1588</v>
      </c>
      <c r="B753" s="223" t="s">
        <v>1279</v>
      </c>
      <c r="C753" s="223" t="s">
        <v>1134</v>
      </c>
      <c r="D753" s="223" t="s">
        <v>1647</v>
      </c>
      <c r="E753" s="232" t="str">
        <f t="shared" si="63"/>
        <v>Men Master</v>
      </c>
      <c r="F753" s="286">
        <v>25593</v>
      </c>
      <c r="G753" s="10">
        <f t="shared" si="61"/>
        <v>44926</v>
      </c>
      <c r="H753" s="6">
        <f t="shared" si="62"/>
        <v>52</v>
      </c>
      <c r="I753" s="5" t="str">
        <f t="shared" si="60"/>
        <v>Master</v>
      </c>
      <c r="J753" s="221" t="s">
        <v>1301</v>
      </c>
      <c r="K753" s="294">
        <v>70012500011</v>
      </c>
      <c r="L753" s="295" t="s">
        <v>1509</v>
      </c>
      <c r="M753" s="246">
        <f>+_xlfn.XLOOKUP(MASTERLIST!$A753,'2023'!$A$3:$A$897,'2023'!$AE$3:$AE$897,0,0)</f>
        <v>0</v>
      </c>
      <c r="N753" s="220">
        <f>+_xlfn.XLOOKUP(MASTERLIST!$A753,'2023'!$A$3:$A$897,'2023'!$AF$3:$AF$897,0,0)</f>
        <v>0</v>
      </c>
      <c r="O753" s="220">
        <f>+_xlfn.XLOOKUP(MASTERLIST!$A753,'2023'!$A$3:$A$897,'2023'!$AG$3:$AG$897,0,0)</f>
        <v>0</v>
      </c>
      <c r="P753" s="247">
        <f>+_xlfn.XLOOKUP(MASTERLIST!$A753,'2023'!$A$3:$A$897,'2023'!$AH$3:$AH$897,0,0)</f>
        <v>0</v>
      </c>
      <c r="Q753" s="312">
        <f>+_xlfn.XLOOKUP(MASTERLIST!$A753,'2021'!$A$3:$A$900,'2021'!$G$3:$G$900,0,0)</f>
        <v>0</v>
      </c>
      <c r="R753" s="220">
        <f>+_xlfn.XLOOKUP(MASTERLIST!$A753,'2021'!$A$3:$A$900,'2021'!$H$3:$H$900,0,0)</f>
        <v>0</v>
      </c>
      <c r="S753" s="220">
        <f>+_xlfn.XLOOKUP(MASTERLIST!$A753,'2021'!$A$3:$A$900,'2021'!$I$3:$I$900,0,0)</f>
        <v>0</v>
      </c>
      <c r="T753" s="247">
        <f>+_xlfn.XLOOKUP(MASTERLIST!$A753,'2021'!$A$3:$A$900,'2021'!$J$3:$J$900,0,0)</f>
        <v>0</v>
      </c>
      <c r="U753" s="246">
        <f>+_xlfn.XLOOKUP(MASTERLIST!$A753,'2022'!$A$3:$A$899,'2022'!$AE$3:$AE$899,0,0)</f>
        <v>0</v>
      </c>
      <c r="V753" s="220">
        <f>+_xlfn.XLOOKUP(MASTERLIST!$A753,'2022'!$A$3:$A$899,'2022'!$AF$3:$AF$899,0,0)</f>
        <v>0</v>
      </c>
      <c r="W753" s="220">
        <f>+_xlfn.XLOOKUP(MASTERLIST!$A753,'2022'!$A$3:$A$899,'2022'!$AG$3:$AG$899,0,0)</f>
        <v>0</v>
      </c>
      <c r="X753" s="247">
        <f>+_xlfn.XLOOKUP(MASTERLIST!$A753,'2022'!$A$3:$A$899,'2022'!$AH$3:$AH$899,0,0)</f>
        <v>0</v>
      </c>
    </row>
    <row r="754" spans="1:24" s="14" customFormat="1" x14ac:dyDescent="0.3">
      <c r="A754" s="237" t="s">
        <v>1589</v>
      </c>
      <c r="B754" s="223" t="s">
        <v>1279</v>
      </c>
      <c r="C754" s="223" t="s">
        <v>1648</v>
      </c>
      <c r="D754" s="223" t="s">
        <v>1647</v>
      </c>
      <c r="E754" s="232" t="e">
        <f t="shared" si="63"/>
        <v>#VALUE!</v>
      </c>
      <c r="F754" s="286" t="s">
        <v>1616</v>
      </c>
      <c r="G754" s="10">
        <f t="shared" si="61"/>
        <v>44926</v>
      </c>
      <c r="H754" s="6" t="e">
        <f t="shared" si="62"/>
        <v>#VALUE!</v>
      </c>
      <c r="I754" s="5" t="e">
        <f t="shared" si="60"/>
        <v>#VALUE!</v>
      </c>
      <c r="J754" s="221" t="s">
        <v>1301</v>
      </c>
      <c r="K754" s="294" t="s">
        <v>1630</v>
      </c>
      <c r="L754" s="295" t="s">
        <v>1631</v>
      </c>
      <c r="M754" s="246">
        <f>+_xlfn.XLOOKUP(MASTERLIST!$A754,'2023'!$A$3:$A$897,'2023'!$AE$3:$AE$897,0,0)</f>
        <v>0</v>
      </c>
      <c r="N754" s="220">
        <f>+_xlfn.XLOOKUP(MASTERLIST!$A754,'2023'!$A$3:$A$897,'2023'!$AF$3:$AF$897,0,0)</f>
        <v>0</v>
      </c>
      <c r="O754" s="220">
        <f>+_xlfn.XLOOKUP(MASTERLIST!$A754,'2023'!$A$3:$A$897,'2023'!$AG$3:$AG$897,0,0)</f>
        <v>0</v>
      </c>
      <c r="P754" s="247">
        <f>+_xlfn.XLOOKUP(MASTERLIST!$A754,'2023'!$A$3:$A$897,'2023'!$AH$3:$AH$897,0,0)</f>
        <v>0</v>
      </c>
      <c r="Q754" s="312">
        <f>+_xlfn.XLOOKUP(MASTERLIST!$A754,'2021'!$A$3:$A$900,'2021'!$G$3:$G$900,0,0)</f>
        <v>0</v>
      </c>
      <c r="R754" s="220">
        <f>+_xlfn.XLOOKUP(MASTERLIST!$A754,'2021'!$A$3:$A$900,'2021'!$H$3:$H$900,0,0)</f>
        <v>0</v>
      </c>
      <c r="S754" s="220">
        <f>+_xlfn.XLOOKUP(MASTERLIST!$A754,'2021'!$A$3:$A$900,'2021'!$I$3:$I$900,0,0)</f>
        <v>0</v>
      </c>
      <c r="T754" s="247">
        <f>+_xlfn.XLOOKUP(MASTERLIST!$A754,'2021'!$A$3:$A$900,'2021'!$J$3:$J$900,0,0)</f>
        <v>0</v>
      </c>
      <c r="U754" s="246">
        <f>+_xlfn.XLOOKUP(MASTERLIST!$A754,'2022'!$A$3:$A$899,'2022'!$AE$3:$AE$899,0,0)</f>
        <v>0</v>
      </c>
      <c r="V754" s="220">
        <f>+_xlfn.XLOOKUP(MASTERLIST!$A754,'2022'!$A$3:$A$899,'2022'!$AF$3:$AF$899,0,0)</f>
        <v>0</v>
      </c>
      <c r="W754" s="220">
        <f>+_xlfn.XLOOKUP(MASTERLIST!$A754,'2022'!$A$3:$A$899,'2022'!$AG$3:$AG$899,0,0)</f>
        <v>0</v>
      </c>
      <c r="X754" s="247">
        <f>+_xlfn.XLOOKUP(MASTERLIST!$A754,'2022'!$A$3:$A$899,'2022'!$AH$3:$AH$899,0,0)</f>
        <v>0</v>
      </c>
    </row>
    <row r="755" spans="1:24" s="14" customFormat="1" x14ac:dyDescent="0.3">
      <c r="A755" s="237" t="s">
        <v>1590</v>
      </c>
      <c r="B755" s="223" t="s">
        <v>1810</v>
      </c>
      <c r="C755" s="223" t="s">
        <v>101</v>
      </c>
      <c r="D755" s="223" t="s">
        <v>108</v>
      </c>
      <c r="E755" s="232" t="str">
        <f t="shared" si="63"/>
        <v>Men Senior</v>
      </c>
      <c r="F755" s="286">
        <v>30643</v>
      </c>
      <c r="G755" s="10">
        <f t="shared" si="61"/>
        <v>44926</v>
      </c>
      <c r="H755" s="6">
        <f t="shared" si="62"/>
        <v>39</v>
      </c>
      <c r="I755" s="5" t="str">
        <f t="shared" si="60"/>
        <v>Senior</v>
      </c>
      <c r="J755" s="221" t="s">
        <v>1301</v>
      </c>
      <c r="K755" s="294">
        <v>83112310117</v>
      </c>
      <c r="L755" s="295" t="s">
        <v>1515</v>
      </c>
      <c r="M755" s="246">
        <f>+_xlfn.XLOOKUP(MASTERLIST!$A755,'2023'!$A$3:$A$897,'2023'!$AE$3:$AE$897,0,0)</f>
        <v>0</v>
      </c>
      <c r="N755" s="220">
        <f>+_xlfn.XLOOKUP(MASTERLIST!$A755,'2023'!$A$3:$A$897,'2023'!$AF$3:$AF$897,0,0)</f>
        <v>0</v>
      </c>
      <c r="O755" s="220">
        <f>+_xlfn.XLOOKUP(MASTERLIST!$A755,'2023'!$A$3:$A$897,'2023'!$AG$3:$AG$897,0,0)</f>
        <v>0</v>
      </c>
      <c r="P755" s="247">
        <f>+_xlfn.XLOOKUP(MASTERLIST!$A755,'2023'!$A$3:$A$897,'2023'!$AH$3:$AH$897,0,0)</f>
        <v>0</v>
      </c>
      <c r="Q755" s="312">
        <f>+_xlfn.XLOOKUP(MASTERLIST!$A755,'2021'!$A$3:$A$900,'2021'!$G$3:$G$900,0,0)</f>
        <v>0</v>
      </c>
      <c r="R755" s="220">
        <f>+_xlfn.XLOOKUP(MASTERLIST!$A755,'2021'!$A$3:$A$900,'2021'!$H$3:$H$900,0,0)</f>
        <v>0</v>
      </c>
      <c r="S755" s="220">
        <f>+_xlfn.XLOOKUP(MASTERLIST!$A755,'2021'!$A$3:$A$900,'2021'!$I$3:$I$900,0,0)</f>
        <v>0</v>
      </c>
      <c r="T755" s="247">
        <f>+_xlfn.XLOOKUP(MASTERLIST!$A755,'2021'!$A$3:$A$900,'2021'!$J$3:$J$900,0,0)</f>
        <v>0</v>
      </c>
      <c r="U755" s="246">
        <f>+_xlfn.XLOOKUP(MASTERLIST!$A755,'2022'!$A$3:$A$899,'2022'!$AE$3:$AE$899,0,0)</f>
        <v>0</v>
      </c>
      <c r="V755" s="220">
        <f>+_xlfn.XLOOKUP(MASTERLIST!$A755,'2022'!$A$3:$A$899,'2022'!$AF$3:$AF$899,0,0)</f>
        <v>0</v>
      </c>
      <c r="W755" s="220">
        <f>+_xlfn.XLOOKUP(MASTERLIST!$A755,'2022'!$A$3:$A$899,'2022'!$AG$3:$AG$899,0,0)</f>
        <v>0</v>
      </c>
      <c r="X755" s="247">
        <f>+_xlfn.XLOOKUP(MASTERLIST!$A755,'2022'!$A$3:$A$899,'2022'!$AH$3:$AH$899,0,0)</f>
        <v>0</v>
      </c>
    </row>
    <row r="756" spans="1:24" s="14" customFormat="1" x14ac:dyDescent="0.3">
      <c r="A756" s="237" t="s">
        <v>1591</v>
      </c>
      <c r="B756" s="223" t="s">
        <v>1728</v>
      </c>
      <c r="C756" s="223" t="s">
        <v>271</v>
      </c>
      <c r="D756" s="223" t="s">
        <v>1649</v>
      </c>
      <c r="E756" s="232" t="str">
        <f t="shared" si="63"/>
        <v>Men Senior</v>
      </c>
      <c r="F756" s="286">
        <v>30558</v>
      </c>
      <c r="G756" s="10">
        <f t="shared" si="61"/>
        <v>44926</v>
      </c>
      <c r="H756" s="6">
        <f t="shared" si="62"/>
        <v>39</v>
      </c>
      <c r="I756" s="5" t="str">
        <f t="shared" si="60"/>
        <v>Senior</v>
      </c>
      <c r="J756" s="221" t="s">
        <v>1301</v>
      </c>
      <c r="K756" s="294">
        <v>8308305032807</v>
      </c>
      <c r="L756" s="295" t="s">
        <v>1512</v>
      </c>
      <c r="M756" s="246">
        <f>+_xlfn.XLOOKUP(MASTERLIST!$A756,'2023'!$A$3:$A$897,'2023'!$AE$3:$AE$897,0,0)</f>
        <v>0</v>
      </c>
      <c r="N756" s="220">
        <f>+_xlfn.XLOOKUP(MASTERLIST!$A756,'2023'!$A$3:$A$897,'2023'!$AF$3:$AF$897,0,0)</f>
        <v>0</v>
      </c>
      <c r="O756" s="220">
        <f>+_xlfn.XLOOKUP(MASTERLIST!$A756,'2023'!$A$3:$A$897,'2023'!$AG$3:$AG$897,0,0)</f>
        <v>0</v>
      </c>
      <c r="P756" s="247">
        <f>+_xlfn.XLOOKUP(MASTERLIST!$A756,'2023'!$A$3:$A$897,'2023'!$AH$3:$AH$897,0,0)</f>
        <v>0</v>
      </c>
      <c r="Q756" s="312">
        <f>+_xlfn.XLOOKUP(MASTERLIST!$A756,'2021'!$A$3:$A$900,'2021'!$G$3:$G$900,0,0)</f>
        <v>0</v>
      </c>
      <c r="R756" s="220">
        <f>+_xlfn.XLOOKUP(MASTERLIST!$A756,'2021'!$A$3:$A$900,'2021'!$H$3:$H$900,0,0)</f>
        <v>0</v>
      </c>
      <c r="S756" s="220">
        <f>+_xlfn.XLOOKUP(MASTERLIST!$A756,'2021'!$A$3:$A$900,'2021'!$I$3:$I$900,0,0)</f>
        <v>0</v>
      </c>
      <c r="T756" s="247">
        <f>+_xlfn.XLOOKUP(MASTERLIST!$A756,'2021'!$A$3:$A$900,'2021'!$J$3:$J$900,0,0)</f>
        <v>0</v>
      </c>
      <c r="U756" s="246">
        <f>+_xlfn.XLOOKUP(MASTERLIST!$A756,'2022'!$A$3:$A$899,'2022'!$AE$3:$AE$899,0,0)</f>
        <v>0</v>
      </c>
      <c r="V756" s="220">
        <f>+_xlfn.XLOOKUP(MASTERLIST!$A756,'2022'!$A$3:$A$899,'2022'!$AF$3:$AF$899,0,0)</f>
        <v>0</v>
      </c>
      <c r="W756" s="220">
        <f>+_xlfn.XLOOKUP(MASTERLIST!$A756,'2022'!$A$3:$A$899,'2022'!$AG$3:$AG$899,0,0)</f>
        <v>0</v>
      </c>
      <c r="X756" s="247">
        <f>+_xlfn.XLOOKUP(MASTERLIST!$A756,'2022'!$A$3:$A$899,'2022'!$AH$3:$AH$899,0,0)</f>
        <v>0</v>
      </c>
    </row>
    <row r="757" spans="1:24" x14ac:dyDescent="0.3">
      <c r="A757" s="272" t="s">
        <v>1592</v>
      </c>
      <c r="B757" s="274" t="s">
        <v>41</v>
      </c>
      <c r="C757" s="274" t="s">
        <v>1650</v>
      </c>
      <c r="D757" s="274" t="s">
        <v>245</v>
      </c>
      <c r="E757" s="230" t="str">
        <f t="shared" si="63"/>
        <v>Men Senior</v>
      </c>
      <c r="F757" s="287">
        <v>34422</v>
      </c>
      <c r="G757" s="10">
        <f t="shared" si="61"/>
        <v>44926</v>
      </c>
      <c r="H757" s="6">
        <f t="shared" si="62"/>
        <v>28</v>
      </c>
      <c r="I757" s="5" t="str">
        <f t="shared" si="60"/>
        <v>Senior</v>
      </c>
      <c r="J757" s="224" t="s">
        <v>1301</v>
      </c>
      <c r="K757" s="291">
        <v>94032900515</v>
      </c>
      <c r="L757" s="292" t="s">
        <v>1509</v>
      </c>
      <c r="M757" s="246">
        <f>+_xlfn.XLOOKUP(MASTERLIST!$A757,'2023'!$A$3:$A$897,'2023'!$AE$3:$AE$897,0,0)</f>
        <v>0</v>
      </c>
      <c r="N757" s="220">
        <f>+_xlfn.XLOOKUP(MASTERLIST!$A757,'2023'!$A$3:$A$897,'2023'!$AF$3:$AF$897,0,0)</f>
        <v>0</v>
      </c>
      <c r="O757" s="220">
        <f>+_xlfn.XLOOKUP(MASTERLIST!$A757,'2023'!$A$3:$A$897,'2023'!$AG$3:$AG$897,0,0)</f>
        <v>0</v>
      </c>
      <c r="P757" s="247">
        <f>+_xlfn.XLOOKUP(MASTERLIST!$A757,'2023'!$A$3:$A$897,'2023'!$AH$3:$AH$897,0,0)</f>
        <v>40</v>
      </c>
      <c r="Q757" s="312">
        <f>+_xlfn.XLOOKUP(MASTERLIST!$A757,'2021'!$A$3:$A$900,'2021'!$G$3:$G$900,0,0)</f>
        <v>3</v>
      </c>
      <c r="R757" s="220">
        <f>+_xlfn.XLOOKUP(MASTERLIST!$A757,'2021'!$A$3:$A$900,'2021'!$H$3:$H$900,0,0)</f>
        <v>0</v>
      </c>
      <c r="S757" s="220">
        <f>+_xlfn.XLOOKUP(MASTERLIST!$A757,'2021'!$A$3:$A$900,'2021'!$I$3:$I$900,0,0)</f>
        <v>2.2999999999999998</v>
      </c>
      <c r="T757" s="247">
        <f>+_xlfn.XLOOKUP(MASTERLIST!$A757,'2021'!$A$3:$A$900,'2021'!$J$3:$J$900,0,0)</f>
        <v>389</v>
      </c>
      <c r="U757" s="246">
        <f>+_xlfn.XLOOKUP(MASTERLIST!$A757,'2022'!$A$3:$A$899,'2022'!$AE$3:$AE$899,0,0)</f>
        <v>0</v>
      </c>
      <c r="V757" s="220">
        <f>+_xlfn.XLOOKUP(MASTERLIST!$A757,'2022'!$A$3:$A$899,'2022'!$AF$3:$AF$899,0,0)</f>
        <v>0</v>
      </c>
      <c r="W757" s="220">
        <f>+_xlfn.XLOOKUP(MASTERLIST!$A757,'2022'!$A$3:$A$899,'2022'!$AG$3:$AG$899,0,0)</f>
        <v>0</v>
      </c>
      <c r="X757" s="247">
        <f>+_xlfn.XLOOKUP(MASTERLIST!$A757,'2022'!$A$3:$A$899,'2022'!$AH$3:$AH$899,0,0)</f>
        <v>20</v>
      </c>
    </row>
    <row r="758" spans="1:24" x14ac:dyDescent="0.3">
      <c r="A758" s="237" t="s">
        <v>1617</v>
      </c>
      <c r="B758" s="221" t="s">
        <v>1293</v>
      </c>
      <c r="C758" s="223" t="s">
        <v>1651</v>
      </c>
      <c r="D758" s="223" t="s">
        <v>382</v>
      </c>
      <c r="E758" s="230" t="str">
        <f t="shared" si="63"/>
        <v>Men Senior</v>
      </c>
      <c r="F758" s="286">
        <v>30994</v>
      </c>
      <c r="G758" s="10">
        <f t="shared" si="61"/>
        <v>44926</v>
      </c>
      <c r="H758" s="6">
        <f t="shared" si="62"/>
        <v>38</v>
      </c>
      <c r="I758" s="5" t="str">
        <f t="shared" si="60"/>
        <v>Senior</v>
      </c>
      <c r="J758" s="221" t="s">
        <v>1301</v>
      </c>
      <c r="K758" s="294">
        <v>84110810221</v>
      </c>
      <c r="L758" s="295" t="s">
        <v>1509</v>
      </c>
      <c r="M758" s="246">
        <f>+_xlfn.XLOOKUP(MASTERLIST!$A758,'2023'!$A$3:$A$897,'2023'!$AE$3:$AE$897,0,0)</f>
        <v>0</v>
      </c>
      <c r="N758" s="220">
        <f>+_xlfn.XLOOKUP(MASTERLIST!$A758,'2023'!$A$3:$A$897,'2023'!$AF$3:$AF$897,0,0)</f>
        <v>0</v>
      </c>
      <c r="O758" s="220">
        <f>+_xlfn.XLOOKUP(MASTERLIST!$A758,'2023'!$A$3:$A$897,'2023'!$AG$3:$AG$897,0,0)</f>
        <v>0</v>
      </c>
      <c r="P758" s="247">
        <f>+_xlfn.XLOOKUP(MASTERLIST!$A758,'2023'!$A$3:$A$897,'2023'!$AH$3:$AH$897,0,0)</f>
        <v>0</v>
      </c>
      <c r="Q758" s="312">
        <f>+_xlfn.XLOOKUP(MASTERLIST!$A758,'2021'!$A$3:$A$900,'2021'!$G$3:$G$900,0,0)</f>
        <v>0</v>
      </c>
      <c r="R758" s="220">
        <f>+_xlfn.XLOOKUP(MASTERLIST!$A758,'2021'!$A$3:$A$900,'2021'!$H$3:$H$900,0,0)</f>
        <v>0</v>
      </c>
      <c r="S758" s="220">
        <f>+_xlfn.XLOOKUP(MASTERLIST!$A758,'2021'!$A$3:$A$900,'2021'!$I$3:$I$900,0,0)</f>
        <v>0</v>
      </c>
      <c r="T758" s="247">
        <f>+_xlfn.XLOOKUP(MASTERLIST!$A758,'2021'!$A$3:$A$900,'2021'!$J$3:$J$900,0,0)</f>
        <v>0</v>
      </c>
      <c r="U758" s="246">
        <f>+_xlfn.XLOOKUP(MASTERLIST!$A758,'2022'!$A$3:$A$899,'2022'!$AE$3:$AE$899,0,0)</f>
        <v>0</v>
      </c>
      <c r="V758" s="220">
        <f>+_xlfn.XLOOKUP(MASTERLIST!$A758,'2022'!$A$3:$A$899,'2022'!$AF$3:$AF$899,0,0)</f>
        <v>0</v>
      </c>
      <c r="W758" s="220">
        <f>+_xlfn.XLOOKUP(MASTERLIST!$A758,'2022'!$A$3:$A$899,'2022'!$AG$3:$AG$899,0,0)</f>
        <v>0</v>
      </c>
      <c r="X758" s="247">
        <f>+_xlfn.XLOOKUP(MASTERLIST!$A758,'2022'!$A$3:$A$899,'2022'!$AH$3:$AH$899,0,0)</f>
        <v>0</v>
      </c>
    </row>
    <row r="759" spans="1:24" s="14" customFormat="1" x14ac:dyDescent="0.3">
      <c r="A759" s="237" t="s">
        <v>1618</v>
      </c>
      <c r="B759" s="223" t="s">
        <v>1529</v>
      </c>
      <c r="C759" s="223" t="s">
        <v>1652</v>
      </c>
      <c r="D759" s="223" t="s">
        <v>318</v>
      </c>
      <c r="E759" s="232" t="str">
        <f t="shared" si="63"/>
        <v>Men Senior</v>
      </c>
      <c r="F759" s="286">
        <v>31262</v>
      </c>
      <c r="G759" s="10">
        <f t="shared" si="61"/>
        <v>44926</v>
      </c>
      <c r="H759" s="6">
        <f t="shared" si="62"/>
        <v>37</v>
      </c>
      <c r="I759" s="5" t="str">
        <f t="shared" si="60"/>
        <v>Senior</v>
      </c>
      <c r="J759" s="221" t="s">
        <v>1301</v>
      </c>
      <c r="K759" s="294">
        <v>8508035031081</v>
      </c>
      <c r="L759" s="295" t="s">
        <v>1512</v>
      </c>
      <c r="M759" s="246">
        <f>+_xlfn.XLOOKUP(MASTERLIST!$A759,'2023'!$A$3:$A$897,'2023'!$AE$3:$AE$897,0,0)</f>
        <v>0</v>
      </c>
      <c r="N759" s="220">
        <f>+_xlfn.XLOOKUP(MASTERLIST!$A759,'2023'!$A$3:$A$897,'2023'!$AF$3:$AF$897,0,0)</f>
        <v>0</v>
      </c>
      <c r="O759" s="220">
        <f>+_xlfn.XLOOKUP(MASTERLIST!$A759,'2023'!$A$3:$A$897,'2023'!$AG$3:$AG$897,0,0)</f>
        <v>0</v>
      </c>
      <c r="P759" s="247">
        <f>+_xlfn.XLOOKUP(MASTERLIST!$A759,'2023'!$A$3:$A$897,'2023'!$AH$3:$AH$897,0,0)</f>
        <v>0</v>
      </c>
      <c r="Q759" s="312">
        <f>+_xlfn.XLOOKUP(MASTERLIST!$A759,'2021'!$A$3:$A$900,'2021'!$G$3:$G$900,0,0)</f>
        <v>0</v>
      </c>
      <c r="R759" s="220">
        <f>+_xlfn.XLOOKUP(MASTERLIST!$A759,'2021'!$A$3:$A$900,'2021'!$H$3:$H$900,0,0)</f>
        <v>0</v>
      </c>
      <c r="S759" s="220">
        <f>+_xlfn.XLOOKUP(MASTERLIST!$A759,'2021'!$A$3:$A$900,'2021'!$I$3:$I$900,0,0)</f>
        <v>0</v>
      </c>
      <c r="T759" s="247">
        <f>+_xlfn.XLOOKUP(MASTERLIST!$A759,'2021'!$A$3:$A$900,'2021'!$J$3:$J$900,0,0)</f>
        <v>0</v>
      </c>
      <c r="U759" s="246">
        <f>+_xlfn.XLOOKUP(MASTERLIST!$A759,'2022'!$A$3:$A$899,'2022'!$AE$3:$AE$899,0,0)</f>
        <v>0</v>
      </c>
      <c r="V759" s="220">
        <f>+_xlfn.XLOOKUP(MASTERLIST!$A759,'2022'!$A$3:$A$899,'2022'!$AF$3:$AF$899,0,0)</f>
        <v>0</v>
      </c>
      <c r="W759" s="220">
        <f>+_xlfn.XLOOKUP(MASTERLIST!$A759,'2022'!$A$3:$A$899,'2022'!$AG$3:$AG$899,0,0)</f>
        <v>0</v>
      </c>
      <c r="X759" s="247">
        <f>+_xlfn.XLOOKUP(MASTERLIST!$A759,'2022'!$A$3:$A$899,'2022'!$AH$3:$AH$899,0,0)</f>
        <v>0</v>
      </c>
    </row>
    <row r="760" spans="1:24" x14ac:dyDescent="0.25">
      <c r="A760" s="229" t="s">
        <v>1619</v>
      </c>
      <c r="B760" s="220" t="s">
        <v>37</v>
      </c>
      <c r="C760" s="220" t="s">
        <v>1653</v>
      </c>
      <c r="D760" s="220" t="s">
        <v>315</v>
      </c>
      <c r="E760" s="230" t="str">
        <f t="shared" si="63"/>
        <v>Men U/16</v>
      </c>
      <c r="F760" s="277">
        <v>39331</v>
      </c>
      <c r="G760" s="10">
        <f t="shared" si="61"/>
        <v>44926</v>
      </c>
      <c r="H760" s="6">
        <f t="shared" si="62"/>
        <v>15</v>
      </c>
      <c r="I760" s="5" t="str">
        <f t="shared" si="60"/>
        <v>U/16</v>
      </c>
      <c r="J760" s="220" t="s">
        <v>1301</v>
      </c>
      <c r="K760" s="293">
        <v>20071106</v>
      </c>
      <c r="L760" s="251" t="s">
        <v>1509</v>
      </c>
      <c r="M760" s="246">
        <f>+_xlfn.XLOOKUP(MASTERLIST!$A760,'2023'!$A$3:$A$897,'2023'!$AE$3:$AE$897,0,0)</f>
        <v>0</v>
      </c>
      <c r="N760" s="220">
        <f>+_xlfn.XLOOKUP(MASTERLIST!$A760,'2023'!$A$3:$A$897,'2023'!$AF$3:$AF$897,0,0)</f>
        <v>0</v>
      </c>
      <c r="O760" s="220">
        <f>+_xlfn.XLOOKUP(MASTERLIST!$A760,'2023'!$A$3:$A$897,'2023'!$AG$3:$AG$897,0,0)</f>
        <v>0</v>
      </c>
      <c r="P760" s="247">
        <f>+_xlfn.XLOOKUP(MASTERLIST!$A760,'2023'!$A$3:$A$897,'2023'!$AH$3:$AH$897,0,0)</f>
        <v>20</v>
      </c>
      <c r="Q760" s="312">
        <f>+_xlfn.XLOOKUP(MASTERLIST!$A760,'2021'!$A$3:$A$900,'2021'!$G$3:$G$900,0,0)</f>
        <v>0</v>
      </c>
      <c r="R760" s="220">
        <f>+_xlfn.XLOOKUP(MASTERLIST!$A760,'2021'!$A$3:$A$900,'2021'!$H$3:$H$900,0,0)</f>
        <v>0</v>
      </c>
      <c r="S760" s="220">
        <f>+_xlfn.XLOOKUP(MASTERLIST!$A760,'2021'!$A$3:$A$900,'2021'!$I$3:$I$900,0,0)</f>
        <v>0</v>
      </c>
      <c r="T760" s="247">
        <f>+_xlfn.XLOOKUP(MASTERLIST!$A760,'2021'!$A$3:$A$900,'2021'!$J$3:$J$900,0,0)</f>
        <v>0</v>
      </c>
      <c r="U760" s="246">
        <f>+_xlfn.XLOOKUP(MASTERLIST!$A760,'2022'!$A$3:$A$899,'2022'!$AE$3:$AE$899,0,0)</f>
        <v>3</v>
      </c>
      <c r="V760" s="220">
        <f>+_xlfn.XLOOKUP(MASTERLIST!$A760,'2022'!$A$3:$A$899,'2022'!$AF$3:$AF$899,0,0)</f>
        <v>3</v>
      </c>
      <c r="W760" s="220">
        <f>+_xlfn.XLOOKUP(MASTERLIST!$A760,'2022'!$A$3:$A$899,'2022'!$AG$3:$AG$899,0,0)</f>
        <v>42.5</v>
      </c>
      <c r="X760" s="247">
        <f>+_xlfn.XLOOKUP(MASTERLIST!$A760,'2022'!$A$3:$A$899,'2022'!$AH$3:$AH$899,0,0)</f>
        <v>527</v>
      </c>
    </row>
    <row r="761" spans="1:24" x14ac:dyDescent="0.3">
      <c r="A761" s="236" t="s">
        <v>1620</v>
      </c>
      <c r="B761" s="222" t="s">
        <v>43</v>
      </c>
      <c r="C761" s="222" t="s">
        <v>1655</v>
      </c>
      <c r="D761" s="222" t="s">
        <v>408</v>
      </c>
      <c r="E761" s="230" t="str">
        <f t="shared" si="63"/>
        <v>Men Senior</v>
      </c>
      <c r="F761" s="285">
        <v>36728</v>
      </c>
      <c r="G761" s="10">
        <f t="shared" si="61"/>
        <v>44926</v>
      </c>
      <c r="H761" s="6">
        <f t="shared" si="62"/>
        <v>22</v>
      </c>
      <c r="I761" s="5" t="str">
        <f t="shared" si="60"/>
        <v>Senior</v>
      </c>
      <c r="J761" s="220" t="s">
        <v>1301</v>
      </c>
      <c r="K761" s="293">
        <v>72100397</v>
      </c>
      <c r="L761" s="251" t="s">
        <v>1509</v>
      </c>
      <c r="M761" s="246">
        <f>+_xlfn.XLOOKUP(MASTERLIST!$A761,'2023'!$A$3:$A$897,'2023'!$AE$3:$AE$897,0,0)</f>
        <v>0</v>
      </c>
      <c r="N761" s="220">
        <f>+_xlfn.XLOOKUP(MASTERLIST!$A761,'2023'!$A$3:$A$897,'2023'!$AF$3:$AF$897,0,0)</f>
        <v>0</v>
      </c>
      <c r="O761" s="220">
        <f>+_xlfn.XLOOKUP(MASTERLIST!$A761,'2023'!$A$3:$A$897,'2023'!$AG$3:$AG$897,0,0)</f>
        <v>0</v>
      </c>
      <c r="P761" s="247">
        <f>+_xlfn.XLOOKUP(MASTERLIST!$A761,'2023'!$A$3:$A$897,'2023'!$AH$3:$AH$897,0,0)</f>
        <v>0</v>
      </c>
      <c r="Q761" s="312">
        <f>+_xlfn.XLOOKUP(MASTERLIST!$A761,'2021'!$A$3:$A$900,'2021'!$G$3:$G$900,0,0)</f>
        <v>0</v>
      </c>
      <c r="R761" s="220">
        <f>+_xlfn.XLOOKUP(MASTERLIST!$A761,'2021'!$A$3:$A$900,'2021'!$H$3:$H$900,0,0)</f>
        <v>11</v>
      </c>
      <c r="S761" s="220">
        <f>+_xlfn.XLOOKUP(MASTERLIST!$A761,'2021'!$A$3:$A$900,'2021'!$I$3:$I$900,0,0)</f>
        <v>72.400000000000006</v>
      </c>
      <c r="T761" s="247">
        <f>+_xlfn.XLOOKUP(MASTERLIST!$A761,'2021'!$A$3:$A$900,'2021'!$J$3:$J$900,0,0)</f>
        <v>546</v>
      </c>
      <c r="U761" s="246">
        <f>+_xlfn.XLOOKUP(MASTERLIST!$A761,'2022'!$A$3:$A$899,'2022'!$AE$3:$AE$899,0,0)</f>
        <v>0</v>
      </c>
      <c r="V761" s="220">
        <f>+_xlfn.XLOOKUP(MASTERLIST!$A761,'2022'!$A$3:$A$899,'2022'!$AF$3:$AF$899,0,0)</f>
        <v>0</v>
      </c>
      <c r="W761" s="220">
        <f>+_xlfn.XLOOKUP(MASTERLIST!$A761,'2022'!$A$3:$A$899,'2022'!$AG$3:$AG$899,0,0)</f>
        <v>0</v>
      </c>
      <c r="X761" s="247">
        <f>+_xlfn.XLOOKUP(MASTERLIST!$A761,'2022'!$A$3:$A$899,'2022'!$AH$3:$AH$899,0,0)</f>
        <v>0</v>
      </c>
    </row>
    <row r="762" spans="1:24" s="14" customFormat="1" x14ac:dyDescent="0.3">
      <c r="A762" s="237" t="s">
        <v>1621</v>
      </c>
      <c r="B762" s="223" t="s">
        <v>1294</v>
      </c>
      <c r="C762" s="223" t="s">
        <v>1656</v>
      </c>
      <c r="D762" s="223" t="s">
        <v>82</v>
      </c>
      <c r="E762" s="232" t="str">
        <f t="shared" si="63"/>
        <v>Men Veteran</v>
      </c>
      <c r="F762" s="286">
        <v>27575</v>
      </c>
      <c r="G762" s="10">
        <f t="shared" si="61"/>
        <v>44926</v>
      </c>
      <c r="H762" s="6">
        <f t="shared" si="62"/>
        <v>47</v>
      </c>
      <c r="I762" s="5" t="str">
        <f t="shared" si="60"/>
        <v>Veteran</v>
      </c>
      <c r="J762" s="221" t="s">
        <v>1301</v>
      </c>
      <c r="K762" s="294">
        <v>75063010199</v>
      </c>
      <c r="L762" s="295" t="s">
        <v>1509</v>
      </c>
      <c r="M762" s="246">
        <f>+_xlfn.XLOOKUP(MASTERLIST!$A762,'2023'!$A$3:$A$897,'2023'!$AE$3:$AE$897,0,0)</f>
        <v>0</v>
      </c>
      <c r="N762" s="220">
        <f>+_xlfn.XLOOKUP(MASTERLIST!$A762,'2023'!$A$3:$A$897,'2023'!$AF$3:$AF$897,0,0)</f>
        <v>0</v>
      </c>
      <c r="O762" s="220">
        <f>+_xlfn.XLOOKUP(MASTERLIST!$A762,'2023'!$A$3:$A$897,'2023'!$AG$3:$AG$897,0,0)</f>
        <v>0</v>
      </c>
      <c r="P762" s="247">
        <f>+_xlfn.XLOOKUP(MASTERLIST!$A762,'2023'!$A$3:$A$897,'2023'!$AH$3:$AH$897,0,0)</f>
        <v>0</v>
      </c>
      <c r="Q762" s="312">
        <f>+_xlfn.XLOOKUP(MASTERLIST!$A762,'2021'!$A$3:$A$900,'2021'!$G$3:$G$900,0,0)</f>
        <v>0</v>
      </c>
      <c r="R762" s="220">
        <f>+_xlfn.XLOOKUP(MASTERLIST!$A762,'2021'!$A$3:$A$900,'2021'!$H$3:$H$900,0,0)</f>
        <v>0</v>
      </c>
      <c r="S762" s="220">
        <f>+_xlfn.XLOOKUP(MASTERLIST!$A762,'2021'!$A$3:$A$900,'2021'!$I$3:$I$900,0,0)</f>
        <v>0</v>
      </c>
      <c r="T762" s="247">
        <f>+_xlfn.XLOOKUP(MASTERLIST!$A762,'2021'!$A$3:$A$900,'2021'!$J$3:$J$900,0,0)</f>
        <v>0</v>
      </c>
      <c r="U762" s="246">
        <f>+_xlfn.XLOOKUP(MASTERLIST!$A762,'2022'!$A$3:$A$899,'2022'!$AE$3:$AE$899,0,0)</f>
        <v>0</v>
      </c>
      <c r="V762" s="220">
        <f>+_xlfn.XLOOKUP(MASTERLIST!$A762,'2022'!$A$3:$A$899,'2022'!$AF$3:$AF$899,0,0)</f>
        <v>0</v>
      </c>
      <c r="W762" s="220">
        <f>+_xlfn.XLOOKUP(MASTERLIST!$A762,'2022'!$A$3:$A$899,'2022'!$AG$3:$AG$899,0,0)</f>
        <v>0</v>
      </c>
      <c r="X762" s="247">
        <f>+_xlfn.XLOOKUP(MASTERLIST!$A762,'2022'!$A$3:$A$899,'2022'!$AH$3:$AH$899,0,0)</f>
        <v>0</v>
      </c>
    </row>
    <row r="763" spans="1:24" s="14" customFormat="1" x14ac:dyDescent="0.3">
      <c r="A763" s="237" t="s">
        <v>1622</v>
      </c>
      <c r="B763" s="223" t="s">
        <v>1293</v>
      </c>
      <c r="C763" s="223" t="s">
        <v>1109</v>
      </c>
      <c r="D763" s="223" t="s">
        <v>1110</v>
      </c>
      <c r="E763" s="232" t="str">
        <f t="shared" si="63"/>
        <v>Men Veteran</v>
      </c>
      <c r="F763" s="286">
        <v>28302</v>
      </c>
      <c r="G763" s="10">
        <f t="shared" si="61"/>
        <v>44926</v>
      </c>
      <c r="H763" s="6">
        <f t="shared" si="62"/>
        <v>45</v>
      </c>
      <c r="I763" s="5" t="str">
        <f t="shared" si="60"/>
        <v>Veteran</v>
      </c>
      <c r="J763" s="221" t="s">
        <v>1301</v>
      </c>
      <c r="K763" s="294">
        <v>77062600091</v>
      </c>
      <c r="L763" s="295" t="s">
        <v>1509</v>
      </c>
      <c r="M763" s="246">
        <f>+_xlfn.XLOOKUP(MASTERLIST!$A763,'2023'!$A$3:$A$897,'2023'!$AE$3:$AE$897,0,0)</f>
        <v>0</v>
      </c>
      <c r="N763" s="220">
        <f>+_xlfn.XLOOKUP(MASTERLIST!$A763,'2023'!$A$3:$A$897,'2023'!$AF$3:$AF$897,0,0)</f>
        <v>0</v>
      </c>
      <c r="O763" s="220">
        <f>+_xlfn.XLOOKUP(MASTERLIST!$A763,'2023'!$A$3:$A$897,'2023'!$AG$3:$AG$897,0,0)</f>
        <v>0</v>
      </c>
      <c r="P763" s="247">
        <f>+_xlfn.XLOOKUP(MASTERLIST!$A763,'2023'!$A$3:$A$897,'2023'!$AH$3:$AH$897,0,0)</f>
        <v>0</v>
      </c>
      <c r="Q763" s="312">
        <f>+_xlfn.XLOOKUP(MASTERLIST!$A763,'2021'!$A$3:$A$900,'2021'!$G$3:$G$900,0,0)</f>
        <v>0</v>
      </c>
      <c r="R763" s="220">
        <f>+_xlfn.XLOOKUP(MASTERLIST!$A763,'2021'!$A$3:$A$900,'2021'!$H$3:$H$900,0,0)</f>
        <v>0</v>
      </c>
      <c r="S763" s="220">
        <f>+_xlfn.XLOOKUP(MASTERLIST!$A763,'2021'!$A$3:$A$900,'2021'!$I$3:$I$900,0,0)</f>
        <v>0</v>
      </c>
      <c r="T763" s="247">
        <f>+_xlfn.XLOOKUP(MASTERLIST!$A763,'2021'!$A$3:$A$900,'2021'!$J$3:$J$900,0,0)</f>
        <v>0</v>
      </c>
      <c r="U763" s="246">
        <f>+_xlfn.XLOOKUP(MASTERLIST!$A763,'2022'!$A$3:$A$899,'2022'!$AE$3:$AE$899,0,0)</f>
        <v>0</v>
      </c>
      <c r="V763" s="220">
        <f>+_xlfn.XLOOKUP(MASTERLIST!$A763,'2022'!$A$3:$A$899,'2022'!$AF$3:$AF$899,0,0)</f>
        <v>0</v>
      </c>
      <c r="W763" s="220">
        <f>+_xlfn.XLOOKUP(MASTERLIST!$A763,'2022'!$A$3:$A$899,'2022'!$AG$3:$AG$899,0,0)</f>
        <v>0</v>
      </c>
      <c r="X763" s="247">
        <f>+_xlfn.XLOOKUP(MASTERLIST!$A763,'2022'!$A$3:$A$899,'2022'!$AH$3:$AH$899,0,0)</f>
        <v>0</v>
      </c>
    </row>
    <row r="764" spans="1:24" x14ac:dyDescent="0.3">
      <c r="A764" s="272" t="s">
        <v>1623</v>
      </c>
      <c r="B764" s="274" t="s">
        <v>41</v>
      </c>
      <c r="C764" s="274" t="s">
        <v>454</v>
      </c>
      <c r="D764" s="274" t="s">
        <v>80</v>
      </c>
      <c r="E764" s="230" t="str">
        <f t="shared" si="63"/>
        <v>Men Senior</v>
      </c>
      <c r="F764" s="287">
        <v>33529</v>
      </c>
      <c r="G764" s="10">
        <f t="shared" si="61"/>
        <v>44926</v>
      </c>
      <c r="H764" s="6">
        <f t="shared" si="62"/>
        <v>31</v>
      </c>
      <c r="I764" s="5" t="str">
        <f t="shared" si="60"/>
        <v>Senior</v>
      </c>
      <c r="J764" s="224" t="s">
        <v>1301</v>
      </c>
      <c r="K764" s="291">
        <v>91101856080</v>
      </c>
      <c r="L764" s="292" t="s">
        <v>1509</v>
      </c>
      <c r="M764" s="246">
        <f>+_xlfn.XLOOKUP(MASTERLIST!$A764,'2023'!$A$3:$A$897,'2023'!$AE$3:$AE$897,0,0)</f>
        <v>0</v>
      </c>
      <c r="N764" s="220">
        <f>+_xlfn.XLOOKUP(MASTERLIST!$A764,'2023'!$A$3:$A$897,'2023'!$AF$3:$AF$897,0,0)</f>
        <v>0</v>
      </c>
      <c r="O764" s="220">
        <f>+_xlfn.XLOOKUP(MASTERLIST!$A764,'2023'!$A$3:$A$897,'2023'!$AG$3:$AG$897,0,0)</f>
        <v>0</v>
      </c>
      <c r="P764" s="247">
        <f>+_xlfn.XLOOKUP(MASTERLIST!$A764,'2023'!$A$3:$A$897,'2023'!$AH$3:$AH$897,0,0)</f>
        <v>40</v>
      </c>
      <c r="Q764" s="312">
        <f>+_xlfn.XLOOKUP(MASTERLIST!$A764,'2021'!$A$3:$A$900,'2021'!$G$3:$G$900,0,0)</f>
        <v>1</v>
      </c>
      <c r="R764" s="220">
        <f>+_xlfn.XLOOKUP(MASTERLIST!$A764,'2021'!$A$3:$A$900,'2021'!$H$3:$H$900,0,0)</f>
        <v>1</v>
      </c>
      <c r="S764" s="220">
        <f>+_xlfn.XLOOKUP(MASTERLIST!$A764,'2021'!$A$3:$A$900,'2021'!$I$3:$I$900,0,0)</f>
        <v>14.200000000000001</v>
      </c>
      <c r="T764" s="247">
        <f>+_xlfn.XLOOKUP(MASTERLIST!$A764,'2021'!$A$3:$A$900,'2021'!$J$3:$J$900,0,0)</f>
        <v>310</v>
      </c>
      <c r="U764" s="246">
        <f>+_xlfn.XLOOKUP(MASTERLIST!$A764,'2022'!$A$3:$A$899,'2022'!$AE$3:$AE$899,0,0)</f>
        <v>0</v>
      </c>
      <c r="V764" s="220">
        <f>+_xlfn.XLOOKUP(MASTERLIST!$A764,'2022'!$A$3:$A$899,'2022'!$AF$3:$AF$899,0,0)</f>
        <v>0</v>
      </c>
      <c r="W764" s="220">
        <f>+_xlfn.XLOOKUP(MASTERLIST!$A764,'2022'!$A$3:$A$899,'2022'!$AG$3:$AG$899,0,0)</f>
        <v>0</v>
      </c>
      <c r="X764" s="247">
        <f>+_xlfn.XLOOKUP(MASTERLIST!$A764,'2022'!$A$3:$A$899,'2022'!$AH$3:$AH$899,0,0)</f>
        <v>0</v>
      </c>
    </row>
    <row r="765" spans="1:24" x14ac:dyDescent="0.3">
      <c r="A765" s="272" t="s">
        <v>1624</v>
      </c>
      <c r="B765" s="274" t="s">
        <v>42</v>
      </c>
      <c r="C765" s="274" t="s">
        <v>1657</v>
      </c>
      <c r="D765" s="274" t="s">
        <v>1658</v>
      </c>
      <c r="E765" s="230" t="str">
        <f t="shared" si="63"/>
        <v>Men Veteran</v>
      </c>
      <c r="F765" s="287">
        <v>30083</v>
      </c>
      <c r="G765" s="10">
        <f t="shared" si="61"/>
        <v>44926</v>
      </c>
      <c r="H765" s="6">
        <f t="shared" si="62"/>
        <v>40</v>
      </c>
      <c r="I765" s="5" t="str">
        <f t="shared" si="60"/>
        <v>Veteran</v>
      </c>
      <c r="J765" s="224" t="s">
        <v>1301</v>
      </c>
      <c r="K765" s="291">
        <v>82051210020</v>
      </c>
      <c r="L765" s="292" t="s">
        <v>1509</v>
      </c>
      <c r="M765" s="246">
        <f>+_xlfn.XLOOKUP(MASTERLIST!$A765,'2023'!$A$3:$A$897,'2023'!$AE$3:$AE$897,0,0)</f>
        <v>1</v>
      </c>
      <c r="N765" s="220">
        <f>+_xlfn.XLOOKUP(MASTERLIST!$A765,'2023'!$A$3:$A$897,'2023'!$AF$3:$AF$897,0,0)</f>
        <v>1</v>
      </c>
      <c r="O765" s="220">
        <f>+_xlfn.XLOOKUP(MASTERLIST!$A765,'2023'!$A$3:$A$897,'2023'!$AG$3:$AG$897,0,0)</f>
        <v>15.7</v>
      </c>
      <c r="P765" s="247">
        <f>+_xlfn.XLOOKUP(MASTERLIST!$A765,'2023'!$A$3:$A$897,'2023'!$AH$3:$AH$897,0,0)</f>
        <v>571</v>
      </c>
      <c r="Q765" s="312">
        <f>+_xlfn.XLOOKUP(MASTERLIST!$A765,'2021'!$A$3:$A$900,'2021'!$G$3:$G$900,0,0)</f>
        <v>1</v>
      </c>
      <c r="R765" s="220">
        <f>+_xlfn.XLOOKUP(MASTERLIST!$A765,'2021'!$A$3:$A$900,'2021'!$H$3:$H$900,0,0)</f>
        <v>7</v>
      </c>
      <c r="S765" s="220">
        <f>+_xlfn.XLOOKUP(MASTERLIST!$A765,'2021'!$A$3:$A$900,'2021'!$I$3:$I$900,0,0)</f>
        <v>45.3</v>
      </c>
      <c r="T765" s="247">
        <f>+_xlfn.XLOOKUP(MASTERLIST!$A765,'2021'!$A$3:$A$900,'2021'!$J$3:$J$900,0,0)</f>
        <v>882</v>
      </c>
      <c r="U765" s="246">
        <f>+_xlfn.XLOOKUP(MASTERLIST!$A765,'2022'!$A$3:$A$899,'2022'!$AE$3:$AE$899,0,0)</f>
        <v>1</v>
      </c>
      <c r="V765" s="220">
        <f>+_xlfn.XLOOKUP(MASTERLIST!$A765,'2022'!$A$3:$A$899,'2022'!$AF$3:$AF$899,0,0)</f>
        <v>1</v>
      </c>
      <c r="W765" s="220">
        <f>+_xlfn.XLOOKUP(MASTERLIST!$A765,'2022'!$A$3:$A$899,'2022'!$AG$3:$AG$899,0,0)</f>
        <v>5.0999999999999996</v>
      </c>
      <c r="X765" s="247">
        <f>+_xlfn.XLOOKUP(MASTERLIST!$A765,'2022'!$A$3:$A$899,'2022'!$AH$3:$AH$899,0,0)</f>
        <v>445</v>
      </c>
    </row>
    <row r="766" spans="1:24" s="14" customFormat="1" x14ac:dyDescent="0.3">
      <c r="A766" s="272" t="s">
        <v>1625</v>
      </c>
      <c r="B766" s="274" t="s">
        <v>44</v>
      </c>
      <c r="C766" s="274" t="s">
        <v>190</v>
      </c>
      <c r="D766" s="274" t="s">
        <v>78</v>
      </c>
      <c r="E766" s="232" t="str">
        <f t="shared" si="63"/>
        <v>Men U/21</v>
      </c>
      <c r="F766" s="287">
        <v>36973</v>
      </c>
      <c r="G766" s="10">
        <f t="shared" si="61"/>
        <v>44926</v>
      </c>
      <c r="H766" s="6">
        <f t="shared" si="62"/>
        <v>21</v>
      </c>
      <c r="I766" s="5" t="str">
        <f t="shared" si="60"/>
        <v>U/21</v>
      </c>
      <c r="J766" s="224" t="s">
        <v>1301</v>
      </c>
      <c r="K766" s="291" t="s">
        <v>1630</v>
      </c>
      <c r="L766" s="292" t="s">
        <v>1512</v>
      </c>
      <c r="M766" s="246">
        <f>+_xlfn.XLOOKUP(MASTERLIST!$A766,'2023'!$A$3:$A$897,'2023'!$AE$3:$AE$897,0,0)</f>
        <v>0</v>
      </c>
      <c r="N766" s="220">
        <f>+_xlfn.XLOOKUP(MASTERLIST!$A766,'2023'!$A$3:$A$897,'2023'!$AF$3:$AF$897,0,0)</f>
        <v>0</v>
      </c>
      <c r="O766" s="220">
        <f>+_xlfn.XLOOKUP(MASTERLIST!$A766,'2023'!$A$3:$A$897,'2023'!$AG$3:$AG$897,0,0)</f>
        <v>0</v>
      </c>
      <c r="P766" s="247">
        <f>+_xlfn.XLOOKUP(MASTERLIST!$A766,'2023'!$A$3:$A$897,'2023'!$AH$3:$AH$897,0,0)</f>
        <v>0</v>
      </c>
      <c r="Q766" s="312">
        <f>+_xlfn.XLOOKUP(MASTERLIST!$A766,'2021'!$A$3:$A$900,'2021'!$G$3:$G$900,0,0)</f>
        <v>0</v>
      </c>
      <c r="R766" s="220">
        <f>+_xlfn.XLOOKUP(MASTERLIST!$A766,'2021'!$A$3:$A$900,'2021'!$H$3:$H$900,0,0)</f>
        <v>0</v>
      </c>
      <c r="S766" s="220">
        <f>+_xlfn.XLOOKUP(MASTERLIST!$A766,'2021'!$A$3:$A$900,'2021'!$I$3:$I$900,0,0)</f>
        <v>0</v>
      </c>
      <c r="T766" s="247">
        <f>+_xlfn.XLOOKUP(MASTERLIST!$A766,'2021'!$A$3:$A$900,'2021'!$J$3:$J$900,0,0)</f>
        <v>0</v>
      </c>
      <c r="U766" s="246">
        <f>+_xlfn.XLOOKUP(MASTERLIST!$A766,'2022'!$A$3:$A$899,'2022'!$AE$3:$AE$899,0,0)</f>
        <v>0</v>
      </c>
      <c r="V766" s="220">
        <f>+_xlfn.XLOOKUP(MASTERLIST!$A766,'2022'!$A$3:$A$899,'2022'!$AF$3:$AF$899,0,0)</f>
        <v>2</v>
      </c>
      <c r="W766" s="220">
        <f>+_xlfn.XLOOKUP(MASTERLIST!$A766,'2022'!$A$3:$A$899,'2022'!$AG$3:$AG$899,0,0)</f>
        <v>19.7</v>
      </c>
      <c r="X766" s="247">
        <f>+_xlfn.XLOOKUP(MASTERLIST!$A766,'2022'!$A$3:$A$899,'2022'!$AH$3:$AH$899,0,0)</f>
        <v>277</v>
      </c>
    </row>
    <row r="767" spans="1:24" x14ac:dyDescent="0.3">
      <c r="A767" s="237" t="s">
        <v>1626</v>
      </c>
      <c r="B767" s="221" t="s">
        <v>1383</v>
      </c>
      <c r="C767" s="223" t="s">
        <v>1659</v>
      </c>
      <c r="D767" s="223" t="s">
        <v>1660</v>
      </c>
      <c r="E767" s="230" t="str">
        <f t="shared" si="63"/>
        <v>Ladies Senior</v>
      </c>
      <c r="F767" s="286">
        <v>34676</v>
      </c>
      <c r="G767" s="10">
        <f t="shared" si="61"/>
        <v>44926</v>
      </c>
      <c r="H767" s="6">
        <f t="shared" si="62"/>
        <v>28</v>
      </c>
      <c r="I767" s="5" t="str">
        <f t="shared" si="60"/>
        <v>Senior</v>
      </c>
      <c r="J767" s="221" t="s">
        <v>67</v>
      </c>
      <c r="K767" s="294" t="s">
        <v>1630</v>
      </c>
      <c r="L767" s="295" t="s">
        <v>1512</v>
      </c>
      <c r="M767" s="246">
        <f>+_xlfn.XLOOKUP(MASTERLIST!$A767,'2023'!$A$3:$A$897,'2023'!$AE$3:$AE$897,0,0)</f>
        <v>0</v>
      </c>
      <c r="N767" s="220">
        <f>+_xlfn.XLOOKUP(MASTERLIST!$A767,'2023'!$A$3:$A$897,'2023'!$AF$3:$AF$897,0,0)</f>
        <v>0</v>
      </c>
      <c r="O767" s="220">
        <f>+_xlfn.XLOOKUP(MASTERLIST!$A767,'2023'!$A$3:$A$897,'2023'!$AG$3:$AG$897,0,0)</f>
        <v>0</v>
      </c>
      <c r="P767" s="247">
        <f>+_xlfn.XLOOKUP(MASTERLIST!$A767,'2023'!$A$3:$A$897,'2023'!$AH$3:$AH$897,0,0)</f>
        <v>0</v>
      </c>
      <c r="Q767" s="312">
        <f>+_xlfn.XLOOKUP(MASTERLIST!$A767,'2021'!$A$3:$A$900,'2021'!$G$3:$G$900,0,0)</f>
        <v>1</v>
      </c>
      <c r="R767" s="220">
        <f>+_xlfn.XLOOKUP(MASTERLIST!$A767,'2021'!$A$3:$A$900,'2021'!$H$3:$H$900,0,0)</f>
        <v>2</v>
      </c>
      <c r="S767" s="220">
        <f>+_xlfn.XLOOKUP(MASTERLIST!$A767,'2021'!$A$3:$A$900,'2021'!$I$3:$I$900,0,0)</f>
        <v>11.3</v>
      </c>
      <c r="T767" s="247">
        <f>+_xlfn.XLOOKUP(MASTERLIST!$A767,'2021'!$A$3:$A$900,'2021'!$J$3:$J$900,0,0)</f>
        <v>225</v>
      </c>
      <c r="U767" s="246">
        <f>+_xlfn.XLOOKUP(MASTERLIST!$A767,'2022'!$A$3:$A$899,'2022'!$AE$3:$AE$899,0,0)</f>
        <v>0</v>
      </c>
      <c r="V767" s="220">
        <f>+_xlfn.XLOOKUP(MASTERLIST!$A767,'2022'!$A$3:$A$899,'2022'!$AF$3:$AF$899,0,0)</f>
        <v>0</v>
      </c>
      <c r="W767" s="220">
        <f>+_xlfn.XLOOKUP(MASTERLIST!$A767,'2022'!$A$3:$A$899,'2022'!$AG$3:$AG$899,0,0)</f>
        <v>0</v>
      </c>
      <c r="X767" s="247">
        <f>+_xlfn.XLOOKUP(MASTERLIST!$A767,'2022'!$A$3:$A$899,'2022'!$AH$3:$AH$899,0,0)</f>
        <v>0</v>
      </c>
    </row>
    <row r="768" spans="1:24" x14ac:dyDescent="0.3">
      <c r="A768" s="236" t="s">
        <v>1627</v>
      </c>
      <c r="B768" s="220" t="s">
        <v>44</v>
      </c>
      <c r="C768" s="222" t="s">
        <v>1662</v>
      </c>
      <c r="D768" s="222" t="s">
        <v>74</v>
      </c>
      <c r="E768" s="230" t="str">
        <f t="shared" si="63"/>
        <v>Men U/16</v>
      </c>
      <c r="F768" s="285">
        <v>40246</v>
      </c>
      <c r="G768" s="10">
        <f t="shared" si="61"/>
        <v>44926</v>
      </c>
      <c r="H768" s="6">
        <f t="shared" si="62"/>
        <v>12</v>
      </c>
      <c r="I768" s="5" t="str">
        <f t="shared" si="60"/>
        <v>U/16</v>
      </c>
      <c r="J768" s="220" t="s">
        <v>1301</v>
      </c>
      <c r="K768" s="293">
        <v>1003095670082</v>
      </c>
      <c r="L768" s="251" t="s">
        <v>1512</v>
      </c>
      <c r="M768" s="246">
        <f>+_xlfn.XLOOKUP(MASTERLIST!$A768,'2023'!$A$3:$A$897,'2023'!$AE$3:$AE$897,0,0)</f>
        <v>0</v>
      </c>
      <c r="N768" s="220">
        <f>+_xlfn.XLOOKUP(MASTERLIST!$A768,'2023'!$A$3:$A$897,'2023'!$AF$3:$AF$897,0,0)</f>
        <v>0</v>
      </c>
      <c r="O768" s="220">
        <f>+_xlfn.XLOOKUP(MASTERLIST!$A768,'2023'!$A$3:$A$897,'2023'!$AG$3:$AG$897,0,0)</f>
        <v>0</v>
      </c>
      <c r="P768" s="247">
        <f>+_xlfn.XLOOKUP(MASTERLIST!$A768,'2023'!$A$3:$A$897,'2023'!$AH$3:$AH$897,0,0)</f>
        <v>0</v>
      </c>
      <c r="Q768" s="312">
        <f>+_xlfn.XLOOKUP(MASTERLIST!$A768,'2021'!$A$3:$A$900,'2021'!$G$3:$G$900,0,0)</f>
        <v>0</v>
      </c>
      <c r="R768" s="220">
        <f>+_xlfn.XLOOKUP(MASTERLIST!$A768,'2021'!$A$3:$A$900,'2021'!$H$3:$H$900,0,0)</f>
        <v>2</v>
      </c>
      <c r="S768" s="220">
        <f>+_xlfn.XLOOKUP(MASTERLIST!$A768,'2021'!$A$3:$A$900,'2021'!$I$3:$I$900,0,0)</f>
        <v>14.600000000000001</v>
      </c>
      <c r="T768" s="247">
        <f>+_xlfn.XLOOKUP(MASTERLIST!$A768,'2021'!$A$3:$A$900,'2021'!$J$3:$J$900,0,0)</f>
        <v>189</v>
      </c>
      <c r="U768" s="246">
        <f>+_xlfn.XLOOKUP(MASTERLIST!$A768,'2022'!$A$3:$A$899,'2022'!$AE$3:$AE$899,0,0)</f>
        <v>0</v>
      </c>
      <c r="V768" s="220">
        <f>+_xlfn.XLOOKUP(MASTERLIST!$A768,'2022'!$A$3:$A$899,'2022'!$AF$3:$AF$899,0,0)</f>
        <v>0</v>
      </c>
      <c r="W768" s="220">
        <f>+_xlfn.XLOOKUP(MASTERLIST!$A768,'2022'!$A$3:$A$899,'2022'!$AG$3:$AG$899,0,0)</f>
        <v>0</v>
      </c>
      <c r="X768" s="247">
        <f>+_xlfn.XLOOKUP(MASTERLIST!$A768,'2022'!$A$3:$A$899,'2022'!$AH$3:$AH$899,0,0)</f>
        <v>0</v>
      </c>
    </row>
    <row r="769" spans="1:24" s="7" customFormat="1" x14ac:dyDescent="0.3">
      <c r="A769" s="237" t="s">
        <v>1628</v>
      </c>
      <c r="B769" s="223" t="s">
        <v>1398</v>
      </c>
      <c r="C769" s="223" t="s">
        <v>1664</v>
      </c>
      <c r="D769" s="223" t="s">
        <v>1663</v>
      </c>
      <c r="E769" s="232" t="str">
        <f t="shared" si="63"/>
        <v>Ladies Senior</v>
      </c>
      <c r="F769" s="286">
        <v>33747</v>
      </c>
      <c r="G769" s="10">
        <f t="shared" si="61"/>
        <v>44926</v>
      </c>
      <c r="H769" s="6">
        <f t="shared" si="62"/>
        <v>30</v>
      </c>
      <c r="I769" s="5" t="str">
        <f t="shared" si="60"/>
        <v>Senior</v>
      </c>
      <c r="J769" s="221" t="s">
        <v>67</v>
      </c>
      <c r="K769" s="294">
        <v>92052300910</v>
      </c>
      <c r="L769" s="295" t="s">
        <v>1509</v>
      </c>
      <c r="M769" s="246">
        <f>+_xlfn.XLOOKUP(MASTERLIST!$A769,'2023'!$A$3:$A$897,'2023'!$AE$3:$AE$897,0,0)</f>
        <v>0</v>
      </c>
      <c r="N769" s="220">
        <f>+_xlfn.XLOOKUP(MASTERLIST!$A769,'2023'!$A$3:$A$897,'2023'!$AF$3:$AF$897,0,0)</f>
        <v>0</v>
      </c>
      <c r="O769" s="220">
        <f>+_xlfn.XLOOKUP(MASTERLIST!$A769,'2023'!$A$3:$A$897,'2023'!$AG$3:$AG$897,0,0)</f>
        <v>0</v>
      </c>
      <c r="P769" s="247">
        <f>+_xlfn.XLOOKUP(MASTERLIST!$A769,'2023'!$A$3:$A$897,'2023'!$AH$3:$AH$897,0,0)</f>
        <v>0</v>
      </c>
      <c r="Q769" s="312">
        <f>+_xlfn.XLOOKUP(MASTERLIST!$A769,'2021'!$A$3:$A$900,'2021'!$G$3:$G$900,0,0)</f>
        <v>0</v>
      </c>
      <c r="R769" s="220">
        <f>+_xlfn.XLOOKUP(MASTERLIST!$A769,'2021'!$A$3:$A$900,'2021'!$H$3:$H$900,0,0)</f>
        <v>0</v>
      </c>
      <c r="S769" s="220">
        <f>+_xlfn.XLOOKUP(MASTERLIST!$A769,'2021'!$A$3:$A$900,'2021'!$I$3:$I$900,0,0)</f>
        <v>0</v>
      </c>
      <c r="T769" s="247">
        <f>+_xlfn.XLOOKUP(MASTERLIST!$A769,'2021'!$A$3:$A$900,'2021'!$J$3:$J$900,0,0)</f>
        <v>0</v>
      </c>
      <c r="U769" s="246">
        <f>+_xlfn.XLOOKUP(MASTERLIST!$A769,'2022'!$A$3:$A$899,'2022'!$AE$3:$AE$899,0,0)</f>
        <v>0</v>
      </c>
      <c r="V769" s="220">
        <f>+_xlfn.XLOOKUP(MASTERLIST!$A769,'2022'!$A$3:$A$899,'2022'!$AF$3:$AF$899,0,0)</f>
        <v>0</v>
      </c>
      <c r="W769" s="220">
        <f>+_xlfn.XLOOKUP(MASTERLIST!$A769,'2022'!$A$3:$A$899,'2022'!$AG$3:$AG$899,0,0)</f>
        <v>0</v>
      </c>
      <c r="X769" s="247">
        <f>+_xlfn.XLOOKUP(MASTERLIST!$A769,'2022'!$A$3:$A$899,'2022'!$AH$3:$AH$899,0,0)</f>
        <v>0</v>
      </c>
    </row>
    <row r="770" spans="1:24" s="14" customFormat="1" x14ac:dyDescent="0.3">
      <c r="A770" s="231" t="s">
        <v>1629</v>
      </c>
      <c r="B770" s="221" t="s">
        <v>1295</v>
      </c>
      <c r="C770" s="221" t="s">
        <v>104</v>
      </c>
      <c r="D770" s="221" t="s">
        <v>89</v>
      </c>
      <c r="E770" s="232" t="str">
        <f t="shared" si="63"/>
        <v>Men Senior</v>
      </c>
      <c r="F770" s="279">
        <v>31835</v>
      </c>
      <c r="G770" s="10">
        <f t="shared" si="61"/>
        <v>44926</v>
      </c>
      <c r="H770" s="6">
        <f t="shared" si="62"/>
        <v>35</v>
      </c>
      <c r="I770" s="5" t="str">
        <f t="shared" si="60"/>
        <v>Senior</v>
      </c>
      <c r="J770" s="221" t="s">
        <v>1301</v>
      </c>
      <c r="K770" s="294">
        <v>87022700028</v>
      </c>
      <c r="L770" s="295" t="s">
        <v>1509</v>
      </c>
      <c r="M770" s="246">
        <f>+_xlfn.XLOOKUP(MASTERLIST!$A770,'2023'!$A$3:$A$897,'2023'!$AE$3:$AE$897,0,0)</f>
        <v>0</v>
      </c>
      <c r="N770" s="220">
        <f>+_xlfn.XLOOKUP(MASTERLIST!$A770,'2023'!$A$3:$A$897,'2023'!$AF$3:$AF$897,0,0)</f>
        <v>0</v>
      </c>
      <c r="O770" s="220">
        <f>+_xlfn.XLOOKUP(MASTERLIST!$A770,'2023'!$A$3:$A$897,'2023'!$AG$3:$AG$897,0,0)</f>
        <v>0</v>
      </c>
      <c r="P770" s="247">
        <f>+_xlfn.XLOOKUP(MASTERLIST!$A770,'2023'!$A$3:$A$897,'2023'!$AH$3:$AH$897,0,0)</f>
        <v>0</v>
      </c>
      <c r="Q770" s="312">
        <f>+_xlfn.XLOOKUP(MASTERLIST!$A770,'2021'!$A$3:$A$900,'2021'!$G$3:$G$900,0,0)</f>
        <v>0</v>
      </c>
      <c r="R770" s="220">
        <f>+_xlfn.XLOOKUP(MASTERLIST!$A770,'2021'!$A$3:$A$900,'2021'!$H$3:$H$900,0,0)</f>
        <v>0</v>
      </c>
      <c r="S770" s="220">
        <f>+_xlfn.XLOOKUP(MASTERLIST!$A770,'2021'!$A$3:$A$900,'2021'!$I$3:$I$900,0,0)</f>
        <v>0</v>
      </c>
      <c r="T770" s="247">
        <f>+_xlfn.XLOOKUP(MASTERLIST!$A770,'2021'!$A$3:$A$900,'2021'!$J$3:$J$900,0,0)</f>
        <v>0</v>
      </c>
      <c r="U770" s="246">
        <f>+_xlfn.XLOOKUP(MASTERLIST!$A770,'2022'!$A$3:$A$899,'2022'!$AE$3:$AE$899,0,0)</f>
        <v>0</v>
      </c>
      <c r="V770" s="220">
        <f>+_xlfn.XLOOKUP(MASTERLIST!$A770,'2022'!$A$3:$A$899,'2022'!$AF$3:$AF$899,0,0)</f>
        <v>0</v>
      </c>
      <c r="W770" s="220">
        <f>+_xlfn.XLOOKUP(MASTERLIST!$A770,'2022'!$A$3:$A$899,'2022'!$AG$3:$AG$899,0,0)</f>
        <v>0</v>
      </c>
      <c r="X770" s="247">
        <f>+_xlfn.XLOOKUP(MASTERLIST!$A770,'2022'!$A$3:$A$899,'2022'!$AH$3:$AH$899,0,0)</f>
        <v>0</v>
      </c>
    </row>
    <row r="771" spans="1:24" s="14" customFormat="1" x14ac:dyDescent="0.3">
      <c r="A771" s="237" t="s">
        <v>1632</v>
      </c>
      <c r="B771" s="223" t="s">
        <v>1371</v>
      </c>
      <c r="C771" s="223" t="s">
        <v>416</v>
      </c>
      <c r="D771" s="223" t="s">
        <v>1665</v>
      </c>
      <c r="E771" s="232" t="str">
        <f t="shared" si="63"/>
        <v>Men Veteran</v>
      </c>
      <c r="F771" s="286">
        <v>29317</v>
      </c>
      <c r="G771" s="10">
        <f t="shared" si="61"/>
        <v>44926</v>
      </c>
      <c r="H771" s="6">
        <f t="shared" si="62"/>
        <v>42</v>
      </c>
      <c r="I771" s="5" t="str">
        <f t="shared" si="60"/>
        <v>Veteran</v>
      </c>
      <c r="J771" s="221" t="s">
        <v>1301</v>
      </c>
      <c r="K771" s="294">
        <v>80040610926</v>
      </c>
      <c r="L771" s="295" t="s">
        <v>1509</v>
      </c>
      <c r="M771" s="246">
        <f>+_xlfn.XLOOKUP(MASTERLIST!$A771,'2023'!$A$3:$A$897,'2023'!$AE$3:$AE$897,0,0)</f>
        <v>0</v>
      </c>
      <c r="N771" s="220">
        <f>+_xlfn.XLOOKUP(MASTERLIST!$A771,'2023'!$A$3:$A$897,'2023'!$AF$3:$AF$897,0,0)</f>
        <v>0</v>
      </c>
      <c r="O771" s="220">
        <f>+_xlfn.XLOOKUP(MASTERLIST!$A771,'2023'!$A$3:$A$897,'2023'!$AG$3:$AG$897,0,0)</f>
        <v>0</v>
      </c>
      <c r="P771" s="247">
        <f>+_xlfn.XLOOKUP(MASTERLIST!$A771,'2023'!$A$3:$A$897,'2023'!$AH$3:$AH$897,0,0)</f>
        <v>0</v>
      </c>
      <c r="Q771" s="312">
        <f>+_xlfn.XLOOKUP(MASTERLIST!$A771,'2021'!$A$3:$A$900,'2021'!$G$3:$G$900,0,0)</f>
        <v>0</v>
      </c>
      <c r="R771" s="220">
        <f>+_xlfn.XLOOKUP(MASTERLIST!$A771,'2021'!$A$3:$A$900,'2021'!$H$3:$H$900,0,0)</f>
        <v>0</v>
      </c>
      <c r="S771" s="220">
        <f>+_xlfn.XLOOKUP(MASTERLIST!$A771,'2021'!$A$3:$A$900,'2021'!$I$3:$I$900,0,0)</f>
        <v>0</v>
      </c>
      <c r="T771" s="247">
        <f>+_xlfn.XLOOKUP(MASTERLIST!$A771,'2021'!$A$3:$A$900,'2021'!$J$3:$J$900,0,0)</f>
        <v>0</v>
      </c>
      <c r="U771" s="246">
        <f>+_xlfn.XLOOKUP(MASTERLIST!$A771,'2022'!$A$3:$A$899,'2022'!$AE$3:$AE$899,0,0)</f>
        <v>0</v>
      </c>
      <c r="V771" s="220">
        <f>+_xlfn.XLOOKUP(MASTERLIST!$A771,'2022'!$A$3:$A$899,'2022'!$AF$3:$AF$899,0,0)</f>
        <v>0</v>
      </c>
      <c r="W771" s="220">
        <f>+_xlfn.XLOOKUP(MASTERLIST!$A771,'2022'!$A$3:$A$899,'2022'!$AG$3:$AG$899,0,0)</f>
        <v>0</v>
      </c>
      <c r="X771" s="247">
        <f>+_xlfn.XLOOKUP(MASTERLIST!$A771,'2022'!$A$3:$A$899,'2022'!$AH$3:$AH$899,0,0)</f>
        <v>0</v>
      </c>
    </row>
    <row r="772" spans="1:24" x14ac:dyDescent="0.3">
      <c r="A772" s="236" t="s">
        <v>1633</v>
      </c>
      <c r="B772" s="222" t="s">
        <v>50</v>
      </c>
      <c r="C772" s="222" t="s">
        <v>1666</v>
      </c>
      <c r="D772" s="222" t="s">
        <v>1667</v>
      </c>
      <c r="E772" s="230" t="str">
        <f t="shared" si="63"/>
        <v>Ladies Veteran</v>
      </c>
      <c r="F772" s="285">
        <v>28987</v>
      </c>
      <c r="G772" s="10">
        <f t="shared" si="61"/>
        <v>44926</v>
      </c>
      <c r="H772" s="6">
        <f t="shared" si="62"/>
        <v>43</v>
      </c>
      <c r="I772" s="5" t="str">
        <f t="shared" si="60"/>
        <v>Veteran</v>
      </c>
      <c r="J772" s="220" t="s">
        <v>67</v>
      </c>
      <c r="K772" s="293">
        <v>79051200269</v>
      </c>
      <c r="L772" s="251" t="s">
        <v>1509</v>
      </c>
      <c r="M772" s="246">
        <f>+_xlfn.XLOOKUP(MASTERLIST!$A772,'2023'!$A$3:$A$897,'2023'!$AE$3:$AE$897,0,0)</f>
        <v>1</v>
      </c>
      <c r="N772" s="220">
        <f>+_xlfn.XLOOKUP(MASTERLIST!$A772,'2023'!$A$3:$A$897,'2023'!$AF$3:$AF$897,0,0)</f>
        <v>0</v>
      </c>
      <c r="O772" s="220">
        <f>+_xlfn.XLOOKUP(MASTERLIST!$A772,'2023'!$A$3:$A$897,'2023'!$AG$3:$AG$897,0,0)</f>
        <v>0.9</v>
      </c>
      <c r="P772" s="247">
        <f>+_xlfn.XLOOKUP(MASTERLIST!$A772,'2023'!$A$3:$A$897,'2023'!$AH$3:$AH$897,0,0)</f>
        <v>211</v>
      </c>
      <c r="Q772" s="312">
        <f>+_xlfn.XLOOKUP(MASTERLIST!$A772,'2021'!$A$3:$A$900,'2021'!$G$3:$G$900,0,0)</f>
        <v>2</v>
      </c>
      <c r="R772" s="220">
        <f>+_xlfn.XLOOKUP(MASTERLIST!$A772,'2021'!$A$3:$A$900,'2021'!$H$3:$H$900,0,0)</f>
        <v>2</v>
      </c>
      <c r="S772" s="220">
        <f>+_xlfn.XLOOKUP(MASTERLIST!$A772,'2021'!$A$3:$A$900,'2021'!$I$3:$I$900,0,0)</f>
        <v>10.899999999999999</v>
      </c>
      <c r="T772" s="247">
        <f>+_xlfn.XLOOKUP(MASTERLIST!$A772,'2021'!$A$3:$A$900,'2021'!$J$3:$J$900,0,0)</f>
        <v>224</v>
      </c>
      <c r="U772" s="246">
        <f>+_xlfn.XLOOKUP(MASTERLIST!$A772,'2022'!$A$3:$A$899,'2022'!$AE$3:$AE$899,0,0)</f>
        <v>0</v>
      </c>
      <c r="V772" s="220">
        <f>+_xlfn.XLOOKUP(MASTERLIST!$A772,'2022'!$A$3:$A$899,'2022'!$AF$3:$AF$899,0,0)</f>
        <v>0</v>
      </c>
      <c r="W772" s="220">
        <f>+_xlfn.XLOOKUP(MASTERLIST!$A772,'2022'!$A$3:$A$899,'2022'!$AG$3:$AG$899,0,0)</f>
        <v>0</v>
      </c>
      <c r="X772" s="247">
        <f>+_xlfn.XLOOKUP(MASTERLIST!$A772,'2022'!$A$3:$A$899,'2022'!$AH$3:$AH$899,0,0)</f>
        <v>20</v>
      </c>
    </row>
    <row r="773" spans="1:24" x14ac:dyDescent="0.3">
      <c r="A773" s="272" t="s">
        <v>1634</v>
      </c>
      <c r="B773" s="274" t="s">
        <v>42</v>
      </c>
      <c r="C773" s="274" t="s">
        <v>1668</v>
      </c>
      <c r="D773" s="274" t="s">
        <v>1669</v>
      </c>
      <c r="E773" s="230" t="str">
        <f t="shared" si="63"/>
        <v>Men U/21</v>
      </c>
      <c r="F773" s="287">
        <v>37703</v>
      </c>
      <c r="G773" s="10">
        <f t="shared" si="61"/>
        <v>44926</v>
      </c>
      <c r="H773" s="6">
        <f t="shared" si="62"/>
        <v>19</v>
      </c>
      <c r="I773" s="5" t="str">
        <f t="shared" ref="I773:I804" si="64">IF(H773="","Senior",IF(H773&gt;59.999,"Grand Masters",IF(H773&gt;49.999,"Master",IF(H773&gt;39.999,"Veteran",IF(H773&gt;21.999,"Senior",IF(H773&gt;16.999,"U/21","U/16"))))))</f>
        <v>U/21</v>
      </c>
      <c r="J773" s="224" t="s">
        <v>1301</v>
      </c>
      <c r="K773" s="297" t="s">
        <v>2105</v>
      </c>
      <c r="L773" s="292" t="s">
        <v>1509</v>
      </c>
      <c r="M773" s="246">
        <f>+_xlfn.XLOOKUP(MASTERLIST!$A773,'2023'!$A$3:$A$897,'2023'!$AE$3:$AE$897,0,0)</f>
        <v>0</v>
      </c>
      <c r="N773" s="220">
        <f>+_xlfn.XLOOKUP(MASTERLIST!$A773,'2023'!$A$3:$A$897,'2023'!$AF$3:$AF$897,0,0)</f>
        <v>6</v>
      </c>
      <c r="O773" s="220">
        <f>+_xlfn.XLOOKUP(MASTERLIST!$A773,'2023'!$A$3:$A$897,'2023'!$AG$3:$AG$897,0,0)</f>
        <v>37.699999999999996</v>
      </c>
      <c r="P773" s="247">
        <f>+_xlfn.XLOOKUP(MASTERLIST!$A773,'2023'!$A$3:$A$897,'2023'!$AH$3:$AH$897,0,0)</f>
        <v>817</v>
      </c>
      <c r="Q773" s="312">
        <f>+_xlfn.XLOOKUP(MASTERLIST!$A773,'2021'!$A$3:$A$900,'2021'!$G$3:$G$900,0,0)</f>
        <v>1</v>
      </c>
      <c r="R773" s="220">
        <f>+_xlfn.XLOOKUP(MASTERLIST!$A773,'2021'!$A$3:$A$900,'2021'!$H$3:$H$900,0,0)</f>
        <v>15</v>
      </c>
      <c r="S773" s="220">
        <f>+_xlfn.XLOOKUP(MASTERLIST!$A773,'2021'!$A$3:$A$900,'2021'!$I$3:$I$900,0,0)</f>
        <v>145.69999999999999</v>
      </c>
      <c r="T773" s="247">
        <f>+_xlfn.XLOOKUP(MASTERLIST!$A773,'2021'!$A$3:$A$900,'2021'!$J$3:$J$900,0,0)</f>
        <v>1036</v>
      </c>
      <c r="U773" s="246">
        <f>+_xlfn.XLOOKUP(MASTERLIST!$A773,'2022'!$A$3:$A$899,'2022'!$AE$3:$AE$899,0,0)</f>
        <v>1</v>
      </c>
      <c r="V773" s="220">
        <f>+_xlfn.XLOOKUP(MASTERLIST!$A773,'2022'!$A$3:$A$899,'2022'!$AF$3:$AF$899,0,0)</f>
        <v>10</v>
      </c>
      <c r="W773" s="220">
        <f>+_xlfn.XLOOKUP(MASTERLIST!$A773,'2022'!$A$3:$A$899,'2022'!$AG$3:$AG$899,0,0)</f>
        <v>122.1</v>
      </c>
      <c r="X773" s="247">
        <f>+_xlfn.XLOOKUP(MASTERLIST!$A773,'2022'!$A$3:$A$899,'2022'!$AH$3:$AH$899,0,0)</f>
        <v>1049</v>
      </c>
    </row>
    <row r="774" spans="1:24" s="14" customFormat="1" x14ac:dyDescent="0.3">
      <c r="A774" s="237" t="s">
        <v>1635</v>
      </c>
      <c r="B774" s="223" t="s">
        <v>1292</v>
      </c>
      <c r="C774" s="223" t="s">
        <v>156</v>
      </c>
      <c r="D774" s="223" t="s">
        <v>1199</v>
      </c>
      <c r="E774" s="232" t="str">
        <f t="shared" si="63"/>
        <v>Men Senior</v>
      </c>
      <c r="F774" s="286">
        <v>33851</v>
      </c>
      <c r="G774" s="10">
        <f t="shared" si="61"/>
        <v>44926</v>
      </c>
      <c r="H774" s="6">
        <f t="shared" si="62"/>
        <v>30</v>
      </c>
      <c r="I774" s="5" t="str">
        <f t="shared" si="64"/>
        <v>Senior</v>
      </c>
      <c r="J774" s="221" t="s">
        <v>1301</v>
      </c>
      <c r="K774" s="294">
        <v>92090400897</v>
      </c>
      <c r="L774" s="295" t="s">
        <v>1509</v>
      </c>
      <c r="M774" s="246">
        <f>+_xlfn.XLOOKUP(MASTERLIST!$A774,'2023'!$A$3:$A$897,'2023'!$AE$3:$AE$897,0,0)</f>
        <v>0</v>
      </c>
      <c r="N774" s="220">
        <f>+_xlfn.XLOOKUP(MASTERLIST!$A774,'2023'!$A$3:$A$897,'2023'!$AF$3:$AF$897,0,0)</f>
        <v>0</v>
      </c>
      <c r="O774" s="220">
        <f>+_xlfn.XLOOKUP(MASTERLIST!$A774,'2023'!$A$3:$A$897,'2023'!$AG$3:$AG$897,0,0)</f>
        <v>0</v>
      </c>
      <c r="P774" s="247">
        <f>+_xlfn.XLOOKUP(MASTERLIST!$A774,'2023'!$A$3:$A$897,'2023'!$AH$3:$AH$897,0,0)</f>
        <v>40</v>
      </c>
      <c r="Q774" s="312">
        <f>+_xlfn.XLOOKUP(MASTERLIST!$A774,'2021'!$A$3:$A$900,'2021'!$G$3:$G$900,0,0)</f>
        <v>0</v>
      </c>
      <c r="R774" s="220">
        <f>+_xlfn.XLOOKUP(MASTERLIST!$A774,'2021'!$A$3:$A$900,'2021'!$H$3:$H$900,0,0)</f>
        <v>0</v>
      </c>
      <c r="S774" s="220">
        <f>+_xlfn.XLOOKUP(MASTERLIST!$A774,'2021'!$A$3:$A$900,'2021'!$I$3:$I$900,0,0)</f>
        <v>0</v>
      </c>
      <c r="T774" s="247">
        <f>+_xlfn.XLOOKUP(MASTERLIST!$A774,'2021'!$A$3:$A$900,'2021'!$J$3:$J$900,0,0)</f>
        <v>0</v>
      </c>
      <c r="U774" s="246">
        <f>+_xlfn.XLOOKUP(MASTERLIST!$A774,'2022'!$A$3:$A$899,'2022'!$AE$3:$AE$899,0,0)</f>
        <v>0</v>
      </c>
      <c r="V774" s="220">
        <f>+_xlfn.XLOOKUP(MASTERLIST!$A774,'2022'!$A$3:$A$899,'2022'!$AF$3:$AF$899,0,0)</f>
        <v>0</v>
      </c>
      <c r="W774" s="220">
        <f>+_xlfn.XLOOKUP(MASTERLIST!$A774,'2022'!$A$3:$A$899,'2022'!$AG$3:$AG$899,0,0)</f>
        <v>0</v>
      </c>
      <c r="X774" s="247">
        <f>+_xlfn.XLOOKUP(MASTERLIST!$A774,'2022'!$A$3:$A$899,'2022'!$AH$3:$AH$899,0,0)</f>
        <v>0</v>
      </c>
    </row>
    <row r="775" spans="1:24" s="14" customFormat="1" x14ac:dyDescent="0.3">
      <c r="A775" s="237" t="s">
        <v>1636</v>
      </c>
      <c r="B775" s="223" t="s">
        <v>1292</v>
      </c>
      <c r="C775" s="223" t="s">
        <v>1670</v>
      </c>
      <c r="D775" s="223" t="s">
        <v>1671</v>
      </c>
      <c r="E775" s="232" t="str">
        <f t="shared" si="63"/>
        <v>Ladies Senior</v>
      </c>
      <c r="F775" s="286">
        <v>35041</v>
      </c>
      <c r="G775" s="10">
        <f t="shared" si="61"/>
        <v>44926</v>
      </c>
      <c r="H775" s="6">
        <f t="shared" si="62"/>
        <v>27</v>
      </c>
      <c r="I775" s="5" t="str">
        <f t="shared" si="64"/>
        <v>Senior</v>
      </c>
      <c r="J775" s="221" t="s">
        <v>67</v>
      </c>
      <c r="K775" s="294">
        <v>92120801250</v>
      </c>
      <c r="L775" s="295" t="s">
        <v>1509</v>
      </c>
      <c r="M775" s="246">
        <f>+_xlfn.XLOOKUP(MASTERLIST!$A775,'2023'!$A$3:$A$897,'2023'!$AE$3:$AE$897,0,0)</f>
        <v>1</v>
      </c>
      <c r="N775" s="220">
        <f>+_xlfn.XLOOKUP(MASTERLIST!$A775,'2023'!$A$3:$A$897,'2023'!$AF$3:$AF$897,0,0)</f>
        <v>0</v>
      </c>
      <c r="O775" s="220">
        <f>+_xlfn.XLOOKUP(MASTERLIST!$A775,'2023'!$A$3:$A$897,'2023'!$AG$3:$AG$897,0,0)</f>
        <v>1.4</v>
      </c>
      <c r="P775" s="247">
        <f>+_xlfn.XLOOKUP(MASTERLIST!$A775,'2023'!$A$3:$A$897,'2023'!$AH$3:$AH$897,0,0)</f>
        <v>434</v>
      </c>
      <c r="Q775" s="312">
        <f>+_xlfn.XLOOKUP(MASTERLIST!$A775,'2021'!$A$3:$A$900,'2021'!$G$3:$G$900,0,0)</f>
        <v>0</v>
      </c>
      <c r="R775" s="220">
        <f>+_xlfn.XLOOKUP(MASTERLIST!$A775,'2021'!$A$3:$A$900,'2021'!$H$3:$H$900,0,0)</f>
        <v>0</v>
      </c>
      <c r="S775" s="220">
        <f>+_xlfn.XLOOKUP(MASTERLIST!$A775,'2021'!$A$3:$A$900,'2021'!$I$3:$I$900,0,0)</f>
        <v>0</v>
      </c>
      <c r="T775" s="247">
        <f>+_xlfn.XLOOKUP(MASTERLIST!$A775,'2021'!$A$3:$A$900,'2021'!$J$3:$J$900,0,0)</f>
        <v>0</v>
      </c>
      <c r="U775" s="246">
        <f>+_xlfn.XLOOKUP(MASTERLIST!$A775,'2022'!$A$3:$A$899,'2022'!$AE$3:$AE$899,0,0)</f>
        <v>0</v>
      </c>
      <c r="V775" s="220">
        <f>+_xlfn.XLOOKUP(MASTERLIST!$A775,'2022'!$A$3:$A$899,'2022'!$AF$3:$AF$899,0,0)</f>
        <v>0</v>
      </c>
      <c r="W775" s="220">
        <f>+_xlfn.XLOOKUP(MASTERLIST!$A775,'2022'!$A$3:$A$899,'2022'!$AG$3:$AG$899,0,0)</f>
        <v>0</v>
      </c>
      <c r="X775" s="247">
        <f>+_xlfn.XLOOKUP(MASTERLIST!$A775,'2022'!$A$3:$A$899,'2022'!$AH$3:$AH$899,0,0)</f>
        <v>0</v>
      </c>
    </row>
    <row r="776" spans="1:24" s="14" customFormat="1" x14ac:dyDescent="0.3">
      <c r="A776" s="237" t="s">
        <v>1637</v>
      </c>
      <c r="B776" s="223" t="s">
        <v>1529</v>
      </c>
      <c r="C776" s="223" t="s">
        <v>1672</v>
      </c>
      <c r="D776" s="223" t="s">
        <v>74</v>
      </c>
      <c r="E776" s="232" t="str">
        <f t="shared" si="63"/>
        <v>Ladies U/16</v>
      </c>
      <c r="F776" s="286">
        <v>39115</v>
      </c>
      <c r="G776" s="10">
        <f t="shared" si="61"/>
        <v>44926</v>
      </c>
      <c r="H776" s="6">
        <f t="shared" si="62"/>
        <v>15</v>
      </c>
      <c r="I776" s="5" t="str">
        <f t="shared" si="64"/>
        <v>U/16</v>
      </c>
      <c r="J776" s="221" t="s">
        <v>67</v>
      </c>
      <c r="K776" s="294"/>
      <c r="L776" s="295" t="s">
        <v>1509</v>
      </c>
      <c r="M776" s="246">
        <f>+_xlfn.XLOOKUP(MASTERLIST!$A776,'2023'!$A$3:$A$897,'2023'!$AE$3:$AE$897,0,0)</f>
        <v>0</v>
      </c>
      <c r="N776" s="220">
        <f>+_xlfn.XLOOKUP(MASTERLIST!$A776,'2023'!$A$3:$A$897,'2023'!$AF$3:$AF$897,0,0)</f>
        <v>0</v>
      </c>
      <c r="O776" s="220">
        <f>+_xlfn.XLOOKUP(MASTERLIST!$A776,'2023'!$A$3:$A$897,'2023'!$AG$3:$AG$897,0,0)</f>
        <v>0</v>
      </c>
      <c r="P776" s="247">
        <f>+_xlfn.XLOOKUP(MASTERLIST!$A776,'2023'!$A$3:$A$897,'2023'!$AH$3:$AH$897,0,0)</f>
        <v>20</v>
      </c>
      <c r="Q776" s="312">
        <f>+_xlfn.XLOOKUP(MASTERLIST!$A776,'2021'!$A$3:$A$900,'2021'!$G$3:$G$900,0,0)</f>
        <v>0</v>
      </c>
      <c r="R776" s="220">
        <f>+_xlfn.XLOOKUP(MASTERLIST!$A776,'2021'!$A$3:$A$900,'2021'!$H$3:$H$900,0,0)</f>
        <v>0</v>
      </c>
      <c r="S776" s="220">
        <f>+_xlfn.XLOOKUP(MASTERLIST!$A776,'2021'!$A$3:$A$900,'2021'!$I$3:$I$900,0,0)</f>
        <v>0</v>
      </c>
      <c r="T776" s="247">
        <f>+_xlfn.XLOOKUP(MASTERLIST!$A776,'2021'!$A$3:$A$900,'2021'!$J$3:$J$900,0,0)</f>
        <v>0</v>
      </c>
      <c r="U776" s="246">
        <f>+_xlfn.XLOOKUP(MASTERLIST!$A776,'2022'!$A$3:$A$899,'2022'!$AE$3:$AE$899,0,0)</f>
        <v>0</v>
      </c>
      <c r="V776" s="220">
        <f>+_xlfn.XLOOKUP(MASTERLIST!$A776,'2022'!$A$3:$A$899,'2022'!$AF$3:$AF$899,0,0)</f>
        <v>0</v>
      </c>
      <c r="W776" s="220">
        <f>+_xlfn.XLOOKUP(MASTERLIST!$A776,'2022'!$A$3:$A$899,'2022'!$AG$3:$AG$899,0,0)</f>
        <v>0</v>
      </c>
      <c r="X776" s="247">
        <f>+_xlfn.XLOOKUP(MASTERLIST!$A776,'2022'!$A$3:$A$899,'2022'!$AH$3:$AH$899,0,0)</f>
        <v>0</v>
      </c>
    </row>
    <row r="777" spans="1:24" x14ac:dyDescent="0.3">
      <c r="A777" s="236" t="s">
        <v>1638</v>
      </c>
      <c r="B777" s="222" t="s">
        <v>43</v>
      </c>
      <c r="C777" s="222" t="s">
        <v>1673</v>
      </c>
      <c r="D777" s="222" t="s">
        <v>273</v>
      </c>
      <c r="E777" s="230" t="str">
        <f t="shared" si="63"/>
        <v>Ladies Master</v>
      </c>
      <c r="F777" s="285">
        <v>25600</v>
      </c>
      <c r="G777" s="10">
        <f t="shared" si="61"/>
        <v>44926</v>
      </c>
      <c r="H777" s="6">
        <f t="shared" si="62"/>
        <v>52</v>
      </c>
      <c r="I777" s="5" t="str">
        <f t="shared" si="64"/>
        <v>Master</v>
      </c>
      <c r="J777" s="220" t="s">
        <v>67</v>
      </c>
      <c r="K777" s="293">
        <v>70020100094</v>
      </c>
      <c r="L777" s="251" t="s">
        <v>1509</v>
      </c>
      <c r="M777" s="246">
        <f>+_xlfn.XLOOKUP(MASTERLIST!$A777,'2023'!$A$3:$A$897,'2023'!$AE$3:$AE$897,0,0)</f>
        <v>0</v>
      </c>
      <c r="N777" s="220">
        <f>+_xlfn.XLOOKUP(MASTERLIST!$A777,'2023'!$A$3:$A$897,'2023'!$AF$3:$AF$897,0,0)</f>
        <v>0</v>
      </c>
      <c r="O777" s="220">
        <f>+_xlfn.XLOOKUP(MASTERLIST!$A777,'2023'!$A$3:$A$897,'2023'!$AG$3:$AG$897,0,0)</f>
        <v>0</v>
      </c>
      <c r="P777" s="247">
        <f>+_xlfn.XLOOKUP(MASTERLIST!$A777,'2023'!$A$3:$A$897,'2023'!$AH$3:$AH$897,0,0)</f>
        <v>80</v>
      </c>
      <c r="Q777" s="312">
        <f>+_xlfn.XLOOKUP(MASTERLIST!$A777,'2021'!$A$3:$A$900,'2021'!$G$3:$G$900,0,0)</f>
        <v>2</v>
      </c>
      <c r="R777" s="220">
        <f>+_xlfn.XLOOKUP(MASTERLIST!$A777,'2021'!$A$3:$A$900,'2021'!$H$3:$H$900,0,0)</f>
        <v>3</v>
      </c>
      <c r="S777" s="220">
        <f>+_xlfn.XLOOKUP(MASTERLIST!$A777,'2021'!$A$3:$A$900,'2021'!$I$3:$I$900,0,0)</f>
        <v>23.4</v>
      </c>
      <c r="T777" s="247">
        <f>+_xlfn.XLOOKUP(MASTERLIST!$A777,'2021'!$A$3:$A$900,'2021'!$J$3:$J$900,0,0)</f>
        <v>416</v>
      </c>
      <c r="U777" s="246">
        <f>+_xlfn.XLOOKUP(MASTERLIST!$A777,'2022'!$A$3:$A$899,'2022'!$AE$3:$AE$899,0,0)</f>
        <v>1</v>
      </c>
      <c r="V777" s="220">
        <f>+_xlfn.XLOOKUP(MASTERLIST!$A777,'2022'!$A$3:$A$899,'2022'!$AF$3:$AF$899,0,0)</f>
        <v>1</v>
      </c>
      <c r="W777" s="220">
        <f>+_xlfn.XLOOKUP(MASTERLIST!$A777,'2022'!$A$3:$A$899,'2022'!$AG$3:$AG$899,0,0)</f>
        <v>3.5</v>
      </c>
      <c r="X777" s="247">
        <f>+_xlfn.XLOOKUP(MASTERLIST!$A777,'2022'!$A$3:$A$899,'2022'!$AH$3:$AH$899,0,0)</f>
        <v>315</v>
      </c>
    </row>
    <row r="778" spans="1:24" x14ac:dyDescent="0.3">
      <c r="A778" s="236" t="s">
        <v>1639</v>
      </c>
      <c r="B778" s="222" t="s">
        <v>43</v>
      </c>
      <c r="C778" s="222" t="s">
        <v>1739</v>
      </c>
      <c r="D778" s="222" t="s">
        <v>212</v>
      </c>
      <c r="E778" s="230" t="str">
        <f t="shared" si="63"/>
        <v>Men U/21</v>
      </c>
      <c r="F778" s="285">
        <v>38434</v>
      </c>
      <c r="G778" s="10">
        <f t="shared" si="61"/>
        <v>44926</v>
      </c>
      <c r="H778" s="6">
        <f t="shared" si="62"/>
        <v>17</v>
      </c>
      <c r="I778" s="5" t="str">
        <f t="shared" si="64"/>
        <v>U/21</v>
      </c>
      <c r="J778" s="220" t="s">
        <v>1301</v>
      </c>
      <c r="K778" s="293">
        <v>20050323</v>
      </c>
      <c r="L778" s="251" t="s">
        <v>1509</v>
      </c>
      <c r="M778" s="246">
        <f>+_xlfn.XLOOKUP(MASTERLIST!$A778,'2023'!$A$3:$A$897,'2023'!$AE$3:$AE$897,0,0)</f>
        <v>0</v>
      </c>
      <c r="N778" s="220">
        <f>+_xlfn.XLOOKUP(MASTERLIST!$A778,'2023'!$A$3:$A$897,'2023'!$AF$3:$AF$897,0,0)</f>
        <v>5</v>
      </c>
      <c r="O778" s="220">
        <f>+_xlfn.XLOOKUP(MASTERLIST!$A778,'2023'!$A$3:$A$897,'2023'!$AG$3:$AG$897,0,0)</f>
        <v>97.600000000000009</v>
      </c>
      <c r="P778" s="247">
        <f>+_xlfn.XLOOKUP(MASTERLIST!$A778,'2023'!$A$3:$A$897,'2023'!$AH$3:$AH$897,0,0)</f>
        <v>858</v>
      </c>
      <c r="Q778" s="312">
        <f>+_xlfn.XLOOKUP(MASTERLIST!$A778,'2021'!$A$3:$A$900,'2021'!$G$3:$G$900,0,0)</f>
        <v>1</v>
      </c>
      <c r="R778" s="220">
        <f>+_xlfn.XLOOKUP(MASTERLIST!$A778,'2021'!$A$3:$A$900,'2021'!$H$3:$H$900,0,0)</f>
        <v>6</v>
      </c>
      <c r="S778" s="220">
        <f>+_xlfn.XLOOKUP(MASTERLIST!$A778,'2021'!$A$3:$A$900,'2021'!$I$3:$I$900,0,0)</f>
        <v>67.099999999999994</v>
      </c>
      <c r="T778" s="247">
        <f>+_xlfn.XLOOKUP(MASTERLIST!$A778,'2021'!$A$3:$A$900,'2021'!$J$3:$J$900,0,0)</f>
        <v>987</v>
      </c>
      <c r="U778" s="246">
        <f>+_xlfn.XLOOKUP(MASTERLIST!$A778,'2022'!$A$3:$A$899,'2022'!$AE$3:$AE$899,0,0)</f>
        <v>1</v>
      </c>
      <c r="V778" s="220">
        <f>+_xlfn.XLOOKUP(MASTERLIST!$A778,'2022'!$A$3:$A$899,'2022'!$AF$3:$AF$899,0,0)</f>
        <v>6</v>
      </c>
      <c r="W778" s="220">
        <f>+_xlfn.XLOOKUP(MASTERLIST!$A778,'2022'!$A$3:$A$899,'2022'!$AG$3:$AG$899,0,0)</f>
        <v>92.800000000000011</v>
      </c>
      <c r="X778" s="247">
        <f>+_xlfn.XLOOKUP(MASTERLIST!$A778,'2022'!$A$3:$A$899,'2022'!$AH$3:$AH$899,0,0)</f>
        <v>778</v>
      </c>
    </row>
    <row r="779" spans="1:24" s="14" customFormat="1" x14ac:dyDescent="0.3">
      <c r="A779" s="237" t="s">
        <v>1640</v>
      </c>
      <c r="B779" s="223" t="s">
        <v>1279</v>
      </c>
      <c r="C779" s="223" t="s">
        <v>193</v>
      </c>
      <c r="D779" s="223" t="s">
        <v>312</v>
      </c>
      <c r="E779" s="232" t="str">
        <f t="shared" si="63"/>
        <v>Men Senior</v>
      </c>
      <c r="F779" s="286">
        <v>30816</v>
      </c>
      <c r="G779" s="10">
        <f t="shared" si="61"/>
        <v>44926</v>
      </c>
      <c r="H779" s="6">
        <f t="shared" si="62"/>
        <v>38</v>
      </c>
      <c r="I779" s="5" t="str">
        <f t="shared" si="64"/>
        <v>Senior</v>
      </c>
      <c r="J779" s="221" t="s">
        <v>1301</v>
      </c>
      <c r="K779" s="294">
        <v>8405145219088</v>
      </c>
      <c r="L779" s="295" t="s">
        <v>1512</v>
      </c>
      <c r="M779" s="246">
        <f>+_xlfn.XLOOKUP(MASTERLIST!$A779,'2023'!$A$3:$A$897,'2023'!$AE$3:$AE$897,0,0)</f>
        <v>0</v>
      </c>
      <c r="N779" s="220">
        <f>+_xlfn.XLOOKUP(MASTERLIST!$A779,'2023'!$A$3:$A$897,'2023'!$AF$3:$AF$897,0,0)</f>
        <v>0</v>
      </c>
      <c r="O779" s="220">
        <f>+_xlfn.XLOOKUP(MASTERLIST!$A779,'2023'!$A$3:$A$897,'2023'!$AG$3:$AG$897,0,0)</f>
        <v>0</v>
      </c>
      <c r="P779" s="247">
        <f>+_xlfn.XLOOKUP(MASTERLIST!$A779,'2023'!$A$3:$A$897,'2023'!$AH$3:$AH$897,0,0)</f>
        <v>0</v>
      </c>
      <c r="Q779" s="312">
        <f>+_xlfn.XLOOKUP(MASTERLIST!$A779,'2021'!$A$3:$A$900,'2021'!$G$3:$G$900,0,0)</f>
        <v>0</v>
      </c>
      <c r="R779" s="220">
        <f>+_xlfn.XLOOKUP(MASTERLIST!$A779,'2021'!$A$3:$A$900,'2021'!$H$3:$H$900,0,0)</f>
        <v>0</v>
      </c>
      <c r="S779" s="220">
        <f>+_xlfn.XLOOKUP(MASTERLIST!$A779,'2021'!$A$3:$A$900,'2021'!$I$3:$I$900,0,0)</f>
        <v>0</v>
      </c>
      <c r="T779" s="247">
        <f>+_xlfn.XLOOKUP(MASTERLIST!$A779,'2021'!$A$3:$A$900,'2021'!$J$3:$J$900,0,0)</f>
        <v>0</v>
      </c>
      <c r="U779" s="246">
        <f>+_xlfn.XLOOKUP(MASTERLIST!$A779,'2022'!$A$3:$A$899,'2022'!$AE$3:$AE$899,0,0)</f>
        <v>0</v>
      </c>
      <c r="V779" s="220">
        <f>+_xlfn.XLOOKUP(MASTERLIST!$A779,'2022'!$A$3:$A$899,'2022'!$AF$3:$AF$899,0,0)</f>
        <v>0</v>
      </c>
      <c r="W779" s="220">
        <f>+_xlfn.XLOOKUP(MASTERLIST!$A779,'2022'!$A$3:$A$899,'2022'!$AG$3:$AG$899,0,0)</f>
        <v>0</v>
      </c>
      <c r="X779" s="247">
        <f>+_xlfn.XLOOKUP(MASTERLIST!$A779,'2022'!$A$3:$A$899,'2022'!$AH$3:$AH$899,0,0)</f>
        <v>0</v>
      </c>
    </row>
    <row r="780" spans="1:24" s="14" customFormat="1" x14ac:dyDescent="0.3">
      <c r="A780" s="237" t="s">
        <v>1641</v>
      </c>
      <c r="B780" s="223" t="s">
        <v>1278</v>
      </c>
      <c r="C780" s="223" t="s">
        <v>1674</v>
      </c>
      <c r="D780" s="223" t="s">
        <v>181</v>
      </c>
      <c r="E780" s="232" t="str">
        <f t="shared" si="63"/>
        <v>Ladies Senior</v>
      </c>
      <c r="F780" s="286">
        <v>30555</v>
      </c>
      <c r="G780" s="10">
        <f t="shared" si="61"/>
        <v>44926</v>
      </c>
      <c r="H780" s="6">
        <f t="shared" si="62"/>
        <v>39</v>
      </c>
      <c r="I780" s="5" t="str">
        <f t="shared" si="64"/>
        <v>Senior</v>
      </c>
      <c r="J780" s="221" t="s">
        <v>67</v>
      </c>
      <c r="K780" s="294">
        <v>8308270121089</v>
      </c>
      <c r="L780" s="295" t="s">
        <v>1512</v>
      </c>
      <c r="M780" s="246">
        <f>+_xlfn.XLOOKUP(MASTERLIST!$A780,'2023'!$A$3:$A$897,'2023'!$AE$3:$AE$897,0,0)</f>
        <v>0</v>
      </c>
      <c r="N780" s="220">
        <f>+_xlfn.XLOOKUP(MASTERLIST!$A780,'2023'!$A$3:$A$897,'2023'!$AF$3:$AF$897,0,0)</f>
        <v>0</v>
      </c>
      <c r="O780" s="220">
        <f>+_xlfn.XLOOKUP(MASTERLIST!$A780,'2023'!$A$3:$A$897,'2023'!$AG$3:$AG$897,0,0)</f>
        <v>0</v>
      </c>
      <c r="P780" s="247">
        <f>+_xlfn.XLOOKUP(MASTERLIST!$A780,'2023'!$A$3:$A$897,'2023'!$AH$3:$AH$897,0,0)</f>
        <v>0</v>
      </c>
      <c r="Q780" s="312">
        <f>+_xlfn.XLOOKUP(MASTERLIST!$A780,'2021'!$A$3:$A$900,'2021'!$G$3:$G$900,0,0)</f>
        <v>0</v>
      </c>
      <c r="R780" s="220">
        <f>+_xlfn.XLOOKUP(MASTERLIST!$A780,'2021'!$A$3:$A$900,'2021'!$H$3:$H$900,0,0)</f>
        <v>0</v>
      </c>
      <c r="S780" s="220">
        <f>+_xlfn.XLOOKUP(MASTERLIST!$A780,'2021'!$A$3:$A$900,'2021'!$I$3:$I$900,0,0)</f>
        <v>0</v>
      </c>
      <c r="T780" s="247">
        <f>+_xlfn.XLOOKUP(MASTERLIST!$A780,'2021'!$A$3:$A$900,'2021'!$J$3:$J$900,0,0)</f>
        <v>0</v>
      </c>
      <c r="U780" s="246">
        <f>+_xlfn.XLOOKUP(MASTERLIST!$A780,'2022'!$A$3:$A$899,'2022'!$AE$3:$AE$899,0,0)</f>
        <v>0</v>
      </c>
      <c r="V780" s="220">
        <f>+_xlfn.XLOOKUP(MASTERLIST!$A780,'2022'!$A$3:$A$899,'2022'!$AF$3:$AF$899,0,0)</f>
        <v>0</v>
      </c>
      <c r="W780" s="220">
        <f>+_xlfn.XLOOKUP(MASTERLIST!$A780,'2022'!$A$3:$A$899,'2022'!$AG$3:$AG$899,0,0)</f>
        <v>0</v>
      </c>
      <c r="X780" s="247">
        <f>+_xlfn.XLOOKUP(MASTERLIST!$A780,'2022'!$A$3:$A$899,'2022'!$AH$3:$AH$899,0,0)</f>
        <v>0</v>
      </c>
    </row>
    <row r="781" spans="1:24" x14ac:dyDescent="0.3">
      <c r="A781" s="236" t="s">
        <v>1642</v>
      </c>
      <c r="B781" s="222" t="s">
        <v>48</v>
      </c>
      <c r="C781" s="222" t="s">
        <v>425</v>
      </c>
      <c r="D781" s="222" t="s">
        <v>1675</v>
      </c>
      <c r="E781" s="230" t="str">
        <f t="shared" si="63"/>
        <v>Men Senior</v>
      </c>
      <c r="F781" s="285">
        <v>31721</v>
      </c>
      <c r="G781" s="10">
        <f t="shared" si="61"/>
        <v>44926</v>
      </c>
      <c r="H781" s="6">
        <f t="shared" si="62"/>
        <v>36</v>
      </c>
      <c r="I781" s="5" t="str">
        <f t="shared" si="64"/>
        <v>Senior</v>
      </c>
      <c r="J781" s="220" t="s">
        <v>1301</v>
      </c>
      <c r="K781" s="293">
        <v>86110500488</v>
      </c>
      <c r="L781" s="251" t="s">
        <v>1509</v>
      </c>
      <c r="M781" s="246">
        <f>+_xlfn.XLOOKUP(MASTERLIST!$A781,'2023'!$A$3:$A$897,'2023'!$AE$3:$AE$897,0,0)</f>
        <v>1</v>
      </c>
      <c r="N781" s="220">
        <f>+_xlfn.XLOOKUP(MASTERLIST!$A781,'2023'!$A$3:$A$897,'2023'!$AF$3:$AF$897,0,0)</f>
        <v>0</v>
      </c>
      <c r="O781" s="220">
        <f>+_xlfn.XLOOKUP(MASTERLIST!$A781,'2023'!$A$3:$A$897,'2023'!$AG$3:$AG$897,0,0)</f>
        <v>0.7</v>
      </c>
      <c r="P781" s="247">
        <f>+_xlfn.XLOOKUP(MASTERLIST!$A781,'2023'!$A$3:$A$897,'2023'!$AH$3:$AH$897,0,0)</f>
        <v>304</v>
      </c>
      <c r="Q781" s="312">
        <f>+_xlfn.XLOOKUP(MASTERLIST!$A781,'2021'!$A$3:$A$900,'2021'!$G$3:$G$900,0,0)</f>
        <v>1</v>
      </c>
      <c r="R781" s="220">
        <f>+_xlfn.XLOOKUP(MASTERLIST!$A781,'2021'!$A$3:$A$900,'2021'!$H$3:$H$900,0,0)</f>
        <v>6</v>
      </c>
      <c r="S781" s="220">
        <f>+_xlfn.XLOOKUP(MASTERLIST!$A781,'2021'!$A$3:$A$900,'2021'!$I$3:$I$900,0,0)</f>
        <v>28.2</v>
      </c>
      <c r="T781" s="247">
        <f>+_xlfn.XLOOKUP(MASTERLIST!$A781,'2021'!$A$3:$A$900,'2021'!$J$3:$J$900,0,0)</f>
        <v>820</v>
      </c>
      <c r="U781" s="246">
        <f>+_xlfn.XLOOKUP(MASTERLIST!$A781,'2022'!$A$3:$A$899,'2022'!$AE$3:$AE$899,0,0)</f>
        <v>1</v>
      </c>
      <c r="V781" s="220">
        <f>+_xlfn.XLOOKUP(MASTERLIST!$A781,'2022'!$A$3:$A$899,'2022'!$AF$3:$AF$899,0,0)</f>
        <v>1</v>
      </c>
      <c r="W781" s="220">
        <f>+_xlfn.XLOOKUP(MASTERLIST!$A781,'2022'!$A$3:$A$899,'2022'!$AG$3:$AG$899,0,0)</f>
        <v>5.5</v>
      </c>
      <c r="X781" s="247">
        <f>+_xlfn.XLOOKUP(MASTERLIST!$A781,'2022'!$A$3:$A$899,'2022'!$AH$3:$AH$899,0,0)</f>
        <v>523</v>
      </c>
    </row>
    <row r="782" spans="1:24" x14ac:dyDescent="0.3">
      <c r="A782" s="236" t="s">
        <v>1643</v>
      </c>
      <c r="B782" s="222" t="s">
        <v>48</v>
      </c>
      <c r="C782" s="222" t="s">
        <v>1676</v>
      </c>
      <c r="D782" s="222" t="s">
        <v>420</v>
      </c>
      <c r="E782" s="230" t="str">
        <f t="shared" si="63"/>
        <v>Men Senior</v>
      </c>
      <c r="F782" s="285">
        <v>31539</v>
      </c>
      <c r="G782" s="10">
        <f t="shared" si="61"/>
        <v>44926</v>
      </c>
      <c r="H782" s="6">
        <f t="shared" si="62"/>
        <v>36</v>
      </c>
      <c r="I782" s="5" t="str">
        <f t="shared" si="64"/>
        <v>Senior</v>
      </c>
      <c r="J782" s="220" t="s">
        <v>1301</v>
      </c>
      <c r="K782" s="293">
        <v>8605075157089</v>
      </c>
      <c r="L782" s="251" t="s">
        <v>1512</v>
      </c>
      <c r="M782" s="246">
        <f>+_xlfn.XLOOKUP(MASTERLIST!$A782,'2023'!$A$3:$A$897,'2023'!$AE$3:$AE$897,0,0)</f>
        <v>0</v>
      </c>
      <c r="N782" s="220">
        <f>+_xlfn.XLOOKUP(MASTERLIST!$A782,'2023'!$A$3:$A$897,'2023'!$AF$3:$AF$897,0,0)</f>
        <v>2</v>
      </c>
      <c r="O782" s="220">
        <f>+_xlfn.XLOOKUP(MASTERLIST!$A782,'2023'!$A$3:$A$897,'2023'!$AG$3:$AG$897,0,0)</f>
        <v>15.9</v>
      </c>
      <c r="P782" s="247">
        <f>+_xlfn.XLOOKUP(MASTERLIST!$A782,'2023'!$A$3:$A$897,'2023'!$AH$3:$AH$897,0,0)</f>
        <v>556</v>
      </c>
      <c r="Q782" s="312">
        <f>+_xlfn.XLOOKUP(MASTERLIST!$A782,'2021'!$A$3:$A$900,'2021'!$G$3:$G$900,0,0)</f>
        <v>1</v>
      </c>
      <c r="R782" s="220">
        <f>+_xlfn.XLOOKUP(MASTERLIST!$A782,'2021'!$A$3:$A$900,'2021'!$H$3:$H$900,0,0)</f>
        <v>5</v>
      </c>
      <c r="S782" s="220">
        <f>+_xlfn.XLOOKUP(MASTERLIST!$A782,'2021'!$A$3:$A$900,'2021'!$I$3:$I$900,0,0)</f>
        <v>38.1</v>
      </c>
      <c r="T782" s="247">
        <f>+_xlfn.XLOOKUP(MASTERLIST!$A782,'2021'!$A$3:$A$900,'2021'!$J$3:$J$900,0,0)</f>
        <v>676</v>
      </c>
      <c r="U782" s="246">
        <f>+_xlfn.XLOOKUP(MASTERLIST!$A782,'2022'!$A$3:$A$899,'2022'!$AE$3:$AE$899,0,0)</f>
        <v>0</v>
      </c>
      <c r="V782" s="220">
        <f>+_xlfn.XLOOKUP(MASTERLIST!$A782,'2022'!$A$3:$A$899,'2022'!$AF$3:$AF$899,0,0)</f>
        <v>0</v>
      </c>
      <c r="W782" s="220">
        <f>+_xlfn.XLOOKUP(MASTERLIST!$A782,'2022'!$A$3:$A$899,'2022'!$AG$3:$AG$899,0,0)</f>
        <v>0</v>
      </c>
      <c r="X782" s="247">
        <f>+_xlfn.XLOOKUP(MASTERLIST!$A782,'2022'!$A$3:$A$899,'2022'!$AH$3:$AH$899,0,0)</f>
        <v>0</v>
      </c>
    </row>
    <row r="783" spans="1:24" x14ac:dyDescent="0.3">
      <c r="A783" s="236" t="s">
        <v>1644</v>
      </c>
      <c r="B783" s="222" t="s">
        <v>48</v>
      </c>
      <c r="C783" s="222" t="s">
        <v>1452</v>
      </c>
      <c r="D783" s="222" t="s">
        <v>1717</v>
      </c>
      <c r="E783" s="230" t="str">
        <f t="shared" ref="E783:E814" si="65">IF(C783="NEW NAME","",CONCATENATE(J783," ",I783))</f>
        <v>Men Senior</v>
      </c>
      <c r="F783" s="285">
        <v>31284</v>
      </c>
      <c r="G783" s="10">
        <f t="shared" si="61"/>
        <v>44926</v>
      </c>
      <c r="H783" s="6">
        <f t="shared" si="62"/>
        <v>37</v>
      </c>
      <c r="I783" s="5" t="str">
        <f t="shared" si="64"/>
        <v>Senior</v>
      </c>
      <c r="J783" s="220" t="s">
        <v>1301</v>
      </c>
      <c r="K783" s="293">
        <v>85082510867</v>
      </c>
      <c r="L783" s="251" t="s">
        <v>1509</v>
      </c>
      <c r="M783" s="246">
        <f>+_xlfn.XLOOKUP(MASTERLIST!$A783,'2023'!$A$3:$A$897,'2023'!$AE$3:$AE$897,0,0)</f>
        <v>2</v>
      </c>
      <c r="N783" s="220">
        <f>+_xlfn.XLOOKUP(MASTERLIST!$A783,'2023'!$A$3:$A$897,'2023'!$AF$3:$AF$897,0,0)</f>
        <v>0</v>
      </c>
      <c r="O783" s="220">
        <f>+_xlfn.XLOOKUP(MASTERLIST!$A783,'2023'!$A$3:$A$897,'2023'!$AG$3:$AG$897,0,0)</f>
        <v>1.5</v>
      </c>
      <c r="P783" s="247">
        <f>+_xlfn.XLOOKUP(MASTERLIST!$A783,'2023'!$A$3:$A$897,'2023'!$AH$3:$AH$897,0,0)</f>
        <v>263</v>
      </c>
      <c r="Q783" s="312">
        <f>+_xlfn.XLOOKUP(MASTERLIST!$A783,'2021'!$A$3:$A$900,'2021'!$G$3:$G$900,0,0)</f>
        <v>2</v>
      </c>
      <c r="R783" s="220">
        <f>+_xlfn.XLOOKUP(MASTERLIST!$A783,'2021'!$A$3:$A$900,'2021'!$H$3:$H$900,0,0)</f>
        <v>6</v>
      </c>
      <c r="S783" s="220">
        <f>+_xlfn.XLOOKUP(MASTERLIST!$A783,'2021'!$A$3:$A$900,'2021'!$I$3:$I$900,0,0)</f>
        <v>16.899999999999999</v>
      </c>
      <c r="T783" s="247">
        <f>+_xlfn.XLOOKUP(MASTERLIST!$A783,'2021'!$A$3:$A$900,'2021'!$J$3:$J$900,0,0)</f>
        <v>351</v>
      </c>
      <c r="U783" s="246">
        <f>+_xlfn.XLOOKUP(MASTERLIST!$A783,'2022'!$A$3:$A$899,'2022'!$AE$3:$AE$899,0,0)</f>
        <v>0</v>
      </c>
      <c r="V783" s="220">
        <f>+_xlfn.XLOOKUP(MASTERLIST!$A783,'2022'!$A$3:$A$899,'2022'!$AF$3:$AF$899,0,0)</f>
        <v>1</v>
      </c>
      <c r="W783" s="220">
        <f>+_xlfn.XLOOKUP(MASTERLIST!$A783,'2022'!$A$3:$A$899,'2022'!$AG$3:$AG$899,0,0)</f>
        <v>15.9</v>
      </c>
      <c r="X783" s="247">
        <f>+_xlfn.XLOOKUP(MASTERLIST!$A783,'2022'!$A$3:$A$899,'2022'!$AH$3:$AH$899,0,0)</f>
        <v>260</v>
      </c>
    </row>
    <row r="784" spans="1:24" x14ac:dyDescent="0.3">
      <c r="A784" s="237" t="s">
        <v>1645</v>
      </c>
      <c r="B784" s="221" t="s">
        <v>1294</v>
      </c>
      <c r="C784" s="223" t="s">
        <v>1935</v>
      </c>
      <c r="D784" s="223" t="s">
        <v>1936</v>
      </c>
      <c r="E784" s="230" t="str">
        <f t="shared" si="65"/>
        <v>Ladies Senior</v>
      </c>
      <c r="F784" s="286">
        <v>34529</v>
      </c>
      <c r="G784" s="10">
        <f t="shared" si="61"/>
        <v>44926</v>
      </c>
      <c r="H784" s="6">
        <f t="shared" si="62"/>
        <v>28</v>
      </c>
      <c r="I784" s="5" t="str">
        <f t="shared" si="64"/>
        <v>Senior</v>
      </c>
      <c r="J784" s="221" t="s">
        <v>67</v>
      </c>
      <c r="K784" s="294">
        <v>94071401516</v>
      </c>
      <c r="L784" s="295" t="s">
        <v>1509</v>
      </c>
      <c r="M784" s="246">
        <f>+_xlfn.XLOOKUP(MASTERLIST!$A784,'2023'!$A$3:$A$897,'2023'!$AE$3:$AE$897,0,0)</f>
        <v>0</v>
      </c>
      <c r="N784" s="220">
        <f>+_xlfn.XLOOKUP(MASTERLIST!$A784,'2023'!$A$3:$A$897,'2023'!$AF$3:$AF$897,0,0)</f>
        <v>0</v>
      </c>
      <c r="O784" s="220">
        <f>+_xlfn.XLOOKUP(MASTERLIST!$A784,'2023'!$A$3:$A$897,'2023'!$AG$3:$AG$897,0,0)</f>
        <v>0</v>
      </c>
      <c r="P784" s="247">
        <f>+_xlfn.XLOOKUP(MASTERLIST!$A784,'2023'!$A$3:$A$897,'2023'!$AH$3:$AH$897,0,0)</f>
        <v>0</v>
      </c>
      <c r="Q784" s="312">
        <f>+_xlfn.XLOOKUP(MASTERLIST!$A784,'2021'!$A$3:$A$900,'2021'!$G$3:$G$900,0,0)</f>
        <v>0</v>
      </c>
      <c r="R784" s="220">
        <f>+_xlfn.XLOOKUP(MASTERLIST!$A784,'2021'!$A$3:$A$900,'2021'!$H$3:$H$900,0,0)</f>
        <v>0</v>
      </c>
      <c r="S784" s="220">
        <f>+_xlfn.XLOOKUP(MASTERLIST!$A784,'2021'!$A$3:$A$900,'2021'!$I$3:$I$900,0,0)</f>
        <v>0</v>
      </c>
      <c r="T784" s="247">
        <f>+_xlfn.XLOOKUP(MASTERLIST!$A784,'2021'!$A$3:$A$900,'2021'!$J$3:$J$900,0,0)</f>
        <v>60</v>
      </c>
      <c r="U784" s="246">
        <f>+_xlfn.XLOOKUP(MASTERLIST!$A784,'2022'!$A$3:$A$899,'2022'!$AE$3:$AE$899,0,0)</f>
        <v>0</v>
      </c>
      <c r="V784" s="220">
        <f>+_xlfn.XLOOKUP(MASTERLIST!$A784,'2022'!$A$3:$A$899,'2022'!$AF$3:$AF$899,0,0)</f>
        <v>0</v>
      </c>
      <c r="W784" s="220">
        <f>+_xlfn.XLOOKUP(MASTERLIST!$A784,'2022'!$A$3:$A$899,'2022'!$AG$3:$AG$899,0,0)</f>
        <v>0</v>
      </c>
      <c r="X784" s="247">
        <f>+_xlfn.XLOOKUP(MASTERLIST!$A784,'2022'!$A$3:$A$899,'2022'!$AH$3:$AH$899,0,0)</f>
        <v>0</v>
      </c>
    </row>
    <row r="785" spans="1:24" ht="13.5" customHeight="1" x14ac:dyDescent="0.3">
      <c r="A785" s="237" t="s">
        <v>1677</v>
      </c>
      <c r="B785" s="221" t="s">
        <v>1278</v>
      </c>
      <c r="C785" s="223" t="s">
        <v>248</v>
      </c>
      <c r="D785" s="223" t="s">
        <v>130</v>
      </c>
      <c r="E785" s="230" t="str">
        <f t="shared" si="65"/>
        <v>Men Veteran</v>
      </c>
      <c r="F785" s="286">
        <v>29766</v>
      </c>
      <c r="G785" s="10">
        <f t="shared" si="61"/>
        <v>44926</v>
      </c>
      <c r="H785" s="6">
        <f t="shared" si="62"/>
        <v>41</v>
      </c>
      <c r="I785" s="5" t="str">
        <f t="shared" si="64"/>
        <v>Veteran</v>
      </c>
      <c r="J785" s="221" t="s">
        <v>1301</v>
      </c>
      <c r="K785" s="294">
        <v>71091800219</v>
      </c>
      <c r="L785" s="295" t="s">
        <v>1509</v>
      </c>
      <c r="M785" s="246">
        <f>+_xlfn.XLOOKUP(MASTERLIST!$A785,'2023'!$A$3:$A$897,'2023'!$AE$3:$AE$897,0,0)</f>
        <v>0</v>
      </c>
      <c r="N785" s="220">
        <f>+_xlfn.XLOOKUP(MASTERLIST!$A785,'2023'!$A$3:$A$897,'2023'!$AF$3:$AF$897,0,0)</f>
        <v>0</v>
      </c>
      <c r="O785" s="220">
        <f>+_xlfn.XLOOKUP(MASTERLIST!$A785,'2023'!$A$3:$A$897,'2023'!$AG$3:$AG$897,0,0)</f>
        <v>0</v>
      </c>
      <c r="P785" s="247">
        <f>+_xlfn.XLOOKUP(MASTERLIST!$A785,'2023'!$A$3:$A$897,'2023'!$AH$3:$AH$897,0,0)</f>
        <v>0</v>
      </c>
      <c r="Q785" s="312">
        <f>+_xlfn.XLOOKUP(MASTERLIST!$A785,'2021'!$A$3:$A$900,'2021'!$G$3:$G$900,0,0)</f>
        <v>0</v>
      </c>
      <c r="R785" s="220">
        <f>+_xlfn.XLOOKUP(MASTERLIST!$A785,'2021'!$A$3:$A$900,'2021'!$H$3:$H$900,0,0)</f>
        <v>0</v>
      </c>
      <c r="S785" s="220">
        <f>+_xlfn.XLOOKUP(MASTERLIST!$A785,'2021'!$A$3:$A$900,'2021'!$I$3:$I$900,0,0)</f>
        <v>0</v>
      </c>
      <c r="T785" s="247">
        <f>+_xlfn.XLOOKUP(MASTERLIST!$A785,'2021'!$A$3:$A$900,'2021'!$J$3:$J$900,0,0)</f>
        <v>0</v>
      </c>
      <c r="U785" s="246">
        <f>+_xlfn.XLOOKUP(MASTERLIST!$A785,'2022'!$A$3:$A$899,'2022'!$AE$3:$AE$899,0,0)</f>
        <v>0</v>
      </c>
      <c r="V785" s="220">
        <f>+_xlfn.XLOOKUP(MASTERLIST!$A785,'2022'!$A$3:$A$899,'2022'!$AF$3:$AF$899,0,0)</f>
        <v>0</v>
      </c>
      <c r="W785" s="220">
        <f>+_xlfn.XLOOKUP(MASTERLIST!$A785,'2022'!$A$3:$A$899,'2022'!$AG$3:$AG$899,0,0)</f>
        <v>0</v>
      </c>
      <c r="X785" s="247">
        <f>+_xlfn.XLOOKUP(MASTERLIST!$A785,'2022'!$A$3:$A$899,'2022'!$AH$3:$AH$899,0,0)</f>
        <v>0</v>
      </c>
    </row>
    <row r="786" spans="1:24" s="14" customFormat="1" x14ac:dyDescent="0.3">
      <c r="A786" s="237" t="s">
        <v>1678</v>
      </c>
      <c r="B786" s="223" t="s">
        <v>1278</v>
      </c>
      <c r="C786" s="223" t="s">
        <v>1719</v>
      </c>
      <c r="D786" s="223" t="s">
        <v>1720</v>
      </c>
      <c r="E786" s="232" t="str">
        <f t="shared" si="65"/>
        <v>Men Senior</v>
      </c>
      <c r="F786" s="286">
        <v>31312</v>
      </c>
      <c r="G786" s="10">
        <f t="shared" si="61"/>
        <v>44926</v>
      </c>
      <c r="H786" s="6">
        <f t="shared" si="62"/>
        <v>37</v>
      </c>
      <c r="I786" s="5" t="str">
        <f t="shared" si="64"/>
        <v>Senior</v>
      </c>
      <c r="J786" s="221" t="s">
        <v>1301</v>
      </c>
      <c r="K786" s="294"/>
      <c r="L786" s="295" t="s">
        <v>1509</v>
      </c>
      <c r="M786" s="246">
        <f>+_xlfn.XLOOKUP(MASTERLIST!$A786,'2023'!$A$3:$A$897,'2023'!$AE$3:$AE$897,0,0)</f>
        <v>0</v>
      </c>
      <c r="N786" s="220">
        <f>+_xlfn.XLOOKUP(MASTERLIST!$A786,'2023'!$A$3:$A$897,'2023'!$AF$3:$AF$897,0,0)</f>
        <v>0</v>
      </c>
      <c r="O786" s="220">
        <f>+_xlfn.XLOOKUP(MASTERLIST!$A786,'2023'!$A$3:$A$897,'2023'!$AG$3:$AG$897,0,0)</f>
        <v>0</v>
      </c>
      <c r="P786" s="247">
        <f>+_xlfn.XLOOKUP(MASTERLIST!$A786,'2023'!$A$3:$A$897,'2023'!$AH$3:$AH$897,0,0)</f>
        <v>0</v>
      </c>
      <c r="Q786" s="312">
        <f>+_xlfn.XLOOKUP(MASTERLIST!$A786,'2021'!$A$3:$A$900,'2021'!$G$3:$G$900,0,0)</f>
        <v>0</v>
      </c>
      <c r="R786" s="220">
        <f>+_xlfn.XLOOKUP(MASTERLIST!$A786,'2021'!$A$3:$A$900,'2021'!$H$3:$H$900,0,0)</f>
        <v>0</v>
      </c>
      <c r="S786" s="220">
        <f>+_xlfn.XLOOKUP(MASTERLIST!$A786,'2021'!$A$3:$A$900,'2021'!$I$3:$I$900,0,0)</f>
        <v>0</v>
      </c>
      <c r="T786" s="247">
        <f>+_xlfn.XLOOKUP(MASTERLIST!$A786,'2021'!$A$3:$A$900,'2021'!$J$3:$J$900,0,0)</f>
        <v>0</v>
      </c>
      <c r="U786" s="246">
        <f>+_xlfn.XLOOKUP(MASTERLIST!$A786,'2022'!$A$3:$A$899,'2022'!$AE$3:$AE$899,0,0)</f>
        <v>0</v>
      </c>
      <c r="V786" s="220">
        <f>+_xlfn.XLOOKUP(MASTERLIST!$A786,'2022'!$A$3:$A$899,'2022'!$AF$3:$AF$899,0,0)</f>
        <v>0</v>
      </c>
      <c r="W786" s="220">
        <f>+_xlfn.XLOOKUP(MASTERLIST!$A786,'2022'!$A$3:$A$899,'2022'!$AG$3:$AG$899,0,0)</f>
        <v>0</v>
      </c>
      <c r="X786" s="247">
        <f>+_xlfn.XLOOKUP(MASTERLIST!$A786,'2022'!$A$3:$A$899,'2022'!$AH$3:$AH$899,0,0)</f>
        <v>0</v>
      </c>
    </row>
    <row r="787" spans="1:24" x14ac:dyDescent="0.3">
      <c r="A787" s="236" t="s">
        <v>1679</v>
      </c>
      <c r="B787" s="222" t="s">
        <v>40</v>
      </c>
      <c r="C787" s="222" t="s">
        <v>104</v>
      </c>
      <c r="D787" s="222" t="s">
        <v>962</v>
      </c>
      <c r="E787" s="230" t="str">
        <f t="shared" si="65"/>
        <v>Men Senior</v>
      </c>
      <c r="F787" s="285">
        <v>30495</v>
      </c>
      <c r="G787" s="10">
        <f t="shared" si="61"/>
        <v>44926</v>
      </c>
      <c r="H787" s="6">
        <f t="shared" si="62"/>
        <v>39</v>
      </c>
      <c r="I787" s="5" t="str">
        <f t="shared" si="64"/>
        <v>Senior</v>
      </c>
      <c r="J787" s="220" t="s">
        <v>1301</v>
      </c>
      <c r="K787" s="293">
        <v>8306285140086</v>
      </c>
      <c r="L787" s="251" t="s">
        <v>1512</v>
      </c>
      <c r="M787" s="246">
        <f>+_xlfn.XLOOKUP(MASTERLIST!$A787,'2023'!$A$3:$A$897,'2023'!$AE$3:$AE$897,0,0)</f>
        <v>0</v>
      </c>
      <c r="N787" s="220">
        <f>+_xlfn.XLOOKUP(MASTERLIST!$A787,'2023'!$A$3:$A$897,'2023'!$AF$3:$AF$897,0,0)</f>
        <v>0</v>
      </c>
      <c r="O787" s="220">
        <f>+_xlfn.XLOOKUP(MASTERLIST!$A787,'2023'!$A$3:$A$897,'2023'!$AG$3:$AG$897,0,0)</f>
        <v>0</v>
      </c>
      <c r="P787" s="247">
        <f>+_xlfn.XLOOKUP(MASTERLIST!$A787,'2023'!$A$3:$A$897,'2023'!$AH$3:$AH$897,0,0)</f>
        <v>80</v>
      </c>
      <c r="Q787" s="312">
        <f>+_xlfn.XLOOKUP(MASTERLIST!$A787,'2021'!$A$3:$A$900,'2021'!$G$3:$G$900,0,0)</f>
        <v>1</v>
      </c>
      <c r="R787" s="220">
        <f>+_xlfn.XLOOKUP(MASTERLIST!$A787,'2021'!$A$3:$A$900,'2021'!$H$3:$H$900,0,0)</f>
        <v>5</v>
      </c>
      <c r="S787" s="220">
        <f>+_xlfn.XLOOKUP(MASTERLIST!$A787,'2021'!$A$3:$A$900,'2021'!$I$3:$I$900,0,0)</f>
        <v>63.599999999999994</v>
      </c>
      <c r="T787" s="247">
        <f>+_xlfn.XLOOKUP(MASTERLIST!$A787,'2021'!$A$3:$A$900,'2021'!$J$3:$J$900,0,0)</f>
        <v>978</v>
      </c>
      <c r="U787" s="246">
        <f>+_xlfn.XLOOKUP(MASTERLIST!$A787,'2022'!$A$3:$A$899,'2022'!$AE$3:$AE$899,0,0)</f>
        <v>2</v>
      </c>
      <c r="V787" s="220">
        <f>+_xlfn.XLOOKUP(MASTERLIST!$A787,'2022'!$A$3:$A$899,'2022'!$AF$3:$AF$899,0,0)</f>
        <v>6</v>
      </c>
      <c r="W787" s="220">
        <f>+_xlfn.XLOOKUP(MASTERLIST!$A787,'2022'!$A$3:$A$899,'2022'!$AG$3:$AG$899,0,0)</f>
        <v>55.2</v>
      </c>
      <c r="X787" s="247">
        <f>+_xlfn.XLOOKUP(MASTERLIST!$A787,'2022'!$A$3:$A$899,'2022'!$AH$3:$AH$899,0,0)</f>
        <v>1024</v>
      </c>
    </row>
    <row r="788" spans="1:24" s="14" customFormat="1" x14ac:dyDescent="0.3">
      <c r="A788" s="237" t="s">
        <v>1680</v>
      </c>
      <c r="B788" s="223" t="s">
        <v>1279</v>
      </c>
      <c r="C788" s="223" t="s">
        <v>246</v>
      </c>
      <c r="D788" s="223" t="s">
        <v>216</v>
      </c>
      <c r="E788" s="232" t="str">
        <f t="shared" si="65"/>
        <v>Men U/21</v>
      </c>
      <c r="F788" s="286">
        <v>37754</v>
      </c>
      <c r="G788" s="10">
        <f t="shared" si="61"/>
        <v>44926</v>
      </c>
      <c r="H788" s="6">
        <f t="shared" si="62"/>
        <v>19</v>
      </c>
      <c r="I788" s="5" t="str">
        <f t="shared" si="64"/>
        <v>U/21</v>
      </c>
      <c r="J788" s="221" t="s">
        <v>1301</v>
      </c>
      <c r="K788" s="294" t="s">
        <v>1630</v>
      </c>
      <c r="L788" s="295" t="s">
        <v>1509</v>
      </c>
      <c r="M788" s="246">
        <f>+_xlfn.XLOOKUP(MASTERLIST!$A788,'2023'!$A$3:$A$897,'2023'!$AE$3:$AE$897,0,0)</f>
        <v>0</v>
      </c>
      <c r="N788" s="220">
        <f>+_xlfn.XLOOKUP(MASTERLIST!$A788,'2023'!$A$3:$A$897,'2023'!$AF$3:$AF$897,0,0)</f>
        <v>0</v>
      </c>
      <c r="O788" s="220">
        <f>+_xlfn.XLOOKUP(MASTERLIST!$A788,'2023'!$A$3:$A$897,'2023'!$AG$3:$AG$897,0,0)</f>
        <v>0</v>
      </c>
      <c r="P788" s="247">
        <f>+_xlfn.XLOOKUP(MASTERLIST!$A788,'2023'!$A$3:$A$897,'2023'!$AH$3:$AH$897,0,0)</f>
        <v>0</v>
      </c>
      <c r="Q788" s="312">
        <f>+_xlfn.XLOOKUP(MASTERLIST!$A788,'2021'!$A$3:$A$900,'2021'!$G$3:$G$900,0,0)</f>
        <v>0</v>
      </c>
      <c r="R788" s="220">
        <f>+_xlfn.XLOOKUP(MASTERLIST!$A788,'2021'!$A$3:$A$900,'2021'!$H$3:$H$900,0,0)</f>
        <v>0</v>
      </c>
      <c r="S788" s="220">
        <f>+_xlfn.XLOOKUP(MASTERLIST!$A788,'2021'!$A$3:$A$900,'2021'!$I$3:$I$900,0,0)</f>
        <v>0</v>
      </c>
      <c r="T788" s="247">
        <f>+_xlfn.XLOOKUP(MASTERLIST!$A788,'2021'!$A$3:$A$900,'2021'!$J$3:$J$900,0,0)</f>
        <v>0</v>
      </c>
      <c r="U788" s="246">
        <f>+_xlfn.XLOOKUP(MASTERLIST!$A788,'2022'!$A$3:$A$899,'2022'!$AE$3:$AE$899,0,0)</f>
        <v>0</v>
      </c>
      <c r="V788" s="220">
        <f>+_xlfn.XLOOKUP(MASTERLIST!$A788,'2022'!$A$3:$A$899,'2022'!$AF$3:$AF$899,0,0)</f>
        <v>0</v>
      </c>
      <c r="W788" s="220">
        <f>+_xlfn.XLOOKUP(MASTERLIST!$A788,'2022'!$A$3:$A$899,'2022'!$AG$3:$AG$899,0,0)</f>
        <v>0</v>
      </c>
      <c r="X788" s="247">
        <f>+_xlfn.XLOOKUP(MASTERLIST!$A788,'2022'!$A$3:$A$899,'2022'!$AH$3:$AH$899,0,0)</f>
        <v>0</v>
      </c>
    </row>
    <row r="789" spans="1:24" x14ac:dyDescent="0.3">
      <c r="A789" s="236" t="s">
        <v>1681</v>
      </c>
      <c r="B789" s="222" t="s">
        <v>43</v>
      </c>
      <c r="C789" s="222" t="s">
        <v>1940</v>
      </c>
      <c r="D789" s="222" t="s">
        <v>1941</v>
      </c>
      <c r="E789" s="230" t="str">
        <f t="shared" si="65"/>
        <v>Men U/21</v>
      </c>
      <c r="F789" s="285">
        <v>37449</v>
      </c>
      <c r="G789" s="10">
        <f t="shared" si="61"/>
        <v>44926</v>
      </c>
      <c r="H789" s="6">
        <f t="shared" si="62"/>
        <v>20</v>
      </c>
      <c r="I789" s="5" t="str">
        <f t="shared" si="64"/>
        <v>U/21</v>
      </c>
      <c r="J789" s="220" t="s">
        <v>1301</v>
      </c>
      <c r="K789" s="293" t="s">
        <v>1942</v>
      </c>
      <c r="L789" s="251" t="s">
        <v>1509</v>
      </c>
      <c r="M789" s="246">
        <f>+_xlfn.XLOOKUP(MASTERLIST!$A789,'2023'!$A$3:$A$897,'2023'!$AE$3:$AE$897,0,0)</f>
        <v>0</v>
      </c>
      <c r="N789" s="220">
        <f>+_xlfn.XLOOKUP(MASTERLIST!$A789,'2023'!$A$3:$A$897,'2023'!$AF$3:$AF$897,0,0)</f>
        <v>0</v>
      </c>
      <c r="O789" s="220">
        <f>+_xlfn.XLOOKUP(MASTERLIST!$A789,'2023'!$A$3:$A$897,'2023'!$AG$3:$AG$897,0,0)</f>
        <v>0</v>
      </c>
      <c r="P789" s="247">
        <f>+_xlfn.XLOOKUP(MASTERLIST!$A789,'2023'!$A$3:$A$897,'2023'!$AH$3:$AH$897,0,0)</f>
        <v>20</v>
      </c>
      <c r="Q789" s="312">
        <f>+_xlfn.XLOOKUP(MASTERLIST!$A789,'2021'!$A$3:$A$900,'2021'!$G$3:$G$900,0,0)</f>
        <v>0</v>
      </c>
      <c r="R789" s="220">
        <f>+_xlfn.XLOOKUP(MASTERLIST!$A789,'2021'!$A$3:$A$900,'2021'!$H$3:$H$900,0,0)</f>
        <v>1</v>
      </c>
      <c r="S789" s="220">
        <f>+_xlfn.XLOOKUP(MASTERLIST!$A789,'2021'!$A$3:$A$900,'2021'!$I$3:$I$900,0,0)</f>
        <v>3.3</v>
      </c>
      <c r="T789" s="247">
        <f>+_xlfn.XLOOKUP(MASTERLIST!$A789,'2021'!$A$3:$A$900,'2021'!$J$3:$J$900,0,0)</f>
        <v>278</v>
      </c>
      <c r="U789" s="246">
        <f>+_xlfn.XLOOKUP(MASTERLIST!$A789,'2022'!$A$3:$A$899,'2022'!$AE$3:$AE$899,0,0)</f>
        <v>0</v>
      </c>
      <c r="V789" s="220">
        <f>+_xlfn.XLOOKUP(MASTERLIST!$A789,'2022'!$A$3:$A$899,'2022'!$AF$3:$AF$899,0,0)</f>
        <v>0</v>
      </c>
      <c r="W789" s="220">
        <f>+_xlfn.XLOOKUP(MASTERLIST!$A789,'2022'!$A$3:$A$899,'2022'!$AG$3:$AG$899,0,0)</f>
        <v>0</v>
      </c>
      <c r="X789" s="247">
        <f>+_xlfn.XLOOKUP(MASTERLIST!$A789,'2022'!$A$3:$A$899,'2022'!$AH$3:$AH$899,0,0)</f>
        <v>0</v>
      </c>
    </row>
    <row r="790" spans="1:24" s="14" customFormat="1" x14ac:dyDescent="0.3">
      <c r="A790" s="237" t="s">
        <v>1682</v>
      </c>
      <c r="B790" s="223" t="s">
        <v>1386</v>
      </c>
      <c r="C790" s="223" t="s">
        <v>1721</v>
      </c>
      <c r="D790" s="223" t="s">
        <v>1722</v>
      </c>
      <c r="E790" s="232" t="str">
        <f t="shared" si="65"/>
        <v>Men Senior</v>
      </c>
      <c r="F790" s="286">
        <v>30539</v>
      </c>
      <c r="G790" s="10">
        <f t="shared" si="61"/>
        <v>44926</v>
      </c>
      <c r="H790" s="6">
        <f t="shared" si="62"/>
        <v>39</v>
      </c>
      <c r="I790" s="5" t="str">
        <f t="shared" si="64"/>
        <v>Senior</v>
      </c>
      <c r="J790" s="221" t="s">
        <v>1301</v>
      </c>
      <c r="K790" s="294">
        <v>83081110033</v>
      </c>
      <c r="L790" s="295" t="s">
        <v>1509</v>
      </c>
      <c r="M790" s="246">
        <f>+_xlfn.XLOOKUP(MASTERLIST!$A790,'2023'!$A$3:$A$897,'2023'!$AE$3:$AE$897,0,0)</f>
        <v>0</v>
      </c>
      <c r="N790" s="220">
        <f>+_xlfn.XLOOKUP(MASTERLIST!$A790,'2023'!$A$3:$A$897,'2023'!$AF$3:$AF$897,0,0)</f>
        <v>0</v>
      </c>
      <c r="O790" s="220">
        <f>+_xlfn.XLOOKUP(MASTERLIST!$A790,'2023'!$A$3:$A$897,'2023'!$AG$3:$AG$897,0,0)</f>
        <v>0</v>
      </c>
      <c r="P790" s="247">
        <f>+_xlfn.XLOOKUP(MASTERLIST!$A790,'2023'!$A$3:$A$897,'2023'!$AH$3:$AH$897,0,0)</f>
        <v>0</v>
      </c>
      <c r="Q790" s="312">
        <f>+_xlfn.XLOOKUP(MASTERLIST!$A790,'2021'!$A$3:$A$900,'2021'!$G$3:$G$900,0,0)</f>
        <v>0</v>
      </c>
      <c r="R790" s="220">
        <f>+_xlfn.XLOOKUP(MASTERLIST!$A790,'2021'!$A$3:$A$900,'2021'!$H$3:$H$900,0,0)</f>
        <v>0</v>
      </c>
      <c r="S790" s="220">
        <f>+_xlfn.XLOOKUP(MASTERLIST!$A790,'2021'!$A$3:$A$900,'2021'!$I$3:$I$900,0,0)</f>
        <v>0</v>
      </c>
      <c r="T790" s="247">
        <f>+_xlfn.XLOOKUP(MASTERLIST!$A790,'2021'!$A$3:$A$900,'2021'!$J$3:$J$900,0,0)</f>
        <v>0</v>
      </c>
      <c r="U790" s="246">
        <f>+_xlfn.XLOOKUP(MASTERLIST!$A790,'2022'!$A$3:$A$899,'2022'!$AE$3:$AE$899,0,0)</f>
        <v>0</v>
      </c>
      <c r="V790" s="220">
        <f>+_xlfn.XLOOKUP(MASTERLIST!$A790,'2022'!$A$3:$A$899,'2022'!$AF$3:$AF$899,0,0)</f>
        <v>0</v>
      </c>
      <c r="W790" s="220">
        <f>+_xlfn.XLOOKUP(MASTERLIST!$A790,'2022'!$A$3:$A$899,'2022'!$AG$3:$AG$899,0,0)</f>
        <v>0</v>
      </c>
      <c r="X790" s="247">
        <f>+_xlfn.XLOOKUP(MASTERLIST!$A790,'2022'!$A$3:$A$899,'2022'!$AH$3:$AH$899,0,0)</f>
        <v>0</v>
      </c>
    </row>
    <row r="791" spans="1:24" s="14" customFormat="1" x14ac:dyDescent="0.3">
      <c r="A791" s="237" t="s">
        <v>1683</v>
      </c>
      <c r="B791" s="223" t="s">
        <v>1392</v>
      </c>
      <c r="C791" s="223" t="s">
        <v>1723</v>
      </c>
      <c r="D791" s="223" t="s">
        <v>87</v>
      </c>
      <c r="E791" s="232" t="str">
        <f t="shared" si="65"/>
        <v>Men Senior</v>
      </c>
      <c r="F791" s="286">
        <v>30838</v>
      </c>
      <c r="G791" s="10">
        <f t="shared" si="61"/>
        <v>44926</v>
      </c>
      <c r="H791" s="6">
        <f t="shared" si="62"/>
        <v>38</v>
      </c>
      <c r="I791" s="5" t="str">
        <f t="shared" si="64"/>
        <v>Senior</v>
      </c>
      <c r="J791" s="221" t="s">
        <v>1301</v>
      </c>
      <c r="K791" s="294">
        <v>84060510319</v>
      </c>
      <c r="L791" s="295" t="s">
        <v>1509</v>
      </c>
      <c r="M791" s="246">
        <f>+_xlfn.XLOOKUP(MASTERLIST!$A791,'2023'!$A$3:$A$897,'2023'!$AE$3:$AE$897,0,0)</f>
        <v>0</v>
      </c>
      <c r="N791" s="220">
        <f>+_xlfn.XLOOKUP(MASTERLIST!$A791,'2023'!$A$3:$A$897,'2023'!$AF$3:$AF$897,0,0)</f>
        <v>0</v>
      </c>
      <c r="O791" s="220">
        <f>+_xlfn.XLOOKUP(MASTERLIST!$A791,'2023'!$A$3:$A$897,'2023'!$AG$3:$AG$897,0,0)</f>
        <v>0</v>
      </c>
      <c r="P791" s="247">
        <f>+_xlfn.XLOOKUP(MASTERLIST!$A791,'2023'!$A$3:$A$897,'2023'!$AH$3:$AH$897,0,0)</f>
        <v>0</v>
      </c>
      <c r="Q791" s="312">
        <f>+_xlfn.XLOOKUP(MASTERLIST!$A791,'2021'!$A$3:$A$900,'2021'!$G$3:$G$900,0,0)</f>
        <v>0</v>
      </c>
      <c r="R791" s="220">
        <f>+_xlfn.XLOOKUP(MASTERLIST!$A791,'2021'!$A$3:$A$900,'2021'!$H$3:$H$900,0,0)</f>
        <v>0</v>
      </c>
      <c r="S791" s="220">
        <f>+_xlfn.XLOOKUP(MASTERLIST!$A791,'2021'!$A$3:$A$900,'2021'!$I$3:$I$900,0,0)</f>
        <v>0</v>
      </c>
      <c r="T791" s="247">
        <f>+_xlfn.XLOOKUP(MASTERLIST!$A791,'2021'!$A$3:$A$900,'2021'!$J$3:$J$900,0,0)</f>
        <v>0</v>
      </c>
      <c r="U791" s="246">
        <f>+_xlfn.XLOOKUP(MASTERLIST!$A791,'2022'!$A$3:$A$899,'2022'!$AE$3:$AE$899,0,0)</f>
        <v>0</v>
      </c>
      <c r="V791" s="220">
        <f>+_xlfn.XLOOKUP(MASTERLIST!$A791,'2022'!$A$3:$A$899,'2022'!$AF$3:$AF$899,0,0)</f>
        <v>0</v>
      </c>
      <c r="W791" s="220">
        <f>+_xlfn.XLOOKUP(MASTERLIST!$A791,'2022'!$A$3:$A$899,'2022'!$AG$3:$AG$899,0,0)</f>
        <v>0</v>
      </c>
      <c r="X791" s="247">
        <f>+_xlfn.XLOOKUP(MASTERLIST!$A791,'2022'!$A$3:$A$899,'2022'!$AH$3:$AH$899,0,0)</f>
        <v>0</v>
      </c>
    </row>
    <row r="792" spans="1:24" s="14" customFormat="1" x14ac:dyDescent="0.3">
      <c r="A792" s="237" t="s">
        <v>1684</v>
      </c>
      <c r="B792" s="223" t="s">
        <v>1293</v>
      </c>
      <c r="C792" s="223" t="s">
        <v>1724</v>
      </c>
      <c r="D792" s="223" t="s">
        <v>1727</v>
      </c>
      <c r="E792" s="232" t="str">
        <f t="shared" si="65"/>
        <v>Men Master</v>
      </c>
      <c r="F792" s="286">
        <v>25103</v>
      </c>
      <c r="G792" s="10">
        <f t="shared" si="61"/>
        <v>44926</v>
      </c>
      <c r="H792" s="6">
        <f t="shared" si="62"/>
        <v>54</v>
      </c>
      <c r="I792" s="5" t="str">
        <f t="shared" si="64"/>
        <v>Master</v>
      </c>
      <c r="J792" s="221" t="s">
        <v>1301</v>
      </c>
      <c r="K792" s="294">
        <v>68092200939</v>
      </c>
      <c r="L792" s="295" t="s">
        <v>1509</v>
      </c>
      <c r="M792" s="246">
        <f>+_xlfn.XLOOKUP(MASTERLIST!$A792,'2023'!$A$3:$A$897,'2023'!$AE$3:$AE$897,0,0)</f>
        <v>0</v>
      </c>
      <c r="N792" s="220">
        <f>+_xlfn.XLOOKUP(MASTERLIST!$A792,'2023'!$A$3:$A$897,'2023'!$AF$3:$AF$897,0,0)</f>
        <v>0</v>
      </c>
      <c r="O792" s="220">
        <f>+_xlfn.XLOOKUP(MASTERLIST!$A792,'2023'!$A$3:$A$897,'2023'!$AG$3:$AG$897,0,0)</f>
        <v>0</v>
      </c>
      <c r="P792" s="247">
        <f>+_xlfn.XLOOKUP(MASTERLIST!$A792,'2023'!$A$3:$A$897,'2023'!$AH$3:$AH$897,0,0)</f>
        <v>0</v>
      </c>
      <c r="Q792" s="312">
        <f>+_xlfn.XLOOKUP(MASTERLIST!$A792,'2021'!$A$3:$A$900,'2021'!$G$3:$G$900,0,0)</f>
        <v>0</v>
      </c>
      <c r="R792" s="220">
        <f>+_xlfn.XLOOKUP(MASTERLIST!$A792,'2021'!$A$3:$A$900,'2021'!$H$3:$H$900,0,0)</f>
        <v>0</v>
      </c>
      <c r="S792" s="220">
        <f>+_xlfn.XLOOKUP(MASTERLIST!$A792,'2021'!$A$3:$A$900,'2021'!$I$3:$I$900,0,0)</f>
        <v>0</v>
      </c>
      <c r="T792" s="247">
        <f>+_xlfn.XLOOKUP(MASTERLIST!$A792,'2021'!$A$3:$A$900,'2021'!$J$3:$J$900,0,0)</f>
        <v>0</v>
      </c>
      <c r="U792" s="246">
        <f>+_xlfn.XLOOKUP(MASTERLIST!$A792,'2022'!$A$3:$A$899,'2022'!$AE$3:$AE$899,0,0)</f>
        <v>0</v>
      </c>
      <c r="V792" s="220">
        <f>+_xlfn.XLOOKUP(MASTERLIST!$A792,'2022'!$A$3:$A$899,'2022'!$AF$3:$AF$899,0,0)</f>
        <v>0</v>
      </c>
      <c r="W792" s="220">
        <f>+_xlfn.XLOOKUP(MASTERLIST!$A792,'2022'!$A$3:$A$899,'2022'!$AG$3:$AG$899,0,0)</f>
        <v>0</v>
      </c>
      <c r="X792" s="247">
        <f>+_xlfn.XLOOKUP(MASTERLIST!$A792,'2022'!$A$3:$A$899,'2022'!$AH$3:$AH$899,0,0)</f>
        <v>0</v>
      </c>
    </row>
    <row r="793" spans="1:24" x14ac:dyDescent="0.3">
      <c r="A793" s="236" t="s">
        <v>1685</v>
      </c>
      <c r="B793" s="220" t="s">
        <v>49</v>
      </c>
      <c r="C793" s="222" t="s">
        <v>399</v>
      </c>
      <c r="D793" s="222" t="s">
        <v>1725</v>
      </c>
      <c r="E793" s="230" t="str">
        <f t="shared" si="65"/>
        <v>Men Master</v>
      </c>
      <c r="F793" s="285">
        <v>25555</v>
      </c>
      <c r="G793" s="10">
        <f t="shared" si="61"/>
        <v>44926</v>
      </c>
      <c r="H793" s="6">
        <f t="shared" si="62"/>
        <v>53</v>
      </c>
      <c r="I793" s="5" t="str">
        <f t="shared" si="64"/>
        <v>Master</v>
      </c>
      <c r="J793" s="220" t="s">
        <v>1301</v>
      </c>
      <c r="K793" s="293">
        <v>69121800510</v>
      </c>
      <c r="L793" s="251" t="s">
        <v>1509</v>
      </c>
      <c r="M793" s="246">
        <f>+_xlfn.XLOOKUP(MASTERLIST!$A793,'2023'!$A$3:$A$897,'2023'!$AE$3:$AE$897,0,0)</f>
        <v>0</v>
      </c>
      <c r="N793" s="220">
        <f>+_xlfn.XLOOKUP(MASTERLIST!$A793,'2023'!$A$3:$A$897,'2023'!$AF$3:$AF$897,0,0)</f>
        <v>0</v>
      </c>
      <c r="O793" s="220">
        <f>+_xlfn.XLOOKUP(MASTERLIST!$A793,'2023'!$A$3:$A$897,'2023'!$AG$3:$AG$897,0,0)</f>
        <v>0</v>
      </c>
      <c r="P793" s="247">
        <f>+_xlfn.XLOOKUP(MASTERLIST!$A793,'2023'!$A$3:$A$897,'2023'!$AH$3:$AH$897,0,0)</f>
        <v>0</v>
      </c>
      <c r="Q793" s="312">
        <f>+_xlfn.XLOOKUP(MASTERLIST!$A793,'2021'!$A$3:$A$900,'2021'!$G$3:$G$900,0,0)</f>
        <v>0</v>
      </c>
      <c r="R793" s="220">
        <f>+_xlfn.XLOOKUP(MASTERLIST!$A793,'2021'!$A$3:$A$900,'2021'!$H$3:$H$900,0,0)</f>
        <v>0</v>
      </c>
      <c r="S793" s="220">
        <f>+_xlfn.XLOOKUP(MASTERLIST!$A793,'2021'!$A$3:$A$900,'2021'!$I$3:$I$900,0,0)</f>
        <v>0</v>
      </c>
      <c r="T793" s="247">
        <f>+_xlfn.XLOOKUP(MASTERLIST!$A793,'2021'!$A$3:$A$900,'2021'!$J$3:$J$900,0,0)</f>
        <v>20</v>
      </c>
      <c r="U793" s="246">
        <f>+_xlfn.XLOOKUP(MASTERLIST!$A793,'2022'!$A$3:$A$899,'2022'!$AE$3:$AE$899,0,0)</f>
        <v>0</v>
      </c>
      <c r="V793" s="220">
        <f>+_xlfn.XLOOKUP(MASTERLIST!$A793,'2022'!$A$3:$A$899,'2022'!$AF$3:$AF$899,0,0)</f>
        <v>2</v>
      </c>
      <c r="W793" s="220">
        <f>+_xlfn.XLOOKUP(MASTERLIST!$A793,'2022'!$A$3:$A$899,'2022'!$AG$3:$AG$899,0,0)</f>
        <v>25.9</v>
      </c>
      <c r="X793" s="247">
        <f>+_xlfn.XLOOKUP(MASTERLIST!$A793,'2022'!$A$3:$A$899,'2022'!$AH$3:$AH$899,0,0)</f>
        <v>232</v>
      </c>
    </row>
    <row r="794" spans="1:24" x14ac:dyDescent="0.25">
      <c r="A794" s="229" t="s">
        <v>1686</v>
      </c>
      <c r="B794" s="220" t="s">
        <v>2047</v>
      </c>
      <c r="C794" s="220" t="s">
        <v>2028</v>
      </c>
      <c r="D794" s="220" t="s">
        <v>130</v>
      </c>
      <c r="E794" s="230" t="str">
        <f t="shared" si="65"/>
        <v>Men Senior</v>
      </c>
      <c r="F794" s="277">
        <v>35873</v>
      </c>
      <c r="G794" s="10">
        <f t="shared" si="61"/>
        <v>44926</v>
      </c>
      <c r="H794" s="6">
        <f t="shared" si="62"/>
        <v>24</v>
      </c>
      <c r="I794" s="5" t="str">
        <f t="shared" si="64"/>
        <v>Senior</v>
      </c>
      <c r="J794" s="220" t="s">
        <v>1301</v>
      </c>
      <c r="K794" s="293">
        <v>98031900035</v>
      </c>
      <c r="L794" s="251" t="s">
        <v>1509</v>
      </c>
      <c r="M794" s="246">
        <f>+_xlfn.XLOOKUP(MASTERLIST!$A794,'2023'!$A$3:$A$897,'2023'!$AE$3:$AE$897,0,0)</f>
        <v>0</v>
      </c>
      <c r="N794" s="220">
        <f>+_xlfn.XLOOKUP(MASTERLIST!$A794,'2023'!$A$3:$A$897,'2023'!$AF$3:$AF$897,0,0)</f>
        <v>4</v>
      </c>
      <c r="O794" s="220">
        <f>+_xlfn.XLOOKUP(MASTERLIST!$A794,'2023'!$A$3:$A$897,'2023'!$AG$3:$AG$897,0,0)</f>
        <v>33.200000000000003</v>
      </c>
      <c r="P794" s="247">
        <f>+_xlfn.XLOOKUP(MASTERLIST!$A794,'2023'!$A$3:$A$897,'2023'!$AH$3:$AH$897,0,0)</f>
        <v>810</v>
      </c>
      <c r="Q794" s="312">
        <f>+_xlfn.XLOOKUP(MASTERLIST!$A794,'2021'!$A$3:$A$900,'2021'!$G$3:$G$900,0,0)</f>
        <v>1</v>
      </c>
      <c r="R794" s="220">
        <f>+_xlfn.XLOOKUP(MASTERLIST!$A794,'2021'!$A$3:$A$900,'2021'!$H$3:$H$900,0,0)</f>
        <v>6</v>
      </c>
      <c r="S794" s="220">
        <f>+_xlfn.XLOOKUP(MASTERLIST!$A794,'2021'!$A$3:$A$900,'2021'!$I$3:$I$900,0,0)</f>
        <v>72.2</v>
      </c>
      <c r="T794" s="247">
        <f>+_xlfn.XLOOKUP(MASTERLIST!$A794,'2021'!$A$3:$A$900,'2021'!$J$3:$J$900,0,0)</f>
        <v>736</v>
      </c>
      <c r="U794" s="246">
        <f>+_xlfn.XLOOKUP(MASTERLIST!$A794,'2022'!$A$3:$A$899,'2022'!$AE$3:$AE$899,0,0)</f>
        <v>0</v>
      </c>
      <c r="V794" s="220">
        <f>+_xlfn.XLOOKUP(MASTERLIST!$A794,'2022'!$A$3:$A$899,'2022'!$AF$3:$AF$899,0,0)</f>
        <v>11</v>
      </c>
      <c r="W794" s="220">
        <f>+_xlfn.XLOOKUP(MASTERLIST!$A794,'2022'!$A$3:$A$899,'2022'!$AG$3:$AG$899,0,0)</f>
        <v>129.69999999999999</v>
      </c>
      <c r="X794" s="247">
        <f>+_xlfn.XLOOKUP(MASTERLIST!$A794,'2022'!$A$3:$A$899,'2022'!$AH$3:$AH$899,0,0)</f>
        <v>1107</v>
      </c>
    </row>
    <row r="795" spans="1:24" s="14" customFormat="1" x14ac:dyDescent="0.3">
      <c r="A795" s="237" t="s">
        <v>1687</v>
      </c>
      <c r="B795" s="223" t="s">
        <v>1433</v>
      </c>
      <c r="C795" s="223" t="s">
        <v>1481</v>
      </c>
      <c r="D795" s="223" t="s">
        <v>1139</v>
      </c>
      <c r="E795" s="232" t="str">
        <f t="shared" si="65"/>
        <v>Men Veteran</v>
      </c>
      <c r="F795" s="286">
        <v>27828</v>
      </c>
      <c r="G795" s="10">
        <f t="shared" si="61"/>
        <v>44926</v>
      </c>
      <c r="H795" s="6">
        <f t="shared" si="62"/>
        <v>46</v>
      </c>
      <c r="I795" s="5" t="str">
        <f t="shared" si="64"/>
        <v>Veteran</v>
      </c>
      <c r="J795" s="221" t="s">
        <v>1301</v>
      </c>
      <c r="K795" s="294">
        <v>76030900013</v>
      </c>
      <c r="L795" s="295" t="s">
        <v>1509</v>
      </c>
      <c r="M795" s="246">
        <f>+_xlfn.XLOOKUP(MASTERLIST!$A795,'2023'!$A$3:$A$897,'2023'!$AE$3:$AE$897,0,0)</f>
        <v>0</v>
      </c>
      <c r="N795" s="220">
        <f>+_xlfn.XLOOKUP(MASTERLIST!$A795,'2023'!$A$3:$A$897,'2023'!$AF$3:$AF$897,0,0)</f>
        <v>0</v>
      </c>
      <c r="O795" s="220">
        <f>+_xlfn.XLOOKUP(MASTERLIST!$A795,'2023'!$A$3:$A$897,'2023'!$AG$3:$AG$897,0,0)</f>
        <v>0</v>
      </c>
      <c r="P795" s="247">
        <f>+_xlfn.XLOOKUP(MASTERLIST!$A795,'2023'!$A$3:$A$897,'2023'!$AH$3:$AH$897,0,0)</f>
        <v>0</v>
      </c>
      <c r="Q795" s="312">
        <f>+_xlfn.XLOOKUP(MASTERLIST!$A795,'2021'!$A$3:$A$900,'2021'!$G$3:$G$900,0,0)</f>
        <v>0</v>
      </c>
      <c r="R795" s="220">
        <f>+_xlfn.XLOOKUP(MASTERLIST!$A795,'2021'!$A$3:$A$900,'2021'!$H$3:$H$900,0,0)</f>
        <v>0</v>
      </c>
      <c r="S795" s="220">
        <f>+_xlfn.XLOOKUP(MASTERLIST!$A795,'2021'!$A$3:$A$900,'2021'!$I$3:$I$900,0,0)</f>
        <v>0</v>
      </c>
      <c r="T795" s="247">
        <f>+_xlfn.XLOOKUP(MASTERLIST!$A795,'2021'!$A$3:$A$900,'2021'!$J$3:$J$900,0,0)</f>
        <v>0</v>
      </c>
      <c r="U795" s="246">
        <f>+_xlfn.XLOOKUP(MASTERLIST!$A795,'2022'!$A$3:$A$899,'2022'!$AE$3:$AE$899,0,0)</f>
        <v>0</v>
      </c>
      <c r="V795" s="220">
        <f>+_xlfn.XLOOKUP(MASTERLIST!$A795,'2022'!$A$3:$A$899,'2022'!$AF$3:$AF$899,0,0)</f>
        <v>0</v>
      </c>
      <c r="W795" s="220">
        <f>+_xlfn.XLOOKUP(MASTERLIST!$A795,'2022'!$A$3:$A$899,'2022'!$AG$3:$AG$899,0,0)</f>
        <v>0</v>
      </c>
      <c r="X795" s="247">
        <f>+_xlfn.XLOOKUP(MASTERLIST!$A795,'2022'!$A$3:$A$899,'2022'!$AH$3:$AH$899,0,0)</f>
        <v>0</v>
      </c>
    </row>
    <row r="796" spans="1:24" x14ac:dyDescent="0.3">
      <c r="A796" s="236" t="s">
        <v>1688</v>
      </c>
      <c r="B796" s="222" t="s">
        <v>38</v>
      </c>
      <c r="C796" s="222" t="s">
        <v>146</v>
      </c>
      <c r="D796" s="222" t="s">
        <v>213</v>
      </c>
      <c r="E796" s="230" t="str">
        <f t="shared" si="65"/>
        <v>Men Senior</v>
      </c>
      <c r="F796" s="285">
        <v>34738</v>
      </c>
      <c r="G796" s="10">
        <f t="shared" si="61"/>
        <v>44926</v>
      </c>
      <c r="H796" s="6">
        <f t="shared" si="62"/>
        <v>27</v>
      </c>
      <c r="I796" s="5" t="str">
        <f t="shared" si="64"/>
        <v>Senior</v>
      </c>
      <c r="J796" s="220" t="s">
        <v>1301</v>
      </c>
      <c r="K796" s="293">
        <v>95020800317</v>
      </c>
      <c r="L796" s="251" t="s">
        <v>1509</v>
      </c>
      <c r="M796" s="246">
        <f>+_xlfn.XLOOKUP(MASTERLIST!$A796,'2023'!$A$3:$A$897,'2023'!$AE$3:$AE$897,0,0)</f>
        <v>2</v>
      </c>
      <c r="N796" s="220">
        <f>+_xlfn.XLOOKUP(MASTERLIST!$A796,'2023'!$A$3:$A$897,'2023'!$AF$3:$AF$897,0,0)</f>
        <v>2</v>
      </c>
      <c r="O796" s="220">
        <f>+_xlfn.XLOOKUP(MASTERLIST!$A796,'2023'!$A$3:$A$897,'2023'!$AG$3:$AG$897,0,0)</f>
        <v>26</v>
      </c>
      <c r="P796" s="247">
        <f>+_xlfn.XLOOKUP(MASTERLIST!$A796,'2023'!$A$3:$A$897,'2023'!$AH$3:$AH$897,0,0)</f>
        <v>571</v>
      </c>
      <c r="Q796" s="312">
        <f>+_xlfn.XLOOKUP(MASTERLIST!$A796,'2021'!$A$3:$A$900,'2021'!$G$3:$G$900,0,0)</f>
        <v>2</v>
      </c>
      <c r="R796" s="220">
        <f>+_xlfn.XLOOKUP(MASTERLIST!$A796,'2021'!$A$3:$A$900,'2021'!$H$3:$H$900,0,0)</f>
        <v>4</v>
      </c>
      <c r="S796" s="220">
        <f>+_xlfn.XLOOKUP(MASTERLIST!$A796,'2021'!$A$3:$A$900,'2021'!$I$3:$I$900,0,0)</f>
        <v>57.1</v>
      </c>
      <c r="T796" s="247">
        <f>+_xlfn.XLOOKUP(MASTERLIST!$A796,'2021'!$A$3:$A$900,'2021'!$J$3:$J$900,0,0)</f>
        <v>967</v>
      </c>
      <c r="U796" s="246">
        <f>+_xlfn.XLOOKUP(MASTERLIST!$A796,'2022'!$A$3:$A$899,'2022'!$AE$3:$AE$899,0,0)</f>
        <v>1</v>
      </c>
      <c r="V796" s="220">
        <f>+_xlfn.XLOOKUP(MASTERLIST!$A796,'2022'!$A$3:$A$899,'2022'!$AF$3:$AF$899,0,0)</f>
        <v>7</v>
      </c>
      <c r="W796" s="220">
        <f>+_xlfn.XLOOKUP(MASTERLIST!$A796,'2022'!$A$3:$A$899,'2022'!$AG$3:$AG$899,0,0)</f>
        <v>78.8</v>
      </c>
      <c r="X796" s="247">
        <f>+_xlfn.XLOOKUP(MASTERLIST!$A796,'2022'!$A$3:$A$899,'2022'!$AH$3:$AH$899,0,0)</f>
        <v>760</v>
      </c>
    </row>
    <row r="797" spans="1:24" x14ac:dyDescent="0.3">
      <c r="A797" s="236" t="s">
        <v>1689</v>
      </c>
      <c r="B797" s="222" t="s">
        <v>38</v>
      </c>
      <c r="C797" s="222" t="s">
        <v>1729</v>
      </c>
      <c r="D797" s="222" t="s">
        <v>410</v>
      </c>
      <c r="E797" s="230" t="str">
        <f t="shared" si="65"/>
        <v>Men Senior</v>
      </c>
      <c r="F797" s="285">
        <v>33805</v>
      </c>
      <c r="G797" s="10">
        <f t="shared" si="61"/>
        <v>44926</v>
      </c>
      <c r="H797" s="6">
        <f t="shared" si="62"/>
        <v>30</v>
      </c>
      <c r="I797" s="5" t="str">
        <f t="shared" si="64"/>
        <v>Senior</v>
      </c>
      <c r="J797" s="220" t="s">
        <v>1301</v>
      </c>
      <c r="K797" s="293">
        <v>92072000343</v>
      </c>
      <c r="L797" s="251" t="s">
        <v>1509</v>
      </c>
      <c r="M797" s="246">
        <f>+_xlfn.XLOOKUP(MASTERLIST!$A797,'2023'!$A$3:$A$897,'2023'!$AE$3:$AE$897,0,0)</f>
        <v>3</v>
      </c>
      <c r="N797" s="220">
        <f>+_xlfn.XLOOKUP(MASTERLIST!$A797,'2023'!$A$3:$A$897,'2023'!$AF$3:$AF$897,0,0)</f>
        <v>1</v>
      </c>
      <c r="O797" s="220">
        <f>+_xlfn.XLOOKUP(MASTERLIST!$A797,'2023'!$A$3:$A$897,'2023'!$AG$3:$AG$897,0,0)</f>
        <v>7.1999999999999993</v>
      </c>
      <c r="P797" s="247">
        <f>+_xlfn.XLOOKUP(MASTERLIST!$A797,'2023'!$A$3:$A$897,'2023'!$AH$3:$AH$897,0,0)</f>
        <v>774</v>
      </c>
      <c r="Q797" s="312">
        <f>+_xlfn.XLOOKUP(MASTERLIST!$A797,'2021'!$A$3:$A$900,'2021'!$G$3:$G$900,0,0)</f>
        <v>0</v>
      </c>
      <c r="R797" s="220">
        <f>+_xlfn.XLOOKUP(MASTERLIST!$A797,'2021'!$A$3:$A$900,'2021'!$H$3:$H$900,0,0)</f>
        <v>2</v>
      </c>
      <c r="S797" s="220">
        <f>+_xlfn.XLOOKUP(MASTERLIST!$A797,'2021'!$A$3:$A$900,'2021'!$I$3:$I$900,0,0)</f>
        <v>11.3</v>
      </c>
      <c r="T797" s="247">
        <f>+_xlfn.XLOOKUP(MASTERLIST!$A797,'2021'!$A$3:$A$900,'2021'!$J$3:$J$900,0,0)</f>
        <v>230</v>
      </c>
      <c r="U797" s="246">
        <f>+_xlfn.XLOOKUP(MASTERLIST!$A797,'2022'!$A$3:$A$899,'2022'!$AE$3:$AE$899,0,0)</f>
        <v>1</v>
      </c>
      <c r="V797" s="220">
        <f>+_xlfn.XLOOKUP(MASTERLIST!$A797,'2022'!$A$3:$A$899,'2022'!$AF$3:$AF$899,0,0)</f>
        <v>6</v>
      </c>
      <c r="W797" s="220">
        <f>+_xlfn.XLOOKUP(MASTERLIST!$A797,'2022'!$A$3:$A$899,'2022'!$AG$3:$AG$899,0,0)</f>
        <v>102.5</v>
      </c>
      <c r="X797" s="247">
        <f>+_xlfn.XLOOKUP(MASTERLIST!$A797,'2022'!$A$3:$A$899,'2022'!$AH$3:$AH$899,0,0)</f>
        <v>819</v>
      </c>
    </row>
    <row r="798" spans="1:24" s="14" customFormat="1" x14ac:dyDescent="0.3">
      <c r="A798" s="237" t="s">
        <v>1690</v>
      </c>
      <c r="B798" s="223" t="s">
        <v>1392</v>
      </c>
      <c r="C798" s="223" t="s">
        <v>104</v>
      </c>
      <c r="D798" s="223" t="s">
        <v>127</v>
      </c>
      <c r="E798" s="232" t="str">
        <f t="shared" si="65"/>
        <v>Men Senior</v>
      </c>
      <c r="F798" s="286">
        <v>32273</v>
      </c>
      <c r="G798" s="10">
        <f t="shared" si="61"/>
        <v>44926</v>
      </c>
      <c r="H798" s="6">
        <f t="shared" si="62"/>
        <v>34</v>
      </c>
      <c r="I798" s="5" t="str">
        <f t="shared" si="64"/>
        <v>Senior</v>
      </c>
      <c r="J798" s="221" t="s">
        <v>1301</v>
      </c>
      <c r="K798" s="294">
        <v>88051000072</v>
      </c>
      <c r="L798" s="295" t="s">
        <v>1509</v>
      </c>
      <c r="M798" s="246">
        <f>+_xlfn.XLOOKUP(MASTERLIST!$A798,'2023'!$A$3:$A$897,'2023'!$AE$3:$AE$897,0,0)</f>
        <v>0</v>
      </c>
      <c r="N798" s="220">
        <f>+_xlfn.XLOOKUP(MASTERLIST!$A798,'2023'!$A$3:$A$897,'2023'!$AF$3:$AF$897,0,0)</f>
        <v>0</v>
      </c>
      <c r="O798" s="220">
        <f>+_xlfn.XLOOKUP(MASTERLIST!$A798,'2023'!$A$3:$A$897,'2023'!$AG$3:$AG$897,0,0)</f>
        <v>0</v>
      </c>
      <c r="P798" s="247">
        <f>+_xlfn.XLOOKUP(MASTERLIST!$A798,'2023'!$A$3:$A$897,'2023'!$AH$3:$AH$897,0,0)</f>
        <v>0</v>
      </c>
      <c r="Q798" s="312">
        <f>+_xlfn.XLOOKUP(MASTERLIST!$A798,'2021'!$A$3:$A$900,'2021'!$G$3:$G$900,0,0)</f>
        <v>0</v>
      </c>
      <c r="R798" s="220">
        <f>+_xlfn.XLOOKUP(MASTERLIST!$A798,'2021'!$A$3:$A$900,'2021'!$H$3:$H$900,0,0)</f>
        <v>0</v>
      </c>
      <c r="S798" s="220">
        <f>+_xlfn.XLOOKUP(MASTERLIST!$A798,'2021'!$A$3:$A$900,'2021'!$I$3:$I$900,0,0)</f>
        <v>0</v>
      </c>
      <c r="T798" s="247">
        <f>+_xlfn.XLOOKUP(MASTERLIST!$A798,'2021'!$A$3:$A$900,'2021'!$J$3:$J$900,0,0)</f>
        <v>0</v>
      </c>
      <c r="U798" s="246">
        <f>+_xlfn.XLOOKUP(MASTERLIST!$A798,'2022'!$A$3:$A$899,'2022'!$AE$3:$AE$899,0,0)</f>
        <v>0</v>
      </c>
      <c r="V798" s="220">
        <f>+_xlfn.XLOOKUP(MASTERLIST!$A798,'2022'!$A$3:$A$899,'2022'!$AF$3:$AF$899,0,0)</f>
        <v>0</v>
      </c>
      <c r="W798" s="220">
        <f>+_xlfn.XLOOKUP(MASTERLIST!$A798,'2022'!$A$3:$A$899,'2022'!$AG$3:$AG$899,0,0)</f>
        <v>0</v>
      </c>
      <c r="X798" s="247">
        <f>+_xlfn.XLOOKUP(MASTERLIST!$A798,'2022'!$A$3:$A$899,'2022'!$AH$3:$AH$899,0,0)</f>
        <v>0</v>
      </c>
    </row>
    <row r="799" spans="1:24" s="14" customFormat="1" x14ac:dyDescent="0.3">
      <c r="A799" s="237" t="s">
        <v>1691</v>
      </c>
      <c r="B799" s="223" t="s">
        <v>1392</v>
      </c>
      <c r="C799" s="223" t="s">
        <v>1730</v>
      </c>
      <c r="D799" s="223" t="s">
        <v>1731</v>
      </c>
      <c r="E799" s="232" t="str">
        <f t="shared" si="65"/>
        <v>Men Senior</v>
      </c>
      <c r="F799" s="286">
        <v>32680</v>
      </c>
      <c r="G799" s="10">
        <f t="shared" si="61"/>
        <v>44926</v>
      </c>
      <c r="H799" s="6">
        <f t="shared" si="62"/>
        <v>33</v>
      </c>
      <c r="I799" s="5" t="str">
        <f t="shared" si="64"/>
        <v>Senior</v>
      </c>
      <c r="J799" s="221" t="s">
        <v>1301</v>
      </c>
      <c r="K799" s="294">
        <v>89062100147</v>
      </c>
      <c r="L799" s="295" t="s">
        <v>1509</v>
      </c>
      <c r="M799" s="246">
        <f>+_xlfn.XLOOKUP(MASTERLIST!$A799,'2023'!$A$3:$A$897,'2023'!$AE$3:$AE$897,0,0)</f>
        <v>0</v>
      </c>
      <c r="N799" s="220">
        <f>+_xlfn.XLOOKUP(MASTERLIST!$A799,'2023'!$A$3:$A$897,'2023'!$AF$3:$AF$897,0,0)</f>
        <v>0</v>
      </c>
      <c r="O799" s="220">
        <f>+_xlfn.XLOOKUP(MASTERLIST!$A799,'2023'!$A$3:$A$897,'2023'!$AG$3:$AG$897,0,0)</f>
        <v>0</v>
      </c>
      <c r="P799" s="247">
        <f>+_xlfn.XLOOKUP(MASTERLIST!$A799,'2023'!$A$3:$A$897,'2023'!$AH$3:$AH$897,0,0)</f>
        <v>0</v>
      </c>
      <c r="Q799" s="312">
        <f>+_xlfn.XLOOKUP(MASTERLIST!$A799,'2021'!$A$3:$A$900,'2021'!$G$3:$G$900,0,0)</f>
        <v>0</v>
      </c>
      <c r="R799" s="220">
        <f>+_xlfn.XLOOKUP(MASTERLIST!$A799,'2021'!$A$3:$A$900,'2021'!$H$3:$H$900,0,0)</f>
        <v>0</v>
      </c>
      <c r="S799" s="220">
        <f>+_xlfn.XLOOKUP(MASTERLIST!$A799,'2021'!$A$3:$A$900,'2021'!$I$3:$I$900,0,0)</f>
        <v>0</v>
      </c>
      <c r="T799" s="247">
        <f>+_xlfn.XLOOKUP(MASTERLIST!$A799,'2021'!$A$3:$A$900,'2021'!$J$3:$J$900,0,0)</f>
        <v>0</v>
      </c>
      <c r="U799" s="246">
        <f>+_xlfn.XLOOKUP(MASTERLIST!$A799,'2022'!$A$3:$A$899,'2022'!$AE$3:$AE$899,0,0)</f>
        <v>0</v>
      </c>
      <c r="V799" s="220">
        <f>+_xlfn.XLOOKUP(MASTERLIST!$A799,'2022'!$A$3:$A$899,'2022'!$AF$3:$AF$899,0,0)</f>
        <v>0</v>
      </c>
      <c r="W799" s="220">
        <f>+_xlfn.XLOOKUP(MASTERLIST!$A799,'2022'!$A$3:$A$899,'2022'!$AG$3:$AG$899,0,0)</f>
        <v>0</v>
      </c>
      <c r="X799" s="247">
        <f>+_xlfn.XLOOKUP(MASTERLIST!$A799,'2022'!$A$3:$A$899,'2022'!$AH$3:$AH$899,0,0)</f>
        <v>0</v>
      </c>
    </row>
    <row r="800" spans="1:24" x14ac:dyDescent="0.3">
      <c r="A800" s="236" t="s">
        <v>1692</v>
      </c>
      <c r="B800" s="222" t="s">
        <v>50</v>
      </c>
      <c r="C800" s="222" t="s">
        <v>1119</v>
      </c>
      <c r="D800" s="222" t="s">
        <v>322</v>
      </c>
      <c r="E800" s="230" t="str">
        <f t="shared" si="65"/>
        <v>Men Senior</v>
      </c>
      <c r="F800" s="285">
        <v>30612</v>
      </c>
      <c r="G800" s="10">
        <f t="shared" si="61"/>
        <v>44926</v>
      </c>
      <c r="H800" s="6">
        <f t="shared" si="62"/>
        <v>39</v>
      </c>
      <c r="I800" s="5" t="str">
        <f t="shared" si="64"/>
        <v>Senior</v>
      </c>
      <c r="J800" s="220" t="s">
        <v>1301</v>
      </c>
      <c r="K800" s="293">
        <v>8310235043085</v>
      </c>
      <c r="L800" s="251" t="s">
        <v>1509</v>
      </c>
      <c r="M800" s="246">
        <f>+_xlfn.XLOOKUP(MASTERLIST!$A800,'2023'!$A$3:$A$897,'2023'!$AE$3:$AE$897,0,0)</f>
        <v>0</v>
      </c>
      <c r="N800" s="220">
        <f>+_xlfn.XLOOKUP(MASTERLIST!$A800,'2023'!$A$3:$A$897,'2023'!$AF$3:$AF$897,0,0)</f>
        <v>0</v>
      </c>
      <c r="O800" s="220">
        <f>+_xlfn.XLOOKUP(MASTERLIST!$A800,'2023'!$A$3:$A$897,'2023'!$AG$3:$AG$897,0,0)</f>
        <v>0</v>
      </c>
      <c r="P800" s="247">
        <f>+_xlfn.XLOOKUP(MASTERLIST!$A800,'2023'!$A$3:$A$897,'2023'!$AH$3:$AH$897,0,0)</f>
        <v>80</v>
      </c>
      <c r="Q800" s="312">
        <f>+_xlfn.XLOOKUP(MASTERLIST!$A800,'2021'!$A$3:$A$900,'2021'!$G$3:$G$900,0,0)</f>
        <v>1</v>
      </c>
      <c r="R800" s="220">
        <f>+_xlfn.XLOOKUP(MASTERLIST!$A800,'2021'!$A$3:$A$900,'2021'!$H$3:$H$900,0,0)</f>
        <v>1</v>
      </c>
      <c r="S800" s="220">
        <f>+_xlfn.XLOOKUP(MASTERLIST!$A800,'2021'!$A$3:$A$900,'2021'!$I$3:$I$900,0,0)</f>
        <v>21.6</v>
      </c>
      <c r="T800" s="247">
        <f>+_xlfn.XLOOKUP(MASTERLIST!$A800,'2021'!$A$3:$A$900,'2021'!$J$3:$J$900,0,0)</f>
        <v>531</v>
      </c>
      <c r="U800" s="246">
        <f>+_xlfn.XLOOKUP(MASTERLIST!$A800,'2022'!$A$3:$A$899,'2022'!$AE$3:$AE$899,0,0)</f>
        <v>2</v>
      </c>
      <c r="V800" s="220">
        <f>+_xlfn.XLOOKUP(MASTERLIST!$A800,'2022'!$A$3:$A$899,'2022'!$AF$3:$AF$899,0,0)</f>
        <v>0</v>
      </c>
      <c r="W800" s="220">
        <f>+_xlfn.XLOOKUP(MASTERLIST!$A800,'2022'!$A$3:$A$899,'2022'!$AG$3:$AG$899,0,0)</f>
        <v>1</v>
      </c>
      <c r="X800" s="247">
        <f>+_xlfn.XLOOKUP(MASTERLIST!$A800,'2022'!$A$3:$A$899,'2022'!$AH$3:$AH$899,0,0)</f>
        <v>300</v>
      </c>
    </row>
    <row r="801" spans="1:24" s="14" customFormat="1" x14ac:dyDescent="0.3">
      <c r="A801" s="237" t="s">
        <v>1693</v>
      </c>
      <c r="B801" s="223" t="s">
        <v>1392</v>
      </c>
      <c r="C801" s="223" t="s">
        <v>1651</v>
      </c>
      <c r="D801" s="223" t="s">
        <v>962</v>
      </c>
      <c r="E801" s="232" t="str">
        <f t="shared" si="65"/>
        <v>Men Grand Masters</v>
      </c>
      <c r="F801" s="286">
        <v>22465</v>
      </c>
      <c r="G801" s="10">
        <f t="shared" si="61"/>
        <v>44926</v>
      </c>
      <c r="H801" s="6">
        <f t="shared" si="62"/>
        <v>61</v>
      </c>
      <c r="I801" s="5" t="str">
        <f t="shared" si="64"/>
        <v>Grand Masters</v>
      </c>
      <c r="J801" s="221" t="s">
        <v>1301</v>
      </c>
      <c r="K801" s="294">
        <v>61070300039</v>
      </c>
      <c r="L801" s="295" t="s">
        <v>1509</v>
      </c>
      <c r="M801" s="246">
        <f>+_xlfn.XLOOKUP(MASTERLIST!$A801,'2023'!$A$3:$A$897,'2023'!$AE$3:$AE$897,0,0)</f>
        <v>0</v>
      </c>
      <c r="N801" s="220">
        <f>+_xlfn.XLOOKUP(MASTERLIST!$A801,'2023'!$A$3:$A$897,'2023'!$AF$3:$AF$897,0,0)</f>
        <v>0</v>
      </c>
      <c r="O801" s="220">
        <f>+_xlfn.XLOOKUP(MASTERLIST!$A801,'2023'!$A$3:$A$897,'2023'!$AG$3:$AG$897,0,0)</f>
        <v>0</v>
      </c>
      <c r="P801" s="247">
        <f>+_xlfn.XLOOKUP(MASTERLIST!$A801,'2023'!$A$3:$A$897,'2023'!$AH$3:$AH$897,0,0)</f>
        <v>0</v>
      </c>
      <c r="Q801" s="312">
        <f>+_xlfn.XLOOKUP(MASTERLIST!$A801,'2021'!$A$3:$A$900,'2021'!$G$3:$G$900,0,0)</f>
        <v>0</v>
      </c>
      <c r="R801" s="220">
        <f>+_xlfn.XLOOKUP(MASTERLIST!$A801,'2021'!$A$3:$A$900,'2021'!$H$3:$H$900,0,0)</f>
        <v>0</v>
      </c>
      <c r="S801" s="220">
        <f>+_xlfn.XLOOKUP(MASTERLIST!$A801,'2021'!$A$3:$A$900,'2021'!$I$3:$I$900,0,0)</f>
        <v>0</v>
      </c>
      <c r="T801" s="247">
        <f>+_xlfn.XLOOKUP(MASTERLIST!$A801,'2021'!$A$3:$A$900,'2021'!$J$3:$J$900,0,0)</f>
        <v>0</v>
      </c>
      <c r="U801" s="246">
        <f>+_xlfn.XLOOKUP(MASTERLIST!$A801,'2022'!$A$3:$A$899,'2022'!$AE$3:$AE$899,0,0)</f>
        <v>0</v>
      </c>
      <c r="V801" s="220">
        <f>+_xlfn.XLOOKUP(MASTERLIST!$A801,'2022'!$A$3:$A$899,'2022'!$AF$3:$AF$899,0,0)</f>
        <v>0</v>
      </c>
      <c r="W801" s="220">
        <f>+_xlfn.XLOOKUP(MASTERLIST!$A801,'2022'!$A$3:$A$899,'2022'!$AG$3:$AG$899,0,0)</f>
        <v>0</v>
      </c>
      <c r="X801" s="247">
        <f>+_xlfn.XLOOKUP(MASTERLIST!$A801,'2022'!$A$3:$A$899,'2022'!$AH$3:$AH$899,0,0)</f>
        <v>0</v>
      </c>
    </row>
    <row r="802" spans="1:24" x14ac:dyDescent="0.25">
      <c r="A802" s="231" t="s">
        <v>1694</v>
      </c>
      <c r="B802" s="221" t="s">
        <v>2049</v>
      </c>
      <c r="C802" s="221" t="s">
        <v>1926</v>
      </c>
      <c r="D802" s="221" t="s">
        <v>962</v>
      </c>
      <c r="E802" s="230" t="str">
        <f t="shared" si="65"/>
        <v>Ladies Senior</v>
      </c>
      <c r="F802" s="279">
        <v>34619</v>
      </c>
      <c r="G802" s="10">
        <f t="shared" si="61"/>
        <v>44926</v>
      </c>
      <c r="H802" s="6">
        <f t="shared" si="62"/>
        <v>28</v>
      </c>
      <c r="I802" s="5" t="str">
        <f t="shared" si="64"/>
        <v>Senior</v>
      </c>
      <c r="J802" s="221" t="s">
        <v>67</v>
      </c>
      <c r="K802" s="294">
        <v>94101200424</v>
      </c>
      <c r="L802" s="295" t="s">
        <v>1509</v>
      </c>
      <c r="M802" s="246">
        <f>+_xlfn.XLOOKUP(MASTERLIST!$A802,'2023'!$A$3:$A$897,'2023'!$AE$3:$AE$897,0,0)</f>
        <v>0</v>
      </c>
      <c r="N802" s="220">
        <f>+_xlfn.XLOOKUP(MASTERLIST!$A802,'2023'!$A$3:$A$897,'2023'!$AF$3:$AF$897,0,0)</f>
        <v>0</v>
      </c>
      <c r="O802" s="220">
        <f>+_xlfn.XLOOKUP(MASTERLIST!$A802,'2023'!$A$3:$A$897,'2023'!$AG$3:$AG$897,0,0)</f>
        <v>0</v>
      </c>
      <c r="P802" s="247">
        <f>+_xlfn.XLOOKUP(MASTERLIST!$A802,'2023'!$A$3:$A$897,'2023'!$AH$3:$AH$897,0,0)</f>
        <v>0</v>
      </c>
      <c r="Q802" s="312">
        <f>+_xlfn.XLOOKUP(MASTERLIST!$A802,'2021'!$A$3:$A$900,'2021'!$G$3:$G$900,0,0)</f>
        <v>0</v>
      </c>
      <c r="R802" s="220">
        <f>+_xlfn.XLOOKUP(MASTERLIST!$A802,'2021'!$A$3:$A$900,'2021'!$H$3:$H$900,0,0)</f>
        <v>0</v>
      </c>
      <c r="S802" s="220">
        <f>+_xlfn.XLOOKUP(MASTERLIST!$A802,'2021'!$A$3:$A$900,'2021'!$I$3:$I$900,0,0)</f>
        <v>0</v>
      </c>
      <c r="T802" s="247">
        <f>+_xlfn.XLOOKUP(MASTERLIST!$A802,'2021'!$A$3:$A$900,'2021'!$J$3:$J$900,0,0)</f>
        <v>60</v>
      </c>
      <c r="U802" s="246">
        <f>+_xlfn.XLOOKUP(MASTERLIST!$A802,'2022'!$A$3:$A$899,'2022'!$AE$3:$AE$899,0,0)</f>
        <v>0</v>
      </c>
      <c r="V802" s="220">
        <f>+_xlfn.XLOOKUP(MASTERLIST!$A802,'2022'!$A$3:$A$899,'2022'!$AF$3:$AF$899,0,0)</f>
        <v>0</v>
      </c>
      <c r="W802" s="220">
        <f>+_xlfn.XLOOKUP(MASTERLIST!$A802,'2022'!$A$3:$A$899,'2022'!$AG$3:$AG$899,0,0)</f>
        <v>0</v>
      </c>
      <c r="X802" s="247">
        <f>+_xlfn.XLOOKUP(MASTERLIST!$A802,'2022'!$A$3:$A$899,'2022'!$AH$3:$AH$899,0,0)</f>
        <v>0</v>
      </c>
    </row>
    <row r="803" spans="1:24" s="14" customFormat="1" x14ac:dyDescent="0.3">
      <c r="A803" s="237" t="s">
        <v>1695</v>
      </c>
      <c r="B803" s="223" t="s">
        <v>1392</v>
      </c>
      <c r="C803" s="223" t="s">
        <v>398</v>
      </c>
      <c r="D803" s="223" t="s">
        <v>318</v>
      </c>
      <c r="E803" s="232" t="str">
        <f t="shared" si="65"/>
        <v>Men Veteran</v>
      </c>
      <c r="F803" s="286">
        <v>30076</v>
      </c>
      <c r="G803" s="10">
        <f t="shared" si="61"/>
        <v>44926</v>
      </c>
      <c r="H803" s="6">
        <f t="shared" si="62"/>
        <v>40</v>
      </c>
      <c r="I803" s="5" t="str">
        <f t="shared" si="64"/>
        <v>Veteran</v>
      </c>
      <c r="J803" s="221" t="s">
        <v>1301</v>
      </c>
      <c r="K803" s="294">
        <v>82050511450</v>
      </c>
      <c r="L803" s="295" t="s">
        <v>1509</v>
      </c>
      <c r="M803" s="246">
        <f>+_xlfn.XLOOKUP(MASTERLIST!$A803,'2023'!$A$3:$A$897,'2023'!$AE$3:$AE$897,0,0)</f>
        <v>0</v>
      </c>
      <c r="N803" s="220">
        <f>+_xlfn.XLOOKUP(MASTERLIST!$A803,'2023'!$A$3:$A$897,'2023'!$AF$3:$AF$897,0,0)</f>
        <v>0</v>
      </c>
      <c r="O803" s="220">
        <f>+_xlfn.XLOOKUP(MASTERLIST!$A803,'2023'!$A$3:$A$897,'2023'!$AG$3:$AG$897,0,0)</f>
        <v>0</v>
      </c>
      <c r="P803" s="247">
        <f>+_xlfn.XLOOKUP(MASTERLIST!$A803,'2023'!$A$3:$A$897,'2023'!$AH$3:$AH$897,0,0)</f>
        <v>0</v>
      </c>
      <c r="Q803" s="312">
        <f>+_xlfn.XLOOKUP(MASTERLIST!$A803,'2021'!$A$3:$A$900,'2021'!$G$3:$G$900,0,0)</f>
        <v>0</v>
      </c>
      <c r="R803" s="220">
        <f>+_xlfn.XLOOKUP(MASTERLIST!$A803,'2021'!$A$3:$A$900,'2021'!$H$3:$H$900,0,0)</f>
        <v>0</v>
      </c>
      <c r="S803" s="220">
        <f>+_xlfn.XLOOKUP(MASTERLIST!$A803,'2021'!$A$3:$A$900,'2021'!$I$3:$I$900,0,0)</f>
        <v>0</v>
      </c>
      <c r="T803" s="247">
        <f>+_xlfn.XLOOKUP(MASTERLIST!$A803,'2021'!$A$3:$A$900,'2021'!$J$3:$J$900,0,0)</f>
        <v>0</v>
      </c>
      <c r="U803" s="246">
        <f>+_xlfn.XLOOKUP(MASTERLIST!$A803,'2022'!$A$3:$A$899,'2022'!$AE$3:$AE$899,0,0)</f>
        <v>0</v>
      </c>
      <c r="V803" s="220">
        <f>+_xlfn.XLOOKUP(MASTERLIST!$A803,'2022'!$A$3:$A$899,'2022'!$AF$3:$AF$899,0,0)</f>
        <v>0</v>
      </c>
      <c r="W803" s="220">
        <f>+_xlfn.XLOOKUP(MASTERLIST!$A803,'2022'!$A$3:$A$899,'2022'!$AG$3:$AG$899,0,0)</f>
        <v>0</v>
      </c>
      <c r="X803" s="247">
        <f>+_xlfn.XLOOKUP(MASTERLIST!$A803,'2022'!$A$3:$A$899,'2022'!$AH$3:$AH$899,0,0)</f>
        <v>0</v>
      </c>
    </row>
    <row r="804" spans="1:24" s="7" customFormat="1" x14ac:dyDescent="0.3">
      <c r="A804" s="236" t="s">
        <v>1696</v>
      </c>
      <c r="B804" s="220" t="s">
        <v>47</v>
      </c>
      <c r="C804" s="222" t="s">
        <v>101</v>
      </c>
      <c r="D804" s="222" t="s">
        <v>1273</v>
      </c>
      <c r="E804" s="230" t="str">
        <f t="shared" si="65"/>
        <v>Men Senior</v>
      </c>
      <c r="F804" s="285">
        <v>32628</v>
      </c>
      <c r="G804" s="10">
        <f t="shared" si="61"/>
        <v>44926</v>
      </c>
      <c r="H804" s="6">
        <f t="shared" si="62"/>
        <v>33</v>
      </c>
      <c r="I804" s="5" t="str">
        <f t="shared" si="64"/>
        <v>Senior</v>
      </c>
      <c r="J804" s="220" t="s">
        <v>1301</v>
      </c>
      <c r="K804" s="293">
        <v>89043000307</v>
      </c>
      <c r="L804" s="251" t="s">
        <v>1509</v>
      </c>
      <c r="M804" s="246">
        <f>+_xlfn.XLOOKUP(MASTERLIST!$A804,'2023'!$A$3:$A$897,'2023'!$AE$3:$AE$897,0,0)</f>
        <v>0</v>
      </c>
      <c r="N804" s="220">
        <f>+_xlfn.XLOOKUP(MASTERLIST!$A804,'2023'!$A$3:$A$897,'2023'!$AF$3:$AF$897,0,0)</f>
        <v>0</v>
      </c>
      <c r="O804" s="220">
        <f>+_xlfn.XLOOKUP(MASTERLIST!$A804,'2023'!$A$3:$A$897,'2023'!$AG$3:$AG$897,0,0)</f>
        <v>0</v>
      </c>
      <c r="P804" s="247">
        <f>+_xlfn.XLOOKUP(MASTERLIST!$A804,'2023'!$A$3:$A$897,'2023'!$AH$3:$AH$897,0,0)</f>
        <v>80</v>
      </c>
      <c r="Q804" s="312">
        <f>+_xlfn.XLOOKUP(MASTERLIST!$A804,'2021'!$A$3:$A$900,'2021'!$G$3:$G$900,0,0)</f>
        <v>0</v>
      </c>
      <c r="R804" s="220">
        <f>+_xlfn.XLOOKUP(MASTERLIST!$A804,'2021'!$A$3:$A$900,'2021'!$H$3:$H$900,0,0)</f>
        <v>3</v>
      </c>
      <c r="S804" s="220">
        <f>+_xlfn.XLOOKUP(MASTERLIST!$A804,'2021'!$A$3:$A$900,'2021'!$I$3:$I$900,0,0)</f>
        <v>25</v>
      </c>
      <c r="T804" s="247">
        <f>+_xlfn.XLOOKUP(MASTERLIST!$A804,'2021'!$A$3:$A$900,'2021'!$J$3:$J$900,0,0)</f>
        <v>605</v>
      </c>
      <c r="U804" s="246">
        <f>+_xlfn.XLOOKUP(MASTERLIST!$A804,'2022'!$A$3:$A$899,'2022'!$AE$3:$AE$899,0,0)</f>
        <v>0</v>
      </c>
      <c r="V804" s="220">
        <f>+_xlfn.XLOOKUP(MASTERLIST!$A804,'2022'!$A$3:$A$899,'2022'!$AF$3:$AF$899,0,0)</f>
        <v>4</v>
      </c>
      <c r="W804" s="220">
        <f>+_xlfn.XLOOKUP(MASTERLIST!$A804,'2022'!$A$3:$A$899,'2022'!$AG$3:$AG$899,0,0)</f>
        <v>31.800000000000004</v>
      </c>
      <c r="X804" s="247">
        <f>+_xlfn.XLOOKUP(MASTERLIST!$A804,'2022'!$A$3:$A$899,'2022'!$AH$3:$AH$899,0,0)</f>
        <v>441</v>
      </c>
    </row>
    <row r="805" spans="1:24" s="14" customFormat="1" x14ac:dyDescent="0.3">
      <c r="A805" s="237" t="s">
        <v>1697</v>
      </c>
      <c r="B805" s="223" t="s">
        <v>1392</v>
      </c>
      <c r="C805" s="223" t="s">
        <v>100</v>
      </c>
      <c r="D805" s="223" t="s">
        <v>130</v>
      </c>
      <c r="E805" s="232" t="str">
        <f t="shared" si="65"/>
        <v>Men Senior</v>
      </c>
      <c r="F805" s="286">
        <v>33200</v>
      </c>
      <c r="G805" s="10">
        <f t="shared" si="61"/>
        <v>44926</v>
      </c>
      <c r="H805" s="6">
        <f t="shared" si="62"/>
        <v>32</v>
      </c>
      <c r="I805" s="5" t="str">
        <f t="shared" ref="I805:I829" si="66">IF(H805="","Senior",IF(H805&gt;59.999,"Grand Masters",IF(H805&gt;49.999,"Master",IF(H805&gt;39.999,"Veteran",IF(H805&gt;21.999,"Senior",IF(H805&gt;16.999,"U/21","U/16"))))))</f>
        <v>Senior</v>
      </c>
      <c r="J805" s="221" t="s">
        <v>1301</v>
      </c>
      <c r="K805" s="294">
        <v>90112300219</v>
      </c>
      <c r="L805" s="295" t="s">
        <v>1509</v>
      </c>
      <c r="M805" s="246">
        <f>+_xlfn.XLOOKUP(MASTERLIST!$A805,'2023'!$A$3:$A$897,'2023'!$AE$3:$AE$897,0,0)</f>
        <v>0</v>
      </c>
      <c r="N805" s="220">
        <f>+_xlfn.XLOOKUP(MASTERLIST!$A805,'2023'!$A$3:$A$897,'2023'!$AF$3:$AF$897,0,0)</f>
        <v>0</v>
      </c>
      <c r="O805" s="220">
        <f>+_xlfn.XLOOKUP(MASTERLIST!$A805,'2023'!$A$3:$A$897,'2023'!$AG$3:$AG$897,0,0)</f>
        <v>0</v>
      </c>
      <c r="P805" s="247">
        <f>+_xlfn.XLOOKUP(MASTERLIST!$A805,'2023'!$A$3:$A$897,'2023'!$AH$3:$AH$897,0,0)</f>
        <v>0</v>
      </c>
      <c r="Q805" s="312">
        <f>+_xlfn.XLOOKUP(MASTERLIST!$A805,'2021'!$A$3:$A$900,'2021'!$G$3:$G$900,0,0)</f>
        <v>0</v>
      </c>
      <c r="R805" s="220">
        <f>+_xlfn.XLOOKUP(MASTERLIST!$A805,'2021'!$A$3:$A$900,'2021'!$H$3:$H$900,0,0)</f>
        <v>0</v>
      </c>
      <c r="S805" s="220">
        <f>+_xlfn.XLOOKUP(MASTERLIST!$A805,'2021'!$A$3:$A$900,'2021'!$I$3:$I$900,0,0)</f>
        <v>0</v>
      </c>
      <c r="T805" s="247">
        <f>+_xlfn.XLOOKUP(MASTERLIST!$A805,'2021'!$A$3:$A$900,'2021'!$J$3:$J$900,0,0)</f>
        <v>0</v>
      </c>
      <c r="U805" s="246">
        <f>+_xlfn.XLOOKUP(MASTERLIST!$A805,'2022'!$A$3:$A$899,'2022'!$AE$3:$AE$899,0,0)</f>
        <v>0</v>
      </c>
      <c r="V805" s="220">
        <f>+_xlfn.XLOOKUP(MASTERLIST!$A805,'2022'!$A$3:$A$899,'2022'!$AF$3:$AF$899,0,0)</f>
        <v>0</v>
      </c>
      <c r="W805" s="220">
        <f>+_xlfn.XLOOKUP(MASTERLIST!$A805,'2022'!$A$3:$A$899,'2022'!$AG$3:$AG$899,0,0)</f>
        <v>0</v>
      </c>
      <c r="X805" s="247">
        <f>+_xlfn.XLOOKUP(MASTERLIST!$A805,'2022'!$A$3:$A$899,'2022'!$AH$3:$AH$899,0,0)</f>
        <v>0</v>
      </c>
    </row>
    <row r="806" spans="1:24" x14ac:dyDescent="0.3">
      <c r="A806" s="236" t="s">
        <v>1698</v>
      </c>
      <c r="B806" s="222" t="s">
        <v>47</v>
      </c>
      <c r="C806" s="222" t="s">
        <v>438</v>
      </c>
      <c r="D806" s="222" t="s">
        <v>130</v>
      </c>
      <c r="E806" s="230" t="str">
        <f t="shared" si="65"/>
        <v>Men Veteran</v>
      </c>
      <c r="F806" s="285">
        <v>30202</v>
      </c>
      <c r="G806" s="10">
        <f t="shared" si="61"/>
        <v>44926</v>
      </c>
      <c r="H806" s="6">
        <f t="shared" si="62"/>
        <v>40</v>
      </c>
      <c r="I806" s="5" t="str">
        <f t="shared" si="66"/>
        <v>Veteran</v>
      </c>
      <c r="J806" s="220" t="s">
        <v>1301</v>
      </c>
      <c r="K806" s="293">
        <v>82090811250</v>
      </c>
      <c r="L806" s="251" t="s">
        <v>1509</v>
      </c>
      <c r="M806" s="246">
        <f>+_xlfn.XLOOKUP(MASTERLIST!$A806,'2023'!$A$3:$A$897,'2023'!$AE$3:$AE$897,0,0)</f>
        <v>1</v>
      </c>
      <c r="N806" s="220">
        <f>+_xlfn.XLOOKUP(MASTERLIST!$A806,'2023'!$A$3:$A$897,'2023'!$AF$3:$AF$897,0,0)</f>
        <v>0</v>
      </c>
      <c r="O806" s="220">
        <f>+_xlfn.XLOOKUP(MASTERLIST!$A806,'2023'!$A$3:$A$897,'2023'!$AG$3:$AG$897,0,0)</f>
        <v>1.1000000000000001</v>
      </c>
      <c r="P806" s="247">
        <f>+_xlfn.XLOOKUP(MASTERLIST!$A806,'2023'!$A$3:$A$897,'2023'!$AH$3:$AH$897,0,0)</f>
        <v>308</v>
      </c>
      <c r="Q806" s="312">
        <f>+_xlfn.XLOOKUP(MASTERLIST!$A806,'2021'!$A$3:$A$900,'2021'!$G$3:$G$900,0,0)</f>
        <v>0</v>
      </c>
      <c r="R806" s="220">
        <f>+_xlfn.XLOOKUP(MASTERLIST!$A806,'2021'!$A$3:$A$900,'2021'!$H$3:$H$900,0,0)</f>
        <v>0</v>
      </c>
      <c r="S806" s="220">
        <f>+_xlfn.XLOOKUP(MASTERLIST!$A806,'2021'!$A$3:$A$900,'2021'!$I$3:$I$900,0,0)</f>
        <v>0</v>
      </c>
      <c r="T806" s="247">
        <f>+_xlfn.XLOOKUP(MASTERLIST!$A806,'2021'!$A$3:$A$900,'2021'!$J$3:$J$900,0,0)</f>
        <v>60</v>
      </c>
      <c r="U806" s="246">
        <f>+_xlfn.XLOOKUP(MASTERLIST!$A806,'2022'!$A$3:$A$899,'2022'!$AE$3:$AE$899,0,0)</f>
        <v>0</v>
      </c>
      <c r="V806" s="220">
        <f>+_xlfn.XLOOKUP(MASTERLIST!$A806,'2022'!$A$3:$A$899,'2022'!$AF$3:$AF$899,0,0)</f>
        <v>0</v>
      </c>
      <c r="W806" s="220">
        <f>+_xlfn.XLOOKUP(MASTERLIST!$A806,'2022'!$A$3:$A$899,'2022'!$AG$3:$AG$899,0,0)</f>
        <v>0</v>
      </c>
      <c r="X806" s="247">
        <f>+_xlfn.XLOOKUP(MASTERLIST!$A806,'2022'!$A$3:$A$899,'2022'!$AH$3:$AH$899,0,0)</f>
        <v>20</v>
      </c>
    </row>
    <row r="807" spans="1:24" s="14" customFormat="1" x14ac:dyDescent="0.3">
      <c r="A807" s="237" t="s">
        <v>1699</v>
      </c>
      <c r="B807" s="223" t="s">
        <v>1392</v>
      </c>
      <c r="C807" s="223" t="s">
        <v>1732</v>
      </c>
      <c r="D807" s="223" t="s">
        <v>96</v>
      </c>
      <c r="E807" s="232" t="str">
        <f t="shared" si="65"/>
        <v>Men U/21</v>
      </c>
      <c r="F807" s="286">
        <v>36972</v>
      </c>
      <c r="G807" s="10">
        <f t="shared" si="61"/>
        <v>44926</v>
      </c>
      <c r="H807" s="6">
        <f t="shared" si="62"/>
        <v>21</v>
      </c>
      <c r="I807" s="5" t="str">
        <f t="shared" si="66"/>
        <v>U/21</v>
      </c>
      <c r="J807" s="221" t="s">
        <v>1301</v>
      </c>
      <c r="K807" s="294">
        <v>1032200127</v>
      </c>
      <c r="L807" s="295" t="s">
        <v>1509</v>
      </c>
      <c r="M807" s="246">
        <f>+_xlfn.XLOOKUP(MASTERLIST!$A807,'2023'!$A$3:$A$897,'2023'!$AE$3:$AE$897,0,0)</f>
        <v>0</v>
      </c>
      <c r="N807" s="220">
        <f>+_xlfn.XLOOKUP(MASTERLIST!$A807,'2023'!$A$3:$A$897,'2023'!$AF$3:$AF$897,0,0)</f>
        <v>0</v>
      </c>
      <c r="O807" s="220">
        <f>+_xlfn.XLOOKUP(MASTERLIST!$A807,'2023'!$A$3:$A$897,'2023'!$AG$3:$AG$897,0,0)</f>
        <v>0</v>
      </c>
      <c r="P807" s="247">
        <f>+_xlfn.XLOOKUP(MASTERLIST!$A807,'2023'!$A$3:$A$897,'2023'!$AH$3:$AH$897,0,0)</f>
        <v>0</v>
      </c>
      <c r="Q807" s="312">
        <f>+_xlfn.XLOOKUP(MASTERLIST!$A807,'2021'!$A$3:$A$900,'2021'!$G$3:$G$900,0,0)</f>
        <v>0</v>
      </c>
      <c r="R807" s="220">
        <f>+_xlfn.XLOOKUP(MASTERLIST!$A807,'2021'!$A$3:$A$900,'2021'!$H$3:$H$900,0,0)</f>
        <v>0</v>
      </c>
      <c r="S807" s="220">
        <f>+_xlfn.XLOOKUP(MASTERLIST!$A807,'2021'!$A$3:$A$900,'2021'!$I$3:$I$900,0,0)</f>
        <v>0</v>
      </c>
      <c r="T807" s="247">
        <f>+_xlfn.XLOOKUP(MASTERLIST!$A807,'2021'!$A$3:$A$900,'2021'!$J$3:$J$900,0,0)</f>
        <v>0</v>
      </c>
      <c r="U807" s="246">
        <f>+_xlfn.XLOOKUP(MASTERLIST!$A807,'2022'!$A$3:$A$899,'2022'!$AE$3:$AE$899,0,0)</f>
        <v>0</v>
      </c>
      <c r="V807" s="220">
        <f>+_xlfn.XLOOKUP(MASTERLIST!$A807,'2022'!$A$3:$A$899,'2022'!$AF$3:$AF$899,0,0)</f>
        <v>0</v>
      </c>
      <c r="W807" s="220">
        <f>+_xlfn.XLOOKUP(MASTERLIST!$A807,'2022'!$A$3:$A$899,'2022'!$AG$3:$AG$899,0,0)</f>
        <v>0</v>
      </c>
      <c r="X807" s="247">
        <f>+_xlfn.XLOOKUP(MASTERLIST!$A807,'2022'!$A$3:$A$899,'2022'!$AH$3:$AH$899,0,0)</f>
        <v>0</v>
      </c>
    </row>
    <row r="808" spans="1:24" s="14" customFormat="1" x14ac:dyDescent="0.3">
      <c r="A808" s="237" t="s">
        <v>1700</v>
      </c>
      <c r="B808" s="223" t="s">
        <v>1392</v>
      </c>
      <c r="C808" s="223" t="s">
        <v>1733</v>
      </c>
      <c r="D808" s="223" t="s">
        <v>78</v>
      </c>
      <c r="E808" s="232" t="str">
        <f t="shared" si="65"/>
        <v>Men Senior</v>
      </c>
      <c r="F808" s="286">
        <v>32452</v>
      </c>
      <c r="G808" s="10">
        <f t="shared" si="61"/>
        <v>44926</v>
      </c>
      <c r="H808" s="6">
        <f t="shared" si="62"/>
        <v>34</v>
      </c>
      <c r="I808" s="5" t="str">
        <f t="shared" si="66"/>
        <v>Senior</v>
      </c>
      <c r="J808" s="221" t="s">
        <v>1301</v>
      </c>
      <c r="K808" s="294">
        <v>88110500048</v>
      </c>
      <c r="L808" s="295" t="s">
        <v>1509</v>
      </c>
      <c r="M808" s="246">
        <f>+_xlfn.XLOOKUP(MASTERLIST!$A808,'2023'!$A$3:$A$897,'2023'!$AE$3:$AE$897,0,0)</f>
        <v>0</v>
      </c>
      <c r="N808" s="220">
        <f>+_xlfn.XLOOKUP(MASTERLIST!$A808,'2023'!$A$3:$A$897,'2023'!$AF$3:$AF$897,0,0)</f>
        <v>0</v>
      </c>
      <c r="O808" s="220">
        <f>+_xlfn.XLOOKUP(MASTERLIST!$A808,'2023'!$A$3:$A$897,'2023'!$AG$3:$AG$897,0,0)</f>
        <v>0</v>
      </c>
      <c r="P808" s="247">
        <f>+_xlfn.XLOOKUP(MASTERLIST!$A808,'2023'!$A$3:$A$897,'2023'!$AH$3:$AH$897,0,0)</f>
        <v>0</v>
      </c>
      <c r="Q808" s="312">
        <f>+_xlfn.XLOOKUP(MASTERLIST!$A808,'2021'!$A$3:$A$900,'2021'!$G$3:$G$900,0,0)</f>
        <v>0</v>
      </c>
      <c r="R808" s="220">
        <f>+_xlfn.XLOOKUP(MASTERLIST!$A808,'2021'!$A$3:$A$900,'2021'!$H$3:$H$900,0,0)</f>
        <v>0</v>
      </c>
      <c r="S808" s="220">
        <f>+_xlfn.XLOOKUP(MASTERLIST!$A808,'2021'!$A$3:$A$900,'2021'!$I$3:$I$900,0,0)</f>
        <v>0</v>
      </c>
      <c r="T808" s="247">
        <f>+_xlfn.XLOOKUP(MASTERLIST!$A808,'2021'!$A$3:$A$900,'2021'!$J$3:$J$900,0,0)</f>
        <v>0</v>
      </c>
      <c r="U808" s="246">
        <f>+_xlfn.XLOOKUP(MASTERLIST!$A808,'2022'!$A$3:$A$899,'2022'!$AE$3:$AE$899,0,0)</f>
        <v>0</v>
      </c>
      <c r="V808" s="220">
        <f>+_xlfn.XLOOKUP(MASTERLIST!$A808,'2022'!$A$3:$A$899,'2022'!$AF$3:$AF$899,0,0)</f>
        <v>0</v>
      </c>
      <c r="W808" s="220">
        <f>+_xlfn.XLOOKUP(MASTERLIST!$A808,'2022'!$A$3:$A$899,'2022'!$AG$3:$AG$899,0,0)</f>
        <v>0</v>
      </c>
      <c r="X808" s="247">
        <f>+_xlfn.XLOOKUP(MASTERLIST!$A808,'2022'!$A$3:$A$899,'2022'!$AH$3:$AH$899,0,0)</f>
        <v>0</v>
      </c>
    </row>
    <row r="809" spans="1:24" s="14" customFormat="1" x14ac:dyDescent="0.3">
      <c r="A809" s="237" t="s">
        <v>1701</v>
      </c>
      <c r="B809" s="223" t="s">
        <v>1728</v>
      </c>
      <c r="C809" s="223" t="s">
        <v>100</v>
      </c>
      <c r="D809" s="223" t="s">
        <v>322</v>
      </c>
      <c r="E809" s="232" t="str">
        <f t="shared" si="65"/>
        <v>Men Master</v>
      </c>
      <c r="F809" s="286">
        <v>24702</v>
      </c>
      <c r="G809" s="10">
        <f t="shared" si="61"/>
        <v>44926</v>
      </c>
      <c r="H809" s="6">
        <f t="shared" si="62"/>
        <v>55</v>
      </c>
      <c r="I809" s="5" t="str">
        <f t="shared" si="66"/>
        <v>Master</v>
      </c>
      <c r="J809" s="221" t="s">
        <v>1301</v>
      </c>
      <c r="K809" s="294">
        <v>67081800238</v>
      </c>
      <c r="L809" s="295" t="s">
        <v>1509</v>
      </c>
      <c r="M809" s="246">
        <f>+_xlfn.XLOOKUP(MASTERLIST!$A809,'2023'!$A$3:$A$897,'2023'!$AE$3:$AE$897,0,0)</f>
        <v>0</v>
      </c>
      <c r="N809" s="220">
        <f>+_xlfn.XLOOKUP(MASTERLIST!$A809,'2023'!$A$3:$A$897,'2023'!$AF$3:$AF$897,0,0)</f>
        <v>0</v>
      </c>
      <c r="O809" s="220">
        <f>+_xlfn.XLOOKUP(MASTERLIST!$A809,'2023'!$A$3:$A$897,'2023'!$AG$3:$AG$897,0,0)</f>
        <v>0</v>
      </c>
      <c r="P809" s="247">
        <f>+_xlfn.XLOOKUP(MASTERLIST!$A809,'2023'!$A$3:$A$897,'2023'!$AH$3:$AH$897,0,0)</f>
        <v>0</v>
      </c>
      <c r="Q809" s="312">
        <f>+_xlfn.XLOOKUP(MASTERLIST!$A809,'2021'!$A$3:$A$900,'2021'!$G$3:$G$900,0,0)</f>
        <v>0</v>
      </c>
      <c r="R809" s="220">
        <f>+_xlfn.XLOOKUP(MASTERLIST!$A809,'2021'!$A$3:$A$900,'2021'!$H$3:$H$900,0,0)</f>
        <v>0</v>
      </c>
      <c r="S809" s="220">
        <f>+_xlfn.XLOOKUP(MASTERLIST!$A809,'2021'!$A$3:$A$900,'2021'!$I$3:$I$900,0,0)</f>
        <v>0</v>
      </c>
      <c r="T809" s="247">
        <f>+_xlfn.XLOOKUP(MASTERLIST!$A809,'2021'!$A$3:$A$900,'2021'!$J$3:$J$900,0,0)</f>
        <v>0</v>
      </c>
      <c r="U809" s="246">
        <f>+_xlfn.XLOOKUP(MASTERLIST!$A809,'2022'!$A$3:$A$899,'2022'!$AE$3:$AE$899,0,0)</f>
        <v>0</v>
      </c>
      <c r="V809" s="220">
        <f>+_xlfn.XLOOKUP(MASTERLIST!$A809,'2022'!$A$3:$A$899,'2022'!$AF$3:$AF$899,0,0)</f>
        <v>0</v>
      </c>
      <c r="W809" s="220">
        <f>+_xlfn.XLOOKUP(MASTERLIST!$A809,'2022'!$A$3:$A$899,'2022'!$AG$3:$AG$899,0,0)</f>
        <v>0</v>
      </c>
      <c r="X809" s="247">
        <f>+_xlfn.XLOOKUP(MASTERLIST!$A809,'2022'!$A$3:$A$899,'2022'!$AH$3:$AH$899,0,0)</f>
        <v>0</v>
      </c>
    </row>
    <row r="810" spans="1:24" s="14" customFormat="1" x14ac:dyDescent="0.3">
      <c r="A810" s="237" t="s">
        <v>1702</v>
      </c>
      <c r="B810" s="223" t="s">
        <v>1811</v>
      </c>
      <c r="C810" s="223" t="s">
        <v>1736</v>
      </c>
      <c r="D810" s="223" t="s">
        <v>1735</v>
      </c>
      <c r="E810" s="232" t="str">
        <f t="shared" si="65"/>
        <v>Men Veteran</v>
      </c>
      <c r="F810" s="286">
        <v>30225</v>
      </c>
      <c r="G810" s="10">
        <f t="shared" si="61"/>
        <v>44926</v>
      </c>
      <c r="H810" s="6">
        <f t="shared" si="62"/>
        <v>40</v>
      </c>
      <c r="I810" s="5" t="str">
        <f t="shared" si="66"/>
        <v>Veteran</v>
      </c>
      <c r="J810" s="221" t="s">
        <v>1301</v>
      </c>
      <c r="K810" s="294" t="s">
        <v>1738</v>
      </c>
      <c r="L810" s="295" t="s">
        <v>1509</v>
      </c>
      <c r="M810" s="246">
        <f>+_xlfn.XLOOKUP(MASTERLIST!$A810,'2023'!$A$3:$A$897,'2023'!$AE$3:$AE$897,0,0)</f>
        <v>0</v>
      </c>
      <c r="N810" s="220">
        <f>+_xlfn.XLOOKUP(MASTERLIST!$A810,'2023'!$A$3:$A$897,'2023'!$AF$3:$AF$897,0,0)</f>
        <v>0</v>
      </c>
      <c r="O810" s="220">
        <f>+_xlfn.XLOOKUP(MASTERLIST!$A810,'2023'!$A$3:$A$897,'2023'!$AG$3:$AG$897,0,0)</f>
        <v>0</v>
      </c>
      <c r="P810" s="247">
        <f>+_xlfn.XLOOKUP(MASTERLIST!$A810,'2023'!$A$3:$A$897,'2023'!$AH$3:$AH$897,0,0)</f>
        <v>0</v>
      </c>
      <c r="Q810" s="312">
        <f>+_xlfn.XLOOKUP(MASTERLIST!$A810,'2021'!$A$3:$A$900,'2021'!$G$3:$G$900,0,0)</f>
        <v>0</v>
      </c>
      <c r="R810" s="220">
        <f>+_xlfn.XLOOKUP(MASTERLIST!$A810,'2021'!$A$3:$A$900,'2021'!$H$3:$H$900,0,0)</f>
        <v>0</v>
      </c>
      <c r="S810" s="220">
        <f>+_xlfn.XLOOKUP(MASTERLIST!$A810,'2021'!$A$3:$A$900,'2021'!$I$3:$I$900,0,0)</f>
        <v>0</v>
      </c>
      <c r="T810" s="247">
        <f>+_xlfn.XLOOKUP(MASTERLIST!$A810,'2021'!$A$3:$A$900,'2021'!$J$3:$J$900,0,0)</f>
        <v>0</v>
      </c>
      <c r="U810" s="246">
        <f>+_xlfn.XLOOKUP(MASTERLIST!$A810,'2022'!$A$3:$A$899,'2022'!$AE$3:$AE$899,0,0)</f>
        <v>0</v>
      </c>
      <c r="V810" s="220">
        <f>+_xlfn.XLOOKUP(MASTERLIST!$A810,'2022'!$A$3:$A$899,'2022'!$AF$3:$AF$899,0,0)</f>
        <v>0</v>
      </c>
      <c r="W810" s="220">
        <f>+_xlfn.XLOOKUP(MASTERLIST!$A810,'2022'!$A$3:$A$899,'2022'!$AG$3:$AG$899,0,0)</f>
        <v>0</v>
      </c>
      <c r="X810" s="247">
        <f>+_xlfn.XLOOKUP(MASTERLIST!$A810,'2022'!$A$3:$A$899,'2022'!$AH$3:$AH$899,0,0)</f>
        <v>0</v>
      </c>
    </row>
    <row r="811" spans="1:24" x14ac:dyDescent="0.3">
      <c r="A811" s="236" t="s">
        <v>1703</v>
      </c>
      <c r="B811" s="222" t="s">
        <v>43</v>
      </c>
      <c r="C811" s="222" t="s">
        <v>342</v>
      </c>
      <c r="D811" s="222" t="s">
        <v>1734</v>
      </c>
      <c r="E811" s="230" t="str">
        <f t="shared" si="65"/>
        <v>Men Veteran</v>
      </c>
      <c r="F811" s="285">
        <v>29076</v>
      </c>
      <c r="G811" s="10">
        <f t="shared" si="61"/>
        <v>44926</v>
      </c>
      <c r="H811" s="6">
        <f t="shared" si="62"/>
        <v>43</v>
      </c>
      <c r="I811" s="5" t="str">
        <f t="shared" si="66"/>
        <v>Veteran</v>
      </c>
      <c r="J811" s="220" t="s">
        <v>1301</v>
      </c>
      <c r="K811" s="293">
        <v>79080900044</v>
      </c>
      <c r="L811" s="251" t="s">
        <v>1509</v>
      </c>
      <c r="M811" s="246">
        <f>+_xlfn.XLOOKUP(MASTERLIST!$A811,'2023'!$A$3:$A$897,'2023'!$AE$3:$AE$897,0,0)</f>
        <v>3</v>
      </c>
      <c r="N811" s="220">
        <f>+_xlfn.XLOOKUP(MASTERLIST!$A811,'2023'!$A$3:$A$897,'2023'!$AF$3:$AF$897,0,0)</f>
        <v>1</v>
      </c>
      <c r="O811" s="220">
        <f>+_xlfn.XLOOKUP(MASTERLIST!$A811,'2023'!$A$3:$A$897,'2023'!$AG$3:$AG$897,0,0)</f>
        <v>17.900000000000002</v>
      </c>
      <c r="P811" s="247">
        <f>+_xlfn.XLOOKUP(MASTERLIST!$A811,'2023'!$A$3:$A$897,'2023'!$AH$3:$AH$897,0,0)</f>
        <v>571</v>
      </c>
      <c r="Q811" s="312">
        <f>+_xlfn.XLOOKUP(MASTERLIST!$A811,'2021'!$A$3:$A$900,'2021'!$G$3:$G$900,0,0)</f>
        <v>0</v>
      </c>
      <c r="R811" s="220">
        <f>+_xlfn.XLOOKUP(MASTERLIST!$A811,'2021'!$A$3:$A$900,'2021'!$H$3:$H$900,0,0)</f>
        <v>1</v>
      </c>
      <c r="S811" s="220">
        <f>+_xlfn.XLOOKUP(MASTERLIST!$A811,'2021'!$A$3:$A$900,'2021'!$I$3:$I$900,0,0)</f>
        <v>19.5</v>
      </c>
      <c r="T811" s="247">
        <f>+_xlfn.XLOOKUP(MASTERLIST!$A811,'2021'!$A$3:$A$900,'2021'!$J$3:$J$900,0,0)</f>
        <v>261</v>
      </c>
      <c r="U811" s="246">
        <f>+_xlfn.XLOOKUP(MASTERLIST!$A811,'2022'!$A$3:$A$899,'2022'!$AE$3:$AE$899,0,0)</f>
        <v>0</v>
      </c>
      <c r="V811" s="220">
        <f>+_xlfn.XLOOKUP(MASTERLIST!$A811,'2022'!$A$3:$A$899,'2022'!$AF$3:$AF$899,0,0)</f>
        <v>0</v>
      </c>
      <c r="W811" s="220">
        <f>+_xlfn.XLOOKUP(MASTERLIST!$A811,'2022'!$A$3:$A$899,'2022'!$AG$3:$AG$899,0,0)</f>
        <v>0</v>
      </c>
      <c r="X811" s="247">
        <f>+_xlfn.XLOOKUP(MASTERLIST!$A811,'2022'!$A$3:$A$899,'2022'!$AH$3:$AH$899,0,0)</f>
        <v>20</v>
      </c>
    </row>
    <row r="812" spans="1:24" s="14" customFormat="1" x14ac:dyDescent="0.3">
      <c r="A812" s="237" t="s">
        <v>1704</v>
      </c>
      <c r="B812" s="223" t="s">
        <v>1529</v>
      </c>
      <c r="C812" s="223" t="s">
        <v>1737</v>
      </c>
      <c r="D812" s="223" t="s">
        <v>130</v>
      </c>
      <c r="E812" s="232" t="str">
        <f t="shared" si="65"/>
        <v>Men Senior</v>
      </c>
      <c r="F812" s="286">
        <v>30881</v>
      </c>
      <c r="G812" s="10">
        <f t="shared" ref="G812:G875" si="67">$G$5</f>
        <v>44926</v>
      </c>
      <c r="H812" s="6">
        <f t="shared" ref="H812:H875" si="68">INT(YEARFRAC(F812,G812))</f>
        <v>38</v>
      </c>
      <c r="I812" s="5" t="str">
        <f t="shared" si="66"/>
        <v>Senior</v>
      </c>
      <c r="J812" s="221" t="s">
        <v>1301</v>
      </c>
      <c r="K812" s="294">
        <v>84071810227</v>
      </c>
      <c r="L812" s="295" t="s">
        <v>1509</v>
      </c>
      <c r="M812" s="246">
        <f>+_xlfn.XLOOKUP(MASTERLIST!$A812,'2023'!$A$3:$A$897,'2023'!$AE$3:$AE$897,0,0)</f>
        <v>0</v>
      </c>
      <c r="N812" s="220">
        <f>+_xlfn.XLOOKUP(MASTERLIST!$A812,'2023'!$A$3:$A$897,'2023'!$AF$3:$AF$897,0,0)</f>
        <v>0</v>
      </c>
      <c r="O812" s="220">
        <f>+_xlfn.XLOOKUP(MASTERLIST!$A812,'2023'!$A$3:$A$897,'2023'!$AG$3:$AG$897,0,0)</f>
        <v>0</v>
      </c>
      <c r="P812" s="247">
        <f>+_xlfn.XLOOKUP(MASTERLIST!$A812,'2023'!$A$3:$A$897,'2023'!$AH$3:$AH$897,0,0)</f>
        <v>0</v>
      </c>
      <c r="Q812" s="312">
        <f>+_xlfn.XLOOKUP(MASTERLIST!$A812,'2021'!$A$3:$A$900,'2021'!$G$3:$G$900,0,0)</f>
        <v>0</v>
      </c>
      <c r="R812" s="220">
        <f>+_xlfn.XLOOKUP(MASTERLIST!$A812,'2021'!$A$3:$A$900,'2021'!$H$3:$H$900,0,0)</f>
        <v>0</v>
      </c>
      <c r="S812" s="220">
        <f>+_xlfn.XLOOKUP(MASTERLIST!$A812,'2021'!$A$3:$A$900,'2021'!$I$3:$I$900,0,0)</f>
        <v>0</v>
      </c>
      <c r="T812" s="247">
        <f>+_xlfn.XLOOKUP(MASTERLIST!$A812,'2021'!$A$3:$A$900,'2021'!$J$3:$J$900,0,0)</f>
        <v>0</v>
      </c>
      <c r="U812" s="246">
        <f>+_xlfn.XLOOKUP(MASTERLIST!$A812,'2022'!$A$3:$A$899,'2022'!$AE$3:$AE$899,0,0)</f>
        <v>0</v>
      </c>
      <c r="V812" s="220">
        <f>+_xlfn.XLOOKUP(MASTERLIST!$A812,'2022'!$A$3:$A$899,'2022'!$AF$3:$AF$899,0,0)</f>
        <v>0</v>
      </c>
      <c r="W812" s="220">
        <f>+_xlfn.XLOOKUP(MASTERLIST!$A812,'2022'!$A$3:$A$899,'2022'!$AG$3:$AG$899,0,0)</f>
        <v>0</v>
      </c>
      <c r="X812" s="247">
        <f>+_xlfn.XLOOKUP(MASTERLIST!$A812,'2022'!$A$3:$A$899,'2022'!$AH$3:$AH$899,0,0)</f>
        <v>0</v>
      </c>
    </row>
    <row r="813" spans="1:24" s="14" customFormat="1" x14ac:dyDescent="0.3">
      <c r="A813" s="237" t="s">
        <v>1705</v>
      </c>
      <c r="B813" s="223" t="s">
        <v>1728</v>
      </c>
      <c r="C813" s="223" t="s">
        <v>215</v>
      </c>
      <c r="D813" s="223" t="s">
        <v>1299</v>
      </c>
      <c r="E813" s="232" t="str">
        <f t="shared" si="65"/>
        <v>Men Senior</v>
      </c>
      <c r="F813" s="286">
        <v>33777</v>
      </c>
      <c r="G813" s="10">
        <f t="shared" si="67"/>
        <v>44926</v>
      </c>
      <c r="H813" s="6">
        <f t="shared" si="68"/>
        <v>30</v>
      </c>
      <c r="I813" s="5" t="str">
        <f t="shared" si="66"/>
        <v>Senior</v>
      </c>
      <c r="J813" s="221" t="s">
        <v>1301</v>
      </c>
      <c r="K813" s="294">
        <v>92062200684</v>
      </c>
      <c r="L813" s="295" t="s">
        <v>1509</v>
      </c>
      <c r="M813" s="246">
        <f>+_xlfn.XLOOKUP(MASTERLIST!$A813,'2023'!$A$3:$A$897,'2023'!$AE$3:$AE$897,0,0)</f>
        <v>0</v>
      </c>
      <c r="N813" s="220">
        <f>+_xlfn.XLOOKUP(MASTERLIST!$A813,'2023'!$A$3:$A$897,'2023'!$AF$3:$AF$897,0,0)</f>
        <v>0</v>
      </c>
      <c r="O813" s="220">
        <f>+_xlfn.XLOOKUP(MASTERLIST!$A813,'2023'!$A$3:$A$897,'2023'!$AG$3:$AG$897,0,0)</f>
        <v>0</v>
      </c>
      <c r="P813" s="247">
        <f>+_xlfn.XLOOKUP(MASTERLIST!$A813,'2023'!$A$3:$A$897,'2023'!$AH$3:$AH$897,0,0)</f>
        <v>0</v>
      </c>
      <c r="Q813" s="312">
        <f>+_xlfn.XLOOKUP(MASTERLIST!$A813,'2021'!$A$3:$A$900,'2021'!$G$3:$G$900,0,0)</f>
        <v>0</v>
      </c>
      <c r="R813" s="220">
        <f>+_xlfn.XLOOKUP(MASTERLIST!$A813,'2021'!$A$3:$A$900,'2021'!$H$3:$H$900,0,0)</f>
        <v>0</v>
      </c>
      <c r="S813" s="220">
        <f>+_xlfn.XLOOKUP(MASTERLIST!$A813,'2021'!$A$3:$A$900,'2021'!$I$3:$I$900,0,0)</f>
        <v>0</v>
      </c>
      <c r="T813" s="247">
        <f>+_xlfn.XLOOKUP(MASTERLIST!$A813,'2021'!$A$3:$A$900,'2021'!$J$3:$J$900,0,0)</f>
        <v>0</v>
      </c>
      <c r="U813" s="246">
        <f>+_xlfn.XLOOKUP(MASTERLIST!$A813,'2022'!$A$3:$A$899,'2022'!$AE$3:$AE$899,0,0)</f>
        <v>0</v>
      </c>
      <c r="V813" s="220">
        <f>+_xlfn.XLOOKUP(MASTERLIST!$A813,'2022'!$A$3:$A$899,'2022'!$AF$3:$AF$899,0,0)</f>
        <v>0</v>
      </c>
      <c r="W813" s="220">
        <f>+_xlfn.XLOOKUP(MASTERLIST!$A813,'2022'!$A$3:$A$899,'2022'!$AG$3:$AG$899,0,0)</f>
        <v>0</v>
      </c>
      <c r="X813" s="247">
        <f>+_xlfn.XLOOKUP(MASTERLIST!$A813,'2022'!$A$3:$A$899,'2022'!$AH$3:$AH$899,0,0)</f>
        <v>0</v>
      </c>
    </row>
    <row r="814" spans="1:24" x14ac:dyDescent="0.3">
      <c r="A814" s="272" t="s">
        <v>1706</v>
      </c>
      <c r="B814" s="274" t="s">
        <v>41</v>
      </c>
      <c r="C814" s="274" t="s">
        <v>175</v>
      </c>
      <c r="D814" s="274" t="s">
        <v>1220</v>
      </c>
      <c r="E814" s="230" t="str">
        <f t="shared" si="65"/>
        <v>Men Senior</v>
      </c>
      <c r="F814" s="287">
        <v>34169</v>
      </c>
      <c r="G814" s="10">
        <f t="shared" si="67"/>
        <v>44926</v>
      </c>
      <c r="H814" s="6">
        <f t="shared" si="68"/>
        <v>29</v>
      </c>
      <c r="I814" s="5" t="str">
        <f t="shared" si="66"/>
        <v>Senior</v>
      </c>
      <c r="J814" s="224" t="s">
        <v>1301</v>
      </c>
      <c r="K814" s="291">
        <v>93071900147</v>
      </c>
      <c r="L814" s="292" t="s">
        <v>1509</v>
      </c>
      <c r="M814" s="246">
        <f>+_xlfn.XLOOKUP(MASTERLIST!$A814,'2023'!$A$3:$A$897,'2023'!$AE$3:$AE$897,0,0)</f>
        <v>0</v>
      </c>
      <c r="N814" s="220">
        <f>+_xlfn.XLOOKUP(MASTERLIST!$A814,'2023'!$A$3:$A$897,'2023'!$AF$3:$AF$897,0,0)</f>
        <v>0</v>
      </c>
      <c r="O814" s="220">
        <f>+_xlfn.XLOOKUP(MASTERLIST!$A814,'2023'!$A$3:$A$897,'2023'!$AG$3:$AG$897,0,0)</f>
        <v>0</v>
      </c>
      <c r="P814" s="247">
        <f>+_xlfn.XLOOKUP(MASTERLIST!$A814,'2023'!$A$3:$A$897,'2023'!$AH$3:$AH$897,0,0)</f>
        <v>60</v>
      </c>
      <c r="Q814" s="312">
        <f>+_xlfn.XLOOKUP(MASTERLIST!$A814,'2021'!$A$3:$A$900,'2021'!$G$3:$G$900,0,0)</f>
        <v>1</v>
      </c>
      <c r="R814" s="220">
        <f>+_xlfn.XLOOKUP(MASTERLIST!$A814,'2021'!$A$3:$A$900,'2021'!$H$3:$H$900,0,0)</f>
        <v>0</v>
      </c>
      <c r="S814" s="220">
        <f>+_xlfn.XLOOKUP(MASTERLIST!$A814,'2021'!$A$3:$A$900,'2021'!$I$3:$I$900,0,0)</f>
        <v>0.8</v>
      </c>
      <c r="T814" s="247">
        <f>+_xlfn.XLOOKUP(MASTERLIST!$A814,'2021'!$A$3:$A$900,'2021'!$J$3:$J$900,0,0)</f>
        <v>147</v>
      </c>
      <c r="U814" s="246">
        <f>+_xlfn.XLOOKUP(MASTERLIST!$A814,'2022'!$A$3:$A$899,'2022'!$AE$3:$AE$899,0,0)</f>
        <v>0</v>
      </c>
      <c r="V814" s="220">
        <f>+_xlfn.XLOOKUP(MASTERLIST!$A814,'2022'!$A$3:$A$899,'2022'!$AF$3:$AF$899,0,0)</f>
        <v>1</v>
      </c>
      <c r="W814" s="220">
        <f>+_xlfn.XLOOKUP(MASTERLIST!$A814,'2022'!$A$3:$A$899,'2022'!$AG$3:$AG$899,0,0)</f>
        <v>10.9</v>
      </c>
      <c r="X814" s="247">
        <f>+_xlfn.XLOOKUP(MASTERLIST!$A814,'2022'!$A$3:$A$899,'2022'!$AH$3:$AH$899,0,0)</f>
        <v>222</v>
      </c>
    </row>
    <row r="815" spans="1:24" x14ac:dyDescent="0.3">
      <c r="A815" s="236" t="s">
        <v>1707</v>
      </c>
      <c r="B815" s="222" t="s">
        <v>43</v>
      </c>
      <c r="C815" s="222" t="s">
        <v>90</v>
      </c>
      <c r="D815" s="222" t="s">
        <v>212</v>
      </c>
      <c r="E815" s="230" t="str">
        <f t="shared" ref="E815:E846" si="69">IF(C815="NEW NAME","",CONCATENATE(J815," ",I815))</f>
        <v>Men Veteran</v>
      </c>
      <c r="F815" s="285">
        <v>27333</v>
      </c>
      <c r="G815" s="10">
        <f t="shared" si="67"/>
        <v>44926</v>
      </c>
      <c r="H815" s="6">
        <f t="shared" si="68"/>
        <v>48</v>
      </c>
      <c r="I815" s="5" t="str">
        <f t="shared" si="66"/>
        <v>Veteran</v>
      </c>
      <c r="J815" s="220" t="s">
        <v>1301</v>
      </c>
      <c r="K815" s="293">
        <v>741031114086</v>
      </c>
      <c r="L815" s="251" t="s">
        <v>1512</v>
      </c>
      <c r="M815" s="246">
        <f>+_xlfn.XLOOKUP(MASTERLIST!$A815,'2023'!$A$3:$A$897,'2023'!$AE$3:$AE$897,0,0)</f>
        <v>0</v>
      </c>
      <c r="N815" s="220">
        <f>+_xlfn.XLOOKUP(MASTERLIST!$A815,'2023'!$A$3:$A$897,'2023'!$AF$3:$AF$897,0,0)</f>
        <v>0</v>
      </c>
      <c r="O815" s="220">
        <f>+_xlfn.XLOOKUP(MASTERLIST!$A815,'2023'!$A$3:$A$897,'2023'!$AG$3:$AG$897,0,0)</f>
        <v>0</v>
      </c>
      <c r="P815" s="247">
        <f>+_xlfn.XLOOKUP(MASTERLIST!$A815,'2023'!$A$3:$A$897,'2023'!$AH$3:$AH$897,0,0)</f>
        <v>40</v>
      </c>
      <c r="Q815" s="312">
        <f>+_xlfn.XLOOKUP(MASTERLIST!$A815,'2021'!$A$3:$A$900,'2021'!$G$3:$G$900,0,0)</f>
        <v>0</v>
      </c>
      <c r="R815" s="220">
        <f>+_xlfn.XLOOKUP(MASTERLIST!$A815,'2021'!$A$3:$A$900,'2021'!$H$3:$H$900,0,0)</f>
        <v>2</v>
      </c>
      <c r="S815" s="220">
        <f>+_xlfn.XLOOKUP(MASTERLIST!$A815,'2021'!$A$3:$A$900,'2021'!$I$3:$I$900,0,0)</f>
        <v>15.2</v>
      </c>
      <c r="T815" s="247">
        <f>+_xlfn.XLOOKUP(MASTERLIST!$A815,'2021'!$A$3:$A$900,'2021'!$J$3:$J$900,0,0)</f>
        <v>410</v>
      </c>
      <c r="U815" s="246">
        <f>+_xlfn.XLOOKUP(MASTERLIST!$A815,'2022'!$A$3:$A$899,'2022'!$AE$3:$AE$899,0,0)</f>
        <v>0</v>
      </c>
      <c r="V815" s="220">
        <f>+_xlfn.XLOOKUP(MASTERLIST!$A815,'2022'!$A$3:$A$899,'2022'!$AF$3:$AF$899,0,0)</f>
        <v>3</v>
      </c>
      <c r="W815" s="220">
        <f>+_xlfn.XLOOKUP(MASTERLIST!$A815,'2022'!$A$3:$A$899,'2022'!$AG$3:$AG$899,0,0)</f>
        <v>48.9</v>
      </c>
      <c r="X815" s="247">
        <f>+_xlfn.XLOOKUP(MASTERLIST!$A815,'2022'!$A$3:$A$899,'2022'!$AH$3:$AH$899,0,0)</f>
        <v>297</v>
      </c>
    </row>
    <row r="816" spans="1:24" s="14" customFormat="1" x14ac:dyDescent="0.3">
      <c r="A816" s="237" t="s">
        <v>1708</v>
      </c>
      <c r="B816" s="223" t="s">
        <v>1392</v>
      </c>
      <c r="C816" s="223" t="s">
        <v>1740</v>
      </c>
      <c r="D816" s="223" t="s">
        <v>1741</v>
      </c>
      <c r="E816" s="232" t="str">
        <f t="shared" si="69"/>
        <v>Ladies Veteran</v>
      </c>
      <c r="F816" s="286">
        <v>27420</v>
      </c>
      <c r="G816" s="10">
        <f t="shared" si="67"/>
        <v>44926</v>
      </c>
      <c r="H816" s="6">
        <f t="shared" si="68"/>
        <v>47</v>
      </c>
      <c r="I816" s="5" t="str">
        <f t="shared" si="66"/>
        <v>Veteran</v>
      </c>
      <c r="J816" s="221" t="s">
        <v>67</v>
      </c>
      <c r="K816" s="294">
        <v>75012610172</v>
      </c>
      <c r="L816" s="295" t="s">
        <v>1509</v>
      </c>
      <c r="M816" s="246">
        <f>+_xlfn.XLOOKUP(MASTERLIST!$A816,'2023'!$A$3:$A$897,'2023'!$AE$3:$AE$897,0,0)</f>
        <v>0</v>
      </c>
      <c r="N816" s="220">
        <f>+_xlfn.XLOOKUP(MASTERLIST!$A816,'2023'!$A$3:$A$897,'2023'!$AF$3:$AF$897,0,0)</f>
        <v>0</v>
      </c>
      <c r="O816" s="220">
        <f>+_xlfn.XLOOKUP(MASTERLIST!$A816,'2023'!$A$3:$A$897,'2023'!$AG$3:$AG$897,0,0)</f>
        <v>0</v>
      </c>
      <c r="P816" s="247">
        <f>+_xlfn.XLOOKUP(MASTERLIST!$A816,'2023'!$A$3:$A$897,'2023'!$AH$3:$AH$897,0,0)</f>
        <v>0</v>
      </c>
      <c r="Q816" s="312">
        <f>+_xlfn.XLOOKUP(MASTERLIST!$A816,'2021'!$A$3:$A$900,'2021'!$G$3:$G$900,0,0)</f>
        <v>0</v>
      </c>
      <c r="R816" s="220">
        <f>+_xlfn.XLOOKUP(MASTERLIST!$A816,'2021'!$A$3:$A$900,'2021'!$H$3:$H$900,0,0)</f>
        <v>0</v>
      </c>
      <c r="S816" s="220">
        <f>+_xlfn.XLOOKUP(MASTERLIST!$A816,'2021'!$A$3:$A$900,'2021'!$I$3:$I$900,0,0)</f>
        <v>0</v>
      </c>
      <c r="T816" s="247">
        <f>+_xlfn.XLOOKUP(MASTERLIST!$A816,'2021'!$A$3:$A$900,'2021'!$J$3:$J$900,0,0)</f>
        <v>0</v>
      </c>
      <c r="U816" s="246">
        <f>+_xlfn.XLOOKUP(MASTERLIST!$A816,'2022'!$A$3:$A$899,'2022'!$AE$3:$AE$899,0,0)</f>
        <v>0</v>
      </c>
      <c r="V816" s="220">
        <f>+_xlfn.XLOOKUP(MASTERLIST!$A816,'2022'!$A$3:$A$899,'2022'!$AF$3:$AF$899,0,0)</f>
        <v>0</v>
      </c>
      <c r="W816" s="220">
        <f>+_xlfn.XLOOKUP(MASTERLIST!$A816,'2022'!$A$3:$A$899,'2022'!$AG$3:$AG$899,0,0)</f>
        <v>0</v>
      </c>
      <c r="X816" s="247">
        <f>+_xlfn.XLOOKUP(MASTERLIST!$A816,'2022'!$A$3:$A$899,'2022'!$AH$3:$AH$899,0,0)</f>
        <v>0</v>
      </c>
    </row>
    <row r="817" spans="1:24" s="7" customFormat="1" x14ac:dyDescent="0.3">
      <c r="A817" s="237" t="s">
        <v>1709</v>
      </c>
      <c r="B817" s="223" t="s">
        <v>1371</v>
      </c>
      <c r="C817" s="223" t="s">
        <v>1162</v>
      </c>
      <c r="D817" s="223" t="s">
        <v>422</v>
      </c>
      <c r="E817" s="230" t="str">
        <f t="shared" si="69"/>
        <v>Men Senior</v>
      </c>
      <c r="F817" s="286">
        <v>32556</v>
      </c>
      <c r="G817" s="10">
        <f t="shared" si="67"/>
        <v>44926</v>
      </c>
      <c r="H817" s="6">
        <f t="shared" si="68"/>
        <v>33</v>
      </c>
      <c r="I817" s="5" t="str">
        <f t="shared" si="66"/>
        <v>Senior</v>
      </c>
      <c r="J817" s="221" t="s">
        <v>1301</v>
      </c>
      <c r="K817" s="294">
        <v>89021700042</v>
      </c>
      <c r="L817" s="295" t="s">
        <v>1509</v>
      </c>
      <c r="M817" s="246">
        <f>+_xlfn.XLOOKUP(MASTERLIST!$A817,'2023'!$A$3:$A$897,'2023'!$AE$3:$AE$897,0,0)</f>
        <v>0</v>
      </c>
      <c r="N817" s="220">
        <f>+_xlfn.XLOOKUP(MASTERLIST!$A817,'2023'!$A$3:$A$897,'2023'!$AF$3:$AF$897,0,0)</f>
        <v>0</v>
      </c>
      <c r="O817" s="220">
        <f>+_xlfn.XLOOKUP(MASTERLIST!$A817,'2023'!$A$3:$A$897,'2023'!$AG$3:$AG$897,0,0)</f>
        <v>0</v>
      </c>
      <c r="P817" s="247">
        <f>+_xlfn.XLOOKUP(MASTERLIST!$A817,'2023'!$A$3:$A$897,'2023'!$AH$3:$AH$897,0,0)</f>
        <v>0</v>
      </c>
      <c r="Q817" s="312">
        <f>+_xlfn.XLOOKUP(MASTERLIST!$A817,'2021'!$A$3:$A$900,'2021'!$G$3:$G$900,0,0)</f>
        <v>0</v>
      </c>
      <c r="R817" s="220">
        <f>+_xlfn.XLOOKUP(MASTERLIST!$A817,'2021'!$A$3:$A$900,'2021'!$H$3:$H$900,0,0)</f>
        <v>1</v>
      </c>
      <c r="S817" s="220">
        <f>+_xlfn.XLOOKUP(MASTERLIST!$A817,'2021'!$A$3:$A$900,'2021'!$I$3:$I$900,0,0)</f>
        <v>3.5</v>
      </c>
      <c r="T817" s="247">
        <f>+_xlfn.XLOOKUP(MASTERLIST!$A817,'2021'!$A$3:$A$900,'2021'!$J$3:$J$900,0,0)</f>
        <v>224</v>
      </c>
      <c r="U817" s="246">
        <f>+_xlfn.XLOOKUP(MASTERLIST!$A817,'2022'!$A$3:$A$899,'2022'!$AE$3:$AE$899,0,0)</f>
        <v>0</v>
      </c>
      <c r="V817" s="220">
        <f>+_xlfn.XLOOKUP(MASTERLIST!$A817,'2022'!$A$3:$A$899,'2022'!$AF$3:$AF$899,0,0)</f>
        <v>0</v>
      </c>
      <c r="W817" s="220">
        <f>+_xlfn.XLOOKUP(MASTERLIST!$A817,'2022'!$A$3:$A$899,'2022'!$AG$3:$AG$899,0,0)</f>
        <v>0</v>
      </c>
      <c r="X817" s="247">
        <f>+_xlfn.XLOOKUP(MASTERLIST!$A817,'2022'!$A$3:$A$899,'2022'!$AH$3:$AH$899,0,0)</f>
        <v>0</v>
      </c>
    </row>
    <row r="818" spans="1:24" x14ac:dyDescent="0.25">
      <c r="A818" s="229" t="s">
        <v>1710</v>
      </c>
      <c r="B818" s="220" t="s">
        <v>39</v>
      </c>
      <c r="C818" s="220" t="s">
        <v>1742</v>
      </c>
      <c r="D818" s="220" t="s">
        <v>1743</v>
      </c>
      <c r="E818" s="230" t="str">
        <f t="shared" si="69"/>
        <v>Men Senior</v>
      </c>
      <c r="F818" s="277">
        <v>32176</v>
      </c>
      <c r="G818" s="10">
        <f t="shared" si="67"/>
        <v>44926</v>
      </c>
      <c r="H818" s="6">
        <f t="shared" si="68"/>
        <v>34</v>
      </c>
      <c r="I818" s="5" t="str">
        <f t="shared" si="66"/>
        <v>Senior</v>
      </c>
      <c r="J818" s="220" t="s">
        <v>1301</v>
      </c>
      <c r="K818" s="293">
        <v>8802035145086</v>
      </c>
      <c r="L818" s="251" t="s">
        <v>1512</v>
      </c>
      <c r="M818" s="246">
        <f>+_xlfn.XLOOKUP(MASTERLIST!$A818,'2023'!$A$3:$A$897,'2023'!$AE$3:$AE$897,0,0)</f>
        <v>0</v>
      </c>
      <c r="N818" s="220">
        <f>+_xlfn.XLOOKUP(MASTERLIST!$A818,'2023'!$A$3:$A$897,'2023'!$AF$3:$AF$897,0,0)</f>
        <v>1</v>
      </c>
      <c r="O818" s="220">
        <f>+_xlfn.XLOOKUP(MASTERLIST!$A818,'2023'!$A$3:$A$897,'2023'!$AG$3:$AG$897,0,0)</f>
        <v>3.6</v>
      </c>
      <c r="P818" s="247">
        <f>+_xlfn.XLOOKUP(MASTERLIST!$A818,'2023'!$A$3:$A$897,'2023'!$AH$3:$AH$897,0,0)</f>
        <v>278</v>
      </c>
      <c r="Q818" s="312">
        <f>+_xlfn.XLOOKUP(MASTERLIST!$A818,'2021'!$A$3:$A$900,'2021'!$G$3:$G$900,0,0)</f>
        <v>0</v>
      </c>
      <c r="R818" s="220">
        <f>+_xlfn.XLOOKUP(MASTERLIST!$A818,'2021'!$A$3:$A$900,'2021'!$H$3:$H$900,0,0)</f>
        <v>7</v>
      </c>
      <c r="S818" s="220">
        <f>+_xlfn.XLOOKUP(MASTERLIST!$A818,'2021'!$A$3:$A$900,'2021'!$I$3:$I$900,0,0)</f>
        <v>72.300000000000011</v>
      </c>
      <c r="T818" s="247">
        <f>+_xlfn.XLOOKUP(MASTERLIST!$A818,'2021'!$A$3:$A$900,'2021'!$J$3:$J$900,0,0)</f>
        <v>968</v>
      </c>
      <c r="U818" s="246">
        <f>+_xlfn.XLOOKUP(MASTERLIST!$A818,'2022'!$A$3:$A$899,'2022'!$AE$3:$AE$899,0,0)</f>
        <v>0</v>
      </c>
      <c r="V818" s="220">
        <f>+_xlfn.XLOOKUP(MASTERLIST!$A818,'2022'!$A$3:$A$899,'2022'!$AF$3:$AF$899,0,0)</f>
        <v>6</v>
      </c>
      <c r="W818" s="220">
        <f>+_xlfn.XLOOKUP(MASTERLIST!$A818,'2022'!$A$3:$A$899,'2022'!$AG$3:$AG$899,0,0)</f>
        <v>46.79999999999999</v>
      </c>
      <c r="X818" s="247">
        <f>+_xlfn.XLOOKUP(MASTERLIST!$A818,'2022'!$A$3:$A$899,'2022'!$AH$3:$AH$899,0,0)</f>
        <v>746</v>
      </c>
    </row>
    <row r="819" spans="1:24" x14ac:dyDescent="0.25">
      <c r="A819" s="229" t="s">
        <v>1711</v>
      </c>
      <c r="B819" s="220" t="s">
        <v>39</v>
      </c>
      <c r="C819" s="220" t="s">
        <v>458</v>
      </c>
      <c r="D819" s="220" t="s">
        <v>1743</v>
      </c>
      <c r="E819" s="230" t="str">
        <f t="shared" si="69"/>
        <v>Ladies Veteran</v>
      </c>
      <c r="F819" s="277">
        <v>27862</v>
      </c>
      <c r="G819" s="10">
        <f t="shared" si="67"/>
        <v>44926</v>
      </c>
      <c r="H819" s="6">
        <f t="shared" si="68"/>
        <v>46</v>
      </c>
      <c r="I819" s="5" t="str">
        <f t="shared" si="66"/>
        <v>Veteran</v>
      </c>
      <c r="J819" s="220" t="s">
        <v>67</v>
      </c>
      <c r="K819" s="293">
        <v>7604120008083</v>
      </c>
      <c r="L819" s="251" t="s">
        <v>1509</v>
      </c>
      <c r="M819" s="246">
        <f>+_xlfn.XLOOKUP(MASTERLIST!$A819,'2023'!$A$3:$A$897,'2023'!$AE$3:$AE$897,0,0)</f>
        <v>0</v>
      </c>
      <c r="N819" s="220">
        <f>+_xlfn.XLOOKUP(MASTERLIST!$A819,'2023'!$A$3:$A$897,'2023'!$AF$3:$AF$897,0,0)</f>
        <v>0</v>
      </c>
      <c r="O819" s="220">
        <f>+_xlfn.XLOOKUP(MASTERLIST!$A819,'2023'!$A$3:$A$897,'2023'!$AG$3:$AG$897,0,0)</f>
        <v>0</v>
      </c>
      <c r="P819" s="247">
        <f>+_xlfn.XLOOKUP(MASTERLIST!$A819,'2023'!$A$3:$A$897,'2023'!$AH$3:$AH$897,0,0)</f>
        <v>0</v>
      </c>
      <c r="Q819" s="312">
        <f>+_xlfn.XLOOKUP(MASTERLIST!$A819,'2021'!$A$3:$A$900,'2021'!$G$3:$G$900,0,0)</f>
        <v>0</v>
      </c>
      <c r="R819" s="220">
        <f>+_xlfn.XLOOKUP(MASTERLIST!$A819,'2021'!$A$3:$A$900,'2021'!$H$3:$H$900,0,0)</f>
        <v>0</v>
      </c>
      <c r="S819" s="220">
        <f>+_xlfn.XLOOKUP(MASTERLIST!$A819,'2021'!$A$3:$A$900,'2021'!$I$3:$I$900,0,0)</f>
        <v>0</v>
      </c>
      <c r="T819" s="247">
        <f>+_xlfn.XLOOKUP(MASTERLIST!$A819,'2021'!$A$3:$A$900,'2021'!$J$3:$J$900,0,0)</f>
        <v>80</v>
      </c>
      <c r="U819" s="246">
        <f>+_xlfn.XLOOKUP(MASTERLIST!$A819,'2022'!$A$3:$A$899,'2022'!$AE$3:$AE$899,0,0)</f>
        <v>0</v>
      </c>
      <c r="V819" s="220">
        <f>+_xlfn.XLOOKUP(MASTERLIST!$A819,'2022'!$A$3:$A$899,'2022'!$AF$3:$AF$899,0,0)</f>
        <v>0</v>
      </c>
      <c r="W819" s="220">
        <f>+_xlfn.XLOOKUP(MASTERLIST!$A819,'2022'!$A$3:$A$899,'2022'!$AG$3:$AG$899,0,0)</f>
        <v>0</v>
      </c>
      <c r="X819" s="247">
        <f>+_xlfn.XLOOKUP(MASTERLIST!$A819,'2022'!$A$3:$A$899,'2022'!$AH$3:$AH$899,0,0)</f>
        <v>80</v>
      </c>
    </row>
    <row r="820" spans="1:24" x14ac:dyDescent="0.3">
      <c r="A820" s="236" t="s">
        <v>1712</v>
      </c>
      <c r="B820" s="222" t="s">
        <v>48</v>
      </c>
      <c r="C820" s="222" t="s">
        <v>239</v>
      </c>
      <c r="D820" s="222" t="s">
        <v>338</v>
      </c>
      <c r="E820" s="230" t="str">
        <f t="shared" si="69"/>
        <v>Men Senior</v>
      </c>
      <c r="F820" s="285">
        <v>30877</v>
      </c>
      <c r="G820" s="10">
        <f t="shared" si="67"/>
        <v>44926</v>
      </c>
      <c r="H820" s="6">
        <f t="shared" si="68"/>
        <v>38</v>
      </c>
      <c r="I820" s="5" t="str">
        <f t="shared" si="66"/>
        <v>Senior</v>
      </c>
      <c r="J820" s="220" t="s">
        <v>1301</v>
      </c>
      <c r="K820" s="293">
        <v>84071410407</v>
      </c>
      <c r="L820" s="251" t="s">
        <v>1509</v>
      </c>
      <c r="M820" s="246">
        <f>+_xlfn.XLOOKUP(MASTERLIST!$A820,'2023'!$A$3:$A$897,'2023'!$AE$3:$AE$897,0,0)</f>
        <v>0</v>
      </c>
      <c r="N820" s="220">
        <f>+_xlfn.XLOOKUP(MASTERLIST!$A820,'2023'!$A$3:$A$897,'2023'!$AF$3:$AF$897,0,0)</f>
        <v>0</v>
      </c>
      <c r="O820" s="220">
        <f>+_xlfn.XLOOKUP(MASTERLIST!$A820,'2023'!$A$3:$A$897,'2023'!$AG$3:$AG$897,0,0)</f>
        <v>0</v>
      </c>
      <c r="P820" s="247">
        <f>+_xlfn.XLOOKUP(MASTERLIST!$A820,'2023'!$A$3:$A$897,'2023'!$AH$3:$AH$897,0,0)</f>
        <v>80</v>
      </c>
      <c r="Q820" s="312">
        <f>+_xlfn.XLOOKUP(MASTERLIST!$A820,'2021'!$A$3:$A$900,'2021'!$G$3:$G$900,0,0)</f>
        <v>2</v>
      </c>
      <c r="R820" s="220">
        <f>+_xlfn.XLOOKUP(MASTERLIST!$A820,'2021'!$A$3:$A$900,'2021'!$H$3:$H$900,0,0)</f>
        <v>6</v>
      </c>
      <c r="S820" s="220">
        <f>+_xlfn.XLOOKUP(MASTERLIST!$A820,'2021'!$A$3:$A$900,'2021'!$I$3:$I$900,0,0)</f>
        <v>34.700000000000003</v>
      </c>
      <c r="T820" s="247">
        <f>+_xlfn.XLOOKUP(MASTERLIST!$A820,'2021'!$A$3:$A$900,'2021'!$J$3:$J$900,0,0)</f>
        <v>804</v>
      </c>
      <c r="U820" s="246">
        <f>+_xlfn.XLOOKUP(MASTERLIST!$A820,'2022'!$A$3:$A$899,'2022'!$AE$3:$AE$899,0,0)</f>
        <v>0</v>
      </c>
      <c r="V820" s="220">
        <f>+_xlfn.XLOOKUP(MASTERLIST!$A820,'2022'!$A$3:$A$899,'2022'!$AF$3:$AF$899,0,0)</f>
        <v>1</v>
      </c>
      <c r="W820" s="220">
        <f>+_xlfn.XLOOKUP(MASTERLIST!$A820,'2022'!$A$3:$A$899,'2022'!$AG$3:$AG$899,0,0)</f>
        <v>2.2999999999999998</v>
      </c>
      <c r="X820" s="247">
        <f>+_xlfn.XLOOKUP(MASTERLIST!$A820,'2022'!$A$3:$A$899,'2022'!$AH$3:$AH$899,0,0)</f>
        <v>203</v>
      </c>
    </row>
    <row r="821" spans="1:24" s="14" customFormat="1" x14ac:dyDescent="0.3">
      <c r="A821" s="237" t="s">
        <v>1713</v>
      </c>
      <c r="B821" s="223" t="s">
        <v>1279</v>
      </c>
      <c r="C821" s="223" t="s">
        <v>137</v>
      </c>
      <c r="D821" s="223" t="s">
        <v>394</v>
      </c>
      <c r="E821" s="232" t="str">
        <f t="shared" si="69"/>
        <v>Men Master</v>
      </c>
      <c r="F821" s="286">
        <v>25463</v>
      </c>
      <c r="G821" s="10">
        <f t="shared" si="67"/>
        <v>44926</v>
      </c>
      <c r="H821" s="6">
        <f t="shared" si="68"/>
        <v>53</v>
      </c>
      <c r="I821" s="5" t="str">
        <f t="shared" si="66"/>
        <v>Master</v>
      </c>
      <c r="J821" s="221" t="s">
        <v>1301</v>
      </c>
      <c r="K821" s="294">
        <v>69091700084</v>
      </c>
      <c r="L821" s="295" t="s">
        <v>1509</v>
      </c>
      <c r="M821" s="246">
        <f>+_xlfn.XLOOKUP(MASTERLIST!$A821,'2023'!$A$3:$A$897,'2023'!$AE$3:$AE$897,0,0)</f>
        <v>0</v>
      </c>
      <c r="N821" s="220">
        <f>+_xlfn.XLOOKUP(MASTERLIST!$A821,'2023'!$A$3:$A$897,'2023'!$AF$3:$AF$897,0,0)</f>
        <v>0</v>
      </c>
      <c r="O821" s="220">
        <f>+_xlfn.XLOOKUP(MASTERLIST!$A821,'2023'!$A$3:$A$897,'2023'!$AG$3:$AG$897,0,0)</f>
        <v>0</v>
      </c>
      <c r="P821" s="247">
        <f>+_xlfn.XLOOKUP(MASTERLIST!$A821,'2023'!$A$3:$A$897,'2023'!$AH$3:$AH$897,0,0)</f>
        <v>0</v>
      </c>
      <c r="Q821" s="312">
        <f>+_xlfn.XLOOKUP(MASTERLIST!$A821,'2021'!$A$3:$A$900,'2021'!$G$3:$G$900,0,0)</f>
        <v>0</v>
      </c>
      <c r="R821" s="220">
        <f>+_xlfn.XLOOKUP(MASTERLIST!$A821,'2021'!$A$3:$A$900,'2021'!$H$3:$H$900,0,0)</f>
        <v>0</v>
      </c>
      <c r="S821" s="220">
        <f>+_xlfn.XLOOKUP(MASTERLIST!$A821,'2021'!$A$3:$A$900,'2021'!$I$3:$I$900,0,0)</f>
        <v>0</v>
      </c>
      <c r="T821" s="247">
        <f>+_xlfn.XLOOKUP(MASTERLIST!$A821,'2021'!$A$3:$A$900,'2021'!$J$3:$J$900,0,0)</f>
        <v>0</v>
      </c>
      <c r="U821" s="246">
        <f>+_xlfn.XLOOKUP(MASTERLIST!$A821,'2022'!$A$3:$A$899,'2022'!$AE$3:$AE$899,0,0)</f>
        <v>0</v>
      </c>
      <c r="V821" s="220">
        <f>+_xlfn.XLOOKUP(MASTERLIST!$A821,'2022'!$A$3:$A$899,'2022'!$AF$3:$AF$899,0,0)</f>
        <v>0</v>
      </c>
      <c r="W821" s="220">
        <f>+_xlfn.XLOOKUP(MASTERLIST!$A821,'2022'!$A$3:$A$899,'2022'!$AG$3:$AG$899,0,0)</f>
        <v>0</v>
      </c>
      <c r="X821" s="247">
        <f>+_xlfn.XLOOKUP(MASTERLIST!$A821,'2022'!$A$3:$A$899,'2022'!$AH$3:$AH$899,0,0)</f>
        <v>0</v>
      </c>
    </row>
    <row r="822" spans="1:24" s="14" customFormat="1" x14ac:dyDescent="0.3">
      <c r="A822" s="237" t="s">
        <v>1714</v>
      </c>
      <c r="B822" s="223" t="s">
        <v>1279</v>
      </c>
      <c r="C822" s="223" t="s">
        <v>1744</v>
      </c>
      <c r="D822" s="223" t="s">
        <v>394</v>
      </c>
      <c r="E822" s="232" t="str">
        <f t="shared" si="69"/>
        <v>Men Senior</v>
      </c>
      <c r="F822" s="286">
        <v>35812</v>
      </c>
      <c r="G822" s="10">
        <f t="shared" si="67"/>
        <v>44926</v>
      </c>
      <c r="H822" s="6">
        <f t="shared" si="68"/>
        <v>24</v>
      </c>
      <c r="I822" s="5" t="str">
        <f t="shared" si="66"/>
        <v>Senior</v>
      </c>
      <c r="J822" s="221" t="s">
        <v>1301</v>
      </c>
      <c r="K822" s="294">
        <v>98011700162</v>
      </c>
      <c r="L822" s="295" t="s">
        <v>1509</v>
      </c>
      <c r="M822" s="246">
        <f>+_xlfn.XLOOKUP(MASTERLIST!$A822,'2023'!$A$3:$A$897,'2023'!$AE$3:$AE$897,0,0)</f>
        <v>0</v>
      </c>
      <c r="N822" s="220">
        <f>+_xlfn.XLOOKUP(MASTERLIST!$A822,'2023'!$A$3:$A$897,'2023'!$AF$3:$AF$897,0,0)</f>
        <v>0</v>
      </c>
      <c r="O822" s="220">
        <f>+_xlfn.XLOOKUP(MASTERLIST!$A822,'2023'!$A$3:$A$897,'2023'!$AG$3:$AG$897,0,0)</f>
        <v>0</v>
      </c>
      <c r="P822" s="247">
        <f>+_xlfn.XLOOKUP(MASTERLIST!$A822,'2023'!$A$3:$A$897,'2023'!$AH$3:$AH$897,0,0)</f>
        <v>0</v>
      </c>
      <c r="Q822" s="312">
        <f>+_xlfn.XLOOKUP(MASTERLIST!$A822,'2021'!$A$3:$A$900,'2021'!$G$3:$G$900,0,0)</f>
        <v>0</v>
      </c>
      <c r="R822" s="220">
        <f>+_xlfn.XLOOKUP(MASTERLIST!$A822,'2021'!$A$3:$A$900,'2021'!$H$3:$H$900,0,0)</f>
        <v>0</v>
      </c>
      <c r="S822" s="220">
        <f>+_xlfn.XLOOKUP(MASTERLIST!$A822,'2021'!$A$3:$A$900,'2021'!$I$3:$I$900,0,0)</f>
        <v>0</v>
      </c>
      <c r="T822" s="247">
        <f>+_xlfn.XLOOKUP(MASTERLIST!$A822,'2021'!$A$3:$A$900,'2021'!$J$3:$J$900,0,0)</f>
        <v>0</v>
      </c>
      <c r="U822" s="246">
        <f>+_xlfn.XLOOKUP(MASTERLIST!$A822,'2022'!$A$3:$A$899,'2022'!$AE$3:$AE$899,0,0)</f>
        <v>0</v>
      </c>
      <c r="V822" s="220">
        <f>+_xlfn.XLOOKUP(MASTERLIST!$A822,'2022'!$A$3:$A$899,'2022'!$AF$3:$AF$899,0,0)</f>
        <v>0</v>
      </c>
      <c r="W822" s="220">
        <f>+_xlfn.XLOOKUP(MASTERLIST!$A822,'2022'!$A$3:$A$899,'2022'!$AG$3:$AG$899,0,0)</f>
        <v>0</v>
      </c>
      <c r="X822" s="247">
        <f>+_xlfn.XLOOKUP(MASTERLIST!$A822,'2022'!$A$3:$A$899,'2022'!$AH$3:$AH$899,0,0)</f>
        <v>0</v>
      </c>
    </row>
    <row r="823" spans="1:24" x14ac:dyDescent="0.3">
      <c r="A823" s="237" t="s">
        <v>1715</v>
      </c>
      <c r="B823" s="223" t="s">
        <v>1529</v>
      </c>
      <c r="C823" s="223" t="s">
        <v>1812</v>
      </c>
      <c r="D823" s="223" t="s">
        <v>1813</v>
      </c>
      <c r="E823" s="230" t="str">
        <f t="shared" si="69"/>
        <v>Men U/21</v>
      </c>
      <c r="F823" s="286">
        <v>37401</v>
      </c>
      <c r="G823" s="10">
        <f t="shared" si="67"/>
        <v>44926</v>
      </c>
      <c r="H823" s="6">
        <f t="shared" si="68"/>
        <v>20</v>
      </c>
      <c r="I823" s="5" t="str">
        <f t="shared" si="66"/>
        <v>U/21</v>
      </c>
      <c r="J823" s="221" t="s">
        <v>1301</v>
      </c>
      <c r="K823" s="294" t="s">
        <v>1897</v>
      </c>
      <c r="L823" s="295" t="s">
        <v>1509</v>
      </c>
      <c r="M823" s="246">
        <f>+_xlfn.XLOOKUP(MASTERLIST!$A823,'2023'!$A$3:$A$897,'2023'!$AE$3:$AE$897,0,0)</f>
        <v>3</v>
      </c>
      <c r="N823" s="220">
        <f>+_xlfn.XLOOKUP(MASTERLIST!$A823,'2023'!$A$3:$A$897,'2023'!$AF$3:$AF$897,0,0)</f>
        <v>0</v>
      </c>
      <c r="O823" s="220">
        <f>+_xlfn.XLOOKUP(MASTERLIST!$A823,'2023'!$A$3:$A$897,'2023'!$AG$3:$AG$897,0,0)</f>
        <v>2.6</v>
      </c>
      <c r="P823" s="247">
        <f>+_xlfn.XLOOKUP(MASTERLIST!$A823,'2023'!$A$3:$A$897,'2023'!$AH$3:$AH$897,0,0)</f>
        <v>232</v>
      </c>
      <c r="Q823" s="312">
        <f>+_xlfn.XLOOKUP(MASTERLIST!$A823,'2021'!$A$3:$A$900,'2021'!$G$3:$G$900,0,0)</f>
        <v>1</v>
      </c>
      <c r="R823" s="220">
        <f>+_xlfn.XLOOKUP(MASTERLIST!$A823,'2021'!$A$3:$A$900,'2021'!$H$3:$H$900,0,0)</f>
        <v>0</v>
      </c>
      <c r="S823" s="220">
        <f>+_xlfn.XLOOKUP(MASTERLIST!$A823,'2021'!$A$3:$A$900,'2021'!$I$3:$I$900,0,0)</f>
        <v>0.7</v>
      </c>
      <c r="T823" s="247">
        <f>+_xlfn.XLOOKUP(MASTERLIST!$A823,'2021'!$A$3:$A$900,'2021'!$J$3:$J$900,0,0)</f>
        <v>204</v>
      </c>
      <c r="U823" s="246">
        <f>+_xlfn.XLOOKUP(MASTERLIST!$A823,'2022'!$A$3:$A$899,'2022'!$AE$3:$AE$899,0,0)</f>
        <v>0</v>
      </c>
      <c r="V823" s="220">
        <f>+_xlfn.XLOOKUP(MASTERLIST!$A823,'2022'!$A$3:$A$899,'2022'!$AF$3:$AF$899,0,0)</f>
        <v>0</v>
      </c>
      <c r="W823" s="220">
        <f>+_xlfn.XLOOKUP(MASTERLIST!$A823,'2022'!$A$3:$A$899,'2022'!$AG$3:$AG$899,0,0)</f>
        <v>0</v>
      </c>
      <c r="X823" s="247">
        <f>+_xlfn.XLOOKUP(MASTERLIST!$A823,'2022'!$A$3:$A$899,'2022'!$AH$3:$AH$899,0,0)</f>
        <v>0</v>
      </c>
    </row>
    <row r="824" spans="1:24" x14ac:dyDescent="0.3">
      <c r="A824" s="272" t="s">
        <v>1716</v>
      </c>
      <c r="B824" s="274" t="s">
        <v>42</v>
      </c>
      <c r="C824" s="274" t="s">
        <v>1745</v>
      </c>
      <c r="D824" s="274" t="s">
        <v>1746</v>
      </c>
      <c r="E824" s="230" t="str">
        <f t="shared" si="69"/>
        <v>Men Veteran</v>
      </c>
      <c r="F824" s="287">
        <v>28772</v>
      </c>
      <c r="G824" s="10">
        <f t="shared" si="67"/>
        <v>44926</v>
      </c>
      <c r="H824" s="6">
        <f t="shared" si="68"/>
        <v>44</v>
      </c>
      <c r="I824" s="5" t="str">
        <f t="shared" si="66"/>
        <v>Veteran</v>
      </c>
      <c r="J824" s="224" t="s">
        <v>1301</v>
      </c>
      <c r="K824" s="291">
        <v>78100910669</v>
      </c>
      <c r="L824" s="292" t="s">
        <v>1509</v>
      </c>
      <c r="M824" s="246">
        <f>+_xlfn.XLOOKUP(MASTERLIST!$A824,'2023'!$A$3:$A$897,'2023'!$AE$3:$AE$897,0,0)</f>
        <v>0</v>
      </c>
      <c r="N824" s="220">
        <f>+_xlfn.XLOOKUP(MASTERLIST!$A824,'2023'!$A$3:$A$897,'2023'!$AF$3:$AF$897,0,0)</f>
        <v>0</v>
      </c>
      <c r="O824" s="220">
        <f>+_xlfn.XLOOKUP(MASTERLIST!$A824,'2023'!$A$3:$A$897,'2023'!$AG$3:$AG$897,0,0)</f>
        <v>0</v>
      </c>
      <c r="P824" s="247">
        <f>+_xlfn.XLOOKUP(MASTERLIST!$A824,'2023'!$A$3:$A$897,'2023'!$AH$3:$AH$897,0,0)</f>
        <v>0</v>
      </c>
      <c r="Q824" s="312">
        <f>+_xlfn.XLOOKUP(MASTERLIST!$A824,'2021'!$A$3:$A$900,'2021'!$G$3:$G$900,0,0)</f>
        <v>2</v>
      </c>
      <c r="R824" s="220">
        <f>+_xlfn.XLOOKUP(MASTERLIST!$A824,'2021'!$A$3:$A$900,'2021'!$H$3:$H$900,0,0)</f>
        <v>3</v>
      </c>
      <c r="S824" s="220">
        <f>+_xlfn.XLOOKUP(MASTERLIST!$A824,'2021'!$A$3:$A$900,'2021'!$I$3:$I$900,0,0)</f>
        <v>28.499999999999996</v>
      </c>
      <c r="T824" s="247">
        <f>+_xlfn.XLOOKUP(MASTERLIST!$A824,'2021'!$A$3:$A$900,'2021'!$J$3:$J$900,0,0)</f>
        <v>721</v>
      </c>
      <c r="U824" s="246">
        <f>+_xlfn.XLOOKUP(MASTERLIST!$A824,'2022'!$A$3:$A$899,'2022'!$AE$3:$AE$899,0,0)</f>
        <v>0</v>
      </c>
      <c r="V824" s="220">
        <f>+_xlfn.XLOOKUP(MASTERLIST!$A824,'2022'!$A$3:$A$899,'2022'!$AF$3:$AF$899,0,0)</f>
        <v>0</v>
      </c>
      <c r="W824" s="220">
        <f>+_xlfn.XLOOKUP(MASTERLIST!$A824,'2022'!$A$3:$A$899,'2022'!$AG$3:$AG$899,0,0)</f>
        <v>0</v>
      </c>
      <c r="X824" s="247">
        <f>+_xlfn.XLOOKUP(MASTERLIST!$A824,'2022'!$A$3:$A$899,'2022'!$AH$3:$AH$899,0,0)</f>
        <v>20</v>
      </c>
    </row>
    <row r="825" spans="1:24" x14ac:dyDescent="0.3">
      <c r="A825" s="272" t="s">
        <v>1747</v>
      </c>
      <c r="B825" s="274" t="s">
        <v>42</v>
      </c>
      <c r="C825" s="274" t="s">
        <v>479</v>
      </c>
      <c r="D825" s="274" t="s">
        <v>1895</v>
      </c>
      <c r="E825" s="230" t="str">
        <f t="shared" si="69"/>
        <v>Men Veteran</v>
      </c>
      <c r="F825" s="287">
        <v>26739</v>
      </c>
      <c r="G825" s="10">
        <f t="shared" si="67"/>
        <v>44926</v>
      </c>
      <c r="H825" s="6">
        <f t="shared" si="68"/>
        <v>49</v>
      </c>
      <c r="I825" s="5" t="str">
        <f t="shared" si="66"/>
        <v>Veteran</v>
      </c>
      <c r="J825" s="224" t="s">
        <v>1301</v>
      </c>
      <c r="K825" s="291">
        <v>73031600347</v>
      </c>
      <c r="L825" s="292" t="s">
        <v>1509</v>
      </c>
      <c r="M825" s="246">
        <f>+_xlfn.XLOOKUP(MASTERLIST!$A825,'2023'!$A$3:$A$897,'2023'!$AE$3:$AE$897,0,0)</f>
        <v>0</v>
      </c>
      <c r="N825" s="220">
        <f>+_xlfn.XLOOKUP(MASTERLIST!$A825,'2023'!$A$3:$A$897,'2023'!$AF$3:$AF$897,0,0)</f>
        <v>0</v>
      </c>
      <c r="O825" s="220">
        <f>+_xlfn.XLOOKUP(MASTERLIST!$A825,'2023'!$A$3:$A$897,'2023'!$AG$3:$AG$897,0,0)</f>
        <v>0</v>
      </c>
      <c r="P825" s="247">
        <f>+_xlfn.XLOOKUP(MASTERLIST!$A825,'2023'!$A$3:$A$897,'2023'!$AH$3:$AH$897,0,0)</f>
        <v>0</v>
      </c>
      <c r="Q825" s="312">
        <f>+_xlfn.XLOOKUP(MASTERLIST!$A825,'2021'!$A$3:$A$900,'2021'!$G$3:$G$900,0,0)</f>
        <v>0</v>
      </c>
      <c r="R825" s="220">
        <f>+_xlfn.XLOOKUP(MASTERLIST!$A825,'2021'!$A$3:$A$900,'2021'!$H$3:$H$900,0,0)</f>
        <v>0</v>
      </c>
      <c r="S825" s="220">
        <f>+_xlfn.XLOOKUP(MASTERLIST!$A825,'2021'!$A$3:$A$900,'2021'!$I$3:$I$900,0,0)</f>
        <v>0</v>
      </c>
      <c r="T825" s="247">
        <f>+_xlfn.XLOOKUP(MASTERLIST!$A825,'2021'!$A$3:$A$900,'2021'!$J$3:$J$900,0,0)</f>
        <v>0</v>
      </c>
      <c r="U825" s="246">
        <f>+_xlfn.XLOOKUP(MASTERLIST!$A825,'2022'!$A$3:$A$899,'2022'!$AE$3:$AE$899,0,0)</f>
        <v>0</v>
      </c>
      <c r="V825" s="220">
        <f>+_xlfn.XLOOKUP(MASTERLIST!$A825,'2022'!$A$3:$A$899,'2022'!$AF$3:$AF$899,0,0)</f>
        <v>0</v>
      </c>
      <c r="W825" s="220">
        <f>+_xlfn.XLOOKUP(MASTERLIST!$A825,'2022'!$A$3:$A$899,'2022'!$AG$3:$AG$899,0,0)</f>
        <v>0</v>
      </c>
      <c r="X825" s="247">
        <f>+_xlfn.XLOOKUP(MASTERLIST!$A825,'2022'!$A$3:$A$899,'2022'!$AH$3:$AH$899,0,0)</f>
        <v>0</v>
      </c>
    </row>
    <row r="826" spans="1:24" x14ac:dyDescent="0.3">
      <c r="A826" s="236" t="s">
        <v>1748</v>
      </c>
      <c r="B826" s="222" t="s">
        <v>48</v>
      </c>
      <c r="C826" s="222" t="s">
        <v>1959</v>
      </c>
      <c r="D826" s="222" t="s">
        <v>115</v>
      </c>
      <c r="E826" s="230" t="str">
        <f t="shared" si="69"/>
        <v>Men U/16</v>
      </c>
      <c r="F826" s="285">
        <v>39972</v>
      </c>
      <c r="G826" s="10">
        <f t="shared" si="67"/>
        <v>44926</v>
      </c>
      <c r="H826" s="6">
        <f t="shared" si="68"/>
        <v>13</v>
      </c>
      <c r="I826" s="5" t="str">
        <f t="shared" si="66"/>
        <v>U/16</v>
      </c>
      <c r="J826" s="220" t="s">
        <v>1301</v>
      </c>
      <c r="K826" s="293" t="s">
        <v>1933</v>
      </c>
      <c r="L826" s="251" t="s">
        <v>1509</v>
      </c>
      <c r="M826" s="246">
        <f>+_xlfn.XLOOKUP(MASTERLIST!$A826,'2023'!$A$3:$A$897,'2023'!$AE$3:$AE$897,0,0)</f>
        <v>2</v>
      </c>
      <c r="N826" s="220">
        <f>+_xlfn.XLOOKUP(MASTERLIST!$A826,'2023'!$A$3:$A$897,'2023'!$AF$3:$AF$897,0,0)</f>
        <v>1</v>
      </c>
      <c r="O826" s="220">
        <f>+_xlfn.XLOOKUP(MASTERLIST!$A826,'2023'!$A$3:$A$897,'2023'!$AG$3:$AG$897,0,0)</f>
        <v>4.6999999999999993</v>
      </c>
      <c r="P826" s="247">
        <f>+_xlfn.XLOOKUP(MASTERLIST!$A826,'2023'!$A$3:$A$897,'2023'!$AH$3:$AH$897,0,0)</f>
        <v>563</v>
      </c>
      <c r="Q826" s="312">
        <f>+_xlfn.XLOOKUP(MASTERLIST!$A826,'2021'!$A$3:$A$900,'2021'!$G$3:$G$900,0,0)</f>
        <v>1</v>
      </c>
      <c r="R826" s="220">
        <f>+_xlfn.XLOOKUP(MASTERLIST!$A826,'2021'!$A$3:$A$900,'2021'!$H$3:$H$900,0,0)</f>
        <v>1</v>
      </c>
      <c r="S826" s="220">
        <f>+_xlfn.XLOOKUP(MASTERLIST!$A826,'2021'!$A$3:$A$900,'2021'!$I$3:$I$900,0,0)</f>
        <v>2.7</v>
      </c>
      <c r="T826" s="247">
        <f>+_xlfn.XLOOKUP(MASTERLIST!$A826,'2021'!$A$3:$A$900,'2021'!$J$3:$J$900,0,0)</f>
        <v>294</v>
      </c>
      <c r="U826" s="246">
        <f>+_xlfn.XLOOKUP(MASTERLIST!$A826,'2022'!$A$3:$A$899,'2022'!$AE$3:$AE$899,0,0)</f>
        <v>0</v>
      </c>
      <c r="V826" s="220">
        <f>+_xlfn.XLOOKUP(MASTERLIST!$A826,'2022'!$A$3:$A$899,'2022'!$AF$3:$AF$899,0,0)</f>
        <v>0</v>
      </c>
      <c r="W826" s="220">
        <f>+_xlfn.XLOOKUP(MASTERLIST!$A826,'2022'!$A$3:$A$899,'2022'!$AG$3:$AG$899,0,0)</f>
        <v>0</v>
      </c>
      <c r="X826" s="247">
        <f>+_xlfn.XLOOKUP(MASTERLIST!$A826,'2022'!$A$3:$A$899,'2022'!$AH$3:$AH$899,0,0)</f>
        <v>40</v>
      </c>
    </row>
    <row r="827" spans="1:24" s="14" customFormat="1" x14ac:dyDescent="0.3">
      <c r="A827" s="237" t="s">
        <v>1749</v>
      </c>
      <c r="B827" s="223" t="s">
        <v>1810</v>
      </c>
      <c r="C827" s="223" t="s">
        <v>1762</v>
      </c>
      <c r="D827" s="223" t="s">
        <v>191</v>
      </c>
      <c r="E827" s="232" t="str">
        <f t="shared" si="69"/>
        <v>Men Senior</v>
      </c>
      <c r="F827" s="286">
        <v>30496</v>
      </c>
      <c r="G827" s="10">
        <f t="shared" si="67"/>
        <v>44926</v>
      </c>
      <c r="H827" s="6">
        <f t="shared" si="68"/>
        <v>39</v>
      </c>
      <c r="I827" s="5" t="str">
        <f t="shared" si="66"/>
        <v>Senior</v>
      </c>
      <c r="J827" s="221" t="s">
        <v>1301</v>
      </c>
      <c r="K827" s="294">
        <v>85062910390</v>
      </c>
      <c r="L827" s="295" t="s">
        <v>1509</v>
      </c>
      <c r="M827" s="246">
        <f>+_xlfn.XLOOKUP(MASTERLIST!$A827,'2023'!$A$3:$A$897,'2023'!$AE$3:$AE$897,0,0)</f>
        <v>0</v>
      </c>
      <c r="N827" s="220">
        <f>+_xlfn.XLOOKUP(MASTERLIST!$A827,'2023'!$A$3:$A$897,'2023'!$AF$3:$AF$897,0,0)</f>
        <v>0</v>
      </c>
      <c r="O827" s="220">
        <f>+_xlfn.XLOOKUP(MASTERLIST!$A827,'2023'!$A$3:$A$897,'2023'!$AG$3:$AG$897,0,0)</f>
        <v>0</v>
      </c>
      <c r="P827" s="247">
        <f>+_xlfn.XLOOKUP(MASTERLIST!$A827,'2023'!$A$3:$A$897,'2023'!$AH$3:$AH$897,0,0)</f>
        <v>0</v>
      </c>
      <c r="Q827" s="312">
        <f>+_xlfn.XLOOKUP(MASTERLIST!$A827,'2021'!$A$3:$A$900,'2021'!$G$3:$G$900,0,0)</f>
        <v>0</v>
      </c>
      <c r="R827" s="220">
        <f>+_xlfn.XLOOKUP(MASTERLIST!$A827,'2021'!$A$3:$A$900,'2021'!$H$3:$H$900,0,0)</f>
        <v>0</v>
      </c>
      <c r="S827" s="220">
        <f>+_xlfn.XLOOKUP(MASTERLIST!$A827,'2021'!$A$3:$A$900,'2021'!$I$3:$I$900,0,0)</f>
        <v>0</v>
      </c>
      <c r="T827" s="247">
        <f>+_xlfn.XLOOKUP(MASTERLIST!$A827,'2021'!$A$3:$A$900,'2021'!$J$3:$J$900,0,0)</f>
        <v>0</v>
      </c>
      <c r="U827" s="246">
        <f>+_xlfn.XLOOKUP(MASTERLIST!$A827,'2022'!$A$3:$A$899,'2022'!$AE$3:$AE$899,0,0)</f>
        <v>0</v>
      </c>
      <c r="V827" s="220">
        <f>+_xlfn.XLOOKUP(MASTERLIST!$A827,'2022'!$A$3:$A$899,'2022'!$AF$3:$AF$899,0,0)</f>
        <v>0</v>
      </c>
      <c r="W827" s="220">
        <f>+_xlfn.XLOOKUP(MASTERLIST!$A827,'2022'!$A$3:$A$899,'2022'!$AG$3:$AG$899,0,0)</f>
        <v>0</v>
      </c>
      <c r="X827" s="247">
        <f>+_xlfn.XLOOKUP(MASTERLIST!$A827,'2022'!$A$3:$A$899,'2022'!$AH$3:$AH$899,0,0)</f>
        <v>0</v>
      </c>
    </row>
    <row r="828" spans="1:24" x14ac:dyDescent="0.3">
      <c r="A828" s="236" t="s">
        <v>1750</v>
      </c>
      <c r="B828" s="220" t="s">
        <v>49</v>
      </c>
      <c r="C828" s="222" t="s">
        <v>1760</v>
      </c>
      <c r="D828" s="222" t="s">
        <v>1761</v>
      </c>
      <c r="E828" s="230" t="str">
        <f t="shared" si="69"/>
        <v>Men Grand Masters</v>
      </c>
      <c r="F828" s="285">
        <v>20876</v>
      </c>
      <c r="G828" s="10">
        <f t="shared" si="67"/>
        <v>44926</v>
      </c>
      <c r="H828" s="6">
        <f t="shared" si="68"/>
        <v>65</v>
      </c>
      <c r="I828" s="5" t="str">
        <f t="shared" si="66"/>
        <v>Grand Masters</v>
      </c>
      <c r="J828" s="220" t="s">
        <v>1301</v>
      </c>
      <c r="K828" s="293">
        <v>5702255115</v>
      </c>
      <c r="L828" s="251" t="s">
        <v>1512</v>
      </c>
      <c r="M828" s="246">
        <f>+_xlfn.XLOOKUP(MASTERLIST!$A828,'2023'!$A$3:$A$897,'2023'!$AE$3:$AE$897,0,0)</f>
        <v>0</v>
      </c>
      <c r="N828" s="220">
        <f>+_xlfn.XLOOKUP(MASTERLIST!$A828,'2023'!$A$3:$A$897,'2023'!$AF$3:$AF$897,0,0)</f>
        <v>0</v>
      </c>
      <c r="O828" s="220">
        <f>+_xlfn.XLOOKUP(MASTERLIST!$A828,'2023'!$A$3:$A$897,'2023'!$AG$3:$AG$897,0,0)</f>
        <v>0</v>
      </c>
      <c r="P828" s="247">
        <f>+_xlfn.XLOOKUP(MASTERLIST!$A828,'2023'!$A$3:$A$897,'2023'!$AH$3:$AH$897,0,0)</f>
        <v>0</v>
      </c>
      <c r="Q828" s="312">
        <f>+_xlfn.XLOOKUP(MASTERLIST!$A828,'2021'!$A$3:$A$900,'2021'!$G$3:$G$900,0,0)</f>
        <v>3</v>
      </c>
      <c r="R828" s="220">
        <f>+_xlfn.XLOOKUP(MASTERLIST!$A828,'2021'!$A$3:$A$900,'2021'!$H$3:$H$900,0,0)</f>
        <v>0</v>
      </c>
      <c r="S828" s="220">
        <f>+_xlfn.XLOOKUP(MASTERLIST!$A828,'2021'!$A$3:$A$900,'2021'!$I$3:$I$900,0,0)</f>
        <v>3.1</v>
      </c>
      <c r="T828" s="247">
        <f>+_xlfn.XLOOKUP(MASTERLIST!$A828,'2021'!$A$3:$A$900,'2021'!$J$3:$J$900,0,0)</f>
        <v>406</v>
      </c>
      <c r="U828" s="246">
        <f>+_xlfn.XLOOKUP(MASTERLIST!$A828,'2022'!$A$3:$A$899,'2022'!$AE$3:$AE$899,0,0)</f>
        <v>1</v>
      </c>
      <c r="V828" s="220">
        <f>+_xlfn.XLOOKUP(MASTERLIST!$A828,'2022'!$A$3:$A$899,'2022'!$AF$3:$AF$899,0,0)</f>
        <v>0</v>
      </c>
      <c r="W828" s="220">
        <f>+_xlfn.XLOOKUP(MASTERLIST!$A828,'2022'!$A$3:$A$899,'2022'!$AG$3:$AG$899,0,0)</f>
        <v>0.7</v>
      </c>
      <c r="X828" s="247">
        <f>+_xlfn.XLOOKUP(MASTERLIST!$A828,'2022'!$A$3:$A$899,'2022'!$AH$3:$AH$899,0,0)</f>
        <v>142</v>
      </c>
    </row>
    <row r="829" spans="1:24" s="14" customFormat="1" x14ac:dyDescent="0.3">
      <c r="A829" s="237" t="s">
        <v>1751</v>
      </c>
      <c r="B829" s="223" t="s">
        <v>1810</v>
      </c>
      <c r="C829" s="223" t="s">
        <v>1763</v>
      </c>
      <c r="D829" s="223" t="s">
        <v>1764</v>
      </c>
      <c r="E829" s="232" t="str">
        <f t="shared" si="69"/>
        <v>Men U/21</v>
      </c>
      <c r="F829" s="286">
        <v>38198</v>
      </c>
      <c r="G829" s="10">
        <f t="shared" si="67"/>
        <v>44926</v>
      </c>
      <c r="H829" s="6">
        <f t="shared" si="68"/>
        <v>18</v>
      </c>
      <c r="I829" s="5" t="str">
        <f t="shared" si="66"/>
        <v>U/21</v>
      </c>
      <c r="J829" s="221" t="s">
        <v>1301</v>
      </c>
      <c r="K829" s="294">
        <v>307045114088</v>
      </c>
      <c r="L829" s="295" t="s">
        <v>1512</v>
      </c>
      <c r="M829" s="246">
        <f>+_xlfn.XLOOKUP(MASTERLIST!$A829,'2023'!$A$3:$A$897,'2023'!$AE$3:$AE$897,0,0)</f>
        <v>0</v>
      </c>
      <c r="N829" s="220">
        <f>+_xlfn.XLOOKUP(MASTERLIST!$A829,'2023'!$A$3:$A$897,'2023'!$AF$3:$AF$897,0,0)</f>
        <v>0</v>
      </c>
      <c r="O829" s="220">
        <f>+_xlfn.XLOOKUP(MASTERLIST!$A829,'2023'!$A$3:$A$897,'2023'!$AG$3:$AG$897,0,0)</f>
        <v>0</v>
      </c>
      <c r="P829" s="247">
        <f>+_xlfn.XLOOKUP(MASTERLIST!$A829,'2023'!$A$3:$A$897,'2023'!$AH$3:$AH$897,0,0)</f>
        <v>0</v>
      </c>
      <c r="Q829" s="312">
        <f>+_xlfn.XLOOKUP(MASTERLIST!$A829,'2021'!$A$3:$A$900,'2021'!$G$3:$G$900,0,0)</f>
        <v>0</v>
      </c>
      <c r="R829" s="220">
        <f>+_xlfn.XLOOKUP(MASTERLIST!$A829,'2021'!$A$3:$A$900,'2021'!$H$3:$H$900,0,0)</f>
        <v>0</v>
      </c>
      <c r="S829" s="220">
        <f>+_xlfn.XLOOKUP(MASTERLIST!$A829,'2021'!$A$3:$A$900,'2021'!$I$3:$I$900,0,0)</f>
        <v>0</v>
      </c>
      <c r="T829" s="247">
        <f>+_xlfn.XLOOKUP(MASTERLIST!$A829,'2021'!$A$3:$A$900,'2021'!$J$3:$J$900,0,0)</f>
        <v>0</v>
      </c>
      <c r="U829" s="246">
        <f>+_xlfn.XLOOKUP(MASTERLIST!$A829,'2022'!$A$3:$A$899,'2022'!$AE$3:$AE$899,0,0)</f>
        <v>0</v>
      </c>
      <c r="V829" s="220">
        <f>+_xlfn.XLOOKUP(MASTERLIST!$A829,'2022'!$A$3:$A$899,'2022'!$AF$3:$AF$899,0,0)</f>
        <v>0</v>
      </c>
      <c r="W829" s="220">
        <f>+_xlfn.XLOOKUP(MASTERLIST!$A829,'2022'!$A$3:$A$899,'2022'!$AG$3:$AG$899,0,0)</f>
        <v>0</v>
      </c>
      <c r="X829" s="247">
        <f>+_xlfn.XLOOKUP(MASTERLIST!$A829,'2022'!$A$3:$A$899,'2022'!$AH$3:$AH$899,0,0)</f>
        <v>0</v>
      </c>
    </row>
    <row r="830" spans="1:24" s="14" customFormat="1" x14ac:dyDescent="0.3">
      <c r="A830" s="237" t="s">
        <v>1752</v>
      </c>
      <c r="B830" s="223" t="s">
        <v>1392</v>
      </c>
      <c r="C830" s="223" t="s">
        <v>1766</v>
      </c>
      <c r="D830" s="223" t="s">
        <v>359</v>
      </c>
      <c r="E830" s="232" t="str">
        <f t="shared" si="69"/>
        <v>Ladies Senior</v>
      </c>
      <c r="F830" s="286"/>
      <c r="G830" s="10">
        <f t="shared" si="67"/>
        <v>44926</v>
      </c>
      <c r="H830" s="6">
        <f t="shared" si="68"/>
        <v>123</v>
      </c>
      <c r="I830" s="5" t="s">
        <v>1488</v>
      </c>
      <c r="J830" s="221" t="s">
        <v>67</v>
      </c>
      <c r="K830" s="294"/>
      <c r="L830" s="295"/>
      <c r="M830" s="246">
        <f>+_xlfn.XLOOKUP(MASTERLIST!$A830,'2023'!$A$3:$A$897,'2023'!$AE$3:$AE$897,0,0)</f>
        <v>0</v>
      </c>
      <c r="N830" s="220">
        <f>+_xlfn.XLOOKUP(MASTERLIST!$A830,'2023'!$A$3:$A$897,'2023'!$AF$3:$AF$897,0,0)</f>
        <v>0</v>
      </c>
      <c r="O830" s="220">
        <f>+_xlfn.XLOOKUP(MASTERLIST!$A830,'2023'!$A$3:$A$897,'2023'!$AG$3:$AG$897,0,0)</f>
        <v>0</v>
      </c>
      <c r="P830" s="247">
        <f>+_xlfn.XLOOKUP(MASTERLIST!$A830,'2023'!$A$3:$A$897,'2023'!$AH$3:$AH$897,0,0)</f>
        <v>0</v>
      </c>
      <c r="Q830" s="312">
        <f>+_xlfn.XLOOKUP(MASTERLIST!$A830,'2021'!$A$3:$A$900,'2021'!$G$3:$G$900,0,0)</f>
        <v>0</v>
      </c>
      <c r="R830" s="220">
        <f>+_xlfn.XLOOKUP(MASTERLIST!$A830,'2021'!$A$3:$A$900,'2021'!$H$3:$H$900,0,0)</f>
        <v>0</v>
      </c>
      <c r="S830" s="220">
        <f>+_xlfn.XLOOKUP(MASTERLIST!$A830,'2021'!$A$3:$A$900,'2021'!$I$3:$I$900,0,0)</f>
        <v>0</v>
      </c>
      <c r="T830" s="247">
        <f>+_xlfn.XLOOKUP(MASTERLIST!$A830,'2021'!$A$3:$A$900,'2021'!$J$3:$J$900,0,0)</f>
        <v>0</v>
      </c>
      <c r="U830" s="246">
        <f>+_xlfn.XLOOKUP(MASTERLIST!$A830,'2022'!$A$3:$A$899,'2022'!$AE$3:$AE$899,0,0)</f>
        <v>0</v>
      </c>
      <c r="V830" s="220">
        <f>+_xlfn.XLOOKUP(MASTERLIST!$A830,'2022'!$A$3:$A$899,'2022'!$AF$3:$AF$899,0,0)</f>
        <v>0</v>
      </c>
      <c r="W830" s="220">
        <f>+_xlfn.XLOOKUP(MASTERLIST!$A830,'2022'!$A$3:$A$899,'2022'!$AG$3:$AG$899,0,0)</f>
        <v>0</v>
      </c>
      <c r="X830" s="247">
        <f>+_xlfn.XLOOKUP(MASTERLIST!$A830,'2022'!$A$3:$A$899,'2022'!$AH$3:$AH$899,0,0)</f>
        <v>0</v>
      </c>
    </row>
    <row r="831" spans="1:24" x14ac:dyDescent="0.3">
      <c r="A831" s="236" t="s">
        <v>1753</v>
      </c>
      <c r="B831" s="220" t="s">
        <v>49</v>
      </c>
      <c r="C831" s="222" t="s">
        <v>1765</v>
      </c>
      <c r="D831" s="222" t="s">
        <v>1725</v>
      </c>
      <c r="E831" s="230" t="str">
        <f t="shared" si="69"/>
        <v>Men Senior</v>
      </c>
      <c r="F831" s="285">
        <v>35873</v>
      </c>
      <c r="G831" s="10">
        <f t="shared" si="67"/>
        <v>44926</v>
      </c>
      <c r="H831" s="6">
        <f t="shared" si="68"/>
        <v>24</v>
      </c>
      <c r="I831" s="5" t="str">
        <f t="shared" ref="I831:I862" si="70">IF(H831="","Senior",IF(H831&gt;59.999,"Grand Masters",IF(H831&gt;49.999,"Master",IF(H831&gt;39.999,"Veteran",IF(H831&gt;21.999,"Senior",IF(H831&gt;16.999,"U/21","U/16"))))))</f>
        <v>Senior</v>
      </c>
      <c r="J831" s="220" t="s">
        <v>1301</v>
      </c>
      <c r="K831" s="293">
        <v>98031900108</v>
      </c>
      <c r="L831" s="251" t="s">
        <v>1509</v>
      </c>
      <c r="M831" s="246">
        <f>+_xlfn.XLOOKUP(MASTERLIST!$A831,'2023'!$A$3:$A$897,'2023'!$AE$3:$AE$897,0,0)</f>
        <v>0</v>
      </c>
      <c r="N831" s="220">
        <f>+_xlfn.XLOOKUP(MASTERLIST!$A831,'2023'!$A$3:$A$897,'2023'!$AF$3:$AF$897,0,0)</f>
        <v>0</v>
      </c>
      <c r="O831" s="220">
        <f>+_xlfn.XLOOKUP(MASTERLIST!$A831,'2023'!$A$3:$A$897,'2023'!$AG$3:$AG$897,0,0)</f>
        <v>0</v>
      </c>
      <c r="P831" s="247">
        <f>+_xlfn.XLOOKUP(MASTERLIST!$A831,'2023'!$A$3:$A$897,'2023'!$AH$3:$AH$897,0,0)</f>
        <v>0</v>
      </c>
      <c r="Q831" s="312">
        <f>+_xlfn.XLOOKUP(MASTERLIST!$A831,'2021'!$A$3:$A$900,'2021'!$G$3:$G$900,0,0)</f>
        <v>0</v>
      </c>
      <c r="R831" s="220">
        <f>+_xlfn.XLOOKUP(MASTERLIST!$A831,'2021'!$A$3:$A$900,'2021'!$H$3:$H$900,0,0)</f>
        <v>2</v>
      </c>
      <c r="S831" s="220">
        <f>+_xlfn.XLOOKUP(MASTERLIST!$A831,'2021'!$A$3:$A$900,'2021'!$I$3:$I$900,0,0)</f>
        <v>4.5</v>
      </c>
      <c r="T831" s="247">
        <f>+_xlfn.XLOOKUP(MASTERLIST!$A831,'2021'!$A$3:$A$900,'2021'!$J$3:$J$900,0,0)</f>
        <v>319</v>
      </c>
      <c r="U831" s="246">
        <f>+_xlfn.XLOOKUP(MASTERLIST!$A831,'2022'!$A$3:$A$899,'2022'!$AE$3:$AE$899,0,0)</f>
        <v>0</v>
      </c>
      <c r="V831" s="220">
        <f>+_xlfn.XLOOKUP(MASTERLIST!$A831,'2022'!$A$3:$A$899,'2022'!$AF$3:$AF$899,0,0)</f>
        <v>1</v>
      </c>
      <c r="W831" s="220">
        <f>+_xlfn.XLOOKUP(MASTERLIST!$A831,'2022'!$A$3:$A$899,'2022'!$AG$3:$AG$899,0,0)</f>
        <v>21.3</v>
      </c>
      <c r="X831" s="247">
        <f>+_xlfn.XLOOKUP(MASTERLIST!$A831,'2022'!$A$3:$A$899,'2022'!$AH$3:$AH$899,0,0)</f>
        <v>218</v>
      </c>
    </row>
    <row r="832" spans="1:24" ht="13.5" customHeight="1" x14ac:dyDescent="0.3">
      <c r="A832" s="236" t="s">
        <v>1754</v>
      </c>
      <c r="B832" s="220" t="s">
        <v>39</v>
      </c>
      <c r="C832" s="222" t="s">
        <v>108</v>
      </c>
      <c r="D832" s="222" t="s">
        <v>240</v>
      </c>
      <c r="E832" s="230" t="str">
        <f t="shared" si="69"/>
        <v>Men Senior</v>
      </c>
      <c r="F832" s="277">
        <v>34655</v>
      </c>
      <c r="G832" s="10">
        <f t="shared" si="67"/>
        <v>44926</v>
      </c>
      <c r="H832" s="6">
        <f t="shared" si="68"/>
        <v>28</v>
      </c>
      <c r="I832" s="5" t="str">
        <f t="shared" si="70"/>
        <v>Senior</v>
      </c>
      <c r="J832" s="220" t="s">
        <v>1301</v>
      </c>
      <c r="K832" s="293">
        <v>66091400053</v>
      </c>
      <c r="L832" s="251" t="s">
        <v>1509</v>
      </c>
      <c r="M832" s="246">
        <f>+_xlfn.XLOOKUP(MASTERLIST!$A832,'2023'!$A$3:$A$897,'2023'!$AE$3:$AE$897,0,0)</f>
        <v>0</v>
      </c>
      <c r="N832" s="220">
        <f>+_xlfn.XLOOKUP(MASTERLIST!$A832,'2023'!$A$3:$A$897,'2023'!$AF$3:$AF$897,0,0)</f>
        <v>0</v>
      </c>
      <c r="O832" s="220">
        <f>+_xlfn.XLOOKUP(MASTERLIST!$A832,'2023'!$A$3:$A$897,'2023'!$AG$3:$AG$897,0,0)</f>
        <v>0</v>
      </c>
      <c r="P832" s="247">
        <f>+_xlfn.XLOOKUP(MASTERLIST!$A832,'2023'!$A$3:$A$897,'2023'!$AH$3:$AH$897,0,0)</f>
        <v>0</v>
      </c>
      <c r="Q832" s="312">
        <f>+_xlfn.XLOOKUP(MASTERLIST!$A832,'2021'!$A$3:$A$900,'2021'!$G$3:$G$900,0,0)</f>
        <v>0</v>
      </c>
      <c r="R832" s="220">
        <f>+_xlfn.XLOOKUP(MASTERLIST!$A832,'2021'!$A$3:$A$900,'2021'!$H$3:$H$900,0,0)</f>
        <v>0</v>
      </c>
      <c r="S832" s="220">
        <f>+_xlfn.XLOOKUP(MASTERLIST!$A832,'2021'!$A$3:$A$900,'2021'!$I$3:$I$900,0,0)</f>
        <v>0</v>
      </c>
      <c r="T832" s="247">
        <f>+_xlfn.XLOOKUP(MASTERLIST!$A832,'2021'!$A$3:$A$900,'2021'!$J$3:$J$900,0,0)</f>
        <v>0</v>
      </c>
      <c r="U832" s="246">
        <f>+_xlfn.XLOOKUP(MASTERLIST!$A832,'2022'!$A$3:$A$899,'2022'!$AE$3:$AE$899,0,0)</f>
        <v>0</v>
      </c>
      <c r="V832" s="220">
        <f>+_xlfn.XLOOKUP(MASTERLIST!$A832,'2022'!$A$3:$A$899,'2022'!$AF$3:$AF$899,0,0)</f>
        <v>5</v>
      </c>
      <c r="W832" s="220">
        <f>+_xlfn.XLOOKUP(MASTERLIST!$A832,'2022'!$A$3:$A$899,'2022'!$AG$3:$AG$899,0,0)</f>
        <v>26.7</v>
      </c>
      <c r="X832" s="247">
        <f>+_xlfn.XLOOKUP(MASTERLIST!$A832,'2022'!$A$3:$A$899,'2022'!$AH$3:$AH$899,0,0)</f>
        <v>311</v>
      </c>
    </row>
    <row r="833" spans="1:24" s="14" customFormat="1" x14ac:dyDescent="0.3">
      <c r="A833" s="237" t="s">
        <v>1755</v>
      </c>
      <c r="B833" s="223" t="s">
        <v>1294</v>
      </c>
      <c r="C833" s="223" t="s">
        <v>1767</v>
      </c>
      <c r="D833" s="223" t="s">
        <v>130</v>
      </c>
      <c r="E833" s="232" t="str">
        <f t="shared" si="69"/>
        <v>Men Senior</v>
      </c>
      <c r="F833" s="286">
        <v>32432</v>
      </c>
      <c r="G833" s="10">
        <f t="shared" si="67"/>
        <v>44926</v>
      </c>
      <c r="H833" s="6">
        <f t="shared" si="68"/>
        <v>34</v>
      </c>
      <c r="I833" s="5" t="str">
        <f t="shared" si="70"/>
        <v>Senior</v>
      </c>
      <c r="J833" s="221" t="s">
        <v>1301</v>
      </c>
      <c r="K833" s="294">
        <v>88101600493</v>
      </c>
      <c r="L833" s="295" t="s">
        <v>1509</v>
      </c>
      <c r="M833" s="246">
        <f>+_xlfn.XLOOKUP(MASTERLIST!$A833,'2023'!$A$3:$A$897,'2023'!$AE$3:$AE$897,0,0)</f>
        <v>0</v>
      </c>
      <c r="N833" s="220">
        <f>+_xlfn.XLOOKUP(MASTERLIST!$A833,'2023'!$A$3:$A$897,'2023'!$AF$3:$AF$897,0,0)</f>
        <v>0</v>
      </c>
      <c r="O833" s="220">
        <f>+_xlfn.XLOOKUP(MASTERLIST!$A833,'2023'!$A$3:$A$897,'2023'!$AG$3:$AG$897,0,0)</f>
        <v>0</v>
      </c>
      <c r="P833" s="247">
        <f>+_xlfn.XLOOKUP(MASTERLIST!$A833,'2023'!$A$3:$A$897,'2023'!$AH$3:$AH$897,0,0)</f>
        <v>0</v>
      </c>
      <c r="Q833" s="312">
        <f>+_xlfn.XLOOKUP(MASTERLIST!$A833,'2021'!$A$3:$A$900,'2021'!$G$3:$G$900,0,0)</f>
        <v>0</v>
      </c>
      <c r="R833" s="220">
        <f>+_xlfn.XLOOKUP(MASTERLIST!$A833,'2021'!$A$3:$A$900,'2021'!$H$3:$H$900,0,0)</f>
        <v>0</v>
      </c>
      <c r="S833" s="220">
        <f>+_xlfn.XLOOKUP(MASTERLIST!$A833,'2021'!$A$3:$A$900,'2021'!$I$3:$I$900,0,0)</f>
        <v>0</v>
      </c>
      <c r="T833" s="247">
        <f>+_xlfn.XLOOKUP(MASTERLIST!$A833,'2021'!$A$3:$A$900,'2021'!$J$3:$J$900,0,0)</f>
        <v>0</v>
      </c>
      <c r="U833" s="246">
        <f>+_xlfn.XLOOKUP(MASTERLIST!$A833,'2022'!$A$3:$A$899,'2022'!$AE$3:$AE$899,0,0)</f>
        <v>0</v>
      </c>
      <c r="V833" s="220">
        <f>+_xlfn.XLOOKUP(MASTERLIST!$A833,'2022'!$A$3:$A$899,'2022'!$AF$3:$AF$899,0,0)</f>
        <v>0</v>
      </c>
      <c r="W833" s="220">
        <f>+_xlfn.XLOOKUP(MASTERLIST!$A833,'2022'!$A$3:$A$899,'2022'!$AG$3:$AG$899,0,0)</f>
        <v>0</v>
      </c>
      <c r="X833" s="247">
        <f>+_xlfn.XLOOKUP(MASTERLIST!$A833,'2022'!$A$3:$A$899,'2022'!$AH$3:$AH$899,0,0)</f>
        <v>0</v>
      </c>
    </row>
    <row r="834" spans="1:24" s="14" customFormat="1" x14ac:dyDescent="0.3">
      <c r="A834" s="237" t="s">
        <v>1756</v>
      </c>
      <c r="B834" s="223" t="s">
        <v>1294</v>
      </c>
      <c r="C834" s="223" t="s">
        <v>1768</v>
      </c>
      <c r="D834" s="223" t="s">
        <v>130</v>
      </c>
      <c r="E834" s="232" t="str">
        <f t="shared" si="69"/>
        <v>Ladies Senior</v>
      </c>
      <c r="F834" s="286">
        <v>31484</v>
      </c>
      <c r="G834" s="10">
        <f t="shared" si="67"/>
        <v>44926</v>
      </c>
      <c r="H834" s="6">
        <f t="shared" si="68"/>
        <v>36</v>
      </c>
      <c r="I834" s="5" t="str">
        <f t="shared" si="70"/>
        <v>Senior</v>
      </c>
      <c r="J834" s="221" t="s">
        <v>67</v>
      </c>
      <c r="K834" s="294">
        <v>86031300575</v>
      </c>
      <c r="L834" s="295" t="s">
        <v>1509</v>
      </c>
      <c r="M834" s="246">
        <f>+_xlfn.XLOOKUP(MASTERLIST!$A834,'2023'!$A$3:$A$897,'2023'!$AE$3:$AE$897,0,0)</f>
        <v>0</v>
      </c>
      <c r="N834" s="220">
        <f>+_xlfn.XLOOKUP(MASTERLIST!$A834,'2023'!$A$3:$A$897,'2023'!$AF$3:$AF$897,0,0)</f>
        <v>0</v>
      </c>
      <c r="O834" s="220">
        <f>+_xlfn.XLOOKUP(MASTERLIST!$A834,'2023'!$A$3:$A$897,'2023'!$AG$3:$AG$897,0,0)</f>
        <v>0</v>
      </c>
      <c r="P834" s="247">
        <f>+_xlfn.XLOOKUP(MASTERLIST!$A834,'2023'!$A$3:$A$897,'2023'!$AH$3:$AH$897,0,0)</f>
        <v>0</v>
      </c>
      <c r="Q834" s="312">
        <f>+_xlfn.XLOOKUP(MASTERLIST!$A834,'2021'!$A$3:$A$900,'2021'!$G$3:$G$900,0,0)</f>
        <v>0</v>
      </c>
      <c r="R834" s="220">
        <f>+_xlfn.XLOOKUP(MASTERLIST!$A834,'2021'!$A$3:$A$900,'2021'!$H$3:$H$900,0,0)</f>
        <v>0</v>
      </c>
      <c r="S834" s="220">
        <f>+_xlfn.XLOOKUP(MASTERLIST!$A834,'2021'!$A$3:$A$900,'2021'!$I$3:$I$900,0,0)</f>
        <v>0</v>
      </c>
      <c r="T834" s="247">
        <f>+_xlfn.XLOOKUP(MASTERLIST!$A834,'2021'!$A$3:$A$900,'2021'!$J$3:$J$900,0,0)</f>
        <v>0</v>
      </c>
      <c r="U834" s="246">
        <f>+_xlfn.XLOOKUP(MASTERLIST!$A834,'2022'!$A$3:$A$899,'2022'!$AE$3:$AE$899,0,0)</f>
        <v>0</v>
      </c>
      <c r="V834" s="220">
        <f>+_xlfn.XLOOKUP(MASTERLIST!$A834,'2022'!$A$3:$A$899,'2022'!$AF$3:$AF$899,0,0)</f>
        <v>0</v>
      </c>
      <c r="W834" s="220">
        <f>+_xlfn.XLOOKUP(MASTERLIST!$A834,'2022'!$A$3:$A$899,'2022'!$AG$3:$AG$899,0,0)</f>
        <v>0</v>
      </c>
      <c r="X834" s="247">
        <f>+_xlfn.XLOOKUP(MASTERLIST!$A834,'2022'!$A$3:$A$899,'2022'!$AH$3:$AH$899,0,0)</f>
        <v>0</v>
      </c>
    </row>
    <row r="835" spans="1:24" s="14" customFormat="1" x14ac:dyDescent="0.3">
      <c r="A835" s="237" t="s">
        <v>1757</v>
      </c>
      <c r="B835" s="223" t="s">
        <v>1294</v>
      </c>
      <c r="C835" s="223" t="s">
        <v>1769</v>
      </c>
      <c r="D835" s="223" t="s">
        <v>1770</v>
      </c>
      <c r="E835" s="232" t="str">
        <f t="shared" si="69"/>
        <v>Men U/16</v>
      </c>
      <c r="F835" s="286">
        <v>39919</v>
      </c>
      <c r="G835" s="10">
        <f t="shared" si="67"/>
        <v>44926</v>
      </c>
      <c r="H835" s="6">
        <f t="shared" si="68"/>
        <v>13</v>
      </c>
      <c r="I835" s="5" t="str">
        <f t="shared" si="70"/>
        <v>U/16</v>
      </c>
      <c r="J835" s="221" t="s">
        <v>1301</v>
      </c>
      <c r="K835" s="294"/>
      <c r="L835" s="295" t="s">
        <v>1509</v>
      </c>
      <c r="M835" s="246">
        <f>+_xlfn.XLOOKUP(MASTERLIST!$A835,'2023'!$A$3:$A$897,'2023'!$AE$3:$AE$897,0,0)</f>
        <v>0</v>
      </c>
      <c r="N835" s="220">
        <f>+_xlfn.XLOOKUP(MASTERLIST!$A835,'2023'!$A$3:$A$897,'2023'!$AF$3:$AF$897,0,0)</f>
        <v>0</v>
      </c>
      <c r="O835" s="220">
        <f>+_xlfn.XLOOKUP(MASTERLIST!$A835,'2023'!$A$3:$A$897,'2023'!$AG$3:$AG$897,0,0)</f>
        <v>0</v>
      </c>
      <c r="P835" s="247">
        <f>+_xlfn.XLOOKUP(MASTERLIST!$A835,'2023'!$A$3:$A$897,'2023'!$AH$3:$AH$897,0,0)</f>
        <v>0</v>
      </c>
      <c r="Q835" s="312">
        <f>+_xlfn.XLOOKUP(MASTERLIST!$A835,'2021'!$A$3:$A$900,'2021'!$G$3:$G$900,0,0)</f>
        <v>0</v>
      </c>
      <c r="R835" s="220">
        <f>+_xlfn.XLOOKUP(MASTERLIST!$A835,'2021'!$A$3:$A$900,'2021'!$H$3:$H$900,0,0)</f>
        <v>0</v>
      </c>
      <c r="S835" s="220">
        <f>+_xlfn.XLOOKUP(MASTERLIST!$A835,'2021'!$A$3:$A$900,'2021'!$I$3:$I$900,0,0)</f>
        <v>0</v>
      </c>
      <c r="T835" s="247">
        <f>+_xlfn.XLOOKUP(MASTERLIST!$A835,'2021'!$A$3:$A$900,'2021'!$J$3:$J$900,0,0)</f>
        <v>0</v>
      </c>
      <c r="U835" s="246">
        <f>+_xlfn.XLOOKUP(MASTERLIST!$A835,'2022'!$A$3:$A$899,'2022'!$AE$3:$AE$899,0,0)</f>
        <v>0</v>
      </c>
      <c r="V835" s="220">
        <f>+_xlfn.XLOOKUP(MASTERLIST!$A835,'2022'!$A$3:$A$899,'2022'!$AF$3:$AF$899,0,0)</f>
        <v>0</v>
      </c>
      <c r="W835" s="220">
        <f>+_xlfn.XLOOKUP(MASTERLIST!$A835,'2022'!$A$3:$A$899,'2022'!$AG$3:$AG$899,0,0)</f>
        <v>0</v>
      </c>
      <c r="X835" s="247">
        <f>+_xlfn.XLOOKUP(MASTERLIST!$A835,'2022'!$A$3:$A$899,'2022'!$AH$3:$AH$899,0,0)</f>
        <v>0</v>
      </c>
    </row>
    <row r="836" spans="1:24" x14ac:dyDescent="0.25">
      <c r="A836" s="229" t="s">
        <v>1758</v>
      </c>
      <c r="B836" s="220" t="s">
        <v>37</v>
      </c>
      <c r="C836" s="220" t="s">
        <v>92</v>
      </c>
      <c r="D836" s="220" t="s">
        <v>1925</v>
      </c>
      <c r="E836" s="230" t="str">
        <f t="shared" si="69"/>
        <v>Men Senior</v>
      </c>
      <c r="F836" s="277">
        <v>33363</v>
      </c>
      <c r="G836" s="10">
        <f t="shared" si="67"/>
        <v>44926</v>
      </c>
      <c r="H836" s="6">
        <f t="shared" si="68"/>
        <v>31</v>
      </c>
      <c r="I836" s="5" t="str">
        <f t="shared" si="70"/>
        <v>Senior</v>
      </c>
      <c r="J836" s="220" t="s">
        <v>1301</v>
      </c>
      <c r="K836" s="293">
        <v>91050500237</v>
      </c>
      <c r="L836" s="251" t="s">
        <v>1509</v>
      </c>
      <c r="M836" s="246">
        <f>+_xlfn.XLOOKUP(MASTERLIST!$A836,'2023'!$A$3:$A$897,'2023'!$AE$3:$AE$897,0,0)</f>
        <v>3</v>
      </c>
      <c r="N836" s="220">
        <f>+_xlfn.XLOOKUP(MASTERLIST!$A836,'2023'!$A$3:$A$897,'2023'!$AF$3:$AF$897,0,0)</f>
        <v>2</v>
      </c>
      <c r="O836" s="220">
        <f>+_xlfn.XLOOKUP(MASTERLIST!$A836,'2023'!$A$3:$A$897,'2023'!$AG$3:$AG$897,0,0)</f>
        <v>24.7</v>
      </c>
      <c r="P836" s="247">
        <f>+_xlfn.XLOOKUP(MASTERLIST!$A836,'2023'!$A$3:$A$897,'2023'!$AH$3:$AH$897,0,0)</f>
        <v>799</v>
      </c>
      <c r="Q836" s="312">
        <f>+_xlfn.XLOOKUP(MASTERLIST!$A836,'2021'!$A$3:$A$900,'2021'!$G$3:$G$900,0,0)</f>
        <v>1</v>
      </c>
      <c r="R836" s="220">
        <f>+_xlfn.XLOOKUP(MASTERLIST!$A836,'2021'!$A$3:$A$900,'2021'!$H$3:$H$900,0,0)</f>
        <v>4</v>
      </c>
      <c r="S836" s="220">
        <f>+_xlfn.XLOOKUP(MASTERLIST!$A836,'2021'!$A$3:$A$900,'2021'!$I$3:$I$900,0,0)</f>
        <v>42.5</v>
      </c>
      <c r="T836" s="247">
        <f>+_xlfn.XLOOKUP(MASTERLIST!$A836,'2021'!$A$3:$A$900,'2021'!$J$3:$J$900,0,0)</f>
        <v>491</v>
      </c>
      <c r="U836" s="246">
        <f>+_xlfn.XLOOKUP(MASTERLIST!$A836,'2022'!$A$3:$A$899,'2022'!$AE$3:$AE$899,0,0)</f>
        <v>1</v>
      </c>
      <c r="V836" s="220">
        <f>+_xlfn.XLOOKUP(MASTERLIST!$A836,'2022'!$A$3:$A$899,'2022'!$AF$3:$AF$899,0,0)</f>
        <v>3</v>
      </c>
      <c r="W836" s="220">
        <f>+_xlfn.XLOOKUP(MASTERLIST!$A836,'2022'!$A$3:$A$899,'2022'!$AG$3:$AG$899,0,0)</f>
        <v>27.5</v>
      </c>
      <c r="X836" s="247">
        <f>+_xlfn.XLOOKUP(MASTERLIST!$A836,'2022'!$A$3:$A$899,'2022'!$AH$3:$AH$899,0,0)</f>
        <v>493</v>
      </c>
    </row>
    <row r="837" spans="1:24" x14ac:dyDescent="0.3">
      <c r="A837" s="272" t="s">
        <v>1759</v>
      </c>
      <c r="B837" s="274" t="s">
        <v>42</v>
      </c>
      <c r="C837" s="274" t="s">
        <v>1814</v>
      </c>
      <c r="D837" s="274" t="s">
        <v>1669</v>
      </c>
      <c r="E837" s="230" t="str">
        <f t="shared" si="69"/>
        <v>Men Master</v>
      </c>
      <c r="F837" s="287">
        <v>23428</v>
      </c>
      <c r="G837" s="10">
        <f t="shared" si="67"/>
        <v>44926</v>
      </c>
      <c r="H837" s="6">
        <f t="shared" si="68"/>
        <v>58</v>
      </c>
      <c r="I837" s="5" t="str">
        <f t="shared" si="70"/>
        <v>Master</v>
      </c>
      <c r="J837" s="224" t="s">
        <v>1301</v>
      </c>
      <c r="K837" s="291">
        <v>64021600264</v>
      </c>
      <c r="L837" s="292" t="s">
        <v>1509</v>
      </c>
      <c r="M837" s="246">
        <f>+_xlfn.XLOOKUP(MASTERLIST!$A837,'2023'!$A$3:$A$897,'2023'!$AE$3:$AE$897,0,0)</f>
        <v>3</v>
      </c>
      <c r="N837" s="220">
        <f>+_xlfn.XLOOKUP(MASTERLIST!$A837,'2023'!$A$3:$A$897,'2023'!$AF$3:$AF$897,0,0)</f>
        <v>2</v>
      </c>
      <c r="O837" s="220">
        <f>+_xlfn.XLOOKUP(MASTERLIST!$A837,'2023'!$A$3:$A$897,'2023'!$AG$3:$AG$897,0,0)</f>
        <v>12.5</v>
      </c>
      <c r="P837" s="247">
        <f>+_xlfn.XLOOKUP(MASTERLIST!$A837,'2023'!$A$3:$A$897,'2023'!$AH$3:$AH$897,0,0)</f>
        <v>782</v>
      </c>
      <c r="Q837" s="312">
        <f>+_xlfn.XLOOKUP(MASTERLIST!$A837,'2021'!$A$3:$A$900,'2021'!$G$3:$G$900,0,0)</f>
        <v>0</v>
      </c>
      <c r="R837" s="220">
        <f>+_xlfn.XLOOKUP(MASTERLIST!$A837,'2021'!$A$3:$A$900,'2021'!$H$3:$H$900,0,0)</f>
        <v>4</v>
      </c>
      <c r="S837" s="220">
        <f>+_xlfn.XLOOKUP(MASTERLIST!$A837,'2021'!$A$3:$A$900,'2021'!$I$3:$I$900,0,0)</f>
        <v>44</v>
      </c>
      <c r="T837" s="247">
        <f>+_xlfn.XLOOKUP(MASTERLIST!$A837,'2021'!$A$3:$A$900,'2021'!$J$3:$J$900,0,0)</f>
        <v>654</v>
      </c>
      <c r="U837" s="246">
        <f>+_xlfn.XLOOKUP(MASTERLIST!$A837,'2022'!$A$3:$A$899,'2022'!$AE$3:$AE$899,0,0)</f>
        <v>0</v>
      </c>
      <c r="V837" s="220">
        <f>+_xlfn.XLOOKUP(MASTERLIST!$A837,'2022'!$A$3:$A$899,'2022'!$AF$3:$AF$899,0,0)</f>
        <v>3</v>
      </c>
      <c r="W837" s="220">
        <f>+_xlfn.XLOOKUP(MASTERLIST!$A837,'2022'!$A$3:$A$899,'2022'!$AG$3:$AG$899,0,0)</f>
        <v>38.5</v>
      </c>
      <c r="X837" s="247">
        <f>+_xlfn.XLOOKUP(MASTERLIST!$A837,'2022'!$A$3:$A$899,'2022'!$AH$3:$AH$899,0,0)</f>
        <v>474</v>
      </c>
    </row>
    <row r="838" spans="1:24" x14ac:dyDescent="0.3">
      <c r="A838" s="237" t="s">
        <v>1772</v>
      </c>
      <c r="B838" s="221" t="s">
        <v>1292</v>
      </c>
      <c r="C838" s="223" t="s">
        <v>284</v>
      </c>
      <c r="D838" s="223" t="s">
        <v>154</v>
      </c>
      <c r="E838" s="230" t="str">
        <f t="shared" si="69"/>
        <v>Men Veteran</v>
      </c>
      <c r="F838" s="286">
        <v>29946</v>
      </c>
      <c r="G838" s="10">
        <f t="shared" si="67"/>
        <v>44926</v>
      </c>
      <c r="H838" s="6">
        <f t="shared" si="68"/>
        <v>41</v>
      </c>
      <c r="I838" s="5" t="str">
        <f t="shared" si="70"/>
        <v>Veteran</v>
      </c>
      <c r="J838" s="221" t="s">
        <v>1301</v>
      </c>
      <c r="K838" s="294">
        <v>81122650051</v>
      </c>
      <c r="L838" s="295" t="s">
        <v>1509</v>
      </c>
      <c r="M838" s="246">
        <f>+_xlfn.XLOOKUP(MASTERLIST!$A838,'2023'!$A$3:$A$897,'2023'!$AE$3:$AE$897,0,0)</f>
        <v>0</v>
      </c>
      <c r="N838" s="220">
        <f>+_xlfn.XLOOKUP(MASTERLIST!$A838,'2023'!$A$3:$A$897,'2023'!$AF$3:$AF$897,0,0)</f>
        <v>0</v>
      </c>
      <c r="O838" s="220">
        <f>+_xlfn.XLOOKUP(MASTERLIST!$A838,'2023'!$A$3:$A$897,'2023'!$AG$3:$AG$897,0,0)</f>
        <v>0</v>
      </c>
      <c r="P838" s="247">
        <f>+_xlfn.XLOOKUP(MASTERLIST!$A838,'2023'!$A$3:$A$897,'2023'!$AH$3:$AH$897,0,0)</f>
        <v>0</v>
      </c>
      <c r="Q838" s="312">
        <f>+_xlfn.XLOOKUP(MASTERLIST!$A838,'2021'!$A$3:$A$900,'2021'!$G$3:$G$900,0,0)</f>
        <v>0</v>
      </c>
      <c r="R838" s="220">
        <f>+_xlfn.XLOOKUP(MASTERLIST!$A838,'2021'!$A$3:$A$900,'2021'!$H$3:$H$900,0,0)</f>
        <v>0</v>
      </c>
      <c r="S838" s="220">
        <f>+_xlfn.XLOOKUP(MASTERLIST!$A838,'2021'!$A$3:$A$900,'2021'!$I$3:$I$900,0,0)</f>
        <v>0</v>
      </c>
      <c r="T838" s="247">
        <f>+_xlfn.XLOOKUP(MASTERLIST!$A838,'2021'!$A$3:$A$900,'2021'!$J$3:$J$900,0,0)</f>
        <v>0</v>
      </c>
      <c r="U838" s="246">
        <f>+_xlfn.XLOOKUP(MASTERLIST!$A838,'2022'!$A$3:$A$899,'2022'!$AE$3:$AE$899,0,0)</f>
        <v>0</v>
      </c>
      <c r="V838" s="220">
        <f>+_xlfn.XLOOKUP(MASTERLIST!$A838,'2022'!$A$3:$A$899,'2022'!$AF$3:$AF$899,0,0)</f>
        <v>0</v>
      </c>
      <c r="W838" s="220">
        <f>+_xlfn.XLOOKUP(MASTERLIST!$A838,'2022'!$A$3:$A$899,'2022'!$AG$3:$AG$899,0,0)</f>
        <v>0</v>
      </c>
      <c r="X838" s="247">
        <f>+_xlfn.XLOOKUP(MASTERLIST!$A838,'2022'!$A$3:$A$899,'2022'!$AH$3:$AH$899,0,0)</f>
        <v>0</v>
      </c>
    </row>
    <row r="839" spans="1:24" x14ac:dyDescent="0.3">
      <c r="A839" s="272" t="s">
        <v>1773</v>
      </c>
      <c r="B839" s="274" t="s">
        <v>42</v>
      </c>
      <c r="C839" s="274" t="s">
        <v>1461</v>
      </c>
      <c r="D839" s="274" t="s">
        <v>1746</v>
      </c>
      <c r="E839" s="230" t="str">
        <f t="shared" si="69"/>
        <v>Men Grand Masters</v>
      </c>
      <c r="F839" s="287">
        <v>19844</v>
      </c>
      <c r="G839" s="10">
        <f t="shared" si="67"/>
        <v>44926</v>
      </c>
      <c r="H839" s="6">
        <f t="shared" si="68"/>
        <v>68</v>
      </c>
      <c r="I839" s="5" t="str">
        <f t="shared" si="70"/>
        <v>Grand Masters</v>
      </c>
      <c r="J839" s="224" t="s">
        <v>1301</v>
      </c>
      <c r="K839" s="291">
        <v>54043000227</v>
      </c>
      <c r="L839" s="292" t="s">
        <v>1509</v>
      </c>
      <c r="M839" s="246">
        <f>+_xlfn.XLOOKUP(MASTERLIST!$A839,'2023'!$A$3:$A$897,'2023'!$AE$3:$AE$897,0,0)</f>
        <v>0</v>
      </c>
      <c r="N839" s="220">
        <f>+_xlfn.XLOOKUP(MASTERLIST!$A839,'2023'!$A$3:$A$897,'2023'!$AF$3:$AF$897,0,0)</f>
        <v>1</v>
      </c>
      <c r="O839" s="220">
        <f>+_xlfn.XLOOKUP(MASTERLIST!$A839,'2023'!$A$3:$A$897,'2023'!$AG$3:$AG$897,0,0)</f>
        <v>14.1</v>
      </c>
      <c r="P839" s="247">
        <f>+_xlfn.XLOOKUP(MASTERLIST!$A839,'2023'!$A$3:$A$897,'2023'!$AH$3:$AH$897,0,0)</f>
        <v>348</v>
      </c>
      <c r="Q839" s="312">
        <f>+_xlfn.XLOOKUP(MASTERLIST!$A839,'2021'!$A$3:$A$900,'2021'!$G$3:$G$900,0,0)</f>
        <v>2</v>
      </c>
      <c r="R839" s="220">
        <f>+_xlfn.XLOOKUP(MASTERLIST!$A839,'2021'!$A$3:$A$900,'2021'!$H$3:$H$900,0,0)</f>
        <v>3</v>
      </c>
      <c r="S839" s="220">
        <f>+_xlfn.XLOOKUP(MASTERLIST!$A839,'2021'!$A$3:$A$900,'2021'!$I$3:$I$900,0,0)</f>
        <v>26.3</v>
      </c>
      <c r="T839" s="247">
        <f>+_xlfn.XLOOKUP(MASTERLIST!$A839,'2021'!$A$3:$A$900,'2021'!$J$3:$J$900,0,0)</f>
        <v>678</v>
      </c>
      <c r="U839" s="246">
        <f>+_xlfn.XLOOKUP(MASTERLIST!$A839,'2022'!$A$3:$A$899,'2022'!$AE$3:$AE$899,0,0)</f>
        <v>0</v>
      </c>
      <c r="V839" s="220">
        <f>+_xlfn.XLOOKUP(MASTERLIST!$A839,'2022'!$A$3:$A$899,'2022'!$AF$3:$AF$899,0,0)</f>
        <v>1</v>
      </c>
      <c r="W839" s="220">
        <f>+_xlfn.XLOOKUP(MASTERLIST!$A839,'2022'!$A$3:$A$899,'2022'!$AG$3:$AG$899,0,0)</f>
        <v>2</v>
      </c>
      <c r="X839" s="247">
        <f>+_xlfn.XLOOKUP(MASTERLIST!$A839,'2022'!$A$3:$A$899,'2022'!$AH$3:$AH$899,0,0)</f>
        <v>186</v>
      </c>
    </row>
    <row r="840" spans="1:24" x14ac:dyDescent="0.3">
      <c r="A840" s="236" t="s">
        <v>1774</v>
      </c>
      <c r="B840" s="222" t="s">
        <v>50</v>
      </c>
      <c r="C840" s="222" t="s">
        <v>1815</v>
      </c>
      <c r="D840" s="222" t="s">
        <v>422</v>
      </c>
      <c r="E840" s="230" t="str">
        <f t="shared" si="69"/>
        <v>Men Senior</v>
      </c>
      <c r="F840" s="285">
        <v>31313</v>
      </c>
      <c r="G840" s="10">
        <f t="shared" si="67"/>
        <v>44926</v>
      </c>
      <c r="H840" s="6">
        <f t="shared" si="68"/>
        <v>37</v>
      </c>
      <c r="I840" s="5" t="str">
        <f t="shared" si="70"/>
        <v>Senior</v>
      </c>
      <c r="J840" s="220" t="s">
        <v>1301</v>
      </c>
      <c r="K840" s="293">
        <v>85092350070</v>
      </c>
      <c r="L840" s="251" t="s">
        <v>1509</v>
      </c>
      <c r="M840" s="246">
        <f>+_xlfn.XLOOKUP(MASTERLIST!$A840,'2023'!$A$3:$A$897,'2023'!$AE$3:$AE$897,0,0)</f>
        <v>0</v>
      </c>
      <c r="N840" s="220">
        <f>+_xlfn.XLOOKUP(MASTERLIST!$A840,'2023'!$A$3:$A$897,'2023'!$AF$3:$AF$897,0,0)</f>
        <v>0</v>
      </c>
      <c r="O840" s="220">
        <f>+_xlfn.XLOOKUP(MASTERLIST!$A840,'2023'!$A$3:$A$897,'2023'!$AG$3:$AG$897,0,0)</f>
        <v>0</v>
      </c>
      <c r="P840" s="247">
        <f>+_xlfn.XLOOKUP(MASTERLIST!$A840,'2023'!$A$3:$A$897,'2023'!$AH$3:$AH$897,0,0)</f>
        <v>40</v>
      </c>
      <c r="Q840" s="312">
        <f>+_xlfn.XLOOKUP(MASTERLIST!$A840,'2021'!$A$3:$A$900,'2021'!$G$3:$G$900,0,0)</f>
        <v>0</v>
      </c>
      <c r="R840" s="220">
        <f>+_xlfn.XLOOKUP(MASTERLIST!$A840,'2021'!$A$3:$A$900,'2021'!$H$3:$H$900,0,0)</f>
        <v>1</v>
      </c>
      <c r="S840" s="220">
        <f>+_xlfn.XLOOKUP(MASTERLIST!$A840,'2021'!$A$3:$A$900,'2021'!$I$3:$I$900,0,0)</f>
        <v>1.9</v>
      </c>
      <c r="T840" s="247">
        <f>+_xlfn.XLOOKUP(MASTERLIST!$A840,'2021'!$A$3:$A$900,'2021'!$J$3:$J$900,0,0)</f>
        <v>331</v>
      </c>
      <c r="U840" s="246">
        <f>+_xlfn.XLOOKUP(MASTERLIST!$A840,'2022'!$A$3:$A$899,'2022'!$AE$3:$AE$899,0,0)</f>
        <v>0</v>
      </c>
      <c r="V840" s="220">
        <f>+_xlfn.XLOOKUP(MASTERLIST!$A840,'2022'!$A$3:$A$899,'2022'!$AF$3:$AF$899,0,0)</f>
        <v>2</v>
      </c>
      <c r="W840" s="220">
        <f>+_xlfn.XLOOKUP(MASTERLIST!$A840,'2022'!$A$3:$A$899,'2022'!$AG$3:$AG$899,0,0)</f>
        <v>3.1</v>
      </c>
      <c r="X840" s="247">
        <f>+_xlfn.XLOOKUP(MASTERLIST!$A840,'2022'!$A$3:$A$899,'2022'!$AH$3:$AH$899,0,0)</f>
        <v>231</v>
      </c>
    </row>
    <row r="841" spans="1:24" x14ac:dyDescent="0.3">
      <c r="A841" s="236" t="s">
        <v>1775</v>
      </c>
      <c r="B841" s="222" t="s">
        <v>50</v>
      </c>
      <c r="C841" s="222" t="s">
        <v>1816</v>
      </c>
      <c r="D841" s="222" t="s">
        <v>1817</v>
      </c>
      <c r="E841" s="230" t="str">
        <f t="shared" si="69"/>
        <v>Men Master</v>
      </c>
      <c r="F841" s="285">
        <v>26186</v>
      </c>
      <c r="G841" s="10">
        <f t="shared" si="67"/>
        <v>44926</v>
      </c>
      <c r="H841" s="6">
        <f t="shared" si="68"/>
        <v>51</v>
      </c>
      <c r="I841" s="5" t="str">
        <f t="shared" si="70"/>
        <v>Master</v>
      </c>
      <c r="J841" s="220" t="s">
        <v>1301</v>
      </c>
      <c r="K841" s="293">
        <v>71091000417</v>
      </c>
      <c r="L841" s="251" t="s">
        <v>1509</v>
      </c>
      <c r="M841" s="246">
        <f>+_xlfn.XLOOKUP(MASTERLIST!$A841,'2023'!$A$3:$A$897,'2023'!$AE$3:$AE$897,0,0)</f>
        <v>0</v>
      </c>
      <c r="N841" s="220">
        <f>+_xlfn.XLOOKUP(MASTERLIST!$A841,'2023'!$A$3:$A$897,'2023'!$AF$3:$AF$897,0,0)</f>
        <v>0</v>
      </c>
      <c r="O841" s="220">
        <f>+_xlfn.XLOOKUP(MASTERLIST!$A841,'2023'!$A$3:$A$897,'2023'!$AG$3:$AG$897,0,0)</f>
        <v>0</v>
      </c>
      <c r="P841" s="247">
        <f>+_xlfn.XLOOKUP(MASTERLIST!$A841,'2023'!$A$3:$A$897,'2023'!$AH$3:$AH$897,0,0)</f>
        <v>0</v>
      </c>
      <c r="Q841" s="312">
        <f>+_xlfn.XLOOKUP(MASTERLIST!$A841,'2021'!$A$3:$A$900,'2021'!$G$3:$G$900,0,0)</f>
        <v>0</v>
      </c>
      <c r="R841" s="220">
        <f>+_xlfn.XLOOKUP(MASTERLIST!$A841,'2021'!$A$3:$A$900,'2021'!$H$3:$H$900,0,0)</f>
        <v>0</v>
      </c>
      <c r="S841" s="220">
        <f>+_xlfn.XLOOKUP(MASTERLIST!$A841,'2021'!$A$3:$A$900,'2021'!$I$3:$I$900,0,0)</f>
        <v>0</v>
      </c>
      <c r="T841" s="247">
        <f>+_xlfn.XLOOKUP(MASTERLIST!$A841,'2021'!$A$3:$A$900,'2021'!$J$3:$J$900,0,0)</f>
        <v>0</v>
      </c>
      <c r="U841" s="246">
        <f>+_xlfn.XLOOKUP(MASTERLIST!$A841,'2022'!$A$3:$A$899,'2022'!$AE$3:$AE$899,0,0)</f>
        <v>0</v>
      </c>
      <c r="V841" s="220">
        <f>+_xlfn.XLOOKUP(MASTERLIST!$A841,'2022'!$A$3:$A$899,'2022'!$AF$3:$AF$899,0,0)</f>
        <v>0</v>
      </c>
      <c r="W841" s="220">
        <f>+_xlfn.XLOOKUP(MASTERLIST!$A841,'2022'!$A$3:$A$899,'2022'!$AG$3:$AG$899,0,0)</f>
        <v>0</v>
      </c>
      <c r="X841" s="247">
        <f>+_xlfn.XLOOKUP(MASTERLIST!$A841,'2022'!$A$3:$A$899,'2022'!$AH$3:$AH$899,0,0)</f>
        <v>0</v>
      </c>
    </row>
    <row r="842" spans="1:24" x14ac:dyDescent="0.3">
      <c r="A842" s="237" t="s">
        <v>1776</v>
      </c>
      <c r="B842" s="221" t="s">
        <v>1278</v>
      </c>
      <c r="C842" s="223" t="s">
        <v>1718</v>
      </c>
      <c r="D842" s="223" t="s">
        <v>191</v>
      </c>
      <c r="E842" s="230" t="str">
        <f t="shared" si="69"/>
        <v>Men Veteran</v>
      </c>
      <c r="F842" s="286">
        <v>27270</v>
      </c>
      <c r="G842" s="10">
        <f t="shared" si="67"/>
        <v>44926</v>
      </c>
      <c r="H842" s="6">
        <f t="shared" si="68"/>
        <v>48</v>
      </c>
      <c r="I842" s="5" t="str">
        <f t="shared" si="70"/>
        <v>Veteran</v>
      </c>
      <c r="J842" s="221" t="s">
        <v>1301</v>
      </c>
      <c r="K842" s="294">
        <v>74082900195</v>
      </c>
      <c r="L842" s="295" t="s">
        <v>1509</v>
      </c>
      <c r="M842" s="246">
        <f>+_xlfn.XLOOKUP(MASTERLIST!$A842,'2023'!$A$3:$A$897,'2023'!$AE$3:$AE$897,0,0)</f>
        <v>0</v>
      </c>
      <c r="N842" s="220">
        <f>+_xlfn.XLOOKUP(MASTERLIST!$A842,'2023'!$A$3:$A$897,'2023'!$AF$3:$AF$897,0,0)</f>
        <v>0</v>
      </c>
      <c r="O842" s="220">
        <f>+_xlfn.XLOOKUP(MASTERLIST!$A842,'2023'!$A$3:$A$897,'2023'!$AG$3:$AG$897,0,0)</f>
        <v>0</v>
      </c>
      <c r="P842" s="247">
        <f>+_xlfn.XLOOKUP(MASTERLIST!$A842,'2023'!$A$3:$A$897,'2023'!$AH$3:$AH$897,0,0)</f>
        <v>0</v>
      </c>
      <c r="Q842" s="312">
        <f>+_xlfn.XLOOKUP(MASTERLIST!$A842,'2021'!$A$3:$A$900,'2021'!$G$3:$G$900,0,0)</f>
        <v>0</v>
      </c>
      <c r="R842" s="220">
        <f>+_xlfn.XLOOKUP(MASTERLIST!$A842,'2021'!$A$3:$A$900,'2021'!$H$3:$H$900,0,0)</f>
        <v>0</v>
      </c>
      <c r="S842" s="220">
        <f>+_xlfn.XLOOKUP(MASTERLIST!$A842,'2021'!$A$3:$A$900,'2021'!$I$3:$I$900,0,0)</f>
        <v>0</v>
      </c>
      <c r="T842" s="247">
        <f>+_xlfn.XLOOKUP(MASTERLIST!$A842,'2021'!$A$3:$A$900,'2021'!$J$3:$J$900,0,0)</f>
        <v>0</v>
      </c>
      <c r="U842" s="246">
        <f>+_xlfn.XLOOKUP(MASTERLIST!$A842,'2022'!$A$3:$A$899,'2022'!$AE$3:$AE$899,0,0)</f>
        <v>0</v>
      </c>
      <c r="V842" s="220">
        <f>+_xlfn.XLOOKUP(MASTERLIST!$A842,'2022'!$A$3:$A$899,'2022'!$AF$3:$AF$899,0,0)</f>
        <v>0</v>
      </c>
      <c r="W842" s="220">
        <f>+_xlfn.XLOOKUP(MASTERLIST!$A842,'2022'!$A$3:$A$899,'2022'!$AG$3:$AG$899,0,0)</f>
        <v>0</v>
      </c>
      <c r="X842" s="247">
        <f>+_xlfn.XLOOKUP(MASTERLIST!$A842,'2022'!$A$3:$A$899,'2022'!$AH$3:$AH$899,0,0)</f>
        <v>0</v>
      </c>
    </row>
    <row r="843" spans="1:24" x14ac:dyDescent="0.3">
      <c r="A843" s="237" t="s">
        <v>1777</v>
      </c>
      <c r="B843" s="221" t="s">
        <v>1278</v>
      </c>
      <c r="C843" s="223" t="s">
        <v>1818</v>
      </c>
      <c r="D843" s="223" t="s">
        <v>191</v>
      </c>
      <c r="E843" s="230" t="str">
        <f t="shared" si="69"/>
        <v>Men U/16</v>
      </c>
      <c r="F843" s="286">
        <v>40247</v>
      </c>
      <c r="G843" s="10">
        <f t="shared" si="67"/>
        <v>44926</v>
      </c>
      <c r="H843" s="6">
        <f t="shared" si="68"/>
        <v>12</v>
      </c>
      <c r="I843" s="5" t="str">
        <f t="shared" si="70"/>
        <v>U/16</v>
      </c>
      <c r="J843" s="221" t="s">
        <v>1301</v>
      </c>
      <c r="K843" s="294">
        <v>20100310</v>
      </c>
      <c r="L843" s="295" t="s">
        <v>1509</v>
      </c>
      <c r="M843" s="246">
        <f>+_xlfn.XLOOKUP(MASTERLIST!$A843,'2023'!$A$3:$A$897,'2023'!$AE$3:$AE$897,0,0)</f>
        <v>0</v>
      </c>
      <c r="N843" s="220">
        <f>+_xlfn.XLOOKUP(MASTERLIST!$A843,'2023'!$A$3:$A$897,'2023'!$AF$3:$AF$897,0,0)</f>
        <v>0</v>
      </c>
      <c r="O843" s="220">
        <f>+_xlfn.XLOOKUP(MASTERLIST!$A843,'2023'!$A$3:$A$897,'2023'!$AG$3:$AG$897,0,0)</f>
        <v>0</v>
      </c>
      <c r="P843" s="247">
        <f>+_xlfn.XLOOKUP(MASTERLIST!$A843,'2023'!$A$3:$A$897,'2023'!$AH$3:$AH$897,0,0)</f>
        <v>0</v>
      </c>
      <c r="Q843" s="312">
        <f>+_xlfn.XLOOKUP(MASTERLIST!$A843,'2021'!$A$3:$A$900,'2021'!$G$3:$G$900,0,0)</f>
        <v>0</v>
      </c>
      <c r="R843" s="220">
        <f>+_xlfn.XLOOKUP(MASTERLIST!$A843,'2021'!$A$3:$A$900,'2021'!$H$3:$H$900,0,0)</f>
        <v>0</v>
      </c>
      <c r="S843" s="220">
        <f>+_xlfn.XLOOKUP(MASTERLIST!$A843,'2021'!$A$3:$A$900,'2021'!$I$3:$I$900,0,0)</f>
        <v>0</v>
      </c>
      <c r="T843" s="247">
        <f>+_xlfn.XLOOKUP(MASTERLIST!$A843,'2021'!$A$3:$A$900,'2021'!$J$3:$J$900,0,0)</f>
        <v>0</v>
      </c>
      <c r="U843" s="246">
        <f>+_xlfn.XLOOKUP(MASTERLIST!$A843,'2022'!$A$3:$A$899,'2022'!$AE$3:$AE$899,0,0)</f>
        <v>0</v>
      </c>
      <c r="V843" s="220">
        <f>+_xlfn.XLOOKUP(MASTERLIST!$A843,'2022'!$A$3:$A$899,'2022'!$AF$3:$AF$899,0,0)</f>
        <v>0</v>
      </c>
      <c r="W843" s="220">
        <f>+_xlfn.XLOOKUP(MASTERLIST!$A843,'2022'!$A$3:$A$899,'2022'!$AG$3:$AG$899,0,0)</f>
        <v>0</v>
      </c>
      <c r="X843" s="247">
        <f>+_xlfn.XLOOKUP(MASTERLIST!$A843,'2022'!$A$3:$A$899,'2022'!$AH$3:$AH$899,0,0)</f>
        <v>0</v>
      </c>
    </row>
    <row r="844" spans="1:24" s="14" customFormat="1" x14ac:dyDescent="0.3">
      <c r="A844" s="237" t="s">
        <v>1778</v>
      </c>
      <c r="B844" s="223" t="s">
        <v>1278</v>
      </c>
      <c r="C844" s="223" t="s">
        <v>1819</v>
      </c>
      <c r="D844" s="223" t="s">
        <v>1820</v>
      </c>
      <c r="E844" s="232" t="str">
        <f t="shared" si="69"/>
        <v>Men Senior</v>
      </c>
      <c r="F844" s="286">
        <v>30502</v>
      </c>
      <c r="G844" s="10">
        <f t="shared" si="67"/>
        <v>44926</v>
      </c>
      <c r="H844" s="6">
        <f t="shared" si="68"/>
        <v>39</v>
      </c>
      <c r="I844" s="5" t="str">
        <f t="shared" si="70"/>
        <v>Senior</v>
      </c>
      <c r="J844" s="221" t="s">
        <v>1301</v>
      </c>
      <c r="K844" s="294">
        <v>83070510094</v>
      </c>
      <c r="L844" s="295" t="s">
        <v>1509</v>
      </c>
      <c r="M844" s="246">
        <f>+_xlfn.XLOOKUP(MASTERLIST!$A844,'2023'!$A$3:$A$897,'2023'!$AE$3:$AE$897,0,0)</f>
        <v>0</v>
      </c>
      <c r="N844" s="220">
        <f>+_xlfn.XLOOKUP(MASTERLIST!$A844,'2023'!$A$3:$A$897,'2023'!$AF$3:$AF$897,0,0)</f>
        <v>0</v>
      </c>
      <c r="O844" s="220">
        <f>+_xlfn.XLOOKUP(MASTERLIST!$A844,'2023'!$A$3:$A$897,'2023'!$AG$3:$AG$897,0,0)</f>
        <v>0</v>
      </c>
      <c r="P844" s="247">
        <f>+_xlfn.XLOOKUP(MASTERLIST!$A844,'2023'!$A$3:$A$897,'2023'!$AH$3:$AH$897,0,0)</f>
        <v>0</v>
      </c>
      <c r="Q844" s="312">
        <f>+_xlfn.XLOOKUP(MASTERLIST!$A844,'2021'!$A$3:$A$900,'2021'!$G$3:$G$900,0,0)</f>
        <v>0</v>
      </c>
      <c r="R844" s="220">
        <f>+_xlfn.XLOOKUP(MASTERLIST!$A844,'2021'!$A$3:$A$900,'2021'!$H$3:$H$900,0,0)</f>
        <v>0</v>
      </c>
      <c r="S844" s="220">
        <f>+_xlfn.XLOOKUP(MASTERLIST!$A844,'2021'!$A$3:$A$900,'2021'!$I$3:$I$900,0,0)</f>
        <v>0</v>
      </c>
      <c r="T844" s="247">
        <f>+_xlfn.XLOOKUP(MASTERLIST!$A844,'2021'!$A$3:$A$900,'2021'!$J$3:$J$900,0,0)</f>
        <v>0</v>
      </c>
      <c r="U844" s="246">
        <f>+_xlfn.XLOOKUP(MASTERLIST!$A844,'2022'!$A$3:$A$899,'2022'!$AE$3:$AE$899,0,0)</f>
        <v>0</v>
      </c>
      <c r="V844" s="220">
        <f>+_xlfn.XLOOKUP(MASTERLIST!$A844,'2022'!$A$3:$A$899,'2022'!$AF$3:$AF$899,0,0)</f>
        <v>0</v>
      </c>
      <c r="W844" s="220">
        <f>+_xlfn.XLOOKUP(MASTERLIST!$A844,'2022'!$A$3:$A$899,'2022'!$AG$3:$AG$899,0,0)</f>
        <v>0</v>
      </c>
      <c r="X844" s="247">
        <f>+_xlfn.XLOOKUP(MASTERLIST!$A844,'2022'!$A$3:$A$899,'2022'!$AH$3:$AH$899,0,0)</f>
        <v>0</v>
      </c>
    </row>
    <row r="845" spans="1:24" x14ac:dyDescent="0.3">
      <c r="A845" s="237" t="s">
        <v>1779</v>
      </c>
      <c r="B845" s="221" t="s">
        <v>1278</v>
      </c>
      <c r="C845" s="223" t="s">
        <v>1821</v>
      </c>
      <c r="D845" s="223" t="s">
        <v>153</v>
      </c>
      <c r="E845" s="230" t="str">
        <f t="shared" si="69"/>
        <v>Ladies Master</v>
      </c>
      <c r="F845" s="286">
        <v>24234</v>
      </c>
      <c r="G845" s="10">
        <f t="shared" si="67"/>
        <v>44926</v>
      </c>
      <c r="H845" s="6">
        <f t="shared" si="68"/>
        <v>56</v>
      </c>
      <c r="I845" s="5" t="str">
        <f t="shared" si="70"/>
        <v>Master</v>
      </c>
      <c r="J845" s="221" t="s">
        <v>67</v>
      </c>
      <c r="K845" s="294">
        <v>8111180023084</v>
      </c>
      <c r="L845" s="295" t="s">
        <v>1512</v>
      </c>
      <c r="M845" s="246">
        <f>+_xlfn.XLOOKUP(MASTERLIST!$A845,'2023'!$A$3:$A$897,'2023'!$AE$3:$AE$897,0,0)</f>
        <v>0</v>
      </c>
      <c r="N845" s="220">
        <f>+_xlfn.XLOOKUP(MASTERLIST!$A845,'2023'!$A$3:$A$897,'2023'!$AF$3:$AF$897,0,0)</f>
        <v>0</v>
      </c>
      <c r="O845" s="220">
        <f>+_xlfn.XLOOKUP(MASTERLIST!$A845,'2023'!$A$3:$A$897,'2023'!$AG$3:$AG$897,0,0)</f>
        <v>0</v>
      </c>
      <c r="P845" s="247">
        <f>+_xlfn.XLOOKUP(MASTERLIST!$A845,'2023'!$A$3:$A$897,'2023'!$AH$3:$AH$897,0,0)</f>
        <v>0</v>
      </c>
      <c r="Q845" s="312">
        <f>+_xlfn.XLOOKUP(MASTERLIST!$A845,'2021'!$A$3:$A$900,'2021'!$G$3:$G$900,0,0)</f>
        <v>0</v>
      </c>
      <c r="R845" s="220">
        <f>+_xlfn.XLOOKUP(MASTERLIST!$A845,'2021'!$A$3:$A$900,'2021'!$H$3:$H$900,0,0)</f>
        <v>0</v>
      </c>
      <c r="S845" s="220">
        <f>+_xlfn.XLOOKUP(MASTERLIST!$A845,'2021'!$A$3:$A$900,'2021'!$I$3:$I$900,0,0)</f>
        <v>0</v>
      </c>
      <c r="T845" s="247">
        <f>+_xlfn.XLOOKUP(MASTERLIST!$A845,'2021'!$A$3:$A$900,'2021'!$J$3:$J$900,0,0)</f>
        <v>0</v>
      </c>
      <c r="U845" s="246">
        <f>+_xlfn.XLOOKUP(MASTERLIST!$A845,'2022'!$A$3:$A$899,'2022'!$AE$3:$AE$899,0,0)</f>
        <v>0</v>
      </c>
      <c r="V845" s="220">
        <f>+_xlfn.XLOOKUP(MASTERLIST!$A845,'2022'!$A$3:$A$899,'2022'!$AF$3:$AF$899,0,0)</f>
        <v>0</v>
      </c>
      <c r="W845" s="220">
        <f>+_xlfn.XLOOKUP(MASTERLIST!$A845,'2022'!$A$3:$A$899,'2022'!$AG$3:$AG$899,0,0)</f>
        <v>0</v>
      </c>
      <c r="X845" s="247">
        <f>+_xlfn.XLOOKUP(MASTERLIST!$A845,'2022'!$A$3:$A$899,'2022'!$AH$3:$AH$899,0,0)</f>
        <v>0</v>
      </c>
    </row>
    <row r="846" spans="1:24" s="7" customFormat="1" x14ac:dyDescent="0.3">
      <c r="A846" s="237" t="s">
        <v>1780</v>
      </c>
      <c r="B846" s="221" t="s">
        <v>1392</v>
      </c>
      <c r="C846" s="223" t="s">
        <v>375</v>
      </c>
      <c r="D846" s="223" t="s">
        <v>96</v>
      </c>
      <c r="E846" s="230" t="str">
        <f t="shared" si="69"/>
        <v>Men Veteran</v>
      </c>
      <c r="F846" s="286">
        <v>30112</v>
      </c>
      <c r="G846" s="10">
        <f t="shared" si="67"/>
        <v>44926</v>
      </c>
      <c r="H846" s="6">
        <f t="shared" si="68"/>
        <v>40</v>
      </c>
      <c r="I846" s="5" t="str">
        <f t="shared" si="70"/>
        <v>Veteran</v>
      </c>
      <c r="J846" s="221" t="s">
        <v>1301</v>
      </c>
      <c r="K846" s="294">
        <v>82061010001</v>
      </c>
      <c r="L846" s="295" t="s">
        <v>1509</v>
      </c>
      <c r="M846" s="246">
        <f>+_xlfn.XLOOKUP(MASTERLIST!$A846,'2023'!$A$3:$A$897,'2023'!$AE$3:$AE$897,0,0)</f>
        <v>0</v>
      </c>
      <c r="N846" s="220">
        <f>+_xlfn.XLOOKUP(MASTERLIST!$A846,'2023'!$A$3:$A$897,'2023'!$AF$3:$AF$897,0,0)</f>
        <v>0</v>
      </c>
      <c r="O846" s="220">
        <f>+_xlfn.XLOOKUP(MASTERLIST!$A846,'2023'!$A$3:$A$897,'2023'!$AG$3:$AG$897,0,0)</f>
        <v>0</v>
      </c>
      <c r="P846" s="247">
        <f>+_xlfn.XLOOKUP(MASTERLIST!$A846,'2023'!$A$3:$A$897,'2023'!$AH$3:$AH$897,0,0)</f>
        <v>0</v>
      </c>
      <c r="Q846" s="312">
        <f>+_xlfn.XLOOKUP(MASTERLIST!$A846,'2021'!$A$3:$A$900,'2021'!$G$3:$G$900,0,0)</f>
        <v>0</v>
      </c>
      <c r="R846" s="220">
        <f>+_xlfn.XLOOKUP(MASTERLIST!$A846,'2021'!$A$3:$A$900,'2021'!$H$3:$H$900,0,0)</f>
        <v>2</v>
      </c>
      <c r="S846" s="220">
        <f>+_xlfn.XLOOKUP(MASTERLIST!$A846,'2021'!$A$3:$A$900,'2021'!$I$3:$I$900,0,0)</f>
        <v>6.8</v>
      </c>
      <c r="T846" s="247">
        <f>+_xlfn.XLOOKUP(MASTERLIST!$A846,'2021'!$A$3:$A$900,'2021'!$J$3:$J$900,0,0)</f>
        <v>167</v>
      </c>
      <c r="U846" s="246">
        <f>+_xlfn.XLOOKUP(MASTERLIST!$A846,'2022'!$A$3:$A$899,'2022'!$AE$3:$AE$899,0,0)</f>
        <v>0</v>
      </c>
      <c r="V846" s="220">
        <f>+_xlfn.XLOOKUP(MASTERLIST!$A846,'2022'!$A$3:$A$899,'2022'!$AF$3:$AF$899,0,0)</f>
        <v>0</v>
      </c>
      <c r="W846" s="220">
        <f>+_xlfn.XLOOKUP(MASTERLIST!$A846,'2022'!$A$3:$A$899,'2022'!$AG$3:$AG$899,0,0)</f>
        <v>0</v>
      </c>
      <c r="X846" s="247">
        <f>+_xlfn.XLOOKUP(MASTERLIST!$A846,'2022'!$A$3:$A$899,'2022'!$AH$3:$AH$899,0,0)</f>
        <v>0</v>
      </c>
    </row>
    <row r="847" spans="1:24" s="7" customFormat="1" x14ac:dyDescent="0.3">
      <c r="A847" s="236" t="s">
        <v>1781</v>
      </c>
      <c r="B847" s="220" t="s">
        <v>47</v>
      </c>
      <c r="C847" s="222" t="s">
        <v>128</v>
      </c>
      <c r="D847" s="222" t="s">
        <v>1822</v>
      </c>
      <c r="E847" s="230" t="str">
        <f t="shared" ref="E847:E878" si="71">IF(C847="NEW NAME","",CONCATENATE(J847," ",I847))</f>
        <v>Men Senior</v>
      </c>
      <c r="F847" s="285">
        <v>31513</v>
      </c>
      <c r="G847" s="10">
        <f t="shared" si="67"/>
        <v>44926</v>
      </c>
      <c r="H847" s="6">
        <f t="shared" si="68"/>
        <v>36</v>
      </c>
      <c r="I847" s="5" t="str">
        <f t="shared" si="70"/>
        <v>Senior</v>
      </c>
      <c r="J847" s="220" t="s">
        <v>1301</v>
      </c>
      <c r="K847" s="293">
        <v>8604115163082</v>
      </c>
      <c r="L847" s="251" t="s">
        <v>1512</v>
      </c>
      <c r="M847" s="246">
        <f>+_xlfn.XLOOKUP(MASTERLIST!$A847,'2023'!$A$3:$A$897,'2023'!$AE$3:$AE$897,0,0)</f>
        <v>0</v>
      </c>
      <c r="N847" s="220">
        <f>+_xlfn.XLOOKUP(MASTERLIST!$A847,'2023'!$A$3:$A$897,'2023'!$AF$3:$AF$897,0,0)</f>
        <v>1</v>
      </c>
      <c r="O847" s="220">
        <f>+_xlfn.XLOOKUP(MASTERLIST!$A847,'2023'!$A$3:$A$897,'2023'!$AG$3:$AG$897,0,0)</f>
        <v>23.1</v>
      </c>
      <c r="P847" s="247">
        <f>+_xlfn.XLOOKUP(MASTERLIST!$A847,'2023'!$A$3:$A$897,'2023'!$AH$3:$AH$897,0,0)</f>
        <v>314</v>
      </c>
      <c r="Q847" s="312">
        <f>+_xlfn.XLOOKUP(MASTERLIST!$A847,'2021'!$A$3:$A$900,'2021'!$G$3:$G$900,0,0)</f>
        <v>0</v>
      </c>
      <c r="R847" s="220">
        <f>+_xlfn.XLOOKUP(MASTERLIST!$A847,'2021'!$A$3:$A$900,'2021'!$H$3:$H$900,0,0)</f>
        <v>2</v>
      </c>
      <c r="S847" s="220">
        <f>+_xlfn.XLOOKUP(MASTERLIST!$A847,'2021'!$A$3:$A$900,'2021'!$I$3:$I$900,0,0)</f>
        <v>27.599999999999998</v>
      </c>
      <c r="T847" s="247">
        <f>+_xlfn.XLOOKUP(MASTERLIST!$A847,'2021'!$A$3:$A$900,'2021'!$J$3:$J$900,0,0)</f>
        <v>508</v>
      </c>
      <c r="U847" s="246">
        <f>+_xlfn.XLOOKUP(MASTERLIST!$A847,'2022'!$A$3:$A$899,'2022'!$AE$3:$AE$899,0,0)</f>
        <v>0</v>
      </c>
      <c r="V847" s="220">
        <f>+_xlfn.XLOOKUP(MASTERLIST!$A847,'2022'!$A$3:$A$899,'2022'!$AF$3:$AF$899,0,0)</f>
        <v>2</v>
      </c>
      <c r="W847" s="220">
        <f>+_xlfn.XLOOKUP(MASTERLIST!$A847,'2022'!$A$3:$A$899,'2022'!$AG$3:$AG$899,0,0)</f>
        <v>19</v>
      </c>
      <c r="X847" s="247">
        <f>+_xlfn.XLOOKUP(MASTERLIST!$A847,'2022'!$A$3:$A$899,'2022'!$AH$3:$AH$899,0,0)</f>
        <v>400</v>
      </c>
    </row>
    <row r="848" spans="1:24" x14ac:dyDescent="0.3">
      <c r="A848" s="236" t="s">
        <v>1782</v>
      </c>
      <c r="B848" s="222" t="s">
        <v>47</v>
      </c>
      <c r="C848" s="222" t="s">
        <v>1915</v>
      </c>
      <c r="D848" s="222" t="s">
        <v>254</v>
      </c>
      <c r="E848" s="230" t="str">
        <f t="shared" si="71"/>
        <v>Men U/16</v>
      </c>
      <c r="F848" s="285">
        <v>40312</v>
      </c>
      <c r="G848" s="10">
        <f t="shared" si="67"/>
        <v>44926</v>
      </c>
      <c r="H848" s="6">
        <f t="shared" si="68"/>
        <v>12</v>
      </c>
      <c r="I848" s="5" t="str">
        <f t="shared" si="70"/>
        <v>U/16</v>
      </c>
      <c r="J848" s="220" t="s">
        <v>1301</v>
      </c>
      <c r="K848" s="293">
        <v>20101014</v>
      </c>
      <c r="L848" s="251" t="s">
        <v>1509</v>
      </c>
      <c r="M848" s="246">
        <f>+_xlfn.XLOOKUP(MASTERLIST!$A848,'2023'!$A$3:$A$897,'2023'!$AE$3:$AE$897,0,0)</f>
        <v>2</v>
      </c>
      <c r="N848" s="220">
        <f>+_xlfn.XLOOKUP(MASTERLIST!$A848,'2023'!$A$3:$A$897,'2023'!$AF$3:$AF$897,0,0)</f>
        <v>2</v>
      </c>
      <c r="O848" s="220">
        <f>+_xlfn.XLOOKUP(MASTERLIST!$A848,'2023'!$A$3:$A$897,'2023'!$AG$3:$AG$897,0,0)</f>
        <v>17</v>
      </c>
      <c r="P848" s="247">
        <f>+_xlfn.XLOOKUP(MASTERLIST!$A848,'2023'!$A$3:$A$897,'2023'!$AH$3:$AH$897,0,0)</f>
        <v>521</v>
      </c>
      <c r="Q848" s="312">
        <f>+_xlfn.XLOOKUP(MASTERLIST!$A848,'2021'!$A$3:$A$900,'2021'!$G$3:$G$900,0,0)</f>
        <v>1</v>
      </c>
      <c r="R848" s="220">
        <f>+_xlfn.XLOOKUP(MASTERLIST!$A848,'2021'!$A$3:$A$900,'2021'!$H$3:$H$900,0,0)</f>
        <v>1</v>
      </c>
      <c r="S848" s="220">
        <f>+_xlfn.XLOOKUP(MASTERLIST!$A848,'2021'!$A$3:$A$900,'2021'!$I$3:$I$900,0,0)</f>
        <v>17.600000000000001</v>
      </c>
      <c r="T848" s="247">
        <f>+_xlfn.XLOOKUP(MASTERLIST!$A848,'2021'!$A$3:$A$900,'2021'!$J$3:$J$900,0,0)</f>
        <v>406</v>
      </c>
      <c r="U848" s="246">
        <f>+_xlfn.XLOOKUP(MASTERLIST!$A848,'2022'!$A$3:$A$899,'2022'!$AE$3:$AE$899,0,0)</f>
        <v>0</v>
      </c>
      <c r="V848" s="220">
        <f>+_xlfn.XLOOKUP(MASTERLIST!$A848,'2022'!$A$3:$A$899,'2022'!$AF$3:$AF$899,0,0)</f>
        <v>0</v>
      </c>
      <c r="W848" s="220">
        <f>+_xlfn.XLOOKUP(MASTERLIST!$A848,'2022'!$A$3:$A$899,'2022'!$AG$3:$AG$899,0,0)</f>
        <v>0</v>
      </c>
      <c r="X848" s="247">
        <f>+_xlfn.XLOOKUP(MASTERLIST!$A848,'2022'!$A$3:$A$899,'2022'!$AH$3:$AH$899,0,0)</f>
        <v>40</v>
      </c>
    </row>
    <row r="849" spans="1:24" s="14" customFormat="1" x14ac:dyDescent="0.3">
      <c r="A849" s="237" t="s">
        <v>1783</v>
      </c>
      <c r="B849" s="223" t="s">
        <v>1293</v>
      </c>
      <c r="C849" s="223" t="s">
        <v>97</v>
      </c>
      <c r="D849" s="223" t="s">
        <v>1823</v>
      </c>
      <c r="E849" s="232" t="str">
        <f t="shared" si="71"/>
        <v>Men Veteran</v>
      </c>
      <c r="F849" s="286">
        <v>28138</v>
      </c>
      <c r="G849" s="10">
        <f t="shared" si="67"/>
        <v>44926</v>
      </c>
      <c r="H849" s="6">
        <f t="shared" si="68"/>
        <v>45</v>
      </c>
      <c r="I849" s="5" t="str">
        <f t="shared" si="70"/>
        <v>Veteran</v>
      </c>
      <c r="J849" s="221" t="s">
        <v>1301</v>
      </c>
      <c r="K849" s="294">
        <v>77011310215</v>
      </c>
      <c r="L849" s="295" t="s">
        <v>1726</v>
      </c>
      <c r="M849" s="246">
        <f>+_xlfn.XLOOKUP(MASTERLIST!$A849,'2023'!$A$3:$A$897,'2023'!$AE$3:$AE$897,0,0)</f>
        <v>0</v>
      </c>
      <c r="N849" s="220">
        <f>+_xlfn.XLOOKUP(MASTERLIST!$A849,'2023'!$A$3:$A$897,'2023'!$AF$3:$AF$897,0,0)</f>
        <v>0</v>
      </c>
      <c r="O849" s="220">
        <f>+_xlfn.XLOOKUP(MASTERLIST!$A849,'2023'!$A$3:$A$897,'2023'!$AG$3:$AG$897,0,0)</f>
        <v>0</v>
      </c>
      <c r="P849" s="247">
        <f>+_xlfn.XLOOKUP(MASTERLIST!$A849,'2023'!$A$3:$A$897,'2023'!$AH$3:$AH$897,0,0)</f>
        <v>0</v>
      </c>
      <c r="Q849" s="312">
        <f>+_xlfn.XLOOKUP(MASTERLIST!$A849,'2021'!$A$3:$A$900,'2021'!$G$3:$G$900,0,0)</f>
        <v>0</v>
      </c>
      <c r="R849" s="220">
        <f>+_xlfn.XLOOKUP(MASTERLIST!$A849,'2021'!$A$3:$A$900,'2021'!$H$3:$H$900,0,0)</f>
        <v>0</v>
      </c>
      <c r="S849" s="220">
        <f>+_xlfn.XLOOKUP(MASTERLIST!$A849,'2021'!$A$3:$A$900,'2021'!$I$3:$I$900,0,0)</f>
        <v>0</v>
      </c>
      <c r="T849" s="247">
        <f>+_xlfn.XLOOKUP(MASTERLIST!$A849,'2021'!$A$3:$A$900,'2021'!$J$3:$J$900,0,0)</f>
        <v>0</v>
      </c>
      <c r="U849" s="246">
        <f>+_xlfn.XLOOKUP(MASTERLIST!$A849,'2022'!$A$3:$A$899,'2022'!$AE$3:$AE$899,0,0)</f>
        <v>0</v>
      </c>
      <c r="V849" s="220">
        <f>+_xlfn.XLOOKUP(MASTERLIST!$A849,'2022'!$A$3:$A$899,'2022'!$AF$3:$AF$899,0,0)</f>
        <v>0</v>
      </c>
      <c r="W849" s="220">
        <f>+_xlfn.XLOOKUP(MASTERLIST!$A849,'2022'!$A$3:$A$899,'2022'!$AG$3:$AG$899,0,0)</f>
        <v>0</v>
      </c>
      <c r="X849" s="247">
        <f>+_xlfn.XLOOKUP(MASTERLIST!$A849,'2022'!$A$3:$A$899,'2022'!$AH$3:$AH$899,0,0)</f>
        <v>0</v>
      </c>
    </row>
    <row r="850" spans="1:24" s="7" customFormat="1" x14ac:dyDescent="0.3">
      <c r="A850" s="237" t="s">
        <v>1784</v>
      </c>
      <c r="B850" s="221" t="s">
        <v>1293</v>
      </c>
      <c r="C850" s="223" t="s">
        <v>360</v>
      </c>
      <c r="D850" s="223" t="s">
        <v>1824</v>
      </c>
      <c r="E850" s="230" t="str">
        <f t="shared" si="71"/>
        <v>Men Master</v>
      </c>
      <c r="F850" s="286">
        <v>26600</v>
      </c>
      <c r="G850" s="10">
        <f t="shared" si="67"/>
        <v>44926</v>
      </c>
      <c r="H850" s="6">
        <f t="shared" si="68"/>
        <v>50</v>
      </c>
      <c r="I850" s="5" t="str">
        <f t="shared" si="70"/>
        <v>Master</v>
      </c>
      <c r="J850" s="221" t="s">
        <v>1301</v>
      </c>
      <c r="K850" s="294">
        <v>72102800075</v>
      </c>
      <c r="L850" s="295" t="s">
        <v>1509</v>
      </c>
      <c r="M850" s="246">
        <f>+_xlfn.XLOOKUP(MASTERLIST!$A850,'2023'!$A$3:$A$897,'2023'!$AE$3:$AE$897,0,0)</f>
        <v>0</v>
      </c>
      <c r="N850" s="220">
        <f>+_xlfn.XLOOKUP(MASTERLIST!$A850,'2023'!$A$3:$A$897,'2023'!$AF$3:$AF$897,0,0)</f>
        <v>0</v>
      </c>
      <c r="O850" s="220">
        <f>+_xlfn.XLOOKUP(MASTERLIST!$A850,'2023'!$A$3:$A$897,'2023'!$AG$3:$AG$897,0,0)</f>
        <v>0</v>
      </c>
      <c r="P850" s="247">
        <f>+_xlfn.XLOOKUP(MASTERLIST!$A850,'2023'!$A$3:$A$897,'2023'!$AH$3:$AH$897,0,0)</f>
        <v>0</v>
      </c>
      <c r="Q850" s="312">
        <f>+_xlfn.XLOOKUP(MASTERLIST!$A850,'2021'!$A$3:$A$900,'2021'!$G$3:$G$900,0,0)</f>
        <v>0</v>
      </c>
      <c r="R850" s="220">
        <f>+_xlfn.XLOOKUP(MASTERLIST!$A850,'2021'!$A$3:$A$900,'2021'!$H$3:$H$900,0,0)</f>
        <v>0</v>
      </c>
      <c r="S850" s="220">
        <f>+_xlfn.XLOOKUP(MASTERLIST!$A850,'2021'!$A$3:$A$900,'2021'!$I$3:$I$900,0,0)</f>
        <v>0</v>
      </c>
      <c r="T850" s="247">
        <f>+_xlfn.XLOOKUP(MASTERLIST!$A850,'2021'!$A$3:$A$900,'2021'!$J$3:$J$900,0,0)</f>
        <v>0</v>
      </c>
      <c r="U850" s="246">
        <f>+_xlfn.XLOOKUP(MASTERLIST!$A850,'2022'!$A$3:$A$899,'2022'!$AE$3:$AE$899,0,0)</f>
        <v>0</v>
      </c>
      <c r="V850" s="220">
        <f>+_xlfn.XLOOKUP(MASTERLIST!$A850,'2022'!$A$3:$A$899,'2022'!$AF$3:$AF$899,0,0)</f>
        <v>0</v>
      </c>
      <c r="W850" s="220">
        <f>+_xlfn.XLOOKUP(MASTERLIST!$A850,'2022'!$A$3:$A$899,'2022'!$AG$3:$AG$899,0,0)</f>
        <v>0</v>
      </c>
      <c r="X850" s="247">
        <f>+_xlfn.XLOOKUP(MASTERLIST!$A850,'2022'!$A$3:$A$899,'2022'!$AH$3:$AH$899,0,0)</f>
        <v>0</v>
      </c>
    </row>
    <row r="851" spans="1:24" x14ac:dyDescent="0.3">
      <c r="A851" s="272" t="s">
        <v>1785</v>
      </c>
      <c r="B851" s="274" t="s">
        <v>49</v>
      </c>
      <c r="C851" s="274" t="s">
        <v>1825</v>
      </c>
      <c r="D851" s="274" t="s">
        <v>1925</v>
      </c>
      <c r="E851" s="230" t="str">
        <f t="shared" si="71"/>
        <v>Men U/16</v>
      </c>
      <c r="F851" s="287">
        <v>40532</v>
      </c>
      <c r="G851" s="10">
        <f t="shared" si="67"/>
        <v>44926</v>
      </c>
      <c r="H851" s="6">
        <f t="shared" si="68"/>
        <v>12</v>
      </c>
      <c r="I851" s="5" t="str">
        <f t="shared" si="70"/>
        <v>U/16</v>
      </c>
      <c r="J851" s="224" t="s">
        <v>1301</v>
      </c>
      <c r="K851" s="291">
        <v>20101220</v>
      </c>
      <c r="L851" s="292" t="s">
        <v>1509</v>
      </c>
      <c r="M851" s="246">
        <f>+_xlfn.XLOOKUP(MASTERLIST!$A851,'2023'!$A$3:$A$897,'2023'!$AE$3:$AE$897,0,0)</f>
        <v>0</v>
      </c>
      <c r="N851" s="220">
        <f>+_xlfn.XLOOKUP(MASTERLIST!$A851,'2023'!$A$3:$A$897,'2023'!$AF$3:$AF$897,0,0)</f>
        <v>1</v>
      </c>
      <c r="O851" s="220">
        <f>+_xlfn.XLOOKUP(MASTERLIST!$A851,'2023'!$A$3:$A$897,'2023'!$AG$3:$AG$897,0,0)</f>
        <v>2.8</v>
      </c>
      <c r="P851" s="247">
        <f>+_xlfn.XLOOKUP(MASTERLIST!$A851,'2023'!$A$3:$A$897,'2023'!$AH$3:$AH$897,0,0)</f>
        <v>294</v>
      </c>
      <c r="Q851" s="312">
        <f>+_xlfn.XLOOKUP(MASTERLIST!$A851,'2021'!$A$3:$A$900,'2021'!$G$3:$G$900,0,0)</f>
        <v>1</v>
      </c>
      <c r="R851" s="220">
        <f>+_xlfn.XLOOKUP(MASTERLIST!$A851,'2021'!$A$3:$A$900,'2021'!$H$3:$H$900,0,0)</f>
        <v>0</v>
      </c>
      <c r="S851" s="220">
        <f>+_xlfn.XLOOKUP(MASTERLIST!$A851,'2021'!$A$3:$A$900,'2021'!$I$3:$I$900,0,0)</f>
        <v>0.8</v>
      </c>
      <c r="T851" s="247">
        <f>+_xlfn.XLOOKUP(MASTERLIST!$A851,'2021'!$A$3:$A$900,'2021'!$J$3:$J$900,0,0)</f>
        <v>266</v>
      </c>
      <c r="U851" s="246">
        <f>+_xlfn.XLOOKUP(MASTERLIST!$A851,'2022'!$A$3:$A$899,'2022'!$AE$3:$AE$899,0,0)</f>
        <v>0</v>
      </c>
      <c r="V851" s="220">
        <f>+_xlfn.XLOOKUP(MASTERLIST!$A851,'2022'!$A$3:$A$899,'2022'!$AF$3:$AF$899,0,0)</f>
        <v>1</v>
      </c>
      <c r="W851" s="220">
        <f>+_xlfn.XLOOKUP(MASTERLIST!$A851,'2022'!$A$3:$A$899,'2022'!$AG$3:$AG$899,0,0)</f>
        <v>6.9</v>
      </c>
      <c r="X851" s="247">
        <f>+_xlfn.XLOOKUP(MASTERLIST!$A851,'2022'!$A$3:$A$899,'2022'!$AH$3:$AH$899,0,0)</f>
        <v>188</v>
      </c>
    </row>
    <row r="852" spans="1:24" x14ac:dyDescent="0.3">
      <c r="A852" s="237" t="s">
        <v>1786</v>
      </c>
      <c r="B852" s="221" t="s">
        <v>1293</v>
      </c>
      <c r="C852" s="223" t="s">
        <v>1826</v>
      </c>
      <c r="D852" s="223" t="s">
        <v>1273</v>
      </c>
      <c r="E852" s="230" t="str">
        <f t="shared" si="71"/>
        <v>Men U/16</v>
      </c>
      <c r="F852" s="286">
        <v>40822</v>
      </c>
      <c r="G852" s="10">
        <f t="shared" si="67"/>
        <v>44926</v>
      </c>
      <c r="H852" s="6">
        <f t="shared" si="68"/>
        <v>11</v>
      </c>
      <c r="I852" s="5" t="str">
        <f t="shared" si="70"/>
        <v>U/16</v>
      </c>
      <c r="J852" s="221" t="s">
        <v>1301</v>
      </c>
      <c r="K852" s="294">
        <v>20111006</v>
      </c>
      <c r="L852" s="295" t="s">
        <v>1509</v>
      </c>
      <c r="M852" s="246">
        <f>+_xlfn.XLOOKUP(MASTERLIST!$A852,'2023'!$A$3:$A$897,'2023'!$AE$3:$AE$897,0,0)</f>
        <v>0</v>
      </c>
      <c r="N852" s="220">
        <f>+_xlfn.XLOOKUP(MASTERLIST!$A852,'2023'!$A$3:$A$897,'2023'!$AF$3:$AF$897,0,0)</f>
        <v>0</v>
      </c>
      <c r="O852" s="220">
        <f>+_xlfn.XLOOKUP(MASTERLIST!$A852,'2023'!$A$3:$A$897,'2023'!$AG$3:$AG$897,0,0)</f>
        <v>0</v>
      </c>
      <c r="P852" s="247">
        <f>+_xlfn.XLOOKUP(MASTERLIST!$A852,'2023'!$A$3:$A$897,'2023'!$AH$3:$AH$897,0,0)</f>
        <v>0</v>
      </c>
      <c r="Q852" s="312">
        <f>+_xlfn.XLOOKUP(MASTERLIST!$A852,'2021'!$A$3:$A$900,'2021'!$G$3:$G$900,0,0)</f>
        <v>0</v>
      </c>
      <c r="R852" s="220">
        <f>+_xlfn.XLOOKUP(MASTERLIST!$A852,'2021'!$A$3:$A$900,'2021'!$H$3:$H$900,0,0)</f>
        <v>0</v>
      </c>
      <c r="S852" s="220">
        <f>+_xlfn.XLOOKUP(MASTERLIST!$A852,'2021'!$A$3:$A$900,'2021'!$I$3:$I$900,0,0)</f>
        <v>0</v>
      </c>
      <c r="T852" s="247">
        <f>+_xlfn.XLOOKUP(MASTERLIST!$A852,'2021'!$A$3:$A$900,'2021'!$J$3:$J$900,0,0)</f>
        <v>0</v>
      </c>
      <c r="U852" s="246">
        <f>+_xlfn.XLOOKUP(MASTERLIST!$A852,'2022'!$A$3:$A$899,'2022'!$AE$3:$AE$899,0,0)</f>
        <v>0</v>
      </c>
      <c r="V852" s="220">
        <f>+_xlfn.XLOOKUP(MASTERLIST!$A852,'2022'!$A$3:$A$899,'2022'!$AF$3:$AF$899,0,0)</f>
        <v>0</v>
      </c>
      <c r="W852" s="220">
        <f>+_xlfn.XLOOKUP(MASTERLIST!$A852,'2022'!$A$3:$A$899,'2022'!$AG$3:$AG$899,0,0)</f>
        <v>0</v>
      </c>
      <c r="X852" s="247">
        <f>+_xlfn.XLOOKUP(MASTERLIST!$A852,'2022'!$A$3:$A$899,'2022'!$AH$3:$AH$899,0,0)</f>
        <v>0</v>
      </c>
    </row>
    <row r="853" spans="1:24" x14ac:dyDescent="0.3">
      <c r="A853" s="236" t="s">
        <v>1787</v>
      </c>
      <c r="B853" s="222" t="s">
        <v>43</v>
      </c>
      <c r="C853" s="222" t="s">
        <v>1559</v>
      </c>
      <c r="D853" s="222" t="s">
        <v>1098</v>
      </c>
      <c r="E853" s="230" t="str">
        <f t="shared" si="71"/>
        <v>Men Senior</v>
      </c>
      <c r="F853" s="285">
        <v>32125</v>
      </c>
      <c r="G853" s="10">
        <f t="shared" si="67"/>
        <v>44926</v>
      </c>
      <c r="H853" s="6">
        <f t="shared" si="68"/>
        <v>35</v>
      </c>
      <c r="I853" s="5" t="str">
        <f t="shared" si="70"/>
        <v>Senior</v>
      </c>
      <c r="J853" s="220" t="s">
        <v>1301</v>
      </c>
      <c r="K853" s="293">
        <v>87121400030</v>
      </c>
      <c r="L853" s="251" t="s">
        <v>1509</v>
      </c>
      <c r="M853" s="246">
        <f>+_xlfn.XLOOKUP(MASTERLIST!$A853,'2023'!$A$3:$A$897,'2023'!$AE$3:$AE$897,0,0)</f>
        <v>3</v>
      </c>
      <c r="N853" s="220">
        <f>+_xlfn.XLOOKUP(MASTERLIST!$A853,'2023'!$A$3:$A$897,'2023'!$AF$3:$AF$897,0,0)</f>
        <v>2</v>
      </c>
      <c r="O853" s="220">
        <f>+_xlfn.XLOOKUP(MASTERLIST!$A853,'2023'!$A$3:$A$897,'2023'!$AG$3:$AG$897,0,0)</f>
        <v>40.699999999999996</v>
      </c>
      <c r="P853" s="247">
        <f>+_xlfn.XLOOKUP(MASTERLIST!$A853,'2023'!$A$3:$A$897,'2023'!$AH$3:$AH$897,0,0)</f>
        <v>748</v>
      </c>
      <c r="Q853" s="312">
        <f>+_xlfn.XLOOKUP(MASTERLIST!$A853,'2021'!$A$3:$A$900,'2021'!$G$3:$G$900,0,0)</f>
        <v>2</v>
      </c>
      <c r="R853" s="220">
        <f>+_xlfn.XLOOKUP(MASTERLIST!$A853,'2021'!$A$3:$A$900,'2021'!$H$3:$H$900,0,0)</f>
        <v>12</v>
      </c>
      <c r="S853" s="220">
        <f>+_xlfn.XLOOKUP(MASTERLIST!$A853,'2021'!$A$3:$A$900,'2021'!$I$3:$I$900,0,0)</f>
        <v>170.7</v>
      </c>
      <c r="T853" s="247">
        <f>+_xlfn.XLOOKUP(MASTERLIST!$A853,'2021'!$A$3:$A$900,'2021'!$J$3:$J$900,0,0)</f>
        <v>1134</v>
      </c>
      <c r="U853" s="246">
        <f>+_xlfn.XLOOKUP(MASTERLIST!$A853,'2022'!$A$3:$A$899,'2022'!$AE$3:$AE$899,0,0)</f>
        <v>3</v>
      </c>
      <c r="V853" s="220">
        <f>+_xlfn.XLOOKUP(MASTERLIST!$A853,'2022'!$A$3:$A$899,'2022'!$AF$3:$AF$899,0,0)</f>
        <v>7</v>
      </c>
      <c r="W853" s="220">
        <f>+_xlfn.XLOOKUP(MASTERLIST!$A853,'2022'!$A$3:$A$899,'2022'!$AG$3:$AG$899,0,0)</f>
        <v>48.699999999999996</v>
      </c>
      <c r="X853" s="247">
        <f>+_xlfn.XLOOKUP(MASTERLIST!$A853,'2022'!$A$3:$A$899,'2022'!$AH$3:$AH$899,0,0)</f>
        <v>780</v>
      </c>
    </row>
    <row r="854" spans="1:24" x14ac:dyDescent="0.3">
      <c r="A854" s="236" t="s">
        <v>1788</v>
      </c>
      <c r="B854" s="222" t="s">
        <v>43</v>
      </c>
      <c r="C854" s="222" t="s">
        <v>1478</v>
      </c>
      <c r="D854" s="222" t="s">
        <v>1098</v>
      </c>
      <c r="E854" s="230" t="str">
        <f t="shared" si="71"/>
        <v>Ladies Senior</v>
      </c>
      <c r="F854" s="285">
        <v>32014</v>
      </c>
      <c r="G854" s="10">
        <f t="shared" si="67"/>
        <v>44926</v>
      </c>
      <c r="H854" s="6">
        <f t="shared" si="68"/>
        <v>35</v>
      </c>
      <c r="I854" s="5" t="str">
        <f t="shared" si="70"/>
        <v>Senior</v>
      </c>
      <c r="J854" s="220" t="s">
        <v>67</v>
      </c>
      <c r="K854" s="293">
        <v>87082500076</v>
      </c>
      <c r="L854" s="251" t="s">
        <v>1509</v>
      </c>
      <c r="M854" s="246">
        <f>+_xlfn.XLOOKUP(MASTERLIST!$A854,'2023'!$A$3:$A$897,'2023'!$AE$3:$AE$897,0,0)</f>
        <v>1</v>
      </c>
      <c r="N854" s="220">
        <f>+_xlfn.XLOOKUP(MASTERLIST!$A854,'2023'!$A$3:$A$897,'2023'!$AF$3:$AF$897,0,0)</f>
        <v>0</v>
      </c>
      <c r="O854" s="220">
        <f>+_xlfn.XLOOKUP(MASTERLIST!$A854,'2023'!$A$3:$A$897,'2023'!$AG$3:$AG$897,0,0)</f>
        <v>1</v>
      </c>
      <c r="P854" s="247">
        <f>+_xlfn.XLOOKUP(MASTERLIST!$A854,'2023'!$A$3:$A$897,'2023'!$AH$3:$AH$897,0,0)</f>
        <v>254</v>
      </c>
      <c r="Q854" s="312">
        <f>+_xlfn.XLOOKUP(MASTERLIST!$A854,'2021'!$A$3:$A$900,'2021'!$G$3:$G$900,0,0)</f>
        <v>2</v>
      </c>
      <c r="R854" s="220">
        <f>+_xlfn.XLOOKUP(MASTERLIST!$A854,'2021'!$A$3:$A$900,'2021'!$H$3:$H$900,0,0)</f>
        <v>3</v>
      </c>
      <c r="S854" s="220">
        <f>+_xlfn.XLOOKUP(MASTERLIST!$A854,'2021'!$A$3:$A$900,'2021'!$I$3:$I$900,0,0)</f>
        <v>10.9</v>
      </c>
      <c r="T854" s="247">
        <f>+_xlfn.XLOOKUP(MASTERLIST!$A854,'2021'!$A$3:$A$900,'2021'!$J$3:$J$900,0,0)</f>
        <v>591</v>
      </c>
      <c r="U854" s="246">
        <f>+_xlfn.XLOOKUP(MASTERLIST!$A854,'2022'!$A$3:$A$899,'2022'!$AE$3:$AE$899,0,0)</f>
        <v>3</v>
      </c>
      <c r="V854" s="220">
        <f>+_xlfn.XLOOKUP(MASTERLIST!$A854,'2022'!$A$3:$A$899,'2022'!$AF$3:$AF$899,0,0)</f>
        <v>0</v>
      </c>
      <c r="W854" s="220">
        <f>+_xlfn.XLOOKUP(MASTERLIST!$A854,'2022'!$A$3:$A$899,'2022'!$AG$3:$AG$899,0,0)</f>
        <v>2.0999999999999996</v>
      </c>
      <c r="X854" s="247">
        <f>+_xlfn.XLOOKUP(MASTERLIST!$A854,'2022'!$A$3:$A$899,'2022'!$AH$3:$AH$899,0,0)</f>
        <v>309</v>
      </c>
    </row>
    <row r="855" spans="1:24" s="7" customFormat="1" x14ac:dyDescent="0.3">
      <c r="A855" s="229" t="s">
        <v>1789</v>
      </c>
      <c r="B855" s="220" t="s">
        <v>39</v>
      </c>
      <c r="C855" s="220" t="s">
        <v>1506</v>
      </c>
      <c r="D855" s="220" t="s">
        <v>1827</v>
      </c>
      <c r="E855" s="230" t="str">
        <f t="shared" si="71"/>
        <v>Men Senior</v>
      </c>
      <c r="F855" s="277">
        <v>32872</v>
      </c>
      <c r="G855" s="10">
        <f t="shared" si="67"/>
        <v>44926</v>
      </c>
      <c r="H855" s="6">
        <f t="shared" si="68"/>
        <v>33</v>
      </c>
      <c r="I855" s="5" t="str">
        <f t="shared" si="70"/>
        <v>Senior</v>
      </c>
      <c r="J855" s="220" t="s">
        <v>1301</v>
      </c>
      <c r="K855" s="293">
        <v>89123000031</v>
      </c>
      <c r="L855" s="251" t="s">
        <v>1509</v>
      </c>
      <c r="M855" s="246">
        <f>+_xlfn.XLOOKUP(MASTERLIST!$A855,'2023'!$A$3:$A$897,'2023'!$AE$3:$AE$897,0,0)</f>
        <v>0</v>
      </c>
      <c r="N855" s="220">
        <f>+_xlfn.XLOOKUP(MASTERLIST!$A855,'2023'!$A$3:$A$897,'2023'!$AF$3:$AF$897,0,0)</f>
        <v>1</v>
      </c>
      <c r="O855" s="220">
        <f>+_xlfn.XLOOKUP(MASTERLIST!$A855,'2023'!$A$3:$A$897,'2023'!$AG$3:$AG$897,0,0)</f>
        <v>3</v>
      </c>
      <c r="P855" s="247">
        <f>+_xlfn.XLOOKUP(MASTERLIST!$A855,'2023'!$A$3:$A$897,'2023'!$AH$3:$AH$897,0,0)</f>
        <v>294</v>
      </c>
      <c r="Q855" s="312">
        <f>+_xlfn.XLOOKUP(MASTERLIST!$A855,'2021'!$A$3:$A$900,'2021'!$G$3:$G$900,0,0)</f>
        <v>0</v>
      </c>
      <c r="R855" s="220">
        <f>+_xlfn.XLOOKUP(MASTERLIST!$A855,'2021'!$A$3:$A$900,'2021'!$H$3:$H$900,0,0)</f>
        <v>2</v>
      </c>
      <c r="S855" s="220">
        <f>+_xlfn.XLOOKUP(MASTERLIST!$A855,'2021'!$A$3:$A$900,'2021'!$I$3:$I$900,0,0)</f>
        <v>75.7</v>
      </c>
      <c r="T855" s="247">
        <f>+_xlfn.XLOOKUP(MASTERLIST!$A855,'2021'!$A$3:$A$900,'2021'!$J$3:$J$900,0,0)</f>
        <v>577</v>
      </c>
      <c r="U855" s="246">
        <f>+_xlfn.XLOOKUP(MASTERLIST!$A855,'2022'!$A$3:$A$899,'2022'!$AE$3:$AE$899,0,0)</f>
        <v>3</v>
      </c>
      <c r="V855" s="220">
        <f>+_xlfn.XLOOKUP(MASTERLIST!$A855,'2022'!$A$3:$A$899,'2022'!$AF$3:$AF$899,0,0)</f>
        <v>3</v>
      </c>
      <c r="W855" s="220">
        <f>+_xlfn.XLOOKUP(MASTERLIST!$A855,'2022'!$A$3:$A$899,'2022'!$AG$3:$AG$899,0,0)</f>
        <v>39.799999999999997</v>
      </c>
      <c r="X855" s="247">
        <f>+_xlfn.XLOOKUP(MASTERLIST!$A855,'2022'!$A$3:$A$899,'2022'!$AH$3:$AH$899,0,0)</f>
        <v>928</v>
      </c>
    </row>
    <row r="856" spans="1:24" s="14" customFormat="1" x14ac:dyDescent="0.3">
      <c r="A856" s="229" t="s">
        <v>1790</v>
      </c>
      <c r="B856" s="220" t="s">
        <v>37</v>
      </c>
      <c r="C856" s="220" t="s">
        <v>121</v>
      </c>
      <c r="D856" s="220" t="s">
        <v>1828</v>
      </c>
      <c r="E856" s="232" t="str">
        <f t="shared" si="71"/>
        <v>Men Master</v>
      </c>
      <c r="F856" s="277">
        <v>24698</v>
      </c>
      <c r="G856" s="10">
        <f t="shared" si="67"/>
        <v>44926</v>
      </c>
      <c r="H856" s="6">
        <f t="shared" si="68"/>
        <v>55</v>
      </c>
      <c r="I856" s="5" t="str">
        <f t="shared" si="70"/>
        <v>Master</v>
      </c>
      <c r="J856" s="220" t="s">
        <v>1301</v>
      </c>
      <c r="K856" s="293">
        <v>67081400299</v>
      </c>
      <c r="L856" s="251" t="s">
        <v>1509</v>
      </c>
      <c r="M856" s="246">
        <f>+_xlfn.XLOOKUP(MASTERLIST!$A856,'2023'!$A$3:$A$897,'2023'!$AE$3:$AE$897,0,0)</f>
        <v>0</v>
      </c>
      <c r="N856" s="220">
        <f>+_xlfn.XLOOKUP(MASTERLIST!$A856,'2023'!$A$3:$A$897,'2023'!$AF$3:$AF$897,0,0)</f>
        <v>0</v>
      </c>
      <c r="O856" s="220">
        <f>+_xlfn.XLOOKUP(MASTERLIST!$A856,'2023'!$A$3:$A$897,'2023'!$AG$3:$AG$897,0,0)</f>
        <v>0</v>
      </c>
      <c r="P856" s="247">
        <f>+_xlfn.XLOOKUP(MASTERLIST!$A856,'2023'!$A$3:$A$897,'2023'!$AH$3:$AH$897,0,0)</f>
        <v>40</v>
      </c>
      <c r="Q856" s="312">
        <f>+_xlfn.XLOOKUP(MASTERLIST!$A856,'2021'!$A$3:$A$900,'2021'!$G$3:$G$900,0,0)</f>
        <v>0</v>
      </c>
      <c r="R856" s="220">
        <f>+_xlfn.XLOOKUP(MASTERLIST!$A856,'2021'!$A$3:$A$900,'2021'!$H$3:$H$900,0,0)</f>
        <v>0</v>
      </c>
      <c r="S856" s="220">
        <f>+_xlfn.XLOOKUP(MASTERLIST!$A856,'2021'!$A$3:$A$900,'2021'!$I$3:$I$900,0,0)</f>
        <v>0</v>
      </c>
      <c r="T856" s="247">
        <f>+_xlfn.XLOOKUP(MASTERLIST!$A856,'2021'!$A$3:$A$900,'2021'!$J$3:$J$900,0,0)</f>
        <v>0</v>
      </c>
      <c r="U856" s="246">
        <f>+_xlfn.XLOOKUP(MASTERLIST!$A856,'2022'!$A$3:$A$899,'2022'!$AE$3:$AE$899,0,0)</f>
        <v>0</v>
      </c>
      <c r="V856" s="220">
        <f>+_xlfn.XLOOKUP(MASTERLIST!$A856,'2022'!$A$3:$A$899,'2022'!$AF$3:$AF$899,0,0)</f>
        <v>0</v>
      </c>
      <c r="W856" s="220">
        <f>+_xlfn.XLOOKUP(MASTERLIST!$A856,'2022'!$A$3:$A$899,'2022'!$AG$3:$AG$899,0,0)</f>
        <v>0</v>
      </c>
      <c r="X856" s="247">
        <f>+_xlfn.XLOOKUP(MASTERLIST!$A856,'2022'!$A$3:$A$899,'2022'!$AH$3:$AH$899,0,0)</f>
        <v>20</v>
      </c>
    </row>
    <row r="857" spans="1:24" s="7" customFormat="1" x14ac:dyDescent="0.3">
      <c r="A857" s="237" t="s">
        <v>1791</v>
      </c>
      <c r="B857" s="223" t="s">
        <v>1728</v>
      </c>
      <c r="C857" s="223" t="s">
        <v>454</v>
      </c>
      <c r="D857" s="223" t="s">
        <v>1296</v>
      </c>
      <c r="E857" s="232" t="str">
        <f t="shared" si="71"/>
        <v>Men U/16</v>
      </c>
      <c r="F857" s="286">
        <v>39896</v>
      </c>
      <c r="G857" s="10">
        <f t="shared" si="67"/>
        <v>44926</v>
      </c>
      <c r="H857" s="6">
        <f t="shared" si="68"/>
        <v>13</v>
      </c>
      <c r="I857" s="5" t="str">
        <f t="shared" si="70"/>
        <v>U/16</v>
      </c>
      <c r="J857" s="221" t="s">
        <v>1301</v>
      </c>
      <c r="K857" s="294"/>
      <c r="L857" s="295" t="s">
        <v>1509</v>
      </c>
      <c r="M857" s="246">
        <f>+_xlfn.XLOOKUP(MASTERLIST!$A857,'2023'!$A$3:$A$897,'2023'!$AE$3:$AE$897,0,0)</f>
        <v>0</v>
      </c>
      <c r="N857" s="220">
        <f>+_xlfn.XLOOKUP(MASTERLIST!$A857,'2023'!$A$3:$A$897,'2023'!$AF$3:$AF$897,0,0)</f>
        <v>0</v>
      </c>
      <c r="O857" s="220">
        <f>+_xlfn.XLOOKUP(MASTERLIST!$A857,'2023'!$A$3:$A$897,'2023'!$AG$3:$AG$897,0,0)</f>
        <v>0</v>
      </c>
      <c r="P857" s="247">
        <f>+_xlfn.XLOOKUP(MASTERLIST!$A857,'2023'!$A$3:$A$897,'2023'!$AH$3:$AH$897,0,0)</f>
        <v>0</v>
      </c>
      <c r="Q857" s="312">
        <f>+_xlfn.XLOOKUP(MASTERLIST!$A857,'2021'!$A$3:$A$900,'2021'!$G$3:$G$900,0,0)</f>
        <v>0</v>
      </c>
      <c r="R857" s="220">
        <f>+_xlfn.XLOOKUP(MASTERLIST!$A857,'2021'!$A$3:$A$900,'2021'!$H$3:$H$900,0,0)</f>
        <v>0</v>
      </c>
      <c r="S857" s="220">
        <f>+_xlfn.XLOOKUP(MASTERLIST!$A857,'2021'!$A$3:$A$900,'2021'!$I$3:$I$900,0,0)</f>
        <v>0</v>
      </c>
      <c r="T857" s="247">
        <f>+_xlfn.XLOOKUP(MASTERLIST!$A857,'2021'!$A$3:$A$900,'2021'!$J$3:$J$900,0,0)</f>
        <v>0</v>
      </c>
      <c r="U857" s="246">
        <f>+_xlfn.XLOOKUP(MASTERLIST!$A857,'2022'!$A$3:$A$899,'2022'!$AE$3:$AE$899,0,0)</f>
        <v>0</v>
      </c>
      <c r="V857" s="220">
        <f>+_xlfn.XLOOKUP(MASTERLIST!$A857,'2022'!$A$3:$A$899,'2022'!$AF$3:$AF$899,0,0)</f>
        <v>0</v>
      </c>
      <c r="W857" s="220">
        <f>+_xlfn.XLOOKUP(MASTERLIST!$A857,'2022'!$A$3:$A$899,'2022'!$AG$3:$AG$899,0,0)</f>
        <v>0</v>
      </c>
      <c r="X857" s="247">
        <f>+_xlfn.XLOOKUP(MASTERLIST!$A857,'2022'!$A$3:$A$899,'2022'!$AH$3:$AH$899,0,0)</f>
        <v>0</v>
      </c>
    </row>
    <row r="858" spans="1:24" s="7" customFormat="1" x14ac:dyDescent="0.3">
      <c r="A858" s="237" t="s">
        <v>1792</v>
      </c>
      <c r="B858" s="223" t="s">
        <v>1728</v>
      </c>
      <c r="C858" s="223" t="s">
        <v>1829</v>
      </c>
      <c r="D858" s="223" t="s">
        <v>1296</v>
      </c>
      <c r="E858" s="232" t="str">
        <f t="shared" si="71"/>
        <v>Men Veteran</v>
      </c>
      <c r="F858" s="286">
        <v>29180</v>
      </c>
      <c r="G858" s="10">
        <f t="shared" si="67"/>
        <v>44926</v>
      </c>
      <c r="H858" s="6">
        <f t="shared" si="68"/>
        <v>43</v>
      </c>
      <c r="I858" s="5" t="str">
        <f t="shared" si="70"/>
        <v>Veteran</v>
      </c>
      <c r="J858" s="221" t="s">
        <v>1301</v>
      </c>
      <c r="K858" s="294">
        <v>79112110515</v>
      </c>
      <c r="L858" s="295" t="s">
        <v>1509</v>
      </c>
      <c r="M858" s="246">
        <f>+_xlfn.XLOOKUP(MASTERLIST!$A858,'2023'!$A$3:$A$897,'2023'!$AE$3:$AE$897,0,0)</f>
        <v>0</v>
      </c>
      <c r="N858" s="220">
        <f>+_xlfn.XLOOKUP(MASTERLIST!$A858,'2023'!$A$3:$A$897,'2023'!$AF$3:$AF$897,0,0)</f>
        <v>0</v>
      </c>
      <c r="O858" s="220">
        <f>+_xlfn.XLOOKUP(MASTERLIST!$A858,'2023'!$A$3:$A$897,'2023'!$AG$3:$AG$897,0,0)</f>
        <v>0</v>
      </c>
      <c r="P858" s="247">
        <f>+_xlfn.XLOOKUP(MASTERLIST!$A858,'2023'!$A$3:$A$897,'2023'!$AH$3:$AH$897,0,0)</f>
        <v>0</v>
      </c>
      <c r="Q858" s="312">
        <f>+_xlfn.XLOOKUP(MASTERLIST!$A858,'2021'!$A$3:$A$900,'2021'!$G$3:$G$900,0,0)</f>
        <v>0</v>
      </c>
      <c r="R858" s="220">
        <f>+_xlfn.XLOOKUP(MASTERLIST!$A858,'2021'!$A$3:$A$900,'2021'!$H$3:$H$900,0,0)</f>
        <v>0</v>
      </c>
      <c r="S858" s="220">
        <f>+_xlfn.XLOOKUP(MASTERLIST!$A858,'2021'!$A$3:$A$900,'2021'!$I$3:$I$900,0,0)</f>
        <v>0</v>
      </c>
      <c r="T858" s="247">
        <f>+_xlfn.XLOOKUP(MASTERLIST!$A858,'2021'!$A$3:$A$900,'2021'!$J$3:$J$900,0,0)</f>
        <v>0</v>
      </c>
      <c r="U858" s="246">
        <f>+_xlfn.XLOOKUP(MASTERLIST!$A858,'2022'!$A$3:$A$899,'2022'!$AE$3:$AE$899,0,0)</f>
        <v>0</v>
      </c>
      <c r="V858" s="220">
        <f>+_xlfn.XLOOKUP(MASTERLIST!$A858,'2022'!$A$3:$A$899,'2022'!$AF$3:$AF$899,0,0)</f>
        <v>0</v>
      </c>
      <c r="W858" s="220">
        <f>+_xlfn.XLOOKUP(MASTERLIST!$A858,'2022'!$A$3:$A$899,'2022'!$AG$3:$AG$899,0,0)</f>
        <v>0</v>
      </c>
      <c r="X858" s="247">
        <f>+_xlfn.XLOOKUP(MASTERLIST!$A858,'2022'!$A$3:$A$899,'2022'!$AH$3:$AH$899,0,0)</f>
        <v>0</v>
      </c>
    </row>
    <row r="859" spans="1:24" x14ac:dyDescent="0.3">
      <c r="A859" s="272" t="s">
        <v>1793</v>
      </c>
      <c r="B859" s="274" t="s">
        <v>41</v>
      </c>
      <c r="C859" s="274" t="s">
        <v>1830</v>
      </c>
      <c r="D859" s="274" t="s">
        <v>1831</v>
      </c>
      <c r="E859" s="230" t="str">
        <f t="shared" si="71"/>
        <v>Men Senior</v>
      </c>
      <c r="F859" s="287">
        <v>31744</v>
      </c>
      <c r="G859" s="10">
        <f t="shared" si="67"/>
        <v>44926</v>
      </c>
      <c r="H859" s="6">
        <f t="shared" si="68"/>
        <v>36</v>
      </c>
      <c r="I859" s="5" t="str">
        <f t="shared" si="70"/>
        <v>Senior</v>
      </c>
      <c r="J859" s="224" t="s">
        <v>1301</v>
      </c>
      <c r="K859" s="291">
        <v>86112800373</v>
      </c>
      <c r="L859" s="292" t="s">
        <v>1509</v>
      </c>
      <c r="M859" s="246">
        <f>+_xlfn.XLOOKUP(MASTERLIST!$A859,'2023'!$A$3:$A$897,'2023'!$AE$3:$AE$897,0,0)</f>
        <v>3</v>
      </c>
      <c r="N859" s="220">
        <f>+_xlfn.XLOOKUP(MASTERLIST!$A859,'2023'!$A$3:$A$897,'2023'!$AF$3:$AF$897,0,0)</f>
        <v>1</v>
      </c>
      <c r="O859" s="220">
        <f>+_xlfn.XLOOKUP(MASTERLIST!$A859,'2023'!$A$3:$A$897,'2023'!$AG$3:$AG$897,0,0)</f>
        <v>6.5</v>
      </c>
      <c r="P859" s="247">
        <f>+_xlfn.XLOOKUP(MASTERLIST!$A859,'2023'!$A$3:$A$897,'2023'!$AH$3:$AH$897,0,0)</f>
        <v>722</v>
      </c>
      <c r="Q859" s="312">
        <f>+_xlfn.XLOOKUP(MASTERLIST!$A859,'2021'!$A$3:$A$900,'2021'!$G$3:$G$900,0,0)</f>
        <v>0</v>
      </c>
      <c r="R859" s="220">
        <f>+_xlfn.XLOOKUP(MASTERLIST!$A859,'2021'!$A$3:$A$900,'2021'!$H$3:$H$900,0,0)</f>
        <v>4</v>
      </c>
      <c r="S859" s="220">
        <f>+_xlfn.XLOOKUP(MASTERLIST!$A859,'2021'!$A$3:$A$900,'2021'!$I$3:$I$900,0,0)</f>
        <v>25.8</v>
      </c>
      <c r="T859" s="247">
        <f>+_xlfn.XLOOKUP(MASTERLIST!$A859,'2021'!$A$3:$A$900,'2021'!$J$3:$J$900,0,0)</f>
        <v>288</v>
      </c>
      <c r="U859" s="246">
        <f>+_xlfn.XLOOKUP(MASTERLIST!$A859,'2022'!$A$3:$A$899,'2022'!$AE$3:$AE$899,0,0)</f>
        <v>2</v>
      </c>
      <c r="V859" s="220">
        <f>+_xlfn.XLOOKUP(MASTERLIST!$A859,'2022'!$A$3:$A$899,'2022'!$AF$3:$AF$899,0,0)</f>
        <v>7</v>
      </c>
      <c r="W859" s="220">
        <f>+_xlfn.XLOOKUP(MASTERLIST!$A859,'2022'!$A$3:$A$899,'2022'!$AG$3:$AG$899,0,0)</f>
        <v>75.900000000000006</v>
      </c>
      <c r="X859" s="247">
        <f>+_xlfn.XLOOKUP(MASTERLIST!$A859,'2022'!$A$3:$A$899,'2022'!$AH$3:$AH$899,0,0)</f>
        <v>793</v>
      </c>
    </row>
    <row r="860" spans="1:24" x14ac:dyDescent="0.3">
      <c r="A860" s="236" t="s">
        <v>1794</v>
      </c>
      <c r="B860" s="222" t="s">
        <v>38</v>
      </c>
      <c r="C860" s="222" t="s">
        <v>1765</v>
      </c>
      <c r="D860" s="222" t="s">
        <v>91</v>
      </c>
      <c r="E860" s="230" t="str">
        <f t="shared" si="71"/>
        <v>Men Senior</v>
      </c>
      <c r="F860" s="285">
        <v>32567</v>
      </c>
      <c r="G860" s="10">
        <f t="shared" si="67"/>
        <v>44926</v>
      </c>
      <c r="H860" s="6">
        <f t="shared" si="68"/>
        <v>33</v>
      </c>
      <c r="I860" s="5" t="str">
        <f t="shared" si="70"/>
        <v>Senior</v>
      </c>
      <c r="J860" s="220" t="s">
        <v>1301</v>
      </c>
      <c r="K860" s="293">
        <v>89022800091</v>
      </c>
      <c r="L860" s="251" t="s">
        <v>1509</v>
      </c>
      <c r="M860" s="246">
        <f>+_xlfn.XLOOKUP(MASTERLIST!$A860,'2023'!$A$3:$A$897,'2023'!$AE$3:$AE$897,0,0)</f>
        <v>0</v>
      </c>
      <c r="N860" s="220">
        <f>+_xlfn.XLOOKUP(MASTERLIST!$A860,'2023'!$A$3:$A$897,'2023'!$AF$3:$AF$897,0,0)</f>
        <v>1</v>
      </c>
      <c r="O860" s="220">
        <f>+_xlfn.XLOOKUP(MASTERLIST!$A860,'2023'!$A$3:$A$897,'2023'!$AG$3:$AG$897,0,0)</f>
        <v>14.4</v>
      </c>
      <c r="P860" s="247">
        <f>+_xlfn.XLOOKUP(MASTERLIST!$A860,'2023'!$A$3:$A$897,'2023'!$AH$3:$AH$897,0,0)</f>
        <v>278</v>
      </c>
      <c r="Q860" s="312">
        <f>+_xlfn.XLOOKUP(MASTERLIST!$A860,'2021'!$A$3:$A$900,'2021'!$G$3:$G$900,0,0)</f>
        <v>0</v>
      </c>
      <c r="R860" s="220">
        <f>+_xlfn.XLOOKUP(MASTERLIST!$A860,'2021'!$A$3:$A$900,'2021'!$H$3:$H$900,0,0)</f>
        <v>5</v>
      </c>
      <c r="S860" s="220">
        <f>+_xlfn.XLOOKUP(MASTERLIST!$A860,'2021'!$A$3:$A$900,'2021'!$I$3:$I$900,0,0)</f>
        <v>68</v>
      </c>
      <c r="T860" s="247">
        <f>+_xlfn.XLOOKUP(MASTERLIST!$A860,'2021'!$A$3:$A$900,'2021'!$J$3:$J$900,0,0)</f>
        <v>529</v>
      </c>
      <c r="U860" s="246">
        <f>+_xlfn.XLOOKUP(MASTERLIST!$A860,'2022'!$A$3:$A$899,'2022'!$AE$3:$AE$899,0,0)</f>
        <v>1</v>
      </c>
      <c r="V860" s="220">
        <f>+_xlfn.XLOOKUP(MASTERLIST!$A860,'2022'!$A$3:$A$899,'2022'!$AF$3:$AF$899,0,0)</f>
        <v>1</v>
      </c>
      <c r="W860" s="220">
        <f>+_xlfn.XLOOKUP(MASTERLIST!$A860,'2022'!$A$3:$A$899,'2022'!$AG$3:$AG$899,0,0)</f>
        <v>13.4</v>
      </c>
      <c r="X860" s="247">
        <f>+_xlfn.XLOOKUP(MASTERLIST!$A860,'2022'!$A$3:$A$899,'2022'!$AH$3:$AH$899,0,0)</f>
        <v>511</v>
      </c>
    </row>
    <row r="861" spans="1:24" x14ac:dyDescent="0.3">
      <c r="A861" s="237" t="s">
        <v>1795</v>
      </c>
      <c r="B861" s="221" t="s">
        <v>1278</v>
      </c>
      <c r="C861" s="223" t="s">
        <v>83</v>
      </c>
      <c r="D861" s="223" t="s">
        <v>153</v>
      </c>
      <c r="E861" s="230" t="str">
        <f t="shared" si="71"/>
        <v>Men Grand Masters</v>
      </c>
      <c r="F861" s="286">
        <v>21348</v>
      </c>
      <c r="G861" s="10">
        <f t="shared" si="67"/>
        <v>44926</v>
      </c>
      <c r="H861" s="6">
        <f t="shared" si="68"/>
        <v>64</v>
      </c>
      <c r="I861" s="5" t="str">
        <f t="shared" si="70"/>
        <v>Grand Masters</v>
      </c>
      <c r="J861" s="221" t="s">
        <v>1301</v>
      </c>
      <c r="K861" s="294">
        <v>57112300185</v>
      </c>
      <c r="L861" s="295" t="s">
        <v>1509</v>
      </c>
      <c r="M861" s="246">
        <f>+_xlfn.XLOOKUP(MASTERLIST!$A861,'2023'!$A$3:$A$897,'2023'!$AE$3:$AE$897,0,0)</f>
        <v>0</v>
      </c>
      <c r="N861" s="220">
        <f>+_xlfn.XLOOKUP(MASTERLIST!$A861,'2023'!$A$3:$A$897,'2023'!$AF$3:$AF$897,0,0)</f>
        <v>0</v>
      </c>
      <c r="O861" s="220">
        <f>+_xlfn.XLOOKUP(MASTERLIST!$A861,'2023'!$A$3:$A$897,'2023'!$AG$3:$AG$897,0,0)</f>
        <v>0</v>
      </c>
      <c r="P861" s="247">
        <f>+_xlfn.XLOOKUP(MASTERLIST!$A861,'2023'!$A$3:$A$897,'2023'!$AH$3:$AH$897,0,0)</f>
        <v>0</v>
      </c>
      <c r="Q861" s="312">
        <f>+_xlfn.XLOOKUP(MASTERLIST!$A861,'2021'!$A$3:$A$900,'2021'!$G$3:$G$900,0,0)</f>
        <v>0</v>
      </c>
      <c r="R861" s="220">
        <f>+_xlfn.XLOOKUP(MASTERLIST!$A861,'2021'!$A$3:$A$900,'2021'!$H$3:$H$900,0,0)</f>
        <v>0</v>
      </c>
      <c r="S861" s="220">
        <f>+_xlfn.XLOOKUP(MASTERLIST!$A861,'2021'!$A$3:$A$900,'2021'!$I$3:$I$900,0,0)</f>
        <v>0</v>
      </c>
      <c r="T861" s="247">
        <f>+_xlfn.XLOOKUP(MASTERLIST!$A861,'2021'!$A$3:$A$900,'2021'!$J$3:$J$900,0,0)</f>
        <v>0</v>
      </c>
      <c r="U861" s="246">
        <f>+_xlfn.XLOOKUP(MASTERLIST!$A861,'2022'!$A$3:$A$899,'2022'!$AE$3:$AE$899,0,0)</f>
        <v>0</v>
      </c>
      <c r="V861" s="220">
        <f>+_xlfn.XLOOKUP(MASTERLIST!$A861,'2022'!$A$3:$A$899,'2022'!$AF$3:$AF$899,0,0)</f>
        <v>0</v>
      </c>
      <c r="W861" s="220">
        <f>+_xlfn.XLOOKUP(MASTERLIST!$A861,'2022'!$A$3:$A$899,'2022'!$AG$3:$AG$899,0,0)</f>
        <v>0</v>
      </c>
      <c r="X861" s="247">
        <f>+_xlfn.XLOOKUP(MASTERLIST!$A861,'2022'!$A$3:$A$899,'2022'!$AH$3:$AH$899,0,0)</f>
        <v>0</v>
      </c>
    </row>
    <row r="862" spans="1:24" s="14" customFormat="1" x14ac:dyDescent="0.3">
      <c r="A862" s="237" t="s">
        <v>1796</v>
      </c>
      <c r="B862" s="223" t="s">
        <v>1278</v>
      </c>
      <c r="C862" s="223" t="s">
        <v>449</v>
      </c>
      <c r="D862" s="223" t="s">
        <v>91</v>
      </c>
      <c r="E862" s="232" t="str">
        <f t="shared" si="71"/>
        <v>Men Senior</v>
      </c>
      <c r="F862" s="286">
        <v>35214</v>
      </c>
      <c r="G862" s="10">
        <f t="shared" si="67"/>
        <v>44926</v>
      </c>
      <c r="H862" s="6">
        <f t="shared" si="68"/>
        <v>26</v>
      </c>
      <c r="I862" s="5" t="str">
        <f t="shared" si="70"/>
        <v>Senior</v>
      </c>
      <c r="J862" s="221" t="s">
        <v>1301</v>
      </c>
      <c r="K862" s="294">
        <v>96052900342</v>
      </c>
      <c r="L862" s="295" t="s">
        <v>1726</v>
      </c>
      <c r="M862" s="246">
        <f>+_xlfn.XLOOKUP(MASTERLIST!$A862,'2023'!$A$3:$A$897,'2023'!$AE$3:$AE$897,0,0)</f>
        <v>0</v>
      </c>
      <c r="N862" s="220">
        <f>+_xlfn.XLOOKUP(MASTERLIST!$A862,'2023'!$A$3:$A$897,'2023'!$AF$3:$AF$897,0,0)</f>
        <v>0</v>
      </c>
      <c r="O862" s="220">
        <f>+_xlfn.XLOOKUP(MASTERLIST!$A862,'2023'!$A$3:$A$897,'2023'!$AG$3:$AG$897,0,0)</f>
        <v>0</v>
      </c>
      <c r="P862" s="247">
        <f>+_xlfn.XLOOKUP(MASTERLIST!$A862,'2023'!$A$3:$A$897,'2023'!$AH$3:$AH$897,0,0)</f>
        <v>0</v>
      </c>
      <c r="Q862" s="312">
        <f>+_xlfn.XLOOKUP(MASTERLIST!$A862,'2021'!$A$3:$A$900,'2021'!$G$3:$G$900,0,0)</f>
        <v>0</v>
      </c>
      <c r="R862" s="220">
        <f>+_xlfn.XLOOKUP(MASTERLIST!$A862,'2021'!$A$3:$A$900,'2021'!$H$3:$H$900,0,0)</f>
        <v>0</v>
      </c>
      <c r="S862" s="220">
        <f>+_xlfn.XLOOKUP(MASTERLIST!$A862,'2021'!$A$3:$A$900,'2021'!$I$3:$I$900,0,0)</f>
        <v>0</v>
      </c>
      <c r="T862" s="247">
        <f>+_xlfn.XLOOKUP(MASTERLIST!$A862,'2021'!$A$3:$A$900,'2021'!$J$3:$J$900,0,0)</f>
        <v>0</v>
      </c>
      <c r="U862" s="246">
        <f>+_xlfn.XLOOKUP(MASTERLIST!$A862,'2022'!$A$3:$A$899,'2022'!$AE$3:$AE$899,0,0)</f>
        <v>0</v>
      </c>
      <c r="V862" s="220">
        <f>+_xlfn.XLOOKUP(MASTERLIST!$A862,'2022'!$A$3:$A$899,'2022'!$AF$3:$AF$899,0,0)</f>
        <v>0</v>
      </c>
      <c r="W862" s="220">
        <f>+_xlfn.XLOOKUP(MASTERLIST!$A862,'2022'!$A$3:$A$899,'2022'!$AG$3:$AG$899,0,0)</f>
        <v>0</v>
      </c>
      <c r="X862" s="247">
        <f>+_xlfn.XLOOKUP(MASTERLIST!$A862,'2022'!$A$3:$A$899,'2022'!$AH$3:$AH$899,0,0)</f>
        <v>0</v>
      </c>
    </row>
    <row r="863" spans="1:24" s="14" customFormat="1" x14ac:dyDescent="0.3">
      <c r="A863" s="237" t="s">
        <v>1797</v>
      </c>
      <c r="B863" s="223" t="s">
        <v>1278</v>
      </c>
      <c r="C863" s="223" t="s">
        <v>104</v>
      </c>
      <c r="D863" s="223" t="s">
        <v>216</v>
      </c>
      <c r="E863" s="232" t="str">
        <f t="shared" si="71"/>
        <v>Men Senior</v>
      </c>
      <c r="F863" s="286">
        <v>35874</v>
      </c>
      <c r="G863" s="10">
        <f t="shared" si="67"/>
        <v>44926</v>
      </c>
      <c r="H863" s="6">
        <f t="shared" si="68"/>
        <v>24</v>
      </c>
      <c r="I863" s="5" t="str">
        <f t="shared" ref="I863:I887" si="72">IF(H863="","Senior",IF(H863&gt;59.999,"Grand Masters",IF(H863&gt;49.999,"Master",IF(H863&gt;39.999,"Veteran",IF(H863&gt;21.999,"Senior",IF(H863&gt;16.999,"U/21","U/16"))))))</f>
        <v>Senior</v>
      </c>
      <c r="J863" s="221" t="s">
        <v>1301</v>
      </c>
      <c r="K863" s="294">
        <v>98032000186</v>
      </c>
      <c r="L863" s="295" t="s">
        <v>1509</v>
      </c>
      <c r="M863" s="246">
        <f>+_xlfn.XLOOKUP(MASTERLIST!$A863,'2023'!$A$3:$A$897,'2023'!$AE$3:$AE$897,0,0)</f>
        <v>0</v>
      </c>
      <c r="N863" s="220">
        <f>+_xlfn.XLOOKUP(MASTERLIST!$A863,'2023'!$A$3:$A$897,'2023'!$AF$3:$AF$897,0,0)</f>
        <v>0</v>
      </c>
      <c r="O863" s="220">
        <f>+_xlfn.XLOOKUP(MASTERLIST!$A863,'2023'!$A$3:$A$897,'2023'!$AG$3:$AG$897,0,0)</f>
        <v>0</v>
      </c>
      <c r="P863" s="247">
        <f>+_xlfn.XLOOKUP(MASTERLIST!$A863,'2023'!$A$3:$A$897,'2023'!$AH$3:$AH$897,0,0)</f>
        <v>0</v>
      </c>
      <c r="Q863" s="312">
        <f>+_xlfn.XLOOKUP(MASTERLIST!$A863,'2021'!$A$3:$A$900,'2021'!$G$3:$G$900,0,0)</f>
        <v>0</v>
      </c>
      <c r="R863" s="220">
        <f>+_xlfn.XLOOKUP(MASTERLIST!$A863,'2021'!$A$3:$A$900,'2021'!$H$3:$H$900,0,0)</f>
        <v>0</v>
      </c>
      <c r="S863" s="220">
        <f>+_xlfn.XLOOKUP(MASTERLIST!$A863,'2021'!$A$3:$A$900,'2021'!$I$3:$I$900,0,0)</f>
        <v>0</v>
      </c>
      <c r="T863" s="247">
        <f>+_xlfn.XLOOKUP(MASTERLIST!$A863,'2021'!$A$3:$A$900,'2021'!$J$3:$J$900,0,0)</f>
        <v>0</v>
      </c>
      <c r="U863" s="246">
        <f>+_xlfn.XLOOKUP(MASTERLIST!$A863,'2022'!$A$3:$A$899,'2022'!$AE$3:$AE$899,0,0)</f>
        <v>0</v>
      </c>
      <c r="V863" s="220">
        <f>+_xlfn.XLOOKUP(MASTERLIST!$A863,'2022'!$A$3:$A$899,'2022'!$AF$3:$AF$899,0,0)</f>
        <v>0</v>
      </c>
      <c r="W863" s="220">
        <f>+_xlfn.XLOOKUP(MASTERLIST!$A863,'2022'!$A$3:$A$899,'2022'!$AG$3:$AG$899,0,0)</f>
        <v>0</v>
      </c>
      <c r="X863" s="247">
        <f>+_xlfn.XLOOKUP(MASTERLIST!$A863,'2022'!$A$3:$A$899,'2022'!$AH$3:$AH$899,0,0)</f>
        <v>0</v>
      </c>
    </row>
    <row r="864" spans="1:24" x14ac:dyDescent="0.3">
      <c r="A864" s="236" t="s">
        <v>1798</v>
      </c>
      <c r="B864" s="220" t="s">
        <v>50</v>
      </c>
      <c r="C864" s="222" t="s">
        <v>1832</v>
      </c>
      <c r="D864" s="222" t="s">
        <v>386</v>
      </c>
      <c r="E864" s="230" t="str">
        <f t="shared" si="71"/>
        <v>Men U/21</v>
      </c>
      <c r="F864" s="285">
        <v>37877</v>
      </c>
      <c r="G864" s="10">
        <f t="shared" si="67"/>
        <v>44926</v>
      </c>
      <c r="H864" s="6">
        <f t="shared" si="68"/>
        <v>19</v>
      </c>
      <c r="I864" s="5" t="str">
        <f t="shared" si="72"/>
        <v>U/21</v>
      </c>
      <c r="J864" s="220" t="s">
        <v>1301</v>
      </c>
      <c r="K864" s="293">
        <v>19930919</v>
      </c>
      <c r="L864" s="251" t="s">
        <v>1509</v>
      </c>
      <c r="M864" s="246">
        <f>+_xlfn.XLOOKUP(MASTERLIST!$A864,'2023'!$A$3:$A$897,'2023'!$AE$3:$AE$897,0,0)</f>
        <v>0</v>
      </c>
      <c r="N864" s="220">
        <f>+_xlfn.XLOOKUP(MASTERLIST!$A864,'2023'!$A$3:$A$897,'2023'!$AF$3:$AF$897,0,0)</f>
        <v>2</v>
      </c>
      <c r="O864" s="220">
        <f>+_xlfn.XLOOKUP(MASTERLIST!$A864,'2023'!$A$3:$A$897,'2023'!$AG$3:$AG$897,0,0)</f>
        <v>26.3</v>
      </c>
      <c r="P864" s="247">
        <f>+_xlfn.XLOOKUP(MASTERLIST!$A864,'2023'!$A$3:$A$897,'2023'!$AH$3:$AH$897,0,0)</f>
        <v>553</v>
      </c>
      <c r="Q864" s="312">
        <f>+_xlfn.XLOOKUP(MASTERLIST!$A864,'2021'!$A$3:$A$900,'2021'!$G$3:$G$900,0,0)</f>
        <v>0</v>
      </c>
      <c r="R864" s="220">
        <f>+_xlfn.XLOOKUP(MASTERLIST!$A864,'2021'!$A$3:$A$900,'2021'!$H$3:$H$900,0,0)</f>
        <v>3</v>
      </c>
      <c r="S864" s="220">
        <f>+_xlfn.XLOOKUP(MASTERLIST!$A864,'2021'!$A$3:$A$900,'2021'!$I$3:$I$900,0,0)</f>
        <v>37.299999999999997</v>
      </c>
      <c r="T864" s="247">
        <f>+_xlfn.XLOOKUP(MASTERLIST!$A864,'2021'!$A$3:$A$900,'2021'!$J$3:$J$900,0,0)</f>
        <v>254</v>
      </c>
      <c r="U864" s="246">
        <f>+_xlfn.XLOOKUP(MASTERLIST!$A864,'2022'!$A$3:$A$899,'2022'!$AE$3:$AE$899,0,0)</f>
        <v>0</v>
      </c>
      <c r="V864" s="220">
        <f>+_xlfn.XLOOKUP(MASTERLIST!$A864,'2022'!$A$3:$A$899,'2022'!$AF$3:$AF$899,0,0)</f>
        <v>3</v>
      </c>
      <c r="W864" s="220">
        <f>+_xlfn.XLOOKUP(MASTERLIST!$A864,'2022'!$A$3:$A$899,'2022'!$AG$3:$AG$899,0,0)</f>
        <v>26.900000000000002</v>
      </c>
      <c r="X864" s="247">
        <f>+_xlfn.XLOOKUP(MASTERLIST!$A864,'2022'!$A$3:$A$899,'2022'!$AH$3:$AH$899,0,0)</f>
        <v>451</v>
      </c>
    </row>
    <row r="865" spans="1:24" x14ac:dyDescent="0.3">
      <c r="A865" s="236" t="s">
        <v>1799</v>
      </c>
      <c r="B865" s="222" t="s">
        <v>50</v>
      </c>
      <c r="C865" s="222" t="s">
        <v>1464</v>
      </c>
      <c r="D865" s="222" t="s">
        <v>1138</v>
      </c>
      <c r="E865" s="230" t="str">
        <f t="shared" si="71"/>
        <v>Men Senior</v>
      </c>
      <c r="F865" s="285">
        <v>33357</v>
      </c>
      <c r="G865" s="10">
        <f t="shared" si="67"/>
        <v>44926</v>
      </c>
      <c r="H865" s="6">
        <f t="shared" si="68"/>
        <v>31</v>
      </c>
      <c r="I865" s="5" t="str">
        <f t="shared" si="72"/>
        <v>Senior</v>
      </c>
      <c r="J865" s="220" t="s">
        <v>1301</v>
      </c>
      <c r="K865" s="293">
        <v>91042900108</v>
      </c>
      <c r="L865" s="251" t="s">
        <v>1509</v>
      </c>
      <c r="M865" s="246">
        <f>+_xlfn.XLOOKUP(MASTERLIST!$A865,'2023'!$A$3:$A$897,'2023'!$AE$3:$AE$897,0,0)</f>
        <v>0</v>
      </c>
      <c r="N865" s="220">
        <f>+_xlfn.XLOOKUP(MASTERLIST!$A865,'2023'!$A$3:$A$897,'2023'!$AF$3:$AF$897,0,0)</f>
        <v>0</v>
      </c>
      <c r="O865" s="220">
        <f>+_xlfn.XLOOKUP(MASTERLIST!$A865,'2023'!$A$3:$A$897,'2023'!$AG$3:$AG$897,0,0)</f>
        <v>0</v>
      </c>
      <c r="P865" s="247">
        <f>+_xlfn.XLOOKUP(MASTERLIST!$A865,'2023'!$A$3:$A$897,'2023'!$AH$3:$AH$897,0,0)</f>
        <v>0</v>
      </c>
      <c r="Q865" s="312">
        <f>+_xlfn.XLOOKUP(MASTERLIST!$A865,'2021'!$A$3:$A$900,'2021'!$G$3:$G$900,0,0)</f>
        <v>1</v>
      </c>
      <c r="R865" s="220">
        <f>+_xlfn.XLOOKUP(MASTERLIST!$A865,'2021'!$A$3:$A$900,'2021'!$H$3:$H$900,0,0)</f>
        <v>2</v>
      </c>
      <c r="S865" s="220">
        <f>+_xlfn.XLOOKUP(MASTERLIST!$A865,'2021'!$A$3:$A$900,'2021'!$I$3:$I$900,0,0)</f>
        <v>4</v>
      </c>
      <c r="T865" s="247">
        <f>+_xlfn.XLOOKUP(MASTERLIST!$A865,'2021'!$A$3:$A$900,'2021'!$J$3:$J$900,0,0)</f>
        <v>491</v>
      </c>
      <c r="U865" s="246">
        <f>+_xlfn.XLOOKUP(MASTERLIST!$A865,'2022'!$A$3:$A$899,'2022'!$AE$3:$AE$899,0,0)</f>
        <v>0</v>
      </c>
      <c r="V865" s="220">
        <f>+_xlfn.XLOOKUP(MASTERLIST!$A865,'2022'!$A$3:$A$899,'2022'!$AF$3:$AF$899,0,0)</f>
        <v>0</v>
      </c>
      <c r="W865" s="220">
        <f>+_xlfn.XLOOKUP(MASTERLIST!$A865,'2022'!$A$3:$A$899,'2022'!$AG$3:$AG$899,0,0)</f>
        <v>0</v>
      </c>
      <c r="X865" s="247">
        <f>+_xlfn.XLOOKUP(MASTERLIST!$A865,'2022'!$A$3:$A$899,'2022'!$AH$3:$AH$899,0,0)</f>
        <v>20</v>
      </c>
    </row>
    <row r="866" spans="1:24" x14ac:dyDescent="0.3">
      <c r="A866" s="237" t="s">
        <v>1800</v>
      </c>
      <c r="B866" s="221" t="s">
        <v>1278</v>
      </c>
      <c r="C866" s="223" t="s">
        <v>1833</v>
      </c>
      <c r="D866" s="223" t="s">
        <v>332</v>
      </c>
      <c r="E866" s="230" t="str">
        <f t="shared" si="71"/>
        <v>Ladies Senior</v>
      </c>
      <c r="F866" s="286">
        <v>32924</v>
      </c>
      <c r="G866" s="10">
        <f t="shared" si="67"/>
        <v>44926</v>
      </c>
      <c r="H866" s="6">
        <f t="shared" si="68"/>
        <v>32</v>
      </c>
      <c r="I866" s="5" t="str">
        <f t="shared" si="72"/>
        <v>Senior</v>
      </c>
      <c r="J866" s="221" t="s">
        <v>67</v>
      </c>
      <c r="K866" s="294">
        <v>6605070111083</v>
      </c>
      <c r="L866" s="295" t="s">
        <v>1512</v>
      </c>
      <c r="M866" s="246">
        <f>+_xlfn.XLOOKUP(MASTERLIST!$A866,'2023'!$A$3:$A$897,'2023'!$AE$3:$AE$897,0,0)</f>
        <v>0</v>
      </c>
      <c r="N866" s="220">
        <f>+_xlfn.XLOOKUP(MASTERLIST!$A866,'2023'!$A$3:$A$897,'2023'!$AF$3:$AF$897,0,0)</f>
        <v>0</v>
      </c>
      <c r="O866" s="220">
        <f>+_xlfn.XLOOKUP(MASTERLIST!$A866,'2023'!$A$3:$A$897,'2023'!$AG$3:$AG$897,0,0)</f>
        <v>0</v>
      </c>
      <c r="P866" s="247">
        <f>+_xlfn.XLOOKUP(MASTERLIST!$A866,'2023'!$A$3:$A$897,'2023'!$AH$3:$AH$897,0,0)</f>
        <v>0</v>
      </c>
      <c r="Q866" s="312">
        <f>+_xlfn.XLOOKUP(MASTERLIST!$A866,'2021'!$A$3:$A$900,'2021'!$G$3:$G$900,0,0)</f>
        <v>0</v>
      </c>
      <c r="R866" s="220">
        <f>+_xlfn.XLOOKUP(MASTERLIST!$A866,'2021'!$A$3:$A$900,'2021'!$H$3:$H$900,0,0)</f>
        <v>0</v>
      </c>
      <c r="S866" s="220">
        <f>+_xlfn.XLOOKUP(MASTERLIST!$A866,'2021'!$A$3:$A$900,'2021'!$I$3:$I$900,0,0)</f>
        <v>0</v>
      </c>
      <c r="T866" s="247">
        <f>+_xlfn.XLOOKUP(MASTERLIST!$A866,'2021'!$A$3:$A$900,'2021'!$J$3:$J$900,0,0)</f>
        <v>0</v>
      </c>
      <c r="U866" s="246">
        <f>+_xlfn.XLOOKUP(MASTERLIST!$A866,'2022'!$A$3:$A$899,'2022'!$AE$3:$AE$899,0,0)</f>
        <v>0</v>
      </c>
      <c r="V866" s="220">
        <f>+_xlfn.XLOOKUP(MASTERLIST!$A866,'2022'!$A$3:$A$899,'2022'!$AF$3:$AF$899,0,0)</f>
        <v>0</v>
      </c>
      <c r="W866" s="220">
        <f>+_xlfn.XLOOKUP(MASTERLIST!$A866,'2022'!$A$3:$A$899,'2022'!$AG$3:$AG$899,0,0)</f>
        <v>0</v>
      </c>
      <c r="X866" s="247">
        <f>+_xlfn.XLOOKUP(MASTERLIST!$A866,'2022'!$A$3:$A$899,'2022'!$AH$3:$AH$899,0,0)</f>
        <v>0</v>
      </c>
    </row>
    <row r="867" spans="1:24" s="14" customFormat="1" x14ac:dyDescent="0.3">
      <c r="A867" s="237" t="s">
        <v>1801</v>
      </c>
      <c r="B867" s="223" t="s">
        <v>1810</v>
      </c>
      <c r="C867" s="223" t="s">
        <v>1736</v>
      </c>
      <c r="D867" s="223" t="s">
        <v>1834</v>
      </c>
      <c r="E867" s="232" t="str">
        <f t="shared" si="71"/>
        <v>Men Veteran</v>
      </c>
      <c r="F867" s="286">
        <v>30225</v>
      </c>
      <c r="G867" s="10">
        <f t="shared" si="67"/>
        <v>44926</v>
      </c>
      <c r="H867" s="6">
        <f t="shared" si="68"/>
        <v>40</v>
      </c>
      <c r="I867" s="5" t="str">
        <f t="shared" si="72"/>
        <v>Veteran</v>
      </c>
      <c r="J867" s="221" t="s">
        <v>1301</v>
      </c>
      <c r="K867" s="294">
        <v>8210015061085</v>
      </c>
      <c r="L867" s="295" t="s">
        <v>1509</v>
      </c>
      <c r="M867" s="246">
        <f>+_xlfn.XLOOKUP(MASTERLIST!$A867,'2023'!$A$3:$A$897,'2023'!$AE$3:$AE$897,0,0)</f>
        <v>0</v>
      </c>
      <c r="N867" s="220">
        <f>+_xlfn.XLOOKUP(MASTERLIST!$A867,'2023'!$A$3:$A$897,'2023'!$AF$3:$AF$897,0,0)</f>
        <v>0</v>
      </c>
      <c r="O867" s="220">
        <f>+_xlfn.XLOOKUP(MASTERLIST!$A867,'2023'!$A$3:$A$897,'2023'!$AG$3:$AG$897,0,0)</f>
        <v>0</v>
      </c>
      <c r="P867" s="247">
        <f>+_xlfn.XLOOKUP(MASTERLIST!$A867,'2023'!$A$3:$A$897,'2023'!$AH$3:$AH$897,0,0)</f>
        <v>0</v>
      </c>
      <c r="Q867" s="312">
        <f>+_xlfn.XLOOKUP(MASTERLIST!$A867,'2021'!$A$3:$A$900,'2021'!$G$3:$G$900,0,0)</f>
        <v>0</v>
      </c>
      <c r="R867" s="220">
        <f>+_xlfn.XLOOKUP(MASTERLIST!$A867,'2021'!$A$3:$A$900,'2021'!$H$3:$H$900,0,0)</f>
        <v>0</v>
      </c>
      <c r="S867" s="220">
        <f>+_xlfn.XLOOKUP(MASTERLIST!$A867,'2021'!$A$3:$A$900,'2021'!$I$3:$I$900,0,0)</f>
        <v>0</v>
      </c>
      <c r="T867" s="247">
        <f>+_xlfn.XLOOKUP(MASTERLIST!$A867,'2021'!$A$3:$A$900,'2021'!$J$3:$J$900,0,0)</f>
        <v>0</v>
      </c>
      <c r="U867" s="246">
        <f>+_xlfn.XLOOKUP(MASTERLIST!$A867,'2022'!$A$3:$A$899,'2022'!$AE$3:$AE$899,0,0)</f>
        <v>0</v>
      </c>
      <c r="V867" s="220">
        <f>+_xlfn.XLOOKUP(MASTERLIST!$A867,'2022'!$A$3:$A$899,'2022'!$AF$3:$AF$899,0,0)</f>
        <v>0</v>
      </c>
      <c r="W867" s="220">
        <f>+_xlfn.XLOOKUP(MASTERLIST!$A867,'2022'!$A$3:$A$899,'2022'!$AG$3:$AG$899,0,0)</f>
        <v>0</v>
      </c>
      <c r="X867" s="247">
        <f>+_xlfn.XLOOKUP(MASTERLIST!$A867,'2022'!$A$3:$A$899,'2022'!$AH$3:$AH$899,0,0)</f>
        <v>0</v>
      </c>
    </row>
    <row r="868" spans="1:24" s="14" customFormat="1" x14ac:dyDescent="0.3">
      <c r="A868" s="237" t="s">
        <v>1802</v>
      </c>
      <c r="B868" s="223" t="s">
        <v>1433</v>
      </c>
      <c r="C868" s="223" t="s">
        <v>1835</v>
      </c>
      <c r="D868" s="223" t="s">
        <v>1841</v>
      </c>
      <c r="E868" s="232" t="str">
        <f t="shared" si="71"/>
        <v>Men Veteran</v>
      </c>
      <c r="F868" s="286">
        <v>29765</v>
      </c>
      <c r="G868" s="10">
        <f t="shared" si="67"/>
        <v>44926</v>
      </c>
      <c r="H868" s="6">
        <f t="shared" si="68"/>
        <v>41</v>
      </c>
      <c r="I868" s="5" t="str">
        <f t="shared" si="72"/>
        <v>Veteran</v>
      </c>
      <c r="J868" s="221" t="s">
        <v>1301</v>
      </c>
      <c r="K868" s="294">
        <v>81062810694</v>
      </c>
      <c r="L868" s="295"/>
      <c r="M868" s="246">
        <f>+_xlfn.XLOOKUP(MASTERLIST!$A868,'2023'!$A$3:$A$897,'2023'!$AE$3:$AE$897,0,0)</f>
        <v>0</v>
      </c>
      <c r="N868" s="220">
        <f>+_xlfn.XLOOKUP(MASTERLIST!$A868,'2023'!$A$3:$A$897,'2023'!$AF$3:$AF$897,0,0)</f>
        <v>0</v>
      </c>
      <c r="O868" s="220">
        <f>+_xlfn.XLOOKUP(MASTERLIST!$A868,'2023'!$A$3:$A$897,'2023'!$AG$3:$AG$897,0,0)</f>
        <v>0</v>
      </c>
      <c r="P868" s="247">
        <f>+_xlfn.XLOOKUP(MASTERLIST!$A868,'2023'!$A$3:$A$897,'2023'!$AH$3:$AH$897,0,0)</f>
        <v>0</v>
      </c>
      <c r="Q868" s="312">
        <f>+_xlfn.XLOOKUP(MASTERLIST!$A868,'2021'!$A$3:$A$900,'2021'!$G$3:$G$900,0,0)</f>
        <v>0</v>
      </c>
      <c r="R868" s="220">
        <f>+_xlfn.XLOOKUP(MASTERLIST!$A868,'2021'!$A$3:$A$900,'2021'!$H$3:$H$900,0,0)</f>
        <v>0</v>
      </c>
      <c r="S868" s="220">
        <f>+_xlfn.XLOOKUP(MASTERLIST!$A868,'2021'!$A$3:$A$900,'2021'!$I$3:$I$900,0,0)</f>
        <v>0</v>
      </c>
      <c r="T868" s="247">
        <f>+_xlfn.XLOOKUP(MASTERLIST!$A868,'2021'!$A$3:$A$900,'2021'!$J$3:$J$900,0,0)</f>
        <v>0</v>
      </c>
      <c r="U868" s="246">
        <f>+_xlfn.XLOOKUP(MASTERLIST!$A868,'2022'!$A$3:$A$899,'2022'!$AE$3:$AE$899,0,0)</f>
        <v>0</v>
      </c>
      <c r="V868" s="220">
        <f>+_xlfn.XLOOKUP(MASTERLIST!$A868,'2022'!$A$3:$A$899,'2022'!$AF$3:$AF$899,0,0)</f>
        <v>0</v>
      </c>
      <c r="W868" s="220">
        <f>+_xlfn.XLOOKUP(MASTERLIST!$A868,'2022'!$A$3:$A$899,'2022'!$AG$3:$AG$899,0,0)</f>
        <v>0</v>
      </c>
      <c r="X868" s="247">
        <f>+_xlfn.XLOOKUP(MASTERLIST!$A868,'2022'!$A$3:$A$899,'2022'!$AH$3:$AH$899,0,0)</f>
        <v>0</v>
      </c>
    </row>
    <row r="869" spans="1:24" s="7" customFormat="1" x14ac:dyDescent="0.3">
      <c r="A869" s="236" t="s">
        <v>1803</v>
      </c>
      <c r="B869" s="222" t="s">
        <v>38</v>
      </c>
      <c r="C869" s="222" t="s">
        <v>1767</v>
      </c>
      <c r="D869" s="222" t="s">
        <v>1663</v>
      </c>
      <c r="E869" s="230" t="str">
        <f t="shared" si="71"/>
        <v>Men Master</v>
      </c>
      <c r="F869" s="285">
        <v>25088</v>
      </c>
      <c r="G869" s="10">
        <f t="shared" si="67"/>
        <v>44926</v>
      </c>
      <c r="H869" s="6">
        <f t="shared" si="68"/>
        <v>54</v>
      </c>
      <c r="I869" s="5" t="str">
        <f t="shared" si="72"/>
        <v>Master</v>
      </c>
      <c r="J869" s="220" t="s">
        <v>1301</v>
      </c>
      <c r="K869" s="293">
        <v>68090710131</v>
      </c>
      <c r="L869" s="251" t="s">
        <v>1509</v>
      </c>
      <c r="M869" s="246">
        <f>+_xlfn.XLOOKUP(MASTERLIST!$A869,'2023'!$A$3:$A$897,'2023'!$AE$3:$AE$897,0,0)</f>
        <v>0</v>
      </c>
      <c r="N869" s="220">
        <f>+_xlfn.XLOOKUP(MASTERLIST!$A869,'2023'!$A$3:$A$897,'2023'!$AF$3:$AF$897,0,0)</f>
        <v>0</v>
      </c>
      <c r="O869" s="220">
        <f>+_xlfn.XLOOKUP(MASTERLIST!$A869,'2023'!$A$3:$A$897,'2023'!$AG$3:$AG$897,0,0)</f>
        <v>0</v>
      </c>
      <c r="P869" s="247">
        <f>+_xlfn.XLOOKUP(MASTERLIST!$A869,'2023'!$A$3:$A$897,'2023'!$AH$3:$AH$897,0,0)</f>
        <v>0</v>
      </c>
      <c r="Q869" s="312">
        <f>+_xlfn.XLOOKUP(MASTERLIST!$A869,'2021'!$A$3:$A$900,'2021'!$G$3:$G$900,0,0)</f>
        <v>1</v>
      </c>
      <c r="R869" s="220">
        <f>+_xlfn.XLOOKUP(MASTERLIST!$A869,'2021'!$A$3:$A$900,'2021'!$H$3:$H$900,0,0)</f>
        <v>0</v>
      </c>
      <c r="S869" s="220">
        <f>+_xlfn.XLOOKUP(MASTERLIST!$A869,'2021'!$A$3:$A$900,'2021'!$I$3:$I$900,0,0)</f>
        <v>1.6</v>
      </c>
      <c r="T869" s="247">
        <f>+_xlfn.XLOOKUP(MASTERLIST!$A869,'2021'!$A$3:$A$900,'2021'!$J$3:$J$900,0,0)</f>
        <v>162</v>
      </c>
      <c r="U869" s="246">
        <f>+_xlfn.XLOOKUP(MASTERLIST!$A869,'2022'!$A$3:$A$899,'2022'!$AE$3:$AE$899,0,0)</f>
        <v>0</v>
      </c>
      <c r="V869" s="220">
        <f>+_xlfn.XLOOKUP(MASTERLIST!$A869,'2022'!$A$3:$A$899,'2022'!$AF$3:$AF$899,0,0)</f>
        <v>0</v>
      </c>
      <c r="W869" s="220">
        <f>+_xlfn.XLOOKUP(MASTERLIST!$A869,'2022'!$A$3:$A$899,'2022'!$AG$3:$AG$899,0,0)</f>
        <v>0</v>
      </c>
      <c r="X869" s="247">
        <f>+_xlfn.XLOOKUP(MASTERLIST!$A869,'2022'!$A$3:$A$899,'2022'!$AH$3:$AH$899,0,0)</f>
        <v>0</v>
      </c>
    </row>
    <row r="870" spans="1:24" s="14" customFormat="1" x14ac:dyDescent="0.3">
      <c r="A870" s="237" t="s">
        <v>1804</v>
      </c>
      <c r="B870" s="223" t="s">
        <v>1529</v>
      </c>
      <c r="C870" s="223" t="s">
        <v>97</v>
      </c>
      <c r="D870" s="223" t="s">
        <v>1837</v>
      </c>
      <c r="E870" s="232" t="str">
        <f t="shared" si="71"/>
        <v>Men Veteran</v>
      </c>
      <c r="F870" s="286">
        <v>29484</v>
      </c>
      <c r="G870" s="10">
        <f t="shared" si="67"/>
        <v>44926</v>
      </c>
      <c r="H870" s="6">
        <f t="shared" si="68"/>
        <v>42</v>
      </c>
      <c r="I870" s="5" t="str">
        <f t="shared" si="72"/>
        <v>Veteran</v>
      </c>
      <c r="J870" s="221" t="s">
        <v>1301</v>
      </c>
      <c r="K870" s="294">
        <v>80092010717</v>
      </c>
      <c r="L870" s="295" t="s">
        <v>1509</v>
      </c>
      <c r="M870" s="246">
        <f>+_xlfn.XLOOKUP(MASTERLIST!$A870,'2023'!$A$3:$A$897,'2023'!$AE$3:$AE$897,0,0)</f>
        <v>0</v>
      </c>
      <c r="N870" s="220">
        <f>+_xlfn.XLOOKUP(MASTERLIST!$A870,'2023'!$A$3:$A$897,'2023'!$AF$3:$AF$897,0,0)</f>
        <v>0</v>
      </c>
      <c r="O870" s="220">
        <f>+_xlfn.XLOOKUP(MASTERLIST!$A870,'2023'!$A$3:$A$897,'2023'!$AG$3:$AG$897,0,0)</f>
        <v>0</v>
      </c>
      <c r="P870" s="247">
        <f>+_xlfn.XLOOKUP(MASTERLIST!$A870,'2023'!$A$3:$A$897,'2023'!$AH$3:$AH$897,0,0)</f>
        <v>0</v>
      </c>
      <c r="Q870" s="312">
        <f>+_xlfn.XLOOKUP(MASTERLIST!$A870,'2021'!$A$3:$A$900,'2021'!$G$3:$G$900,0,0)</f>
        <v>0</v>
      </c>
      <c r="R870" s="220">
        <f>+_xlfn.XLOOKUP(MASTERLIST!$A870,'2021'!$A$3:$A$900,'2021'!$H$3:$H$900,0,0)</f>
        <v>0</v>
      </c>
      <c r="S870" s="220">
        <f>+_xlfn.XLOOKUP(MASTERLIST!$A870,'2021'!$A$3:$A$900,'2021'!$I$3:$I$900,0,0)</f>
        <v>0</v>
      </c>
      <c r="T870" s="247">
        <f>+_xlfn.XLOOKUP(MASTERLIST!$A870,'2021'!$A$3:$A$900,'2021'!$J$3:$J$900,0,0)</f>
        <v>0</v>
      </c>
      <c r="U870" s="246">
        <f>+_xlfn.XLOOKUP(MASTERLIST!$A870,'2022'!$A$3:$A$899,'2022'!$AE$3:$AE$899,0,0)</f>
        <v>0</v>
      </c>
      <c r="V870" s="220">
        <f>+_xlfn.XLOOKUP(MASTERLIST!$A870,'2022'!$A$3:$A$899,'2022'!$AF$3:$AF$899,0,0)</f>
        <v>0</v>
      </c>
      <c r="W870" s="220">
        <f>+_xlfn.XLOOKUP(MASTERLIST!$A870,'2022'!$A$3:$A$899,'2022'!$AG$3:$AG$899,0,0)</f>
        <v>0</v>
      </c>
      <c r="X870" s="247">
        <f>+_xlfn.XLOOKUP(MASTERLIST!$A870,'2022'!$A$3:$A$899,'2022'!$AH$3:$AH$899,0,0)</f>
        <v>0</v>
      </c>
    </row>
    <row r="871" spans="1:24" x14ac:dyDescent="0.3">
      <c r="A871" s="236" t="s">
        <v>1805</v>
      </c>
      <c r="B871" s="222" t="s">
        <v>43</v>
      </c>
      <c r="C871" s="222" t="s">
        <v>189</v>
      </c>
      <c r="D871" s="222" t="s">
        <v>1419</v>
      </c>
      <c r="E871" s="230" t="str">
        <f t="shared" si="71"/>
        <v>Men Master</v>
      </c>
      <c r="F871" s="285">
        <v>26271</v>
      </c>
      <c r="G871" s="10">
        <f t="shared" si="67"/>
        <v>44926</v>
      </c>
      <c r="H871" s="6">
        <f t="shared" si="68"/>
        <v>51</v>
      </c>
      <c r="I871" s="5" t="str">
        <f t="shared" si="72"/>
        <v>Master</v>
      </c>
      <c r="J871" s="220" t="s">
        <v>1301</v>
      </c>
      <c r="K871" s="293">
        <v>7112045083082</v>
      </c>
      <c r="L871" s="251" t="s">
        <v>1509</v>
      </c>
      <c r="M871" s="246">
        <f>+_xlfn.XLOOKUP(MASTERLIST!$A871,'2023'!$A$3:$A$897,'2023'!$AE$3:$AE$897,0,0)</f>
        <v>0</v>
      </c>
      <c r="N871" s="220">
        <f>+_xlfn.XLOOKUP(MASTERLIST!$A871,'2023'!$A$3:$A$897,'2023'!$AF$3:$AF$897,0,0)</f>
        <v>2</v>
      </c>
      <c r="O871" s="220">
        <f>+_xlfn.XLOOKUP(MASTERLIST!$A871,'2023'!$A$3:$A$897,'2023'!$AG$3:$AG$897,0,0)</f>
        <v>12.7</v>
      </c>
      <c r="P871" s="247">
        <f>+_xlfn.XLOOKUP(MASTERLIST!$A871,'2023'!$A$3:$A$897,'2023'!$AH$3:$AH$897,0,0)</f>
        <v>546</v>
      </c>
      <c r="Q871" s="312">
        <f>+_xlfn.XLOOKUP(MASTERLIST!$A871,'2021'!$A$3:$A$900,'2021'!$G$3:$G$900,0,0)</f>
        <v>0</v>
      </c>
      <c r="R871" s="220">
        <f>+_xlfn.XLOOKUP(MASTERLIST!$A871,'2021'!$A$3:$A$900,'2021'!$H$3:$H$900,0,0)</f>
        <v>6</v>
      </c>
      <c r="S871" s="220">
        <f>+_xlfn.XLOOKUP(MASTERLIST!$A871,'2021'!$A$3:$A$900,'2021'!$I$3:$I$900,0,0)</f>
        <v>35.200000000000003</v>
      </c>
      <c r="T871" s="247">
        <f>+_xlfn.XLOOKUP(MASTERLIST!$A871,'2021'!$A$3:$A$900,'2021'!$J$3:$J$900,0,0)</f>
        <v>828</v>
      </c>
      <c r="U871" s="246">
        <f>+_xlfn.XLOOKUP(MASTERLIST!$A871,'2022'!$A$3:$A$899,'2022'!$AE$3:$AE$899,0,0)</f>
        <v>2</v>
      </c>
      <c r="V871" s="220">
        <f>+_xlfn.XLOOKUP(MASTERLIST!$A871,'2022'!$A$3:$A$899,'2022'!$AF$3:$AF$899,0,0)</f>
        <v>9</v>
      </c>
      <c r="W871" s="220">
        <f>+_xlfn.XLOOKUP(MASTERLIST!$A871,'2022'!$A$3:$A$899,'2022'!$AG$3:$AG$899,0,0)</f>
        <v>78</v>
      </c>
      <c r="X871" s="247">
        <f>+_xlfn.XLOOKUP(MASTERLIST!$A871,'2022'!$A$3:$A$899,'2022'!$AH$3:$AH$899,0,0)</f>
        <v>1055</v>
      </c>
    </row>
    <row r="872" spans="1:24" x14ac:dyDescent="0.25">
      <c r="A872" s="231" t="s">
        <v>1806</v>
      </c>
      <c r="B872" s="221" t="s">
        <v>1295</v>
      </c>
      <c r="C872" s="221" t="s">
        <v>1088</v>
      </c>
      <c r="D872" s="221" t="s">
        <v>1838</v>
      </c>
      <c r="E872" s="230" t="str">
        <f t="shared" si="71"/>
        <v>Men Senior</v>
      </c>
      <c r="F872" s="279">
        <v>31191</v>
      </c>
      <c r="G872" s="10">
        <f t="shared" si="67"/>
        <v>44926</v>
      </c>
      <c r="H872" s="6">
        <f t="shared" si="68"/>
        <v>37</v>
      </c>
      <c r="I872" s="5" t="str">
        <f t="shared" si="72"/>
        <v>Senior</v>
      </c>
      <c r="J872" s="221" t="s">
        <v>1301</v>
      </c>
      <c r="K872" s="294">
        <v>85052410867</v>
      </c>
      <c r="L872" s="295" t="s">
        <v>1509</v>
      </c>
      <c r="M872" s="246">
        <f>+_xlfn.XLOOKUP(MASTERLIST!$A872,'2023'!$A$3:$A$897,'2023'!$AE$3:$AE$897,0,0)</f>
        <v>0</v>
      </c>
      <c r="N872" s="220">
        <f>+_xlfn.XLOOKUP(MASTERLIST!$A872,'2023'!$A$3:$A$897,'2023'!$AF$3:$AF$897,0,0)</f>
        <v>0</v>
      </c>
      <c r="O872" s="220">
        <f>+_xlfn.XLOOKUP(MASTERLIST!$A872,'2023'!$A$3:$A$897,'2023'!$AG$3:$AG$897,0,0)</f>
        <v>0</v>
      </c>
      <c r="P872" s="247">
        <f>+_xlfn.XLOOKUP(MASTERLIST!$A872,'2023'!$A$3:$A$897,'2023'!$AH$3:$AH$897,0,0)</f>
        <v>0</v>
      </c>
      <c r="Q872" s="312">
        <f>+_xlfn.XLOOKUP(MASTERLIST!$A872,'2021'!$A$3:$A$900,'2021'!$G$3:$G$900,0,0)</f>
        <v>0</v>
      </c>
      <c r="R872" s="220">
        <f>+_xlfn.XLOOKUP(MASTERLIST!$A872,'2021'!$A$3:$A$900,'2021'!$H$3:$H$900,0,0)</f>
        <v>1</v>
      </c>
      <c r="S872" s="220">
        <f>+_xlfn.XLOOKUP(MASTERLIST!$A872,'2021'!$A$3:$A$900,'2021'!$I$3:$I$900,0,0)</f>
        <v>15.1</v>
      </c>
      <c r="T872" s="247">
        <f>+_xlfn.XLOOKUP(MASTERLIST!$A872,'2021'!$A$3:$A$900,'2021'!$J$3:$J$900,0,0)</f>
        <v>190</v>
      </c>
      <c r="U872" s="246">
        <f>+_xlfn.XLOOKUP(MASTERLIST!$A872,'2022'!$A$3:$A$899,'2022'!$AE$3:$AE$899,0,0)</f>
        <v>0</v>
      </c>
      <c r="V872" s="220">
        <f>+_xlfn.XLOOKUP(MASTERLIST!$A872,'2022'!$A$3:$A$899,'2022'!$AF$3:$AF$899,0,0)</f>
        <v>0</v>
      </c>
      <c r="W872" s="220">
        <f>+_xlfn.XLOOKUP(MASTERLIST!$A872,'2022'!$A$3:$A$899,'2022'!$AG$3:$AG$899,0,0)</f>
        <v>0</v>
      </c>
      <c r="X872" s="247">
        <f>+_xlfn.XLOOKUP(MASTERLIST!$A872,'2022'!$A$3:$A$899,'2022'!$AH$3:$AH$899,0,0)</f>
        <v>0</v>
      </c>
    </row>
    <row r="873" spans="1:24" ht="13.5" customHeight="1" x14ac:dyDescent="0.25">
      <c r="A873" s="231" t="s">
        <v>1807</v>
      </c>
      <c r="B873" s="221" t="s">
        <v>1278</v>
      </c>
      <c r="C873" s="221" t="s">
        <v>120</v>
      </c>
      <c r="D873" s="221" t="s">
        <v>1854</v>
      </c>
      <c r="E873" s="230" t="str">
        <f t="shared" si="71"/>
        <v>Men Senior</v>
      </c>
      <c r="F873" s="279">
        <v>30329</v>
      </c>
      <c r="G873" s="10">
        <f t="shared" si="67"/>
        <v>44926</v>
      </c>
      <c r="H873" s="6">
        <f t="shared" si="68"/>
        <v>39</v>
      </c>
      <c r="I873" s="5" t="str">
        <f t="shared" si="72"/>
        <v>Senior</v>
      </c>
      <c r="J873" s="221" t="s">
        <v>1301</v>
      </c>
      <c r="K873" s="294">
        <v>58061200600</v>
      </c>
      <c r="L873" s="295" t="s">
        <v>1509</v>
      </c>
      <c r="M873" s="246">
        <f>+_xlfn.XLOOKUP(MASTERLIST!$A873,'2023'!$A$3:$A$897,'2023'!$AE$3:$AE$897,0,0)</f>
        <v>0</v>
      </c>
      <c r="N873" s="220">
        <f>+_xlfn.XLOOKUP(MASTERLIST!$A873,'2023'!$A$3:$A$897,'2023'!$AF$3:$AF$897,0,0)</f>
        <v>0</v>
      </c>
      <c r="O873" s="220">
        <f>+_xlfn.XLOOKUP(MASTERLIST!$A873,'2023'!$A$3:$A$897,'2023'!$AG$3:$AG$897,0,0)</f>
        <v>0</v>
      </c>
      <c r="P873" s="247">
        <f>+_xlfn.XLOOKUP(MASTERLIST!$A873,'2023'!$A$3:$A$897,'2023'!$AH$3:$AH$897,0,0)</f>
        <v>0</v>
      </c>
      <c r="Q873" s="312">
        <f>+_xlfn.XLOOKUP(MASTERLIST!$A873,'2021'!$A$3:$A$900,'2021'!$G$3:$G$900,0,0)</f>
        <v>0</v>
      </c>
      <c r="R873" s="220">
        <f>+_xlfn.XLOOKUP(MASTERLIST!$A873,'2021'!$A$3:$A$900,'2021'!$H$3:$H$900,0,0)</f>
        <v>0</v>
      </c>
      <c r="S873" s="220">
        <f>+_xlfn.XLOOKUP(MASTERLIST!$A873,'2021'!$A$3:$A$900,'2021'!$I$3:$I$900,0,0)</f>
        <v>0</v>
      </c>
      <c r="T873" s="247">
        <f>+_xlfn.XLOOKUP(MASTERLIST!$A873,'2021'!$A$3:$A$900,'2021'!$J$3:$J$900,0,0)</f>
        <v>20</v>
      </c>
      <c r="U873" s="246">
        <f>+_xlfn.XLOOKUP(MASTERLIST!$A873,'2022'!$A$3:$A$899,'2022'!$AE$3:$AE$899,0,0)</f>
        <v>0</v>
      </c>
      <c r="V873" s="220">
        <f>+_xlfn.XLOOKUP(MASTERLIST!$A873,'2022'!$A$3:$A$899,'2022'!$AF$3:$AF$899,0,0)</f>
        <v>0</v>
      </c>
      <c r="W873" s="220">
        <f>+_xlfn.XLOOKUP(MASTERLIST!$A873,'2022'!$A$3:$A$899,'2022'!$AG$3:$AG$899,0,0)</f>
        <v>0</v>
      </c>
      <c r="X873" s="247">
        <f>+_xlfn.XLOOKUP(MASTERLIST!$A873,'2022'!$A$3:$A$899,'2022'!$AH$3:$AH$899,0,0)</f>
        <v>0</v>
      </c>
    </row>
    <row r="874" spans="1:24" ht="13.5" customHeight="1" x14ac:dyDescent="0.3">
      <c r="A874" s="237" t="s">
        <v>1808</v>
      </c>
      <c r="B874" s="221" t="s">
        <v>1278</v>
      </c>
      <c r="C874" s="223" t="s">
        <v>1855</v>
      </c>
      <c r="D874" s="223" t="s">
        <v>386</v>
      </c>
      <c r="E874" s="230" t="str">
        <f t="shared" si="71"/>
        <v>Men Grand Masters</v>
      </c>
      <c r="F874" s="286">
        <v>21147</v>
      </c>
      <c r="G874" s="10">
        <f t="shared" si="67"/>
        <v>44926</v>
      </c>
      <c r="H874" s="6">
        <f t="shared" si="68"/>
        <v>65</v>
      </c>
      <c r="I874" s="5" t="str">
        <f t="shared" si="72"/>
        <v>Grand Masters</v>
      </c>
      <c r="J874" s="221" t="s">
        <v>1301</v>
      </c>
      <c r="K874" s="294"/>
      <c r="L874" s="295" t="s">
        <v>1527</v>
      </c>
      <c r="M874" s="246">
        <f>+_xlfn.XLOOKUP(MASTERLIST!$A874,'2023'!$A$3:$A$897,'2023'!$AE$3:$AE$897,0,0)</f>
        <v>0</v>
      </c>
      <c r="N874" s="220">
        <f>+_xlfn.XLOOKUP(MASTERLIST!$A874,'2023'!$A$3:$A$897,'2023'!$AF$3:$AF$897,0,0)</f>
        <v>0</v>
      </c>
      <c r="O874" s="220">
        <f>+_xlfn.XLOOKUP(MASTERLIST!$A874,'2023'!$A$3:$A$897,'2023'!$AG$3:$AG$897,0,0)</f>
        <v>0</v>
      </c>
      <c r="P874" s="247">
        <f>+_xlfn.XLOOKUP(MASTERLIST!$A874,'2023'!$A$3:$A$897,'2023'!$AH$3:$AH$897,0,0)</f>
        <v>0</v>
      </c>
      <c r="Q874" s="312">
        <f>+_xlfn.XLOOKUP(MASTERLIST!$A874,'2021'!$A$3:$A$900,'2021'!$G$3:$G$900,0,0)</f>
        <v>0</v>
      </c>
      <c r="R874" s="220">
        <f>+_xlfn.XLOOKUP(MASTERLIST!$A874,'2021'!$A$3:$A$900,'2021'!$H$3:$H$900,0,0)</f>
        <v>0</v>
      </c>
      <c r="S874" s="220">
        <f>+_xlfn.XLOOKUP(MASTERLIST!$A874,'2021'!$A$3:$A$900,'2021'!$I$3:$I$900,0,0)</f>
        <v>0</v>
      </c>
      <c r="T874" s="247">
        <f>+_xlfn.XLOOKUP(MASTERLIST!$A874,'2021'!$A$3:$A$900,'2021'!$J$3:$J$900,0,0)</f>
        <v>0</v>
      </c>
      <c r="U874" s="246">
        <f>+_xlfn.XLOOKUP(MASTERLIST!$A874,'2022'!$A$3:$A$899,'2022'!$AE$3:$AE$899,0,0)</f>
        <v>0</v>
      </c>
      <c r="V874" s="220">
        <f>+_xlfn.XLOOKUP(MASTERLIST!$A874,'2022'!$A$3:$A$899,'2022'!$AF$3:$AF$899,0,0)</f>
        <v>0</v>
      </c>
      <c r="W874" s="220">
        <f>+_xlfn.XLOOKUP(MASTERLIST!$A874,'2022'!$A$3:$A$899,'2022'!$AG$3:$AG$899,0,0)</f>
        <v>0</v>
      </c>
      <c r="X874" s="247">
        <f>+_xlfn.XLOOKUP(MASTERLIST!$A874,'2022'!$A$3:$A$899,'2022'!$AH$3:$AH$899,0,0)</f>
        <v>0</v>
      </c>
    </row>
    <row r="875" spans="1:24" ht="13.5" customHeight="1" x14ac:dyDescent="0.3">
      <c r="A875" s="236" t="s">
        <v>1842</v>
      </c>
      <c r="B875" s="222" t="s">
        <v>39</v>
      </c>
      <c r="C875" s="222" t="s">
        <v>352</v>
      </c>
      <c r="D875" s="222" t="s">
        <v>1180</v>
      </c>
      <c r="E875" s="230" t="str">
        <f t="shared" si="71"/>
        <v>Men Master</v>
      </c>
      <c r="F875" s="285">
        <v>25068</v>
      </c>
      <c r="G875" s="10">
        <f t="shared" si="67"/>
        <v>44926</v>
      </c>
      <c r="H875" s="6">
        <f t="shared" si="68"/>
        <v>54</v>
      </c>
      <c r="I875" s="5" t="str">
        <f t="shared" si="72"/>
        <v>Master</v>
      </c>
      <c r="J875" s="220" t="s">
        <v>1301</v>
      </c>
      <c r="K875" s="293">
        <v>78110610137</v>
      </c>
      <c r="L875" s="251" t="s">
        <v>1909</v>
      </c>
      <c r="M875" s="246">
        <f>+_xlfn.XLOOKUP(MASTERLIST!$A875,'2023'!$A$3:$A$897,'2023'!$AE$3:$AE$897,0,0)</f>
        <v>0</v>
      </c>
      <c r="N875" s="220">
        <f>+_xlfn.XLOOKUP(MASTERLIST!$A875,'2023'!$A$3:$A$897,'2023'!$AF$3:$AF$897,0,0)</f>
        <v>0</v>
      </c>
      <c r="O875" s="220">
        <f>+_xlfn.XLOOKUP(MASTERLIST!$A875,'2023'!$A$3:$A$897,'2023'!$AG$3:$AG$897,0,0)</f>
        <v>0</v>
      </c>
      <c r="P875" s="247">
        <f>+_xlfn.XLOOKUP(MASTERLIST!$A875,'2023'!$A$3:$A$897,'2023'!$AH$3:$AH$897,0,0)</f>
        <v>0</v>
      </c>
      <c r="Q875" s="312">
        <f>+_xlfn.XLOOKUP(MASTERLIST!$A875,'2021'!$A$3:$A$900,'2021'!$G$3:$G$900,0,0)</f>
        <v>0</v>
      </c>
      <c r="R875" s="220">
        <f>+_xlfn.XLOOKUP(MASTERLIST!$A875,'2021'!$A$3:$A$900,'2021'!$H$3:$H$900,0,0)</f>
        <v>0</v>
      </c>
      <c r="S875" s="220">
        <f>+_xlfn.XLOOKUP(MASTERLIST!$A875,'2021'!$A$3:$A$900,'2021'!$I$3:$I$900,0,0)</f>
        <v>0</v>
      </c>
      <c r="T875" s="247">
        <f>+_xlfn.XLOOKUP(MASTERLIST!$A875,'2021'!$A$3:$A$900,'2021'!$J$3:$J$900,0,0)</f>
        <v>20</v>
      </c>
      <c r="U875" s="246">
        <f>+_xlfn.XLOOKUP(MASTERLIST!$A875,'2022'!$A$3:$A$899,'2022'!$AE$3:$AE$899,0,0)</f>
        <v>0</v>
      </c>
      <c r="V875" s="220">
        <f>+_xlfn.XLOOKUP(MASTERLIST!$A875,'2022'!$A$3:$A$899,'2022'!$AF$3:$AF$899,0,0)</f>
        <v>2</v>
      </c>
      <c r="W875" s="220">
        <f>+_xlfn.XLOOKUP(MASTERLIST!$A875,'2022'!$A$3:$A$899,'2022'!$AG$3:$AG$899,0,0)</f>
        <v>13.8</v>
      </c>
      <c r="X875" s="247">
        <f>+_xlfn.XLOOKUP(MASTERLIST!$A875,'2022'!$A$3:$A$899,'2022'!$AH$3:$AH$899,0,0)</f>
        <v>200</v>
      </c>
    </row>
    <row r="876" spans="1:24" s="14" customFormat="1" x14ac:dyDescent="0.3">
      <c r="A876" s="237" t="s">
        <v>1843</v>
      </c>
      <c r="B876" s="223" t="s">
        <v>1529</v>
      </c>
      <c r="C876" s="223" t="s">
        <v>1856</v>
      </c>
      <c r="D876" s="223" t="s">
        <v>1857</v>
      </c>
      <c r="E876" s="232" t="str">
        <f t="shared" si="71"/>
        <v>Ladies Veteran</v>
      </c>
      <c r="F876" s="286">
        <v>29140</v>
      </c>
      <c r="G876" s="10">
        <f t="shared" ref="G876:G887" si="73">$G$5</f>
        <v>44926</v>
      </c>
      <c r="H876" s="6">
        <f t="shared" ref="H876:H887" si="74">INT(YEARFRAC(F876,G876))</f>
        <v>43</v>
      </c>
      <c r="I876" s="5" t="str">
        <f t="shared" si="72"/>
        <v>Veteran</v>
      </c>
      <c r="J876" s="221" t="s">
        <v>67</v>
      </c>
      <c r="K876" s="294"/>
      <c r="L876" s="295"/>
      <c r="M876" s="246">
        <f>+_xlfn.XLOOKUP(MASTERLIST!$A876,'2023'!$A$3:$A$897,'2023'!$AE$3:$AE$897,0,0)</f>
        <v>0</v>
      </c>
      <c r="N876" s="220">
        <f>+_xlfn.XLOOKUP(MASTERLIST!$A876,'2023'!$A$3:$A$897,'2023'!$AF$3:$AF$897,0,0)</f>
        <v>0</v>
      </c>
      <c r="O876" s="220">
        <f>+_xlfn.XLOOKUP(MASTERLIST!$A876,'2023'!$A$3:$A$897,'2023'!$AG$3:$AG$897,0,0)</f>
        <v>0</v>
      </c>
      <c r="P876" s="247">
        <f>+_xlfn.XLOOKUP(MASTERLIST!$A876,'2023'!$A$3:$A$897,'2023'!$AH$3:$AH$897,0,0)</f>
        <v>0</v>
      </c>
      <c r="Q876" s="312">
        <f>+_xlfn.XLOOKUP(MASTERLIST!$A876,'2021'!$A$3:$A$900,'2021'!$G$3:$G$900,0,0)</f>
        <v>0</v>
      </c>
      <c r="R876" s="220">
        <f>+_xlfn.XLOOKUP(MASTERLIST!$A876,'2021'!$A$3:$A$900,'2021'!$H$3:$H$900,0,0)</f>
        <v>0</v>
      </c>
      <c r="S876" s="220">
        <f>+_xlfn.XLOOKUP(MASTERLIST!$A876,'2021'!$A$3:$A$900,'2021'!$I$3:$I$900,0,0)</f>
        <v>0</v>
      </c>
      <c r="T876" s="247">
        <f>+_xlfn.XLOOKUP(MASTERLIST!$A876,'2021'!$A$3:$A$900,'2021'!$J$3:$J$900,0,0)</f>
        <v>0</v>
      </c>
      <c r="U876" s="246">
        <f>+_xlfn.XLOOKUP(MASTERLIST!$A876,'2022'!$A$3:$A$899,'2022'!$AE$3:$AE$899,0,0)</f>
        <v>0</v>
      </c>
      <c r="V876" s="220">
        <f>+_xlfn.XLOOKUP(MASTERLIST!$A876,'2022'!$A$3:$A$899,'2022'!$AF$3:$AF$899,0,0)</f>
        <v>0</v>
      </c>
      <c r="W876" s="220">
        <f>+_xlfn.XLOOKUP(MASTERLIST!$A876,'2022'!$A$3:$A$899,'2022'!$AG$3:$AG$899,0,0)</f>
        <v>0</v>
      </c>
      <c r="X876" s="247">
        <f>+_xlfn.XLOOKUP(MASTERLIST!$A876,'2022'!$A$3:$A$899,'2022'!$AH$3:$AH$899,0,0)</f>
        <v>0</v>
      </c>
    </row>
    <row r="877" spans="1:24" ht="13.5" customHeight="1" x14ac:dyDescent="0.3">
      <c r="A877" s="237" t="s">
        <v>1844</v>
      </c>
      <c r="B877" s="221" t="s">
        <v>43</v>
      </c>
      <c r="C877" s="223" t="s">
        <v>1858</v>
      </c>
      <c r="D877" s="223" t="s">
        <v>1859</v>
      </c>
      <c r="E877" s="230" t="str">
        <f t="shared" si="71"/>
        <v>Ladies Veteran</v>
      </c>
      <c r="F877" s="286">
        <v>29908</v>
      </c>
      <c r="G877" s="10">
        <f t="shared" si="73"/>
        <v>44926</v>
      </c>
      <c r="H877" s="6">
        <f t="shared" si="74"/>
        <v>41</v>
      </c>
      <c r="I877" s="5" t="str">
        <f t="shared" si="72"/>
        <v>Veteran</v>
      </c>
      <c r="J877" s="221" t="s">
        <v>67</v>
      </c>
      <c r="K877" s="294">
        <v>79030810092</v>
      </c>
      <c r="L877" s="298" t="s">
        <v>1509</v>
      </c>
      <c r="M877" s="246">
        <f>+_xlfn.XLOOKUP(MASTERLIST!$A877,'2023'!$A$3:$A$897,'2023'!$AE$3:$AE$897,0,0)</f>
        <v>0</v>
      </c>
      <c r="N877" s="220">
        <f>+_xlfn.XLOOKUP(MASTERLIST!$A877,'2023'!$A$3:$A$897,'2023'!$AF$3:$AF$897,0,0)</f>
        <v>0</v>
      </c>
      <c r="O877" s="220">
        <f>+_xlfn.XLOOKUP(MASTERLIST!$A877,'2023'!$A$3:$A$897,'2023'!$AG$3:$AG$897,0,0)</f>
        <v>0</v>
      </c>
      <c r="P877" s="247">
        <f>+_xlfn.XLOOKUP(MASTERLIST!$A877,'2023'!$A$3:$A$897,'2023'!$AH$3:$AH$897,0,0)</f>
        <v>40</v>
      </c>
      <c r="Q877" s="312">
        <f>+_xlfn.XLOOKUP(MASTERLIST!$A877,'2021'!$A$3:$A$900,'2021'!$G$3:$G$900,0,0)</f>
        <v>2</v>
      </c>
      <c r="R877" s="220">
        <f>+_xlfn.XLOOKUP(MASTERLIST!$A877,'2021'!$A$3:$A$900,'2021'!$H$3:$H$900,0,0)</f>
        <v>5</v>
      </c>
      <c r="S877" s="220">
        <f>+_xlfn.XLOOKUP(MASTERLIST!$A877,'2021'!$A$3:$A$900,'2021'!$I$3:$I$900,0,0)</f>
        <v>17.100000000000001</v>
      </c>
      <c r="T877" s="247">
        <f>+_xlfn.XLOOKUP(MASTERLIST!$A877,'2021'!$A$3:$A$900,'2021'!$J$3:$J$900,0,0)</f>
        <v>199</v>
      </c>
      <c r="U877" s="246">
        <f>+_xlfn.XLOOKUP(MASTERLIST!$A877,'2022'!$A$3:$A$899,'2022'!$AE$3:$AE$899,0,0)</f>
        <v>0</v>
      </c>
      <c r="V877" s="220">
        <f>+_xlfn.XLOOKUP(MASTERLIST!$A877,'2022'!$A$3:$A$899,'2022'!$AF$3:$AF$899,0,0)</f>
        <v>0</v>
      </c>
      <c r="W877" s="220">
        <f>+_xlfn.XLOOKUP(MASTERLIST!$A877,'2022'!$A$3:$A$899,'2022'!$AG$3:$AG$899,0,0)</f>
        <v>0</v>
      </c>
      <c r="X877" s="247">
        <f>+_xlfn.XLOOKUP(MASTERLIST!$A877,'2022'!$A$3:$A$899,'2022'!$AH$3:$AH$899,0,0)</f>
        <v>60</v>
      </c>
    </row>
    <row r="878" spans="1:24" x14ac:dyDescent="0.3">
      <c r="A878" s="236" t="s">
        <v>1845</v>
      </c>
      <c r="B878" s="222" t="s">
        <v>43</v>
      </c>
      <c r="C878" s="222" t="s">
        <v>1149</v>
      </c>
      <c r="D878" s="222" t="s">
        <v>1891</v>
      </c>
      <c r="E878" s="230" t="str">
        <f t="shared" si="71"/>
        <v>Men Senior</v>
      </c>
      <c r="F878" s="285">
        <v>35492</v>
      </c>
      <c r="G878" s="10">
        <f t="shared" si="73"/>
        <v>44926</v>
      </c>
      <c r="H878" s="6">
        <f t="shared" si="74"/>
        <v>25</v>
      </c>
      <c r="I878" s="5" t="str">
        <f t="shared" si="72"/>
        <v>Senior</v>
      </c>
      <c r="J878" s="222" t="s">
        <v>1301</v>
      </c>
      <c r="K878" s="293">
        <v>97030300076</v>
      </c>
      <c r="L878" s="299" t="s">
        <v>1509</v>
      </c>
      <c r="M878" s="246">
        <f>+_xlfn.XLOOKUP(MASTERLIST!$A878,'2023'!$A$3:$A$897,'2023'!$AE$3:$AE$897,0,0)</f>
        <v>0</v>
      </c>
      <c r="N878" s="220">
        <f>+_xlfn.XLOOKUP(MASTERLIST!$A878,'2023'!$A$3:$A$897,'2023'!$AF$3:$AF$897,0,0)</f>
        <v>0</v>
      </c>
      <c r="O878" s="220">
        <f>+_xlfn.XLOOKUP(MASTERLIST!$A878,'2023'!$A$3:$A$897,'2023'!$AG$3:$AG$897,0,0)</f>
        <v>0</v>
      </c>
      <c r="P878" s="247">
        <f>+_xlfn.XLOOKUP(MASTERLIST!$A878,'2023'!$A$3:$A$897,'2023'!$AH$3:$AH$897,0,0)</f>
        <v>0</v>
      </c>
      <c r="Q878" s="312">
        <f>+_xlfn.XLOOKUP(MASTERLIST!$A878,'2021'!$A$3:$A$900,'2021'!$G$3:$G$900,0,0)</f>
        <v>0</v>
      </c>
      <c r="R878" s="220">
        <f>+_xlfn.XLOOKUP(MASTERLIST!$A878,'2021'!$A$3:$A$900,'2021'!$H$3:$H$900,0,0)</f>
        <v>4</v>
      </c>
      <c r="S878" s="220">
        <f>+_xlfn.XLOOKUP(MASTERLIST!$A878,'2021'!$A$3:$A$900,'2021'!$I$3:$I$900,0,0)</f>
        <v>28.800000000000004</v>
      </c>
      <c r="T878" s="247">
        <f>+_xlfn.XLOOKUP(MASTERLIST!$A878,'2021'!$A$3:$A$900,'2021'!$J$3:$J$900,0,0)</f>
        <v>426</v>
      </c>
      <c r="U878" s="246">
        <f>+_xlfn.XLOOKUP(MASTERLIST!$A878,'2022'!$A$3:$A$899,'2022'!$AE$3:$AE$899,0,0)</f>
        <v>0</v>
      </c>
      <c r="V878" s="220">
        <f>+_xlfn.XLOOKUP(MASTERLIST!$A878,'2022'!$A$3:$A$899,'2022'!$AF$3:$AF$899,0,0)</f>
        <v>0</v>
      </c>
      <c r="W878" s="220">
        <f>+_xlfn.XLOOKUP(MASTERLIST!$A878,'2022'!$A$3:$A$899,'2022'!$AG$3:$AG$899,0,0)</f>
        <v>0</v>
      </c>
      <c r="X878" s="247">
        <f>+_xlfn.XLOOKUP(MASTERLIST!$A878,'2022'!$A$3:$A$899,'2022'!$AH$3:$AH$899,0,0)</f>
        <v>0</v>
      </c>
    </row>
    <row r="879" spans="1:24" x14ac:dyDescent="0.3">
      <c r="A879" s="236" t="s">
        <v>1846</v>
      </c>
      <c r="B879" s="222" t="s">
        <v>38</v>
      </c>
      <c r="C879" s="222" t="s">
        <v>482</v>
      </c>
      <c r="D879" s="222" t="s">
        <v>1892</v>
      </c>
      <c r="E879" s="230" t="str">
        <f t="shared" ref="E879:E891" si="75">IF(C879="NEW NAME","",CONCATENATE(J879," ",I879))</f>
        <v>Men Senior</v>
      </c>
      <c r="F879" s="285">
        <v>36876</v>
      </c>
      <c r="G879" s="10">
        <f t="shared" si="73"/>
        <v>44926</v>
      </c>
      <c r="H879" s="6">
        <f t="shared" si="74"/>
        <v>22</v>
      </c>
      <c r="I879" s="5" t="str">
        <f t="shared" si="72"/>
        <v>Senior</v>
      </c>
      <c r="J879" s="222" t="s">
        <v>1301</v>
      </c>
      <c r="K879" s="296" t="s">
        <v>1939</v>
      </c>
      <c r="L879" s="251" t="s">
        <v>1509</v>
      </c>
      <c r="M879" s="246">
        <f>+_xlfn.XLOOKUP(MASTERLIST!$A879,'2023'!$A$3:$A$897,'2023'!$AE$3:$AE$897,0,0)</f>
        <v>2</v>
      </c>
      <c r="N879" s="220">
        <f>+_xlfn.XLOOKUP(MASTERLIST!$A879,'2023'!$A$3:$A$897,'2023'!$AF$3:$AF$897,0,0)</f>
        <v>2</v>
      </c>
      <c r="O879" s="220">
        <f>+_xlfn.XLOOKUP(MASTERLIST!$A879,'2023'!$A$3:$A$897,'2023'!$AG$3:$AG$897,0,0)</f>
        <v>19.8</v>
      </c>
      <c r="P879" s="247">
        <f>+_xlfn.XLOOKUP(MASTERLIST!$A879,'2023'!$A$3:$A$897,'2023'!$AH$3:$AH$897,0,0)</f>
        <v>558</v>
      </c>
      <c r="Q879" s="312">
        <f>+_xlfn.XLOOKUP(MASTERLIST!$A879,'2021'!$A$3:$A$900,'2021'!$G$3:$G$900,0,0)</f>
        <v>0</v>
      </c>
      <c r="R879" s="220">
        <f>+_xlfn.XLOOKUP(MASTERLIST!$A879,'2021'!$A$3:$A$900,'2021'!$H$3:$H$900,0,0)</f>
        <v>4</v>
      </c>
      <c r="S879" s="220">
        <f>+_xlfn.XLOOKUP(MASTERLIST!$A879,'2021'!$A$3:$A$900,'2021'!$I$3:$I$900,0,0)</f>
        <v>28.7</v>
      </c>
      <c r="T879" s="247">
        <f>+_xlfn.XLOOKUP(MASTERLIST!$A879,'2021'!$A$3:$A$900,'2021'!$J$3:$J$900,0,0)</f>
        <v>437</v>
      </c>
      <c r="U879" s="246">
        <f>+_xlfn.XLOOKUP(MASTERLIST!$A879,'2022'!$A$3:$A$899,'2022'!$AE$3:$AE$899,0,0)</f>
        <v>0</v>
      </c>
      <c r="V879" s="220">
        <f>+_xlfn.XLOOKUP(MASTERLIST!$A879,'2022'!$A$3:$A$899,'2022'!$AF$3:$AF$899,0,0)</f>
        <v>4</v>
      </c>
      <c r="W879" s="220">
        <f>+_xlfn.XLOOKUP(MASTERLIST!$A879,'2022'!$A$3:$A$899,'2022'!$AG$3:$AG$899,0,0)</f>
        <v>57.300000000000004</v>
      </c>
      <c r="X879" s="247">
        <f>+_xlfn.XLOOKUP(MASTERLIST!$A879,'2022'!$A$3:$A$899,'2022'!$AH$3:$AH$899,0,0)</f>
        <v>499</v>
      </c>
    </row>
    <row r="880" spans="1:24" x14ac:dyDescent="0.3">
      <c r="A880" s="272" t="s">
        <v>1847</v>
      </c>
      <c r="B880" s="274" t="s">
        <v>42</v>
      </c>
      <c r="C880" s="274" t="s">
        <v>189</v>
      </c>
      <c r="D880" s="274" t="s">
        <v>1893</v>
      </c>
      <c r="E880" s="230" t="str">
        <f t="shared" si="75"/>
        <v>Men Grand Masters</v>
      </c>
      <c r="F880" s="287">
        <v>19709</v>
      </c>
      <c r="G880" s="10">
        <f t="shared" si="73"/>
        <v>44926</v>
      </c>
      <c r="H880" s="6">
        <f t="shared" si="74"/>
        <v>69</v>
      </c>
      <c r="I880" s="5" t="str">
        <f t="shared" si="72"/>
        <v>Grand Masters</v>
      </c>
      <c r="J880" s="274" t="s">
        <v>1301</v>
      </c>
      <c r="K880" s="291">
        <v>53121600435</v>
      </c>
      <c r="L880" s="300" t="s">
        <v>1509</v>
      </c>
      <c r="M880" s="246">
        <f>+_xlfn.XLOOKUP(MASTERLIST!$A880,'2023'!$A$3:$A$897,'2023'!$AE$3:$AE$897,0,0)</f>
        <v>0</v>
      </c>
      <c r="N880" s="220">
        <f>+_xlfn.XLOOKUP(MASTERLIST!$A880,'2023'!$A$3:$A$897,'2023'!$AF$3:$AF$897,0,0)</f>
        <v>0</v>
      </c>
      <c r="O880" s="220">
        <f>+_xlfn.XLOOKUP(MASTERLIST!$A880,'2023'!$A$3:$A$897,'2023'!$AG$3:$AG$897,0,0)</f>
        <v>0.5</v>
      </c>
      <c r="P880" s="247">
        <f>+_xlfn.XLOOKUP(MASTERLIST!$A880,'2023'!$A$3:$A$897,'2023'!$AH$3:$AH$897,0,0)</f>
        <v>243</v>
      </c>
      <c r="Q880" s="312">
        <f>+_xlfn.XLOOKUP(MASTERLIST!$A880,'2021'!$A$3:$A$900,'2021'!$G$3:$G$900,0,0)</f>
        <v>4</v>
      </c>
      <c r="R880" s="220">
        <f>+_xlfn.XLOOKUP(MASTERLIST!$A880,'2021'!$A$3:$A$900,'2021'!$H$3:$H$900,0,0)</f>
        <v>1</v>
      </c>
      <c r="S880" s="220">
        <f>+_xlfn.XLOOKUP(MASTERLIST!$A880,'2021'!$A$3:$A$900,'2021'!$I$3:$I$900,0,0)</f>
        <v>4.0999999999999996</v>
      </c>
      <c r="T880" s="247">
        <f>+_xlfn.XLOOKUP(MASTERLIST!$A880,'2021'!$A$3:$A$900,'2021'!$J$3:$J$900,0,0)</f>
        <v>457</v>
      </c>
      <c r="U880" s="246">
        <f>+_xlfn.XLOOKUP(MASTERLIST!$A880,'2022'!$A$3:$A$899,'2022'!$AE$3:$AE$899,0,0)</f>
        <v>0</v>
      </c>
      <c r="V880" s="220">
        <f>+_xlfn.XLOOKUP(MASTERLIST!$A880,'2022'!$A$3:$A$899,'2022'!$AF$3:$AF$899,0,0)</f>
        <v>0</v>
      </c>
      <c r="W880" s="220">
        <f>+_xlfn.XLOOKUP(MASTERLIST!$A880,'2022'!$A$3:$A$899,'2022'!$AG$3:$AG$899,0,0)</f>
        <v>0</v>
      </c>
      <c r="X880" s="247">
        <f>+_xlfn.XLOOKUP(MASTERLIST!$A880,'2022'!$A$3:$A$899,'2022'!$AH$3:$AH$899,0,0)</f>
        <v>40</v>
      </c>
    </row>
    <row r="881" spans="1:24" x14ac:dyDescent="0.3">
      <c r="A881" s="237" t="s">
        <v>1848</v>
      </c>
      <c r="B881" s="223" t="s">
        <v>1292</v>
      </c>
      <c r="C881" s="223" t="s">
        <v>73</v>
      </c>
      <c r="D881" s="223" t="s">
        <v>1896</v>
      </c>
      <c r="E881" s="230" t="str">
        <f t="shared" si="75"/>
        <v>Men Senior</v>
      </c>
      <c r="F881" s="286">
        <v>35541</v>
      </c>
      <c r="G881" s="10">
        <f t="shared" si="73"/>
        <v>44926</v>
      </c>
      <c r="H881" s="6">
        <f t="shared" si="74"/>
        <v>25</v>
      </c>
      <c r="I881" s="5" t="str">
        <f t="shared" si="72"/>
        <v>Senior</v>
      </c>
      <c r="J881" s="223" t="s">
        <v>1301</v>
      </c>
      <c r="K881" s="294">
        <v>97042100468</v>
      </c>
      <c r="L881" s="301" t="s">
        <v>1509</v>
      </c>
      <c r="M881" s="246">
        <f>+_xlfn.XLOOKUP(MASTERLIST!$A881,'2023'!$A$3:$A$897,'2023'!$AE$3:$AE$897,0,0)</f>
        <v>0</v>
      </c>
      <c r="N881" s="220">
        <f>+_xlfn.XLOOKUP(MASTERLIST!$A881,'2023'!$A$3:$A$897,'2023'!$AF$3:$AF$897,0,0)</f>
        <v>0</v>
      </c>
      <c r="O881" s="220">
        <f>+_xlfn.XLOOKUP(MASTERLIST!$A881,'2023'!$A$3:$A$897,'2023'!$AG$3:$AG$897,0,0)</f>
        <v>0</v>
      </c>
      <c r="P881" s="247">
        <f>+_xlfn.XLOOKUP(MASTERLIST!$A881,'2023'!$A$3:$A$897,'2023'!$AH$3:$AH$897,0,0)</f>
        <v>0</v>
      </c>
      <c r="Q881" s="312">
        <f>+_xlfn.XLOOKUP(MASTERLIST!$A881,'2021'!$A$3:$A$900,'2021'!$G$3:$G$900,0,0)</f>
        <v>0</v>
      </c>
      <c r="R881" s="220">
        <f>+_xlfn.XLOOKUP(MASTERLIST!$A881,'2021'!$A$3:$A$900,'2021'!$H$3:$H$900,0,0)</f>
        <v>3</v>
      </c>
      <c r="S881" s="220">
        <f>+_xlfn.XLOOKUP(MASTERLIST!$A881,'2021'!$A$3:$A$900,'2021'!$I$3:$I$900,0,0)</f>
        <v>8.8000000000000007</v>
      </c>
      <c r="T881" s="247">
        <f>+_xlfn.XLOOKUP(MASTERLIST!$A881,'2021'!$A$3:$A$900,'2021'!$J$3:$J$900,0,0)</f>
        <v>160</v>
      </c>
      <c r="U881" s="246">
        <f>+_xlfn.XLOOKUP(MASTERLIST!$A881,'2022'!$A$3:$A$899,'2022'!$AE$3:$AE$899,0,0)</f>
        <v>0</v>
      </c>
      <c r="V881" s="220">
        <f>+_xlfn.XLOOKUP(MASTERLIST!$A881,'2022'!$A$3:$A$899,'2022'!$AF$3:$AF$899,0,0)</f>
        <v>0</v>
      </c>
      <c r="W881" s="220">
        <f>+_xlfn.XLOOKUP(MASTERLIST!$A881,'2022'!$A$3:$A$899,'2022'!$AG$3:$AG$899,0,0)</f>
        <v>0</v>
      </c>
      <c r="X881" s="247">
        <f>+_xlfn.XLOOKUP(MASTERLIST!$A881,'2022'!$A$3:$A$899,'2022'!$AH$3:$AH$899,0,0)</f>
        <v>0</v>
      </c>
    </row>
    <row r="882" spans="1:24" x14ac:dyDescent="0.3">
      <c r="A882" s="236" t="s">
        <v>1849</v>
      </c>
      <c r="B882" s="222" t="s">
        <v>43</v>
      </c>
      <c r="C882" s="222" t="s">
        <v>307</v>
      </c>
      <c r="D882" s="222" t="s">
        <v>1898</v>
      </c>
      <c r="E882" s="230" t="str">
        <f t="shared" si="75"/>
        <v>Men U/16</v>
      </c>
      <c r="F882" s="285">
        <v>38758</v>
      </c>
      <c r="G882" s="10">
        <f t="shared" si="73"/>
        <v>44926</v>
      </c>
      <c r="H882" s="6">
        <f t="shared" si="74"/>
        <v>16</v>
      </c>
      <c r="I882" s="5" t="str">
        <f t="shared" si="72"/>
        <v>U/16</v>
      </c>
      <c r="J882" s="222" t="s">
        <v>1301</v>
      </c>
      <c r="K882" s="293" t="s">
        <v>1899</v>
      </c>
      <c r="L882" s="299" t="s">
        <v>1509</v>
      </c>
      <c r="M882" s="246">
        <f>+_xlfn.XLOOKUP(MASTERLIST!$A882,'2023'!$A$3:$A$897,'2023'!$AE$3:$AE$897,0,0)</f>
        <v>0</v>
      </c>
      <c r="N882" s="220">
        <f>+_xlfn.XLOOKUP(MASTERLIST!$A882,'2023'!$A$3:$A$897,'2023'!$AF$3:$AF$897,0,0)</f>
        <v>0</v>
      </c>
      <c r="O882" s="220">
        <f>+_xlfn.XLOOKUP(MASTERLIST!$A882,'2023'!$A$3:$A$897,'2023'!$AG$3:$AG$897,0,0)</f>
        <v>0</v>
      </c>
      <c r="P882" s="247">
        <f>+_xlfn.XLOOKUP(MASTERLIST!$A882,'2023'!$A$3:$A$897,'2023'!$AH$3:$AH$897,0,0)</f>
        <v>0</v>
      </c>
      <c r="Q882" s="312">
        <f>+_xlfn.XLOOKUP(MASTERLIST!$A882,'2021'!$A$3:$A$900,'2021'!$G$3:$G$900,0,0)</f>
        <v>0</v>
      </c>
      <c r="R882" s="220">
        <f>+_xlfn.XLOOKUP(MASTERLIST!$A882,'2021'!$A$3:$A$900,'2021'!$H$3:$H$900,0,0)</f>
        <v>0</v>
      </c>
      <c r="S882" s="220">
        <f>+_xlfn.XLOOKUP(MASTERLIST!$A882,'2021'!$A$3:$A$900,'2021'!$I$3:$I$900,0,0)</f>
        <v>0</v>
      </c>
      <c r="T882" s="247">
        <f>+_xlfn.XLOOKUP(MASTERLIST!$A882,'2021'!$A$3:$A$900,'2021'!$J$3:$J$900,0,0)</f>
        <v>40</v>
      </c>
      <c r="U882" s="246">
        <f>+_xlfn.XLOOKUP(MASTERLIST!$A882,'2022'!$A$3:$A$899,'2022'!$AE$3:$AE$899,0,0)</f>
        <v>0</v>
      </c>
      <c r="V882" s="220">
        <f>+_xlfn.XLOOKUP(MASTERLIST!$A882,'2022'!$A$3:$A$899,'2022'!$AF$3:$AF$899,0,0)</f>
        <v>0</v>
      </c>
      <c r="W882" s="220">
        <f>+_xlfn.XLOOKUP(MASTERLIST!$A882,'2022'!$A$3:$A$899,'2022'!$AG$3:$AG$899,0,0)</f>
        <v>0</v>
      </c>
      <c r="X882" s="247">
        <f>+_xlfn.XLOOKUP(MASTERLIST!$A882,'2022'!$A$3:$A$899,'2022'!$AH$3:$AH$899,0,0)</f>
        <v>0</v>
      </c>
    </row>
    <row r="883" spans="1:24" x14ac:dyDescent="0.3">
      <c r="A883" s="236" t="s">
        <v>1850</v>
      </c>
      <c r="B883" s="222" t="s">
        <v>43</v>
      </c>
      <c r="C883" s="222" t="s">
        <v>172</v>
      </c>
      <c r="D883" s="222" t="s">
        <v>1900</v>
      </c>
      <c r="E883" s="230" t="str">
        <f t="shared" si="75"/>
        <v>Men U/21</v>
      </c>
      <c r="F883" s="285">
        <v>37969</v>
      </c>
      <c r="G883" s="10">
        <f t="shared" si="73"/>
        <v>44926</v>
      </c>
      <c r="H883" s="6">
        <f t="shared" si="74"/>
        <v>19</v>
      </c>
      <c r="I883" s="5" t="str">
        <f t="shared" si="72"/>
        <v>U/21</v>
      </c>
      <c r="J883" s="222" t="s">
        <v>1301</v>
      </c>
      <c r="K883" s="293" t="s">
        <v>1901</v>
      </c>
      <c r="L883" s="299" t="s">
        <v>1509</v>
      </c>
      <c r="M883" s="246">
        <f>+_xlfn.XLOOKUP(MASTERLIST!$A883,'2023'!$A$3:$A$897,'2023'!$AE$3:$AE$897,0,0)</f>
        <v>0</v>
      </c>
      <c r="N883" s="220">
        <f>+_xlfn.XLOOKUP(MASTERLIST!$A883,'2023'!$A$3:$A$897,'2023'!$AF$3:$AF$897,0,0)</f>
        <v>1</v>
      </c>
      <c r="O883" s="220">
        <f>+_xlfn.XLOOKUP(MASTERLIST!$A883,'2023'!$A$3:$A$897,'2023'!$AG$3:$AG$897,0,0)</f>
        <v>20.399999999999999</v>
      </c>
      <c r="P883" s="247">
        <f>+_xlfn.XLOOKUP(MASTERLIST!$A883,'2023'!$A$3:$A$897,'2023'!$AH$3:$AH$897,0,0)</f>
        <v>322</v>
      </c>
      <c r="Q883" s="312">
        <f>+_xlfn.XLOOKUP(MASTERLIST!$A883,'2021'!$A$3:$A$900,'2021'!$G$3:$G$900,0,0)</f>
        <v>0</v>
      </c>
      <c r="R883" s="220">
        <f>+_xlfn.XLOOKUP(MASTERLIST!$A883,'2021'!$A$3:$A$900,'2021'!$H$3:$H$900,0,0)</f>
        <v>0</v>
      </c>
      <c r="S883" s="220">
        <f>+_xlfn.XLOOKUP(MASTERLIST!$A883,'2021'!$A$3:$A$900,'2021'!$I$3:$I$900,0,0)</f>
        <v>0</v>
      </c>
      <c r="T883" s="247">
        <f>+_xlfn.XLOOKUP(MASTERLIST!$A883,'2021'!$A$3:$A$900,'2021'!$J$3:$J$900,0,0)</f>
        <v>60</v>
      </c>
      <c r="U883" s="246">
        <f>+_xlfn.XLOOKUP(MASTERLIST!$A883,'2022'!$A$3:$A$899,'2022'!$AE$3:$AE$899,0,0)</f>
        <v>2</v>
      </c>
      <c r="V883" s="220">
        <f>+_xlfn.XLOOKUP(MASTERLIST!$A883,'2022'!$A$3:$A$899,'2022'!$AF$3:$AF$899,0,0)</f>
        <v>4</v>
      </c>
      <c r="W883" s="220">
        <f>+_xlfn.XLOOKUP(MASTERLIST!$A883,'2022'!$A$3:$A$899,'2022'!$AG$3:$AG$899,0,0)</f>
        <v>43.70000000000001</v>
      </c>
      <c r="X883" s="247">
        <f>+_xlfn.XLOOKUP(MASTERLIST!$A883,'2022'!$A$3:$A$899,'2022'!$AH$3:$AH$899,0,0)</f>
        <v>704</v>
      </c>
    </row>
    <row r="884" spans="1:24" x14ac:dyDescent="0.3">
      <c r="A884" s="237" t="s">
        <v>1851</v>
      </c>
      <c r="B884" s="223" t="s">
        <v>1529</v>
      </c>
      <c r="C884" s="223" t="s">
        <v>438</v>
      </c>
      <c r="D884" s="223" t="s">
        <v>1900</v>
      </c>
      <c r="E884" s="230" t="str">
        <f t="shared" si="75"/>
        <v>Men U/21</v>
      </c>
      <c r="F884" s="286">
        <v>37969</v>
      </c>
      <c r="G884" s="10">
        <f t="shared" si="73"/>
        <v>44926</v>
      </c>
      <c r="H884" s="6">
        <f t="shared" si="74"/>
        <v>19</v>
      </c>
      <c r="I884" s="5" t="str">
        <f t="shared" si="72"/>
        <v>U/21</v>
      </c>
      <c r="J884" s="223" t="s">
        <v>1301</v>
      </c>
      <c r="K884" s="294">
        <v>3121400231</v>
      </c>
      <c r="L884" s="301" t="s">
        <v>1509</v>
      </c>
      <c r="M884" s="246">
        <f>+_xlfn.XLOOKUP(MASTERLIST!$A884,'2023'!$A$3:$A$897,'2023'!$AE$3:$AE$897,0,0)</f>
        <v>0</v>
      </c>
      <c r="N884" s="220">
        <f>+_xlfn.XLOOKUP(MASTERLIST!$A884,'2023'!$A$3:$A$897,'2023'!$AF$3:$AF$897,0,0)</f>
        <v>0</v>
      </c>
      <c r="O884" s="220">
        <f>+_xlfn.XLOOKUP(MASTERLIST!$A884,'2023'!$A$3:$A$897,'2023'!$AG$3:$AG$897,0,0)</f>
        <v>0</v>
      </c>
      <c r="P884" s="247">
        <f>+_xlfn.XLOOKUP(MASTERLIST!$A884,'2023'!$A$3:$A$897,'2023'!$AH$3:$AH$897,0,0)</f>
        <v>0</v>
      </c>
      <c r="Q884" s="312">
        <f>+_xlfn.XLOOKUP(MASTERLIST!$A884,'2021'!$A$3:$A$900,'2021'!$G$3:$G$900,0,0)</f>
        <v>0</v>
      </c>
      <c r="R884" s="220">
        <f>+_xlfn.XLOOKUP(MASTERLIST!$A884,'2021'!$A$3:$A$900,'2021'!$H$3:$H$900,0,0)</f>
        <v>1</v>
      </c>
      <c r="S884" s="220">
        <f>+_xlfn.XLOOKUP(MASTERLIST!$A884,'2021'!$A$3:$A$900,'2021'!$I$3:$I$900,0,0)</f>
        <v>89.7</v>
      </c>
      <c r="T884" s="247">
        <f>+_xlfn.XLOOKUP(MASTERLIST!$A884,'2021'!$A$3:$A$900,'2021'!$J$3:$J$900,0,0)</f>
        <v>339</v>
      </c>
      <c r="U884" s="246">
        <f>+_xlfn.XLOOKUP(MASTERLIST!$A884,'2022'!$A$3:$A$899,'2022'!$AE$3:$AE$899,0,0)</f>
        <v>0</v>
      </c>
      <c r="V884" s="220">
        <f>+_xlfn.XLOOKUP(MASTERLIST!$A884,'2022'!$A$3:$A$899,'2022'!$AF$3:$AF$899,0,0)</f>
        <v>0</v>
      </c>
      <c r="W884" s="220">
        <f>+_xlfn.XLOOKUP(MASTERLIST!$A884,'2022'!$A$3:$A$899,'2022'!$AG$3:$AG$899,0,0)</f>
        <v>0</v>
      </c>
      <c r="X884" s="247">
        <f>+_xlfn.XLOOKUP(MASTERLIST!$A884,'2022'!$A$3:$A$899,'2022'!$AH$3:$AH$899,0,0)</f>
        <v>0</v>
      </c>
    </row>
    <row r="885" spans="1:24" x14ac:dyDescent="0.3">
      <c r="A885" s="237" t="s">
        <v>1852</v>
      </c>
      <c r="B885" s="223" t="s">
        <v>1529</v>
      </c>
      <c r="C885" s="223" t="s">
        <v>1270</v>
      </c>
      <c r="D885" s="223" t="s">
        <v>1902</v>
      </c>
      <c r="E885" s="230" t="str">
        <f t="shared" si="75"/>
        <v>Men Veteran</v>
      </c>
      <c r="F885" s="286">
        <v>29318</v>
      </c>
      <c r="G885" s="10">
        <f t="shared" si="73"/>
        <v>44926</v>
      </c>
      <c r="H885" s="6">
        <f t="shared" si="74"/>
        <v>42</v>
      </c>
      <c r="I885" s="5" t="str">
        <f t="shared" si="72"/>
        <v>Veteran</v>
      </c>
      <c r="J885" s="223" t="s">
        <v>1301</v>
      </c>
      <c r="K885" s="294">
        <v>80040710424</v>
      </c>
      <c r="L885" s="301" t="s">
        <v>1509</v>
      </c>
      <c r="M885" s="246">
        <f>+_xlfn.XLOOKUP(MASTERLIST!$A885,'2023'!$A$3:$A$897,'2023'!$AE$3:$AE$897,0,0)</f>
        <v>0</v>
      </c>
      <c r="N885" s="220">
        <f>+_xlfn.XLOOKUP(MASTERLIST!$A885,'2023'!$A$3:$A$897,'2023'!$AF$3:$AF$897,0,0)</f>
        <v>0</v>
      </c>
      <c r="O885" s="220">
        <f>+_xlfn.XLOOKUP(MASTERLIST!$A885,'2023'!$A$3:$A$897,'2023'!$AG$3:$AG$897,0,0)</f>
        <v>0</v>
      </c>
      <c r="P885" s="247">
        <f>+_xlfn.XLOOKUP(MASTERLIST!$A885,'2023'!$A$3:$A$897,'2023'!$AH$3:$AH$897,0,0)</f>
        <v>0</v>
      </c>
      <c r="Q885" s="312">
        <f>+_xlfn.XLOOKUP(MASTERLIST!$A885,'2021'!$A$3:$A$900,'2021'!$G$3:$G$900,0,0)</f>
        <v>0</v>
      </c>
      <c r="R885" s="220">
        <f>+_xlfn.XLOOKUP(MASTERLIST!$A885,'2021'!$A$3:$A$900,'2021'!$H$3:$H$900,0,0)</f>
        <v>0</v>
      </c>
      <c r="S885" s="220">
        <f>+_xlfn.XLOOKUP(MASTERLIST!$A885,'2021'!$A$3:$A$900,'2021'!$I$3:$I$900,0,0)</f>
        <v>0</v>
      </c>
      <c r="T885" s="247">
        <f>+_xlfn.XLOOKUP(MASTERLIST!$A885,'2021'!$A$3:$A$900,'2021'!$J$3:$J$900,0,0)</f>
        <v>0</v>
      </c>
      <c r="U885" s="246">
        <f>+_xlfn.XLOOKUP(MASTERLIST!$A885,'2022'!$A$3:$A$899,'2022'!$AE$3:$AE$899,0,0)</f>
        <v>0</v>
      </c>
      <c r="V885" s="220">
        <f>+_xlfn.XLOOKUP(MASTERLIST!$A885,'2022'!$A$3:$A$899,'2022'!$AF$3:$AF$899,0,0)</f>
        <v>0</v>
      </c>
      <c r="W885" s="220">
        <f>+_xlfn.XLOOKUP(MASTERLIST!$A885,'2022'!$A$3:$A$899,'2022'!$AG$3:$AG$899,0,0)</f>
        <v>0</v>
      </c>
      <c r="X885" s="247">
        <f>+_xlfn.XLOOKUP(MASTERLIST!$A885,'2022'!$A$3:$A$899,'2022'!$AH$3:$AH$899,0,0)</f>
        <v>0</v>
      </c>
    </row>
    <row r="886" spans="1:24" x14ac:dyDescent="0.3">
      <c r="A886" s="236" t="s">
        <v>1853</v>
      </c>
      <c r="B886" s="222" t="s">
        <v>43</v>
      </c>
      <c r="C886" s="222" t="s">
        <v>1903</v>
      </c>
      <c r="D886" s="222" t="s">
        <v>241</v>
      </c>
      <c r="E886" s="230" t="str">
        <f t="shared" si="75"/>
        <v>Men U/21</v>
      </c>
      <c r="F886" s="285">
        <v>37281</v>
      </c>
      <c r="G886" s="10">
        <f t="shared" si="73"/>
        <v>44926</v>
      </c>
      <c r="H886" s="6">
        <f t="shared" si="74"/>
        <v>20</v>
      </c>
      <c r="I886" s="5" t="str">
        <f t="shared" si="72"/>
        <v>U/21</v>
      </c>
      <c r="J886" s="222" t="s">
        <v>1301</v>
      </c>
      <c r="K886" s="293">
        <v>2012500277</v>
      </c>
      <c r="L886" s="299" t="s">
        <v>1509</v>
      </c>
      <c r="M886" s="246">
        <f>+_xlfn.XLOOKUP(MASTERLIST!$A886,'2023'!$A$3:$A$897,'2023'!$AE$3:$AE$897,0,0)</f>
        <v>0</v>
      </c>
      <c r="N886" s="220">
        <f>+_xlfn.XLOOKUP(MASTERLIST!$A886,'2023'!$A$3:$A$897,'2023'!$AF$3:$AF$897,0,0)</f>
        <v>6</v>
      </c>
      <c r="O886" s="220">
        <f>+_xlfn.XLOOKUP(MASTERLIST!$A886,'2023'!$A$3:$A$897,'2023'!$AG$3:$AG$897,0,0)</f>
        <v>113.5</v>
      </c>
      <c r="P886" s="247">
        <f>+_xlfn.XLOOKUP(MASTERLIST!$A886,'2023'!$A$3:$A$897,'2023'!$AH$3:$AH$897,0,0)</f>
        <v>841</v>
      </c>
      <c r="Q886" s="312">
        <f>+_xlfn.XLOOKUP(MASTERLIST!$A886,'2021'!$A$3:$A$900,'2021'!$G$3:$G$900,0,0)</f>
        <v>1</v>
      </c>
      <c r="R886" s="220">
        <f>+_xlfn.XLOOKUP(MASTERLIST!$A886,'2021'!$A$3:$A$900,'2021'!$H$3:$H$900,0,0)</f>
        <v>2</v>
      </c>
      <c r="S886" s="220">
        <f>+_xlfn.XLOOKUP(MASTERLIST!$A886,'2021'!$A$3:$A$900,'2021'!$I$3:$I$900,0,0)</f>
        <v>7.3999999999999995</v>
      </c>
      <c r="T886" s="247">
        <f>+_xlfn.XLOOKUP(MASTERLIST!$A886,'2021'!$A$3:$A$900,'2021'!$J$3:$J$900,0,0)</f>
        <v>481</v>
      </c>
      <c r="U886" s="246">
        <f>+_xlfn.XLOOKUP(MASTERLIST!$A886,'2022'!$A$3:$A$899,'2022'!$AE$3:$AE$899,0,0)</f>
        <v>1</v>
      </c>
      <c r="V886" s="220">
        <f>+_xlfn.XLOOKUP(MASTERLIST!$A886,'2022'!$A$3:$A$899,'2022'!$AF$3:$AF$899,0,0)</f>
        <v>1</v>
      </c>
      <c r="W886" s="220">
        <f>+_xlfn.XLOOKUP(MASTERLIST!$A886,'2022'!$A$3:$A$899,'2022'!$AG$3:$AG$899,0,0)</f>
        <v>16.7</v>
      </c>
      <c r="X886" s="247">
        <f>+_xlfn.XLOOKUP(MASTERLIST!$A886,'2022'!$A$3:$A$899,'2022'!$AH$3:$AH$899,0,0)</f>
        <v>286</v>
      </c>
    </row>
    <row r="887" spans="1:24" ht="13.8" thickBot="1" x14ac:dyDescent="0.35">
      <c r="A887" s="238" t="s">
        <v>1953</v>
      </c>
      <c r="B887" s="239" t="s">
        <v>43</v>
      </c>
      <c r="C887" s="239" t="s">
        <v>1904</v>
      </c>
      <c r="D887" s="239" t="s">
        <v>946</v>
      </c>
      <c r="E887" s="240" t="str">
        <f t="shared" si="75"/>
        <v>Men U/21</v>
      </c>
      <c r="F887" s="288">
        <v>37176</v>
      </c>
      <c r="G887" s="10">
        <f t="shared" si="73"/>
        <v>44926</v>
      </c>
      <c r="H887" s="6">
        <f t="shared" si="74"/>
        <v>21</v>
      </c>
      <c r="I887" s="5" t="str">
        <f t="shared" si="72"/>
        <v>U/21</v>
      </c>
      <c r="J887" s="239" t="s">
        <v>1301</v>
      </c>
      <c r="K887" s="302">
        <v>1101200669</v>
      </c>
      <c r="L887" s="303" t="s">
        <v>1509</v>
      </c>
      <c r="M887" s="248">
        <f>+_xlfn.XLOOKUP(MASTERLIST!$A887,'2023'!$A$3:$A$897,'2023'!$AE$3:$AE$897,0,0)</f>
        <v>0</v>
      </c>
      <c r="N887" s="249">
        <f>+_xlfn.XLOOKUP(MASTERLIST!$A887,'2023'!$A$3:$A$897,'2023'!$AF$3:$AF$897,0,0)</f>
        <v>0</v>
      </c>
      <c r="O887" s="249">
        <f>+_xlfn.XLOOKUP(MASTERLIST!$A887,'2023'!$A$3:$A$897,'2023'!$AG$3:$AG$897,0,0)</f>
        <v>0</v>
      </c>
      <c r="P887" s="250">
        <f>+_xlfn.XLOOKUP(MASTERLIST!$A887,'2023'!$A$3:$A$897,'2023'!$AH$3:$AH$897,0,0)</f>
        <v>0</v>
      </c>
      <c r="Q887" s="313">
        <f>+_xlfn.XLOOKUP(MASTERLIST!$A887,'2021'!$A$3:$A$900,'2021'!$G$3:$G$900,0,0)</f>
        <v>1</v>
      </c>
      <c r="R887" s="249">
        <f>+_xlfn.XLOOKUP(MASTERLIST!$A887,'2021'!$A$3:$A$900,'2021'!$H$3:$H$900,0,0)</f>
        <v>1</v>
      </c>
      <c r="S887" s="249">
        <f>+_xlfn.XLOOKUP(MASTERLIST!$A887,'2021'!$A$3:$A$900,'2021'!$I$3:$I$900,0,0)</f>
        <v>1.6</v>
      </c>
      <c r="T887" s="250">
        <f>+_xlfn.XLOOKUP(MASTERLIST!$A887,'2021'!$A$3:$A$900,'2021'!$J$3:$J$900,0,0)</f>
        <v>404</v>
      </c>
      <c r="U887" s="248">
        <f>+_xlfn.XLOOKUP(MASTERLIST!$A887,'2022'!$A$3:$A$899,'2022'!$AE$3:$AE$899,0,0)</f>
        <v>0</v>
      </c>
      <c r="V887" s="249">
        <f>+_xlfn.XLOOKUP(MASTERLIST!$A887,'2022'!$A$3:$A$899,'2022'!$AF$3:$AF$899,0,0)</f>
        <v>1</v>
      </c>
      <c r="W887" s="249">
        <f>+_xlfn.XLOOKUP(MASTERLIST!$A887,'2022'!$A$3:$A$899,'2022'!$AG$3:$AG$899,0,0)</f>
        <v>6.6</v>
      </c>
      <c r="X887" s="250">
        <f>+_xlfn.XLOOKUP(MASTERLIST!$A887,'2022'!$A$3:$A$899,'2022'!$AH$3:$AH$899,0,0)</f>
        <v>192</v>
      </c>
    </row>
    <row r="888" spans="1:24" s="14" customFormat="1" x14ac:dyDescent="0.3">
      <c r="A888" s="16"/>
      <c r="E888" s="2" t="str">
        <f t="shared" si="75"/>
        <v xml:space="preserve"> </v>
      </c>
      <c r="F888" s="17"/>
      <c r="K888" s="12"/>
    </row>
    <row r="889" spans="1:24" s="14" customFormat="1" x14ac:dyDescent="0.3">
      <c r="A889" s="16"/>
      <c r="E889" s="2" t="str">
        <f t="shared" si="75"/>
        <v xml:space="preserve"> </v>
      </c>
      <c r="F889" s="17"/>
      <c r="K889" s="12"/>
    </row>
    <row r="890" spans="1:24" s="14" customFormat="1" x14ac:dyDescent="0.3">
      <c r="A890" s="16"/>
      <c r="E890" s="2" t="str">
        <f t="shared" si="75"/>
        <v xml:space="preserve"> </v>
      </c>
      <c r="F890" s="17"/>
      <c r="K890" s="12"/>
    </row>
    <row r="891" spans="1:24" s="14" customFormat="1" x14ac:dyDescent="0.3">
      <c r="A891" s="16"/>
      <c r="E891" s="2" t="str">
        <f t="shared" si="75"/>
        <v xml:space="preserve"> </v>
      </c>
      <c r="F891" s="17"/>
      <c r="K891" s="12"/>
    </row>
    <row r="892" spans="1:24" x14ac:dyDescent="0.3">
      <c r="A892" s="8"/>
      <c r="B892" s="7"/>
      <c r="C892" s="7"/>
      <c r="D892" s="7"/>
      <c r="E892" s="7"/>
      <c r="F892" s="9"/>
      <c r="G892" s="7"/>
      <c r="H892" s="34"/>
      <c r="I892" s="7"/>
      <c r="J892" s="7"/>
      <c r="L892" s="7"/>
    </row>
    <row r="893" spans="1:24" x14ac:dyDescent="0.3">
      <c r="A893" s="8"/>
      <c r="B893" s="7"/>
      <c r="C893" s="7"/>
      <c r="D893" s="7"/>
      <c r="E893" s="7"/>
      <c r="F893" s="9"/>
      <c r="G893" s="7"/>
      <c r="H893" s="34"/>
      <c r="I893" s="7"/>
      <c r="J893" s="7"/>
      <c r="L893" s="7"/>
    </row>
    <row r="894" spans="1:24" x14ac:dyDescent="0.3">
      <c r="A894" s="8"/>
      <c r="B894" s="7"/>
      <c r="C894" s="7"/>
      <c r="D894" s="7"/>
      <c r="E894" s="7"/>
      <c r="F894" s="9"/>
      <c r="G894" s="7"/>
      <c r="H894" s="34"/>
      <c r="I894" s="7"/>
      <c r="J894" s="7"/>
      <c r="L894" s="7"/>
    </row>
    <row r="895" spans="1:24" x14ac:dyDescent="0.3">
      <c r="A895" s="8"/>
      <c r="B895" s="7"/>
      <c r="C895" s="7"/>
      <c r="D895" s="7"/>
      <c r="E895" s="7"/>
      <c r="F895" s="9"/>
      <c r="G895" s="7"/>
      <c r="H895" s="34"/>
      <c r="I895" s="7"/>
      <c r="J895" s="7"/>
      <c r="L895" s="7"/>
    </row>
    <row r="896" spans="1:24" x14ac:dyDescent="0.3">
      <c r="A896" s="8"/>
      <c r="B896" s="7"/>
      <c r="C896" s="7"/>
      <c r="D896" s="7"/>
      <c r="E896" s="7"/>
      <c r="F896" s="9"/>
      <c r="G896" s="7"/>
      <c r="H896" s="34"/>
      <c r="I896" s="7"/>
      <c r="J896" s="7"/>
      <c r="L896" s="7"/>
    </row>
  </sheetData>
  <autoFilter ref="A4:T891" xr:uid="{00000000-0001-0000-0100-000000000000}">
    <sortState xmlns:xlrd2="http://schemas.microsoft.com/office/spreadsheetml/2017/richdata2" ref="A5:T891">
      <sortCondition ref="A4"/>
    </sortState>
  </autoFilter>
  <sortState xmlns:xlrd2="http://schemas.microsoft.com/office/spreadsheetml/2017/richdata2" ref="A5:L541">
    <sortCondition ref="A5"/>
  </sortState>
  <mergeCells count="5">
    <mergeCell ref="B2:D2"/>
    <mergeCell ref="A1:E1"/>
    <mergeCell ref="U3:X3"/>
    <mergeCell ref="M3:P3"/>
    <mergeCell ref="Q3:T3"/>
  </mergeCells>
  <phoneticPr fontId="34" type="noConversion"/>
  <dataValidations count="1">
    <dataValidation type="list" allowBlank="1" showInputMessage="1" showErrorMessage="1" sqref="B519:B520 B503:B505 B516:B517 B500:B501 B507 B509:B511" xr:uid="{7039F59B-9CD1-4126-8B7C-121AD4245181}">
      <formula1>Clubs</formula1>
    </dataValidation>
  </dataValidations>
  <pageMargins left="0.23622047244094491" right="0.23622047244094491" top="0.74803149606299213" bottom="0.74803149606299213" header="0.31496062992125984" footer="0.31496062992125984"/>
  <pageSetup paperSize="9" scale="79" orientation="portrait" horizontalDpi="4294967293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  <pageSetUpPr fitToPage="1"/>
  </sheetPr>
  <dimension ref="A1:M1044177"/>
  <sheetViews>
    <sheetView zoomScale="87" zoomScaleNormal="87" zoomScaleSheetLayoutView="75" workbookViewId="0">
      <pane ySplit="1" topLeftCell="A4223" activePane="bottomLeft" state="frozen"/>
      <selection activeCell="D7" sqref="D7"/>
      <selection pane="bottomLeft" activeCell="E4260" sqref="E4260"/>
    </sheetView>
  </sheetViews>
  <sheetFormatPr defaultColWidth="20.6640625" defaultRowHeight="13.2" x14ac:dyDescent="0.25"/>
  <cols>
    <col min="1" max="1" width="14" style="25" bestFit="1" customWidth="1"/>
    <col min="2" max="2" width="11" style="26" bestFit="1" customWidth="1"/>
    <col min="3" max="3" width="16.5546875" style="25" customWidth="1"/>
    <col min="4" max="4" width="7.109375" style="25" bestFit="1" customWidth="1"/>
    <col min="5" max="5" width="18.6640625" style="25" bestFit="1" customWidth="1"/>
    <col min="6" max="6" width="16.44140625" style="25" bestFit="1" customWidth="1"/>
    <col min="7" max="7" width="16.6640625" style="25" customWidth="1"/>
    <col min="8" max="8" width="23.109375" style="25" bestFit="1" customWidth="1"/>
    <col min="9" max="9" width="19.44140625" style="25" bestFit="1" customWidth="1"/>
    <col min="10" max="10" width="20.44140625" style="25" customWidth="1"/>
    <col min="11" max="11" width="9.88671875" style="25" bestFit="1" customWidth="1"/>
    <col min="12" max="12" width="5.44140625" style="37" customWidth="1"/>
    <col min="13" max="13" width="8.33203125" style="38" customWidth="1"/>
    <col min="14" max="16384" width="20.6640625" style="24"/>
  </cols>
  <sheetData>
    <row r="1" spans="1:13" ht="18.75" customHeight="1" x14ac:dyDescent="0.25">
      <c r="A1" s="110" t="s">
        <v>485</v>
      </c>
      <c r="B1" s="111" t="s">
        <v>486</v>
      </c>
      <c r="C1" s="112" t="s">
        <v>487</v>
      </c>
      <c r="D1" s="113" t="s">
        <v>488</v>
      </c>
      <c r="E1" s="112" t="s">
        <v>1</v>
      </c>
      <c r="F1" s="112" t="s">
        <v>2</v>
      </c>
      <c r="G1" s="112" t="s">
        <v>4</v>
      </c>
      <c r="H1" s="112" t="s">
        <v>489</v>
      </c>
      <c r="I1" s="113" t="s">
        <v>5</v>
      </c>
      <c r="J1" s="113" t="s">
        <v>6</v>
      </c>
      <c r="K1" s="113" t="s">
        <v>1367</v>
      </c>
      <c r="L1" s="114" t="s">
        <v>490</v>
      </c>
      <c r="M1" s="115" t="s">
        <v>69</v>
      </c>
    </row>
    <row r="2" spans="1:13" x14ac:dyDescent="0.25">
      <c r="A2" s="116" t="s">
        <v>1905</v>
      </c>
      <c r="B2" s="117">
        <v>44247</v>
      </c>
      <c r="C2" s="116" t="s">
        <v>1906</v>
      </c>
      <c r="D2" s="35" t="s">
        <v>1080</v>
      </c>
      <c r="E2" s="116" t="str">
        <f t="shared" ref="E2" si="0">IF(D2="","",VLOOKUP(D2,Master,3,FALSE))</f>
        <v>Luigi</v>
      </c>
      <c r="F2" s="116" t="str">
        <f t="shared" ref="F2" si="1">IF(D2="","",VLOOKUP(D2,Master,4,FALSE))</f>
        <v>Strappazzon</v>
      </c>
      <c r="G2" s="116" t="str">
        <f t="shared" ref="G2" si="2">IF(D2="","",VLOOKUP(D2,Master,5,FALSE))</f>
        <v>Men U/16</v>
      </c>
      <c r="H2" s="116" t="str">
        <f t="shared" ref="H2" si="3">IF(D2="","",VLOOKUP(D2,Master,2,FALSE))</f>
        <v>Atlantic Angling Club</v>
      </c>
      <c r="I2" s="35"/>
      <c r="J2" s="35"/>
      <c r="K2" s="35"/>
      <c r="L2" s="118" t="str">
        <f t="shared" ref="L2" si="4">IF(K2="","",IF(I2="",ROUND(HLOOKUP(J2,kgList,K2,FALSE),1),ROUND(HLOOKUP(I2,kgList,K2,FALSE),1)))</f>
        <v/>
      </c>
      <c r="M2" s="118" t="str">
        <f t="shared" ref="M2" si="5">IF(L2="","",IF(COUNTA(I2:J2)&gt;1,"Edible or Inedible",IF(COUNTA(I2)=1,L2*1,IF(COUNTA(J2)=1,L2*1,"ERROR"))))</f>
        <v/>
      </c>
    </row>
    <row r="3" spans="1:13" x14ac:dyDescent="0.25">
      <c r="A3" s="116" t="s">
        <v>1905</v>
      </c>
      <c r="B3" s="117">
        <v>44247</v>
      </c>
      <c r="C3" s="116" t="s">
        <v>1906</v>
      </c>
      <c r="D3" s="35" t="s">
        <v>1624</v>
      </c>
      <c r="E3" s="116" t="str">
        <f t="shared" ref="E3:E66" si="6">IF(D3="","",VLOOKUP(D3,Master,3,FALSE))</f>
        <v>Stefano</v>
      </c>
      <c r="F3" s="116" t="str">
        <f t="shared" ref="F3:F66" si="7">IF(D3="","",VLOOKUP(D3,Master,4,FALSE))</f>
        <v>Strappazzon</v>
      </c>
      <c r="G3" s="116" t="str">
        <f t="shared" ref="G3:G66" si="8">IF(D3="","",VLOOKUP(D3,Master,5,FALSE))</f>
        <v>Men Veteran</v>
      </c>
      <c r="H3" s="116" t="str">
        <f t="shared" ref="H3:H66" si="9">IF(D3="","",VLOOKUP(D3,Master,2,FALSE))</f>
        <v>Atlantic Angling Club</v>
      </c>
      <c r="I3" s="35"/>
      <c r="J3" s="35" t="s">
        <v>1341</v>
      </c>
      <c r="K3" s="35">
        <v>77</v>
      </c>
      <c r="L3" s="118">
        <f t="shared" ref="L3:L66" si="10">IF(K3="","",IF(I3="",ROUND(HLOOKUP(J3,kgList,K3,FALSE),1),ROUND(HLOOKUP(I3,kgList,K3,FALSE),1)))</f>
        <v>1.5</v>
      </c>
      <c r="M3" s="118">
        <f t="shared" ref="M3:M66" si="11">IF(L3="","",IF(COUNTA(I3:J3)&gt;1,"Edible or Inedible",IF(COUNTA(I3)=1,L3*1,IF(COUNTA(J3)=1,L3*1,"ERROR"))))</f>
        <v>1.5</v>
      </c>
    </row>
    <row r="4" spans="1:13" x14ac:dyDescent="0.25">
      <c r="A4" s="116" t="s">
        <v>1905</v>
      </c>
      <c r="B4" s="117">
        <v>44247</v>
      </c>
      <c r="C4" s="116" t="s">
        <v>1906</v>
      </c>
      <c r="D4" s="35" t="s">
        <v>1624</v>
      </c>
      <c r="E4" s="116" t="str">
        <f t="shared" si="6"/>
        <v>Stefano</v>
      </c>
      <c r="F4" s="116" t="str">
        <f t="shared" si="7"/>
        <v>Strappazzon</v>
      </c>
      <c r="G4" s="116" t="str">
        <f t="shared" si="8"/>
        <v>Men Veteran</v>
      </c>
      <c r="H4" s="116" t="str">
        <f t="shared" si="9"/>
        <v>Atlantic Angling Club</v>
      </c>
      <c r="I4" s="35"/>
      <c r="J4" s="35" t="s">
        <v>1341</v>
      </c>
      <c r="K4" s="35">
        <v>135</v>
      </c>
      <c r="L4" s="118">
        <f t="shared" si="10"/>
        <v>10.6</v>
      </c>
      <c r="M4" s="118">
        <f t="shared" si="11"/>
        <v>10.6</v>
      </c>
    </row>
    <row r="5" spans="1:13" x14ac:dyDescent="0.25">
      <c r="A5" s="116" t="s">
        <v>1905</v>
      </c>
      <c r="B5" s="117">
        <v>44247</v>
      </c>
      <c r="C5" s="116" t="s">
        <v>1906</v>
      </c>
      <c r="D5" s="35" t="s">
        <v>958</v>
      </c>
      <c r="E5" s="116" t="str">
        <f t="shared" si="6"/>
        <v>Sarel</v>
      </c>
      <c r="F5" s="116" t="str">
        <f t="shared" si="7"/>
        <v>Mynhardt</v>
      </c>
      <c r="G5" s="116" t="str">
        <f t="shared" si="8"/>
        <v>Men Master</v>
      </c>
      <c r="H5" s="116" t="str">
        <f t="shared" si="9"/>
        <v>Atlantic Angling Club</v>
      </c>
      <c r="I5" s="35"/>
      <c r="J5" s="35" t="s">
        <v>1341</v>
      </c>
      <c r="K5" s="35">
        <v>96</v>
      </c>
      <c r="L5" s="118">
        <f t="shared" si="10"/>
        <v>3.2</v>
      </c>
      <c r="M5" s="118">
        <f t="shared" si="11"/>
        <v>3.2</v>
      </c>
    </row>
    <row r="6" spans="1:13" x14ac:dyDescent="0.25">
      <c r="A6" s="116" t="s">
        <v>1905</v>
      </c>
      <c r="B6" s="117">
        <v>44247</v>
      </c>
      <c r="C6" s="116" t="s">
        <v>1906</v>
      </c>
      <c r="D6" s="35" t="s">
        <v>1204</v>
      </c>
      <c r="E6" s="116" t="str">
        <f t="shared" si="6"/>
        <v>Karmen</v>
      </c>
      <c r="F6" s="116" t="str">
        <f t="shared" si="7"/>
        <v>Mynhardt</v>
      </c>
      <c r="G6" s="116" t="str">
        <f t="shared" si="8"/>
        <v>Ladies Master</v>
      </c>
      <c r="H6" s="116" t="str">
        <f t="shared" si="9"/>
        <v>Atlantic Angling Club</v>
      </c>
      <c r="I6" s="35"/>
      <c r="J6" s="35" t="s">
        <v>20</v>
      </c>
      <c r="K6" s="35">
        <v>77</v>
      </c>
      <c r="L6" s="118">
        <f t="shared" si="10"/>
        <v>1.6</v>
      </c>
      <c r="M6" s="118">
        <f t="shared" si="11"/>
        <v>1.6</v>
      </c>
    </row>
    <row r="7" spans="1:13" x14ac:dyDescent="0.25">
      <c r="A7" s="116" t="s">
        <v>1905</v>
      </c>
      <c r="B7" s="117">
        <v>44247</v>
      </c>
      <c r="C7" s="116" t="s">
        <v>1906</v>
      </c>
      <c r="D7" s="35" t="s">
        <v>735</v>
      </c>
      <c r="E7" s="116" t="str">
        <f t="shared" si="6"/>
        <v>Natasha</v>
      </c>
      <c r="F7" s="116" t="str">
        <f t="shared" si="7"/>
        <v>Mostert</v>
      </c>
      <c r="G7" s="116" t="str">
        <f t="shared" si="8"/>
        <v>Ladies Senior</v>
      </c>
      <c r="H7" s="116" t="str">
        <f t="shared" si="9"/>
        <v>Atlantic Angling Club</v>
      </c>
      <c r="I7" s="35"/>
      <c r="J7" s="35" t="s">
        <v>1341</v>
      </c>
      <c r="K7" s="35">
        <v>118</v>
      </c>
      <c r="L7" s="118">
        <f t="shared" si="10"/>
        <v>6.6</v>
      </c>
      <c r="M7" s="118">
        <f t="shared" si="11"/>
        <v>6.6</v>
      </c>
    </row>
    <row r="8" spans="1:13" x14ac:dyDescent="0.25">
      <c r="A8" s="116" t="s">
        <v>1905</v>
      </c>
      <c r="B8" s="117">
        <v>44247</v>
      </c>
      <c r="C8" s="116" t="s">
        <v>1906</v>
      </c>
      <c r="D8" s="35" t="s">
        <v>1848</v>
      </c>
      <c r="E8" s="116" t="str">
        <f t="shared" si="6"/>
        <v>Raymond</v>
      </c>
      <c r="F8" s="116" t="str">
        <f t="shared" si="7"/>
        <v>Bartlett</v>
      </c>
      <c r="G8" s="116" t="str">
        <f t="shared" si="8"/>
        <v>Men Senior</v>
      </c>
      <c r="H8" s="116" t="str">
        <f t="shared" si="9"/>
        <v>xAtlantic Angling Club</v>
      </c>
      <c r="I8" s="35"/>
      <c r="J8" s="35" t="s">
        <v>1340</v>
      </c>
      <c r="K8" s="35">
        <v>80</v>
      </c>
      <c r="L8" s="118">
        <f t="shared" si="10"/>
        <v>2</v>
      </c>
      <c r="M8" s="118">
        <f t="shared" si="11"/>
        <v>2</v>
      </c>
    </row>
    <row r="9" spans="1:13" x14ac:dyDescent="0.25">
      <c r="A9" s="116" t="s">
        <v>1905</v>
      </c>
      <c r="B9" s="117">
        <v>44247</v>
      </c>
      <c r="C9" s="116" t="s">
        <v>1906</v>
      </c>
      <c r="D9" s="35" t="s">
        <v>1848</v>
      </c>
      <c r="E9" s="116" t="str">
        <f t="shared" si="6"/>
        <v>Raymond</v>
      </c>
      <c r="F9" s="116" t="str">
        <f t="shared" si="7"/>
        <v>Bartlett</v>
      </c>
      <c r="G9" s="116" t="str">
        <f t="shared" si="8"/>
        <v>Men Senior</v>
      </c>
      <c r="H9" s="116" t="str">
        <f t="shared" si="9"/>
        <v>xAtlantic Angling Club</v>
      </c>
      <c r="I9" s="35"/>
      <c r="J9" s="35" t="s">
        <v>8</v>
      </c>
      <c r="K9" s="35">
        <v>80</v>
      </c>
      <c r="L9" s="118">
        <f t="shared" si="10"/>
        <v>4.0999999999999996</v>
      </c>
      <c r="M9" s="118">
        <f t="shared" si="11"/>
        <v>4.0999999999999996</v>
      </c>
    </row>
    <row r="10" spans="1:13" x14ac:dyDescent="0.25">
      <c r="A10" s="116" t="s">
        <v>1905</v>
      </c>
      <c r="B10" s="117">
        <v>44247</v>
      </c>
      <c r="C10" s="116" t="s">
        <v>1906</v>
      </c>
      <c r="D10" s="35" t="s">
        <v>1848</v>
      </c>
      <c r="E10" s="116" t="str">
        <f t="shared" si="6"/>
        <v>Raymond</v>
      </c>
      <c r="F10" s="116" t="str">
        <f t="shared" si="7"/>
        <v>Bartlett</v>
      </c>
      <c r="G10" s="116" t="str">
        <f t="shared" si="8"/>
        <v>Men Senior</v>
      </c>
      <c r="H10" s="116" t="str">
        <f t="shared" si="9"/>
        <v>xAtlantic Angling Club</v>
      </c>
      <c r="I10" s="35"/>
      <c r="J10" s="35" t="s">
        <v>20</v>
      </c>
      <c r="K10" s="35">
        <v>90</v>
      </c>
      <c r="L10" s="118">
        <f t="shared" si="10"/>
        <v>2.7</v>
      </c>
      <c r="M10" s="118">
        <f t="shared" si="11"/>
        <v>2.7</v>
      </c>
    </row>
    <row r="11" spans="1:13" x14ac:dyDescent="0.25">
      <c r="A11" s="116" t="s">
        <v>1905</v>
      </c>
      <c r="B11" s="117">
        <v>44247</v>
      </c>
      <c r="C11" s="116" t="s">
        <v>1906</v>
      </c>
      <c r="D11" s="35" t="s">
        <v>1759</v>
      </c>
      <c r="E11" s="116" t="str">
        <f t="shared" si="6"/>
        <v>Andy</v>
      </c>
      <c r="F11" s="116" t="str">
        <f t="shared" si="7"/>
        <v>Welzig</v>
      </c>
      <c r="G11" s="116" t="str">
        <f t="shared" si="8"/>
        <v>Men Master</v>
      </c>
      <c r="H11" s="116" t="str">
        <f t="shared" si="9"/>
        <v>Atlantic Angling Club</v>
      </c>
      <c r="I11" s="35"/>
      <c r="J11" s="35" t="s">
        <v>1341</v>
      </c>
      <c r="K11" s="35">
        <v>122</v>
      </c>
      <c r="L11" s="118">
        <f t="shared" si="10"/>
        <v>7.4</v>
      </c>
      <c r="M11" s="118">
        <f t="shared" si="11"/>
        <v>7.4</v>
      </c>
    </row>
    <row r="12" spans="1:13" x14ac:dyDescent="0.25">
      <c r="A12" s="116" t="s">
        <v>1905</v>
      </c>
      <c r="B12" s="117">
        <v>44247</v>
      </c>
      <c r="C12" s="116" t="s">
        <v>1906</v>
      </c>
      <c r="D12" s="35" t="s">
        <v>1759</v>
      </c>
      <c r="E12" s="116" t="str">
        <f t="shared" si="6"/>
        <v>Andy</v>
      </c>
      <c r="F12" s="116" t="str">
        <f t="shared" si="7"/>
        <v>Welzig</v>
      </c>
      <c r="G12" s="116" t="str">
        <f t="shared" si="8"/>
        <v>Men Master</v>
      </c>
      <c r="H12" s="116" t="str">
        <f t="shared" si="9"/>
        <v>Atlantic Angling Club</v>
      </c>
      <c r="I12" s="35"/>
      <c r="J12" s="35" t="s">
        <v>1356</v>
      </c>
      <c r="K12" s="35">
        <v>141</v>
      </c>
      <c r="L12" s="118">
        <f t="shared" si="10"/>
        <v>26.2</v>
      </c>
      <c r="M12" s="118">
        <f t="shared" si="11"/>
        <v>26.2</v>
      </c>
    </row>
    <row r="13" spans="1:13" x14ac:dyDescent="0.25">
      <c r="A13" s="116" t="s">
        <v>1905</v>
      </c>
      <c r="B13" s="117">
        <v>44247</v>
      </c>
      <c r="C13" s="116" t="s">
        <v>1906</v>
      </c>
      <c r="D13" s="35" t="s">
        <v>894</v>
      </c>
      <c r="E13" s="116" t="str">
        <f t="shared" si="6"/>
        <v>Jaco</v>
      </c>
      <c r="F13" s="116" t="str">
        <f t="shared" si="7"/>
        <v>Mac Gillicuddy</v>
      </c>
      <c r="G13" s="116" t="str">
        <f t="shared" si="8"/>
        <v>Men Veteran</v>
      </c>
      <c r="H13" s="116" t="str">
        <f t="shared" si="9"/>
        <v>Atlantic Angling Club</v>
      </c>
      <c r="I13" s="35"/>
      <c r="J13" s="35" t="s">
        <v>1341</v>
      </c>
      <c r="K13" s="35">
        <v>127</v>
      </c>
      <c r="L13" s="118">
        <f t="shared" si="10"/>
        <v>8.5</v>
      </c>
      <c r="M13" s="118">
        <f t="shared" si="11"/>
        <v>8.5</v>
      </c>
    </row>
    <row r="14" spans="1:13" x14ac:dyDescent="0.25">
      <c r="A14" s="116" t="s">
        <v>1905</v>
      </c>
      <c r="B14" s="117">
        <v>44247</v>
      </c>
      <c r="C14" s="116" t="s">
        <v>1906</v>
      </c>
      <c r="D14" s="35" t="s">
        <v>820</v>
      </c>
      <c r="E14" s="116" t="str">
        <f t="shared" si="6"/>
        <v>Enya</v>
      </c>
      <c r="F14" s="116" t="str">
        <f t="shared" si="7"/>
        <v>Mac Gillicuddy</v>
      </c>
      <c r="G14" s="116" t="str">
        <f t="shared" si="8"/>
        <v>Ladies U/16</v>
      </c>
      <c r="H14" s="116" t="str">
        <f t="shared" si="9"/>
        <v>Atlantic Angling Club</v>
      </c>
      <c r="I14" s="35"/>
      <c r="J14" s="35"/>
      <c r="K14" s="35"/>
      <c r="L14" s="118" t="str">
        <f t="shared" si="10"/>
        <v/>
      </c>
      <c r="M14" s="118" t="str">
        <f t="shared" si="11"/>
        <v/>
      </c>
    </row>
    <row r="15" spans="1:13" x14ac:dyDescent="0.25">
      <c r="A15" s="116" t="s">
        <v>1905</v>
      </c>
      <c r="B15" s="117">
        <v>44247</v>
      </c>
      <c r="C15" s="116" t="s">
        <v>1906</v>
      </c>
      <c r="D15" s="35" t="s">
        <v>507</v>
      </c>
      <c r="E15" s="116" t="str">
        <f t="shared" si="6"/>
        <v>Johan</v>
      </c>
      <c r="F15" s="116" t="str">
        <f t="shared" si="7"/>
        <v>Mostert</v>
      </c>
      <c r="G15" s="116" t="str">
        <f t="shared" si="8"/>
        <v>Men Senior</v>
      </c>
      <c r="H15" s="116" t="str">
        <f t="shared" si="9"/>
        <v>Atlantic Angling Club</v>
      </c>
      <c r="I15" s="35"/>
      <c r="J15" s="35" t="s">
        <v>1341</v>
      </c>
      <c r="K15" s="35">
        <v>98</v>
      </c>
      <c r="L15" s="118">
        <f t="shared" si="10"/>
        <v>3.4</v>
      </c>
      <c r="M15" s="118">
        <f t="shared" si="11"/>
        <v>3.4</v>
      </c>
    </row>
    <row r="16" spans="1:13" x14ac:dyDescent="0.25">
      <c r="A16" s="116" t="s">
        <v>1905</v>
      </c>
      <c r="B16" s="117">
        <v>44247</v>
      </c>
      <c r="C16" s="116" t="s">
        <v>1906</v>
      </c>
      <c r="D16" s="35" t="s">
        <v>1497</v>
      </c>
      <c r="E16" s="116" t="str">
        <f t="shared" si="6"/>
        <v>Andi</v>
      </c>
      <c r="F16" s="116" t="str">
        <f t="shared" si="7"/>
        <v>Bachran</v>
      </c>
      <c r="G16" s="116" t="str">
        <f t="shared" si="8"/>
        <v>Men Master</v>
      </c>
      <c r="H16" s="116" t="str">
        <f t="shared" si="9"/>
        <v>Atlantic Angling Club</v>
      </c>
      <c r="I16" s="35"/>
      <c r="J16" s="35" t="s">
        <v>1340</v>
      </c>
      <c r="K16" s="35">
        <v>159</v>
      </c>
      <c r="L16" s="118">
        <f t="shared" si="10"/>
        <v>21.3</v>
      </c>
      <c r="M16" s="118">
        <f t="shared" si="11"/>
        <v>21.3</v>
      </c>
    </row>
    <row r="17" spans="1:13" x14ac:dyDescent="0.25">
      <c r="A17" s="116" t="s">
        <v>1905</v>
      </c>
      <c r="B17" s="117">
        <v>44247</v>
      </c>
      <c r="C17" s="116" t="s">
        <v>1906</v>
      </c>
      <c r="D17" s="35" t="s">
        <v>1497</v>
      </c>
      <c r="E17" s="116" t="str">
        <f t="shared" si="6"/>
        <v>Andi</v>
      </c>
      <c r="F17" s="116" t="str">
        <f t="shared" si="7"/>
        <v>Bachran</v>
      </c>
      <c r="G17" s="116" t="str">
        <f t="shared" si="8"/>
        <v>Men Master</v>
      </c>
      <c r="H17" s="116" t="str">
        <f t="shared" si="9"/>
        <v>Atlantic Angling Club</v>
      </c>
      <c r="I17" s="35"/>
      <c r="J17" s="35" t="s">
        <v>1340</v>
      </c>
      <c r="K17" s="35">
        <v>135</v>
      </c>
      <c r="L17" s="118">
        <f t="shared" si="10"/>
        <v>12.1</v>
      </c>
      <c r="M17" s="118">
        <f t="shared" si="11"/>
        <v>12.1</v>
      </c>
    </row>
    <row r="18" spans="1:13" x14ac:dyDescent="0.25">
      <c r="A18" s="116" t="s">
        <v>1905</v>
      </c>
      <c r="B18" s="117">
        <v>44247</v>
      </c>
      <c r="C18" s="116" t="s">
        <v>1906</v>
      </c>
      <c r="D18" s="35" t="s">
        <v>1498</v>
      </c>
      <c r="E18" s="116" t="str">
        <f t="shared" si="6"/>
        <v>Kay</v>
      </c>
      <c r="F18" s="116" t="str">
        <f t="shared" si="7"/>
        <v>Bachran</v>
      </c>
      <c r="G18" s="116" t="str">
        <f t="shared" si="8"/>
        <v>Men U/21</v>
      </c>
      <c r="H18" s="116" t="str">
        <f t="shared" si="9"/>
        <v>Atlantic Angling Club</v>
      </c>
      <c r="I18" s="35"/>
      <c r="J18" s="35" t="s">
        <v>1340</v>
      </c>
      <c r="K18" s="35">
        <v>138</v>
      </c>
      <c r="L18" s="118">
        <f t="shared" si="10"/>
        <v>13.1</v>
      </c>
      <c r="M18" s="118">
        <f t="shared" si="11"/>
        <v>13.1</v>
      </c>
    </row>
    <row r="19" spans="1:13" x14ac:dyDescent="0.25">
      <c r="A19" s="116" t="s">
        <v>1905</v>
      </c>
      <c r="B19" s="117">
        <v>44247</v>
      </c>
      <c r="C19" s="116" t="s">
        <v>1906</v>
      </c>
      <c r="D19" s="35" t="s">
        <v>1498</v>
      </c>
      <c r="E19" s="116" t="str">
        <f t="shared" si="6"/>
        <v>Kay</v>
      </c>
      <c r="F19" s="116" t="str">
        <f t="shared" si="7"/>
        <v>Bachran</v>
      </c>
      <c r="G19" s="116" t="str">
        <f t="shared" si="8"/>
        <v>Men U/21</v>
      </c>
      <c r="H19" s="116" t="str">
        <f t="shared" si="9"/>
        <v>Atlantic Angling Club</v>
      </c>
      <c r="I19" s="35"/>
      <c r="J19" s="35" t="s">
        <v>1340</v>
      </c>
      <c r="K19" s="35">
        <v>137</v>
      </c>
      <c r="L19" s="118">
        <f t="shared" si="10"/>
        <v>12.8</v>
      </c>
      <c r="M19" s="118">
        <f t="shared" si="11"/>
        <v>12.8</v>
      </c>
    </row>
    <row r="20" spans="1:13" x14ac:dyDescent="0.25">
      <c r="A20" s="116" t="s">
        <v>1905</v>
      </c>
      <c r="B20" s="117">
        <v>44247</v>
      </c>
      <c r="C20" s="116" t="s">
        <v>1906</v>
      </c>
      <c r="D20" s="35" t="s">
        <v>1498</v>
      </c>
      <c r="E20" s="116" t="str">
        <f t="shared" si="6"/>
        <v>Kay</v>
      </c>
      <c r="F20" s="116" t="str">
        <f t="shared" si="7"/>
        <v>Bachran</v>
      </c>
      <c r="G20" s="116" t="str">
        <f t="shared" si="8"/>
        <v>Men U/21</v>
      </c>
      <c r="H20" s="116" t="str">
        <f t="shared" si="9"/>
        <v>Atlantic Angling Club</v>
      </c>
      <c r="I20" s="35"/>
      <c r="J20" s="35" t="s">
        <v>1340</v>
      </c>
      <c r="K20" s="35">
        <v>143</v>
      </c>
      <c r="L20" s="118">
        <f t="shared" si="10"/>
        <v>14.8</v>
      </c>
      <c r="M20" s="118">
        <f t="shared" si="11"/>
        <v>14.8</v>
      </c>
    </row>
    <row r="21" spans="1:13" x14ac:dyDescent="0.25">
      <c r="A21" s="116" t="s">
        <v>1905</v>
      </c>
      <c r="B21" s="117">
        <v>44247</v>
      </c>
      <c r="C21" s="116" t="s">
        <v>1906</v>
      </c>
      <c r="D21" s="35" t="s">
        <v>1498</v>
      </c>
      <c r="E21" s="116" t="str">
        <f t="shared" si="6"/>
        <v>Kay</v>
      </c>
      <c r="F21" s="116" t="str">
        <f t="shared" si="7"/>
        <v>Bachran</v>
      </c>
      <c r="G21" s="116" t="str">
        <f t="shared" si="8"/>
        <v>Men U/21</v>
      </c>
      <c r="H21" s="116" t="str">
        <f t="shared" si="9"/>
        <v>Atlantic Angling Club</v>
      </c>
      <c r="I21" s="35"/>
      <c r="J21" s="35" t="s">
        <v>1340</v>
      </c>
      <c r="K21" s="35">
        <v>77</v>
      </c>
      <c r="L21" s="118">
        <f t="shared" si="10"/>
        <v>1.8</v>
      </c>
      <c r="M21" s="118">
        <f t="shared" si="11"/>
        <v>1.8</v>
      </c>
    </row>
    <row r="22" spans="1:13" x14ac:dyDescent="0.25">
      <c r="A22" s="116" t="s">
        <v>1905</v>
      </c>
      <c r="B22" s="117">
        <v>44247</v>
      </c>
      <c r="C22" s="116" t="s">
        <v>1906</v>
      </c>
      <c r="D22" s="35" t="s">
        <v>1498</v>
      </c>
      <c r="E22" s="116" t="str">
        <f t="shared" si="6"/>
        <v>Kay</v>
      </c>
      <c r="F22" s="116" t="str">
        <f t="shared" si="7"/>
        <v>Bachran</v>
      </c>
      <c r="G22" s="116" t="str">
        <f t="shared" si="8"/>
        <v>Men U/21</v>
      </c>
      <c r="H22" s="116" t="str">
        <f t="shared" si="9"/>
        <v>Atlantic Angling Club</v>
      </c>
      <c r="I22" s="35"/>
      <c r="J22" s="35" t="s">
        <v>1334</v>
      </c>
      <c r="K22" s="35">
        <v>84</v>
      </c>
      <c r="L22" s="118">
        <f t="shared" si="10"/>
        <v>7.2</v>
      </c>
      <c r="M22" s="118">
        <f t="shared" si="11"/>
        <v>7.2</v>
      </c>
    </row>
    <row r="23" spans="1:13" x14ac:dyDescent="0.25">
      <c r="A23" s="116" t="s">
        <v>1905</v>
      </c>
      <c r="B23" s="117">
        <v>44247</v>
      </c>
      <c r="C23" s="116" t="s">
        <v>1906</v>
      </c>
      <c r="D23" s="35" t="s">
        <v>954</v>
      </c>
      <c r="E23" s="116" t="str">
        <f t="shared" si="6"/>
        <v>Jaco</v>
      </c>
      <c r="F23" s="116" t="str">
        <f t="shared" si="7"/>
        <v>Venter</v>
      </c>
      <c r="G23" s="116" t="str">
        <f t="shared" si="8"/>
        <v>Men Master</v>
      </c>
      <c r="H23" s="116" t="str">
        <f t="shared" si="9"/>
        <v>Atlantic Angling Club</v>
      </c>
      <c r="I23" s="35"/>
      <c r="J23" s="35"/>
      <c r="K23" s="35"/>
      <c r="L23" s="118" t="str">
        <f t="shared" si="10"/>
        <v/>
      </c>
      <c r="M23" s="118" t="str">
        <f t="shared" si="11"/>
        <v/>
      </c>
    </row>
    <row r="24" spans="1:13" x14ac:dyDescent="0.25">
      <c r="A24" s="116" t="s">
        <v>1905</v>
      </c>
      <c r="B24" s="117">
        <v>44247</v>
      </c>
      <c r="C24" s="116" t="s">
        <v>1906</v>
      </c>
      <c r="D24" s="35" t="s">
        <v>704</v>
      </c>
      <c r="E24" s="116" t="str">
        <f t="shared" si="6"/>
        <v>Adri</v>
      </c>
      <c r="F24" s="116" t="str">
        <f t="shared" si="7"/>
        <v>Roets</v>
      </c>
      <c r="G24" s="116" t="str">
        <f t="shared" si="8"/>
        <v>Men Master</v>
      </c>
      <c r="H24" s="116" t="str">
        <f t="shared" si="9"/>
        <v>Atlantic Angling Club</v>
      </c>
      <c r="I24" s="35"/>
      <c r="J24" s="35" t="s">
        <v>1340</v>
      </c>
      <c r="K24" s="35">
        <v>165</v>
      </c>
      <c r="L24" s="118">
        <f t="shared" si="10"/>
        <v>24.1</v>
      </c>
      <c r="M24" s="118">
        <f t="shared" si="11"/>
        <v>24.1</v>
      </c>
    </row>
    <row r="25" spans="1:13" x14ac:dyDescent="0.25">
      <c r="A25" s="116" t="s">
        <v>1905</v>
      </c>
      <c r="B25" s="117">
        <v>44247</v>
      </c>
      <c r="C25" s="116" t="s">
        <v>1906</v>
      </c>
      <c r="D25" s="35" t="s">
        <v>704</v>
      </c>
      <c r="E25" s="116" t="str">
        <f t="shared" si="6"/>
        <v>Adri</v>
      </c>
      <c r="F25" s="116" t="str">
        <f t="shared" si="7"/>
        <v>Roets</v>
      </c>
      <c r="G25" s="116" t="str">
        <f t="shared" si="8"/>
        <v>Men Master</v>
      </c>
      <c r="H25" s="116" t="str">
        <f t="shared" si="9"/>
        <v>Atlantic Angling Club</v>
      </c>
      <c r="I25" s="35"/>
      <c r="J25" s="35" t="s">
        <v>1340</v>
      </c>
      <c r="K25" s="35">
        <v>161</v>
      </c>
      <c r="L25" s="118">
        <f t="shared" si="10"/>
        <v>22.2</v>
      </c>
      <c r="M25" s="118">
        <f t="shared" si="11"/>
        <v>22.2</v>
      </c>
    </row>
    <row r="26" spans="1:13" x14ac:dyDescent="0.25">
      <c r="A26" s="116" t="s">
        <v>1905</v>
      </c>
      <c r="B26" s="117">
        <v>44247</v>
      </c>
      <c r="C26" s="116" t="s">
        <v>1906</v>
      </c>
      <c r="D26" s="35" t="s">
        <v>704</v>
      </c>
      <c r="E26" s="116" t="str">
        <f t="shared" si="6"/>
        <v>Adri</v>
      </c>
      <c r="F26" s="116" t="str">
        <f t="shared" si="7"/>
        <v>Roets</v>
      </c>
      <c r="G26" s="116" t="str">
        <f t="shared" si="8"/>
        <v>Men Master</v>
      </c>
      <c r="H26" s="116" t="str">
        <f t="shared" si="9"/>
        <v>Atlantic Angling Club</v>
      </c>
      <c r="I26" s="35"/>
      <c r="J26" s="35" t="s">
        <v>1340</v>
      </c>
      <c r="K26" s="35">
        <v>138</v>
      </c>
      <c r="L26" s="118">
        <f t="shared" si="10"/>
        <v>13.1</v>
      </c>
      <c r="M26" s="118">
        <f t="shared" si="11"/>
        <v>13.1</v>
      </c>
    </row>
    <row r="27" spans="1:13" x14ac:dyDescent="0.25">
      <c r="A27" s="116" t="s">
        <v>1905</v>
      </c>
      <c r="B27" s="117">
        <v>44247</v>
      </c>
      <c r="C27" s="116" t="s">
        <v>1906</v>
      </c>
      <c r="D27" s="35" t="s">
        <v>704</v>
      </c>
      <c r="E27" s="116" t="str">
        <f t="shared" si="6"/>
        <v>Adri</v>
      </c>
      <c r="F27" s="116" t="str">
        <f t="shared" si="7"/>
        <v>Roets</v>
      </c>
      <c r="G27" s="116" t="str">
        <f t="shared" si="8"/>
        <v>Men Master</v>
      </c>
      <c r="H27" s="116" t="str">
        <f t="shared" si="9"/>
        <v>Atlantic Angling Club</v>
      </c>
      <c r="I27" s="35"/>
      <c r="J27" s="35" t="s">
        <v>1340</v>
      </c>
      <c r="K27" s="35">
        <v>128</v>
      </c>
      <c r="L27" s="118">
        <f t="shared" si="10"/>
        <v>10.1</v>
      </c>
      <c r="M27" s="118">
        <f t="shared" si="11"/>
        <v>10.1</v>
      </c>
    </row>
    <row r="28" spans="1:13" x14ac:dyDescent="0.25">
      <c r="A28" s="116" t="s">
        <v>1905</v>
      </c>
      <c r="B28" s="117">
        <v>44247</v>
      </c>
      <c r="C28" s="116" t="s">
        <v>1906</v>
      </c>
      <c r="D28" s="35" t="s">
        <v>704</v>
      </c>
      <c r="E28" s="116" t="str">
        <f t="shared" si="6"/>
        <v>Adri</v>
      </c>
      <c r="F28" s="116" t="str">
        <f t="shared" si="7"/>
        <v>Roets</v>
      </c>
      <c r="G28" s="116" t="str">
        <f t="shared" si="8"/>
        <v>Men Master</v>
      </c>
      <c r="H28" s="116" t="str">
        <f t="shared" si="9"/>
        <v>Atlantic Angling Club</v>
      </c>
      <c r="I28" s="35"/>
      <c r="J28" s="35" t="s">
        <v>1356</v>
      </c>
      <c r="K28" s="35">
        <v>112</v>
      </c>
      <c r="L28" s="118">
        <f t="shared" si="10"/>
        <v>12.7</v>
      </c>
      <c r="M28" s="118">
        <f t="shared" si="11"/>
        <v>12.7</v>
      </c>
    </row>
    <row r="29" spans="1:13" x14ac:dyDescent="0.25">
      <c r="A29" s="116" t="s">
        <v>1905</v>
      </c>
      <c r="B29" s="117">
        <v>44247</v>
      </c>
      <c r="C29" s="116" t="s">
        <v>1906</v>
      </c>
      <c r="D29" s="35" t="s">
        <v>519</v>
      </c>
      <c r="E29" s="116" t="str">
        <f t="shared" si="6"/>
        <v>Jörg</v>
      </c>
      <c r="F29" s="116" t="str">
        <f t="shared" si="7"/>
        <v>Walter</v>
      </c>
      <c r="G29" s="116" t="str">
        <f t="shared" si="8"/>
        <v>Men Grand Masters</v>
      </c>
      <c r="H29" s="116" t="str">
        <f t="shared" si="9"/>
        <v>Atlantic Angling Club</v>
      </c>
      <c r="I29" s="35"/>
      <c r="J29" s="35" t="s">
        <v>1340</v>
      </c>
      <c r="K29" s="35">
        <v>128</v>
      </c>
      <c r="L29" s="118">
        <f t="shared" si="10"/>
        <v>10.1</v>
      </c>
      <c r="M29" s="118">
        <f t="shared" si="11"/>
        <v>10.1</v>
      </c>
    </row>
    <row r="30" spans="1:13" x14ac:dyDescent="0.25">
      <c r="A30" s="116" t="s">
        <v>1905</v>
      </c>
      <c r="B30" s="117">
        <v>44247</v>
      </c>
      <c r="C30" s="116" t="s">
        <v>1906</v>
      </c>
      <c r="D30" s="35" t="s">
        <v>519</v>
      </c>
      <c r="E30" s="116" t="str">
        <f t="shared" si="6"/>
        <v>Jörg</v>
      </c>
      <c r="F30" s="116" t="str">
        <f t="shared" si="7"/>
        <v>Walter</v>
      </c>
      <c r="G30" s="116" t="str">
        <f t="shared" si="8"/>
        <v>Men Grand Masters</v>
      </c>
      <c r="H30" s="116" t="str">
        <f t="shared" si="9"/>
        <v>Atlantic Angling Club</v>
      </c>
      <c r="I30" s="35"/>
      <c r="J30" s="35" t="s">
        <v>1340</v>
      </c>
      <c r="K30" s="35">
        <v>166</v>
      </c>
      <c r="L30" s="118">
        <f t="shared" si="10"/>
        <v>24.6</v>
      </c>
      <c r="M30" s="118">
        <f t="shared" si="11"/>
        <v>24.6</v>
      </c>
    </row>
    <row r="31" spans="1:13" x14ac:dyDescent="0.25">
      <c r="A31" s="116" t="s">
        <v>1905</v>
      </c>
      <c r="B31" s="117">
        <v>44247</v>
      </c>
      <c r="C31" s="116" t="s">
        <v>1906</v>
      </c>
      <c r="D31" s="35" t="s">
        <v>519</v>
      </c>
      <c r="E31" s="116" t="str">
        <f t="shared" si="6"/>
        <v>Jörg</v>
      </c>
      <c r="F31" s="116" t="str">
        <f t="shared" si="7"/>
        <v>Walter</v>
      </c>
      <c r="G31" s="116" t="str">
        <f t="shared" si="8"/>
        <v>Men Grand Masters</v>
      </c>
      <c r="H31" s="116" t="str">
        <f t="shared" si="9"/>
        <v>Atlantic Angling Club</v>
      </c>
      <c r="I31" s="35"/>
      <c r="J31" s="35" t="s">
        <v>1340</v>
      </c>
      <c r="K31" s="35">
        <v>137</v>
      </c>
      <c r="L31" s="118">
        <f t="shared" si="10"/>
        <v>12.8</v>
      </c>
      <c r="M31" s="118">
        <f t="shared" si="11"/>
        <v>12.8</v>
      </c>
    </row>
    <row r="32" spans="1:13" x14ac:dyDescent="0.25">
      <c r="A32" s="116" t="s">
        <v>1905</v>
      </c>
      <c r="B32" s="117">
        <v>44247</v>
      </c>
      <c r="C32" s="116" t="s">
        <v>1906</v>
      </c>
      <c r="D32" s="35" t="s">
        <v>519</v>
      </c>
      <c r="E32" s="116" t="str">
        <f t="shared" si="6"/>
        <v>Jörg</v>
      </c>
      <c r="F32" s="116" t="str">
        <f t="shared" si="7"/>
        <v>Walter</v>
      </c>
      <c r="G32" s="116" t="str">
        <f t="shared" si="8"/>
        <v>Men Grand Masters</v>
      </c>
      <c r="H32" s="116" t="str">
        <f t="shared" si="9"/>
        <v>Atlantic Angling Club</v>
      </c>
      <c r="I32" s="35"/>
      <c r="J32" s="35" t="s">
        <v>1340</v>
      </c>
      <c r="K32" s="35">
        <v>83</v>
      </c>
      <c r="L32" s="118">
        <f t="shared" si="10"/>
        <v>2.2999999999999998</v>
      </c>
      <c r="M32" s="118">
        <f t="shared" si="11"/>
        <v>2.2999999999999998</v>
      </c>
    </row>
    <row r="33" spans="1:13" x14ac:dyDescent="0.25">
      <c r="A33" s="116" t="s">
        <v>1905</v>
      </c>
      <c r="B33" s="117">
        <v>44247</v>
      </c>
      <c r="C33" s="116" t="s">
        <v>1906</v>
      </c>
      <c r="D33" s="35" t="s">
        <v>519</v>
      </c>
      <c r="E33" s="116" t="str">
        <f t="shared" si="6"/>
        <v>Jörg</v>
      </c>
      <c r="F33" s="116" t="str">
        <f t="shared" si="7"/>
        <v>Walter</v>
      </c>
      <c r="G33" s="116" t="str">
        <f t="shared" si="8"/>
        <v>Men Grand Masters</v>
      </c>
      <c r="H33" s="116" t="str">
        <f t="shared" si="9"/>
        <v>Atlantic Angling Club</v>
      </c>
      <c r="I33" s="35"/>
      <c r="J33" s="35" t="s">
        <v>1356</v>
      </c>
      <c r="K33" s="35">
        <v>118</v>
      </c>
      <c r="L33" s="118">
        <f t="shared" si="10"/>
        <v>15</v>
      </c>
      <c r="M33" s="118">
        <f t="shared" si="11"/>
        <v>15</v>
      </c>
    </row>
    <row r="34" spans="1:13" x14ac:dyDescent="0.25">
      <c r="A34" s="116" t="s">
        <v>1905</v>
      </c>
      <c r="B34" s="117">
        <v>44247</v>
      </c>
      <c r="C34" s="116" t="s">
        <v>1906</v>
      </c>
      <c r="D34" s="35" t="s">
        <v>519</v>
      </c>
      <c r="E34" s="116" t="str">
        <f t="shared" si="6"/>
        <v>Jörg</v>
      </c>
      <c r="F34" s="116" t="str">
        <f t="shared" si="7"/>
        <v>Walter</v>
      </c>
      <c r="G34" s="116" t="str">
        <f t="shared" si="8"/>
        <v>Men Grand Masters</v>
      </c>
      <c r="H34" s="116" t="str">
        <f t="shared" si="9"/>
        <v>Atlantic Angling Club</v>
      </c>
      <c r="I34" s="35"/>
      <c r="J34" s="35" t="s">
        <v>1318</v>
      </c>
      <c r="K34" s="35">
        <v>70</v>
      </c>
      <c r="L34" s="118">
        <f t="shared" si="10"/>
        <v>6.2</v>
      </c>
      <c r="M34" s="118">
        <f t="shared" si="11"/>
        <v>6.2</v>
      </c>
    </row>
    <row r="35" spans="1:13" x14ac:dyDescent="0.25">
      <c r="A35" s="116" t="s">
        <v>1905</v>
      </c>
      <c r="B35" s="117">
        <v>44247</v>
      </c>
      <c r="C35" s="116" t="s">
        <v>1906</v>
      </c>
      <c r="D35" s="35" t="s">
        <v>955</v>
      </c>
      <c r="E35" s="116" t="str">
        <f t="shared" si="6"/>
        <v>Andries</v>
      </c>
      <c r="F35" s="116" t="str">
        <f t="shared" si="7"/>
        <v>Burger</v>
      </c>
      <c r="G35" s="116" t="str">
        <f t="shared" si="8"/>
        <v>Men Master</v>
      </c>
      <c r="H35" s="116" t="str">
        <f t="shared" si="9"/>
        <v>Atlantic Angling Club</v>
      </c>
      <c r="I35" s="35"/>
      <c r="J35" s="35" t="s">
        <v>1341</v>
      </c>
      <c r="K35" s="35">
        <v>104</v>
      </c>
      <c r="L35" s="118">
        <f t="shared" si="10"/>
        <v>4.2</v>
      </c>
      <c r="M35" s="118">
        <f t="shared" si="11"/>
        <v>4.2</v>
      </c>
    </row>
    <row r="36" spans="1:13" x14ac:dyDescent="0.25">
      <c r="A36" s="116" t="s">
        <v>1905</v>
      </c>
      <c r="B36" s="117">
        <v>44247</v>
      </c>
      <c r="C36" s="116" t="s">
        <v>1906</v>
      </c>
      <c r="D36" s="35" t="s">
        <v>955</v>
      </c>
      <c r="E36" s="116" t="str">
        <f t="shared" si="6"/>
        <v>Andries</v>
      </c>
      <c r="F36" s="116" t="str">
        <f t="shared" si="7"/>
        <v>Burger</v>
      </c>
      <c r="G36" s="116" t="str">
        <f t="shared" si="8"/>
        <v>Men Master</v>
      </c>
      <c r="H36" s="116" t="str">
        <f t="shared" si="9"/>
        <v>Atlantic Angling Club</v>
      </c>
      <c r="I36" s="35"/>
      <c r="J36" s="35" t="s">
        <v>1340</v>
      </c>
      <c r="K36" s="35">
        <v>100</v>
      </c>
      <c r="L36" s="118">
        <f t="shared" si="10"/>
        <v>4.3</v>
      </c>
      <c r="M36" s="118">
        <f t="shared" si="11"/>
        <v>4.3</v>
      </c>
    </row>
    <row r="37" spans="1:13" x14ac:dyDescent="0.25">
      <c r="A37" s="116" t="s">
        <v>1905</v>
      </c>
      <c r="B37" s="117">
        <v>44247</v>
      </c>
      <c r="C37" s="116" t="s">
        <v>1906</v>
      </c>
      <c r="D37" s="35" t="s">
        <v>1773</v>
      </c>
      <c r="E37" s="116" t="str">
        <f t="shared" si="6"/>
        <v>Jacobus</v>
      </c>
      <c r="F37" s="116" t="str">
        <f t="shared" si="7"/>
        <v>Steyl</v>
      </c>
      <c r="G37" s="116" t="str">
        <f t="shared" si="8"/>
        <v>Men Grand Masters</v>
      </c>
      <c r="H37" s="116" t="str">
        <f t="shared" si="9"/>
        <v>Atlantic Angling Club</v>
      </c>
      <c r="I37" s="35"/>
      <c r="J37" s="35" t="s">
        <v>1340</v>
      </c>
      <c r="K37" s="35">
        <v>148</v>
      </c>
      <c r="L37" s="118">
        <f t="shared" si="10"/>
        <v>16.600000000000001</v>
      </c>
      <c r="M37" s="118">
        <f t="shared" si="11"/>
        <v>16.600000000000001</v>
      </c>
    </row>
    <row r="38" spans="1:13" x14ac:dyDescent="0.25">
      <c r="A38" s="116" t="s">
        <v>1905</v>
      </c>
      <c r="B38" s="117">
        <v>44247</v>
      </c>
      <c r="C38" s="116" t="s">
        <v>1906</v>
      </c>
      <c r="D38" s="35" t="s">
        <v>1773</v>
      </c>
      <c r="E38" s="116" t="str">
        <f t="shared" si="6"/>
        <v>Jacobus</v>
      </c>
      <c r="F38" s="116" t="str">
        <f t="shared" si="7"/>
        <v>Steyl</v>
      </c>
      <c r="G38" s="116" t="str">
        <f t="shared" si="8"/>
        <v>Men Grand Masters</v>
      </c>
      <c r="H38" s="116" t="str">
        <f t="shared" si="9"/>
        <v>Atlantic Angling Club</v>
      </c>
      <c r="I38" s="35"/>
      <c r="J38" s="35" t="s">
        <v>1341</v>
      </c>
      <c r="K38" s="35">
        <v>100</v>
      </c>
      <c r="L38" s="118">
        <f t="shared" si="10"/>
        <v>3.7</v>
      </c>
      <c r="M38" s="118">
        <f t="shared" si="11"/>
        <v>3.7</v>
      </c>
    </row>
    <row r="39" spans="1:13" x14ac:dyDescent="0.25">
      <c r="A39" s="116" t="s">
        <v>1905</v>
      </c>
      <c r="B39" s="117">
        <v>44247</v>
      </c>
      <c r="C39" s="116" t="s">
        <v>1906</v>
      </c>
      <c r="D39" s="35" t="s">
        <v>1773</v>
      </c>
      <c r="E39" s="116" t="str">
        <f t="shared" si="6"/>
        <v>Jacobus</v>
      </c>
      <c r="F39" s="116" t="str">
        <f t="shared" si="7"/>
        <v>Steyl</v>
      </c>
      <c r="G39" s="116" t="str">
        <f t="shared" si="8"/>
        <v>Men Grand Masters</v>
      </c>
      <c r="H39" s="116" t="str">
        <f t="shared" si="9"/>
        <v>Atlantic Angling Club</v>
      </c>
      <c r="I39" s="35"/>
      <c r="J39" s="35" t="s">
        <v>1341</v>
      </c>
      <c r="K39" s="35">
        <v>108</v>
      </c>
      <c r="L39" s="118">
        <f t="shared" si="10"/>
        <v>4.8</v>
      </c>
      <c r="M39" s="118">
        <f t="shared" si="11"/>
        <v>4.8</v>
      </c>
    </row>
    <row r="40" spans="1:13" x14ac:dyDescent="0.25">
      <c r="A40" s="116" t="s">
        <v>1905</v>
      </c>
      <c r="B40" s="117">
        <v>44247</v>
      </c>
      <c r="C40" s="116" t="s">
        <v>1906</v>
      </c>
      <c r="D40" s="35" t="s">
        <v>1716</v>
      </c>
      <c r="E40" s="116" t="str">
        <f t="shared" si="6"/>
        <v>Espe</v>
      </c>
      <c r="F40" s="116" t="str">
        <f t="shared" si="7"/>
        <v>Steyl</v>
      </c>
      <c r="G40" s="116" t="str">
        <f t="shared" si="8"/>
        <v>Men Veteran</v>
      </c>
      <c r="H40" s="116" t="str">
        <f t="shared" si="9"/>
        <v>Atlantic Angling Club</v>
      </c>
      <c r="I40" s="35"/>
      <c r="J40" s="35" t="s">
        <v>1340</v>
      </c>
      <c r="K40" s="35">
        <v>161</v>
      </c>
      <c r="L40" s="118">
        <f t="shared" si="10"/>
        <v>22.2</v>
      </c>
      <c r="M40" s="118">
        <f t="shared" si="11"/>
        <v>22.2</v>
      </c>
    </row>
    <row r="41" spans="1:13" x14ac:dyDescent="0.25">
      <c r="A41" s="116" t="s">
        <v>1905</v>
      </c>
      <c r="B41" s="117">
        <v>44247</v>
      </c>
      <c r="C41" s="116" t="s">
        <v>1906</v>
      </c>
      <c r="D41" s="35" t="s">
        <v>1634</v>
      </c>
      <c r="E41" s="116" t="str">
        <f t="shared" si="6"/>
        <v>Sven</v>
      </c>
      <c r="F41" s="116" t="str">
        <f t="shared" si="7"/>
        <v>Welzig</v>
      </c>
      <c r="G41" s="116" t="str">
        <f t="shared" si="8"/>
        <v>Men U/21</v>
      </c>
      <c r="H41" s="116" t="str">
        <f t="shared" si="9"/>
        <v>Atlantic Angling Club</v>
      </c>
      <c r="I41" s="35"/>
      <c r="J41" s="35" t="s">
        <v>1340</v>
      </c>
      <c r="K41" s="35">
        <v>131</v>
      </c>
      <c r="L41" s="118">
        <f t="shared" si="10"/>
        <v>10.9</v>
      </c>
      <c r="M41" s="118">
        <f t="shared" si="11"/>
        <v>10.9</v>
      </c>
    </row>
    <row r="42" spans="1:13" x14ac:dyDescent="0.25">
      <c r="A42" s="116" t="s">
        <v>1905</v>
      </c>
      <c r="B42" s="117">
        <v>44247</v>
      </c>
      <c r="C42" s="116" t="s">
        <v>1906</v>
      </c>
      <c r="D42" s="35" t="s">
        <v>1634</v>
      </c>
      <c r="E42" s="116" t="str">
        <f t="shared" si="6"/>
        <v>Sven</v>
      </c>
      <c r="F42" s="116" t="str">
        <f t="shared" si="7"/>
        <v>Welzig</v>
      </c>
      <c r="G42" s="116" t="str">
        <f t="shared" si="8"/>
        <v>Men U/21</v>
      </c>
      <c r="H42" s="116" t="str">
        <f t="shared" si="9"/>
        <v>Atlantic Angling Club</v>
      </c>
      <c r="I42" s="35"/>
      <c r="J42" s="35" t="s">
        <v>1340</v>
      </c>
      <c r="K42" s="35">
        <v>162</v>
      </c>
      <c r="L42" s="118">
        <f t="shared" si="10"/>
        <v>22.7</v>
      </c>
      <c r="M42" s="118">
        <f t="shared" si="11"/>
        <v>22.7</v>
      </c>
    </row>
    <row r="43" spans="1:13" x14ac:dyDescent="0.25">
      <c r="A43" s="116" t="s">
        <v>1905</v>
      </c>
      <c r="B43" s="117">
        <v>44247</v>
      </c>
      <c r="C43" s="116" t="s">
        <v>1906</v>
      </c>
      <c r="D43" s="35" t="s">
        <v>1634</v>
      </c>
      <c r="E43" s="116" t="str">
        <f t="shared" si="6"/>
        <v>Sven</v>
      </c>
      <c r="F43" s="116" t="str">
        <f t="shared" si="7"/>
        <v>Welzig</v>
      </c>
      <c r="G43" s="116" t="str">
        <f t="shared" si="8"/>
        <v>Men U/21</v>
      </c>
      <c r="H43" s="116" t="str">
        <f t="shared" si="9"/>
        <v>Atlantic Angling Club</v>
      </c>
      <c r="I43" s="35"/>
      <c r="J43" s="35" t="s">
        <v>1340</v>
      </c>
      <c r="K43" s="35">
        <v>137</v>
      </c>
      <c r="L43" s="118">
        <f t="shared" si="10"/>
        <v>12.8</v>
      </c>
      <c r="M43" s="118">
        <f t="shared" si="11"/>
        <v>12.8</v>
      </c>
    </row>
    <row r="44" spans="1:13" x14ac:dyDescent="0.25">
      <c r="A44" s="116" t="s">
        <v>1905</v>
      </c>
      <c r="B44" s="117">
        <v>44247</v>
      </c>
      <c r="C44" s="116" t="s">
        <v>1906</v>
      </c>
      <c r="D44" s="35" t="s">
        <v>1634</v>
      </c>
      <c r="E44" s="116" t="str">
        <f t="shared" si="6"/>
        <v>Sven</v>
      </c>
      <c r="F44" s="116" t="str">
        <f t="shared" si="7"/>
        <v>Welzig</v>
      </c>
      <c r="G44" s="116" t="str">
        <f t="shared" si="8"/>
        <v>Men U/21</v>
      </c>
      <c r="H44" s="116" t="str">
        <f t="shared" si="9"/>
        <v>Atlantic Angling Club</v>
      </c>
      <c r="I44" s="35"/>
      <c r="J44" s="35" t="s">
        <v>1340</v>
      </c>
      <c r="K44" s="35">
        <v>83</v>
      </c>
      <c r="L44" s="118">
        <f t="shared" si="10"/>
        <v>2.2999999999999998</v>
      </c>
      <c r="M44" s="118">
        <f t="shared" si="11"/>
        <v>2.2999999999999998</v>
      </c>
    </row>
    <row r="45" spans="1:13" x14ac:dyDescent="0.25">
      <c r="A45" s="116" t="s">
        <v>1905</v>
      </c>
      <c r="B45" s="117">
        <v>44247</v>
      </c>
      <c r="C45" s="116" t="s">
        <v>1906</v>
      </c>
      <c r="D45" s="35" t="s">
        <v>1634</v>
      </c>
      <c r="E45" s="116" t="str">
        <f t="shared" si="6"/>
        <v>Sven</v>
      </c>
      <c r="F45" s="116" t="str">
        <f t="shared" si="7"/>
        <v>Welzig</v>
      </c>
      <c r="G45" s="116" t="str">
        <f t="shared" si="8"/>
        <v>Men U/21</v>
      </c>
      <c r="H45" s="116" t="str">
        <f t="shared" si="9"/>
        <v>Atlantic Angling Club</v>
      </c>
      <c r="I45" s="35"/>
      <c r="J45" s="35" t="s">
        <v>1340</v>
      </c>
      <c r="K45" s="35">
        <v>139</v>
      </c>
      <c r="L45" s="118">
        <f t="shared" si="10"/>
        <v>13.4</v>
      </c>
      <c r="M45" s="118">
        <f t="shared" si="11"/>
        <v>13.4</v>
      </c>
    </row>
    <row r="46" spans="1:13" x14ac:dyDescent="0.25">
      <c r="A46" s="116" t="s">
        <v>1905</v>
      </c>
      <c r="B46" s="117">
        <v>44247</v>
      </c>
      <c r="C46" s="116" t="s">
        <v>1906</v>
      </c>
      <c r="D46" s="35" t="s">
        <v>1634</v>
      </c>
      <c r="E46" s="116" t="str">
        <f t="shared" si="6"/>
        <v>Sven</v>
      </c>
      <c r="F46" s="116" t="str">
        <f t="shared" si="7"/>
        <v>Welzig</v>
      </c>
      <c r="G46" s="116" t="str">
        <f t="shared" si="8"/>
        <v>Men U/21</v>
      </c>
      <c r="H46" s="116" t="str">
        <f t="shared" si="9"/>
        <v>Atlantic Angling Club</v>
      </c>
      <c r="I46" s="35"/>
      <c r="J46" s="35" t="s">
        <v>1340</v>
      </c>
      <c r="K46" s="35">
        <v>146</v>
      </c>
      <c r="L46" s="118">
        <f t="shared" si="10"/>
        <v>15.9</v>
      </c>
      <c r="M46" s="118">
        <f t="shared" si="11"/>
        <v>15.9</v>
      </c>
    </row>
    <row r="47" spans="1:13" x14ac:dyDescent="0.25">
      <c r="A47" s="116" t="s">
        <v>1905</v>
      </c>
      <c r="B47" s="117">
        <v>44247</v>
      </c>
      <c r="C47" s="116" t="s">
        <v>1906</v>
      </c>
      <c r="D47" s="35" t="s">
        <v>1634</v>
      </c>
      <c r="E47" s="116" t="str">
        <f t="shared" si="6"/>
        <v>Sven</v>
      </c>
      <c r="F47" s="116" t="str">
        <f t="shared" si="7"/>
        <v>Welzig</v>
      </c>
      <c r="G47" s="116" t="str">
        <f t="shared" si="8"/>
        <v>Men U/21</v>
      </c>
      <c r="H47" s="116" t="str">
        <f t="shared" si="9"/>
        <v>Atlantic Angling Club</v>
      </c>
      <c r="I47" s="35"/>
      <c r="J47" s="35" t="s">
        <v>1356</v>
      </c>
      <c r="K47" s="35">
        <v>84</v>
      </c>
      <c r="L47" s="118">
        <f t="shared" si="10"/>
        <v>5.0999999999999996</v>
      </c>
      <c r="M47" s="118">
        <f t="shared" si="11"/>
        <v>5.0999999999999996</v>
      </c>
    </row>
    <row r="48" spans="1:13" x14ac:dyDescent="0.25">
      <c r="A48" s="116" t="s">
        <v>1905</v>
      </c>
      <c r="B48" s="117">
        <v>44247</v>
      </c>
      <c r="C48" s="116" t="s">
        <v>1906</v>
      </c>
      <c r="D48" s="35" t="s">
        <v>1634</v>
      </c>
      <c r="E48" s="116" t="str">
        <f t="shared" si="6"/>
        <v>Sven</v>
      </c>
      <c r="F48" s="116" t="str">
        <f t="shared" si="7"/>
        <v>Welzig</v>
      </c>
      <c r="G48" s="116" t="str">
        <f t="shared" si="8"/>
        <v>Men U/21</v>
      </c>
      <c r="H48" s="116" t="str">
        <f t="shared" si="9"/>
        <v>Atlantic Angling Club</v>
      </c>
      <c r="I48" s="35"/>
      <c r="J48" s="35" t="s">
        <v>1366</v>
      </c>
      <c r="K48" s="35">
        <v>51</v>
      </c>
      <c r="L48" s="118">
        <f t="shared" si="10"/>
        <v>2.2000000000000002</v>
      </c>
      <c r="M48" s="118">
        <f t="shared" si="11"/>
        <v>2.2000000000000002</v>
      </c>
    </row>
    <row r="49" spans="1:13" x14ac:dyDescent="0.25">
      <c r="A49" s="116" t="s">
        <v>1905</v>
      </c>
      <c r="B49" s="117">
        <v>44247</v>
      </c>
      <c r="C49" s="116" t="s">
        <v>1906</v>
      </c>
      <c r="D49" s="35" t="s">
        <v>729</v>
      </c>
      <c r="E49" s="116" t="str">
        <f t="shared" si="6"/>
        <v>Henning</v>
      </c>
      <c r="F49" s="116" t="str">
        <f t="shared" si="7"/>
        <v>Du Plessis</v>
      </c>
      <c r="G49" s="116" t="str">
        <f t="shared" si="8"/>
        <v>Men Master</v>
      </c>
      <c r="H49" s="116" t="str">
        <f t="shared" si="9"/>
        <v>Atlantic Angling Club</v>
      </c>
      <c r="I49" s="35"/>
      <c r="J49" s="35" t="s">
        <v>1340</v>
      </c>
      <c r="K49" s="35">
        <v>87</v>
      </c>
      <c r="L49" s="118">
        <f t="shared" si="10"/>
        <v>2.7</v>
      </c>
      <c r="M49" s="118">
        <f t="shared" si="11"/>
        <v>2.7</v>
      </c>
    </row>
    <row r="50" spans="1:13" x14ac:dyDescent="0.25">
      <c r="A50" s="116" t="s">
        <v>1905</v>
      </c>
      <c r="B50" s="117">
        <v>44247</v>
      </c>
      <c r="C50" s="116" t="s">
        <v>1906</v>
      </c>
      <c r="D50" s="35" t="s">
        <v>729</v>
      </c>
      <c r="E50" s="116" t="str">
        <f t="shared" si="6"/>
        <v>Henning</v>
      </c>
      <c r="F50" s="116" t="str">
        <f t="shared" si="7"/>
        <v>Du Plessis</v>
      </c>
      <c r="G50" s="116" t="str">
        <f t="shared" si="8"/>
        <v>Men Master</v>
      </c>
      <c r="H50" s="116" t="str">
        <f t="shared" si="9"/>
        <v>Atlantic Angling Club</v>
      </c>
      <c r="I50" s="35" t="s">
        <v>19</v>
      </c>
      <c r="J50" s="35"/>
      <c r="K50" s="35">
        <v>52</v>
      </c>
      <c r="L50" s="118">
        <f t="shared" si="10"/>
        <v>1.4</v>
      </c>
      <c r="M50" s="118">
        <f t="shared" si="11"/>
        <v>1.4</v>
      </c>
    </row>
    <row r="51" spans="1:13" x14ac:dyDescent="0.25">
      <c r="A51" s="116" t="s">
        <v>1905</v>
      </c>
      <c r="B51" s="117">
        <v>44247</v>
      </c>
      <c r="C51" s="116" t="s">
        <v>1906</v>
      </c>
      <c r="D51" s="35" t="s">
        <v>641</v>
      </c>
      <c r="E51" s="116" t="str">
        <f t="shared" si="6"/>
        <v>Hennie</v>
      </c>
      <c r="F51" s="116" t="str">
        <f t="shared" si="7"/>
        <v>Roets</v>
      </c>
      <c r="G51" s="116" t="str">
        <f t="shared" si="8"/>
        <v>Men Veteran</v>
      </c>
      <c r="H51" s="116" t="str">
        <f t="shared" si="9"/>
        <v>Atlantic Angling Club</v>
      </c>
      <c r="I51" s="35"/>
      <c r="J51" s="35" t="s">
        <v>1340</v>
      </c>
      <c r="K51" s="35">
        <v>116</v>
      </c>
      <c r="L51" s="118">
        <f t="shared" si="10"/>
        <v>7.2</v>
      </c>
      <c r="M51" s="118">
        <f t="shared" si="11"/>
        <v>7.2</v>
      </c>
    </row>
    <row r="52" spans="1:13" x14ac:dyDescent="0.25">
      <c r="A52" s="116" t="s">
        <v>1905</v>
      </c>
      <c r="B52" s="117">
        <v>44247</v>
      </c>
      <c r="C52" s="116" t="s">
        <v>1906</v>
      </c>
      <c r="D52" s="35" t="s">
        <v>641</v>
      </c>
      <c r="E52" s="116" t="str">
        <f t="shared" si="6"/>
        <v>Hennie</v>
      </c>
      <c r="F52" s="116" t="str">
        <f t="shared" si="7"/>
        <v>Roets</v>
      </c>
      <c r="G52" s="116" t="str">
        <f t="shared" si="8"/>
        <v>Men Veteran</v>
      </c>
      <c r="H52" s="116" t="str">
        <f t="shared" si="9"/>
        <v>Atlantic Angling Club</v>
      </c>
      <c r="I52" s="35"/>
      <c r="J52" s="35" t="s">
        <v>1340</v>
      </c>
      <c r="K52" s="35">
        <v>116</v>
      </c>
      <c r="L52" s="118">
        <f t="shared" si="10"/>
        <v>7.2</v>
      </c>
      <c r="M52" s="118">
        <f t="shared" si="11"/>
        <v>7.2</v>
      </c>
    </row>
    <row r="53" spans="1:13" x14ac:dyDescent="0.25">
      <c r="A53" s="116" t="s">
        <v>1905</v>
      </c>
      <c r="B53" s="117">
        <v>44247</v>
      </c>
      <c r="C53" s="116" t="s">
        <v>1906</v>
      </c>
      <c r="D53" s="35" t="s">
        <v>641</v>
      </c>
      <c r="E53" s="116" t="str">
        <f t="shared" si="6"/>
        <v>Hennie</v>
      </c>
      <c r="F53" s="116" t="str">
        <f t="shared" si="7"/>
        <v>Roets</v>
      </c>
      <c r="G53" s="116" t="str">
        <f t="shared" si="8"/>
        <v>Men Veteran</v>
      </c>
      <c r="H53" s="116" t="str">
        <f t="shared" si="9"/>
        <v>Atlantic Angling Club</v>
      </c>
      <c r="I53" s="35"/>
      <c r="J53" s="35" t="s">
        <v>1340</v>
      </c>
      <c r="K53" s="35">
        <v>157</v>
      </c>
      <c r="L53" s="118">
        <f t="shared" si="10"/>
        <v>20.399999999999999</v>
      </c>
      <c r="M53" s="118">
        <f t="shared" si="11"/>
        <v>20.399999999999999</v>
      </c>
    </row>
    <row r="54" spans="1:13" x14ac:dyDescent="0.25">
      <c r="A54" s="116" t="s">
        <v>1905</v>
      </c>
      <c r="B54" s="117">
        <v>44247</v>
      </c>
      <c r="C54" s="116" t="s">
        <v>1906</v>
      </c>
      <c r="D54" s="35" t="s">
        <v>641</v>
      </c>
      <c r="E54" s="116" t="str">
        <f t="shared" si="6"/>
        <v>Hennie</v>
      </c>
      <c r="F54" s="116" t="str">
        <f t="shared" si="7"/>
        <v>Roets</v>
      </c>
      <c r="G54" s="116" t="str">
        <f t="shared" si="8"/>
        <v>Men Veteran</v>
      </c>
      <c r="H54" s="116" t="str">
        <f t="shared" si="9"/>
        <v>Atlantic Angling Club</v>
      </c>
      <c r="I54" s="35"/>
      <c r="J54" s="35" t="s">
        <v>1340</v>
      </c>
      <c r="K54" s="35">
        <v>93</v>
      </c>
      <c r="L54" s="118">
        <f t="shared" si="10"/>
        <v>3.4</v>
      </c>
      <c r="M54" s="118">
        <f t="shared" si="11"/>
        <v>3.4</v>
      </c>
    </row>
    <row r="55" spans="1:13" x14ac:dyDescent="0.25">
      <c r="A55" s="116" t="s">
        <v>1905</v>
      </c>
      <c r="B55" s="117">
        <v>44247</v>
      </c>
      <c r="C55" s="116" t="s">
        <v>1906</v>
      </c>
      <c r="D55" s="35" t="s">
        <v>902</v>
      </c>
      <c r="E55" s="116" t="str">
        <f t="shared" si="6"/>
        <v>Renier</v>
      </c>
      <c r="F55" s="116" t="str">
        <f t="shared" si="7"/>
        <v>De Villiers</v>
      </c>
      <c r="G55" s="116" t="str">
        <f t="shared" si="8"/>
        <v>Men Master</v>
      </c>
      <c r="H55" s="116" t="str">
        <f t="shared" si="9"/>
        <v>Henties Bay</v>
      </c>
      <c r="I55" s="35"/>
      <c r="J55" s="35"/>
      <c r="K55" s="35"/>
      <c r="L55" s="118" t="str">
        <f t="shared" si="10"/>
        <v/>
      </c>
      <c r="M55" s="118" t="str">
        <f t="shared" si="11"/>
        <v/>
      </c>
    </row>
    <row r="56" spans="1:13" x14ac:dyDescent="0.25">
      <c r="A56" s="116" t="s">
        <v>1905</v>
      </c>
      <c r="B56" s="117">
        <v>44247</v>
      </c>
      <c r="C56" s="116" t="s">
        <v>1906</v>
      </c>
      <c r="D56" s="35" t="s">
        <v>1429</v>
      </c>
      <c r="E56" s="116" t="str">
        <f t="shared" si="6"/>
        <v>Nadine</v>
      </c>
      <c r="F56" s="116" t="str">
        <f t="shared" si="7"/>
        <v>Downing</v>
      </c>
      <c r="G56" s="116" t="str">
        <f t="shared" si="8"/>
        <v>Ladies Veteran</v>
      </c>
      <c r="H56" s="116" t="str">
        <f t="shared" si="9"/>
        <v>Henties Bay</v>
      </c>
      <c r="I56" s="35"/>
      <c r="J56" s="35"/>
      <c r="K56" s="35"/>
      <c r="L56" s="118" t="str">
        <f t="shared" si="10"/>
        <v/>
      </c>
      <c r="M56" s="118" t="str">
        <f t="shared" si="11"/>
        <v/>
      </c>
    </row>
    <row r="57" spans="1:13" x14ac:dyDescent="0.25">
      <c r="A57" s="116" t="s">
        <v>1905</v>
      </c>
      <c r="B57" s="117">
        <v>44247</v>
      </c>
      <c r="C57" s="116" t="s">
        <v>1906</v>
      </c>
      <c r="D57" s="35" t="s">
        <v>676</v>
      </c>
      <c r="E57" s="116" t="str">
        <f t="shared" si="6"/>
        <v>Elaine</v>
      </c>
      <c r="F57" s="116" t="str">
        <f t="shared" si="7"/>
        <v>Vorster</v>
      </c>
      <c r="G57" s="116" t="str">
        <f t="shared" si="8"/>
        <v>Ladies Veteran</v>
      </c>
      <c r="H57" s="116" t="str">
        <f t="shared" si="9"/>
        <v>Orca Angling Club</v>
      </c>
      <c r="I57" s="35"/>
      <c r="J57" s="35" t="s">
        <v>1318</v>
      </c>
      <c r="K57" s="35">
        <v>57</v>
      </c>
      <c r="L57" s="118">
        <f t="shared" si="10"/>
        <v>3.3</v>
      </c>
      <c r="M57" s="118">
        <f t="shared" si="11"/>
        <v>3.3</v>
      </c>
    </row>
    <row r="58" spans="1:13" x14ac:dyDescent="0.25">
      <c r="A58" s="116" t="s">
        <v>1905</v>
      </c>
      <c r="B58" s="117">
        <v>44247</v>
      </c>
      <c r="C58" s="116" t="s">
        <v>1906</v>
      </c>
      <c r="D58" s="35" t="s">
        <v>522</v>
      </c>
      <c r="E58" s="116" t="str">
        <f t="shared" si="6"/>
        <v>Johan</v>
      </c>
      <c r="F58" s="116" t="str">
        <f t="shared" si="7"/>
        <v>Agenbag</v>
      </c>
      <c r="G58" s="116" t="str">
        <f t="shared" si="8"/>
        <v>Men Master</v>
      </c>
      <c r="H58" s="116" t="str">
        <f t="shared" si="9"/>
        <v>Henties Bay</v>
      </c>
      <c r="I58" s="35"/>
      <c r="J58" s="35" t="s">
        <v>1340</v>
      </c>
      <c r="K58" s="35">
        <v>133</v>
      </c>
      <c r="L58" s="118">
        <f t="shared" si="10"/>
        <v>11.5</v>
      </c>
      <c r="M58" s="118">
        <f t="shared" si="11"/>
        <v>11.5</v>
      </c>
    </row>
    <row r="59" spans="1:13" x14ac:dyDescent="0.25">
      <c r="A59" s="116" t="s">
        <v>1905</v>
      </c>
      <c r="B59" s="117">
        <v>44247</v>
      </c>
      <c r="C59" s="116" t="s">
        <v>1906</v>
      </c>
      <c r="D59" s="35" t="s">
        <v>522</v>
      </c>
      <c r="E59" s="116" t="str">
        <f t="shared" si="6"/>
        <v>Johan</v>
      </c>
      <c r="F59" s="116" t="str">
        <f t="shared" si="7"/>
        <v>Agenbag</v>
      </c>
      <c r="G59" s="116" t="str">
        <f t="shared" si="8"/>
        <v>Men Master</v>
      </c>
      <c r="H59" s="116" t="str">
        <f t="shared" si="9"/>
        <v>Henties Bay</v>
      </c>
      <c r="I59" s="35"/>
      <c r="J59" s="35" t="s">
        <v>1341</v>
      </c>
      <c r="K59" s="35">
        <v>104</v>
      </c>
      <c r="L59" s="118">
        <f t="shared" si="10"/>
        <v>4.2</v>
      </c>
      <c r="M59" s="118">
        <f t="shared" si="11"/>
        <v>4.2</v>
      </c>
    </row>
    <row r="60" spans="1:13" x14ac:dyDescent="0.25">
      <c r="A60" s="116" t="s">
        <v>1905</v>
      </c>
      <c r="B60" s="117">
        <v>44247</v>
      </c>
      <c r="C60" s="116" t="s">
        <v>1906</v>
      </c>
      <c r="D60" s="35" t="s">
        <v>1078</v>
      </c>
      <c r="E60" s="116" t="str">
        <f t="shared" si="6"/>
        <v>Johan</v>
      </c>
      <c r="F60" s="116" t="str">
        <f t="shared" si="7"/>
        <v>Burger</v>
      </c>
      <c r="G60" s="116" t="str">
        <f t="shared" si="8"/>
        <v>Men Master</v>
      </c>
      <c r="H60" s="116" t="str">
        <f t="shared" si="9"/>
        <v>Mako</v>
      </c>
      <c r="I60" s="35"/>
      <c r="J60" s="35" t="s">
        <v>1366</v>
      </c>
      <c r="K60" s="35">
        <v>63</v>
      </c>
      <c r="L60" s="118">
        <f t="shared" si="10"/>
        <v>3.7</v>
      </c>
      <c r="M60" s="118">
        <f t="shared" si="11"/>
        <v>3.7</v>
      </c>
    </row>
    <row r="61" spans="1:13" x14ac:dyDescent="0.25">
      <c r="A61" s="116" t="s">
        <v>1905</v>
      </c>
      <c r="B61" s="117">
        <v>44247</v>
      </c>
      <c r="C61" s="116" t="s">
        <v>1906</v>
      </c>
      <c r="D61" s="35" t="s">
        <v>1078</v>
      </c>
      <c r="E61" s="116" t="str">
        <f t="shared" si="6"/>
        <v>Johan</v>
      </c>
      <c r="F61" s="116" t="str">
        <f t="shared" si="7"/>
        <v>Burger</v>
      </c>
      <c r="G61" s="116" t="str">
        <f t="shared" si="8"/>
        <v>Men Master</v>
      </c>
      <c r="H61" s="116" t="str">
        <f t="shared" si="9"/>
        <v>Mako</v>
      </c>
      <c r="I61" s="35"/>
      <c r="J61" s="35" t="s">
        <v>1340</v>
      </c>
      <c r="K61" s="35">
        <v>94</v>
      </c>
      <c r="L61" s="118">
        <f t="shared" si="10"/>
        <v>3.5</v>
      </c>
      <c r="M61" s="118">
        <f t="shared" si="11"/>
        <v>3.5</v>
      </c>
    </row>
    <row r="62" spans="1:13" x14ac:dyDescent="0.25">
      <c r="A62" s="116" t="s">
        <v>1905</v>
      </c>
      <c r="B62" s="117">
        <v>44247</v>
      </c>
      <c r="C62" s="116" t="s">
        <v>1906</v>
      </c>
      <c r="D62" s="35" t="s">
        <v>1078</v>
      </c>
      <c r="E62" s="116" t="str">
        <f t="shared" si="6"/>
        <v>Johan</v>
      </c>
      <c r="F62" s="116" t="str">
        <f t="shared" si="7"/>
        <v>Burger</v>
      </c>
      <c r="G62" s="116" t="str">
        <f t="shared" si="8"/>
        <v>Men Master</v>
      </c>
      <c r="H62" s="116" t="str">
        <f t="shared" si="9"/>
        <v>Mako</v>
      </c>
      <c r="I62" s="35"/>
      <c r="J62" s="35" t="s">
        <v>1340</v>
      </c>
      <c r="K62" s="35">
        <v>103</v>
      </c>
      <c r="L62" s="118">
        <f t="shared" si="10"/>
        <v>4.8</v>
      </c>
      <c r="M62" s="118">
        <f t="shared" si="11"/>
        <v>4.8</v>
      </c>
    </row>
    <row r="63" spans="1:13" x14ac:dyDescent="0.25">
      <c r="A63" s="116" t="s">
        <v>1905</v>
      </c>
      <c r="B63" s="117">
        <v>44247</v>
      </c>
      <c r="C63" s="116" t="s">
        <v>1906</v>
      </c>
      <c r="D63" s="35" t="s">
        <v>1078</v>
      </c>
      <c r="E63" s="116" t="str">
        <f t="shared" si="6"/>
        <v>Johan</v>
      </c>
      <c r="F63" s="116" t="str">
        <f t="shared" si="7"/>
        <v>Burger</v>
      </c>
      <c r="G63" s="116" t="str">
        <f t="shared" si="8"/>
        <v>Men Master</v>
      </c>
      <c r="H63" s="116" t="str">
        <f t="shared" si="9"/>
        <v>Mako</v>
      </c>
      <c r="I63" s="35"/>
      <c r="J63" s="35" t="s">
        <v>1340</v>
      </c>
      <c r="K63" s="35">
        <v>145</v>
      </c>
      <c r="L63" s="118">
        <f t="shared" si="10"/>
        <v>15.5</v>
      </c>
      <c r="M63" s="118">
        <f t="shared" si="11"/>
        <v>15.5</v>
      </c>
    </row>
    <row r="64" spans="1:13" x14ac:dyDescent="0.25">
      <c r="A64" s="116" t="s">
        <v>1905</v>
      </c>
      <c r="B64" s="117">
        <v>44247</v>
      </c>
      <c r="C64" s="116" t="s">
        <v>1906</v>
      </c>
      <c r="D64" s="35" t="s">
        <v>1078</v>
      </c>
      <c r="E64" s="116" t="str">
        <f t="shared" si="6"/>
        <v>Johan</v>
      </c>
      <c r="F64" s="116" t="str">
        <f t="shared" si="7"/>
        <v>Burger</v>
      </c>
      <c r="G64" s="116" t="str">
        <f t="shared" si="8"/>
        <v>Men Master</v>
      </c>
      <c r="H64" s="116" t="str">
        <f t="shared" si="9"/>
        <v>Mako</v>
      </c>
      <c r="I64" s="35"/>
      <c r="J64" s="35" t="s">
        <v>1340</v>
      </c>
      <c r="K64" s="35">
        <v>155</v>
      </c>
      <c r="L64" s="118">
        <f t="shared" si="10"/>
        <v>19.5</v>
      </c>
      <c r="M64" s="118">
        <f t="shared" si="11"/>
        <v>19.5</v>
      </c>
    </row>
    <row r="65" spans="1:13" x14ac:dyDescent="0.25">
      <c r="A65" s="116" t="s">
        <v>1905</v>
      </c>
      <c r="B65" s="117">
        <v>44247</v>
      </c>
      <c r="C65" s="116" t="s">
        <v>1906</v>
      </c>
      <c r="D65" s="35" t="s">
        <v>1078</v>
      </c>
      <c r="E65" s="116" t="str">
        <f t="shared" si="6"/>
        <v>Johan</v>
      </c>
      <c r="F65" s="116" t="str">
        <f t="shared" si="7"/>
        <v>Burger</v>
      </c>
      <c r="G65" s="116" t="str">
        <f t="shared" si="8"/>
        <v>Men Master</v>
      </c>
      <c r="H65" s="116" t="str">
        <f t="shared" si="9"/>
        <v>Mako</v>
      </c>
      <c r="I65" s="35"/>
      <c r="J65" s="35" t="s">
        <v>1341</v>
      </c>
      <c r="K65" s="35">
        <v>75</v>
      </c>
      <c r="L65" s="118">
        <f t="shared" si="10"/>
        <v>1.3</v>
      </c>
      <c r="M65" s="118">
        <f t="shared" si="11"/>
        <v>1.3</v>
      </c>
    </row>
    <row r="66" spans="1:13" x14ac:dyDescent="0.25">
      <c r="A66" s="116" t="s">
        <v>1905</v>
      </c>
      <c r="B66" s="117">
        <v>44247</v>
      </c>
      <c r="C66" s="116" t="s">
        <v>1906</v>
      </c>
      <c r="D66" s="35" t="s">
        <v>1078</v>
      </c>
      <c r="E66" s="116" t="str">
        <f t="shared" si="6"/>
        <v>Johan</v>
      </c>
      <c r="F66" s="116" t="str">
        <f t="shared" si="7"/>
        <v>Burger</v>
      </c>
      <c r="G66" s="116" t="str">
        <f t="shared" si="8"/>
        <v>Men Master</v>
      </c>
      <c r="H66" s="116" t="str">
        <f t="shared" si="9"/>
        <v>Mako</v>
      </c>
      <c r="I66" s="35"/>
      <c r="J66" s="35" t="s">
        <v>1341</v>
      </c>
      <c r="K66" s="35">
        <v>78</v>
      </c>
      <c r="L66" s="118">
        <f t="shared" si="10"/>
        <v>1.5</v>
      </c>
      <c r="M66" s="118">
        <f t="shared" si="11"/>
        <v>1.5</v>
      </c>
    </row>
    <row r="67" spans="1:13" x14ac:dyDescent="0.25">
      <c r="A67" s="116" t="s">
        <v>1905</v>
      </c>
      <c r="B67" s="117">
        <v>44247</v>
      </c>
      <c r="C67" s="116" t="s">
        <v>1906</v>
      </c>
      <c r="D67" s="35" t="s">
        <v>1844</v>
      </c>
      <c r="E67" s="116" t="str">
        <f t="shared" ref="E67:E130" si="12">IF(D67="","",VLOOKUP(D67,Master,3,FALSE))</f>
        <v>Nicolette</v>
      </c>
      <c r="F67" s="116" t="str">
        <f t="shared" ref="F67:F130" si="13">IF(D67="","",VLOOKUP(D67,Master,4,FALSE))</f>
        <v>Schreuder</v>
      </c>
      <c r="G67" s="116" t="str">
        <f t="shared" ref="G67:G130" si="14">IF(D67="","",VLOOKUP(D67,Master,5,FALSE))</f>
        <v>Ladies Veteran</v>
      </c>
      <c r="H67" s="116" t="str">
        <f t="shared" ref="H67:H130" si="15">IF(D67="","",VLOOKUP(D67,Master,2,FALSE))</f>
        <v>Walvis Bay</v>
      </c>
      <c r="I67" s="35" t="s">
        <v>19</v>
      </c>
      <c r="J67" s="35"/>
      <c r="K67" s="35">
        <v>49</v>
      </c>
      <c r="L67" s="118">
        <f t="shared" ref="L67:L130" si="16">IF(K67="","",IF(I67="",ROUND(HLOOKUP(J67,kgList,K67,FALSE),1),ROUND(HLOOKUP(I67,kgList,K67,FALSE),1)))</f>
        <v>1.2</v>
      </c>
      <c r="M67" s="118">
        <f t="shared" ref="M67:M130" si="17">IF(L67="","",IF(COUNTA(I67:J67)&gt;1,"Edible or Inedible",IF(COUNTA(I67)=1,L67*1,IF(COUNTA(J67)=1,L67*1,"ERROR"))))</f>
        <v>1.2</v>
      </c>
    </row>
    <row r="68" spans="1:13" x14ac:dyDescent="0.25">
      <c r="A68" s="116" t="s">
        <v>1905</v>
      </c>
      <c r="B68" s="117">
        <v>44247</v>
      </c>
      <c r="C68" s="116" t="s">
        <v>1906</v>
      </c>
      <c r="D68" s="35" t="s">
        <v>1844</v>
      </c>
      <c r="E68" s="116" t="str">
        <f t="shared" si="12"/>
        <v>Nicolette</v>
      </c>
      <c r="F68" s="116" t="str">
        <f t="shared" si="13"/>
        <v>Schreuder</v>
      </c>
      <c r="G68" s="116" t="str">
        <f t="shared" si="14"/>
        <v>Ladies Veteran</v>
      </c>
      <c r="H68" s="116" t="str">
        <f t="shared" si="15"/>
        <v>Walvis Bay</v>
      </c>
      <c r="I68" s="35" t="s">
        <v>7</v>
      </c>
      <c r="J68" s="35"/>
      <c r="K68" s="35">
        <v>29</v>
      </c>
      <c r="L68" s="118">
        <f t="shared" si="16"/>
        <v>0.7</v>
      </c>
      <c r="M68" s="118">
        <f t="shared" si="17"/>
        <v>0.7</v>
      </c>
    </row>
    <row r="69" spans="1:13" x14ac:dyDescent="0.25">
      <c r="A69" s="116" t="s">
        <v>1905</v>
      </c>
      <c r="B69" s="117">
        <v>44247</v>
      </c>
      <c r="C69" s="116" t="s">
        <v>1906</v>
      </c>
      <c r="D69" s="35" t="s">
        <v>1844</v>
      </c>
      <c r="E69" s="116" t="str">
        <f t="shared" si="12"/>
        <v>Nicolette</v>
      </c>
      <c r="F69" s="116" t="str">
        <f t="shared" si="13"/>
        <v>Schreuder</v>
      </c>
      <c r="G69" s="116" t="str">
        <f t="shared" si="14"/>
        <v>Ladies Veteran</v>
      </c>
      <c r="H69" s="116" t="str">
        <f t="shared" si="15"/>
        <v>Walvis Bay</v>
      </c>
      <c r="I69" s="35"/>
      <c r="J69" s="35" t="s">
        <v>8</v>
      </c>
      <c r="K69" s="35">
        <v>75</v>
      </c>
      <c r="L69" s="118">
        <f t="shared" si="16"/>
        <v>3.4</v>
      </c>
      <c r="M69" s="118">
        <f t="shared" si="17"/>
        <v>3.4</v>
      </c>
    </row>
    <row r="70" spans="1:13" x14ac:dyDescent="0.25">
      <c r="A70" s="116" t="s">
        <v>1905</v>
      </c>
      <c r="B70" s="117">
        <v>44247</v>
      </c>
      <c r="C70" s="116" t="s">
        <v>1906</v>
      </c>
      <c r="D70" s="35" t="s">
        <v>1844</v>
      </c>
      <c r="E70" s="116" t="str">
        <f t="shared" si="12"/>
        <v>Nicolette</v>
      </c>
      <c r="F70" s="116" t="str">
        <f t="shared" si="13"/>
        <v>Schreuder</v>
      </c>
      <c r="G70" s="116" t="str">
        <f t="shared" si="14"/>
        <v>Ladies Veteran</v>
      </c>
      <c r="H70" s="116" t="str">
        <f t="shared" si="15"/>
        <v>Walvis Bay</v>
      </c>
      <c r="I70" s="35"/>
      <c r="J70" s="35" t="s">
        <v>8</v>
      </c>
      <c r="K70" s="35">
        <v>70</v>
      </c>
      <c r="L70" s="118">
        <f t="shared" si="16"/>
        <v>2.7</v>
      </c>
      <c r="M70" s="118">
        <f t="shared" si="17"/>
        <v>2.7</v>
      </c>
    </row>
    <row r="71" spans="1:13" x14ac:dyDescent="0.25">
      <c r="A71" s="116" t="s">
        <v>1905</v>
      </c>
      <c r="B71" s="117">
        <v>44247</v>
      </c>
      <c r="C71" s="116" t="s">
        <v>1906</v>
      </c>
      <c r="D71" s="35" t="s">
        <v>1844</v>
      </c>
      <c r="E71" s="116" t="str">
        <f t="shared" si="12"/>
        <v>Nicolette</v>
      </c>
      <c r="F71" s="116" t="str">
        <f t="shared" si="13"/>
        <v>Schreuder</v>
      </c>
      <c r="G71" s="116" t="str">
        <f t="shared" si="14"/>
        <v>Ladies Veteran</v>
      </c>
      <c r="H71" s="116" t="str">
        <f t="shared" si="15"/>
        <v>Walvis Bay</v>
      </c>
      <c r="I71" s="35"/>
      <c r="J71" s="35" t="s">
        <v>8</v>
      </c>
      <c r="K71" s="35">
        <v>77</v>
      </c>
      <c r="L71" s="118">
        <f t="shared" si="16"/>
        <v>3.6</v>
      </c>
      <c r="M71" s="118">
        <f t="shared" si="17"/>
        <v>3.6</v>
      </c>
    </row>
    <row r="72" spans="1:13" x14ac:dyDescent="0.25">
      <c r="A72" s="116" t="s">
        <v>1905</v>
      </c>
      <c r="B72" s="117">
        <v>44247</v>
      </c>
      <c r="C72" s="116" t="s">
        <v>1906</v>
      </c>
      <c r="D72" s="35" t="s">
        <v>1844</v>
      </c>
      <c r="E72" s="116" t="str">
        <f t="shared" si="12"/>
        <v>Nicolette</v>
      </c>
      <c r="F72" s="116" t="str">
        <f t="shared" si="13"/>
        <v>Schreuder</v>
      </c>
      <c r="G72" s="116" t="str">
        <f t="shared" si="14"/>
        <v>Ladies Veteran</v>
      </c>
      <c r="H72" s="116" t="str">
        <f t="shared" si="15"/>
        <v>Walvis Bay</v>
      </c>
      <c r="I72" s="35"/>
      <c r="J72" s="35" t="s">
        <v>8</v>
      </c>
      <c r="K72" s="35">
        <v>63</v>
      </c>
      <c r="L72" s="118">
        <f t="shared" si="16"/>
        <v>2</v>
      </c>
      <c r="M72" s="118">
        <f t="shared" si="17"/>
        <v>2</v>
      </c>
    </row>
    <row r="73" spans="1:13" x14ac:dyDescent="0.25">
      <c r="A73" s="116" t="s">
        <v>1905</v>
      </c>
      <c r="B73" s="117">
        <v>44247</v>
      </c>
      <c r="C73" s="116" t="s">
        <v>1906</v>
      </c>
      <c r="D73" s="35" t="s">
        <v>1844</v>
      </c>
      <c r="E73" s="116" t="str">
        <f t="shared" si="12"/>
        <v>Nicolette</v>
      </c>
      <c r="F73" s="116" t="str">
        <f t="shared" si="13"/>
        <v>Schreuder</v>
      </c>
      <c r="G73" s="116" t="str">
        <f t="shared" si="14"/>
        <v>Ladies Veteran</v>
      </c>
      <c r="H73" s="116" t="str">
        <f t="shared" si="15"/>
        <v>Walvis Bay</v>
      </c>
      <c r="I73" s="35"/>
      <c r="J73" s="35" t="s">
        <v>8</v>
      </c>
      <c r="K73" s="35">
        <v>76</v>
      </c>
      <c r="L73" s="118">
        <f t="shared" si="16"/>
        <v>3.5</v>
      </c>
      <c r="M73" s="118">
        <f t="shared" si="17"/>
        <v>3.5</v>
      </c>
    </row>
    <row r="74" spans="1:13" x14ac:dyDescent="0.25">
      <c r="A74" s="116" t="s">
        <v>1905</v>
      </c>
      <c r="B74" s="117">
        <v>44247</v>
      </c>
      <c r="C74" s="116" t="s">
        <v>1906</v>
      </c>
      <c r="D74" s="35" t="s">
        <v>1503</v>
      </c>
      <c r="E74" s="116" t="str">
        <f t="shared" si="12"/>
        <v>Tiaan</v>
      </c>
      <c r="F74" s="116" t="str">
        <f t="shared" si="13"/>
        <v>Fourie</v>
      </c>
      <c r="G74" s="116" t="str">
        <f t="shared" si="14"/>
        <v>Men Senior</v>
      </c>
      <c r="H74" s="116" t="str">
        <f t="shared" si="15"/>
        <v>Henties Bay</v>
      </c>
      <c r="I74" s="35"/>
      <c r="J74" s="35" t="s">
        <v>1341</v>
      </c>
      <c r="K74" s="35">
        <v>109</v>
      </c>
      <c r="L74" s="118">
        <f t="shared" si="16"/>
        <v>5</v>
      </c>
      <c r="M74" s="118">
        <f t="shared" si="17"/>
        <v>5</v>
      </c>
    </row>
    <row r="75" spans="1:13" x14ac:dyDescent="0.25">
      <c r="A75" s="116" t="s">
        <v>1905</v>
      </c>
      <c r="B75" s="117">
        <v>44247</v>
      </c>
      <c r="C75" s="116" t="s">
        <v>1906</v>
      </c>
      <c r="D75" s="35" t="s">
        <v>1503</v>
      </c>
      <c r="E75" s="116" t="str">
        <f t="shared" si="12"/>
        <v>Tiaan</v>
      </c>
      <c r="F75" s="116" t="str">
        <f t="shared" si="13"/>
        <v>Fourie</v>
      </c>
      <c r="G75" s="116" t="str">
        <f t="shared" si="14"/>
        <v>Men Senior</v>
      </c>
      <c r="H75" s="116" t="str">
        <f t="shared" si="15"/>
        <v>Henties Bay</v>
      </c>
      <c r="I75" s="35"/>
      <c r="J75" s="35" t="s">
        <v>1340</v>
      </c>
      <c r="K75" s="35">
        <v>115</v>
      </c>
      <c r="L75" s="118">
        <f t="shared" si="16"/>
        <v>7</v>
      </c>
      <c r="M75" s="118">
        <f t="shared" si="17"/>
        <v>7</v>
      </c>
    </row>
    <row r="76" spans="1:13" x14ac:dyDescent="0.25">
      <c r="A76" s="116" t="s">
        <v>1905</v>
      </c>
      <c r="B76" s="117">
        <v>44247</v>
      </c>
      <c r="C76" s="116" t="s">
        <v>1906</v>
      </c>
      <c r="D76" s="35" t="s">
        <v>1503</v>
      </c>
      <c r="E76" s="116" t="str">
        <f t="shared" si="12"/>
        <v>Tiaan</v>
      </c>
      <c r="F76" s="116" t="str">
        <f t="shared" si="13"/>
        <v>Fourie</v>
      </c>
      <c r="G76" s="116" t="str">
        <f t="shared" si="14"/>
        <v>Men Senior</v>
      </c>
      <c r="H76" s="116" t="str">
        <f t="shared" si="15"/>
        <v>Henties Bay</v>
      </c>
      <c r="I76" s="35"/>
      <c r="J76" s="35" t="s">
        <v>1340</v>
      </c>
      <c r="K76" s="35">
        <v>153</v>
      </c>
      <c r="L76" s="118">
        <f t="shared" si="16"/>
        <v>18.600000000000001</v>
      </c>
      <c r="M76" s="118">
        <f t="shared" si="17"/>
        <v>18.600000000000001</v>
      </c>
    </row>
    <row r="77" spans="1:13" x14ac:dyDescent="0.25">
      <c r="A77" s="116" t="s">
        <v>1905</v>
      </c>
      <c r="B77" s="117">
        <v>44247</v>
      </c>
      <c r="C77" s="116" t="s">
        <v>1906</v>
      </c>
      <c r="D77" s="35" t="s">
        <v>1503</v>
      </c>
      <c r="E77" s="116" t="str">
        <f t="shared" si="12"/>
        <v>Tiaan</v>
      </c>
      <c r="F77" s="116" t="str">
        <f t="shared" si="13"/>
        <v>Fourie</v>
      </c>
      <c r="G77" s="116" t="str">
        <f t="shared" si="14"/>
        <v>Men Senior</v>
      </c>
      <c r="H77" s="116" t="str">
        <f t="shared" si="15"/>
        <v>Henties Bay</v>
      </c>
      <c r="I77" s="35"/>
      <c r="J77" s="35" t="s">
        <v>1356</v>
      </c>
      <c r="K77" s="35">
        <v>141</v>
      </c>
      <c r="L77" s="118">
        <f t="shared" si="16"/>
        <v>26.2</v>
      </c>
      <c r="M77" s="118">
        <f t="shared" si="17"/>
        <v>26.2</v>
      </c>
    </row>
    <row r="78" spans="1:13" x14ac:dyDescent="0.25">
      <c r="A78" s="116" t="s">
        <v>1905</v>
      </c>
      <c r="B78" s="117">
        <v>44247</v>
      </c>
      <c r="C78" s="116" t="s">
        <v>1906</v>
      </c>
      <c r="D78" s="35" t="s">
        <v>1503</v>
      </c>
      <c r="E78" s="116" t="str">
        <f t="shared" si="12"/>
        <v>Tiaan</v>
      </c>
      <c r="F78" s="116" t="str">
        <f t="shared" si="13"/>
        <v>Fourie</v>
      </c>
      <c r="G78" s="116" t="str">
        <f t="shared" si="14"/>
        <v>Men Senior</v>
      </c>
      <c r="H78" s="116" t="str">
        <f t="shared" si="15"/>
        <v>Henties Bay</v>
      </c>
      <c r="I78" s="35"/>
      <c r="J78" s="35" t="s">
        <v>1339</v>
      </c>
      <c r="K78" s="35">
        <v>139</v>
      </c>
      <c r="L78" s="118">
        <f t="shared" si="16"/>
        <v>35.299999999999997</v>
      </c>
      <c r="M78" s="118">
        <f t="shared" si="17"/>
        <v>35.299999999999997</v>
      </c>
    </row>
    <row r="79" spans="1:13" x14ac:dyDescent="0.25">
      <c r="A79" s="116" t="s">
        <v>1905</v>
      </c>
      <c r="B79" s="117">
        <v>44247</v>
      </c>
      <c r="C79" s="116" t="s">
        <v>1906</v>
      </c>
      <c r="D79" s="35" t="s">
        <v>1212</v>
      </c>
      <c r="E79" s="116" t="str">
        <f t="shared" si="12"/>
        <v>Lourens</v>
      </c>
      <c r="F79" s="116" t="str">
        <f t="shared" si="13"/>
        <v>Fourie</v>
      </c>
      <c r="G79" s="116" t="str">
        <f t="shared" si="14"/>
        <v>Men Master</v>
      </c>
      <c r="H79" s="116" t="str">
        <f t="shared" si="15"/>
        <v>Henties Bay</v>
      </c>
      <c r="I79" s="35"/>
      <c r="J79" s="35" t="s">
        <v>1340</v>
      </c>
      <c r="K79" s="35">
        <v>156</v>
      </c>
      <c r="L79" s="118">
        <f t="shared" si="16"/>
        <v>19.899999999999999</v>
      </c>
      <c r="M79" s="118">
        <f t="shared" si="17"/>
        <v>19.899999999999999</v>
      </c>
    </row>
    <row r="80" spans="1:13" x14ac:dyDescent="0.25">
      <c r="A80" s="116" t="s">
        <v>1905</v>
      </c>
      <c r="B80" s="117">
        <v>44247</v>
      </c>
      <c r="C80" s="116" t="s">
        <v>1906</v>
      </c>
      <c r="D80" s="35" t="s">
        <v>646</v>
      </c>
      <c r="E80" s="116" t="str">
        <f t="shared" si="12"/>
        <v>Lindie</v>
      </c>
      <c r="F80" s="116" t="str">
        <f t="shared" si="13"/>
        <v>Krauze</v>
      </c>
      <c r="G80" s="116" t="str">
        <f t="shared" si="14"/>
        <v>Ladies Veteran</v>
      </c>
      <c r="H80" s="116" t="str">
        <f t="shared" si="15"/>
        <v>Orca Angling Club</v>
      </c>
      <c r="I80" s="35"/>
      <c r="J80" s="35" t="s">
        <v>1340</v>
      </c>
      <c r="K80" s="35">
        <v>152</v>
      </c>
      <c r="L80" s="118">
        <f t="shared" si="16"/>
        <v>18.2</v>
      </c>
      <c r="M80" s="118">
        <f t="shared" si="17"/>
        <v>18.2</v>
      </c>
    </row>
    <row r="81" spans="1:13" x14ac:dyDescent="0.25">
      <c r="A81" s="116" t="s">
        <v>1905</v>
      </c>
      <c r="B81" s="117">
        <v>44247</v>
      </c>
      <c r="C81" s="116" t="s">
        <v>1906</v>
      </c>
      <c r="D81" s="35" t="s">
        <v>646</v>
      </c>
      <c r="E81" s="116" t="str">
        <f t="shared" si="12"/>
        <v>Lindie</v>
      </c>
      <c r="F81" s="116" t="str">
        <f t="shared" si="13"/>
        <v>Krauze</v>
      </c>
      <c r="G81" s="116" t="str">
        <f t="shared" si="14"/>
        <v>Ladies Veteran</v>
      </c>
      <c r="H81" s="116" t="str">
        <f t="shared" si="15"/>
        <v>Orca Angling Club</v>
      </c>
      <c r="I81" s="35"/>
      <c r="J81" s="35" t="s">
        <v>1340</v>
      </c>
      <c r="K81" s="35">
        <v>162</v>
      </c>
      <c r="L81" s="118">
        <f t="shared" si="16"/>
        <v>22.7</v>
      </c>
      <c r="M81" s="118">
        <f t="shared" si="17"/>
        <v>22.7</v>
      </c>
    </row>
    <row r="82" spans="1:13" x14ac:dyDescent="0.25">
      <c r="A82" s="116" t="s">
        <v>1905</v>
      </c>
      <c r="B82" s="117">
        <v>44247</v>
      </c>
      <c r="C82" s="116" t="s">
        <v>1906</v>
      </c>
      <c r="D82" s="35" t="s">
        <v>646</v>
      </c>
      <c r="E82" s="116" t="str">
        <f t="shared" si="12"/>
        <v>Lindie</v>
      </c>
      <c r="F82" s="116" t="str">
        <f t="shared" si="13"/>
        <v>Krauze</v>
      </c>
      <c r="G82" s="116" t="str">
        <f t="shared" si="14"/>
        <v>Ladies Veteran</v>
      </c>
      <c r="H82" s="116" t="str">
        <f t="shared" si="15"/>
        <v>Orca Angling Club</v>
      </c>
      <c r="I82" s="35"/>
      <c r="J82" s="35" t="s">
        <v>1340</v>
      </c>
      <c r="K82" s="35">
        <v>135</v>
      </c>
      <c r="L82" s="118">
        <f t="shared" si="16"/>
        <v>12.1</v>
      </c>
      <c r="M82" s="118">
        <f t="shared" si="17"/>
        <v>12.1</v>
      </c>
    </row>
    <row r="83" spans="1:13" x14ac:dyDescent="0.25">
      <c r="A83" s="116" t="s">
        <v>1905</v>
      </c>
      <c r="B83" s="117">
        <v>44247</v>
      </c>
      <c r="C83" s="116" t="s">
        <v>1906</v>
      </c>
      <c r="D83" s="35" t="s">
        <v>691</v>
      </c>
      <c r="E83" s="116" t="str">
        <f t="shared" si="12"/>
        <v>Louis</v>
      </c>
      <c r="F83" s="116" t="str">
        <f t="shared" si="13"/>
        <v>Fenaux</v>
      </c>
      <c r="G83" s="116" t="str">
        <f t="shared" si="14"/>
        <v>Men Veteran</v>
      </c>
      <c r="H83" s="116" t="str">
        <f t="shared" si="15"/>
        <v>Henties Bay</v>
      </c>
      <c r="I83" s="35"/>
      <c r="J83" s="35" t="s">
        <v>1341</v>
      </c>
      <c r="K83" s="35">
        <v>94</v>
      </c>
      <c r="L83" s="118">
        <f t="shared" si="16"/>
        <v>3</v>
      </c>
      <c r="M83" s="118">
        <f t="shared" si="17"/>
        <v>3</v>
      </c>
    </row>
    <row r="84" spans="1:13" x14ac:dyDescent="0.25">
      <c r="A84" s="116" t="s">
        <v>1905</v>
      </c>
      <c r="B84" s="117">
        <v>44247</v>
      </c>
      <c r="C84" s="116" t="s">
        <v>1906</v>
      </c>
      <c r="D84" s="35" t="s">
        <v>691</v>
      </c>
      <c r="E84" s="116" t="str">
        <f t="shared" si="12"/>
        <v>Louis</v>
      </c>
      <c r="F84" s="116" t="str">
        <f t="shared" si="13"/>
        <v>Fenaux</v>
      </c>
      <c r="G84" s="116" t="str">
        <f t="shared" si="14"/>
        <v>Men Veteran</v>
      </c>
      <c r="H84" s="116" t="str">
        <f t="shared" si="15"/>
        <v>Henties Bay</v>
      </c>
      <c r="I84" s="35"/>
      <c r="J84" s="35" t="s">
        <v>1341</v>
      </c>
      <c r="K84" s="35">
        <v>80</v>
      </c>
      <c r="L84" s="118">
        <f t="shared" si="16"/>
        <v>1.7</v>
      </c>
      <c r="M84" s="118">
        <f t="shared" si="17"/>
        <v>1.7</v>
      </c>
    </row>
    <row r="85" spans="1:13" x14ac:dyDescent="0.25">
      <c r="A85" s="116" t="s">
        <v>1905</v>
      </c>
      <c r="B85" s="117">
        <v>44247</v>
      </c>
      <c r="C85" s="116" t="s">
        <v>1906</v>
      </c>
      <c r="D85" s="35" t="s">
        <v>691</v>
      </c>
      <c r="E85" s="116" t="str">
        <f t="shared" si="12"/>
        <v>Louis</v>
      </c>
      <c r="F85" s="116" t="str">
        <f t="shared" si="13"/>
        <v>Fenaux</v>
      </c>
      <c r="G85" s="116" t="str">
        <f t="shared" si="14"/>
        <v>Men Veteran</v>
      </c>
      <c r="H85" s="116" t="str">
        <f t="shared" si="15"/>
        <v>Henties Bay</v>
      </c>
      <c r="I85" s="35"/>
      <c r="J85" s="35" t="s">
        <v>1340</v>
      </c>
      <c r="K85" s="35">
        <v>151</v>
      </c>
      <c r="L85" s="118">
        <f t="shared" si="16"/>
        <v>17.8</v>
      </c>
      <c r="M85" s="118">
        <f t="shared" si="17"/>
        <v>17.8</v>
      </c>
    </row>
    <row r="86" spans="1:13" x14ac:dyDescent="0.25">
      <c r="A86" s="116" t="s">
        <v>1905</v>
      </c>
      <c r="B86" s="117">
        <v>44247</v>
      </c>
      <c r="C86" s="116" t="s">
        <v>1906</v>
      </c>
      <c r="D86" s="35" t="s">
        <v>691</v>
      </c>
      <c r="E86" s="116" t="str">
        <f t="shared" si="12"/>
        <v>Louis</v>
      </c>
      <c r="F86" s="116" t="str">
        <f t="shared" si="13"/>
        <v>Fenaux</v>
      </c>
      <c r="G86" s="116" t="str">
        <f t="shared" si="14"/>
        <v>Men Veteran</v>
      </c>
      <c r="H86" s="116" t="str">
        <f t="shared" si="15"/>
        <v>Henties Bay</v>
      </c>
      <c r="I86" s="35"/>
      <c r="J86" s="35" t="s">
        <v>1340</v>
      </c>
      <c r="K86" s="35">
        <v>132</v>
      </c>
      <c r="L86" s="118">
        <f t="shared" si="16"/>
        <v>11.2</v>
      </c>
      <c r="M86" s="118">
        <f t="shared" si="17"/>
        <v>11.2</v>
      </c>
    </row>
    <row r="87" spans="1:13" x14ac:dyDescent="0.25">
      <c r="A87" s="116" t="s">
        <v>1905</v>
      </c>
      <c r="B87" s="117">
        <v>44247</v>
      </c>
      <c r="C87" s="116" t="s">
        <v>1906</v>
      </c>
      <c r="D87" s="35" t="s">
        <v>610</v>
      </c>
      <c r="E87" s="116" t="str">
        <f t="shared" si="12"/>
        <v>Michele</v>
      </c>
      <c r="F87" s="116" t="str">
        <f t="shared" si="13"/>
        <v>Andersen</v>
      </c>
      <c r="G87" s="116" t="str">
        <f t="shared" si="14"/>
        <v>Ladies Grand Masters</v>
      </c>
      <c r="H87" s="116" t="str">
        <f t="shared" si="15"/>
        <v>Henties Bay</v>
      </c>
      <c r="I87" s="35"/>
      <c r="J87" s="35" t="s">
        <v>1318</v>
      </c>
      <c r="K87" s="35">
        <v>89</v>
      </c>
      <c r="L87" s="118">
        <f t="shared" si="16"/>
        <v>13</v>
      </c>
      <c r="M87" s="118">
        <f t="shared" si="17"/>
        <v>13</v>
      </c>
    </row>
    <row r="88" spans="1:13" x14ac:dyDescent="0.25">
      <c r="A88" s="116" t="s">
        <v>1905</v>
      </c>
      <c r="B88" s="117">
        <v>44247</v>
      </c>
      <c r="C88" s="116" t="s">
        <v>1906</v>
      </c>
      <c r="D88" s="35" t="s">
        <v>591</v>
      </c>
      <c r="E88" s="116" t="str">
        <f t="shared" si="12"/>
        <v>Simen</v>
      </c>
      <c r="F88" s="116" t="str">
        <f t="shared" si="13"/>
        <v>Andersen</v>
      </c>
      <c r="G88" s="116" t="str">
        <f t="shared" si="14"/>
        <v>Men Master</v>
      </c>
      <c r="H88" s="116" t="str">
        <f t="shared" si="15"/>
        <v>Henties Bay</v>
      </c>
      <c r="I88" s="35"/>
      <c r="J88" s="35" t="s">
        <v>1340</v>
      </c>
      <c r="K88" s="35">
        <v>147</v>
      </c>
      <c r="L88" s="118">
        <f t="shared" si="16"/>
        <v>16.2</v>
      </c>
      <c r="M88" s="118">
        <f t="shared" si="17"/>
        <v>16.2</v>
      </c>
    </row>
    <row r="89" spans="1:13" x14ac:dyDescent="0.25">
      <c r="A89" s="116" t="s">
        <v>1905</v>
      </c>
      <c r="B89" s="117">
        <v>44247</v>
      </c>
      <c r="C89" s="116" t="s">
        <v>1906</v>
      </c>
      <c r="D89" s="35" t="s">
        <v>591</v>
      </c>
      <c r="E89" s="116" t="str">
        <f t="shared" si="12"/>
        <v>Simen</v>
      </c>
      <c r="F89" s="116" t="str">
        <f t="shared" si="13"/>
        <v>Andersen</v>
      </c>
      <c r="G89" s="116" t="str">
        <f t="shared" si="14"/>
        <v>Men Master</v>
      </c>
      <c r="H89" s="116" t="str">
        <f t="shared" si="15"/>
        <v>Henties Bay</v>
      </c>
      <c r="I89" s="35"/>
      <c r="J89" s="35" t="s">
        <v>1340</v>
      </c>
      <c r="K89" s="35">
        <v>145</v>
      </c>
      <c r="L89" s="118">
        <f t="shared" si="16"/>
        <v>15.5</v>
      </c>
      <c r="M89" s="118">
        <f t="shared" si="17"/>
        <v>15.5</v>
      </c>
    </row>
    <row r="90" spans="1:13" x14ac:dyDescent="0.25">
      <c r="A90" s="116" t="s">
        <v>1905</v>
      </c>
      <c r="B90" s="117">
        <v>44247</v>
      </c>
      <c r="C90" s="116" t="s">
        <v>1906</v>
      </c>
      <c r="D90" s="35" t="s">
        <v>591</v>
      </c>
      <c r="E90" s="116" t="str">
        <f t="shared" si="12"/>
        <v>Simen</v>
      </c>
      <c r="F90" s="116" t="str">
        <f t="shared" si="13"/>
        <v>Andersen</v>
      </c>
      <c r="G90" s="116" t="str">
        <f t="shared" si="14"/>
        <v>Men Master</v>
      </c>
      <c r="H90" s="116" t="str">
        <f t="shared" si="15"/>
        <v>Henties Bay</v>
      </c>
      <c r="I90" s="35"/>
      <c r="J90" s="35" t="s">
        <v>1340</v>
      </c>
      <c r="K90" s="35">
        <v>115</v>
      </c>
      <c r="L90" s="118">
        <f t="shared" si="16"/>
        <v>7</v>
      </c>
      <c r="M90" s="118">
        <f t="shared" si="17"/>
        <v>7</v>
      </c>
    </row>
    <row r="91" spans="1:13" x14ac:dyDescent="0.25">
      <c r="A91" s="116" t="s">
        <v>1905</v>
      </c>
      <c r="B91" s="117">
        <v>44247</v>
      </c>
      <c r="C91" s="116" t="s">
        <v>1906</v>
      </c>
      <c r="D91" s="35" t="s">
        <v>764</v>
      </c>
      <c r="E91" s="116" t="str">
        <f t="shared" si="12"/>
        <v>Heinz</v>
      </c>
      <c r="F91" s="116" t="str">
        <f t="shared" si="13"/>
        <v>Bresele</v>
      </c>
      <c r="G91" s="116" t="str">
        <f t="shared" si="14"/>
        <v>Men Grand Masters</v>
      </c>
      <c r="H91" s="116" t="str">
        <f t="shared" si="15"/>
        <v>Atlantic Angling Club</v>
      </c>
      <c r="I91" s="35" t="s">
        <v>22</v>
      </c>
      <c r="J91" s="35"/>
      <c r="K91" s="35">
        <v>54</v>
      </c>
      <c r="L91" s="118">
        <f t="shared" si="16"/>
        <v>2.1</v>
      </c>
      <c r="M91" s="118">
        <f t="shared" si="17"/>
        <v>2.1</v>
      </c>
    </row>
    <row r="92" spans="1:13" x14ac:dyDescent="0.25">
      <c r="A92" s="116" t="s">
        <v>1905</v>
      </c>
      <c r="B92" s="117">
        <v>44247</v>
      </c>
      <c r="C92" s="116" t="s">
        <v>1906</v>
      </c>
      <c r="D92" s="35" t="s">
        <v>764</v>
      </c>
      <c r="E92" s="116" t="str">
        <f t="shared" si="12"/>
        <v>Heinz</v>
      </c>
      <c r="F92" s="116" t="str">
        <f t="shared" si="13"/>
        <v>Bresele</v>
      </c>
      <c r="G92" s="116" t="str">
        <f t="shared" si="14"/>
        <v>Men Grand Masters</v>
      </c>
      <c r="H92" s="116" t="str">
        <f t="shared" si="15"/>
        <v>Atlantic Angling Club</v>
      </c>
      <c r="I92" s="35"/>
      <c r="J92" s="35" t="s">
        <v>8</v>
      </c>
      <c r="K92" s="35">
        <v>77</v>
      </c>
      <c r="L92" s="118">
        <f t="shared" si="16"/>
        <v>3.6</v>
      </c>
      <c r="M92" s="118">
        <f t="shared" si="17"/>
        <v>3.6</v>
      </c>
    </row>
    <row r="93" spans="1:13" x14ac:dyDescent="0.25">
      <c r="A93" s="116" t="s">
        <v>1905</v>
      </c>
      <c r="B93" s="117">
        <v>44247</v>
      </c>
      <c r="C93" s="116" t="s">
        <v>1906</v>
      </c>
      <c r="D93" s="35" t="s">
        <v>799</v>
      </c>
      <c r="E93" s="116" t="str">
        <f t="shared" si="12"/>
        <v>Herman</v>
      </c>
      <c r="F93" s="116" t="str">
        <f t="shared" si="13"/>
        <v>Krauze</v>
      </c>
      <c r="G93" s="116" t="str">
        <f t="shared" si="14"/>
        <v>Men U/21</v>
      </c>
      <c r="H93" s="116" t="str">
        <f t="shared" si="15"/>
        <v>Orca Angling Club</v>
      </c>
      <c r="I93" s="35"/>
      <c r="J93" s="35" t="s">
        <v>1340</v>
      </c>
      <c r="K93" s="35">
        <v>148</v>
      </c>
      <c r="L93" s="118">
        <f t="shared" si="16"/>
        <v>16.600000000000001</v>
      </c>
      <c r="M93" s="118">
        <f t="shared" si="17"/>
        <v>16.600000000000001</v>
      </c>
    </row>
    <row r="94" spans="1:13" x14ac:dyDescent="0.25">
      <c r="A94" s="116" t="s">
        <v>1905</v>
      </c>
      <c r="B94" s="117">
        <v>44247</v>
      </c>
      <c r="C94" s="116" t="s">
        <v>1906</v>
      </c>
      <c r="D94" s="35" t="s">
        <v>799</v>
      </c>
      <c r="E94" s="116" t="str">
        <f t="shared" si="12"/>
        <v>Herman</v>
      </c>
      <c r="F94" s="116" t="str">
        <f t="shared" si="13"/>
        <v>Krauze</v>
      </c>
      <c r="G94" s="116" t="str">
        <f t="shared" si="14"/>
        <v>Men U/21</v>
      </c>
      <c r="H94" s="116" t="str">
        <f t="shared" si="15"/>
        <v>Orca Angling Club</v>
      </c>
      <c r="I94" s="35"/>
      <c r="J94" s="35" t="s">
        <v>1340</v>
      </c>
      <c r="K94" s="35">
        <v>137</v>
      </c>
      <c r="L94" s="118">
        <f t="shared" si="16"/>
        <v>12.8</v>
      </c>
      <c r="M94" s="118">
        <f t="shared" si="17"/>
        <v>12.8</v>
      </c>
    </row>
    <row r="95" spans="1:13" x14ac:dyDescent="0.25">
      <c r="A95" s="116" t="s">
        <v>1905</v>
      </c>
      <c r="B95" s="117">
        <v>44247</v>
      </c>
      <c r="C95" s="116" t="s">
        <v>1906</v>
      </c>
      <c r="D95" s="35" t="s">
        <v>799</v>
      </c>
      <c r="E95" s="116" t="str">
        <f t="shared" si="12"/>
        <v>Herman</v>
      </c>
      <c r="F95" s="116" t="str">
        <f t="shared" si="13"/>
        <v>Krauze</v>
      </c>
      <c r="G95" s="116" t="str">
        <f t="shared" si="14"/>
        <v>Men U/21</v>
      </c>
      <c r="H95" s="116" t="str">
        <f t="shared" si="15"/>
        <v>Orca Angling Club</v>
      </c>
      <c r="I95" s="35"/>
      <c r="J95" s="35" t="s">
        <v>1340</v>
      </c>
      <c r="K95" s="35">
        <v>147</v>
      </c>
      <c r="L95" s="118">
        <f t="shared" si="16"/>
        <v>16.2</v>
      </c>
      <c r="M95" s="118">
        <f t="shared" si="17"/>
        <v>16.2</v>
      </c>
    </row>
    <row r="96" spans="1:13" x14ac:dyDescent="0.25">
      <c r="A96" s="116" t="s">
        <v>1905</v>
      </c>
      <c r="B96" s="117">
        <v>44247</v>
      </c>
      <c r="C96" s="116" t="s">
        <v>1906</v>
      </c>
      <c r="D96" s="35" t="s">
        <v>799</v>
      </c>
      <c r="E96" s="116" t="str">
        <f t="shared" si="12"/>
        <v>Herman</v>
      </c>
      <c r="F96" s="116" t="str">
        <f t="shared" si="13"/>
        <v>Krauze</v>
      </c>
      <c r="G96" s="116" t="str">
        <f t="shared" si="14"/>
        <v>Men U/21</v>
      </c>
      <c r="H96" s="116" t="str">
        <f t="shared" si="15"/>
        <v>Orca Angling Club</v>
      </c>
      <c r="I96" s="35"/>
      <c r="J96" s="35" t="s">
        <v>1340</v>
      </c>
      <c r="K96" s="35">
        <v>94</v>
      </c>
      <c r="L96" s="118">
        <f t="shared" si="16"/>
        <v>3.5</v>
      </c>
      <c r="M96" s="118">
        <f t="shared" si="17"/>
        <v>3.5</v>
      </c>
    </row>
    <row r="97" spans="1:13" x14ac:dyDescent="0.25">
      <c r="A97" s="116" t="s">
        <v>1905</v>
      </c>
      <c r="B97" s="117">
        <v>44247</v>
      </c>
      <c r="C97" s="116" t="s">
        <v>1906</v>
      </c>
      <c r="D97" s="35" t="s">
        <v>799</v>
      </c>
      <c r="E97" s="116" t="str">
        <f t="shared" si="12"/>
        <v>Herman</v>
      </c>
      <c r="F97" s="116" t="str">
        <f t="shared" si="13"/>
        <v>Krauze</v>
      </c>
      <c r="G97" s="116" t="str">
        <f t="shared" si="14"/>
        <v>Men U/21</v>
      </c>
      <c r="H97" s="116" t="str">
        <f t="shared" si="15"/>
        <v>Orca Angling Club</v>
      </c>
      <c r="I97" s="35"/>
      <c r="J97" s="35" t="s">
        <v>1339</v>
      </c>
      <c r="K97" s="35">
        <v>135</v>
      </c>
      <c r="L97" s="118">
        <f t="shared" si="16"/>
        <v>32.1</v>
      </c>
      <c r="M97" s="118">
        <f t="shared" si="17"/>
        <v>32.1</v>
      </c>
    </row>
    <row r="98" spans="1:13" x14ac:dyDescent="0.25">
      <c r="A98" s="116" t="s">
        <v>1905</v>
      </c>
      <c r="B98" s="117">
        <v>44247</v>
      </c>
      <c r="C98" s="116" t="s">
        <v>1906</v>
      </c>
      <c r="D98" s="35" t="s">
        <v>799</v>
      </c>
      <c r="E98" s="116" t="str">
        <f t="shared" si="12"/>
        <v>Herman</v>
      </c>
      <c r="F98" s="116" t="str">
        <f t="shared" si="13"/>
        <v>Krauze</v>
      </c>
      <c r="G98" s="116" t="str">
        <f t="shared" si="14"/>
        <v>Men U/21</v>
      </c>
      <c r="H98" s="116" t="str">
        <f t="shared" si="15"/>
        <v>Orca Angling Club</v>
      </c>
      <c r="I98" s="35"/>
      <c r="J98" s="35" t="s">
        <v>1341</v>
      </c>
      <c r="K98" s="35">
        <v>116</v>
      </c>
      <c r="L98" s="118">
        <f t="shared" si="16"/>
        <v>6.2</v>
      </c>
      <c r="M98" s="118">
        <f t="shared" si="17"/>
        <v>6.2</v>
      </c>
    </row>
    <row r="99" spans="1:13" x14ac:dyDescent="0.25">
      <c r="A99" s="116" t="s">
        <v>1905</v>
      </c>
      <c r="B99" s="117">
        <v>44247</v>
      </c>
      <c r="C99" s="116" t="s">
        <v>1906</v>
      </c>
      <c r="D99" s="35" t="s">
        <v>540</v>
      </c>
      <c r="E99" s="116" t="str">
        <f t="shared" si="12"/>
        <v>Leon</v>
      </c>
      <c r="F99" s="116" t="str">
        <f t="shared" si="13"/>
        <v>Krauze</v>
      </c>
      <c r="G99" s="116" t="str">
        <f t="shared" si="14"/>
        <v>Men Veteran</v>
      </c>
      <c r="H99" s="116" t="str">
        <f t="shared" si="15"/>
        <v>Orca Angling Club</v>
      </c>
      <c r="I99" s="35"/>
      <c r="J99" s="35" t="s">
        <v>1339</v>
      </c>
      <c r="K99" s="35">
        <v>134</v>
      </c>
      <c r="L99" s="118">
        <f t="shared" si="16"/>
        <v>31.3</v>
      </c>
      <c r="M99" s="118">
        <f t="shared" si="17"/>
        <v>31.3</v>
      </c>
    </row>
    <row r="100" spans="1:13" x14ac:dyDescent="0.25">
      <c r="A100" s="116" t="s">
        <v>1905</v>
      </c>
      <c r="B100" s="117">
        <v>44247</v>
      </c>
      <c r="C100" s="116" t="s">
        <v>1906</v>
      </c>
      <c r="D100" s="35" t="s">
        <v>540</v>
      </c>
      <c r="E100" s="116" t="str">
        <f t="shared" si="12"/>
        <v>Leon</v>
      </c>
      <c r="F100" s="116" t="str">
        <f t="shared" si="13"/>
        <v>Krauze</v>
      </c>
      <c r="G100" s="116" t="str">
        <f t="shared" si="14"/>
        <v>Men Veteran</v>
      </c>
      <c r="H100" s="116" t="str">
        <f t="shared" si="15"/>
        <v>Orca Angling Club</v>
      </c>
      <c r="I100" s="35"/>
      <c r="J100" s="35" t="s">
        <v>1340</v>
      </c>
      <c r="K100" s="35">
        <v>145</v>
      </c>
      <c r="L100" s="118">
        <f t="shared" si="16"/>
        <v>15.5</v>
      </c>
      <c r="M100" s="118">
        <f t="shared" si="17"/>
        <v>15.5</v>
      </c>
    </row>
    <row r="101" spans="1:13" x14ac:dyDescent="0.25">
      <c r="A101" s="116" t="s">
        <v>1905</v>
      </c>
      <c r="B101" s="117">
        <v>44247</v>
      </c>
      <c r="C101" s="116" t="s">
        <v>1906</v>
      </c>
      <c r="D101" s="35" t="s">
        <v>540</v>
      </c>
      <c r="E101" s="116" t="str">
        <f t="shared" si="12"/>
        <v>Leon</v>
      </c>
      <c r="F101" s="116" t="str">
        <f t="shared" si="13"/>
        <v>Krauze</v>
      </c>
      <c r="G101" s="116" t="str">
        <f t="shared" si="14"/>
        <v>Men Veteran</v>
      </c>
      <c r="H101" s="116" t="str">
        <f t="shared" si="15"/>
        <v>Orca Angling Club</v>
      </c>
      <c r="I101" s="35"/>
      <c r="J101" s="35" t="s">
        <v>1340</v>
      </c>
      <c r="K101" s="35">
        <v>144</v>
      </c>
      <c r="L101" s="118">
        <f t="shared" si="16"/>
        <v>15.1</v>
      </c>
      <c r="M101" s="118">
        <f t="shared" si="17"/>
        <v>15.1</v>
      </c>
    </row>
    <row r="102" spans="1:13" x14ac:dyDescent="0.25">
      <c r="A102" s="116" t="s">
        <v>1905</v>
      </c>
      <c r="B102" s="117">
        <v>44247</v>
      </c>
      <c r="C102" s="116" t="s">
        <v>1906</v>
      </c>
      <c r="D102" s="35" t="s">
        <v>540</v>
      </c>
      <c r="E102" s="116" t="str">
        <f t="shared" si="12"/>
        <v>Leon</v>
      </c>
      <c r="F102" s="116" t="str">
        <f t="shared" si="13"/>
        <v>Krauze</v>
      </c>
      <c r="G102" s="116" t="str">
        <f t="shared" si="14"/>
        <v>Men Veteran</v>
      </c>
      <c r="H102" s="116" t="str">
        <f t="shared" si="15"/>
        <v>Orca Angling Club</v>
      </c>
      <c r="I102" s="35"/>
      <c r="J102" s="35" t="s">
        <v>1340</v>
      </c>
      <c r="K102" s="35">
        <v>111</v>
      </c>
      <c r="L102" s="118">
        <f t="shared" si="16"/>
        <v>6.2</v>
      </c>
      <c r="M102" s="118">
        <f t="shared" si="17"/>
        <v>6.2</v>
      </c>
    </row>
    <row r="103" spans="1:13" x14ac:dyDescent="0.25">
      <c r="A103" s="116" t="s">
        <v>1905</v>
      </c>
      <c r="B103" s="117">
        <v>44247</v>
      </c>
      <c r="C103" s="116" t="s">
        <v>1906</v>
      </c>
      <c r="D103" s="35" t="s">
        <v>503</v>
      </c>
      <c r="E103" s="116" t="str">
        <f t="shared" si="12"/>
        <v>Brian</v>
      </c>
      <c r="F103" s="116" t="str">
        <f t="shared" si="13"/>
        <v>Curtis</v>
      </c>
      <c r="G103" s="116" t="str">
        <f t="shared" si="14"/>
        <v>Men Senior</v>
      </c>
      <c r="H103" s="116" t="str">
        <f t="shared" si="15"/>
        <v>Orca Angling Club</v>
      </c>
      <c r="I103" s="35"/>
      <c r="J103" s="35" t="s">
        <v>1340</v>
      </c>
      <c r="K103" s="35">
        <v>106</v>
      </c>
      <c r="L103" s="118">
        <f t="shared" si="16"/>
        <v>5.3</v>
      </c>
      <c r="M103" s="118">
        <f t="shared" si="17"/>
        <v>5.3</v>
      </c>
    </row>
    <row r="104" spans="1:13" x14ac:dyDescent="0.25">
      <c r="A104" s="116" t="s">
        <v>1905</v>
      </c>
      <c r="B104" s="117">
        <v>44247</v>
      </c>
      <c r="C104" s="116" t="s">
        <v>1906</v>
      </c>
      <c r="D104" s="35" t="s">
        <v>503</v>
      </c>
      <c r="E104" s="116" t="str">
        <f t="shared" si="12"/>
        <v>Brian</v>
      </c>
      <c r="F104" s="116" t="str">
        <f t="shared" si="13"/>
        <v>Curtis</v>
      </c>
      <c r="G104" s="116" t="str">
        <f t="shared" si="14"/>
        <v>Men Senior</v>
      </c>
      <c r="H104" s="116" t="str">
        <f t="shared" si="15"/>
        <v>Orca Angling Club</v>
      </c>
      <c r="I104" s="35"/>
      <c r="J104" s="35" t="s">
        <v>1340</v>
      </c>
      <c r="K104" s="35">
        <v>110</v>
      </c>
      <c r="L104" s="118">
        <f t="shared" si="16"/>
        <v>6</v>
      </c>
      <c r="M104" s="118">
        <f t="shared" si="17"/>
        <v>6</v>
      </c>
    </row>
    <row r="105" spans="1:13" x14ac:dyDescent="0.25">
      <c r="A105" s="116" t="s">
        <v>1905</v>
      </c>
      <c r="B105" s="117">
        <v>44247</v>
      </c>
      <c r="C105" s="116" t="s">
        <v>1906</v>
      </c>
      <c r="D105" s="35" t="s">
        <v>503</v>
      </c>
      <c r="E105" s="116" t="str">
        <f t="shared" si="12"/>
        <v>Brian</v>
      </c>
      <c r="F105" s="116" t="str">
        <f t="shared" si="13"/>
        <v>Curtis</v>
      </c>
      <c r="G105" s="116" t="str">
        <f t="shared" si="14"/>
        <v>Men Senior</v>
      </c>
      <c r="H105" s="116" t="str">
        <f t="shared" si="15"/>
        <v>Orca Angling Club</v>
      </c>
      <c r="I105" s="35"/>
      <c r="J105" s="35" t="s">
        <v>1340</v>
      </c>
      <c r="K105" s="35">
        <v>124</v>
      </c>
      <c r="L105" s="118">
        <f t="shared" si="16"/>
        <v>9.1</v>
      </c>
      <c r="M105" s="118">
        <f t="shared" si="17"/>
        <v>9.1</v>
      </c>
    </row>
    <row r="106" spans="1:13" x14ac:dyDescent="0.25">
      <c r="A106" s="116" t="s">
        <v>1905</v>
      </c>
      <c r="B106" s="117">
        <v>44247</v>
      </c>
      <c r="C106" s="116" t="s">
        <v>1906</v>
      </c>
      <c r="D106" s="35" t="s">
        <v>618</v>
      </c>
      <c r="E106" s="116" t="str">
        <f t="shared" si="12"/>
        <v>Immo</v>
      </c>
      <c r="F106" s="116" t="str">
        <f t="shared" si="13"/>
        <v>Dresselhaus</v>
      </c>
      <c r="G106" s="116" t="str">
        <f t="shared" si="14"/>
        <v>Men Senior</v>
      </c>
      <c r="H106" s="116" t="str">
        <f t="shared" si="15"/>
        <v>Orca Angling Club</v>
      </c>
      <c r="I106" s="35"/>
      <c r="J106" s="35" t="s">
        <v>1340</v>
      </c>
      <c r="K106" s="35">
        <v>116</v>
      </c>
      <c r="L106" s="118">
        <f t="shared" si="16"/>
        <v>7.2</v>
      </c>
      <c r="M106" s="118">
        <f t="shared" si="17"/>
        <v>7.2</v>
      </c>
    </row>
    <row r="107" spans="1:13" x14ac:dyDescent="0.25">
      <c r="A107" s="116" t="s">
        <v>1905</v>
      </c>
      <c r="B107" s="117">
        <v>44247</v>
      </c>
      <c r="C107" s="116" t="s">
        <v>1906</v>
      </c>
      <c r="D107" s="35" t="s">
        <v>618</v>
      </c>
      <c r="E107" s="116" t="str">
        <f t="shared" si="12"/>
        <v>Immo</v>
      </c>
      <c r="F107" s="116" t="str">
        <f t="shared" si="13"/>
        <v>Dresselhaus</v>
      </c>
      <c r="G107" s="116" t="str">
        <f t="shared" si="14"/>
        <v>Men Senior</v>
      </c>
      <c r="H107" s="116" t="str">
        <f t="shared" si="15"/>
        <v>Orca Angling Club</v>
      </c>
      <c r="I107" s="35"/>
      <c r="J107" s="35" t="s">
        <v>1340</v>
      </c>
      <c r="K107" s="35">
        <v>143</v>
      </c>
      <c r="L107" s="118">
        <f t="shared" si="16"/>
        <v>14.8</v>
      </c>
      <c r="M107" s="118">
        <f t="shared" si="17"/>
        <v>14.8</v>
      </c>
    </row>
    <row r="108" spans="1:13" x14ac:dyDescent="0.25">
      <c r="A108" s="116" t="s">
        <v>1905</v>
      </c>
      <c r="B108" s="117">
        <v>44247</v>
      </c>
      <c r="C108" s="116" t="s">
        <v>1906</v>
      </c>
      <c r="D108" s="35" t="s">
        <v>618</v>
      </c>
      <c r="E108" s="116" t="str">
        <f t="shared" si="12"/>
        <v>Immo</v>
      </c>
      <c r="F108" s="116" t="str">
        <f t="shared" si="13"/>
        <v>Dresselhaus</v>
      </c>
      <c r="G108" s="116" t="str">
        <f t="shared" si="14"/>
        <v>Men Senior</v>
      </c>
      <c r="H108" s="116" t="str">
        <f t="shared" si="15"/>
        <v>Orca Angling Club</v>
      </c>
      <c r="I108" s="35"/>
      <c r="J108" s="35" t="s">
        <v>1341</v>
      </c>
      <c r="K108" s="35">
        <v>100</v>
      </c>
      <c r="L108" s="118">
        <f t="shared" si="16"/>
        <v>3.7</v>
      </c>
      <c r="M108" s="118">
        <f t="shared" si="17"/>
        <v>3.7</v>
      </c>
    </row>
    <row r="109" spans="1:13" x14ac:dyDescent="0.25">
      <c r="A109" s="116" t="s">
        <v>1905</v>
      </c>
      <c r="B109" s="117">
        <v>44247</v>
      </c>
      <c r="C109" s="116" t="s">
        <v>1906</v>
      </c>
      <c r="D109" s="35" t="s">
        <v>615</v>
      </c>
      <c r="E109" s="116" t="str">
        <f t="shared" si="12"/>
        <v xml:space="preserve">Joe </v>
      </c>
      <c r="F109" s="116" t="str">
        <f t="shared" si="13"/>
        <v>Herman</v>
      </c>
      <c r="G109" s="116" t="str">
        <f t="shared" si="14"/>
        <v>Men Senior</v>
      </c>
      <c r="H109" s="116" t="str">
        <f t="shared" si="15"/>
        <v>Orca Angling Club</v>
      </c>
      <c r="I109" s="35"/>
      <c r="J109" s="35" t="s">
        <v>1340</v>
      </c>
      <c r="K109" s="35">
        <v>109</v>
      </c>
      <c r="L109" s="118">
        <f t="shared" si="16"/>
        <v>5.8</v>
      </c>
      <c r="M109" s="118">
        <f t="shared" si="17"/>
        <v>5.8</v>
      </c>
    </row>
    <row r="110" spans="1:13" x14ac:dyDescent="0.25">
      <c r="A110" s="116" t="s">
        <v>1905</v>
      </c>
      <c r="B110" s="117">
        <v>44247</v>
      </c>
      <c r="C110" s="116" t="s">
        <v>1906</v>
      </c>
      <c r="D110" s="35" t="s">
        <v>615</v>
      </c>
      <c r="E110" s="116" t="str">
        <f t="shared" si="12"/>
        <v xml:space="preserve">Joe </v>
      </c>
      <c r="F110" s="116" t="str">
        <f t="shared" si="13"/>
        <v>Herman</v>
      </c>
      <c r="G110" s="116" t="str">
        <f t="shared" si="14"/>
        <v>Men Senior</v>
      </c>
      <c r="H110" s="116" t="str">
        <f t="shared" si="15"/>
        <v>Orca Angling Club</v>
      </c>
      <c r="I110" s="35"/>
      <c r="J110" s="35" t="s">
        <v>1340</v>
      </c>
      <c r="K110" s="35">
        <v>129</v>
      </c>
      <c r="L110" s="118">
        <f t="shared" si="16"/>
        <v>10.4</v>
      </c>
      <c r="M110" s="118">
        <f t="shared" si="17"/>
        <v>10.4</v>
      </c>
    </row>
    <row r="111" spans="1:13" x14ac:dyDescent="0.25">
      <c r="A111" s="116" t="s">
        <v>1905</v>
      </c>
      <c r="B111" s="117">
        <v>44247</v>
      </c>
      <c r="C111" s="116" t="s">
        <v>1906</v>
      </c>
      <c r="D111" s="35" t="s">
        <v>615</v>
      </c>
      <c r="E111" s="116" t="str">
        <f t="shared" si="12"/>
        <v xml:space="preserve">Joe </v>
      </c>
      <c r="F111" s="116" t="str">
        <f t="shared" si="13"/>
        <v>Herman</v>
      </c>
      <c r="G111" s="116" t="str">
        <f t="shared" si="14"/>
        <v>Men Senior</v>
      </c>
      <c r="H111" s="116" t="str">
        <f t="shared" si="15"/>
        <v>Orca Angling Club</v>
      </c>
      <c r="I111" s="35"/>
      <c r="J111" s="35" t="s">
        <v>1340</v>
      </c>
      <c r="K111" s="35">
        <v>121</v>
      </c>
      <c r="L111" s="118">
        <f t="shared" si="16"/>
        <v>8.3000000000000007</v>
      </c>
      <c r="M111" s="118">
        <f t="shared" si="17"/>
        <v>8.3000000000000007</v>
      </c>
    </row>
    <row r="112" spans="1:13" x14ac:dyDescent="0.25">
      <c r="A112" s="116" t="s">
        <v>1905</v>
      </c>
      <c r="B112" s="117">
        <v>44247</v>
      </c>
      <c r="C112" s="116" t="s">
        <v>1906</v>
      </c>
      <c r="D112" s="35" t="s">
        <v>615</v>
      </c>
      <c r="E112" s="116" t="str">
        <f t="shared" si="12"/>
        <v xml:space="preserve">Joe </v>
      </c>
      <c r="F112" s="116" t="str">
        <f t="shared" si="13"/>
        <v>Herman</v>
      </c>
      <c r="G112" s="116" t="str">
        <f t="shared" si="14"/>
        <v>Men Senior</v>
      </c>
      <c r="H112" s="116" t="str">
        <f t="shared" si="15"/>
        <v>Orca Angling Club</v>
      </c>
      <c r="I112" s="35"/>
      <c r="J112" s="35" t="s">
        <v>1356</v>
      </c>
      <c r="K112" s="35">
        <v>117</v>
      </c>
      <c r="L112" s="118">
        <f t="shared" si="16"/>
        <v>14.6</v>
      </c>
      <c r="M112" s="118">
        <f t="shared" si="17"/>
        <v>14.6</v>
      </c>
    </row>
    <row r="113" spans="1:13" x14ac:dyDescent="0.25">
      <c r="A113" s="116" t="s">
        <v>1905</v>
      </c>
      <c r="B113" s="117">
        <v>44247</v>
      </c>
      <c r="C113" s="116" t="s">
        <v>1906</v>
      </c>
      <c r="D113" s="35" t="s">
        <v>615</v>
      </c>
      <c r="E113" s="116" t="str">
        <f t="shared" si="12"/>
        <v xml:space="preserve">Joe </v>
      </c>
      <c r="F113" s="116" t="str">
        <f t="shared" si="13"/>
        <v>Herman</v>
      </c>
      <c r="G113" s="116" t="str">
        <f t="shared" si="14"/>
        <v>Men Senior</v>
      </c>
      <c r="H113" s="116" t="str">
        <f t="shared" si="15"/>
        <v>Orca Angling Club</v>
      </c>
      <c r="I113" s="35"/>
      <c r="J113" s="35" t="s">
        <v>1356</v>
      </c>
      <c r="K113" s="35">
        <v>83</v>
      </c>
      <c r="L113" s="118">
        <f t="shared" si="16"/>
        <v>4.9000000000000004</v>
      </c>
      <c r="M113" s="118">
        <f t="shared" si="17"/>
        <v>4.9000000000000004</v>
      </c>
    </row>
    <row r="114" spans="1:13" x14ac:dyDescent="0.25">
      <c r="A114" s="116" t="s">
        <v>1905</v>
      </c>
      <c r="B114" s="117">
        <v>44247</v>
      </c>
      <c r="C114" s="116" t="s">
        <v>1906</v>
      </c>
      <c r="D114" s="35" t="s">
        <v>615</v>
      </c>
      <c r="E114" s="116" t="str">
        <f t="shared" si="12"/>
        <v xml:space="preserve">Joe </v>
      </c>
      <c r="F114" s="116" t="str">
        <f t="shared" si="13"/>
        <v>Herman</v>
      </c>
      <c r="G114" s="116" t="str">
        <f t="shared" si="14"/>
        <v>Men Senior</v>
      </c>
      <c r="H114" s="116" t="str">
        <f t="shared" si="15"/>
        <v>Orca Angling Club</v>
      </c>
      <c r="I114" s="35"/>
      <c r="J114" s="35"/>
      <c r="K114" s="35"/>
      <c r="L114" s="118" t="str">
        <f t="shared" si="16"/>
        <v/>
      </c>
      <c r="M114" s="118" t="str">
        <f t="shared" si="17"/>
        <v/>
      </c>
    </row>
    <row r="115" spans="1:13" x14ac:dyDescent="0.25">
      <c r="A115" s="116" t="s">
        <v>1905</v>
      </c>
      <c r="B115" s="117">
        <v>44247</v>
      </c>
      <c r="C115" s="116" t="s">
        <v>1906</v>
      </c>
      <c r="D115" s="35" t="s">
        <v>959</v>
      </c>
      <c r="E115" s="116" t="str">
        <f t="shared" si="12"/>
        <v>Jan-Hendrik</v>
      </c>
      <c r="F115" s="116" t="str">
        <f t="shared" si="13"/>
        <v>Jacobs</v>
      </c>
      <c r="G115" s="116" t="str">
        <f t="shared" si="14"/>
        <v>Men Senior</v>
      </c>
      <c r="H115" s="116" t="str">
        <f t="shared" si="15"/>
        <v>Orca Angling Club</v>
      </c>
      <c r="I115" s="35"/>
      <c r="J115" s="35"/>
      <c r="K115" s="35"/>
      <c r="L115" s="118" t="str">
        <f t="shared" si="16"/>
        <v/>
      </c>
      <c r="M115" s="118" t="str">
        <f t="shared" si="17"/>
        <v/>
      </c>
    </row>
    <row r="116" spans="1:13" x14ac:dyDescent="0.25">
      <c r="A116" s="116" t="s">
        <v>1905</v>
      </c>
      <c r="B116" s="117">
        <v>44247</v>
      </c>
      <c r="C116" s="116" t="s">
        <v>1906</v>
      </c>
      <c r="D116" s="35" t="s">
        <v>552</v>
      </c>
      <c r="E116" s="116" t="str">
        <f t="shared" si="12"/>
        <v>Alec</v>
      </c>
      <c r="F116" s="116" t="str">
        <f t="shared" si="13"/>
        <v>Landers</v>
      </c>
      <c r="G116" s="116" t="str">
        <f t="shared" si="14"/>
        <v>Men Senior</v>
      </c>
      <c r="H116" s="116" t="str">
        <f t="shared" si="15"/>
        <v>Orca Angling Club</v>
      </c>
      <c r="I116" s="35"/>
      <c r="J116" s="35" t="s">
        <v>1340</v>
      </c>
      <c r="K116" s="35">
        <v>138</v>
      </c>
      <c r="L116" s="118">
        <f t="shared" si="16"/>
        <v>13.1</v>
      </c>
      <c r="M116" s="118">
        <f t="shared" si="17"/>
        <v>13.1</v>
      </c>
    </row>
    <row r="117" spans="1:13" x14ac:dyDescent="0.25">
      <c r="A117" s="116" t="s">
        <v>1905</v>
      </c>
      <c r="B117" s="117">
        <v>44247</v>
      </c>
      <c r="C117" s="116" t="s">
        <v>1906</v>
      </c>
      <c r="D117" s="35" t="s">
        <v>552</v>
      </c>
      <c r="E117" s="116" t="str">
        <f t="shared" si="12"/>
        <v>Alec</v>
      </c>
      <c r="F117" s="116" t="str">
        <f t="shared" si="13"/>
        <v>Landers</v>
      </c>
      <c r="G117" s="116" t="str">
        <f t="shared" si="14"/>
        <v>Men Senior</v>
      </c>
      <c r="H117" s="116" t="str">
        <f t="shared" si="15"/>
        <v>Orca Angling Club</v>
      </c>
      <c r="I117" s="35"/>
      <c r="J117" s="35" t="s">
        <v>20</v>
      </c>
      <c r="K117" s="35">
        <v>71</v>
      </c>
      <c r="L117" s="118">
        <f t="shared" si="16"/>
        <v>1.3</v>
      </c>
      <c r="M117" s="118">
        <f t="shared" si="17"/>
        <v>1.3</v>
      </c>
    </row>
    <row r="118" spans="1:13" x14ac:dyDescent="0.25">
      <c r="A118" s="116" t="s">
        <v>1905</v>
      </c>
      <c r="B118" s="117">
        <v>44247</v>
      </c>
      <c r="C118" s="116" t="s">
        <v>1906</v>
      </c>
      <c r="D118" s="35" t="s">
        <v>527</v>
      </c>
      <c r="E118" s="116" t="str">
        <f t="shared" si="12"/>
        <v>Emil</v>
      </c>
      <c r="F118" s="116" t="str">
        <f t="shared" si="13"/>
        <v>Prinsloo</v>
      </c>
      <c r="G118" s="116" t="str">
        <f t="shared" si="14"/>
        <v>Men Veteran</v>
      </c>
      <c r="H118" s="116" t="str">
        <f t="shared" si="15"/>
        <v>Henties Bay</v>
      </c>
      <c r="I118" s="35"/>
      <c r="J118" s="35" t="s">
        <v>1341</v>
      </c>
      <c r="K118" s="35">
        <v>92</v>
      </c>
      <c r="L118" s="118">
        <f t="shared" si="16"/>
        <v>2.8</v>
      </c>
      <c r="M118" s="118">
        <f t="shared" si="17"/>
        <v>2.8</v>
      </c>
    </row>
    <row r="119" spans="1:13" x14ac:dyDescent="0.25">
      <c r="A119" s="116" t="s">
        <v>1905</v>
      </c>
      <c r="B119" s="117">
        <v>44247</v>
      </c>
      <c r="C119" s="116" t="s">
        <v>1906</v>
      </c>
      <c r="D119" s="35" t="s">
        <v>527</v>
      </c>
      <c r="E119" s="116" t="str">
        <f t="shared" si="12"/>
        <v>Emil</v>
      </c>
      <c r="F119" s="116" t="str">
        <f t="shared" si="13"/>
        <v>Prinsloo</v>
      </c>
      <c r="G119" s="116" t="str">
        <f t="shared" si="14"/>
        <v>Men Veteran</v>
      </c>
      <c r="H119" s="116" t="str">
        <f t="shared" si="15"/>
        <v>Henties Bay</v>
      </c>
      <c r="I119" s="35"/>
      <c r="J119" s="35" t="s">
        <v>1340</v>
      </c>
      <c r="K119" s="35">
        <v>156</v>
      </c>
      <c r="L119" s="118">
        <f t="shared" si="16"/>
        <v>19.899999999999999</v>
      </c>
      <c r="M119" s="118">
        <f t="shared" si="17"/>
        <v>19.899999999999999</v>
      </c>
    </row>
    <row r="120" spans="1:13" x14ac:dyDescent="0.25">
      <c r="A120" s="116" t="s">
        <v>1905</v>
      </c>
      <c r="B120" s="117">
        <v>44247</v>
      </c>
      <c r="C120" s="116" t="s">
        <v>1906</v>
      </c>
      <c r="D120" s="35" t="s">
        <v>527</v>
      </c>
      <c r="E120" s="116" t="str">
        <f t="shared" si="12"/>
        <v>Emil</v>
      </c>
      <c r="F120" s="116" t="str">
        <f t="shared" si="13"/>
        <v>Prinsloo</v>
      </c>
      <c r="G120" s="116" t="str">
        <f t="shared" si="14"/>
        <v>Men Veteran</v>
      </c>
      <c r="H120" s="116" t="str">
        <f t="shared" si="15"/>
        <v>Henties Bay</v>
      </c>
      <c r="I120" s="35"/>
      <c r="J120" s="35" t="s">
        <v>1340</v>
      </c>
      <c r="K120" s="35">
        <v>152</v>
      </c>
      <c r="L120" s="118">
        <f t="shared" si="16"/>
        <v>18.2</v>
      </c>
      <c r="M120" s="118">
        <f t="shared" si="17"/>
        <v>18.2</v>
      </c>
    </row>
    <row r="121" spans="1:13" x14ac:dyDescent="0.25">
      <c r="A121" s="116" t="s">
        <v>1905</v>
      </c>
      <c r="B121" s="117">
        <v>44247</v>
      </c>
      <c r="C121" s="116" t="s">
        <v>1906</v>
      </c>
      <c r="D121" s="35" t="s">
        <v>527</v>
      </c>
      <c r="E121" s="116" t="str">
        <f t="shared" si="12"/>
        <v>Emil</v>
      </c>
      <c r="F121" s="116" t="str">
        <f t="shared" si="13"/>
        <v>Prinsloo</v>
      </c>
      <c r="G121" s="116" t="str">
        <f t="shared" si="14"/>
        <v>Men Veteran</v>
      </c>
      <c r="H121" s="116" t="str">
        <f t="shared" si="15"/>
        <v>Henties Bay</v>
      </c>
      <c r="I121" s="35"/>
      <c r="J121" s="35" t="s">
        <v>1340</v>
      </c>
      <c r="K121" s="35">
        <v>147</v>
      </c>
      <c r="L121" s="118">
        <f t="shared" si="16"/>
        <v>16.2</v>
      </c>
      <c r="M121" s="118">
        <f t="shared" si="17"/>
        <v>16.2</v>
      </c>
    </row>
    <row r="122" spans="1:13" x14ac:dyDescent="0.25">
      <c r="A122" s="116" t="s">
        <v>1905</v>
      </c>
      <c r="B122" s="117">
        <v>44247</v>
      </c>
      <c r="C122" s="116" t="s">
        <v>1906</v>
      </c>
      <c r="D122" s="35" t="s">
        <v>527</v>
      </c>
      <c r="E122" s="116" t="str">
        <f t="shared" si="12"/>
        <v>Emil</v>
      </c>
      <c r="F122" s="116" t="str">
        <f t="shared" si="13"/>
        <v>Prinsloo</v>
      </c>
      <c r="G122" s="116" t="str">
        <f t="shared" si="14"/>
        <v>Men Veteran</v>
      </c>
      <c r="H122" s="116" t="str">
        <f t="shared" si="15"/>
        <v>Henties Bay</v>
      </c>
      <c r="I122" s="35"/>
      <c r="J122" s="35" t="s">
        <v>1340</v>
      </c>
      <c r="K122" s="35">
        <v>141</v>
      </c>
      <c r="L122" s="118">
        <f t="shared" si="16"/>
        <v>14.1</v>
      </c>
      <c r="M122" s="118">
        <f t="shared" si="17"/>
        <v>14.1</v>
      </c>
    </row>
    <row r="123" spans="1:13" x14ac:dyDescent="0.25">
      <c r="A123" s="116" t="s">
        <v>1905</v>
      </c>
      <c r="B123" s="117">
        <v>44247</v>
      </c>
      <c r="C123" s="116" t="s">
        <v>1906</v>
      </c>
      <c r="D123" s="35" t="s">
        <v>527</v>
      </c>
      <c r="E123" s="116" t="str">
        <f t="shared" si="12"/>
        <v>Emil</v>
      </c>
      <c r="F123" s="116" t="str">
        <f t="shared" si="13"/>
        <v>Prinsloo</v>
      </c>
      <c r="G123" s="116" t="str">
        <f t="shared" si="14"/>
        <v>Men Veteran</v>
      </c>
      <c r="H123" s="116" t="str">
        <f t="shared" si="15"/>
        <v>Henties Bay</v>
      </c>
      <c r="I123" s="35"/>
      <c r="J123" s="35" t="s">
        <v>1340</v>
      </c>
      <c r="K123" s="35">
        <v>115</v>
      </c>
      <c r="L123" s="118">
        <f t="shared" si="16"/>
        <v>7</v>
      </c>
      <c r="M123" s="118">
        <f t="shared" si="17"/>
        <v>7</v>
      </c>
    </row>
    <row r="124" spans="1:13" x14ac:dyDescent="0.25">
      <c r="A124" s="116" t="s">
        <v>1905</v>
      </c>
      <c r="B124" s="117">
        <v>44247</v>
      </c>
      <c r="C124" s="116" t="s">
        <v>1906</v>
      </c>
      <c r="D124" s="35" t="s">
        <v>527</v>
      </c>
      <c r="E124" s="116" t="str">
        <f t="shared" si="12"/>
        <v>Emil</v>
      </c>
      <c r="F124" s="116" t="str">
        <f t="shared" si="13"/>
        <v>Prinsloo</v>
      </c>
      <c r="G124" s="116" t="str">
        <f t="shared" si="14"/>
        <v>Men Veteran</v>
      </c>
      <c r="H124" s="116" t="str">
        <f t="shared" si="15"/>
        <v>Henties Bay</v>
      </c>
      <c r="I124" s="35"/>
      <c r="J124" s="35" t="s">
        <v>1340</v>
      </c>
      <c r="K124" s="35">
        <v>153</v>
      </c>
      <c r="L124" s="118">
        <f t="shared" si="16"/>
        <v>18.600000000000001</v>
      </c>
      <c r="M124" s="118">
        <f t="shared" si="17"/>
        <v>18.600000000000001</v>
      </c>
    </row>
    <row r="125" spans="1:13" x14ac:dyDescent="0.25">
      <c r="A125" s="116" t="s">
        <v>1905</v>
      </c>
      <c r="B125" s="117">
        <v>44247</v>
      </c>
      <c r="C125" s="116" t="s">
        <v>1906</v>
      </c>
      <c r="D125" s="35" t="s">
        <v>527</v>
      </c>
      <c r="E125" s="116" t="str">
        <f t="shared" si="12"/>
        <v>Emil</v>
      </c>
      <c r="F125" s="116" t="str">
        <f t="shared" si="13"/>
        <v>Prinsloo</v>
      </c>
      <c r="G125" s="116" t="str">
        <f t="shared" si="14"/>
        <v>Men Veteran</v>
      </c>
      <c r="H125" s="116" t="str">
        <f t="shared" si="15"/>
        <v>Henties Bay</v>
      </c>
      <c r="I125" s="35"/>
      <c r="J125" s="35" t="s">
        <v>1340</v>
      </c>
      <c r="K125" s="35">
        <v>153</v>
      </c>
      <c r="L125" s="118">
        <f t="shared" si="16"/>
        <v>18.600000000000001</v>
      </c>
      <c r="M125" s="118">
        <f t="shared" si="17"/>
        <v>18.600000000000001</v>
      </c>
    </row>
    <row r="126" spans="1:13" x14ac:dyDescent="0.25">
      <c r="A126" s="116" t="s">
        <v>1905</v>
      </c>
      <c r="B126" s="117">
        <v>44247</v>
      </c>
      <c r="C126" s="116" t="s">
        <v>1906</v>
      </c>
      <c r="D126" s="35" t="s">
        <v>1689</v>
      </c>
      <c r="E126" s="116" t="str">
        <f t="shared" si="12"/>
        <v>Juanne-Louis</v>
      </c>
      <c r="F126" s="116" t="str">
        <f t="shared" si="13"/>
        <v>Grobler</v>
      </c>
      <c r="G126" s="116" t="str">
        <f t="shared" si="14"/>
        <v>Men Senior</v>
      </c>
      <c r="H126" s="116" t="str">
        <f t="shared" si="15"/>
        <v>Orca Angling Club</v>
      </c>
      <c r="I126" s="35"/>
      <c r="J126" s="35" t="s">
        <v>1340</v>
      </c>
      <c r="K126" s="35">
        <v>90</v>
      </c>
      <c r="L126" s="118">
        <f t="shared" si="16"/>
        <v>3</v>
      </c>
      <c r="M126" s="118">
        <f t="shared" si="17"/>
        <v>3</v>
      </c>
    </row>
    <row r="127" spans="1:13" x14ac:dyDescent="0.25">
      <c r="A127" s="116" t="s">
        <v>1905</v>
      </c>
      <c r="B127" s="117">
        <v>44247</v>
      </c>
      <c r="C127" s="116" t="s">
        <v>1906</v>
      </c>
      <c r="D127" s="35" t="s">
        <v>1689</v>
      </c>
      <c r="E127" s="116" t="str">
        <f t="shared" si="12"/>
        <v>Juanne-Louis</v>
      </c>
      <c r="F127" s="116" t="str">
        <f t="shared" si="13"/>
        <v>Grobler</v>
      </c>
      <c r="G127" s="116" t="str">
        <f t="shared" si="14"/>
        <v>Men Senior</v>
      </c>
      <c r="H127" s="116" t="str">
        <f t="shared" si="15"/>
        <v>Orca Angling Club</v>
      </c>
      <c r="I127" s="35"/>
      <c r="J127" s="35" t="s">
        <v>1340</v>
      </c>
      <c r="K127" s="35">
        <v>121</v>
      </c>
      <c r="L127" s="118">
        <f t="shared" si="16"/>
        <v>8.3000000000000007</v>
      </c>
      <c r="M127" s="118">
        <f t="shared" si="17"/>
        <v>8.3000000000000007</v>
      </c>
    </row>
    <row r="128" spans="1:13" x14ac:dyDescent="0.25">
      <c r="A128" s="116" t="s">
        <v>1905</v>
      </c>
      <c r="B128" s="117">
        <v>44247</v>
      </c>
      <c r="C128" s="116" t="s">
        <v>1906</v>
      </c>
      <c r="D128" s="35" t="s">
        <v>578</v>
      </c>
      <c r="E128" s="116" t="str">
        <f t="shared" si="12"/>
        <v>Johan</v>
      </c>
      <c r="F128" s="116" t="str">
        <f t="shared" si="13"/>
        <v>Potgieter</v>
      </c>
      <c r="G128" s="116" t="str">
        <f t="shared" si="14"/>
        <v>Men Senior</v>
      </c>
      <c r="H128" s="116" t="str">
        <f t="shared" si="15"/>
        <v>xOrca Angling Club</v>
      </c>
      <c r="I128" s="35" t="s">
        <v>19</v>
      </c>
      <c r="J128" s="35"/>
      <c r="K128" s="35">
        <v>79</v>
      </c>
      <c r="L128" s="118">
        <f t="shared" si="16"/>
        <v>5.2</v>
      </c>
      <c r="M128" s="118">
        <f t="shared" si="17"/>
        <v>5.2</v>
      </c>
    </row>
    <row r="129" spans="1:13" x14ac:dyDescent="0.25">
      <c r="A129" s="116" t="s">
        <v>1905</v>
      </c>
      <c r="B129" s="117">
        <v>44247</v>
      </c>
      <c r="C129" s="116" t="s">
        <v>1906</v>
      </c>
      <c r="D129" s="35" t="s">
        <v>521</v>
      </c>
      <c r="E129" s="116" t="str">
        <f t="shared" si="12"/>
        <v>Heini</v>
      </c>
      <c r="F129" s="116" t="str">
        <f t="shared" si="13"/>
        <v>Zahrt</v>
      </c>
      <c r="G129" s="116" t="str">
        <f t="shared" si="14"/>
        <v>Men Senior</v>
      </c>
      <c r="H129" s="116" t="str">
        <f t="shared" si="15"/>
        <v>Orca Angling Club</v>
      </c>
      <c r="I129" s="35"/>
      <c r="J129" s="35" t="s">
        <v>1340</v>
      </c>
      <c r="K129" s="35">
        <v>90</v>
      </c>
      <c r="L129" s="118">
        <f t="shared" si="16"/>
        <v>3</v>
      </c>
      <c r="M129" s="118">
        <f t="shared" si="17"/>
        <v>3</v>
      </c>
    </row>
    <row r="130" spans="1:13" x14ac:dyDescent="0.25">
      <c r="A130" s="116" t="s">
        <v>1905</v>
      </c>
      <c r="B130" s="117">
        <v>44247</v>
      </c>
      <c r="C130" s="116" t="s">
        <v>1906</v>
      </c>
      <c r="D130" s="35" t="s">
        <v>521</v>
      </c>
      <c r="E130" s="116" t="str">
        <f t="shared" si="12"/>
        <v>Heini</v>
      </c>
      <c r="F130" s="116" t="str">
        <f t="shared" si="13"/>
        <v>Zahrt</v>
      </c>
      <c r="G130" s="116" t="str">
        <f t="shared" si="14"/>
        <v>Men Senior</v>
      </c>
      <c r="H130" s="116" t="str">
        <f t="shared" si="15"/>
        <v>Orca Angling Club</v>
      </c>
      <c r="I130" s="35"/>
      <c r="J130" s="35" t="s">
        <v>1340</v>
      </c>
      <c r="K130" s="35">
        <v>162</v>
      </c>
      <c r="L130" s="118">
        <f t="shared" si="16"/>
        <v>22.7</v>
      </c>
      <c r="M130" s="118">
        <f t="shared" si="17"/>
        <v>22.7</v>
      </c>
    </row>
    <row r="131" spans="1:13" x14ac:dyDescent="0.25">
      <c r="A131" s="116" t="s">
        <v>1905</v>
      </c>
      <c r="B131" s="117">
        <v>44247</v>
      </c>
      <c r="C131" s="116" t="s">
        <v>1906</v>
      </c>
      <c r="D131" s="35" t="s">
        <v>521</v>
      </c>
      <c r="E131" s="116" t="str">
        <f t="shared" ref="E131:E194" si="18">IF(D131="","",VLOOKUP(D131,Master,3,FALSE))</f>
        <v>Heini</v>
      </c>
      <c r="F131" s="116" t="str">
        <f t="shared" ref="F131:F194" si="19">IF(D131="","",VLOOKUP(D131,Master,4,FALSE))</f>
        <v>Zahrt</v>
      </c>
      <c r="G131" s="116" t="str">
        <f t="shared" ref="G131:G194" si="20">IF(D131="","",VLOOKUP(D131,Master,5,FALSE))</f>
        <v>Men Senior</v>
      </c>
      <c r="H131" s="116" t="str">
        <f t="shared" ref="H131:H194" si="21">IF(D131="","",VLOOKUP(D131,Master,2,FALSE))</f>
        <v>Orca Angling Club</v>
      </c>
      <c r="I131" s="35"/>
      <c r="J131" s="35" t="s">
        <v>1340</v>
      </c>
      <c r="K131" s="35">
        <v>119</v>
      </c>
      <c r="L131" s="118">
        <f t="shared" ref="L131:L194" si="22">IF(K131="","",IF(I131="",ROUND(HLOOKUP(J131,kgList,K131,FALSE),1),ROUND(HLOOKUP(I131,kgList,K131,FALSE),1)))</f>
        <v>7.9</v>
      </c>
      <c r="M131" s="118">
        <f t="shared" ref="M131:M194" si="23">IF(L131="","",IF(COUNTA(I131:J131)&gt;1,"Edible or Inedible",IF(COUNTA(I131)=1,L131*1,IF(COUNTA(J131)=1,L131*1,"ERROR"))))</f>
        <v>7.9</v>
      </c>
    </row>
    <row r="132" spans="1:13" x14ac:dyDescent="0.25">
      <c r="A132" s="116" t="s">
        <v>1905</v>
      </c>
      <c r="B132" s="117">
        <v>44247</v>
      </c>
      <c r="C132" s="116" t="s">
        <v>1906</v>
      </c>
      <c r="D132" s="35" t="s">
        <v>521</v>
      </c>
      <c r="E132" s="116" t="str">
        <f t="shared" si="18"/>
        <v>Heini</v>
      </c>
      <c r="F132" s="116" t="str">
        <f t="shared" si="19"/>
        <v>Zahrt</v>
      </c>
      <c r="G132" s="116" t="str">
        <f t="shared" si="20"/>
        <v>Men Senior</v>
      </c>
      <c r="H132" s="116" t="str">
        <f t="shared" si="21"/>
        <v>Orca Angling Club</v>
      </c>
      <c r="I132" s="35"/>
      <c r="J132" s="35" t="s">
        <v>1340</v>
      </c>
      <c r="K132" s="35">
        <v>112</v>
      </c>
      <c r="L132" s="118">
        <f t="shared" si="22"/>
        <v>6.4</v>
      </c>
      <c r="M132" s="118">
        <f t="shared" si="23"/>
        <v>6.4</v>
      </c>
    </row>
    <row r="133" spans="1:13" x14ac:dyDescent="0.25">
      <c r="A133" s="116" t="s">
        <v>1905</v>
      </c>
      <c r="B133" s="117">
        <v>44247</v>
      </c>
      <c r="C133" s="116" t="s">
        <v>1906</v>
      </c>
      <c r="D133" s="35" t="s">
        <v>521</v>
      </c>
      <c r="E133" s="116" t="str">
        <f t="shared" si="18"/>
        <v>Heini</v>
      </c>
      <c r="F133" s="116" t="str">
        <f t="shared" si="19"/>
        <v>Zahrt</v>
      </c>
      <c r="G133" s="116" t="str">
        <f t="shared" si="20"/>
        <v>Men Senior</v>
      </c>
      <c r="H133" s="116" t="str">
        <f t="shared" si="21"/>
        <v>Orca Angling Club</v>
      </c>
      <c r="I133" s="35"/>
      <c r="J133" s="35" t="s">
        <v>1341</v>
      </c>
      <c r="K133" s="35">
        <v>103</v>
      </c>
      <c r="L133" s="118">
        <f t="shared" si="22"/>
        <v>4.0999999999999996</v>
      </c>
      <c r="M133" s="118">
        <f t="shared" si="23"/>
        <v>4.0999999999999996</v>
      </c>
    </row>
    <row r="134" spans="1:13" x14ac:dyDescent="0.25">
      <c r="A134" s="116" t="s">
        <v>1905</v>
      </c>
      <c r="B134" s="117">
        <v>44247</v>
      </c>
      <c r="C134" s="116" t="s">
        <v>1906</v>
      </c>
      <c r="D134" s="35" t="s">
        <v>1688</v>
      </c>
      <c r="E134" s="116" t="str">
        <f t="shared" si="18"/>
        <v>William</v>
      </c>
      <c r="F134" s="116" t="str">
        <f t="shared" si="19"/>
        <v>Schickerling</v>
      </c>
      <c r="G134" s="116" t="str">
        <f t="shared" si="20"/>
        <v>Men Senior</v>
      </c>
      <c r="H134" s="116" t="str">
        <f t="shared" si="21"/>
        <v>Orca Angling Club</v>
      </c>
      <c r="I134" s="35"/>
      <c r="J134" s="35" t="s">
        <v>1340</v>
      </c>
      <c r="K134" s="35">
        <v>151</v>
      </c>
      <c r="L134" s="118">
        <f t="shared" si="22"/>
        <v>17.8</v>
      </c>
      <c r="M134" s="118">
        <f t="shared" si="23"/>
        <v>17.8</v>
      </c>
    </row>
    <row r="135" spans="1:13" x14ac:dyDescent="0.25">
      <c r="A135" s="116" t="s">
        <v>1905</v>
      </c>
      <c r="B135" s="117">
        <v>44247</v>
      </c>
      <c r="C135" s="116" t="s">
        <v>1906</v>
      </c>
      <c r="D135" s="35" t="s">
        <v>1058</v>
      </c>
      <c r="E135" s="116" t="str">
        <f t="shared" si="18"/>
        <v>Boytjie</v>
      </c>
      <c r="F135" s="116" t="str">
        <f t="shared" si="19"/>
        <v>Schikerling</v>
      </c>
      <c r="G135" s="116" t="str">
        <f t="shared" si="20"/>
        <v>Men Master</v>
      </c>
      <c r="H135" s="116" t="str">
        <f t="shared" si="21"/>
        <v>Orca Angling Club</v>
      </c>
      <c r="I135" s="35"/>
      <c r="J135" s="35" t="s">
        <v>1341</v>
      </c>
      <c r="K135" s="35">
        <v>106</v>
      </c>
      <c r="L135" s="118">
        <f t="shared" si="22"/>
        <v>4.5</v>
      </c>
      <c r="M135" s="118">
        <f t="shared" si="23"/>
        <v>4.5</v>
      </c>
    </row>
    <row r="136" spans="1:13" x14ac:dyDescent="0.25">
      <c r="A136" s="116" t="s">
        <v>1905</v>
      </c>
      <c r="B136" s="117">
        <v>44247</v>
      </c>
      <c r="C136" s="116" t="s">
        <v>1906</v>
      </c>
      <c r="D136" s="35" t="s">
        <v>1155</v>
      </c>
      <c r="E136" s="116" t="str">
        <f t="shared" si="18"/>
        <v>Quintin</v>
      </c>
      <c r="F136" s="116" t="str">
        <f t="shared" si="19"/>
        <v>Klem</v>
      </c>
      <c r="G136" s="116" t="str">
        <f t="shared" si="20"/>
        <v>Men Senior</v>
      </c>
      <c r="H136" s="116" t="str">
        <f t="shared" si="21"/>
        <v>Orca Angling Club</v>
      </c>
      <c r="I136" s="35" t="s">
        <v>19</v>
      </c>
      <c r="J136" s="35"/>
      <c r="K136" s="35">
        <v>40</v>
      </c>
      <c r="L136" s="118">
        <f t="shared" si="22"/>
        <v>0.7</v>
      </c>
      <c r="M136" s="118">
        <f t="shared" si="23"/>
        <v>0.7</v>
      </c>
    </row>
    <row r="137" spans="1:13" x14ac:dyDescent="0.25">
      <c r="A137" s="116" t="s">
        <v>1905</v>
      </c>
      <c r="B137" s="117">
        <v>44247</v>
      </c>
      <c r="C137" s="116" t="s">
        <v>1906</v>
      </c>
      <c r="D137" s="35" t="s">
        <v>1155</v>
      </c>
      <c r="E137" s="116" t="str">
        <f t="shared" si="18"/>
        <v>Quintin</v>
      </c>
      <c r="F137" s="116" t="str">
        <f t="shared" si="19"/>
        <v>Klem</v>
      </c>
      <c r="G137" s="116" t="str">
        <f t="shared" si="20"/>
        <v>Men Senior</v>
      </c>
      <c r="H137" s="116" t="str">
        <f t="shared" si="21"/>
        <v>Orca Angling Club</v>
      </c>
      <c r="I137" s="35"/>
      <c r="J137" s="35" t="s">
        <v>8</v>
      </c>
      <c r="K137" s="35">
        <v>74</v>
      </c>
      <c r="L137" s="118">
        <f t="shared" si="22"/>
        <v>3.2</v>
      </c>
      <c r="M137" s="118">
        <f t="shared" si="23"/>
        <v>3.2</v>
      </c>
    </row>
    <row r="138" spans="1:13" x14ac:dyDescent="0.25">
      <c r="A138" s="116" t="s">
        <v>1905</v>
      </c>
      <c r="B138" s="117">
        <v>44247</v>
      </c>
      <c r="C138" s="116" t="s">
        <v>1906</v>
      </c>
      <c r="D138" s="35" t="s">
        <v>530</v>
      </c>
      <c r="E138" s="116" t="str">
        <f t="shared" si="18"/>
        <v>Leandre</v>
      </c>
      <c r="F138" s="116" t="str">
        <f t="shared" si="19"/>
        <v>Horn</v>
      </c>
      <c r="G138" s="116" t="str">
        <f t="shared" si="20"/>
        <v>Ladies Senior</v>
      </c>
      <c r="H138" s="116" t="str">
        <f t="shared" si="21"/>
        <v>Orca Angling Club</v>
      </c>
      <c r="I138" s="35"/>
      <c r="J138" s="35" t="s">
        <v>1340</v>
      </c>
      <c r="K138" s="35">
        <v>150</v>
      </c>
      <c r="L138" s="118">
        <f t="shared" si="22"/>
        <v>17.399999999999999</v>
      </c>
      <c r="M138" s="118">
        <f t="shared" si="23"/>
        <v>17.399999999999999</v>
      </c>
    </row>
    <row r="139" spans="1:13" x14ac:dyDescent="0.25">
      <c r="A139" s="116" t="s">
        <v>1905</v>
      </c>
      <c r="B139" s="117">
        <v>44247</v>
      </c>
      <c r="C139" s="116" t="s">
        <v>1906</v>
      </c>
      <c r="D139" s="35" t="s">
        <v>1388</v>
      </c>
      <c r="E139" s="116" t="str">
        <f t="shared" si="18"/>
        <v>Ferdi</v>
      </c>
      <c r="F139" s="116" t="str">
        <f t="shared" si="19"/>
        <v>Roetz</v>
      </c>
      <c r="G139" s="116" t="str">
        <f t="shared" si="20"/>
        <v>Men Senior</v>
      </c>
      <c r="H139" s="116" t="str">
        <f t="shared" si="21"/>
        <v>Orca Angling Club</v>
      </c>
      <c r="I139" s="35"/>
      <c r="J139" s="35" t="s">
        <v>1340</v>
      </c>
      <c r="K139" s="35">
        <v>153</v>
      </c>
      <c r="L139" s="118">
        <f t="shared" si="22"/>
        <v>18.600000000000001</v>
      </c>
      <c r="M139" s="118">
        <f t="shared" si="23"/>
        <v>18.600000000000001</v>
      </c>
    </row>
    <row r="140" spans="1:13" x14ac:dyDescent="0.25">
      <c r="A140" s="116" t="s">
        <v>1905</v>
      </c>
      <c r="B140" s="117">
        <v>44247</v>
      </c>
      <c r="C140" s="116" t="s">
        <v>1906</v>
      </c>
      <c r="D140" s="35" t="s">
        <v>1388</v>
      </c>
      <c r="E140" s="116" t="str">
        <f t="shared" si="18"/>
        <v>Ferdi</v>
      </c>
      <c r="F140" s="116" t="str">
        <f t="shared" si="19"/>
        <v>Roetz</v>
      </c>
      <c r="G140" s="116" t="str">
        <f t="shared" si="20"/>
        <v>Men Senior</v>
      </c>
      <c r="H140" s="116" t="str">
        <f t="shared" si="21"/>
        <v>Orca Angling Club</v>
      </c>
      <c r="I140" s="35"/>
      <c r="J140" s="35" t="s">
        <v>1340</v>
      </c>
      <c r="K140" s="35">
        <v>123</v>
      </c>
      <c r="L140" s="118">
        <f t="shared" si="22"/>
        <v>8.8000000000000007</v>
      </c>
      <c r="M140" s="118">
        <f t="shared" si="23"/>
        <v>8.8000000000000007</v>
      </c>
    </row>
    <row r="141" spans="1:13" x14ac:dyDescent="0.25">
      <c r="A141" s="116" t="s">
        <v>1905</v>
      </c>
      <c r="B141" s="117">
        <v>44247</v>
      </c>
      <c r="C141" s="116" t="s">
        <v>1906</v>
      </c>
      <c r="D141" s="35" t="s">
        <v>1388</v>
      </c>
      <c r="E141" s="116" t="str">
        <f t="shared" si="18"/>
        <v>Ferdi</v>
      </c>
      <c r="F141" s="116" t="str">
        <f t="shared" si="19"/>
        <v>Roetz</v>
      </c>
      <c r="G141" s="116" t="str">
        <f t="shared" si="20"/>
        <v>Men Senior</v>
      </c>
      <c r="H141" s="116" t="str">
        <f t="shared" si="21"/>
        <v>Orca Angling Club</v>
      </c>
      <c r="I141" s="35"/>
      <c r="J141" s="35" t="s">
        <v>1340</v>
      </c>
      <c r="K141" s="35">
        <v>123</v>
      </c>
      <c r="L141" s="118">
        <f t="shared" si="22"/>
        <v>8.8000000000000007</v>
      </c>
      <c r="M141" s="118">
        <f t="shared" si="23"/>
        <v>8.8000000000000007</v>
      </c>
    </row>
    <row r="142" spans="1:13" x14ac:dyDescent="0.25">
      <c r="A142" s="116" t="s">
        <v>1905</v>
      </c>
      <c r="B142" s="117">
        <v>44247</v>
      </c>
      <c r="C142" s="116" t="s">
        <v>1906</v>
      </c>
      <c r="D142" s="35" t="s">
        <v>1388</v>
      </c>
      <c r="E142" s="116" t="str">
        <f t="shared" si="18"/>
        <v>Ferdi</v>
      </c>
      <c r="F142" s="116" t="str">
        <f t="shared" si="19"/>
        <v>Roetz</v>
      </c>
      <c r="G142" s="116" t="str">
        <f t="shared" si="20"/>
        <v>Men Senior</v>
      </c>
      <c r="H142" s="116" t="str">
        <f t="shared" si="21"/>
        <v>Orca Angling Club</v>
      </c>
      <c r="I142" s="35"/>
      <c r="J142" s="35" t="s">
        <v>1340</v>
      </c>
      <c r="K142" s="35">
        <v>86</v>
      </c>
      <c r="L142" s="118">
        <f t="shared" si="22"/>
        <v>2.6</v>
      </c>
      <c r="M142" s="118">
        <f t="shared" si="23"/>
        <v>2.6</v>
      </c>
    </row>
    <row r="143" spans="1:13" x14ac:dyDescent="0.25">
      <c r="A143" s="116" t="s">
        <v>1905</v>
      </c>
      <c r="B143" s="117">
        <v>44247</v>
      </c>
      <c r="C143" s="116" t="s">
        <v>1906</v>
      </c>
      <c r="D143" s="35" t="s">
        <v>1794</v>
      </c>
      <c r="E143" s="116" t="str">
        <f t="shared" si="18"/>
        <v>Franco</v>
      </c>
      <c r="F143" s="116" t="str">
        <f t="shared" si="19"/>
        <v>Horn</v>
      </c>
      <c r="G143" s="116" t="str">
        <f t="shared" si="20"/>
        <v>Men Senior</v>
      </c>
      <c r="H143" s="116" t="str">
        <f t="shared" si="21"/>
        <v>Orca Angling Club</v>
      </c>
      <c r="I143" s="35"/>
      <c r="J143" s="35" t="s">
        <v>1340</v>
      </c>
      <c r="K143" s="35">
        <v>168</v>
      </c>
      <c r="L143" s="118">
        <f t="shared" si="22"/>
        <v>25.7</v>
      </c>
      <c r="M143" s="118">
        <f t="shared" si="23"/>
        <v>25.7</v>
      </c>
    </row>
    <row r="144" spans="1:13" x14ac:dyDescent="0.25">
      <c r="A144" s="116" t="s">
        <v>1905</v>
      </c>
      <c r="B144" s="117">
        <v>44247</v>
      </c>
      <c r="C144" s="116" t="s">
        <v>1906</v>
      </c>
      <c r="D144" s="35" t="s">
        <v>1794</v>
      </c>
      <c r="E144" s="116" t="str">
        <f t="shared" si="18"/>
        <v>Franco</v>
      </c>
      <c r="F144" s="116" t="str">
        <f t="shared" si="19"/>
        <v>Horn</v>
      </c>
      <c r="G144" s="116" t="str">
        <f t="shared" si="20"/>
        <v>Men Senior</v>
      </c>
      <c r="H144" s="116" t="str">
        <f t="shared" si="21"/>
        <v>Orca Angling Club</v>
      </c>
      <c r="I144" s="35"/>
      <c r="J144" s="35" t="s">
        <v>1340</v>
      </c>
      <c r="K144" s="35">
        <v>138</v>
      </c>
      <c r="L144" s="118">
        <f t="shared" si="22"/>
        <v>13.1</v>
      </c>
      <c r="M144" s="118">
        <f t="shared" si="23"/>
        <v>13.1</v>
      </c>
    </row>
    <row r="145" spans="1:13" x14ac:dyDescent="0.25">
      <c r="A145" s="116" t="s">
        <v>1905</v>
      </c>
      <c r="B145" s="117">
        <v>44247</v>
      </c>
      <c r="C145" s="116" t="s">
        <v>1906</v>
      </c>
      <c r="D145" s="35" t="s">
        <v>1794</v>
      </c>
      <c r="E145" s="116" t="str">
        <f t="shared" si="18"/>
        <v>Franco</v>
      </c>
      <c r="F145" s="116" t="str">
        <f t="shared" si="19"/>
        <v>Horn</v>
      </c>
      <c r="G145" s="116" t="str">
        <f t="shared" si="20"/>
        <v>Men Senior</v>
      </c>
      <c r="H145" s="116" t="str">
        <f t="shared" si="21"/>
        <v>Orca Angling Club</v>
      </c>
      <c r="I145" s="35"/>
      <c r="J145" s="35" t="s">
        <v>1340</v>
      </c>
      <c r="K145" s="35">
        <v>122</v>
      </c>
      <c r="L145" s="118">
        <f t="shared" si="22"/>
        <v>8.6</v>
      </c>
      <c r="M145" s="118">
        <f t="shared" si="23"/>
        <v>8.6</v>
      </c>
    </row>
    <row r="146" spans="1:13" x14ac:dyDescent="0.25">
      <c r="A146" s="116" t="s">
        <v>1905</v>
      </c>
      <c r="B146" s="117">
        <v>44247</v>
      </c>
      <c r="C146" s="116" t="s">
        <v>1906</v>
      </c>
      <c r="D146" s="35" t="s">
        <v>1794</v>
      </c>
      <c r="E146" s="116" t="str">
        <f t="shared" si="18"/>
        <v>Franco</v>
      </c>
      <c r="F146" s="116" t="str">
        <f t="shared" si="19"/>
        <v>Horn</v>
      </c>
      <c r="G146" s="116" t="str">
        <f t="shared" si="20"/>
        <v>Men Senior</v>
      </c>
      <c r="H146" s="116" t="str">
        <f t="shared" si="21"/>
        <v>Orca Angling Club</v>
      </c>
      <c r="I146" s="35"/>
      <c r="J146" s="35" t="s">
        <v>1340</v>
      </c>
      <c r="K146" s="35">
        <v>116</v>
      </c>
      <c r="L146" s="118">
        <f t="shared" si="22"/>
        <v>7.2</v>
      </c>
      <c r="M146" s="118">
        <f t="shared" si="23"/>
        <v>7.2</v>
      </c>
    </row>
    <row r="147" spans="1:13" x14ac:dyDescent="0.25">
      <c r="A147" s="116" t="s">
        <v>1905</v>
      </c>
      <c r="B147" s="117">
        <v>44247</v>
      </c>
      <c r="C147" s="116" t="s">
        <v>1906</v>
      </c>
      <c r="D147" s="35" t="s">
        <v>1213</v>
      </c>
      <c r="E147" s="116" t="str">
        <f t="shared" si="18"/>
        <v>Luan</v>
      </c>
      <c r="F147" s="116" t="str">
        <f t="shared" si="19"/>
        <v>Hansen</v>
      </c>
      <c r="G147" s="116" t="str">
        <f t="shared" si="20"/>
        <v>Men U/16</v>
      </c>
      <c r="H147" s="116" t="str">
        <f t="shared" si="21"/>
        <v>Steenbras</v>
      </c>
      <c r="I147" s="35"/>
      <c r="J147" s="35"/>
      <c r="K147" s="35"/>
      <c r="L147" s="118" t="str">
        <f t="shared" si="22"/>
        <v/>
      </c>
      <c r="M147" s="118" t="str">
        <f t="shared" si="23"/>
        <v/>
      </c>
    </row>
    <row r="148" spans="1:13" x14ac:dyDescent="0.25">
      <c r="A148" s="116" t="s">
        <v>1905</v>
      </c>
      <c r="B148" s="117">
        <v>44247</v>
      </c>
      <c r="C148" s="116" t="s">
        <v>1906</v>
      </c>
      <c r="D148" s="35" t="s">
        <v>1645</v>
      </c>
      <c r="E148" s="116" t="str">
        <f t="shared" si="18"/>
        <v>Tertia</v>
      </c>
      <c r="F148" s="116" t="str">
        <f t="shared" si="19"/>
        <v>Roos</v>
      </c>
      <c r="G148" s="116" t="str">
        <f t="shared" si="20"/>
        <v>Ladies Senior</v>
      </c>
      <c r="H148" s="116" t="str">
        <f t="shared" si="21"/>
        <v>xSteenbras</v>
      </c>
      <c r="I148" s="35"/>
      <c r="J148" s="35"/>
      <c r="K148" s="35"/>
      <c r="L148" s="118" t="str">
        <f t="shared" si="22"/>
        <v/>
      </c>
      <c r="M148" s="118" t="str">
        <f t="shared" si="23"/>
        <v/>
      </c>
    </row>
    <row r="149" spans="1:13" x14ac:dyDescent="0.25">
      <c r="A149" s="116" t="s">
        <v>1905</v>
      </c>
      <c r="B149" s="117">
        <v>44247</v>
      </c>
      <c r="C149" s="116" t="s">
        <v>1906</v>
      </c>
      <c r="D149" s="35" t="s">
        <v>550</v>
      </c>
      <c r="E149" s="116" t="str">
        <f t="shared" si="18"/>
        <v>Danie</v>
      </c>
      <c r="F149" s="116" t="str">
        <f t="shared" si="19"/>
        <v>Klopper</v>
      </c>
      <c r="G149" s="116" t="str">
        <f t="shared" si="20"/>
        <v>Men Senior</v>
      </c>
      <c r="H149" s="116" t="str">
        <f t="shared" si="21"/>
        <v>Steenbras</v>
      </c>
      <c r="I149" s="35"/>
      <c r="J149" s="35"/>
      <c r="K149" s="35"/>
      <c r="L149" s="118" t="str">
        <f t="shared" si="22"/>
        <v/>
      </c>
      <c r="M149" s="118" t="str">
        <f t="shared" si="23"/>
        <v/>
      </c>
    </row>
    <row r="150" spans="1:13" x14ac:dyDescent="0.25">
      <c r="A150" s="116" t="s">
        <v>1905</v>
      </c>
      <c r="B150" s="117">
        <v>44247</v>
      </c>
      <c r="C150" s="116" t="s">
        <v>1906</v>
      </c>
      <c r="D150" s="35" t="s">
        <v>1462</v>
      </c>
      <c r="E150" s="116" t="str">
        <f t="shared" si="18"/>
        <v>Odette</v>
      </c>
      <c r="F150" s="116" t="str">
        <f t="shared" si="19"/>
        <v>Van Der Merwe</v>
      </c>
      <c r="G150" s="116" t="str">
        <f t="shared" si="20"/>
        <v>Ladies Senior</v>
      </c>
      <c r="H150" s="116" t="str">
        <f t="shared" si="21"/>
        <v>xSteenbras</v>
      </c>
      <c r="I150" s="35"/>
      <c r="J150" s="35"/>
      <c r="K150" s="35"/>
      <c r="L150" s="118" t="str">
        <f t="shared" si="22"/>
        <v/>
      </c>
      <c r="M150" s="118" t="str">
        <f t="shared" si="23"/>
        <v/>
      </c>
    </row>
    <row r="151" spans="1:13" x14ac:dyDescent="0.25">
      <c r="A151" s="116" t="s">
        <v>1905</v>
      </c>
      <c r="B151" s="117">
        <v>44247</v>
      </c>
      <c r="C151" s="116" t="s">
        <v>1906</v>
      </c>
      <c r="D151" s="35" t="s">
        <v>678</v>
      </c>
      <c r="E151" s="116" t="str">
        <f t="shared" si="18"/>
        <v>Danie</v>
      </c>
      <c r="F151" s="116" t="str">
        <f t="shared" si="19"/>
        <v>Van Der Merwe</v>
      </c>
      <c r="G151" s="116" t="str">
        <f t="shared" si="20"/>
        <v>Men Grand Masters</v>
      </c>
      <c r="H151" s="116" t="str">
        <f t="shared" si="21"/>
        <v>Steenbras</v>
      </c>
      <c r="I151" s="35" t="s">
        <v>19</v>
      </c>
      <c r="J151" s="35"/>
      <c r="K151" s="35">
        <v>43</v>
      </c>
      <c r="L151" s="118">
        <f t="shared" si="22"/>
        <v>0.8</v>
      </c>
      <c r="M151" s="118">
        <f t="shared" si="23"/>
        <v>0.8</v>
      </c>
    </row>
    <row r="152" spans="1:13" x14ac:dyDescent="0.25">
      <c r="A152" s="116" t="s">
        <v>1905</v>
      </c>
      <c r="B152" s="117">
        <v>44247</v>
      </c>
      <c r="C152" s="116" t="s">
        <v>1906</v>
      </c>
      <c r="D152" s="35" t="s">
        <v>678</v>
      </c>
      <c r="E152" s="116" t="str">
        <f t="shared" si="18"/>
        <v>Danie</v>
      </c>
      <c r="F152" s="116" t="str">
        <f t="shared" si="19"/>
        <v>Van Der Merwe</v>
      </c>
      <c r="G152" s="116" t="str">
        <f t="shared" si="20"/>
        <v>Men Grand Masters</v>
      </c>
      <c r="H152" s="116" t="str">
        <f t="shared" si="21"/>
        <v>Steenbras</v>
      </c>
      <c r="I152" s="35" t="s">
        <v>7</v>
      </c>
      <c r="J152" s="35"/>
      <c r="K152" s="35">
        <v>32</v>
      </c>
      <c r="L152" s="118">
        <f t="shared" si="22"/>
        <v>1</v>
      </c>
      <c r="M152" s="118">
        <f t="shared" si="23"/>
        <v>1</v>
      </c>
    </row>
    <row r="153" spans="1:13" x14ac:dyDescent="0.25">
      <c r="A153" s="116" t="s">
        <v>1905</v>
      </c>
      <c r="B153" s="117">
        <v>44247</v>
      </c>
      <c r="C153" s="116" t="s">
        <v>1906</v>
      </c>
      <c r="D153" s="35" t="s">
        <v>678</v>
      </c>
      <c r="E153" s="116" t="str">
        <f t="shared" si="18"/>
        <v>Danie</v>
      </c>
      <c r="F153" s="116" t="str">
        <f t="shared" si="19"/>
        <v>Van Der Merwe</v>
      </c>
      <c r="G153" s="116" t="str">
        <f t="shared" si="20"/>
        <v>Men Grand Masters</v>
      </c>
      <c r="H153" s="116" t="str">
        <f t="shared" si="21"/>
        <v>Steenbras</v>
      </c>
      <c r="I153" s="35"/>
      <c r="J153" s="35" t="s">
        <v>1340</v>
      </c>
      <c r="K153" s="35">
        <v>84</v>
      </c>
      <c r="L153" s="118">
        <f t="shared" si="22"/>
        <v>2.4</v>
      </c>
      <c r="M153" s="118">
        <f t="shared" si="23"/>
        <v>2.4</v>
      </c>
    </row>
    <row r="154" spans="1:13" x14ac:dyDescent="0.25">
      <c r="A154" s="116" t="s">
        <v>1905</v>
      </c>
      <c r="B154" s="117">
        <v>44247</v>
      </c>
      <c r="C154" s="116" t="s">
        <v>1906</v>
      </c>
      <c r="D154" s="35" t="s">
        <v>678</v>
      </c>
      <c r="E154" s="116" t="str">
        <f t="shared" si="18"/>
        <v>Danie</v>
      </c>
      <c r="F154" s="116" t="str">
        <f t="shared" si="19"/>
        <v>Van Der Merwe</v>
      </c>
      <c r="G154" s="116" t="str">
        <f t="shared" si="20"/>
        <v>Men Grand Masters</v>
      </c>
      <c r="H154" s="116" t="str">
        <f t="shared" si="21"/>
        <v>Steenbras</v>
      </c>
      <c r="I154" s="35"/>
      <c r="J154" s="35" t="s">
        <v>8</v>
      </c>
      <c r="K154" s="35">
        <v>68</v>
      </c>
      <c r="L154" s="118">
        <f t="shared" si="22"/>
        <v>2.5</v>
      </c>
      <c r="M154" s="118">
        <f t="shared" si="23"/>
        <v>2.5</v>
      </c>
    </row>
    <row r="155" spans="1:13" x14ac:dyDescent="0.25">
      <c r="A155" s="116" t="s">
        <v>1905</v>
      </c>
      <c r="B155" s="117">
        <v>44247</v>
      </c>
      <c r="C155" s="116" t="s">
        <v>1906</v>
      </c>
      <c r="D155" s="35" t="s">
        <v>678</v>
      </c>
      <c r="E155" s="116" t="str">
        <f t="shared" si="18"/>
        <v>Danie</v>
      </c>
      <c r="F155" s="116" t="str">
        <f t="shared" si="19"/>
        <v>Van Der Merwe</v>
      </c>
      <c r="G155" s="116" t="str">
        <f t="shared" si="20"/>
        <v>Men Grand Masters</v>
      </c>
      <c r="H155" s="116" t="str">
        <f t="shared" si="21"/>
        <v>Steenbras</v>
      </c>
      <c r="I155" s="35"/>
      <c r="J155" s="35" t="s">
        <v>8</v>
      </c>
      <c r="K155" s="35">
        <v>72</v>
      </c>
      <c r="L155" s="118">
        <f t="shared" si="22"/>
        <v>3</v>
      </c>
      <c r="M155" s="118">
        <f t="shared" si="23"/>
        <v>3</v>
      </c>
    </row>
    <row r="156" spans="1:13" x14ac:dyDescent="0.25">
      <c r="A156" s="116" t="s">
        <v>1905</v>
      </c>
      <c r="B156" s="117">
        <v>44247</v>
      </c>
      <c r="C156" s="116" t="s">
        <v>1906</v>
      </c>
      <c r="D156" s="35" t="s">
        <v>678</v>
      </c>
      <c r="E156" s="116" t="str">
        <f t="shared" si="18"/>
        <v>Danie</v>
      </c>
      <c r="F156" s="116" t="str">
        <f t="shared" si="19"/>
        <v>Van Der Merwe</v>
      </c>
      <c r="G156" s="116" t="str">
        <f t="shared" si="20"/>
        <v>Men Grand Masters</v>
      </c>
      <c r="H156" s="116" t="str">
        <f t="shared" si="21"/>
        <v>Steenbras</v>
      </c>
      <c r="I156" s="35"/>
      <c r="J156" s="35" t="s">
        <v>8</v>
      </c>
      <c r="K156" s="35">
        <v>78</v>
      </c>
      <c r="L156" s="118">
        <f t="shared" si="22"/>
        <v>3.8</v>
      </c>
      <c r="M156" s="118">
        <f t="shared" si="23"/>
        <v>3.8</v>
      </c>
    </row>
    <row r="157" spans="1:13" x14ac:dyDescent="0.25">
      <c r="A157" s="116" t="s">
        <v>1905</v>
      </c>
      <c r="B157" s="117">
        <v>44247</v>
      </c>
      <c r="C157" s="116" t="s">
        <v>1906</v>
      </c>
      <c r="D157" s="35" t="s">
        <v>688</v>
      </c>
      <c r="E157" s="116" t="str">
        <f t="shared" si="18"/>
        <v>Jan</v>
      </c>
      <c r="F157" s="116" t="str">
        <f t="shared" si="19"/>
        <v>Heath</v>
      </c>
      <c r="G157" s="116" t="str">
        <f t="shared" si="20"/>
        <v>Men Master</v>
      </c>
      <c r="H157" s="116" t="str">
        <f t="shared" si="21"/>
        <v>Steenbras</v>
      </c>
      <c r="I157" s="35" t="s">
        <v>19</v>
      </c>
      <c r="J157" s="35"/>
      <c r="K157" s="35">
        <v>42</v>
      </c>
      <c r="L157" s="118">
        <f t="shared" si="22"/>
        <v>0.8</v>
      </c>
      <c r="M157" s="118">
        <f t="shared" si="23"/>
        <v>0.8</v>
      </c>
    </row>
    <row r="158" spans="1:13" x14ac:dyDescent="0.25">
      <c r="A158" s="116" t="s">
        <v>1905</v>
      </c>
      <c r="B158" s="117">
        <v>44247</v>
      </c>
      <c r="C158" s="116" t="s">
        <v>1906</v>
      </c>
      <c r="D158" s="35" t="s">
        <v>698</v>
      </c>
      <c r="E158" s="116" t="str">
        <f t="shared" si="18"/>
        <v>Willem</v>
      </c>
      <c r="F158" s="116" t="str">
        <f t="shared" si="19"/>
        <v>Kilian</v>
      </c>
      <c r="G158" s="116" t="str">
        <f t="shared" si="20"/>
        <v>Men Veteran</v>
      </c>
      <c r="H158" s="116" t="str">
        <f t="shared" si="21"/>
        <v>Steenbras</v>
      </c>
      <c r="I158" s="35"/>
      <c r="J158" s="35" t="s">
        <v>8</v>
      </c>
      <c r="K158" s="35">
        <v>92</v>
      </c>
      <c r="L158" s="118">
        <f t="shared" si="22"/>
        <v>6.2</v>
      </c>
      <c r="M158" s="118">
        <f t="shared" si="23"/>
        <v>6.2</v>
      </c>
    </row>
    <row r="159" spans="1:13" x14ac:dyDescent="0.25">
      <c r="A159" s="116" t="s">
        <v>1905</v>
      </c>
      <c r="B159" s="117">
        <v>44247</v>
      </c>
      <c r="C159" s="116" t="s">
        <v>1906</v>
      </c>
      <c r="D159" s="35" t="s">
        <v>698</v>
      </c>
      <c r="E159" s="116" t="str">
        <f t="shared" si="18"/>
        <v>Willem</v>
      </c>
      <c r="F159" s="116" t="str">
        <f t="shared" si="19"/>
        <v>Kilian</v>
      </c>
      <c r="G159" s="116" t="str">
        <f t="shared" si="20"/>
        <v>Men Veteran</v>
      </c>
      <c r="H159" s="116" t="str">
        <f t="shared" si="21"/>
        <v>Steenbras</v>
      </c>
      <c r="I159" s="35"/>
      <c r="J159" s="35" t="s">
        <v>8</v>
      </c>
      <c r="K159" s="35">
        <v>77</v>
      </c>
      <c r="L159" s="118">
        <f t="shared" si="22"/>
        <v>3.6</v>
      </c>
      <c r="M159" s="118">
        <f t="shared" si="23"/>
        <v>3.6</v>
      </c>
    </row>
    <row r="160" spans="1:13" x14ac:dyDescent="0.25">
      <c r="A160" s="116" t="s">
        <v>1905</v>
      </c>
      <c r="B160" s="117">
        <v>44247</v>
      </c>
      <c r="C160" s="116" t="s">
        <v>1906</v>
      </c>
      <c r="D160" s="35" t="s">
        <v>698</v>
      </c>
      <c r="E160" s="116" t="str">
        <f t="shared" si="18"/>
        <v>Willem</v>
      </c>
      <c r="F160" s="116" t="str">
        <f t="shared" si="19"/>
        <v>Kilian</v>
      </c>
      <c r="G160" s="116" t="str">
        <f t="shared" si="20"/>
        <v>Men Veteran</v>
      </c>
      <c r="H160" s="116" t="str">
        <f t="shared" si="21"/>
        <v>Steenbras</v>
      </c>
      <c r="I160" s="35"/>
      <c r="J160" s="35" t="s">
        <v>8</v>
      </c>
      <c r="K160" s="35">
        <v>66</v>
      </c>
      <c r="L160" s="118">
        <f t="shared" si="22"/>
        <v>2.2999999999999998</v>
      </c>
      <c r="M160" s="118">
        <f t="shared" si="23"/>
        <v>2.2999999999999998</v>
      </c>
    </row>
    <row r="161" spans="1:13" x14ac:dyDescent="0.25">
      <c r="A161" s="116" t="s">
        <v>1905</v>
      </c>
      <c r="B161" s="117">
        <v>44247</v>
      </c>
      <c r="C161" s="116" t="s">
        <v>1906</v>
      </c>
      <c r="D161" s="35" t="s">
        <v>1454</v>
      </c>
      <c r="E161" s="116" t="str">
        <f t="shared" si="18"/>
        <v>Jacomien</v>
      </c>
      <c r="F161" s="116" t="str">
        <f t="shared" si="19"/>
        <v>Heath</v>
      </c>
      <c r="G161" s="116" t="str">
        <f t="shared" si="20"/>
        <v>Ladies Senior</v>
      </c>
      <c r="H161" s="116" t="str">
        <f t="shared" si="21"/>
        <v>Henties Bay</v>
      </c>
      <c r="I161" s="35"/>
      <c r="J161" s="35" t="s">
        <v>1340</v>
      </c>
      <c r="K161" s="35">
        <v>146</v>
      </c>
      <c r="L161" s="118">
        <f t="shared" si="22"/>
        <v>15.9</v>
      </c>
      <c r="M161" s="118">
        <f t="shared" si="23"/>
        <v>15.9</v>
      </c>
    </row>
    <row r="162" spans="1:13" x14ac:dyDescent="0.25">
      <c r="A162" s="116" t="s">
        <v>1905</v>
      </c>
      <c r="B162" s="117">
        <v>44247</v>
      </c>
      <c r="C162" s="116" t="s">
        <v>1906</v>
      </c>
      <c r="D162" s="35" t="s">
        <v>1712</v>
      </c>
      <c r="E162" s="116" t="str">
        <f t="shared" si="18"/>
        <v>Herman</v>
      </c>
      <c r="F162" s="116" t="str">
        <f t="shared" si="19"/>
        <v>Swanepoel</v>
      </c>
      <c r="G162" s="116" t="str">
        <f t="shared" si="20"/>
        <v>Men Senior</v>
      </c>
      <c r="H162" s="116" t="str">
        <f t="shared" si="21"/>
        <v>Steenbras</v>
      </c>
      <c r="I162" s="35"/>
      <c r="J162" s="35" t="s">
        <v>1341</v>
      </c>
      <c r="K162" s="35">
        <v>109</v>
      </c>
      <c r="L162" s="118">
        <f t="shared" si="22"/>
        <v>5</v>
      </c>
      <c r="M162" s="118">
        <f t="shared" si="23"/>
        <v>5</v>
      </c>
    </row>
    <row r="163" spans="1:13" x14ac:dyDescent="0.25">
      <c r="A163" s="116" t="s">
        <v>1905</v>
      </c>
      <c r="B163" s="117">
        <v>44247</v>
      </c>
      <c r="C163" s="116" t="s">
        <v>1906</v>
      </c>
      <c r="D163" s="35" t="s">
        <v>809</v>
      </c>
      <c r="E163" s="116" t="str">
        <f t="shared" si="18"/>
        <v>Christopher</v>
      </c>
      <c r="F163" s="116" t="str">
        <f t="shared" si="19"/>
        <v>Durant</v>
      </c>
      <c r="G163" s="116" t="str">
        <f t="shared" si="20"/>
        <v>Men Senior</v>
      </c>
      <c r="H163" s="116" t="str">
        <f t="shared" si="21"/>
        <v>Steenbras</v>
      </c>
      <c r="I163" s="35"/>
      <c r="J163" s="35"/>
      <c r="K163" s="35"/>
      <c r="L163" s="118" t="str">
        <f t="shared" si="22"/>
        <v/>
      </c>
      <c r="M163" s="118" t="str">
        <f t="shared" si="23"/>
        <v/>
      </c>
    </row>
    <row r="164" spans="1:13" x14ac:dyDescent="0.25">
      <c r="A164" s="116" t="s">
        <v>1905</v>
      </c>
      <c r="B164" s="117">
        <v>44247</v>
      </c>
      <c r="C164" s="116" t="s">
        <v>1906</v>
      </c>
      <c r="D164" s="35" t="s">
        <v>689</v>
      </c>
      <c r="E164" s="116" t="str">
        <f t="shared" si="18"/>
        <v>Michael</v>
      </c>
      <c r="F164" s="116" t="str">
        <f t="shared" si="19"/>
        <v>Durant</v>
      </c>
      <c r="G164" s="116" t="str">
        <f t="shared" si="20"/>
        <v>Men Senior</v>
      </c>
      <c r="H164" s="116" t="str">
        <f t="shared" si="21"/>
        <v>Steenbras</v>
      </c>
      <c r="I164" s="35"/>
      <c r="J164" s="35" t="s">
        <v>1340</v>
      </c>
      <c r="K164" s="35">
        <v>84</v>
      </c>
      <c r="L164" s="118">
        <f t="shared" si="22"/>
        <v>2.4</v>
      </c>
      <c r="M164" s="118">
        <f t="shared" si="23"/>
        <v>2.4</v>
      </c>
    </row>
    <row r="165" spans="1:13" x14ac:dyDescent="0.25">
      <c r="A165" s="116" t="s">
        <v>1905</v>
      </c>
      <c r="B165" s="117">
        <v>44247</v>
      </c>
      <c r="C165" s="116" t="s">
        <v>1906</v>
      </c>
      <c r="D165" s="35" t="s">
        <v>689</v>
      </c>
      <c r="E165" s="116" t="str">
        <f t="shared" si="18"/>
        <v>Michael</v>
      </c>
      <c r="F165" s="116" t="str">
        <f t="shared" si="19"/>
        <v>Durant</v>
      </c>
      <c r="G165" s="116" t="str">
        <f t="shared" si="20"/>
        <v>Men Senior</v>
      </c>
      <c r="H165" s="116" t="str">
        <f t="shared" si="21"/>
        <v>Steenbras</v>
      </c>
      <c r="I165" s="35"/>
      <c r="J165" s="35" t="s">
        <v>1340</v>
      </c>
      <c r="K165" s="35">
        <v>73</v>
      </c>
      <c r="L165" s="118">
        <f t="shared" si="22"/>
        <v>1.4</v>
      </c>
      <c r="M165" s="118">
        <f t="shared" si="23"/>
        <v>1.4</v>
      </c>
    </row>
    <row r="166" spans="1:13" x14ac:dyDescent="0.25">
      <c r="A166" s="116" t="s">
        <v>1905</v>
      </c>
      <c r="B166" s="117">
        <v>44247</v>
      </c>
      <c r="C166" s="116" t="s">
        <v>1906</v>
      </c>
      <c r="D166" s="35" t="s">
        <v>722</v>
      </c>
      <c r="E166" s="116" t="str">
        <f t="shared" si="18"/>
        <v>Danie</v>
      </c>
      <c r="F166" s="116" t="str">
        <f t="shared" si="19"/>
        <v>Swanepoel</v>
      </c>
      <c r="G166" s="116" t="str">
        <f t="shared" si="20"/>
        <v>Men Senior</v>
      </c>
      <c r="H166" s="116" t="str">
        <f t="shared" si="21"/>
        <v>Steenbras</v>
      </c>
      <c r="I166" s="35"/>
      <c r="J166" s="35" t="s">
        <v>8</v>
      </c>
      <c r="K166" s="35">
        <v>75</v>
      </c>
      <c r="L166" s="118">
        <f t="shared" si="22"/>
        <v>3.4</v>
      </c>
      <c r="M166" s="118">
        <f t="shared" si="23"/>
        <v>3.4</v>
      </c>
    </row>
    <row r="167" spans="1:13" x14ac:dyDescent="0.25">
      <c r="A167" s="116" t="s">
        <v>1905</v>
      </c>
      <c r="B167" s="117">
        <v>44247</v>
      </c>
      <c r="C167" s="116" t="s">
        <v>1906</v>
      </c>
      <c r="D167" s="35" t="s">
        <v>722</v>
      </c>
      <c r="E167" s="116" t="str">
        <f t="shared" si="18"/>
        <v>Danie</v>
      </c>
      <c r="F167" s="116" t="str">
        <f t="shared" si="19"/>
        <v>Swanepoel</v>
      </c>
      <c r="G167" s="116" t="str">
        <f t="shared" si="20"/>
        <v>Men Senior</v>
      </c>
      <c r="H167" s="116" t="str">
        <f t="shared" si="21"/>
        <v>Steenbras</v>
      </c>
      <c r="I167" s="35"/>
      <c r="J167" s="35" t="s">
        <v>20</v>
      </c>
      <c r="K167" s="35">
        <v>84</v>
      </c>
      <c r="L167" s="118">
        <f t="shared" si="22"/>
        <v>2.2000000000000002</v>
      </c>
      <c r="M167" s="118">
        <f t="shared" si="23"/>
        <v>2.2000000000000002</v>
      </c>
    </row>
    <row r="168" spans="1:13" x14ac:dyDescent="0.25">
      <c r="A168" s="116" t="s">
        <v>1905</v>
      </c>
      <c r="B168" s="117">
        <v>44247</v>
      </c>
      <c r="C168" s="116" t="s">
        <v>1906</v>
      </c>
      <c r="D168" s="35" t="s">
        <v>1048</v>
      </c>
      <c r="E168" s="116" t="str">
        <f t="shared" si="18"/>
        <v>Lawrence</v>
      </c>
      <c r="F168" s="116" t="str">
        <f t="shared" si="19"/>
        <v>Durant</v>
      </c>
      <c r="G168" s="116" t="str">
        <f t="shared" si="20"/>
        <v>Men Grand Masters</v>
      </c>
      <c r="H168" s="116" t="str">
        <f t="shared" si="21"/>
        <v>Steenbras</v>
      </c>
      <c r="I168" s="35"/>
      <c r="J168" s="35" t="s">
        <v>1340</v>
      </c>
      <c r="K168" s="35">
        <v>120</v>
      </c>
      <c r="L168" s="118">
        <f t="shared" si="22"/>
        <v>8.1</v>
      </c>
      <c r="M168" s="118">
        <f t="shared" si="23"/>
        <v>8.1</v>
      </c>
    </row>
    <row r="169" spans="1:13" x14ac:dyDescent="0.25">
      <c r="A169" s="116" t="s">
        <v>1905</v>
      </c>
      <c r="B169" s="117">
        <v>44247</v>
      </c>
      <c r="C169" s="116" t="s">
        <v>1906</v>
      </c>
      <c r="D169" s="35" t="s">
        <v>1048</v>
      </c>
      <c r="E169" s="116" t="str">
        <f t="shared" si="18"/>
        <v>Lawrence</v>
      </c>
      <c r="F169" s="116" t="str">
        <f t="shared" si="19"/>
        <v>Durant</v>
      </c>
      <c r="G169" s="116" t="str">
        <f t="shared" si="20"/>
        <v>Men Grand Masters</v>
      </c>
      <c r="H169" s="116" t="str">
        <f t="shared" si="21"/>
        <v>Steenbras</v>
      </c>
      <c r="I169" s="35"/>
      <c r="J169" s="35" t="s">
        <v>1341</v>
      </c>
      <c r="K169" s="35">
        <v>117</v>
      </c>
      <c r="L169" s="118">
        <f t="shared" si="22"/>
        <v>6.4</v>
      </c>
      <c r="M169" s="118">
        <f t="shared" si="23"/>
        <v>6.4</v>
      </c>
    </row>
    <row r="170" spans="1:13" x14ac:dyDescent="0.25">
      <c r="A170" s="116" t="s">
        <v>1905</v>
      </c>
      <c r="B170" s="117">
        <v>44247</v>
      </c>
      <c r="C170" s="116" t="s">
        <v>1906</v>
      </c>
      <c r="D170" s="35" t="s">
        <v>1748</v>
      </c>
      <c r="E170" s="116" t="str">
        <f t="shared" si="18"/>
        <v>L'wyk</v>
      </c>
      <c r="F170" s="116" t="str">
        <f t="shared" si="19"/>
        <v>Viljoen</v>
      </c>
      <c r="G170" s="116" t="str">
        <f t="shared" si="20"/>
        <v>Men U/16</v>
      </c>
      <c r="H170" s="116" t="str">
        <f t="shared" si="21"/>
        <v>Steenbras</v>
      </c>
      <c r="I170" s="35"/>
      <c r="J170" s="35"/>
      <c r="K170" s="35"/>
      <c r="L170" s="118" t="str">
        <f t="shared" si="22"/>
        <v/>
      </c>
      <c r="M170" s="118" t="str">
        <f t="shared" si="23"/>
        <v/>
      </c>
    </row>
    <row r="171" spans="1:13" x14ac:dyDescent="0.25">
      <c r="A171" s="116" t="s">
        <v>1905</v>
      </c>
      <c r="B171" s="117">
        <v>44247</v>
      </c>
      <c r="C171" s="116" t="s">
        <v>1906</v>
      </c>
      <c r="D171" s="35" t="s">
        <v>1748</v>
      </c>
      <c r="E171" s="116" t="str">
        <f t="shared" si="18"/>
        <v>L'wyk</v>
      </c>
      <c r="F171" s="116" t="str">
        <f t="shared" si="19"/>
        <v>Viljoen</v>
      </c>
      <c r="G171" s="116" t="str">
        <f t="shared" si="20"/>
        <v>Men U/16</v>
      </c>
      <c r="H171" s="116" t="str">
        <f t="shared" si="21"/>
        <v>Steenbras</v>
      </c>
      <c r="I171" s="35"/>
      <c r="J171" s="35" t="s">
        <v>20</v>
      </c>
      <c r="K171" s="35">
        <v>71</v>
      </c>
      <c r="L171" s="118">
        <f t="shared" si="22"/>
        <v>1.3</v>
      </c>
      <c r="M171" s="118">
        <f t="shared" si="23"/>
        <v>1.3</v>
      </c>
    </row>
    <row r="172" spans="1:13" x14ac:dyDescent="0.25">
      <c r="A172" s="116" t="s">
        <v>1905</v>
      </c>
      <c r="B172" s="117">
        <v>44247</v>
      </c>
      <c r="C172" s="116" t="s">
        <v>1906</v>
      </c>
      <c r="D172" s="35" t="s">
        <v>790</v>
      </c>
      <c r="E172" s="116" t="str">
        <f t="shared" si="18"/>
        <v>David</v>
      </c>
      <c r="F172" s="116" t="str">
        <f t="shared" si="19"/>
        <v>Smith</v>
      </c>
      <c r="G172" s="116" t="str">
        <f t="shared" si="20"/>
        <v>Men Veteran</v>
      </c>
      <c r="H172" s="116" t="str">
        <f t="shared" si="21"/>
        <v>Steenbras</v>
      </c>
      <c r="I172" s="35"/>
      <c r="J172" s="35" t="s">
        <v>1340</v>
      </c>
      <c r="K172" s="35">
        <v>74</v>
      </c>
      <c r="L172" s="118">
        <f t="shared" si="22"/>
        <v>1.5</v>
      </c>
      <c r="M172" s="118">
        <f t="shared" si="23"/>
        <v>1.5</v>
      </c>
    </row>
    <row r="173" spans="1:13" x14ac:dyDescent="0.25">
      <c r="A173" s="116" t="s">
        <v>1905</v>
      </c>
      <c r="B173" s="117">
        <v>44247</v>
      </c>
      <c r="C173" s="116" t="s">
        <v>1906</v>
      </c>
      <c r="D173" s="35" t="s">
        <v>790</v>
      </c>
      <c r="E173" s="116" t="str">
        <f t="shared" si="18"/>
        <v>David</v>
      </c>
      <c r="F173" s="116" t="str">
        <f t="shared" si="19"/>
        <v>Smith</v>
      </c>
      <c r="G173" s="116" t="str">
        <f t="shared" si="20"/>
        <v>Men Veteran</v>
      </c>
      <c r="H173" s="116" t="str">
        <f t="shared" si="21"/>
        <v>Steenbras</v>
      </c>
      <c r="I173" s="35"/>
      <c r="J173" s="35" t="s">
        <v>1340</v>
      </c>
      <c r="K173" s="35">
        <v>95</v>
      </c>
      <c r="L173" s="118">
        <f t="shared" si="22"/>
        <v>3.6</v>
      </c>
      <c r="M173" s="118">
        <f t="shared" si="23"/>
        <v>3.6</v>
      </c>
    </row>
    <row r="174" spans="1:13" x14ac:dyDescent="0.25">
      <c r="A174" s="116" t="s">
        <v>1905</v>
      </c>
      <c r="B174" s="117">
        <v>44247</v>
      </c>
      <c r="C174" s="116" t="s">
        <v>1906</v>
      </c>
      <c r="D174" s="35" t="s">
        <v>790</v>
      </c>
      <c r="E174" s="116" t="str">
        <f t="shared" si="18"/>
        <v>David</v>
      </c>
      <c r="F174" s="116" t="str">
        <f t="shared" si="19"/>
        <v>Smith</v>
      </c>
      <c r="G174" s="116" t="str">
        <f t="shared" si="20"/>
        <v>Men Veteran</v>
      </c>
      <c r="H174" s="116" t="str">
        <f t="shared" si="21"/>
        <v>Steenbras</v>
      </c>
      <c r="I174" s="35"/>
      <c r="J174" s="35" t="s">
        <v>20</v>
      </c>
      <c r="K174" s="35">
        <v>80</v>
      </c>
      <c r="L174" s="118">
        <f t="shared" si="22"/>
        <v>1.8</v>
      </c>
      <c r="M174" s="118">
        <f t="shared" si="23"/>
        <v>1.8</v>
      </c>
    </row>
    <row r="175" spans="1:13" x14ac:dyDescent="0.25">
      <c r="A175" s="116" t="s">
        <v>1905</v>
      </c>
      <c r="B175" s="117">
        <v>44247</v>
      </c>
      <c r="C175" s="116" t="s">
        <v>1906</v>
      </c>
      <c r="D175" s="35" t="s">
        <v>1644</v>
      </c>
      <c r="E175" s="116" t="str">
        <f t="shared" si="18"/>
        <v>Wallace</v>
      </c>
      <c r="F175" s="116" t="str">
        <f t="shared" si="19"/>
        <v>Shepperson</v>
      </c>
      <c r="G175" s="116" t="str">
        <f t="shared" si="20"/>
        <v>Men Senior</v>
      </c>
      <c r="H175" s="116" t="str">
        <f t="shared" si="21"/>
        <v>Steenbras</v>
      </c>
      <c r="I175" s="35" t="s">
        <v>19</v>
      </c>
      <c r="J175" s="35"/>
      <c r="K175" s="35">
        <v>45</v>
      </c>
      <c r="L175" s="118">
        <f t="shared" si="22"/>
        <v>0.9</v>
      </c>
      <c r="M175" s="118">
        <f t="shared" si="23"/>
        <v>0.9</v>
      </c>
    </row>
    <row r="176" spans="1:13" x14ac:dyDescent="0.25">
      <c r="A176" s="116" t="s">
        <v>1905</v>
      </c>
      <c r="B176" s="117">
        <v>44247</v>
      </c>
      <c r="C176" s="116" t="s">
        <v>1906</v>
      </c>
      <c r="D176" s="35" t="s">
        <v>1644</v>
      </c>
      <c r="E176" s="116" t="str">
        <f t="shared" si="18"/>
        <v>Wallace</v>
      </c>
      <c r="F176" s="116" t="str">
        <f t="shared" si="19"/>
        <v>Shepperson</v>
      </c>
      <c r="G176" s="116" t="str">
        <f t="shared" si="20"/>
        <v>Men Senior</v>
      </c>
      <c r="H176" s="116" t="str">
        <f t="shared" si="21"/>
        <v>Steenbras</v>
      </c>
      <c r="I176" s="35" t="s">
        <v>19</v>
      </c>
      <c r="J176" s="35"/>
      <c r="K176" s="35">
        <v>44</v>
      </c>
      <c r="L176" s="118">
        <f t="shared" si="22"/>
        <v>0.9</v>
      </c>
      <c r="M176" s="118">
        <f t="shared" si="23"/>
        <v>0.9</v>
      </c>
    </row>
    <row r="177" spans="1:13" x14ac:dyDescent="0.25">
      <c r="A177" s="116" t="s">
        <v>1905</v>
      </c>
      <c r="B177" s="117">
        <v>44247</v>
      </c>
      <c r="C177" s="116" t="s">
        <v>1906</v>
      </c>
      <c r="D177" s="35" t="s">
        <v>1644</v>
      </c>
      <c r="E177" s="116" t="str">
        <f t="shared" si="18"/>
        <v>Wallace</v>
      </c>
      <c r="F177" s="116" t="str">
        <f t="shared" si="19"/>
        <v>Shepperson</v>
      </c>
      <c r="G177" s="116" t="str">
        <f t="shared" si="20"/>
        <v>Men Senior</v>
      </c>
      <c r="H177" s="116" t="str">
        <f t="shared" si="21"/>
        <v>Steenbras</v>
      </c>
      <c r="I177" s="35"/>
      <c r="J177" s="35" t="s">
        <v>8</v>
      </c>
      <c r="K177" s="35">
        <v>80</v>
      </c>
      <c r="L177" s="118">
        <f t="shared" si="22"/>
        <v>4.0999999999999996</v>
      </c>
      <c r="M177" s="118">
        <f t="shared" si="23"/>
        <v>4.0999999999999996</v>
      </c>
    </row>
    <row r="178" spans="1:13" x14ac:dyDescent="0.25">
      <c r="A178" s="116" t="s">
        <v>1905</v>
      </c>
      <c r="B178" s="117">
        <v>44247</v>
      </c>
      <c r="C178" s="116" t="s">
        <v>1906</v>
      </c>
      <c r="D178" s="35" t="s">
        <v>1644</v>
      </c>
      <c r="E178" s="116" t="str">
        <f t="shared" si="18"/>
        <v>Wallace</v>
      </c>
      <c r="F178" s="116" t="str">
        <f t="shared" si="19"/>
        <v>Shepperson</v>
      </c>
      <c r="G178" s="116" t="str">
        <f t="shared" si="20"/>
        <v>Men Senior</v>
      </c>
      <c r="H178" s="116" t="str">
        <f t="shared" si="21"/>
        <v>Steenbras</v>
      </c>
      <c r="I178" s="35"/>
      <c r="J178" s="35" t="s">
        <v>8</v>
      </c>
      <c r="K178" s="35">
        <v>57</v>
      </c>
      <c r="L178" s="118">
        <f t="shared" si="22"/>
        <v>1.5</v>
      </c>
      <c r="M178" s="118">
        <f t="shared" si="23"/>
        <v>1.5</v>
      </c>
    </row>
    <row r="179" spans="1:13" x14ac:dyDescent="0.25">
      <c r="A179" s="116" t="s">
        <v>1905</v>
      </c>
      <c r="B179" s="117">
        <v>44247</v>
      </c>
      <c r="C179" s="116" t="s">
        <v>1906</v>
      </c>
      <c r="D179" s="35" t="s">
        <v>1644</v>
      </c>
      <c r="E179" s="116" t="str">
        <f t="shared" si="18"/>
        <v>Wallace</v>
      </c>
      <c r="F179" s="116" t="str">
        <f t="shared" si="19"/>
        <v>Shepperson</v>
      </c>
      <c r="G179" s="116" t="str">
        <f t="shared" si="20"/>
        <v>Men Senior</v>
      </c>
      <c r="H179" s="116" t="str">
        <f t="shared" si="21"/>
        <v>Steenbras</v>
      </c>
      <c r="I179" s="35"/>
      <c r="J179" s="35" t="s">
        <v>8</v>
      </c>
      <c r="K179" s="35">
        <v>71</v>
      </c>
      <c r="L179" s="118">
        <f t="shared" si="22"/>
        <v>2.9</v>
      </c>
      <c r="M179" s="118">
        <f t="shared" si="23"/>
        <v>2.9</v>
      </c>
    </row>
    <row r="180" spans="1:13" x14ac:dyDescent="0.25">
      <c r="A180" s="116" t="s">
        <v>1905</v>
      </c>
      <c r="B180" s="117">
        <v>44247</v>
      </c>
      <c r="C180" s="116" t="s">
        <v>1906</v>
      </c>
      <c r="D180" s="35" t="s">
        <v>1569</v>
      </c>
      <c r="E180" s="116" t="str">
        <f t="shared" si="18"/>
        <v>Wikus</v>
      </c>
      <c r="F180" s="116" t="str">
        <f t="shared" si="19"/>
        <v>Viljoen</v>
      </c>
      <c r="G180" s="116" t="str">
        <f t="shared" si="20"/>
        <v>Men Veteran</v>
      </c>
      <c r="H180" s="116" t="str">
        <f t="shared" si="21"/>
        <v>Steenbras</v>
      </c>
      <c r="I180" s="35"/>
      <c r="J180" s="35" t="s">
        <v>1341</v>
      </c>
      <c r="K180" s="35">
        <v>115</v>
      </c>
      <c r="L180" s="118">
        <f t="shared" si="22"/>
        <v>6</v>
      </c>
      <c r="M180" s="118">
        <f t="shared" si="23"/>
        <v>6</v>
      </c>
    </row>
    <row r="181" spans="1:13" x14ac:dyDescent="0.25">
      <c r="A181" s="116" t="s">
        <v>1905</v>
      </c>
      <c r="B181" s="117">
        <v>44247</v>
      </c>
      <c r="C181" s="116" t="s">
        <v>1906</v>
      </c>
      <c r="D181" s="35" t="s">
        <v>1569</v>
      </c>
      <c r="E181" s="116" t="str">
        <f t="shared" si="18"/>
        <v>Wikus</v>
      </c>
      <c r="F181" s="116" t="str">
        <f t="shared" si="19"/>
        <v>Viljoen</v>
      </c>
      <c r="G181" s="116" t="str">
        <f t="shared" si="20"/>
        <v>Men Veteran</v>
      </c>
      <c r="H181" s="116" t="str">
        <f t="shared" si="21"/>
        <v>Steenbras</v>
      </c>
      <c r="I181" s="35"/>
      <c r="J181" s="35" t="s">
        <v>1341</v>
      </c>
      <c r="K181" s="35">
        <v>120</v>
      </c>
      <c r="L181" s="118">
        <f t="shared" si="22"/>
        <v>7</v>
      </c>
      <c r="M181" s="118">
        <f t="shared" si="23"/>
        <v>7</v>
      </c>
    </row>
    <row r="182" spans="1:13" x14ac:dyDescent="0.25">
      <c r="A182" s="116" t="s">
        <v>1905</v>
      </c>
      <c r="B182" s="117">
        <v>44247</v>
      </c>
      <c r="C182" s="116" t="s">
        <v>1906</v>
      </c>
      <c r="D182" s="35" t="s">
        <v>1569</v>
      </c>
      <c r="E182" s="116" t="str">
        <f t="shared" si="18"/>
        <v>Wikus</v>
      </c>
      <c r="F182" s="116" t="str">
        <f t="shared" si="19"/>
        <v>Viljoen</v>
      </c>
      <c r="G182" s="116" t="str">
        <f t="shared" si="20"/>
        <v>Men Veteran</v>
      </c>
      <c r="H182" s="116" t="str">
        <f t="shared" si="21"/>
        <v>Steenbras</v>
      </c>
      <c r="I182" s="35"/>
      <c r="J182" s="35" t="s">
        <v>1340</v>
      </c>
      <c r="K182" s="35">
        <v>124</v>
      </c>
      <c r="L182" s="118">
        <f t="shared" si="22"/>
        <v>9.1</v>
      </c>
      <c r="M182" s="118">
        <f t="shared" si="23"/>
        <v>9.1</v>
      </c>
    </row>
    <row r="183" spans="1:13" x14ac:dyDescent="0.25">
      <c r="A183" s="116" t="s">
        <v>1905</v>
      </c>
      <c r="B183" s="117">
        <v>44247</v>
      </c>
      <c r="C183" s="116" t="s">
        <v>1906</v>
      </c>
      <c r="D183" s="35" t="s">
        <v>1569</v>
      </c>
      <c r="E183" s="116" t="str">
        <f t="shared" si="18"/>
        <v>Wikus</v>
      </c>
      <c r="F183" s="116" t="str">
        <f t="shared" si="19"/>
        <v>Viljoen</v>
      </c>
      <c r="G183" s="116" t="str">
        <f t="shared" si="20"/>
        <v>Men Veteran</v>
      </c>
      <c r="H183" s="116" t="str">
        <f t="shared" si="21"/>
        <v>Steenbras</v>
      </c>
      <c r="I183" s="35"/>
      <c r="J183" s="35" t="s">
        <v>1340</v>
      </c>
      <c r="K183" s="35">
        <v>120</v>
      </c>
      <c r="L183" s="118">
        <f t="shared" si="22"/>
        <v>8.1</v>
      </c>
      <c r="M183" s="118">
        <f t="shared" si="23"/>
        <v>8.1</v>
      </c>
    </row>
    <row r="184" spans="1:13" x14ac:dyDescent="0.25">
      <c r="A184" s="116" t="s">
        <v>1905</v>
      </c>
      <c r="B184" s="117">
        <v>44247</v>
      </c>
      <c r="C184" s="116" t="s">
        <v>1906</v>
      </c>
      <c r="D184" s="35" t="s">
        <v>1569</v>
      </c>
      <c r="E184" s="116" t="str">
        <f t="shared" si="18"/>
        <v>Wikus</v>
      </c>
      <c r="F184" s="116" t="str">
        <f t="shared" si="19"/>
        <v>Viljoen</v>
      </c>
      <c r="G184" s="116" t="str">
        <f t="shared" si="20"/>
        <v>Men Veteran</v>
      </c>
      <c r="H184" s="116" t="str">
        <f t="shared" si="21"/>
        <v>Steenbras</v>
      </c>
      <c r="I184" s="35"/>
      <c r="J184" s="35" t="s">
        <v>8</v>
      </c>
      <c r="K184" s="35">
        <v>84</v>
      </c>
      <c r="L184" s="118">
        <f t="shared" si="22"/>
        <v>4.7</v>
      </c>
      <c r="M184" s="118">
        <f t="shared" si="23"/>
        <v>4.7</v>
      </c>
    </row>
    <row r="185" spans="1:13" x14ac:dyDescent="0.25">
      <c r="A185" s="116" t="s">
        <v>1905</v>
      </c>
      <c r="B185" s="117">
        <v>44247</v>
      </c>
      <c r="C185" s="116" t="s">
        <v>1906</v>
      </c>
      <c r="D185" s="35" t="s">
        <v>1569</v>
      </c>
      <c r="E185" s="116" t="str">
        <f t="shared" si="18"/>
        <v>Wikus</v>
      </c>
      <c r="F185" s="116" t="str">
        <f t="shared" si="19"/>
        <v>Viljoen</v>
      </c>
      <c r="G185" s="116" t="str">
        <f t="shared" si="20"/>
        <v>Men Veteran</v>
      </c>
      <c r="H185" s="116" t="str">
        <f t="shared" si="21"/>
        <v>Steenbras</v>
      </c>
      <c r="I185" s="35"/>
      <c r="J185" s="35" t="s">
        <v>1356</v>
      </c>
      <c r="K185" s="35">
        <v>120</v>
      </c>
      <c r="L185" s="118">
        <f t="shared" si="22"/>
        <v>15.8</v>
      </c>
      <c r="M185" s="118">
        <f t="shared" si="23"/>
        <v>15.8</v>
      </c>
    </row>
    <row r="186" spans="1:13" x14ac:dyDescent="0.25">
      <c r="A186" s="116" t="s">
        <v>1905</v>
      </c>
      <c r="B186" s="117">
        <v>44247</v>
      </c>
      <c r="C186" s="116" t="s">
        <v>1906</v>
      </c>
      <c r="D186" s="35" t="s">
        <v>568</v>
      </c>
      <c r="E186" s="116" t="str">
        <f t="shared" si="18"/>
        <v>Louis</v>
      </c>
      <c r="F186" s="116" t="str">
        <f t="shared" si="19"/>
        <v>Heath</v>
      </c>
      <c r="G186" s="116" t="str">
        <f t="shared" si="20"/>
        <v>Men Grand Masters</v>
      </c>
      <c r="H186" s="116" t="str">
        <f t="shared" si="21"/>
        <v>Steenbras</v>
      </c>
      <c r="I186" s="35"/>
      <c r="J186" s="35" t="s">
        <v>8</v>
      </c>
      <c r="K186" s="35">
        <v>66</v>
      </c>
      <c r="L186" s="118">
        <f t="shared" si="22"/>
        <v>2.2999999999999998</v>
      </c>
      <c r="M186" s="118">
        <f t="shared" si="23"/>
        <v>2.2999999999999998</v>
      </c>
    </row>
    <row r="187" spans="1:13" x14ac:dyDescent="0.25">
      <c r="A187" s="116" t="s">
        <v>1905</v>
      </c>
      <c r="B187" s="117">
        <v>44247</v>
      </c>
      <c r="C187" s="116" t="s">
        <v>1906</v>
      </c>
      <c r="D187" s="35" t="s">
        <v>568</v>
      </c>
      <c r="E187" s="116" t="str">
        <f t="shared" si="18"/>
        <v>Louis</v>
      </c>
      <c r="F187" s="116" t="str">
        <f t="shared" si="19"/>
        <v>Heath</v>
      </c>
      <c r="G187" s="116" t="str">
        <f t="shared" si="20"/>
        <v>Men Grand Masters</v>
      </c>
      <c r="H187" s="116" t="str">
        <f t="shared" si="21"/>
        <v>Steenbras</v>
      </c>
      <c r="I187" s="35"/>
      <c r="J187" s="35" t="s">
        <v>8</v>
      </c>
      <c r="K187" s="35">
        <v>77</v>
      </c>
      <c r="L187" s="118">
        <f t="shared" si="22"/>
        <v>3.6</v>
      </c>
      <c r="M187" s="118">
        <f t="shared" si="23"/>
        <v>3.6</v>
      </c>
    </row>
    <row r="188" spans="1:13" x14ac:dyDescent="0.25">
      <c r="A188" s="116" t="s">
        <v>1905</v>
      </c>
      <c r="B188" s="117">
        <v>44247</v>
      </c>
      <c r="C188" s="116" t="s">
        <v>1906</v>
      </c>
      <c r="D188" s="35" t="s">
        <v>568</v>
      </c>
      <c r="E188" s="116" t="str">
        <f t="shared" si="18"/>
        <v>Louis</v>
      </c>
      <c r="F188" s="116" t="str">
        <f t="shared" si="19"/>
        <v>Heath</v>
      </c>
      <c r="G188" s="116" t="str">
        <f t="shared" si="20"/>
        <v>Men Grand Masters</v>
      </c>
      <c r="H188" s="116" t="str">
        <f t="shared" si="21"/>
        <v>Steenbras</v>
      </c>
      <c r="I188" s="35"/>
      <c r="J188" s="35" t="s">
        <v>8</v>
      </c>
      <c r="K188" s="35">
        <v>71</v>
      </c>
      <c r="L188" s="118">
        <f t="shared" si="22"/>
        <v>2.9</v>
      </c>
      <c r="M188" s="118">
        <f t="shared" si="23"/>
        <v>2.9</v>
      </c>
    </row>
    <row r="189" spans="1:13" x14ac:dyDescent="0.25">
      <c r="A189" s="116" t="s">
        <v>1905</v>
      </c>
      <c r="B189" s="117">
        <v>44247</v>
      </c>
      <c r="C189" s="116" t="s">
        <v>1906</v>
      </c>
      <c r="D189" s="35" t="s">
        <v>589</v>
      </c>
      <c r="E189" s="116" t="str">
        <f t="shared" si="18"/>
        <v>Burger</v>
      </c>
      <c r="F189" s="116" t="str">
        <f t="shared" si="19"/>
        <v>Van Taak</v>
      </c>
      <c r="G189" s="116" t="str">
        <f t="shared" si="20"/>
        <v>Men Senior</v>
      </c>
      <c r="H189" s="116" t="str">
        <f t="shared" si="21"/>
        <v>Steenbras</v>
      </c>
      <c r="I189" s="35"/>
      <c r="J189" s="35" t="s">
        <v>1340</v>
      </c>
      <c r="K189" s="35">
        <v>141</v>
      </c>
      <c r="L189" s="118">
        <f t="shared" si="22"/>
        <v>14.1</v>
      </c>
      <c r="M189" s="118">
        <f t="shared" si="23"/>
        <v>14.1</v>
      </c>
    </row>
    <row r="190" spans="1:13" x14ac:dyDescent="0.25">
      <c r="A190" s="116" t="s">
        <v>1905</v>
      </c>
      <c r="B190" s="117">
        <v>44247</v>
      </c>
      <c r="C190" s="116" t="s">
        <v>1906</v>
      </c>
      <c r="D190" s="35" t="s">
        <v>1570</v>
      </c>
      <c r="E190" s="116" t="str">
        <f t="shared" si="18"/>
        <v>Maryna</v>
      </c>
      <c r="F190" s="116" t="str">
        <f t="shared" si="19"/>
        <v>Viljoen</v>
      </c>
      <c r="G190" s="116" t="str">
        <f t="shared" si="20"/>
        <v>Ladies Senior</v>
      </c>
      <c r="H190" s="116" t="str">
        <f t="shared" si="21"/>
        <v>Steenbras</v>
      </c>
      <c r="I190" s="35"/>
      <c r="J190" s="35"/>
      <c r="K190" s="35"/>
      <c r="L190" s="118" t="str">
        <f t="shared" si="22"/>
        <v/>
      </c>
      <c r="M190" s="118" t="str">
        <f t="shared" si="23"/>
        <v/>
      </c>
    </row>
    <row r="191" spans="1:13" x14ac:dyDescent="0.25">
      <c r="A191" s="116" t="s">
        <v>1905</v>
      </c>
      <c r="B191" s="117">
        <v>44247</v>
      </c>
      <c r="C191" s="116" t="s">
        <v>1906</v>
      </c>
      <c r="D191" s="35" t="s">
        <v>1570</v>
      </c>
      <c r="E191" s="116" t="str">
        <f t="shared" si="18"/>
        <v>Maryna</v>
      </c>
      <c r="F191" s="116" t="str">
        <f t="shared" si="19"/>
        <v>Viljoen</v>
      </c>
      <c r="G191" s="116" t="str">
        <f t="shared" si="20"/>
        <v>Ladies Senior</v>
      </c>
      <c r="H191" s="116" t="str">
        <f t="shared" si="21"/>
        <v>Steenbras</v>
      </c>
      <c r="I191" s="35"/>
      <c r="J191" s="35" t="s">
        <v>1341</v>
      </c>
      <c r="K191" s="35">
        <v>121</v>
      </c>
      <c r="L191" s="118">
        <f t="shared" si="22"/>
        <v>7.2</v>
      </c>
      <c r="M191" s="118">
        <f t="shared" si="23"/>
        <v>7.2</v>
      </c>
    </row>
    <row r="192" spans="1:13" x14ac:dyDescent="0.25">
      <c r="A192" s="116" t="s">
        <v>1905</v>
      </c>
      <c r="B192" s="117">
        <v>44247</v>
      </c>
      <c r="C192" s="116" t="s">
        <v>1906</v>
      </c>
      <c r="D192" s="35" t="s">
        <v>1570</v>
      </c>
      <c r="E192" s="116" t="str">
        <f t="shared" si="18"/>
        <v>Maryna</v>
      </c>
      <c r="F192" s="116" t="str">
        <f t="shared" si="19"/>
        <v>Viljoen</v>
      </c>
      <c r="G192" s="116" t="str">
        <f t="shared" si="20"/>
        <v>Ladies Senior</v>
      </c>
      <c r="H192" s="116" t="str">
        <f t="shared" si="21"/>
        <v>Steenbras</v>
      </c>
      <c r="I192" s="35"/>
      <c r="J192" s="35" t="s">
        <v>1341</v>
      </c>
      <c r="K192" s="35">
        <v>113</v>
      </c>
      <c r="L192" s="118">
        <f t="shared" si="22"/>
        <v>5.7</v>
      </c>
      <c r="M192" s="118">
        <f t="shared" si="23"/>
        <v>5.7</v>
      </c>
    </row>
    <row r="193" spans="1:13" x14ac:dyDescent="0.25">
      <c r="A193" s="116" t="s">
        <v>1905</v>
      </c>
      <c r="B193" s="117">
        <v>44247</v>
      </c>
      <c r="C193" s="116" t="s">
        <v>1906</v>
      </c>
      <c r="D193" s="35" t="s">
        <v>1642</v>
      </c>
      <c r="E193" s="116" t="str">
        <f t="shared" si="18"/>
        <v>Frank</v>
      </c>
      <c r="F193" s="116" t="str">
        <f t="shared" si="19"/>
        <v>Oberholster</v>
      </c>
      <c r="G193" s="116" t="str">
        <f t="shared" si="20"/>
        <v>Men Senior</v>
      </c>
      <c r="H193" s="116" t="str">
        <f t="shared" si="21"/>
        <v>Steenbras</v>
      </c>
      <c r="I193" s="35"/>
      <c r="J193" s="35" t="s">
        <v>1340</v>
      </c>
      <c r="K193" s="35">
        <v>128</v>
      </c>
      <c r="L193" s="118">
        <f t="shared" si="22"/>
        <v>10.1</v>
      </c>
      <c r="M193" s="118">
        <f t="shared" si="23"/>
        <v>10.1</v>
      </c>
    </row>
    <row r="194" spans="1:13" x14ac:dyDescent="0.25">
      <c r="A194" s="116" t="s">
        <v>1905</v>
      </c>
      <c r="B194" s="117">
        <v>44247</v>
      </c>
      <c r="C194" s="116" t="s">
        <v>1906</v>
      </c>
      <c r="D194" s="35" t="s">
        <v>1642</v>
      </c>
      <c r="E194" s="116" t="str">
        <f t="shared" si="18"/>
        <v>Frank</v>
      </c>
      <c r="F194" s="116" t="str">
        <f t="shared" si="19"/>
        <v>Oberholster</v>
      </c>
      <c r="G194" s="116" t="str">
        <f t="shared" si="20"/>
        <v>Men Senior</v>
      </c>
      <c r="H194" s="116" t="str">
        <f t="shared" si="21"/>
        <v>Steenbras</v>
      </c>
      <c r="I194" s="35"/>
      <c r="J194" s="35" t="s">
        <v>1340</v>
      </c>
      <c r="K194" s="35">
        <v>95</v>
      </c>
      <c r="L194" s="118">
        <f t="shared" si="22"/>
        <v>3.6</v>
      </c>
      <c r="M194" s="118">
        <f t="shared" si="23"/>
        <v>3.6</v>
      </c>
    </row>
    <row r="195" spans="1:13" x14ac:dyDescent="0.25">
      <c r="A195" s="116" t="s">
        <v>1905</v>
      </c>
      <c r="B195" s="117">
        <v>44247</v>
      </c>
      <c r="C195" s="116" t="s">
        <v>1906</v>
      </c>
      <c r="D195" s="35" t="s">
        <v>738</v>
      </c>
      <c r="E195" s="116" t="str">
        <f t="shared" ref="E195:E258" si="24">IF(D195="","",VLOOKUP(D195,Master,3,FALSE))</f>
        <v>Dirk</v>
      </c>
      <c r="F195" s="116" t="str">
        <f t="shared" ref="F195:F258" si="25">IF(D195="","",VLOOKUP(D195,Master,4,FALSE))</f>
        <v>Hansen</v>
      </c>
      <c r="G195" s="116" t="str">
        <f t="shared" ref="G195:G258" si="26">IF(D195="","",VLOOKUP(D195,Master,5,FALSE))</f>
        <v>Men Veteran</v>
      </c>
      <c r="H195" s="116" t="str">
        <f t="shared" ref="H195:H258" si="27">IF(D195="","",VLOOKUP(D195,Master,2,FALSE))</f>
        <v>Steenbras</v>
      </c>
      <c r="I195" s="35"/>
      <c r="J195" s="35" t="s">
        <v>8</v>
      </c>
      <c r="K195" s="35">
        <v>75</v>
      </c>
      <c r="L195" s="118">
        <f t="shared" ref="L195:L258" si="28">IF(K195="","",IF(I195="",ROUND(HLOOKUP(J195,kgList,K195,FALSE),1),ROUND(HLOOKUP(I195,kgList,K195,FALSE),1)))</f>
        <v>3.4</v>
      </c>
      <c r="M195" s="118">
        <f t="shared" ref="M195:M258" si="29">IF(L195="","",IF(COUNTA(I195:J195)&gt;1,"Edible or Inedible",IF(COUNTA(I195)=1,L195*1,IF(COUNTA(J195)=1,L195*1,"ERROR"))))</f>
        <v>3.4</v>
      </c>
    </row>
    <row r="196" spans="1:13" x14ac:dyDescent="0.25">
      <c r="A196" s="116" t="s">
        <v>1905</v>
      </c>
      <c r="B196" s="117">
        <v>44247</v>
      </c>
      <c r="C196" s="116" t="s">
        <v>1906</v>
      </c>
      <c r="D196" s="35" t="s">
        <v>1643</v>
      </c>
      <c r="E196" s="116" t="str">
        <f t="shared" si="24"/>
        <v>Alberto</v>
      </c>
      <c r="F196" s="116" t="str">
        <f t="shared" si="25"/>
        <v>Engelbrecht</v>
      </c>
      <c r="G196" s="116" t="str">
        <f t="shared" si="26"/>
        <v>Men Senior</v>
      </c>
      <c r="H196" s="116" t="str">
        <f t="shared" si="27"/>
        <v>Steenbras</v>
      </c>
      <c r="I196" s="35"/>
      <c r="J196" s="35" t="s">
        <v>1340</v>
      </c>
      <c r="K196" s="35">
        <v>108</v>
      </c>
      <c r="L196" s="118">
        <f t="shared" si="28"/>
        <v>5.6</v>
      </c>
      <c r="M196" s="118">
        <f t="shared" si="29"/>
        <v>5.6</v>
      </c>
    </row>
    <row r="197" spans="1:13" x14ac:dyDescent="0.25">
      <c r="A197" s="116" t="s">
        <v>1905</v>
      </c>
      <c r="B197" s="117">
        <v>44247</v>
      </c>
      <c r="C197" s="116" t="s">
        <v>1906</v>
      </c>
      <c r="D197" s="35" t="s">
        <v>1643</v>
      </c>
      <c r="E197" s="116" t="str">
        <f t="shared" si="24"/>
        <v>Alberto</v>
      </c>
      <c r="F197" s="116" t="str">
        <f t="shared" si="25"/>
        <v>Engelbrecht</v>
      </c>
      <c r="G197" s="116" t="str">
        <f t="shared" si="26"/>
        <v>Men Senior</v>
      </c>
      <c r="H197" s="116" t="str">
        <f t="shared" si="27"/>
        <v>Steenbras</v>
      </c>
      <c r="I197" s="35"/>
      <c r="J197" s="35" t="s">
        <v>1340</v>
      </c>
      <c r="K197" s="35">
        <v>117</v>
      </c>
      <c r="L197" s="118">
        <f t="shared" si="28"/>
        <v>7.4</v>
      </c>
      <c r="M197" s="118">
        <f t="shared" si="29"/>
        <v>7.4</v>
      </c>
    </row>
    <row r="198" spans="1:13" x14ac:dyDescent="0.25">
      <c r="A198" s="116" t="s">
        <v>1905</v>
      </c>
      <c r="B198" s="117">
        <v>44247</v>
      </c>
      <c r="C198" s="116" t="s">
        <v>1906</v>
      </c>
      <c r="D198" s="35" t="s">
        <v>1643</v>
      </c>
      <c r="E198" s="116" t="str">
        <f t="shared" si="24"/>
        <v>Alberto</v>
      </c>
      <c r="F198" s="116" t="str">
        <f t="shared" si="25"/>
        <v>Engelbrecht</v>
      </c>
      <c r="G198" s="116" t="str">
        <f t="shared" si="26"/>
        <v>Men Senior</v>
      </c>
      <c r="H198" s="116" t="str">
        <f t="shared" si="27"/>
        <v>Steenbras</v>
      </c>
      <c r="I198" s="35"/>
      <c r="J198" s="35" t="s">
        <v>1340</v>
      </c>
      <c r="K198" s="35">
        <v>74</v>
      </c>
      <c r="L198" s="118">
        <f t="shared" si="28"/>
        <v>1.5</v>
      </c>
      <c r="M198" s="118">
        <f t="shared" si="29"/>
        <v>1.5</v>
      </c>
    </row>
    <row r="199" spans="1:13" x14ac:dyDescent="0.25">
      <c r="A199" s="116" t="s">
        <v>1905</v>
      </c>
      <c r="B199" s="117">
        <v>44247</v>
      </c>
      <c r="C199" s="116" t="s">
        <v>1906</v>
      </c>
      <c r="D199" s="35" t="s">
        <v>1643</v>
      </c>
      <c r="E199" s="116" t="str">
        <f t="shared" si="24"/>
        <v>Alberto</v>
      </c>
      <c r="F199" s="116" t="str">
        <f t="shared" si="25"/>
        <v>Engelbrecht</v>
      </c>
      <c r="G199" s="116" t="str">
        <f t="shared" si="26"/>
        <v>Men Senior</v>
      </c>
      <c r="H199" s="116" t="str">
        <f t="shared" si="27"/>
        <v>Steenbras</v>
      </c>
      <c r="I199" s="35"/>
      <c r="J199" s="35" t="s">
        <v>1340</v>
      </c>
      <c r="K199" s="35">
        <v>89</v>
      </c>
      <c r="L199" s="118">
        <f t="shared" si="28"/>
        <v>2.9</v>
      </c>
      <c r="M199" s="118">
        <f t="shared" si="29"/>
        <v>2.9</v>
      </c>
    </row>
    <row r="200" spans="1:13" x14ac:dyDescent="0.25">
      <c r="A200" s="116" t="s">
        <v>1905</v>
      </c>
      <c r="B200" s="117">
        <v>44247</v>
      </c>
      <c r="C200" s="116" t="s">
        <v>1906</v>
      </c>
      <c r="D200" s="35" t="s">
        <v>733</v>
      </c>
      <c r="E200" s="116" t="str">
        <f t="shared" si="24"/>
        <v>Jayden</v>
      </c>
      <c r="F200" s="116" t="str">
        <f t="shared" si="25"/>
        <v>Hansen</v>
      </c>
      <c r="G200" s="116" t="str">
        <f t="shared" si="26"/>
        <v>Men U/16</v>
      </c>
      <c r="H200" s="116" t="str">
        <f t="shared" si="27"/>
        <v>Steenbras</v>
      </c>
      <c r="I200" s="35"/>
      <c r="J200" s="35" t="s">
        <v>8</v>
      </c>
      <c r="K200" s="35">
        <v>64</v>
      </c>
      <c r="L200" s="118">
        <f t="shared" si="28"/>
        <v>2.1</v>
      </c>
      <c r="M200" s="118">
        <f t="shared" si="29"/>
        <v>2.1</v>
      </c>
    </row>
    <row r="201" spans="1:13" x14ac:dyDescent="0.25">
      <c r="A201" s="116" t="s">
        <v>1905</v>
      </c>
      <c r="B201" s="117">
        <v>44247</v>
      </c>
      <c r="C201" s="116" t="s">
        <v>1906</v>
      </c>
      <c r="D201" s="35" t="s">
        <v>647</v>
      </c>
      <c r="E201" s="116" t="str">
        <f t="shared" si="24"/>
        <v>Rene</v>
      </c>
      <c r="F201" s="116" t="str">
        <f t="shared" si="25"/>
        <v>Jacobs</v>
      </c>
      <c r="G201" s="116" t="str">
        <f t="shared" si="26"/>
        <v>Ladies Senior</v>
      </c>
      <c r="H201" s="116" t="str">
        <f t="shared" si="27"/>
        <v>Seagull Angling Club</v>
      </c>
      <c r="I201" s="35"/>
      <c r="J201" s="35"/>
      <c r="K201" s="35"/>
      <c r="L201" s="118" t="str">
        <f t="shared" si="28"/>
        <v/>
      </c>
      <c r="M201" s="118" t="str">
        <f t="shared" si="29"/>
        <v/>
      </c>
    </row>
    <row r="202" spans="1:13" x14ac:dyDescent="0.25">
      <c r="A202" s="116" t="s">
        <v>1905</v>
      </c>
      <c r="B202" s="117">
        <v>44247</v>
      </c>
      <c r="C202" s="116" t="s">
        <v>1906</v>
      </c>
      <c r="D202" s="35" t="s">
        <v>1694</v>
      </c>
      <c r="E202" s="116" t="str">
        <f t="shared" si="24"/>
        <v>Zandrie</v>
      </c>
      <c r="F202" s="116" t="str">
        <f t="shared" si="25"/>
        <v>Van Niekerk</v>
      </c>
      <c r="G202" s="116" t="str">
        <f t="shared" si="26"/>
        <v>Ladies Senior</v>
      </c>
      <c r="H202" s="116" t="str">
        <f t="shared" si="27"/>
        <v>xSeagull Angling Club</v>
      </c>
      <c r="I202" s="35"/>
      <c r="J202" s="35"/>
      <c r="K202" s="35"/>
      <c r="L202" s="118" t="str">
        <f t="shared" si="28"/>
        <v/>
      </c>
      <c r="M202" s="118" t="str">
        <f t="shared" si="29"/>
        <v/>
      </c>
    </row>
    <row r="203" spans="1:13" x14ac:dyDescent="0.25">
      <c r="A203" s="116" t="s">
        <v>1905</v>
      </c>
      <c r="B203" s="117">
        <v>44247</v>
      </c>
      <c r="C203" s="116" t="s">
        <v>1906</v>
      </c>
      <c r="D203" s="35" t="s">
        <v>752</v>
      </c>
      <c r="E203" s="116" t="str">
        <f t="shared" si="24"/>
        <v>Lu-Andre</v>
      </c>
      <c r="F203" s="116" t="str">
        <f t="shared" si="25"/>
        <v>Duvenhage</v>
      </c>
      <c r="G203" s="116" t="str">
        <f t="shared" si="26"/>
        <v>Men Senior</v>
      </c>
      <c r="H203" s="116" t="str">
        <f t="shared" si="27"/>
        <v>Seagull Angling Club</v>
      </c>
      <c r="I203" s="35"/>
      <c r="J203" s="35" t="s">
        <v>1340</v>
      </c>
      <c r="K203" s="35">
        <v>140</v>
      </c>
      <c r="L203" s="118">
        <f t="shared" si="28"/>
        <v>13.7</v>
      </c>
      <c r="M203" s="118">
        <f t="shared" si="29"/>
        <v>13.7</v>
      </c>
    </row>
    <row r="204" spans="1:13" x14ac:dyDescent="0.25">
      <c r="A204" s="116" t="s">
        <v>1905</v>
      </c>
      <c r="B204" s="117">
        <v>44247</v>
      </c>
      <c r="C204" s="116" t="s">
        <v>1906</v>
      </c>
      <c r="D204" s="35" t="s">
        <v>752</v>
      </c>
      <c r="E204" s="116" t="str">
        <f t="shared" si="24"/>
        <v>Lu-Andre</v>
      </c>
      <c r="F204" s="116" t="str">
        <f t="shared" si="25"/>
        <v>Duvenhage</v>
      </c>
      <c r="G204" s="116" t="str">
        <f t="shared" si="26"/>
        <v>Men Senior</v>
      </c>
      <c r="H204" s="116" t="str">
        <f t="shared" si="27"/>
        <v>Seagull Angling Club</v>
      </c>
      <c r="I204" s="35"/>
      <c r="J204" s="35" t="s">
        <v>1340</v>
      </c>
      <c r="K204" s="35">
        <v>136</v>
      </c>
      <c r="L204" s="118">
        <f t="shared" si="28"/>
        <v>12.4</v>
      </c>
      <c r="M204" s="118">
        <f t="shared" si="29"/>
        <v>12.4</v>
      </c>
    </row>
    <row r="205" spans="1:13" x14ac:dyDescent="0.25">
      <c r="A205" s="116" t="s">
        <v>1905</v>
      </c>
      <c r="B205" s="117">
        <v>44247</v>
      </c>
      <c r="C205" s="116" t="s">
        <v>1906</v>
      </c>
      <c r="D205" s="35" t="s">
        <v>752</v>
      </c>
      <c r="E205" s="116" t="str">
        <f t="shared" si="24"/>
        <v>Lu-Andre</v>
      </c>
      <c r="F205" s="116" t="str">
        <f t="shared" si="25"/>
        <v>Duvenhage</v>
      </c>
      <c r="G205" s="116" t="str">
        <f t="shared" si="26"/>
        <v>Men Senior</v>
      </c>
      <c r="H205" s="116" t="str">
        <f t="shared" si="27"/>
        <v>Seagull Angling Club</v>
      </c>
      <c r="I205" s="35"/>
      <c r="J205" s="35" t="s">
        <v>1340</v>
      </c>
      <c r="K205" s="35">
        <v>121</v>
      </c>
      <c r="L205" s="118">
        <f t="shared" si="28"/>
        <v>8.3000000000000007</v>
      </c>
      <c r="M205" s="118">
        <f t="shared" si="29"/>
        <v>8.3000000000000007</v>
      </c>
    </row>
    <row r="206" spans="1:13" x14ac:dyDescent="0.25">
      <c r="A206" s="116" t="s">
        <v>1905</v>
      </c>
      <c r="B206" s="117">
        <v>44247</v>
      </c>
      <c r="C206" s="116" t="s">
        <v>1906</v>
      </c>
      <c r="D206" s="35" t="s">
        <v>625</v>
      </c>
      <c r="E206" s="116" t="str">
        <f t="shared" si="24"/>
        <v>Pieter</v>
      </c>
      <c r="F206" s="116" t="str">
        <f t="shared" si="25"/>
        <v>van Aarde</v>
      </c>
      <c r="G206" s="116" t="str">
        <f t="shared" si="26"/>
        <v>Men Senior</v>
      </c>
      <c r="H206" s="116" t="str">
        <f t="shared" si="27"/>
        <v>Seagull Angling Club</v>
      </c>
      <c r="I206" s="35"/>
      <c r="J206" s="35" t="s">
        <v>1340</v>
      </c>
      <c r="K206" s="35">
        <v>161</v>
      </c>
      <c r="L206" s="118">
        <f t="shared" si="28"/>
        <v>22.2</v>
      </c>
      <c r="M206" s="118">
        <f t="shared" si="29"/>
        <v>22.2</v>
      </c>
    </row>
    <row r="207" spans="1:13" x14ac:dyDescent="0.25">
      <c r="A207" s="116" t="s">
        <v>1905</v>
      </c>
      <c r="B207" s="117">
        <v>44247</v>
      </c>
      <c r="C207" s="116" t="s">
        <v>1906</v>
      </c>
      <c r="D207" s="35" t="s">
        <v>625</v>
      </c>
      <c r="E207" s="116" t="str">
        <f t="shared" si="24"/>
        <v>Pieter</v>
      </c>
      <c r="F207" s="116" t="str">
        <f t="shared" si="25"/>
        <v>van Aarde</v>
      </c>
      <c r="G207" s="116" t="str">
        <f t="shared" si="26"/>
        <v>Men Senior</v>
      </c>
      <c r="H207" s="116" t="str">
        <f t="shared" si="27"/>
        <v>Seagull Angling Club</v>
      </c>
      <c r="I207" s="35"/>
      <c r="J207" s="35" t="s">
        <v>1340</v>
      </c>
      <c r="K207" s="35">
        <v>125</v>
      </c>
      <c r="L207" s="118">
        <f t="shared" si="28"/>
        <v>9.3000000000000007</v>
      </c>
      <c r="M207" s="118">
        <f t="shared" si="29"/>
        <v>9.3000000000000007</v>
      </c>
    </row>
    <row r="208" spans="1:13" x14ac:dyDescent="0.25">
      <c r="A208" s="116" t="s">
        <v>1905</v>
      </c>
      <c r="B208" s="117">
        <v>44247</v>
      </c>
      <c r="C208" s="116" t="s">
        <v>1906</v>
      </c>
      <c r="D208" s="35" t="s">
        <v>625</v>
      </c>
      <c r="E208" s="116" t="str">
        <f t="shared" si="24"/>
        <v>Pieter</v>
      </c>
      <c r="F208" s="116" t="str">
        <f t="shared" si="25"/>
        <v>van Aarde</v>
      </c>
      <c r="G208" s="116" t="str">
        <f t="shared" si="26"/>
        <v>Men Senior</v>
      </c>
      <c r="H208" s="116" t="str">
        <f t="shared" si="27"/>
        <v>Seagull Angling Club</v>
      </c>
      <c r="I208" s="35"/>
      <c r="J208" s="35" t="s">
        <v>1340</v>
      </c>
      <c r="K208" s="35">
        <v>76</v>
      </c>
      <c r="L208" s="118">
        <f t="shared" si="28"/>
        <v>1.7</v>
      </c>
      <c r="M208" s="118">
        <f t="shared" si="29"/>
        <v>1.7</v>
      </c>
    </row>
    <row r="209" spans="1:13" x14ac:dyDescent="0.25">
      <c r="A209" s="116" t="s">
        <v>1905</v>
      </c>
      <c r="B209" s="117">
        <v>44247</v>
      </c>
      <c r="C209" s="116" t="s">
        <v>1906</v>
      </c>
      <c r="D209" s="35" t="s">
        <v>625</v>
      </c>
      <c r="E209" s="116" t="str">
        <f t="shared" si="24"/>
        <v>Pieter</v>
      </c>
      <c r="F209" s="116" t="str">
        <f t="shared" si="25"/>
        <v>van Aarde</v>
      </c>
      <c r="G209" s="116" t="str">
        <f t="shared" si="26"/>
        <v>Men Senior</v>
      </c>
      <c r="H209" s="116" t="str">
        <f t="shared" si="27"/>
        <v>Seagull Angling Club</v>
      </c>
      <c r="I209" s="35"/>
      <c r="J209" s="35" t="s">
        <v>20</v>
      </c>
      <c r="K209" s="35">
        <v>74</v>
      </c>
      <c r="L209" s="118">
        <f t="shared" si="28"/>
        <v>1.5</v>
      </c>
      <c r="M209" s="118">
        <f t="shared" si="29"/>
        <v>1.5</v>
      </c>
    </row>
    <row r="210" spans="1:13" x14ac:dyDescent="0.25">
      <c r="A210" s="116" t="s">
        <v>1905</v>
      </c>
      <c r="B210" s="117">
        <v>44247</v>
      </c>
      <c r="C210" s="116" t="s">
        <v>1906</v>
      </c>
      <c r="D210" s="35" t="s">
        <v>574</v>
      </c>
      <c r="E210" s="116" t="str">
        <f t="shared" si="24"/>
        <v>Richard</v>
      </c>
      <c r="F210" s="116" t="str">
        <f t="shared" si="25"/>
        <v>Kotze</v>
      </c>
      <c r="G210" s="116" t="str">
        <f t="shared" si="26"/>
        <v>Men Grand Masters</v>
      </c>
      <c r="H210" s="116" t="str">
        <f t="shared" si="27"/>
        <v>Seagull Angling Club</v>
      </c>
      <c r="I210" s="35"/>
      <c r="J210" s="35" t="s">
        <v>1340</v>
      </c>
      <c r="K210" s="35">
        <v>150</v>
      </c>
      <c r="L210" s="118">
        <f t="shared" si="28"/>
        <v>17.399999999999999</v>
      </c>
      <c r="M210" s="118">
        <f t="shared" si="29"/>
        <v>17.399999999999999</v>
      </c>
    </row>
    <row r="211" spans="1:13" x14ac:dyDescent="0.25">
      <c r="A211" s="116" t="s">
        <v>1905</v>
      </c>
      <c r="B211" s="117">
        <v>44247</v>
      </c>
      <c r="C211" s="116" t="s">
        <v>1906</v>
      </c>
      <c r="D211" s="35" t="s">
        <v>1550</v>
      </c>
      <c r="E211" s="116" t="str">
        <f t="shared" si="24"/>
        <v>Johannes</v>
      </c>
      <c r="F211" s="116" t="str">
        <f t="shared" si="25"/>
        <v>Gous</v>
      </c>
      <c r="G211" s="116" t="str">
        <f t="shared" si="26"/>
        <v>Men Senior</v>
      </c>
      <c r="H211" s="116" t="str">
        <f t="shared" si="27"/>
        <v>xSeagull Angling Club</v>
      </c>
      <c r="I211" s="35"/>
      <c r="J211" s="35" t="s">
        <v>1340</v>
      </c>
      <c r="K211" s="35">
        <v>153</v>
      </c>
      <c r="L211" s="118">
        <f t="shared" si="28"/>
        <v>18.600000000000001</v>
      </c>
      <c r="M211" s="118">
        <f t="shared" si="29"/>
        <v>18.600000000000001</v>
      </c>
    </row>
    <row r="212" spans="1:13" x14ac:dyDescent="0.25">
      <c r="A212" s="116" t="s">
        <v>1905</v>
      </c>
      <c r="B212" s="117">
        <v>44247</v>
      </c>
      <c r="C212" s="116" t="s">
        <v>1906</v>
      </c>
      <c r="D212" s="35" t="s">
        <v>1550</v>
      </c>
      <c r="E212" s="116" t="str">
        <f t="shared" si="24"/>
        <v>Johannes</v>
      </c>
      <c r="F212" s="116" t="str">
        <f t="shared" si="25"/>
        <v>Gous</v>
      </c>
      <c r="G212" s="116" t="str">
        <f t="shared" si="26"/>
        <v>Men Senior</v>
      </c>
      <c r="H212" s="116" t="str">
        <f t="shared" si="27"/>
        <v>xSeagull Angling Club</v>
      </c>
      <c r="I212" s="35"/>
      <c r="J212" s="35" t="s">
        <v>1340</v>
      </c>
      <c r="K212" s="35">
        <v>155</v>
      </c>
      <c r="L212" s="118">
        <f t="shared" si="28"/>
        <v>19.5</v>
      </c>
      <c r="M212" s="118">
        <f t="shared" si="29"/>
        <v>19.5</v>
      </c>
    </row>
    <row r="213" spans="1:13" x14ac:dyDescent="0.25">
      <c r="A213" s="116" t="s">
        <v>1905</v>
      </c>
      <c r="B213" s="117">
        <v>44247</v>
      </c>
      <c r="C213" s="116" t="s">
        <v>1906</v>
      </c>
      <c r="D213" s="35" t="s">
        <v>1550</v>
      </c>
      <c r="E213" s="116" t="str">
        <f t="shared" si="24"/>
        <v>Johannes</v>
      </c>
      <c r="F213" s="116" t="str">
        <f t="shared" si="25"/>
        <v>Gous</v>
      </c>
      <c r="G213" s="116" t="str">
        <f t="shared" si="26"/>
        <v>Men Senior</v>
      </c>
      <c r="H213" s="116" t="str">
        <f t="shared" si="27"/>
        <v>xSeagull Angling Club</v>
      </c>
      <c r="I213" s="35"/>
      <c r="J213" s="35" t="s">
        <v>1340</v>
      </c>
      <c r="K213" s="35">
        <v>83</v>
      </c>
      <c r="L213" s="118">
        <f t="shared" si="28"/>
        <v>2.2999999999999998</v>
      </c>
      <c r="M213" s="118">
        <f t="shared" si="29"/>
        <v>2.2999999999999998</v>
      </c>
    </row>
    <row r="214" spans="1:13" x14ac:dyDescent="0.25">
      <c r="A214" s="116" t="s">
        <v>1905</v>
      </c>
      <c r="B214" s="117">
        <v>44247</v>
      </c>
      <c r="C214" s="116" t="s">
        <v>1906</v>
      </c>
      <c r="D214" s="35" t="s">
        <v>649</v>
      </c>
      <c r="E214" s="116" t="str">
        <f t="shared" si="24"/>
        <v>Francois</v>
      </c>
      <c r="F214" s="116" t="str">
        <f t="shared" si="25"/>
        <v>Lottering</v>
      </c>
      <c r="G214" s="116" t="str">
        <f t="shared" si="26"/>
        <v>Men Senior</v>
      </c>
      <c r="H214" s="116" t="str">
        <f t="shared" si="27"/>
        <v>Seagull Angling Club</v>
      </c>
      <c r="I214" s="35"/>
      <c r="J214" s="35" t="s">
        <v>1340</v>
      </c>
      <c r="K214" s="35">
        <v>135</v>
      </c>
      <c r="L214" s="118">
        <f t="shared" si="28"/>
        <v>12.1</v>
      </c>
      <c r="M214" s="118">
        <f t="shared" si="29"/>
        <v>12.1</v>
      </c>
    </row>
    <row r="215" spans="1:13" x14ac:dyDescent="0.25">
      <c r="A215" s="116" t="s">
        <v>1905</v>
      </c>
      <c r="B215" s="117">
        <v>44247</v>
      </c>
      <c r="C215" s="116" t="s">
        <v>1906</v>
      </c>
      <c r="D215" s="35" t="s">
        <v>541</v>
      </c>
      <c r="E215" s="116" t="str">
        <f t="shared" si="24"/>
        <v>Chrisjan</v>
      </c>
      <c r="F215" s="116" t="str">
        <f t="shared" si="25"/>
        <v>Potgieter</v>
      </c>
      <c r="G215" s="116" t="str">
        <f t="shared" si="26"/>
        <v>Men Senior</v>
      </c>
      <c r="H215" s="116" t="str">
        <f t="shared" si="27"/>
        <v>Seagull Angling Club</v>
      </c>
      <c r="I215" s="35"/>
      <c r="J215" s="35" t="s">
        <v>1340</v>
      </c>
      <c r="K215" s="35">
        <v>106</v>
      </c>
      <c r="L215" s="118">
        <f t="shared" si="28"/>
        <v>5.3</v>
      </c>
      <c r="M215" s="118">
        <f t="shared" si="29"/>
        <v>5.3</v>
      </c>
    </row>
    <row r="216" spans="1:13" x14ac:dyDescent="0.25">
      <c r="A216" s="116" t="s">
        <v>1905</v>
      </c>
      <c r="B216" s="117">
        <v>44247</v>
      </c>
      <c r="C216" s="116" t="s">
        <v>1906</v>
      </c>
      <c r="D216" s="35" t="s">
        <v>541</v>
      </c>
      <c r="E216" s="116" t="str">
        <f t="shared" si="24"/>
        <v>Chrisjan</v>
      </c>
      <c r="F216" s="116" t="str">
        <f t="shared" si="25"/>
        <v>Potgieter</v>
      </c>
      <c r="G216" s="116" t="str">
        <f t="shared" si="26"/>
        <v>Men Senior</v>
      </c>
      <c r="H216" s="116" t="str">
        <f t="shared" si="27"/>
        <v>Seagull Angling Club</v>
      </c>
      <c r="I216" s="35"/>
      <c r="J216" s="35" t="s">
        <v>1340</v>
      </c>
      <c r="K216" s="35">
        <v>129</v>
      </c>
      <c r="L216" s="118">
        <f t="shared" si="28"/>
        <v>10.4</v>
      </c>
      <c r="M216" s="118">
        <f t="shared" si="29"/>
        <v>10.4</v>
      </c>
    </row>
    <row r="217" spans="1:13" x14ac:dyDescent="0.25">
      <c r="A217" s="116" t="s">
        <v>1905</v>
      </c>
      <c r="B217" s="117">
        <v>44247</v>
      </c>
      <c r="C217" s="116" t="s">
        <v>1906</v>
      </c>
      <c r="D217" s="35" t="s">
        <v>541</v>
      </c>
      <c r="E217" s="116" t="str">
        <f t="shared" si="24"/>
        <v>Chrisjan</v>
      </c>
      <c r="F217" s="116" t="str">
        <f t="shared" si="25"/>
        <v>Potgieter</v>
      </c>
      <c r="G217" s="116" t="str">
        <f t="shared" si="26"/>
        <v>Men Senior</v>
      </c>
      <c r="H217" s="116" t="str">
        <f t="shared" si="27"/>
        <v>Seagull Angling Club</v>
      </c>
      <c r="I217" s="35"/>
      <c r="J217" s="35" t="s">
        <v>1340</v>
      </c>
      <c r="K217" s="35">
        <v>127</v>
      </c>
      <c r="L217" s="118">
        <f t="shared" si="28"/>
        <v>9.8000000000000007</v>
      </c>
      <c r="M217" s="118">
        <f t="shared" si="29"/>
        <v>9.8000000000000007</v>
      </c>
    </row>
    <row r="218" spans="1:13" x14ac:dyDescent="0.25">
      <c r="A218" s="116" t="s">
        <v>1905</v>
      </c>
      <c r="B218" s="117">
        <v>44247</v>
      </c>
      <c r="C218" s="116" t="s">
        <v>1906</v>
      </c>
      <c r="D218" s="35" t="s">
        <v>541</v>
      </c>
      <c r="E218" s="116" t="str">
        <f t="shared" si="24"/>
        <v>Chrisjan</v>
      </c>
      <c r="F218" s="116" t="str">
        <f t="shared" si="25"/>
        <v>Potgieter</v>
      </c>
      <c r="G218" s="116" t="str">
        <f t="shared" si="26"/>
        <v>Men Senior</v>
      </c>
      <c r="H218" s="116" t="str">
        <f t="shared" si="27"/>
        <v>Seagull Angling Club</v>
      </c>
      <c r="I218" s="35"/>
      <c r="J218" s="35" t="s">
        <v>1340</v>
      </c>
      <c r="K218" s="35">
        <v>109</v>
      </c>
      <c r="L218" s="118">
        <f t="shared" si="28"/>
        <v>5.8</v>
      </c>
      <c r="M218" s="118">
        <f t="shared" si="29"/>
        <v>5.8</v>
      </c>
    </row>
    <row r="219" spans="1:13" x14ac:dyDescent="0.25">
      <c r="A219" s="116" t="s">
        <v>1905</v>
      </c>
      <c r="B219" s="117">
        <v>44247</v>
      </c>
      <c r="C219" s="116" t="s">
        <v>1906</v>
      </c>
      <c r="D219" s="35" t="s">
        <v>541</v>
      </c>
      <c r="E219" s="116" t="str">
        <f t="shared" si="24"/>
        <v>Chrisjan</v>
      </c>
      <c r="F219" s="116" t="str">
        <f t="shared" si="25"/>
        <v>Potgieter</v>
      </c>
      <c r="G219" s="116" t="str">
        <f t="shared" si="26"/>
        <v>Men Senior</v>
      </c>
      <c r="H219" s="116" t="str">
        <f t="shared" si="27"/>
        <v>Seagull Angling Club</v>
      </c>
      <c r="I219" s="35"/>
      <c r="J219" s="35" t="s">
        <v>1340</v>
      </c>
      <c r="K219" s="35">
        <v>104</v>
      </c>
      <c r="L219" s="118">
        <f t="shared" si="28"/>
        <v>5</v>
      </c>
      <c r="M219" s="118">
        <f t="shared" si="29"/>
        <v>5</v>
      </c>
    </row>
    <row r="220" spans="1:13" x14ac:dyDescent="0.25">
      <c r="A220" s="116" t="s">
        <v>1905</v>
      </c>
      <c r="B220" s="117">
        <v>44247</v>
      </c>
      <c r="C220" s="116" t="s">
        <v>1906</v>
      </c>
      <c r="D220" s="35" t="s">
        <v>541</v>
      </c>
      <c r="E220" s="116" t="str">
        <f t="shared" si="24"/>
        <v>Chrisjan</v>
      </c>
      <c r="F220" s="116" t="str">
        <f t="shared" si="25"/>
        <v>Potgieter</v>
      </c>
      <c r="G220" s="116" t="str">
        <f t="shared" si="26"/>
        <v>Men Senior</v>
      </c>
      <c r="H220" s="116" t="str">
        <f t="shared" si="27"/>
        <v>Seagull Angling Club</v>
      </c>
      <c r="I220" s="35"/>
      <c r="J220" s="35" t="s">
        <v>1340</v>
      </c>
      <c r="K220" s="35">
        <v>146</v>
      </c>
      <c r="L220" s="118">
        <f t="shared" si="28"/>
        <v>15.9</v>
      </c>
      <c r="M220" s="118">
        <f t="shared" si="29"/>
        <v>15.9</v>
      </c>
    </row>
    <row r="221" spans="1:13" x14ac:dyDescent="0.25">
      <c r="A221" s="116" t="s">
        <v>1905</v>
      </c>
      <c r="B221" s="117">
        <v>44247</v>
      </c>
      <c r="C221" s="116" t="s">
        <v>1906</v>
      </c>
      <c r="D221" s="35" t="s">
        <v>541</v>
      </c>
      <c r="E221" s="116" t="str">
        <f t="shared" si="24"/>
        <v>Chrisjan</v>
      </c>
      <c r="F221" s="116" t="str">
        <f t="shared" si="25"/>
        <v>Potgieter</v>
      </c>
      <c r="G221" s="116" t="str">
        <f t="shared" si="26"/>
        <v>Men Senior</v>
      </c>
      <c r="H221" s="116" t="str">
        <f t="shared" si="27"/>
        <v>Seagull Angling Club</v>
      </c>
      <c r="I221" s="35"/>
      <c r="J221" s="35" t="s">
        <v>1340</v>
      </c>
      <c r="K221" s="35">
        <v>147</v>
      </c>
      <c r="L221" s="118">
        <f t="shared" si="28"/>
        <v>16.2</v>
      </c>
      <c r="M221" s="118">
        <f t="shared" si="29"/>
        <v>16.2</v>
      </c>
    </row>
    <row r="222" spans="1:13" x14ac:dyDescent="0.25">
      <c r="A222" s="116" t="s">
        <v>1905</v>
      </c>
      <c r="B222" s="117">
        <v>44247</v>
      </c>
      <c r="C222" s="116" t="s">
        <v>1906</v>
      </c>
      <c r="D222" s="35" t="s">
        <v>1176</v>
      </c>
      <c r="E222" s="116" t="str">
        <f t="shared" si="24"/>
        <v>Romano</v>
      </c>
      <c r="F222" s="116" t="str">
        <f t="shared" si="25"/>
        <v>Gabrielsen</v>
      </c>
      <c r="G222" s="116" t="str">
        <f t="shared" si="26"/>
        <v>Men Senior</v>
      </c>
      <c r="H222" s="116" t="str">
        <f t="shared" si="27"/>
        <v>xSeagull Angling Club</v>
      </c>
      <c r="I222" s="35"/>
      <c r="J222" s="35" t="s">
        <v>1340</v>
      </c>
      <c r="K222" s="35">
        <v>151</v>
      </c>
      <c r="L222" s="118">
        <f t="shared" si="28"/>
        <v>17.8</v>
      </c>
      <c r="M222" s="118">
        <f t="shared" si="29"/>
        <v>17.8</v>
      </c>
    </row>
    <row r="223" spans="1:13" x14ac:dyDescent="0.25">
      <c r="A223" s="116" t="s">
        <v>1905</v>
      </c>
      <c r="B223" s="117">
        <v>44247</v>
      </c>
      <c r="C223" s="116" t="s">
        <v>1906</v>
      </c>
      <c r="D223" s="35" t="s">
        <v>1290</v>
      </c>
      <c r="E223" s="116" t="str">
        <f t="shared" si="24"/>
        <v>Gerhardus</v>
      </c>
      <c r="F223" s="116" t="str">
        <f t="shared" si="25"/>
        <v>Louw</v>
      </c>
      <c r="G223" s="116" t="str">
        <f t="shared" si="26"/>
        <v>Men Senior</v>
      </c>
      <c r="H223" s="116" t="str">
        <f t="shared" si="27"/>
        <v>xSeagull Angling Club</v>
      </c>
      <c r="I223" s="35"/>
      <c r="J223" s="35" t="s">
        <v>1340</v>
      </c>
      <c r="K223" s="35">
        <v>134</v>
      </c>
      <c r="L223" s="118">
        <f t="shared" si="28"/>
        <v>11.8</v>
      </c>
      <c r="M223" s="118">
        <f t="shared" si="29"/>
        <v>11.8</v>
      </c>
    </row>
    <row r="224" spans="1:13" x14ac:dyDescent="0.25">
      <c r="A224" s="116" t="s">
        <v>1905</v>
      </c>
      <c r="B224" s="117">
        <v>44247</v>
      </c>
      <c r="C224" s="116" t="s">
        <v>1906</v>
      </c>
      <c r="D224" s="35" t="s">
        <v>1290</v>
      </c>
      <c r="E224" s="116" t="str">
        <f t="shared" si="24"/>
        <v>Gerhardus</v>
      </c>
      <c r="F224" s="116" t="str">
        <f t="shared" si="25"/>
        <v>Louw</v>
      </c>
      <c r="G224" s="116" t="str">
        <f t="shared" si="26"/>
        <v>Men Senior</v>
      </c>
      <c r="H224" s="116" t="str">
        <f t="shared" si="27"/>
        <v>xSeagull Angling Club</v>
      </c>
      <c r="I224" s="35"/>
      <c r="J224" s="35" t="s">
        <v>1341</v>
      </c>
      <c r="K224" s="35">
        <v>98</v>
      </c>
      <c r="L224" s="118">
        <f t="shared" si="28"/>
        <v>3.4</v>
      </c>
      <c r="M224" s="118">
        <f t="shared" si="29"/>
        <v>3.4</v>
      </c>
    </row>
    <row r="225" spans="1:13" x14ac:dyDescent="0.25">
      <c r="A225" s="116" t="s">
        <v>1905</v>
      </c>
      <c r="B225" s="117">
        <v>44247</v>
      </c>
      <c r="C225" s="116" t="s">
        <v>1906</v>
      </c>
      <c r="D225" s="35" t="s">
        <v>1290</v>
      </c>
      <c r="E225" s="116" t="str">
        <f t="shared" si="24"/>
        <v>Gerhardus</v>
      </c>
      <c r="F225" s="116" t="str">
        <f t="shared" si="25"/>
        <v>Louw</v>
      </c>
      <c r="G225" s="116" t="str">
        <f t="shared" si="26"/>
        <v>Men Senior</v>
      </c>
      <c r="H225" s="116" t="str">
        <f t="shared" si="27"/>
        <v>xSeagull Angling Club</v>
      </c>
      <c r="I225" s="35"/>
      <c r="J225" s="35" t="s">
        <v>1341</v>
      </c>
      <c r="K225" s="35">
        <v>80</v>
      </c>
      <c r="L225" s="118">
        <f t="shared" si="28"/>
        <v>1.7</v>
      </c>
      <c r="M225" s="118">
        <f t="shared" si="29"/>
        <v>1.7</v>
      </c>
    </row>
    <row r="226" spans="1:13" x14ac:dyDescent="0.25">
      <c r="A226" s="116" t="s">
        <v>1905</v>
      </c>
      <c r="B226" s="117">
        <v>44247</v>
      </c>
      <c r="C226" s="116" t="s">
        <v>1906</v>
      </c>
      <c r="D226" s="35" t="s">
        <v>1290</v>
      </c>
      <c r="E226" s="116" t="str">
        <f t="shared" si="24"/>
        <v>Gerhardus</v>
      </c>
      <c r="F226" s="116" t="str">
        <f t="shared" si="25"/>
        <v>Louw</v>
      </c>
      <c r="G226" s="116" t="str">
        <f t="shared" si="26"/>
        <v>Men Senior</v>
      </c>
      <c r="H226" s="116" t="str">
        <f t="shared" si="27"/>
        <v>xSeagull Angling Club</v>
      </c>
      <c r="I226" s="35"/>
      <c r="J226" s="35" t="s">
        <v>20</v>
      </c>
      <c r="K226" s="35">
        <v>77</v>
      </c>
      <c r="L226" s="118">
        <f t="shared" si="28"/>
        <v>1.6</v>
      </c>
      <c r="M226" s="118">
        <f t="shared" si="29"/>
        <v>1.6</v>
      </c>
    </row>
    <row r="227" spans="1:13" x14ac:dyDescent="0.25">
      <c r="A227" s="116" t="s">
        <v>1905</v>
      </c>
      <c r="B227" s="117">
        <v>44247</v>
      </c>
      <c r="C227" s="116" t="s">
        <v>1906</v>
      </c>
      <c r="D227" s="35" t="s">
        <v>584</v>
      </c>
      <c r="E227" s="116" t="str">
        <f t="shared" si="24"/>
        <v>Heiko</v>
      </c>
      <c r="F227" s="116" t="str">
        <f t="shared" si="25"/>
        <v>Halbich</v>
      </c>
      <c r="G227" s="116" t="str">
        <f t="shared" si="26"/>
        <v>Men Veteran</v>
      </c>
      <c r="H227" s="116" t="str">
        <f t="shared" si="27"/>
        <v>xSeagull Angling Club</v>
      </c>
      <c r="I227" s="35"/>
      <c r="J227" s="35" t="s">
        <v>1340</v>
      </c>
      <c r="K227" s="35">
        <v>82</v>
      </c>
      <c r="L227" s="118">
        <f t="shared" si="28"/>
        <v>2.2000000000000002</v>
      </c>
      <c r="M227" s="118">
        <f t="shared" si="29"/>
        <v>2.2000000000000002</v>
      </c>
    </row>
    <row r="228" spans="1:13" x14ac:dyDescent="0.25">
      <c r="A228" s="116" t="s">
        <v>1905</v>
      </c>
      <c r="B228" s="117">
        <v>44247</v>
      </c>
      <c r="C228" s="116" t="s">
        <v>1906</v>
      </c>
      <c r="D228" s="35" t="s">
        <v>566</v>
      </c>
      <c r="E228" s="116" t="str">
        <f t="shared" si="24"/>
        <v>Herbert</v>
      </c>
      <c r="F228" s="116" t="str">
        <f t="shared" si="25"/>
        <v>Van Niekerk</v>
      </c>
      <c r="G228" s="116" t="str">
        <f t="shared" si="26"/>
        <v>Men Master</v>
      </c>
      <c r="H228" s="116" t="str">
        <f t="shared" si="27"/>
        <v>Seagull Angling Club</v>
      </c>
      <c r="I228" s="35"/>
      <c r="J228" s="35" t="s">
        <v>1340</v>
      </c>
      <c r="K228" s="35">
        <v>73</v>
      </c>
      <c r="L228" s="118">
        <f t="shared" si="28"/>
        <v>1.4</v>
      </c>
      <c r="M228" s="118">
        <f t="shared" si="29"/>
        <v>1.4</v>
      </c>
    </row>
    <row r="229" spans="1:13" x14ac:dyDescent="0.25">
      <c r="A229" s="116" t="s">
        <v>1905</v>
      </c>
      <c r="B229" s="117">
        <v>44247</v>
      </c>
      <c r="C229" s="116" t="s">
        <v>1906</v>
      </c>
      <c r="D229" s="35" t="s">
        <v>1474</v>
      </c>
      <c r="E229" s="116" t="str">
        <f t="shared" si="24"/>
        <v>Stanley</v>
      </c>
      <c r="F229" s="116" t="str">
        <f t="shared" si="25"/>
        <v>Van Zyl</v>
      </c>
      <c r="G229" s="116" t="str">
        <f t="shared" si="26"/>
        <v>Men Grand Masters</v>
      </c>
      <c r="H229" s="116" t="str">
        <f t="shared" si="27"/>
        <v>Benguella</v>
      </c>
      <c r="I229" s="35"/>
      <c r="J229" s="35" t="s">
        <v>8</v>
      </c>
      <c r="K229" s="35">
        <v>82</v>
      </c>
      <c r="L229" s="118">
        <f t="shared" si="28"/>
        <v>4.4000000000000004</v>
      </c>
      <c r="M229" s="118">
        <f t="shared" si="29"/>
        <v>4.4000000000000004</v>
      </c>
    </row>
    <row r="230" spans="1:13" x14ac:dyDescent="0.25">
      <c r="A230" s="116" t="s">
        <v>1905</v>
      </c>
      <c r="B230" s="117">
        <v>44247</v>
      </c>
      <c r="C230" s="116" t="s">
        <v>1906</v>
      </c>
      <c r="D230" s="35" t="s">
        <v>1474</v>
      </c>
      <c r="E230" s="116" t="str">
        <f t="shared" si="24"/>
        <v>Stanley</v>
      </c>
      <c r="F230" s="116" t="str">
        <f t="shared" si="25"/>
        <v>Van Zyl</v>
      </c>
      <c r="G230" s="116" t="str">
        <f t="shared" si="26"/>
        <v>Men Grand Masters</v>
      </c>
      <c r="H230" s="116" t="str">
        <f t="shared" si="27"/>
        <v>Benguella</v>
      </c>
      <c r="I230" s="35" t="s">
        <v>19</v>
      </c>
      <c r="J230" s="35"/>
      <c r="K230" s="35">
        <v>44</v>
      </c>
      <c r="L230" s="118">
        <f t="shared" si="28"/>
        <v>0.9</v>
      </c>
      <c r="M230" s="118">
        <f t="shared" si="29"/>
        <v>0.9</v>
      </c>
    </row>
    <row r="231" spans="1:13" x14ac:dyDescent="0.25">
      <c r="A231" s="116" t="s">
        <v>1905</v>
      </c>
      <c r="B231" s="117">
        <v>44247</v>
      </c>
      <c r="C231" s="116" t="s">
        <v>1906</v>
      </c>
      <c r="D231" s="35" t="s">
        <v>643</v>
      </c>
      <c r="E231" s="116" t="str">
        <f t="shared" si="24"/>
        <v>Alex</v>
      </c>
      <c r="F231" s="116" t="str">
        <f t="shared" si="25"/>
        <v>Thompson</v>
      </c>
      <c r="G231" s="116" t="str">
        <f t="shared" si="26"/>
        <v>Men Master</v>
      </c>
      <c r="H231" s="116" t="str">
        <f t="shared" si="27"/>
        <v>Seagull Angling Club</v>
      </c>
      <c r="I231" s="35" t="s">
        <v>19</v>
      </c>
      <c r="J231" s="35"/>
      <c r="K231" s="35">
        <v>116</v>
      </c>
      <c r="L231" s="118">
        <f t="shared" si="28"/>
        <v>16.600000000000001</v>
      </c>
      <c r="M231" s="118">
        <f t="shared" si="29"/>
        <v>16.600000000000001</v>
      </c>
    </row>
    <row r="232" spans="1:13" x14ac:dyDescent="0.25">
      <c r="A232" s="116" t="s">
        <v>1905</v>
      </c>
      <c r="B232" s="117">
        <v>44247</v>
      </c>
      <c r="C232" s="116" t="s">
        <v>1906</v>
      </c>
      <c r="D232" s="35" t="s">
        <v>643</v>
      </c>
      <c r="E232" s="116" t="str">
        <f t="shared" si="24"/>
        <v>Alex</v>
      </c>
      <c r="F232" s="116" t="str">
        <f t="shared" si="25"/>
        <v>Thompson</v>
      </c>
      <c r="G232" s="116" t="str">
        <f t="shared" si="26"/>
        <v>Men Master</v>
      </c>
      <c r="H232" s="116" t="str">
        <f t="shared" si="27"/>
        <v>Seagull Angling Club</v>
      </c>
      <c r="I232" s="35"/>
      <c r="J232" s="35" t="s">
        <v>1340</v>
      </c>
      <c r="K232" s="35">
        <v>144</v>
      </c>
      <c r="L232" s="118">
        <f t="shared" si="28"/>
        <v>15.1</v>
      </c>
      <c r="M232" s="118">
        <f t="shared" si="29"/>
        <v>15.1</v>
      </c>
    </row>
    <row r="233" spans="1:13" x14ac:dyDescent="0.25">
      <c r="A233" s="116" t="s">
        <v>1905</v>
      </c>
      <c r="B233" s="117">
        <v>44247</v>
      </c>
      <c r="C233" s="116" t="s">
        <v>1906</v>
      </c>
      <c r="D233" s="35" t="s">
        <v>1167</v>
      </c>
      <c r="E233" s="116" t="str">
        <f t="shared" si="24"/>
        <v>De Wet</v>
      </c>
      <c r="F233" s="116" t="str">
        <f t="shared" si="25"/>
        <v>Vorster</v>
      </c>
      <c r="G233" s="116" t="str">
        <f t="shared" si="26"/>
        <v>Men Veteran</v>
      </c>
      <c r="H233" s="116" t="str">
        <f t="shared" si="27"/>
        <v>Seagull Angling Club</v>
      </c>
      <c r="I233" s="35" t="s">
        <v>9</v>
      </c>
      <c r="J233" s="35"/>
      <c r="K233" s="35">
        <v>32</v>
      </c>
      <c r="L233" s="118">
        <f t="shared" si="28"/>
        <v>0.6</v>
      </c>
      <c r="M233" s="118">
        <f t="shared" si="29"/>
        <v>0.6</v>
      </c>
    </row>
    <row r="234" spans="1:13" x14ac:dyDescent="0.25">
      <c r="A234" s="116" t="s">
        <v>1905</v>
      </c>
      <c r="B234" s="117">
        <v>44247</v>
      </c>
      <c r="C234" s="116" t="s">
        <v>1906</v>
      </c>
      <c r="D234" s="35" t="s">
        <v>1167</v>
      </c>
      <c r="E234" s="116" t="str">
        <f t="shared" si="24"/>
        <v>De Wet</v>
      </c>
      <c r="F234" s="116" t="str">
        <f t="shared" si="25"/>
        <v>Vorster</v>
      </c>
      <c r="G234" s="116" t="str">
        <f t="shared" si="26"/>
        <v>Men Veteran</v>
      </c>
      <c r="H234" s="116" t="str">
        <f t="shared" si="27"/>
        <v>Seagull Angling Club</v>
      </c>
      <c r="I234" s="35"/>
      <c r="J234" s="35" t="s">
        <v>1341</v>
      </c>
      <c r="K234" s="35">
        <v>95</v>
      </c>
      <c r="L234" s="118">
        <f t="shared" si="28"/>
        <v>3.1</v>
      </c>
      <c r="M234" s="118">
        <f t="shared" si="29"/>
        <v>3.1</v>
      </c>
    </row>
    <row r="235" spans="1:13" x14ac:dyDescent="0.25">
      <c r="A235" s="116" t="s">
        <v>1905</v>
      </c>
      <c r="B235" s="117">
        <v>44247</v>
      </c>
      <c r="C235" s="116" t="s">
        <v>1906</v>
      </c>
      <c r="D235" s="35" t="s">
        <v>1141</v>
      </c>
      <c r="E235" s="116" t="str">
        <f t="shared" si="24"/>
        <v>Tian</v>
      </c>
      <c r="F235" s="116" t="str">
        <f t="shared" si="25"/>
        <v>Mostert</v>
      </c>
      <c r="G235" s="116" t="str">
        <f t="shared" si="26"/>
        <v>Men Senior</v>
      </c>
      <c r="H235" s="116" t="str">
        <f t="shared" si="27"/>
        <v>Seagull Angling Club</v>
      </c>
      <c r="I235" s="35"/>
      <c r="J235" s="35" t="s">
        <v>1340</v>
      </c>
      <c r="K235" s="35">
        <v>142</v>
      </c>
      <c r="L235" s="118">
        <f t="shared" si="28"/>
        <v>14.4</v>
      </c>
      <c r="M235" s="118">
        <f t="shared" si="29"/>
        <v>14.4</v>
      </c>
    </row>
    <row r="236" spans="1:13" x14ac:dyDescent="0.25">
      <c r="A236" s="116" t="s">
        <v>1905</v>
      </c>
      <c r="B236" s="117">
        <v>44247</v>
      </c>
      <c r="C236" s="116" t="s">
        <v>1906</v>
      </c>
      <c r="D236" s="35" t="s">
        <v>675</v>
      </c>
      <c r="E236" s="116" t="str">
        <f t="shared" si="24"/>
        <v>Andre</v>
      </c>
      <c r="F236" s="116" t="str">
        <f t="shared" si="25"/>
        <v>Strydom</v>
      </c>
      <c r="G236" s="116" t="str">
        <f t="shared" si="26"/>
        <v>Men Senior</v>
      </c>
      <c r="H236" s="116" t="str">
        <f t="shared" si="27"/>
        <v>Seagull Angling Club</v>
      </c>
      <c r="I236" s="35"/>
      <c r="J236" s="35" t="s">
        <v>1340</v>
      </c>
      <c r="K236" s="35">
        <v>122</v>
      </c>
      <c r="L236" s="118">
        <f t="shared" si="28"/>
        <v>8.6</v>
      </c>
      <c r="M236" s="118">
        <f t="shared" si="29"/>
        <v>8.6</v>
      </c>
    </row>
    <row r="237" spans="1:13" x14ac:dyDescent="0.25">
      <c r="A237" s="116" t="s">
        <v>1905</v>
      </c>
      <c r="B237" s="117">
        <v>44247</v>
      </c>
      <c r="C237" s="116" t="s">
        <v>1906</v>
      </c>
      <c r="D237" s="35" t="s">
        <v>1552</v>
      </c>
      <c r="E237" s="116" t="str">
        <f t="shared" si="24"/>
        <v>Gert</v>
      </c>
      <c r="F237" s="116" t="str">
        <f t="shared" si="25"/>
        <v>Visage</v>
      </c>
      <c r="G237" s="116" t="str">
        <f t="shared" si="26"/>
        <v>Men Senior</v>
      </c>
      <c r="H237" s="116" t="str">
        <f t="shared" si="27"/>
        <v>Seagull Angling Club</v>
      </c>
      <c r="I237" s="35"/>
      <c r="J237" s="35" t="s">
        <v>1341</v>
      </c>
      <c r="K237" s="35">
        <v>83</v>
      </c>
      <c r="L237" s="118">
        <f t="shared" si="28"/>
        <v>1.9</v>
      </c>
      <c r="M237" s="118">
        <f t="shared" si="29"/>
        <v>1.9</v>
      </c>
    </row>
    <row r="238" spans="1:13" x14ac:dyDescent="0.25">
      <c r="A238" s="116" t="s">
        <v>1905</v>
      </c>
      <c r="B238" s="117">
        <v>44247</v>
      </c>
      <c r="C238" s="116" t="s">
        <v>1906</v>
      </c>
      <c r="D238" s="35" t="s">
        <v>1552</v>
      </c>
      <c r="E238" s="116" t="str">
        <f t="shared" si="24"/>
        <v>Gert</v>
      </c>
      <c r="F238" s="116" t="str">
        <f t="shared" si="25"/>
        <v>Visage</v>
      </c>
      <c r="G238" s="116" t="str">
        <f t="shared" si="26"/>
        <v>Men Senior</v>
      </c>
      <c r="H238" s="116" t="str">
        <f t="shared" si="27"/>
        <v>Seagull Angling Club</v>
      </c>
      <c r="I238" s="35"/>
      <c r="J238" s="35" t="s">
        <v>1341</v>
      </c>
      <c r="K238" s="35">
        <v>105</v>
      </c>
      <c r="L238" s="118">
        <f t="shared" si="28"/>
        <v>4.4000000000000004</v>
      </c>
      <c r="M238" s="118">
        <f t="shared" si="29"/>
        <v>4.4000000000000004</v>
      </c>
    </row>
    <row r="239" spans="1:13" x14ac:dyDescent="0.25">
      <c r="A239" s="116" t="s">
        <v>1905</v>
      </c>
      <c r="B239" s="117">
        <v>44247</v>
      </c>
      <c r="C239" s="116" t="s">
        <v>1906</v>
      </c>
      <c r="D239" s="35" t="s">
        <v>1490</v>
      </c>
      <c r="E239" s="116" t="str">
        <f t="shared" si="24"/>
        <v>Stefan</v>
      </c>
      <c r="F239" s="116" t="str">
        <f t="shared" si="25"/>
        <v>Snyman</v>
      </c>
      <c r="G239" s="116" t="str">
        <f t="shared" si="26"/>
        <v>Men U/16</v>
      </c>
      <c r="H239" s="116" t="str">
        <f t="shared" si="27"/>
        <v>Penguin</v>
      </c>
      <c r="I239" s="35"/>
      <c r="J239" s="35"/>
      <c r="K239" s="35"/>
      <c r="L239" s="118" t="str">
        <f t="shared" si="28"/>
        <v/>
      </c>
      <c r="M239" s="118" t="str">
        <f t="shared" si="29"/>
        <v/>
      </c>
    </row>
    <row r="240" spans="1:13" x14ac:dyDescent="0.25">
      <c r="A240" s="116" t="s">
        <v>1905</v>
      </c>
      <c r="B240" s="117">
        <v>44247</v>
      </c>
      <c r="C240" s="116" t="s">
        <v>1906</v>
      </c>
      <c r="D240" s="35" t="s">
        <v>666</v>
      </c>
      <c r="E240" s="116" t="str">
        <f t="shared" si="24"/>
        <v>David</v>
      </c>
      <c r="F240" s="116" t="str">
        <f t="shared" si="25"/>
        <v>Laws</v>
      </c>
      <c r="G240" s="116" t="str">
        <f t="shared" si="26"/>
        <v>Men Master</v>
      </c>
      <c r="H240" s="116" t="str">
        <f t="shared" si="27"/>
        <v>Penguin</v>
      </c>
      <c r="I240" s="35"/>
      <c r="J240" s="35"/>
      <c r="K240" s="35"/>
      <c r="L240" s="118" t="str">
        <f t="shared" si="28"/>
        <v/>
      </c>
      <c r="M240" s="118" t="str">
        <f t="shared" si="29"/>
        <v/>
      </c>
    </row>
    <row r="241" spans="1:13" x14ac:dyDescent="0.25">
      <c r="A241" s="116" t="s">
        <v>1905</v>
      </c>
      <c r="B241" s="117">
        <v>44247</v>
      </c>
      <c r="C241" s="116" t="s">
        <v>1906</v>
      </c>
      <c r="D241" s="35" t="s">
        <v>1241</v>
      </c>
      <c r="E241" s="116" t="str">
        <f t="shared" si="24"/>
        <v>Toy</v>
      </c>
      <c r="F241" s="116" t="str">
        <f t="shared" si="25"/>
        <v>Page</v>
      </c>
      <c r="G241" s="116" t="str">
        <f t="shared" si="26"/>
        <v>Men U/16</v>
      </c>
      <c r="H241" s="116" t="str">
        <f t="shared" si="27"/>
        <v>Penguin</v>
      </c>
      <c r="I241" s="35"/>
      <c r="J241" s="35"/>
      <c r="K241" s="35"/>
      <c r="L241" s="118" t="str">
        <f t="shared" si="28"/>
        <v/>
      </c>
      <c r="M241" s="118" t="str">
        <f t="shared" si="29"/>
        <v/>
      </c>
    </row>
    <row r="242" spans="1:13" x14ac:dyDescent="0.25">
      <c r="A242" s="116" t="s">
        <v>1905</v>
      </c>
      <c r="B242" s="117">
        <v>44247</v>
      </c>
      <c r="C242" s="116" t="s">
        <v>1906</v>
      </c>
      <c r="D242" s="35" t="s">
        <v>656</v>
      </c>
      <c r="E242" s="116" t="str">
        <f t="shared" si="24"/>
        <v>Julia</v>
      </c>
      <c r="F242" s="116" t="str">
        <f t="shared" si="25"/>
        <v>Hart</v>
      </c>
      <c r="G242" s="116" t="str">
        <f t="shared" si="26"/>
        <v>Ladies Master</v>
      </c>
      <c r="H242" s="116" t="str">
        <f t="shared" si="27"/>
        <v>Penguin</v>
      </c>
      <c r="I242" s="35"/>
      <c r="J242" s="35"/>
      <c r="K242" s="35"/>
      <c r="L242" s="118" t="str">
        <f t="shared" si="28"/>
        <v/>
      </c>
      <c r="M242" s="118" t="str">
        <f t="shared" si="29"/>
        <v/>
      </c>
    </row>
    <row r="243" spans="1:13" x14ac:dyDescent="0.25">
      <c r="A243" s="116" t="s">
        <v>1905</v>
      </c>
      <c r="B243" s="117">
        <v>44247</v>
      </c>
      <c r="C243" s="116" t="s">
        <v>1906</v>
      </c>
      <c r="D243" s="35" t="s">
        <v>1711</v>
      </c>
      <c r="E243" s="116" t="str">
        <f t="shared" si="24"/>
        <v>Lindie</v>
      </c>
      <c r="F243" s="116" t="str">
        <f t="shared" si="25"/>
        <v>Barnhard</v>
      </c>
      <c r="G243" s="116" t="str">
        <f t="shared" si="26"/>
        <v>Ladies Veteran</v>
      </c>
      <c r="H243" s="116" t="str">
        <f t="shared" si="27"/>
        <v>Henties Bay</v>
      </c>
      <c r="I243" s="35"/>
      <c r="J243" s="35"/>
      <c r="K243" s="35"/>
      <c r="L243" s="118" t="str">
        <f t="shared" si="28"/>
        <v/>
      </c>
      <c r="M243" s="118" t="str">
        <f t="shared" si="29"/>
        <v/>
      </c>
    </row>
    <row r="244" spans="1:13" x14ac:dyDescent="0.25">
      <c r="A244" s="116" t="s">
        <v>1905</v>
      </c>
      <c r="B244" s="117">
        <v>44247</v>
      </c>
      <c r="C244" s="116" t="s">
        <v>1906</v>
      </c>
      <c r="D244" s="35" t="s">
        <v>516</v>
      </c>
      <c r="E244" s="116" t="str">
        <f t="shared" si="24"/>
        <v>Morne</v>
      </c>
      <c r="F244" s="116" t="str">
        <f t="shared" si="25"/>
        <v>Horn</v>
      </c>
      <c r="G244" s="116" t="str">
        <f t="shared" si="26"/>
        <v>Men Veteran</v>
      </c>
      <c r="H244" s="116" t="str">
        <f t="shared" si="27"/>
        <v>Welwitschia</v>
      </c>
      <c r="I244" s="35"/>
      <c r="J244" s="35" t="s">
        <v>1340</v>
      </c>
      <c r="K244" s="35">
        <v>106</v>
      </c>
      <c r="L244" s="118">
        <f t="shared" si="28"/>
        <v>5.3</v>
      </c>
      <c r="M244" s="118">
        <f t="shared" si="29"/>
        <v>5.3</v>
      </c>
    </row>
    <row r="245" spans="1:13" x14ac:dyDescent="0.25">
      <c r="A245" s="116" t="s">
        <v>1905</v>
      </c>
      <c r="B245" s="117">
        <v>44247</v>
      </c>
      <c r="C245" s="116" t="s">
        <v>1906</v>
      </c>
      <c r="D245" s="35" t="s">
        <v>516</v>
      </c>
      <c r="E245" s="116" t="str">
        <f t="shared" si="24"/>
        <v>Morne</v>
      </c>
      <c r="F245" s="116" t="str">
        <f t="shared" si="25"/>
        <v>Horn</v>
      </c>
      <c r="G245" s="116" t="str">
        <f t="shared" si="26"/>
        <v>Men Veteran</v>
      </c>
      <c r="H245" s="116" t="str">
        <f t="shared" si="27"/>
        <v>Welwitschia</v>
      </c>
      <c r="I245" s="35"/>
      <c r="J245" s="35" t="s">
        <v>1340</v>
      </c>
      <c r="K245" s="35">
        <v>140</v>
      </c>
      <c r="L245" s="118">
        <f t="shared" si="28"/>
        <v>13.7</v>
      </c>
      <c r="M245" s="118">
        <f t="shared" si="29"/>
        <v>13.7</v>
      </c>
    </row>
    <row r="246" spans="1:13" x14ac:dyDescent="0.25">
      <c r="A246" s="116" t="s">
        <v>1905</v>
      </c>
      <c r="B246" s="117">
        <v>44247</v>
      </c>
      <c r="C246" s="116" t="s">
        <v>1906</v>
      </c>
      <c r="D246" s="35" t="s">
        <v>516</v>
      </c>
      <c r="E246" s="116" t="str">
        <f t="shared" si="24"/>
        <v>Morne</v>
      </c>
      <c r="F246" s="116" t="str">
        <f t="shared" si="25"/>
        <v>Horn</v>
      </c>
      <c r="G246" s="116" t="str">
        <f t="shared" si="26"/>
        <v>Men Veteran</v>
      </c>
      <c r="H246" s="116" t="str">
        <f t="shared" si="27"/>
        <v>Welwitschia</v>
      </c>
      <c r="I246" s="35"/>
      <c r="J246" s="35" t="s">
        <v>1340</v>
      </c>
      <c r="K246" s="35">
        <v>122</v>
      </c>
      <c r="L246" s="118">
        <f t="shared" si="28"/>
        <v>8.6</v>
      </c>
      <c r="M246" s="118">
        <f t="shared" si="29"/>
        <v>8.6</v>
      </c>
    </row>
    <row r="247" spans="1:13" x14ac:dyDescent="0.25">
      <c r="A247" s="116" t="s">
        <v>1905</v>
      </c>
      <c r="B247" s="117">
        <v>44247</v>
      </c>
      <c r="C247" s="116" t="s">
        <v>1906</v>
      </c>
      <c r="D247" s="35" t="s">
        <v>516</v>
      </c>
      <c r="E247" s="116" t="str">
        <f t="shared" si="24"/>
        <v>Morne</v>
      </c>
      <c r="F247" s="116" t="str">
        <f t="shared" si="25"/>
        <v>Horn</v>
      </c>
      <c r="G247" s="116" t="str">
        <f t="shared" si="26"/>
        <v>Men Veteran</v>
      </c>
      <c r="H247" s="116" t="str">
        <f t="shared" si="27"/>
        <v>Welwitschia</v>
      </c>
      <c r="I247" s="35"/>
      <c r="J247" s="35" t="s">
        <v>1341</v>
      </c>
      <c r="K247" s="35">
        <v>71</v>
      </c>
      <c r="L247" s="118">
        <f t="shared" si="28"/>
        <v>1.1000000000000001</v>
      </c>
      <c r="M247" s="118">
        <f t="shared" si="29"/>
        <v>1.1000000000000001</v>
      </c>
    </row>
    <row r="248" spans="1:13" x14ac:dyDescent="0.25">
      <c r="A248" s="116" t="s">
        <v>1905</v>
      </c>
      <c r="B248" s="117">
        <v>44247</v>
      </c>
      <c r="C248" s="116" t="s">
        <v>1906</v>
      </c>
      <c r="D248" s="35" t="s">
        <v>516</v>
      </c>
      <c r="E248" s="116" t="str">
        <f t="shared" si="24"/>
        <v>Morne</v>
      </c>
      <c r="F248" s="116" t="str">
        <f t="shared" si="25"/>
        <v>Horn</v>
      </c>
      <c r="G248" s="116" t="str">
        <f t="shared" si="26"/>
        <v>Men Veteran</v>
      </c>
      <c r="H248" s="116" t="str">
        <f t="shared" si="27"/>
        <v>Welwitschia</v>
      </c>
      <c r="I248" s="35"/>
      <c r="J248" s="35" t="s">
        <v>1334</v>
      </c>
      <c r="K248" s="35">
        <v>148</v>
      </c>
      <c r="L248" s="118">
        <f t="shared" si="28"/>
        <v>43.8</v>
      </c>
      <c r="M248" s="118">
        <f t="shared" si="29"/>
        <v>43.8</v>
      </c>
    </row>
    <row r="249" spans="1:13" x14ac:dyDescent="0.25">
      <c r="A249" s="116" t="s">
        <v>1905</v>
      </c>
      <c r="B249" s="117">
        <v>44247</v>
      </c>
      <c r="C249" s="116" t="s">
        <v>1906</v>
      </c>
      <c r="D249" s="35" t="s">
        <v>1469</v>
      </c>
      <c r="E249" s="116" t="str">
        <f t="shared" si="24"/>
        <v>Barren</v>
      </c>
      <c r="F249" s="116" t="str">
        <f t="shared" si="25"/>
        <v>Van Es</v>
      </c>
      <c r="G249" s="116" t="str">
        <f t="shared" si="26"/>
        <v>Men Senior</v>
      </c>
      <c r="H249" s="116" t="str">
        <f t="shared" si="27"/>
        <v>Penguin</v>
      </c>
      <c r="I249" s="35"/>
      <c r="J249" s="35" t="s">
        <v>1341</v>
      </c>
      <c r="K249" s="35">
        <v>84</v>
      </c>
      <c r="L249" s="118">
        <f t="shared" si="28"/>
        <v>2</v>
      </c>
      <c r="M249" s="118">
        <f t="shared" si="29"/>
        <v>2</v>
      </c>
    </row>
    <row r="250" spans="1:13" x14ac:dyDescent="0.25">
      <c r="A250" s="116" t="s">
        <v>1905</v>
      </c>
      <c r="B250" s="117">
        <v>44247</v>
      </c>
      <c r="C250" s="116" t="s">
        <v>1906</v>
      </c>
      <c r="D250" s="35" t="s">
        <v>1469</v>
      </c>
      <c r="E250" s="116" t="str">
        <f t="shared" si="24"/>
        <v>Barren</v>
      </c>
      <c r="F250" s="116" t="str">
        <f t="shared" si="25"/>
        <v>Van Es</v>
      </c>
      <c r="G250" s="116" t="str">
        <f t="shared" si="26"/>
        <v>Men Senior</v>
      </c>
      <c r="H250" s="116" t="str">
        <f t="shared" si="27"/>
        <v>Penguin</v>
      </c>
      <c r="I250" s="35"/>
      <c r="J250" s="35" t="s">
        <v>1341</v>
      </c>
      <c r="K250" s="35">
        <v>123</v>
      </c>
      <c r="L250" s="118">
        <f t="shared" si="28"/>
        <v>7.6</v>
      </c>
      <c r="M250" s="118">
        <f t="shared" si="29"/>
        <v>7.6</v>
      </c>
    </row>
    <row r="251" spans="1:13" x14ac:dyDescent="0.25">
      <c r="A251" s="116" t="s">
        <v>1905</v>
      </c>
      <c r="B251" s="117">
        <v>44247</v>
      </c>
      <c r="C251" s="116" t="s">
        <v>1906</v>
      </c>
      <c r="D251" s="35" t="s">
        <v>1469</v>
      </c>
      <c r="E251" s="116" t="str">
        <f t="shared" si="24"/>
        <v>Barren</v>
      </c>
      <c r="F251" s="116" t="str">
        <f t="shared" si="25"/>
        <v>Van Es</v>
      </c>
      <c r="G251" s="116" t="str">
        <f t="shared" si="26"/>
        <v>Men Senior</v>
      </c>
      <c r="H251" s="116" t="str">
        <f t="shared" si="27"/>
        <v>Penguin</v>
      </c>
      <c r="I251" s="35"/>
      <c r="J251" s="35" t="s">
        <v>1340</v>
      </c>
      <c r="K251" s="35">
        <v>167</v>
      </c>
      <c r="L251" s="118">
        <f t="shared" si="28"/>
        <v>25.2</v>
      </c>
      <c r="M251" s="118">
        <f t="shared" si="29"/>
        <v>25.2</v>
      </c>
    </row>
    <row r="252" spans="1:13" x14ac:dyDescent="0.25">
      <c r="A252" s="116" t="s">
        <v>1905</v>
      </c>
      <c r="B252" s="117">
        <v>44247</v>
      </c>
      <c r="C252" s="116" t="s">
        <v>1906</v>
      </c>
      <c r="D252" s="35" t="s">
        <v>1469</v>
      </c>
      <c r="E252" s="116" t="str">
        <f t="shared" si="24"/>
        <v>Barren</v>
      </c>
      <c r="F252" s="116" t="str">
        <f t="shared" si="25"/>
        <v>Van Es</v>
      </c>
      <c r="G252" s="116" t="str">
        <f t="shared" si="26"/>
        <v>Men Senior</v>
      </c>
      <c r="H252" s="116" t="str">
        <f t="shared" si="27"/>
        <v>Penguin</v>
      </c>
      <c r="I252" s="35"/>
      <c r="J252" s="35" t="s">
        <v>1340</v>
      </c>
      <c r="K252" s="35">
        <v>106</v>
      </c>
      <c r="L252" s="118">
        <f t="shared" si="28"/>
        <v>5.3</v>
      </c>
      <c r="M252" s="118">
        <f t="shared" si="29"/>
        <v>5.3</v>
      </c>
    </row>
    <row r="253" spans="1:13" x14ac:dyDescent="0.25">
      <c r="A253" s="116" t="s">
        <v>1905</v>
      </c>
      <c r="B253" s="117">
        <v>44247</v>
      </c>
      <c r="C253" s="116" t="s">
        <v>1906</v>
      </c>
      <c r="D253" s="35" t="s">
        <v>1469</v>
      </c>
      <c r="E253" s="116" t="str">
        <f t="shared" si="24"/>
        <v>Barren</v>
      </c>
      <c r="F253" s="116" t="str">
        <f t="shared" si="25"/>
        <v>Van Es</v>
      </c>
      <c r="G253" s="116" t="str">
        <f t="shared" si="26"/>
        <v>Men Senior</v>
      </c>
      <c r="H253" s="116" t="str">
        <f t="shared" si="27"/>
        <v>Penguin</v>
      </c>
      <c r="I253" s="35"/>
      <c r="J253" s="35" t="s">
        <v>1340</v>
      </c>
      <c r="K253" s="35">
        <v>140</v>
      </c>
      <c r="L253" s="118">
        <f t="shared" si="28"/>
        <v>13.7</v>
      </c>
      <c r="M253" s="118">
        <f t="shared" si="29"/>
        <v>13.7</v>
      </c>
    </row>
    <row r="254" spans="1:13" x14ac:dyDescent="0.25">
      <c r="A254" s="116" t="s">
        <v>1905</v>
      </c>
      <c r="B254" s="117">
        <v>44247</v>
      </c>
      <c r="C254" s="116" t="s">
        <v>1906</v>
      </c>
      <c r="D254" s="35" t="s">
        <v>1469</v>
      </c>
      <c r="E254" s="116" t="str">
        <f t="shared" si="24"/>
        <v>Barren</v>
      </c>
      <c r="F254" s="116" t="str">
        <f t="shared" si="25"/>
        <v>Van Es</v>
      </c>
      <c r="G254" s="116" t="str">
        <f t="shared" si="26"/>
        <v>Men Senior</v>
      </c>
      <c r="H254" s="116" t="str">
        <f t="shared" si="27"/>
        <v>Penguin</v>
      </c>
      <c r="I254" s="35"/>
      <c r="J254" s="35" t="s">
        <v>1339</v>
      </c>
      <c r="K254" s="35">
        <v>122</v>
      </c>
      <c r="L254" s="118">
        <f t="shared" si="28"/>
        <v>23</v>
      </c>
      <c r="M254" s="118">
        <f t="shared" si="29"/>
        <v>23</v>
      </c>
    </row>
    <row r="255" spans="1:13" x14ac:dyDescent="0.25">
      <c r="A255" s="116" t="s">
        <v>1905</v>
      </c>
      <c r="B255" s="117">
        <v>44247</v>
      </c>
      <c r="C255" s="116" t="s">
        <v>1906</v>
      </c>
      <c r="D255" s="35" t="s">
        <v>674</v>
      </c>
      <c r="E255" s="116" t="str">
        <f t="shared" si="24"/>
        <v>Devon</v>
      </c>
      <c r="F255" s="116" t="str">
        <f t="shared" si="25"/>
        <v>Burger</v>
      </c>
      <c r="G255" s="116" t="str">
        <f t="shared" si="26"/>
        <v>Men U/21</v>
      </c>
      <c r="H255" s="116" t="str">
        <f t="shared" si="27"/>
        <v>Penguin</v>
      </c>
      <c r="I255" s="35"/>
      <c r="J255" s="35" t="s">
        <v>1341</v>
      </c>
      <c r="K255" s="35">
        <v>112</v>
      </c>
      <c r="L255" s="118">
        <f t="shared" si="28"/>
        <v>5.5</v>
      </c>
      <c r="M255" s="118">
        <f t="shared" si="29"/>
        <v>5.5</v>
      </c>
    </row>
    <row r="256" spans="1:13" x14ac:dyDescent="0.25">
      <c r="A256" s="116" t="s">
        <v>1905</v>
      </c>
      <c r="B256" s="117">
        <v>44247</v>
      </c>
      <c r="C256" s="116" t="s">
        <v>1906</v>
      </c>
      <c r="D256" s="35" t="s">
        <v>674</v>
      </c>
      <c r="E256" s="116" t="str">
        <f t="shared" si="24"/>
        <v>Devon</v>
      </c>
      <c r="F256" s="116" t="str">
        <f t="shared" si="25"/>
        <v>Burger</v>
      </c>
      <c r="G256" s="116" t="str">
        <f t="shared" si="26"/>
        <v>Men U/21</v>
      </c>
      <c r="H256" s="116" t="str">
        <f t="shared" si="27"/>
        <v>Penguin</v>
      </c>
      <c r="I256" s="35"/>
      <c r="J256" s="35" t="s">
        <v>1341</v>
      </c>
      <c r="K256" s="35">
        <v>132</v>
      </c>
      <c r="L256" s="118">
        <f t="shared" si="28"/>
        <v>9.8000000000000007</v>
      </c>
      <c r="M256" s="118">
        <f t="shared" si="29"/>
        <v>9.8000000000000007</v>
      </c>
    </row>
    <row r="257" spans="1:13" x14ac:dyDescent="0.25">
      <c r="A257" s="116" t="s">
        <v>1905</v>
      </c>
      <c r="B257" s="117">
        <v>44247</v>
      </c>
      <c r="C257" s="116" t="s">
        <v>1906</v>
      </c>
      <c r="D257" s="35" t="s">
        <v>674</v>
      </c>
      <c r="E257" s="116" t="str">
        <f t="shared" si="24"/>
        <v>Devon</v>
      </c>
      <c r="F257" s="116" t="str">
        <f t="shared" si="25"/>
        <v>Burger</v>
      </c>
      <c r="G257" s="116" t="str">
        <f t="shared" si="26"/>
        <v>Men U/21</v>
      </c>
      <c r="H257" s="116" t="str">
        <f t="shared" si="27"/>
        <v>Penguin</v>
      </c>
      <c r="I257" s="35"/>
      <c r="J257" s="35" t="s">
        <v>1341</v>
      </c>
      <c r="K257" s="35">
        <v>113</v>
      </c>
      <c r="L257" s="118">
        <f t="shared" si="28"/>
        <v>5.7</v>
      </c>
      <c r="M257" s="118">
        <f t="shared" si="29"/>
        <v>5.7</v>
      </c>
    </row>
    <row r="258" spans="1:13" x14ac:dyDescent="0.25">
      <c r="A258" s="116" t="s">
        <v>1905</v>
      </c>
      <c r="B258" s="117">
        <v>44247</v>
      </c>
      <c r="C258" s="116" t="s">
        <v>1906</v>
      </c>
      <c r="D258" s="35" t="s">
        <v>621</v>
      </c>
      <c r="E258" s="116" t="str">
        <f t="shared" si="24"/>
        <v>Colin</v>
      </c>
      <c r="F258" s="116" t="str">
        <f t="shared" si="25"/>
        <v>Hart</v>
      </c>
      <c r="G258" s="116" t="str">
        <f t="shared" si="26"/>
        <v>Men Grand Masters</v>
      </c>
      <c r="H258" s="116" t="str">
        <f t="shared" si="27"/>
        <v>Penguin</v>
      </c>
      <c r="I258" s="35"/>
      <c r="J258" s="35" t="s">
        <v>1340</v>
      </c>
      <c r="K258" s="35">
        <v>91</v>
      </c>
      <c r="L258" s="118">
        <f t="shared" si="28"/>
        <v>3.1</v>
      </c>
      <c r="M258" s="118">
        <f t="shared" si="29"/>
        <v>3.1</v>
      </c>
    </row>
    <row r="259" spans="1:13" x14ac:dyDescent="0.25">
      <c r="A259" s="116" t="s">
        <v>1905</v>
      </c>
      <c r="B259" s="117">
        <v>44247</v>
      </c>
      <c r="C259" s="116" t="s">
        <v>1906</v>
      </c>
      <c r="D259" s="35" t="s">
        <v>1806</v>
      </c>
      <c r="E259" s="116" t="str">
        <f t="shared" ref="E259:E322" si="30">IF(D259="","",VLOOKUP(D259,Master,3,FALSE))</f>
        <v>Armand</v>
      </c>
      <c r="F259" s="116" t="str">
        <f t="shared" ref="F259:F322" si="31">IF(D259="","",VLOOKUP(D259,Master,4,FALSE))</f>
        <v>Pretoruis</v>
      </c>
      <c r="G259" s="116" t="str">
        <f t="shared" ref="G259:G322" si="32">IF(D259="","",VLOOKUP(D259,Master,5,FALSE))</f>
        <v>Men Senior</v>
      </c>
      <c r="H259" s="116" t="str">
        <f t="shared" ref="H259:H322" si="33">IF(D259="","",VLOOKUP(D259,Master,2,FALSE))</f>
        <v>xPenguin</v>
      </c>
      <c r="I259" s="35"/>
      <c r="J259" s="35" t="s">
        <v>1340</v>
      </c>
      <c r="K259" s="35">
        <v>144</v>
      </c>
      <c r="L259" s="118">
        <f t="shared" ref="L259:L322" si="34">IF(K259="","",IF(I259="",ROUND(HLOOKUP(J259,kgList,K259,FALSE),1),ROUND(HLOOKUP(I259,kgList,K259,FALSE),1)))</f>
        <v>15.1</v>
      </c>
      <c r="M259" s="118">
        <f t="shared" ref="M259:M322" si="35">IF(L259="","",IF(COUNTA(I259:J259)&gt;1,"Edible or Inedible",IF(COUNTA(I259)=1,L259*1,IF(COUNTA(J259)=1,L259*1,"ERROR"))))</f>
        <v>15.1</v>
      </c>
    </row>
    <row r="260" spans="1:13" x14ac:dyDescent="0.25">
      <c r="A260" s="116" t="s">
        <v>1905</v>
      </c>
      <c r="B260" s="117">
        <v>44247</v>
      </c>
      <c r="C260" s="116" t="s">
        <v>1906</v>
      </c>
      <c r="D260" s="35" t="s">
        <v>749</v>
      </c>
      <c r="E260" s="116" t="str">
        <f t="shared" si="30"/>
        <v>Grant</v>
      </c>
      <c r="F260" s="116" t="str">
        <f t="shared" si="31"/>
        <v>Knight</v>
      </c>
      <c r="G260" s="116" t="str">
        <f t="shared" si="32"/>
        <v>Men Veteran</v>
      </c>
      <c r="H260" s="116" t="str">
        <f t="shared" si="33"/>
        <v>Penguin</v>
      </c>
      <c r="I260" s="35"/>
      <c r="J260" s="35" t="s">
        <v>1340</v>
      </c>
      <c r="K260" s="35">
        <v>163</v>
      </c>
      <c r="L260" s="118">
        <f t="shared" si="34"/>
        <v>23.1</v>
      </c>
      <c r="M260" s="118">
        <f t="shared" si="35"/>
        <v>23.1</v>
      </c>
    </row>
    <row r="261" spans="1:13" x14ac:dyDescent="0.25">
      <c r="A261" s="116" t="s">
        <v>1905</v>
      </c>
      <c r="B261" s="117">
        <v>44247</v>
      </c>
      <c r="C261" s="116" t="s">
        <v>1906</v>
      </c>
      <c r="D261" s="35" t="s">
        <v>749</v>
      </c>
      <c r="E261" s="116" t="str">
        <f t="shared" si="30"/>
        <v>Grant</v>
      </c>
      <c r="F261" s="116" t="str">
        <f t="shared" si="31"/>
        <v>Knight</v>
      </c>
      <c r="G261" s="116" t="str">
        <f t="shared" si="32"/>
        <v>Men Veteran</v>
      </c>
      <c r="H261" s="116" t="str">
        <f t="shared" si="33"/>
        <v>Penguin</v>
      </c>
      <c r="I261" s="35"/>
      <c r="J261" s="35" t="s">
        <v>1340</v>
      </c>
      <c r="K261" s="35">
        <v>143</v>
      </c>
      <c r="L261" s="118">
        <f t="shared" si="34"/>
        <v>14.8</v>
      </c>
      <c r="M261" s="118">
        <f t="shared" si="35"/>
        <v>14.8</v>
      </c>
    </row>
    <row r="262" spans="1:13" x14ac:dyDescent="0.25">
      <c r="A262" s="116" t="s">
        <v>1905</v>
      </c>
      <c r="B262" s="117">
        <v>44247</v>
      </c>
      <c r="C262" s="116" t="s">
        <v>1906</v>
      </c>
      <c r="D262" s="35" t="s">
        <v>749</v>
      </c>
      <c r="E262" s="116" t="str">
        <f t="shared" si="30"/>
        <v>Grant</v>
      </c>
      <c r="F262" s="116" t="str">
        <f t="shared" si="31"/>
        <v>Knight</v>
      </c>
      <c r="G262" s="116" t="str">
        <f t="shared" si="32"/>
        <v>Men Veteran</v>
      </c>
      <c r="H262" s="116" t="str">
        <f t="shared" si="33"/>
        <v>Penguin</v>
      </c>
      <c r="I262" s="35"/>
      <c r="J262" s="35" t="s">
        <v>1340</v>
      </c>
      <c r="K262" s="35">
        <v>147</v>
      </c>
      <c r="L262" s="118">
        <f t="shared" si="34"/>
        <v>16.2</v>
      </c>
      <c r="M262" s="118">
        <f t="shared" si="35"/>
        <v>16.2</v>
      </c>
    </row>
    <row r="263" spans="1:13" x14ac:dyDescent="0.25">
      <c r="A263" s="116" t="s">
        <v>1905</v>
      </c>
      <c r="B263" s="117">
        <v>44247</v>
      </c>
      <c r="C263" s="116" t="s">
        <v>1906</v>
      </c>
      <c r="D263" s="35" t="s">
        <v>749</v>
      </c>
      <c r="E263" s="116" t="str">
        <f t="shared" si="30"/>
        <v>Grant</v>
      </c>
      <c r="F263" s="116" t="str">
        <f t="shared" si="31"/>
        <v>Knight</v>
      </c>
      <c r="G263" s="116" t="str">
        <f t="shared" si="32"/>
        <v>Men Veteran</v>
      </c>
      <c r="H263" s="116" t="str">
        <f t="shared" si="33"/>
        <v>Penguin</v>
      </c>
      <c r="I263" s="35"/>
      <c r="J263" s="35" t="s">
        <v>1340</v>
      </c>
      <c r="K263" s="35">
        <v>148</v>
      </c>
      <c r="L263" s="118">
        <f t="shared" si="34"/>
        <v>16.600000000000001</v>
      </c>
      <c r="M263" s="118">
        <f t="shared" si="35"/>
        <v>16.600000000000001</v>
      </c>
    </row>
    <row r="264" spans="1:13" x14ac:dyDescent="0.25">
      <c r="A264" s="116" t="s">
        <v>1905</v>
      </c>
      <c r="B264" s="117">
        <v>44247</v>
      </c>
      <c r="C264" s="116" t="s">
        <v>1906</v>
      </c>
      <c r="D264" s="35" t="s">
        <v>749</v>
      </c>
      <c r="E264" s="116" t="str">
        <f t="shared" si="30"/>
        <v>Grant</v>
      </c>
      <c r="F264" s="116" t="str">
        <f t="shared" si="31"/>
        <v>Knight</v>
      </c>
      <c r="G264" s="116" t="str">
        <f t="shared" si="32"/>
        <v>Men Veteran</v>
      </c>
      <c r="H264" s="116" t="str">
        <f t="shared" si="33"/>
        <v>Penguin</v>
      </c>
      <c r="I264" s="35"/>
      <c r="J264" s="35" t="s">
        <v>1341</v>
      </c>
      <c r="K264" s="35">
        <v>110</v>
      </c>
      <c r="L264" s="118">
        <f t="shared" si="34"/>
        <v>5.2</v>
      </c>
      <c r="M264" s="118">
        <f t="shared" si="35"/>
        <v>5.2</v>
      </c>
    </row>
    <row r="265" spans="1:13" x14ac:dyDescent="0.25">
      <c r="A265" s="116" t="s">
        <v>1905</v>
      </c>
      <c r="B265" s="117">
        <v>44247</v>
      </c>
      <c r="C265" s="116" t="s">
        <v>1906</v>
      </c>
      <c r="D265" s="35" t="s">
        <v>749</v>
      </c>
      <c r="E265" s="116" t="str">
        <f t="shared" si="30"/>
        <v>Grant</v>
      </c>
      <c r="F265" s="116" t="str">
        <f t="shared" si="31"/>
        <v>Knight</v>
      </c>
      <c r="G265" s="116" t="str">
        <f t="shared" si="32"/>
        <v>Men Veteran</v>
      </c>
      <c r="H265" s="116" t="str">
        <f t="shared" si="33"/>
        <v>Penguin</v>
      </c>
      <c r="I265" s="35"/>
      <c r="J265" s="35" t="s">
        <v>1356</v>
      </c>
      <c r="K265" s="35">
        <v>110</v>
      </c>
      <c r="L265" s="118">
        <f t="shared" si="34"/>
        <v>12</v>
      </c>
      <c r="M265" s="118">
        <f t="shared" si="35"/>
        <v>12</v>
      </c>
    </row>
    <row r="266" spans="1:13" x14ac:dyDescent="0.25">
      <c r="A266" s="116" t="s">
        <v>1905</v>
      </c>
      <c r="B266" s="117">
        <v>44247</v>
      </c>
      <c r="C266" s="116" t="s">
        <v>1906</v>
      </c>
      <c r="D266" s="35" t="s">
        <v>502</v>
      </c>
      <c r="E266" s="116" t="str">
        <f t="shared" si="30"/>
        <v>Nico</v>
      </c>
      <c r="F266" s="116" t="str">
        <f t="shared" si="31"/>
        <v>Kotze</v>
      </c>
      <c r="G266" s="116" t="str">
        <f t="shared" si="32"/>
        <v>Men Veteran</v>
      </c>
      <c r="H266" s="116" t="str">
        <f t="shared" si="33"/>
        <v>Penguin</v>
      </c>
      <c r="I266" s="35" t="s">
        <v>19</v>
      </c>
      <c r="J266" s="35"/>
      <c r="K266" s="35">
        <v>45</v>
      </c>
      <c r="L266" s="118">
        <f t="shared" si="34"/>
        <v>0.9</v>
      </c>
      <c r="M266" s="118">
        <f t="shared" si="35"/>
        <v>0.9</v>
      </c>
    </row>
    <row r="267" spans="1:13" x14ac:dyDescent="0.25">
      <c r="A267" s="116" t="s">
        <v>1905</v>
      </c>
      <c r="B267" s="117">
        <v>44247</v>
      </c>
      <c r="C267" s="116" t="s">
        <v>1906</v>
      </c>
      <c r="D267" s="35" t="s">
        <v>502</v>
      </c>
      <c r="E267" s="116" t="str">
        <f t="shared" si="30"/>
        <v>Nico</v>
      </c>
      <c r="F267" s="116" t="str">
        <f t="shared" si="31"/>
        <v>Kotze</v>
      </c>
      <c r="G267" s="116" t="str">
        <f t="shared" si="32"/>
        <v>Men Veteran</v>
      </c>
      <c r="H267" s="116" t="str">
        <f t="shared" si="33"/>
        <v>Penguin</v>
      </c>
      <c r="I267" s="35"/>
      <c r="J267" s="35" t="s">
        <v>1340</v>
      </c>
      <c r="K267" s="35">
        <v>134</v>
      </c>
      <c r="L267" s="118">
        <f t="shared" si="34"/>
        <v>11.8</v>
      </c>
      <c r="M267" s="118">
        <f t="shared" si="35"/>
        <v>11.8</v>
      </c>
    </row>
    <row r="268" spans="1:13" x14ac:dyDescent="0.25">
      <c r="A268" s="116" t="s">
        <v>1905</v>
      </c>
      <c r="B268" s="117">
        <v>44247</v>
      </c>
      <c r="C268" s="116" t="s">
        <v>1906</v>
      </c>
      <c r="D268" s="35" t="s">
        <v>502</v>
      </c>
      <c r="E268" s="116" t="str">
        <f t="shared" si="30"/>
        <v>Nico</v>
      </c>
      <c r="F268" s="116" t="str">
        <f t="shared" si="31"/>
        <v>Kotze</v>
      </c>
      <c r="G268" s="116" t="str">
        <f t="shared" si="32"/>
        <v>Men Veteran</v>
      </c>
      <c r="H268" s="116" t="str">
        <f t="shared" si="33"/>
        <v>Penguin</v>
      </c>
      <c r="I268" s="35"/>
      <c r="J268" s="35" t="s">
        <v>1318</v>
      </c>
      <c r="K268" s="35">
        <v>80</v>
      </c>
      <c r="L268" s="118">
        <f t="shared" si="34"/>
        <v>9.4</v>
      </c>
      <c r="M268" s="118">
        <f t="shared" si="35"/>
        <v>9.4</v>
      </c>
    </row>
    <row r="269" spans="1:13" x14ac:dyDescent="0.25">
      <c r="A269" s="116" t="s">
        <v>1905</v>
      </c>
      <c r="B269" s="117">
        <v>44247</v>
      </c>
      <c r="C269" s="116" t="s">
        <v>1906</v>
      </c>
      <c r="D269" s="35" t="s">
        <v>502</v>
      </c>
      <c r="E269" s="116" t="str">
        <f t="shared" si="30"/>
        <v>Nico</v>
      </c>
      <c r="F269" s="116" t="str">
        <f t="shared" si="31"/>
        <v>Kotze</v>
      </c>
      <c r="G269" s="116" t="str">
        <f t="shared" si="32"/>
        <v>Men Veteran</v>
      </c>
      <c r="H269" s="116" t="str">
        <f t="shared" si="33"/>
        <v>Penguin</v>
      </c>
      <c r="I269" s="35"/>
      <c r="J269" s="35" t="s">
        <v>1341</v>
      </c>
      <c r="K269" s="35">
        <v>76</v>
      </c>
      <c r="L269" s="118">
        <f t="shared" si="34"/>
        <v>1.4</v>
      </c>
      <c r="M269" s="118">
        <f t="shared" si="35"/>
        <v>1.4</v>
      </c>
    </row>
    <row r="270" spans="1:13" x14ac:dyDescent="0.25">
      <c r="A270" s="116" t="s">
        <v>1905</v>
      </c>
      <c r="B270" s="117">
        <v>44247</v>
      </c>
      <c r="C270" s="116" t="s">
        <v>1906</v>
      </c>
      <c r="D270" s="35" t="s">
        <v>502</v>
      </c>
      <c r="E270" s="116" t="str">
        <f t="shared" si="30"/>
        <v>Nico</v>
      </c>
      <c r="F270" s="116" t="str">
        <f t="shared" si="31"/>
        <v>Kotze</v>
      </c>
      <c r="G270" s="116" t="str">
        <f t="shared" si="32"/>
        <v>Men Veteran</v>
      </c>
      <c r="H270" s="116" t="str">
        <f t="shared" si="33"/>
        <v>Penguin</v>
      </c>
      <c r="I270" s="35"/>
      <c r="J270" s="35" t="s">
        <v>20</v>
      </c>
      <c r="K270" s="35">
        <v>74</v>
      </c>
      <c r="L270" s="118">
        <f t="shared" si="34"/>
        <v>1.5</v>
      </c>
      <c r="M270" s="118">
        <f t="shared" si="35"/>
        <v>1.5</v>
      </c>
    </row>
    <row r="271" spans="1:13" x14ac:dyDescent="0.25">
      <c r="A271" s="116" t="s">
        <v>1905</v>
      </c>
      <c r="B271" s="117">
        <v>44247</v>
      </c>
      <c r="C271" s="116" t="s">
        <v>1906</v>
      </c>
      <c r="D271" s="35" t="s">
        <v>502</v>
      </c>
      <c r="E271" s="116" t="str">
        <f t="shared" si="30"/>
        <v>Nico</v>
      </c>
      <c r="F271" s="116" t="str">
        <f t="shared" si="31"/>
        <v>Kotze</v>
      </c>
      <c r="G271" s="116" t="str">
        <f t="shared" si="32"/>
        <v>Men Veteran</v>
      </c>
      <c r="H271" s="116" t="str">
        <f t="shared" si="33"/>
        <v>Penguin</v>
      </c>
      <c r="I271" s="35"/>
      <c r="J271" s="35" t="s">
        <v>1356</v>
      </c>
      <c r="K271" s="35">
        <v>126</v>
      </c>
      <c r="L271" s="118">
        <f t="shared" si="34"/>
        <v>18.399999999999999</v>
      </c>
      <c r="M271" s="118">
        <f t="shared" si="35"/>
        <v>18.399999999999999</v>
      </c>
    </row>
    <row r="272" spans="1:13" x14ac:dyDescent="0.25">
      <c r="A272" s="116" t="s">
        <v>1905</v>
      </c>
      <c r="B272" s="117">
        <v>44247</v>
      </c>
      <c r="C272" s="116" t="s">
        <v>1906</v>
      </c>
      <c r="D272" s="35" t="s">
        <v>1420</v>
      </c>
      <c r="E272" s="116" t="str">
        <f t="shared" si="30"/>
        <v>Allen</v>
      </c>
      <c r="F272" s="116" t="str">
        <f t="shared" si="31"/>
        <v>Langenstrassen</v>
      </c>
      <c r="G272" s="116" t="str">
        <f t="shared" si="32"/>
        <v>Men Veteran</v>
      </c>
      <c r="H272" s="116" t="str">
        <f t="shared" si="33"/>
        <v>Penguin</v>
      </c>
      <c r="I272" s="35"/>
      <c r="J272" s="35" t="s">
        <v>1340</v>
      </c>
      <c r="K272" s="35">
        <v>148</v>
      </c>
      <c r="L272" s="118">
        <f t="shared" si="34"/>
        <v>16.600000000000001</v>
      </c>
      <c r="M272" s="118">
        <f t="shared" si="35"/>
        <v>16.600000000000001</v>
      </c>
    </row>
    <row r="273" spans="1:13" x14ac:dyDescent="0.25">
      <c r="A273" s="116" t="s">
        <v>1905</v>
      </c>
      <c r="B273" s="117">
        <v>44247</v>
      </c>
      <c r="C273" s="116" t="s">
        <v>1906</v>
      </c>
      <c r="D273" s="35" t="s">
        <v>1420</v>
      </c>
      <c r="E273" s="116" t="str">
        <f t="shared" si="30"/>
        <v>Allen</v>
      </c>
      <c r="F273" s="116" t="str">
        <f t="shared" si="31"/>
        <v>Langenstrassen</v>
      </c>
      <c r="G273" s="116" t="str">
        <f t="shared" si="32"/>
        <v>Men Veteran</v>
      </c>
      <c r="H273" s="116" t="str">
        <f t="shared" si="33"/>
        <v>Penguin</v>
      </c>
      <c r="I273" s="35"/>
      <c r="J273" s="35" t="s">
        <v>1341</v>
      </c>
      <c r="K273" s="35">
        <v>117</v>
      </c>
      <c r="L273" s="118">
        <f t="shared" si="34"/>
        <v>6.4</v>
      </c>
      <c r="M273" s="118">
        <f t="shared" si="35"/>
        <v>6.4</v>
      </c>
    </row>
    <row r="274" spans="1:13" x14ac:dyDescent="0.25">
      <c r="A274" s="116" t="s">
        <v>1905</v>
      </c>
      <c r="B274" s="117">
        <v>44247</v>
      </c>
      <c r="C274" s="116" t="s">
        <v>1906</v>
      </c>
      <c r="D274" s="35" t="s">
        <v>1420</v>
      </c>
      <c r="E274" s="116" t="str">
        <f t="shared" si="30"/>
        <v>Allen</v>
      </c>
      <c r="F274" s="116" t="str">
        <f t="shared" si="31"/>
        <v>Langenstrassen</v>
      </c>
      <c r="G274" s="116" t="str">
        <f t="shared" si="32"/>
        <v>Men Veteran</v>
      </c>
      <c r="H274" s="116" t="str">
        <f t="shared" si="33"/>
        <v>Penguin</v>
      </c>
      <c r="I274" s="35"/>
      <c r="J274" s="35" t="s">
        <v>1356</v>
      </c>
      <c r="K274" s="35">
        <v>128</v>
      </c>
      <c r="L274" s="118">
        <f t="shared" si="34"/>
        <v>19.3</v>
      </c>
      <c r="M274" s="118">
        <f t="shared" si="35"/>
        <v>19.3</v>
      </c>
    </row>
    <row r="275" spans="1:13" x14ac:dyDescent="0.25">
      <c r="A275" s="116" t="s">
        <v>1905</v>
      </c>
      <c r="B275" s="117">
        <v>44247</v>
      </c>
      <c r="C275" s="116" t="s">
        <v>1906</v>
      </c>
      <c r="D275" s="35" t="s">
        <v>1491</v>
      </c>
      <c r="E275" s="116" t="str">
        <f t="shared" si="30"/>
        <v>Annelien</v>
      </c>
      <c r="F275" s="116" t="str">
        <f t="shared" si="31"/>
        <v>Langenstrassen</v>
      </c>
      <c r="G275" s="116" t="str">
        <f t="shared" si="32"/>
        <v>Ladies Veteran</v>
      </c>
      <c r="H275" s="116" t="str">
        <f t="shared" si="33"/>
        <v>Penguin</v>
      </c>
      <c r="I275" s="35"/>
      <c r="J275" s="35" t="s">
        <v>1340</v>
      </c>
      <c r="K275" s="35">
        <v>133</v>
      </c>
      <c r="L275" s="118">
        <f t="shared" si="34"/>
        <v>11.5</v>
      </c>
      <c r="M275" s="118">
        <f t="shared" si="35"/>
        <v>11.5</v>
      </c>
    </row>
    <row r="276" spans="1:13" x14ac:dyDescent="0.25">
      <c r="A276" s="116" t="s">
        <v>1905</v>
      </c>
      <c r="B276" s="117">
        <v>44247</v>
      </c>
      <c r="C276" s="116" t="s">
        <v>1906</v>
      </c>
      <c r="D276" s="35" t="s">
        <v>777</v>
      </c>
      <c r="E276" s="116" t="str">
        <f t="shared" si="30"/>
        <v>Kevin</v>
      </c>
      <c r="F276" s="116" t="str">
        <f t="shared" si="31"/>
        <v>Page</v>
      </c>
      <c r="G276" s="116" t="str">
        <f t="shared" si="32"/>
        <v>Men U/21</v>
      </c>
      <c r="H276" s="116" t="str">
        <f t="shared" si="33"/>
        <v>Penguin</v>
      </c>
      <c r="I276" s="35"/>
      <c r="J276" s="35" t="s">
        <v>1341</v>
      </c>
      <c r="K276" s="35">
        <v>106</v>
      </c>
      <c r="L276" s="118">
        <f t="shared" si="34"/>
        <v>4.5</v>
      </c>
      <c r="M276" s="118">
        <f t="shared" si="35"/>
        <v>4.5</v>
      </c>
    </row>
    <row r="277" spans="1:13" x14ac:dyDescent="0.25">
      <c r="A277" s="116" t="s">
        <v>1905</v>
      </c>
      <c r="B277" s="117">
        <v>44247</v>
      </c>
      <c r="C277" s="116" t="s">
        <v>1906</v>
      </c>
      <c r="D277" s="35" t="s">
        <v>777</v>
      </c>
      <c r="E277" s="116" t="str">
        <f t="shared" si="30"/>
        <v>Kevin</v>
      </c>
      <c r="F277" s="116" t="str">
        <f t="shared" si="31"/>
        <v>Page</v>
      </c>
      <c r="G277" s="116" t="str">
        <f t="shared" si="32"/>
        <v>Men U/21</v>
      </c>
      <c r="H277" s="116" t="str">
        <f t="shared" si="33"/>
        <v>Penguin</v>
      </c>
      <c r="I277" s="35"/>
      <c r="J277" s="35" t="s">
        <v>1341</v>
      </c>
      <c r="K277" s="35">
        <v>104</v>
      </c>
      <c r="L277" s="118">
        <f t="shared" si="34"/>
        <v>4.2</v>
      </c>
      <c r="M277" s="118">
        <f t="shared" si="35"/>
        <v>4.2</v>
      </c>
    </row>
    <row r="278" spans="1:13" x14ac:dyDescent="0.25">
      <c r="A278" s="116" t="s">
        <v>1905</v>
      </c>
      <c r="B278" s="117">
        <v>44247</v>
      </c>
      <c r="C278" s="116" t="s">
        <v>1906</v>
      </c>
      <c r="D278" s="35" t="s">
        <v>501</v>
      </c>
      <c r="E278" s="116" t="str">
        <f t="shared" si="30"/>
        <v>Lesley</v>
      </c>
      <c r="F278" s="116" t="str">
        <f t="shared" si="31"/>
        <v>Page</v>
      </c>
      <c r="G278" s="116" t="str">
        <f t="shared" si="32"/>
        <v>Men Master</v>
      </c>
      <c r="H278" s="116" t="str">
        <f t="shared" si="33"/>
        <v>Penguin</v>
      </c>
      <c r="I278" s="35"/>
      <c r="J278" s="35" t="s">
        <v>1366</v>
      </c>
      <c r="K278" s="35">
        <v>54</v>
      </c>
      <c r="L278" s="118">
        <f t="shared" si="34"/>
        <v>2.6</v>
      </c>
      <c r="M278" s="118">
        <f t="shared" si="35"/>
        <v>2.6</v>
      </c>
    </row>
    <row r="279" spans="1:13" x14ac:dyDescent="0.25">
      <c r="A279" s="116" t="s">
        <v>1905</v>
      </c>
      <c r="B279" s="117">
        <v>44247</v>
      </c>
      <c r="C279" s="116" t="s">
        <v>1906</v>
      </c>
      <c r="D279" s="35" t="s">
        <v>501</v>
      </c>
      <c r="E279" s="116" t="str">
        <f t="shared" si="30"/>
        <v>Lesley</v>
      </c>
      <c r="F279" s="116" t="str">
        <f t="shared" si="31"/>
        <v>Page</v>
      </c>
      <c r="G279" s="116" t="str">
        <f t="shared" si="32"/>
        <v>Men Master</v>
      </c>
      <c r="H279" s="116" t="str">
        <f t="shared" si="33"/>
        <v>Penguin</v>
      </c>
      <c r="I279" s="35"/>
      <c r="J279" s="35" t="s">
        <v>1366</v>
      </c>
      <c r="K279" s="35">
        <v>69</v>
      </c>
      <c r="L279" s="118">
        <f t="shared" si="34"/>
        <v>4.5</v>
      </c>
      <c r="M279" s="118">
        <f t="shared" si="35"/>
        <v>4.5</v>
      </c>
    </row>
    <row r="280" spans="1:13" x14ac:dyDescent="0.25">
      <c r="A280" s="116" t="s">
        <v>1905</v>
      </c>
      <c r="B280" s="117">
        <v>44247</v>
      </c>
      <c r="C280" s="116" t="s">
        <v>1906</v>
      </c>
      <c r="D280" s="35" t="s">
        <v>501</v>
      </c>
      <c r="E280" s="116" t="str">
        <f t="shared" si="30"/>
        <v>Lesley</v>
      </c>
      <c r="F280" s="116" t="str">
        <f t="shared" si="31"/>
        <v>Page</v>
      </c>
      <c r="G280" s="116" t="str">
        <f t="shared" si="32"/>
        <v>Men Master</v>
      </c>
      <c r="H280" s="116" t="str">
        <f t="shared" si="33"/>
        <v>Penguin</v>
      </c>
      <c r="I280" s="35"/>
      <c r="J280" s="35" t="s">
        <v>1341</v>
      </c>
      <c r="K280" s="35">
        <v>110</v>
      </c>
      <c r="L280" s="118">
        <f t="shared" si="34"/>
        <v>5.2</v>
      </c>
      <c r="M280" s="118">
        <f t="shared" si="35"/>
        <v>5.2</v>
      </c>
    </row>
    <row r="281" spans="1:13" x14ac:dyDescent="0.25">
      <c r="A281" s="116" t="s">
        <v>1905</v>
      </c>
      <c r="B281" s="117">
        <v>44247</v>
      </c>
      <c r="C281" s="116" t="s">
        <v>1906</v>
      </c>
      <c r="D281" s="35" t="s">
        <v>501</v>
      </c>
      <c r="E281" s="116" t="str">
        <f t="shared" si="30"/>
        <v>Lesley</v>
      </c>
      <c r="F281" s="116" t="str">
        <f t="shared" si="31"/>
        <v>Page</v>
      </c>
      <c r="G281" s="116" t="str">
        <f t="shared" si="32"/>
        <v>Men Master</v>
      </c>
      <c r="H281" s="116" t="str">
        <f t="shared" si="33"/>
        <v>Penguin</v>
      </c>
      <c r="I281" s="35"/>
      <c r="J281" s="35" t="s">
        <v>1340</v>
      </c>
      <c r="K281" s="35">
        <v>75</v>
      </c>
      <c r="L281" s="118">
        <f t="shared" si="34"/>
        <v>1.6</v>
      </c>
      <c r="M281" s="118">
        <f t="shared" si="35"/>
        <v>1.6</v>
      </c>
    </row>
    <row r="282" spans="1:13" x14ac:dyDescent="0.25">
      <c r="A282" s="116" t="s">
        <v>1905</v>
      </c>
      <c r="B282" s="117">
        <v>44247</v>
      </c>
      <c r="C282" s="116" t="s">
        <v>1906</v>
      </c>
      <c r="D282" s="35" t="s">
        <v>1499</v>
      </c>
      <c r="E282" s="116" t="str">
        <f t="shared" si="30"/>
        <v>Phillip</v>
      </c>
      <c r="F282" s="116" t="str">
        <f t="shared" si="31"/>
        <v>Coetzee</v>
      </c>
      <c r="G282" s="116" t="str">
        <f t="shared" si="32"/>
        <v>Men Senior</v>
      </c>
      <c r="H282" s="116" t="str">
        <f t="shared" si="33"/>
        <v>Penguin</v>
      </c>
      <c r="I282" s="35"/>
      <c r="J282" s="35" t="s">
        <v>1340</v>
      </c>
      <c r="K282" s="35">
        <v>148</v>
      </c>
      <c r="L282" s="118">
        <f t="shared" si="34"/>
        <v>16.600000000000001</v>
      </c>
      <c r="M282" s="118">
        <f t="shared" si="35"/>
        <v>16.600000000000001</v>
      </c>
    </row>
    <row r="283" spans="1:13" x14ac:dyDescent="0.25">
      <c r="A283" s="116" t="s">
        <v>1905</v>
      </c>
      <c r="B283" s="117">
        <v>44247</v>
      </c>
      <c r="C283" s="116" t="s">
        <v>1906</v>
      </c>
      <c r="D283" s="35" t="s">
        <v>1499</v>
      </c>
      <c r="E283" s="116" t="str">
        <f t="shared" si="30"/>
        <v>Phillip</v>
      </c>
      <c r="F283" s="116" t="str">
        <f t="shared" si="31"/>
        <v>Coetzee</v>
      </c>
      <c r="G283" s="116" t="str">
        <f t="shared" si="32"/>
        <v>Men Senior</v>
      </c>
      <c r="H283" s="116" t="str">
        <f t="shared" si="33"/>
        <v>Penguin</v>
      </c>
      <c r="I283" s="35"/>
      <c r="J283" s="35" t="s">
        <v>1340</v>
      </c>
      <c r="K283" s="35">
        <v>114</v>
      </c>
      <c r="L283" s="118">
        <f t="shared" si="34"/>
        <v>6.8</v>
      </c>
      <c r="M283" s="118">
        <f t="shared" si="35"/>
        <v>6.8</v>
      </c>
    </row>
    <row r="284" spans="1:13" x14ac:dyDescent="0.25">
      <c r="A284" s="116" t="s">
        <v>1905</v>
      </c>
      <c r="B284" s="117">
        <v>44247</v>
      </c>
      <c r="C284" s="116" t="s">
        <v>1906</v>
      </c>
      <c r="D284" s="35" t="s">
        <v>1499</v>
      </c>
      <c r="E284" s="116" t="str">
        <f t="shared" si="30"/>
        <v>Phillip</v>
      </c>
      <c r="F284" s="116" t="str">
        <f t="shared" si="31"/>
        <v>Coetzee</v>
      </c>
      <c r="G284" s="116" t="str">
        <f t="shared" si="32"/>
        <v>Men Senior</v>
      </c>
      <c r="H284" s="116" t="str">
        <f t="shared" si="33"/>
        <v>Penguin</v>
      </c>
      <c r="I284" s="35"/>
      <c r="J284" s="35" t="s">
        <v>1356</v>
      </c>
      <c r="K284" s="35">
        <v>106</v>
      </c>
      <c r="L284" s="118">
        <f t="shared" si="34"/>
        <v>10.7</v>
      </c>
      <c r="M284" s="118">
        <f t="shared" si="35"/>
        <v>10.7</v>
      </c>
    </row>
    <row r="285" spans="1:13" x14ac:dyDescent="0.25">
      <c r="A285" s="116" t="s">
        <v>1905</v>
      </c>
      <c r="B285" s="117">
        <v>44247</v>
      </c>
      <c r="C285" s="116" t="s">
        <v>1906</v>
      </c>
      <c r="D285" s="35" t="s">
        <v>1758</v>
      </c>
      <c r="E285" s="116" t="str">
        <f t="shared" si="30"/>
        <v>Pieter</v>
      </c>
      <c r="F285" s="116" t="str">
        <f t="shared" si="31"/>
        <v>Jansen Van Vuuren</v>
      </c>
      <c r="G285" s="116" t="str">
        <f t="shared" si="32"/>
        <v>Men Senior</v>
      </c>
      <c r="H285" s="116" t="str">
        <f t="shared" si="33"/>
        <v>Penguin</v>
      </c>
      <c r="I285" s="35"/>
      <c r="J285" s="35" t="s">
        <v>20</v>
      </c>
      <c r="K285" s="35">
        <v>68</v>
      </c>
      <c r="L285" s="118">
        <f t="shared" si="34"/>
        <v>1.1000000000000001</v>
      </c>
      <c r="M285" s="118">
        <f t="shared" si="35"/>
        <v>1.1000000000000001</v>
      </c>
    </row>
    <row r="286" spans="1:13" x14ac:dyDescent="0.25">
      <c r="A286" s="116" t="s">
        <v>1905</v>
      </c>
      <c r="B286" s="117">
        <v>44247</v>
      </c>
      <c r="C286" s="116" t="s">
        <v>1906</v>
      </c>
      <c r="D286" s="35" t="s">
        <v>1758</v>
      </c>
      <c r="E286" s="116" t="str">
        <f t="shared" si="30"/>
        <v>Pieter</v>
      </c>
      <c r="F286" s="116" t="str">
        <f t="shared" si="31"/>
        <v>Jansen Van Vuuren</v>
      </c>
      <c r="G286" s="116" t="str">
        <f t="shared" si="32"/>
        <v>Men Senior</v>
      </c>
      <c r="H286" s="116" t="str">
        <f t="shared" si="33"/>
        <v>Penguin</v>
      </c>
      <c r="I286" s="35"/>
      <c r="J286" s="35" t="s">
        <v>1356</v>
      </c>
      <c r="K286" s="35">
        <v>118</v>
      </c>
      <c r="L286" s="118">
        <f t="shared" si="34"/>
        <v>15</v>
      </c>
      <c r="M286" s="118">
        <f t="shared" si="35"/>
        <v>15</v>
      </c>
    </row>
    <row r="287" spans="1:13" x14ac:dyDescent="0.25">
      <c r="A287" s="116" t="s">
        <v>1905</v>
      </c>
      <c r="B287" s="117">
        <v>44247</v>
      </c>
      <c r="C287" s="116" t="s">
        <v>1906</v>
      </c>
      <c r="D287" s="35" t="s">
        <v>667</v>
      </c>
      <c r="E287" s="116" t="str">
        <f t="shared" si="30"/>
        <v>Corne</v>
      </c>
      <c r="F287" s="116" t="str">
        <f t="shared" si="31"/>
        <v>Van Niekerk</v>
      </c>
      <c r="G287" s="116" t="str">
        <f t="shared" si="32"/>
        <v>Men Senior</v>
      </c>
      <c r="H287" s="116" t="str">
        <f t="shared" si="33"/>
        <v>Penguin</v>
      </c>
      <c r="I287" s="35"/>
      <c r="J287" s="35" t="s">
        <v>8</v>
      </c>
      <c r="K287" s="35">
        <v>66</v>
      </c>
      <c r="L287" s="118">
        <f t="shared" si="34"/>
        <v>2.2999999999999998</v>
      </c>
      <c r="M287" s="118">
        <f t="shared" si="35"/>
        <v>2.2999999999999998</v>
      </c>
    </row>
    <row r="288" spans="1:13" x14ac:dyDescent="0.25">
      <c r="A288" s="116" t="s">
        <v>1905</v>
      </c>
      <c r="B288" s="117">
        <v>44247</v>
      </c>
      <c r="C288" s="116" t="s">
        <v>1906</v>
      </c>
      <c r="D288" s="35" t="s">
        <v>667</v>
      </c>
      <c r="E288" s="116" t="str">
        <f t="shared" si="30"/>
        <v>Corne</v>
      </c>
      <c r="F288" s="116" t="str">
        <f t="shared" si="31"/>
        <v>Van Niekerk</v>
      </c>
      <c r="G288" s="116" t="str">
        <f t="shared" si="32"/>
        <v>Men Senior</v>
      </c>
      <c r="H288" s="116" t="str">
        <f t="shared" si="33"/>
        <v>Penguin</v>
      </c>
      <c r="I288" s="35"/>
      <c r="J288" s="35"/>
      <c r="K288" s="35"/>
      <c r="L288" s="118" t="str">
        <f t="shared" si="34"/>
        <v/>
      </c>
      <c r="M288" s="118" t="str">
        <f t="shared" si="35"/>
        <v/>
      </c>
    </row>
    <row r="289" spans="1:13" x14ac:dyDescent="0.25">
      <c r="A289" s="116" t="s">
        <v>1905</v>
      </c>
      <c r="B289" s="117">
        <v>44247</v>
      </c>
      <c r="C289" s="116" t="s">
        <v>1906</v>
      </c>
      <c r="D289" s="35" t="s">
        <v>557</v>
      </c>
      <c r="E289" s="116" t="str">
        <f t="shared" si="30"/>
        <v>Frans</v>
      </c>
      <c r="F289" s="116" t="str">
        <f t="shared" si="31"/>
        <v>Klimas</v>
      </c>
      <c r="G289" s="116" t="str">
        <f t="shared" si="32"/>
        <v>Men Grand Masters</v>
      </c>
      <c r="H289" s="116" t="str">
        <f t="shared" si="33"/>
        <v>Penguin</v>
      </c>
      <c r="I289" s="35" t="s">
        <v>19</v>
      </c>
      <c r="J289" s="35"/>
      <c r="K289" s="35">
        <v>46</v>
      </c>
      <c r="L289" s="118">
        <f t="shared" si="34"/>
        <v>1</v>
      </c>
      <c r="M289" s="118">
        <f t="shared" si="35"/>
        <v>1</v>
      </c>
    </row>
    <row r="290" spans="1:13" x14ac:dyDescent="0.25">
      <c r="A290" s="116" t="s">
        <v>1905</v>
      </c>
      <c r="B290" s="117">
        <v>44247</v>
      </c>
      <c r="C290" s="116" t="s">
        <v>1906</v>
      </c>
      <c r="D290" s="35" t="s">
        <v>754</v>
      </c>
      <c r="E290" s="116" t="str">
        <f t="shared" si="30"/>
        <v>Henri</v>
      </c>
      <c r="F290" s="116" t="str">
        <f t="shared" si="31"/>
        <v>Snyman</v>
      </c>
      <c r="G290" s="116" t="str">
        <f t="shared" si="32"/>
        <v>Men Veteran</v>
      </c>
      <c r="H290" s="116" t="str">
        <f t="shared" si="33"/>
        <v>Penguin</v>
      </c>
      <c r="I290" s="35"/>
      <c r="J290" s="35" t="s">
        <v>1340</v>
      </c>
      <c r="K290" s="35">
        <v>137</v>
      </c>
      <c r="L290" s="118">
        <f t="shared" si="34"/>
        <v>12.8</v>
      </c>
      <c r="M290" s="118">
        <f t="shared" si="35"/>
        <v>12.8</v>
      </c>
    </row>
    <row r="291" spans="1:13" x14ac:dyDescent="0.25">
      <c r="A291" s="116" t="s">
        <v>1905</v>
      </c>
      <c r="B291" s="117">
        <v>44247</v>
      </c>
      <c r="C291" s="116" t="s">
        <v>1906</v>
      </c>
      <c r="D291" s="35" t="s">
        <v>754</v>
      </c>
      <c r="E291" s="116" t="str">
        <f t="shared" si="30"/>
        <v>Henri</v>
      </c>
      <c r="F291" s="116" t="str">
        <f t="shared" si="31"/>
        <v>Snyman</v>
      </c>
      <c r="G291" s="116" t="str">
        <f t="shared" si="32"/>
        <v>Men Veteran</v>
      </c>
      <c r="H291" s="116" t="str">
        <f t="shared" si="33"/>
        <v>Penguin</v>
      </c>
      <c r="I291" s="35"/>
      <c r="J291" s="35" t="s">
        <v>1340</v>
      </c>
      <c r="K291" s="35">
        <v>176</v>
      </c>
      <c r="L291" s="118">
        <f t="shared" si="34"/>
        <v>30.1</v>
      </c>
      <c r="M291" s="118">
        <f t="shared" si="35"/>
        <v>30.1</v>
      </c>
    </row>
    <row r="292" spans="1:13" x14ac:dyDescent="0.25">
      <c r="A292" s="116" t="s">
        <v>1905</v>
      </c>
      <c r="B292" s="117">
        <v>44247</v>
      </c>
      <c r="C292" s="116" t="s">
        <v>1906</v>
      </c>
      <c r="D292" s="35" t="s">
        <v>754</v>
      </c>
      <c r="E292" s="116" t="str">
        <f t="shared" si="30"/>
        <v>Henri</v>
      </c>
      <c r="F292" s="116" t="str">
        <f t="shared" si="31"/>
        <v>Snyman</v>
      </c>
      <c r="G292" s="116" t="str">
        <f t="shared" si="32"/>
        <v>Men Veteran</v>
      </c>
      <c r="H292" s="116" t="str">
        <f t="shared" si="33"/>
        <v>Penguin</v>
      </c>
      <c r="I292" s="35"/>
      <c r="J292" s="35" t="s">
        <v>1340</v>
      </c>
      <c r="K292" s="35">
        <v>92</v>
      </c>
      <c r="L292" s="118">
        <f t="shared" si="34"/>
        <v>3.3</v>
      </c>
      <c r="M292" s="118">
        <f t="shared" si="35"/>
        <v>3.3</v>
      </c>
    </row>
    <row r="293" spans="1:13" x14ac:dyDescent="0.25">
      <c r="A293" s="116" t="s">
        <v>1905</v>
      </c>
      <c r="B293" s="117">
        <v>44247</v>
      </c>
      <c r="C293" s="116" t="s">
        <v>1906</v>
      </c>
      <c r="D293" s="35" t="s">
        <v>754</v>
      </c>
      <c r="E293" s="116" t="str">
        <f t="shared" si="30"/>
        <v>Henri</v>
      </c>
      <c r="F293" s="116" t="str">
        <f t="shared" si="31"/>
        <v>Snyman</v>
      </c>
      <c r="G293" s="116" t="str">
        <f t="shared" si="32"/>
        <v>Men Veteran</v>
      </c>
      <c r="H293" s="116" t="str">
        <f t="shared" si="33"/>
        <v>Penguin</v>
      </c>
      <c r="I293" s="35"/>
      <c r="J293" s="35" t="s">
        <v>1340</v>
      </c>
      <c r="K293" s="35">
        <v>110</v>
      </c>
      <c r="L293" s="118">
        <f t="shared" si="34"/>
        <v>6</v>
      </c>
      <c r="M293" s="118">
        <f t="shared" si="35"/>
        <v>6</v>
      </c>
    </row>
    <row r="294" spans="1:13" x14ac:dyDescent="0.25">
      <c r="A294" s="116" t="s">
        <v>1905</v>
      </c>
      <c r="B294" s="117">
        <v>44247</v>
      </c>
      <c r="C294" s="116" t="s">
        <v>1906</v>
      </c>
      <c r="D294" s="35" t="s">
        <v>754</v>
      </c>
      <c r="E294" s="116" t="str">
        <f t="shared" si="30"/>
        <v>Henri</v>
      </c>
      <c r="F294" s="116" t="str">
        <f t="shared" si="31"/>
        <v>Snyman</v>
      </c>
      <c r="G294" s="116" t="str">
        <f t="shared" si="32"/>
        <v>Men Veteran</v>
      </c>
      <c r="H294" s="116" t="str">
        <f t="shared" si="33"/>
        <v>Penguin</v>
      </c>
      <c r="I294" s="35"/>
      <c r="J294" s="35" t="s">
        <v>1340</v>
      </c>
      <c r="K294" s="35">
        <v>111</v>
      </c>
      <c r="L294" s="118">
        <f t="shared" si="34"/>
        <v>6.2</v>
      </c>
      <c r="M294" s="118">
        <f t="shared" si="35"/>
        <v>6.2</v>
      </c>
    </row>
    <row r="295" spans="1:13" x14ac:dyDescent="0.25">
      <c r="A295" s="116" t="s">
        <v>1905</v>
      </c>
      <c r="B295" s="117">
        <v>44247</v>
      </c>
      <c r="C295" s="116" t="s">
        <v>1906</v>
      </c>
      <c r="D295" s="35" t="s">
        <v>754</v>
      </c>
      <c r="E295" s="116" t="str">
        <f t="shared" si="30"/>
        <v>Henri</v>
      </c>
      <c r="F295" s="116" t="str">
        <f t="shared" si="31"/>
        <v>Snyman</v>
      </c>
      <c r="G295" s="116" t="str">
        <f t="shared" si="32"/>
        <v>Men Veteran</v>
      </c>
      <c r="H295" s="116" t="str">
        <f t="shared" si="33"/>
        <v>Penguin</v>
      </c>
      <c r="I295" s="35"/>
      <c r="J295" s="35" t="s">
        <v>1340</v>
      </c>
      <c r="K295" s="35">
        <v>77</v>
      </c>
      <c r="L295" s="118">
        <f t="shared" si="34"/>
        <v>1.8</v>
      </c>
      <c r="M295" s="118">
        <f t="shared" si="35"/>
        <v>1.8</v>
      </c>
    </row>
    <row r="296" spans="1:13" x14ac:dyDescent="0.25">
      <c r="A296" s="116" t="s">
        <v>1905</v>
      </c>
      <c r="B296" s="117">
        <v>44247</v>
      </c>
      <c r="C296" s="116" t="s">
        <v>1906</v>
      </c>
      <c r="D296" s="35" t="s">
        <v>754</v>
      </c>
      <c r="E296" s="116" t="str">
        <f t="shared" si="30"/>
        <v>Henri</v>
      </c>
      <c r="F296" s="116" t="str">
        <f t="shared" si="31"/>
        <v>Snyman</v>
      </c>
      <c r="G296" s="116" t="str">
        <f t="shared" si="32"/>
        <v>Men Veteran</v>
      </c>
      <c r="H296" s="116" t="str">
        <f t="shared" si="33"/>
        <v>Penguin</v>
      </c>
      <c r="I296" s="35"/>
      <c r="J296" s="35" t="s">
        <v>1341</v>
      </c>
      <c r="K296" s="35">
        <v>101</v>
      </c>
      <c r="L296" s="118">
        <f t="shared" si="34"/>
        <v>3.8</v>
      </c>
      <c r="M296" s="118">
        <f t="shared" si="35"/>
        <v>3.8</v>
      </c>
    </row>
    <row r="297" spans="1:13" x14ac:dyDescent="0.25">
      <c r="A297" s="116" t="s">
        <v>1905</v>
      </c>
      <c r="B297" s="117">
        <v>44247</v>
      </c>
      <c r="C297" s="116" t="s">
        <v>1906</v>
      </c>
      <c r="D297" s="35" t="s">
        <v>856</v>
      </c>
      <c r="E297" s="116" t="str">
        <f t="shared" si="30"/>
        <v>Henno</v>
      </c>
      <c r="F297" s="116" t="str">
        <f t="shared" si="31"/>
        <v>Snyman</v>
      </c>
      <c r="G297" s="116" t="str">
        <f t="shared" si="32"/>
        <v>Men Veteran</v>
      </c>
      <c r="H297" s="116" t="str">
        <f t="shared" si="33"/>
        <v>Penguin</v>
      </c>
      <c r="I297" s="35"/>
      <c r="J297" s="35" t="s">
        <v>1341</v>
      </c>
      <c r="K297" s="35">
        <v>109</v>
      </c>
      <c r="L297" s="118">
        <f t="shared" si="34"/>
        <v>5</v>
      </c>
      <c r="M297" s="118">
        <f t="shared" si="35"/>
        <v>5</v>
      </c>
    </row>
    <row r="298" spans="1:13" x14ac:dyDescent="0.25">
      <c r="A298" s="116" t="s">
        <v>1905</v>
      </c>
      <c r="B298" s="117">
        <v>44247</v>
      </c>
      <c r="C298" s="116" t="s">
        <v>1906</v>
      </c>
      <c r="D298" s="35" t="s">
        <v>856</v>
      </c>
      <c r="E298" s="116" t="str">
        <f t="shared" si="30"/>
        <v>Henno</v>
      </c>
      <c r="F298" s="116" t="str">
        <f t="shared" si="31"/>
        <v>Snyman</v>
      </c>
      <c r="G298" s="116" t="str">
        <f t="shared" si="32"/>
        <v>Men Veteran</v>
      </c>
      <c r="H298" s="116" t="str">
        <f t="shared" si="33"/>
        <v>Penguin</v>
      </c>
      <c r="I298" s="35"/>
      <c r="J298" s="35" t="s">
        <v>1341</v>
      </c>
      <c r="K298" s="35">
        <v>97</v>
      </c>
      <c r="L298" s="118">
        <f t="shared" si="34"/>
        <v>3.3</v>
      </c>
      <c r="M298" s="118">
        <f t="shared" si="35"/>
        <v>3.3</v>
      </c>
    </row>
    <row r="299" spans="1:13" x14ac:dyDescent="0.25">
      <c r="A299" s="116" t="s">
        <v>1905</v>
      </c>
      <c r="B299" s="117">
        <v>44247</v>
      </c>
      <c r="C299" s="116" t="s">
        <v>1906</v>
      </c>
      <c r="D299" s="35" t="s">
        <v>856</v>
      </c>
      <c r="E299" s="116" t="str">
        <f t="shared" si="30"/>
        <v>Henno</v>
      </c>
      <c r="F299" s="116" t="str">
        <f t="shared" si="31"/>
        <v>Snyman</v>
      </c>
      <c r="G299" s="116" t="str">
        <f t="shared" si="32"/>
        <v>Men Veteran</v>
      </c>
      <c r="H299" s="116" t="str">
        <f t="shared" si="33"/>
        <v>Penguin</v>
      </c>
      <c r="I299" s="35"/>
      <c r="J299" s="35" t="s">
        <v>1340</v>
      </c>
      <c r="K299" s="35">
        <v>139</v>
      </c>
      <c r="L299" s="118">
        <f t="shared" si="34"/>
        <v>13.4</v>
      </c>
      <c r="M299" s="118">
        <f t="shared" si="35"/>
        <v>13.4</v>
      </c>
    </row>
    <row r="300" spans="1:13" x14ac:dyDescent="0.25">
      <c r="A300" s="116" t="s">
        <v>1905</v>
      </c>
      <c r="B300" s="117">
        <v>44247</v>
      </c>
      <c r="C300" s="116" t="s">
        <v>1906</v>
      </c>
      <c r="D300" s="35" t="s">
        <v>856</v>
      </c>
      <c r="E300" s="116" t="str">
        <f t="shared" si="30"/>
        <v>Henno</v>
      </c>
      <c r="F300" s="116" t="str">
        <f t="shared" si="31"/>
        <v>Snyman</v>
      </c>
      <c r="G300" s="116" t="str">
        <f t="shared" si="32"/>
        <v>Men Veteran</v>
      </c>
      <c r="H300" s="116" t="str">
        <f t="shared" si="33"/>
        <v>Penguin</v>
      </c>
      <c r="I300" s="35"/>
      <c r="J300" s="35" t="s">
        <v>1340</v>
      </c>
      <c r="K300" s="35">
        <v>77</v>
      </c>
      <c r="L300" s="118">
        <f t="shared" si="34"/>
        <v>1.8</v>
      </c>
      <c r="M300" s="118">
        <f t="shared" si="35"/>
        <v>1.8</v>
      </c>
    </row>
    <row r="301" spans="1:13" x14ac:dyDescent="0.25">
      <c r="A301" s="116" t="s">
        <v>1905</v>
      </c>
      <c r="B301" s="117">
        <v>44247</v>
      </c>
      <c r="C301" s="116" t="s">
        <v>1906</v>
      </c>
      <c r="D301" s="35" t="s">
        <v>856</v>
      </c>
      <c r="E301" s="116" t="str">
        <f t="shared" si="30"/>
        <v>Henno</v>
      </c>
      <c r="F301" s="116" t="str">
        <f t="shared" si="31"/>
        <v>Snyman</v>
      </c>
      <c r="G301" s="116" t="str">
        <f t="shared" si="32"/>
        <v>Men Veteran</v>
      </c>
      <c r="H301" s="116" t="str">
        <f t="shared" si="33"/>
        <v>Penguin</v>
      </c>
      <c r="I301" s="35"/>
      <c r="J301" s="35" t="s">
        <v>1340</v>
      </c>
      <c r="K301" s="35">
        <v>139</v>
      </c>
      <c r="L301" s="118">
        <f t="shared" si="34"/>
        <v>13.4</v>
      </c>
      <c r="M301" s="118">
        <f t="shared" si="35"/>
        <v>13.4</v>
      </c>
    </row>
    <row r="302" spans="1:13" x14ac:dyDescent="0.25">
      <c r="A302" s="116" t="s">
        <v>1905</v>
      </c>
      <c r="B302" s="117">
        <v>44247</v>
      </c>
      <c r="C302" s="116" t="s">
        <v>1906</v>
      </c>
      <c r="D302" s="35" t="s">
        <v>856</v>
      </c>
      <c r="E302" s="116" t="str">
        <f t="shared" si="30"/>
        <v>Henno</v>
      </c>
      <c r="F302" s="116" t="str">
        <f t="shared" si="31"/>
        <v>Snyman</v>
      </c>
      <c r="G302" s="116" t="str">
        <f t="shared" si="32"/>
        <v>Men Veteran</v>
      </c>
      <c r="H302" s="116" t="str">
        <f t="shared" si="33"/>
        <v>Penguin</v>
      </c>
      <c r="I302" s="35"/>
      <c r="J302" s="35" t="s">
        <v>1340</v>
      </c>
      <c r="K302" s="35">
        <v>155</v>
      </c>
      <c r="L302" s="118">
        <f t="shared" si="34"/>
        <v>19.5</v>
      </c>
      <c r="M302" s="118">
        <f t="shared" si="35"/>
        <v>19.5</v>
      </c>
    </row>
    <row r="303" spans="1:13" x14ac:dyDescent="0.25">
      <c r="A303" s="116" t="s">
        <v>1905</v>
      </c>
      <c r="B303" s="117">
        <v>44247</v>
      </c>
      <c r="C303" s="116" t="s">
        <v>1906</v>
      </c>
      <c r="D303" s="35" t="s">
        <v>856</v>
      </c>
      <c r="E303" s="116" t="str">
        <f t="shared" si="30"/>
        <v>Henno</v>
      </c>
      <c r="F303" s="116" t="str">
        <f t="shared" si="31"/>
        <v>Snyman</v>
      </c>
      <c r="G303" s="116" t="str">
        <f t="shared" si="32"/>
        <v>Men Veteran</v>
      </c>
      <c r="H303" s="116" t="str">
        <f t="shared" si="33"/>
        <v>Penguin</v>
      </c>
      <c r="I303" s="35"/>
      <c r="J303" s="35" t="s">
        <v>1340</v>
      </c>
      <c r="K303" s="35">
        <v>121</v>
      </c>
      <c r="L303" s="118">
        <f t="shared" si="34"/>
        <v>8.3000000000000007</v>
      </c>
      <c r="M303" s="118">
        <f t="shared" si="35"/>
        <v>8.3000000000000007</v>
      </c>
    </row>
    <row r="304" spans="1:13" x14ac:dyDescent="0.25">
      <c r="A304" s="116" t="s">
        <v>1905</v>
      </c>
      <c r="B304" s="117">
        <v>44247</v>
      </c>
      <c r="C304" s="116" t="s">
        <v>1906</v>
      </c>
      <c r="D304" s="35" t="s">
        <v>856</v>
      </c>
      <c r="E304" s="116" t="str">
        <f t="shared" si="30"/>
        <v>Henno</v>
      </c>
      <c r="F304" s="116" t="str">
        <f t="shared" si="31"/>
        <v>Snyman</v>
      </c>
      <c r="G304" s="116" t="str">
        <f t="shared" si="32"/>
        <v>Men Veteran</v>
      </c>
      <c r="H304" s="116" t="str">
        <f t="shared" si="33"/>
        <v>Penguin</v>
      </c>
      <c r="I304" s="35"/>
      <c r="J304" s="35" t="s">
        <v>1340</v>
      </c>
      <c r="K304" s="35">
        <v>107</v>
      </c>
      <c r="L304" s="118">
        <f t="shared" si="34"/>
        <v>5.5</v>
      </c>
      <c r="M304" s="118">
        <f t="shared" si="35"/>
        <v>5.5</v>
      </c>
    </row>
    <row r="305" spans="1:13" x14ac:dyDescent="0.25">
      <c r="A305" s="116" t="s">
        <v>1905</v>
      </c>
      <c r="B305" s="117">
        <v>44247</v>
      </c>
      <c r="C305" s="116" t="s">
        <v>1906</v>
      </c>
      <c r="D305" s="35" t="s">
        <v>686</v>
      </c>
      <c r="E305" s="116" t="str">
        <f t="shared" si="30"/>
        <v>Chris Junior</v>
      </c>
      <c r="F305" s="116" t="str">
        <f t="shared" si="31"/>
        <v>Orffer</v>
      </c>
      <c r="G305" s="116" t="str">
        <f t="shared" si="32"/>
        <v>Men Senior</v>
      </c>
      <c r="H305" s="116" t="str">
        <f t="shared" si="33"/>
        <v>Penguin</v>
      </c>
      <c r="I305" s="35"/>
      <c r="J305" s="35" t="s">
        <v>1340</v>
      </c>
      <c r="K305" s="35">
        <v>142</v>
      </c>
      <c r="L305" s="118">
        <f t="shared" si="34"/>
        <v>14.4</v>
      </c>
      <c r="M305" s="118">
        <f t="shared" si="35"/>
        <v>14.4</v>
      </c>
    </row>
    <row r="306" spans="1:13" x14ac:dyDescent="0.25">
      <c r="A306" s="116" t="s">
        <v>1905</v>
      </c>
      <c r="B306" s="117">
        <v>44247</v>
      </c>
      <c r="C306" s="116" t="s">
        <v>1906</v>
      </c>
      <c r="D306" s="35" t="s">
        <v>686</v>
      </c>
      <c r="E306" s="116" t="str">
        <f t="shared" si="30"/>
        <v>Chris Junior</v>
      </c>
      <c r="F306" s="116" t="str">
        <f t="shared" si="31"/>
        <v>Orffer</v>
      </c>
      <c r="G306" s="116" t="str">
        <f t="shared" si="32"/>
        <v>Men Senior</v>
      </c>
      <c r="H306" s="116" t="str">
        <f t="shared" si="33"/>
        <v>Penguin</v>
      </c>
      <c r="I306" s="35"/>
      <c r="J306" s="35" t="s">
        <v>1356</v>
      </c>
      <c r="K306" s="35">
        <v>108</v>
      </c>
      <c r="L306" s="118">
        <f t="shared" si="34"/>
        <v>11.3</v>
      </c>
      <c r="M306" s="118">
        <f t="shared" si="35"/>
        <v>11.3</v>
      </c>
    </row>
    <row r="307" spans="1:13" x14ac:dyDescent="0.25">
      <c r="A307" s="116" t="s">
        <v>1905</v>
      </c>
      <c r="B307" s="117">
        <v>44247</v>
      </c>
      <c r="C307" s="116" t="s">
        <v>1906</v>
      </c>
      <c r="D307" s="35" t="s">
        <v>500</v>
      </c>
      <c r="E307" s="116" t="str">
        <f t="shared" si="30"/>
        <v>Charles</v>
      </c>
      <c r="F307" s="116" t="str">
        <f t="shared" si="31"/>
        <v>Bothma</v>
      </c>
      <c r="G307" s="116" t="str">
        <f t="shared" si="32"/>
        <v>Men Grand Masters</v>
      </c>
      <c r="H307" s="116" t="str">
        <f t="shared" si="33"/>
        <v>Penguin</v>
      </c>
      <c r="I307" s="35"/>
      <c r="J307" s="35" t="s">
        <v>20</v>
      </c>
      <c r="K307" s="35">
        <v>90</v>
      </c>
      <c r="L307" s="118">
        <f t="shared" si="34"/>
        <v>2.7</v>
      </c>
      <c r="M307" s="118">
        <f t="shared" si="35"/>
        <v>2.7</v>
      </c>
    </row>
    <row r="308" spans="1:13" x14ac:dyDescent="0.25">
      <c r="A308" s="116" t="s">
        <v>1905</v>
      </c>
      <c r="B308" s="117">
        <v>44247</v>
      </c>
      <c r="C308" s="116" t="s">
        <v>1906</v>
      </c>
      <c r="D308" s="35" t="s">
        <v>500</v>
      </c>
      <c r="E308" s="116" t="str">
        <f t="shared" si="30"/>
        <v>Charles</v>
      </c>
      <c r="F308" s="116" t="str">
        <f t="shared" si="31"/>
        <v>Bothma</v>
      </c>
      <c r="G308" s="116" t="str">
        <f t="shared" si="32"/>
        <v>Men Grand Masters</v>
      </c>
      <c r="H308" s="116" t="str">
        <f t="shared" si="33"/>
        <v>Penguin</v>
      </c>
      <c r="I308" s="35"/>
      <c r="J308" s="35" t="s">
        <v>1340</v>
      </c>
      <c r="K308" s="35">
        <v>172</v>
      </c>
      <c r="L308" s="118">
        <f t="shared" si="34"/>
        <v>27.8</v>
      </c>
      <c r="M308" s="118">
        <f t="shared" si="35"/>
        <v>27.8</v>
      </c>
    </row>
    <row r="309" spans="1:13" x14ac:dyDescent="0.25">
      <c r="A309" s="116" t="s">
        <v>1905</v>
      </c>
      <c r="B309" s="117">
        <v>44247</v>
      </c>
      <c r="C309" s="116" t="s">
        <v>1906</v>
      </c>
      <c r="D309" s="35" t="s">
        <v>500</v>
      </c>
      <c r="E309" s="116" t="str">
        <f t="shared" si="30"/>
        <v>Charles</v>
      </c>
      <c r="F309" s="116" t="str">
        <f t="shared" si="31"/>
        <v>Bothma</v>
      </c>
      <c r="G309" s="116" t="str">
        <f t="shared" si="32"/>
        <v>Men Grand Masters</v>
      </c>
      <c r="H309" s="116" t="str">
        <f t="shared" si="33"/>
        <v>Penguin</v>
      </c>
      <c r="I309" s="35"/>
      <c r="J309" s="35" t="s">
        <v>1341</v>
      </c>
      <c r="K309" s="35">
        <v>95</v>
      </c>
      <c r="L309" s="118">
        <f t="shared" si="34"/>
        <v>3.1</v>
      </c>
      <c r="M309" s="118">
        <f t="shared" si="35"/>
        <v>3.1</v>
      </c>
    </row>
    <row r="310" spans="1:13" x14ac:dyDescent="0.25">
      <c r="A310" s="116" t="s">
        <v>1905</v>
      </c>
      <c r="B310" s="117">
        <v>44247</v>
      </c>
      <c r="C310" s="116" t="s">
        <v>1906</v>
      </c>
      <c r="D310" s="35" t="s">
        <v>1710</v>
      </c>
      <c r="E310" s="116" t="str">
        <f t="shared" si="30"/>
        <v>Clinton</v>
      </c>
      <c r="F310" s="116" t="str">
        <f t="shared" si="31"/>
        <v>Barnhard</v>
      </c>
      <c r="G310" s="116" t="str">
        <f t="shared" si="32"/>
        <v>Men Senior</v>
      </c>
      <c r="H310" s="116" t="str">
        <f t="shared" si="33"/>
        <v>Henties Bay</v>
      </c>
      <c r="I310" s="35"/>
      <c r="J310" s="35" t="s">
        <v>1340</v>
      </c>
      <c r="K310" s="35">
        <v>153</v>
      </c>
      <c r="L310" s="118">
        <f t="shared" si="34"/>
        <v>18.600000000000001</v>
      </c>
      <c r="M310" s="118">
        <f t="shared" si="35"/>
        <v>18.600000000000001</v>
      </c>
    </row>
    <row r="311" spans="1:13" x14ac:dyDescent="0.25">
      <c r="A311" s="116" t="s">
        <v>1905</v>
      </c>
      <c r="B311" s="117">
        <v>44247</v>
      </c>
      <c r="C311" s="116" t="s">
        <v>1906</v>
      </c>
      <c r="D311" s="35" t="s">
        <v>1710</v>
      </c>
      <c r="E311" s="116" t="str">
        <f t="shared" si="30"/>
        <v>Clinton</v>
      </c>
      <c r="F311" s="116" t="str">
        <f t="shared" si="31"/>
        <v>Barnhard</v>
      </c>
      <c r="G311" s="116" t="str">
        <f t="shared" si="32"/>
        <v>Men Senior</v>
      </c>
      <c r="H311" s="116" t="str">
        <f t="shared" si="33"/>
        <v>Henties Bay</v>
      </c>
      <c r="I311" s="35"/>
      <c r="J311" s="35" t="s">
        <v>1340</v>
      </c>
      <c r="K311" s="35">
        <v>108</v>
      </c>
      <c r="L311" s="118">
        <f t="shared" si="34"/>
        <v>5.6</v>
      </c>
      <c r="M311" s="118">
        <f t="shared" si="35"/>
        <v>5.6</v>
      </c>
    </row>
    <row r="312" spans="1:13" x14ac:dyDescent="0.25">
      <c r="A312" s="116" t="s">
        <v>1905</v>
      </c>
      <c r="B312" s="117">
        <v>44247</v>
      </c>
      <c r="C312" s="116" t="s">
        <v>1906</v>
      </c>
      <c r="D312" s="35" t="s">
        <v>1710</v>
      </c>
      <c r="E312" s="116" t="str">
        <f t="shared" si="30"/>
        <v>Clinton</v>
      </c>
      <c r="F312" s="116" t="str">
        <f t="shared" si="31"/>
        <v>Barnhard</v>
      </c>
      <c r="G312" s="116" t="str">
        <f t="shared" si="32"/>
        <v>Men Senior</v>
      </c>
      <c r="H312" s="116" t="str">
        <f t="shared" si="33"/>
        <v>Henties Bay</v>
      </c>
      <c r="I312" s="35"/>
      <c r="J312" s="35" t="s">
        <v>1340</v>
      </c>
      <c r="K312" s="35">
        <v>120</v>
      </c>
      <c r="L312" s="118">
        <f t="shared" si="34"/>
        <v>8.1</v>
      </c>
      <c r="M312" s="118">
        <f t="shared" si="35"/>
        <v>8.1</v>
      </c>
    </row>
    <row r="313" spans="1:13" x14ac:dyDescent="0.25">
      <c r="A313" s="116" t="s">
        <v>1905</v>
      </c>
      <c r="B313" s="117">
        <v>44247</v>
      </c>
      <c r="C313" s="116" t="s">
        <v>1906</v>
      </c>
      <c r="D313" s="35" t="s">
        <v>1710</v>
      </c>
      <c r="E313" s="116" t="str">
        <f t="shared" si="30"/>
        <v>Clinton</v>
      </c>
      <c r="F313" s="116" t="str">
        <f t="shared" si="31"/>
        <v>Barnhard</v>
      </c>
      <c r="G313" s="116" t="str">
        <f t="shared" si="32"/>
        <v>Men Senior</v>
      </c>
      <c r="H313" s="116" t="str">
        <f t="shared" si="33"/>
        <v>Henties Bay</v>
      </c>
      <c r="I313" s="35"/>
      <c r="J313" s="35" t="s">
        <v>1340</v>
      </c>
      <c r="K313" s="35">
        <v>106</v>
      </c>
      <c r="L313" s="118">
        <f t="shared" si="34"/>
        <v>5.3</v>
      </c>
      <c r="M313" s="118">
        <f t="shared" si="35"/>
        <v>5.3</v>
      </c>
    </row>
    <row r="314" spans="1:13" x14ac:dyDescent="0.25">
      <c r="A314" s="116" t="s">
        <v>1905</v>
      </c>
      <c r="B314" s="117">
        <v>44247</v>
      </c>
      <c r="C314" s="116" t="s">
        <v>1906</v>
      </c>
      <c r="D314" s="35" t="s">
        <v>709</v>
      </c>
      <c r="E314" s="116" t="str">
        <f t="shared" si="30"/>
        <v>Elrico</v>
      </c>
      <c r="F314" s="116" t="str">
        <f t="shared" si="31"/>
        <v>Janse v Rensburg</v>
      </c>
      <c r="G314" s="116" t="str">
        <f t="shared" si="32"/>
        <v>Men Veteran</v>
      </c>
      <c r="H314" s="116" t="str">
        <f t="shared" si="33"/>
        <v>Walvis Bay</v>
      </c>
      <c r="I314" s="35"/>
      <c r="J314" s="35"/>
      <c r="K314" s="35"/>
      <c r="L314" s="118" t="str">
        <f t="shared" si="34"/>
        <v/>
      </c>
      <c r="M314" s="118" t="str">
        <f t="shared" si="35"/>
        <v/>
      </c>
    </row>
    <row r="315" spans="1:13" x14ac:dyDescent="0.25">
      <c r="A315" s="116" t="s">
        <v>1905</v>
      </c>
      <c r="B315" s="117">
        <v>44247</v>
      </c>
      <c r="C315" s="116" t="s">
        <v>1906</v>
      </c>
      <c r="D315" s="35" t="s">
        <v>1417</v>
      </c>
      <c r="E315" s="116" t="str">
        <f t="shared" si="30"/>
        <v>Donavin</v>
      </c>
      <c r="F315" s="116" t="str">
        <f t="shared" si="31"/>
        <v>Bezuidehout</v>
      </c>
      <c r="G315" s="116" t="str">
        <f t="shared" si="32"/>
        <v>Men Senior</v>
      </c>
      <c r="H315" s="116" t="str">
        <f t="shared" si="33"/>
        <v>Walvis Bay</v>
      </c>
      <c r="I315" s="35"/>
      <c r="J315" s="35"/>
      <c r="K315" s="35"/>
      <c r="L315" s="118" t="str">
        <f t="shared" si="34"/>
        <v/>
      </c>
      <c r="M315" s="118" t="str">
        <f t="shared" si="35"/>
        <v/>
      </c>
    </row>
    <row r="316" spans="1:13" x14ac:dyDescent="0.25">
      <c r="A316" s="116" t="s">
        <v>1905</v>
      </c>
      <c r="B316" s="117">
        <v>44247</v>
      </c>
      <c r="C316" s="116" t="s">
        <v>1906</v>
      </c>
      <c r="D316" s="35" t="s">
        <v>549</v>
      </c>
      <c r="E316" s="116" t="str">
        <f t="shared" si="30"/>
        <v>Stefan</v>
      </c>
      <c r="F316" s="116" t="str">
        <f t="shared" si="31"/>
        <v>Du Preez</v>
      </c>
      <c r="G316" s="116" t="str">
        <f t="shared" si="32"/>
        <v>Men Master</v>
      </c>
      <c r="H316" s="116" t="str">
        <f t="shared" si="33"/>
        <v>Walvis Bay</v>
      </c>
      <c r="I316" s="35"/>
      <c r="J316" s="35"/>
      <c r="K316" s="35"/>
      <c r="L316" s="118" t="str">
        <f t="shared" si="34"/>
        <v/>
      </c>
      <c r="M316" s="118" t="str">
        <f t="shared" si="35"/>
        <v/>
      </c>
    </row>
    <row r="317" spans="1:13" x14ac:dyDescent="0.25">
      <c r="A317" s="116" t="s">
        <v>1905</v>
      </c>
      <c r="B317" s="117">
        <v>44247</v>
      </c>
      <c r="C317" s="116" t="s">
        <v>1906</v>
      </c>
      <c r="D317" s="35" t="s">
        <v>1258</v>
      </c>
      <c r="E317" s="116" t="str">
        <f t="shared" si="30"/>
        <v>Jaco</v>
      </c>
      <c r="F317" s="116" t="str">
        <f t="shared" si="31"/>
        <v>Duvenhage</v>
      </c>
      <c r="G317" s="116" t="str">
        <f t="shared" si="32"/>
        <v>Men Veteran</v>
      </c>
      <c r="H317" s="116" t="str">
        <f t="shared" si="33"/>
        <v>Mako</v>
      </c>
      <c r="I317" s="35"/>
      <c r="J317" s="35"/>
      <c r="K317" s="35"/>
      <c r="L317" s="118" t="str">
        <f t="shared" si="34"/>
        <v/>
      </c>
      <c r="M317" s="118" t="str">
        <f t="shared" si="35"/>
        <v/>
      </c>
    </row>
    <row r="318" spans="1:13" x14ac:dyDescent="0.25">
      <c r="A318" s="116" t="s">
        <v>1905</v>
      </c>
      <c r="B318" s="117">
        <v>44247</v>
      </c>
      <c r="C318" s="116" t="s">
        <v>1906</v>
      </c>
      <c r="D318" s="35" t="s">
        <v>1261</v>
      </c>
      <c r="E318" s="116" t="str">
        <f t="shared" si="30"/>
        <v>Flippie</v>
      </c>
      <c r="F318" s="116" t="str">
        <f t="shared" si="31"/>
        <v>Scheepers</v>
      </c>
      <c r="G318" s="116" t="str">
        <f t="shared" si="32"/>
        <v>Men Veteran</v>
      </c>
      <c r="H318" s="116" t="str">
        <f t="shared" si="33"/>
        <v>Walvis Bay</v>
      </c>
      <c r="I318" s="35"/>
      <c r="J318" s="35" t="s">
        <v>1341</v>
      </c>
      <c r="K318" s="35">
        <v>90</v>
      </c>
      <c r="L318" s="118">
        <f t="shared" si="34"/>
        <v>2.6</v>
      </c>
      <c r="M318" s="118">
        <f t="shared" si="35"/>
        <v>2.6</v>
      </c>
    </row>
    <row r="319" spans="1:13" x14ac:dyDescent="0.25">
      <c r="A319" s="116" t="s">
        <v>1905</v>
      </c>
      <c r="B319" s="117">
        <v>44247</v>
      </c>
      <c r="C319" s="116" t="s">
        <v>1906</v>
      </c>
      <c r="D319" s="35" t="s">
        <v>1261</v>
      </c>
      <c r="E319" s="116" t="str">
        <f t="shared" si="30"/>
        <v>Flippie</v>
      </c>
      <c r="F319" s="116" t="str">
        <f t="shared" si="31"/>
        <v>Scheepers</v>
      </c>
      <c r="G319" s="116" t="str">
        <f t="shared" si="32"/>
        <v>Men Veteran</v>
      </c>
      <c r="H319" s="116" t="str">
        <f t="shared" si="33"/>
        <v>Walvis Bay</v>
      </c>
      <c r="I319" s="35"/>
      <c r="J319" s="35" t="s">
        <v>1334</v>
      </c>
      <c r="K319" s="35">
        <v>151</v>
      </c>
      <c r="L319" s="118">
        <f t="shared" si="34"/>
        <v>46.6</v>
      </c>
      <c r="M319" s="118">
        <f t="shared" si="35"/>
        <v>46.6</v>
      </c>
    </row>
    <row r="320" spans="1:13" x14ac:dyDescent="0.25">
      <c r="A320" s="116" t="s">
        <v>1905</v>
      </c>
      <c r="B320" s="117">
        <v>44247</v>
      </c>
      <c r="C320" s="116" t="s">
        <v>1906</v>
      </c>
      <c r="D320" s="35" t="s">
        <v>1261</v>
      </c>
      <c r="E320" s="116" t="str">
        <f t="shared" si="30"/>
        <v>Flippie</v>
      </c>
      <c r="F320" s="116" t="str">
        <f t="shared" si="31"/>
        <v>Scheepers</v>
      </c>
      <c r="G320" s="116" t="str">
        <f t="shared" si="32"/>
        <v>Men Veteran</v>
      </c>
      <c r="H320" s="116" t="str">
        <f t="shared" si="33"/>
        <v>Walvis Bay</v>
      </c>
      <c r="I320" s="35"/>
      <c r="J320" s="35" t="s">
        <v>1341</v>
      </c>
      <c r="K320" s="35">
        <v>72</v>
      </c>
      <c r="L320" s="118">
        <f t="shared" si="34"/>
        <v>1.2</v>
      </c>
      <c r="M320" s="118">
        <f t="shared" si="35"/>
        <v>1.2</v>
      </c>
    </row>
    <row r="321" spans="1:13" x14ac:dyDescent="0.25">
      <c r="A321" s="116" t="s">
        <v>1905</v>
      </c>
      <c r="B321" s="117">
        <v>44247</v>
      </c>
      <c r="C321" s="116" t="s">
        <v>1906</v>
      </c>
      <c r="D321" s="35" t="s">
        <v>620</v>
      </c>
      <c r="E321" s="116" t="str">
        <f t="shared" si="30"/>
        <v>Stefan Jnr</v>
      </c>
      <c r="F321" s="116" t="str">
        <f t="shared" si="31"/>
        <v>Du Preez</v>
      </c>
      <c r="G321" s="116" t="str">
        <f t="shared" si="32"/>
        <v>Men U/21</v>
      </c>
      <c r="H321" s="116" t="str">
        <f t="shared" si="33"/>
        <v>Walvis Bay</v>
      </c>
      <c r="I321" s="35"/>
      <c r="J321" s="35" t="s">
        <v>1341</v>
      </c>
      <c r="K321" s="35">
        <v>111</v>
      </c>
      <c r="L321" s="118">
        <f t="shared" si="34"/>
        <v>5.3</v>
      </c>
      <c r="M321" s="118">
        <f t="shared" si="35"/>
        <v>5.3</v>
      </c>
    </row>
    <row r="322" spans="1:13" x14ac:dyDescent="0.25">
      <c r="A322" s="116" t="s">
        <v>1905</v>
      </c>
      <c r="B322" s="117">
        <v>44247</v>
      </c>
      <c r="C322" s="116" t="s">
        <v>1906</v>
      </c>
      <c r="D322" s="35" t="s">
        <v>620</v>
      </c>
      <c r="E322" s="116" t="str">
        <f t="shared" si="30"/>
        <v>Stefan Jnr</v>
      </c>
      <c r="F322" s="116" t="str">
        <f t="shared" si="31"/>
        <v>Du Preez</v>
      </c>
      <c r="G322" s="116" t="str">
        <f t="shared" si="32"/>
        <v>Men U/21</v>
      </c>
      <c r="H322" s="116" t="str">
        <f t="shared" si="33"/>
        <v>Walvis Bay</v>
      </c>
      <c r="I322" s="35"/>
      <c r="J322" s="35" t="s">
        <v>1341</v>
      </c>
      <c r="K322" s="35">
        <v>104</v>
      </c>
      <c r="L322" s="118">
        <f t="shared" si="34"/>
        <v>4.2</v>
      </c>
      <c r="M322" s="118">
        <f t="shared" si="35"/>
        <v>4.2</v>
      </c>
    </row>
    <row r="323" spans="1:13" x14ac:dyDescent="0.25">
      <c r="A323" s="116" t="s">
        <v>1905</v>
      </c>
      <c r="B323" s="117">
        <v>44247</v>
      </c>
      <c r="C323" s="116" t="s">
        <v>1906</v>
      </c>
      <c r="D323" s="35" t="s">
        <v>620</v>
      </c>
      <c r="E323" s="116" t="str">
        <f t="shared" ref="E323:E386" si="36">IF(D323="","",VLOOKUP(D323,Master,3,FALSE))</f>
        <v>Stefan Jnr</v>
      </c>
      <c r="F323" s="116" t="str">
        <f t="shared" ref="F323:F386" si="37">IF(D323="","",VLOOKUP(D323,Master,4,FALSE))</f>
        <v>Du Preez</v>
      </c>
      <c r="G323" s="116" t="str">
        <f t="shared" ref="G323:G386" si="38">IF(D323="","",VLOOKUP(D323,Master,5,FALSE))</f>
        <v>Men U/21</v>
      </c>
      <c r="H323" s="116" t="str">
        <f t="shared" ref="H323:H386" si="39">IF(D323="","",VLOOKUP(D323,Master,2,FALSE))</f>
        <v>Walvis Bay</v>
      </c>
      <c r="I323" s="35"/>
      <c r="J323" s="35" t="s">
        <v>1341</v>
      </c>
      <c r="K323" s="35">
        <v>89</v>
      </c>
      <c r="L323" s="118">
        <f t="shared" ref="L323:L386" si="40">IF(K323="","",IF(I323="",ROUND(HLOOKUP(J323,kgList,K323,FALSE),1),ROUND(HLOOKUP(I323,kgList,K323,FALSE),1)))</f>
        <v>2.5</v>
      </c>
      <c r="M323" s="118">
        <f t="shared" ref="M323:M386" si="41">IF(L323="","",IF(COUNTA(I323:J323)&gt;1,"Edible or Inedible",IF(COUNTA(I323)=1,L323*1,IF(COUNTA(J323)=1,L323*1,"ERROR"))))</f>
        <v>2.5</v>
      </c>
    </row>
    <row r="324" spans="1:13" x14ac:dyDescent="0.25">
      <c r="A324" s="116" t="s">
        <v>1905</v>
      </c>
      <c r="B324" s="117">
        <v>44247</v>
      </c>
      <c r="C324" s="116" t="s">
        <v>1906</v>
      </c>
      <c r="D324" s="35" t="s">
        <v>620</v>
      </c>
      <c r="E324" s="116" t="str">
        <f t="shared" si="36"/>
        <v>Stefan Jnr</v>
      </c>
      <c r="F324" s="116" t="str">
        <f t="shared" si="37"/>
        <v>Du Preez</v>
      </c>
      <c r="G324" s="116" t="str">
        <f t="shared" si="38"/>
        <v>Men U/21</v>
      </c>
      <c r="H324" s="116" t="str">
        <f t="shared" si="39"/>
        <v>Walvis Bay</v>
      </c>
      <c r="I324" s="35"/>
      <c r="J324" s="35" t="s">
        <v>1341</v>
      </c>
      <c r="K324" s="35">
        <v>86</v>
      </c>
      <c r="L324" s="118">
        <f t="shared" si="40"/>
        <v>2.2000000000000002</v>
      </c>
      <c r="M324" s="118">
        <f t="shared" si="41"/>
        <v>2.2000000000000002</v>
      </c>
    </row>
    <row r="325" spans="1:13" x14ac:dyDescent="0.25">
      <c r="A325" s="116" t="s">
        <v>1905</v>
      </c>
      <c r="B325" s="117">
        <v>44247</v>
      </c>
      <c r="C325" s="116" t="s">
        <v>1906</v>
      </c>
      <c r="D325" s="35" t="s">
        <v>644</v>
      </c>
      <c r="E325" s="116" t="str">
        <f t="shared" si="36"/>
        <v>Gunther</v>
      </c>
      <c r="F325" s="116" t="str">
        <f t="shared" si="37"/>
        <v>Krauer</v>
      </c>
      <c r="G325" s="116" t="str">
        <f t="shared" si="38"/>
        <v>Men Veteran</v>
      </c>
      <c r="H325" s="116" t="str">
        <f t="shared" si="39"/>
        <v>Walvis Bay</v>
      </c>
      <c r="I325" s="35"/>
      <c r="J325" s="35" t="s">
        <v>1341</v>
      </c>
      <c r="K325" s="35">
        <v>85</v>
      </c>
      <c r="L325" s="118">
        <f t="shared" si="40"/>
        <v>2.1</v>
      </c>
      <c r="M325" s="118">
        <f t="shared" si="41"/>
        <v>2.1</v>
      </c>
    </row>
    <row r="326" spans="1:13" x14ac:dyDescent="0.25">
      <c r="A326" s="116" t="s">
        <v>1905</v>
      </c>
      <c r="B326" s="117">
        <v>44247</v>
      </c>
      <c r="C326" s="116" t="s">
        <v>1906</v>
      </c>
      <c r="D326" s="35" t="s">
        <v>644</v>
      </c>
      <c r="E326" s="116" t="str">
        <f t="shared" si="36"/>
        <v>Gunther</v>
      </c>
      <c r="F326" s="116" t="str">
        <f t="shared" si="37"/>
        <v>Krauer</v>
      </c>
      <c r="G326" s="116" t="str">
        <f t="shared" si="38"/>
        <v>Men Veteran</v>
      </c>
      <c r="H326" s="116" t="str">
        <f t="shared" si="39"/>
        <v>Walvis Bay</v>
      </c>
      <c r="I326" s="35"/>
      <c r="J326" s="35" t="s">
        <v>1341</v>
      </c>
      <c r="K326" s="35">
        <v>100</v>
      </c>
      <c r="L326" s="118">
        <f t="shared" si="40"/>
        <v>3.7</v>
      </c>
      <c r="M326" s="118">
        <f t="shared" si="41"/>
        <v>3.7</v>
      </c>
    </row>
    <row r="327" spans="1:13" x14ac:dyDescent="0.25">
      <c r="A327" s="116" t="s">
        <v>1905</v>
      </c>
      <c r="B327" s="117">
        <v>44247</v>
      </c>
      <c r="C327" s="116" t="s">
        <v>1906</v>
      </c>
      <c r="D327" s="35" t="s">
        <v>537</v>
      </c>
      <c r="E327" s="116" t="str">
        <f t="shared" si="36"/>
        <v>Terence</v>
      </c>
      <c r="F327" s="116" t="str">
        <f t="shared" si="37"/>
        <v>Clark</v>
      </c>
      <c r="G327" s="116" t="str">
        <f t="shared" si="38"/>
        <v>Men Grand Masters</v>
      </c>
      <c r="H327" s="116" t="str">
        <f t="shared" si="39"/>
        <v>Walvis Bay</v>
      </c>
      <c r="I327" s="35"/>
      <c r="J327" s="35" t="s">
        <v>1341</v>
      </c>
      <c r="K327" s="35">
        <v>120</v>
      </c>
      <c r="L327" s="118">
        <f t="shared" si="40"/>
        <v>7</v>
      </c>
      <c r="M327" s="118">
        <f t="shared" si="41"/>
        <v>7</v>
      </c>
    </row>
    <row r="328" spans="1:13" x14ac:dyDescent="0.25">
      <c r="A328" s="116" t="s">
        <v>1905</v>
      </c>
      <c r="B328" s="117">
        <v>44247</v>
      </c>
      <c r="C328" s="116" t="s">
        <v>1906</v>
      </c>
      <c r="D328" s="35" t="s">
        <v>537</v>
      </c>
      <c r="E328" s="116" t="str">
        <f t="shared" si="36"/>
        <v>Terence</v>
      </c>
      <c r="F328" s="116" t="str">
        <f t="shared" si="37"/>
        <v>Clark</v>
      </c>
      <c r="G328" s="116" t="str">
        <f t="shared" si="38"/>
        <v>Men Grand Masters</v>
      </c>
      <c r="H328" s="116" t="str">
        <f t="shared" si="39"/>
        <v>Walvis Bay</v>
      </c>
      <c r="I328" s="35"/>
      <c r="J328" s="35" t="s">
        <v>1341</v>
      </c>
      <c r="K328" s="35">
        <v>106</v>
      </c>
      <c r="L328" s="118">
        <f t="shared" si="40"/>
        <v>4.5</v>
      </c>
      <c r="M328" s="118">
        <f t="shared" si="41"/>
        <v>4.5</v>
      </c>
    </row>
    <row r="329" spans="1:13" x14ac:dyDescent="0.25">
      <c r="A329" s="116" t="s">
        <v>1905</v>
      </c>
      <c r="B329" s="117">
        <v>44247</v>
      </c>
      <c r="C329" s="116" t="s">
        <v>1906</v>
      </c>
      <c r="D329" s="35" t="s">
        <v>537</v>
      </c>
      <c r="E329" s="116" t="str">
        <f t="shared" si="36"/>
        <v>Terence</v>
      </c>
      <c r="F329" s="116" t="str">
        <f t="shared" si="37"/>
        <v>Clark</v>
      </c>
      <c r="G329" s="116" t="str">
        <f t="shared" si="38"/>
        <v>Men Grand Masters</v>
      </c>
      <c r="H329" s="116" t="str">
        <f t="shared" si="39"/>
        <v>Walvis Bay</v>
      </c>
      <c r="I329" s="35"/>
      <c r="J329" s="35" t="s">
        <v>1340</v>
      </c>
      <c r="K329" s="35">
        <v>151</v>
      </c>
      <c r="L329" s="118">
        <f t="shared" si="40"/>
        <v>17.8</v>
      </c>
      <c r="M329" s="118">
        <f t="shared" si="41"/>
        <v>17.8</v>
      </c>
    </row>
    <row r="330" spans="1:13" x14ac:dyDescent="0.25">
      <c r="A330" s="116" t="s">
        <v>1905</v>
      </c>
      <c r="B330" s="117">
        <v>44247</v>
      </c>
      <c r="C330" s="116" t="s">
        <v>1906</v>
      </c>
      <c r="D330" s="35" t="s">
        <v>537</v>
      </c>
      <c r="E330" s="116" t="str">
        <f t="shared" si="36"/>
        <v>Terence</v>
      </c>
      <c r="F330" s="116" t="str">
        <f t="shared" si="37"/>
        <v>Clark</v>
      </c>
      <c r="G330" s="116" t="str">
        <f t="shared" si="38"/>
        <v>Men Grand Masters</v>
      </c>
      <c r="H330" s="116" t="str">
        <f t="shared" si="39"/>
        <v>Walvis Bay</v>
      </c>
      <c r="I330" s="35"/>
      <c r="J330" s="35" t="s">
        <v>1340</v>
      </c>
      <c r="K330" s="35">
        <v>149</v>
      </c>
      <c r="L330" s="118">
        <f t="shared" si="40"/>
        <v>17</v>
      </c>
      <c r="M330" s="118">
        <f t="shared" si="41"/>
        <v>17</v>
      </c>
    </row>
    <row r="331" spans="1:13" x14ac:dyDescent="0.25">
      <c r="A331" s="116" t="s">
        <v>1905</v>
      </c>
      <c r="B331" s="117">
        <v>44247</v>
      </c>
      <c r="C331" s="116" t="s">
        <v>1906</v>
      </c>
      <c r="D331" s="35" t="s">
        <v>1211</v>
      </c>
      <c r="E331" s="116" t="str">
        <f t="shared" si="36"/>
        <v>Leon</v>
      </c>
      <c r="F331" s="116" t="str">
        <f t="shared" si="37"/>
        <v>Sagner</v>
      </c>
      <c r="G331" s="116" t="str">
        <f t="shared" si="38"/>
        <v>Men Master</v>
      </c>
      <c r="H331" s="116" t="str">
        <f t="shared" si="39"/>
        <v>Walvis Bay</v>
      </c>
      <c r="I331" s="35"/>
      <c r="J331" s="35" t="s">
        <v>1340</v>
      </c>
      <c r="K331" s="35">
        <v>149</v>
      </c>
      <c r="L331" s="118">
        <f t="shared" si="40"/>
        <v>17</v>
      </c>
      <c r="M331" s="118">
        <f t="shared" si="41"/>
        <v>17</v>
      </c>
    </row>
    <row r="332" spans="1:13" x14ac:dyDescent="0.25">
      <c r="A332" s="116" t="s">
        <v>1905</v>
      </c>
      <c r="B332" s="117">
        <v>44247</v>
      </c>
      <c r="C332" s="116" t="s">
        <v>1906</v>
      </c>
      <c r="D332" s="35" t="s">
        <v>1639</v>
      </c>
      <c r="E332" s="116" t="str">
        <f t="shared" si="36"/>
        <v>Francois Jnr</v>
      </c>
      <c r="F332" s="116" t="str">
        <f t="shared" si="37"/>
        <v>Wolfaardt</v>
      </c>
      <c r="G332" s="116" t="str">
        <f t="shared" si="38"/>
        <v>Men U/21</v>
      </c>
      <c r="H332" s="116" t="str">
        <f t="shared" si="39"/>
        <v>Walvis Bay</v>
      </c>
      <c r="I332" s="35"/>
      <c r="J332" s="35" t="s">
        <v>1340</v>
      </c>
      <c r="K332" s="35">
        <v>145</v>
      </c>
      <c r="L332" s="118">
        <f t="shared" si="40"/>
        <v>15.5</v>
      </c>
      <c r="M332" s="118">
        <f t="shared" si="41"/>
        <v>15.5</v>
      </c>
    </row>
    <row r="333" spans="1:13" x14ac:dyDescent="0.25">
      <c r="A333" s="116" t="s">
        <v>1905</v>
      </c>
      <c r="B333" s="117">
        <v>44247</v>
      </c>
      <c r="C333" s="116" t="s">
        <v>1906</v>
      </c>
      <c r="D333" s="35" t="s">
        <v>1639</v>
      </c>
      <c r="E333" s="116" t="str">
        <f t="shared" si="36"/>
        <v>Francois Jnr</v>
      </c>
      <c r="F333" s="116" t="str">
        <f t="shared" si="37"/>
        <v>Wolfaardt</v>
      </c>
      <c r="G333" s="116" t="str">
        <f t="shared" si="38"/>
        <v>Men U/21</v>
      </c>
      <c r="H333" s="116" t="str">
        <f t="shared" si="39"/>
        <v>Walvis Bay</v>
      </c>
      <c r="I333" s="35"/>
      <c r="J333" s="35" t="s">
        <v>1356</v>
      </c>
      <c r="K333" s="35">
        <v>121</v>
      </c>
      <c r="L333" s="118">
        <f t="shared" si="40"/>
        <v>16.2</v>
      </c>
      <c r="M333" s="118">
        <f t="shared" si="41"/>
        <v>16.2</v>
      </c>
    </row>
    <row r="334" spans="1:13" x14ac:dyDescent="0.25">
      <c r="A334" s="116" t="s">
        <v>1905</v>
      </c>
      <c r="B334" s="117">
        <v>44247</v>
      </c>
      <c r="C334" s="116" t="s">
        <v>1906</v>
      </c>
      <c r="D334" s="35" t="s">
        <v>1627</v>
      </c>
      <c r="E334" s="116" t="str">
        <f t="shared" si="36"/>
        <v>Janco</v>
      </c>
      <c r="F334" s="116" t="str">
        <f t="shared" si="37"/>
        <v>Duvenhage</v>
      </c>
      <c r="G334" s="116" t="str">
        <f t="shared" si="38"/>
        <v>Men U/16</v>
      </c>
      <c r="H334" s="116" t="str">
        <f t="shared" si="39"/>
        <v>Mako</v>
      </c>
      <c r="I334" s="35"/>
      <c r="J334" s="35" t="s">
        <v>20</v>
      </c>
      <c r="K334" s="35">
        <v>85</v>
      </c>
      <c r="L334" s="118">
        <f t="shared" si="40"/>
        <v>2.2000000000000002</v>
      </c>
      <c r="M334" s="118">
        <f t="shared" si="41"/>
        <v>2.2000000000000002</v>
      </c>
    </row>
    <row r="335" spans="1:13" x14ac:dyDescent="0.25">
      <c r="A335" s="116" t="s">
        <v>1905</v>
      </c>
      <c r="B335" s="117">
        <v>44247</v>
      </c>
      <c r="C335" s="116" t="s">
        <v>1906</v>
      </c>
      <c r="D335" s="35" t="s">
        <v>1627</v>
      </c>
      <c r="E335" s="116" t="str">
        <f t="shared" si="36"/>
        <v>Janco</v>
      </c>
      <c r="F335" s="116" t="str">
        <f t="shared" si="37"/>
        <v>Duvenhage</v>
      </c>
      <c r="G335" s="116" t="str">
        <f t="shared" si="38"/>
        <v>Men U/16</v>
      </c>
      <c r="H335" s="116" t="str">
        <f t="shared" si="39"/>
        <v>Mako</v>
      </c>
      <c r="I335" s="35"/>
      <c r="J335" s="35" t="s">
        <v>1340</v>
      </c>
      <c r="K335" s="35">
        <v>136</v>
      </c>
      <c r="L335" s="118">
        <f t="shared" si="40"/>
        <v>12.4</v>
      </c>
      <c r="M335" s="118">
        <f t="shared" si="41"/>
        <v>12.4</v>
      </c>
    </row>
    <row r="336" spans="1:13" x14ac:dyDescent="0.25">
      <c r="A336" s="116" t="s">
        <v>1905</v>
      </c>
      <c r="B336" s="117">
        <v>44247</v>
      </c>
      <c r="C336" s="116" t="s">
        <v>1906</v>
      </c>
      <c r="D336" s="35" t="s">
        <v>596</v>
      </c>
      <c r="E336" s="116" t="str">
        <f t="shared" si="36"/>
        <v>Werner</v>
      </c>
      <c r="F336" s="116" t="str">
        <f t="shared" si="37"/>
        <v>Van Riet</v>
      </c>
      <c r="G336" s="116" t="str">
        <f t="shared" si="38"/>
        <v>Men Veteran</v>
      </c>
      <c r="H336" s="116" t="str">
        <f t="shared" si="39"/>
        <v>Walvis Bay</v>
      </c>
      <c r="I336" s="35"/>
      <c r="J336" s="35" t="s">
        <v>1340</v>
      </c>
      <c r="K336" s="35">
        <v>141</v>
      </c>
      <c r="L336" s="118">
        <f t="shared" si="40"/>
        <v>14.1</v>
      </c>
      <c r="M336" s="118">
        <f t="shared" si="41"/>
        <v>14.1</v>
      </c>
    </row>
    <row r="337" spans="1:13" x14ac:dyDescent="0.25">
      <c r="A337" s="116" t="s">
        <v>1905</v>
      </c>
      <c r="B337" s="117">
        <v>44247</v>
      </c>
      <c r="C337" s="116" t="s">
        <v>1906</v>
      </c>
      <c r="D337" s="35" t="s">
        <v>596</v>
      </c>
      <c r="E337" s="116" t="str">
        <f t="shared" si="36"/>
        <v>Werner</v>
      </c>
      <c r="F337" s="116" t="str">
        <f t="shared" si="37"/>
        <v>Van Riet</v>
      </c>
      <c r="G337" s="116" t="str">
        <f t="shared" si="38"/>
        <v>Men Veteran</v>
      </c>
      <c r="H337" s="116" t="str">
        <f t="shared" si="39"/>
        <v>Walvis Bay</v>
      </c>
      <c r="I337" s="35"/>
      <c r="J337" s="35" t="s">
        <v>1340</v>
      </c>
      <c r="K337" s="35">
        <v>143</v>
      </c>
      <c r="L337" s="118">
        <f t="shared" si="40"/>
        <v>14.8</v>
      </c>
      <c r="M337" s="118">
        <f t="shared" si="41"/>
        <v>14.8</v>
      </c>
    </row>
    <row r="338" spans="1:13" x14ac:dyDescent="0.25">
      <c r="A338" s="116" t="s">
        <v>1905</v>
      </c>
      <c r="B338" s="117">
        <v>44247</v>
      </c>
      <c r="C338" s="116" t="s">
        <v>1906</v>
      </c>
      <c r="D338" s="35" t="s">
        <v>596</v>
      </c>
      <c r="E338" s="116" t="str">
        <f t="shared" si="36"/>
        <v>Werner</v>
      </c>
      <c r="F338" s="116" t="str">
        <f t="shared" si="37"/>
        <v>Van Riet</v>
      </c>
      <c r="G338" s="116" t="str">
        <f t="shared" si="38"/>
        <v>Men Veteran</v>
      </c>
      <c r="H338" s="116" t="str">
        <f t="shared" si="39"/>
        <v>Walvis Bay</v>
      </c>
      <c r="I338" s="35"/>
      <c r="J338" s="35" t="s">
        <v>1341</v>
      </c>
      <c r="K338" s="35">
        <v>71</v>
      </c>
      <c r="L338" s="118">
        <f t="shared" si="40"/>
        <v>1.1000000000000001</v>
      </c>
      <c r="M338" s="118">
        <f t="shared" si="41"/>
        <v>1.1000000000000001</v>
      </c>
    </row>
    <row r="339" spans="1:13" x14ac:dyDescent="0.25">
      <c r="A339" s="116" t="s">
        <v>1905</v>
      </c>
      <c r="B339" s="117">
        <v>44247</v>
      </c>
      <c r="C339" s="116" t="s">
        <v>1906</v>
      </c>
      <c r="D339" s="35" t="s">
        <v>1201</v>
      </c>
      <c r="E339" s="116" t="str">
        <f t="shared" si="36"/>
        <v>Martin</v>
      </c>
      <c r="F339" s="116" t="str">
        <f t="shared" si="37"/>
        <v>Cordier</v>
      </c>
      <c r="G339" s="116" t="str">
        <f t="shared" si="38"/>
        <v>Men Veteran</v>
      </c>
      <c r="H339" s="116" t="str">
        <f t="shared" si="39"/>
        <v>Walvis Bay</v>
      </c>
      <c r="I339" s="35"/>
      <c r="J339" s="35" t="s">
        <v>1356</v>
      </c>
      <c r="K339" s="35">
        <v>116</v>
      </c>
      <c r="L339" s="118">
        <f t="shared" si="40"/>
        <v>14.2</v>
      </c>
      <c r="M339" s="118">
        <f t="shared" si="41"/>
        <v>14.2</v>
      </c>
    </row>
    <row r="340" spans="1:13" x14ac:dyDescent="0.25">
      <c r="A340" s="116" t="s">
        <v>1905</v>
      </c>
      <c r="B340" s="117">
        <v>44247</v>
      </c>
      <c r="C340" s="116" t="s">
        <v>1906</v>
      </c>
      <c r="D340" s="35" t="s">
        <v>1201</v>
      </c>
      <c r="E340" s="116" t="str">
        <f t="shared" si="36"/>
        <v>Martin</v>
      </c>
      <c r="F340" s="116" t="str">
        <f t="shared" si="37"/>
        <v>Cordier</v>
      </c>
      <c r="G340" s="116" t="str">
        <f t="shared" si="38"/>
        <v>Men Veteran</v>
      </c>
      <c r="H340" s="116" t="str">
        <f t="shared" si="39"/>
        <v>Walvis Bay</v>
      </c>
      <c r="I340" s="35" t="s">
        <v>19</v>
      </c>
      <c r="J340" s="35"/>
      <c r="K340" s="35">
        <v>60</v>
      </c>
      <c r="L340" s="118">
        <f t="shared" si="40"/>
        <v>2.2000000000000002</v>
      </c>
      <c r="M340" s="118">
        <f t="shared" si="41"/>
        <v>2.2000000000000002</v>
      </c>
    </row>
    <row r="341" spans="1:13" x14ac:dyDescent="0.25">
      <c r="A341" s="116" t="s">
        <v>1905</v>
      </c>
      <c r="B341" s="117">
        <v>44247</v>
      </c>
      <c r="C341" s="116" t="s">
        <v>1906</v>
      </c>
      <c r="D341" s="35" t="s">
        <v>1201</v>
      </c>
      <c r="E341" s="116" t="str">
        <f t="shared" si="36"/>
        <v>Martin</v>
      </c>
      <c r="F341" s="116" t="str">
        <f t="shared" si="37"/>
        <v>Cordier</v>
      </c>
      <c r="G341" s="116" t="str">
        <f t="shared" si="38"/>
        <v>Men Veteran</v>
      </c>
      <c r="H341" s="116" t="str">
        <f t="shared" si="39"/>
        <v>Walvis Bay</v>
      </c>
      <c r="I341" s="35"/>
      <c r="J341" s="35" t="s">
        <v>1340</v>
      </c>
      <c r="K341" s="35">
        <v>133</v>
      </c>
      <c r="L341" s="118">
        <f t="shared" si="40"/>
        <v>11.5</v>
      </c>
      <c r="M341" s="118">
        <f t="shared" si="41"/>
        <v>11.5</v>
      </c>
    </row>
    <row r="342" spans="1:13" x14ac:dyDescent="0.25">
      <c r="A342" s="116" t="s">
        <v>1905</v>
      </c>
      <c r="B342" s="117">
        <v>44247</v>
      </c>
      <c r="C342" s="116" t="s">
        <v>1906</v>
      </c>
      <c r="D342" s="35" t="s">
        <v>1201</v>
      </c>
      <c r="E342" s="116" t="str">
        <f t="shared" si="36"/>
        <v>Martin</v>
      </c>
      <c r="F342" s="116" t="str">
        <f t="shared" si="37"/>
        <v>Cordier</v>
      </c>
      <c r="G342" s="116" t="str">
        <f t="shared" si="38"/>
        <v>Men Veteran</v>
      </c>
      <c r="H342" s="116" t="str">
        <f t="shared" si="39"/>
        <v>Walvis Bay</v>
      </c>
      <c r="I342" s="35"/>
      <c r="J342" s="35" t="s">
        <v>1340</v>
      </c>
      <c r="K342" s="35">
        <v>107</v>
      </c>
      <c r="L342" s="118">
        <f t="shared" si="40"/>
        <v>5.5</v>
      </c>
      <c r="M342" s="118">
        <f t="shared" si="41"/>
        <v>5.5</v>
      </c>
    </row>
    <row r="343" spans="1:13" x14ac:dyDescent="0.25">
      <c r="A343" s="116" t="s">
        <v>1905</v>
      </c>
      <c r="B343" s="117">
        <v>44247</v>
      </c>
      <c r="C343" s="116" t="s">
        <v>1906</v>
      </c>
      <c r="D343" s="35" t="s">
        <v>1201</v>
      </c>
      <c r="E343" s="116" t="str">
        <f t="shared" si="36"/>
        <v>Martin</v>
      </c>
      <c r="F343" s="116" t="str">
        <f t="shared" si="37"/>
        <v>Cordier</v>
      </c>
      <c r="G343" s="116" t="str">
        <f t="shared" si="38"/>
        <v>Men Veteran</v>
      </c>
      <c r="H343" s="116" t="str">
        <f t="shared" si="39"/>
        <v>Walvis Bay</v>
      </c>
      <c r="I343" s="35"/>
      <c r="J343" s="35" t="s">
        <v>1340</v>
      </c>
      <c r="K343" s="35">
        <v>129</v>
      </c>
      <c r="L343" s="118">
        <f t="shared" si="40"/>
        <v>10.4</v>
      </c>
      <c r="M343" s="118">
        <f t="shared" si="41"/>
        <v>10.4</v>
      </c>
    </row>
    <row r="344" spans="1:13" x14ac:dyDescent="0.25">
      <c r="A344" s="116" t="s">
        <v>1905</v>
      </c>
      <c r="B344" s="117">
        <v>44247</v>
      </c>
      <c r="C344" s="116" t="s">
        <v>1906</v>
      </c>
      <c r="D344" s="35" t="s">
        <v>1201</v>
      </c>
      <c r="E344" s="116" t="str">
        <f t="shared" si="36"/>
        <v>Martin</v>
      </c>
      <c r="F344" s="116" t="str">
        <f t="shared" si="37"/>
        <v>Cordier</v>
      </c>
      <c r="G344" s="116" t="str">
        <f t="shared" si="38"/>
        <v>Men Veteran</v>
      </c>
      <c r="H344" s="116" t="str">
        <f t="shared" si="39"/>
        <v>Walvis Bay</v>
      </c>
      <c r="I344" s="35"/>
      <c r="J344" s="35" t="s">
        <v>1340</v>
      </c>
      <c r="K344" s="35">
        <v>93</v>
      </c>
      <c r="L344" s="118">
        <f t="shared" si="40"/>
        <v>3.4</v>
      </c>
      <c r="M344" s="118">
        <f t="shared" si="41"/>
        <v>3.4</v>
      </c>
    </row>
    <row r="345" spans="1:13" x14ac:dyDescent="0.25">
      <c r="A345" s="116" t="s">
        <v>1905</v>
      </c>
      <c r="B345" s="117">
        <v>44247</v>
      </c>
      <c r="C345" s="116" t="s">
        <v>1906</v>
      </c>
      <c r="D345" s="35" t="s">
        <v>1201</v>
      </c>
      <c r="E345" s="116" t="str">
        <f t="shared" si="36"/>
        <v>Martin</v>
      </c>
      <c r="F345" s="116" t="str">
        <f t="shared" si="37"/>
        <v>Cordier</v>
      </c>
      <c r="G345" s="116" t="str">
        <f t="shared" si="38"/>
        <v>Men Veteran</v>
      </c>
      <c r="H345" s="116" t="str">
        <f t="shared" si="39"/>
        <v>Walvis Bay</v>
      </c>
      <c r="I345" s="35"/>
      <c r="J345" s="35" t="s">
        <v>1340</v>
      </c>
      <c r="K345" s="35">
        <v>114</v>
      </c>
      <c r="L345" s="118">
        <f t="shared" si="40"/>
        <v>6.8</v>
      </c>
      <c r="M345" s="118">
        <f t="shared" si="41"/>
        <v>6.8</v>
      </c>
    </row>
    <row r="346" spans="1:13" x14ac:dyDescent="0.25">
      <c r="A346" s="116" t="s">
        <v>1905</v>
      </c>
      <c r="B346" s="117">
        <v>44247</v>
      </c>
      <c r="C346" s="116" t="s">
        <v>1906</v>
      </c>
      <c r="D346" s="35" t="s">
        <v>802</v>
      </c>
      <c r="E346" s="116" t="str">
        <f t="shared" si="36"/>
        <v>Sean</v>
      </c>
      <c r="F346" s="116" t="str">
        <f t="shared" si="37"/>
        <v>Oberg</v>
      </c>
      <c r="G346" s="116" t="str">
        <f t="shared" si="38"/>
        <v>Men Senior</v>
      </c>
      <c r="H346" s="116" t="str">
        <f t="shared" si="39"/>
        <v>Walvis Bay</v>
      </c>
      <c r="I346" s="35"/>
      <c r="J346" s="35" t="s">
        <v>1340</v>
      </c>
      <c r="K346" s="35">
        <v>78</v>
      </c>
      <c r="L346" s="118">
        <f t="shared" si="40"/>
        <v>1.9</v>
      </c>
      <c r="M346" s="118">
        <f t="shared" si="41"/>
        <v>1.9</v>
      </c>
    </row>
    <row r="347" spans="1:13" x14ac:dyDescent="0.25">
      <c r="A347" s="116" t="s">
        <v>1905</v>
      </c>
      <c r="B347" s="117">
        <v>44247</v>
      </c>
      <c r="C347" s="116" t="s">
        <v>1906</v>
      </c>
      <c r="D347" s="35" t="s">
        <v>802</v>
      </c>
      <c r="E347" s="116" t="str">
        <f t="shared" si="36"/>
        <v>Sean</v>
      </c>
      <c r="F347" s="116" t="str">
        <f t="shared" si="37"/>
        <v>Oberg</v>
      </c>
      <c r="G347" s="116" t="str">
        <f t="shared" si="38"/>
        <v>Men Senior</v>
      </c>
      <c r="H347" s="116" t="str">
        <f t="shared" si="39"/>
        <v>Walvis Bay</v>
      </c>
      <c r="I347" s="35"/>
      <c r="J347" s="35" t="s">
        <v>1341</v>
      </c>
      <c r="K347" s="35">
        <v>127</v>
      </c>
      <c r="L347" s="118">
        <f t="shared" si="40"/>
        <v>8.5</v>
      </c>
      <c r="M347" s="118">
        <f t="shared" si="41"/>
        <v>8.5</v>
      </c>
    </row>
    <row r="348" spans="1:13" x14ac:dyDescent="0.25">
      <c r="A348" s="116" t="s">
        <v>1905</v>
      </c>
      <c r="B348" s="117">
        <v>44247</v>
      </c>
      <c r="C348" s="116" t="s">
        <v>1906</v>
      </c>
      <c r="D348" s="35" t="s">
        <v>1286</v>
      </c>
      <c r="E348" s="116" t="str">
        <f t="shared" si="36"/>
        <v>Justin</v>
      </c>
      <c r="F348" s="116" t="str">
        <f t="shared" si="37"/>
        <v>Smith</v>
      </c>
      <c r="G348" s="116" t="str">
        <f t="shared" si="38"/>
        <v>Men Senior</v>
      </c>
      <c r="H348" s="116" t="str">
        <f t="shared" si="39"/>
        <v>xWalvis Bay</v>
      </c>
      <c r="I348" s="35"/>
      <c r="J348" s="35" t="s">
        <v>1340</v>
      </c>
      <c r="K348" s="35">
        <v>79</v>
      </c>
      <c r="L348" s="118">
        <f t="shared" si="40"/>
        <v>1.9</v>
      </c>
      <c r="M348" s="118">
        <f t="shared" si="41"/>
        <v>1.9</v>
      </c>
    </row>
    <row r="349" spans="1:13" x14ac:dyDescent="0.25">
      <c r="A349" s="116" t="s">
        <v>1905</v>
      </c>
      <c r="B349" s="117">
        <v>44247</v>
      </c>
      <c r="C349" s="116" t="s">
        <v>1906</v>
      </c>
      <c r="D349" s="35" t="s">
        <v>1286</v>
      </c>
      <c r="E349" s="116" t="str">
        <f t="shared" si="36"/>
        <v>Justin</v>
      </c>
      <c r="F349" s="116" t="str">
        <f t="shared" si="37"/>
        <v>Smith</v>
      </c>
      <c r="G349" s="116" t="str">
        <f t="shared" si="38"/>
        <v>Men Senior</v>
      </c>
      <c r="H349" s="116" t="str">
        <f t="shared" si="39"/>
        <v>xWalvis Bay</v>
      </c>
      <c r="I349" s="35"/>
      <c r="J349" s="35" t="s">
        <v>1340</v>
      </c>
      <c r="K349" s="35">
        <v>118</v>
      </c>
      <c r="L349" s="118">
        <f t="shared" si="40"/>
        <v>7.6</v>
      </c>
      <c r="M349" s="118">
        <f t="shared" si="41"/>
        <v>7.6</v>
      </c>
    </row>
    <row r="350" spans="1:13" x14ac:dyDescent="0.25">
      <c r="A350" s="116" t="s">
        <v>1905</v>
      </c>
      <c r="B350" s="117">
        <v>44247</v>
      </c>
      <c r="C350" s="116" t="s">
        <v>1906</v>
      </c>
      <c r="D350" s="35" t="s">
        <v>1845</v>
      </c>
      <c r="E350" s="116" t="str">
        <f t="shared" si="36"/>
        <v>Dylan</v>
      </c>
      <c r="F350" s="116" t="str">
        <f t="shared" si="37"/>
        <v>Spencer</v>
      </c>
      <c r="G350" s="116" t="str">
        <f t="shared" si="38"/>
        <v>Men Senior</v>
      </c>
      <c r="H350" s="116" t="str">
        <f t="shared" si="39"/>
        <v>Walvis Bay</v>
      </c>
      <c r="I350" s="35"/>
      <c r="J350" s="35" t="s">
        <v>1356</v>
      </c>
      <c r="K350" s="35">
        <v>108</v>
      </c>
      <c r="L350" s="118">
        <f t="shared" si="40"/>
        <v>11.3</v>
      </c>
      <c r="M350" s="118">
        <f t="shared" si="41"/>
        <v>11.3</v>
      </c>
    </row>
    <row r="351" spans="1:13" x14ac:dyDescent="0.25">
      <c r="A351" s="116" t="s">
        <v>1905</v>
      </c>
      <c r="B351" s="117">
        <v>44247</v>
      </c>
      <c r="C351" s="116" t="s">
        <v>1906</v>
      </c>
      <c r="D351" s="35" t="s">
        <v>1845</v>
      </c>
      <c r="E351" s="116" t="str">
        <f t="shared" si="36"/>
        <v>Dylan</v>
      </c>
      <c r="F351" s="116" t="str">
        <f t="shared" si="37"/>
        <v>Spencer</v>
      </c>
      <c r="G351" s="116" t="str">
        <f t="shared" si="38"/>
        <v>Men Senior</v>
      </c>
      <c r="H351" s="116" t="str">
        <f t="shared" si="39"/>
        <v>Walvis Bay</v>
      </c>
      <c r="I351" s="35"/>
      <c r="J351" s="35" t="s">
        <v>1340</v>
      </c>
      <c r="K351" s="35">
        <v>112</v>
      </c>
      <c r="L351" s="118">
        <f t="shared" si="40"/>
        <v>6.4</v>
      </c>
      <c r="M351" s="118">
        <f t="shared" si="41"/>
        <v>6.4</v>
      </c>
    </row>
    <row r="352" spans="1:13" x14ac:dyDescent="0.25">
      <c r="A352" s="116" t="s">
        <v>1905</v>
      </c>
      <c r="B352" s="117">
        <v>44247</v>
      </c>
      <c r="C352" s="116" t="s">
        <v>1906</v>
      </c>
      <c r="D352" s="35" t="s">
        <v>1845</v>
      </c>
      <c r="E352" s="116" t="str">
        <f t="shared" si="36"/>
        <v>Dylan</v>
      </c>
      <c r="F352" s="116" t="str">
        <f t="shared" si="37"/>
        <v>Spencer</v>
      </c>
      <c r="G352" s="116" t="str">
        <f t="shared" si="38"/>
        <v>Men Senior</v>
      </c>
      <c r="H352" s="116" t="str">
        <f t="shared" si="39"/>
        <v>Walvis Bay</v>
      </c>
      <c r="I352" s="35"/>
      <c r="J352" s="35" t="s">
        <v>1341</v>
      </c>
      <c r="K352" s="35">
        <v>84</v>
      </c>
      <c r="L352" s="118">
        <f t="shared" si="40"/>
        <v>2</v>
      </c>
      <c r="M352" s="118">
        <f t="shared" si="41"/>
        <v>2</v>
      </c>
    </row>
    <row r="353" spans="1:13" x14ac:dyDescent="0.25">
      <c r="A353" s="116" t="s">
        <v>1905</v>
      </c>
      <c r="B353" s="117">
        <v>44247</v>
      </c>
      <c r="C353" s="116" t="s">
        <v>1906</v>
      </c>
      <c r="D353" s="35" t="s">
        <v>1620</v>
      </c>
      <c r="E353" s="116" t="str">
        <f t="shared" si="36"/>
        <v>Brandon</v>
      </c>
      <c r="F353" s="116" t="str">
        <f t="shared" si="37"/>
        <v>Grane</v>
      </c>
      <c r="G353" s="116" t="str">
        <f t="shared" si="38"/>
        <v>Men Senior</v>
      </c>
      <c r="H353" s="116" t="str">
        <f t="shared" si="39"/>
        <v>Walvis Bay</v>
      </c>
      <c r="I353" s="35"/>
      <c r="J353" s="35" t="s">
        <v>1340</v>
      </c>
      <c r="K353" s="35">
        <v>92</v>
      </c>
      <c r="L353" s="118">
        <f t="shared" si="40"/>
        <v>3.3</v>
      </c>
      <c r="M353" s="118">
        <f t="shared" si="41"/>
        <v>3.3</v>
      </c>
    </row>
    <row r="354" spans="1:13" x14ac:dyDescent="0.25">
      <c r="A354" s="116" t="s">
        <v>1905</v>
      </c>
      <c r="B354" s="117">
        <v>44247</v>
      </c>
      <c r="C354" s="116" t="s">
        <v>1906</v>
      </c>
      <c r="D354" s="35" t="s">
        <v>1620</v>
      </c>
      <c r="E354" s="116" t="str">
        <f t="shared" si="36"/>
        <v>Brandon</v>
      </c>
      <c r="F354" s="116" t="str">
        <f t="shared" si="37"/>
        <v>Grane</v>
      </c>
      <c r="G354" s="116" t="str">
        <f t="shared" si="38"/>
        <v>Men Senior</v>
      </c>
      <c r="H354" s="116" t="str">
        <f t="shared" si="39"/>
        <v>Walvis Bay</v>
      </c>
      <c r="I354" s="35"/>
      <c r="J354" s="35" t="s">
        <v>1340</v>
      </c>
      <c r="K354" s="35">
        <v>152</v>
      </c>
      <c r="L354" s="118">
        <f t="shared" si="40"/>
        <v>18.2</v>
      </c>
      <c r="M354" s="118">
        <f t="shared" si="41"/>
        <v>18.2</v>
      </c>
    </row>
    <row r="355" spans="1:13" x14ac:dyDescent="0.25">
      <c r="A355" s="116" t="s">
        <v>1905</v>
      </c>
      <c r="B355" s="117">
        <v>44247</v>
      </c>
      <c r="C355" s="116" t="s">
        <v>1906</v>
      </c>
      <c r="D355" s="35" t="s">
        <v>1620</v>
      </c>
      <c r="E355" s="116" t="str">
        <f t="shared" si="36"/>
        <v>Brandon</v>
      </c>
      <c r="F355" s="116" t="str">
        <f t="shared" si="37"/>
        <v>Grane</v>
      </c>
      <c r="G355" s="116" t="str">
        <f t="shared" si="38"/>
        <v>Men Senior</v>
      </c>
      <c r="H355" s="116" t="str">
        <f t="shared" si="39"/>
        <v>Walvis Bay</v>
      </c>
      <c r="I355" s="35"/>
      <c r="J355" s="35" t="s">
        <v>1341</v>
      </c>
      <c r="K355" s="35">
        <v>94</v>
      </c>
      <c r="L355" s="118">
        <f t="shared" si="40"/>
        <v>3</v>
      </c>
      <c r="M355" s="118">
        <f t="shared" si="41"/>
        <v>3</v>
      </c>
    </row>
    <row r="356" spans="1:13" x14ac:dyDescent="0.25">
      <c r="A356" s="116" t="s">
        <v>1905</v>
      </c>
      <c r="B356" s="117">
        <v>44247</v>
      </c>
      <c r="C356" s="116" t="s">
        <v>1906</v>
      </c>
      <c r="D356" s="35" t="s">
        <v>1620</v>
      </c>
      <c r="E356" s="116" t="str">
        <f t="shared" si="36"/>
        <v>Brandon</v>
      </c>
      <c r="F356" s="116" t="str">
        <f t="shared" si="37"/>
        <v>Grane</v>
      </c>
      <c r="G356" s="116" t="str">
        <f t="shared" si="38"/>
        <v>Men Senior</v>
      </c>
      <c r="H356" s="116" t="str">
        <f t="shared" si="39"/>
        <v>Walvis Bay</v>
      </c>
      <c r="I356" s="35"/>
      <c r="J356" s="35" t="s">
        <v>1341</v>
      </c>
      <c r="K356" s="35">
        <v>102</v>
      </c>
      <c r="L356" s="118">
        <f t="shared" si="40"/>
        <v>4</v>
      </c>
      <c r="M356" s="118">
        <f t="shared" si="41"/>
        <v>4</v>
      </c>
    </row>
    <row r="357" spans="1:13" x14ac:dyDescent="0.25">
      <c r="A357" s="116" t="s">
        <v>1905</v>
      </c>
      <c r="B357" s="117">
        <v>44247</v>
      </c>
      <c r="C357" s="116" t="s">
        <v>1906</v>
      </c>
      <c r="D357" s="35" t="s">
        <v>1620</v>
      </c>
      <c r="E357" s="116" t="str">
        <f t="shared" si="36"/>
        <v>Brandon</v>
      </c>
      <c r="F357" s="116" t="str">
        <f t="shared" si="37"/>
        <v>Grane</v>
      </c>
      <c r="G357" s="116" t="str">
        <f t="shared" si="38"/>
        <v>Men Senior</v>
      </c>
      <c r="H357" s="116" t="str">
        <f t="shared" si="39"/>
        <v>Walvis Bay</v>
      </c>
      <c r="I357" s="35"/>
      <c r="J357" s="35" t="s">
        <v>1341</v>
      </c>
      <c r="K357" s="35">
        <v>90</v>
      </c>
      <c r="L357" s="118">
        <f t="shared" si="40"/>
        <v>2.6</v>
      </c>
      <c r="M357" s="118">
        <f t="shared" si="41"/>
        <v>2.6</v>
      </c>
    </row>
    <row r="358" spans="1:13" x14ac:dyDescent="0.25">
      <c r="A358" s="116" t="s">
        <v>1905</v>
      </c>
      <c r="B358" s="117">
        <v>44247</v>
      </c>
      <c r="C358" s="116" t="s">
        <v>1906</v>
      </c>
      <c r="D358" s="35" t="s">
        <v>1620</v>
      </c>
      <c r="E358" s="116" t="str">
        <f t="shared" si="36"/>
        <v>Brandon</v>
      </c>
      <c r="F358" s="116" t="str">
        <f t="shared" si="37"/>
        <v>Grane</v>
      </c>
      <c r="G358" s="116" t="str">
        <f t="shared" si="38"/>
        <v>Men Senior</v>
      </c>
      <c r="H358" s="116" t="str">
        <f t="shared" si="39"/>
        <v>Walvis Bay</v>
      </c>
      <c r="I358" s="35"/>
      <c r="J358" s="35" t="s">
        <v>1341</v>
      </c>
      <c r="K358" s="35">
        <v>85</v>
      </c>
      <c r="L358" s="118">
        <f t="shared" si="40"/>
        <v>2.1</v>
      </c>
      <c r="M358" s="118">
        <f t="shared" si="41"/>
        <v>2.1</v>
      </c>
    </row>
    <row r="359" spans="1:13" x14ac:dyDescent="0.25">
      <c r="A359" s="116" t="s">
        <v>1905</v>
      </c>
      <c r="B359" s="117">
        <v>44247</v>
      </c>
      <c r="C359" s="116" t="s">
        <v>1906</v>
      </c>
      <c r="D359" s="35" t="s">
        <v>1620</v>
      </c>
      <c r="E359" s="116" t="str">
        <f t="shared" si="36"/>
        <v>Brandon</v>
      </c>
      <c r="F359" s="116" t="str">
        <f t="shared" si="37"/>
        <v>Grane</v>
      </c>
      <c r="G359" s="116" t="str">
        <f t="shared" si="38"/>
        <v>Men Senior</v>
      </c>
      <c r="H359" s="116" t="str">
        <f t="shared" si="39"/>
        <v>Walvis Bay</v>
      </c>
      <c r="I359" s="35"/>
      <c r="J359" s="35" t="s">
        <v>1341</v>
      </c>
      <c r="K359" s="35">
        <v>85</v>
      </c>
      <c r="L359" s="118">
        <f t="shared" si="40"/>
        <v>2.1</v>
      </c>
      <c r="M359" s="118">
        <f t="shared" si="41"/>
        <v>2.1</v>
      </c>
    </row>
    <row r="360" spans="1:13" x14ac:dyDescent="0.25">
      <c r="A360" s="116" t="s">
        <v>1905</v>
      </c>
      <c r="B360" s="117">
        <v>44247</v>
      </c>
      <c r="C360" s="116" t="s">
        <v>1906</v>
      </c>
      <c r="D360" s="35" t="s">
        <v>1620</v>
      </c>
      <c r="E360" s="116" t="str">
        <f t="shared" si="36"/>
        <v>Brandon</v>
      </c>
      <c r="F360" s="116" t="str">
        <f t="shared" si="37"/>
        <v>Grane</v>
      </c>
      <c r="G360" s="116" t="str">
        <f t="shared" si="38"/>
        <v>Men Senior</v>
      </c>
      <c r="H360" s="116" t="str">
        <f t="shared" si="39"/>
        <v>Walvis Bay</v>
      </c>
      <c r="I360" s="35"/>
      <c r="J360" s="35" t="s">
        <v>1341</v>
      </c>
      <c r="K360" s="35">
        <v>120</v>
      </c>
      <c r="L360" s="118">
        <f t="shared" si="40"/>
        <v>7</v>
      </c>
      <c r="M360" s="118">
        <f t="shared" si="41"/>
        <v>7</v>
      </c>
    </row>
    <row r="361" spans="1:13" x14ac:dyDescent="0.25">
      <c r="A361" s="116" t="s">
        <v>1905</v>
      </c>
      <c r="B361" s="117">
        <v>44247</v>
      </c>
      <c r="C361" s="116" t="s">
        <v>1906</v>
      </c>
      <c r="D361" s="35" t="s">
        <v>1620</v>
      </c>
      <c r="E361" s="116" t="str">
        <f t="shared" si="36"/>
        <v>Brandon</v>
      </c>
      <c r="F361" s="116" t="str">
        <f t="shared" si="37"/>
        <v>Grane</v>
      </c>
      <c r="G361" s="116" t="str">
        <f t="shared" si="38"/>
        <v>Men Senior</v>
      </c>
      <c r="H361" s="116" t="str">
        <f t="shared" si="39"/>
        <v>Walvis Bay</v>
      </c>
      <c r="I361" s="35"/>
      <c r="J361" s="35" t="s">
        <v>20</v>
      </c>
      <c r="K361" s="35">
        <v>99</v>
      </c>
      <c r="L361" s="118">
        <f t="shared" si="40"/>
        <v>3.6</v>
      </c>
      <c r="M361" s="118">
        <f t="shared" si="41"/>
        <v>3.6</v>
      </c>
    </row>
    <row r="362" spans="1:13" x14ac:dyDescent="0.25">
      <c r="A362" s="116" t="s">
        <v>1905</v>
      </c>
      <c r="B362" s="117">
        <v>44247</v>
      </c>
      <c r="C362" s="116" t="s">
        <v>1906</v>
      </c>
      <c r="D362" s="35" t="s">
        <v>632</v>
      </c>
      <c r="E362" s="116" t="str">
        <f t="shared" si="36"/>
        <v>Stewart</v>
      </c>
      <c r="F362" s="116" t="str">
        <f t="shared" si="37"/>
        <v>Reimann</v>
      </c>
      <c r="G362" s="116" t="str">
        <f t="shared" si="38"/>
        <v>Men U/16</v>
      </c>
      <c r="H362" s="116" t="str">
        <f t="shared" si="39"/>
        <v>Walvis Bay</v>
      </c>
      <c r="I362" s="35"/>
      <c r="J362" s="35" t="s">
        <v>20</v>
      </c>
      <c r="K362" s="35">
        <v>71</v>
      </c>
      <c r="L362" s="118">
        <f t="shared" si="40"/>
        <v>1.3</v>
      </c>
      <c r="M362" s="118">
        <f t="shared" si="41"/>
        <v>1.3</v>
      </c>
    </row>
    <row r="363" spans="1:13" x14ac:dyDescent="0.25">
      <c r="A363" s="116" t="s">
        <v>1905</v>
      </c>
      <c r="B363" s="117">
        <v>44247</v>
      </c>
      <c r="C363" s="116" t="s">
        <v>1906</v>
      </c>
      <c r="D363" s="35" t="s">
        <v>632</v>
      </c>
      <c r="E363" s="116" t="str">
        <f t="shared" si="36"/>
        <v>Stewart</v>
      </c>
      <c r="F363" s="116" t="str">
        <f t="shared" si="37"/>
        <v>Reimann</v>
      </c>
      <c r="G363" s="116" t="str">
        <f t="shared" si="38"/>
        <v>Men U/16</v>
      </c>
      <c r="H363" s="116" t="str">
        <f t="shared" si="39"/>
        <v>Walvis Bay</v>
      </c>
      <c r="I363" s="35"/>
      <c r="J363" s="35" t="s">
        <v>1340</v>
      </c>
      <c r="K363" s="35">
        <v>126</v>
      </c>
      <c r="L363" s="118">
        <f t="shared" si="40"/>
        <v>9.6</v>
      </c>
      <c r="M363" s="118">
        <f t="shared" si="41"/>
        <v>9.6</v>
      </c>
    </row>
    <row r="364" spans="1:13" x14ac:dyDescent="0.25">
      <c r="A364" s="116" t="s">
        <v>1905</v>
      </c>
      <c r="B364" s="117">
        <v>44247</v>
      </c>
      <c r="C364" s="116" t="s">
        <v>1906</v>
      </c>
      <c r="D364" s="35" t="s">
        <v>628</v>
      </c>
      <c r="E364" s="116" t="str">
        <f t="shared" si="36"/>
        <v>Chris</v>
      </c>
      <c r="F364" s="116" t="str">
        <f t="shared" si="37"/>
        <v>Scholtz</v>
      </c>
      <c r="G364" s="116" t="str">
        <f t="shared" si="38"/>
        <v>Men Veteran</v>
      </c>
      <c r="H364" s="116" t="str">
        <f t="shared" si="39"/>
        <v>Henties Bay</v>
      </c>
      <c r="I364" s="35"/>
      <c r="J364" s="35" t="s">
        <v>1340</v>
      </c>
      <c r="K364" s="35">
        <v>174</v>
      </c>
      <c r="L364" s="118">
        <f t="shared" si="40"/>
        <v>29</v>
      </c>
      <c r="M364" s="118">
        <f t="shared" si="41"/>
        <v>29</v>
      </c>
    </row>
    <row r="365" spans="1:13" x14ac:dyDescent="0.25">
      <c r="A365" s="116" t="s">
        <v>1905</v>
      </c>
      <c r="B365" s="117">
        <v>44247</v>
      </c>
      <c r="C365" s="116" t="s">
        <v>1906</v>
      </c>
      <c r="D365" s="35" t="s">
        <v>1384</v>
      </c>
      <c r="E365" s="116" t="str">
        <f t="shared" si="36"/>
        <v>Frikkie</v>
      </c>
      <c r="F365" s="116" t="str">
        <f t="shared" si="37"/>
        <v>Ferreira</v>
      </c>
      <c r="G365" s="116" t="str">
        <f t="shared" si="38"/>
        <v>Men Master</v>
      </c>
      <c r="H365" s="116" t="str">
        <f t="shared" si="39"/>
        <v>Walvis Bay</v>
      </c>
      <c r="I365" s="35"/>
      <c r="J365" s="35" t="s">
        <v>1340</v>
      </c>
      <c r="K365" s="35">
        <v>134</v>
      </c>
      <c r="L365" s="118">
        <f t="shared" si="40"/>
        <v>11.8</v>
      </c>
      <c r="M365" s="118">
        <f t="shared" si="41"/>
        <v>11.8</v>
      </c>
    </row>
    <row r="366" spans="1:13" x14ac:dyDescent="0.25">
      <c r="A366" s="116" t="s">
        <v>1905</v>
      </c>
      <c r="B366" s="117">
        <v>44247</v>
      </c>
      <c r="C366" s="116" t="s">
        <v>1906</v>
      </c>
      <c r="D366" s="35" t="s">
        <v>1384</v>
      </c>
      <c r="E366" s="116" t="str">
        <f t="shared" si="36"/>
        <v>Frikkie</v>
      </c>
      <c r="F366" s="116" t="str">
        <f t="shared" si="37"/>
        <v>Ferreira</v>
      </c>
      <c r="G366" s="116" t="str">
        <f t="shared" si="38"/>
        <v>Men Master</v>
      </c>
      <c r="H366" s="116" t="str">
        <f t="shared" si="39"/>
        <v>Walvis Bay</v>
      </c>
      <c r="I366" s="35"/>
      <c r="J366" s="35" t="s">
        <v>1341</v>
      </c>
      <c r="K366" s="35">
        <v>103</v>
      </c>
      <c r="L366" s="118">
        <f t="shared" si="40"/>
        <v>4.0999999999999996</v>
      </c>
      <c r="M366" s="118">
        <f t="shared" si="41"/>
        <v>4.0999999999999996</v>
      </c>
    </row>
    <row r="367" spans="1:13" x14ac:dyDescent="0.25">
      <c r="A367" s="116" t="s">
        <v>1905</v>
      </c>
      <c r="B367" s="117">
        <v>44247</v>
      </c>
      <c r="C367" s="116" t="s">
        <v>1906</v>
      </c>
      <c r="D367" s="35" t="s">
        <v>1384</v>
      </c>
      <c r="E367" s="116" t="str">
        <f t="shared" si="36"/>
        <v>Frikkie</v>
      </c>
      <c r="F367" s="116" t="str">
        <f t="shared" si="37"/>
        <v>Ferreira</v>
      </c>
      <c r="G367" s="116" t="str">
        <f t="shared" si="38"/>
        <v>Men Master</v>
      </c>
      <c r="H367" s="116" t="str">
        <f t="shared" si="39"/>
        <v>Walvis Bay</v>
      </c>
      <c r="I367" s="35"/>
      <c r="J367" s="35" t="s">
        <v>1356</v>
      </c>
      <c r="K367" s="35">
        <v>95</v>
      </c>
      <c r="L367" s="118">
        <f t="shared" si="40"/>
        <v>7.5</v>
      </c>
      <c r="M367" s="118">
        <f t="shared" si="41"/>
        <v>7.5</v>
      </c>
    </row>
    <row r="368" spans="1:13" x14ac:dyDescent="0.25">
      <c r="A368" s="116" t="s">
        <v>1905</v>
      </c>
      <c r="B368" s="117">
        <v>44247</v>
      </c>
      <c r="C368" s="116" t="s">
        <v>1906</v>
      </c>
      <c r="D368" s="35" t="s">
        <v>1384</v>
      </c>
      <c r="E368" s="116" t="str">
        <f t="shared" si="36"/>
        <v>Frikkie</v>
      </c>
      <c r="F368" s="116" t="str">
        <f t="shared" si="37"/>
        <v>Ferreira</v>
      </c>
      <c r="G368" s="116" t="str">
        <f t="shared" si="38"/>
        <v>Men Master</v>
      </c>
      <c r="H368" s="116" t="str">
        <f t="shared" si="39"/>
        <v>Walvis Bay</v>
      </c>
      <c r="I368" s="35"/>
      <c r="J368" s="35" t="s">
        <v>8</v>
      </c>
      <c r="K368" s="35">
        <v>81</v>
      </c>
      <c r="L368" s="118">
        <f t="shared" si="40"/>
        <v>4.2</v>
      </c>
      <c r="M368" s="118">
        <f t="shared" si="41"/>
        <v>4.2</v>
      </c>
    </row>
    <row r="369" spans="1:13" x14ac:dyDescent="0.25">
      <c r="A369" s="116" t="s">
        <v>1905</v>
      </c>
      <c r="B369" s="117">
        <v>44247</v>
      </c>
      <c r="C369" s="116" t="s">
        <v>1906</v>
      </c>
      <c r="D369" s="35" t="s">
        <v>1638</v>
      </c>
      <c r="E369" s="116" t="str">
        <f t="shared" si="36"/>
        <v>Breggie</v>
      </c>
      <c r="F369" s="116" t="str">
        <f t="shared" si="37"/>
        <v>Ferreira</v>
      </c>
      <c r="G369" s="116" t="str">
        <f t="shared" si="38"/>
        <v>Ladies Master</v>
      </c>
      <c r="H369" s="116" t="str">
        <f t="shared" si="39"/>
        <v>Walvis Bay</v>
      </c>
      <c r="I369" s="35"/>
      <c r="J369" s="35" t="s">
        <v>1340</v>
      </c>
      <c r="K369" s="35">
        <v>75</v>
      </c>
      <c r="L369" s="118">
        <f t="shared" si="40"/>
        <v>1.6</v>
      </c>
      <c r="M369" s="118">
        <f t="shared" si="41"/>
        <v>1.6</v>
      </c>
    </row>
    <row r="370" spans="1:13" x14ac:dyDescent="0.25">
      <c r="A370" s="116" t="s">
        <v>1905</v>
      </c>
      <c r="B370" s="117">
        <v>44247</v>
      </c>
      <c r="C370" s="116" t="s">
        <v>1906</v>
      </c>
      <c r="D370" s="35" t="s">
        <v>1638</v>
      </c>
      <c r="E370" s="116" t="str">
        <f t="shared" si="36"/>
        <v>Breggie</v>
      </c>
      <c r="F370" s="116" t="str">
        <f t="shared" si="37"/>
        <v>Ferreira</v>
      </c>
      <c r="G370" s="116" t="str">
        <f t="shared" si="38"/>
        <v>Ladies Master</v>
      </c>
      <c r="H370" s="116" t="str">
        <f t="shared" si="39"/>
        <v>Walvis Bay</v>
      </c>
      <c r="I370" s="35" t="s">
        <v>7</v>
      </c>
      <c r="J370" s="35"/>
      <c r="K370" s="35">
        <v>42</v>
      </c>
      <c r="L370" s="118">
        <f t="shared" si="40"/>
        <v>2.2999999999999998</v>
      </c>
      <c r="M370" s="118">
        <f t="shared" si="41"/>
        <v>2.2999999999999998</v>
      </c>
    </row>
    <row r="371" spans="1:13" x14ac:dyDescent="0.25">
      <c r="A371" s="116" t="s">
        <v>1905</v>
      </c>
      <c r="B371" s="117">
        <v>44247</v>
      </c>
      <c r="C371" s="116" t="s">
        <v>1906</v>
      </c>
      <c r="D371" s="35" t="s">
        <v>1638</v>
      </c>
      <c r="E371" s="116" t="str">
        <f t="shared" si="36"/>
        <v>Breggie</v>
      </c>
      <c r="F371" s="116" t="str">
        <f t="shared" si="37"/>
        <v>Ferreira</v>
      </c>
      <c r="G371" s="116" t="str">
        <f t="shared" si="38"/>
        <v>Ladies Master</v>
      </c>
      <c r="H371" s="116" t="str">
        <f t="shared" si="39"/>
        <v>Walvis Bay</v>
      </c>
      <c r="I371" s="35" t="s">
        <v>19</v>
      </c>
      <c r="J371" s="35"/>
      <c r="K371" s="35">
        <v>55</v>
      </c>
      <c r="L371" s="118">
        <f t="shared" si="40"/>
        <v>1.7</v>
      </c>
      <c r="M371" s="118">
        <f t="shared" si="41"/>
        <v>1.7</v>
      </c>
    </row>
    <row r="372" spans="1:13" x14ac:dyDescent="0.25">
      <c r="A372" s="116" t="s">
        <v>1905</v>
      </c>
      <c r="B372" s="117">
        <v>44247</v>
      </c>
      <c r="C372" s="116" t="s">
        <v>1906</v>
      </c>
      <c r="D372" s="35" t="s">
        <v>1638</v>
      </c>
      <c r="E372" s="116" t="str">
        <f t="shared" si="36"/>
        <v>Breggie</v>
      </c>
      <c r="F372" s="116" t="str">
        <f t="shared" si="37"/>
        <v>Ferreira</v>
      </c>
      <c r="G372" s="116" t="str">
        <f t="shared" si="38"/>
        <v>Ladies Master</v>
      </c>
      <c r="H372" s="116" t="str">
        <f t="shared" si="39"/>
        <v>Walvis Bay</v>
      </c>
      <c r="I372" s="35"/>
      <c r="J372" s="35" t="s">
        <v>8</v>
      </c>
      <c r="K372" s="35">
        <v>62</v>
      </c>
      <c r="L372" s="118">
        <f t="shared" si="40"/>
        <v>1.9</v>
      </c>
      <c r="M372" s="118">
        <f t="shared" si="41"/>
        <v>1.9</v>
      </c>
    </row>
    <row r="373" spans="1:13" x14ac:dyDescent="0.25">
      <c r="A373" s="116" t="s">
        <v>1905</v>
      </c>
      <c r="B373" s="117">
        <v>44247</v>
      </c>
      <c r="C373" s="116" t="s">
        <v>1906</v>
      </c>
      <c r="D373" s="35" t="s">
        <v>683</v>
      </c>
      <c r="E373" s="116" t="str">
        <f t="shared" si="36"/>
        <v>Alessandro</v>
      </c>
      <c r="F373" s="116" t="str">
        <f t="shared" si="37"/>
        <v>Engelbrecht</v>
      </c>
      <c r="G373" s="116" t="str">
        <f t="shared" si="38"/>
        <v>Men Senior</v>
      </c>
      <c r="H373" s="116" t="str">
        <f t="shared" si="39"/>
        <v>Walvis Bay</v>
      </c>
      <c r="I373" s="35"/>
      <c r="J373" s="35" t="s">
        <v>1341</v>
      </c>
      <c r="K373" s="35">
        <v>118</v>
      </c>
      <c r="L373" s="118">
        <f t="shared" si="40"/>
        <v>6.6</v>
      </c>
      <c r="M373" s="118">
        <f t="shared" si="41"/>
        <v>6.6</v>
      </c>
    </row>
    <row r="374" spans="1:13" x14ac:dyDescent="0.25">
      <c r="A374" s="116" t="s">
        <v>1905</v>
      </c>
      <c r="B374" s="117">
        <v>44247</v>
      </c>
      <c r="C374" s="116" t="s">
        <v>1906</v>
      </c>
      <c r="D374" s="35" t="s">
        <v>604</v>
      </c>
      <c r="E374" s="116" t="str">
        <f t="shared" si="36"/>
        <v>Dian</v>
      </c>
      <c r="F374" s="116" t="str">
        <f t="shared" si="37"/>
        <v>Neethling</v>
      </c>
      <c r="G374" s="116" t="str">
        <f t="shared" si="38"/>
        <v>Men U/21</v>
      </c>
      <c r="H374" s="116" t="str">
        <f t="shared" si="39"/>
        <v>Walvis Bay</v>
      </c>
      <c r="I374" s="35"/>
      <c r="J374" s="35" t="s">
        <v>1341</v>
      </c>
      <c r="K374" s="35">
        <v>105</v>
      </c>
      <c r="L374" s="118">
        <f t="shared" si="40"/>
        <v>4.4000000000000004</v>
      </c>
      <c r="M374" s="118">
        <f t="shared" si="41"/>
        <v>4.4000000000000004</v>
      </c>
    </row>
    <row r="375" spans="1:13" x14ac:dyDescent="0.25">
      <c r="A375" s="116" t="s">
        <v>1905</v>
      </c>
      <c r="B375" s="117">
        <v>44247</v>
      </c>
      <c r="C375" s="116" t="s">
        <v>1906</v>
      </c>
      <c r="D375" s="35" t="s">
        <v>604</v>
      </c>
      <c r="E375" s="116" t="str">
        <f t="shared" si="36"/>
        <v>Dian</v>
      </c>
      <c r="F375" s="116" t="str">
        <f t="shared" si="37"/>
        <v>Neethling</v>
      </c>
      <c r="G375" s="116" t="str">
        <f t="shared" si="38"/>
        <v>Men U/21</v>
      </c>
      <c r="H375" s="116" t="str">
        <f t="shared" si="39"/>
        <v>Walvis Bay</v>
      </c>
      <c r="I375" s="35"/>
      <c r="J375" s="35" t="s">
        <v>1341</v>
      </c>
      <c r="K375" s="35">
        <v>83</v>
      </c>
      <c r="L375" s="118">
        <f t="shared" si="40"/>
        <v>1.9</v>
      </c>
      <c r="M375" s="118">
        <f t="shared" si="41"/>
        <v>1.9</v>
      </c>
    </row>
    <row r="376" spans="1:13" x14ac:dyDescent="0.25">
      <c r="A376" s="116" t="s">
        <v>1905</v>
      </c>
      <c r="B376" s="117">
        <v>44247</v>
      </c>
      <c r="C376" s="116" t="s">
        <v>1906</v>
      </c>
      <c r="D376" s="35" t="s">
        <v>604</v>
      </c>
      <c r="E376" s="116" t="str">
        <f t="shared" si="36"/>
        <v>Dian</v>
      </c>
      <c r="F376" s="116" t="str">
        <f t="shared" si="37"/>
        <v>Neethling</v>
      </c>
      <c r="G376" s="116" t="str">
        <f t="shared" si="38"/>
        <v>Men U/21</v>
      </c>
      <c r="H376" s="116" t="str">
        <f t="shared" si="39"/>
        <v>Walvis Bay</v>
      </c>
      <c r="I376" s="35"/>
      <c r="J376" s="35" t="s">
        <v>1340</v>
      </c>
      <c r="K376" s="35">
        <v>147</v>
      </c>
      <c r="L376" s="118">
        <f t="shared" si="40"/>
        <v>16.2</v>
      </c>
      <c r="M376" s="118">
        <f t="shared" si="41"/>
        <v>16.2</v>
      </c>
    </row>
    <row r="377" spans="1:13" x14ac:dyDescent="0.25">
      <c r="A377" s="116" t="s">
        <v>1905</v>
      </c>
      <c r="B377" s="117">
        <v>44247</v>
      </c>
      <c r="C377" s="116" t="s">
        <v>1906</v>
      </c>
      <c r="D377" s="35" t="s">
        <v>604</v>
      </c>
      <c r="E377" s="116" t="str">
        <f t="shared" si="36"/>
        <v>Dian</v>
      </c>
      <c r="F377" s="116" t="str">
        <f t="shared" si="37"/>
        <v>Neethling</v>
      </c>
      <c r="G377" s="116" t="str">
        <f t="shared" si="38"/>
        <v>Men U/21</v>
      </c>
      <c r="H377" s="116" t="str">
        <f t="shared" si="39"/>
        <v>Walvis Bay</v>
      </c>
      <c r="I377" s="35"/>
      <c r="J377" s="35" t="s">
        <v>20</v>
      </c>
      <c r="K377" s="35">
        <v>83</v>
      </c>
      <c r="L377" s="118">
        <f t="shared" si="40"/>
        <v>2.1</v>
      </c>
      <c r="M377" s="118">
        <f t="shared" si="41"/>
        <v>2.1</v>
      </c>
    </row>
    <row r="378" spans="1:13" x14ac:dyDescent="0.25">
      <c r="A378" s="116" t="s">
        <v>1905</v>
      </c>
      <c r="B378" s="117">
        <v>44247</v>
      </c>
      <c r="C378" s="116" t="s">
        <v>1906</v>
      </c>
      <c r="D378" s="35" t="s">
        <v>1805</v>
      </c>
      <c r="E378" s="116" t="str">
        <f t="shared" si="36"/>
        <v>Andre</v>
      </c>
      <c r="F378" s="116" t="str">
        <f t="shared" si="37"/>
        <v>Bezuidehout</v>
      </c>
      <c r="G378" s="116" t="str">
        <f t="shared" si="38"/>
        <v>Men Master</v>
      </c>
      <c r="H378" s="116" t="str">
        <f t="shared" si="39"/>
        <v>Walvis Bay</v>
      </c>
      <c r="I378" s="35"/>
      <c r="J378" s="35" t="s">
        <v>1341</v>
      </c>
      <c r="K378" s="35">
        <v>109</v>
      </c>
      <c r="L378" s="118">
        <f t="shared" si="40"/>
        <v>5</v>
      </c>
      <c r="M378" s="118">
        <f t="shared" si="41"/>
        <v>5</v>
      </c>
    </row>
    <row r="379" spans="1:13" x14ac:dyDescent="0.25">
      <c r="A379" s="116" t="s">
        <v>1905</v>
      </c>
      <c r="B379" s="117">
        <v>44247</v>
      </c>
      <c r="C379" s="116" t="s">
        <v>1906</v>
      </c>
      <c r="D379" s="35" t="s">
        <v>1805</v>
      </c>
      <c r="E379" s="116" t="str">
        <f t="shared" si="36"/>
        <v>Andre</v>
      </c>
      <c r="F379" s="116" t="str">
        <f t="shared" si="37"/>
        <v>Bezuidehout</v>
      </c>
      <c r="G379" s="116" t="str">
        <f t="shared" si="38"/>
        <v>Men Master</v>
      </c>
      <c r="H379" s="116" t="str">
        <f t="shared" si="39"/>
        <v>Walvis Bay</v>
      </c>
      <c r="I379" s="35"/>
      <c r="J379" s="35" t="s">
        <v>1340</v>
      </c>
      <c r="K379" s="35">
        <v>110</v>
      </c>
      <c r="L379" s="118">
        <f t="shared" si="40"/>
        <v>6</v>
      </c>
      <c r="M379" s="118">
        <f t="shared" si="41"/>
        <v>6</v>
      </c>
    </row>
    <row r="380" spans="1:13" x14ac:dyDescent="0.25">
      <c r="A380" s="116" t="s">
        <v>1905</v>
      </c>
      <c r="B380" s="117">
        <v>44247</v>
      </c>
      <c r="C380" s="116" t="s">
        <v>1906</v>
      </c>
      <c r="D380" s="35" t="s">
        <v>881</v>
      </c>
      <c r="E380" s="116" t="str">
        <f t="shared" si="36"/>
        <v>Raymond</v>
      </c>
      <c r="F380" s="116" t="str">
        <f t="shared" si="37"/>
        <v>Duvenhage</v>
      </c>
      <c r="G380" s="116" t="str">
        <f t="shared" si="38"/>
        <v>Men Veteran</v>
      </c>
      <c r="H380" s="116" t="str">
        <f t="shared" si="39"/>
        <v>Walvis Bay</v>
      </c>
      <c r="I380" s="35"/>
      <c r="J380" s="35" t="s">
        <v>1341</v>
      </c>
      <c r="K380" s="35">
        <v>75</v>
      </c>
      <c r="L380" s="118">
        <f t="shared" si="40"/>
        <v>1.3</v>
      </c>
      <c r="M380" s="118">
        <f t="shared" si="41"/>
        <v>1.3</v>
      </c>
    </row>
    <row r="381" spans="1:13" x14ac:dyDescent="0.25">
      <c r="A381" s="116" t="s">
        <v>1905</v>
      </c>
      <c r="B381" s="117">
        <v>44247</v>
      </c>
      <c r="C381" s="116" t="s">
        <v>1906</v>
      </c>
      <c r="D381" s="35" t="s">
        <v>652</v>
      </c>
      <c r="E381" s="116" t="str">
        <f t="shared" si="36"/>
        <v>Gerard</v>
      </c>
      <c r="F381" s="116" t="str">
        <f t="shared" si="37"/>
        <v>Hough</v>
      </c>
      <c r="G381" s="116" t="str">
        <f t="shared" si="38"/>
        <v>Men Senior</v>
      </c>
      <c r="H381" s="116" t="str">
        <f t="shared" si="39"/>
        <v>Mako</v>
      </c>
      <c r="I381" s="35"/>
      <c r="J381" s="35" t="s">
        <v>1340</v>
      </c>
      <c r="K381" s="35">
        <v>134</v>
      </c>
      <c r="L381" s="118">
        <f t="shared" si="40"/>
        <v>11.8</v>
      </c>
      <c r="M381" s="118">
        <f t="shared" si="41"/>
        <v>11.8</v>
      </c>
    </row>
    <row r="382" spans="1:13" x14ac:dyDescent="0.25">
      <c r="A382" s="116" t="s">
        <v>1905</v>
      </c>
      <c r="B382" s="117">
        <v>44247</v>
      </c>
      <c r="C382" s="116" t="s">
        <v>1906</v>
      </c>
      <c r="D382" s="35" t="s">
        <v>652</v>
      </c>
      <c r="E382" s="116" t="str">
        <f t="shared" si="36"/>
        <v>Gerard</v>
      </c>
      <c r="F382" s="116" t="str">
        <f t="shared" si="37"/>
        <v>Hough</v>
      </c>
      <c r="G382" s="116" t="str">
        <f t="shared" si="38"/>
        <v>Men Senior</v>
      </c>
      <c r="H382" s="116" t="str">
        <f t="shared" si="39"/>
        <v>Mako</v>
      </c>
      <c r="I382" s="35"/>
      <c r="J382" s="35" t="s">
        <v>1340</v>
      </c>
      <c r="K382" s="35">
        <v>120</v>
      </c>
      <c r="L382" s="118">
        <f t="shared" si="40"/>
        <v>8.1</v>
      </c>
      <c r="M382" s="118">
        <f t="shared" si="41"/>
        <v>8.1</v>
      </c>
    </row>
    <row r="383" spans="1:13" x14ac:dyDescent="0.25">
      <c r="A383" s="116" t="s">
        <v>1905</v>
      </c>
      <c r="B383" s="117">
        <v>44247</v>
      </c>
      <c r="C383" s="116" t="s">
        <v>1906</v>
      </c>
      <c r="D383" s="35" t="s">
        <v>1055</v>
      </c>
      <c r="E383" s="116" t="str">
        <f t="shared" si="36"/>
        <v>Franco</v>
      </c>
      <c r="F383" s="116" t="str">
        <f t="shared" si="37"/>
        <v>Badenhorst</v>
      </c>
      <c r="G383" s="116" t="str">
        <f t="shared" si="38"/>
        <v>Men Senior</v>
      </c>
      <c r="H383" s="116" t="str">
        <f t="shared" si="39"/>
        <v>Mako</v>
      </c>
      <c r="I383" s="35"/>
      <c r="J383" s="35" t="s">
        <v>1340</v>
      </c>
      <c r="K383" s="35">
        <v>99</v>
      </c>
      <c r="L383" s="118">
        <f t="shared" si="40"/>
        <v>4.2</v>
      </c>
      <c r="M383" s="118">
        <f t="shared" si="41"/>
        <v>4.2</v>
      </c>
    </row>
    <row r="384" spans="1:13" x14ac:dyDescent="0.25">
      <c r="A384" s="116" t="s">
        <v>1905</v>
      </c>
      <c r="B384" s="117">
        <v>44247</v>
      </c>
      <c r="C384" s="116" t="s">
        <v>1906</v>
      </c>
      <c r="D384" s="35" t="s">
        <v>1055</v>
      </c>
      <c r="E384" s="116" t="str">
        <f t="shared" si="36"/>
        <v>Franco</v>
      </c>
      <c r="F384" s="116" t="str">
        <f t="shared" si="37"/>
        <v>Badenhorst</v>
      </c>
      <c r="G384" s="116" t="str">
        <f t="shared" si="38"/>
        <v>Men Senior</v>
      </c>
      <c r="H384" s="116" t="str">
        <f t="shared" si="39"/>
        <v>Mako</v>
      </c>
      <c r="I384" s="35"/>
      <c r="J384" s="35" t="s">
        <v>1340</v>
      </c>
      <c r="K384" s="35">
        <v>128</v>
      </c>
      <c r="L384" s="118">
        <f t="shared" si="40"/>
        <v>10.1</v>
      </c>
      <c r="M384" s="118">
        <f t="shared" si="41"/>
        <v>10.1</v>
      </c>
    </row>
    <row r="385" spans="1:13" x14ac:dyDescent="0.25">
      <c r="A385" s="116" t="s">
        <v>1905</v>
      </c>
      <c r="B385" s="117">
        <v>44247</v>
      </c>
      <c r="C385" s="116" t="s">
        <v>1906</v>
      </c>
      <c r="D385" s="35" t="s">
        <v>700</v>
      </c>
      <c r="E385" s="116" t="str">
        <f t="shared" si="36"/>
        <v>Leigh</v>
      </c>
      <c r="F385" s="116" t="str">
        <f t="shared" si="37"/>
        <v>Skoppelitus</v>
      </c>
      <c r="G385" s="116" t="str">
        <f t="shared" si="38"/>
        <v>Men Senior</v>
      </c>
      <c r="H385" s="116" t="str">
        <f t="shared" si="39"/>
        <v>Mako</v>
      </c>
      <c r="I385" s="35"/>
      <c r="J385" s="35" t="s">
        <v>1340</v>
      </c>
      <c r="K385" s="35">
        <v>137</v>
      </c>
      <c r="L385" s="118">
        <f t="shared" si="40"/>
        <v>12.8</v>
      </c>
      <c r="M385" s="118">
        <f t="shared" si="41"/>
        <v>12.8</v>
      </c>
    </row>
    <row r="386" spans="1:13" x14ac:dyDescent="0.25">
      <c r="A386" s="116" t="s">
        <v>1905</v>
      </c>
      <c r="B386" s="117">
        <v>44247</v>
      </c>
      <c r="C386" s="116" t="s">
        <v>1906</v>
      </c>
      <c r="D386" s="35" t="s">
        <v>520</v>
      </c>
      <c r="E386" s="116" t="str">
        <f t="shared" si="36"/>
        <v>Andrew</v>
      </c>
      <c r="F386" s="116" t="str">
        <f t="shared" si="37"/>
        <v>Van Der Westhuizen</v>
      </c>
      <c r="G386" s="116" t="str">
        <f t="shared" si="38"/>
        <v>Men Veteran</v>
      </c>
      <c r="H386" s="116" t="str">
        <f t="shared" si="39"/>
        <v>Mako</v>
      </c>
      <c r="I386" s="35"/>
      <c r="J386" s="35" t="s">
        <v>1334</v>
      </c>
      <c r="K386" s="35">
        <v>159</v>
      </c>
      <c r="L386" s="118">
        <f t="shared" si="40"/>
        <v>54.8</v>
      </c>
      <c r="M386" s="118">
        <f t="shared" si="41"/>
        <v>54.8</v>
      </c>
    </row>
    <row r="387" spans="1:13" x14ac:dyDescent="0.25">
      <c r="A387" s="116" t="s">
        <v>1905</v>
      </c>
      <c r="B387" s="117">
        <v>44247</v>
      </c>
      <c r="C387" s="116" t="s">
        <v>1906</v>
      </c>
      <c r="D387" s="35" t="s">
        <v>520</v>
      </c>
      <c r="E387" s="116" t="str">
        <f t="shared" ref="E387:E450" si="42">IF(D387="","",VLOOKUP(D387,Master,3,FALSE))</f>
        <v>Andrew</v>
      </c>
      <c r="F387" s="116" t="str">
        <f t="shared" ref="F387:F450" si="43">IF(D387="","",VLOOKUP(D387,Master,4,FALSE))</f>
        <v>Van Der Westhuizen</v>
      </c>
      <c r="G387" s="116" t="str">
        <f t="shared" ref="G387:G450" si="44">IF(D387="","",VLOOKUP(D387,Master,5,FALSE))</f>
        <v>Men Veteran</v>
      </c>
      <c r="H387" s="116" t="str">
        <f t="shared" ref="H387:H450" si="45">IF(D387="","",VLOOKUP(D387,Master,2,FALSE))</f>
        <v>Mako</v>
      </c>
      <c r="I387" s="35"/>
      <c r="J387" s="35" t="s">
        <v>1356</v>
      </c>
      <c r="K387" s="35">
        <v>99</v>
      </c>
      <c r="L387" s="118">
        <f t="shared" ref="L387:L450" si="46">IF(K387="","",IF(I387="",ROUND(HLOOKUP(J387,kgList,K387,FALSE),1),ROUND(HLOOKUP(I387,kgList,K387,FALSE),1)))</f>
        <v>8.6</v>
      </c>
      <c r="M387" s="118">
        <f t="shared" ref="M387:M450" si="47">IF(L387="","",IF(COUNTA(I387:J387)&gt;1,"Edible or Inedible",IF(COUNTA(I387)=1,L387*1,IF(COUNTA(J387)=1,L387*1,"ERROR"))))</f>
        <v>8.6</v>
      </c>
    </row>
    <row r="388" spans="1:13" x14ac:dyDescent="0.25">
      <c r="A388" s="116" t="s">
        <v>1905</v>
      </c>
      <c r="B388" s="117">
        <v>44247</v>
      </c>
      <c r="C388" s="116" t="s">
        <v>1906</v>
      </c>
      <c r="D388" s="35" t="s">
        <v>822</v>
      </c>
      <c r="E388" s="116" t="str">
        <f t="shared" si="42"/>
        <v xml:space="preserve">Emile </v>
      </c>
      <c r="F388" s="116" t="str">
        <f t="shared" si="43"/>
        <v>Van Heerden</v>
      </c>
      <c r="G388" s="116" t="str">
        <f t="shared" si="44"/>
        <v>Men Senior</v>
      </c>
      <c r="H388" s="116" t="str">
        <f t="shared" si="45"/>
        <v>Mako</v>
      </c>
      <c r="I388" s="35"/>
      <c r="J388" s="35" t="s">
        <v>1356</v>
      </c>
      <c r="K388" s="35">
        <v>121</v>
      </c>
      <c r="L388" s="118">
        <f t="shared" si="46"/>
        <v>16.2</v>
      </c>
      <c r="M388" s="118">
        <f t="shared" si="47"/>
        <v>16.2</v>
      </c>
    </row>
    <row r="389" spans="1:13" x14ac:dyDescent="0.25">
      <c r="A389" s="116" t="s">
        <v>1905</v>
      </c>
      <c r="B389" s="117">
        <v>44247</v>
      </c>
      <c r="C389" s="116" t="s">
        <v>1906</v>
      </c>
      <c r="D389" s="35" t="s">
        <v>822</v>
      </c>
      <c r="E389" s="116" t="str">
        <f t="shared" si="42"/>
        <v xml:space="preserve">Emile </v>
      </c>
      <c r="F389" s="116" t="str">
        <f t="shared" si="43"/>
        <v>Van Heerden</v>
      </c>
      <c r="G389" s="116" t="str">
        <f t="shared" si="44"/>
        <v>Men Senior</v>
      </c>
      <c r="H389" s="116" t="str">
        <f t="shared" si="45"/>
        <v>Mako</v>
      </c>
      <c r="I389" s="35"/>
      <c r="J389" s="35" t="s">
        <v>1318</v>
      </c>
      <c r="K389" s="35">
        <v>99</v>
      </c>
      <c r="L389" s="118">
        <f t="shared" si="46"/>
        <v>18</v>
      </c>
      <c r="M389" s="118">
        <f t="shared" si="47"/>
        <v>18</v>
      </c>
    </row>
    <row r="390" spans="1:13" x14ac:dyDescent="0.25">
      <c r="A390" s="116" t="s">
        <v>1905</v>
      </c>
      <c r="B390" s="117">
        <v>44247</v>
      </c>
      <c r="C390" s="116" t="s">
        <v>1906</v>
      </c>
      <c r="D390" s="35" t="s">
        <v>822</v>
      </c>
      <c r="E390" s="116" t="str">
        <f t="shared" si="42"/>
        <v xml:space="preserve">Emile </v>
      </c>
      <c r="F390" s="116" t="str">
        <f t="shared" si="43"/>
        <v>Van Heerden</v>
      </c>
      <c r="G390" s="116" t="str">
        <f t="shared" si="44"/>
        <v>Men Senior</v>
      </c>
      <c r="H390" s="116" t="str">
        <f t="shared" si="45"/>
        <v>Mako</v>
      </c>
      <c r="I390" s="35"/>
      <c r="J390" s="35" t="s">
        <v>1340</v>
      </c>
      <c r="K390" s="35">
        <v>99</v>
      </c>
      <c r="L390" s="118">
        <f t="shared" si="46"/>
        <v>4.2</v>
      </c>
      <c r="M390" s="118">
        <f t="shared" si="47"/>
        <v>4.2</v>
      </c>
    </row>
    <row r="391" spans="1:13" x14ac:dyDescent="0.25">
      <c r="A391" s="116" t="s">
        <v>1905</v>
      </c>
      <c r="B391" s="117">
        <v>44247</v>
      </c>
      <c r="C391" s="116" t="s">
        <v>1906</v>
      </c>
      <c r="D391" s="35" t="s">
        <v>515</v>
      </c>
      <c r="E391" s="116" t="str">
        <f t="shared" si="42"/>
        <v>Johan</v>
      </c>
      <c r="F391" s="116" t="str">
        <f t="shared" si="43"/>
        <v>Visser</v>
      </c>
      <c r="G391" s="116" t="str">
        <f t="shared" si="44"/>
        <v>Men Senior</v>
      </c>
      <c r="H391" s="116" t="str">
        <f t="shared" si="45"/>
        <v>Mako</v>
      </c>
      <c r="I391" s="35"/>
      <c r="J391" s="35" t="s">
        <v>1340</v>
      </c>
      <c r="K391" s="35">
        <v>94</v>
      </c>
      <c r="L391" s="118">
        <f t="shared" si="46"/>
        <v>3.5</v>
      </c>
      <c r="M391" s="118">
        <f t="shared" si="47"/>
        <v>3.5</v>
      </c>
    </row>
    <row r="392" spans="1:13" x14ac:dyDescent="0.25">
      <c r="A392" s="116" t="s">
        <v>1905</v>
      </c>
      <c r="B392" s="117">
        <v>44247</v>
      </c>
      <c r="C392" s="116" t="s">
        <v>1906</v>
      </c>
      <c r="D392" s="35" t="s">
        <v>515</v>
      </c>
      <c r="E392" s="116" t="str">
        <f t="shared" si="42"/>
        <v>Johan</v>
      </c>
      <c r="F392" s="116" t="str">
        <f t="shared" si="43"/>
        <v>Visser</v>
      </c>
      <c r="G392" s="116" t="str">
        <f t="shared" si="44"/>
        <v>Men Senior</v>
      </c>
      <c r="H392" s="116" t="str">
        <f t="shared" si="45"/>
        <v>Mako</v>
      </c>
      <c r="I392" s="35"/>
      <c r="J392" s="35" t="s">
        <v>1340</v>
      </c>
      <c r="K392" s="35">
        <v>116</v>
      </c>
      <c r="L392" s="118">
        <f t="shared" si="46"/>
        <v>7.2</v>
      </c>
      <c r="M392" s="118">
        <f t="shared" si="47"/>
        <v>7.2</v>
      </c>
    </row>
    <row r="393" spans="1:13" x14ac:dyDescent="0.25">
      <c r="A393" s="116" t="s">
        <v>1905</v>
      </c>
      <c r="B393" s="117">
        <v>44247</v>
      </c>
      <c r="C393" s="116" t="s">
        <v>1906</v>
      </c>
      <c r="D393" s="35" t="s">
        <v>515</v>
      </c>
      <c r="E393" s="116" t="str">
        <f t="shared" si="42"/>
        <v>Johan</v>
      </c>
      <c r="F393" s="116" t="str">
        <f t="shared" si="43"/>
        <v>Visser</v>
      </c>
      <c r="G393" s="116" t="str">
        <f t="shared" si="44"/>
        <v>Men Senior</v>
      </c>
      <c r="H393" s="116" t="str">
        <f t="shared" si="45"/>
        <v>Mako</v>
      </c>
      <c r="I393" s="35"/>
      <c r="J393" s="35" t="s">
        <v>1340</v>
      </c>
      <c r="K393" s="35">
        <v>119</v>
      </c>
      <c r="L393" s="118">
        <f t="shared" si="46"/>
        <v>7.9</v>
      </c>
      <c r="M393" s="118">
        <f t="shared" si="47"/>
        <v>7.9</v>
      </c>
    </row>
    <row r="394" spans="1:13" x14ac:dyDescent="0.25">
      <c r="A394" s="116" t="s">
        <v>1905</v>
      </c>
      <c r="B394" s="117">
        <v>44247</v>
      </c>
      <c r="C394" s="116" t="s">
        <v>1906</v>
      </c>
      <c r="D394" s="35" t="s">
        <v>515</v>
      </c>
      <c r="E394" s="116" t="str">
        <f t="shared" si="42"/>
        <v>Johan</v>
      </c>
      <c r="F394" s="116" t="str">
        <f t="shared" si="43"/>
        <v>Visser</v>
      </c>
      <c r="G394" s="116" t="str">
        <f t="shared" si="44"/>
        <v>Men Senior</v>
      </c>
      <c r="H394" s="116" t="str">
        <f t="shared" si="45"/>
        <v>Mako</v>
      </c>
      <c r="I394" s="35"/>
      <c r="J394" s="35" t="s">
        <v>1340</v>
      </c>
      <c r="K394" s="35">
        <v>107</v>
      </c>
      <c r="L394" s="118">
        <f t="shared" si="46"/>
        <v>5.5</v>
      </c>
      <c r="M394" s="118">
        <f t="shared" si="47"/>
        <v>5.5</v>
      </c>
    </row>
    <row r="395" spans="1:13" x14ac:dyDescent="0.25">
      <c r="A395" s="116" t="s">
        <v>1905</v>
      </c>
      <c r="B395" s="117">
        <v>44247</v>
      </c>
      <c r="C395" s="116" t="s">
        <v>1906</v>
      </c>
      <c r="D395" s="35" t="s">
        <v>515</v>
      </c>
      <c r="E395" s="116" t="str">
        <f t="shared" si="42"/>
        <v>Johan</v>
      </c>
      <c r="F395" s="116" t="str">
        <f t="shared" si="43"/>
        <v>Visser</v>
      </c>
      <c r="G395" s="116" t="str">
        <f t="shared" si="44"/>
        <v>Men Senior</v>
      </c>
      <c r="H395" s="116" t="str">
        <f t="shared" si="45"/>
        <v>Mako</v>
      </c>
      <c r="I395" s="35"/>
      <c r="J395" s="35" t="s">
        <v>1340</v>
      </c>
      <c r="K395" s="35">
        <v>86</v>
      </c>
      <c r="L395" s="118">
        <f t="shared" si="46"/>
        <v>2.6</v>
      </c>
      <c r="M395" s="118">
        <f t="shared" si="47"/>
        <v>2.6</v>
      </c>
    </row>
    <row r="396" spans="1:13" x14ac:dyDescent="0.25">
      <c r="A396" s="116" t="s">
        <v>1905</v>
      </c>
      <c r="B396" s="117">
        <v>44247</v>
      </c>
      <c r="C396" s="116" t="s">
        <v>1906</v>
      </c>
      <c r="D396" s="35" t="s">
        <v>515</v>
      </c>
      <c r="E396" s="116" t="str">
        <f t="shared" si="42"/>
        <v>Johan</v>
      </c>
      <c r="F396" s="116" t="str">
        <f t="shared" si="43"/>
        <v>Visser</v>
      </c>
      <c r="G396" s="116" t="str">
        <f t="shared" si="44"/>
        <v>Men Senior</v>
      </c>
      <c r="H396" s="116" t="str">
        <f t="shared" si="45"/>
        <v>Mako</v>
      </c>
      <c r="I396" s="35"/>
      <c r="J396" s="35" t="s">
        <v>1340</v>
      </c>
      <c r="K396" s="35">
        <v>116</v>
      </c>
      <c r="L396" s="118">
        <f t="shared" si="46"/>
        <v>7.2</v>
      </c>
      <c r="M396" s="118">
        <f t="shared" si="47"/>
        <v>7.2</v>
      </c>
    </row>
    <row r="397" spans="1:13" x14ac:dyDescent="0.25">
      <c r="A397" s="116" t="s">
        <v>1905</v>
      </c>
      <c r="B397" s="117">
        <v>44247</v>
      </c>
      <c r="C397" s="116" t="s">
        <v>1906</v>
      </c>
      <c r="D397" s="35" t="s">
        <v>498</v>
      </c>
      <c r="E397" s="116" t="str">
        <f t="shared" si="42"/>
        <v>Marco</v>
      </c>
      <c r="F397" s="116" t="str">
        <f t="shared" si="43"/>
        <v>Klein</v>
      </c>
      <c r="G397" s="116" t="str">
        <f t="shared" si="44"/>
        <v>Men Senior</v>
      </c>
      <c r="H397" s="116" t="str">
        <f t="shared" si="45"/>
        <v>Mako</v>
      </c>
      <c r="I397" s="35"/>
      <c r="J397" s="35" t="s">
        <v>1341</v>
      </c>
      <c r="K397" s="35">
        <v>105</v>
      </c>
      <c r="L397" s="118">
        <f t="shared" si="46"/>
        <v>4.4000000000000004</v>
      </c>
      <c r="M397" s="118">
        <f t="shared" si="47"/>
        <v>4.4000000000000004</v>
      </c>
    </row>
    <row r="398" spans="1:13" x14ac:dyDescent="0.25">
      <c r="A398" s="116" t="s">
        <v>1905</v>
      </c>
      <c r="B398" s="117">
        <v>44247</v>
      </c>
      <c r="C398" s="116" t="s">
        <v>1906</v>
      </c>
      <c r="D398" s="35" t="s">
        <v>498</v>
      </c>
      <c r="E398" s="116" t="str">
        <f t="shared" si="42"/>
        <v>Marco</v>
      </c>
      <c r="F398" s="116" t="str">
        <f t="shared" si="43"/>
        <v>Klein</v>
      </c>
      <c r="G398" s="116" t="str">
        <f t="shared" si="44"/>
        <v>Men Senior</v>
      </c>
      <c r="H398" s="116" t="str">
        <f t="shared" si="45"/>
        <v>Mako</v>
      </c>
      <c r="I398" s="35"/>
      <c r="J398" s="35" t="s">
        <v>1341</v>
      </c>
      <c r="K398" s="35">
        <v>113</v>
      </c>
      <c r="L398" s="118">
        <f t="shared" si="46"/>
        <v>5.7</v>
      </c>
      <c r="M398" s="118">
        <f t="shared" si="47"/>
        <v>5.7</v>
      </c>
    </row>
    <row r="399" spans="1:13" x14ac:dyDescent="0.25">
      <c r="A399" s="116" t="s">
        <v>1905</v>
      </c>
      <c r="B399" s="117">
        <v>44247</v>
      </c>
      <c r="C399" s="116" t="s">
        <v>1906</v>
      </c>
      <c r="D399" s="35" t="s">
        <v>498</v>
      </c>
      <c r="E399" s="116" t="str">
        <f t="shared" si="42"/>
        <v>Marco</v>
      </c>
      <c r="F399" s="116" t="str">
        <f t="shared" si="43"/>
        <v>Klein</v>
      </c>
      <c r="G399" s="116" t="str">
        <f t="shared" si="44"/>
        <v>Men Senior</v>
      </c>
      <c r="H399" s="116" t="str">
        <f t="shared" si="45"/>
        <v>Mako</v>
      </c>
      <c r="I399" s="35"/>
      <c r="J399" s="35" t="s">
        <v>1341</v>
      </c>
      <c r="K399" s="35">
        <v>88</v>
      </c>
      <c r="L399" s="118">
        <f t="shared" si="46"/>
        <v>2.4</v>
      </c>
      <c r="M399" s="118">
        <f t="shared" si="47"/>
        <v>2.4</v>
      </c>
    </row>
    <row r="400" spans="1:13" x14ac:dyDescent="0.25">
      <c r="A400" s="116" t="s">
        <v>1905</v>
      </c>
      <c r="B400" s="117">
        <v>44247</v>
      </c>
      <c r="C400" s="116" t="s">
        <v>1906</v>
      </c>
      <c r="D400" s="35" t="s">
        <v>728</v>
      </c>
      <c r="E400" s="116" t="str">
        <f t="shared" si="42"/>
        <v>Kyle</v>
      </c>
      <c r="F400" s="116" t="str">
        <f t="shared" si="43"/>
        <v>Adams</v>
      </c>
      <c r="G400" s="116" t="str">
        <f t="shared" si="44"/>
        <v>Men Senior</v>
      </c>
      <c r="H400" s="116" t="str">
        <f t="shared" si="45"/>
        <v>Mako</v>
      </c>
      <c r="I400" s="35"/>
      <c r="J400" s="35"/>
      <c r="K400" s="35"/>
      <c r="L400" s="118" t="str">
        <f t="shared" si="46"/>
        <v/>
      </c>
      <c r="M400" s="118" t="str">
        <f t="shared" si="47"/>
        <v/>
      </c>
    </row>
    <row r="401" spans="1:13" x14ac:dyDescent="0.25">
      <c r="A401" s="116" t="s">
        <v>1905</v>
      </c>
      <c r="B401" s="117">
        <v>44247</v>
      </c>
      <c r="C401" s="116" t="s">
        <v>1906</v>
      </c>
      <c r="D401" s="35" t="s">
        <v>1129</v>
      </c>
      <c r="E401" s="116" t="str">
        <f t="shared" si="42"/>
        <v>Murray</v>
      </c>
      <c r="F401" s="116" t="str">
        <f t="shared" si="43"/>
        <v>Lewis</v>
      </c>
      <c r="G401" s="116" t="str">
        <f t="shared" si="44"/>
        <v>Men Veteran</v>
      </c>
      <c r="H401" s="116" t="str">
        <f t="shared" si="45"/>
        <v>Mako</v>
      </c>
      <c r="I401" s="35"/>
      <c r="J401" s="35"/>
      <c r="K401" s="35"/>
      <c r="L401" s="118" t="str">
        <f t="shared" si="46"/>
        <v/>
      </c>
      <c r="M401" s="118" t="str">
        <f t="shared" si="47"/>
        <v/>
      </c>
    </row>
    <row r="402" spans="1:13" x14ac:dyDescent="0.25">
      <c r="A402" s="116" t="s">
        <v>1905</v>
      </c>
      <c r="B402" s="117">
        <v>44247</v>
      </c>
      <c r="C402" s="116" t="s">
        <v>1906</v>
      </c>
      <c r="D402" s="35" t="s">
        <v>1129</v>
      </c>
      <c r="E402" s="116" t="str">
        <f t="shared" si="42"/>
        <v>Murray</v>
      </c>
      <c r="F402" s="116" t="str">
        <f t="shared" si="43"/>
        <v>Lewis</v>
      </c>
      <c r="G402" s="116" t="str">
        <f t="shared" si="44"/>
        <v>Men Veteran</v>
      </c>
      <c r="H402" s="116" t="str">
        <f t="shared" si="45"/>
        <v>Mako</v>
      </c>
      <c r="I402" s="35"/>
      <c r="J402" s="35" t="s">
        <v>1341</v>
      </c>
      <c r="K402" s="35">
        <v>125</v>
      </c>
      <c r="L402" s="118">
        <f t="shared" si="46"/>
        <v>8.1</v>
      </c>
      <c r="M402" s="118">
        <f t="shared" si="47"/>
        <v>8.1</v>
      </c>
    </row>
    <row r="403" spans="1:13" x14ac:dyDescent="0.25">
      <c r="A403" s="116" t="s">
        <v>1905</v>
      </c>
      <c r="B403" s="117">
        <v>44247</v>
      </c>
      <c r="C403" s="116" t="s">
        <v>1906</v>
      </c>
      <c r="D403" s="35" t="s">
        <v>1129</v>
      </c>
      <c r="E403" s="116" t="str">
        <f t="shared" si="42"/>
        <v>Murray</v>
      </c>
      <c r="F403" s="116" t="str">
        <f t="shared" si="43"/>
        <v>Lewis</v>
      </c>
      <c r="G403" s="116" t="str">
        <f t="shared" si="44"/>
        <v>Men Veteran</v>
      </c>
      <c r="H403" s="116" t="str">
        <f t="shared" si="45"/>
        <v>Mako</v>
      </c>
      <c r="I403" s="35"/>
      <c r="J403" s="35" t="s">
        <v>1341</v>
      </c>
      <c r="K403" s="35">
        <v>114</v>
      </c>
      <c r="L403" s="118">
        <f t="shared" si="46"/>
        <v>5.8</v>
      </c>
      <c r="M403" s="118">
        <f t="shared" si="47"/>
        <v>5.8</v>
      </c>
    </row>
    <row r="404" spans="1:13" x14ac:dyDescent="0.25">
      <c r="A404" s="116" t="s">
        <v>1905</v>
      </c>
      <c r="B404" s="117">
        <v>44247</v>
      </c>
      <c r="C404" s="116" t="s">
        <v>1906</v>
      </c>
      <c r="D404" s="35" t="s">
        <v>1129</v>
      </c>
      <c r="E404" s="116" t="str">
        <f t="shared" si="42"/>
        <v>Murray</v>
      </c>
      <c r="F404" s="116" t="str">
        <f t="shared" si="43"/>
        <v>Lewis</v>
      </c>
      <c r="G404" s="116" t="str">
        <f t="shared" si="44"/>
        <v>Men Veteran</v>
      </c>
      <c r="H404" s="116" t="str">
        <f t="shared" si="45"/>
        <v>Mako</v>
      </c>
      <c r="I404" s="35"/>
      <c r="J404" s="35" t="s">
        <v>1340</v>
      </c>
      <c r="K404" s="35">
        <v>152</v>
      </c>
      <c r="L404" s="118">
        <f t="shared" si="46"/>
        <v>18.2</v>
      </c>
      <c r="M404" s="118">
        <f t="shared" si="47"/>
        <v>18.2</v>
      </c>
    </row>
    <row r="405" spans="1:13" x14ac:dyDescent="0.25">
      <c r="A405" s="116" t="s">
        <v>1905</v>
      </c>
      <c r="B405" s="117">
        <v>44247</v>
      </c>
      <c r="C405" s="116" t="s">
        <v>1906</v>
      </c>
      <c r="D405" s="35" t="s">
        <v>1129</v>
      </c>
      <c r="E405" s="116" t="str">
        <f t="shared" si="42"/>
        <v>Murray</v>
      </c>
      <c r="F405" s="116" t="str">
        <f t="shared" si="43"/>
        <v>Lewis</v>
      </c>
      <c r="G405" s="116" t="str">
        <f t="shared" si="44"/>
        <v>Men Veteran</v>
      </c>
      <c r="H405" s="116" t="str">
        <f t="shared" si="45"/>
        <v>Mako</v>
      </c>
      <c r="I405" s="35"/>
      <c r="J405" s="35" t="s">
        <v>1340</v>
      </c>
      <c r="K405" s="35">
        <v>149</v>
      </c>
      <c r="L405" s="118">
        <f t="shared" si="46"/>
        <v>17</v>
      </c>
      <c r="M405" s="118">
        <f t="shared" si="47"/>
        <v>17</v>
      </c>
    </row>
    <row r="406" spans="1:13" x14ac:dyDescent="0.25">
      <c r="A406" s="116" t="s">
        <v>1905</v>
      </c>
      <c r="B406" s="117">
        <v>44247</v>
      </c>
      <c r="C406" s="116" t="s">
        <v>1906</v>
      </c>
      <c r="D406" s="35" t="s">
        <v>1129</v>
      </c>
      <c r="E406" s="116" t="str">
        <f t="shared" si="42"/>
        <v>Murray</v>
      </c>
      <c r="F406" s="116" t="str">
        <f t="shared" si="43"/>
        <v>Lewis</v>
      </c>
      <c r="G406" s="116" t="str">
        <f t="shared" si="44"/>
        <v>Men Veteran</v>
      </c>
      <c r="H406" s="116" t="str">
        <f t="shared" si="45"/>
        <v>Mako</v>
      </c>
      <c r="I406" s="35"/>
      <c r="J406" s="35" t="s">
        <v>1340</v>
      </c>
      <c r="K406" s="35">
        <v>154</v>
      </c>
      <c r="L406" s="118">
        <f t="shared" si="46"/>
        <v>19.100000000000001</v>
      </c>
      <c r="M406" s="118">
        <f t="shared" si="47"/>
        <v>19.100000000000001</v>
      </c>
    </row>
    <row r="407" spans="1:13" x14ac:dyDescent="0.25">
      <c r="A407" s="116" t="s">
        <v>1905</v>
      </c>
      <c r="B407" s="117">
        <v>44247</v>
      </c>
      <c r="C407" s="116" t="s">
        <v>1906</v>
      </c>
      <c r="D407" s="35" t="s">
        <v>1129</v>
      </c>
      <c r="E407" s="116" t="str">
        <f t="shared" si="42"/>
        <v>Murray</v>
      </c>
      <c r="F407" s="116" t="str">
        <f t="shared" si="43"/>
        <v>Lewis</v>
      </c>
      <c r="G407" s="116" t="str">
        <f t="shared" si="44"/>
        <v>Men Veteran</v>
      </c>
      <c r="H407" s="116" t="str">
        <f t="shared" si="45"/>
        <v>Mako</v>
      </c>
      <c r="I407" s="35"/>
      <c r="J407" s="35" t="s">
        <v>1340</v>
      </c>
      <c r="K407" s="35">
        <v>147</v>
      </c>
      <c r="L407" s="118">
        <f t="shared" si="46"/>
        <v>16.2</v>
      </c>
      <c r="M407" s="118">
        <f t="shared" si="47"/>
        <v>16.2</v>
      </c>
    </row>
    <row r="408" spans="1:13" x14ac:dyDescent="0.25">
      <c r="A408" s="116" t="s">
        <v>1905</v>
      </c>
      <c r="B408" s="117">
        <v>44247</v>
      </c>
      <c r="C408" s="116" t="s">
        <v>1906</v>
      </c>
      <c r="D408" s="35" t="s">
        <v>1129</v>
      </c>
      <c r="E408" s="116" t="str">
        <f t="shared" si="42"/>
        <v>Murray</v>
      </c>
      <c r="F408" s="116" t="str">
        <f t="shared" si="43"/>
        <v>Lewis</v>
      </c>
      <c r="G408" s="116" t="str">
        <f t="shared" si="44"/>
        <v>Men Veteran</v>
      </c>
      <c r="H408" s="116" t="str">
        <f t="shared" si="45"/>
        <v>Mako</v>
      </c>
      <c r="I408" s="35"/>
      <c r="J408" s="35" t="s">
        <v>1340</v>
      </c>
      <c r="K408" s="35">
        <v>139</v>
      </c>
      <c r="L408" s="118">
        <f t="shared" si="46"/>
        <v>13.4</v>
      </c>
      <c r="M408" s="118">
        <f t="shared" si="47"/>
        <v>13.4</v>
      </c>
    </row>
    <row r="409" spans="1:13" x14ac:dyDescent="0.25">
      <c r="A409" s="116" t="s">
        <v>1905</v>
      </c>
      <c r="B409" s="117">
        <v>44247</v>
      </c>
      <c r="C409" s="116" t="s">
        <v>1906</v>
      </c>
      <c r="D409" s="35" t="s">
        <v>1129</v>
      </c>
      <c r="E409" s="116" t="str">
        <f t="shared" si="42"/>
        <v>Murray</v>
      </c>
      <c r="F409" s="116" t="str">
        <f t="shared" si="43"/>
        <v>Lewis</v>
      </c>
      <c r="G409" s="116" t="str">
        <f t="shared" si="44"/>
        <v>Men Veteran</v>
      </c>
      <c r="H409" s="116" t="str">
        <f t="shared" si="45"/>
        <v>Mako</v>
      </c>
      <c r="I409" s="35"/>
      <c r="J409" s="35" t="s">
        <v>1340</v>
      </c>
      <c r="K409" s="35">
        <v>118</v>
      </c>
      <c r="L409" s="118">
        <f t="shared" si="46"/>
        <v>7.6</v>
      </c>
      <c r="M409" s="118">
        <f t="shared" si="47"/>
        <v>7.6</v>
      </c>
    </row>
    <row r="410" spans="1:13" x14ac:dyDescent="0.25">
      <c r="A410" s="116" t="s">
        <v>1905</v>
      </c>
      <c r="B410" s="117">
        <v>44247</v>
      </c>
      <c r="C410" s="116" t="s">
        <v>1906</v>
      </c>
      <c r="D410" s="35" t="s">
        <v>1129</v>
      </c>
      <c r="E410" s="116" t="str">
        <f t="shared" si="42"/>
        <v>Murray</v>
      </c>
      <c r="F410" s="116" t="str">
        <f t="shared" si="43"/>
        <v>Lewis</v>
      </c>
      <c r="G410" s="116" t="str">
        <f t="shared" si="44"/>
        <v>Men Veteran</v>
      </c>
      <c r="H410" s="116" t="str">
        <f t="shared" si="45"/>
        <v>Mako</v>
      </c>
      <c r="I410" s="35"/>
      <c r="J410" s="35" t="s">
        <v>1340</v>
      </c>
      <c r="K410" s="35">
        <v>78</v>
      </c>
      <c r="L410" s="118">
        <f t="shared" si="46"/>
        <v>1.9</v>
      </c>
      <c r="M410" s="118">
        <f t="shared" si="47"/>
        <v>1.9</v>
      </c>
    </row>
    <row r="411" spans="1:13" x14ac:dyDescent="0.25">
      <c r="A411" s="116" t="s">
        <v>1905</v>
      </c>
      <c r="B411" s="117">
        <v>44247</v>
      </c>
      <c r="C411" s="116" t="s">
        <v>1906</v>
      </c>
      <c r="D411" s="35" t="s">
        <v>1129</v>
      </c>
      <c r="E411" s="116" t="str">
        <f t="shared" si="42"/>
        <v>Murray</v>
      </c>
      <c r="F411" s="116" t="str">
        <f t="shared" si="43"/>
        <v>Lewis</v>
      </c>
      <c r="G411" s="116" t="str">
        <f t="shared" si="44"/>
        <v>Men Veteran</v>
      </c>
      <c r="H411" s="116" t="str">
        <f t="shared" si="45"/>
        <v>Mako</v>
      </c>
      <c r="I411" s="35"/>
      <c r="J411" s="35" t="s">
        <v>1340</v>
      </c>
      <c r="K411" s="35">
        <v>131</v>
      </c>
      <c r="L411" s="118">
        <f t="shared" si="46"/>
        <v>10.9</v>
      </c>
      <c r="M411" s="118">
        <f t="shared" si="47"/>
        <v>10.9</v>
      </c>
    </row>
    <row r="412" spans="1:13" x14ac:dyDescent="0.25">
      <c r="A412" s="116" t="s">
        <v>1905</v>
      </c>
      <c r="B412" s="117">
        <v>44247</v>
      </c>
      <c r="C412" s="116" t="s">
        <v>1906</v>
      </c>
      <c r="D412" s="35" t="s">
        <v>1129</v>
      </c>
      <c r="E412" s="116" t="str">
        <f t="shared" si="42"/>
        <v>Murray</v>
      </c>
      <c r="F412" s="116" t="str">
        <f t="shared" si="43"/>
        <v>Lewis</v>
      </c>
      <c r="G412" s="116" t="str">
        <f t="shared" si="44"/>
        <v>Men Veteran</v>
      </c>
      <c r="H412" s="116" t="str">
        <f t="shared" si="45"/>
        <v>Mako</v>
      </c>
      <c r="I412" s="35"/>
      <c r="J412" s="35" t="s">
        <v>1341</v>
      </c>
      <c r="K412" s="35">
        <v>101</v>
      </c>
      <c r="L412" s="118">
        <f t="shared" si="46"/>
        <v>3.8</v>
      </c>
      <c r="M412" s="118">
        <f t="shared" si="47"/>
        <v>3.8</v>
      </c>
    </row>
    <row r="413" spans="1:13" x14ac:dyDescent="0.25">
      <c r="A413" s="116" t="s">
        <v>1905</v>
      </c>
      <c r="B413" s="117">
        <v>44247</v>
      </c>
      <c r="C413" s="116" t="s">
        <v>1906</v>
      </c>
      <c r="D413" s="35" t="s">
        <v>497</v>
      </c>
      <c r="E413" s="116" t="str">
        <f t="shared" si="42"/>
        <v>Philip</v>
      </c>
      <c r="F413" s="116" t="str">
        <f t="shared" si="43"/>
        <v>Swartz</v>
      </c>
      <c r="G413" s="116" t="str">
        <f t="shared" si="44"/>
        <v>Men U/16</v>
      </c>
      <c r="H413" s="116" t="str">
        <f t="shared" si="45"/>
        <v>Mako</v>
      </c>
      <c r="I413" s="35"/>
      <c r="J413" s="35"/>
      <c r="K413" s="35"/>
      <c r="L413" s="118" t="str">
        <f t="shared" si="46"/>
        <v/>
      </c>
      <c r="M413" s="118" t="str">
        <f t="shared" si="47"/>
        <v/>
      </c>
    </row>
    <row r="414" spans="1:13" x14ac:dyDescent="0.25">
      <c r="A414" s="116" t="s">
        <v>1905</v>
      </c>
      <c r="B414" s="117">
        <v>44247</v>
      </c>
      <c r="C414" s="116" t="s">
        <v>1906</v>
      </c>
      <c r="D414" s="35" t="s">
        <v>1106</v>
      </c>
      <c r="E414" s="116" t="str">
        <f t="shared" si="42"/>
        <v>Rudi(Jnr.)</v>
      </c>
      <c r="F414" s="116" t="str">
        <f t="shared" si="43"/>
        <v>Swartz</v>
      </c>
      <c r="G414" s="116" t="str">
        <f t="shared" si="44"/>
        <v>Men U/16</v>
      </c>
      <c r="H414" s="116" t="str">
        <f t="shared" si="45"/>
        <v>Mako</v>
      </c>
      <c r="I414" s="35"/>
      <c r="J414" s="35" t="s">
        <v>1341</v>
      </c>
      <c r="K414" s="35">
        <v>90</v>
      </c>
      <c r="L414" s="118">
        <f t="shared" si="46"/>
        <v>2.6</v>
      </c>
      <c r="M414" s="118">
        <f t="shared" si="47"/>
        <v>2.6</v>
      </c>
    </row>
    <row r="415" spans="1:13" x14ac:dyDescent="0.25">
      <c r="A415" s="116" t="s">
        <v>1905</v>
      </c>
      <c r="B415" s="117">
        <v>44247</v>
      </c>
      <c r="C415" s="116" t="s">
        <v>1906</v>
      </c>
      <c r="D415" s="35" t="s">
        <v>1019</v>
      </c>
      <c r="E415" s="116" t="str">
        <f t="shared" si="42"/>
        <v>Rudi</v>
      </c>
      <c r="F415" s="116" t="str">
        <f t="shared" si="43"/>
        <v>Swartz</v>
      </c>
      <c r="G415" s="116" t="str">
        <f t="shared" si="44"/>
        <v>Men Veteran</v>
      </c>
      <c r="H415" s="116" t="str">
        <f t="shared" si="45"/>
        <v>Mako</v>
      </c>
      <c r="I415" s="35"/>
      <c r="J415" s="35" t="s">
        <v>1341</v>
      </c>
      <c r="K415" s="35">
        <v>118</v>
      </c>
      <c r="L415" s="118">
        <f t="shared" si="46"/>
        <v>6.6</v>
      </c>
      <c r="M415" s="118">
        <f t="shared" si="47"/>
        <v>6.6</v>
      </c>
    </row>
    <row r="416" spans="1:13" x14ac:dyDescent="0.25">
      <c r="A416" s="116" t="s">
        <v>1905</v>
      </c>
      <c r="B416" s="117">
        <v>44247</v>
      </c>
      <c r="C416" s="116" t="s">
        <v>1906</v>
      </c>
      <c r="D416" s="35" t="s">
        <v>1019</v>
      </c>
      <c r="E416" s="116" t="str">
        <f t="shared" si="42"/>
        <v>Rudi</v>
      </c>
      <c r="F416" s="116" t="str">
        <f t="shared" si="43"/>
        <v>Swartz</v>
      </c>
      <c r="G416" s="116" t="str">
        <f t="shared" si="44"/>
        <v>Men Veteran</v>
      </c>
      <c r="H416" s="116" t="str">
        <f t="shared" si="45"/>
        <v>Mako</v>
      </c>
      <c r="I416" s="35"/>
      <c r="J416" s="35" t="s">
        <v>1341</v>
      </c>
      <c r="K416" s="35">
        <v>76</v>
      </c>
      <c r="L416" s="118">
        <f t="shared" si="46"/>
        <v>1.4</v>
      </c>
      <c r="M416" s="118">
        <f t="shared" si="47"/>
        <v>1.4</v>
      </c>
    </row>
    <row r="417" spans="1:13" x14ac:dyDescent="0.25">
      <c r="A417" s="116" t="s">
        <v>1905</v>
      </c>
      <c r="B417" s="117">
        <v>44247</v>
      </c>
      <c r="C417" s="116" t="s">
        <v>1906</v>
      </c>
      <c r="D417" s="35" t="s">
        <v>1019</v>
      </c>
      <c r="E417" s="116" t="str">
        <f t="shared" si="42"/>
        <v>Rudi</v>
      </c>
      <c r="F417" s="116" t="str">
        <f t="shared" si="43"/>
        <v>Swartz</v>
      </c>
      <c r="G417" s="116" t="str">
        <f t="shared" si="44"/>
        <v>Men Veteran</v>
      </c>
      <c r="H417" s="116" t="str">
        <f t="shared" si="45"/>
        <v>Mako</v>
      </c>
      <c r="I417" s="35"/>
      <c r="J417" s="35" t="s">
        <v>1339</v>
      </c>
      <c r="K417" s="35">
        <v>112</v>
      </c>
      <c r="L417" s="118">
        <f t="shared" si="46"/>
        <v>17.399999999999999</v>
      </c>
      <c r="M417" s="118">
        <f t="shared" si="47"/>
        <v>17.399999999999999</v>
      </c>
    </row>
    <row r="418" spans="1:13" x14ac:dyDescent="0.25">
      <c r="A418" s="116" t="s">
        <v>1905</v>
      </c>
      <c r="B418" s="117">
        <v>44247</v>
      </c>
      <c r="C418" s="116" t="s">
        <v>1906</v>
      </c>
      <c r="D418" s="35" t="s">
        <v>1019</v>
      </c>
      <c r="E418" s="116" t="str">
        <f t="shared" si="42"/>
        <v>Rudi</v>
      </c>
      <c r="F418" s="116" t="str">
        <f t="shared" si="43"/>
        <v>Swartz</v>
      </c>
      <c r="G418" s="116" t="str">
        <f t="shared" si="44"/>
        <v>Men Veteran</v>
      </c>
      <c r="H418" s="116" t="str">
        <f t="shared" si="45"/>
        <v>Mako</v>
      </c>
      <c r="I418" s="35"/>
      <c r="J418" s="35" t="s">
        <v>1340</v>
      </c>
      <c r="K418" s="35">
        <v>82</v>
      </c>
      <c r="L418" s="118">
        <f t="shared" si="46"/>
        <v>2.2000000000000002</v>
      </c>
      <c r="M418" s="118">
        <f t="shared" si="47"/>
        <v>2.2000000000000002</v>
      </c>
    </row>
    <row r="419" spans="1:13" x14ac:dyDescent="0.25">
      <c r="A419" s="116" t="s">
        <v>1905</v>
      </c>
      <c r="B419" s="117">
        <v>44247</v>
      </c>
      <c r="C419" s="116" t="s">
        <v>1906</v>
      </c>
      <c r="D419" s="35" t="s">
        <v>1019</v>
      </c>
      <c r="E419" s="116" t="str">
        <f t="shared" si="42"/>
        <v>Rudi</v>
      </c>
      <c r="F419" s="116" t="str">
        <f t="shared" si="43"/>
        <v>Swartz</v>
      </c>
      <c r="G419" s="116" t="str">
        <f t="shared" si="44"/>
        <v>Men Veteran</v>
      </c>
      <c r="H419" s="116" t="str">
        <f t="shared" si="45"/>
        <v>Mako</v>
      </c>
      <c r="I419" s="35"/>
      <c r="J419" s="35" t="s">
        <v>1340</v>
      </c>
      <c r="K419" s="35">
        <v>92</v>
      </c>
      <c r="L419" s="118">
        <f t="shared" si="46"/>
        <v>3.3</v>
      </c>
      <c r="M419" s="118">
        <f t="shared" si="47"/>
        <v>3.3</v>
      </c>
    </row>
    <row r="420" spans="1:13" x14ac:dyDescent="0.25">
      <c r="A420" s="116" t="s">
        <v>1905</v>
      </c>
      <c r="B420" s="117">
        <v>44247</v>
      </c>
      <c r="C420" s="116" t="s">
        <v>1906</v>
      </c>
      <c r="D420" s="35" t="s">
        <v>1019</v>
      </c>
      <c r="E420" s="116" t="str">
        <f t="shared" si="42"/>
        <v>Rudi</v>
      </c>
      <c r="F420" s="116" t="str">
        <f t="shared" si="43"/>
        <v>Swartz</v>
      </c>
      <c r="G420" s="116" t="str">
        <f t="shared" si="44"/>
        <v>Men Veteran</v>
      </c>
      <c r="H420" s="116" t="str">
        <f t="shared" si="45"/>
        <v>Mako</v>
      </c>
      <c r="I420" s="35"/>
      <c r="J420" s="35" t="s">
        <v>1340</v>
      </c>
      <c r="K420" s="35">
        <v>85</v>
      </c>
      <c r="L420" s="118">
        <f t="shared" si="46"/>
        <v>2.5</v>
      </c>
      <c r="M420" s="118">
        <f t="shared" si="47"/>
        <v>2.5</v>
      </c>
    </row>
    <row r="421" spans="1:13" x14ac:dyDescent="0.25">
      <c r="A421" s="116" t="s">
        <v>1905</v>
      </c>
      <c r="B421" s="117">
        <v>44247</v>
      </c>
      <c r="C421" s="116" t="s">
        <v>1906</v>
      </c>
      <c r="D421" s="35" t="s">
        <v>582</v>
      </c>
      <c r="E421" s="116" t="str">
        <f t="shared" si="42"/>
        <v>Hendrik</v>
      </c>
      <c r="F421" s="116" t="str">
        <f t="shared" si="43"/>
        <v>Dry</v>
      </c>
      <c r="G421" s="116" t="str">
        <f t="shared" si="44"/>
        <v>Men Veteran</v>
      </c>
      <c r="H421" s="116" t="str">
        <f t="shared" si="45"/>
        <v>Mako</v>
      </c>
      <c r="I421" s="35"/>
      <c r="J421" s="35" t="s">
        <v>1340</v>
      </c>
      <c r="K421" s="35">
        <v>155</v>
      </c>
      <c r="L421" s="118">
        <f t="shared" si="46"/>
        <v>19.5</v>
      </c>
      <c r="M421" s="118">
        <f t="shared" si="47"/>
        <v>19.5</v>
      </c>
    </row>
    <row r="422" spans="1:13" x14ac:dyDescent="0.25">
      <c r="A422" s="116" t="s">
        <v>1905</v>
      </c>
      <c r="B422" s="117">
        <v>44247</v>
      </c>
      <c r="C422" s="116" t="s">
        <v>1906</v>
      </c>
      <c r="D422" s="35" t="s">
        <v>623</v>
      </c>
      <c r="E422" s="116" t="str">
        <f t="shared" si="42"/>
        <v>Kiepie</v>
      </c>
      <c r="F422" s="116" t="str">
        <f t="shared" si="43"/>
        <v>Burger</v>
      </c>
      <c r="G422" s="116" t="str">
        <f t="shared" si="44"/>
        <v>Men Veteran</v>
      </c>
      <c r="H422" s="116" t="str">
        <f t="shared" si="45"/>
        <v>Mako</v>
      </c>
      <c r="I422" s="35"/>
      <c r="J422" s="35" t="s">
        <v>1340</v>
      </c>
      <c r="K422" s="35">
        <v>106</v>
      </c>
      <c r="L422" s="118">
        <f t="shared" si="46"/>
        <v>5.3</v>
      </c>
      <c r="M422" s="118">
        <f t="shared" si="47"/>
        <v>5.3</v>
      </c>
    </row>
    <row r="423" spans="1:13" x14ac:dyDescent="0.25">
      <c r="A423" s="116" t="s">
        <v>1905</v>
      </c>
      <c r="B423" s="117">
        <v>44247</v>
      </c>
      <c r="C423" s="116" t="s">
        <v>1906</v>
      </c>
      <c r="D423" s="35" t="s">
        <v>623</v>
      </c>
      <c r="E423" s="116" t="str">
        <f t="shared" si="42"/>
        <v>Kiepie</v>
      </c>
      <c r="F423" s="116" t="str">
        <f t="shared" si="43"/>
        <v>Burger</v>
      </c>
      <c r="G423" s="116" t="str">
        <f t="shared" si="44"/>
        <v>Men Veteran</v>
      </c>
      <c r="H423" s="116" t="str">
        <f t="shared" si="45"/>
        <v>Mako</v>
      </c>
      <c r="I423" s="35"/>
      <c r="J423" s="35" t="s">
        <v>1340</v>
      </c>
      <c r="K423" s="35">
        <v>140</v>
      </c>
      <c r="L423" s="118">
        <f t="shared" si="46"/>
        <v>13.7</v>
      </c>
      <c r="M423" s="118">
        <f t="shared" si="47"/>
        <v>13.7</v>
      </c>
    </row>
    <row r="424" spans="1:13" x14ac:dyDescent="0.25">
      <c r="A424" s="116" t="s">
        <v>1905</v>
      </c>
      <c r="B424" s="117">
        <v>44247</v>
      </c>
      <c r="C424" s="116" t="s">
        <v>1906</v>
      </c>
      <c r="D424" s="35" t="s">
        <v>623</v>
      </c>
      <c r="E424" s="116" t="str">
        <f t="shared" si="42"/>
        <v>Kiepie</v>
      </c>
      <c r="F424" s="116" t="str">
        <f t="shared" si="43"/>
        <v>Burger</v>
      </c>
      <c r="G424" s="116" t="str">
        <f t="shared" si="44"/>
        <v>Men Veteran</v>
      </c>
      <c r="H424" s="116" t="str">
        <f t="shared" si="45"/>
        <v>Mako</v>
      </c>
      <c r="I424" s="35"/>
      <c r="J424" s="35" t="s">
        <v>1340</v>
      </c>
      <c r="K424" s="35">
        <v>114</v>
      </c>
      <c r="L424" s="118">
        <f t="shared" si="46"/>
        <v>6.8</v>
      </c>
      <c r="M424" s="118">
        <f t="shared" si="47"/>
        <v>6.8</v>
      </c>
    </row>
    <row r="425" spans="1:13" x14ac:dyDescent="0.25">
      <c r="A425" s="116" t="s">
        <v>1905</v>
      </c>
      <c r="B425" s="117">
        <v>44247</v>
      </c>
      <c r="C425" s="116" t="s">
        <v>1906</v>
      </c>
      <c r="D425" s="35" t="s">
        <v>623</v>
      </c>
      <c r="E425" s="116" t="str">
        <f t="shared" si="42"/>
        <v>Kiepie</v>
      </c>
      <c r="F425" s="116" t="str">
        <f t="shared" si="43"/>
        <v>Burger</v>
      </c>
      <c r="G425" s="116" t="str">
        <f t="shared" si="44"/>
        <v>Men Veteran</v>
      </c>
      <c r="H425" s="116" t="str">
        <f t="shared" si="45"/>
        <v>Mako</v>
      </c>
      <c r="I425" s="35"/>
      <c r="J425" s="35" t="s">
        <v>1339</v>
      </c>
      <c r="K425" s="35">
        <v>137</v>
      </c>
      <c r="L425" s="118">
        <f t="shared" si="46"/>
        <v>33.700000000000003</v>
      </c>
      <c r="M425" s="118">
        <f t="shared" si="47"/>
        <v>33.700000000000003</v>
      </c>
    </row>
    <row r="426" spans="1:13" x14ac:dyDescent="0.25">
      <c r="A426" s="116" t="s">
        <v>1905</v>
      </c>
      <c r="B426" s="117">
        <v>44247</v>
      </c>
      <c r="C426" s="116" t="s">
        <v>1906</v>
      </c>
      <c r="D426" s="35" t="s">
        <v>531</v>
      </c>
      <c r="E426" s="116" t="str">
        <f t="shared" si="42"/>
        <v>Johan</v>
      </c>
      <c r="F426" s="116" t="str">
        <f t="shared" si="43"/>
        <v>van Wyk</v>
      </c>
      <c r="G426" s="116" t="str">
        <f t="shared" si="44"/>
        <v>Men Veteran</v>
      </c>
      <c r="H426" s="116" t="str">
        <f t="shared" si="45"/>
        <v>Mako</v>
      </c>
      <c r="I426" s="35"/>
      <c r="J426" s="35" t="s">
        <v>1340</v>
      </c>
      <c r="K426" s="35">
        <v>158</v>
      </c>
      <c r="L426" s="118">
        <f t="shared" si="46"/>
        <v>20.8</v>
      </c>
      <c r="M426" s="118">
        <f t="shared" si="47"/>
        <v>20.8</v>
      </c>
    </row>
    <row r="427" spans="1:13" x14ac:dyDescent="0.25">
      <c r="A427" s="116" t="s">
        <v>1905</v>
      </c>
      <c r="B427" s="117">
        <v>44247</v>
      </c>
      <c r="C427" s="116" t="s">
        <v>1906</v>
      </c>
      <c r="D427" s="35" t="s">
        <v>531</v>
      </c>
      <c r="E427" s="116" t="str">
        <f t="shared" si="42"/>
        <v>Johan</v>
      </c>
      <c r="F427" s="116" t="str">
        <f t="shared" si="43"/>
        <v>van Wyk</v>
      </c>
      <c r="G427" s="116" t="str">
        <f t="shared" si="44"/>
        <v>Men Veteran</v>
      </c>
      <c r="H427" s="116" t="str">
        <f t="shared" si="45"/>
        <v>Mako</v>
      </c>
      <c r="I427" s="35"/>
      <c r="J427" s="35" t="s">
        <v>1341</v>
      </c>
      <c r="K427" s="35">
        <v>78</v>
      </c>
      <c r="L427" s="118">
        <f t="shared" si="46"/>
        <v>1.5</v>
      </c>
      <c r="M427" s="118">
        <f t="shared" si="47"/>
        <v>1.5</v>
      </c>
    </row>
    <row r="428" spans="1:13" x14ac:dyDescent="0.25">
      <c r="A428" s="116" t="s">
        <v>1905</v>
      </c>
      <c r="B428" s="117">
        <v>44247</v>
      </c>
      <c r="C428" s="116" t="s">
        <v>1906</v>
      </c>
      <c r="D428" s="35" t="s">
        <v>513</v>
      </c>
      <c r="E428" s="116" t="str">
        <f t="shared" si="42"/>
        <v>Riaan</v>
      </c>
      <c r="F428" s="116" t="str">
        <f t="shared" si="43"/>
        <v>Tap</v>
      </c>
      <c r="G428" s="116" t="str">
        <f t="shared" si="44"/>
        <v>Men Veteran</v>
      </c>
      <c r="H428" s="116" t="str">
        <f t="shared" si="45"/>
        <v>Mako</v>
      </c>
      <c r="I428" s="35"/>
      <c r="J428" s="35" t="s">
        <v>1340</v>
      </c>
      <c r="K428" s="35">
        <v>80</v>
      </c>
      <c r="L428" s="118">
        <f t="shared" si="46"/>
        <v>2</v>
      </c>
      <c r="M428" s="118">
        <f t="shared" si="47"/>
        <v>2</v>
      </c>
    </row>
    <row r="429" spans="1:13" x14ac:dyDescent="0.25">
      <c r="A429" s="116" t="s">
        <v>1905</v>
      </c>
      <c r="B429" s="117">
        <v>44247</v>
      </c>
      <c r="C429" s="116" t="s">
        <v>1906</v>
      </c>
      <c r="D429" s="35" t="s">
        <v>513</v>
      </c>
      <c r="E429" s="116" t="str">
        <f t="shared" si="42"/>
        <v>Riaan</v>
      </c>
      <c r="F429" s="116" t="str">
        <f t="shared" si="43"/>
        <v>Tap</v>
      </c>
      <c r="G429" s="116" t="str">
        <f t="shared" si="44"/>
        <v>Men Veteran</v>
      </c>
      <c r="H429" s="116" t="str">
        <f t="shared" si="45"/>
        <v>Mako</v>
      </c>
      <c r="I429" s="35"/>
      <c r="J429" s="35" t="s">
        <v>1340</v>
      </c>
      <c r="K429" s="35">
        <v>79</v>
      </c>
      <c r="L429" s="118">
        <f t="shared" si="46"/>
        <v>1.9</v>
      </c>
      <c r="M429" s="118">
        <f t="shared" si="47"/>
        <v>1.9</v>
      </c>
    </row>
    <row r="430" spans="1:13" x14ac:dyDescent="0.25">
      <c r="A430" s="116" t="s">
        <v>1905</v>
      </c>
      <c r="B430" s="117">
        <v>44247</v>
      </c>
      <c r="C430" s="116" t="s">
        <v>1906</v>
      </c>
      <c r="D430" s="35" t="s">
        <v>513</v>
      </c>
      <c r="E430" s="116" t="str">
        <f t="shared" si="42"/>
        <v>Riaan</v>
      </c>
      <c r="F430" s="116" t="str">
        <f t="shared" si="43"/>
        <v>Tap</v>
      </c>
      <c r="G430" s="116" t="str">
        <f t="shared" si="44"/>
        <v>Men Veteran</v>
      </c>
      <c r="H430" s="116" t="str">
        <f t="shared" si="45"/>
        <v>Mako</v>
      </c>
      <c r="I430" s="35"/>
      <c r="J430" s="35" t="s">
        <v>1340</v>
      </c>
      <c r="K430" s="35">
        <v>109</v>
      </c>
      <c r="L430" s="118">
        <f t="shared" si="46"/>
        <v>5.8</v>
      </c>
      <c r="M430" s="118">
        <f t="shared" si="47"/>
        <v>5.8</v>
      </c>
    </row>
    <row r="431" spans="1:13" x14ac:dyDescent="0.25">
      <c r="A431" s="116" t="s">
        <v>1905</v>
      </c>
      <c r="B431" s="117">
        <v>44247</v>
      </c>
      <c r="C431" s="116" t="s">
        <v>1906</v>
      </c>
      <c r="D431" s="35" t="s">
        <v>513</v>
      </c>
      <c r="E431" s="116" t="str">
        <f t="shared" si="42"/>
        <v>Riaan</v>
      </c>
      <c r="F431" s="116" t="str">
        <f t="shared" si="43"/>
        <v>Tap</v>
      </c>
      <c r="G431" s="116" t="str">
        <f t="shared" si="44"/>
        <v>Men Veteran</v>
      </c>
      <c r="H431" s="116" t="str">
        <f t="shared" si="45"/>
        <v>Mako</v>
      </c>
      <c r="I431" s="35"/>
      <c r="J431" s="35" t="s">
        <v>1339</v>
      </c>
      <c r="K431" s="35">
        <v>111</v>
      </c>
      <c r="L431" s="118">
        <f t="shared" si="46"/>
        <v>16.899999999999999</v>
      </c>
      <c r="M431" s="118">
        <f t="shared" si="47"/>
        <v>16.899999999999999</v>
      </c>
    </row>
    <row r="432" spans="1:13" x14ac:dyDescent="0.25">
      <c r="A432" s="116" t="s">
        <v>1905</v>
      </c>
      <c r="B432" s="117">
        <v>44247</v>
      </c>
      <c r="C432" s="116" t="s">
        <v>1906</v>
      </c>
      <c r="D432" s="35" t="s">
        <v>730</v>
      </c>
      <c r="E432" s="116" t="str">
        <f t="shared" si="42"/>
        <v>Herbert</v>
      </c>
      <c r="F432" s="116" t="str">
        <f t="shared" si="43"/>
        <v>Schmidlin</v>
      </c>
      <c r="G432" s="116" t="str">
        <f t="shared" si="44"/>
        <v>Men Master</v>
      </c>
      <c r="H432" s="116" t="str">
        <f t="shared" si="45"/>
        <v>Mako</v>
      </c>
      <c r="I432" s="35"/>
      <c r="J432" s="35" t="s">
        <v>1341</v>
      </c>
      <c r="K432" s="35">
        <v>81</v>
      </c>
      <c r="L432" s="118">
        <f t="shared" si="46"/>
        <v>1.8</v>
      </c>
      <c r="M432" s="118">
        <f t="shared" si="47"/>
        <v>1.8</v>
      </c>
    </row>
    <row r="433" spans="1:13" x14ac:dyDescent="0.25">
      <c r="A433" s="116" t="s">
        <v>1905</v>
      </c>
      <c r="B433" s="117">
        <v>44247</v>
      </c>
      <c r="C433" s="116" t="s">
        <v>1906</v>
      </c>
      <c r="D433" s="35" t="s">
        <v>1054</v>
      </c>
      <c r="E433" s="116" t="str">
        <f t="shared" si="42"/>
        <v>Jorg</v>
      </c>
      <c r="F433" s="116" t="str">
        <f t="shared" si="43"/>
        <v>Walder</v>
      </c>
      <c r="G433" s="116" t="str">
        <f t="shared" si="44"/>
        <v>Men Master</v>
      </c>
      <c r="H433" s="116" t="str">
        <f t="shared" si="45"/>
        <v>Mako</v>
      </c>
      <c r="I433" s="35"/>
      <c r="J433" s="35" t="s">
        <v>20</v>
      </c>
      <c r="K433" s="35">
        <v>72</v>
      </c>
      <c r="L433" s="118">
        <f t="shared" si="46"/>
        <v>1.3</v>
      </c>
      <c r="M433" s="118">
        <f t="shared" si="47"/>
        <v>1.3</v>
      </c>
    </row>
    <row r="434" spans="1:13" x14ac:dyDescent="0.25">
      <c r="A434" s="116" t="s">
        <v>1905</v>
      </c>
      <c r="B434" s="117">
        <v>44247</v>
      </c>
      <c r="C434" s="116" t="s">
        <v>1906</v>
      </c>
      <c r="D434" s="35" t="s">
        <v>1054</v>
      </c>
      <c r="E434" s="116" t="str">
        <f t="shared" si="42"/>
        <v>Jorg</v>
      </c>
      <c r="F434" s="116" t="str">
        <f t="shared" si="43"/>
        <v>Walder</v>
      </c>
      <c r="G434" s="116" t="str">
        <f t="shared" si="44"/>
        <v>Men Master</v>
      </c>
      <c r="H434" s="116" t="str">
        <f t="shared" si="45"/>
        <v>Mako</v>
      </c>
      <c r="I434" s="35" t="s">
        <v>19</v>
      </c>
      <c r="J434" s="35"/>
      <c r="K434" s="35">
        <v>45</v>
      </c>
      <c r="L434" s="118">
        <f t="shared" si="46"/>
        <v>0.9</v>
      </c>
      <c r="M434" s="118">
        <f t="shared" si="47"/>
        <v>0.9</v>
      </c>
    </row>
    <row r="435" spans="1:13" x14ac:dyDescent="0.25">
      <c r="A435" s="116" t="s">
        <v>1905</v>
      </c>
      <c r="B435" s="117">
        <v>44247</v>
      </c>
      <c r="C435" s="116" t="s">
        <v>1906</v>
      </c>
      <c r="D435" s="35" t="s">
        <v>577</v>
      </c>
      <c r="E435" s="116" t="str">
        <f t="shared" si="42"/>
        <v>John-John</v>
      </c>
      <c r="F435" s="116" t="str">
        <f t="shared" si="43"/>
        <v>Warrington</v>
      </c>
      <c r="G435" s="116" t="str">
        <f t="shared" si="44"/>
        <v>Men Veteran</v>
      </c>
      <c r="H435" s="116" t="str">
        <f t="shared" si="45"/>
        <v>Mako</v>
      </c>
      <c r="I435" s="35"/>
      <c r="J435" s="35" t="s">
        <v>1341</v>
      </c>
      <c r="K435" s="35">
        <v>96</v>
      </c>
      <c r="L435" s="118">
        <f t="shared" si="46"/>
        <v>3.2</v>
      </c>
      <c r="M435" s="118">
        <f t="shared" si="47"/>
        <v>3.2</v>
      </c>
    </row>
    <row r="436" spans="1:13" x14ac:dyDescent="0.25">
      <c r="A436" s="116" t="s">
        <v>1905</v>
      </c>
      <c r="B436" s="117">
        <v>44247</v>
      </c>
      <c r="C436" s="116" t="s">
        <v>1906</v>
      </c>
      <c r="D436" s="35" t="s">
        <v>577</v>
      </c>
      <c r="E436" s="116" t="str">
        <f t="shared" si="42"/>
        <v>John-John</v>
      </c>
      <c r="F436" s="116" t="str">
        <f t="shared" si="43"/>
        <v>Warrington</v>
      </c>
      <c r="G436" s="116" t="str">
        <f t="shared" si="44"/>
        <v>Men Veteran</v>
      </c>
      <c r="H436" s="116" t="str">
        <f t="shared" si="45"/>
        <v>Mako</v>
      </c>
      <c r="I436" s="35"/>
      <c r="J436" s="35" t="s">
        <v>1356</v>
      </c>
      <c r="K436" s="35">
        <v>151</v>
      </c>
      <c r="L436" s="118">
        <f t="shared" si="46"/>
        <v>32.700000000000003</v>
      </c>
      <c r="M436" s="118">
        <f t="shared" si="47"/>
        <v>32.700000000000003</v>
      </c>
    </row>
    <row r="437" spans="1:13" x14ac:dyDescent="0.25">
      <c r="A437" s="116" t="s">
        <v>1905</v>
      </c>
      <c r="B437" s="117">
        <v>44247</v>
      </c>
      <c r="C437" s="116" t="s">
        <v>1906</v>
      </c>
      <c r="D437" s="35" t="s">
        <v>577</v>
      </c>
      <c r="E437" s="116" t="str">
        <f t="shared" si="42"/>
        <v>John-John</v>
      </c>
      <c r="F437" s="116" t="str">
        <f t="shared" si="43"/>
        <v>Warrington</v>
      </c>
      <c r="G437" s="116" t="str">
        <f t="shared" si="44"/>
        <v>Men Veteran</v>
      </c>
      <c r="H437" s="116" t="str">
        <f t="shared" si="45"/>
        <v>Mako</v>
      </c>
      <c r="I437" s="35"/>
      <c r="J437" s="35" t="s">
        <v>1356</v>
      </c>
      <c r="K437" s="35">
        <v>92</v>
      </c>
      <c r="L437" s="118">
        <f t="shared" si="46"/>
        <v>6.8</v>
      </c>
      <c r="M437" s="118">
        <f t="shared" si="47"/>
        <v>6.8</v>
      </c>
    </row>
    <row r="438" spans="1:13" x14ac:dyDescent="0.25">
      <c r="A438" s="116" t="s">
        <v>1905</v>
      </c>
      <c r="B438" s="117">
        <v>44247</v>
      </c>
      <c r="C438" s="116" t="s">
        <v>1906</v>
      </c>
      <c r="D438" s="35" t="s">
        <v>681</v>
      </c>
      <c r="E438" s="116" t="str">
        <f t="shared" si="42"/>
        <v>Sue</v>
      </c>
      <c r="F438" s="116" t="str">
        <f t="shared" si="43"/>
        <v>Drake</v>
      </c>
      <c r="G438" s="116" t="str">
        <f t="shared" si="44"/>
        <v>Ladies Grand Masters</v>
      </c>
      <c r="H438" s="116" t="str">
        <f t="shared" si="45"/>
        <v>Mako</v>
      </c>
      <c r="I438" s="35"/>
      <c r="J438" s="35"/>
      <c r="K438" s="35"/>
      <c r="L438" s="118" t="str">
        <f t="shared" si="46"/>
        <v/>
      </c>
      <c r="M438" s="118" t="str">
        <f t="shared" si="47"/>
        <v/>
      </c>
    </row>
    <row r="439" spans="1:13" x14ac:dyDescent="0.25">
      <c r="A439" s="116" t="s">
        <v>1905</v>
      </c>
      <c r="B439" s="117">
        <v>44247</v>
      </c>
      <c r="C439" s="116" t="s">
        <v>1906</v>
      </c>
      <c r="D439" s="35" t="s">
        <v>553</v>
      </c>
      <c r="E439" s="116" t="str">
        <f t="shared" si="42"/>
        <v>Jeri</v>
      </c>
      <c r="F439" s="116" t="str">
        <f t="shared" si="43"/>
        <v>Drake</v>
      </c>
      <c r="G439" s="116" t="str">
        <f t="shared" si="44"/>
        <v>Men Grand Masters</v>
      </c>
      <c r="H439" s="116" t="str">
        <f t="shared" si="45"/>
        <v>Mako</v>
      </c>
      <c r="I439" s="35"/>
      <c r="J439" s="35" t="s">
        <v>1340</v>
      </c>
      <c r="K439" s="35">
        <v>134</v>
      </c>
      <c r="L439" s="118">
        <f t="shared" si="46"/>
        <v>11.8</v>
      </c>
      <c r="M439" s="118">
        <f t="shared" si="47"/>
        <v>11.8</v>
      </c>
    </row>
    <row r="440" spans="1:13" x14ac:dyDescent="0.25">
      <c r="A440" s="116" t="s">
        <v>1905</v>
      </c>
      <c r="B440" s="117">
        <v>44247</v>
      </c>
      <c r="C440" s="116" t="s">
        <v>1906</v>
      </c>
      <c r="D440" s="35" t="s">
        <v>553</v>
      </c>
      <c r="E440" s="116" t="str">
        <f t="shared" si="42"/>
        <v>Jeri</v>
      </c>
      <c r="F440" s="116" t="str">
        <f t="shared" si="43"/>
        <v>Drake</v>
      </c>
      <c r="G440" s="116" t="str">
        <f t="shared" si="44"/>
        <v>Men Grand Masters</v>
      </c>
      <c r="H440" s="116" t="str">
        <f t="shared" si="45"/>
        <v>Mako</v>
      </c>
      <c r="I440" s="35"/>
      <c r="J440" s="35" t="s">
        <v>1340</v>
      </c>
      <c r="K440" s="35">
        <v>148</v>
      </c>
      <c r="L440" s="118">
        <f t="shared" si="46"/>
        <v>16.600000000000001</v>
      </c>
      <c r="M440" s="118">
        <f t="shared" si="47"/>
        <v>16.600000000000001</v>
      </c>
    </row>
    <row r="441" spans="1:13" x14ac:dyDescent="0.25">
      <c r="A441" s="116" t="s">
        <v>1905</v>
      </c>
      <c r="B441" s="117">
        <v>44247</v>
      </c>
      <c r="C441" s="116" t="s">
        <v>1906</v>
      </c>
      <c r="D441" s="35" t="s">
        <v>1711</v>
      </c>
      <c r="E441" s="116" t="str">
        <f t="shared" si="42"/>
        <v>Lindie</v>
      </c>
      <c r="F441" s="116" t="str">
        <f t="shared" si="43"/>
        <v>Barnhard</v>
      </c>
      <c r="G441" s="116" t="str">
        <f t="shared" si="44"/>
        <v>Ladies Veteran</v>
      </c>
      <c r="H441" s="116" t="str">
        <f t="shared" si="45"/>
        <v>Henties Bay</v>
      </c>
      <c r="I441" s="35"/>
      <c r="J441" s="35"/>
      <c r="K441" s="35"/>
      <c r="L441" s="118" t="str">
        <f t="shared" si="46"/>
        <v/>
      </c>
      <c r="M441" s="118" t="str">
        <f t="shared" si="47"/>
        <v/>
      </c>
    </row>
    <row r="442" spans="1:13" x14ac:dyDescent="0.25">
      <c r="A442" s="116" t="s">
        <v>1905</v>
      </c>
      <c r="B442" s="117">
        <v>44247</v>
      </c>
      <c r="C442" s="116" t="s">
        <v>1906</v>
      </c>
      <c r="D442" s="35" t="s">
        <v>1194</v>
      </c>
      <c r="E442" s="116" t="str">
        <f t="shared" si="42"/>
        <v>Francois</v>
      </c>
      <c r="F442" s="116" t="str">
        <f t="shared" si="43"/>
        <v>Du Plessis</v>
      </c>
      <c r="G442" s="116" t="str">
        <f t="shared" si="44"/>
        <v>Men Veteran</v>
      </c>
      <c r="H442" s="116" t="str">
        <f t="shared" si="45"/>
        <v>Otjiwarongo</v>
      </c>
      <c r="I442" s="35"/>
      <c r="J442" s="35" t="s">
        <v>8</v>
      </c>
      <c r="K442" s="35">
        <v>66</v>
      </c>
      <c r="L442" s="118">
        <f t="shared" si="46"/>
        <v>2.2999999999999998</v>
      </c>
      <c r="M442" s="118">
        <f t="shared" si="47"/>
        <v>2.2999999999999998</v>
      </c>
    </row>
    <row r="443" spans="1:13" x14ac:dyDescent="0.25">
      <c r="A443" s="116" t="s">
        <v>1905</v>
      </c>
      <c r="B443" s="117">
        <v>44247</v>
      </c>
      <c r="C443" s="116" t="s">
        <v>1906</v>
      </c>
      <c r="D443" s="35" t="s">
        <v>1188</v>
      </c>
      <c r="E443" s="116" t="str">
        <f t="shared" si="42"/>
        <v>Rinus</v>
      </c>
      <c r="F443" s="116" t="str">
        <f t="shared" si="43"/>
        <v>Van Der Westhuizen</v>
      </c>
      <c r="G443" s="116" t="str">
        <f t="shared" si="44"/>
        <v>Men Senior</v>
      </c>
      <c r="H443" s="116" t="str">
        <f t="shared" si="45"/>
        <v>Otjiwarongo</v>
      </c>
      <c r="I443" s="35"/>
      <c r="J443" s="35" t="s">
        <v>1340</v>
      </c>
      <c r="K443" s="35">
        <v>140</v>
      </c>
      <c r="L443" s="118">
        <f t="shared" si="46"/>
        <v>13.7</v>
      </c>
      <c r="M443" s="118">
        <f t="shared" si="47"/>
        <v>13.7</v>
      </c>
    </row>
    <row r="444" spans="1:13" x14ac:dyDescent="0.25">
      <c r="A444" s="116" t="s">
        <v>1905</v>
      </c>
      <c r="B444" s="117">
        <v>44247</v>
      </c>
      <c r="C444" s="116" t="s">
        <v>1906</v>
      </c>
      <c r="D444" s="35" t="s">
        <v>1188</v>
      </c>
      <c r="E444" s="116" t="str">
        <f t="shared" si="42"/>
        <v>Rinus</v>
      </c>
      <c r="F444" s="116" t="str">
        <f t="shared" si="43"/>
        <v>Van Der Westhuizen</v>
      </c>
      <c r="G444" s="116" t="str">
        <f t="shared" si="44"/>
        <v>Men Senior</v>
      </c>
      <c r="H444" s="116" t="str">
        <f t="shared" si="45"/>
        <v>Otjiwarongo</v>
      </c>
      <c r="I444" s="35"/>
      <c r="J444" s="35" t="s">
        <v>1340</v>
      </c>
      <c r="K444" s="35">
        <v>118</v>
      </c>
      <c r="L444" s="118">
        <f t="shared" si="46"/>
        <v>7.6</v>
      </c>
      <c r="M444" s="118">
        <f t="shared" si="47"/>
        <v>7.6</v>
      </c>
    </row>
    <row r="445" spans="1:13" x14ac:dyDescent="0.25">
      <c r="A445" s="116" t="s">
        <v>1905</v>
      </c>
      <c r="B445" s="117">
        <v>44247</v>
      </c>
      <c r="C445" s="116" t="s">
        <v>1906</v>
      </c>
      <c r="D445" s="35" t="s">
        <v>1188</v>
      </c>
      <c r="E445" s="116" t="str">
        <f t="shared" si="42"/>
        <v>Rinus</v>
      </c>
      <c r="F445" s="116" t="str">
        <f t="shared" si="43"/>
        <v>Van Der Westhuizen</v>
      </c>
      <c r="G445" s="116" t="str">
        <f t="shared" si="44"/>
        <v>Men Senior</v>
      </c>
      <c r="H445" s="116" t="str">
        <f t="shared" si="45"/>
        <v>Otjiwarongo</v>
      </c>
      <c r="I445" s="35"/>
      <c r="J445" s="35" t="s">
        <v>1318</v>
      </c>
      <c r="K445" s="35">
        <v>113</v>
      </c>
      <c r="L445" s="118">
        <f t="shared" si="46"/>
        <v>27</v>
      </c>
      <c r="M445" s="118">
        <f t="shared" si="47"/>
        <v>27</v>
      </c>
    </row>
    <row r="446" spans="1:13" x14ac:dyDescent="0.25">
      <c r="A446" s="116" t="s">
        <v>1905</v>
      </c>
      <c r="B446" s="117">
        <v>44247</v>
      </c>
      <c r="C446" s="116" t="s">
        <v>1906</v>
      </c>
      <c r="D446" s="35" t="s">
        <v>1188</v>
      </c>
      <c r="E446" s="116" t="str">
        <f t="shared" si="42"/>
        <v>Rinus</v>
      </c>
      <c r="F446" s="116" t="str">
        <f t="shared" si="43"/>
        <v>Van Der Westhuizen</v>
      </c>
      <c r="G446" s="116" t="str">
        <f t="shared" si="44"/>
        <v>Men Senior</v>
      </c>
      <c r="H446" s="116" t="str">
        <f t="shared" si="45"/>
        <v>Otjiwarongo</v>
      </c>
      <c r="I446" s="35"/>
      <c r="J446" s="35" t="s">
        <v>20</v>
      </c>
      <c r="K446" s="35">
        <v>72</v>
      </c>
      <c r="L446" s="118">
        <f t="shared" si="46"/>
        <v>1.3</v>
      </c>
      <c r="M446" s="118">
        <f t="shared" si="47"/>
        <v>1.3</v>
      </c>
    </row>
    <row r="447" spans="1:13" x14ac:dyDescent="0.25">
      <c r="A447" s="116" t="s">
        <v>1905</v>
      </c>
      <c r="B447" s="117">
        <v>44247</v>
      </c>
      <c r="C447" s="116" t="s">
        <v>1906</v>
      </c>
      <c r="D447" s="35" t="s">
        <v>1188</v>
      </c>
      <c r="E447" s="116" t="str">
        <f t="shared" si="42"/>
        <v>Rinus</v>
      </c>
      <c r="F447" s="116" t="str">
        <f t="shared" si="43"/>
        <v>Van Der Westhuizen</v>
      </c>
      <c r="G447" s="116" t="str">
        <f t="shared" si="44"/>
        <v>Men Senior</v>
      </c>
      <c r="H447" s="116" t="str">
        <f t="shared" si="45"/>
        <v>Otjiwarongo</v>
      </c>
      <c r="I447" s="35"/>
      <c r="J447" s="35" t="s">
        <v>1356</v>
      </c>
      <c r="K447" s="35">
        <v>140</v>
      </c>
      <c r="L447" s="118">
        <f t="shared" si="46"/>
        <v>25.6</v>
      </c>
      <c r="M447" s="118">
        <f t="shared" si="47"/>
        <v>25.6</v>
      </c>
    </row>
    <row r="448" spans="1:13" x14ac:dyDescent="0.25">
      <c r="A448" s="116" t="s">
        <v>1905</v>
      </c>
      <c r="B448" s="117">
        <v>44247</v>
      </c>
      <c r="C448" s="116" t="s">
        <v>1906</v>
      </c>
      <c r="D448" s="35" t="s">
        <v>1188</v>
      </c>
      <c r="E448" s="116" t="str">
        <f t="shared" si="42"/>
        <v>Rinus</v>
      </c>
      <c r="F448" s="116" t="str">
        <f t="shared" si="43"/>
        <v>Van Der Westhuizen</v>
      </c>
      <c r="G448" s="116" t="str">
        <f t="shared" si="44"/>
        <v>Men Senior</v>
      </c>
      <c r="H448" s="116" t="str">
        <f t="shared" si="45"/>
        <v>Otjiwarongo</v>
      </c>
      <c r="I448" s="35"/>
      <c r="J448" s="35" t="s">
        <v>1356</v>
      </c>
      <c r="K448" s="35">
        <v>124</v>
      </c>
      <c r="L448" s="118">
        <f t="shared" si="46"/>
        <v>17.5</v>
      </c>
      <c r="M448" s="118">
        <f t="shared" si="47"/>
        <v>17.5</v>
      </c>
    </row>
    <row r="449" spans="1:13" x14ac:dyDescent="0.25">
      <c r="A449" s="116" t="s">
        <v>1905</v>
      </c>
      <c r="B449" s="117">
        <v>44247</v>
      </c>
      <c r="C449" s="116" t="s">
        <v>1906</v>
      </c>
      <c r="D449" s="35" t="s">
        <v>1248</v>
      </c>
      <c r="E449" s="116" t="str">
        <f t="shared" si="42"/>
        <v>Martinus</v>
      </c>
      <c r="F449" s="116" t="str">
        <f t="shared" si="43"/>
        <v>Venter</v>
      </c>
      <c r="G449" s="116" t="str">
        <f t="shared" si="44"/>
        <v>Men Veteran</v>
      </c>
      <c r="H449" s="116" t="str">
        <f t="shared" si="45"/>
        <v>Otjiwarongo</v>
      </c>
      <c r="I449" s="35"/>
      <c r="J449" s="35" t="s">
        <v>1339</v>
      </c>
      <c r="K449" s="35">
        <v>123</v>
      </c>
      <c r="L449" s="118">
        <f t="shared" si="46"/>
        <v>23.6</v>
      </c>
      <c r="M449" s="118">
        <f t="shared" si="47"/>
        <v>23.6</v>
      </c>
    </row>
    <row r="450" spans="1:13" x14ac:dyDescent="0.25">
      <c r="A450" s="116" t="s">
        <v>1905</v>
      </c>
      <c r="B450" s="117">
        <v>44247</v>
      </c>
      <c r="C450" s="116" t="s">
        <v>1906</v>
      </c>
      <c r="D450" s="35" t="s">
        <v>1248</v>
      </c>
      <c r="E450" s="116" t="str">
        <f t="shared" si="42"/>
        <v>Martinus</v>
      </c>
      <c r="F450" s="116" t="str">
        <f t="shared" si="43"/>
        <v>Venter</v>
      </c>
      <c r="G450" s="116" t="str">
        <f t="shared" si="44"/>
        <v>Men Veteran</v>
      </c>
      <c r="H450" s="116" t="str">
        <f t="shared" si="45"/>
        <v>Otjiwarongo</v>
      </c>
      <c r="I450" s="35"/>
      <c r="J450" s="35" t="s">
        <v>20</v>
      </c>
      <c r="K450" s="35">
        <v>64</v>
      </c>
      <c r="L450" s="118">
        <f t="shared" si="46"/>
        <v>0.9</v>
      </c>
      <c r="M450" s="118">
        <f t="shared" si="47"/>
        <v>0.9</v>
      </c>
    </row>
    <row r="451" spans="1:13" x14ac:dyDescent="0.25">
      <c r="A451" s="116" t="s">
        <v>1905</v>
      </c>
      <c r="B451" s="117">
        <v>44247</v>
      </c>
      <c r="C451" s="116" t="s">
        <v>1906</v>
      </c>
      <c r="D451" s="35" t="s">
        <v>883</v>
      </c>
      <c r="E451" s="116" t="str">
        <f t="shared" ref="E451:E514" si="48">IF(D451="","",VLOOKUP(D451,Master,3,FALSE))</f>
        <v>Org</v>
      </c>
      <c r="F451" s="116" t="str">
        <f t="shared" ref="F451:F514" si="49">IF(D451="","",VLOOKUP(D451,Master,4,FALSE))</f>
        <v>Van Rensburg</v>
      </c>
      <c r="G451" s="116" t="str">
        <f t="shared" ref="G451:G514" si="50">IF(D451="","",VLOOKUP(D451,Master,5,FALSE))</f>
        <v>Men Senior</v>
      </c>
      <c r="H451" s="116" t="str">
        <f t="shared" ref="H451:H514" si="51">IF(D451="","",VLOOKUP(D451,Master,2,FALSE))</f>
        <v>Mako</v>
      </c>
      <c r="I451" s="35"/>
      <c r="J451" s="35" t="s">
        <v>1356</v>
      </c>
      <c r="K451" s="35">
        <v>143</v>
      </c>
      <c r="L451" s="118">
        <f t="shared" ref="L451:L514" si="52">IF(K451="","",IF(I451="",ROUND(HLOOKUP(J451,kgList,K451,FALSE),1),ROUND(HLOOKUP(I451,kgList,K451,FALSE),1)))</f>
        <v>27.3</v>
      </c>
      <c r="M451" s="118">
        <f t="shared" ref="M451:M514" si="53">IF(L451="","",IF(COUNTA(I451:J451)&gt;1,"Edible or Inedible",IF(COUNTA(I451)=1,L451*1,IF(COUNTA(J451)=1,L451*1,"ERROR"))))</f>
        <v>27.3</v>
      </c>
    </row>
    <row r="452" spans="1:13" x14ac:dyDescent="0.25">
      <c r="A452" s="116" t="s">
        <v>1905</v>
      </c>
      <c r="B452" s="117">
        <v>44247</v>
      </c>
      <c r="C452" s="116" t="s">
        <v>1906</v>
      </c>
      <c r="D452" s="35" t="s">
        <v>588</v>
      </c>
      <c r="E452" s="116" t="str">
        <f t="shared" si="48"/>
        <v>Joseph</v>
      </c>
      <c r="F452" s="116" t="str">
        <f t="shared" si="49"/>
        <v>Payne</v>
      </c>
      <c r="G452" s="116" t="str">
        <f t="shared" si="50"/>
        <v>Men Veteran</v>
      </c>
      <c r="H452" s="116" t="str">
        <f t="shared" si="51"/>
        <v>Otjiwarongo</v>
      </c>
      <c r="I452" s="35"/>
      <c r="J452" s="35" t="s">
        <v>1340</v>
      </c>
      <c r="K452" s="35">
        <v>96</v>
      </c>
      <c r="L452" s="118">
        <f t="shared" si="52"/>
        <v>3.8</v>
      </c>
      <c r="M452" s="118">
        <f t="shared" si="53"/>
        <v>3.8</v>
      </c>
    </row>
    <row r="453" spans="1:13" x14ac:dyDescent="0.25">
      <c r="A453" s="116" t="s">
        <v>1905</v>
      </c>
      <c r="B453" s="117">
        <v>44247</v>
      </c>
      <c r="C453" s="116" t="s">
        <v>1906</v>
      </c>
      <c r="D453" s="35" t="s">
        <v>588</v>
      </c>
      <c r="E453" s="116" t="str">
        <f t="shared" si="48"/>
        <v>Joseph</v>
      </c>
      <c r="F453" s="116" t="str">
        <f t="shared" si="49"/>
        <v>Payne</v>
      </c>
      <c r="G453" s="116" t="str">
        <f t="shared" si="50"/>
        <v>Men Veteran</v>
      </c>
      <c r="H453" s="116" t="str">
        <f t="shared" si="51"/>
        <v>Otjiwarongo</v>
      </c>
      <c r="I453" s="35"/>
      <c r="J453" s="35" t="s">
        <v>1341</v>
      </c>
      <c r="K453" s="35">
        <v>77</v>
      </c>
      <c r="L453" s="118">
        <f t="shared" si="52"/>
        <v>1.5</v>
      </c>
      <c r="M453" s="118">
        <f t="shared" si="53"/>
        <v>1.5</v>
      </c>
    </row>
    <row r="454" spans="1:13" x14ac:dyDescent="0.25">
      <c r="A454" s="116" t="s">
        <v>1905</v>
      </c>
      <c r="B454" s="117">
        <v>44247</v>
      </c>
      <c r="C454" s="116" t="s">
        <v>1906</v>
      </c>
      <c r="D454" s="35" t="s">
        <v>1408</v>
      </c>
      <c r="E454" s="116" t="str">
        <f t="shared" si="48"/>
        <v>Hannes</v>
      </c>
      <c r="F454" s="116" t="str">
        <f t="shared" si="49"/>
        <v>DeHaast</v>
      </c>
      <c r="G454" s="116" t="str">
        <f t="shared" si="50"/>
        <v>Men Senior</v>
      </c>
      <c r="H454" s="116" t="str">
        <f t="shared" si="51"/>
        <v>Otjiwarongo</v>
      </c>
      <c r="I454" s="35"/>
      <c r="J454" s="35" t="s">
        <v>1340</v>
      </c>
      <c r="K454" s="35">
        <v>124</v>
      </c>
      <c r="L454" s="118">
        <f t="shared" si="52"/>
        <v>9.1</v>
      </c>
      <c r="M454" s="118">
        <f t="shared" si="53"/>
        <v>9.1</v>
      </c>
    </row>
    <row r="455" spans="1:13" x14ac:dyDescent="0.25">
      <c r="A455" s="116" t="s">
        <v>1905</v>
      </c>
      <c r="B455" s="117">
        <v>44247</v>
      </c>
      <c r="C455" s="116" t="s">
        <v>1906</v>
      </c>
      <c r="D455" s="35" t="s">
        <v>1408</v>
      </c>
      <c r="E455" s="116" t="str">
        <f t="shared" si="48"/>
        <v>Hannes</v>
      </c>
      <c r="F455" s="116" t="str">
        <f t="shared" si="49"/>
        <v>DeHaast</v>
      </c>
      <c r="G455" s="116" t="str">
        <f t="shared" si="50"/>
        <v>Men Senior</v>
      </c>
      <c r="H455" s="116" t="str">
        <f t="shared" si="51"/>
        <v>Otjiwarongo</v>
      </c>
      <c r="I455" s="35"/>
      <c r="J455" s="35" t="s">
        <v>1340</v>
      </c>
      <c r="K455" s="35">
        <v>130</v>
      </c>
      <c r="L455" s="118">
        <f t="shared" si="52"/>
        <v>10.7</v>
      </c>
      <c r="M455" s="118">
        <f t="shared" si="53"/>
        <v>10.7</v>
      </c>
    </row>
    <row r="456" spans="1:13" x14ac:dyDescent="0.25">
      <c r="A456" s="116" t="s">
        <v>1905</v>
      </c>
      <c r="B456" s="117">
        <v>44247</v>
      </c>
      <c r="C456" s="116" t="s">
        <v>1906</v>
      </c>
      <c r="D456" s="35" t="s">
        <v>606</v>
      </c>
      <c r="E456" s="116" t="str">
        <f t="shared" si="48"/>
        <v>Bijorn</v>
      </c>
      <c r="F456" s="116" t="str">
        <f t="shared" si="49"/>
        <v>Le Roux</v>
      </c>
      <c r="G456" s="116" t="str">
        <f t="shared" si="50"/>
        <v>Men Senior</v>
      </c>
      <c r="H456" s="116" t="str">
        <f t="shared" si="51"/>
        <v>Otjiwarongo</v>
      </c>
      <c r="I456" s="35"/>
      <c r="J456" s="35" t="s">
        <v>1341</v>
      </c>
      <c r="K456" s="35">
        <v>80</v>
      </c>
      <c r="L456" s="118">
        <f t="shared" si="52"/>
        <v>1.7</v>
      </c>
      <c r="M456" s="118">
        <f t="shared" si="53"/>
        <v>1.7</v>
      </c>
    </row>
    <row r="457" spans="1:13" x14ac:dyDescent="0.25">
      <c r="A457" s="116" t="s">
        <v>1905</v>
      </c>
      <c r="B457" s="117">
        <v>44247</v>
      </c>
      <c r="C457" s="116" t="s">
        <v>1906</v>
      </c>
      <c r="D457" s="35" t="s">
        <v>707</v>
      </c>
      <c r="E457" s="116" t="str">
        <f t="shared" si="48"/>
        <v>Stephan</v>
      </c>
      <c r="F457" s="116" t="str">
        <f t="shared" si="49"/>
        <v>Hauptfleisch</v>
      </c>
      <c r="G457" s="116" t="str">
        <f t="shared" si="50"/>
        <v>Men Senior</v>
      </c>
      <c r="H457" s="116" t="str">
        <f t="shared" si="51"/>
        <v>Otjiwarongo</v>
      </c>
      <c r="I457" s="35"/>
      <c r="J457" s="35" t="s">
        <v>1340</v>
      </c>
      <c r="K457" s="35">
        <v>79</v>
      </c>
      <c r="L457" s="118">
        <f t="shared" si="52"/>
        <v>1.9</v>
      </c>
      <c r="M457" s="118">
        <f t="shared" si="53"/>
        <v>1.9</v>
      </c>
    </row>
    <row r="458" spans="1:13" x14ac:dyDescent="0.25">
      <c r="A458" s="116" t="s">
        <v>1905</v>
      </c>
      <c r="B458" s="117">
        <v>44247</v>
      </c>
      <c r="C458" s="116" t="s">
        <v>1906</v>
      </c>
      <c r="D458" s="35" t="s">
        <v>707</v>
      </c>
      <c r="E458" s="116" t="str">
        <f t="shared" si="48"/>
        <v>Stephan</v>
      </c>
      <c r="F458" s="116" t="str">
        <f t="shared" si="49"/>
        <v>Hauptfleisch</v>
      </c>
      <c r="G458" s="116" t="str">
        <f t="shared" si="50"/>
        <v>Men Senior</v>
      </c>
      <c r="H458" s="116" t="str">
        <f t="shared" si="51"/>
        <v>Otjiwarongo</v>
      </c>
      <c r="I458" s="35"/>
      <c r="J458" s="35" t="s">
        <v>1341</v>
      </c>
      <c r="K458" s="35">
        <v>97</v>
      </c>
      <c r="L458" s="118">
        <f t="shared" si="52"/>
        <v>3.3</v>
      </c>
      <c r="M458" s="118">
        <f t="shared" si="53"/>
        <v>3.3</v>
      </c>
    </row>
    <row r="459" spans="1:13" x14ac:dyDescent="0.25">
      <c r="A459" s="116" t="s">
        <v>1905</v>
      </c>
      <c r="B459" s="117">
        <v>44247</v>
      </c>
      <c r="C459" s="116" t="s">
        <v>1906</v>
      </c>
      <c r="D459" s="35" t="s">
        <v>1093</v>
      </c>
      <c r="E459" s="116" t="str">
        <f t="shared" si="48"/>
        <v>Louw</v>
      </c>
      <c r="F459" s="116" t="str">
        <f t="shared" si="49"/>
        <v>Durand</v>
      </c>
      <c r="G459" s="116" t="str">
        <f t="shared" si="50"/>
        <v>Men Veteran</v>
      </c>
      <c r="H459" s="116" t="str">
        <f t="shared" si="51"/>
        <v>xOtjiwarongo</v>
      </c>
      <c r="I459" s="35"/>
      <c r="J459" s="35"/>
      <c r="K459" s="35"/>
      <c r="L459" s="118" t="str">
        <f t="shared" si="52"/>
        <v/>
      </c>
      <c r="M459" s="118" t="str">
        <f t="shared" si="53"/>
        <v/>
      </c>
    </row>
    <row r="460" spans="1:13" x14ac:dyDescent="0.25">
      <c r="A460" s="116" t="s">
        <v>1905</v>
      </c>
      <c r="B460" s="117">
        <v>44247</v>
      </c>
      <c r="C460" s="116" t="s">
        <v>1906</v>
      </c>
      <c r="D460" s="35" t="s">
        <v>736</v>
      </c>
      <c r="E460" s="116" t="str">
        <f t="shared" si="48"/>
        <v>Renier</v>
      </c>
      <c r="F460" s="116" t="str">
        <f t="shared" si="49"/>
        <v>Viviers</v>
      </c>
      <c r="G460" s="116" t="str">
        <f t="shared" si="50"/>
        <v>Men Veteran</v>
      </c>
      <c r="H460" s="116" t="str">
        <f t="shared" si="51"/>
        <v>xOtjiwarongo</v>
      </c>
      <c r="I460" s="35"/>
      <c r="J460" s="35"/>
      <c r="K460" s="35"/>
      <c r="L460" s="118" t="str">
        <f t="shared" si="52"/>
        <v/>
      </c>
      <c r="M460" s="118" t="str">
        <f t="shared" si="53"/>
        <v/>
      </c>
    </row>
    <row r="461" spans="1:13" x14ac:dyDescent="0.25">
      <c r="A461" s="116" t="s">
        <v>1905</v>
      </c>
      <c r="B461" s="117">
        <v>44247</v>
      </c>
      <c r="C461" s="116" t="s">
        <v>1906</v>
      </c>
      <c r="D461" s="35" t="s">
        <v>565</v>
      </c>
      <c r="E461" s="116" t="str">
        <f t="shared" si="48"/>
        <v>Maritz</v>
      </c>
      <c r="F461" s="116" t="str">
        <f t="shared" si="49"/>
        <v>Jansen van Vuuren</v>
      </c>
      <c r="G461" s="116" t="str">
        <f t="shared" si="50"/>
        <v>Men Veteran</v>
      </c>
      <c r="H461" s="116" t="str">
        <f t="shared" si="51"/>
        <v>Otjiwarongo</v>
      </c>
      <c r="I461" s="35"/>
      <c r="J461" s="35" t="s">
        <v>1340</v>
      </c>
      <c r="K461" s="35">
        <v>139</v>
      </c>
      <c r="L461" s="118">
        <f t="shared" si="52"/>
        <v>13.4</v>
      </c>
      <c r="M461" s="118">
        <f t="shared" si="53"/>
        <v>13.4</v>
      </c>
    </row>
    <row r="462" spans="1:13" x14ac:dyDescent="0.25">
      <c r="A462" s="116" t="s">
        <v>1905</v>
      </c>
      <c r="B462" s="117">
        <v>44247</v>
      </c>
      <c r="C462" s="116" t="s">
        <v>1906</v>
      </c>
      <c r="D462" s="35" t="s">
        <v>1750</v>
      </c>
      <c r="E462" s="116" t="str">
        <f t="shared" si="48"/>
        <v>Willem Louis</v>
      </c>
      <c r="F462" s="116" t="str">
        <f t="shared" si="49"/>
        <v>Klazinga</v>
      </c>
      <c r="G462" s="116" t="str">
        <f t="shared" si="50"/>
        <v>Men Grand Masters</v>
      </c>
      <c r="H462" s="116" t="str">
        <f t="shared" si="51"/>
        <v>Otjiwarongo</v>
      </c>
      <c r="I462" s="35"/>
      <c r="J462" s="35"/>
      <c r="K462" s="35"/>
      <c r="L462" s="118" t="str">
        <f t="shared" si="52"/>
        <v/>
      </c>
      <c r="M462" s="118" t="str">
        <f t="shared" si="53"/>
        <v/>
      </c>
    </row>
    <row r="463" spans="1:13" x14ac:dyDescent="0.25">
      <c r="A463" s="116" t="s">
        <v>1905</v>
      </c>
      <c r="B463" s="117">
        <v>44247</v>
      </c>
      <c r="C463" s="116" t="s">
        <v>1906</v>
      </c>
      <c r="D463" s="35" t="s">
        <v>1233</v>
      </c>
      <c r="E463" s="116" t="str">
        <f t="shared" si="48"/>
        <v>Handre</v>
      </c>
      <c r="F463" s="116" t="str">
        <f t="shared" si="49"/>
        <v>Klazinga</v>
      </c>
      <c r="G463" s="116" t="str">
        <f t="shared" si="50"/>
        <v>Men Senior</v>
      </c>
      <c r="H463" s="116" t="str">
        <f t="shared" si="51"/>
        <v>Otjiwarongo</v>
      </c>
      <c r="I463" s="35"/>
      <c r="J463" s="35" t="s">
        <v>1340</v>
      </c>
      <c r="K463" s="35">
        <v>88</v>
      </c>
      <c r="L463" s="118">
        <f t="shared" si="52"/>
        <v>2.8</v>
      </c>
      <c r="M463" s="118">
        <f t="shared" si="53"/>
        <v>2.8</v>
      </c>
    </row>
    <row r="464" spans="1:13" x14ac:dyDescent="0.25">
      <c r="A464" s="116" t="s">
        <v>1905</v>
      </c>
      <c r="B464" s="117">
        <v>44247</v>
      </c>
      <c r="C464" s="116" t="s">
        <v>1906</v>
      </c>
      <c r="D464" s="35" t="s">
        <v>1233</v>
      </c>
      <c r="E464" s="116" t="str">
        <f t="shared" si="48"/>
        <v>Handre</v>
      </c>
      <c r="F464" s="116" t="str">
        <f t="shared" si="49"/>
        <v>Klazinga</v>
      </c>
      <c r="G464" s="116" t="str">
        <f t="shared" si="50"/>
        <v>Men Senior</v>
      </c>
      <c r="H464" s="116" t="str">
        <f t="shared" si="51"/>
        <v>Otjiwarongo</v>
      </c>
      <c r="I464" s="35"/>
      <c r="J464" s="35" t="s">
        <v>1341</v>
      </c>
      <c r="K464" s="35">
        <v>111</v>
      </c>
      <c r="L464" s="118">
        <f t="shared" si="52"/>
        <v>5.3</v>
      </c>
      <c r="M464" s="118">
        <f t="shared" si="53"/>
        <v>5.3</v>
      </c>
    </row>
    <row r="465" spans="1:13" x14ac:dyDescent="0.25">
      <c r="A465" s="116" t="s">
        <v>1905</v>
      </c>
      <c r="B465" s="117">
        <v>44247</v>
      </c>
      <c r="C465" s="116" t="s">
        <v>1906</v>
      </c>
      <c r="D465" s="35" t="s">
        <v>1753</v>
      </c>
      <c r="E465" s="116" t="str">
        <f t="shared" si="48"/>
        <v>Franco</v>
      </c>
      <c r="F465" s="116" t="str">
        <f t="shared" si="49"/>
        <v>Kuhn</v>
      </c>
      <c r="G465" s="116" t="str">
        <f t="shared" si="50"/>
        <v>Men Senior</v>
      </c>
      <c r="H465" s="116" t="str">
        <f t="shared" si="51"/>
        <v>Otjiwarongo</v>
      </c>
      <c r="I465" s="35"/>
      <c r="J465" s="35" t="s">
        <v>1340</v>
      </c>
      <c r="K465" s="35">
        <v>79</v>
      </c>
      <c r="L465" s="118">
        <f t="shared" si="52"/>
        <v>1.9</v>
      </c>
      <c r="M465" s="118">
        <f t="shared" si="53"/>
        <v>1.9</v>
      </c>
    </row>
    <row r="466" spans="1:13" x14ac:dyDescent="0.25">
      <c r="A466" s="116" t="s">
        <v>1905</v>
      </c>
      <c r="B466" s="117">
        <v>44247</v>
      </c>
      <c r="C466" s="116" t="s">
        <v>1906</v>
      </c>
      <c r="D466" s="35" t="s">
        <v>564</v>
      </c>
      <c r="E466" s="116" t="str">
        <f t="shared" si="48"/>
        <v>Chris</v>
      </c>
      <c r="F466" s="116" t="str">
        <f t="shared" si="49"/>
        <v>Feyerabend</v>
      </c>
      <c r="G466" s="116" t="str">
        <f t="shared" si="50"/>
        <v>Men Veteran</v>
      </c>
      <c r="H466" s="116" t="str">
        <f t="shared" si="51"/>
        <v>Otjiwarongo</v>
      </c>
      <c r="I466" s="35"/>
      <c r="J466" s="35" t="s">
        <v>1340</v>
      </c>
      <c r="K466" s="35">
        <v>134</v>
      </c>
      <c r="L466" s="118">
        <f t="shared" si="52"/>
        <v>11.8</v>
      </c>
      <c r="M466" s="118">
        <f t="shared" si="53"/>
        <v>11.8</v>
      </c>
    </row>
    <row r="467" spans="1:13" x14ac:dyDescent="0.25">
      <c r="A467" s="116" t="s">
        <v>1905</v>
      </c>
      <c r="B467" s="117">
        <v>44247</v>
      </c>
      <c r="C467" s="116" t="s">
        <v>1906</v>
      </c>
      <c r="D467" s="35" t="s">
        <v>564</v>
      </c>
      <c r="E467" s="116" t="str">
        <f t="shared" si="48"/>
        <v>Chris</v>
      </c>
      <c r="F467" s="116" t="str">
        <f t="shared" si="49"/>
        <v>Feyerabend</v>
      </c>
      <c r="G467" s="116" t="str">
        <f t="shared" si="50"/>
        <v>Men Veteran</v>
      </c>
      <c r="H467" s="116" t="str">
        <f t="shared" si="51"/>
        <v>Otjiwarongo</v>
      </c>
      <c r="I467" s="35"/>
      <c r="J467" s="35" t="s">
        <v>1340</v>
      </c>
      <c r="K467" s="35">
        <v>121</v>
      </c>
      <c r="L467" s="118">
        <f t="shared" si="52"/>
        <v>8.3000000000000007</v>
      </c>
      <c r="M467" s="118">
        <f t="shared" si="53"/>
        <v>8.3000000000000007</v>
      </c>
    </row>
    <row r="468" spans="1:13" x14ac:dyDescent="0.25">
      <c r="A468" s="116" t="s">
        <v>1905</v>
      </c>
      <c r="B468" s="117">
        <v>44247</v>
      </c>
      <c r="C468" s="116" t="s">
        <v>1906</v>
      </c>
      <c r="D468" s="35" t="s">
        <v>1024</v>
      </c>
      <c r="E468" s="116" t="str">
        <f t="shared" si="48"/>
        <v>Otto</v>
      </c>
      <c r="F468" s="116" t="str">
        <f t="shared" si="49"/>
        <v>Feyerabend</v>
      </c>
      <c r="G468" s="116" t="str">
        <f t="shared" si="50"/>
        <v>Men U/21</v>
      </c>
      <c r="H468" s="116" t="str">
        <f t="shared" si="51"/>
        <v>Otjiwarongo</v>
      </c>
      <c r="I468" s="35"/>
      <c r="J468" s="35"/>
      <c r="K468" s="35"/>
      <c r="L468" s="118" t="str">
        <f t="shared" si="52"/>
        <v/>
      </c>
      <c r="M468" s="118" t="str">
        <f t="shared" si="53"/>
        <v/>
      </c>
    </row>
    <row r="469" spans="1:13" x14ac:dyDescent="0.25">
      <c r="A469" s="116" t="s">
        <v>1905</v>
      </c>
      <c r="B469" s="117">
        <v>44247</v>
      </c>
      <c r="C469" s="116" t="s">
        <v>1906</v>
      </c>
      <c r="D469" s="35" t="s">
        <v>1406</v>
      </c>
      <c r="E469" s="116" t="str">
        <f t="shared" si="48"/>
        <v>Albertus</v>
      </c>
      <c r="F469" s="116" t="str">
        <f t="shared" si="49"/>
        <v>De Jager</v>
      </c>
      <c r="G469" s="116" t="str">
        <f t="shared" si="50"/>
        <v>Men Veteran</v>
      </c>
      <c r="H469" s="116" t="str">
        <f t="shared" si="51"/>
        <v>Otjiwarongo</v>
      </c>
      <c r="I469" s="35"/>
      <c r="J469" s="35" t="s">
        <v>1340</v>
      </c>
      <c r="K469" s="35">
        <v>91</v>
      </c>
      <c r="L469" s="118">
        <f t="shared" si="52"/>
        <v>3.1</v>
      </c>
      <c r="M469" s="118">
        <f t="shared" si="53"/>
        <v>3.1</v>
      </c>
    </row>
    <row r="470" spans="1:13" x14ac:dyDescent="0.25">
      <c r="A470" s="116" t="s">
        <v>1905</v>
      </c>
      <c r="B470" s="117">
        <v>44247</v>
      </c>
      <c r="C470" s="116" t="s">
        <v>1906</v>
      </c>
      <c r="D470" s="35" t="s">
        <v>1785</v>
      </c>
      <c r="E470" s="116" t="str">
        <f t="shared" si="48"/>
        <v>Maritz JNR</v>
      </c>
      <c r="F470" s="116" t="str">
        <f t="shared" si="49"/>
        <v>Jansen Van Vuuren</v>
      </c>
      <c r="G470" s="116" t="str">
        <f t="shared" si="50"/>
        <v>Men U/16</v>
      </c>
      <c r="H470" s="116" t="str">
        <f t="shared" si="51"/>
        <v>Otjiwarongo</v>
      </c>
      <c r="I470" s="35"/>
      <c r="J470" s="35"/>
      <c r="K470" s="35"/>
      <c r="L470" s="118" t="str">
        <f t="shared" si="52"/>
        <v/>
      </c>
      <c r="M470" s="118" t="str">
        <f t="shared" si="53"/>
        <v/>
      </c>
    </row>
    <row r="471" spans="1:13" x14ac:dyDescent="0.25">
      <c r="A471" s="116" t="s">
        <v>1905</v>
      </c>
      <c r="B471" s="117">
        <v>44247</v>
      </c>
      <c r="C471" s="116" t="s">
        <v>1906</v>
      </c>
      <c r="D471" s="35" t="s">
        <v>587</v>
      </c>
      <c r="E471" s="116" t="str">
        <f t="shared" si="48"/>
        <v>Deon</v>
      </c>
      <c r="F471" s="116" t="str">
        <f t="shared" si="49"/>
        <v>Jacobs</v>
      </c>
      <c r="G471" s="116" t="str">
        <f t="shared" si="50"/>
        <v>Men Grand Masters</v>
      </c>
      <c r="H471" s="116" t="str">
        <f t="shared" si="51"/>
        <v>Benguella</v>
      </c>
      <c r="I471" s="35"/>
      <c r="J471" s="35" t="s">
        <v>20</v>
      </c>
      <c r="K471" s="35">
        <v>81</v>
      </c>
      <c r="L471" s="118">
        <f t="shared" si="52"/>
        <v>1.9</v>
      </c>
      <c r="M471" s="118">
        <f t="shared" si="53"/>
        <v>1.9</v>
      </c>
    </row>
    <row r="472" spans="1:13" x14ac:dyDescent="0.25">
      <c r="A472" s="116" t="s">
        <v>1905</v>
      </c>
      <c r="B472" s="117">
        <v>44247</v>
      </c>
      <c r="C472" s="116" t="s">
        <v>1906</v>
      </c>
      <c r="D472" s="35" t="s">
        <v>587</v>
      </c>
      <c r="E472" s="116" t="str">
        <f t="shared" si="48"/>
        <v>Deon</v>
      </c>
      <c r="F472" s="116" t="str">
        <f t="shared" si="49"/>
        <v>Jacobs</v>
      </c>
      <c r="G472" s="116" t="str">
        <f t="shared" si="50"/>
        <v>Men Grand Masters</v>
      </c>
      <c r="H472" s="116" t="str">
        <f t="shared" si="51"/>
        <v>Benguella</v>
      </c>
      <c r="I472" s="35"/>
      <c r="J472" s="35" t="s">
        <v>1334</v>
      </c>
      <c r="K472" s="35">
        <v>147</v>
      </c>
      <c r="L472" s="118">
        <f t="shared" si="52"/>
        <v>42.9</v>
      </c>
      <c r="M472" s="118">
        <f t="shared" si="53"/>
        <v>42.9</v>
      </c>
    </row>
    <row r="473" spans="1:13" x14ac:dyDescent="0.25">
      <c r="A473" s="116" t="s">
        <v>1905</v>
      </c>
      <c r="B473" s="117">
        <v>44247</v>
      </c>
      <c r="C473" s="116" t="s">
        <v>1906</v>
      </c>
      <c r="D473" s="35" t="s">
        <v>821</v>
      </c>
      <c r="E473" s="116" t="str">
        <f t="shared" si="48"/>
        <v>Chris</v>
      </c>
      <c r="F473" s="116" t="str">
        <f t="shared" si="49"/>
        <v>Coetzee</v>
      </c>
      <c r="G473" s="116" t="str">
        <f t="shared" si="50"/>
        <v>Men Grand Masters</v>
      </c>
      <c r="H473" s="116" t="str">
        <f t="shared" si="51"/>
        <v>xBenguella</v>
      </c>
      <c r="I473" s="35" t="s">
        <v>1956</v>
      </c>
      <c r="J473" s="35"/>
      <c r="K473" s="35">
        <v>41</v>
      </c>
      <c r="L473" s="118">
        <f t="shared" si="52"/>
        <v>0.7</v>
      </c>
      <c r="M473" s="118">
        <f t="shared" si="53"/>
        <v>0.7</v>
      </c>
    </row>
    <row r="474" spans="1:13" x14ac:dyDescent="0.25">
      <c r="A474" s="116" t="s">
        <v>1905</v>
      </c>
      <c r="B474" s="117">
        <v>44247</v>
      </c>
      <c r="C474" s="116" t="s">
        <v>1906</v>
      </c>
      <c r="D474" s="35" t="s">
        <v>668</v>
      </c>
      <c r="E474" s="116" t="str">
        <f t="shared" si="48"/>
        <v>PJ</v>
      </c>
      <c r="F474" s="116" t="str">
        <f t="shared" si="49"/>
        <v>van Wyk</v>
      </c>
      <c r="G474" s="116" t="str">
        <f t="shared" si="50"/>
        <v>Men Senior</v>
      </c>
      <c r="H474" s="116" t="str">
        <f t="shared" si="51"/>
        <v>Benguella</v>
      </c>
      <c r="I474" s="35"/>
      <c r="J474" s="35" t="s">
        <v>8</v>
      </c>
      <c r="K474" s="35">
        <v>69</v>
      </c>
      <c r="L474" s="118">
        <f t="shared" si="52"/>
        <v>2.6</v>
      </c>
      <c r="M474" s="118">
        <f t="shared" si="53"/>
        <v>2.6</v>
      </c>
    </row>
    <row r="475" spans="1:13" x14ac:dyDescent="0.25">
      <c r="A475" s="116" t="s">
        <v>1905</v>
      </c>
      <c r="B475" s="117">
        <v>44247</v>
      </c>
      <c r="C475" s="116" t="s">
        <v>1906</v>
      </c>
      <c r="D475" s="35" t="s">
        <v>668</v>
      </c>
      <c r="E475" s="116" t="str">
        <f t="shared" si="48"/>
        <v>PJ</v>
      </c>
      <c r="F475" s="116" t="str">
        <f t="shared" si="49"/>
        <v>van Wyk</v>
      </c>
      <c r="G475" s="116" t="str">
        <f t="shared" si="50"/>
        <v>Men Senior</v>
      </c>
      <c r="H475" s="116" t="str">
        <f t="shared" si="51"/>
        <v>Benguella</v>
      </c>
      <c r="I475" s="35"/>
      <c r="J475" s="35"/>
      <c r="K475" s="35"/>
      <c r="L475" s="118" t="str">
        <f t="shared" si="52"/>
        <v/>
      </c>
      <c r="M475" s="118" t="str">
        <f t="shared" si="53"/>
        <v/>
      </c>
    </row>
    <row r="476" spans="1:13" x14ac:dyDescent="0.25">
      <c r="A476" s="116" t="s">
        <v>1905</v>
      </c>
      <c r="B476" s="117">
        <v>44247</v>
      </c>
      <c r="C476" s="116" t="s">
        <v>1906</v>
      </c>
      <c r="D476" s="35" t="s">
        <v>711</v>
      </c>
      <c r="E476" s="116" t="str">
        <f t="shared" si="48"/>
        <v>Loandro</v>
      </c>
      <c r="F476" s="116" t="str">
        <f t="shared" si="49"/>
        <v>Steenkamp</v>
      </c>
      <c r="G476" s="116" t="str">
        <f t="shared" si="50"/>
        <v>Men Master</v>
      </c>
      <c r="H476" s="116" t="str">
        <f t="shared" si="51"/>
        <v>Benguella</v>
      </c>
      <c r="I476" s="35"/>
      <c r="J476" s="35"/>
      <c r="K476" s="35"/>
      <c r="L476" s="118" t="str">
        <f t="shared" si="52"/>
        <v/>
      </c>
      <c r="M476" s="118" t="str">
        <f t="shared" si="53"/>
        <v/>
      </c>
    </row>
    <row r="477" spans="1:13" x14ac:dyDescent="0.25">
      <c r="A477" s="116" t="s">
        <v>1905</v>
      </c>
      <c r="B477" s="117">
        <v>44247</v>
      </c>
      <c r="C477" s="116" t="s">
        <v>1906</v>
      </c>
      <c r="D477" s="35" t="s">
        <v>715</v>
      </c>
      <c r="E477" s="116" t="str">
        <f t="shared" si="48"/>
        <v>Nadia</v>
      </c>
      <c r="F477" s="116" t="str">
        <f t="shared" si="49"/>
        <v>Steenkamp</v>
      </c>
      <c r="G477" s="116" t="str">
        <f t="shared" si="50"/>
        <v>Ladies Veteran</v>
      </c>
      <c r="H477" s="116" t="str">
        <f t="shared" si="51"/>
        <v>Benguella</v>
      </c>
      <c r="I477" s="35"/>
      <c r="J477" s="35"/>
      <c r="K477" s="35"/>
      <c r="L477" s="118" t="str">
        <f t="shared" si="52"/>
        <v/>
      </c>
      <c r="M477" s="118" t="str">
        <f t="shared" si="53"/>
        <v/>
      </c>
    </row>
    <row r="478" spans="1:13" x14ac:dyDescent="0.25">
      <c r="A478" s="116" t="s">
        <v>1905</v>
      </c>
      <c r="B478" s="117">
        <v>44247</v>
      </c>
      <c r="C478" s="116" t="s">
        <v>1906</v>
      </c>
      <c r="D478" s="35" t="s">
        <v>1798</v>
      </c>
      <c r="E478" s="116" t="str">
        <f t="shared" si="48"/>
        <v>Adrian</v>
      </c>
      <c r="F478" s="116" t="str">
        <f t="shared" si="49"/>
        <v>Steenkamp</v>
      </c>
      <c r="G478" s="116" t="str">
        <f t="shared" si="50"/>
        <v>Men U/21</v>
      </c>
      <c r="H478" s="116" t="str">
        <f t="shared" si="51"/>
        <v>Benguella</v>
      </c>
      <c r="I478" s="35"/>
      <c r="J478" s="35" t="s">
        <v>1340</v>
      </c>
      <c r="K478" s="35">
        <v>128</v>
      </c>
      <c r="L478" s="118">
        <f t="shared" si="52"/>
        <v>10.1</v>
      </c>
      <c r="M478" s="118">
        <f t="shared" si="53"/>
        <v>10.1</v>
      </c>
    </row>
    <row r="479" spans="1:13" x14ac:dyDescent="0.25">
      <c r="A479" s="116" t="s">
        <v>1905</v>
      </c>
      <c r="B479" s="117">
        <v>44247</v>
      </c>
      <c r="C479" s="116" t="s">
        <v>1906</v>
      </c>
      <c r="D479" s="35" t="s">
        <v>1798</v>
      </c>
      <c r="E479" s="116" t="str">
        <f t="shared" si="48"/>
        <v>Adrian</v>
      </c>
      <c r="F479" s="116" t="str">
        <f t="shared" si="49"/>
        <v>Steenkamp</v>
      </c>
      <c r="G479" s="116" t="str">
        <f t="shared" si="50"/>
        <v>Men U/21</v>
      </c>
      <c r="H479" s="116" t="str">
        <f t="shared" si="51"/>
        <v>Benguella</v>
      </c>
      <c r="I479" s="35"/>
      <c r="J479" s="35" t="s">
        <v>1340</v>
      </c>
      <c r="K479" s="35">
        <v>104</v>
      </c>
      <c r="L479" s="118">
        <f t="shared" si="52"/>
        <v>5</v>
      </c>
      <c r="M479" s="118">
        <f t="shared" si="53"/>
        <v>5</v>
      </c>
    </row>
    <row r="480" spans="1:13" x14ac:dyDescent="0.25">
      <c r="A480" s="116" t="s">
        <v>1905</v>
      </c>
      <c r="B480" s="117">
        <v>44247</v>
      </c>
      <c r="C480" s="116" t="s">
        <v>1906</v>
      </c>
      <c r="D480" s="35" t="s">
        <v>1798</v>
      </c>
      <c r="E480" s="116" t="str">
        <f t="shared" si="48"/>
        <v>Adrian</v>
      </c>
      <c r="F480" s="116" t="str">
        <f t="shared" si="49"/>
        <v>Steenkamp</v>
      </c>
      <c r="G480" s="116" t="str">
        <f t="shared" si="50"/>
        <v>Men U/21</v>
      </c>
      <c r="H480" s="116" t="str">
        <f t="shared" si="51"/>
        <v>Benguella</v>
      </c>
      <c r="I480" s="35"/>
      <c r="J480" s="35" t="s">
        <v>1340</v>
      </c>
      <c r="K480" s="35">
        <v>161</v>
      </c>
      <c r="L480" s="118">
        <f t="shared" si="52"/>
        <v>22.2</v>
      </c>
      <c r="M480" s="118">
        <f t="shared" si="53"/>
        <v>22.2</v>
      </c>
    </row>
    <row r="481" spans="1:13" x14ac:dyDescent="0.25">
      <c r="A481" s="116" t="s">
        <v>1905</v>
      </c>
      <c r="B481" s="117">
        <v>44247</v>
      </c>
      <c r="C481" s="116" t="s">
        <v>1906</v>
      </c>
      <c r="D481" s="35" t="s">
        <v>1798</v>
      </c>
      <c r="E481" s="116" t="str">
        <f t="shared" si="48"/>
        <v>Adrian</v>
      </c>
      <c r="F481" s="116" t="str">
        <f t="shared" si="49"/>
        <v>Steenkamp</v>
      </c>
      <c r="G481" s="116" t="str">
        <f t="shared" si="50"/>
        <v>Men U/21</v>
      </c>
      <c r="H481" s="116" t="str">
        <f t="shared" si="51"/>
        <v>Benguella</v>
      </c>
      <c r="I481" s="35"/>
      <c r="J481" s="35"/>
      <c r="K481" s="35"/>
      <c r="L481" s="118" t="str">
        <f t="shared" si="52"/>
        <v/>
      </c>
      <c r="M481" s="118" t="str">
        <f t="shared" si="53"/>
        <v/>
      </c>
    </row>
    <row r="482" spans="1:13" x14ac:dyDescent="0.25">
      <c r="A482" s="116" t="s">
        <v>1905</v>
      </c>
      <c r="B482" s="117">
        <v>44247</v>
      </c>
      <c r="C482" s="116" t="s">
        <v>1906</v>
      </c>
      <c r="D482" s="35" t="s">
        <v>1374</v>
      </c>
      <c r="E482" s="116" t="str">
        <f t="shared" si="48"/>
        <v>Lydia</v>
      </c>
      <c r="F482" s="116" t="str">
        <f t="shared" si="49"/>
        <v>Cilliers</v>
      </c>
      <c r="G482" s="116" t="str">
        <f t="shared" si="50"/>
        <v>Ladies Veteran</v>
      </c>
      <c r="H482" s="116" t="str">
        <f t="shared" si="51"/>
        <v>Benguella</v>
      </c>
      <c r="I482" s="35"/>
      <c r="J482" s="35"/>
      <c r="K482" s="35"/>
      <c r="L482" s="118" t="str">
        <f t="shared" si="52"/>
        <v/>
      </c>
      <c r="M482" s="118" t="str">
        <f t="shared" si="53"/>
        <v/>
      </c>
    </row>
    <row r="483" spans="1:13" x14ac:dyDescent="0.25">
      <c r="A483" s="116" t="s">
        <v>1905</v>
      </c>
      <c r="B483" s="117">
        <v>44247</v>
      </c>
      <c r="C483" s="116" t="s">
        <v>1906</v>
      </c>
      <c r="D483" s="35" t="s">
        <v>1374</v>
      </c>
      <c r="E483" s="116" t="str">
        <f t="shared" si="48"/>
        <v>Lydia</v>
      </c>
      <c r="F483" s="116" t="str">
        <f t="shared" si="49"/>
        <v>Cilliers</v>
      </c>
      <c r="G483" s="116" t="str">
        <f t="shared" si="50"/>
        <v>Ladies Veteran</v>
      </c>
      <c r="H483" s="116" t="str">
        <f t="shared" si="51"/>
        <v>Benguella</v>
      </c>
      <c r="I483" s="35"/>
      <c r="J483" s="35" t="s">
        <v>8</v>
      </c>
      <c r="K483" s="35">
        <v>83</v>
      </c>
      <c r="L483" s="118">
        <f t="shared" si="52"/>
        <v>4.5999999999999996</v>
      </c>
      <c r="M483" s="118">
        <f t="shared" si="53"/>
        <v>4.5999999999999996</v>
      </c>
    </row>
    <row r="484" spans="1:13" x14ac:dyDescent="0.25">
      <c r="A484" s="116" t="s">
        <v>1905</v>
      </c>
      <c r="B484" s="117">
        <v>44247</v>
      </c>
      <c r="C484" s="116" t="s">
        <v>1906</v>
      </c>
      <c r="D484" s="35" t="s">
        <v>1374</v>
      </c>
      <c r="E484" s="116" t="str">
        <f t="shared" si="48"/>
        <v>Lydia</v>
      </c>
      <c r="F484" s="116" t="str">
        <f t="shared" si="49"/>
        <v>Cilliers</v>
      </c>
      <c r="G484" s="116" t="str">
        <f t="shared" si="50"/>
        <v>Ladies Veteran</v>
      </c>
      <c r="H484" s="116" t="str">
        <f t="shared" si="51"/>
        <v>Benguella</v>
      </c>
      <c r="I484" s="35"/>
      <c r="J484" s="35" t="s">
        <v>10</v>
      </c>
      <c r="K484" s="35">
        <v>40</v>
      </c>
      <c r="L484" s="118">
        <f t="shared" si="52"/>
        <v>1</v>
      </c>
      <c r="M484" s="118">
        <f t="shared" si="53"/>
        <v>1</v>
      </c>
    </row>
    <row r="485" spans="1:13" x14ac:dyDescent="0.25">
      <c r="A485" s="116" t="s">
        <v>1905</v>
      </c>
      <c r="B485" s="117">
        <v>44247</v>
      </c>
      <c r="C485" s="116" t="s">
        <v>1906</v>
      </c>
      <c r="D485" s="35" t="s">
        <v>1374</v>
      </c>
      <c r="E485" s="116" t="str">
        <f t="shared" si="48"/>
        <v>Lydia</v>
      </c>
      <c r="F485" s="116" t="str">
        <f t="shared" si="49"/>
        <v>Cilliers</v>
      </c>
      <c r="G485" s="116" t="str">
        <f t="shared" si="50"/>
        <v>Ladies Veteran</v>
      </c>
      <c r="H485" s="116" t="str">
        <f t="shared" si="51"/>
        <v>Benguella</v>
      </c>
      <c r="I485" s="35"/>
      <c r="J485" s="35" t="s">
        <v>1318</v>
      </c>
      <c r="K485" s="35">
        <v>91</v>
      </c>
      <c r="L485" s="118">
        <f t="shared" si="52"/>
        <v>13.9</v>
      </c>
      <c r="M485" s="118">
        <f t="shared" si="53"/>
        <v>13.9</v>
      </c>
    </row>
    <row r="486" spans="1:13" x14ac:dyDescent="0.25">
      <c r="A486" s="116" t="s">
        <v>1905</v>
      </c>
      <c r="B486" s="117">
        <v>44247</v>
      </c>
      <c r="C486" s="116" t="s">
        <v>1906</v>
      </c>
      <c r="D486" s="35" t="s">
        <v>695</v>
      </c>
      <c r="E486" s="116" t="str">
        <f t="shared" si="48"/>
        <v>Karel</v>
      </c>
      <c r="F486" s="116" t="str">
        <f t="shared" si="49"/>
        <v>Van Der Bank</v>
      </c>
      <c r="G486" s="116" t="str">
        <f t="shared" si="50"/>
        <v>Men Grand Masters</v>
      </c>
      <c r="H486" s="116" t="str">
        <f t="shared" si="51"/>
        <v>Benguella</v>
      </c>
      <c r="I486" s="35" t="s">
        <v>1956</v>
      </c>
      <c r="J486" s="35"/>
      <c r="K486" s="35">
        <v>43</v>
      </c>
      <c r="L486" s="118">
        <f t="shared" si="52"/>
        <v>0.8</v>
      </c>
      <c r="M486" s="118">
        <f t="shared" si="53"/>
        <v>0.8</v>
      </c>
    </row>
    <row r="487" spans="1:13" x14ac:dyDescent="0.25">
      <c r="A487" s="116" t="s">
        <v>1905</v>
      </c>
      <c r="B487" s="117">
        <v>44247</v>
      </c>
      <c r="C487" s="116" t="s">
        <v>1906</v>
      </c>
      <c r="D487" s="35" t="s">
        <v>705</v>
      </c>
      <c r="E487" s="116" t="str">
        <f t="shared" si="48"/>
        <v>Jaco</v>
      </c>
      <c r="F487" s="116" t="str">
        <f t="shared" si="49"/>
        <v>Heydenrich</v>
      </c>
      <c r="G487" s="116" t="str">
        <f t="shared" si="50"/>
        <v>Men Master</v>
      </c>
      <c r="H487" s="116" t="str">
        <f t="shared" si="51"/>
        <v>Benguella</v>
      </c>
      <c r="I487" s="35" t="s">
        <v>1956</v>
      </c>
      <c r="J487" s="35"/>
      <c r="K487" s="35">
        <v>40</v>
      </c>
      <c r="L487" s="118">
        <f t="shared" si="52"/>
        <v>0.7</v>
      </c>
      <c r="M487" s="118">
        <f t="shared" si="53"/>
        <v>0.7</v>
      </c>
    </row>
    <row r="488" spans="1:13" x14ac:dyDescent="0.25">
      <c r="A488" s="116" t="s">
        <v>1905</v>
      </c>
      <c r="B488" s="117">
        <v>44247</v>
      </c>
      <c r="C488" s="116" t="s">
        <v>1906</v>
      </c>
      <c r="D488" s="35" t="s">
        <v>705</v>
      </c>
      <c r="E488" s="116" t="str">
        <f t="shared" si="48"/>
        <v>Jaco</v>
      </c>
      <c r="F488" s="116" t="str">
        <f t="shared" si="49"/>
        <v>Heydenrich</v>
      </c>
      <c r="G488" s="116" t="str">
        <f t="shared" si="50"/>
        <v>Men Master</v>
      </c>
      <c r="H488" s="116" t="str">
        <f t="shared" si="51"/>
        <v>Benguella</v>
      </c>
      <c r="I488" s="35" t="s">
        <v>1956</v>
      </c>
      <c r="J488" s="35"/>
      <c r="K488" s="35">
        <v>43</v>
      </c>
      <c r="L488" s="118">
        <f t="shared" si="52"/>
        <v>0.8</v>
      </c>
      <c r="M488" s="118">
        <f t="shared" si="53"/>
        <v>0.8</v>
      </c>
    </row>
    <row r="489" spans="1:13" x14ac:dyDescent="0.25">
      <c r="A489" s="116" t="s">
        <v>1905</v>
      </c>
      <c r="B489" s="117">
        <v>44247</v>
      </c>
      <c r="C489" s="116" t="s">
        <v>1906</v>
      </c>
      <c r="D489" s="35" t="s">
        <v>726</v>
      </c>
      <c r="E489" s="116" t="str">
        <f t="shared" si="48"/>
        <v>Bennie</v>
      </c>
      <c r="F489" s="116" t="str">
        <f t="shared" si="49"/>
        <v>Gabrielsen</v>
      </c>
      <c r="G489" s="116" t="str">
        <f t="shared" si="50"/>
        <v>Men Senior</v>
      </c>
      <c r="H489" s="116" t="str">
        <f t="shared" si="51"/>
        <v>xBenguella</v>
      </c>
      <c r="I489" s="35"/>
      <c r="J489" s="35" t="s">
        <v>1356</v>
      </c>
      <c r="K489" s="35">
        <v>123</v>
      </c>
      <c r="L489" s="118">
        <f t="shared" si="52"/>
        <v>17</v>
      </c>
      <c r="M489" s="118">
        <f t="shared" si="53"/>
        <v>17</v>
      </c>
    </row>
    <row r="490" spans="1:13" x14ac:dyDescent="0.25">
      <c r="A490" s="116" t="s">
        <v>1905</v>
      </c>
      <c r="B490" s="117">
        <v>44247</v>
      </c>
      <c r="C490" s="116" t="s">
        <v>1906</v>
      </c>
      <c r="D490" s="35" t="s">
        <v>1037</v>
      </c>
      <c r="E490" s="116" t="str">
        <f t="shared" si="48"/>
        <v>Louis</v>
      </c>
      <c r="F490" s="116" t="str">
        <f t="shared" si="49"/>
        <v>Arangies</v>
      </c>
      <c r="G490" s="116" t="str">
        <f t="shared" si="50"/>
        <v>Men Veteran</v>
      </c>
      <c r="H490" s="116" t="str">
        <f t="shared" si="51"/>
        <v>Benguella</v>
      </c>
      <c r="I490" s="35"/>
      <c r="J490" s="35"/>
      <c r="K490" s="35"/>
      <c r="L490" s="118" t="str">
        <f t="shared" si="52"/>
        <v/>
      </c>
      <c r="M490" s="118" t="str">
        <f t="shared" si="53"/>
        <v/>
      </c>
    </row>
    <row r="491" spans="1:13" x14ac:dyDescent="0.25">
      <c r="A491" s="116" t="s">
        <v>1905</v>
      </c>
      <c r="B491" s="117">
        <v>44247</v>
      </c>
      <c r="C491" s="116" t="s">
        <v>1906</v>
      </c>
      <c r="D491" s="35" t="s">
        <v>617</v>
      </c>
      <c r="E491" s="116" t="str">
        <f t="shared" si="48"/>
        <v>Lezelle</v>
      </c>
      <c r="F491" s="116" t="str">
        <f t="shared" si="49"/>
        <v xml:space="preserve">Smit </v>
      </c>
      <c r="G491" s="116" t="str">
        <f t="shared" si="50"/>
        <v>Ladies Veteran</v>
      </c>
      <c r="H491" s="116" t="str">
        <f t="shared" si="51"/>
        <v>Benguella</v>
      </c>
      <c r="I491" s="35"/>
      <c r="J491" s="35" t="s">
        <v>1366</v>
      </c>
      <c r="K491" s="35">
        <v>63</v>
      </c>
      <c r="L491" s="118">
        <f t="shared" si="52"/>
        <v>3.7</v>
      </c>
      <c r="M491" s="118">
        <f t="shared" si="53"/>
        <v>3.7</v>
      </c>
    </row>
    <row r="492" spans="1:13" x14ac:dyDescent="0.25">
      <c r="A492" s="116" t="s">
        <v>1905</v>
      </c>
      <c r="B492" s="117">
        <v>44247</v>
      </c>
      <c r="C492" s="116" t="s">
        <v>1906</v>
      </c>
      <c r="D492" s="35" t="s">
        <v>617</v>
      </c>
      <c r="E492" s="116" t="str">
        <f t="shared" si="48"/>
        <v>Lezelle</v>
      </c>
      <c r="F492" s="116" t="str">
        <f t="shared" si="49"/>
        <v xml:space="preserve">Smit </v>
      </c>
      <c r="G492" s="116" t="str">
        <f t="shared" si="50"/>
        <v>Ladies Veteran</v>
      </c>
      <c r="H492" s="116" t="str">
        <f t="shared" si="51"/>
        <v>Benguella</v>
      </c>
      <c r="I492" s="35"/>
      <c r="J492" s="35" t="s">
        <v>1341</v>
      </c>
      <c r="K492" s="35">
        <v>109</v>
      </c>
      <c r="L492" s="118">
        <f t="shared" si="52"/>
        <v>5</v>
      </c>
      <c r="M492" s="118">
        <f t="shared" si="53"/>
        <v>5</v>
      </c>
    </row>
    <row r="493" spans="1:13" x14ac:dyDescent="0.25">
      <c r="A493" s="116" t="s">
        <v>1905</v>
      </c>
      <c r="B493" s="117">
        <v>44247</v>
      </c>
      <c r="C493" s="116" t="s">
        <v>1906</v>
      </c>
      <c r="D493" s="35" t="s">
        <v>1052</v>
      </c>
      <c r="E493" s="116" t="str">
        <f t="shared" si="48"/>
        <v>Graham</v>
      </c>
      <c r="F493" s="116" t="str">
        <f t="shared" si="49"/>
        <v>Gramovsky</v>
      </c>
      <c r="G493" s="116" t="str">
        <f t="shared" si="50"/>
        <v>Men Veteran</v>
      </c>
      <c r="H493" s="116" t="str">
        <f t="shared" si="51"/>
        <v>Benguella</v>
      </c>
      <c r="I493" s="35"/>
      <c r="J493" s="35"/>
      <c r="K493" s="35"/>
      <c r="L493" s="118" t="str">
        <f t="shared" si="52"/>
        <v/>
      </c>
      <c r="M493" s="118" t="str">
        <f t="shared" si="53"/>
        <v/>
      </c>
    </row>
    <row r="494" spans="1:13" x14ac:dyDescent="0.25">
      <c r="A494" s="116" t="s">
        <v>1905</v>
      </c>
      <c r="B494" s="117">
        <v>44247</v>
      </c>
      <c r="C494" s="116" t="s">
        <v>1906</v>
      </c>
      <c r="D494" s="35" t="s">
        <v>1052</v>
      </c>
      <c r="E494" s="116" t="str">
        <f t="shared" si="48"/>
        <v>Graham</v>
      </c>
      <c r="F494" s="116" t="str">
        <f t="shared" si="49"/>
        <v>Gramovsky</v>
      </c>
      <c r="G494" s="116" t="str">
        <f t="shared" si="50"/>
        <v>Men Veteran</v>
      </c>
      <c r="H494" s="116" t="str">
        <f t="shared" si="51"/>
        <v>Benguella</v>
      </c>
      <c r="I494" s="35"/>
      <c r="J494" s="35" t="s">
        <v>1341</v>
      </c>
      <c r="K494" s="35">
        <v>103</v>
      </c>
      <c r="L494" s="118">
        <f t="shared" si="52"/>
        <v>4.0999999999999996</v>
      </c>
      <c r="M494" s="118">
        <f t="shared" si="53"/>
        <v>4.0999999999999996</v>
      </c>
    </row>
    <row r="495" spans="1:13" x14ac:dyDescent="0.25">
      <c r="A495" s="116" t="s">
        <v>1905</v>
      </c>
      <c r="B495" s="117">
        <v>44247</v>
      </c>
      <c r="C495" s="116" t="s">
        <v>1906</v>
      </c>
      <c r="D495" s="35" t="s">
        <v>1052</v>
      </c>
      <c r="E495" s="116" t="str">
        <f t="shared" si="48"/>
        <v>Graham</v>
      </c>
      <c r="F495" s="116" t="str">
        <f t="shared" si="49"/>
        <v>Gramovsky</v>
      </c>
      <c r="G495" s="116" t="str">
        <f t="shared" si="50"/>
        <v>Men Veteran</v>
      </c>
      <c r="H495" s="116" t="str">
        <f t="shared" si="51"/>
        <v>Benguella</v>
      </c>
      <c r="I495" s="35"/>
      <c r="J495" s="35"/>
      <c r="K495" s="35"/>
      <c r="L495" s="118" t="str">
        <f t="shared" si="52"/>
        <v/>
      </c>
      <c r="M495" s="118" t="str">
        <f t="shared" si="53"/>
        <v/>
      </c>
    </row>
    <row r="496" spans="1:13" x14ac:dyDescent="0.25">
      <c r="A496" s="116" t="s">
        <v>1905</v>
      </c>
      <c r="B496" s="117">
        <v>44247</v>
      </c>
      <c r="C496" s="116" t="s">
        <v>1906</v>
      </c>
      <c r="D496" s="35" t="s">
        <v>1052</v>
      </c>
      <c r="E496" s="116" t="str">
        <f t="shared" si="48"/>
        <v>Graham</v>
      </c>
      <c r="F496" s="116" t="str">
        <f t="shared" si="49"/>
        <v>Gramovsky</v>
      </c>
      <c r="G496" s="116" t="str">
        <f t="shared" si="50"/>
        <v>Men Veteran</v>
      </c>
      <c r="H496" s="116" t="str">
        <f t="shared" si="51"/>
        <v>Benguella</v>
      </c>
      <c r="I496" s="35"/>
      <c r="J496" s="35" t="s">
        <v>1341</v>
      </c>
      <c r="K496" s="35">
        <v>101</v>
      </c>
      <c r="L496" s="118">
        <f t="shared" si="52"/>
        <v>3.8</v>
      </c>
      <c r="M496" s="118">
        <f t="shared" si="53"/>
        <v>3.8</v>
      </c>
    </row>
    <row r="497" spans="1:13" x14ac:dyDescent="0.25">
      <c r="A497" s="116" t="s">
        <v>1905</v>
      </c>
      <c r="B497" s="117">
        <v>44247</v>
      </c>
      <c r="C497" s="116" t="s">
        <v>1906</v>
      </c>
      <c r="D497" s="35" t="s">
        <v>1052</v>
      </c>
      <c r="E497" s="116" t="str">
        <f t="shared" si="48"/>
        <v>Graham</v>
      </c>
      <c r="F497" s="116" t="str">
        <f t="shared" si="49"/>
        <v>Gramovsky</v>
      </c>
      <c r="G497" s="116" t="str">
        <f t="shared" si="50"/>
        <v>Men Veteran</v>
      </c>
      <c r="H497" s="116" t="str">
        <f t="shared" si="51"/>
        <v>Benguella</v>
      </c>
      <c r="I497" s="35"/>
      <c r="J497" s="35"/>
      <c r="K497" s="35"/>
      <c r="L497" s="118" t="str">
        <f t="shared" si="52"/>
        <v/>
      </c>
      <c r="M497" s="118" t="str">
        <f t="shared" si="53"/>
        <v/>
      </c>
    </row>
    <row r="498" spans="1:13" x14ac:dyDescent="0.25">
      <c r="A498" s="116" t="s">
        <v>1905</v>
      </c>
      <c r="B498" s="117">
        <v>44247</v>
      </c>
      <c r="C498" s="116" t="s">
        <v>1906</v>
      </c>
      <c r="D498" s="35" t="s">
        <v>1052</v>
      </c>
      <c r="E498" s="116" t="str">
        <f t="shared" si="48"/>
        <v>Graham</v>
      </c>
      <c r="F498" s="116" t="str">
        <f t="shared" si="49"/>
        <v>Gramovsky</v>
      </c>
      <c r="G498" s="116" t="str">
        <f t="shared" si="50"/>
        <v>Men Veteran</v>
      </c>
      <c r="H498" s="116" t="str">
        <f t="shared" si="51"/>
        <v>Benguella</v>
      </c>
      <c r="I498" s="35"/>
      <c r="J498" s="35" t="s">
        <v>8</v>
      </c>
      <c r="K498" s="35">
        <v>69</v>
      </c>
      <c r="L498" s="118">
        <f t="shared" si="52"/>
        <v>2.6</v>
      </c>
      <c r="M498" s="118">
        <f t="shared" si="53"/>
        <v>2.6</v>
      </c>
    </row>
    <row r="499" spans="1:13" x14ac:dyDescent="0.25">
      <c r="A499" s="116" t="s">
        <v>1905</v>
      </c>
      <c r="B499" s="117">
        <v>44247</v>
      </c>
      <c r="C499" s="116" t="s">
        <v>1906</v>
      </c>
      <c r="D499" s="35" t="s">
        <v>558</v>
      </c>
      <c r="E499" s="116" t="str">
        <f t="shared" si="48"/>
        <v>Piet</v>
      </c>
      <c r="F499" s="116" t="str">
        <f t="shared" si="49"/>
        <v>Weitz</v>
      </c>
      <c r="G499" s="116" t="str">
        <f t="shared" si="50"/>
        <v>Men Grand Masters</v>
      </c>
      <c r="H499" s="116" t="str">
        <f t="shared" si="51"/>
        <v>Benguella</v>
      </c>
      <c r="I499" s="35"/>
      <c r="J499" s="35" t="s">
        <v>1366</v>
      </c>
      <c r="K499" s="35">
        <v>83</v>
      </c>
      <c r="L499" s="118">
        <f t="shared" si="52"/>
        <v>7</v>
      </c>
      <c r="M499" s="118">
        <f t="shared" si="53"/>
        <v>7</v>
      </c>
    </row>
    <row r="500" spans="1:13" x14ac:dyDescent="0.25">
      <c r="A500" s="116" t="s">
        <v>1905</v>
      </c>
      <c r="B500" s="117">
        <v>44247</v>
      </c>
      <c r="C500" s="116" t="s">
        <v>1906</v>
      </c>
      <c r="D500" s="35" t="s">
        <v>1534</v>
      </c>
      <c r="E500" s="116" t="str">
        <f t="shared" si="48"/>
        <v>Luan</v>
      </c>
      <c r="F500" s="116" t="str">
        <f t="shared" si="49"/>
        <v>Karstens</v>
      </c>
      <c r="G500" s="116" t="str">
        <f t="shared" si="50"/>
        <v>Men U/16</v>
      </c>
      <c r="H500" s="116" t="str">
        <f t="shared" si="51"/>
        <v>Benguella</v>
      </c>
      <c r="I500" s="35"/>
      <c r="J500" s="35"/>
      <c r="K500" s="35"/>
      <c r="L500" s="118" t="str">
        <f t="shared" si="52"/>
        <v/>
      </c>
      <c r="M500" s="118" t="str">
        <f t="shared" si="53"/>
        <v/>
      </c>
    </row>
    <row r="501" spans="1:13" x14ac:dyDescent="0.25">
      <c r="A501" s="116" t="s">
        <v>1905</v>
      </c>
      <c r="B501" s="117">
        <v>44247</v>
      </c>
      <c r="C501" s="116" t="s">
        <v>1906</v>
      </c>
      <c r="D501" s="35" t="s">
        <v>1799</v>
      </c>
      <c r="E501" s="116" t="str">
        <f t="shared" si="48"/>
        <v>Norman</v>
      </c>
      <c r="F501" s="116" t="str">
        <f t="shared" si="49"/>
        <v>Campbell</v>
      </c>
      <c r="G501" s="116" t="str">
        <f t="shared" si="50"/>
        <v>Men Senior</v>
      </c>
      <c r="H501" s="116" t="str">
        <f t="shared" si="51"/>
        <v>Benguella</v>
      </c>
      <c r="I501" s="35"/>
      <c r="J501" s="35" t="s">
        <v>20</v>
      </c>
      <c r="K501" s="35">
        <v>80</v>
      </c>
      <c r="L501" s="118">
        <f t="shared" si="52"/>
        <v>1.8</v>
      </c>
      <c r="M501" s="118">
        <f t="shared" si="53"/>
        <v>1.8</v>
      </c>
    </row>
    <row r="502" spans="1:13" x14ac:dyDescent="0.25">
      <c r="A502" s="116" t="s">
        <v>1905</v>
      </c>
      <c r="B502" s="117">
        <v>44247</v>
      </c>
      <c r="C502" s="116" t="s">
        <v>1906</v>
      </c>
      <c r="D502" s="35" t="s">
        <v>630</v>
      </c>
      <c r="E502" s="116" t="str">
        <f t="shared" si="48"/>
        <v>Hennie</v>
      </c>
      <c r="F502" s="116" t="str">
        <f t="shared" si="49"/>
        <v>Cloete</v>
      </c>
      <c r="G502" s="116" t="str">
        <f t="shared" si="50"/>
        <v>Men Grand Masters</v>
      </c>
      <c r="H502" s="116" t="str">
        <f t="shared" si="51"/>
        <v>Benguella</v>
      </c>
      <c r="I502" s="35"/>
      <c r="J502" s="35"/>
      <c r="K502" s="35"/>
      <c r="L502" s="118" t="str">
        <f t="shared" si="52"/>
        <v/>
      </c>
      <c r="M502" s="118" t="str">
        <f t="shared" si="53"/>
        <v/>
      </c>
    </row>
    <row r="503" spans="1:13" x14ac:dyDescent="0.25">
      <c r="A503" s="116" t="s">
        <v>1905</v>
      </c>
      <c r="B503" s="117">
        <v>44247</v>
      </c>
      <c r="C503" s="116" t="s">
        <v>1906</v>
      </c>
      <c r="D503" s="35" t="s">
        <v>1774</v>
      </c>
      <c r="E503" s="116" t="str">
        <f t="shared" si="48"/>
        <v>Hendrik JNR</v>
      </c>
      <c r="F503" s="116" t="str">
        <f t="shared" si="49"/>
        <v>Cloete</v>
      </c>
      <c r="G503" s="116" t="str">
        <f t="shared" si="50"/>
        <v>Men Senior</v>
      </c>
      <c r="H503" s="116" t="str">
        <f t="shared" si="51"/>
        <v>Benguella</v>
      </c>
      <c r="I503" s="35"/>
      <c r="J503" s="35"/>
      <c r="K503" s="35"/>
      <c r="L503" s="118" t="str">
        <f t="shared" si="52"/>
        <v/>
      </c>
      <c r="M503" s="118" t="str">
        <f t="shared" si="53"/>
        <v/>
      </c>
    </row>
    <row r="504" spans="1:13" x14ac:dyDescent="0.25">
      <c r="A504" s="116" t="s">
        <v>1905</v>
      </c>
      <c r="B504" s="117">
        <v>44247</v>
      </c>
      <c r="C504" s="116" t="s">
        <v>1906</v>
      </c>
      <c r="D504" s="35" t="s">
        <v>1370</v>
      </c>
      <c r="E504" s="116" t="str">
        <f t="shared" si="48"/>
        <v>Danie</v>
      </c>
      <c r="F504" s="116" t="str">
        <f t="shared" si="49"/>
        <v>Pienaar</v>
      </c>
      <c r="G504" s="116" t="str">
        <f t="shared" si="50"/>
        <v>Men Grand Masters</v>
      </c>
      <c r="H504" s="116" t="str">
        <f t="shared" si="51"/>
        <v>Benguella</v>
      </c>
      <c r="I504" s="35" t="s">
        <v>1956</v>
      </c>
      <c r="J504" s="35"/>
      <c r="K504" s="35">
        <v>49</v>
      </c>
      <c r="L504" s="118">
        <f t="shared" si="52"/>
        <v>1.2</v>
      </c>
      <c r="M504" s="118">
        <f t="shared" si="53"/>
        <v>1.2</v>
      </c>
    </row>
    <row r="505" spans="1:13" x14ac:dyDescent="0.25">
      <c r="A505" s="116" t="s">
        <v>1905</v>
      </c>
      <c r="B505" s="117">
        <v>44247</v>
      </c>
      <c r="C505" s="116" t="s">
        <v>1906</v>
      </c>
      <c r="D505" s="35" t="s">
        <v>710</v>
      </c>
      <c r="E505" s="116" t="str">
        <f t="shared" si="48"/>
        <v>Chips</v>
      </c>
      <c r="F505" s="116" t="str">
        <f t="shared" si="49"/>
        <v>Chiappini</v>
      </c>
      <c r="G505" s="116" t="str">
        <f t="shared" si="50"/>
        <v>Men Grand Masters</v>
      </c>
      <c r="H505" s="116" t="str">
        <f t="shared" si="51"/>
        <v>Benguella</v>
      </c>
      <c r="I505" s="35" t="s">
        <v>1956</v>
      </c>
      <c r="J505" s="35"/>
      <c r="K505" s="35">
        <v>45</v>
      </c>
      <c r="L505" s="118">
        <f t="shared" si="52"/>
        <v>0.9</v>
      </c>
      <c r="M505" s="118">
        <f t="shared" si="53"/>
        <v>0.9</v>
      </c>
    </row>
    <row r="506" spans="1:13" x14ac:dyDescent="0.25">
      <c r="A506" s="116" t="s">
        <v>1905</v>
      </c>
      <c r="B506" s="117">
        <v>44247</v>
      </c>
      <c r="C506" s="116" t="s">
        <v>1906</v>
      </c>
      <c r="D506" s="35" t="s">
        <v>569</v>
      </c>
      <c r="E506" s="116" t="str">
        <f t="shared" si="48"/>
        <v>Marina</v>
      </c>
      <c r="F506" s="116" t="str">
        <f t="shared" si="49"/>
        <v>Kruger</v>
      </c>
      <c r="G506" s="116" t="str">
        <f t="shared" si="50"/>
        <v>Ladies Master</v>
      </c>
      <c r="H506" s="116" t="str">
        <f t="shared" si="51"/>
        <v>Benguella</v>
      </c>
      <c r="I506" s="35"/>
      <c r="J506" s="35" t="s">
        <v>1366</v>
      </c>
      <c r="K506" s="35">
        <v>80</v>
      </c>
      <c r="L506" s="118">
        <f t="shared" si="52"/>
        <v>6.4</v>
      </c>
      <c r="M506" s="118">
        <f t="shared" si="53"/>
        <v>6.4</v>
      </c>
    </row>
    <row r="507" spans="1:13" x14ac:dyDescent="0.25">
      <c r="A507" s="116" t="s">
        <v>1905</v>
      </c>
      <c r="B507" s="117">
        <v>44247</v>
      </c>
      <c r="C507" s="116" t="s">
        <v>1906</v>
      </c>
      <c r="D507" s="35" t="s">
        <v>569</v>
      </c>
      <c r="E507" s="116" t="str">
        <f t="shared" si="48"/>
        <v>Marina</v>
      </c>
      <c r="F507" s="116" t="str">
        <f t="shared" si="49"/>
        <v>Kruger</v>
      </c>
      <c r="G507" s="116" t="str">
        <f t="shared" si="50"/>
        <v>Ladies Master</v>
      </c>
      <c r="H507" s="116" t="str">
        <f t="shared" si="51"/>
        <v>Benguella</v>
      </c>
      <c r="I507" s="35"/>
      <c r="J507" s="35" t="s">
        <v>1341</v>
      </c>
      <c r="K507" s="35">
        <v>107</v>
      </c>
      <c r="L507" s="118">
        <f t="shared" si="52"/>
        <v>4.7</v>
      </c>
      <c r="M507" s="118">
        <f t="shared" si="53"/>
        <v>4.7</v>
      </c>
    </row>
    <row r="508" spans="1:13" x14ac:dyDescent="0.25">
      <c r="A508" s="116" t="s">
        <v>1905</v>
      </c>
      <c r="B508" s="117">
        <v>44247</v>
      </c>
      <c r="C508" s="116" t="s">
        <v>1906</v>
      </c>
      <c r="D508" s="35" t="s">
        <v>569</v>
      </c>
      <c r="E508" s="116" t="str">
        <f t="shared" si="48"/>
        <v>Marina</v>
      </c>
      <c r="F508" s="116" t="str">
        <f t="shared" si="49"/>
        <v>Kruger</v>
      </c>
      <c r="G508" s="116" t="str">
        <f t="shared" si="50"/>
        <v>Ladies Master</v>
      </c>
      <c r="H508" s="116" t="str">
        <f t="shared" si="51"/>
        <v>Benguella</v>
      </c>
      <c r="I508" s="35"/>
      <c r="J508" s="35" t="s">
        <v>1341</v>
      </c>
      <c r="K508" s="35">
        <v>83</v>
      </c>
      <c r="L508" s="118">
        <f t="shared" si="52"/>
        <v>1.9</v>
      </c>
      <c r="M508" s="118">
        <f t="shared" si="53"/>
        <v>1.9</v>
      </c>
    </row>
    <row r="509" spans="1:13" x14ac:dyDescent="0.25">
      <c r="A509" s="116" t="s">
        <v>1905</v>
      </c>
      <c r="B509" s="117">
        <v>44247</v>
      </c>
      <c r="C509" s="116" t="s">
        <v>1906</v>
      </c>
      <c r="D509" s="35" t="s">
        <v>569</v>
      </c>
      <c r="E509" s="116" t="str">
        <f t="shared" si="48"/>
        <v>Marina</v>
      </c>
      <c r="F509" s="116" t="str">
        <f t="shared" si="49"/>
        <v>Kruger</v>
      </c>
      <c r="G509" s="116" t="str">
        <f t="shared" si="50"/>
        <v>Ladies Master</v>
      </c>
      <c r="H509" s="116" t="str">
        <f t="shared" si="51"/>
        <v>Benguella</v>
      </c>
      <c r="I509" s="35"/>
      <c r="J509" s="35" t="s">
        <v>1339</v>
      </c>
      <c r="K509" s="35">
        <v>117</v>
      </c>
      <c r="L509" s="118">
        <f t="shared" si="52"/>
        <v>20.100000000000001</v>
      </c>
      <c r="M509" s="118">
        <f t="shared" si="53"/>
        <v>20.100000000000001</v>
      </c>
    </row>
    <row r="510" spans="1:13" x14ac:dyDescent="0.25">
      <c r="A510" s="116" t="s">
        <v>1905</v>
      </c>
      <c r="B510" s="117">
        <v>44247</v>
      </c>
      <c r="C510" s="116" t="s">
        <v>1906</v>
      </c>
      <c r="D510" s="35" t="s">
        <v>1692</v>
      </c>
      <c r="E510" s="116" t="str">
        <f t="shared" si="48"/>
        <v>Dries</v>
      </c>
      <c r="F510" s="116" t="str">
        <f t="shared" si="49"/>
        <v>Van Zyl</v>
      </c>
      <c r="G510" s="116" t="str">
        <f t="shared" si="50"/>
        <v>Men Senior</v>
      </c>
      <c r="H510" s="116" t="str">
        <f t="shared" si="51"/>
        <v>Benguella</v>
      </c>
      <c r="I510" s="35"/>
      <c r="J510" s="35"/>
      <c r="K510" s="35"/>
      <c r="L510" s="118" t="str">
        <f t="shared" si="52"/>
        <v/>
      </c>
      <c r="M510" s="118" t="str">
        <f t="shared" si="53"/>
        <v/>
      </c>
    </row>
    <row r="511" spans="1:13" x14ac:dyDescent="0.25">
      <c r="A511" s="116" t="s">
        <v>1905</v>
      </c>
      <c r="B511" s="117">
        <v>44247</v>
      </c>
      <c r="C511" s="116" t="s">
        <v>1906</v>
      </c>
      <c r="D511" s="35" t="s">
        <v>1692</v>
      </c>
      <c r="E511" s="116" t="str">
        <f t="shared" si="48"/>
        <v>Dries</v>
      </c>
      <c r="F511" s="116" t="str">
        <f t="shared" si="49"/>
        <v>Van Zyl</v>
      </c>
      <c r="G511" s="116" t="str">
        <f t="shared" si="50"/>
        <v>Men Senior</v>
      </c>
      <c r="H511" s="116" t="str">
        <f t="shared" si="51"/>
        <v>Benguella</v>
      </c>
      <c r="I511" s="35"/>
      <c r="J511" s="35"/>
      <c r="K511" s="35"/>
      <c r="L511" s="118" t="str">
        <f t="shared" si="52"/>
        <v/>
      </c>
      <c r="M511" s="118" t="str">
        <f t="shared" si="53"/>
        <v/>
      </c>
    </row>
    <row r="512" spans="1:13" x14ac:dyDescent="0.25">
      <c r="A512" s="116" t="s">
        <v>1905</v>
      </c>
      <c r="B512" s="117">
        <v>44247</v>
      </c>
      <c r="C512" s="116" t="s">
        <v>1906</v>
      </c>
      <c r="D512" s="35" t="s">
        <v>724</v>
      </c>
      <c r="E512" s="116" t="str">
        <f t="shared" si="48"/>
        <v>Spyker</v>
      </c>
      <c r="F512" s="116" t="str">
        <f t="shared" si="49"/>
        <v>Kruger</v>
      </c>
      <c r="G512" s="116" t="str">
        <f t="shared" si="50"/>
        <v>Men Master</v>
      </c>
      <c r="H512" s="116" t="str">
        <f t="shared" si="51"/>
        <v>Benguella</v>
      </c>
      <c r="I512" s="35"/>
      <c r="J512" s="35" t="s">
        <v>1366</v>
      </c>
      <c r="K512" s="35">
        <v>75</v>
      </c>
      <c r="L512" s="118">
        <f t="shared" si="52"/>
        <v>5.5</v>
      </c>
      <c r="M512" s="118">
        <f t="shared" si="53"/>
        <v>5.5</v>
      </c>
    </row>
    <row r="513" spans="1:13" x14ac:dyDescent="0.25">
      <c r="A513" s="116" t="s">
        <v>1905</v>
      </c>
      <c r="B513" s="117">
        <v>44247</v>
      </c>
      <c r="C513" s="116" t="s">
        <v>1906</v>
      </c>
      <c r="D513" s="35" t="s">
        <v>724</v>
      </c>
      <c r="E513" s="116" t="str">
        <f t="shared" si="48"/>
        <v>Spyker</v>
      </c>
      <c r="F513" s="116" t="str">
        <f t="shared" si="49"/>
        <v>Kruger</v>
      </c>
      <c r="G513" s="116" t="str">
        <f t="shared" si="50"/>
        <v>Men Master</v>
      </c>
      <c r="H513" s="116" t="str">
        <f t="shared" si="51"/>
        <v>Benguella</v>
      </c>
      <c r="I513" s="35"/>
      <c r="J513" s="35" t="s">
        <v>1366</v>
      </c>
      <c r="K513" s="35">
        <v>62</v>
      </c>
      <c r="L513" s="118">
        <f t="shared" si="52"/>
        <v>3.5</v>
      </c>
      <c r="M513" s="118">
        <f t="shared" si="53"/>
        <v>3.5</v>
      </c>
    </row>
    <row r="514" spans="1:13" x14ac:dyDescent="0.25">
      <c r="A514" s="116" t="s">
        <v>1905</v>
      </c>
      <c r="B514" s="117">
        <v>44247</v>
      </c>
      <c r="C514" s="116" t="s">
        <v>1906</v>
      </c>
      <c r="D514" s="35" t="s">
        <v>712</v>
      </c>
      <c r="E514" s="116" t="str">
        <f t="shared" si="48"/>
        <v>Paul</v>
      </c>
      <c r="F514" s="116" t="str">
        <f t="shared" si="49"/>
        <v>Smit</v>
      </c>
      <c r="G514" s="116" t="str">
        <f t="shared" si="50"/>
        <v>Men Grand Masters</v>
      </c>
      <c r="H514" s="116" t="str">
        <f t="shared" si="51"/>
        <v>Benguella</v>
      </c>
      <c r="I514" s="35"/>
      <c r="J514" s="35" t="s">
        <v>1340</v>
      </c>
      <c r="K514" s="35">
        <v>76</v>
      </c>
      <c r="L514" s="118">
        <f t="shared" si="52"/>
        <v>1.7</v>
      </c>
      <c r="M514" s="118">
        <f t="shared" si="53"/>
        <v>1.7</v>
      </c>
    </row>
    <row r="515" spans="1:13" x14ac:dyDescent="0.25">
      <c r="A515" s="116" t="s">
        <v>1905</v>
      </c>
      <c r="B515" s="117">
        <v>44247</v>
      </c>
      <c r="C515" s="116" t="s">
        <v>1906</v>
      </c>
      <c r="D515" s="35" t="s">
        <v>712</v>
      </c>
      <c r="E515" s="116" t="str">
        <f t="shared" ref="E515:E578" si="54">IF(D515="","",VLOOKUP(D515,Master,3,FALSE))</f>
        <v>Paul</v>
      </c>
      <c r="F515" s="116" t="str">
        <f t="shared" ref="F515:F578" si="55">IF(D515="","",VLOOKUP(D515,Master,4,FALSE))</f>
        <v>Smit</v>
      </c>
      <c r="G515" s="116" t="str">
        <f t="shared" ref="G515:G578" si="56">IF(D515="","",VLOOKUP(D515,Master,5,FALSE))</f>
        <v>Men Grand Masters</v>
      </c>
      <c r="H515" s="116" t="str">
        <f t="shared" ref="H515:H578" si="57">IF(D515="","",VLOOKUP(D515,Master,2,FALSE))</f>
        <v>Benguella</v>
      </c>
      <c r="I515" s="35"/>
      <c r="J515" s="35" t="s">
        <v>1340</v>
      </c>
      <c r="K515" s="35">
        <v>119</v>
      </c>
      <c r="L515" s="118">
        <f t="shared" ref="L515:L578" si="58">IF(K515="","",IF(I515="",ROUND(HLOOKUP(J515,kgList,K515,FALSE),1),ROUND(HLOOKUP(I515,kgList,K515,FALSE),1)))</f>
        <v>7.9</v>
      </c>
      <c r="M515" s="118">
        <f t="shared" ref="M515:M578" si="59">IF(L515="","",IF(COUNTA(I515:J515)&gt;1,"Edible or Inedible",IF(COUNTA(I515)=1,L515*1,IF(COUNTA(J515)=1,L515*1,"ERROR"))))</f>
        <v>7.9</v>
      </c>
    </row>
    <row r="516" spans="1:13" x14ac:dyDescent="0.25">
      <c r="A516" s="116" t="s">
        <v>1905</v>
      </c>
      <c r="B516" s="117">
        <v>44247</v>
      </c>
      <c r="C516" s="116" t="s">
        <v>1906</v>
      </c>
      <c r="D516" s="35" t="s">
        <v>526</v>
      </c>
      <c r="E516" s="116" t="str">
        <f t="shared" si="54"/>
        <v>Etienne</v>
      </c>
      <c r="F516" s="116" t="str">
        <f t="shared" si="55"/>
        <v>Stipp</v>
      </c>
      <c r="G516" s="116" t="str">
        <f t="shared" si="56"/>
        <v>Men Master</v>
      </c>
      <c r="H516" s="116" t="str">
        <f t="shared" si="57"/>
        <v>Benguella</v>
      </c>
      <c r="I516" s="35"/>
      <c r="J516" s="35" t="s">
        <v>1340</v>
      </c>
      <c r="K516" s="35">
        <v>144</v>
      </c>
      <c r="L516" s="118">
        <f t="shared" si="58"/>
        <v>15.1</v>
      </c>
      <c r="M516" s="118">
        <f t="shared" si="59"/>
        <v>15.1</v>
      </c>
    </row>
    <row r="517" spans="1:13" x14ac:dyDescent="0.25">
      <c r="A517" s="116" t="s">
        <v>1905</v>
      </c>
      <c r="B517" s="117">
        <v>44247</v>
      </c>
      <c r="C517" s="116" t="s">
        <v>1906</v>
      </c>
      <c r="D517" s="35" t="s">
        <v>526</v>
      </c>
      <c r="E517" s="116" t="str">
        <f t="shared" si="54"/>
        <v>Etienne</v>
      </c>
      <c r="F517" s="116" t="str">
        <f t="shared" si="55"/>
        <v>Stipp</v>
      </c>
      <c r="G517" s="116" t="str">
        <f t="shared" si="56"/>
        <v>Men Master</v>
      </c>
      <c r="H517" s="116" t="str">
        <f t="shared" si="57"/>
        <v>Benguella</v>
      </c>
      <c r="I517" s="35"/>
      <c r="J517" s="35" t="s">
        <v>1340</v>
      </c>
      <c r="K517" s="35">
        <v>121</v>
      </c>
      <c r="L517" s="118">
        <f t="shared" si="58"/>
        <v>8.3000000000000007</v>
      </c>
      <c r="M517" s="118">
        <f t="shared" si="59"/>
        <v>8.3000000000000007</v>
      </c>
    </row>
    <row r="518" spans="1:13" x14ac:dyDescent="0.25">
      <c r="A518" s="116" t="s">
        <v>1905</v>
      </c>
      <c r="B518" s="117">
        <v>44247</v>
      </c>
      <c r="C518" s="116" t="s">
        <v>1906</v>
      </c>
      <c r="D518" s="35" t="s">
        <v>526</v>
      </c>
      <c r="E518" s="116" t="str">
        <f t="shared" si="54"/>
        <v>Etienne</v>
      </c>
      <c r="F518" s="116" t="str">
        <f t="shared" si="55"/>
        <v>Stipp</v>
      </c>
      <c r="G518" s="116" t="str">
        <f t="shared" si="56"/>
        <v>Men Master</v>
      </c>
      <c r="H518" s="116" t="str">
        <f t="shared" si="57"/>
        <v>Benguella</v>
      </c>
      <c r="I518" s="35"/>
      <c r="J518" s="35"/>
      <c r="K518" s="35"/>
      <c r="L518" s="118" t="str">
        <f t="shared" si="58"/>
        <v/>
      </c>
      <c r="M518" s="118" t="str">
        <f t="shared" si="59"/>
        <v/>
      </c>
    </row>
    <row r="519" spans="1:13" x14ac:dyDescent="0.25">
      <c r="A519" s="116" t="s">
        <v>1905</v>
      </c>
      <c r="B519" s="117">
        <v>44247</v>
      </c>
      <c r="C519" s="116" t="s">
        <v>1906</v>
      </c>
      <c r="D519" s="35" t="s">
        <v>526</v>
      </c>
      <c r="E519" s="116" t="str">
        <f t="shared" si="54"/>
        <v>Etienne</v>
      </c>
      <c r="F519" s="116" t="str">
        <f t="shared" si="55"/>
        <v>Stipp</v>
      </c>
      <c r="G519" s="116" t="str">
        <f t="shared" si="56"/>
        <v>Men Master</v>
      </c>
      <c r="H519" s="116" t="str">
        <f t="shared" si="57"/>
        <v>Benguella</v>
      </c>
      <c r="I519" s="35"/>
      <c r="J519" s="35" t="s">
        <v>1340</v>
      </c>
      <c r="K519" s="35">
        <v>116</v>
      </c>
      <c r="L519" s="118">
        <f t="shared" si="58"/>
        <v>7.2</v>
      </c>
      <c r="M519" s="118">
        <f t="shared" si="59"/>
        <v>7.2</v>
      </c>
    </row>
    <row r="520" spans="1:13" x14ac:dyDescent="0.25">
      <c r="A520" s="116" t="s">
        <v>1905</v>
      </c>
      <c r="B520" s="117">
        <v>44247</v>
      </c>
      <c r="C520" s="116" t="s">
        <v>1906</v>
      </c>
      <c r="D520" s="35" t="s">
        <v>526</v>
      </c>
      <c r="E520" s="116" t="str">
        <f t="shared" si="54"/>
        <v>Etienne</v>
      </c>
      <c r="F520" s="116" t="str">
        <f t="shared" si="55"/>
        <v>Stipp</v>
      </c>
      <c r="G520" s="116" t="str">
        <f t="shared" si="56"/>
        <v>Men Master</v>
      </c>
      <c r="H520" s="116" t="str">
        <f t="shared" si="57"/>
        <v>Benguella</v>
      </c>
      <c r="I520" s="35"/>
      <c r="J520" s="35" t="s">
        <v>1340</v>
      </c>
      <c r="K520" s="35">
        <v>137</v>
      </c>
      <c r="L520" s="118">
        <f t="shared" si="58"/>
        <v>12.8</v>
      </c>
      <c r="M520" s="118">
        <f t="shared" si="59"/>
        <v>12.8</v>
      </c>
    </row>
    <row r="521" spans="1:13" x14ac:dyDescent="0.25">
      <c r="A521" s="116" t="s">
        <v>1905</v>
      </c>
      <c r="B521" s="117">
        <v>44247</v>
      </c>
      <c r="C521" s="116" t="s">
        <v>1906</v>
      </c>
      <c r="D521" s="35" t="s">
        <v>526</v>
      </c>
      <c r="E521" s="116" t="str">
        <f t="shared" si="54"/>
        <v>Etienne</v>
      </c>
      <c r="F521" s="116" t="str">
        <f t="shared" si="55"/>
        <v>Stipp</v>
      </c>
      <c r="G521" s="116" t="str">
        <f t="shared" si="56"/>
        <v>Men Master</v>
      </c>
      <c r="H521" s="116" t="str">
        <f t="shared" si="57"/>
        <v>Benguella</v>
      </c>
      <c r="I521" s="35"/>
      <c r="J521" s="35" t="s">
        <v>1339</v>
      </c>
      <c r="K521" s="35">
        <v>129</v>
      </c>
      <c r="L521" s="118">
        <f t="shared" si="58"/>
        <v>27.6</v>
      </c>
      <c r="M521" s="118">
        <f t="shared" si="59"/>
        <v>27.6</v>
      </c>
    </row>
    <row r="522" spans="1:13" x14ac:dyDescent="0.25">
      <c r="A522" s="116" t="s">
        <v>1905</v>
      </c>
      <c r="B522" s="117">
        <v>44247</v>
      </c>
      <c r="C522" s="116" t="s">
        <v>1906</v>
      </c>
      <c r="D522" s="35" t="s">
        <v>714</v>
      </c>
      <c r="E522" s="116" t="str">
        <f t="shared" si="54"/>
        <v>Jaco</v>
      </c>
      <c r="F522" s="116" t="str">
        <f t="shared" si="55"/>
        <v>Serfontein</v>
      </c>
      <c r="G522" s="116" t="str">
        <f t="shared" si="56"/>
        <v>Men Veteran</v>
      </c>
      <c r="H522" s="116" t="str">
        <f t="shared" si="57"/>
        <v>Benguella</v>
      </c>
      <c r="I522" s="35" t="s">
        <v>1956</v>
      </c>
      <c r="J522" s="35"/>
      <c r="K522" s="35">
        <v>48</v>
      </c>
      <c r="L522" s="118">
        <f t="shared" si="58"/>
        <v>1.1000000000000001</v>
      </c>
      <c r="M522" s="118">
        <f t="shared" si="59"/>
        <v>1.1000000000000001</v>
      </c>
    </row>
    <row r="523" spans="1:13" x14ac:dyDescent="0.25">
      <c r="A523" s="116" t="s">
        <v>1905</v>
      </c>
      <c r="B523" s="117">
        <v>44247</v>
      </c>
      <c r="C523" s="116" t="s">
        <v>1906</v>
      </c>
      <c r="D523" s="35" t="s">
        <v>654</v>
      </c>
      <c r="E523" s="116" t="str">
        <f t="shared" si="54"/>
        <v>Stephan</v>
      </c>
      <c r="F523" s="116" t="str">
        <f t="shared" si="55"/>
        <v>Swanepoel</v>
      </c>
      <c r="G523" s="116" t="str">
        <f t="shared" si="56"/>
        <v>Men Veteran</v>
      </c>
      <c r="H523" s="116" t="str">
        <f t="shared" si="57"/>
        <v>Namib Park</v>
      </c>
      <c r="I523" s="35"/>
      <c r="J523" s="35" t="s">
        <v>1341</v>
      </c>
      <c r="K523" s="35">
        <v>84</v>
      </c>
      <c r="L523" s="118">
        <f t="shared" si="58"/>
        <v>2</v>
      </c>
      <c r="M523" s="118">
        <f t="shared" si="59"/>
        <v>2</v>
      </c>
    </row>
    <row r="524" spans="1:13" x14ac:dyDescent="0.25">
      <c r="A524" s="116" t="s">
        <v>1905</v>
      </c>
      <c r="B524" s="117">
        <v>44247</v>
      </c>
      <c r="C524" s="116" t="s">
        <v>1906</v>
      </c>
      <c r="D524" s="35" t="s">
        <v>654</v>
      </c>
      <c r="E524" s="116" t="str">
        <f t="shared" si="54"/>
        <v>Stephan</v>
      </c>
      <c r="F524" s="116" t="str">
        <f t="shared" si="55"/>
        <v>Swanepoel</v>
      </c>
      <c r="G524" s="116" t="str">
        <f t="shared" si="56"/>
        <v>Men Veteran</v>
      </c>
      <c r="H524" s="116" t="str">
        <f t="shared" si="57"/>
        <v>Namib Park</v>
      </c>
      <c r="I524" s="35"/>
      <c r="J524" s="35"/>
      <c r="K524" s="35"/>
      <c r="L524" s="118" t="str">
        <f t="shared" si="58"/>
        <v/>
      </c>
      <c r="M524" s="118" t="str">
        <f t="shared" si="59"/>
        <v/>
      </c>
    </row>
    <row r="525" spans="1:13" x14ac:dyDescent="0.25">
      <c r="A525" s="116" t="s">
        <v>1905</v>
      </c>
      <c r="B525" s="117">
        <v>44247</v>
      </c>
      <c r="C525" s="116" t="s">
        <v>1906</v>
      </c>
      <c r="D525" s="35" t="s">
        <v>654</v>
      </c>
      <c r="E525" s="116" t="str">
        <f t="shared" si="54"/>
        <v>Stephan</v>
      </c>
      <c r="F525" s="116" t="str">
        <f t="shared" si="55"/>
        <v>Swanepoel</v>
      </c>
      <c r="G525" s="116" t="str">
        <f t="shared" si="56"/>
        <v>Men Veteran</v>
      </c>
      <c r="H525" s="116" t="str">
        <f t="shared" si="57"/>
        <v>Namib Park</v>
      </c>
      <c r="I525" s="35"/>
      <c r="J525" s="35" t="s">
        <v>1339</v>
      </c>
      <c r="K525" s="35">
        <v>128</v>
      </c>
      <c r="L525" s="118">
        <f t="shared" si="58"/>
        <v>26.9</v>
      </c>
      <c r="M525" s="118">
        <f t="shared" si="59"/>
        <v>26.9</v>
      </c>
    </row>
    <row r="526" spans="1:13" x14ac:dyDescent="0.25">
      <c r="A526" s="116" t="s">
        <v>1905</v>
      </c>
      <c r="B526" s="117">
        <v>44247</v>
      </c>
      <c r="C526" s="116" t="s">
        <v>1906</v>
      </c>
      <c r="D526" s="35" t="s">
        <v>1387</v>
      </c>
      <c r="E526" s="116" t="str">
        <f t="shared" si="54"/>
        <v>Mark</v>
      </c>
      <c r="F526" s="116" t="str">
        <f t="shared" si="55"/>
        <v>Van Der Merwe</v>
      </c>
      <c r="G526" s="116" t="str">
        <f t="shared" si="56"/>
        <v>Men U/21</v>
      </c>
      <c r="H526" s="116" t="str">
        <f t="shared" si="57"/>
        <v>Namib Park</v>
      </c>
      <c r="I526" s="35"/>
      <c r="J526" s="35"/>
      <c r="K526" s="35"/>
      <c r="L526" s="118" t="str">
        <f t="shared" si="58"/>
        <v/>
      </c>
      <c r="M526" s="118" t="str">
        <f t="shared" si="59"/>
        <v/>
      </c>
    </row>
    <row r="527" spans="1:13" x14ac:dyDescent="0.25">
      <c r="A527" s="116" t="s">
        <v>1905</v>
      </c>
      <c r="B527" s="117">
        <v>44247</v>
      </c>
      <c r="C527" s="116" t="s">
        <v>1906</v>
      </c>
      <c r="D527" s="35" t="s">
        <v>1679</v>
      </c>
      <c r="E527" s="116" t="str">
        <f t="shared" si="54"/>
        <v>Johan</v>
      </c>
      <c r="F527" s="116" t="str">
        <f t="shared" si="55"/>
        <v>Van Niekerk</v>
      </c>
      <c r="G527" s="116" t="str">
        <f t="shared" si="56"/>
        <v>Men Senior</v>
      </c>
      <c r="H527" s="116" t="str">
        <f t="shared" si="57"/>
        <v>Namib Park</v>
      </c>
      <c r="I527" s="35"/>
      <c r="J527" s="35" t="s">
        <v>1340</v>
      </c>
      <c r="K527" s="35">
        <v>126</v>
      </c>
      <c r="L527" s="118">
        <f t="shared" si="58"/>
        <v>9.6</v>
      </c>
      <c r="M527" s="118">
        <f t="shared" si="59"/>
        <v>9.6</v>
      </c>
    </row>
    <row r="528" spans="1:13" x14ac:dyDescent="0.25">
      <c r="A528" s="116" t="s">
        <v>1905</v>
      </c>
      <c r="B528" s="117">
        <v>44247</v>
      </c>
      <c r="C528" s="116" t="s">
        <v>1906</v>
      </c>
      <c r="D528" s="35" t="s">
        <v>1679</v>
      </c>
      <c r="E528" s="116" t="str">
        <f t="shared" si="54"/>
        <v>Johan</v>
      </c>
      <c r="F528" s="116" t="str">
        <f t="shared" si="55"/>
        <v>Van Niekerk</v>
      </c>
      <c r="G528" s="116" t="str">
        <f t="shared" si="56"/>
        <v>Men Senior</v>
      </c>
      <c r="H528" s="116" t="str">
        <f t="shared" si="57"/>
        <v>Namib Park</v>
      </c>
      <c r="I528" s="35"/>
      <c r="J528" s="35" t="s">
        <v>1340</v>
      </c>
      <c r="K528" s="35">
        <v>137</v>
      </c>
      <c r="L528" s="118">
        <f t="shared" si="58"/>
        <v>12.8</v>
      </c>
      <c r="M528" s="118">
        <f t="shared" si="59"/>
        <v>12.8</v>
      </c>
    </row>
    <row r="529" spans="1:13" x14ac:dyDescent="0.25">
      <c r="A529" s="116" t="s">
        <v>1905</v>
      </c>
      <c r="B529" s="117">
        <v>44247</v>
      </c>
      <c r="C529" s="116" t="s">
        <v>1906</v>
      </c>
      <c r="D529" s="35" t="s">
        <v>1679</v>
      </c>
      <c r="E529" s="116" t="str">
        <f t="shared" si="54"/>
        <v>Johan</v>
      </c>
      <c r="F529" s="116" t="str">
        <f t="shared" si="55"/>
        <v>Van Niekerk</v>
      </c>
      <c r="G529" s="116" t="str">
        <f t="shared" si="56"/>
        <v>Men Senior</v>
      </c>
      <c r="H529" s="116" t="str">
        <f t="shared" si="57"/>
        <v>Namib Park</v>
      </c>
      <c r="I529" s="35"/>
      <c r="J529" s="35" t="s">
        <v>1356</v>
      </c>
      <c r="K529" s="35">
        <v>118</v>
      </c>
      <c r="L529" s="118">
        <f t="shared" si="58"/>
        <v>15</v>
      </c>
      <c r="M529" s="118">
        <f t="shared" si="59"/>
        <v>15</v>
      </c>
    </row>
    <row r="530" spans="1:13" x14ac:dyDescent="0.25">
      <c r="A530" s="116" t="s">
        <v>1905</v>
      </c>
      <c r="B530" s="117">
        <v>44247</v>
      </c>
      <c r="C530" s="116" t="s">
        <v>1906</v>
      </c>
      <c r="D530" s="35" t="s">
        <v>658</v>
      </c>
      <c r="E530" s="116" t="str">
        <f t="shared" si="54"/>
        <v>Coennie</v>
      </c>
      <c r="F530" s="116" t="str">
        <f t="shared" si="55"/>
        <v>Steyn</v>
      </c>
      <c r="G530" s="116" t="str">
        <f t="shared" si="56"/>
        <v>Men Grand Masters</v>
      </c>
      <c r="H530" s="116" t="str">
        <f t="shared" si="57"/>
        <v>Namib Park</v>
      </c>
      <c r="I530" s="35"/>
      <c r="J530" s="35" t="s">
        <v>1340</v>
      </c>
      <c r="K530" s="35">
        <v>155</v>
      </c>
      <c r="L530" s="118">
        <f t="shared" si="58"/>
        <v>19.5</v>
      </c>
      <c r="M530" s="118">
        <f t="shared" si="59"/>
        <v>19.5</v>
      </c>
    </row>
    <row r="531" spans="1:13" x14ac:dyDescent="0.25">
      <c r="A531" s="116" t="s">
        <v>1905</v>
      </c>
      <c r="B531" s="117">
        <v>44247</v>
      </c>
      <c r="C531" s="116" t="s">
        <v>1906</v>
      </c>
      <c r="D531" s="35" t="s">
        <v>932</v>
      </c>
      <c r="E531" s="116" t="str">
        <f t="shared" si="54"/>
        <v>Smit</v>
      </c>
      <c r="F531" s="116" t="str">
        <f t="shared" si="55"/>
        <v>Meyer</v>
      </c>
      <c r="G531" s="116" t="str">
        <f t="shared" si="56"/>
        <v>Men Veteran</v>
      </c>
      <c r="H531" s="116" t="str">
        <f t="shared" si="57"/>
        <v>Namib Park</v>
      </c>
      <c r="I531" s="35"/>
      <c r="J531" s="35"/>
      <c r="K531" s="35"/>
      <c r="L531" s="118" t="str">
        <f t="shared" si="58"/>
        <v/>
      </c>
      <c r="M531" s="118" t="str">
        <f t="shared" si="59"/>
        <v/>
      </c>
    </row>
    <row r="532" spans="1:13" x14ac:dyDescent="0.25">
      <c r="A532" s="116" t="s">
        <v>1905</v>
      </c>
      <c r="B532" s="117">
        <v>44247</v>
      </c>
      <c r="C532" s="116" t="s">
        <v>1906</v>
      </c>
      <c r="D532" s="35" t="s">
        <v>742</v>
      </c>
      <c r="E532" s="116" t="str">
        <f t="shared" si="54"/>
        <v>Rhyno</v>
      </c>
      <c r="F532" s="116" t="str">
        <f t="shared" si="55"/>
        <v>Koberzig</v>
      </c>
      <c r="G532" s="116" t="str">
        <f t="shared" si="56"/>
        <v>Men Senior</v>
      </c>
      <c r="H532" s="116" t="str">
        <f t="shared" si="57"/>
        <v>Namib Park</v>
      </c>
      <c r="I532" s="35"/>
      <c r="J532" s="35" t="s">
        <v>1340</v>
      </c>
      <c r="K532" s="35">
        <v>66</v>
      </c>
      <c r="L532" s="118">
        <f t="shared" si="58"/>
        <v>1</v>
      </c>
      <c r="M532" s="118">
        <f t="shared" si="59"/>
        <v>1</v>
      </c>
    </row>
    <row r="533" spans="1:13" x14ac:dyDescent="0.25">
      <c r="A533" s="116" t="s">
        <v>1905</v>
      </c>
      <c r="B533" s="117">
        <v>44247</v>
      </c>
      <c r="C533" s="116" t="s">
        <v>1906</v>
      </c>
      <c r="D533" s="35" t="s">
        <v>742</v>
      </c>
      <c r="E533" s="116" t="str">
        <f t="shared" si="54"/>
        <v>Rhyno</v>
      </c>
      <c r="F533" s="116" t="str">
        <f t="shared" si="55"/>
        <v>Koberzig</v>
      </c>
      <c r="G533" s="116" t="str">
        <f t="shared" si="56"/>
        <v>Men Senior</v>
      </c>
      <c r="H533" s="116" t="str">
        <f t="shared" si="57"/>
        <v>Namib Park</v>
      </c>
      <c r="I533" s="35" t="s">
        <v>1956</v>
      </c>
      <c r="J533" s="35"/>
      <c r="K533" s="35">
        <v>72</v>
      </c>
      <c r="L533" s="118">
        <f t="shared" si="58"/>
        <v>3.9</v>
      </c>
      <c r="M533" s="118">
        <f t="shared" si="59"/>
        <v>3.9</v>
      </c>
    </row>
    <row r="534" spans="1:13" x14ac:dyDescent="0.25">
      <c r="A534" s="116" t="s">
        <v>1905</v>
      </c>
      <c r="B534" s="117">
        <v>44247</v>
      </c>
      <c r="C534" s="116" t="s">
        <v>1906</v>
      </c>
      <c r="D534" s="35" t="s">
        <v>533</v>
      </c>
      <c r="E534" s="116" t="str">
        <f t="shared" si="54"/>
        <v>Johan</v>
      </c>
      <c r="F534" s="116" t="str">
        <f t="shared" si="55"/>
        <v>Bruwer</v>
      </c>
      <c r="G534" s="116" t="str">
        <f t="shared" si="56"/>
        <v>Men Senior</v>
      </c>
      <c r="H534" s="116" t="str">
        <f t="shared" si="57"/>
        <v>Namib Park</v>
      </c>
      <c r="I534" s="35"/>
      <c r="J534" s="35" t="s">
        <v>1340</v>
      </c>
      <c r="K534" s="35">
        <v>125</v>
      </c>
      <c r="L534" s="118">
        <f t="shared" si="58"/>
        <v>9.3000000000000007</v>
      </c>
      <c r="M534" s="118">
        <f t="shared" si="59"/>
        <v>9.3000000000000007</v>
      </c>
    </row>
    <row r="535" spans="1:13" x14ac:dyDescent="0.25">
      <c r="A535" s="116" t="s">
        <v>1905</v>
      </c>
      <c r="B535" s="117">
        <v>44247</v>
      </c>
      <c r="C535" s="116" t="s">
        <v>1906</v>
      </c>
      <c r="D535" s="35" t="s">
        <v>533</v>
      </c>
      <c r="E535" s="116" t="str">
        <f t="shared" si="54"/>
        <v>Johan</v>
      </c>
      <c r="F535" s="116" t="str">
        <f t="shared" si="55"/>
        <v>Bruwer</v>
      </c>
      <c r="G535" s="116" t="str">
        <f t="shared" si="56"/>
        <v>Men Senior</v>
      </c>
      <c r="H535" s="116" t="str">
        <f t="shared" si="57"/>
        <v>Namib Park</v>
      </c>
      <c r="I535" s="35"/>
      <c r="J535" s="35" t="s">
        <v>1340</v>
      </c>
      <c r="K535" s="35">
        <v>143</v>
      </c>
      <c r="L535" s="118">
        <f t="shared" si="58"/>
        <v>14.8</v>
      </c>
      <c r="M535" s="118">
        <f t="shared" si="59"/>
        <v>14.8</v>
      </c>
    </row>
    <row r="536" spans="1:13" x14ac:dyDescent="0.25">
      <c r="A536" s="116" t="s">
        <v>1905</v>
      </c>
      <c r="B536" s="117">
        <v>44247</v>
      </c>
      <c r="C536" s="116" t="s">
        <v>1906</v>
      </c>
      <c r="D536" s="35" t="s">
        <v>509</v>
      </c>
      <c r="E536" s="116" t="str">
        <f t="shared" si="54"/>
        <v>Rodger</v>
      </c>
      <c r="F536" s="116" t="str">
        <f t="shared" si="55"/>
        <v>Boon</v>
      </c>
      <c r="G536" s="116" t="str">
        <f t="shared" si="56"/>
        <v>Men Master</v>
      </c>
      <c r="H536" s="116" t="str">
        <f t="shared" si="57"/>
        <v>Namib Park</v>
      </c>
      <c r="I536" s="35"/>
      <c r="J536" s="35" t="s">
        <v>1340</v>
      </c>
      <c r="K536" s="35">
        <v>116</v>
      </c>
      <c r="L536" s="118">
        <f t="shared" si="58"/>
        <v>7.2</v>
      </c>
      <c r="M536" s="118">
        <f t="shared" si="59"/>
        <v>7.2</v>
      </c>
    </row>
    <row r="537" spans="1:13" x14ac:dyDescent="0.25">
      <c r="A537" s="116" t="s">
        <v>1905</v>
      </c>
      <c r="B537" s="117">
        <v>44247</v>
      </c>
      <c r="C537" s="116" t="s">
        <v>1906</v>
      </c>
      <c r="D537" s="35" t="s">
        <v>509</v>
      </c>
      <c r="E537" s="116" t="str">
        <f t="shared" si="54"/>
        <v>Rodger</v>
      </c>
      <c r="F537" s="116" t="str">
        <f t="shared" si="55"/>
        <v>Boon</v>
      </c>
      <c r="G537" s="116" t="str">
        <f t="shared" si="56"/>
        <v>Men Master</v>
      </c>
      <c r="H537" s="116" t="str">
        <f t="shared" si="57"/>
        <v>Namib Park</v>
      </c>
      <c r="I537" s="35"/>
      <c r="J537" s="35" t="s">
        <v>1340</v>
      </c>
      <c r="K537" s="35">
        <v>153</v>
      </c>
      <c r="L537" s="118">
        <f t="shared" si="58"/>
        <v>18.600000000000001</v>
      </c>
      <c r="M537" s="118">
        <f t="shared" si="59"/>
        <v>18.600000000000001</v>
      </c>
    </row>
    <row r="538" spans="1:13" x14ac:dyDescent="0.25">
      <c r="A538" s="116" t="s">
        <v>1905</v>
      </c>
      <c r="B538" s="117">
        <v>44247</v>
      </c>
      <c r="C538" s="116" t="s">
        <v>1906</v>
      </c>
      <c r="D538" s="35" t="s">
        <v>509</v>
      </c>
      <c r="E538" s="116" t="str">
        <f t="shared" si="54"/>
        <v>Rodger</v>
      </c>
      <c r="F538" s="116" t="str">
        <f t="shared" si="55"/>
        <v>Boon</v>
      </c>
      <c r="G538" s="116" t="str">
        <f t="shared" si="56"/>
        <v>Men Master</v>
      </c>
      <c r="H538" s="116" t="str">
        <f t="shared" si="57"/>
        <v>Namib Park</v>
      </c>
      <c r="I538" s="35"/>
      <c r="J538" s="35" t="s">
        <v>1340</v>
      </c>
      <c r="K538" s="35">
        <v>121</v>
      </c>
      <c r="L538" s="118">
        <f t="shared" si="58"/>
        <v>8.3000000000000007</v>
      </c>
      <c r="M538" s="118">
        <f t="shared" si="59"/>
        <v>8.3000000000000007</v>
      </c>
    </row>
    <row r="539" spans="1:13" x14ac:dyDescent="0.25">
      <c r="A539" s="116" t="s">
        <v>1905</v>
      </c>
      <c r="B539" s="117">
        <v>44247</v>
      </c>
      <c r="C539" s="116" t="s">
        <v>1906</v>
      </c>
      <c r="D539" s="35" t="s">
        <v>1787</v>
      </c>
      <c r="E539" s="116" t="str">
        <f t="shared" si="54"/>
        <v>Ryno</v>
      </c>
      <c r="F539" s="116" t="str">
        <f t="shared" si="55"/>
        <v>Enslin</v>
      </c>
      <c r="G539" s="116" t="str">
        <f t="shared" si="56"/>
        <v>Men Senior</v>
      </c>
      <c r="H539" s="116" t="str">
        <f t="shared" si="57"/>
        <v>Walvis Bay</v>
      </c>
      <c r="I539" s="35"/>
      <c r="J539" s="35" t="s">
        <v>1340</v>
      </c>
      <c r="K539" s="35">
        <v>137</v>
      </c>
      <c r="L539" s="118">
        <f t="shared" si="58"/>
        <v>12.8</v>
      </c>
      <c r="M539" s="118">
        <f t="shared" si="59"/>
        <v>12.8</v>
      </c>
    </row>
    <row r="540" spans="1:13" x14ac:dyDescent="0.25">
      <c r="A540" s="116" t="s">
        <v>1905</v>
      </c>
      <c r="B540" s="117">
        <v>44247</v>
      </c>
      <c r="C540" s="116" t="s">
        <v>1906</v>
      </c>
      <c r="D540" s="35" t="s">
        <v>1787</v>
      </c>
      <c r="E540" s="116" t="str">
        <f t="shared" si="54"/>
        <v>Ryno</v>
      </c>
      <c r="F540" s="116" t="str">
        <f t="shared" si="55"/>
        <v>Enslin</v>
      </c>
      <c r="G540" s="116" t="str">
        <f t="shared" si="56"/>
        <v>Men Senior</v>
      </c>
      <c r="H540" s="116" t="str">
        <f t="shared" si="57"/>
        <v>Walvis Bay</v>
      </c>
      <c r="I540" s="35"/>
      <c r="J540" s="35" t="s">
        <v>1340</v>
      </c>
      <c r="K540" s="35">
        <v>152</v>
      </c>
      <c r="L540" s="118">
        <f t="shared" si="58"/>
        <v>18.2</v>
      </c>
      <c r="M540" s="118">
        <f t="shared" si="59"/>
        <v>18.2</v>
      </c>
    </row>
    <row r="541" spans="1:13" x14ac:dyDescent="0.25">
      <c r="A541" s="116" t="s">
        <v>1905</v>
      </c>
      <c r="B541" s="117">
        <v>44247</v>
      </c>
      <c r="C541" s="116" t="s">
        <v>1906</v>
      </c>
      <c r="D541" s="35" t="s">
        <v>1787</v>
      </c>
      <c r="E541" s="116" t="str">
        <f t="shared" si="54"/>
        <v>Ryno</v>
      </c>
      <c r="F541" s="116" t="str">
        <f t="shared" si="55"/>
        <v>Enslin</v>
      </c>
      <c r="G541" s="116" t="str">
        <f t="shared" si="56"/>
        <v>Men Senior</v>
      </c>
      <c r="H541" s="116" t="str">
        <f t="shared" si="57"/>
        <v>Walvis Bay</v>
      </c>
      <c r="I541" s="35"/>
      <c r="J541" s="35" t="s">
        <v>1340</v>
      </c>
      <c r="K541" s="35">
        <v>137</v>
      </c>
      <c r="L541" s="118">
        <f t="shared" si="58"/>
        <v>12.8</v>
      </c>
      <c r="M541" s="118">
        <f t="shared" si="59"/>
        <v>12.8</v>
      </c>
    </row>
    <row r="542" spans="1:13" x14ac:dyDescent="0.25">
      <c r="A542" s="116" t="s">
        <v>1905</v>
      </c>
      <c r="B542" s="117">
        <v>44247</v>
      </c>
      <c r="C542" s="116" t="s">
        <v>1906</v>
      </c>
      <c r="D542" s="35" t="s">
        <v>1787</v>
      </c>
      <c r="E542" s="116" t="str">
        <f t="shared" si="54"/>
        <v>Ryno</v>
      </c>
      <c r="F542" s="116" t="str">
        <f t="shared" si="55"/>
        <v>Enslin</v>
      </c>
      <c r="G542" s="116" t="str">
        <f t="shared" si="56"/>
        <v>Men Senior</v>
      </c>
      <c r="H542" s="116" t="str">
        <f t="shared" si="57"/>
        <v>Walvis Bay</v>
      </c>
      <c r="I542" s="35"/>
      <c r="J542" s="35" t="s">
        <v>1340</v>
      </c>
      <c r="K542" s="35">
        <v>107</v>
      </c>
      <c r="L542" s="118">
        <f t="shared" si="58"/>
        <v>5.5</v>
      </c>
      <c r="M542" s="118">
        <f t="shared" si="59"/>
        <v>5.5</v>
      </c>
    </row>
    <row r="543" spans="1:13" x14ac:dyDescent="0.25">
      <c r="A543" s="116" t="s">
        <v>1905</v>
      </c>
      <c r="B543" s="117">
        <v>44247</v>
      </c>
      <c r="C543" s="116" t="s">
        <v>1906</v>
      </c>
      <c r="D543" s="35" t="s">
        <v>1787</v>
      </c>
      <c r="E543" s="116" t="str">
        <f t="shared" si="54"/>
        <v>Ryno</v>
      </c>
      <c r="F543" s="116" t="str">
        <f t="shared" si="55"/>
        <v>Enslin</v>
      </c>
      <c r="G543" s="116" t="str">
        <f t="shared" si="56"/>
        <v>Men Senior</v>
      </c>
      <c r="H543" s="116" t="str">
        <f t="shared" si="57"/>
        <v>Walvis Bay</v>
      </c>
      <c r="I543" s="35"/>
      <c r="J543" s="35" t="s">
        <v>1340</v>
      </c>
      <c r="K543" s="35">
        <v>150</v>
      </c>
      <c r="L543" s="118">
        <f t="shared" si="58"/>
        <v>17.399999999999999</v>
      </c>
      <c r="M543" s="118">
        <f t="shared" si="59"/>
        <v>17.399999999999999</v>
      </c>
    </row>
    <row r="544" spans="1:13" x14ac:dyDescent="0.25">
      <c r="A544" s="116" t="s">
        <v>1905</v>
      </c>
      <c r="B544" s="117">
        <v>44247</v>
      </c>
      <c r="C544" s="116" t="s">
        <v>1906</v>
      </c>
      <c r="D544" s="35" t="s">
        <v>504</v>
      </c>
      <c r="E544" s="116" t="str">
        <f t="shared" si="54"/>
        <v>Andre</v>
      </c>
      <c r="F544" s="116" t="str">
        <f t="shared" si="55"/>
        <v>Coetzee</v>
      </c>
      <c r="G544" s="116" t="str">
        <f t="shared" si="56"/>
        <v>Men Grand Masters</v>
      </c>
      <c r="H544" s="116" t="str">
        <f t="shared" si="57"/>
        <v>Namib Park</v>
      </c>
      <c r="I544" s="35"/>
      <c r="J544" s="35" t="s">
        <v>1341</v>
      </c>
      <c r="K544" s="35">
        <v>101</v>
      </c>
      <c r="L544" s="118">
        <f t="shared" si="58"/>
        <v>3.8</v>
      </c>
      <c r="M544" s="118">
        <f t="shared" si="59"/>
        <v>3.8</v>
      </c>
    </row>
    <row r="545" spans="1:13" x14ac:dyDescent="0.25">
      <c r="A545" s="116" t="s">
        <v>1905</v>
      </c>
      <c r="B545" s="117">
        <v>44247</v>
      </c>
      <c r="C545" s="116" t="s">
        <v>1906</v>
      </c>
      <c r="D545" s="35" t="s">
        <v>504</v>
      </c>
      <c r="E545" s="116" t="str">
        <f t="shared" si="54"/>
        <v>Andre</v>
      </c>
      <c r="F545" s="116" t="str">
        <f t="shared" si="55"/>
        <v>Coetzee</v>
      </c>
      <c r="G545" s="116" t="str">
        <f t="shared" si="56"/>
        <v>Men Grand Masters</v>
      </c>
      <c r="H545" s="116" t="str">
        <f t="shared" si="57"/>
        <v>Namib Park</v>
      </c>
      <c r="I545" s="35"/>
      <c r="J545" s="35" t="s">
        <v>1341</v>
      </c>
      <c r="K545" s="35">
        <v>81</v>
      </c>
      <c r="L545" s="118">
        <f t="shared" si="58"/>
        <v>1.8</v>
      </c>
      <c r="M545" s="118">
        <f t="shared" si="59"/>
        <v>1.8</v>
      </c>
    </row>
    <row r="546" spans="1:13" x14ac:dyDescent="0.25">
      <c r="A546" s="116" t="s">
        <v>1905</v>
      </c>
      <c r="B546" s="117">
        <v>44247</v>
      </c>
      <c r="C546" s="116" t="s">
        <v>1906</v>
      </c>
      <c r="D546" s="35" t="s">
        <v>504</v>
      </c>
      <c r="E546" s="116" t="str">
        <f t="shared" si="54"/>
        <v>Andre</v>
      </c>
      <c r="F546" s="116" t="str">
        <f t="shared" si="55"/>
        <v>Coetzee</v>
      </c>
      <c r="G546" s="116" t="str">
        <f t="shared" si="56"/>
        <v>Men Grand Masters</v>
      </c>
      <c r="H546" s="116" t="str">
        <f t="shared" si="57"/>
        <v>Namib Park</v>
      </c>
      <c r="I546" s="35"/>
      <c r="J546" s="35" t="s">
        <v>1356</v>
      </c>
      <c r="K546" s="35">
        <v>108</v>
      </c>
      <c r="L546" s="118">
        <f t="shared" si="58"/>
        <v>11.3</v>
      </c>
      <c r="M546" s="118">
        <f t="shared" si="59"/>
        <v>11.3</v>
      </c>
    </row>
    <row r="547" spans="1:13" x14ac:dyDescent="0.25">
      <c r="A547" s="116" t="s">
        <v>1905</v>
      </c>
      <c r="B547" s="117">
        <v>44247</v>
      </c>
      <c r="C547" s="116" t="s">
        <v>1906</v>
      </c>
      <c r="D547" s="35" t="s">
        <v>614</v>
      </c>
      <c r="E547" s="116" t="str">
        <f t="shared" si="54"/>
        <v>Olaf</v>
      </c>
      <c r="F547" s="116" t="str">
        <f t="shared" si="55"/>
        <v>Coetzee</v>
      </c>
      <c r="G547" s="116" t="str">
        <f t="shared" si="56"/>
        <v>Men Senior</v>
      </c>
      <c r="H547" s="116" t="str">
        <f t="shared" si="57"/>
        <v>Namib Park</v>
      </c>
      <c r="I547" s="35"/>
      <c r="J547" s="35" t="s">
        <v>1340</v>
      </c>
      <c r="K547" s="35">
        <v>142</v>
      </c>
      <c r="L547" s="118">
        <f t="shared" si="58"/>
        <v>14.4</v>
      </c>
      <c r="M547" s="118">
        <f t="shared" si="59"/>
        <v>14.4</v>
      </c>
    </row>
    <row r="548" spans="1:13" x14ac:dyDescent="0.25">
      <c r="A548" s="116" t="s">
        <v>1905</v>
      </c>
      <c r="B548" s="117">
        <v>44247</v>
      </c>
      <c r="C548" s="116" t="s">
        <v>1906</v>
      </c>
      <c r="D548" s="35" t="s">
        <v>614</v>
      </c>
      <c r="E548" s="116" t="str">
        <f t="shared" si="54"/>
        <v>Olaf</v>
      </c>
      <c r="F548" s="116" t="str">
        <f t="shared" si="55"/>
        <v>Coetzee</v>
      </c>
      <c r="G548" s="116" t="str">
        <f t="shared" si="56"/>
        <v>Men Senior</v>
      </c>
      <c r="H548" s="116" t="str">
        <f t="shared" si="57"/>
        <v>Namib Park</v>
      </c>
      <c r="I548" s="35"/>
      <c r="J548" s="35" t="s">
        <v>1340</v>
      </c>
      <c r="K548" s="35">
        <v>110</v>
      </c>
      <c r="L548" s="118">
        <f t="shared" si="58"/>
        <v>6</v>
      </c>
      <c r="M548" s="118">
        <f t="shared" si="59"/>
        <v>6</v>
      </c>
    </row>
    <row r="549" spans="1:13" x14ac:dyDescent="0.25">
      <c r="A549" s="116" t="s">
        <v>1905</v>
      </c>
      <c r="B549" s="117">
        <v>44247</v>
      </c>
      <c r="C549" s="116" t="s">
        <v>1906</v>
      </c>
      <c r="D549" s="35" t="s">
        <v>614</v>
      </c>
      <c r="E549" s="116" t="str">
        <f t="shared" si="54"/>
        <v>Olaf</v>
      </c>
      <c r="F549" s="116" t="str">
        <f t="shared" si="55"/>
        <v>Coetzee</v>
      </c>
      <c r="G549" s="116" t="str">
        <f t="shared" si="56"/>
        <v>Men Senior</v>
      </c>
      <c r="H549" s="116" t="str">
        <f t="shared" si="57"/>
        <v>Namib Park</v>
      </c>
      <c r="I549" s="35"/>
      <c r="J549" s="35" t="s">
        <v>1340</v>
      </c>
      <c r="K549" s="35">
        <v>154</v>
      </c>
      <c r="L549" s="118">
        <f t="shared" si="58"/>
        <v>19.100000000000001</v>
      </c>
      <c r="M549" s="118">
        <f t="shared" si="59"/>
        <v>19.100000000000001</v>
      </c>
    </row>
    <row r="550" spans="1:13" x14ac:dyDescent="0.25">
      <c r="A550" s="116" t="s">
        <v>1905</v>
      </c>
      <c r="B550" s="117">
        <v>44247</v>
      </c>
      <c r="C550" s="116" t="s">
        <v>1906</v>
      </c>
      <c r="D550" s="35" t="s">
        <v>614</v>
      </c>
      <c r="E550" s="116" t="str">
        <f t="shared" si="54"/>
        <v>Olaf</v>
      </c>
      <c r="F550" s="116" t="str">
        <f t="shared" si="55"/>
        <v>Coetzee</v>
      </c>
      <c r="G550" s="116" t="str">
        <f t="shared" si="56"/>
        <v>Men Senior</v>
      </c>
      <c r="H550" s="116" t="str">
        <f t="shared" si="57"/>
        <v>Namib Park</v>
      </c>
      <c r="I550" s="35"/>
      <c r="J550" s="35" t="s">
        <v>1340</v>
      </c>
      <c r="K550" s="35">
        <v>147</v>
      </c>
      <c r="L550" s="118">
        <f t="shared" si="58"/>
        <v>16.2</v>
      </c>
      <c r="M550" s="118">
        <f t="shared" si="59"/>
        <v>16.2</v>
      </c>
    </row>
    <row r="551" spans="1:13" x14ac:dyDescent="0.25">
      <c r="A551" s="116" t="s">
        <v>1905</v>
      </c>
      <c r="B551" s="117">
        <v>44247</v>
      </c>
      <c r="C551" s="116" t="s">
        <v>1906</v>
      </c>
      <c r="D551" s="35" t="s">
        <v>614</v>
      </c>
      <c r="E551" s="116" t="str">
        <f t="shared" si="54"/>
        <v>Olaf</v>
      </c>
      <c r="F551" s="116" t="str">
        <f t="shared" si="55"/>
        <v>Coetzee</v>
      </c>
      <c r="G551" s="116" t="str">
        <f t="shared" si="56"/>
        <v>Men Senior</v>
      </c>
      <c r="H551" s="116" t="str">
        <f t="shared" si="57"/>
        <v>Namib Park</v>
      </c>
      <c r="I551" s="35"/>
      <c r="J551" s="35" t="s">
        <v>1340</v>
      </c>
      <c r="K551" s="35">
        <v>161</v>
      </c>
      <c r="L551" s="118">
        <f t="shared" si="58"/>
        <v>22.2</v>
      </c>
      <c r="M551" s="118">
        <f t="shared" si="59"/>
        <v>22.2</v>
      </c>
    </row>
    <row r="552" spans="1:13" x14ac:dyDescent="0.25">
      <c r="A552" s="116" t="s">
        <v>1905</v>
      </c>
      <c r="B552" s="117">
        <v>44247</v>
      </c>
      <c r="C552" s="116" t="s">
        <v>1906</v>
      </c>
      <c r="D552" s="35" t="s">
        <v>1788</v>
      </c>
      <c r="E552" s="116" t="str">
        <f t="shared" si="54"/>
        <v>Wanda</v>
      </c>
      <c r="F552" s="116" t="str">
        <f t="shared" si="55"/>
        <v>Enslin</v>
      </c>
      <c r="G552" s="116" t="str">
        <f t="shared" si="56"/>
        <v>Ladies Senior</v>
      </c>
      <c r="H552" s="116" t="str">
        <f t="shared" si="57"/>
        <v>Walvis Bay</v>
      </c>
      <c r="I552" s="35"/>
      <c r="J552" s="35" t="s">
        <v>1340</v>
      </c>
      <c r="K552" s="35">
        <v>97</v>
      </c>
      <c r="L552" s="118">
        <f t="shared" si="58"/>
        <v>3.9</v>
      </c>
      <c r="M552" s="118">
        <f t="shared" si="59"/>
        <v>3.9</v>
      </c>
    </row>
    <row r="553" spans="1:13" x14ac:dyDescent="0.25">
      <c r="A553" s="116" t="s">
        <v>1905</v>
      </c>
      <c r="B553" s="117">
        <v>44247</v>
      </c>
      <c r="C553" s="116" t="s">
        <v>1906</v>
      </c>
      <c r="D553" s="35" t="s">
        <v>1537</v>
      </c>
      <c r="E553" s="116" t="str">
        <f t="shared" si="54"/>
        <v>Jaco</v>
      </c>
      <c r="F553" s="116" t="str">
        <f t="shared" si="55"/>
        <v>Wiese</v>
      </c>
      <c r="G553" s="116" t="str">
        <f t="shared" si="56"/>
        <v>Men Senior</v>
      </c>
      <c r="H553" s="116" t="str">
        <f t="shared" si="57"/>
        <v>Seagull Angling Club</v>
      </c>
      <c r="I553" s="35"/>
      <c r="J553" s="35" t="s">
        <v>1340</v>
      </c>
      <c r="K553" s="35">
        <v>149</v>
      </c>
      <c r="L553" s="118">
        <f t="shared" si="58"/>
        <v>17</v>
      </c>
      <c r="M553" s="118">
        <f t="shared" si="59"/>
        <v>17</v>
      </c>
    </row>
    <row r="554" spans="1:13" x14ac:dyDescent="0.25">
      <c r="A554" s="116" t="s">
        <v>1905</v>
      </c>
      <c r="B554" s="117">
        <v>44247</v>
      </c>
      <c r="C554" s="116" t="s">
        <v>1906</v>
      </c>
      <c r="D554" s="35" t="s">
        <v>1537</v>
      </c>
      <c r="E554" s="116" t="str">
        <f t="shared" si="54"/>
        <v>Jaco</v>
      </c>
      <c r="F554" s="116" t="str">
        <f t="shared" si="55"/>
        <v>Wiese</v>
      </c>
      <c r="G554" s="116" t="str">
        <f t="shared" si="56"/>
        <v>Men Senior</v>
      </c>
      <c r="H554" s="116" t="str">
        <f t="shared" si="57"/>
        <v>Seagull Angling Club</v>
      </c>
      <c r="I554" s="35"/>
      <c r="J554" s="35" t="s">
        <v>1341</v>
      </c>
      <c r="K554" s="35">
        <v>111</v>
      </c>
      <c r="L554" s="118">
        <f t="shared" si="58"/>
        <v>5.3</v>
      </c>
      <c r="M554" s="118">
        <f t="shared" si="59"/>
        <v>5.3</v>
      </c>
    </row>
    <row r="555" spans="1:13" x14ac:dyDescent="0.25">
      <c r="A555" s="116" t="s">
        <v>1905</v>
      </c>
      <c r="B555" s="117">
        <v>44247</v>
      </c>
      <c r="C555" s="116" t="s">
        <v>1906</v>
      </c>
      <c r="D555" s="35" t="s">
        <v>546</v>
      </c>
      <c r="E555" s="116" t="str">
        <f t="shared" si="54"/>
        <v>Sean</v>
      </c>
      <c r="F555" s="116" t="str">
        <f t="shared" si="55"/>
        <v>Van Den Heuvel</v>
      </c>
      <c r="G555" s="116" t="str">
        <f t="shared" si="56"/>
        <v>Men Veteran</v>
      </c>
      <c r="H555" s="116" t="str">
        <f t="shared" si="57"/>
        <v>Seagull Angling Club</v>
      </c>
      <c r="I555" s="35"/>
      <c r="J555" s="35" t="s">
        <v>1340</v>
      </c>
      <c r="K555" s="35">
        <v>156</v>
      </c>
      <c r="L555" s="118">
        <f t="shared" si="58"/>
        <v>19.899999999999999</v>
      </c>
      <c r="M555" s="118">
        <f t="shared" si="59"/>
        <v>19.899999999999999</v>
      </c>
    </row>
    <row r="556" spans="1:13" x14ac:dyDescent="0.25">
      <c r="A556" s="116" t="s">
        <v>1905</v>
      </c>
      <c r="B556" s="117">
        <v>44247</v>
      </c>
      <c r="C556" s="116" t="s">
        <v>1906</v>
      </c>
      <c r="D556" s="35" t="s">
        <v>763</v>
      </c>
      <c r="E556" s="116" t="str">
        <f t="shared" si="54"/>
        <v>Andre</v>
      </c>
      <c r="F556" s="116" t="str">
        <f t="shared" si="55"/>
        <v>Nel</v>
      </c>
      <c r="G556" s="116" t="str">
        <f t="shared" si="56"/>
        <v>Men Senior</v>
      </c>
      <c r="H556" s="116" t="str">
        <f t="shared" si="57"/>
        <v>Seagull Angling Club</v>
      </c>
      <c r="I556" s="35"/>
      <c r="J556" s="35"/>
      <c r="K556" s="35"/>
      <c r="L556" s="118" t="str">
        <f t="shared" si="58"/>
        <v/>
      </c>
      <c r="M556" s="118" t="str">
        <f t="shared" si="59"/>
        <v/>
      </c>
    </row>
    <row r="557" spans="1:13" x14ac:dyDescent="0.25">
      <c r="A557" s="116" t="s">
        <v>1905</v>
      </c>
      <c r="B557" s="117">
        <v>44247</v>
      </c>
      <c r="C557" s="116" t="s">
        <v>1906</v>
      </c>
      <c r="D557" s="35" t="s">
        <v>690</v>
      </c>
      <c r="E557" s="116" t="str">
        <f t="shared" si="54"/>
        <v>Cecilia</v>
      </c>
      <c r="F557" s="116" t="str">
        <f t="shared" si="55"/>
        <v>Brandt</v>
      </c>
      <c r="G557" s="116" t="str">
        <f t="shared" si="56"/>
        <v>Ladies Senior</v>
      </c>
      <c r="H557" s="116" t="str">
        <f t="shared" si="57"/>
        <v>Seagull Angling Club</v>
      </c>
      <c r="I557" s="35"/>
      <c r="J557" s="35" t="s">
        <v>1340</v>
      </c>
      <c r="K557" s="35">
        <v>101</v>
      </c>
      <c r="L557" s="118">
        <f t="shared" si="58"/>
        <v>4.5</v>
      </c>
      <c r="M557" s="118">
        <f t="shared" si="59"/>
        <v>4.5</v>
      </c>
    </row>
    <row r="558" spans="1:13" x14ac:dyDescent="0.25">
      <c r="A558" s="116" t="s">
        <v>1905</v>
      </c>
      <c r="B558" s="117">
        <v>44247</v>
      </c>
      <c r="C558" s="116" t="s">
        <v>1906</v>
      </c>
      <c r="D558" s="35" t="s">
        <v>1536</v>
      </c>
      <c r="E558" s="116" t="str">
        <f t="shared" si="54"/>
        <v>Gerhard</v>
      </c>
      <c r="F558" s="116" t="str">
        <f t="shared" si="55"/>
        <v>Van Niekerk</v>
      </c>
      <c r="G558" s="116" t="str">
        <f t="shared" si="56"/>
        <v>Men Senior</v>
      </c>
      <c r="H558" s="116" t="str">
        <f t="shared" si="57"/>
        <v>Seagull Angling Club</v>
      </c>
      <c r="I558" s="35"/>
      <c r="J558" s="35" t="s">
        <v>1341</v>
      </c>
      <c r="K558" s="35">
        <v>101</v>
      </c>
      <c r="L558" s="118">
        <f t="shared" si="58"/>
        <v>3.8</v>
      </c>
      <c r="M558" s="118">
        <f t="shared" si="59"/>
        <v>3.8</v>
      </c>
    </row>
    <row r="559" spans="1:13" x14ac:dyDescent="0.25">
      <c r="A559" s="116" t="s">
        <v>1905</v>
      </c>
      <c r="B559" s="117">
        <v>44247</v>
      </c>
      <c r="C559" s="116" t="s">
        <v>1906</v>
      </c>
      <c r="D559" s="35" t="s">
        <v>1536</v>
      </c>
      <c r="E559" s="116" t="str">
        <f t="shared" si="54"/>
        <v>Gerhard</v>
      </c>
      <c r="F559" s="116" t="str">
        <f t="shared" si="55"/>
        <v>Van Niekerk</v>
      </c>
      <c r="G559" s="116" t="str">
        <f t="shared" si="56"/>
        <v>Men Senior</v>
      </c>
      <c r="H559" s="116" t="str">
        <f t="shared" si="57"/>
        <v>Seagull Angling Club</v>
      </c>
      <c r="I559" s="35"/>
      <c r="J559" s="35" t="s">
        <v>1341</v>
      </c>
      <c r="K559" s="35">
        <v>89</v>
      </c>
      <c r="L559" s="118">
        <f t="shared" si="58"/>
        <v>2.5</v>
      </c>
      <c r="M559" s="118">
        <f t="shared" si="59"/>
        <v>2.5</v>
      </c>
    </row>
    <row r="560" spans="1:13" x14ac:dyDescent="0.25">
      <c r="A560" s="116" t="s">
        <v>1905</v>
      </c>
      <c r="B560" s="117">
        <v>44247</v>
      </c>
      <c r="C560" s="116" t="s">
        <v>1906</v>
      </c>
      <c r="D560" s="35" t="s">
        <v>1686</v>
      </c>
      <c r="E560" s="116" t="str">
        <f t="shared" si="54"/>
        <v>Iwan</v>
      </c>
      <c r="F560" s="116" t="str">
        <f t="shared" si="55"/>
        <v>Kotze</v>
      </c>
      <c r="G560" s="116" t="str">
        <f t="shared" si="56"/>
        <v>Men Senior</v>
      </c>
      <c r="H560" s="116" t="str">
        <f t="shared" si="57"/>
        <v>Seagull Angling Club</v>
      </c>
      <c r="I560" s="35"/>
      <c r="J560" s="35" t="s">
        <v>1341</v>
      </c>
      <c r="K560" s="35">
        <v>78</v>
      </c>
      <c r="L560" s="118">
        <f t="shared" si="58"/>
        <v>1.5</v>
      </c>
      <c r="M560" s="118">
        <f t="shared" si="59"/>
        <v>1.5</v>
      </c>
    </row>
    <row r="561" spans="1:13" x14ac:dyDescent="0.25">
      <c r="A561" s="116" t="s">
        <v>1905</v>
      </c>
      <c r="B561" s="117">
        <v>44247</v>
      </c>
      <c r="C561" s="116" t="s">
        <v>1906</v>
      </c>
      <c r="D561" s="35" t="s">
        <v>1686</v>
      </c>
      <c r="E561" s="116" t="str">
        <f t="shared" si="54"/>
        <v>Iwan</v>
      </c>
      <c r="F561" s="116" t="str">
        <f t="shared" si="55"/>
        <v>Kotze</v>
      </c>
      <c r="G561" s="116" t="str">
        <f t="shared" si="56"/>
        <v>Men Senior</v>
      </c>
      <c r="H561" s="116" t="str">
        <f t="shared" si="57"/>
        <v>Seagull Angling Club</v>
      </c>
      <c r="I561" s="35"/>
      <c r="J561" s="35" t="s">
        <v>1340</v>
      </c>
      <c r="K561" s="35">
        <v>105</v>
      </c>
      <c r="L561" s="118">
        <f t="shared" si="58"/>
        <v>5.0999999999999996</v>
      </c>
      <c r="M561" s="118">
        <f t="shared" si="59"/>
        <v>5.0999999999999996</v>
      </c>
    </row>
    <row r="562" spans="1:13" x14ac:dyDescent="0.25">
      <c r="A562" s="116" t="s">
        <v>1905</v>
      </c>
      <c r="B562" s="117">
        <v>44247</v>
      </c>
      <c r="C562" s="116" t="s">
        <v>1906</v>
      </c>
      <c r="D562" s="35" t="s">
        <v>1686</v>
      </c>
      <c r="E562" s="116" t="str">
        <f t="shared" si="54"/>
        <v>Iwan</v>
      </c>
      <c r="F562" s="116" t="str">
        <f t="shared" si="55"/>
        <v>Kotze</v>
      </c>
      <c r="G562" s="116" t="str">
        <f t="shared" si="56"/>
        <v>Men Senior</v>
      </c>
      <c r="H562" s="116" t="str">
        <f t="shared" si="57"/>
        <v>Seagull Angling Club</v>
      </c>
      <c r="I562" s="35"/>
      <c r="J562" s="35" t="s">
        <v>1340</v>
      </c>
      <c r="K562" s="35">
        <v>112</v>
      </c>
      <c r="L562" s="118">
        <f t="shared" si="58"/>
        <v>6.4</v>
      </c>
      <c r="M562" s="118">
        <f t="shared" si="59"/>
        <v>6.4</v>
      </c>
    </row>
    <row r="563" spans="1:13" x14ac:dyDescent="0.25">
      <c r="A563" s="116" t="s">
        <v>1905</v>
      </c>
      <c r="B563" s="117">
        <v>44247</v>
      </c>
      <c r="C563" s="116" t="s">
        <v>1906</v>
      </c>
      <c r="D563" s="35" t="s">
        <v>1686</v>
      </c>
      <c r="E563" s="116" t="str">
        <f t="shared" si="54"/>
        <v>Iwan</v>
      </c>
      <c r="F563" s="116" t="str">
        <f t="shared" si="55"/>
        <v>Kotze</v>
      </c>
      <c r="G563" s="116" t="str">
        <f t="shared" si="56"/>
        <v>Men Senior</v>
      </c>
      <c r="H563" s="116" t="str">
        <f t="shared" si="57"/>
        <v>Seagull Angling Club</v>
      </c>
      <c r="I563" s="35"/>
      <c r="J563" s="35" t="s">
        <v>1340</v>
      </c>
      <c r="K563" s="35">
        <v>157</v>
      </c>
      <c r="L563" s="118">
        <f t="shared" si="58"/>
        <v>20.399999999999999</v>
      </c>
      <c r="M563" s="118">
        <f t="shared" si="59"/>
        <v>20.399999999999999</v>
      </c>
    </row>
    <row r="564" spans="1:13" x14ac:dyDescent="0.25">
      <c r="A564" s="116" t="s">
        <v>1905</v>
      </c>
      <c r="B564" s="117">
        <v>44247</v>
      </c>
      <c r="C564" s="116" t="s">
        <v>1906</v>
      </c>
      <c r="D564" s="35" t="s">
        <v>1535</v>
      </c>
      <c r="E564" s="116" t="str">
        <f t="shared" si="54"/>
        <v>Andre</v>
      </c>
      <c r="F564" s="116" t="str">
        <f t="shared" si="55"/>
        <v>Maree</v>
      </c>
      <c r="G564" s="116" t="str">
        <f t="shared" si="56"/>
        <v>Men Senior</v>
      </c>
      <c r="H564" s="116" t="str">
        <f t="shared" si="57"/>
        <v>xSeagull Angling Club</v>
      </c>
      <c r="I564" s="35" t="s">
        <v>1956</v>
      </c>
      <c r="J564" s="35"/>
      <c r="K564" s="35">
        <v>43</v>
      </c>
      <c r="L564" s="118">
        <f t="shared" si="58"/>
        <v>0.8</v>
      </c>
      <c r="M564" s="118">
        <f t="shared" si="59"/>
        <v>0.8</v>
      </c>
    </row>
    <row r="565" spans="1:13" x14ac:dyDescent="0.25">
      <c r="A565" s="116" t="s">
        <v>1905</v>
      </c>
      <c r="B565" s="117">
        <v>44247</v>
      </c>
      <c r="C565" s="116" t="s">
        <v>1906</v>
      </c>
      <c r="D565" s="35" t="s">
        <v>1535</v>
      </c>
      <c r="E565" s="116" t="str">
        <f t="shared" si="54"/>
        <v>Andre</v>
      </c>
      <c r="F565" s="116" t="str">
        <f t="shared" si="55"/>
        <v>Maree</v>
      </c>
      <c r="G565" s="116" t="str">
        <f t="shared" si="56"/>
        <v>Men Senior</v>
      </c>
      <c r="H565" s="116" t="str">
        <f t="shared" si="57"/>
        <v>xSeagull Angling Club</v>
      </c>
      <c r="I565" s="35" t="s">
        <v>1956</v>
      </c>
      <c r="J565" s="35"/>
      <c r="K565" s="35">
        <v>42</v>
      </c>
      <c r="L565" s="118">
        <f t="shared" si="58"/>
        <v>0.8</v>
      </c>
      <c r="M565" s="118">
        <f t="shared" si="59"/>
        <v>0.8</v>
      </c>
    </row>
    <row r="566" spans="1:13" x14ac:dyDescent="0.25">
      <c r="A566" s="116" t="s">
        <v>1905</v>
      </c>
      <c r="B566" s="117">
        <v>44247</v>
      </c>
      <c r="C566" s="116" t="s">
        <v>1906</v>
      </c>
      <c r="D566" s="35" t="s">
        <v>1535</v>
      </c>
      <c r="E566" s="116" t="str">
        <f t="shared" si="54"/>
        <v>Andre</v>
      </c>
      <c r="F566" s="116" t="str">
        <f t="shared" si="55"/>
        <v>Maree</v>
      </c>
      <c r="G566" s="116" t="str">
        <f t="shared" si="56"/>
        <v>Men Senior</v>
      </c>
      <c r="H566" s="116" t="str">
        <f t="shared" si="57"/>
        <v>xSeagull Angling Club</v>
      </c>
      <c r="I566" s="35" t="s">
        <v>7</v>
      </c>
      <c r="J566" s="35"/>
      <c r="K566" s="35">
        <v>30</v>
      </c>
      <c r="L566" s="118">
        <f t="shared" si="58"/>
        <v>0.8</v>
      </c>
      <c r="M566" s="118">
        <f t="shared" si="59"/>
        <v>0.8</v>
      </c>
    </row>
    <row r="567" spans="1:13" x14ac:dyDescent="0.25">
      <c r="A567" s="116" t="s">
        <v>1905</v>
      </c>
      <c r="B567" s="117">
        <v>44247</v>
      </c>
      <c r="C567" s="116" t="s">
        <v>1906</v>
      </c>
      <c r="D567" s="35" t="s">
        <v>1535</v>
      </c>
      <c r="E567" s="116" t="str">
        <f t="shared" si="54"/>
        <v>Andre</v>
      </c>
      <c r="F567" s="116" t="str">
        <f t="shared" si="55"/>
        <v>Maree</v>
      </c>
      <c r="G567" s="116" t="str">
        <f t="shared" si="56"/>
        <v>Men Senior</v>
      </c>
      <c r="H567" s="116" t="str">
        <f t="shared" si="57"/>
        <v>xSeagull Angling Club</v>
      </c>
      <c r="I567" s="35"/>
      <c r="J567" s="35" t="s">
        <v>20</v>
      </c>
      <c r="K567" s="35">
        <v>85</v>
      </c>
      <c r="L567" s="118">
        <f t="shared" si="58"/>
        <v>2.2000000000000002</v>
      </c>
      <c r="M567" s="118">
        <f t="shared" si="59"/>
        <v>2.2000000000000002</v>
      </c>
    </row>
    <row r="568" spans="1:13" x14ac:dyDescent="0.25">
      <c r="A568" s="116" t="s">
        <v>1905</v>
      </c>
      <c r="B568" s="117">
        <v>44247</v>
      </c>
      <c r="C568" s="116" t="s">
        <v>1906</v>
      </c>
      <c r="D568" s="35" t="s">
        <v>865</v>
      </c>
      <c r="E568" s="116" t="str">
        <f t="shared" si="54"/>
        <v>Amarelda</v>
      </c>
      <c r="F568" s="116" t="str">
        <f t="shared" si="55"/>
        <v>Schoonbee</v>
      </c>
      <c r="G568" s="116" t="str">
        <f t="shared" si="56"/>
        <v>Ladies Senior</v>
      </c>
      <c r="H568" s="116" t="str">
        <f t="shared" si="57"/>
        <v>xSeagull Angling Club</v>
      </c>
      <c r="I568" s="35" t="s">
        <v>1956</v>
      </c>
      <c r="J568" s="35"/>
      <c r="K568" s="35">
        <v>44</v>
      </c>
      <c r="L568" s="118">
        <f t="shared" si="58"/>
        <v>0.9</v>
      </c>
      <c r="M568" s="118">
        <f t="shared" si="59"/>
        <v>0.9</v>
      </c>
    </row>
    <row r="569" spans="1:13" x14ac:dyDescent="0.25">
      <c r="A569" s="116" t="s">
        <v>1905</v>
      </c>
      <c r="B569" s="117">
        <v>44247</v>
      </c>
      <c r="C569" s="116" t="s">
        <v>1906</v>
      </c>
      <c r="D569" s="35" t="s">
        <v>1288</v>
      </c>
      <c r="E569" s="116" t="str">
        <f t="shared" si="54"/>
        <v>Lian</v>
      </c>
      <c r="F569" s="116" t="str">
        <f t="shared" si="55"/>
        <v>De Jager</v>
      </c>
      <c r="G569" s="116" t="str">
        <f t="shared" si="56"/>
        <v>Men Senior</v>
      </c>
      <c r="H569" s="116" t="str">
        <f t="shared" si="57"/>
        <v>Orca Angling Club</v>
      </c>
      <c r="I569" s="35" t="s">
        <v>1956</v>
      </c>
      <c r="J569" s="35"/>
      <c r="K569" s="35">
        <v>44</v>
      </c>
      <c r="L569" s="118">
        <f t="shared" si="58"/>
        <v>0.9</v>
      </c>
      <c r="M569" s="118">
        <f t="shared" si="59"/>
        <v>0.9</v>
      </c>
    </row>
    <row r="570" spans="1:13" x14ac:dyDescent="0.25">
      <c r="A570" s="116" t="s">
        <v>1905</v>
      </c>
      <c r="B570" s="117">
        <v>44247</v>
      </c>
      <c r="C570" s="116" t="s">
        <v>1906</v>
      </c>
      <c r="D570" s="35" t="s">
        <v>1288</v>
      </c>
      <c r="E570" s="116" t="str">
        <f t="shared" si="54"/>
        <v>Lian</v>
      </c>
      <c r="F570" s="116" t="str">
        <f t="shared" si="55"/>
        <v>De Jager</v>
      </c>
      <c r="G570" s="116" t="str">
        <f t="shared" si="56"/>
        <v>Men Senior</v>
      </c>
      <c r="H570" s="116" t="str">
        <f t="shared" si="57"/>
        <v>Orca Angling Club</v>
      </c>
      <c r="I570" s="35"/>
      <c r="J570" s="35" t="s">
        <v>20</v>
      </c>
      <c r="K570" s="35">
        <v>76</v>
      </c>
      <c r="L570" s="118">
        <f t="shared" si="58"/>
        <v>1.6</v>
      </c>
      <c r="M570" s="118">
        <f t="shared" si="59"/>
        <v>1.6</v>
      </c>
    </row>
    <row r="571" spans="1:13" x14ac:dyDescent="0.25">
      <c r="A571" s="116" t="s">
        <v>1905</v>
      </c>
      <c r="B571" s="117">
        <v>44247</v>
      </c>
      <c r="C571" s="116" t="s">
        <v>1906</v>
      </c>
      <c r="D571" s="35" t="s">
        <v>597</v>
      </c>
      <c r="E571" s="116" t="str">
        <f t="shared" si="54"/>
        <v>Tertius</v>
      </c>
      <c r="F571" s="116" t="str">
        <f t="shared" si="55"/>
        <v>Potgieter</v>
      </c>
      <c r="G571" s="116" t="str">
        <f t="shared" si="56"/>
        <v>Men Senior</v>
      </c>
      <c r="H571" s="116" t="str">
        <f t="shared" si="57"/>
        <v>Seagull Angling Club</v>
      </c>
      <c r="I571" s="35"/>
      <c r="J571" s="35" t="s">
        <v>1340</v>
      </c>
      <c r="K571" s="35">
        <v>138</v>
      </c>
      <c r="L571" s="118">
        <f t="shared" si="58"/>
        <v>13.1</v>
      </c>
      <c r="M571" s="118">
        <f t="shared" si="59"/>
        <v>13.1</v>
      </c>
    </row>
    <row r="572" spans="1:13" x14ac:dyDescent="0.25">
      <c r="A572" s="116" t="s">
        <v>1905</v>
      </c>
      <c r="B572" s="117">
        <v>44247</v>
      </c>
      <c r="C572" s="116" t="s">
        <v>1906</v>
      </c>
      <c r="D572" s="35" t="s">
        <v>597</v>
      </c>
      <c r="E572" s="116" t="str">
        <f t="shared" si="54"/>
        <v>Tertius</v>
      </c>
      <c r="F572" s="116" t="str">
        <f t="shared" si="55"/>
        <v>Potgieter</v>
      </c>
      <c r="G572" s="116" t="str">
        <f t="shared" si="56"/>
        <v>Men Senior</v>
      </c>
      <c r="H572" s="116" t="str">
        <f t="shared" si="57"/>
        <v>Seagull Angling Club</v>
      </c>
      <c r="I572" s="35"/>
      <c r="J572" s="35" t="s">
        <v>1340</v>
      </c>
      <c r="K572" s="35">
        <v>106</v>
      </c>
      <c r="L572" s="118">
        <f t="shared" si="58"/>
        <v>5.3</v>
      </c>
      <c r="M572" s="118">
        <f t="shared" si="59"/>
        <v>5.3</v>
      </c>
    </row>
    <row r="573" spans="1:13" x14ac:dyDescent="0.25">
      <c r="A573" s="116" t="s">
        <v>1905</v>
      </c>
      <c r="B573" s="117">
        <v>44247</v>
      </c>
      <c r="C573" s="116" t="s">
        <v>1906</v>
      </c>
      <c r="D573" s="35" t="s">
        <v>597</v>
      </c>
      <c r="E573" s="116" t="str">
        <f t="shared" si="54"/>
        <v>Tertius</v>
      </c>
      <c r="F573" s="116" t="str">
        <f t="shared" si="55"/>
        <v>Potgieter</v>
      </c>
      <c r="G573" s="116" t="str">
        <f t="shared" si="56"/>
        <v>Men Senior</v>
      </c>
      <c r="H573" s="116" t="str">
        <f t="shared" si="57"/>
        <v>Seagull Angling Club</v>
      </c>
      <c r="I573" s="35"/>
      <c r="J573" s="35" t="s">
        <v>1340</v>
      </c>
      <c r="K573" s="35">
        <v>148</v>
      </c>
      <c r="L573" s="118">
        <f t="shared" si="58"/>
        <v>16.600000000000001</v>
      </c>
      <c r="M573" s="118">
        <f t="shared" si="59"/>
        <v>16.600000000000001</v>
      </c>
    </row>
    <row r="574" spans="1:13" x14ac:dyDescent="0.25">
      <c r="A574" s="116" t="s">
        <v>1905</v>
      </c>
      <c r="B574" s="117">
        <v>44247</v>
      </c>
      <c r="C574" s="116" t="s">
        <v>1906</v>
      </c>
      <c r="D574" s="35" t="s">
        <v>597</v>
      </c>
      <c r="E574" s="116" t="str">
        <f t="shared" si="54"/>
        <v>Tertius</v>
      </c>
      <c r="F574" s="116" t="str">
        <f t="shared" si="55"/>
        <v>Potgieter</v>
      </c>
      <c r="G574" s="116" t="str">
        <f t="shared" si="56"/>
        <v>Men Senior</v>
      </c>
      <c r="H574" s="116" t="str">
        <f t="shared" si="57"/>
        <v>Seagull Angling Club</v>
      </c>
      <c r="I574" s="35"/>
      <c r="J574" s="35" t="s">
        <v>1340</v>
      </c>
      <c r="K574" s="35">
        <v>103</v>
      </c>
      <c r="L574" s="118">
        <f t="shared" si="58"/>
        <v>4.8</v>
      </c>
      <c r="M574" s="118">
        <f t="shared" si="59"/>
        <v>4.8</v>
      </c>
    </row>
    <row r="575" spans="1:13" x14ac:dyDescent="0.25">
      <c r="A575" s="116" t="s">
        <v>1905</v>
      </c>
      <c r="B575" s="117">
        <v>44247</v>
      </c>
      <c r="C575" s="116" t="s">
        <v>1906</v>
      </c>
      <c r="D575" s="35" t="s">
        <v>597</v>
      </c>
      <c r="E575" s="116" t="str">
        <f t="shared" si="54"/>
        <v>Tertius</v>
      </c>
      <c r="F575" s="116" t="str">
        <f t="shared" si="55"/>
        <v>Potgieter</v>
      </c>
      <c r="G575" s="116" t="str">
        <f t="shared" si="56"/>
        <v>Men Senior</v>
      </c>
      <c r="H575" s="116" t="str">
        <f t="shared" si="57"/>
        <v>Seagull Angling Club</v>
      </c>
      <c r="I575" s="35"/>
      <c r="J575" s="35" t="s">
        <v>1340</v>
      </c>
      <c r="K575" s="35">
        <v>102</v>
      </c>
      <c r="L575" s="118">
        <f t="shared" si="58"/>
        <v>4.5999999999999996</v>
      </c>
      <c r="M575" s="118">
        <f t="shared" si="59"/>
        <v>4.5999999999999996</v>
      </c>
    </row>
    <row r="576" spans="1:13" x14ac:dyDescent="0.25">
      <c r="A576" s="116" t="s">
        <v>1905</v>
      </c>
      <c r="B576" s="117">
        <v>44247</v>
      </c>
      <c r="C576" s="116" t="s">
        <v>1906</v>
      </c>
      <c r="D576" s="35" t="s">
        <v>597</v>
      </c>
      <c r="E576" s="116" t="str">
        <f t="shared" si="54"/>
        <v>Tertius</v>
      </c>
      <c r="F576" s="116" t="str">
        <f t="shared" si="55"/>
        <v>Potgieter</v>
      </c>
      <c r="G576" s="116" t="str">
        <f t="shared" si="56"/>
        <v>Men Senior</v>
      </c>
      <c r="H576" s="116" t="str">
        <f t="shared" si="57"/>
        <v>Seagull Angling Club</v>
      </c>
      <c r="I576" s="35"/>
      <c r="J576" s="35" t="s">
        <v>1340</v>
      </c>
      <c r="K576" s="35">
        <v>147</v>
      </c>
      <c r="L576" s="118">
        <f t="shared" si="58"/>
        <v>16.2</v>
      </c>
      <c r="M576" s="118">
        <f t="shared" si="59"/>
        <v>16.2</v>
      </c>
    </row>
    <row r="577" spans="1:13" x14ac:dyDescent="0.25">
      <c r="A577" s="116" t="s">
        <v>1905</v>
      </c>
      <c r="B577" s="117">
        <v>44247</v>
      </c>
      <c r="C577" s="116" t="s">
        <v>1906</v>
      </c>
      <c r="D577" s="35" t="s">
        <v>597</v>
      </c>
      <c r="E577" s="116" t="str">
        <f t="shared" si="54"/>
        <v>Tertius</v>
      </c>
      <c r="F577" s="116" t="str">
        <f t="shared" si="55"/>
        <v>Potgieter</v>
      </c>
      <c r="G577" s="116" t="str">
        <f t="shared" si="56"/>
        <v>Men Senior</v>
      </c>
      <c r="H577" s="116" t="str">
        <f t="shared" si="57"/>
        <v>Seagull Angling Club</v>
      </c>
      <c r="I577" s="35"/>
      <c r="J577" s="35" t="s">
        <v>1340</v>
      </c>
      <c r="K577" s="35">
        <v>108</v>
      </c>
      <c r="L577" s="118">
        <f t="shared" si="58"/>
        <v>5.6</v>
      </c>
      <c r="M577" s="118">
        <f t="shared" si="59"/>
        <v>5.6</v>
      </c>
    </row>
    <row r="578" spans="1:13" x14ac:dyDescent="0.25">
      <c r="A578" s="116" t="s">
        <v>1905</v>
      </c>
      <c r="B578" s="117">
        <v>44247</v>
      </c>
      <c r="C578" s="116" t="s">
        <v>1906</v>
      </c>
      <c r="D578" s="35" t="s">
        <v>597</v>
      </c>
      <c r="E578" s="116" t="str">
        <f t="shared" si="54"/>
        <v>Tertius</v>
      </c>
      <c r="F578" s="116" t="str">
        <f t="shared" si="55"/>
        <v>Potgieter</v>
      </c>
      <c r="G578" s="116" t="str">
        <f t="shared" si="56"/>
        <v>Men Senior</v>
      </c>
      <c r="H578" s="116" t="str">
        <f t="shared" si="57"/>
        <v>Seagull Angling Club</v>
      </c>
      <c r="I578" s="35"/>
      <c r="J578" s="35" t="s">
        <v>1340</v>
      </c>
      <c r="K578" s="35">
        <v>79</v>
      </c>
      <c r="L578" s="118">
        <f t="shared" si="58"/>
        <v>1.9</v>
      </c>
      <c r="M578" s="118">
        <f t="shared" si="59"/>
        <v>1.9</v>
      </c>
    </row>
    <row r="579" spans="1:13" x14ac:dyDescent="0.25">
      <c r="A579" s="116" t="s">
        <v>1905</v>
      </c>
      <c r="B579" s="117">
        <v>44247</v>
      </c>
      <c r="C579" s="116" t="s">
        <v>1906</v>
      </c>
      <c r="D579" s="35" t="s">
        <v>597</v>
      </c>
      <c r="E579" s="116" t="str">
        <f t="shared" ref="E579:E642" si="60">IF(D579="","",VLOOKUP(D579,Master,3,FALSE))</f>
        <v>Tertius</v>
      </c>
      <c r="F579" s="116" t="str">
        <f t="shared" ref="F579:F642" si="61">IF(D579="","",VLOOKUP(D579,Master,4,FALSE))</f>
        <v>Potgieter</v>
      </c>
      <c r="G579" s="116" t="str">
        <f t="shared" ref="G579:G642" si="62">IF(D579="","",VLOOKUP(D579,Master,5,FALSE))</f>
        <v>Men Senior</v>
      </c>
      <c r="H579" s="116" t="str">
        <f t="shared" ref="H579:H642" si="63">IF(D579="","",VLOOKUP(D579,Master,2,FALSE))</f>
        <v>Seagull Angling Club</v>
      </c>
      <c r="I579" s="35"/>
      <c r="J579" s="35" t="s">
        <v>1340</v>
      </c>
      <c r="K579" s="35">
        <v>135</v>
      </c>
      <c r="L579" s="118">
        <f t="shared" ref="L579:L642" si="64">IF(K579="","",IF(I579="",ROUND(HLOOKUP(J579,kgList,K579,FALSE),1),ROUND(HLOOKUP(I579,kgList,K579,FALSE),1)))</f>
        <v>12.1</v>
      </c>
      <c r="M579" s="118">
        <f t="shared" ref="M579:M642" si="65">IF(L579="","",IF(COUNTA(I579:J579)&gt;1,"Edible or Inedible",IF(COUNTA(I579)=1,L579*1,IF(COUNTA(J579)=1,L579*1,"ERROR"))))</f>
        <v>12.1</v>
      </c>
    </row>
    <row r="580" spans="1:13" x14ac:dyDescent="0.25">
      <c r="A580" s="116" t="s">
        <v>1905</v>
      </c>
      <c r="B580" s="117">
        <v>44247</v>
      </c>
      <c r="C580" s="116" t="s">
        <v>1906</v>
      </c>
      <c r="D580" s="35" t="s">
        <v>597</v>
      </c>
      <c r="E580" s="116" t="str">
        <f t="shared" si="60"/>
        <v>Tertius</v>
      </c>
      <c r="F580" s="116" t="str">
        <f t="shared" si="61"/>
        <v>Potgieter</v>
      </c>
      <c r="G580" s="116" t="str">
        <f t="shared" si="62"/>
        <v>Men Senior</v>
      </c>
      <c r="H580" s="116" t="str">
        <f t="shared" si="63"/>
        <v>Seagull Angling Club</v>
      </c>
      <c r="I580" s="35"/>
      <c r="J580" s="35" t="s">
        <v>1340</v>
      </c>
      <c r="K580" s="35">
        <v>116</v>
      </c>
      <c r="L580" s="118">
        <f t="shared" si="64"/>
        <v>7.2</v>
      </c>
      <c r="M580" s="118">
        <f t="shared" si="65"/>
        <v>7.2</v>
      </c>
    </row>
    <row r="581" spans="1:13" x14ac:dyDescent="0.25">
      <c r="A581" s="116" t="s">
        <v>1905</v>
      </c>
      <c r="B581" s="117">
        <v>44247</v>
      </c>
      <c r="C581" s="116" t="s">
        <v>1906</v>
      </c>
      <c r="D581" s="35" t="s">
        <v>931</v>
      </c>
      <c r="E581" s="116" t="str">
        <f t="shared" si="60"/>
        <v>Martin</v>
      </c>
      <c r="F581" s="116" t="str">
        <f t="shared" si="61"/>
        <v>Gouws</v>
      </c>
      <c r="G581" s="116" t="str">
        <f t="shared" si="62"/>
        <v>Men Senior</v>
      </c>
      <c r="H581" s="116" t="str">
        <f t="shared" si="63"/>
        <v>Seagull Angling Club</v>
      </c>
      <c r="I581" s="35"/>
      <c r="J581" s="35"/>
      <c r="K581" s="35"/>
      <c r="L581" s="118" t="str">
        <f t="shared" si="64"/>
        <v/>
      </c>
      <c r="M581" s="118" t="str">
        <f t="shared" si="65"/>
        <v/>
      </c>
    </row>
    <row r="582" spans="1:13" x14ac:dyDescent="0.25">
      <c r="A582" s="116" t="s">
        <v>1905</v>
      </c>
      <c r="B582" s="117">
        <v>44247</v>
      </c>
      <c r="C582" s="116" t="s">
        <v>1906</v>
      </c>
      <c r="D582" s="35" t="s">
        <v>931</v>
      </c>
      <c r="E582" s="116" t="str">
        <f t="shared" si="60"/>
        <v>Martin</v>
      </c>
      <c r="F582" s="116" t="str">
        <f t="shared" si="61"/>
        <v>Gouws</v>
      </c>
      <c r="G582" s="116" t="str">
        <f t="shared" si="62"/>
        <v>Men Senior</v>
      </c>
      <c r="H582" s="116" t="str">
        <f t="shared" si="63"/>
        <v>Seagull Angling Club</v>
      </c>
      <c r="I582" s="35"/>
      <c r="J582" s="35"/>
      <c r="K582" s="35"/>
      <c r="L582" s="118" t="str">
        <f t="shared" si="64"/>
        <v/>
      </c>
      <c r="M582" s="118" t="str">
        <f t="shared" si="65"/>
        <v/>
      </c>
    </row>
    <row r="583" spans="1:13" x14ac:dyDescent="0.25">
      <c r="A583" s="116" t="s">
        <v>1905</v>
      </c>
      <c r="B583" s="117">
        <v>44247</v>
      </c>
      <c r="C583" s="116" t="s">
        <v>1906</v>
      </c>
      <c r="D583" s="35" t="s">
        <v>931</v>
      </c>
      <c r="E583" s="116" t="str">
        <f t="shared" si="60"/>
        <v>Martin</v>
      </c>
      <c r="F583" s="116" t="str">
        <f t="shared" si="61"/>
        <v>Gouws</v>
      </c>
      <c r="G583" s="116" t="str">
        <f t="shared" si="62"/>
        <v>Men Senior</v>
      </c>
      <c r="H583" s="116" t="str">
        <f t="shared" si="63"/>
        <v>Seagull Angling Club</v>
      </c>
      <c r="I583" s="35" t="s">
        <v>1956</v>
      </c>
      <c r="J583" s="35"/>
      <c r="K583" s="35">
        <v>46</v>
      </c>
      <c r="L583" s="118">
        <f t="shared" si="64"/>
        <v>1</v>
      </c>
      <c r="M583" s="118">
        <f t="shared" si="65"/>
        <v>1</v>
      </c>
    </row>
    <row r="584" spans="1:13" x14ac:dyDescent="0.25">
      <c r="A584" s="116" t="s">
        <v>1905</v>
      </c>
      <c r="B584" s="117">
        <v>44247</v>
      </c>
      <c r="C584" s="116" t="s">
        <v>1906</v>
      </c>
      <c r="D584" s="35" t="s">
        <v>931</v>
      </c>
      <c r="E584" s="116" t="str">
        <f t="shared" si="60"/>
        <v>Martin</v>
      </c>
      <c r="F584" s="116" t="str">
        <f t="shared" si="61"/>
        <v>Gouws</v>
      </c>
      <c r="G584" s="116" t="str">
        <f t="shared" si="62"/>
        <v>Men Senior</v>
      </c>
      <c r="H584" s="116" t="str">
        <f t="shared" si="63"/>
        <v>Seagull Angling Club</v>
      </c>
      <c r="I584" s="35" t="s">
        <v>7</v>
      </c>
      <c r="J584" s="35"/>
      <c r="K584" s="35">
        <v>28</v>
      </c>
      <c r="L584" s="118">
        <f t="shared" si="64"/>
        <v>0.6</v>
      </c>
      <c r="M584" s="118">
        <f t="shared" si="65"/>
        <v>0.6</v>
      </c>
    </row>
    <row r="585" spans="1:13" x14ac:dyDescent="0.25">
      <c r="A585" s="116" t="s">
        <v>1905</v>
      </c>
      <c r="B585" s="117">
        <v>44247</v>
      </c>
      <c r="C585" s="116" t="s">
        <v>1906</v>
      </c>
      <c r="D585" s="35" t="s">
        <v>793</v>
      </c>
      <c r="E585" s="116" t="str">
        <f t="shared" si="60"/>
        <v>Danie</v>
      </c>
      <c r="F585" s="116" t="str">
        <f t="shared" si="61"/>
        <v>Smith</v>
      </c>
      <c r="G585" s="116" t="str">
        <f t="shared" si="62"/>
        <v>Men Veteran</v>
      </c>
      <c r="H585" s="116" t="str">
        <f t="shared" si="63"/>
        <v>Seagull Angling Club</v>
      </c>
      <c r="I585" s="35" t="s">
        <v>1956</v>
      </c>
      <c r="J585" s="35"/>
      <c r="K585" s="35">
        <v>45</v>
      </c>
      <c r="L585" s="118">
        <f t="shared" si="64"/>
        <v>0.9</v>
      </c>
      <c r="M585" s="118">
        <f t="shared" si="65"/>
        <v>0.9</v>
      </c>
    </row>
    <row r="586" spans="1:13" x14ac:dyDescent="0.25">
      <c r="A586" s="116" t="s">
        <v>1905</v>
      </c>
      <c r="B586" s="117">
        <v>44247</v>
      </c>
      <c r="C586" s="116" t="s">
        <v>1906</v>
      </c>
      <c r="D586" s="35" t="s">
        <v>528</v>
      </c>
      <c r="E586" s="116" t="str">
        <f t="shared" si="60"/>
        <v>Jaco</v>
      </c>
      <c r="F586" s="116" t="str">
        <f t="shared" si="61"/>
        <v>Mertens</v>
      </c>
      <c r="G586" s="116" t="str">
        <f t="shared" si="62"/>
        <v>Men Senior</v>
      </c>
      <c r="H586" s="116" t="str">
        <f t="shared" si="63"/>
        <v>Seagull Angling Club</v>
      </c>
      <c r="I586" s="35"/>
      <c r="J586" s="35" t="s">
        <v>1341</v>
      </c>
      <c r="K586" s="35">
        <v>102</v>
      </c>
      <c r="L586" s="118">
        <f t="shared" si="64"/>
        <v>4</v>
      </c>
      <c r="M586" s="118">
        <f t="shared" si="65"/>
        <v>4</v>
      </c>
    </row>
    <row r="587" spans="1:13" x14ac:dyDescent="0.25">
      <c r="A587" s="116" t="s">
        <v>1905</v>
      </c>
      <c r="B587" s="117">
        <v>44247</v>
      </c>
      <c r="C587" s="116" t="s">
        <v>1906</v>
      </c>
      <c r="D587" s="35" t="s">
        <v>737</v>
      </c>
      <c r="E587" s="116" t="str">
        <f t="shared" si="60"/>
        <v>Rene Charles</v>
      </c>
      <c r="F587" s="116" t="str">
        <f t="shared" si="61"/>
        <v>Mertens</v>
      </c>
      <c r="G587" s="116" t="str">
        <f t="shared" si="62"/>
        <v>Men Grand Masters</v>
      </c>
      <c r="H587" s="116" t="str">
        <f t="shared" si="63"/>
        <v>xSeagull Angling Club</v>
      </c>
      <c r="I587" s="35"/>
      <c r="J587" s="35" t="s">
        <v>8</v>
      </c>
      <c r="K587" s="35">
        <v>76</v>
      </c>
      <c r="L587" s="118">
        <f t="shared" si="64"/>
        <v>3.5</v>
      </c>
      <c r="M587" s="118">
        <f t="shared" si="65"/>
        <v>3.5</v>
      </c>
    </row>
    <row r="588" spans="1:13" x14ac:dyDescent="0.25">
      <c r="A588" s="116" t="s">
        <v>1905</v>
      </c>
      <c r="B588" s="117">
        <v>44247</v>
      </c>
      <c r="C588" s="116" t="s">
        <v>1906</v>
      </c>
      <c r="D588" s="35" t="s">
        <v>1105</v>
      </c>
      <c r="E588" s="116" t="str">
        <f t="shared" si="60"/>
        <v>Fanie</v>
      </c>
      <c r="F588" s="116" t="str">
        <f t="shared" si="61"/>
        <v>Van Vuuren</v>
      </c>
      <c r="G588" s="116" t="str">
        <f t="shared" si="62"/>
        <v>Men Grand Masters</v>
      </c>
      <c r="H588" s="116" t="str">
        <f t="shared" si="63"/>
        <v>Okahandja</v>
      </c>
      <c r="I588" s="35"/>
      <c r="J588" s="35"/>
      <c r="K588" s="35"/>
      <c r="L588" s="118" t="str">
        <f t="shared" si="64"/>
        <v/>
      </c>
      <c r="M588" s="118" t="str">
        <f t="shared" si="65"/>
        <v/>
      </c>
    </row>
    <row r="589" spans="1:13" x14ac:dyDescent="0.25">
      <c r="A589" s="116" t="s">
        <v>1905</v>
      </c>
      <c r="B589" s="117">
        <v>44247</v>
      </c>
      <c r="C589" s="116" t="s">
        <v>1906</v>
      </c>
      <c r="D589" s="35" t="s">
        <v>511</v>
      </c>
      <c r="E589" s="116" t="str">
        <f t="shared" si="60"/>
        <v>Herman</v>
      </c>
      <c r="F589" s="116" t="str">
        <f t="shared" si="61"/>
        <v>Fourie</v>
      </c>
      <c r="G589" s="116" t="str">
        <f t="shared" si="62"/>
        <v>Men Grand Masters</v>
      </c>
      <c r="H589" s="116" t="str">
        <f t="shared" si="63"/>
        <v>Okahandja</v>
      </c>
      <c r="I589" s="35"/>
      <c r="J589" s="35" t="s">
        <v>8</v>
      </c>
      <c r="K589" s="35">
        <v>84</v>
      </c>
      <c r="L589" s="118">
        <f t="shared" si="64"/>
        <v>4.7</v>
      </c>
      <c r="M589" s="118">
        <f t="shared" si="65"/>
        <v>4.7</v>
      </c>
    </row>
    <row r="590" spans="1:13" x14ac:dyDescent="0.25">
      <c r="A590" s="116" t="s">
        <v>1905</v>
      </c>
      <c r="B590" s="117">
        <v>44247</v>
      </c>
      <c r="C590" s="116" t="s">
        <v>1906</v>
      </c>
      <c r="D590" s="35" t="s">
        <v>511</v>
      </c>
      <c r="E590" s="116" t="str">
        <f t="shared" si="60"/>
        <v>Herman</v>
      </c>
      <c r="F590" s="116" t="str">
        <f t="shared" si="61"/>
        <v>Fourie</v>
      </c>
      <c r="G590" s="116" t="str">
        <f t="shared" si="62"/>
        <v>Men Grand Masters</v>
      </c>
      <c r="H590" s="116" t="str">
        <f t="shared" si="63"/>
        <v>Okahandja</v>
      </c>
      <c r="I590" s="35"/>
      <c r="J590" s="35"/>
      <c r="K590" s="35"/>
      <c r="L590" s="118" t="str">
        <f t="shared" si="64"/>
        <v/>
      </c>
      <c r="M590" s="118" t="str">
        <f t="shared" si="65"/>
        <v/>
      </c>
    </row>
    <row r="591" spans="1:13" x14ac:dyDescent="0.25">
      <c r="A591" s="116" t="s">
        <v>1905</v>
      </c>
      <c r="B591" s="117">
        <v>44247</v>
      </c>
      <c r="C591" s="116" t="s">
        <v>1906</v>
      </c>
      <c r="D591" s="35" t="s">
        <v>511</v>
      </c>
      <c r="E591" s="116" t="str">
        <f t="shared" si="60"/>
        <v>Herman</v>
      </c>
      <c r="F591" s="116" t="str">
        <f t="shared" si="61"/>
        <v>Fourie</v>
      </c>
      <c r="G591" s="116" t="str">
        <f t="shared" si="62"/>
        <v>Men Grand Masters</v>
      </c>
      <c r="H591" s="116" t="str">
        <f t="shared" si="63"/>
        <v>Okahandja</v>
      </c>
      <c r="I591" s="35"/>
      <c r="J591" s="35" t="s">
        <v>1339</v>
      </c>
      <c r="K591" s="35">
        <v>154</v>
      </c>
      <c r="L591" s="118">
        <f t="shared" si="64"/>
        <v>49.4</v>
      </c>
      <c r="M591" s="118">
        <f t="shared" si="65"/>
        <v>49.4</v>
      </c>
    </row>
    <row r="592" spans="1:13" x14ac:dyDescent="0.25">
      <c r="A592" s="116" t="s">
        <v>1905</v>
      </c>
      <c r="B592" s="117">
        <v>44247</v>
      </c>
      <c r="C592" s="116" t="s">
        <v>1906</v>
      </c>
      <c r="D592" s="35" t="s">
        <v>1382</v>
      </c>
      <c r="E592" s="116" t="str">
        <f t="shared" si="60"/>
        <v>Kiaan</v>
      </c>
      <c r="F592" s="116" t="str">
        <f t="shared" si="61"/>
        <v>Fourie</v>
      </c>
      <c r="G592" s="116" t="str">
        <f t="shared" si="62"/>
        <v>Men Senior</v>
      </c>
      <c r="H592" s="116" t="str">
        <f t="shared" si="63"/>
        <v>Okahandja</v>
      </c>
      <c r="I592" s="35"/>
      <c r="J592" s="35" t="s">
        <v>1340</v>
      </c>
      <c r="K592" s="35">
        <v>66</v>
      </c>
      <c r="L592" s="118">
        <f t="shared" si="64"/>
        <v>1</v>
      </c>
      <c r="M592" s="118">
        <f t="shared" si="65"/>
        <v>1</v>
      </c>
    </row>
    <row r="593" spans="1:13" x14ac:dyDescent="0.25">
      <c r="A593" s="116" t="s">
        <v>1905</v>
      </c>
      <c r="B593" s="117">
        <v>44247</v>
      </c>
      <c r="C593" s="116" t="s">
        <v>1906</v>
      </c>
      <c r="D593" s="35" t="s">
        <v>1251</v>
      </c>
      <c r="E593" s="116" t="str">
        <f t="shared" si="60"/>
        <v>Armand</v>
      </c>
      <c r="F593" s="116" t="str">
        <f t="shared" si="61"/>
        <v>Fourie</v>
      </c>
      <c r="G593" s="116" t="str">
        <f t="shared" si="62"/>
        <v>Men Senior</v>
      </c>
      <c r="H593" s="116" t="str">
        <f t="shared" si="63"/>
        <v>Okahandja</v>
      </c>
      <c r="I593" s="35"/>
      <c r="J593" s="35"/>
      <c r="K593" s="35"/>
      <c r="L593" s="118" t="str">
        <f t="shared" si="64"/>
        <v/>
      </c>
      <c r="M593" s="118" t="str">
        <f t="shared" si="65"/>
        <v/>
      </c>
    </row>
    <row r="594" spans="1:13" x14ac:dyDescent="0.25">
      <c r="A594" s="116" t="s">
        <v>1905</v>
      </c>
      <c r="B594" s="117">
        <v>44247</v>
      </c>
      <c r="C594" s="116" t="s">
        <v>1906</v>
      </c>
      <c r="D594" s="35" t="s">
        <v>1780</v>
      </c>
      <c r="E594" s="116" t="str">
        <f t="shared" si="60"/>
        <v>Gunther</v>
      </c>
      <c r="F594" s="116" t="str">
        <f t="shared" si="61"/>
        <v>Heimstadt</v>
      </c>
      <c r="G594" s="116" t="str">
        <f t="shared" si="62"/>
        <v>Men Veteran</v>
      </c>
      <c r="H594" s="116" t="str">
        <f t="shared" si="63"/>
        <v>xOkahandja</v>
      </c>
      <c r="I594" s="35"/>
      <c r="J594" s="35" t="s">
        <v>1340</v>
      </c>
      <c r="K594" s="35">
        <v>101</v>
      </c>
      <c r="L594" s="118">
        <f t="shared" si="64"/>
        <v>4.5</v>
      </c>
      <c r="M594" s="118">
        <f t="shared" si="65"/>
        <v>4.5</v>
      </c>
    </row>
    <row r="595" spans="1:13" x14ac:dyDescent="0.25">
      <c r="A595" s="116" t="s">
        <v>1905</v>
      </c>
      <c r="B595" s="117">
        <v>44247</v>
      </c>
      <c r="C595" s="116" t="s">
        <v>1906</v>
      </c>
      <c r="D595" s="35" t="s">
        <v>1780</v>
      </c>
      <c r="E595" s="116" t="str">
        <f t="shared" si="60"/>
        <v>Gunther</v>
      </c>
      <c r="F595" s="116" t="str">
        <f t="shared" si="61"/>
        <v>Heimstadt</v>
      </c>
      <c r="G595" s="116" t="str">
        <f t="shared" si="62"/>
        <v>Men Veteran</v>
      </c>
      <c r="H595" s="116" t="str">
        <f t="shared" si="63"/>
        <v>xOkahandja</v>
      </c>
      <c r="I595" s="35"/>
      <c r="J595" s="35" t="s">
        <v>1340</v>
      </c>
      <c r="K595" s="35">
        <v>83</v>
      </c>
      <c r="L595" s="118">
        <f t="shared" si="64"/>
        <v>2.2999999999999998</v>
      </c>
      <c r="M595" s="118">
        <f t="shared" si="65"/>
        <v>2.2999999999999998</v>
      </c>
    </row>
    <row r="596" spans="1:13" x14ac:dyDescent="0.25">
      <c r="A596" s="116" t="s">
        <v>1905</v>
      </c>
      <c r="B596" s="117">
        <v>44247</v>
      </c>
      <c r="C596" s="116" t="s">
        <v>1906</v>
      </c>
      <c r="D596" s="35" t="s">
        <v>586</v>
      </c>
      <c r="E596" s="116" t="str">
        <f t="shared" si="60"/>
        <v>James</v>
      </c>
      <c r="F596" s="116" t="str">
        <f t="shared" si="61"/>
        <v>Scholtz</v>
      </c>
      <c r="G596" s="116" t="str">
        <f t="shared" si="62"/>
        <v>Men Veteran</v>
      </c>
      <c r="H596" s="116" t="str">
        <f t="shared" si="63"/>
        <v>xOkahandja</v>
      </c>
      <c r="I596" s="35"/>
      <c r="J596" s="35" t="s">
        <v>1340</v>
      </c>
      <c r="K596" s="35">
        <v>145</v>
      </c>
      <c r="L596" s="118">
        <f t="shared" si="64"/>
        <v>15.5</v>
      </c>
      <c r="M596" s="118">
        <f t="shared" si="65"/>
        <v>15.5</v>
      </c>
    </row>
    <row r="597" spans="1:13" x14ac:dyDescent="0.25">
      <c r="A597" s="116" t="s">
        <v>1905</v>
      </c>
      <c r="B597" s="117">
        <v>44247</v>
      </c>
      <c r="C597" s="116" t="s">
        <v>1906</v>
      </c>
      <c r="D597" s="35" t="s">
        <v>608</v>
      </c>
      <c r="E597" s="116" t="str">
        <f t="shared" si="60"/>
        <v>Danie</v>
      </c>
      <c r="F597" s="116" t="str">
        <f t="shared" si="61"/>
        <v>Van Zyl</v>
      </c>
      <c r="G597" s="116" t="str">
        <f t="shared" si="62"/>
        <v>Men Veteran</v>
      </c>
      <c r="H597" s="116" t="str">
        <f t="shared" si="63"/>
        <v>Okahandja</v>
      </c>
      <c r="I597" s="35"/>
      <c r="J597" s="35" t="s">
        <v>1340</v>
      </c>
      <c r="K597" s="35">
        <v>105</v>
      </c>
      <c r="L597" s="118">
        <f t="shared" si="64"/>
        <v>5.0999999999999996</v>
      </c>
      <c r="M597" s="118">
        <f t="shared" si="65"/>
        <v>5.0999999999999996</v>
      </c>
    </row>
    <row r="598" spans="1:13" x14ac:dyDescent="0.25">
      <c r="A598" s="116" t="s">
        <v>1905</v>
      </c>
      <c r="B598" s="117">
        <v>44247</v>
      </c>
      <c r="C598" s="116" t="s">
        <v>1906</v>
      </c>
      <c r="D598" s="35" t="s">
        <v>608</v>
      </c>
      <c r="E598" s="116" t="str">
        <f t="shared" si="60"/>
        <v>Danie</v>
      </c>
      <c r="F598" s="116" t="str">
        <f t="shared" si="61"/>
        <v>Van Zyl</v>
      </c>
      <c r="G598" s="116" t="str">
        <f t="shared" si="62"/>
        <v>Men Veteran</v>
      </c>
      <c r="H598" s="116" t="str">
        <f t="shared" si="63"/>
        <v>Okahandja</v>
      </c>
      <c r="I598" s="35"/>
      <c r="J598" s="35" t="s">
        <v>1340</v>
      </c>
      <c r="K598" s="35">
        <v>107</v>
      </c>
      <c r="L598" s="118">
        <f t="shared" si="64"/>
        <v>5.5</v>
      </c>
      <c r="M598" s="118">
        <f t="shared" si="65"/>
        <v>5.5</v>
      </c>
    </row>
    <row r="599" spans="1:13" x14ac:dyDescent="0.25">
      <c r="A599" s="116" t="s">
        <v>1905</v>
      </c>
      <c r="B599" s="117">
        <v>44247</v>
      </c>
      <c r="C599" s="116" t="s">
        <v>1906</v>
      </c>
      <c r="D599" s="35" t="s">
        <v>608</v>
      </c>
      <c r="E599" s="116" t="str">
        <f t="shared" si="60"/>
        <v>Danie</v>
      </c>
      <c r="F599" s="116" t="str">
        <f t="shared" si="61"/>
        <v>Van Zyl</v>
      </c>
      <c r="G599" s="116" t="str">
        <f t="shared" si="62"/>
        <v>Men Veteran</v>
      </c>
      <c r="H599" s="116" t="str">
        <f t="shared" si="63"/>
        <v>Okahandja</v>
      </c>
      <c r="I599" s="35"/>
      <c r="J599" s="35" t="s">
        <v>1340</v>
      </c>
      <c r="K599" s="35">
        <v>111</v>
      </c>
      <c r="L599" s="118">
        <f t="shared" si="64"/>
        <v>6.2</v>
      </c>
      <c r="M599" s="118">
        <f t="shared" si="65"/>
        <v>6.2</v>
      </c>
    </row>
    <row r="600" spans="1:13" x14ac:dyDescent="0.25">
      <c r="A600" s="116" t="s">
        <v>1905</v>
      </c>
      <c r="B600" s="117">
        <v>44247</v>
      </c>
      <c r="C600" s="116" t="s">
        <v>1906</v>
      </c>
      <c r="D600" s="35" t="s">
        <v>608</v>
      </c>
      <c r="E600" s="116" t="str">
        <f t="shared" si="60"/>
        <v>Danie</v>
      </c>
      <c r="F600" s="116" t="str">
        <f t="shared" si="61"/>
        <v>Van Zyl</v>
      </c>
      <c r="G600" s="116" t="str">
        <f t="shared" si="62"/>
        <v>Men Veteran</v>
      </c>
      <c r="H600" s="116" t="str">
        <f t="shared" si="63"/>
        <v>Okahandja</v>
      </c>
      <c r="I600" s="35"/>
      <c r="J600" s="35" t="s">
        <v>1340</v>
      </c>
      <c r="K600" s="35">
        <v>140</v>
      </c>
      <c r="L600" s="118">
        <f t="shared" si="64"/>
        <v>13.7</v>
      </c>
      <c r="M600" s="118">
        <f t="shared" si="65"/>
        <v>13.7</v>
      </c>
    </row>
    <row r="601" spans="1:13" x14ac:dyDescent="0.25">
      <c r="A601" s="116" t="s">
        <v>1905</v>
      </c>
      <c r="B601" s="117">
        <v>44247</v>
      </c>
      <c r="C601" s="116" t="s">
        <v>1906</v>
      </c>
      <c r="D601" s="35" t="s">
        <v>717</v>
      </c>
      <c r="E601" s="116" t="str">
        <f t="shared" si="60"/>
        <v>Willem</v>
      </c>
      <c r="F601" s="116" t="str">
        <f t="shared" si="61"/>
        <v>Mostert</v>
      </c>
      <c r="G601" s="116" t="str">
        <f t="shared" si="62"/>
        <v>Men Senior</v>
      </c>
      <c r="H601" s="116" t="str">
        <f t="shared" si="63"/>
        <v>Okahandja</v>
      </c>
      <c r="I601" s="35"/>
      <c r="J601" s="35" t="s">
        <v>1341</v>
      </c>
      <c r="K601" s="35">
        <v>100</v>
      </c>
      <c r="L601" s="118">
        <f t="shared" si="64"/>
        <v>3.7</v>
      </c>
      <c r="M601" s="118">
        <f t="shared" si="65"/>
        <v>3.7</v>
      </c>
    </row>
    <row r="602" spans="1:13" x14ac:dyDescent="0.25">
      <c r="A602" s="116" t="s">
        <v>1905</v>
      </c>
      <c r="B602" s="117">
        <v>44247</v>
      </c>
      <c r="C602" s="116" t="s">
        <v>1906</v>
      </c>
      <c r="D602" s="35" t="s">
        <v>766</v>
      </c>
      <c r="E602" s="116" t="str">
        <f t="shared" si="60"/>
        <v>Johan</v>
      </c>
      <c r="F602" s="116" t="str">
        <f t="shared" si="61"/>
        <v>Faber</v>
      </c>
      <c r="G602" s="116" t="str">
        <f t="shared" si="62"/>
        <v>Men Senior</v>
      </c>
      <c r="H602" s="116" t="str">
        <f t="shared" si="63"/>
        <v>Okahandja</v>
      </c>
      <c r="I602" s="35"/>
      <c r="J602" s="35" t="s">
        <v>1340</v>
      </c>
      <c r="K602" s="35">
        <v>168</v>
      </c>
      <c r="L602" s="118">
        <f t="shared" si="64"/>
        <v>25.7</v>
      </c>
      <c r="M602" s="118">
        <f t="shared" si="65"/>
        <v>25.7</v>
      </c>
    </row>
    <row r="603" spans="1:13" x14ac:dyDescent="0.25">
      <c r="A603" s="116" t="s">
        <v>1905</v>
      </c>
      <c r="B603" s="117">
        <v>44247</v>
      </c>
      <c r="C603" s="116" t="s">
        <v>1906</v>
      </c>
      <c r="D603" s="35" t="s">
        <v>773</v>
      </c>
      <c r="E603" s="116" t="str">
        <f t="shared" si="60"/>
        <v>Kassie</v>
      </c>
      <c r="F603" s="116" t="str">
        <f t="shared" si="61"/>
        <v>Caspers</v>
      </c>
      <c r="G603" s="116" t="str">
        <f t="shared" si="62"/>
        <v>Men Veteran</v>
      </c>
      <c r="H603" s="116" t="str">
        <f t="shared" si="63"/>
        <v>xOkahandja</v>
      </c>
      <c r="I603" s="35"/>
      <c r="J603" s="35" t="s">
        <v>1341</v>
      </c>
      <c r="K603" s="35">
        <v>116</v>
      </c>
      <c r="L603" s="118">
        <f t="shared" si="64"/>
        <v>6.2</v>
      </c>
      <c r="M603" s="118">
        <f t="shared" si="65"/>
        <v>6.2</v>
      </c>
    </row>
    <row r="604" spans="1:13" x14ac:dyDescent="0.25">
      <c r="A604" s="116" t="s">
        <v>1905</v>
      </c>
      <c r="B604" s="117">
        <v>44247</v>
      </c>
      <c r="C604" s="116" t="s">
        <v>1906</v>
      </c>
      <c r="D604" s="35" t="s">
        <v>773</v>
      </c>
      <c r="E604" s="116" t="str">
        <f t="shared" si="60"/>
        <v>Kassie</v>
      </c>
      <c r="F604" s="116" t="str">
        <f t="shared" si="61"/>
        <v>Caspers</v>
      </c>
      <c r="G604" s="116" t="str">
        <f t="shared" si="62"/>
        <v>Men Veteran</v>
      </c>
      <c r="H604" s="116" t="str">
        <f t="shared" si="63"/>
        <v>xOkahandja</v>
      </c>
      <c r="I604" s="35"/>
      <c r="J604" s="35" t="s">
        <v>1340</v>
      </c>
      <c r="K604" s="35">
        <v>94</v>
      </c>
      <c r="L604" s="118">
        <f t="shared" si="64"/>
        <v>3.5</v>
      </c>
      <c r="M604" s="118">
        <f t="shared" si="65"/>
        <v>3.5</v>
      </c>
    </row>
    <row r="605" spans="1:13" x14ac:dyDescent="0.25">
      <c r="A605" s="116" t="s">
        <v>1905</v>
      </c>
      <c r="B605" s="117">
        <v>44247</v>
      </c>
      <c r="C605" s="116" t="s">
        <v>1906</v>
      </c>
      <c r="D605" s="35" t="s">
        <v>1166</v>
      </c>
      <c r="E605" s="116" t="str">
        <f t="shared" si="60"/>
        <v>Christo</v>
      </c>
      <c r="F605" s="116" t="str">
        <f t="shared" si="61"/>
        <v>Senekal</v>
      </c>
      <c r="G605" s="116" t="str">
        <f t="shared" si="62"/>
        <v>Men Senior</v>
      </c>
      <c r="H605" s="116" t="str">
        <f t="shared" si="63"/>
        <v>Okahandja</v>
      </c>
      <c r="I605" s="35"/>
      <c r="J605" s="35" t="s">
        <v>1341</v>
      </c>
      <c r="K605" s="35">
        <v>73</v>
      </c>
      <c r="L605" s="118">
        <f t="shared" si="64"/>
        <v>1.2</v>
      </c>
      <c r="M605" s="118">
        <f t="shared" si="65"/>
        <v>1.2</v>
      </c>
    </row>
    <row r="606" spans="1:13" x14ac:dyDescent="0.25">
      <c r="A606" s="116" t="s">
        <v>1905</v>
      </c>
      <c r="B606" s="117">
        <v>44247</v>
      </c>
      <c r="C606" s="116" t="s">
        <v>1906</v>
      </c>
      <c r="D606" s="35" t="s">
        <v>1166</v>
      </c>
      <c r="E606" s="116" t="str">
        <f t="shared" si="60"/>
        <v>Christo</v>
      </c>
      <c r="F606" s="116" t="str">
        <f t="shared" si="61"/>
        <v>Senekal</v>
      </c>
      <c r="G606" s="116" t="str">
        <f t="shared" si="62"/>
        <v>Men Senior</v>
      </c>
      <c r="H606" s="116" t="str">
        <f t="shared" si="63"/>
        <v>Okahandja</v>
      </c>
      <c r="I606" s="35"/>
      <c r="J606" s="35" t="s">
        <v>1340</v>
      </c>
      <c r="K606" s="35">
        <v>150</v>
      </c>
      <c r="L606" s="118">
        <f t="shared" si="64"/>
        <v>17.399999999999999</v>
      </c>
      <c r="M606" s="118">
        <f t="shared" si="65"/>
        <v>17.399999999999999</v>
      </c>
    </row>
    <row r="607" spans="1:13" x14ac:dyDescent="0.25">
      <c r="A607" s="116" t="s">
        <v>1905</v>
      </c>
      <c r="B607" s="117">
        <v>44247</v>
      </c>
      <c r="C607" s="116" t="s">
        <v>1906</v>
      </c>
      <c r="D607" s="35" t="s">
        <v>1410</v>
      </c>
      <c r="E607" s="116" t="str">
        <f t="shared" si="60"/>
        <v>Johan Spyker</v>
      </c>
      <c r="F607" s="116" t="str">
        <f t="shared" si="61"/>
        <v>Kotze</v>
      </c>
      <c r="G607" s="116" t="str">
        <f t="shared" si="62"/>
        <v>Men Senior</v>
      </c>
      <c r="H607" s="116" t="str">
        <f t="shared" si="63"/>
        <v>Okahandja</v>
      </c>
      <c r="I607" s="35"/>
      <c r="J607" s="35" t="s">
        <v>1340</v>
      </c>
      <c r="K607" s="35">
        <v>148</v>
      </c>
      <c r="L607" s="118">
        <f t="shared" si="64"/>
        <v>16.600000000000001</v>
      </c>
      <c r="M607" s="118">
        <f t="shared" si="65"/>
        <v>16.600000000000001</v>
      </c>
    </row>
    <row r="608" spans="1:13" x14ac:dyDescent="0.25">
      <c r="A608" s="116" t="s">
        <v>1905</v>
      </c>
      <c r="B608" s="117">
        <v>44247</v>
      </c>
      <c r="C608" s="116" t="s">
        <v>1906</v>
      </c>
      <c r="D608" s="35" t="s">
        <v>1410</v>
      </c>
      <c r="E608" s="116" t="str">
        <f t="shared" si="60"/>
        <v>Johan Spyker</v>
      </c>
      <c r="F608" s="116" t="str">
        <f t="shared" si="61"/>
        <v>Kotze</v>
      </c>
      <c r="G608" s="116" t="str">
        <f t="shared" si="62"/>
        <v>Men Senior</v>
      </c>
      <c r="H608" s="116" t="str">
        <f t="shared" si="63"/>
        <v>Okahandja</v>
      </c>
      <c r="I608" s="35"/>
      <c r="J608" s="35" t="s">
        <v>1340</v>
      </c>
      <c r="K608" s="35">
        <v>126</v>
      </c>
      <c r="L608" s="118">
        <f t="shared" si="64"/>
        <v>9.6</v>
      </c>
      <c r="M608" s="118">
        <f t="shared" si="65"/>
        <v>9.6</v>
      </c>
    </row>
    <row r="609" spans="1:13" x14ac:dyDescent="0.25">
      <c r="A609" s="116" t="s">
        <v>1905</v>
      </c>
      <c r="B609" s="117">
        <v>44247</v>
      </c>
      <c r="C609" s="116" t="s">
        <v>1906</v>
      </c>
      <c r="D609" s="35" t="s">
        <v>1410</v>
      </c>
      <c r="E609" s="116" t="str">
        <f t="shared" si="60"/>
        <v>Johan Spyker</v>
      </c>
      <c r="F609" s="116" t="str">
        <f t="shared" si="61"/>
        <v>Kotze</v>
      </c>
      <c r="G609" s="116" t="str">
        <f t="shared" si="62"/>
        <v>Men Senior</v>
      </c>
      <c r="H609" s="116" t="str">
        <f t="shared" si="63"/>
        <v>Okahandja</v>
      </c>
      <c r="I609" s="35"/>
      <c r="J609" s="35" t="s">
        <v>1340</v>
      </c>
      <c r="K609" s="35">
        <v>129</v>
      </c>
      <c r="L609" s="118">
        <f t="shared" si="64"/>
        <v>10.4</v>
      </c>
      <c r="M609" s="118">
        <f t="shared" si="65"/>
        <v>10.4</v>
      </c>
    </row>
    <row r="610" spans="1:13" x14ac:dyDescent="0.25">
      <c r="A610" s="116" t="s">
        <v>1905</v>
      </c>
      <c r="B610" s="117">
        <v>44247</v>
      </c>
      <c r="C610" s="116" t="s">
        <v>1906</v>
      </c>
      <c r="D610" s="35" t="s">
        <v>1410</v>
      </c>
      <c r="E610" s="116" t="str">
        <f t="shared" si="60"/>
        <v>Johan Spyker</v>
      </c>
      <c r="F610" s="116" t="str">
        <f t="shared" si="61"/>
        <v>Kotze</v>
      </c>
      <c r="G610" s="116" t="str">
        <f t="shared" si="62"/>
        <v>Men Senior</v>
      </c>
      <c r="H610" s="116" t="str">
        <f t="shared" si="63"/>
        <v>Okahandja</v>
      </c>
      <c r="I610" s="35"/>
      <c r="J610" s="35" t="s">
        <v>1340</v>
      </c>
      <c r="K610" s="35">
        <v>111</v>
      </c>
      <c r="L610" s="118">
        <f t="shared" si="64"/>
        <v>6.2</v>
      </c>
      <c r="M610" s="118">
        <f t="shared" si="65"/>
        <v>6.2</v>
      </c>
    </row>
    <row r="611" spans="1:13" x14ac:dyDescent="0.25">
      <c r="A611" s="116" t="s">
        <v>1905</v>
      </c>
      <c r="B611" s="117">
        <v>44247</v>
      </c>
      <c r="C611" s="116" t="s">
        <v>1906</v>
      </c>
      <c r="D611" s="35" t="s">
        <v>1410</v>
      </c>
      <c r="E611" s="116" t="str">
        <f t="shared" si="60"/>
        <v>Johan Spyker</v>
      </c>
      <c r="F611" s="116" t="str">
        <f t="shared" si="61"/>
        <v>Kotze</v>
      </c>
      <c r="G611" s="116" t="str">
        <f t="shared" si="62"/>
        <v>Men Senior</v>
      </c>
      <c r="H611" s="116" t="str">
        <f t="shared" si="63"/>
        <v>Okahandja</v>
      </c>
      <c r="I611" s="35"/>
      <c r="J611" s="35" t="s">
        <v>1356</v>
      </c>
      <c r="K611" s="35">
        <v>103</v>
      </c>
      <c r="L611" s="118">
        <f t="shared" si="64"/>
        <v>9.6999999999999993</v>
      </c>
      <c r="M611" s="118">
        <f t="shared" si="65"/>
        <v>9.6999999999999993</v>
      </c>
    </row>
    <row r="612" spans="1:13" x14ac:dyDescent="0.25">
      <c r="A612" s="116" t="s">
        <v>1905</v>
      </c>
      <c r="B612" s="117">
        <v>44247</v>
      </c>
      <c r="C612" s="116" t="s">
        <v>1906</v>
      </c>
      <c r="D612" s="35" t="s">
        <v>750</v>
      </c>
      <c r="E612" s="116" t="str">
        <f t="shared" si="60"/>
        <v>Heiko</v>
      </c>
      <c r="F612" s="116" t="str">
        <f t="shared" si="61"/>
        <v>Doll</v>
      </c>
      <c r="G612" s="116" t="str">
        <f t="shared" si="62"/>
        <v>Men Veteran</v>
      </c>
      <c r="H612" s="116" t="str">
        <f t="shared" si="63"/>
        <v>Okahandja</v>
      </c>
      <c r="I612" s="35"/>
      <c r="J612" s="35" t="s">
        <v>1340</v>
      </c>
      <c r="K612" s="35">
        <v>65</v>
      </c>
      <c r="L612" s="118">
        <f t="shared" si="64"/>
        <v>1</v>
      </c>
      <c r="M612" s="118">
        <f t="shared" si="65"/>
        <v>1</v>
      </c>
    </row>
    <row r="613" spans="1:13" x14ac:dyDescent="0.25">
      <c r="A613" s="116" t="s">
        <v>1905</v>
      </c>
      <c r="B613" s="117">
        <v>44247</v>
      </c>
      <c r="C613" s="116" t="s">
        <v>1906</v>
      </c>
      <c r="D613" s="35" t="s">
        <v>750</v>
      </c>
      <c r="E613" s="116" t="str">
        <f t="shared" si="60"/>
        <v>Heiko</v>
      </c>
      <c r="F613" s="116" t="str">
        <f t="shared" si="61"/>
        <v>Doll</v>
      </c>
      <c r="G613" s="116" t="str">
        <f t="shared" si="62"/>
        <v>Men Veteran</v>
      </c>
      <c r="H613" s="116" t="str">
        <f t="shared" si="63"/>
        <v>Okahandja</v>
      </c>
      <c r="I613" s="35"/>
      <c r="J613" s="35" t="s">
        <v>1340</v>
      </c>
      <c r="K613" s="35">
        <v>143</v>
      </c>
      <c r="L613" s="118">
        <f t="shared" si="64"/>
        <v>14.8</v>
      </c>
      <c r="M613" s="118">
        <f t="shared" si="65"/>
        <v>14.8</v>
      </c>
    </row>
    <row r="614" spans="1:13" x14ac:dyDescent="0.25">
      <c r="A614" s="116" t="s">
        <v>1905</v>
      </c>
      <c r="B614" s="117">
        <v>44247</v>
      </c>
      <c r="C614" s="116" t="s">
        <v>1906</v>
      </c>
      <c r="D614" s="35" t="s">
        <v>750</v>
      </c>
      <c r="E614" s="116" t="str">
        <f t="shared" si="60"/>
        <v>Heiko</v>
      </c>
      <c r="F614" s="116" t="str">
        <f t="shared" si="61"/>
        <v>Doll</v>
      </c>
      <c r="G614" s="116" t="str">
        <f t="shared" si="62"/>
        <v>Men Veteran</v>
      </c>
      <c r="H614" s="116" t="str">
        <f t="shared" si="63"/>
        <v>Okahandja</v>
      </c>
      <c r="I614" s="35" t="s">
        <v>1956</v>
      </c>
      <c r="J614" s="35"/>
      <c r="K614" s="35">
        <v>41</v>
      </c>
      <c r="L614" s="118">
        <f t="shared" si="64"/>
        <v>0.7</v>
      </c>
      <c r="M614" s="118">
        <f t="shared" si="65"/>
        <v>0.7</v>
      </c>
    </row>
    <row r="615" spans="1:13" x14ac:dyDescent="0.25">
      <c r="A615" s="116" t="s">
        <v>1905</v>
      </c>
      <c r="B615" s="117">
        <v>44247</v>
      </c>
      <c r="C615" s="116" t="s">
        <v>1906</v>
      </c>
      <c r="D615" s="35" t="s">
        <v>1782</v>
      </c>
      <c r="E615" s="116" t="str">
        <f t="shared" si="60"/>
        <v>Heiko Jnr</v>
      </c>
      <c r="F615" s="116" t="str">
        <f t="shared" si="61"/>
        <v>Doll</v>
      </c>
      <c r="G615" s="116" t="str">
        <f t="shared" si="62"/>
        <v>Men U/16</v>
      </c>
      <c r="H615" s="116" t="str">
        <f t="shared" si="63"/>
        <v>Okahandja</v>
      </c>
      <c r="I615" s="35" t="s">
        <v>7</v>
      </c>
      <c r="J615" s="35"/>
      <c r="K615" s="35">
        <v>32</v>
      </c>
      <c r="L615" s="118">
        <f t="shared" si="64"/>
        <v>1</v>
      </c>
      <c r="M615" s="118">
        <f t="shared" si="65"/>
        <v>1</v>
      </c>
    </row>
    <row r="616" spans="1:13" x14ac:dyDescent="0.25">
      <c r="A616" s="116" t="s">
        <v>1905</v>
      </c>
      <c r="B616" s="117">
        <v>44247</v>
      </c>
      <c r="C616" s="116" t="s">
        <v>1906</v>
      </c>
      <c r="D616" s="35" t="s">
        <v>1583</v>
      </c>
      <c r="E616" s="116" t="str">
        <f t="shared" si="60"/>
        <v>Tinus</v>
      </c>
      <c r="F616" s="116" t="str">
        <f t="shared" si="61"/>
        <v>Du Plessis</v>
      </c>
      <c r="G616" s="116" t="str">
        <f t="shared" si="62"/>
        <v>Men Senior</v>
      </c>
      <c r="H616" s="116" t="str">
        <f t="shared" si="63"/>
        <v>Okahandja</v>
      </c>
      <c r="I616" s="35"/>
      <c r="J616" s="35"/>
      <c r="K616" s="35"/>
      <c r="L616" s="118" t="str">
        <f t="shared" si="64"/>
        <v/>
      </c>
      <c r="M616" s="118" t="str">
        <f t="shared" si="65"/>
        <v/>
      </c>
    </row>
    <row r="617" spans="1:13" x14ac:dyDescent="0.25">
      <c r="A617" s="116" t="s">
        <v>1905</v>
      </c>
      <c r="B617" s="117">
        <v>44247</v>
      </c>
      <c r="C617" s="116" t="s">
        <v>1906</v>
      </c>
      <c r="D617" s="35" t="s">
        <v>653</v>
      </c>
      <c r="E617" s="116" t="str">
        <f t="shared" si="60"/>
        <v>Gerrit</v>
      </c>
      <c r="F617" s="116" t="str">
        <f t="shared" si="61"/>
        <v>Viljoen</v>
      </c>
      <c r="G617" s="116" t="str">
        <f t="shared" si="62"/>
        <v>Men Grand Masters</v>
      </c>
      <c r="H617" s="116" t="str">
        <f t="shared" si="63"/>
        <v>Okahandja</v>
      </c>
      <c r="I617" s="35"/>
      <c r="J617" s="35" t="s">
        <v>1340</v>
      </c>
      <c r="K617" s="35">
        <v>144</v>
      </c>
      <c r="L617" s="118">
        <f t="shared" si="64"/>
        <v>15.1</v>
      </c>
      <c r="M617" s="118">
        <f t="shared" si="65"/>
        <v>15.1</v>
      </c>
    </row>
    <row r="618" spans="1:13" x14ac:dyDescent="0.25">
      <c r="A618" s="116" t="s">
        <v>1905</v>
      </c>
      <c r="B618" s="117">
        <v>44247</v>
      </c>
      <c r="C618" s="116" t="s">
        <v>1906</v>
      </c>
      <c r="D618" s="35" t="s">
        <v>653</v>
      </c>
      <c r="E618" s="116" t="str">
        <f t="shared" si="60"/>
        <v>Gerrit</v>
      </c>
      <c r="F618" s="116" t="str">
        <f t="shared" si="61"/>
        <v>Viljoen</v>
      </c>
      <c r="G618" s="116" t="str">
        <f t="shared" si="62"/>
        <v>Men Grand Masters</v>
      </c>
      <c r="H618" s="116" t="str">
        <f t="shared" si="63"/>
        <v>Okahandja</v>
      </c>
      <c r="I618" s="35"/>
      <c r="J618" s="35" t="s">
        <v>1340</v>
      </c>
      <c r="K618" s="35">
        <v>138</v>
      </c>
      <c r="L618" s="118">
        <f t="shared" si="64"/>
        <v>13.1</v>
      </c>
      <c r="M618" s="118">
        <f t="shared" si="65"/>
        <v>13.1</v>
      </c>
    </row>
    <row r="619" spans="1:13" x14ac:dyDescent="0.25">
      <c r="A619" s="116" t="s">
        <v>1905</v>
      </c>
      <c r="B619" s="117">
        <v>44247</v>
      </c>
      <c r="C619" s="116" t="s">
        <v>1906</v>
      </c>
      <c r="D619" s="35" t="s">
        <v>653</v>
      </c>
      <c r="E619" s="116" t="str">
        <f t="shared" si="60"/>
        <v>Gerrit</v>
      </c>
      <c r="F619" s="116" t="str">
        <f t="shared" si="61"/>
        <v>Viljoen</v>
      </c>
      <c r="G619" s="116" t="str">
        <f t="shared" si="62"/>
        <v>Men Grand Masters</v>
      </c>
      <c r="H619" s="116" t="str">
        <f t="shared" si="63"/>
        <v>Okahandja</v>
      </c>
      <c r="I619" s="35"/>
      <c r="J619" s="35" t="s">
        <v>8</v>
      </c>
      <c r="K619" s="35">
        <v>82</v>
      </c>
      <c r="L619" s="118">
        <f t="shared" si="64"/>
        <v>4.4000000000000004</v>
      </c>
      <c r="M619" s="118">
        <f t="shared" si="65"/>
        <v>4.4000000000000004</v>
      </c>
    </row>
    <row r="620" spans="1:13" x14ac:dyDescent="0.25">
      <c r="A620" s="116" t="s">
        <v>1905</v>
      </c>
      <c r="B620" s="117">
        <v>44247</v>
      </c>
      <c r="C620" s="116" t="s">
        <v>1906</v>
      </c>
      <c r="D620" s="35" t="s">
        <v>653</v>
      </c>
      <c r="E620" s="116" t="str">
        <f t="shared" si="60"/>
        <v>Gerrit</v>
      </c>
      <c r="F620" s="116" t="str">
        <f t="shared" si="61"/>
        <v>Viljoen</v>
      </c>
      <c r="G620" s="116" t="str">
        <f t="shared" si="62"/>
        <v>Men Grand Masters</v>
      </c>
      <c r="H620" s="116" t="str">
        <f t="shared" si="63"/>
        <v>Okahandja</v>
      </c>
      <c r="I620" s="35"/>
      <c r="J620" s="35" t="s">
        <v>8</v>
      </c>
      <c r="K620" s="35">
        <v>84</v>
      </c>
      <c r="L620" s="118">
        <f t="shared" si="64"/>
        <v>4.7</v>
      </c>
      <c r="M620" s="118">
        <f t="shared" si="65"/>
        <v>4.7</v>
      </c>
    </row>
    <row r="621" spans="1:13" x14ac:dyDescent="0.25">
      <c r="A621" s="116" t="s">
        <v>1905</v>
      </c>
      <c r="B621" s="117">
        <v>44247</v>
      </c>
      <c r="C621" s="116" t="s">
        <v>1906</v>
      </c>
      <c r="D621" s="35" t="s">
        <v>1793</v>
      </c>
      <c r="E621" s="116" t="str">
        <f t="shared" si="60"/>
        <v>Wenzel</v>
      </c>
      <c r="F621" s="116" t="str">
        <f t="shared" si="61"/>
        <v>Smal</v>
      </c>
      <c r="G621" s="116" t="str">
        <f t="shared" si="62"/>
        <v>Men Senior</v>
      </c>
      <c r="H621" s="116" t="str">
        <f t="shared" si="63"/>
        <v>Welwitschia</v>
      </c>
      <c r="I621" s="35"/>
      <c r="J621" s="35" t="s">
        <v>1340</v>
      </c>
      <c r="K621" s="35">
        <v>102</v>
      </c>
      <c r="L621" s="118">
        <f t="shared" si="64"/>
        <v>4.5999999999999996</v>
      </c>
      <c r="M621" s="118">
        <f t="shared" si="65"/>
        <v>4.5999999999999996</v>
      </c>
    </row>
    <row r="622" spans="1:13" x14ac:dyDescent="0.25">
      <c r="A622" s="116" t="s">
        <v>1905</v>
      </c>
      <c r="B622" s="117">
        <v>44247</v>
      </c>
      <c r="C622" s="116" t="s">
        <v>1906</v>
      </c>
      <c r="D622" s="35" t="s">
        <v>1793</v>
      </c>
      <c r="E622" s="116" t="str">
        <f t="shared" si="60"/>
        <v>Wenzel</v>
      </c>
      <c r="F622" s="116" t="str">
        <f t="shared" si="61"/>
        <v>Smal</v>
      </c>
      <c r="G622" s="116" t="str">
        <f t="shared" si="62"/>
        <v>Men Senior</v>
      </c>
      <c r="H622" s="116" t="str">
        <f t="shared" si="63"/>
        <v>Welwitschia</v>
      </c>
      <c r="I622" s="35"/>
      <c r="J622" s="35" t="s">
        <v>1340</v>
      </c>
      <c r="K622" s="35">
        <v>114</v>
      </c>
      <c r="L622" s="118">
        <f t="shared" si="64"/>
        <v>6.8</v>
      </c>
      <c r="M622" s="118">
        <f t="shared" si="65"/>
        <v>6.8</v>
      </c>
    </row>
    <row r="623" spans="1:13" x14ac:dyDescent="0.25">
      <c r="A623" s="116" t="s">
        <v>1905</v>
      </c>
      <c r="B623" s="117">
        <v>44247</v>
      </c>
      <c r="C623" s="116" t="s">
        <v>1906</v>
      </c>
      <c r="D623" s="35" t="s">
        <v>1793</v>
      </c>
      <c r="E623" s="116" t="str">
        <f t="shared" si="60"/>
        <v>Wenzel</v>
      </c>
      <c r="F623" s="116" t="str">
        <f t="shared" si="61"/>
        <v>Smal</v>
      </c>
      <c r="G623" s="116" t="str">
        <f t="shared" si="62"/>
        <v>Men Senior</v>
      </c>
      <c r="H623" s="116" t="str">
        <f t="shared" si="63"/>
        <v>Welwitschia</v>
      </c>
      <c r="I623" s="35"/>
      <c r="J623" s="35" t="s">
        <v>1340</v>
      </c>
      <c r="K623" s="35">
        <v>134</v>
      </c>
      <c r="L623" s="118">
        <f t="shared" si="64"/>
        <v>11.8</v>
      </c>
      <c r="M623" s="118">
        <f t="shared" si="65"/>
        <v>11.8</v>
      </c>
    </row>
    <row r="624" spans="1:13" x14ac:dyDescent="0.25">
      <c r="A624" s="116" t="s">
        <v>1905</v>
      </c>
      <c r="B624" s="117">
        <v>44247</v>
      </c>
      <c r="C624" s="116" t="s">
        <v>1906</v>
      </c>
      <c r="D624" s="35" t="s">
        <v>1793</v>
      </c>
      <c r="E624" s="116" t="str">
        <f t="shared" si="60"/>
        <v>Wenzel</v>
      </c>
      <c r="F624" s="116" t="str">
        <f t="shared" si="61"/>
        <v>Smal</v>
      </c>
      <c r="G624" s="116" t="str">
        <f t="shared" si="62"/>
        <v>Men Senior</v>
      </c>
      <c r="H624" s="116" t="str">
        <f t="shared" si="63"/>
        <v>Welwitschia</v>
      </c>
      <c r="I624" s="35"/>
      <c r="J624" s="35" t="s">
        <v>8</v>
      </c>
      <c r="K624" s="35">
        <v>69</v>
      </c>
      <c r="L624" s="118">
        <f t="shared" si="64"/>
        <v>2.6</v>
      </c>
      <c r="M624" s="118">
        <f t="shared" si="65"/>
        <v>2.6</v>
      </c>
    </row>
    <row r="625" spans="1:13" x14ac:dyDescent="0.25">
      <c r="A625" s="116" t="s">
        <v>1905</v>
      </c>
      <c r="B625" s="117">
        <v>44247</v>
      </c>
      <c r="C625" s="116" t="s">
        <v>1906</v>
      </c>
      <c r="D625" s="35" t="s">
        <v>1846</v>
      </c>
      <c r="E625" s="116" t="str">
        <f t="shared" si="60"/>
        <v>Terence</v>
      </c>
      <c r="F625" s="116" t="str">
        <f t="shared" si="61"/>
        <v>Knowles</v>
      </c>
      <c r="G625" s="116" t="str">
        <f t="shared" si="62"/>
        <v>Men Senior</v>
      </c>
      <c r="H625" s="116" t="str">
        <f t="shared" si="63"/>
        <v>Orca Angling Club</v>
      </c>
      <c r="I625" s="35"/>
      <c r="J625" s="35" t="s">
        <v>1341</v>
      </c>
      <c r="K625" s="35">
        <v>113</v>
      </c>
      <c r="L625" s="118">
        <f t="shared" si="64"/>
        <v>5.7</v>
      </c>
      <c r="M625" s="118">
        <f t="shared" si="65"/>
        <v>5.7</v>
      </c>
    </row>
    <row r="626" spans="1:13" x14ac:dyDescent="0.25">
      <c r="A626" s="116" t="s">
        <v>1905</v>
      </c>
      <c r="B626" s="117">
        <v>44247</v>
      </c>
      <c r="C626" s="116" t="s">
        <v>1906</v>
      </c>
      <c r="D626" s="35" t="s">
        <v>1846</v>
      </c>
      <c r="E626" s="116" t="str">
        <f t="shared" si="60"/>
        <v>Terence</v>
      </c>
      <c r="F626" s="116" t="str">
        <f t="shared" si="61"/>
        <v>Knowles</v>
      </c>
      <c r="G626" s="116" t="str">
        <f t="shared" si="62"/>
        <v>Men Senior</v>
      </c>
      <c r="H626" s="116" t="str">
        <f t="shared" si="63"/>
        <v>Orca Angling Club</v>
      </c>
      <c r="I626" s="35"/>
      <c r="J626" s="35" t="s">
        <v>1341</v>
      </c>
      <c r="K626" s="35">
        <v>92</v>
      </c>
      <c r="L626" s="118">
        <f t="shared" si="64"/>
        <v>2.8</v>
      </c>
      <c r="M626" s="118">
        <f t="shared" si="65"/>
        <v>2.8</v>
      </c>
    </row>
    <row r="627" spans="1:13" x14ac:dyDescent="0.25">
      <c r="A627" s="116" t="s">
        <v>1905</v>
      </c>
      <c r="B627" s="117">
        <v>44247</v>
      </c>
      <c r="C627" s="116" t="s">
        <v>1906</v>
      </c>
      <c r="D627" s="35" t="s">
        <v>699</v>
      </c>
      <c r="E627" s="116" t="str">
        <f t="shared" si="60"/>
        <v>Andre</v>
      </c>
      <c r="F627" s="116" t="str">
        <f t="shared" si="61"/>
        <v>Muller</v>
      </c>
      <c r="G627" s="116" t="str">
        <f t="shared" si="62"/>
        <v>Men Grand Masters</v>
      </c>
      <c r="H627" s="116" t="str">
        <f t="shared" si="63"/>
        <v>Welwitschia</v>
      </c>
      <c r="I627" s="35"/>
      <c r="J627" s="35" t="s">
        <v>1340</v>
      </c>
      <c r="K627" s="35">
        <v>83</v>
      </c>
      <c r="L627" s="118">
        <f t="shared" si="64"/>
        <v>2.2999999999999998</v>
      </c>
      <c r="M627" s="118">
        <f t="shared" si="65"/>
        <v>2.2999999999999998</v>
      </c>
    </row>
    <row r="628" spans="1:13" x14ac:dyDescent="0.25">
      <c r="A628" s="116" t="s">
        <v>1905</v>
      </c>
      <c r="B628" s="117">
        <v>44247</v>
      </c>
      <c r="C628" s="116" t="s">
        <v>1906</v>
      </c>
      <c r="D628" s="35" t="s">
        <v>957</v>
      </c>
      <c r="E628" s="116" t="str">
        <f t="shared" si="60"/>
        <v>Wilfred</v>
      </c>
      <c r="F628" s="116" t="str">
        <f t="shared" si="61"/>
        <v>Matthys</v>
      </c>
      <c r="G628" s="116" t="str">
        <f t="shared" si="62"/>
        <v>Men Veteran</v>
      </c>
      <c r="H628" s="116" t="str">
        <f t="shared" si="63"/>
        <v>Welwitschia</v>
      </c>
      <c r="I628" s="35"/>
      <c r="J628" s="35" t="s">
        <v>8</v>
      </c>
      <c r="K628" s="35">
        <v>65</v>
      </c>
      <c r="L628" s="118">
        <f t="shared" si="64"/>
        <v>2.2000000000000002</v>
      </c>
      <c r="M628" s="118">
        <f t="shared" si="65"/>
        <v>2.2000000000000002</v>
      </c>
    </row>
    <row r="629" spans="1:13" x14ac:dyDescent="0.25">
      <c r="A629" s="116" t="s">
        <v>1905</v>
      </c>
      <c r="B629" s="117">
        <v>44247</v>
      </c>
      <c r="C629" s="116" t="s">
        <v>1906</v>
      </c>
      <c r="D629" s="35" t="s">
        <v>1623</v>
      </c>
      <c r="E629" s="116" t="str">
        <f t="shared" si="60"/>
        <v>Daniel</v>
      </c>
      <c r="F629" s="116" t="str">
        <f t="shared" si="61"/>
        <v>Pretorius</v>
      </c>
      <c r="G629" s="116" t="str">
        <f t="shared" si="62"/>
        <v>Men Senior</v>
      </c>
      <c r="H629" s="116" t="str">
        <f t="shared" si="63"/>
        <v>Welwitschia</v>
      </c>
      <c r="I629" s="35"/>
      <c r="J629" s="35"/>
      <c r="K629" s="35"/>
      <c r="L629" s="118" t="str">
        <f t="shared" si="64"/>
        <v/>
      </c>
      <c r="M629" s="118" t="str">
        <f t="shared" si="65"/>
        <v/>
      </c>
    </row>
    <row r="630" spans="1:13" x14ac:dyDescent="0.25">
      <c r="A630" s="116" t="s">
        <v>1905</v>
      </c>
      <c r="B630" s="117">
        <v>44247</v>
      </c>
      <c r="C630" s="116" t="s">
        <v>1906</v>
      </c>
      <c r="D630" s="35" t="s">
        <v>1623</v>
      </c>
      <c r="E630" s="116" t="str">
        <f t="shared" si="60"/>
        <v>Daniel</v>
      </c>
      <c r="F630" s="116" t="str">
        <f t="shared" si="61"/>
        <v>Pretorius</v>
      </c>
      <c r="G630" s="116" t="str">
        <f t="shared" si="62"/>
        <v>Men Senior</v>
      </c>
      <c r="H630" s="116" t="str">
        <f t="shared" si="63"/>
        <v>Welwitschia</v>
      </c>
      <c r="I630" s="35"/>
      <c r="J630" s="35"/>
      <c r="K630" s="35"/>
      <c r="L630" s="118" t="str">
        <f t="shared" si="64"/>
        <v/>
      </c>
      <c r="M630" s="118" t="str">
        <f t="shared" si="65"/>
        <v/>
      </c>
    </row>
    <row r="631" spans="1:13" x14ac:dyDescent="0.25">
      <c r="A631" s="116" t="s">
        <v>1905</v>
      </c>
      <c r="B631" s="117">
        <v>44247</v>
      </c>
      <c r="C631" s="116" t="s">
        <v>1906</v>
      </c>
      <c r="D631" s="35" t="s">
        <v>1592</v>
      </c>
      <c r="E631" s="116" t="str">
        <f t="shared" si="60"/>
        <v>GJ</v>
      </c>
      <c r="F631" s="116" t="str">
        <f t="shared" si="61"/>
        <v>Oosthuizen</v>
      </c>
      <c r="G631" s="116" t="str">
        <f t="shared" si="62"/>
        <v>Men Senior</v>
      </c>
      <c r="H631" s="116" t="str">
        <f t="shared" si="63"/>
        <v>Welwitschia</v>
      </c>
      <c r="I631" s="35" t="s">
        <v>1956</v>
      </c>
      <c r="J631" s="35"/>
      <c r="K631" s="35">
        <v>45</v>
      </c>
      <c r="L631" s="118">
        <f t="shared" si="64"/>
        <v>0.9</v>
      </c>
      <c r="M631" s="118">
        <f t="shared" si="65"/>
        <v>0.9</v>
      </c>
    </row>
    <row r="632" spans="1:13" x14ac:dyDescent="0.25">
      <c r="A632" s="116" t="s">
        <v>1905</v>
      </c>
      <c r="B632" s="117">
        <v>44247</v>
      </c>
      <c r="C632" s="116" t="s">
        <v>1906</v>
      </c>
      <c r="D632" s="35" t="s">
        <v>1706</v>
      </c>
      <c r="E632" s="116" t="str">
        <f t="shared" si="60"/>
        <v>Riaan</v>
      </c>
      <c r="F632" s="116" t="str">
        <f t="shared" si="61"/>
        <v>Van Rhyn</v>
      </c>
      <c r="G632" s="116" t="str">
        <f t="shared" si="62"/>
        <v>Men Senior</v>
      </c>
      <c r="H632" s="116" t="str">
        <f t="shared" si="63"/>
        <v>Welwitschia</v>
      </c>
      <c r="I632" s="35" t="s">
        <v>1956</v>
      </c>
      <c r="J632" s="35"/>
      <c r="K632" s="35">
        <v>42</v>
      </c>
      <c r="L632" s="118">
        <f t="shared" si="64"/>
        <v>0.8</v>
      </c>
      <c r="M632" s="118">
        <f t="shared" si="65"/>
        <v>0.8</v>
      </c>
    </row>
    <row r="633" spans="1:13" x14ac:dyDescent="0.25">
      <c r="A633" s="116" t="s">
        <v>1905</v>
      </c>
      <c r="B633" s="117">
        <v>44247</v>
      </c>
      <c r="C633" s="116" t="s">
        <v>1906</v>
      </c>
      <c r="D633" s="35" t="s">
        <v>510</v>
      </c>
      <c r="E633" s="116" t="str">
        <f t="shared" si="60"/>
        <v>Willem</v>
      </c>
      <c r="F633" s="116" t="str">
        <f t="shared" si="61"/>
        <v>Steyn</v>
      </c>
      <c r="G633" s="116" t="str">
        <f t="shared" si="62"/>
        <v>Men Veteran</v>
      </c>
      <c r="H633" s="116" t="str">
        <f t="shared" si="63"/>
        <v>Welwitschia</v>
      </c>
      <c r="I633" s="35"/>
      <c r="J633" s="35" t="s">
        <v>1341</v>
      </c>
      <c r="K633" s="35">
        <v>118</v>
      </c>
      <c r="L633" s="118">
        <f t="shared" si="64"/>
        <v>6.6</v>
      </c>
      <c r="M633" s="118">
        <f t="shared" si="65"/>
        <v>6.6</v>
      </c>
    </row>
    <row r="634" spans="1:13" x14ac:dyDescent="0.25">
      <c r="A634" s="116" t="s">
        <v>1905</v>
      </c>
      <c r="B634" s="117">
        <v>44247</v>
      </c>
      <c r="C634" s="116" t="s">
        <v>1906</v>
      </c>
      <c r="D634" s="35" t="s">
        <v>510</v>
      </c>
      <c r="E634" s="116" t="str">
        <f t="shared" si="60"/>
        <v>Willem</v>
      </c>
      <c r="F634" s="116" t="str">
        <f t="shared" si="61"/>
        <v>Steyn</v>
      </c>
      <c r="G634" s="116" t="str">
        <f t="shared" si="62"/>
        <v>Men Veteran</v>
      </c>
      <c r="H634" s="116" t="str">
        <f t="shared" si="63"/>
        <v>Welwitschia</v>
      </c>
      <c r="I634" s="35"/>
      <c r="J634" s="35" t="s">
        <v>1341</v>
      </c>
      <c r="K634" s="35">
        <v>110</v>
      </c>
      <c r="L634" s="118">
        <f t="shared" si="64"/>
        <v>5.2</v>
      </c>
      <c r="M634" s="118">
        <f t="shared" si="65"/>
        <v>5.2</v>
      </c>
    </row>
    <row r="635" spans="1:13" x14ac:dyDescent="0.25">
      <c r="A635" s="116" t="s">
        <v>1905</v>
      </c>
      <c r="B635" s="117">
        <v>44247</v>
      </c>
      <c r="C635" s="116" t="s">
        <v>1906</v>
      </c>
      <c r="D635" s="35" t="s">
        <v>510</v>
      </c>
      <c r="E635" s="116" t="str">
        <f t="shared" si="60"/>
        <v>Willem</v>
      </c>
      <c r="F635" s="116" t="str">
        <f t="shared" si="61"/>
        <v>Steyn</v>
      </c>
      <c r="G635" s="116" t="str">
        <f t="shared" si="62"/>
        <v>Men Veteran</v>
      </c>
      <c r="H635" s="116" t="str">
        <f t="shared" si="63"/>
        <v>Welwitschia</v>
      </c>
      <c r="I635" s="35"/>
      <c r="J635" s="35" t="s">
        <v>1341</v>
      </c>
      <c r="K635" s="35">
        <v>98</v>
      </c>
      <c r="L635" s="118">
        <f t="shared" si="64"/>
        <v>3.4</v>
      </c>
      <c r="M635" s="118">
        <f t="shared" si="65"/>
        <v>3.4</v>
      </c>
    </row>
    <row r="636" spans="1:13" x14ac:dyDescent="0.25">
      <c r="A636" s="116" t="s">
        <v>1905</v>
      </c>
      <c r="B636" s="117">
        <v>44247</v>
      </c>
      <c r="C636" s="116" t="s">
        <v>1906</v>
      </c>
      <c r="D636" s="35" t="s">
        <v>510</v>
      </c>
      <c r="E636" s="116" t="str">
        <f t="shared" si="60"/>
        <v>Willem</v>
      </c>
      <c r="F636" s="116" t="str">
        <f t="shared" si="61"/>
        <v>Steyn</v>
      </c>
      <c r="G636" s="116" t="str">
        <f t="shared" si="62"/>
        <v>Men Veteran</v>
      </c>
      <c r="H636" s="116" t="str">
        <f t="shared" si="63"/>
        <v>Welwitschia</v>
      </c>
      <c r="I636" s="35"/>
      <c r="J636" s="35"/>
      <c r="K636" s="35"/>
      <c r="L636" s="118" t="str">
        <f t="shared" si="64"/>
        <v/>
      </c>
      <c r="M636" s="118" t="str">
        <f t="shared" si="65"/>
        <v/>
      </c>
    </row>
    <row r="637" spans="1:13" x14ac:dyDescent="0.25">
      <c r="A637" s="116" t="s">
        <v>1905</v>
      </c>
      <c r="B637" s="117">
        <v>44247</v>
      </c>
      <c r="C637" s="116" t="s">
        <v>1906</v>
      </c>
      <c r="D637" s="35" t="s">
        <v>510</v>
      </c>
      <c r="E637" s="116" t="str">
        <f t="shared" si="60"/>
        <v>Willem</v>
      </c>
      <c r="F637" s="116" t="str">
        <f t="shared" si="61"/>
        <v>Steyn</v>
      </c>
      <c r="G637" s="116" t="str">
        <f t="shared" si="62"/>
        <v>Men Veteran</v>
      </c>
      <c r="H637" s="116" t="str">
        <f t="shared" si="63"/>
        <v>Welwitschia</v>
      </c>
      <c r="I637" s="35"/>
      <c r="J637" s="35" t="s">
        <v>1340</v>
      </c>
      <c r="K637" s="35">
        <v>147</v>
      </c>
      <c r="L637" s="118">
        <f t="shared" si="64"/>
        <v>16.2</v>
      </c>
      <c r="M637" s="118">
        <f t="shared" si="65"/>
        <v>16.2</v>
      </c>
    </row>
    <row r="638" spans="1:13" x14ac:dyDescent="0.25">
      <c r="A638" s="116" t="s">
        <v>1905</v>
      </c>
      <c r="B638" s="117">
        <v>44247</v>
      </c>
      <c r="C638" s="116" t="s">
        <v>1906</v>
      </c>
      <c r="D638" s="35" t="s">
        <v>510</v>
      </c>
      <c r="E638" s="116" t="str">
        <f t="shared" si="60"/>
        <v>Willem</v>
      </c>
      <c r="F638" s="116" t="str">
        <f t="shared" si="61"/>
        <v>Steyn</v>
      </c>
      <c r="G638" s="116" t="str">
        <f t="shared" si="62"/>
        <v>Men Veteran</v>
      </c>
      <c r="H638" s="116" t="str">
        <f t="shared" si="63"/>
        <v>Welwitschia</v>
      </c>
      <c r="I638" s="35"/>
      <c r="J638" s="35" t="s">
        <v>8</v>
      </c>
      <c r="K638" s="35">
        <v>78</v>
      </c>
      <c r="L638" s="118">
        <f t="shared" si="64"/>
        <v>3.8</v>
      </c>
      <c r="M638" s="118">
        <f t="shared" si="65"/>
        <v>3.8</v>
      </c>
    </row>
    <row r="639" spans="1:13" x14ac:dyDescent="0.25">
      <c r="A639" s="116" t="s">
        <v>1905</v>
      </c>
      <c r="B639" s="117">
        <v>44247</v>
      </c>
      <c r="C639" s="116" t="s">
        <v>1906</v>
      </c>
      <c r="D639" s="35" t="s">
        <v>567</v>
      </c>
      <c r="E639" s="116" t="str">
        <f t="shared" si="60"/>
        <v>Carlien</v>
      </c>
      <c r="F639" s="116" t="str">
        <f t="shared" si="61"/>
        <v>Steyn</v>
      </c>
      <c r="G639" s="116" t="str">
        <f t="shared" si="62"/>
        <v>Ladies Veteran</v>
      </c>
      <c r="H639" s="116" t="str">
        <f t="shared" si="63"/>
        <v>Welwitschia</v>
      </c>
      <c r="I639" s="35"/>
      <c r="J639" s="35" t="s">
        <v>1340</v>
      </c>
      <c r="K639" s="35">
        <v>98</v>
      </c>
      <c r="L639" s="118">
        <f t="shared" si="64"/>
        <v>4</v>
      </c>
      <c r="M639" s="118">
        <f t="shared" si="65"/>
        <v>4</v>
      </c>
    </row>
    <row r="640" spans="1:13" x14ac:dyDescent="0.25">
      <c r="A640" s="116" t="s">
        <v>1905</v>
      </c>
      <c r="B640" s="117">
        <v>44247</v>
      </c>
      <c r="C640" s="116" t="s">
        <v>1906</v>
      </c>
      <c r="D640" s="35" t="s">
        <v>567</v>
      </c>
      <c r="E640" s="116" t="str">
        <f t="shared" si="60"/>
        <v>Carlien</v>
      </c>
      <c r="F640" s="116" t="str">
        <f t="shared" si="61"/>
        <v>Steyn</v>
      </c>
      <c r="G640" s="116" t="str">
        <f t="shared" si="62"/>
        <v>Ladies Veteran</v>
      </c>
      <c r="H640" s="116" t="str">
        <f t="shared" si="63"/>
        <v>Welwitschia</v>
      </c>
      <c r="I640" s="35"/>
      <c r="J640" s="35" t="s">
        <v>1340</v>
      </c>
      <c r="K640" s="35">
        <v>86</v>
      </c>
      <c r="L640" s="118">
        <f t="shared" si="64"/>
        <v>2.6</v>
      </c>
      <c r="M640" s="118">
        <f t="shared" si="65"/>
        <v>2.6</v>
      </c>
    </row>
    <row r="641" spans="1:13" x14ac:dyDescent="0.25">
      <c r="A641" s="116" t="s">
        <v>1905</v>
      </c>
      <c r="B641" s="117">
        <v>44247</v>
      </c>
      <c r="C641" s="116" t="s">
        <v>1906</v>
      </c>
      <c r="D641" s="35" t="s">
        <v>567</v>
      </c>
      <c r="E641" s="116" t="str">
        <f t="shared" si="60"/>
        <v>Carlien</v>
      </c>
      <c r="F641" s="116" t="str">
        <f t="shared" si="61"/>
        <v>Steyn</v>
      </c>
      <c r="G641" s="116" t="str">
        <f t="shared" si="62"/>
        <v>Ladies Veteran</v>
      </c>
      <c r="H641" s="116" t="str">
        <f t="shared" si="63"/>
        <v>Welwitschia</v>
      </c>
      <c r="I641" s="35"/>
      <c r="J641" s="35"/>
      <c r="K641" s="35"/>
      <c r="L641" s="118" t="str">
        <f t="shared" si="64"/>
        <v/>
      </c>
      <c r="M641" s="118" t="str">
        <f t="shared" si="65"/>
        <v/>
      </c>
    </row>
    <row r="642" spans="1:13" x14ac:dyDescent="0.25">
      <c r="A642" s="116" t="s">
        <v>1905</v>
      </c>
      <c r="B642" s="117">
        <v>44247</v>
      </c>
      <c r="C642" s="116" t="s">
        <v>1906</v>
      </c>
      <c r="D642" s="35" t="s">
        <v>567</v>
      </c>
      <c r="E642" s="116" t="str">
        <f t="shared" si="60"/>
        <v>Carlien</v>
      </c>
      <c r="F642" s="116" t="str">
        <f t="shared" si="61"/>
        <v>Steyn</v>
      </c>
      <c r="G642" s="116" t="str">
        <f t="shared" si="62"/>
        <v>Ladies Veteran</v>
      </c>
      <c r="H642" s="116" t="str">
        <f t="shared" si="63"/>
        <v>Welwitschia</v>
      </c>
      <c r="I642" s="35"/>
      <c r="J642" s="35" t="s">
        <v>1340</v>
      </c>
      <c r="K642" s="35">
        <v>80</v>
      </c>
      <c r="L642" s="118">
        <f t="shared" si="64"/>
        <v>2</v>
      </c>
      <c r="M642" s="118">
        <f t="shared" si="65"/>
        <v>2</v>
      </c>
    </row>
    <row r="643" spans="1:13" x14ac:dyDescent="0.25">
      <c r="A643" s="116" t="s">
        <v>1905</v>
      </c>
      <c r="B643" s="117">
        <v>44247</v>
      </c>
      <c r="C643" s="116" t="s">
        <v>1906</v>
      </c>
      <c r="D643" s="35" t="s">
        <v>567</v>
      </c>
      <c r="E643" s="116" t="str">
        <f t="shared" ref="E643:E657" si="66">IF(D643="","",VLOOKUP(D643,Master,3,FALSE))</f>
        <v>Carlien</v>
      </c>
      <c r="F643" s="116" t="str">
        <f t="shared" ref="F643:F657" si="67">IF(D643="","",VLOOKUP(D643,Master,4,FALSE))</f>
        <v>Steyn</v>
      </c>
      <c r="G643" s="116" t="str">
        <f t="shared" ref="G643:G657" si="68">IF(D643="","",VLOOKUP(D643,Master,5,FALSE))</f>
        <v>Ladies Veteran</v>
      </c>
      <c r="H643" s="116" t="str">
        <f t="shared" ref="H643:H657" si="69">IF(D643="","",VLOOKUP(D643,Master,2,FALSE))</f>
        <v>Welwitschia</v>
      </c>
      <c r="I643" s="35"/>
      <c r="J643" s="35" t="s">
        <v>1340</v>
      </c>
      <c r="K643" s="35">
        <v>121</v>
      </c>
      <c r="L643" s="118">
        <f t="shared" ref="L643:L657" si="70">IF(K643="","",IF(I643="",ROUND(HLOOKUP(J643,kgList,K643,FALSE),1),ROUND(HLOOKUP(I643,kgList,K643,FALSE),1)))</f>
        <v>8.3000000000000007</v>
      </c>
      <c r="M643" s="118">
        <f t="shared" ref="M643:M657" si="71">IF(L643="","",IF(COUNTA(I643:J643)&gt;1,"Edible or Inedible",IF(COUNTA(I643)=1,L643*1,IF(COUNTA(J643)=1,L643*1,"ERROR"))))</f>
        <v>8.3000000000000007</v>
      </c>
    </row>
    <row r="644" spans="1:13" x14ac:dyDescent="0.25">
      <c r="A644" s="116" t="s">
        <v>1905</v>
      </c>
      <c r="B644" s="117">
        <v>44247</v>
      </c>
      <c r="C644" s="116" t="s">
        <v>1906</v>
      </c>
      <c r="D644" s="35" t="s">
        <v>567</v>
      </c>
      <c r="E644" s="116" t="str">
        <f t="shared" si="66"/>
        <v>Carlien</v>
      </c>
      <c r="F644" s="116" t="str">
        <f t="shared" si="67"/>
        <v>Steyn</v>
      </c>
      <c r="G644" s="116" t="str">
        <f t="shared" si="68"/>
        <v>Ladies Veteran</v>
      </c>
      <c r="H644" s="116" t="str">
        <f t="shared" si="69"/>
        <v>Welwitschia</v>
      </c>
      <c r="I644" s="35"/>
      <c r="J644" s="35" t="s">
        <v>1340</v>
      </c>
      <c r="K644" s="35">
        <v>111</v>
      </c>
      <c r="L644" s="118">
        <f t="shared" si="70"/>
        <v>6.2</v>
      </c>
      <c r="M644" s="118">
        <f t="shared" si="71"/>
        <v>6.2</v>
      </c>
    </row>
    <row r="645" spans="1:13" x14ac:dyDescent="0.25">
      <c r="A645" s="116" t="s">
        <v>1905</v>
      </c>
      <c r="B645" s="117">
        <v>44247</v>
      </c>
      <c r="C645" s="116" t="s">
        <v>1906</v>
      </c>
      <c r="D645" s="35" t="s">
        <v>567</v>
      </c>
      <c r="E645" s="116" t="str">
        <f t="shared" si="66"/>
        <v>Carlien</v>
      </c>
      <c r="F645" s="116" t="str">
        <f t="shared" si="67"/>
        <v>Steyn</v>
      </c>
      <c r="G645" s="116" t="str">
        <f t="shared" si="68"/>
        <v>Ladies Veteran</v>
      </c>
      <c r="H645" s="116" t="str">
        <f t="shared" si="69"/>
        <v>Welwitschia</v>
      </c>
      <c r="I645" s="35"/>
      <c r="J645" s="35" t="s">
        <v>1341</v>
      </c>
      <c r="K645" s="35">
        <v>101</v>
      </c>
      <c r="L645" s="118">
        <f t="shared" si="70"/>
        <v>3.8</v>
      </c>
      <c r="M645" s="118">
        <f t="shared" si="71"/>
        <v>3.8</v>
      </c>
    </row>
    <row r="646" spans="1:13" x14ac:dyDescent="0.25">
      <c r="A646" s="116" t="s">
        <v>1905</v>
      </c>
      <c r="B646" s="117">
        <v>44247</v>
      </c>
      <c r="C646" s="116" t="s">
        <v>1906</v>
      </c>
      <c r="D646" s="35" t="s">
        <v>567</v>
      </c>
      <c r="E646" s="116" t="str">
        <f t="shared" si="66"/>
        <v>Carlien</v>
      </c>
      <c r="F646" s="116" t="str">
        <f t="shared" si="67"/>
        <v>Steyn</v>
      </c>
      <c r="G646" s="116" t="str">
        <f t="shared" si="68"/>
        <v>Ladies Veteran</v>
      </c>
      <c r="H646" s="116" t="str">
        <f t="shared" si="69"/>
        <v>Welwitschia</v>
      </c>
      <c r="I646" s="35"/>
      <c r="J646" s="35"/>
      <c r="K646" s="35"/>
      <c r="L646" s="118" t="str">
        <f t="shared" si="70"/>
        <v/>
      </c>
      <c r="M646" s="118" t="str">
        <f t="shared" si="71"/>
        <v/>
      </c>
    </row>
    <row r="647" spans="1:13" x14ac:dyDescent="0.25">
      <c r="A647" s="116" t="s">
        <v>1905</v>
      </c>
      <c r="B647" s="117">
        <v>44247</v>
      </c>
      <c r="C647" s="116" t="s">
        <v>1906</v>
      </c>
      <c r="D647" s="35" t="s">
        <v>562</v>
      </c>
      <c r="E647" s="116" t="str">
        <f t="shared" si="66"/>
        <v>Nols</v>
      </c>
      <c r="F647" s="116" t="str">
        <f t="shared" si="67"/>
        <v>Diedericks</v>
      </c>
      <c r="G647" s="116" t="str">
        <f t="shared" si="68"/>
        <v>Men Senior</v>
      </c>
      <c r="H647" s="116" t="str">
        <f t="shared" si="69"/>
        <v>Welwitschia</v>
      </c>
      <c r="I647" s="35"/>
      <c r="J647" s="35"/>
      <c r="K647" s="35"/>
      <c r="L647" s="118" t="str">
        <f t="shared" si="70"/>
        <v/>
      </c>
      <c r="M647" s="118" t="str">
        <f t="shared" si="71"/>
        <v/>
      </c>
    </row>
    <row r="648" spans="1:13" x14ac:dyDescent="0.25">
      <c r="A648" s="116" t="s">
        <v>1905</v>
      </c>
      <c r="B648" s="117">
        <v>44247</v>
      </c>
      <c r="C648" s="116" t="s">
        <v>1906</v>
      </c>
      <c r="D648" s="35" t="s">
        <v>562</v>
      </c>
      <c r="E648" s="116" t="str">
        <f t="shared" si="66"/>
        <v>Nols</v>
      </c>
      <c r="F648" s="116" t="str">
        <f t="shared" si="67"/>
        <v>Diedericks</v>
      </c>
      <c r="G648" s="116" t="str">
        <f t="shared" si="68"/>
        <v>Men Senior</v>
      </c>
      <c r="H648" s="116" t="str">
        <f t="shared" si="69"/>
        <v>Welwitschia</v>
      </c>
      <c r="I648" s="35"/>
      <c r="J648" s="35" t="s">
        <v>1340</v>
      </c>
      <c r="K648" s="35">
        <v>100</v>
      </c>
      <c r="L648" s="118">
        <f t="shared" si="70"/>
        <v>4.3</v>
      </c>
      <c r="M648" s="118">
        <f t="shared" si="71"/>
        <v>4.3</v>
      </c>
    </row>
    <row r="649" spans="1:13" x14ac:dyDescent="0.25">
      <c r="A649" s="116" t="s">
        <v>1905</v>
      </c>
      <c r="B649" s="117">
        <v>44247</v>
      </c>
      <c r="C649" s="116" t="s">
        <v>1906</v>
      </c>
      <c r="D649" s="35" t="s">
        <v>562</v>
      </c>
      <c r="E649" s="116" t="str">
        <f t="shared" si="66"/>
        <v>Nols</v>
      </c>
      <c r="F649" s="116" t="str">
        <f t="shared" si="67"/>
        <v>Diedericks</v>
      </c>
      <c r="G649" s="116" t="str">
        <f t="shared" si="68"/>
        <v>Men Senior</v>
      </c>
      <c r="H649" s="116" t="str">
        <f t="shared" si="69"/>
        <v>Welwitschia</v>
      </c>
      <c r="I649" s="35"/>
      <c r="J649" s="35" t="s">
        <v>1341</v>
      </c>
      <c r="K649" s="35">
        <v>101</v>
      </c>
      <c r="L649" s="118">
        <f t="shared" si="70"/>
        <v>3.8</v>
      </c>
      <c r="M649" s="118">
        <f t="shared" si="71"/>
        <v>3.8</v>
      </c>
    </row>
    <row r="650" spans="1:13" x14ac:dyDescent="0.25">
      <c r="A650" s="116" t="s">
        <v>1905</v>
      </c>
      <c r="B650" s="117">
        <v>44247</v>
      </c>
      <c r="C650" s="116" t="s">
        <v>1906</v>
      </c>
      <c r="D650" s="35" t="s">
        <v>499</v>
      </c>
      <c r="E650" s="116" t="str">
        <f t="shared" si="66"/>
        <v>Bertie</v>
      </c>
      <c r="F650" s="116" t="str">
        <f t="shared" si="67"/>
        <v>Diedericks</v>
      </c>
      <c r="G650" s="116" t="str">
        <f t="shared" si="68"/>
        <v>Men Grand Masters</v>
      </c>
      <c r="H650" s="116" t="str">
        <f t="shared" si="69"/>
        <v>Welwitschia</v>
      </c>
      <c r="I650" s="35"/>
      <c r="J650" s="35" t="s">
        <v>1340</v>
      </c>
      <c r="K650" s="35">
        <v>120</v>
      </c>
      <c r="L650" s="118">
        <f t="shared" si="70"/>
        <v>8.1</v>
      </c>
      <c r="M650" s="118">
        <f t="shared" si="71"/>
        <v>8.1</v>
      </c>
    </row>
    <row r="651" spans="1:13" x14ac:dyDescent="0.25">
      <c r="A651" s="116" t="s">
        <v>1905</v>
      </c>
      <c r="B651" s="117">
        <v>44247</v>
      </c>
      <c r="C651" s="116" t="s">
        <v>1906</v>
      </c>
      <c r="D651" s="35" t="s">
        <v>499</v>
      </c>
      <c r="E651" s="116" t="str">
        <f t="shared" si="66"/>
        <v>Bertie</v>
      </c>
      <c r="F651" s="116" t="str">
        <f t="shared" si="67"/>
        <v>Diedericks</v>
      </c>
      <c r="G651" s="116" t="str">
        <f t="shared" si="68"/>
        <v>Men Grand Masters</v>
      </c>
      <c r="H651" s="116" t="str">
        <f t="shared" si="69"/>
        <v>Welwitschia</v>
      </c>
      <c r="I651" s="35"/>
      <c r="J651" s="35" t="s">
        <v>1340</v>
      </c>
      <c r="K651" s="35">
        <v>121</v>
      </c>
      <c r="L651" s="118">
        <f t="shared" si="70"/>
        <v>8.3000000000000007</v>
      </c>
      <c r="M651" s="118">
        <f t="shared" si="71"/>
        <v>8.3000000000000007</v>
      </c>
    </row>
    <row r="652" spans="1:13" x14ac:dyDescent="0.25">
      <c r="A652" s="116" t="s">
        <v>1905</v>
      </c>
      <c r="B652" s="117">
        <v>44247</v>
      </c>
      <c r="C652" s="116" t="s">
        <v>1906</v>
      </c>
      <c r="D652" s="35" t="s">
        <v>499</v>
      </c>
      <c r="E652" s="116" t="str">
        <f t="shared" si="66"/>
        <v>Bertie</v>
      </c>
      <c r="F652" s="116" t="str">
        <f t="shared" si="67"/>
        <v>Diedericks</v>
      </c>
      <c r="G652" s="116" t="str">
        <f t="shared" si="68"/>
        <v>Men Grand Masters</v>
      </c>
      <c r="H652" s="116" t="str">
        <f t="shared" si="69"/>
        <v>Welwitschia</v>
      </c>
      <c r="I652" s="35"/>
      <c r="J652" s="35" t="s">
        <v>1340</v>
      </c>
      <c r="K652" s="35">
        <v>142</v>
      </c>
      <c r="L652" s="118">
        <f t="shared" si="70"/>
        <v>14.4</v>
      </c>
      <c r="M652" s="118">
        <f t="shared" si="71"/>
        <v>14.4</v>
      </c>
    </row>
    <row r="653" spans="1:13" x14ac:dyDescent="0.25">
      <c r="A653" s="116" t="s">
        <v>1905</v>
      </c>
      <c r="B653" s="117">
        <v>44247</v>
      </c>
      <c r="C653" s="116" t="s">
        <v>1906</v>
      </c>
      <c r="D653" s="35" t="s">
        <v>499</v>
      </c>
      <c r="E653" s="116" t="str">
        <f t="shared" si="66"/>
        <v>Bertie</v>
      </c>
      <c r="F653" s="116" t="str">
        <f t="shared" si="67"/>
        <v>Diedericks</v>
      </c>
      <c r="G653" s="116" t="str">
        <f t="shared" si="68"/>
        <v>Men Grand Masters</v>
      </c>
      <c r="H653" s="116" t="str">
        <f t="shared" si="69"/>
        <v>Welwitschia</v>
      </c>
      <c r="I653" s="35"/>
      <c r="J653" s="35" t="s">
        <v>1340</v>
      </c>
      <c r="K653" s="35">
        <v>154</v>
      </c>
      <c r="L653" s="118">
        <f t="shared" si="70"/>
        <v>19.100000000000001</v>
      </c>
      <c r="M653" s="118">
        <f t="shared" si="71"/>
        <v>19.100000000000001</v>
      </c>
    </row>
    <row r="654" spans="1:13" x14ac:dyDescent="0.25">
      <c r="A654" s="116" t="s">
        <v>1905</v>
      </c>
      <c r="B654" s="117">
        <v>44247</v>
      </c>
      <c r="C654" s="116" t="s">
        <v>1906</v>
      </c>
      <c r="D654" s="35" t="s">
        <v>499</v>
      </c>
      <c r="E654" s="116" t="str">
        <f t="shared" si="66"/>
        <v>Bertie</v>
      </c>
      <c r="F654" s="116" t="str">
        <f t="shared" si="67"/>
        <v>Diedericks</v>
      </c>
      <c r="G654" s="116" t="str">
        <f t="shared" si="68"/>
        <v>Men Grand Masters</v>
      </c>
      <c r="H654" s="116" t="str">
        <f t="shared" si="69"/>
        <v>Welwitschia</v>
      </c>
      <c r="I654" s="35"/>
      <c r="J654" s="35" t="s">
        <v>1341</v>
      </c>
      <c r="K654" s="35">
        <v>83</v>
      </c>
      <c r="L654" s="118">
        <f t="shared" si="70"/>
        <v>1.9</v>
      </c>
      <c r="M654" s="118">
        <f t="shared" si="71"/>
        <v>1.9</v>
      </c>
    </row>
    <row r="655" spans="1:13" x14ac:dyDescent="0.25">
      <c r="A655" s="116" t="s">
        <v>1905</v>
      </c>
      <c r="B655" s="117">
        <v>44247</v>
      </c>
      <c r="C655" s="116" t="s">
        <v>1906</v>
      </c>
      <c r="D655" s="35" t="s">
        <v>499</v>
      </c>
      <c r="E655" s="116" t="str">
        <f t="shared" si="66"/>
        <v>Bertie</v>
      </c>
      <c r="F655" s="116" t="str">
        <f t="shared" si="67"/>
        <v>Diedericks</v>
      </c>
      <c r="G655" s="116" t="str">
        <f t="shared" si="68"/>
        <v>Men Grand Masters</v>
      </c>
      <c r="H655" s="116" t="str">
        <f t="shared" si="69"/>
        <v>Welwitschia</v>
      </c>
      <c r="I655" s="35"/>
      <c r="J655" s="35" t="s">
        <v>1356</v>
      </c>
      <c r="K655" s="35">
        <v>125</v>
      </c>
      <c r="L655" s="118">
        <f t="shared" si="70"/>
        <v>17.899999999999999</v>
      </c>
      <c r="M655" s="118">
        <f t="shared" si="71"/>
        <v>17.899999999999999</v>
      </c>
    </row>
    <row r="656" spans="1:13" x14ac:dyDescent="0.25">
      <c r="A656" s="116" t="s">
        <v>1905</v>
      </c>
      <c r="B656" s="117">
        <v>44247</v>
      </c>
      <c r="C656" s="116" t="s">
        <v>1906</v>
      </c>
      <c r="D656" s="35" t="s">
        <v>639</v>
      </c>
      <c r="E656" s="116" t="str">
        <f t="shared" si="66"/>
        <v>Andre</v>
      </c>
      <c r="F656" s="116" t="str">
        <f t="shared" si="67"/>
        <v>Aggenbag</v>
      </c>
      <c r="G656" s="116" t="str">
        <f t="shared" si="68"/>
        <v>Men Senior</v>
      </c>
      <c r="H656" s="116" t="str">
        <f t="shared" si="69"/>
        <v>Welwitschia</v>
      </c>
      <c r="I656" s="35"/>
      <c r="J656" s="35"/>
      <c r="K656" s="35"/>
      <c r="L656" s="118" t="str">
        <f t="shared" si="70"/>
        <v/>
      </c>
      <c r="M656" s="118" t="str">
        <f t="shared" si="71"/>
        <v/>
      </c>
    </row>
    <row r="657" spans="1:13" x14ac:dyDescent="0.25">
      <c r="A657" s="116" t="s">
        <v>1905</v>
      </c>
      <c r="B657" s="117">
        <v>44247</v>
      </c>
      <c r="C657" s="116" t="s">
        <v>1906</v>
      </c>
      <c r="D657" s="35" t="s">
        <v>639</v>
      </c>
      <c r="E657" s="116" t="str">
        <f t="shared" si="66"/>
        <v>Andre</v>
      </c>
      <c r="F657" s="116" t="str">
        <f t="shared" si="67"/>
        <v>Aggenbag</v>
      </c>
      <c r="G657" s="116" t="str">
        <f t="shared" si="68"/>
        <v>Men Senior</v>
      </c>
      <c r="H657" s="116" t="str">
        <f t="shared" si="69"/>
        <v>Welwitschia</v>
      </c>
      <c r="I657" s="35"/>
      <c r="J657" s="35"/>
      <c r="K657" s="35"/>
      <c r="L657" s="118" t="str">
        <f t="shared" si="70"/>
        <v/>
      </c>
      <c r="M657" s="118" t="str">
        <f t="shared" si="71"/>
        <v/>
      </c>
    </row>
    <row r="658" spans="1:13" x14ac:dyDescent="0.25">
      <c r="A658" s="116" t="s">
        <v>1984</v>
      </c>
      <c r="B658" s="117">
        <v>44303</v>
      </c>
      <c r="C658" s="116" t="s">
        <v>1985</v>
      </c>
      <c r="D658" s="35" t="s">
        <v>729</v>
      </c>
      <c r="E658" s="116" t="str">
        <f t="shared" ref="E658:E721" si="72">IF(D658="","",VLOOKUP(D658,Master,3,FALSE))</f>
        <v>Henning</v>
      </c>
      <c r="F658" s="116" t="str">
        <f t="shared" ref="F658:F721" si="73">IF(D658="","",VLOOKUP(D658,Master,4,FALSE))</f>
        <v>Du Plessis</v>
      </c>
      <c r="G658" s="116" t="str">
        <f t="shared" ref="G658:G721" si="74">IF(D658="","",VLOOKUP(D658,Master,5,FALSE))</f>
        <v>Men Master</v>
      </c>
      <c r="H658" s="116" t="str">
        <f t="shared" ref="H658:H721" si="75">IF(D658="","",VLOOKUP(D658,Master,2,FALSE))</f>
        <v>Atlantic Angling Club</v>
      </c>
      <c r="I658" s="35"/>
      <c r="J658" s="35" t="s">
        <v>20</v>
      </c>
      <c r="K658" s="35">
        <v>67</v>
      </c>
      <c r="L658" s="118">
        <f t="shared" ref="L658:L721" si="76">IF(K658="","",IF(I658="",ROUND(HLOOKUP(J658,kgList,K658,FALSE),1),ROUND(HLOOKUP(I658,kgList,K658,FALSE),1)))</f>
        <v>1.1000000000000001</v>
      </c>
      <c r="M658" s="118">
        <f t="shared" ref="M658:M721" si="77">IF(L658="","",IF(COUNTA(I658:J658)&gt;1,"Edible or Inedible",IF(COUNTA(I658)=1,L658*1,IF(COUNTA(J658)=1,L658*1,"ERROR"))))</f>
        <v>1.1000000000000001</v>
      </c>
    </row>
    <row r="659" spans="1:13" x14ac:dyDescent="0.25">
      <c r="A659" s="116" t="s">
        <v>1984</v>
      </c>
      <c r="B659" s="117">
        <v>44303</v>
      </c>
      <c r="C659" s="116" t="s">
        <v>1985</v>
      </c>
      <c r="D659" s="35" t="s">
        <v>507</v>
      </c>
      <c r="E659" s="116" t="str">
        <f t="shared" si="72"/>
        <v>Johan</v>
      </c>
      <c r="F659" s="116" t="str">
        <f t="shared" si="73"/>
        <v>Mostert</v>
      </c>
      <c r="G659" s="116" t="str">
        <f t="shared" si="74"/>
        <v>Men Senior</v>
      </c>
      <c r="H659" s="116" t="str">
        <f t="shared" si="75"/>
        <v>Atlantic Angling Club</v>
      </c>
      <c r="I659" s="35"/>
      <c r="J659" s="35" t="s">
        <v>1340</v>
      </c>
      <c r="K659" s="35">
        <v>148</v>
      </c>
      <c r="L659" s="118">
        <f t="shared" si="76"/>
        <v>16.600000000000001</v>
      </c>
      <c r="M659" s="118">
        <f t="shared" si="77"/>
        <v>16.600000000000001</v>
      </c>
    </row>
    <row r="660" spans="1:13" x14ac:dyDescent="0.25">
      <c r="A660" s="116" t="s">
        <v>1984</v>
      </c>
      <c r="B660" s="117">
        <v>44303</v>
      </c>
      <c r="C660" s="116" t="s">
        <v>1985</v>
      </c>
      <c r="D660" s="35" t="s">
        <v>735</v>
      </c>
      <c r="E660" s="116" t="str">
        <f t="shared" si="72"/>
        <v>Natasha</v>
      </c>
      <c r="F660" s="116" t="str">
        <f t="shared" si="73"/>
        <v>Mostert</v>
      </c>
      <c r="G660" s="116" t="str">
        <f t="shared" si="74"/>
        <v>Ladies Senior</v>
      </c>
      <c r="H660" s="116" t="str">
        <f t="shared" si="75"/>
        <v>Atlantic Angling Club</v>
      </c>
      <c r="I660" s="35"/>
      <c r="J660" s="35"/>
      <c r="K660" s="35"/>
      <c r="L660" s="118" t="str">
        <f t="shared" si="76"/>
        <v/>
      </c>
      <c r="M660" s="118" t="str">
        <f t="shared" si="77"/>
        <v/>
      </c>
    </row>
    <row r="661" spans="1:13" x14ac:dyDescent="0.25">
      <c r="A661" s="116" t="s">
        <v>1984</v>
      </c>
      <c r="B661" s="117">
        <v>44303</v>
      </c>
      <c r="C661" s="116" t="s">
        <v>1985</v>
      </c>
      <c r="D661" s="35" t="s">
        <v>954</v>
      </c>
      <c r="E661" s="116" t="str">
        <f t="shared" si="72"/>
        <v>Jaco</v>
      </c>
      <c r="F661" s="116" t="str">
        <f t="shared" si="73"/>
        <v>Venter</v>
      </c>
      <c r="G661" s="116" t="str">
        <f t="shared" si="74"/>
        <v>Men Master</v>
      </c>
      <c r="H661" s="116" t="str">
        <f t="shared" si="75"/>
        <v>Atlantic Angling Club</v>
      </c>
      <c r="I661" s="35"/>
      <c r="J661" s="35" t="s">
        <v>1341</v>
      </c>
      <c r="K661" s="35">
        <v>80</v>
      </c>
      <c r="L661" s="118">
        <f t="shared" si="76"/>
        <v>1.7</v>
      </c>
      <c r="M661" s="118">
        <f t="shared" si="77"/>
        <v>1.7</v>
      </c>
    </row>
    <row r="662" spans="1:13" x14ac:dyDescent="0.25">
      <c r="A662" s="116" t="s">
        <v>1984</v>
      </c>
      <c r="B662" s="117">
        <v>44303</v>
      </c>
      <c r="C662" s="116" t="s">
        <v>1985</v>
      </c>
      <c r="D662" s="35" t="s">
        <v>1634</v>
      </c>
      <c r="E662" s="116" t="str">
        <f t="shared" si="72"/>
        <v>Sven</v>
      </c>
      <c r="F662" s="116" t="str">
        <f t="shared" si="73"/>
        <v>Welzig</v>
      </c>
      <c r="G662" s="116" t="str">
        <f t="shared" si="74"/>
        <v>Men U/21</v>
      </c>
      <c r="H662" s="116" t="str">
        <f t="shared" si="75"/>
        <v>Atlantic Angling Club</v>
      </c>
      <c r="I662" s="35"/>
      <c r="J662" s="35" t="s">
        <v>1366</v>
      </c>
      <c r="K662" s="35">
        <v>80</v>
      </c>
      <c r="L662" s="118">
        <f t="shared" si="76"/>
        <v>6.4</v>
      </c>
      <c r="M662" s="118">
        <f t="shared" si="77"/>
        <v>6.4</v>
      </c>
    </row>
    <row r="663" spans="1:13" x14ac:dyDescent="0.25">
      <c r="A663" s="116" t="s">
        <v>1984</v>
      </c>
      <c r="B663" s="117">
        <v>44303</v>
      </c>
      <c r="C663" s="116" t="s">
        <v>1985</v>
      </c>
      <c r="D663" s="35" t="s">
        <v>1759</v>
      </c>
      <c r="E663" s="116" t="str">
        <f t="shared" si="72"/>
        <v>Andy</v>
      </c>
      <c r="F663" s="116" t="str">
        <f t="shared" si="73"/>
        <v>Welzig</v>
      </c>
      <c r="G663" s="116" t="str">
        <f t="shared" si="74"/>
        <v>Men Master</v>
      </c>
      <c r="H663" s="116" t="str">
        <f t="shared" si="75"/>
        <v>Atlantic Angling Club</v>
      </c>
      <c r="I663" s="35"/>
      <c r="J663" s="35" t="s">
        <v>1341</v>
      </c>
      <c r="K663" s="35">
        <v>94</v>
      </c>
      <c r="L663" s="118">
        <f t="shared" si="76"/>
        <v>3</v>
      </c>
      <c r="M663" s="118">
        <f t="shared" si="77"/>
        <v>3</v>
      </c>
    </row>
    <row r="664" spans="1:13" x14ac:dyDescent="0.25">
      <c r="A664" s="116" t="s">
        <v>1984</v>
      </c>
      <c r="B664" s="117">
        <v>44303</v>
      </c>
      <c r="C664" s="116" t="s">
        <v>1985</v>
      </c>
      <c r="D664" s="35" t="s">
        <v>641</v>
      </c>
      <c r="E664" s="116" t="str">
        <f t="shared" si="72"/>
        <v>Hennie</v>
      </c>
      <c r="F664" s="116" t="str">
        <f t="shared" si="73"/>
        <v>Roets</v>
      </c>
      <c r="G664" s="116" t="str">
        <f t="shared" si="74"/>
        <v>Men Veteran</v>
      </c>
      <c r="H664" s="116" t="str">
        <f t="shared" si="75"/>
        <v>Atlantic Angling Club</v>
      </c>
      <c r="I664" s="35"/>
      <c r="J664" s="35" t="s">
        <v>1318</v>
      </c>
      <c r="K664" s="35">
        <v>74</v>
      </c>
      <c r="L664" s="118">
        <f t="shared" si="76"/>
        <v>7.4</v>
      </c>
      <c r="M664" s="118">
        <f t="shared" si="77"/>
        <v>7.4</v>
      </c>
    </row>
    <row r="665" spans="1:13" x14ac:dyDescent="0.25">
      <c r="A665" s="116" t="s">
        <v>1984</v>
      </c>
      <c r="B665" s="117">
        <v>44303</v>
      </c>
      <c r="C665" s="116" t="s">
        <v>1985</v>
      </c>
      <c r="D665" s="35" t="s">
        <v>641</v>
      </c>
      <c r="E665" s="116" t="str">
        <f t="shared" si="72"/>
        <v>Hennie</v>
      </c>
      <c r="F665" s="116" t="str">
        <f t="shared" si="73"/>
        <v>Roets</v>
      </c>
      <c r="G665" s="116" t="str">
        <f t="shared" si="74"/>
        <v>Men Veteran</v>
      </c>
      <c r="H665" s="116" t="str">
        <f t="shared" si="75"/>
        <v>Atlantic Angling Club</v>
      </c>
      <c r="I665" s="35" t="s">
        <v>22</v>
      </c>
      <c r="J665" s="35"/>
      <c r="K665" s="35">
        <v>42</v>
      </c>
      <c r="L665" s="118">
        <f t="shared" si="76"/>
        <v>1</v>
      </c>
      <c r="M665" s="118">
        <f t="shared" si="77"/>
        <v>1</v>
      </c>
    </row>
    <row r="666" spans="1:13" x14ac:dyDescent="0.25">
      <c r="A666" s="116" t="s">
        <v>1984</v>
      </c>
      <c r="B666" s="117">
        <v>44303</v>
      </c>
      <c r="C666" s="116" t="s">
        <v>1985</v>
      </c>
      <c r="D666" s="35" t="s">
        <v>1624</v>
      </c>
      <c r="E666" s="116" t="str">
        <f t="shared" si="72"/>
        <v>Stefano</v>
      </c>
      <c r="F666" s="116" t="str">
        <f t="shared" si="73"/>
        <v>Strappazzon</v>
      </c>
      <c r="G666" s="116" t="str">
        <f t="shared" si="74"/>
        <v>Men Veteran</v>
      </c>
      <c r="H666" s="116" t="str">
        <f t="shared" si="75"/>
        <v>Atlantic Angling Club</v>
      </c>
      <c r="I666" s="35"/>
      <c r="J666" s="35" t="s">
        <v>1340</v>
      </c>
      <c r="K666" s="35">
        <v>136</v>
      </c>
      <c r="L666" s="118">
        <f t="shared" si="76"/>
        <v>12.4</v>
      </c>
      <c r="M666" s="118">
        <f t="shared" si="77"/>
        <v>12.4</v>
      </c>
    </row>
    <row r="667" spans="1:13" x14ac:dyDescent="0.25">
      <c r="A667" s="116" t="s">
        <v>1984</v>
      </c>
      <c r="B667" s="117">
        <v>44303</v>
      </c>
      <c r="C667" s="116" t="s">
        <v>1985</v>
      </c>
      <c r="D667" s="35" t="s">
        <v>1624</v>
      </c>
      <c r="E667" s="116" t="str">
        <f t="shared" si="72"/>
        <v>Stefano</v>
      </c>
      <c r="F667" s="116" t="str">
        <f t="shared" si="73"/>
        <v>Strappazzon</v>
      </c>
      <c r="G667" s="116" t="str">
        <f t="shared" si="74"/>
        <v>Men Veteran</v>
      </c>
      <c r="H667" s="116" t="str">
        <f t="shared" si="75"/>
        <v>Atlantic Angling Club</v>
      </c>
      <c r="I667" s="35"/>
      <c r="J667" s="35" t="s">
        <v>1340</v>
      </c>
      <c r="K667" s="35">
        <v>106</v>
      </c>
      <c r="L667" s="118">
        <f t="shared" si="76"/>
        <v>5.3</v>
      </c>
      <c r="M667" s="118">
        <f t="shared" si="77"/>
        <v>5.3</v>
      </c>
    </row>
    <row r="668" spans="1:13" x14ac:dyDescent="0.25">
      <c r="A668" s="116" t="s">
        <v>1984</v>
      </c>
      <c r="B668" s="117">
        <v>44303</v>
      </c>
      <c r="C668" s="116" t="s">
        <v>1985</v>
      </c>
      <c r="D668" s="35" t="s">
        <v>894</v>
      </c>
      <c r="E668" s="116" t="str">
        <f t="shared" si="72"/>
        <v>Jaco</v>
      </c>
      <c r="F668" s="116" t="str">
        <f t="shared" si="73"/>
        <v>Mac Gillicuddy</v>
      </c>
      <c r="G668" s="116" t="str">
        <f t="shared" si="74"/>
        <v>Men Veteran</v>
      </c>
      <c r="H668" s="116" t="str">
        <f t="shared" si="75"/>
        <v>Atlantic Angling Club</v>
      </c>
      <c r="I668" s="35"/>
      <c r="J668" s="35"/>
      <c r="K668" s="35"/>
      <c r="L668" s="118" t="str">
        <f t="shared" si="76"/>
        <v/>
      </c>
      <c r="M668" s="118" t="str">
        <f t="shared" si="77"/>
        <v/>
      </c>
    </row>
    <row r="669" spans="1:13" x14ac:dyDescent="0.25">
      <c r="A669" s="116" t="s">
        <v>1984</v>
      </c>
      <c r="B669" s="117">
        <v>44303</v>
      </c>
      <c r="C669" s="116" t="s">
        <v>1985</v>
      </c>
      <c r="D669" s="35" t="s">
        <v>820</v>
      </c>
      <c r="E669" s="116" t="str">
        <f t="shared" si="72"/>
        <v>Enya</v>
      </c>
      <c r="F669" s="116" t="str">
        <f t="shared" si="73"/>
        <v>Mac Gillicuddy</v>
      </c>
      <c r="G669" s="116" t="str">
        <f t="shared" si="74"/>
        <v>Ladies U/16</v>
      </c>
      <c r="H669" s="116" t="str">
        <f t="shared" si="75"/>
        <v>Atlantic Angling Club</v>
      </c>
      <c r="I669" s="35"/>
      <c r="J669" s="35"/>
      <c r="K669" s="35"/>
      <c r="L669" s="118" t="str">
        <f t="shared" si="76"/>
        <v/>
      </c>
      <c r="M669" s="118" t="str">
        <f t="shared" si="77"/>
        <v/>
      </c>
    </row>
    <row r="670" spans="1:13" x14ac:dyDescent="0.25">
      <c r="A670" s="116" t="s">
        <v>1984</v>
      </c>
      <c r="B670" s="117">
        <v>44303</v>
      </c>
      <c r="C670" s="116" t="s">
        <v>1985</v>
      </c>
      <c r="D670" s="35" t="s">
        <v>1204</v>
      </c>
      <c r="E670" s="116" t="str">
        <f t="shared" si="72"/>
        <v>Karmen</v>
      </c>
      <c r="F670" s="116" t="str">
        <f t="shared" si="73"/>
        <v>Mynhardt</v>
      </c>
      <c r="G670" s="116" t="str">
        <f t="shared" si="74"/>
        <v>Ladies Master</v>
      </c>
      <c r="H670" s="116" t="str">
        <f t="shared" si="75"/>
        <v>Atlantic Angling Club</v>
      </c>
      <c r="I670" s="35"/>
      <c r="J670" s="35" t="s">
        <v>1340</v>
      </c>
      <c r="K670" s="35">
        <v>100</v>
      </c>
      <c r="L670" s="118">
        <f t="shared" si="76"/>
        <v>4.3</v>
      </c>
      <c r="M670" s="118">
        <f t="shared" si="77"/>
        <v>4.3</v>
      </c>
    </row>
    <row r="671" spans="1:13" x14ac:dyDescent="0.25">
      <c r="A671" s="116" t="s">
        <v>1984</v>
      </c>
      <c r="B671" s="117">
        <v>44303</v>
      </c>
      <c r="C671" s="116" t="s">
        <v>1985</v>
      </c>
      <c r="D671" s="35" t="s">
        <v>958</v>
      </c>
      <c r="E671" s="116" t="str">
        <f t="shared" si="72"/>
        <v>Sarel</v>
      </c>
      <c r="F671" s="116" t="str">
        <f t="shared" si="73"/>
        <v>Mynhardt</v>
      </c>
      <c r="G671" s="116" t="str">
        <f t="shared" si="74"/>
        <v>Men Master</v>
      </c>
      <c r="H671" s="116" t="str">
        <f t="shared" si="75"/>
        <v>Atlantic Angling Club</v>
      </c>
      <c r="I671" s="35"/>
      <c r="J671" s="35" t="s">
        <v>1340</v>
      </c>
      <c r="K671" s="35">
        <v>110</v>
      </c>
      <c r="L671" s="118">
        <f t="shared" si="76"/>
        <v>6</v>
      </c>
      <c r="M671" s="118">
        <f t="shared" si="77"/>
        <v>6</v>
      </c>
    </row>
    <row r="672" spans="1:13" x14ac:dyDescent="0.25">
      <c r="A672" s="116" t="s">
        <v>1984</v>
      </c>
      <c r="B672" s="117">
        <v>44303</v>
      </c>
      <c r="C672" s="116" t="s">
        <v>1985</v>
      </c>
      <c r="D672" s="35" t="s">
        <v>1847</v>
      </c>
      <c r="E672" s="116" t="str">
        <f t="shared" si="72"/>
        <v>Andre</v>
      </c>
      <c r="F672" s="116" t="str">
        <f t="shared" si="73"/>
        <v>Nell</v>
      </c>
      <c r="G672" s="116" t="str">
        <f t="shared" si="74"/>
        <v>Men Grand Masters</v>
      </c>
      <c r="H672" s="116" t="str">
        <f t="shared" si="75"/>
        <v>Atlantic Angling Club</v>
      </c>
      <c r="I672" s="35"/>
      <c r="J672" s="35" t="s">
        <v>1320</v>
      </c>
      <c r="K672" s="35">
        <v>36</v>
      </c>
      <c r="L672" s="118">
        <f t="shared" si="76"/>
        <v>1.8</v>
      </c>
      <c r="M672" s="118">
        <f t="shared" si="77"/>
        <v>1.8</v>
      </c>
    </row>
    <row r="673" spans="1:13" x14ac:dyDescent="0.25">
      <c r="A673" s="116" t="s">
        <v>1984</v>
      </c>
      <c r="B673" s="117">
        <v>44303</v>
      </c>
      <c r="C673" s="116" t="s">
        <v>1985</v>
      </c>
      <c r="D673" s="35" t="s">
        <v>1080</v>
      </c>
      <c r="E673" s="116" t="str">
        <f t="shared" si="72"/>
        <v>Luigi</v>
      </c>
      <c r="F673" s="116" t="str">
        <f t="shared" si="73"/>
        <v>Strappazzon</v>
      </c>
      <c r="G673" s="116" t="str">
        <f t="shared" si="74"/>
        <v>Men U/16</v>
      </c>
      <c r="H673" s="116" t="str">
        <f t="shared" si="75"/>
        <v>Atlantic Angling Club</v>
      </c>
      <c r="I673" s="35"/>
      <c r="J673" s="35" t="s">
        <v>10</v>
      </c>
      <c r="K673" s="35">
        <v>40</v>
      </c>
      <c r="L673" s="118">
        <f t="shared" si="76"/>
        <v>1</v>
      </c>
      <c r="M673" s="118">
        <f t="shared" si="77"/>
        <v>1</v>
      </c>
    </row>
    <row r="674" spans="1:13" x14ac:dyDescent="0.25">
      <c r="A674" s="116" t="s">
        <v>1984</v>
      </c>
      <c r="B674" s="117">
        <v>44303</v>
      </c>
      <c r="C674" s="116" t="s">
        <v>1985</v>
      </c>
      <c r="D674" s="35" t="s">
        <v>1773</v>
      </c>
      <c r="E674" s="116" t="str">
        <f t="shared" si="72"/>
        <v>Jacobus</v>
      </c>
      <c r="F674" s="116" t="str">
        <f t="shared" si="73"/>
        <v>Steyl</v>
      </c>
      <c r="G674" s="116" t="str">
        <f t="shared" si="74"/>
        <v>Men Grand Masters</v>
      </c>
      <c r="H674" s="116" t="str">
        <f t="shared" si="75"/>
        <v>Atlantic Angling Club</v>
      </c>
      <c r="I674" s="35"/>
      <c r="J674" s="35"/>
      <c r="K674" s="35"/>
      <c r="L674" s="118" t="str">
        <f t="shared" si="76"/>
        <v/>
      </c>
      <c r="M674" s="118" t="str">
        <f t="shared" si="77"/>
        <v/>
      </c>
    </row>
    <row r="675" spans="1:13" x14ac:dyDescent="0.25">
      <c r="A675" s="116" t="s">
        <v>1984</v>
      </c>
      <c r="B675" s="117">
        <v>44303</v>
      </c>
      <c r="C675" s="116" t="s">
        <v>1985</v>
      </c>
      <c r="D675" s="35" t="s">
        <v>1497</v>
      </c>
      <c r="E675" s="116" t="str">
        <f t="shared" si="72"/>
        <v>Andi</v>
      </c>
      <c r="F675" s="116" t="str">
        <f t="shared" si="73"/>
        <v>Bachran</v>
      </c>
      <c r="G675" s="116" t="str">
        <f t="shared" si="74"/>
        <v>Men Master</v>
      </c>
      <c r="H675" s="116" t="str">
        <f t="shared" si="75"/>
        <v>Atlantic Angling Club</v>
      </c>
      <c r="I675" s="35"/>
      <c r="J675" s="35" t="s">
        <v>1341</v>
      </c>
      <c r="K675" s="35">
        <v>88</v>
      </c>
      <c r="L675" s="118">
        <f t="shared" si="76"/>
        <v>2.4</v>
      </c>
      <c r="M675" s="118">
        <f t="shared" si="77"/>
        <v>2.4</v>
      </c>
    </row>
    <row r="676" spans="1:13" x14ac:dyDescent="0.25">
      <c r="A676" s="116" t="s">
        <v>1984</v>
      </c>
      <c r="B676" s="117">
        <v>44303</v>
      </c>
      <c r="C676" s="116" t="s">
        <v>1985</v>
      </c>
      <c r="D676" s="35" t="s">
        <v>548</v>
      </c>
      <c r="E676" s="116" t="str">
        <f t="shared" si="72"/>
        <v>Kai</v>
      </c>
      <c r="F676" s="116" t="str">
        <f t="shared" si="73"/>
        <v>Metzger</v>
      </c>
      <c r="G676" s="116" t="str">
        <f t="shared" si="74"/>
        <v>Men Veteran</v>
      </c>
      <c r="H676" s="116" t="str">
        <f t="shared" si="75"/>
        <v>xAtlantic Angling Club</v>
      </c>
      <c r="I676" s="35"/>
      <c r="J676" s="35" t="s">
        <v>1340</v>
      </c>
      <c r="K676" s="35">
        <v>91</v>
      </c>
      <c r="L676" s="118">
        <f t="shared" si="76"/>
        <v>3.1</v>
      </c>
      <c r="M676" s="118">
        <f t="shared" si="77"/>
        <v>3.1</v>
      </c>
    </row>
    <row r="677" spans="1:13" x14ac:dyDescent="0.25">
      <c r="A677" s="116" t="s">
        <v>1984</v>
      </c>
      <c r="B677" s="117">
        <v>44303</v>
      </c>
      <c r="C677" s="116" t="s">
        <v>1985</v>
      </c>
      <c r="D677" s="35" t="s">
        <v>548</v>
      </c>
      <c r="E677" s="116" t="str">
        <f t="shared" si="72"/>
        <v>Kai</v>
      </c>
      <c r="F677" s="116" t="str">
        <f t="shared" si="73"/>
        <v>Metzger</v>
      </c>
      <c r="G677" s="116" t="str">
        <f t="shared" si="74"/>
        <v>Men Veteran</v>
      </c>
      <c r="H677" s="116" t="str">
        <f t="shared" si="75"/>
        <v>xAtlantic Angling Club</v>
      </c>
      <c r="I677" s="35"/>
      <c r="J677" s="35" t="s">
        <v>1340</v>
      </c>
      <c r="K677" s="35">
        <v>90</v>
      </c>
      <c r="L677" s="118">
        <f t="shared" si="76"/>
        <v>3</v>
      </c>
      <c r="M677" s="118">
        <f t="shared" si="77"/>
        <v>3</v>
      </c>
    </row>
    <row r="678" spans="1:13" x14ac:dyDescent="0.25">
      <c r="A678" s="116" t="s">
        <v>1984</v>
      </c>
      <c r="B678" s="117">
        <v>44303</v>
      </c>
      <c r="C678" s="116" t="s">
        <v>1985</v>
      </c>
      <c r="D678" s="35" t="s">
        <v>519</v>
      </c>
      <c r="E678" s="116" t="str">
        <f t="shared" si="72"/>
        <v>Jörg</v>
      </c>
      <c r="F678" s="116" t="str">
        <f t="shared" si="73"/>
        <v>Walter</v>
      </c>
      <c r="G678" s="116" t="str">
        <f t="shared" si="74"/>
        <v>Men Grand Masters</v>
      </c>
      <c r="H678" s="116" t="str">
        <f t="shared" si="75"/>
        <v>Atlantic Angling Club</v>
      </c>
      <c r="I678" s="35"/>
      <c r="J678" s="35" t="s">
        <v>1341</v>
      </c>
      <c r="K678" s="35">
        <v>120</v>
      </c>
      <c r="L678" s="118">
        <f t="shared" si="76"/>
        <v>7</v>
      </c>
      <c r="M678" s="118">
        <f t="shared" si="77"/>
        <v>7</v>
      </c>
    </row>
    <row r="679" spans="1:13" x14ac:dyDescent="0.25">
      <c r="A679" s="116" t="s">
        <v>1984</v>
      </c>
      <c r="B679" s="117">
        <v>44303</v>
      </c>
      <c r="C679" s="116" t="s">
        <v>1985</v>
      </c>
      <c r="D679" s="35" t="s">
        <v>704</v>
      </c>
      <c r="E679" s="116" t="str">
        <f t="shared" si="72"/>
        <v>Adri</v>
      </c>
      <c r="F679" s="116" t="str">
        <f t="shared" si="73"/>
        <v>Roets</v>
      </c>
      <c r="G679" s="116" t="str">
        <f t="shared" si="74"/>
        <v>Men Master</v>
      </c>
      <c r="H679" s="116" t="str">
        <f t="shared" si="75"/>
        <v>Atlantic Angling Club</v>
      </c>
      <c r="I679" s="35"/>
      <c r="J679" s="35" t="s">
        <v>1340</v>
      </c>
      <c r="K679" s="35">
        <v>70</v>
      </c>
      <c r="L679" s="118">
        <f t="shared" si="76"/>
        <v>1.3</v>
      </c>
      <c r="M679" s="118">
        <f t="shared" si="77"/>
        <v>1.3</v>
      </c>
    </row>
    <row r="680" spans="1:13" x14ac:dyDescent="0.25">
      <c r="A680" s="116" t="s">
        <v>1984</v>
      </c>
      <c r="B680" s="117">
        <v>44303</v>
      </c>
      <c r="C680" s="116" t="s">
        <v>1985</v>
      </c>
      <c r="D680" s="35" t="s">
        <v>704</v>
      </c>
      <c r="E680" s="116" t="str">
        <f t="shared" si="72"/>
        <v>Adri</v>
      </c>
      <c r="F680" s="116" t="str">
        <f t="shared" si="73"/>
        <v>Roets</v>
      </c>
      <c r="G680" s="116" t="str">
        <f t="shared" si="74"/>
        <v>Men Master</v>
      </c>
      <c r="H680" s="116" t="str">
        <f t="shared" si="75"/>
        <v>Atlantic Angling Club</v>
      </c>
      <c r="I680" s="35"/>
      <c r="J680" s="35" t="s">
        <v>1340</v>
      </c>
      <c r="K680" s="35">
        <v>107</v>
      </c>
      <c r="L680" s="118">
        <f t="shared" si="76"/>
        <v>5.5</v>
      </c>
      <c r="M680" s="118">
        <f t="shared" si="77"/>
        <v>5.5</v>
      </c>
    </row>
    <row r="681" spans="1:13" x14ac:dyDescent="0.25">
      <c r="A681" s="116" t="s">
        <v>1984</v>
      </c>
      <c r="B681" s="117">
        <v>44303</v>
      </c>
      <c r="C681" s="116" t="s">
        <v>1985</v>
      </c>
      <c r="D681" s="35" t="s">
        <v>704</v>
      </c>
      <c r="E681" s="116" t="str">
        <f t="shared" si="72"/>
        <v>Adri</v>
      </c>
      <c r="F681" s="116" t="str">
        <f t="shared" si="73"/>
        <v>Roets</v>
      </c>
      <c r="G681" s="116" t="str">
        <f t="shared" si="74"/>
        <v>Men Master</v>
      </c>
      <c r="H681" s="116" t="str">
        <f t="shared" si="75"/>
        <v>Atlantic Angling Club</v>
      </c>
      <c r="I681" s="35"/>
      <c r="J681" s="35" t="s">
        <v>1341</v>
      </c>
      <c r="K681" s="35">
        <v>71</v>
      </c>
      <c r="L681" s="118">
        <f t="shared" si="76"/>
        <v>1.1000000000000001</v>
      </c>
      <c r="M681" s="118">
        <f t="shared" si="77"/>
        <v>1.1000000000000001</v>
      </c>
    </row>
    <row r="682" spans="1:13" x14ac:dyDescent="0.25">
      <c r="A682" s="116" t="s">
        <v>1984</v>
      </c>
      <c r="B682" s="117">
        <v>44303</v>
      </c>
      <c r="C682" s="116" t="s">
        <v>1985</v>
      </c>
      <c r="D682" s="35" t="s">
        <v>955</v>
      </c>
      <c r="E682" s="116" t="str">
        <f t="shared" si="72"/>
        <v>Andries</v>
      </c>
      <c r="F682" s="116" t="str">
        <f t="shared" si="73"/>
        <v>Burger</v>
      </c>
      <c r="G682" s="116" t="str">
        <f t="shared" si="74"/>
        <v>Men Master</v>
      </c>
      <c r="H682" s="116" t="str">
        <f t="shared" si="75"/>
        <v>Atlantic Angling Club</v>
      </c>
      <c r="I682" s="35"/>
      <c r="J682" s="35" t="s">
        <v>1340</v>
      </c>
      <c r="K682" s="35">
        <v>125</v>
      </c>
      <c r="L682" s="118">
        <f t="shared" si="76"/>
        <v>9.3000000000000007</v>
      </c>
      <c r="M682" s="118">
        <f t="shared" si="77"/>
        <v>9.3000000000000007</v>
      </c>
    </row>
    <row r="683" spans="1:13" x14ac:dyDescent="0.25">
      <c r="A683" s="116" t="s">
        <v>1984</v>
      </c>
      <c r="B683" s="117">
        <v>44303</v>
      </c>
      <c r="C683" s="116" t="s">
        <v>1985</v>
      </c>
      <c r="D683" s="35" t="s">
        <v>955</v>
      </c>
      <c r="E683" s="116" t="str">
        <f t="shared" si="72"/>
        <v>Andries</v>
      </c>
      <c r="F683" s="116" t="str">
        <f t="shared" si="73"/>
        <v>Burger</v>
      </c>
      <c r="G683" s="116" t="str">
        <f t="shared" si="74"/>
        <v>Men Master</v>
      </c>
      <c r="H683" s="116" t="str">
        <f t="shared" si="75"/>
        <v>Atlantic Angling Club</v>
      </c>
      <c r="I683" s="35"/>
      <c r="J683" s="35" t="s">
        <v>1340</v>
      </c>
      <c r="K683" s="35">
        <v>87</v>
      </c>
      <c r="L683" s="118">
        <f t="shared" si="76"/>
        <v>2.7</v>
      </c>
      <c r="M683" s="118">
        <f t="shared" si="77"/>
        <v>2.7</v>
      </c>
    </row>
    <row r="684" spans="1:13" x14ac:dyDescent="0.25">
      <c r="A684" s="116" t="s">
        <v>1984</v>
      </c>
      <c r="B684" s="117">
        <v>44303</v>
      </c>
      <c r="C684" s="116" t="s">
        <v>1985</v>
      </c>
      <c r="D684" s="35" t="s">
        <v>649</v>
      </c>
      <c r="E684" s="116" t="str">
        <f t="shared" si="72"/>
        <v>Francois</v>
      </c>
      <c r="F684" s="116" t="str">
        <f t="shared" si="73"/>
        <v>Lottering</v>
      </c>
      <c r="G684" s="116" t="str">
        <f t="shared" si="74"/>
        <v>Men Senior</v>
      </c>
      <c r="H684" s="116" t="str">
        <f t="shared" si="75"/>
        <v>Seagull Angling Club</v>
      </c>
      <c r="I684" s="35"/>
      <c r="J684" s="35"/>
      <c r="K684" s="35"/>
      <c r="L684" s="118" t="str">
        <f t="shared" si="76"/>
        <v/>
      </c>
      <c r="M684" s="118" t="str">
        <f t="shared" si="77"/>
        <v/>
      </c>
    </row>
    <row r="685" spans="1:13" x14ac:dyDescent="0.25">
      <c r="A685" s="116" t="s">
        <v>1984</v>
      </c>
      <c r="B685" s="117">
        <v>44303</v>
      </c>
      <c r="C685" s="116" t="s">
        <v>1985</v>
      </c>
      <c r="D685" s="35" t="s">
        <v>647</v>
      </c>
      <c r="E685" s="116" t="str">
        <f t="shared" si="72"/>
        <v>Rene</v>
      </c>
      <c r="F685" s="116" t="str">
        <f t="shared" si="73"/>
        <v>Jacobs</v>
      </c>
      <c r="G685" s="116" t="str">
        <f t="shared" si="74"/>
        <v>Ladies Senior</v>
      </c>
      <c r="H685" s="116" t="str">
        <f t="shared" si="75"/>
        <v>Seagull Angling Club</v>
      </c>
      <c r="I685" s="35"/>
      <c r="J685" s="35"/>
      <c r="K685" s="35"/>
      <c r="L685" s="118" t="str">
        <f t="shared" si="76"/>
        <v/>
      </c>
      <c r="M685" s="118" t="str">
        <f t="shared" si="77"/>
        <v/>
      </c>
    </row>
    <row r="686" spans="1:13" x14ac:dyDescent="0.25">
      <c r="A686" s="116" t="s">
        <v>1984</v>
      </c>
      <c r="B686" s="117">
        <v>44303</v>
      </c>
      <c r="C686" s="116" t="s">
        <v>1985</v>
      </c>
      <c r="D686" s="35" t="s">
        <v>1694</v>
      </c>
      <c r="E686" s="116" t="str">
        <f t="shared" si="72"/>
        <v>Zandrie</v>
      </c>
      <c r="F686" s="116" t="str">
        <f t="shared" si="73"/>
        <v>Van Niekerk</v>
      </c>
      <c r="G686" s="116" t="str">
        <f t="shared" si="74"/>
        <v>Ladies Senior</v>
      </c>
      <c r="H686" s="116" t="str">
        <f t="shared" si="75"/>
        <v>xSeagull Angling Club</v>
      </c>
      <c r="I686" s="35"/>
      <c r="J686" s="35"/>
      <c r="K686" s="35"/>
      <c r="L686" s="118" t="str">
        <f t="shared" si="76"/>
        <v/>
      </c>
      <c r="M686" s="118" t="str">
        <f t="shared" si="77"/>
        <v/>
      </c>
    </row>
    <row r="687" spans="1:13" x14ac:dyDescent="0.25">
      <c r="A687" s="116" t="s">
        <v>1984</v>
      </c>
      <c r="B687" s="117">
        <v>44303</v>
      </c>
      <c r="C687" s="116" t="s">
        <v>1985</v>
      </c>
      <c r="D687" s="35" t="s">
        <v>566</v>
      </c>
      <c r="E687" s="116" t="str">
        <f t="shared" si="72"/>
        <v>Herbert</v>
      </c>
      <c r="F687" s="116" t="str">
        <f t="shared" si="73"/>
        <v>Van Niekerk</v>
      </c>
      <c r="G687" s="116" t="str">
        <f t="shared" si="74"/>
        <v>Men Master</v>
      </c>
      <c r="H687" s="116" t="str">
        <f t="shared" si="75"/>
        <v>Seagull Angling Club</v>
      </c>
      <c r="I687" s="35"/>
      <c r="J687" s="35"/>
      <c r="K687" s="35"/>
      <c r="L687" s="118" t="str">
        <f t="shared" si="76"/>
        <v/>
      </c>
      <c r="M687" s="118" t="str">
        <f t="shared" si="77"/>
        <v/>
      </c>
    </row>
    <row r="688" spans="1:13" x14ac:dyDescent="0.25">
      <c r="A688" s="116" t="s">
        <v>1984</v>
      </c>
      <c r="B688" s="117">
        <v>44303</v>
      </c>
      <c r="C688" s="116" t="s">
        <v>1985</v>
      </c>
      <c r="D688" s="35" t="s">
        <v>891</v>
      </c>
      <c r="E688" s="116" t="str">
        <f t="shared" si="72"/>
        <v>Renier</v>
      </c>
      <c r="F688" s="116" t="str">
        <f t="shared" si="73"/>
        <v>Van Zyl</v>
      </c>
      <c r="G688" s="116" t="str">
        <f t="shared" si="74"/>
        <v>Men Veteran</v>
      </c>
      <c r="H688" s="116" t="str">
        <f t="shared" si="75"/>
        <v>Benguella</v>
      </c>
      <c r="I688" s="35"/>
      <c r="J688" s="35"/>
      <c r="K688" s="35"/>
      <c r="L688" s="118" t="str">
        <f t="shared" si="76"/>
        <v/>
      </c>
      <c r="M688" s="118" t="str">
        <f t="shared" si="77"/>
        <v/>
      </c>
    </row>
    <row r="689" spans="1:13" x14ac:dyDescent="0.25">
      <c r="A689" s="116" t="s">
        <v>1984</v>
      </c>
      <c r="B689" s="117">
        <v>44303</v>
      </c>
      <c r="C689" s="116" t="s">
        <v>1985</v>
      </c>
      <c r="D689" s="35" t="s">
        <v>636</v>
      </c>
      <c r="E689" s="116" t="str">
        <f t="shared" si="72"/>
        <v>Jan</v>
      </c>
      <c r="F689" s="116" t="str">
        <f t="shared" si="73"/>
        <v>Potgieter</v>
      </c>
      <c r="G689" s="116" t="str">
        <f t="shared" si="74"/>
        <v>Men Veteran</v>
      </c>
      <c r="H689" s="116" t="str">
        <f t="shared" si="75"/>
        <v>Seagull Angling Club</v>
      </c>
      <c r="I689" s="35"/>
      <c r="J689" s="35"/>
      <c r="K689" s="35"/>
      <c r="L689" s="118" t="str">
        <f t="shared" si="76"/>
        <v/>
      </c>
      <c r="M689" s="118" t="str">
        <f t="shared" si="77"/>
        <v/>
      </c>
    </row>
    <row r="690" spans="1:13" x14ac:dyDescent="0.25">
      <c r="A690" s="116" t="s">
        <v>1984</v>
      </c>
      <c r="B690" s="117">
        <v>44303</v>
      </c>
      <c r="C690" s="116" t="s">
        <v>1985</v>
      </c>
      <c r="D690" s="35" t="s">
        <v>627</v>
      </c>
      <c r="E690" s="116" t="str">
        <f t="shared" si="72"/>
        <v>Pierre</v>
      </c>
      <c r="F690" s="116" t="str">
        <f t="shared" si="73"/>
        <v>Wagner</v>
      </c>
      <c r="G690" s="116" t="str">
        <f t="shared" si="74"/>
        <v>Men Master</v>
      </c>
      <c r="H690" s="116" t="str">
        <f t="shared" si="75"/>
        <v>Benguella</v>
      </c>
      <c r="I690" s="35"/>
      <c r="J690" s="35"/>
      <c r="K690" s="35"/>
      <c r="L690" s="118" t="str">
        <f t="shared" si="76"/>
        <v/>
      </c>
      <c r="M690" s="118" t="str">
        <f t="shared" si="77"/>
        <v/>
      </c>
    </row>
    <row r="691" spans="1:13" x14ac:dyDescent="0.25">
      <c r="A691" s="116" t="s">
        <v>1984</v>
      </c>
      <c r="B691" s="117">
        <v>44303</v>
      </c>
      <c r="C691" s="116" t="s">
        <v>1985</v>
      </c>
      <c r="D691" s="35" t="s">
        <v>643</v>
      </c>
      <c r="E691" s="116" t="str">
        <f t="shared" si="72"/>
        <v>Alex</v>
      </c>
      <c r="F691" s="116" t="str">
        <f t="shared" si="73"/>
        <v>Thompson</v>
      </c>
      <c r="G691" s="116" t="str">
        <f t="shared" si="74"/>
        <v>Men Master</v>
      </c>
      <c r="H691" s="116" t="str">
        <f t="shared" si="75"/>
        <v>Seagull Angling Club</v>
      </c>
      <c r="I691" s="35"/>
      <c r="J691" s="35"/>
      <c r="K691" s="35"/>
      <c r="L691" s="118" t="str">
        <f t="shared" si="76"/>
        <v/>
      </c>
      <c r="M691" s="118" t="str">
        <f t="shared" si="77"/>
        <v/>
      </c>
    </row>
    <row r="692" spans="1:13" x14ac:dyDescent="0.25">
      <c r="A692" s="116" t="s">
        <v>1984</v>
      </c>
      <c r="B692" s="117">
        <v>44303</v>
      </c>
      <c r="C692" s="116" t="s">
        <v>1985</v>
      </c>
      <c r="D692" s="35" t="s">
        <v>1474</v>
      </c>
      <c r="E692" s="116" t="str">
        <f t="shared" si="72"/>
        <v>Stanley</v>
      </c>
      <c r="F692" s="116" t="str">
        <f t="shared" si="73"/>
        <v>Van Zyl</v>
      </c>
      <c r="G692" s="116" t="str">
        <f t="shared" si="74"/>
        <v>Men Grand Masters</v>
      </c>
      <c r="H692" s="116" t="str">
        <f t="shared" si="75"/>
        <v>Benguella</v>
      </c>
      <c r="I692" s="35"/>
      <c r="J692" s="35"/>
      <c r="K692" s="35"/>
      <c r="L692" s="118" t="str">
        <f t="shared" si="76"/>
        <v/>
      </c>
      <c r="M692" s="118" t="str">
        <f t="shared" si="77"/>
        <v/>
      </c>
    </row>
    <row r="693" spans="1:13" x14ac:dyDescent="0.25">
      <c r="A693" s="116" t="s">
        <v>1984</v>
      </c>
      <c r="B693" s="117">
        <v>44303</v>
      </c>
      <c r="C693" s="116" t="s">
        <v>1985</v>
      </c>
      <c r="D693" s="35" t="s">
        <v>541</v>
      </c>
      <c r="E693" s="116" t="str">
        <f t="shared" si="72"/>
        <v>Chrisjan</v>
      </c>
      <c r="F693" s="116" t="str">
        <f t="shared" si="73"/>
        <v>Potgieter</v>
      </c>
      <c r="G693" s="116" t="str">
        <f t="shared" si="74"/>
        <v>Men Senior</v>
      </c>
      <c r="H693" s="116" t="str">
        <f t="shared" si="75"/>
        <v>Seagull Angling Club</v>
      </c>
      <c r="I693" s="35"/>
      <c r="J693" s="35" t="s">
        <v>1340</v>
      </c>
      <c r="K693" s="35">
        <v>98</v>
      </c>
      <c r="L693" s="118">
        <f t="shared" si="76"/>
        <v>4</v>
      </c>
      <c r="M693" s="118">
        <f t="shared" si="77"/>
        <v>4</v>
      </c>
    </row>
    <row r="694" spans="1:13" x14ac:dyDescent="0.25">
      <c r="A694" s="116" t="s">
        <v>1984</v>
      </c>
      <c r="B694" s="117">
        <v>44303</v>
      </c>
      <c r="C694" s="116" t="s">
        <v>1985</v>
      </c>
      <c r="D694" s="35" t="s">
        <v>541</v>
      </c>
      <c r="E694" s="116" t="str">
        <f t="shared" si="72"/>
        <v>Chrisjan</v>
      </c>
      <c r="F694" s="116" t="str">
        <f t="shared" si="73"/>
        <v>Potgieter</v>
      </c>
      <c r="G694" s="116" t="str">
        <f t="shared" si="74"/>
        <v>Men Senior</v>
      </c>
      <c r="H694" s="116" t="str">
        <f t="shared" si="75"/>
        <v>Seagull Angling Club</v>
      </c>
      <c r="I694" s="35"/>
      <c r="J694" s="35" t="s">
        <v>1366</v>
      </c>
      <c r="K694" s="35">
        <v>72</v>
      </c>
      <c r="L694" s="118">
        <f t="shared" si="76"/>
        <v>5</v>
      </c>
      <c r="M694" s="118">
        <f t="shared" si="77"/>
        <v>5</v>
      </c>
    </row>
    <row r="695" spans="1:13" x14ac:dyDescent="0.25">
      <c r="A695" s="116" t="s">
        <v>1984</v>
      </c>
      <c r="B695" s="117">
        <v>44303</v>
      </c>
      <c r="C695" s="116" t="s">
        <v>1985</v>
      </c>
      <c r="D695" s="35" t="s">
        <v>1141</v>
      </c>
      <c r="E695" s="116" t="str">
        <f t="shared" si="72"/>
        <v>Tian</v>
      </c>
      <c r="F695" s="116" t="str">
        <f t="shared" si="73"/>
        <v>Mostert</v>
      </c>
      <c r="G695" s="116" t="str">
        <f t="shared" si="74"/>
        <v>Men Senior</v>
      </c>
      <c r="H695" s="116" t="str">
        <f t="shared" si="75"/>
        <v>Seagull Angling Club</v>
      </c>
      <c r="I695" s="35"/>
      <c r="J695" s="35" t="s">
        <v>1340</v>
      </c>
      <c r="K695" s="35">
        <v>129</v>
      </c>
      <c r="L695" s="118">
        <f t="shared" si="76"/>
        <v>10.4</v>
      </c>
      <c r="M695" s="118">
        <f t="shared" si="77"/>
        <v>10.4</v>
      </c>
    </row>
    <row r="696" spans="1:13" x14ac:dyDescent="0.25">
      <c r="A696" s="116" t="s">
        <v>1984</v>
      </c>
      <c r="B696" s="117">
        <v>44303</v>
      </c>
      <c r="C696" s="116" t="s">
        <v>1985</v>
      </c>
      <c r="D696" s="35" t="s">
        <v>675</v>
      </c>
      <c r="E696" s="116" t="str">
        <f t="shared" si="72"/>
        <v>Andre</v>
      </c>
      <c r="F696" s="116" t="str">
        <f t="shared" si="73"/>
        <v>Strydom</v>
      </c>
      <c r="G696" s="116" t="str">
        <f t="shared" si="74"/>
        <v>Men Senior</v>
      </c>
      <c r="H696" s="116" t="str">
        <f t="shared" si="75"/>
        <v>Seagull Angling Club</v>
      </c>
      <c r="I696" s="35"/>
      <c r="J696" s="35"/>
      <c r="K696" s="35"/>
      <c r="L696" s="118" t="str">
        <f t="shared" si="76"/>
        <v/>
      </c>
      <c r="M696" s="118" t="str">
        <f t="shared" si="77"/>
        <v/>
      </c>
    </row>
    <row r="697" spans="1:13" x14ac:dyDescent="0.25">
      <c r="A697" s="116" t="s">
        <v>1984</v>
      </c>
      <c r="B697" s="117">
        <v>44303</v>
      </c>
      <c r="C697" s="116" t="s">
        <v>1985</v>
      </c>
      <c r="D697" s="35" t="s">
        <v>1550</v>
      </c>
      <c r="E697" s="116" t="str">
        <f t="shared" si="72"/>
        <v>Johannes</v>
      </c>
      <c r="F697" s="116" t="str">
        <f t="shared" si="73"/>
        <v>Gous</v>
      </c>
      <c r="G697" s="116" t="str">
        <f t="shared" si="74"/>
        <v>Men Senior</v>
      </c>
      <c r="H697" s="116" t="str">
        <f t="shared" si="75"/>
        <v>xSeagull Angling Club</v>
      </c>
      <c r="I697" s="35" t="s">
        <v>22</v>
      </c>
      <c r="J697" s="35"/>
      <c r="K697" s="35">
        <v>60</v>
      </c>
      <c r="L697" s="118">
        <f t="shared" si="76"/>
        <v>2.9</v>
      </c>
      <c r="M697" s="118">
        <f t="shared" si="77"/>
        <v>2.9</v>
      </c>
    </row>
    <row r="698" spans="1:13" x14ac:dyDescent="0.25">
      <c r="A698" s="116" t="s">
        <v>1984</v>
      </c>
      <c r="B698" s="117">
        <v>44303</v>
      </c>
      <c r="C698" s="116" t="s">
        <v>1985</v>
      </c>
      <c r="D698" s="35" t="s">
        <v>1167</v>
      </c>
      <c r="E698" s="116" t="str">
        <f t="shared" si="72"/>
        <v>De Wet</v>
      </c>
      <c r="F698" s="116" t="str">
        <f t="shared" si="73"/>
        <v>Vorster</v>
      </c>
      <c r="G698" s="116" t="str">
        <f t="shared" si="74"/>
        <v>Men Veteran</v>
      </c>
      <c r="H698" s="116" t="str">
        <f t="shared" si="75"/>
        <v>Seagull Angling Club</v>
      </c>
      <c r="I698" s="35"/>
      <c r="J698" s="35"/>
      <c r="K698" s="35"/>
      <c r="L698" s="118" t="str">
        <f t="shared" si="76"/>
        <v/>
      </c>
      <c r="M698" s="118" t="str">
        <f t="shared" si="77"/>
        <v/>
      </c>
    </row>
    <row r="699" spans="1:13" x14ac:dyDescent="0.25">
      <c r="A699" s="116" t="s">
        <v>1984</v>
      </c>
      <c r="B699" s="117">
        <v>44303</v>
      </c>
      <c r="C699" s="116" t="s">
        <v>1985</v>
      </c>
      <c r="D699" s="35" t="s">
        <v>1552</v>
      </c>
      <c r="E699" s="116" t="str">
        <f t="shared" si="72"/>
        <v>Gert</v>
      </c>
      <c r="F699" s="116" t="str">
        <f t="shared" si="73"/>
        <v>Visage</v>
      </c>
      <c r="G699" s="116" t="str">
        <f t="shared" si="74"/>
        <v>Men Senior</v>
      </c>
      <c r="H699" s="116" t="str">
        <f t="shared" si="75"/>
        <v>Seagull Angling Club</v>
      </c>
      <c r="I699" s="35"/>
      <c r="J699" s="35"/>
      <c r="K699" s="35"/>
      <c r="L699" s="118" t="str">
        <f t="shared" si="76"/>
        <v/>
      </c>
      <c r="M699" s="118" t="str">
        <f t="shared" si="77"/>
        <v/>
      </c>
    </row>
    <row r="700" spans="1:13" x14ac:dyDescent="0.25">
      <c r="A700" s="116" t="s">
        <v>1984</v>
      </c>
      <c r="B700" s="117">
        <v>44303</v>
      </c>
      <c r="C700" s="116" t="s">
        <v>1985</v>
      </c>
      <c r="D700" s="35" t="s">
        <v>752</v>
      </c>
      <c r="E700" s="116" t="str">
        <f t="shared" si="72"/>
        <v>Lu-Andre</v>
      </c>
      <c r="F700" s="116" t="str">
        <f t="shared" si="73"/>
        <v>Duvenhage</v>
      </c>
      <c r="G700" s="116" t="str">
        <f t="shared" si="74"/>
        <v>Men Senior</v>
      </c>
      <c r="H700" s="116" t="str">
        <f t="shared" si="75"/>
        <v>Seagull Angling Club</v>
      </c>
      <c r="I700" s="35"/>
      <c r="J700" s="35"/>
      <c r="K700" s="35"/>
      <c r="L700" s="118" t="str">
        <f t="shared" si="76"/>
        <v/>
      </c>
      <c r="M700" s="118" t="str">
        <f t="shared" si="77"/>
        <v/>
      </c>
    </row>
    <row r="701" spans="1:13" x14ac:dyDescent="0.25">
      <c r="A701" s="116" t="s">
        <v>1984</v>
      </c>
      <c r="B701" s="117">
        <v>44303</v>
      </c>
      <c r="C701" s="116" t="s">
        <v>1985</v>
      </c>
      <c r="D701" s="35" t="s">
        <v>1290</v>
      </c>
      <c r="E701" s="116" t="str">
        <f t="shared" si="72"/>
        <v>Gerhardus</v>
      </c>
      <c r="F701" s="116" t="str">
        <f t="shared" si="73"/>
        <v>Louw</v>
      </c>
      <c r="G701" s="116" t="str">
        <f t="shared" si="74"/>
        <v>Men Senior</v>
      </c>
      <c r="H701" s="116" t="str">
        <f t="shared" si="75"/>
        <v>xSeagull Angling Club</v>
      </c>
      <c r="I701" s="35"/>
      <c r="J701" s="35"/>
      <c r="K701" s="35"/>
      <c r="L701" s="118" t="str">
        <f t="shared" si="76"/>
        <v/>
      </c>
      <c r="M701" s="118" t="str">
        <f t="shared" si="77"/>
        <v/>
      </c>
    </row>
    <row r="702" spans="1:13" x14ac:dyDescent="0.25">
      <c r="A702" s="116" t="s">
        <v>1984</v>
      </c>
      <c r="B702" s="117">
        <v>44303</v>
      </c>
      <c r="C702" s="116" t="s">
        <v>1985</v>
      </c>
      <c r="D702" s="35" t="s">
        <v>574</v>
      </c>
      <c r="E702" s="116" t="str">
        <f t="shared" si="72"/>
        <v>Richard</v>
      </c>
      <c r="F702" s="116" t="str">
        <f t="shared" si="73"/>
        <v>Kotze</v>
      </c>
      <c r="G702" s="116" t="str">
        <f t="shared" si="74"/>
        <v>Men Grand Masters</v>
      </c>
      <c r="H702" s="116" t="str">
        <f t="shared" si="75"/>
        <v>Seagull Angling Club</v>
      </c>
      <c r="I702" s="35"/>
      <c r="J702" s="35"/>
      <c r="K702" s="35"/>
      <c r="L702" s="118" t="str">
        <f t="shared" si="76"/>
        <v/>
      </c>
      <c r="M702" s="118" t="str">
        <f t="shared" si="77"/>
        <v/>
      </c>
    </row>
    <row r="703" spans="1:13" x14ac:dyDescent="0.25">
      <c r="A703" s="116" t="s">
        <v>1984</v>
      </c>
      <c r="B703" s="117">
        <v>44303</v>
      </c>
      <c r="C703" s="116" t="s">
        <v>1985</v>
      </c>
      <c r="D703" s="35" t="s">
        <v>625</v>
      </c>
      <c r="E703" s="116" t="str">
        <f t="shared" si="72"/>
        <v>Pieter</v>
      </c>
      <c r="F703" s="116" t="str">
        <f t="shared" si="73"/>
        <v>van Aarde</v>
      </c>
      <c r="G703" s="116" t="str">
        <f t="shared" si="74"/>
        <v>Men Senior</v>
      </c>
      <c r="H703" s="116" t="str">
        <f t="shared" si="75"/>
        <v>Seagull Angling Club</v>
      </c>
      <c r="I703" s="35"/>
      <c r="J703" s="35"/>
      <c r="K703" s="35"/>
      <c r="L703" s="118" t="str">
        <f t="shared" si="76"/>
        <v/>
      </c>
      <c r="M703" s="118" t="str">
        <f t="shared" si="77"/>
        <v/>
      </c>
    </row>
    <row r="704" spans="1:13" x14ac:dyDescent="0.25">
      <c r="A704" s="116" t="s">
        <v>1984</v>
      </c>
      <c r="B704" s="117">
        <v>44303</v>
      </c>
      <c r="C704" s="116" t="s">
        <v>1985</v>
      </c>
      <c r="D704" s="35" t="s">
        <v>654</v>
      </c>
      <c r="E704" s="116" t="str">
        <f t="shared" si="72"/>
        <v>Stephan</v>
      </c>
      <c r="F704" s="116" t="str">
        <f t="shared" si="73"/>
        <v>Swanepoel</v>
      </c>
      <c r="G704" s="116" t="str">
        <f t="shared" si="74"/>
        <v>Men Veteran</v>
      </c>
      <c r="H704" s="116" t="str">
        <f t="shared" si="75"/>
        <v>Namib Park</v>
      </c>
      <c r="I704" s="35"/>
      <c r="J704" s="35" t="s">
        <v>1341</v>
      </c>
      <c r="K704" s="35">
        <v>91</v>
      </c>
      <c r="L704" s="118">
        <f t="shared" si="76"/>
        <v>2.7</v>
      </c>
      <c r="M704" s="118">
        <f t="shared" si="77"/>
        <v>2.7</v>
      </c>
    </row>
    <row r="705" spans="1:13" x14ac:dyDescent="0.25">
      <c r="A705" s="116" t="s">
        <v>1984</v>
      </c>
      <c r="B705" s="117">
        <v>44303</v>
      </c>
      <c r="C705" s="116" t="s">
        <v>1985</v>
      </c>
      <c r="D705" s="35" t="s">
        <v>658</v>
      </c>
      <c r="E705" s="116" t="str">
        <f t="shared" si="72"/>
        <v>Coennie</v>
      </c>
      <c r="F705" s="116" t="str">
        <f t="shared" si="73"/>
        <v>Steyn</v>
      </c>
      <c r="G705" s="116" t="str">
        <f t="shared" si="74"/>
        <v>Men Grand Masters</v>
      </c>
      <c r="H705" s="116" t="str">
        <f t="shared" si="75"/>
        <v>Namib Park</v>
      </c>
      <c r="I705" s="35" t="s">
        <v>19</v>
      </c>
      <c r="J705" s="35"/>
      <c r="K705" s="35">
        <v>42</v>
      </c>
      <c r="L705" s="118">
        <f t="shared" si="76"/>
        <v>0.8</v>
      </c>
      <c r="M705" s="118">
        <f t="shared" si="77"/>
        <v>0.8</v>
      </c>
    </row>
    <row r="706" spans="1:13" x14ac:dyDescent="0.25">
      <c r="A706" s="116" t="s">
        <v>1984</v>
      </c>
      <c r="B706" s="117">
        <v>44303</v>
      </c>
      <c r="C706" s="116" t="s">
        <v>1985</v>
      </c>
      <c r="D706" s="35" t="s">
        <v>658</v>
      </c>
      <c r="E706" s="116" t="str">
        <f t="shared" si="72"/>
        <v>Coennie</v>
      </c>
      <c r="F706" s="116" t="str">
        <f t="shared" si="73"/>
        <v>Steyn</v>
      </c>
      <c r="G706" s="116" t="str">
        <f t="shared" si="74"/>
        <v>Men Grand Masters</v>
      </c>
      <c r="H706" s="116" t="str">
        <f t="shared" si="75"/>
        <v>Namib Park</v>
      </c>
      <c r="I706" s="35" t="s">
        <v>19</v>
      </c>
      <c r="J706" s="35"/>
      <c r="K706" s="35">
        <v>40</v>
      </c>
      <c r="L706" s="118">
        <f t="shared" si="76"/>
        <v>0.7</v>
      </c>
      <c r="M706" s="118">
        <f t="shared" si="77"/>
        <v>0.7</v>
      </c>
    </row>
    <row r="707" spans="1:13" x14ac:dyDescent="0.25">
      <c r="A707" s="116" t="s">
        <v>1984</v>
      </c>
      <c r="B707" s="117">
        <v>44303</v>
      </c>
      <c r="C707" s="116" t="s">
        <v>1985</v>
      </c>
      <c r="D707" s="35" t="s">
        <v>603</v>
      </c>
      <c r="E707" s="116" t="str">
        <f t="shared" si="72"/>
        <v>Lance</v>
      </c>
      <c r="F707" s="116" t="str">
        <f t="shared" si="73"/>
        <v>Mills</v>
      </c>
      <c r="G707" s="116" t="str">
        <f t="shared" si="74"/>
        <v>Men Master</v>
      </c>
      <c r="H707" s="116" t="str">
        <f t="shared" si="75"/>
        <v>Namib Park</v>
      </c>
      <c r="I707" s="35"/>
      <c r="J707" s="35"/>
      <c r="K707" s="35"/>
      <c r="L707" s="118" t="str">
        <f t="shared" si="76"/>
        <v/>
      </c>
      <c r="M707" s="118" t="str">
        <f t="shared" si="77"/>
        <v/>
      </c>
    </row>
    <row r="708" spans="1:13" x14ac:dyDescent="0.25">
      <c r="A708" s="116" t="s">
        <v>1984</v>
      </c>
      <c r="B708" s="117">
        <v>44303</v>
      </c>
      <c r="C708" s="116" t="s">
        <v>1985</v>
      </c>
      <c r="D708" s="35" t="s">
        <v>1057</v>
      </c>
      <c r="E708" s="116" t="str">
        <f t="shared" si="72"/>
        <v>Andre</v>
      </c>
      <c r="F708" s="116" t="str">
        <f t="shared" si="73"/>
        <v>Vermaak</v>
      </c>
      <c r="G708" s="116" t="str">
        <f t="shared" si="74"/>
        <v>Men Senior</v>
      </c>
      <c r="H708" s="116" t="str">
        <f t="shared" si="75"/>
        <v>Namib Park</v>
      </c>
      <c r="I708" s="35" t="s">
        <v>19</v>
      </c>
      <c r="J708" s="35"/>
      <c r="K708" s="35">
        <v>40</v>
      </c>
      <c r="L708" s="118">
        <f t="shared" si="76"/>
        <v>0.7</v>
      </c>
      <c r="M708" s="118">
        <f t="shared" si="77"/>
        <v>0.7</v>
      </c>
    </row>
    <row r="709" spans="1:13" x14ac:dyDescent="0.25">
      <c r="A709" s="116" t="s">
        <v>1984</v>
      </c>
      <c r="B709" s="117">
        <v>44303</v>
      </c>
      <c r="C709" s="116" t="s">
        <v>1985</v>
      </c>
      <c r="D709" s="35" t="s">
        <v>1057</v>
      </c>
      <c r="E709" s="116" t="str">
        <f t="shared" si="72"/>
        <v>Andre</v>
      </c>
      <c r="F709" s="116" t="str">
        <f t="shared" si="73"/>
        <v>Vermaak</v>
      </c>
      <c r="G709" s="116" t="str">
        <f t="shared" si="74"/>
        <v>Men Senior</v>
      </c>
      <c r="H709" s="116" t="str">
        <f t="shared" si="75"/>
        <v>Namib Park</v>
      </c>
      <c r="I709" s="35" t="s">
        <v>19</v>
      </c>
      <c r="J709" s="35"/>
      <c r="K709" s="35">
        <v>44</v>
      </c>
      <c r="L709" s="118">
        <f t="shared" si="76"/>
        <v>0.9</v>
      </c>
      <c r="M709" s="118">
        <f t="shared" si="77"/>
        <v>0.9</v>
      </c>
    </row>
    <row r="710" spans="1:13" x14ac:dyDescent="0.25">
      <c r="A710" s="116" t="s">
        <v>1984</v>
      </c>
      <c r="B710" s="117">
        <v>44303</v>
      </c>
      <c r="C710" s="116" t="s">
        <v>1985</v>
      </c>
      <c r="D710" s="35" t="s">
        <v>696</v>
      </c>
      <c r="E710" s="116" t="str">
        <f t="shared" si="72"/>
        <v>Abriana</v>
      </c>
      <c r="F710" s="116" t="str">
        <f t="shared" si="73"/>
        <v>Koberzig</v>
      </c>
      <c r="G710" s="116" t="str">
        <f t="shared" si="74"/>
        <v>Ladies Senior</v>
      </c>
      <c r="H710" s="116" t="str">
        <f t="shared" si="75"/>
        <v>Namib Park</v>
      </c>
      <c r="I710" s="35"/>
      <c r="J710" s="35"/>
      <c r="K710" s="35"/>
      <c r="L710" s="118" t="str">
        <f t="shared" si="76"/>
        <v/>
      </c>
      <c r="M710" s="118" t="str">
        <f t="shared" si="77"/>
        <v/>
      </c>
    </row>
    <row r="711" spans="1:13" x14ac:dyDescent="0.25">
      <c r="A711" s="116" t="s">
        <v>1984</v>
      </c>
      <c r="B711" s="117">
        <v>44303</v>
      </c>
      <c r="C711" s="116" t="s">
        <v>1985</v>
      </c>
      <c r="D711" s="35" t="s">
        <v>742</v>
      </c>
      <c r="E711" s="116" t="str">
        <f t="shared" si="72"/>
        <v>Rhyno</v>
      </c>
      <c r="F711" s="116" t="str">
        <f t="shared" si="73"/>
        <v>Koberzig</v>
      </c>
      <c r="G711" s="116" t="str">
        <f t="shared" si="74"/>
        <v>Men Senior</v>
      </c>
      <c r="H711" s="116" t="str">
        <f t="shared" si="75"/>
        <v>Namib Park</v>
      </c>
      <c r="I711" s="35"/>
      <c r="J711" s="35" t="s">
        <v>10</v>
      </c>
      <c r="K711" s="35">
        <v>40</v>
      </c>
      <c r="L711" s="118">
        <f t="shared" si="76"/>
        <v>1</v>
      </c>
      <c r="M711" s="118">
        <f t="shared" si="77"/>
        <v>1</v>
      </c>
    </row>
    <row r="712" spans="1:13" x14ac:dyDescent="0.25">
      <c r="A712" s="116" t="s">
        <v>1984</v>
      </c>
      <c r="B712" s="117">
        <v>44303</v>
      </c>
      <c r="C712" s="116" t="s">
        <v>1985</v>
      </c>
      <c r="D712" s="35" t="s">
        <v>533</v>
      </c>
      <c r="E712" s="116" t="str">
        <f t="shared" si="72"/>
        <v>Johan</v>
      </c>
      <c r="F712" s="116" t="str">
        <f t="shared" si="73"/>
        <v>Bruwer</v>
      </c>
      <c r="G712" s="116" t="str">
        <f t="shared" si="74"/>
        <v>Men Senior</v>
      </c>
      <c r="H712" s="116" t="str">
        <f t="shared" si="75"/>
        <v>Namib Park</v>
      </c>
      <c r="I712" s="35"/>
      <c r="J712" s="35" t="s">
        <v>1366</v>
      </c>
      <c r="K712" s="35">
        <v>90</v>
      </c>
      <c r="L712" s="118">
        <f t="shared" si="76"/>
        <v>8.4</v>
      </c>
      <c r="M712" s="118">
        <f t="shared" si="77"/>
        <v>8.4</v>
      </c>
    </row>
    <row r="713" spans="1:13" x14ac:dyDescent="0.25">
      <c r="A713" s="116" t="s">
        <v>1984</v>
      </c>
      <c r="B713" s="117">
        <v>44303</v>
      </c>
      <c r="C713" s="116" t="s">
        <v>1985</v>
      </c>
      <c r="D713" s="35" t="s">
        <v>1787</v>
      </c>
      <c r="E713" s="116" t="str">
        <f t="shared" si="72"/>
        <v>Ryno</v>
      </c>
      <c r="F713" s="116" t="str">
        <f t="shared" si="73"/>
        <v>Enslin</v>
      </c>
      <c r="G713" s="116" t="str">
        <f t="shared" si="74"/>
        <v>Men Senior</v>
      </c>
      <c r="H713" s="116" t="str">
        <f t="shared" si="75"/>
        <v>Walvis Bay</v>
      </c>
      <c r="I713" s="35"/>
      <c r="J713" s="35" t="s">
        <v>1340</v>
      </c>
      <c r="K713" s="35">
        <v>130</v>
      </c>
      <c r="L713" s="118">
        <f t="shared" si="76"/>
        <v>10.7</v>
      </c>
      <c r="M713" s="118">
        <f t="shared" si="77"/>
        <v>10.7</v>
      </c>
    </row>
    <row r="714" spans="1:13" x14ac:dyDescent="0.25">
      <c r="A714" s="116" t="s">
        <v>1984</v>
      </c>
      <c r="B714" s="117">
        <v>44303</v>
      </c>
      <c r="C714" s="116" t="s">
        <v>1985</v>
      </c>
      <c r="D714" s="35" t="s">
        <v>1788</v>
      </c>
      <c r="E714" s="116" t="str">
        <f t="shared" si="72"/>
        <v>Wanda</v>
      </c>
      <c r="F714" s="116" t="str">
        <f t="shared" si="73"/>
        <v>Enslin</v>
      </c>
      <c r="G714" s="116" t="str">
        <f t="shared" si="74"/>
        <v>Ladies Senior</v>
      </c>
      <c r="H714" s="116" t="str">
        <f t="shared" si="75"/>
        <v>Walvis Bay</v>
      </c>
      <c r="I714" s="35"/>
      <c r="J714" s="35"/>
      <c r="K714" s="35"/>
      <c r="L714" s="118" t="str">
        <f t="shared" si="76"/>
        <v/>
      </c>
      <c r="M714" s="118" t="str">
        <f t="shared" si="77"/>
        <v/>
      </c>
    </row>
    <row r="715" spans="1:13" x14ac:dyDescent="0.25">
      <c r="A715" s="116" t="s">
        <v>1984</v>
      </c>
      <c r="B715" s="117">
        <v>44303</v>
      </c>
      <c r="C715" s="116" t="s">
        <v>1985</v>
      </c>
      <c r="D715" s="35" t="s">
        <v>614</v>
      </c>
      <c r="E715" s="116" t="str">
        <f t="shared" si="72"/>
        <v>Olaf</v>
      </c>
      <c r="F715" s="116" t="str">
        <f t="shared" si="73"/>
        <v>Coetzee</v>
      </c>
      <c r="G715" s="116" t="str">
        <f t="shared" si="74"/>
        <v>Men Senior</v>
      </c>
      <c r="H715" s="116" t="str">
        <f t="shared" si="75"/>
        <v>Namib Park</v>
      </c>
      <c r="I715" s="35"/>
      <c r="J715" s="35" t="s">
        <v>1340</v>
      </c>
      <c r="K715" s="35">
        <v>137</v>
      </c>
      <c r="L715" s="118">
        <f t="shared" si="76"/>
        <v>12.8</v>
      </c>
      <c r="M715" s="118">
        <f t="shared" si="77"/>
        <v>12.8</v>
      </c>
    </row>
    <row r="716" spans="1:13" x14ac:dyDescent="0.25">
      <c r="A716" s="116" t="s">
        <v>1984</v>
      </c>
      <c r="B716" s="117">
        <v>44303</v>
      </c>
      <c r="C716" s="116" t="s">
        <v>1985</v>
      </c>
      <c r="D716" s="35" t="s">
        <v>504</v>
      </c>
      <c r="E716" s="116" t="str">
        <f t="shared" si="72"/>
        <v>Andre</v>
      </c>
      <c r="F716" s="116" t="str">
        <f t="shared" si="73"/>
        <v>Coetzee</v>
      </c>
      <c r="G716" s="116" t="str">
        <f t="shared" si="74"/>
        <v>Men Grand Masters</v>
      </c>
      <c r="H716" s="116" t="str">
        <f t="shared" si="75"/>
        <v>Namib Park</v>
      </c>
      <c r="I716" s="35"/>
      <c r="J716" s="35" t="s">
        <v>1340</v>
      </c>
      <c r="K716" s="35">
        <v>137</v>
      </c>
      <c r="L716" s="118">
        <f t="shared" si="76"/>
        <v>12.8</v>
      </c>
      <c r="M716" s="118">
        <f t="shared" si="77"/>
        <v>12.8</v>
      </c>
    </row>
    <row r="717" spans="1:13" x14ac:dyDescent="0.25">
      <c r="A717" s="116" t="s">
        <v>1984</v>
      </c>
      <c r="B717" s="117">
        <v>44303</v>
      </c>
      <c r="C717" s="116" t="s">
        <v>1985</v>
      </c>
      <c r="D717" s="35" t="s">
        <v>1256</v>
      </c>
      <c r="E717" s="116" t="str">
        <f t="shared" si="72"/>
        <v>Keith</v>
      </c>
      <c r="F717" s="116" t="str">
        <f t="shared" si="73"/>
        <v>Du Plessis</v>
      </c>
      <c r="G717" s="116" t="str">
        <f t="shared" si="74"/>
        <v>Men Veteran</v>
      </c>
      <c r="H717" s="116" t="str">
        <f t="shared" si="75"/>
        <v>xNamib Park</v>
      </c>
      <c r="I717" s="35"/>
      <c r="J717" s="35" t="s">
        <v>1340</v>
      </c>
      <c r="K717" s="35">
        <v>67</v>
      </c>
      <c r="L717" s="118">
        <f t="shared" si="76"/>
        <v>1.1000000000000001</v>
      </c>
      <c r="M717" s="118">
        <f t="shared" si="77"/>
        <v>1.1000000000000001</v>
      </c>
    </row>
    <row r="718" spans="1:13" x14ac:dyDescent="0.25">
      <c r="A718" s="116" t="s">
        <v>1984</v>
      </c>
      <c r="B718" s="117">
        <v>44303</v>
      </c>
      <c r="C718" s="116" t="s">
        <v>1985</v>
      </c>
      <c r="D718" s="35" t="s">
        <v>1679</v>
      </c>
      <c r="E718" s="116" t="str">
        <f t="shared" si="72"/>
        <v>Johan</v>
      </c>
      <c r="F718" s="116" t="str">
        <f t="shared" si="73"/>
        <v>Van Niekerk</v>
      </c>
      <c r="G718" s="116" t="str">
        <f t="shared" si="74"/>
        <v>Men Senior</v>
      </c>
      <c r="H718" s="116" t="str">
        <f t="shared" si="75"/>
        <v>Namib Park</v>
      </c>
      <c r="I718" s="35"/>
      <c r="J718" s="35"/>
      <c r="K718" s="35"/>
      <c r="L718" s="118" t="str">
        <f t="shared" si="76"/>
        <v/>
      </c>
      <c r="M718" s="118" t="str">
        <f t="shared" si="77"/>
        <v/>
      </c>
    </row>
    <row r="719" spans="1:13" x14ac:dyDescent="0.25">
      <c r="A719" s="116" t="s">
        <v>1984</v>
      </c>
      <c r="B719" s="117">
        <v>44303</v>
      </c>
      <c r="C719" s="116" t="s">
        <v>1985</v>
      </c>
      <c r="D719" s="35" t="s">
        <v>698</v>
      </c>
      <c r="E719" s="116" t="str">
        <f t="shared" si="72"/>
        <v>Willem</v>
      </c>
      <c r="F719" s="116" t="str">
        <f t="shared" si="73"/>
        <v>Kilian</v>
      </c>
      <c r="G719" s="116" t="str">
        <f t="shared" si="74"/>
        <v>Men Veteran</v>
      </c>
      <c r="H719" s="116" t="str">
        <f t="shared" si="75"/>
        <v>Steenbras</v>
      </c>
      <c r="I719" s="35"/>
      <c r="J719" s="35"/>
      <c r="K719" s="35"/>
      <c r="L719" s="118" t="str">
        <f t="shared" si="76"/>
        <v/>
      </c>
      <c r="M719" s="118" t="str">
        <f t="shared" si="77"/>
        <v/>
      </c>
    </row>
    <row r="720" spans="1:13" x14ac:dyDescent="0.25">
      <c r="A720" s="116" t="s">
        <v>1984</v>
      </c>
      <c r="B720" s="117">
        <v>44303</v>
      </c>
      <c r="C720" s="116" t="s">
        <v>1985</v>
      </c>
      <c r="D720" s="35" t="s">
        <v>678</v>
      </c>
      <c r="E720" s="116" t="str">
        <f t="shared" si="72"/>
        <v>Danie</v>
      </c>
      <c r="F720" s="116" t="str">
        <f t="shared" si="73"/>
        <v>Van Der Merwe</v>
      </c>
      <c r="G720" s="116" t="str">
        <f t="shared" si="74"/>
        <v>Men Grand Masters</v>
      </c>
      <c r="H720" s="116" t="str">
        <f t="shared" si="75"/>
        <v>Steenbras</v>
      </c>
      <c r="I720" s="35"/>
      <c r="J720" s="35"/>
      <c r="K720" s="35"/>
      <c r="L720" s="118" t="str">
        <f t="shared" si="76"/>
        <v/>
      </c>
      <c r="M720" s="118" t="str">
        <f t="shared" si="77"/>
        <v/>
      </c>
    </row>
    <row r="721" spans="1:13" x14ac:dyDescent="0.25">
      <c r="A721" s="116" t="s">
        <v>1984</v>
      </c>
      <c r="B721" s="117">
        <v>44303</v>
      </c>
      <c r="C721" s="116" t="s">
        <v>1985</v>
      </c>
      <c r="D721" s="35" t="s">
        <v>1005</v>
      </c>
      <c r="E721" s="116" t="str">
        <f t="shared" si="72"/>
        <v>Dewald</v>
      </c>
      <c r="F721" s="116" t="str">
        <f t="shared" si="73"/>
        <v>Van Der Merwe</v>
      </c>
      <c r="G721" s="116" t="str">
        <f t="shared" si="74"/>
        <v>Men Master</v>
      </c>
      <c r="H721" s="116" t="str">
        <f t="shared" si="75"/>
        <v>Steenbras</v>
      </c>
      <c r="I721" s="35"/>
      <c r="J721" s="35"/>
      <c r="K721" s="35"/>
      <c r="L721" s="118" t="str">
        <f t="shared" si="76"/>
        <v/>
      </c>
      <c r="M721" s="118" t="str">
        <f t="shared" si="77"/>
        <v/>
      </c>
    </row>
    <row r="722" spans="1:13" x14ac:dyDescent="0.25">
      <c r="A722" s="116" t="s">
        <v>1984</v>
      </c>
      <c r="B722" s="117">
        <v>44303</v>
      </c>
      <c r="C722" s="116" t="s">
        <v>1985</v>
      </c>
      <c r="D722" s="35" t="s">
        <v>722</v>
      </c>
      <c r="E722" s="116" t="str">
        <f t="shared" ref="E722:E785" si="78">IF(D722="","",VLOOKUP(D722,Master,3,FALSE))</f>
        <v>Danie</v>
      </c>
      <c r="F722" s="116" t="str">
        <f t="shared" ref="F722:F785" si="79">IF(D722="","",VLOOKUP(D722,Master,4,FALSE))</f>
        <v>Swanepoel</v>
      </c>
      <c r="G722" s="116" t="str">
        <f t="shared" ref="G722:G785" si="80">IF(D722="","",VLOOKUP(D722,Master,5,FALSE))</f>
        <v>Men Senior</v>
      </c>
      <c r="H722" s="116" t="str">
        <f t="shared" ref="H722:H785" si="81">IF(D722="","",VLOOKUP(D722,Master,2,FALSE))</f>
        <v>Steenbras</v>
      </c>
      <c r="I722" s="35"/>
      <c r="J722" s="35" t="s">
        <v>20</v>
      </c>
      <c r="K722" s="35">
        <v>85</v>
      </c>
      <c r="L722" s="118">
        <f t="shared" ref="L722:L785" si="82">IF(K722="","",IF(I722="",ROUND(HLOOKUP(J722,kgList,K722,FALSE),1),ROUND(HLOOKUP(I722,kgList,K722,FALSE),1)))</f>
        <v>2.2000000000000002</v>
      </c>
      <c r="M722" s="118">
        <f t="shared" ref="M722:M785" si="83">IF(L722="","",IF(COUNTA(I722:J722)&gt;1,"Edible or Inedible",IF(COUNTA(I722)=1,L722*1,IF(COUNTA(J722)=1,L722*1,"ERROR"))))</f>
        <v>2.2000000000000002</v>
      </c>
    </row>
    <row r="723" spans="1:13" x14ac:dyDescent="0.25">
      <c r="A723" s="116" t="s">
        <v>1984</v>
      </c>
      <c r="B723" s="117">
        <v>44303</v>
      </c>
      <c r="C723" s="116" t="s">
        <v>1985</v>
      </c>
      <c r="D723" s="35" t="s">
        <v>1454</v>
      </c>
      <c r="E723" s="116" t="str">
        <f t="shared" si="78"/>
        <v>Jacomien</v>
      </c>
      <c r="F723" s="116" t="str">
        <f t="shared" si="79"/>
        <v>Heath</v>
      </c>
      <c r="G723" s="116" t="str">
        <f t="shared" si="80"/>
        <v>Ladies Senior</v>
      </c>
      <c r="H723" s="116" t="str">
        <f t="shared" si="81"/>
        <v>Henties Bay</v>
      </c>
      <c r="I723" s="35"/>
      <c r="J723" s="35"/>
      <c r="K723" s="35"/>
      <c r="L723" s="118" t="str">
        <f t="shared" si="82"/>
        <v/>
      </c>
      <c r="M723" s="118" t="str">
        <f t="shared" si="83"/>
        <v/>
      </c>
    </row>
    <row r="724" spans="1:13" x14ac:dyDescent="0.25">
      <c r="A724" s="116" t="s">
        <v>1984</v>
      </c>
      <c r="B724" s="117">
        <v>44303</v>
      </c>
      <c r="C724" s="116" t="s">
        <v>1985</v>
      </c>
      <c r="D724" s="35" t="s">
        <v>790</v>
      </c>
      <c r="E724" s="116" t="str">
        <f t="shared" si="78"/>
        <v>David</v>
      </c>
      <c r="F724" s="116" t="str">
        <f t="shared" si="79"/>
        <v>Smith</v>
      </c>
      <c r="G724" s="116" t="str">
        <f t="shared" si="80"/>
        <v>Men Veteran</v>
      </c>
      <c r="H724" s="116" t="str">
        <f t="shared" si="81"/>
        <v>Steenbras</v>
      </c>
      <c r="I724" s="35"/>
      <c r="J724" s="35"/>
      <c r="K724" s="35"/>
      <c r="L724" s="118" t="str">
        <f t="shared" si="82"/>
        <v/>
      </c>
      <c r="M724" s="118" t="str">
        <f t="shared" si="83"/>
        <v/>
      </c>
    </row>
    <row r="725" spans="1:13" x14ac:dyDescent="0.25">
      <c r="A725" s="116" t="s">
        <v>1984</v>
      </c>
      <c r="B725" s="117">
        <v>44303</v>
      </c>
      <c r="C725" s="116" t="s">
        <v>1985</v>
      </c>
      <c r="D725" s="35" t="s">
        <v>589</v>
      </c>
      <c r="E725" s="116" t="str">
        <f t="shared" si="78"/>
        <v>Burger</v>
      </c>
      <c r="F725" s="116" t="str">
        <f t="shared" si="79"/>
        <v>Van Taak</v>
      </c>
      <c r="G725" s="116" t="str">
        <f t="shared" si="80"/>
        <v>Men Senior</v>
      </c>
      <c r="H725" s="116" t="str">
        <f t="shared" si="81"/>
        <v>Steenbras</v>
      </c>
      <c r="I725" s="35"/>
      <c r="J725" s="35"/>
      <c r="K725" s="35"/>
      <c r="L725" s="118" t="str">
        <f t="shared" si="82"/>
        <v/>
      </c>
      <c r="M725" s="118" t="str">
        <f t="shared" si="83"/>
        <v/>
      </c>
    </row>
    <row r="726" spans="1:13" x14ac:dyDescent="0.25">
      <c r="A726" s="116" t="s">
        <v>1984</v>
      </c>
      <c r="B726" s="117">
        <v>44303</v>
      </c>
      <c r="C726" s="116" t="s">
        <v>1985</v>
      </c>
      <c r="D726" s="35" t="s">
        <v>1569</v>
      </c>
      <c r="E726" s="116" t="str">
        <f t="shared" si="78"/>
        <v>Wikus</v>
      </c>
      <c r="F726" s="116" t="str">
        <f t="shared" si="79"/>
        <v>Viljoen</v>
      </c>
      <c r="G726" s="116" t="str">
        <f t="shared" si="80"/>
        <v>Men Veteran</v>
      </c>
      <c r="H726" s="116" t="str">
        <f t="shared" si="81"/>
        <v>Steenbras</v>
      </c>
      <c r="I726" s="35"/>
      <c r="J726" s="35" t="s">
        <v>1340</v>
      </c>
      <c r="K726" s="35">
        <v>118</v>
      </c>
      <c r="L726" s="118">
        <f t="shared" si="82"/>
        <v>7.6</v>
      </c>
      <c r="M726" s="118">
        <f t="shared" si="83"/>
        <v>7.6</v>
      </c>
    </row>
    <row r="727" spans="1:13" x14ac:dyDescent="0.25">
      <c r="A727" s="116" t="s">
        <v>1984</v>
      </c>
      <c r="B727" s="117">
        <v>44303</v>
      </c>
      <c r="C727" s="116" t="s">
        <v>1985</v>
      </c>
      <c r="D727" s="35" t="s">
        <v>1569</v>
      </c>
      <c r="E727" s="116" t="str">
        <f t="shared" si="78"/>
        <v>Wikus</v>
      </c>
      <c r="F727" s="116" t="str">
        <f t="shared" si="79"/>
        <v>Viljoen</v>
      </c>
      <c r="G727" s="116" t="str">
        <f t="shared" si="80"/>
        <v>Men Veteran</v>
      </c>
      <c r="H727" s="116" t="str">
        <f t="shared" si="81"/>
        <v>Steenbras</v>
      </c>
      <c r="I727" s="35"/>
      <c r="J727" s="35" t="s">
        <v>1318</v>
      </c>
      <c r="K727" s="35">
        <v>50</v>
      </c>
      <c r="L727" s="118">
        <f t="shared" si="82"/>
        <v>2.2000000000000002</v>
      </c>
      <c r="M727" s="118">
        <f t="shared" si="83"/>
        <v>2.2000000000000002</v>
      </c>
    </row>
    <row r="728" spans="1:13" x14ac:dyDescent="0.25">
      <c r="A728" s="116" t="s">
        <v>1984</v>
      </c>
      <c r="B728" s="117">
        <v>44303</v>
      </c>
      <c r="C728" s="116" t="s">
        <v>1985</v>
      </c>
      <c r="D728" s="35" t="s">
        <v>1569</v>
      </c>
      <c r="E728" s="116" t="str">
        <f t="shared" si="78"/>
        <v>Wikus</v>
      </c>
      <c r="F728" s="116" t="str">
        <f t="shared" si="79"/>
        <v>Viljoen</v>
      </c>
      <c r="G728" s="116" t="str">
        <f t="shared" si="80"/>
        <v>Men Veteran</v>
      </c>
      <c r="H728" s="116" t="str">
        <f t="shared" si="81"/>
        <v>Steenbras</v>
      </c>
      <c r="I728" s="35"/>
      <c r="J728" s="35" t="s">
        <v>1318</v>
      </c>
      <c r="K728" s="35">
        <v>78</v>
      </c>
      <c r="L728" s="118">
        <f t="shared" si="82"/>
        <v>8.6999999999999993</v>
      </c>
      <c r="M728" s="118">
        <f t="shared" si="83"/>
        <v>8.6999999999999993</v>
      </c>
    </row>
    <row r="729" spans="1:13" x14ac:dyDescent="0.25">
      <c r="A729" s="116" t="s">
        <v>1984</v>
      </c>
      <c r="B729" s="117">
        <v>44303</v>
      </c>
      <c r="C729" s="116" t="s">
        <v>1985</v>
      </c>
      <c r="D729" s="35" t="s">
        <v>1642</v>
      </c>
      <c r="E729" s="116" t="str">
        <f t="shared" si="78"/>
        <v>Frank</v>
      </c>
      <c r="F729" s="116" t="str">
        <f t="shared" si="79"/>
        <v>Oberholster</v>
      </c>
      <c r="G729" s="116" t="str">
        <f t="shared" si="80"/>
        <v>Men Senior</v>
      </c>
      <c r="H729" s="116" t="str">
        <f t="shared" si="81"/>
        <v>Steenbras</v>
      </c>
      <c r="I729" s="35"/>
      <c r="J729" s="35" t="s">
        <v>1340</v>
      </c>
      <c r="K729" s="35">
        <v>118</v>
      </c>
      <c r="L729" s="118">
        <f t="shared" si="82"/>
        <v>7.6</v>
      </c>
      <c r="M729" s="118">
        <f t="shared" si="83"/>
        <v>7.6</v>
      </c>
    </row>
    <row r="730" spans="1:13" x14ac:dyDescent="0.25">
      <c r="A730" s="116" t="s">
        <v>1984</v>
      </c>
      <c r="B730" s="117">
        <v>44303</v>
      </c>
      <c r="C730" s="116" t="s">
        <v>1985</v>
      </c>
      <c r="D730" s="35" t="s">
        <v>1642</v>
      </c>
      <c r="E730" s="116" t="str">
        <f t="shared" si="78"/>
        <v>Frank</v>
      </c>
      <c r="F730" s="116" t="str">
        <f t="shared" si="79"/>
        <v>Oberholster</v>
      </c>
      <c r="G730" s="116" t="str">
        <f t="shared" si="80"/>
        <v>Men Senior</v>
      </c>
      <c r="H730" s="116" t="str">
        <f t="shared" si="81"/>
        <v>Steenbras</v>
      </c>
      <c r="I730" s="35"/>
      <c r="J730" s="35" t="s">
        <v>10</v>
      </c>
      <c r="K730" s="35">
        <v>40</v>
      </c>
      <c r="L730" s="118">
        <f t="shared" si="82"/>
        <v>1</v>
      </c>
      <c r="M730" s="118">
        <f t="shared" si="83"/>
        <v>1</v>
      </c>
    </row>
    <row r="731" spans="1:13" x14ac:dyDescent="0.25">
      <c r="A731" s="116" t="s">
        <v>1984</v>
      </c>
      <c r="B731" s="117">
        <v>44303</v>
      </c>
      <c r="C731" s="116" t="s">
        <v>1985</v>
      </c>
      <c r="D731" s="35" t="s">
        <v>1642</v>
      </c>
      <c r="E731" s="116" t="str">
        <f t="shared" si="78"/>
        <v>Frank</v>
      </c>
      <c r="F731" s="116" t="str">
        <f t="shared" si="79"/>
        <v>Oberholster</v>
      </c>
      <c r="G731" s="116" t="str">
        <f t="shared" si="80"/>
        <v>Men Senior</v>
      </c>
      <c r="H731" s="116" t="str">
        <f t="shared" si="81"/>
        <v>Steenbras</v>
      </c>
      <c r="I731" s="35"/>
      <c r="J731" s="35" t="s">
        <v>1318</v>
      </c>
      <c r="K731" s="35">
        <v>47</v>
      </c>
      <c r="L731" s="118">
        <f t="shared" si="82"/>
        <v>1.8</v>
      </c>
      <c r="M731" s="118">
        <f t="shared" si="83"/>
        <v>1.8</v>
      </c>
    </row>
    <row r="732" spans="1:13" x14ac:dyDescent="0.25">
      <c r="A732" s="116" t="s">
        <v>1984</v>
      </c>
      <c r="B732" s="117">
        <v>44303</v>
      </c>
      <c r="C732" s="116" t="s">
        <v>1985</v>
      </c>
      <c r="D732" s="35" t="s">
        <v>1748</v>
      </c>
      <c r="E732" s="116" t="str">
        <f t="shared" si="78"/>
        <v>L'wyk</v>
      </c>
      <c r="F732" s="116" t="str">
        <f t="shared" si="79"/>
        <v>Viljoen</v>
      </c>
      <c r="G732" s="116" t="str">
        <f t="shared" si="80"/>
        <v>Men U/16</v>
      </c>
      <c r="H732" s="116" t="str">
        <f t="shared" si="81"/>
        <v>Steenbras</v>
      </c>
      <c r="I732" s="35"/>
      <c r="J732" s="35"/>
      <c r="K732" s="35"/>
      <c r="L732" s="118" t="str">
        <f t="shared" si="82"/>
        <v/>
      </c>
      <c r="M732" s="118" t="str">
        <f t="shared" si="83"/>
        <v/>
      </c>
    </row>
    <row r="733" spans="1:13" x14ac:dyDescent="0.25">
      <c r="A733" s="116" t="s">
        <v>1984</v>
      </c>
      <c r="B733" s="117">
        <v>44303</v>
      </c>
      <c r="C733" s="116" t="s">
        <v>1985</v>
      </c>
      <c r="D733" s="35" t="s">
        <v>1712</v>
      </c>
      <c r="E733" s="116" t="str">
        <f t="shared" si="78"/>
        <v>Herman</v>
      </c>
      <c r="F733" s="116" t="str">
        <f t="shared" si="79"/>
        <v>Swanepoel</v>
      </c>
      <c r="G733" s="116" t="str">
        <f t="shared" si="80"/>
        <v>Men Senior</v>
      </c>
      <c r="H733" s="116" t="str">
        <f t="shared" si="81"/>
        <v>Steenbras</v>
      </c>
      <c r="I733" s="35"/>
      <c r="J733" s="35" t="s">
        <v>1366</v>
      </c>
      <c r="K733" s="35">
        <v>69</v>
      </c>
      <c r="L733" s="118">
        <f t="shared" si="82"/>
        <v>4.5</v>
      </c>
      <c r="M733" s="118">
        <f t="shared" si="83"/>
        <v>4.5</v>
      </c>
    </row>
    <row r="734" spans="1:13" x14ac:dyDescent="0.25">
      <c r="A734" s="116" t="s">
        <v>1984</v>
      </c>
      <c r="B734" s="117">
        <v>44303</v>
      </c>
      <c r="C734" s="116" t="s">
        <v>1985</v>
      </c>
      <c r="D734" s="35" t="s">
        <v>839</v>
      </c>
      <c r="E734" s="116" t="str">
        <f t="shared" si="78"/>
        <v>Mark</v>
      </c>
      <c r="F734" s="116" t="str">
        <f t="shared" si="79"/>
        <v>Harper</v>
      </c>
      <c r="G734" s="116" t="str">
        <f t="shared" si="80"/>
        <v>Men Veteran</v>
      </c>
      <c r="H734" s="116" t="str">
        <f t="shared" si="81"/>
        <v>Steenbras</v>
      </c>
      <c r="I734" s="35"/>
      <c r="J734" s="35"/>
      <c r="K734" s="35"/>
      <c r="L734" s="118" t="str">
        <f t="shared" si="82"/>
        <v/>
      </c>
      <c r="M734" s="118" t="str">
        <f t="shared" si="83"/>
        <v/>
      </c>
    </row>
    <row r="735" spans="1:13" x14ac:dyDescent="0.25">
      <c r="A735" s="116" t="s">
        <v>1984</v>
      </c>
      <c r="B735" s="117">
        <v>44303</v>
      </c>
      <c r="C735" s="116" t="s">
        <v>1985</v>
      </c>
      <c r="D735" s="35" t="s">
        <v>1570</v>
      </c>
      <c r="E735" s="116" t="str">
        <f t="shared" si="78"/>
        <v>Maryna</v>
      </c>
      <c r="F735" s="116" t="str">
        <f t="shared" si="79"/>
        <v>Viljoen</v>
      </c>
      <c r="G735" s="116" t="str">
        <f t="shared" si="80"/>
        <v>Ladies Senior</v>
      </c>
      <c r="H735" s="116" t="str">
        <f t="shared" si="81"/>
        <v>Steenbras</v>
      </c>
      <c r="I735" s="35"/>
      <c r="J735" s="35" t="s">
        <v>1340</v>
      </c>
      <c r="K735" s="35">
        <v>101</v>
      </c>
      <c r="L735" s="118">
        <f t="shared" si="82"/>
        <v>4.5</v>
      </c>
      <c r="M735" s="118">
        <f t="shared" si="83"/>
        <v>4.5</v>
      </c>
    </row>
    <row r="736" spans="1:13" x14ac:dyDescent="0.25">
      <c r="A736" s="116" t="s">
        <v>1984</v>
      </c>
      <c r="B736" s="117">
        <v>44303</v>
      </c>
      <c r="C736" s="116" t="s">
        <v>1985</v>
      </c>
      <c r="D736" s="35" t="s">
        <v>1570</v>
      </c>
      <c r="E736" s="116" t="str">
        <f t="shared" si="78"/>
        <v>Maryna</v>
      </c>
      <c r="F736" s="116" t="str">
        <f t="shared" si="79"/>
        <v>Viljoen</v>
      </c>
      <c r="G736" s="116" t="str">
        <f t="shared" si="80"/>
        <v>Ladies Senior</v>
      </c>
      <c r="H736" s="116" t="str">
        <f t="shared" si="81"/>
        <v>Steenbras</v>
      </c>
      <c r="I736" s="35"/>
      <c r="J736" s="35" t="s">
        <v>1366</v>
      </c>
      <c r="K736" s="35">
        <v>74</v>
      </c>
      <c r="L736" s="118">
        <f t="shared" si="82"/>
        <v>5.3</v>
      </c>
      <c r="M736" s="118">
        <f t="shared" si="83"/>
        <v>5.3</v>
      </c>
    </row>
    <row r="737" spans="1:13" x14ac:dyDescent="0.25">
      <c r="A737" s="116" t="s">
        <v>1984</v>
      </c>
      <c r="B737" s="117">
        <v>44303</v>
      </c>
      <c r="C737" s="116" t="s">
        <v>1985</v>
      </c>
      <c r="D737" s="35" t="s">
        <v>688</v>
      </c>
      <c r="E737" s="116" t="str">
        <f t="shared" si="78"/>
        <v>Jan</v>
      </c>
      <c r="F737" s="116" t="str">
        <f t="shared" si="79"/>
        <v>Heath</v>
      </c>
      <c r="G737" s="116" t="str">
        <f t="shared" si="80"/>
        <v>Men Master</v>
      </c>
      <c r="H737" s="116" t="str">
        <f t="shared" si="81"/>
        <v>Steenbras</v>
      </c>
      <c r="I737" s="35"/>
      <c r="J737" s="35" t="s">
        <v>1318</v>
      </c>
      <c r="K737" s="35">
        <v>77</v>
      </c>
      <c r="L737" s="118">
        <f t="shared" si="82"/>
        <v>8.4</v>
      </c>
      <c r="M737" s="118">
        <f t="shared" si="83"/>
        <v>8.4</v>
      </c>
    </row>
    <row r="738" spans="1:13" x14ac:dyDescent="0.25">
      <c r="A738" s="116" t="s">
        <v>1984</v>
      </c>
      <c r="B738" s="117">
        <v>44303</v>
      </c>
      <c r="C738" s="116" t="s">
        <v>1985</v>
      </c>
      <c r="D738" s="35" t="s">
        <v>738</v>
      </c>
      <c r="E738" s="116" t="str">
        <f t="shared" si="78"/>
        <v>Dirk</v>
      </c>
      <c r="F738" s="116" t="str">
        <f t="shared" si="79"/>
        <v>Hansen</v>
      </c>
      <c r="G738" s="116" t="str">
        <f t="shared" si="80"/>
        <v>Men Veteran</v>
      </c>
      <c r="H738" s="116" t="str">
        <f t="shared" si="81"/>
        <v>Steenbras</v>
      </c>
      <c r="I738" s="35"/>
      <c r="J738" s="35" t="s">
        <v>1318</v>
      </c>
      <c r="K738" s="35">
        <v>42</v>
      </c>
      <c r="L738" s="118">
        <f t="shared" si="82"/>
        <v>1.3</v>
      </c>
      <c r="M738" s="118">
        <f t="shared" si="83"/>
        <v>1.3</v>
      </c>
    </row>
    <row r="739" spans="1:13" x14ac:dyDescent="0.25">
      <c r="A739" s="116" t="s">
        <v>1984</v>
      </c>
      <c r="B739" s="117">
        <v>44303</v>
      </c>
      <c r="C739" s="116" t="s">
        <v>1985</v>
      </c>
      <c r="D739" s="35" t="s">
        <v>738</v>
      </c>
      <c r="E739" s="116" t="str">
        <f t="shared" si="78"/>
        <v>Dirk</v>
      </c>
      <c r="F739" s="116" t="str">
        <f t="shared" si="79"/>
        <v>Hansen</v>
      </c>
      <c r="G739" s="116" t="str">
        <f t="shared" si="80"/>
        <v>Men Veteran</v>
      </c>
      <c r="H739" s="116" t="str">
        <f t="shared" si="81"/>
        <v>Steenbras</v>
      </c>
      <c r="I739" s="35"/>
      <c r="J739" s="35" t="s">
        <v>1341</v>
      </c>
      <c r="K739" s="35">
        <v>81</v>
      </c>
      <c r="L739" s="118">
        <f t="shared" si="82"/>
        <v>1.8</v>
      </c>
      <c r="M739" s="118">
        <f t="shared" si="83"/>
        <v>1.8</v>
      </c>
    </row>
    <row r="740" spans="1:13" x14ac:dyDescent="0.25">
      <c r="A740" s="116" t="s">
        <v>1984</v>
      </c>
      <c r="B740" s="117">
        <v>44303</v>
      </c>
      <c r="C740" s="116" t="s">
        <v>1985</v>
      </c>
      <c r="D740" s="35" t="s">
        <v>1213</v>
      </c>
      <c r="E740" s="116" t="str">
        <f t="shared" si="78"/>
        <v>Luan</v>
      </c>
      <c r="F740" s="116" t="str">
        <f t="shared" si="79"/>
        <v>Hansen</v>
      </c>
      <c r="G740" s="116" t="str">
        <f t="shared" si="80"/>
        <v>Men U/16</v>
      </c>
      <c r="H740" s="116" t="str">
        <f t="shared" si="81"/>
        <v>Steenbras</v>
      </c>
      <c r="I740" s="35"/>
      <c r="J740" s="35"/>
      <c r="K740" s="35"/>
      <c r="L740" s="118" t="str">
        <f t="shared" si="82"/>
        <v/>
      </c>
      <c r="M740" s="118" t="str">
        <f t="shared" si="83"/>
        <v/>
      </c>
    </row>
    <row r="741" spans="1:13" x14ac:dyDescent="0.25">
      <c r="A741" s="116" t="s">
        <v>1984</v>
      </c>
      <c r="B741" s="117">
        <v>44303</v>
      </c>
      <c r="C741" s="116" t="s">
        <v>1985</v>
      </c>
      <c r="D741" s="35" t="s">
        <v>1645</v>
      </c>
      <c r="E741" s="116" t="str">
        <f t="shared" si="78"/>
        <v>Tertia</v>
      </c>
      <c r="F741" s="116" t="str">
        <f t="shared" si="79"/>
        <v>Roos</v>
      </c>
      <c r="G741" s="116" t="str">
        <f t="shared" si="80"/>
        <v>Ladies Senior</v>
      </c>
      <c r="H741" s="116" t="str">
        <f t="shared" si="81"/>
        <v>xSteenbras</v>
      </c>
      <c r="I741" s="35"/>
      <c r="J741" s="35"/>
      <c r="K741" s="35"/>
      <c r="L741" s="118" t="str">
        <f t="shared" si="82"/>
        <v/>
      </c>
      <c r="M741" s="118" t="str">
        <f t="shared" si="83"/>
        <v/>
      </c>
    </row>
    <row r="742" spans="1:13" x14ac:dyDescent="0.25">
      <c r="A742" s="116" t="s">
        <v>1984</v>
      </c>
      <c r="B742" s="117">
        <v>44303</v>
      </c>
      <c r="C742" s="116" t="s">
        <v>1985</v>
      </c>
      <c r="D742" s="35" t="s">
        <v>550</v>
      </c>
      <c r="E742" s="116" t="str">
        <f t="shared" si="78"/>
        <v>Danie</v>
      </c>
      <c r="F742" s="116" t="str">
        <f t="shared" si="79"/>
        <v>Klopper</v>
      </c>
      <c r="G742" s="116" t="str">
        <f t="shared" si="80"/>
        <v>Men Senior</v>
      </c>
      <c r="H742" s="116" t="str">
        <f t="shared" si="81"/>
        <v>Steenbras</v>
      </c>
      <c r="I742" s="35"/>
      <c r="J742" s="35"/>
      <c r="K742" s="35"/>
      <c r="L742" s="118" t="str">
        <f t="shared" si="82"/>
        <v/>
      </c>
      <c r="M742" s="118" t="str">
        <f t="shared" si="83"/>
        <v/>
      </c>
    </row>
    <row r="743" spans="1:13" x14ac:dyDescent="0.25">
      <c r="A743" s="116" t="s">
        <v>1984</v>
      </c>
      <c r="B743" s="117">
        <v>44303</v>
      </c>
      <c r="C743" s="116" t="s">
        <v>1985</v>
      </c>
      <c r="D743" s="35" t="s">
        <v>733</v>
      </c>
      <c r="E743" s="116" t="str">
        <f t="shared" si="78"/>
        <v>Jayden</v>
      </c>
      <c r="F743" s="116" t="str">
        <f t="shared" si="79"/>
        <v>Hansen</v>
      </c>
      <c r="G743" s="116" t="str">
        <f t="shared" si="80"/>
        <v>Men U/16</v>
      </c>
      <c r="H743" s="116" t="str">
        <f t="shared" si="81"/>
        <v>Steenbras</v>
      </c>
      <c r="I743" s="35"/>
      <c r="J743" s="35"/>
      <c r="K743" s="35"/>
      <c r="L743" s="118" t="str">
        <f t="shared" si="82"/>
        <v/>
      </c>
      <c r="M743" s="118" t="str">
        <f t="shared" si="83"/>
        <v/>
      </c>
    </row>
    <row r="744" spans="1:13" x14ac:dyDescent="0.25">
      <c r="A744" s="116" t="s">
        <v>1984</v>
      </c>
      <c r="B744" s="117">
        <v>44303</v>
      </c>
      <c r="C744" s="116" t="s">
        <v>1985</v>
      </c>
      <c r="D744" s="35" t="s">
        <v>763</v>
      </c>
      <c r="E744" s="116" t="str">
        <f t="shared" si="78"/>
        <v>Andre</v>
      </c>
      <c r="F744" s="116" t="str">
        <f t="shared" si="79"/>
        <v>Nel</v>
      </c>
      <c r="G744" s="116" t="str">
        <f t="shared" si="80"/>
        <v>Men Senior</v>
      </c>
      <c r="H744" s="116" t="str">
        <f t="shared" si="81"/>
        <v>Seagull Angling Club</v>
      </c>
      <c r="I744" s="35"/>
      <c r="J744" s="35" t="s">
        <v>1341</v>
      </c>
      <c r="K744" s="35">
        <v>70</v>
      </c>
      <c r="L744" s="118">
        <f t="shared" si="82"/>
        <v>1.1000000000000001</v>
      </c>
      <c r="M744" s="118">
        <f t="shared" si="83"/>
        <v>1.1000000000000001</v>
      </c>
    </row>
    <row r="745" spans="1:13" x14ac:dyDescent="0.25">
      <c r="A745" s="116" t="s">
        <v>1984</v>
      </c>
      <c r="B745" s="117">
        <v>44303</v>
      </c>
      <c r="C745" s="116" t="s">
        <v>1985</v>
      </c>
      <c r="D745" s="35" t="s">
        <v>546</v>
      </c>
      <c r="E745" s="116" t="str">
        <f t="shared" si="78"/>
        <v>Sean</v>
      </c>
      <c r="F745" s="116" t="str">
        <f t="shared" si="79"/>
        <v>Van Den Heuvel</v>
      </c>
      <c r="G745" s="116" t="str">
        <f t="shared" si="80"/>
        <v>Men Veteran</v>
      </c>
      <c r="H745" s="116" t="str">
        <f t="shared" si="81"/>
        <v>Seagull Angling Club</v>
      </c>
      <c r="I745" s="35"/>
      <c r="J745" s="35" t="s">
        <v>1341</v>
      </c>
      <c r="K745" s="35">
        <v>103</v>
      </c>
      <c r="L745" s="118">
        <f t="shared" si="82"/>
        <v>4.0999999999999996</v>
      </c>
      <c r="M745" s="118">
        <f t="shared" si="83"/>
        <v>4.0999999999999996</v>
      </c>
    </row>
    <row r="746" spans="1:13" x14ac:dyDescent="0.25">
      <c r="A746" s="116" t="s">
        <v>1984</v>
      </c>
      <c r="B746" s="117">
        <v>44303</v>
      </c>
      <c r="C746" s="116" t="s">
        <v>1985</v>
      </c>
      <c r="D746" s="35" t="s">
        <v>528</v>
      </c>
      <c r="E746" s="116" t="str">
        <f t="shared" si="78"/>
        <v>Jaco</v>
      </c>
      <c r="F746" s="116" t="str">
        <f t="shared" si="79"/>
        <v>Mertens</v>
      </c>
      <c r="G746" s="116" t="str">
        <f t="shared" si="80"/>
        <v>Men Senior</v>
      </c>
      <c r="H746" s="116" t="str">
        <f t="shared" si="81"/>
        <v>Seagull Angling Club</v>
      </c>
      <c r="I746" s="35"/>
      <c r="J746" s="35" t="s">
        <v>1340</v>
      </c>
      <c r="K746" s="35">
        <v>115</v>
      </c>
      <c r="L746" s="118">
        <f t="shared" si="82"/>
        <v>7</v>
      </c>
      <c r="M746" s="118">
        <f t="shared" si="83"/>
        <v>7</v>
      </c>
    </row>
    <row r="747" spans="1:13" x14ac:dyDescent="0.25">
      <c r="A747" s="116" t="s">
        <v>1984</v>
      </c>
      <c r="B747" s="117">
        <v>44303</v>
      </c>
      <c r="C747" s="116" t="s">
        <v>1985</v>
      </c>
      <c r="D747" s="35" t="s">
        <v>982</v>
      </c>
      <c r="E747" s="116" t="str">
        <f t="shared" si="78"/>
        <v>Hannes</v>
      </c>
      <c r="F747" s="116" t="str">
        <f t="shared" si="79"/>
        <v>Swartz</v>
      </c>
      <c r="G747" s="116" t="str">
        <f t="shared" si="80"/>
        <v>Men Veteran</v>
      </c>
      <c r="H747" s="116" t="str">
        <f t="shared" si="81"/>
        <v>Seagull Angling Club</v>
      </c>
      <c r="I747" s="35"/>
      <c r="J747" s="35"/>
      <c r="K747" s="35"/>
      <c r="L747" s="118" t="str">
        <f t="shared" si="82"/>
        <v/>
      </c>
      <c r="M747" s="118" t="str">
        <f t="shared" si="83"/>
        <v/>
      </c>
    </row>
    <row r="748" spans="1:13" x14ac:dyDescent="0.25">
      <c r="A748" s="116" t="s">
        <v>1984</v>
      </c>
      <c r="B748" s="117">
        <v>44303</v>
      </c>
      <c r="C748" s="116" t="s">
        <v>1985</v>
      </c>
      <c r="D748" s="35" t="s">
        <v>793</v>
      </c>
      <c r="E748" s="116" t="str">
        <f t="shared" si="78"/>
        <v>Danie</v>
      </c>
      <c r="F748" s="116" t="str">
        <f t="shared" si="79"/>
        <v>Smith</v>
      </c>
      <c r="G748" s="116" t="str">
        <f t="shared" si="80"/>
        <v>Men Veteran</v>
      </c>
      <c r="H748" s="116" t="str">
        <f t="shared" si="81"/>
        <v>Seagull Angling Club</v>
      </c>
      <c r="I748" s="35"/>
      <c r="J748" s="35" t="s">
        <v>1341</v>
      </c>
      <c r="K748" s="35">
        <v>98</v>
      </c>
      <c r="L748" s="118">
        <f t="shared" si="82"/>
        <v>3.4</v>
      </c>
      <c r="M748" s="118">
        <f t="shared" si="83"/>
        <v>3.4</v>
      </c>
    </row>
    <row r="749" spans="1:13" x14ac:dyDescent="0.25">
      <c r="A749" s="116" t="s">
        <v>1984</v>
      </c>
      <c r="B749" s="117">
        <v>44303</v>
      </c>
      <c r="C749" s="116" t="s">
        <v>1985</v>
      </c>
      <c r="D749" s="35" t="s">
        <v>865</v>
      </c>
      <c r="E749" s="116" t="str">
        <f t="shared" si="78"/>
        <v>Amarelda</v>
      </c>
      <c r="F749" s="116" t="str">
        <f t="shared" si="79"/>
        <v>Schoonbee</v>
      </c>
      <c r="G749" s="116" t="str">
        <f t="shared" si="80"/>
        <v>Ladies Senior</v>
      </c>
      <c r="H749" s="116" t="str">
        <f t="shared" si="81"/>
        <v>xSeagull Angling Club</v>
      </c>
      <c r="I749" s="35"/>
      <c r="J749" s="35"/>
      <c r="K749" s="35"/>
      <c r="L749" s="118" t="str">
        <f t="shared" si="82"/>
        <v/>
      </c>
      <c r="M749" s="118" t="str">
        <f t="shared" si="83"/>
        <v/>
      </c>
    </row>
    <row r="750" spans="1:13" x14ac:dyDescent="0.25">
      <c r="A750" s="116" t="s">
        <v>1984</v>
      </c>
      <c r="B750" s="117">
        <v>44303</v>
      </c>
      <c r="C750" s="116" t="s">
        <v>1985</v>
      </c>
      <c r="D750" s="35" t="s">
        <v>1288</v>
      </c>
      <c r="E750" s="116" t="str">
        <f t="shared" si="78"/>
        <v>Lian</v>
      </c>
      <c r="F750" s="116" t="str">
        <f t="shared" si="79"/>
        <v>De Jager</v>
      </c>
      <c r="G750" s="116" t="str">
        <f t="shared" si="80"/>
        <v>Men Senior</v>
      </c>
      <c r="H750" s="116" t="str">
        <f t="shared" si="81"/>
        <v>Orca Angling Club</v>
      </c>
      <c r="I750" s="35"/>
      <c r="J750" s="35"/>
      <c r="K750" s="35"/>
      <c r="L750" s="118" t="str">
        <f t="shared" si="82"/>
        <v/>
      </c>
      <c r="M750" s="118" t="str">
        <f t="shared" si="83"/>
        <v/>
      </c>
    </row>
    <row r="751" spans="1:13" x14ac:dyDescent="0.25">
      <c r="A751" s="116" t="s">
        <v>1984</v>
      </c>
      <c r="B751" s="117">
        <v>44303</v>
      </c>
      <c r="C751" s="116" t="s">
        <v>1985</v>
      </c>
      <c r="D751" s="35" t="s">
        <v>1535</v>
      </c>
      <c r="E751" s="116" t="str">
        <f t="shared" si="78"/>
        <v>Andre</v>
      </c>
      <c r="F751" s="116" t="str">
        <f t="shared" si="79"/>
        <v>Maree</v>
      </c>
      <c r="G751" s="116" t="str">
        <f t="shared" si="80"/>
        <v>Men Senior</v>
      </c>
      <c r="H751" s="116" t="str">
        <f t="shared" si="81"/>
        <v>xSeagull Angling Club</v>
      </c>
      <c r="I751" s="35"/>
      <c r="J751" s="35" t="s">
        <v>1340</v>
      </c>
      <c r="K751" s="35">
        <v>105</v>
      </c>
      <c r="L751" s="118">
        <f t="shared" si="82"/>
        <v>5.0999999999999996</v>
      </c>
      <c r="M751" s="118">
        <f t="shared" si="83"/>
        <v>5.0999999999999996</v>
      </c>
    </row>
    <row r="752" spans="1:13" x14ac:dyDescent="0.25">
      <c r="A752" s="116" t="s">
        <v>1984</v>
      </c>
      <c r="B752" s="117">
        <v>44303</v>
      </c>
      <c r="C752" s="116" t="s">
        <v>1985</v>
      </c>
      <c r="D752" s="35" t="s">
        <v>931</v>
      </c>
      <c r="E752" s="116" t="str">
        <f t="shared" si="78"/>
        <v>Martin</v>
      </c>
      <c r="F752" s="116" t="str">
        <f t="shared" si="79"/>
        <v>Gouws</v>
      </c>
      <c r="G752" s="116" t="str">
        <f t="shared" si="80"/>
        <v>Men Senior</v>
      </c>
      <c r="H752" s="116" t="str">
        <f t="shared" si="81"/>
        <v>Seagull Angling Club</v>
      </c>
      <c r="I752" s="35"/>
      <c r="J752" s="35" t="s">
        <v>1340</v>
      </c>
      <c r="K752" s="35">
        <v>87</v>
      </c>
      <c r="L752" s="118">
        <f t="shared" si="82"/>
        <v>2.7</v>
      </c>
      <c r="M752" s="118">
        <f t="shared" si="83"/>
        <v>2.7</v>
      </c>
    </row>
    <row r="753" spans="1:13" x14ac:dyDescent="0.25">
      <c r="A753" s="116" t="s">
        <v>1984</v>
      </c>
      <c r="B753" s="117">
        <v>44303</v>
      </c>
      <c r="C753" s="116" t="s">
        <v>1985</v>
      </c>
      <c r="D753" s="35" t="s">
        <v>690</v>
      </c>
      <c r="E753" s="116" t="str">
        <f t="shared" si="78"/>
        <v>Cecilia</v>
      </c>
      <c r="F753" s="116" t="str">
        <f t="shared" si="79"/>
        <v>Brandt</v>
      </c>
      <c r="G753" s="116" t="str">
        <f t="shared" si="80"/>
        <v>Ladies Senior</v>
      </c>
      <c r="H753" s="116" t="str">
        <f t="shared" si="81"/>
        <v>Seagull Angling Club</v>
      </c>
      <c r="I753" s="35"/>
      <c r="J753" s="35" t="s">
        <v>1340</v>
      </c>
      <c r="K753" s="35">
        <v>117</v>
      </c>
      <c r="L753" s="118">
        <f t="shared" si="82"/>
        <v>7.4</v>
      </c>
      <c r="M753" s="118">
        <f t="shared" si="83"/>
        <v>7.4</v>
      </c>
    </row>
    <row r="754" spans="1:13" x14ac:dyDescent="0.25">
      <c r="A754" s="116" t="s">
        <v>1984</v>
      </c>
      <c r="B754" s="117">
        <v>44303</v>
      </c>
      <c r="C754" s="116" t="s">
        <v>1985</v>
      </c>
      <c r="D754" s="35" t="s">
        <v>1794</v>
      </c>
      <c r="E754" s="116" t="str">
        <f t="shared" si="78"/>
        <v>Franco</v>
      </c>
      <c r="F754" s="116" t="str">
        <f t="shared" si="79"/>
        <v>Horn</v>
      </c>
      <c r="G754" s="116" t="str">
        <f t="shared" si="80"/>
        <v>Men Senior</v>
      </c>
      <c r="H754" s="116" t="str">
        <f t="shared" si="81"/>
        <v>Orca Angling Club</v>
      </c>
      <c r="I754" s="35"/>
      <c r="J754" s="35"/>
      <c r="K754" s="35"/>
      <c r="L754" s="118" t="str">
        <f t="shared" si="82"/>
        <v/>
      </c>
      <c r="M754" s="118" t="str">
        <f t="shared" si="83"/>
        <v/>
      </c>
    </row>
    <row r="755" spans="1:13" x14ac:dyDescent="0.25">
      <c r="A755" s="116" t="s">
        <v>1984</v>
      </c>
      <c r="B755" s="117">
        <v>44303</v>
      </c>
      <c r="C755" s="116" t="s">
        <v>1985</v>
      </c>
      <c r="D755" s="35" t="s">
        <v>615</v>
      </c>
      <c r="E755" s="116" t="str">
        <f t="shared" si="78"/>
        <v xml:space="preserve">Joe </v>
      </c>
      <c r="F755" s="116" t="str">
        <f t="shared" si="79"/>
        <v>Herman</v>
      </c>
      <c r="G755" s="116" t="str">
        <f t="shared" si="80"/>
        <v>Men Senior</v>
      </c>
      <c r="H755" s="116" t="str">
        <f t="shared" si="81"/>
        <v>Orca Angling Club</v>
      </c>
      <c r="I755" s="35"/>
      <c r="J755" s="35" t="s">
        <v>1340</v>
      </c>
      <c r="K755" s="35">
        <v>129</v>
      </c>
      <c r="L755" s="118">
        <f t="shared" si="82"/>
        <v>10.4</v>
      </c>
      <c r="M755" s="118">
        <f t="shared" si="83"/>
        <v>10.4</v>
      </c>
    </row>
    <row r="756" spans="1:13" x14ac:dyDescent="0.25">
      <c r="A756" s="116" t="s">
        <v>1984</v>
      </c>
      <c r="B756" s="117">
        <v>44303</v>
      </c>
      <c r="C756" s="116" t="s">
        <v>1985</v>
      </c>
      <c r="D756" s="35" t="s">
        <v>503</v>
      </c>
      <c r="E756" s="116" t="str">
        <f t="shared" si="78"/>
        <v>Brian</v>
      </c>
      <c r="F756" s="116" t="str">
        <f t="shared" si="79"/>
        <v>Curtis</v>
      </c>
      <c r="G756" s="116" t="str">
        <f t="shared" si="80"/>
        <v>Men Senior</v>
      </c>
      <c r="H756" s="116" t="str">
        <f t="shared" si="81"/>
        <v>Orca Angling Club</v>
      </c>
      <c r="I756" s="35"/>
      <c r="J756" s="35" t="s">
        <v>1341</v>
      </c>
      <c r="K756" s="35">
        <v>96</v>
      </c>
      <c r="L756" s="118">
        <f t="shared" si="82"/>
        <v>3.2</v>
      </c>
      <c r="M756" s="118">
        <f t="shared" si="83"/>
        <v>3.2</v>
      </c>
    </row>
    <row r="757" spans="1:13" ht="13.5" customHeight="1" x14ac:dyDescent="0.25">
      <c r="A757" s="116" t="s">
        <v>1984</v>
      </c>
      <c r="B757" s="117">
        <v>44303</v>
      </c>
      <c r="C757" s="116" t="s">
        <v>1985</v>
      </c>
      <c r="D757" s="35" t="s">
        <v>1039</v>
      </c>
      <c r="E757" s="116" t="str">
        <f t="shared" si="78"/>
        <v>Herman</v>
      </c>
      <c r="F757" s="116" t="str">
        <f t="shared" si="79"/>
        <v>Klem</v>
      </c>
      <c r="G757" s="116" t="str">
        <f t="shared" si="80"/>
        <v>Men Senior</v>
      </c>
      <c r="H757" s="116" t="str">
        <f t="shared" si="81"/>
        <v>Orca Angling Club</v>
      </c>
      <c r="I757" s="35"/>
      <c r="J757" s="35"/>
      <c r="K757" s="35"/>
      <c r="L757" s="118" t="str">
        <f t="shared" si="82"/>
        <v/>
      </c>
      <c r="M757" s="118" t="str">
        <f t="shared" si="83"/>
        <v/>
      </c>
    </row>
    <row r="758" spans="1:13" ht="13.5" customHeight="1" x14ac:dyDescent="0.25">
      <c r="A758" s="116" t="s">
        <v>1984</v>
      </c>
      <c r="B758" s="117">
        <v>44303</v>
      </c>
      <c r="C758" s="116" t="s">
        <v>1985</v>
      </c>
      <c r="D758" s="35" t="s">
        <v>1155</v>
      </c>
      <c r="E758" s="116" t="str">
        <f t="shared" si="78"/>
        <v>Quintin</v>
      </c>
      <c r="F758" s="116" t="str">
        <f t="shared" si="79"/>
        <v>Klem</v>
      </c>
      <c r="G758" s="116" t="str">
        <f t="shared" si="80"/>
        <v>Men Senior</v>
      </c>
      <c r="H758" s="116" t="str">
        <f t="shared" si="81"/>
        <v>Orca Angling Club</v>
      </c>
      <c r="I758" s="35"/>
      <c r="J758" s="35"/>
      <c r="K758" s="35"/>
      <c r="L758" s="118" t="str">
        <f t="shared" si="82"/>
        <v/>
      </c>
      <c r="M758" s="118" t="str">
        <f t="shared" si="83"/>
        <v/>
      </c>
    </row>
    <row r="759" spans="1:13" x14ac:dyDescent="0.25">
      <c r="A759" s="116" t="s">
        <v>1984</v>
      </c>
      <c r="B759" s="117">
        <v>44303</v>
      </c>
      <c r="C759" s="116" t="s">
        <v>1985</v>
      </c>
      <c r="D759" s="35" t="s">
        <v>552</v>
      </c>
      <c r="E759" s="116" t="str">
        <f t="shared" si="78"/>
        <v>Alec</v>
      </c>
      <c r="F759" s="116" t="str">
        <f t="shared" si="79"/>
        <v>Landers</v>
      </c>
      <c r="G759" s="116" t="str">
        <f t="shared" si="80"/>
        <v>Men Senior</v>
      </c>
      <c r="H759" s="116" t="str">
        <f t="shared" si="81"/>
        <v>Orca Angling Club</v>
      </c>
      <c r="I759" s="35"/>
      <c r="J759" s="35" t="s">
        <v>1340</v>
      </c>
      <c r="K759" s="35">
        <v>90</v>
      </c>
      <c r="L759" s="118">
        <f t="shared" si="82"/>
        <v>3</v>
      </c>
      <c r="M759" s="118">
        <f t="shared" si="83"/>
        <v>3</v>
      </c>
    </row>
    <row r="760" spans="1:13" x14ac:dyDescent="0.25">
      <c r="A760" s="116" t="s">
        <v>1984</v>
      </c>
      <c r="B760" s="117">
        <v>44303</v>
      </c>
      <c r="C760" s="116" t="s">
        <v>1985</v>
      </c>
      <c r="D760" s="35" t="s">
        <v>552</v>
      </c>
      <c r="E760" s="116" t="str">
        <f t="shared" si="78"/>
        <v>Alec</v>
      </c>
      <c r="F760" s="116" t="str">
        <f t="shared" si="79"/>
        <v>Landers</v>
      </c>
      <c r="G760" s="116" t="str">
        <f t="shared" si="80"/>
        <v>Men Senior</v>
      </c>
      <c r="H760" s="116" t="str">
        <f t="shared" si="81"/>
        <v>Orca Angling Club</v>
      </c>
      <c r="I760" s="35"/>
      <c r="J760" s="35" t="s">
        <v>1340</v>
      </c>
      <c r="K760" s="35">
        <v>86</v>
      </c>
      <c r="L760" s="118">
        <f t="shared" si="82"/>
        <v>2.6</v>
      </c>
      <c r="M760" s="118">
        <f t="shared" si="83"/>
        <v>2.6</v>
      </c>
    </row>
    <row r="761" spans="1:13" x14ac:dyDescent="0.25">
      <c r="A761" s="116" t="s">
        <v>1984</v>
      </c>
      <c r="B761" s="117">
        <v>44303</v>
      </c>
      <c r="C761" s="116" t="s">
        <v>1985</v>
      </c>
      <c r="D761" s="35" t="s">
        <v>521</v>
      </c>
      <c r="E761" s="116" t="str">
        <f t="shared" si="78"/>
        <v>Heini</v>
      </c>
      <c r="F761" s="116" t="str">
        <f t="shared" si="79"/>
        <v>Zahrt</v>
      </c>
      <c r="G761" s="116" t="str">
        <f t="shared" si="80"/>
        <v>Men Senior</v>
      </c>
      <c r="H761" s="116" t="str">
        <f t="shared" si="81"/>
        <v>Orca Angling Club</v>
      </c>
      <c r="I761" s="35"/>
      <c r="J761" s="35" t="s">
        <v>1340</v>
      </c>
      <c r="K761" s="35">
        <v>124</v>
      </c>
      <c r="L761" s="118">
        <f t="shared" si="82"/>
        <v>9.1</v>
      </c>
      <c r="M761" s="118">
        <f t="shared" si="83"/>
        <v>9.1</v>
      </c>
    </row>
    <row r="762" spans="1:13" x14ac:dyDescent="0.25">
      <c r="A762" s="116" t="s">
        <v>1984</v>
      </c>
      <c r="B762" s="117">
        <v>44303</v>
      </c>
      <c r="C762" s="116" t="s">
        <v>1985</v>
      </c>
      <c r="D762" s="35" t="s">
        <v>521</v>
      </c>
      <c r="E762" s="116" t="str">
        <f t="shared" si="78"/>
        <v>Heini</v>
      </c>
      <c r="F762" s="116" t="str">
        <f t="shared" si="79"/>
        <v>Zahrt</v>
      </c>
      <c r="G762" s="116" t="str">
        <f t="shared" si="80"/>
        <v>Men Senior</v>
      </c>
      <c r="H762" s="116" t="str">
        <f t="shared" si="81"/>
        <v>Orca Angling Club</v>
      </c>
      <c r="I762" s="35"/>
      <c r="J762" s="35" t="s">
        <v>1340</v>
      </c>
      <c r="K762" s="35">
        <v>127</v>
      </c>
      <c r="L762" s="118">
        <f t="shared" si="82"/>
        <v>9.8000000000000007</v>
      </c>
      <c r="M762" s="118">
        <f t="shared" si="83"/>
        <v>9.8000000000000007</v>
      </c>
    </row>
    <row r="763" spans="1:13" x14ac:dyDescent="0.25">
      <c r="A763" s="116" t="s">
        <v>1984</v>
      </c>
      <c r="B763" s="117">
        <v>44303</v>
      </c>
      <c r="C763" s="116" t="s">
        <v>1985</v>
      </c>
      <c r="D763" s="35" t="s">
        <v>1388</v>
      </c>
      <c r="E763" s="116" t="str">
        <f t="shared" si="78"/>
        <v>Ferdi</v>
      </c>
      <c r="F763" s="116" t="str">
        <f t="shared" si="79"/>
        <v>Roetz</v>
      </c>
      <c r="G763" s="116" t="str">
        <f t="shared" si="80"/>
        <v>Men Senior</v>
      </c>
      <c r="H763" s="116" t="str">
        <f t="shared" si="81"/>
        <v>Orca Angling Club</v>
      </c>
      <c r="I763" s="35"/>
      <c r="J763" s="35"/>
      <c r="K763" s="35"/>
      <c r="L763" s="118" t="str">
        <f t="shared" si="82"/>
        <v/>
      </c>
      <c r="M763" s="118" t="str">
        <f t="shared" si="83"/>
        <v/>
      </c>
    </row>
    <row r="764" spans="1:13" x14ac:dyDescent="0.25">
      <c r="A764" s="116" t="s">
        <v>1984</v>
      </c>
      <c r="B764" s="117">
        <v>44303</v>
      </c>
      <c r="C764" s="116" t="s">
        <v>1985</v>
      </c>
      <c r="D764" s="35" t="s">
        <v>530</v>
      </c>
      <c r="E764" s="116" t="str">
        <f t="shared" si="78"/>
        <v>Leandre</v>
      </c>
      <c r="F764" s="116" t="str">
        <f t="shared" si="79"/>
        <v>Horn</v>
      </c>
      <c r="G764" s="116" t="str">
        <f t="shared" si="80"/>
        <v>Ladies Senior</v>
      </c>
      <c r="H764" s="116" t="str">
        <f t="shared" si="81"/>
        <v>Orca Angling Club</v>
      </c>
      <c r="I764" s="35"/>
      <c r="J764" s="35"/>
      <c r="K764" s="35"/>
      <c r="L764" s="118" t="str">
        <f t="shared" si="82"/>
        <v/>
      </c>
      <c r="M764" s="118" t="str">
        <f t="shared" si="83"/>
        <v/>
      </c>
    </row>
    <row r="765" spans="1:13" x14ac:dyDescent="0.25">
      <c r="A765" s="116" t="s">
        <v>1984</v>
      </c>
      <c r="B765" s="117">
        <v>44303</v>
      </c>
      <c r="C765" s="116" t="s">
        <v>1985</v>
      </c>
      <c r="D765" s="35" t="s">
        <v>1688</v>
      </c>
      <c r="E765" s="116" t="str">
        <f t="shared" si="78"/>
        <v>William</v>
      </c>
      <c r="F765" s="116" t="str">
        <f t="shared" si="79"/>
        <v>Schickerling</v>
      </c>
      <c r="G765" s="116" t="str">
        <f t="shared" si="80"/>
        <v>Men Senior</v>
      </c>
      <c r="H765" s="116" t="str">
        <f t="shared" si="81"/>
        <v>Orca Angling Club</v>
      </c>
      <c r="I765" s="35"/>
      <c r="J765" s="35"/>
      <c r="K765" s="35"/>
      <c r="L765" s="118" t="str">
        <f t="shared" si="82"/>
        <v/>
      </c>
      <c r="M765" s="118" t="str">
        <f t="shared" si="83"/>
        <v/>
      </c>
    </row>
    <row r="766" spans="1:13" x14ac:dyDescent="0.25">
      <c r="A766" s="116" t="s">
        <v>1984</v>
      </c>
      <c r="B766" s="117">
        <v>44303</v>
      </c>
      <c r="C766" s="116" t="s">
        <v>1985</v>
      </c>
      <c r="D766" s="35" t="s">
        <v>527</v>
      </c>
      <c r="E766" s="116" t="str">
        <f t="shared" si="78"/>
        <v>Emil</v>
      </c>
      <c r="F766" s="116" t="str">
        <f t="shared" si="79"/>
        <v>Prinsloo</v>
      </c>
      <c r="G766" s="116" t="str">
        <f t="shared" si="80"/>
        <v>Men Veteran</v>
      </c>
      <c r="H766" s="116" t="str">
        <f t="shared" si="81"/>
        <v>Henties Bay</v>
      </c>
      <c r="I766" s="35"/>
      <c r="J766" s="35" t="s">
        <v>1340</v>
      </c>
      <c r="K766" s="35">
        <v>111</v>
      </c>
      <c r="L766" s="118">
        <f t="shared" si="82"/>
        <v>6.2</v>
      </c>
      <c r="M766" s="118">
        <f t="shared" si="83"/>
        <v>6.2</v>
      </c>
    </row>
    <row r="767" spans="1:13" x14ac:dyDescent="0.25">
      <c r="A767" s="116" t="s">
        <v>1984</v>
      </c>
      <c r="B767" s="117">
        <v>44303</v>
      </c>
      <c r="C767" s="116" t="s">
        <v>1985</v>
      </c>
      <c r="D767" s="35" t="s">
        <v>527</v>
      </c>
      <c r="E767" s="116" t="str">
        <f t="shared" si="78"/>
        <v>Emil</v>
      </c>
      <c r="F767" s="116" t="str">
        <f t="shared" si="79"/>
        <v>Prinsloo</v>
      </c>
      <c r="G767" s="116" t="str">
        <f t="shared" si="80"/>
        <v>Men Veteran</v>
      </c>
      <c r="H767" s="116" t="str">
        <f t="shared" si="81"/>
        <v>Henties Bay</v>
      </c>
      <c r="I767" s="35"/>
      <c r="J767" s="35" t="s">
        <v>1340</v>
      </c>
      <c r="K767" s="35">
        <v>84</v>
      </c>
      <c r="L767" s="118">
        <f t="shared" si="82"/>
        <v>2.4</v>
      </c>
      <c r="M767" s="118">
        <f t="shared" si="83"/>
        <v>2.4</v>
      </c>
    </row>
    <row r="768" spans="1:13" x14ac:dyDescent="0.25">
      <c r="A768" s="116" t="s">
        <v>1984</v>
      </c>
      <c r="B768" s="117">
        <v>44303</v>
      </c>
      <c r="C768" s="116" t="s">
        <v>1985</v>
      </c>
      <c r="D768" s="35" t="s">
        <v>527</v>
      </c>
      <c r="E768" s="116" t="str">
        <f t="shared" si="78"/>
        <v>Emil</v>
      </c>
      <c r="F768" s="116" t="str">
        <f t="shared" si="79"/>
        <v>Prinsloo</v>
      </c>
      <c r="G768" s="116" t="str">
        <f t="shared" si="80"/>
        <v>Men Veteran</v>
      </c>
      <c r="H768" s="116" t="str">
        <f t="shared" si="81"/>
        <v>Henties Bay</v>
      </c>
      <c r="I768" s="35"/>
      <c r="J768" s="35" t="s">
        <v>1340</v>
      </c>
      <c r="K768" s="35">
        <v>166</v>
      </c>
      <c r="L768" s="118">
        <f t="shared" si="82"/>
        <v>24.6</v>
      </c>
      <c r="M768" s="118">
        <f t="shared" si="83"/>
        <v>24.6</v>
      </c>
    </row>
    <row r="769" spans="1:13" x14ac:dyDescent="0.25">
      <c r="A769" s="116" t="s">
        <v>1984</v>
      </c>
      <c r="B769" s="117">
        <v>44303</v>
      </c>
      <c r="C769" s="116" t="s">
        <v>1985</v>
      </c>
      <c r="D769" s="35" t="s">
        <v>527</v>
      </c>
      <c r="E769" s="116" t="str">
        <f t="shared" si="78"/>
        <v>Emil</v>
      </c>
      <c r="F769" s="116" t="str">
        <f t="shared" si="79"/>
        <v>Prinsloo</v>
      </c>
      <c r="G769" s="116" t="str">
        <f t="shared" si="80"/>
        <v>Men Veteran</v>
      </c>
      <c r="H769" s="116" t="str">
        <f t="shared" si="81"/>
        <v>Henties Bay</v>
      </c>
      <c r="I769" s="35"/>
      <c r="J769" s="35" t="s">
        <v>1340</v>
      </c>
      <c r="K769" s="35">
        <v>120</v>
      </c>
      <c r="L769" s="118">
        <f t="shared" si="82"/>
        <v>8.1</v>
      </c>
      <c r="M769" s="118">
        <f t="shared" si="83"/>
        <v>8.1</v>
      </c>
    </row>
    <row r="770" spans="1:13" x14ac:dyDescent="0.25">
      <c r="A770" s="116" t="s">
        <v>1984</v>
      </c>
      <c r="B770" s="117">
        <v>44303</v>
      </c>
      <c r="C770" s="116" t="s">
        <v>1985</v>
      </c>
      <c r="D770" s="35" t="s">
        <v>527</v>
      </c>
      <c r="E770" s="116" t="str">
        <f t="shared" si="78"/>
        <v>Emil</v>
      </c>
      <c r="F770" s="116" t="str">
        <f t="shared" si="79"/>
        <v>Prinsloo</v>
      </c>
      <c r="G770" s="116" t="str">
        <f t="shared" si="80"/>
        <v>Men Veteran</v>
      </c>
      <c r="H770" s="116" t="str">
        <f t="shared" si="81"/>
        <v>Henties Bay</v>
      </c>
      <c r="I770" s="35"/>
      <c r="J770" s="35" t="s">
        <v>1340</v>
      </c>
      <c r="K770" s="35">
        <v>86</v>
      </c>
      <c r="L770" s="118">
        <f t="shared" si="82"/>
        <v>2.6</v>
      </c>
      <c r="M770" s="118">
        <f t="shared" si="83"/>
        <v>2.6</v>
      </c>
    </row>
    <row r="771" spans="1:13" x14ac:dyDescent="0.25">
      <c r="A771" s="116" t="s">
        <v>1984</v>
      </c>
      <c r="B771" s="117">
        <v>44303</v>
      </c>
      <c r="C771" s="116" t="s">
        <v>1985</v>
      </c>
      <c r="D771" s="35" t="s">
        <v>527</v>
      </c>
      <c r="E771" s="116" t="str">
        <f t="shared" si="78"/>
        <v>Emil</v>
      </c>
      <c r="F771" s="116" t="str">
        <f t="shared" si="79"/>
        <v>Prinsloo</v>
      </c>
      <c r="G771" s="116" t="str">
        <f t="shared" si="80"/>
        <v>Men Veteran</v>
      </c>
      <c r="H771" s="116" t="str">
        <f t="shared" si="81"/>
        <v>Henties Bay</v>
      </c>
      <c r="I771" s="35"/>
      <c r="J771" s="35" t="s">
        <v>1340</v>
      </c>
      <c r="K771" s="35">
        <v>86</v>
      </c>
      <c r="L771" s="118">
        <f t="shared" si="82"/>
        <v>2.6</v>
      </c>
      <c r="M771" s="118">
        <f t="shared" si="83"/>
        <v>2.6</v>
      </c>
    </row>
    <row r="772" spans="1:13" x14ac:dyDescent="0.25">
      <c r="A772" s="116" t="s">
        <v>1984</v>
      </c>
      <c r="B772" s="117">
        <v>44303</v>
      </c>
      <c r="C772" s="116" t="s">
        <v>1985</v>
      </c>
      <c r="D772" s="35" t="s">
        <v>527</v>
      </c>
      <c r="E772" s="116" t="str">
        <f t="shared" si="78"/>
        <v>Emil</v>
      </c>
      <c r="F772" s="116" t="str">
        <f t="shared" si="79"/>
        <v>Prinsloo</v>
      </c>
      <c r="G772" s="116" t="str">
        <f t="shared" si="80"/>
        <v>Men Veteran</v>
      </c>
      <c r="H772" s="116" t="str">
        <f t="shared" si="81"/>
        <v>Henties Bay</v>
      </c>
      <c r="I772" s="35"/>
      <c r="J772" s="35" t="s">
        <v>1340</v>
      </c>
      <c r="K772" s="35">
        <v>112</v>
      </c>
      <c r="L772" s="118">
        <f t="shared" si="82"/>
        <v>6.4</v>
      </c>
      <c r="M772" s="118">
        <f t="shared" si="83"/>
        <v>6.4</v>
      </c>
    </row>
    <row r="773" spans="1:13" x14ac:dyDescent="0.25">
      <c r="A773" s="116" t="s">
        <v>1984</v>
      </c>
      <c r="B773" s="117">
        <v>44303</v>
      </c>
      <c r="C773" s="116" t="s">
        <v>1985</v>
      </c>
      <c r="D773" s="35" t="s">
        <v>911</v>
      </c>
      <c r="E773" s="116" t="str">
        <f t="shared" si="78"/>
        <v>Richard</v>
      </c>
      <c r="F773" s="116" t="str">
        <f t="shared" si="79"/>
        <v>Punzul</v>
      </c>
      <c r="G773" s="116" t="str">
        <f t="shared" si="80"/>
        <v>Men Senior</v>
      </c>
      <c r="H773" s="116" t="str">
        <f t="shared" si="81"/>
        <v>Orca Angling Club</v>
      </c>
      <c r="I773" s="35"/>
      <c r="J773" s="35" t="s">
        <v>1340</v>
      </c>
      <c r="K773" s="35">
        <v>131</v>
      </c>
      <c r="L773" s="118">
        <f t="shared" si="82"/>
        <v>10.9</v>
      </c>
      <c r="M773" s="118">
        <f t="shared" si="83"/>
        <v>10.9</v>
      </c>
    </row>
    <row r="774" spans="1:13" x14ac:dyDescent="0.25">
      <c r="A774" s="116" t="s">
        <v>1984</v>
      </c>
      <c r="B774" s="117">
        <v>44303</v>
      </c>
      <c r="C774" s="116" t="s">
        <v>1985</v>
      </c>
      <c r="D774" s="35" t="s">
        <v>1058</v>
      </c>
      <c r="E774" s="116" t="str">
        <f t="shared" si="78"/>
        <v>Boytjie</v>
      </c>
      <c r="F774" s="116" t="str">
        <f t="shared" si="79"/>
        <v>Schikerling</v>
      </c>
      <c r="G774" s="116" t="str">
        <f t="shared" si="80"/>
        <v>Men Master</v>
      </c>
      <c r="H774" s="116" t="str">
        <f t="shared" si="81"/>
        <v>Orca Angling Club</v>
      </c>
      <c r="I774" s="35"/>
      <c r="J774" s="35" t="s">
        <v>1334</v>
      </c>
      <c r="K774" s="35">
        <v>191</v>
      </c>
      <c r="L774" s="118">
        <f t="shared" si="82"/>
        <v>97.5</v>
      </c>
      <c r="M774" s="118">
        <f t="shared" si="83"/>
        <v>97.5</v>
      </c>
    </row>
    <row r="775" spans="1:13" x14ac:dyDescent="0.25">
      <c r="A775" s="116" t="s">
        <v>1984</v>
      </c>
      <c r="B775" s="117">
        <v>44303</v>
      </c>
      <c r="C775" s="116" t="s">
        <v>1985</v>
      </c>
      <c r="D775" s="35" t="s">
        <v>723</v>
      </c>
      <c r="E775" s="116" t="str">
        <f t="shared" si="78"/>
        <v>Corne</v>
      </c>
      <c r="F775" s="116" t="str">
        <f t="shared" si="79"/>
        <v>Kruger</v>
      </c>
      <c r="G775" s="116" t="str">
        <f t="shared" si="80"/>
        <v>Men Senior</v>
      </c>
      <c r="H775" s="116" t="str">
        <f t="shared" si="81"/>
        <v>Orca Angling Club</v>
      </c>
      <c r="I775" s="35"/>
      <c r="J775" s="35" t="s">
        <v>1340</v>
      </c>
      <c r="K775" s="35">
        <v>85</v>
      </c>
      <c r="L775" s="118">
        <f t="shared" si="82"/>
        <v>2.5</v>
      </c>
      <c r="M775" s="118">
        <f t="shared" si="83"/>
        <v>2.5</v>
      </c>
    </row>
    <row r="776" spans="1:13" x14ac:dyDescent="0.25">
      <c r="A776" s="116" t="s">
        <v>1984</v>
      </c>
      <c r="B776" s="117">
        <v>44303</v>
      </c>
      <c r="C776" s="116" t="s">
        <v>1985</v>
      </c>
      <c r="D776" s="35" t="s">
        <v>902</v>
      </c>
      <c r="E776" s="116" t="str">
        <f t="shared" si="78"/>
        <v>Renier</v>
      </c>
      <c r="F776" s="116" t="str">
        <f t="shared" si="79"/>
        <v>De Villiers</v>
      </c>
      <c r="G776" s="116" t="str">
        <f t="shared" si="80"/>
        <v>Men Master</v>
      </c>
      <c r="H776" s="116" t="str">
        <f t="shared" si="81"/>
        <v>Henties Bay</v>
      </c>
      <c r="I776" s="35"/>
      <c r="J776" s="35" t="s">
        <v>1340</v>
      </c>
      <c r="K776" s="35">
        <v>159</v>
      </c>
      <c r="L776" s="118">
        <f t="shared" si="82"/>
        <v>21.3</v>
      </c>
      <c r="M776" s="118">
        <f t="shared" si="83"/>
        <v>21.3</v>
      </c>
    </row>
    <row r="777" spans="1:13" x14ac:dyDescent="0.25">
      <c r="A777" s="116" t="s">
        <v>1984</v>
      </c>
      <c r="B777" s="117">
        <v>44303</v>
      </c>
      <c r="C777" s="116" t="s">
        <v>1985</v>
      </c>
      <c r="D777" s="35" t="s">
        <v>1078</v>
      </c>
      <c r="E777" s="116" t="str">
        <f t="shared" si="78"/>
        <v>Johan</v>
      </c>
      <c r="F777" s="116" t="str">
        <f t="shared" si="79"/>
        <v>Burger</v>
      </c>
      <c r="G777" s="116" t="str">
        <f t="shared" si="80"/>
        <v>Men Master</v>
      </c>
      <c r="H777" s="116" t="str">
        <f t="shared" si="81"/>
        <v>Mako</v>
      </c>
      <c r="I777" s="35"/>
      <c r="J777" s="35" t="s">
        <v>1340</v>
      </c>
      <c r="K777" s="35">
        <v>97</v>
      </c>
      <c r="L777" s="118">
        <f t="shared" si="82"/>
        <v>3.9</v>
      </c>
      <c r="M777" s="118">
        <f t="shared" si="83"/>
        <v>3.9</v>
      </c>
    </row>
    <row r="778" spans="1:13" x14ac:dyDescent="0.25">
      <c r="A778" s="116" t="s">
        <v>1984</v>
      </c>
      <c r="B778" s="117">
        <v>44303</v>
      </c>
      <c r="C778" s="116" t="s">
        <v>1985</v>
      </c>
      <c r="D778" s="35" t="s">
        <v>1444</v>
      </c>
      <c r="E778" s="116" t="str">
        <f t="shared" si="78"/>
        <v>Wimpie</v>
      </c>
      <c r="F778" s="116" t="str">
        <f t="shared" si="79"/>
        <v>Delport</v>
      </c>
      <c r="G778" s="116" t="str">
        <f t="shared" si="80"/>
        <v>Men Veteran</v>
      </c>
      <c r="H778" s="116" t="str">
        <f t="shared" si="81"/>
        <v>Henties Bay</v>
      </c>
      <c r="I778" s="35"/>
      <c r="J778" s="35" t="s">
        <v>1340</v>
      </c>
      <c r="K778" s="35">
        <v>92</v>
      </c>
      <c r="L778" s="118">
        <f t="shared" si="82"/>
        <v>3.3</v>
      </c>
      <c r="M778" s="118">
        <f t="shared" si="83"/>
        <v>3.3</v>
      </c>
    </row>
    <row r="779" spans="1:13" x14ac:dyDescent="0.25">
      <c r="A779" s="116" t="s">
        <v>1984</v>
      </c>
      <c r="B779" s="117">
        <v>44303</v>
      </c>
      <c r="C779" s="116" t="s">
        <v>1985</v>
      </c>
      <c r="D779" s="35" t="s">
        <v>1444</v>
      </c>
      <c r="E779" s="116" t="str">
        <f t="shared" si="78"/>
        <v>Wimpie</v>
      </c>
      <c r="F779" s="116" t="str">
        <f t="shared" si="79"/>
        <v>Delport</v>
      </c>
      <c r="G779" s="116" t="str">
        <f t="shared" si="80"/>
        <v>Men Veteran</v>
      </c>
      <c r="H779" s="116" t="str">
        <f t="shared" si="81"/>
        <v>Henties Bay</v>
      </c>
      <c r="I779" s="35"/>
      <c r="J779" s="35" t="s">
        <v>1340</v>
      </c>
      <c r="K779" s="35">
        <v>89</v>
      </c>
      <c r="L779" s="118">
        <f t="shared" si="82"/>
        <v>2.9</v>
      </c>
      <c r="M779" s="118">
        <f t="shared" si="83"/>
        <v>2.9</v>
      </c>
    </row>
    <row r="780" spans="1:13" x14ac:dyDescent="0.25">
      <c r="A780" s="116" t="s">
        <v>1984</v>
      </c>
      <c r="B780" s="117">
        <v>44303</v>
      </c>
      <c r="C780" s="116" t="s">
        <v>1985</v>
      </c>
      <c r="D780" s="35" t="s">
        <v>1807</v>
      </c>
      <c r="E780" s="116" t="str">
        <f t="shared" si="78"/>
        <v xml:space="preserve">Andre </v>
      </c>
      <c r="F780" s="116" t="str">
        <f t="shared" si="79"/>
        <v>Bruwer</v>
      </c>
      <c r="G780" s="116" t="str">
        <f t="shared" si="80"/>
        <v>Men Senior</v>
      </c>
      <c r="H780" s="116" t="str">
        <f t="shared" si="81"/>
        <v>xHenties Bay</v>
      </c>
      <c r="I780" s="35"/>
      <c r="J780" s="35"/>
      <c r="K780" s="35"/>
      <c r="L780" s="118" t="str">
        <f t="shared" si="82"/>
        <v/>
      </c>
      <c r="M780" s="118" t="str">
        <f t="shared" si="83"/>
        <v/>
      </c>
    </row>
    <row r="781" spans="1:13" x14ac:dyDescent="0.25">
      <c r="A781" s="116" t="s">
        <v>1984</v>
      </c>
      <c r="B781" s="117">
        <v>44303</v>
      </c>
      <c r="C781" s="116" t="s">
        <v>1985</v>
      </c>
      <c r="D781" s="35" t="s">
        <v>764</v>
      </c>
      <c r="E781" s="116" t="str">
        <f t="shared" si="78"/>
        <v>Heinz</v>
      </c>
      <c r="F781" s="116" t="str">
        <f t="shared" si="79"/>
        <v>Bresele</v>
      </c>
      <c r="G781" s="116" t="str">
        <f t="shared" si="80"/>
        <v>Men Grand Masters</v>
      </c>
      <c r="H781" s="116" t="str">
        <f t="shared" si="81"/>
        <v>Atlantic Angling Club</v>
      </c>
      <c r="I781" s="35"/>
      <c r="J781" s="35"/>
      <c r="K781" s="35"/>
      <c r="L781" s="118" t="str">
        <f t="shared" si="82"/>
        <v/>
      </c>
      <c r="M781" s="118" t="str">
        <f t="shared" si="83"/>
        <v/>
      </c>
    </row>
    <row r="782" spans="1:13" x14ac:dyDescent="0.25">
      <c r="A782" s="116" t="s">
        <v>1984</v>
      </c>
      <c r="B782" s="117">
        <v>44303</v>
      </c>
      <c r="C782" s="116" t="s">
        <v>1985</v>
      </c>
      <c r="D782" s="35" t="s">
        <v>646</v>
      </c>
      <c r="E782" s="116" t="str">
        <f t="shared" si="78"/>
        <v>Lindie</v>
      </c>
      <c r="F782" s="116" t="str">
        <f t="shared" si="79"/>
        <v>Krauze</v>
      </c>
      <c r="G782" s="116" t="str">
        <f t="shared" si="80"/>
        <v>Ladies Veteran</v>
      </c>
      <c r="H782" s="116" t="str">
        <f t="shared" si="81"/>
        <v>Orca Angling Club</v>
      </c>
      <c r="I782" s="35"/>
      <c r="J782" s="35" t="s">
        <v>1340</v>
      </c>
      <c r="K782" s="35">
        <v>80</v>
      </c>
      <c r="L782" s="118">
        <f t="shared" si="82"/>
        <v>2</v>
      </c>
      <c r="M782" s="118">
        <f t="shared" si="83"/>
        <v>2</v>
      </c>
    </row>
    <row r="783" spans="1:13" x14ac:dyDescent="0.25">
      <c r="A783" s="116" t="s">
        <v>1984</v>
      </c>
      <c r="B783" s="117">
        <v>44303</v>
      </c>
      <c r="C783" s="116" t="s">
        <v>1985</v>
      </c>
      <c r="D783" s="35" t="s">
        <v>540</v>
      </c>
      <c r="E783" s="116" t="str">
        <f t="shared" si="78"/>
        <v>Leon</v>
      </c>
      <c r="F783" s="116" t="str">
        <f t="shared" si="79"/>
        <v>Krauze</v>
      </c>
      <c r="G783" s="116" t="str">
        <f t="shared" si="80"/>
        <v>Men Veteran</v>
      </c>
      <c r="H783" s="116" t="str">
        <f t="shared" si="81"/>
        <v>Orca Angling Club</v>
      </c>
      <c r="I783" s="35" t="s">
        <v>19</v>
      </c>
      <c r="J783" s="35"/>
      <c r="K783" s="35">
        <v>64</v>
      </c>
      <c r="L783" s="118">
        <f t="shared" si="82"/>
        <v>2.7</v>
      </c>
      <c r="M783" s="118">
        <f t="shared" si="83"/>
        <v>2.7</v>
      </c>
    </row>
    <row r="784" spans="1:13" x14ac:dyDescent="0.25">
      <c r="A784" s="116" t="s">
        <v>1984</v>
      </c>
      <c r="B784" s="117">
        <v>44303</v>
      </c>
      <c r="C784" s="116" t="s">
        <v>1985</v>
      </c>
      <c r="D784" s="35" t="s">
        <v>540</v>
      </c>
      <c r="E784" s="116" t="str">
        <f t="shared" si="78"/>
        <v>Leon</v>
      </c>
      <c r="F784" s="116" t="str">
        <f t="shared" si="79"/>
        <v>Krauze</v>
      </c>
      <c r="G784" s="116" t="str">
        <f t="shared" si="80"/>
        <v>Men Veteran</v>
      </c>
      <c r="H784" s="116" t="str">
        <f t="shared" si="81"/>
        <v>Orca Angling Club</v>
      </c>
      <c r="I784" s="35"/>
      <c r="J784" s="35" t="s">
        <v>1335</v>
      </c>
      <c r="K784" s="35">
        <v>171</v>
      </c>
      <c r="L784" s="118">
        <f t="shared" si="82"/>
        <v>65.900000000000006</v>
      </c>
      <c r="M784" s="118">
        <f t="shared" si="83"/>
        <v>65.900000000000006</v>
      </c>
    </row>
    <row r="785" spans="1:13" x14ac:dyDescent="0.25">
      <c r="A785" s="116" t="s">
        <v>1984</v>
      </c>
      <c r="B785" s="117">
        <v>44303</v>
      </c>
      <c r="C785" s="116" t="s">
        <v>1985</v>
      </c>
      <c r="D785" s="35" t="s">
        <v>799</v>
      </c>
      <c r="E785" s="116" t="str">
        <f t="shared" si="78"/>
        <v>Herman</v>
      </c>
      <c r="F785" s="116" t="str">
        <f t="shared" si="79"/>
        <v>Krauze</v>
      </c>
      <c r="G785" s="116" t="str">
        <f t="shared" si="80"/>
        <v>Men U/21</v>
      </c>
      <c r="H785" s="116" t="str">
        <f t="shared" si="81"/>
        <v>Orca Angling Club</v>
      </c>
      <c r="I785" s="35"/>
      <c r="J785" s="35" t="s">
        <v>8</v>
      </c>
      <c r="K785" s="35">
        <v>82</v>
      </c>
      <c r="L785" s="118">
        <f t="shared" si="82"/>
        <v>4.4000000000000004</v>
      </c>
      <c r="M785" s="118">
        <f t="shared" si="83"/>
        <v>4.4000000000000004</v>
      </c>
    </row>
    <row r="786" spans="1:13" x14ac:dyDescent="0.25">
      <c r="A786" s="116" t="s">
        <v>1984</v>
      </c>
      <c r="B786" s="117">
        <v>44303</v>
      </c>
      <c r="C786" s="116" t="s">
        <v>1985</v>
      </c>
      <c r="D786" s="35" t="s">
        <v>676</v>
      </c>
      <c r="E786" s="116" t="str">
        <f t="shared" ref="E786:E831" si="84">IF(D786="","",VLOOKUP(D786,Master,3,FALSE))</f>
        <v>Elaine</v>
      </c>
      <c r="F786" s="116" t="str">
        <f t="shared" ref="F786:F831" si="85">IF(D786="","",VLOOKUP(D786,Master,4,FALSE))</f>
        <v>Vorster</v>
      </c>
      <c r="G786" s="116" t="str">
        <f t="shared" ref="G786:G831" si="86">IF(D786="","",VLOOKUP(D786,Master,5,FALSE))</f>
        <v>Ladies Veteran</v>
      </c>
      <c r="H786" s="116" t="str">
        <f t="shared" ref="H786:H831" si="87">IF(D786="","",VLOOKUP(D786,Master,2,FALSE))</f>
        <v>Orca Angling Club</v>
      </c>
      <c r="I786" s="35" t="s">
        <v>19</v>
      </c>
      <c r="J786" s="35"/>
      <c r="K786" s="35">
        <v>48</v>
      </c>
      <c r="L786" s="118">
        <f t="shared" ref="L786:L831" si="88">IF(K786="","",IF(I786="",ROUND(HLOOKUP(J786,kgList,K786,FALSE),1),ROUND(HLOOKUP(I786,kgList,K786,FALSE),1)))</f>
        <v>1.1000000000000001</v>
      </c>
      <c r="M786" s="118">
        <f t="shared" ref="M786:M831" si="89">IF(L786="","",IF(COUNTA(I786:J786)&gt;1,"Edible or Inedible",IF(COUNTA(I786)=1,L786*1,IF(COUNTA(J786)=1,L786*1,"ERROR"))))</f>
        <v>1.1000000000000001</v>
      </c>
    </row>
    <row r="787" spans="1:13" x14ac:dyDescent="0.25">
      <c r="A787" s="116" t="s">
        <v>1984</v>
      </c>
      <c r="B787" s="117">
        <v>44303</v>
      </c>
      <c r="C787" s="116" t="s">
        <v>1985</v>
      </c>
      <c r="D787" s="35" t="s">
        <v>1212</v>
      </c>
      <c r="E787" s="116" t="str">
        <f t="shared" si="84"/>
        <v>Lourens</v>
      </c>
      <c r="F787" s="116" t="str">
        <f t="shared" si="85"/>
        <v>Fourie</v>
      </c>
      <c r="G787" s="116" t="str">
        <f t="shared" si="86"/>
        <v>Men Master</v>
      </c>
      <c r="H787" s="116" t="str">
        <f t="shared" si="87"/>
        <v>Henties Bay</v>
      </c>
      <c r="I787" s="35"/>
      <c r="J787" s="35" t="s">
        <v>1340</v>
      </c>
      <c r="K787" s="35">
        <v>96</v>
      </c>
      <c r="L787" s="118">
        <f t="shared" si="88"/>
        <v>3.8</v>
      </c>
      <c r="M787" s="118">
        <f t="shared" si="89"/>
        <v>3.8</v>
      </c>
    </row>
    <row r="788" spans="1:13" x14ac:dyDescent="0.25">
      <c r="A788" s="116" t="s">
        <v>1984</v>
      </c>
      <c r="B788" s="117">
        <v>44303</v>
      </c>
      <c r="C788" s="116" t="s">
        <v>1985</v>
      </c>
      <c r="D788" s="35" t="s">
        <v>691</v>
      </c>
      <c r="E788" s="116" t="str">
        <f t="shared" si="84"/>
        <v>Louis</v>
      </c>
      <c r="F788" s="116" t="str">
        <f t="shared" si="85"/>
        <v>Fenaux</v>
      </c>
      <c r="G788" s="116" t="str">
        <f t="shared" si="86"/>
        <v>Men Veteran</v>
      </c>
      <c r="H788" s="116" t="str">
        <f t="shared" si="87"/>
        <v>Henties Bay</v>
      </c>
      <c r="I788" s="35"/>
      <c r="J788" s="35" t="s">
        <v>1340</v>
      </c>
      <c r="K788" s="35">
        <v>88</v>
      </c>
      <c r="L788" s="118">
        <f t="shared" si="88"/>
        <v>2.8</v>
      </c>
      <c r="M788" s="118">
        <f t="shared" si="89"/>
        <v>2.8</v>
      </c>
    </row>
    <row r="789" spans="1:13" x14ac:dyDescent="0.25">
      <c r="A789" s="116" t="s">
        <v>1984</v>
      </c>
      <c r="B789" s="117">
        <v>44303</v>
      </c>
      <c r="C789" s="116" t="s">
        <v>1985</v>
      </c>
      <c r="D789" s="35" t="s">
        <v>691</v>
      </c>
      <c r="E789" s="116" t="str">
        <f t="shared" si="84"/>
        <v>Louis</v>
      </c>
      <c r="F789" s="116" t="str">
        <f t="shared" si="85"/>
        <v>Fenaux</v>
      </c>
      <c r="G789" s="116" t="str">
        <f t="shared" si="86"/>
        <v>Men Veteran</v>
      </c>
      <c r="H789" s="116" t="str">
        <f t="shared" si="87"/>
        <v>Henties Bay</v>
      </c>
      <c r="I789" s="35"/>
      <c r="J789" s="35" t="s">
        <v>1340</v>
      </c>
      <c r="K789" s="35">
        <v>90</v>
      </c>
      <c r="L789" s="118">
        <f t="shared" si="88"/>
        <v>3</v>
      </c>
      <c r="M789" s="118">
        <f t="shared" si="89"/>
        <v>3</v>
      </c>
    </row>
    <row r="790" spans="1:13" x14ac:dyDescent="0.25">
      <c r="A790" s="116" t="s">
        <v>1984</v>
      </c>
      <c r="B790" s="117">
        <v>44303</v>
      </c>
      <c r="C790" s="116" t="s">
        <v>1985</v>
      </c>
      <c r="D790" s="35" t="s">
        <v>1503</v>
      </c>
      <c r="E790" s="116" t="str">
        <f t="shared" si="84"/>
        <v>Tiaan</v>
      </c>
      <c r="F790" s="116" t="str">
        <f t="shared" si="85"/>
        <v>Fourie</v>
      </c>
      <c r="G790" s="116" t="str">
        <f t="shared" si="86"/>
        <v>Men Senior</v>
      </c>
      <c r="H790" s="116" t="str">
        <f t="shared" si="87"/>
        <v>Henties Bay</v>
      </c>
      <c r="I790" s="35"/>
      <c r="J790" s="35" t="s">
        <v>1340</v>
      </c>
      <c r="K790" s="35">
        <v>86</v>
      </c>
      <c r="L790" s="118">
        <f t="shared" si="88"/>
        <v>2.6</v>
      </c>
      <c r="M790" s="118">
        <f t="shared" si="89"/>
        <v>2.6</v>
      </c>
    </row>
    <row r="791" spans="1:13" x14ac:dyDescent="0.25">
      <c r="A791" s="116" t="s">
        <v>1984</v>
      </c>
      <c r="B791" s="117">
        <v>44303</v>
      </c>
      <c r="C791" s="116" t="s">
        <v>1985</v>
      </c>
      <c r="D791" s="35" t="s">
        <v>697</v>
      </c>
      <c r="E791" s="116" t="str">
        <f t="shared" si="84"/>
        <v>Chris</v>
      </c>
      <c r="F791" s="116" t="str">
        <f t="shared" si="85"/>
        <v>Vorster</v>
      </c>
      <c r="G791" s="116" t="str">
        <f t="shared" si="86"/>
        <v>Men Veteran</v>
      </c>
      <c r="H791" s="116" t="str">
        <f t="shared" si="87"/>
        <v>Orca Angling Club</v>
      </c>
      <c r="I791" s="35"/>
      <c r="J791" s="35" t="s">
        <v>1340</v>
      </c>
      <c r="K791" s="35">
        <v>83</v>
      </c>
      <c r="L791" s="118">
        <f t="shared" si="88"/>
        <v>2.2999999999999998</v>
      </c>
      <c r="M791" s="118">
        <f t="shared" si="89"/>
        <v>2.2999999999999998</v>
      </c>
    </row>
    <row r="792" spans="1:13" x14ac:dyDescent="0.25">
      <c r="A792" s="116" t="s">
        <v>1984</v>
      </c>
      <c r="B792" s="117">
        <v>44303</v>
      </c>
      <c r="C792" s="116" t="s">
        <v>1985</v>
      </c>
      <c r="D792" s="35" t="s">
        <v>697</v>
      </c>
      <c r="E792" s="116" t="str">
        <f t="shared" si="84"/>
        <v>Chris</v>
      </c>
      <c r="F792" s="116" t="str">
        <f t="shared" si="85"/>
        <v>Vorster</v>
      </c>
      <c r="G792" s="116" t="str">
        <f t="shared" si="86"/>
        <v>Men Veteran</v>
      </c>
      <c r="H792" s="116" t="str">
        <f t="shared" si="87"/>
        <v>Orca Angling Club</v>
      </c>
      <c r="I792" s="35"/>
      <c r="J792" s="35" t="s">
        <v>1340</v>
      </c>
      <c r="K792" s="35">
        <v>71</v>
      </c>
      <c r="L792" s="118">
        <f t="shared" si="88"/>
        <v>1.3</v>
      </c>
      <c r="M792" s="118">
        <f t="shared" si="89"/>
        <v>1.3</v>
      </c>
    </row>
    <row r="793" spans="1:13" x14ac:dyDescent="0.25">
      <c r="A793" s="116" t="s">
        <v>1984</v>
      </c>
      <c r="B793" s="117">
        <v>44303</v>
      </c>
      <c r="C793" s="116" t="s">
        <v>1985</v>
      </c>
      <c r="D793" s="35" t="s">
        <v>1842</v>
      </c>
      <c r="E793" s="116" t="str">
        <f t="shared" si="84"/>
        <v>Steve</v>
      </c>
      <c r="F793" s="116" t="str">
        <f t="shared" si="85"/>
        <v>Alexander</v>
      </c>
      <c r="G793" s="116" t="str">
        <f t="shared" si="86"/>
        <v>Men Master</v>
      </c>
      <c r="H793" s="116" t="str">
        <f t="shared" si="87"/>
        <v>Henties Bay</v>
      </c>
      <c r="I793" s="35"/>
      <c r="J793" s="35"/>
      <c r="K793" s="35"/>
      <c r="L793" s="118" t="str">
        <f t="shared" si="88"/>
        <v/>
      </c>
      <c r="M793" s="118" t="str">
        <f t="shared" si="89"/>
        <v/>
      </c>
    </row>
    <row r="794" spans="1:13" x14ac:dyDescent="0.25">
      <c r="A794" s="116" t="s">
        <v>1984</v>
      </c>
      <c r="B794" s="117">
        <v>44303</v>
      </c>
      <c r="C794" s="116" t="s">
        <v>1985</v>
      </c>
      <c r="D794" s="35" t="s">
        <v>1429</v>
      </c>
      <c r="E794" s="116" t="str">
        <f t="shared" si="84"/>
        <v>Nadine</v>
      </c>
      <c r="F794" s="116" t="str">
        <f t="shared" si="85"/>
        <v>Downing</v>
      </c>
      <c r="G794" s="116" t="str">
        <f t="shared" si="86"/>
        <v>Ladies Veteran</v>
      </c>
      <c r="H794" s="116" t="str">
        <f t="shared" si="87"/>
        <v>Henties Bay</v>
      </c>
      <c r="I794" s="35"/>
      <c r="J794" s="35" t="s">
        <v>1341</v>
      </c>
      <c r="K794" s="35">
        <v>128</v>
      </c>
      <c r="L794" s="118">
        <f t="shared" si="88"/>
        <v>8.8000000000000007</v>
      </c>
      <c r="M794" s="118">
        <f t="shared" si="89"/>
        <v>8.8000000000000007</v>
      </c>
    </row>
    <row r="795" spans="1:13" x14ac:dyDescent="0.25">
      <c r="A795" s="116" t="s">
        <v>1984</v>
      </c>
      <c r="B795" s="117">
        <v>44303</v>
      </c>
      <c r="C795" s="116" t="s">
        <v>1985</v>
      </c>
      <c r="D795" s="35" t="s">
        <v>619</v>
      </c>
      <c r="E795" s="116" t="str">
        <f t="shared" si="84"/>
        <v>Veronica</v>
      </c>
      <c r="F795" s="116" t="str">
        <f t="shared" si="85"/>
        <v>Nel</v>
      </c>
      <c r="G795" s="116" t="str">
        <f t="shared" si="86"/>
        <v>Ladies Master</v>
      </c>
      <c r="H795" s="116" t="str">
        <f t="shared" si="87"/>
        <v>Henties Bay</v>
      </c>
      <c r="I795" s="35"/>
      <c r="J795" s="35"/>
      <c r="K795" s="35"/>
      <c r="L795" s="118" t="str">
        <f t="shared" si="88"/>
        <v/>
      </c>
      <c r="M795" s="118" t="str">
        <f t="shared" si="89"/>
        <v/>
      </c>
    </row>
    <row r="796" spans="1:13" x14ac:dyDescent="0.25">
      <c r="A796" s="116" t="s">
        <v>1984</v>
      </c>
      <c r="B796" s="117">
        <v>44303</v>
      </c>
      <c r="C796" s="116" t="s">
        <v>1985</v>
      </c>
      <c r="D796" s="35" t="s">
        <v>529</v>
      </c>
      <c r="E796" s="116" t="str">
        <f t="shared" si="84"/>
        <v>Kobus</v>
      </c>
      <c r="F796" s="116" t="str">
        <f t="shared" si="85"/>
        <v>Nel</v>
      </c>
      <c r="G796" s="116" t="str">
        <f t="shared" si="86"/>
        <v>Men Master</v>
      </c>
      <c r="H796" s="116" t="str">
        <f t="shared" si="87"/>
        <v>Henties Bay</v>
      </c>
      <c r="I796" s="35"/>
      <c r="J796" s="35" t="s">
        <v>20</v>
      </c>
      <c r="K796" s="35">
        <v>80</v>
      </c>
      <c r="L796" s="118">
        <f t="shared" si="88"/>
        <v>1.8</v>
      </c>
      <c r="M796" s="118">
        <f t="shared" si="89"/>
        <v>1.8</v>
      </c>
    </row>
    <row r="797" spans="1:13" x14ac:dyDescent="0.25">
      <c r="A797" s="116" t="s">
        <v>1984</v>
      </c>
      <c r="B797" s="117">
        <v>44303</v>
      </c>
      <c r="C797" s="116" t="s">
        <v>1985</v>
      </c>
      <c r="D797" s="35" t="s">
        <v>529</v>
      </c>
      <c r="E797" s="116" t="str">
        <f t="shared" si="84"/>
        <v>Kobus</v>
      </c>
      <c r="F797" s="116" t="str">
        <f t="shared" si="85"/>
        <v>Nel</v>
      </c>
      <c r="G797" s="116" t="str">
        <f t="shared" si="86"/>
        <v>Men Master</v>
      </c>
      <c r="H797" s="116" t="str">
        <f t="shared" si="87"/>
        <v>Henties Bay</v>
      </c>
      <c r="I797" s="35" t="s">
        <v>19</v>
      </c>
      <c r="J797" s="35"/>
      <c r="K797" s="35">
        <v>61</v>
      </c>
      <c r="L797" s="118">
        <f t="shared" si="88"/>
        <v>2.2999999999999998</v>
      </c>
      <c r="M797" s="118">
        <f t="shared" si="89"/>
        <v>2.2999999999999998</v>
      </c>
    </row>
    <row r="798" spans="1:13" x14ac:dyDescent="0.25">
      <c r="A798" s="116" t="s">
        <v>1984</v>
      </c>
      <c r="B798" s="117">
        <v>44303</v>
      </c>
      <c r="C798" s="116" t="s">
        <v>1985</v>
      </c>
      <c r="D798" s="35" t="s">
        <v>529</v>
      </c>
      <c r="E798" s="116" t="str">
        <f t="shared" si="84"/>
        <v>Kobus</v>
      </c>
      <c r="F798" s="116" t="str">
        <f t="shared" si="85"/>
        <v>Nel</v>
      </c>
      <c r="G798" s="116" t="str">
        <f t="shared" si="86"/>
        <v>Men Master</v>
      </c>
      <c r="H798" s="116" t="str">
        <f t="shared" si="87"/>
        <v>Henties Bay</v>
      </c>
      <c r="I798" s="35"/>
      <c r="J798" s="35" t="s">
        <v>20</v>
      </c>
      <c r="K798" s="35">
        <v>70</v>
      </c>
      <c r="L798" s="118">
        <f t="shared" si="88"/>
        <v>1.2</v>
      </c>
      <c r="M798" s="118">
        <f t="shared" si="89"/>
        <v>1.2</v>
      </c>
    </row>
    <row r="799" spans="1:13" x14ac:dyDescent="0.25">
      <c r="A799" s="116" t="s">
        <v>1984</v>
      </c>
      <c r="B799" s="117">
        <v>44303</v>
      </c>
      <c r="C799" s="116" t="s">
        <v>1985</v>
      </c>
      <c r="D799" s="35" t="s">
        <v>610</v>
      </c>
      <c r="E799" s="116" t="str">
        <f t="shared" si="84"/>
        <v>Michele</v>
      </c>
      <c r="F799" s="116" t="str">
        <f t="shared" si="85"/>
        <v>Andersen</v>
      </c>
      <c r="G799" s="116" t="str">
        <f t="shared" si="86"/>
        <v>Ladies Grand Masters</v>
      </c>
      <c r="H799" s="116" t="str">
        <f t="shared" si="87"/>
        <v>Henties Bay</v>
      </c>
      <c r="I799" s="35"/>
      <c r="J799" s="35"/>
      <c r="K799" s="35"/>
      <c r="L799" s="118" t="str">
        <f t="shared" si="88"/>
        <v/>
      </c>
      <c r="M799" s="118" t="str">
        <f t="shared" si="89"/>
        <v/>
      </c>
    </row>
    <row r="800" spans="1:13" x14ac:dyDescent="0.25">
      <c r="A800" s="116" t="s">
        <v>1984</v>
      </c>
      <c r="B800" s="117">
        <v>44303</v>
      </c>
      <c r="C800" s="116" t="s">
        <v>1985</v>
      </c>
      <c r="D800" s="35" t="s">
        <v>591</v>
      </c>
      <c r="E800" s="116" t="str">
        <f t="shared" si="84"/>
        <v>Simen</v>
      </c>
      <c r="F800" s="116" t="str">
        <f t="shared" si="85"/>
        <v>Andersen</v>
      </c>
      <c r="G800" s="116" t="str">
        <f t="shared" si="86"/>
        <v>Men Master</v>
      </c>
      <c r="H800" s="116" t="str">
        <f t="shared" si="87"/>
        <v>Henties Bay</v>
      </c>
      <c r="I800" s="35"/>
      <c r="J800" s="35" t="s">
        <v>1340</v>
      </c>
      <c r="K800" s="35">
        <v>146</v>
      </c>
      <c r="L800" s="118">
        <f t="shared" si="88"/>
        <v>15.9</v>
      </c>
      <c r="M800" s="118">
        <f t="shared" si="89"/>
        <v>15.9</v>
      </c>
    </row>
    <row r="801" spans="1:13" x14ac:dyDescent="0.25">
      <c r="A801" s="116" t="s">
        <v>1984</v>
      </c>
      <c r="B801" s="117">
        <v>44303</v>
      </c>
      <c r="C801" s="116" t="s">
        <v>1985</v>
      </c>
      <c r="D801" s="35" t="s">
        <v>591</v>
      </c>
      <c r="E801" s="116" t="str">
        <f t="shared" si="84"/>
        <v>Simen</v>
      </c>
      <c r="F801" s="116" t="str">
        <f t="shared" si="85"/>
        <v>Andersen</v>
      </c>
      <c r="G801" s="116" t="str">
        <f t="shared" si="86"/>
        <v>Men Master</v>
      </c>
      <c r="H801" s="116" t="str">
        <f t="shared" si="87"/>
        <v>Henties Bay</v>
      </c>
      <c r="I801" s="35"/>
      <c r="J801" s="35" t="s">
        <v>1340</v>
      </c>
      <c r="K801" s="35">
        <v>119</v>
      </c>
      <c r="L801" s="118">
        <f t="shared" si="88"/>
        <v>7.9</v>
      </c>
      <c r="M801" s="118">
        <f t="shared" si="89"/>
        <v>7.9</v>
      </c>
    </row>
    <row r="802" spans="1:13" x14ac:dyDescent="0.25">
      <c r="A802" s="116" t="s">
        <v>1984</v>
      </c>
      <c r="B802" s="117">
        <v>44303</v>
      </c>
      <c r="C802" s="116" t="s">
        <v>1985</v>
      </c>
      <c r="D802" s="35" t="s">
        <v>591</v>
      </c>
      <c r="E802" s="116" t="str">
        <f t="shared" si="84"/>
        <v>Simen</v>
      </c>
      <c r="F802" s="116" t="str">
        <f t="shared" si="85"/>
        <v>Andersen</v>
      </c>
      <c r="G802" s="116" t="str">
        <f t="shared" si="86"/>
        <v>Men Master</v>
      </c>
      <c r="H802" s="116" t="str">
        <f t="shared" si="87"/>
        <v>Henties Bay</v>
      </c>
      <c r="I802" s="35" t="s">
        <v>22</v>
      </c>
      <c r="J802" s="35"/>
      <c r="K802" s="35">
        <v>46</v>
      </c>
      <c r="L802" s="118">
        <f t="shared" si="88"/>
        <v>1.3</v>
      </c>
      <c r="M802" s="118">
        <f t="shared" si="89"/>
        <v>1.3</v>
      </c>
    </row>
    <row r="803" spans="1:13" x14ac:dyDescent="0.25">
      <c r="A803" s="116" t="s">
        <v>1984</v>
      </c>
      <c r="B803" s="117">
        <v>44303</v>
      </c>
      <c r="C803" s="116" t="s">
        <v>1985</v>
      </c>
      <c r="D803" s="35" t="s">
        <v>522</v>
      </c>
      <c r="E803" s="116" t="str">
        <f t="shared" si="84"/>
        <v>Johan</v>
      </c>
      <c r="F803" s="116" t="str">
        <f t="shared" si="85"/>
        <v>Agenbag</v>
      </c>
      <c r="G803" s="116" t="str">
        <f t="shared" si="86"/>
        <v>Men Master</v>
      </c>
      <c r="H803" s="116" t="str">
        <f t="shared" si="87"/>
        <v>Henties Bay</v>
      </c>
      <c r="I803" s="35"/>
      <c r="J803" s="35"/>
      <c r="K803" s="35"/>
      <c r="L803" s="118" t="str">
        <f t="shared" si="88"/>
        <v/>
      </c>
      <c r="M803" s="118" t="str">
        <f t="shared" si="89"/>
        <v/>
      </c>
    </row>
    <row r="804" spans="1:13" x14ac:dyDescent="0.25">
      <c r="A804" s="116" t="s">
        <v>1984</v>
      </c>
      <c r="B804" s="117">
        <v>44303</v>
      </c>
      <c r="C804" s="116" t="s">
        <v>1985</v>
      </c>
      <c r="D804" s="35" t="s">
        <v>588</v>
      </c>
      <c r="E804" s="116" t="str">
        <f t="shared" si="84"/>
        <v>Joseph</v>
      </c>
      <c r="F804" s="116" t="str">
        <f t="shared" si="85"/>
        <v>Payne</v>
      </c>
      <c r="G804" s="116" t="str">
        <f t="shared" si="86"/>
        <v>Men Veteran</v>
      </c>
      <c r="H804" s="116" t="str">
        <f t="shared" si="87"/>
        <v>Otjiwarongo</v>
      </c>
      <c r="I804" s="35"/>
      <c r="J804" s="35"/>
      <c r="K804" s="35"/>
      <c r="L804" s="118" t="str">
        <f t="shared" si="88"/>
        <v/>
      </c>
      <c r="M804" s="118" t="str">
        <f t="shared" si="89"/>
        <v/>
      </c>
    </row>
    <row r="805" spans="1:13" x14ac:dyDescent="0.25">
      <c r="A805" s="116" t="s">
        <v>1984</v>
      </c>
      <c r="B805" s="117">
        <v>44303</v>
      </c>
      <c r="C805" s="116" t="s">
        <v>1985</v>
      </c>
      <c r="D805" s="35" t="s">
        <v>1248</v>
      </c>
      <c r="E805" s="116" t="str">
        <f t="shared" si="84"/>
        <v>Martinus</v>
      </c>
      <c r="F805" s="116" t="str">
        <f t="shared" si="85"/>
        <v>Venter</v>
      </c>
      <c r="G805" s="116" t="str">
        <f t="shared" si="86"/>
        <v>Men Veteran</v>
      </c>
      <c r="H805" s="116" t="str">
        <f t="shared" si="87"/>
        <v>Otjiwarongo</v>
      </c>
      <c r="I805" s="35"/>
      <c r="J805" s="35" t="s">
        <v>1341</v>
      </c>
      <c r="K805" s="35">
        <v>109</v>
      </c>
      <c r="L805" s="118">
        <f t="shared" si="88"/>
        <v>5</v>
      </c>
      <c r="M805" s="118">
        <f t="shared" si="89"/>
        <v>5</v>
      </c>
    </row>
    <row r="806" spans="1:13" x14ac:dyDescent="0.25">
      <c r="A806" s="116" t="s">
        <v>1984</v>
      </c>
      <c r="B806" s="117">
        <v>44303</v>
      </c>
      <c r="C806" s="116" t="s">
        <v>1985</v>
      </c>
      <c r="D806" s="35" t="s">
        <v>565</v>
      </c>
      <c r="E806" s="116" t="str">
        <f t="shared" si="84"/>
        <v>Maritz</v>
      </c>
      <c r="F806" s="116" t="str">
        <f t="shared" si="85"/>
        <v>Jansen van Vuuren</v>
      </c>
      <c r="G806" s="116" t="str">
        <f t="shared" si="86"/>
        <v>Men Veteran</v>
      </c>
      <c r="H806" s="116" t="str">
        <f t="shared" si="87"/>
        <v>Otjiwarongo</v>
      </c>
      <c r="I806" s="35"/>
      <c r="J806" s="35"/>
      <c r="K806" s="35"/>
      <c r="L806" s="118" t="str">
        <f t="shared" si="88"/>
        <v/>
      </c>
      <c r="M806" s="118" t="str">
        <f t="shared" si="89"/>
        <v/>
      </c>
    </row>
    <row r="807" spans="1:13" x14ac:dyDescent="0.25">
      <c r="A807" s="116" t="s">
        <v>1984</v>
      </c>
      <c r="B807" s="117">
        <v>44303</v>
      </c>
      <c r="C807" s="116" t="s">
        <v>1985</v>
      </c>
      <c r="D807" s="35" t="s">
        <v>1785</v>
      </c>
      <c r="E807" s="116" t="str">
        <f t="shared" si="84"/>
        <v>Maritz JNR</v>
      </c>
      <c r="F807" s="116" t="str">
        <f t="shared" si="85"/>
        <v>Jansen Van Vuuren</v>
      </c>
      <c r="G807" s="116" t="str">
        <f t="shared" si="86"/>
        <v>Men U/16</v>
      </c>
      <c r="H807" s="116" t="str">
        <f t="shared" si="87"/>
        <v>Otjiwarongo</v>
      </c>
      <c r="I807" s="35"/>
      <c r="J807" s="35"/>
      <c r="K807" s="35"/>
      <c r="L807" s="118" t="str">
        <f t="shared" si="88"/>
        <v/>
      </c>
      <c r="M807" s="118" t="str">
        <f t="shared" si="89"/>
        <v/>
      </c>
    </row>
    <row r="808" spans="1:13" x14ac:dyDescent="0.25">
      <c r="A808" s="116" t="s">
        <v>1984</v>
      </c>
      <c r="B808" s="117">
        <v>44303</v>
      </c>
      <c r="C808" s="116" t="s">
        <v>1985</v>
      </c>
      <c r="D808" s="35" t="s">
        <v>883</v>
      </c>
      <c r="E808" s="116" t="str">
        <f t="shared" si="84"/>
        <v>Org</v>
      </c>
      <c r="F808" s="116" t="str">
        <f t="shared" si="85"/>
        <v>Van Rensburg</v>
      </c>
      <c r="G808" s="116" t="str">
        <f t="shared" si="86"/>
        <v>Men Senior</v>
      </c>
      <c r="H808" s="116" t="str">
        <f t="shared" si="87"/>
        <v>Mako</v>
      </c>
      <c r="I808" s="35"/>
      <c r="J808" s="35"/>
      <c r="K808" s="35"/>
      <c r="L808" s="118" t="str">
        <f t="shared" si="88"/>
        <v/>
      </c>
      <c r="M808" s="118" t="str">
        <f t="shared" si="89"/>
        <v/>
      </c>
    </row>
    <row r="809" spans="1:13" x14ac:dyDescent="0.25">
      <c r="A809" s="116" t="s">
        <v>1984</v>
      </c>
      <c r="B809" s="117">
        <v>44303</v>
      </c>
      <c r="C809" s="116" t="s">
        <v>1985</v>
      </c>
      <c r="D809" s="35" t="s">
        <v>1753</v>
      </c>
      <c r="E809" s="116" t="str">
        <f t="shared" si="84"/>
        <v>Franco</v>
      </c>
      <c r="F809" s="116" t="str">
        <f t="shared" si="85"/>
        <v>Kuhn</v>
      </c>
      <c r="G809" s="116" t="str">
        <f t="shared" si="86"/>
        <v>Men Senior</v>
      </c>
      <c r="H809" s="116" t="str">
        <f t="shared" si="87"/>
        <v>Otjiwarongo</v>
      </c>
      <c r="I809" s="35"/>
      <c r="J809" s="35" t="s">
        <v>1341</v>
      </c>
      <c r="K809" s="35">
        <v>90</v>
      </c>
      <c r="L809" s="118">
        <f t="shared" si="88"/>
        <v>2.6</v>
      </c>
      <c r="M809" s="118">
        <f t="shared" si="89"/>
        <v>2.6</v>
      </c>
    </row>
    <row r="810" spans="1:13" x14ac:dyDescent="0.25">
      <c r="A810" s="116" t="s">
        <v>1984</v>
      </c>
      <c r="B810" s="117">
        <v>44303</v>
      </c>
      <c r="C810" s="116" t="s">
        <v>1985</v>
      </c>
      <c r="D810" s="35" t="s">
        <v>1408</v>
      </c>
      <c r="E810" s="116" t="str">
        <f t="shared" si="84"/>
        <v>Hannes</v>
      </c>
      <c r="F810" s="116" t="str">
        <f t="shared" si="85"/>
        <v>DeHaast</v>
      </c>
      <c r="G810" s="116" t="str">
        <f t="shared" si="86"/>
        <v>Men Senior</v>
      </c>
      <c r="H810" s="116" t="str">
        <f t="shared" si="87"/>
        <v>Otjiwarongo</v>
      </c>
      <c r="I810" s="35"/>
      <c r="J810" s="35" t="s">
        <v>1341</v>
      </c>
      <c r="K810" s="35">
        <v>116</v>
      </c>
      <c r="L810" s="118">
        <f t="shared" si="88"/>
        <v>6.2</v>
      </c>
      <c r="M810" s="118">
        <f t="shared" si="89"/>
        <v>6.2</v>
      </c>
    </row>
    <row r="811" spans="1:13" x14ac:dyDescent="0.25">
      <c r="A811" s="116" t="s">
        <v>1984</v>
      </c>
      <c r="B811" s="117">
        <v>44303</v>
      </c>
      <c r="C811" s="116" t="s">
        <v>1985</v>
      </c>
      <c r="D811" s="35" t="s">
        <v>1408</v>
      </c>
      <c r="E811" s="116" t="str">
        <f t="shared" si="84"/>
        <v>Hannes</v>
      </c>
      <c r="F811" s="116" t="str">
        <f t="shared" si="85"/>
        <v>DeHaast</v>
      </c>
      <c r="G811" s="116" t="str">
        <f t="shared" si="86"/>
        <v>Men Senior</v>
      </c>
      <c r="H811" s="116" t="str">
        <f t="shared" si="87"/>
        <v>Otjiwarongo</v>
      </c>
      <c r="I811" s="35"/>
      <c r="J811" s="35" t="s">
        <v>1334</v>
      </c>
      <c r="K811" s="35">
        <v>175</v>
      </c>
      <c r="L811" s="118">
        <f t="shared" si="88"/>
        <v>74.099999999999994</v>
      </c>
      <c r="M811" s="118">
        <f t="shared" si="89"/>
        <v>74.099999999999994</v>
      </c>
    </row>
    <row r="812" spans="1:13" x14ac:dyDescent="0.25">
      <c r="A812" s="116" t="s">
        <v>1984</v>
      </c>
      <c r="B812" s="117">
        <v>44303</v>
      </c>
      <c r="C812" s="116" t="s">
        <v>1985</v>
      </c>
      <c r="D812" s="35" t="s">
        <v>1024</v>
      </c>
      <c r="E812" s="116" t="str">
        <f t="shared" si="84"/>
        <v>Otto</v>
      </c>
      <c r="F812" s="116" t="str">
        <f t="shared" si="85"/>
        <v>Feyerabend</v>
      </c>
      <c r="G812" s="116" t="str">
        <f t="shared" si="86"/>
        <v>Men U/21</v>
      </c>
      <c r="H812" s="116" t="str">
        <f t="shared" si="87"/>
        <v>Otjiwarongo</v>
      </c>
      <c r="I812" s="35" t="s">
        <v>19</v>
      </c>
      <c r="J812" s="35"/>
      <c r="K812" s="35">
        <v>49</v>
      </c>
      <c r="L812" s="118">
        <f t="shared" si="88"/>
        <v>1.2</v>
      </c>
      <c r="M812" s="118">
        <f t="shared" si="89"/>
        <v>1.2</v>
      </c>
    </row>
    <row r="813" spans="1:13" x14ac:dyDescent="0.25">
      <c r="A813" s="116" t="s">
        <v>1984</v>
      </c>
      <c r="B813" s="117">
        <v>44303</v>
      </c>
      <c r="C813" s="116" t="s">
        <v>1985</v>
      </c>
      <c r="D813" s="35" t="s">
        <v>1024</v>
      </c>
      <c r="E813" s="116" t="str">
        <f t="shared" si="84"/>
        <v>Otto</v>
      </c>
      <c r="F813" s="116" t="str">
        <f t="shared" si="85"/>
        <v>Feyerabend</v>
      </c>
      <c r="G813" s="116" t="str">
        <f t="shared" si="86"/>
        <v>Men U/21</v>
      </c>
      <c r="H813" s="116" t="str">
        <f t="shared" si="87"/>
        <v>Otjiwarongo</v>
      </c>
      <c r="I813" s="35"/>
      <c r="J813" s="35" t="s">
        <v>1340</v>
      </c>
      <c r="K813" s="35">
        <v>124</v>
      </c>
      <c r="L813" s="118">
        <f t="shared" si="88"/>
        <v>9.1</v>
      </c>
      <c r="M813" s="118">
        <f t="shared" si="89"/>
        <v>9.1</v>
      </c>
    </row>
    <row r="814" spans="1:13" x14ac:dyDescent="0.25">
      <c r="A814" s="116" t="s">
        <v>1984</v>
      </c>
      <c r="B814" s="117">
        <v>44303</v>
      </c>
      <c r="C814" s="116" t="s">
        <v>1985</v>
      </c>
      <c r="D814" s="35" t="s">
        <v>1188</v>
      </c>
      <c r="E814" s="116" t="str">
        <f t="shared" si="84"/>
        <v>Rinus</v>
      </c>
      <c r="F814" s="116" t="str">
        <f t="shared" si="85"/>
        <v>Van Der Westhuizen</v>
      </c>
      <c r="G814" s="116" t="str">
        <f t="shared" si="86"/>
        <v>Men Senior</v>
      </c>
      <c r="H814" s="116" t="str">
        <f t="shared" si="87"/>
        <v>Otjiwarongo</v>
      </c>
      <c r="I814" s="35"/>
      <c r="J814" s="35" t="s">
        <v>1340</v>
      </c>
      <c r="K814" s="35">
        <v>93</v>
      </c>
      <c r="L814" s="118">
        <f t="shared" si="88"/>
        <v>3.4</v>
      </c>
      <c r="M814" s="118">
        <f t="shared" si="89"/>
        <v>3.4</v>
      </c>
    </row>
    <row r="815" spans="1:13" x14ac:dyDescent="0.25">
      <c r="A815" s="116" t="s">
        <v>1984</v>
      </c>
      <c r="B815" s="117">
        <v>44303</v>
      </c>
      <c r="C815" s="116" t="s">
        <v>1985</v>
      </c>
      <c r="D815" s="35" t="s">
        <v>671</v>
      </c>
      <c r="E815" s="116" t="str">
        <f t="shared" si="84"/>
        <v>Dederick Du Rant ( Jnr )</v>
      </c>
      <c r="F815" s="116" t="str">
        <f t="shared" si="85"/>
        <v>Louw</v>
      </c>
      <c r="G815" s="116" t="str">
        <f t="shared" si="86"/>
        <v>Men U/16</v>
      </c>
      <c r="H815" s="116" t="str">
        <f t="shared" si="87"/>
        <v>xOtjiwarongo</v>
      </c>
      <c r="I815" s="35"/>
      <c r="J815" s="35"/>
      <c r="K815" s="35"/>
      <c r="L815" s="118" t="str">
        <f t="shared" si="88"/>
        <v/>
      </c>
      <c r="M815" s="118" t="str">
        <f t="shared" si="89"/>
        <v/>
      </c>
    </row>
    <row r="816" spans="1:13" x14ac:dyDescent="0.25">
      <c r="A816" s="116" t="s">
        <v>1984</v>
      </c>
      <c r="B816" s="117">
        <v>44303</v>
      </c>
      <c r="C816" s="116" t="s">
        <v>1985</v>
      </c>
      <c r="D816" s="35" t="s">
        <v>664</v>
      </c>
      <c r="E816" s="116" t="str">
        <f t="shared" si="84"/>
        <v>Dederick Du Rant</v>
      </c>
      <c r="F816" s="116" t="str">
        <f t="shared" si="85"/>
        <v>Louw</v>
      </c>
      <c r="G816" s="116" t="str">
        <f t="shared" si="86"/>
        <v>Men Veteran</v>
      </c>
      <c r="H816" s="116" t="str">
        <f t="shared" si="87"/>
        <v>xOtjiwarongo</v>
      </c>
      <c r="I816" s="35"/>
      <c r="J816" s="35"/>
      <c r="K816" s="35"/>
      <c r="L816" s="118" t="str">
        <f t="shared" si="88"/>
        <v/>
      </c>
      <c r="M816" s="118" t="str">
        <f t="shared" si="89"/>
        <v/>
      </c>
    </row>
    <row r="817" spans="1:13" x14ac:dyDescent="0.25">
      <c r="A817" s="116" t="s">
        <v>1984</v>
      </c>
      <c r="B817" s="117">
        <v>44303</v>
      </c>
      <c r="C817" s="116" t="s">
        <v>1985</v>
      </c>
      <c r="D817" s="35" t="s">
        <v>1685</v>
      </c>
      <c r="E817" s="116" t="str">
        <f t="shared" si="84"/>
        <v>Ferdie</v>
      </c>
      <c r="F817" s="116" t="str">
        <f t="shared" si="85"/>
        <v>Kuhn</v>
      </c>
      <c r="G817" s="116" t="str">
        <f t="shared" si="86"/>
        <v>Men Master</v>
      </c>
      <c r="H817" s="116" t="str">
        <f t="shared" si="87"/>
        <v>Otjiwarongo</v>
      </c>
      <c r="I817" s="35"/>
      <c r="J817" s="35"/>
      <c r="K817" s="35"/>
      <c r="L817" s="118" t="str">
        <f t="shared" si="88"/>
        <v/>
      </c>
      <c r="M817" s="118" t="str">
        <f t="shared" si="89"/>
        <v/>
      </c>
    </row>
    <row r="818" spans="1:13" x14ac:dyDescent="0.25">
      <c r="A818" s="116" t="s">
        <v>1984</v>
      </c>
      <c r="B818" s="117">
        <v>44303</v>
      </c>
      <c r="C818" s="116" t="s">
        <v>1985</v>
      </c>
      <c r="D818" s="35" t="s">
        <v>775</v>
      </c>
      <c r="E818" s="116" t="str">
        <f t="shared" si="84"/>
        <v>Francois</v>
      </c>
      <c r="F818" s="116" t="str">
        <f t="shared" si="85"/>
        <v>Swart</v>
      </c>
      <c r="G818" s="116" t="str">
        <f t="shared" si="86"/>
        <v>Men Senior</v>
      </c>
      <c r="H818" s="116" t="str">
        <f t="shared" si="87"/>
        <v>xOtjiwarongo</v>
      </c>
      <c r="I818" s="35"/>
      <c r="J818" s="35"/>
      <c r="K818" s="35"/>
      <c r="L818" s="118" t="str">
        <f t="shared" si="88"/>
        <v/>
      </c>
      <c r="M818" s="118" t="str">
        <f t="shared" si="89"/>
        <v/>
      </c>
    </row>
    <row r="819" spans="1:13" x14ac:dyDescent="0.25">
      <c r="A819" s="116" t="s">
        <v>1984</v>
      </c>
      <c r="B819" s="117">
        <v>44303</v>
      </c>
      <c r="C819" s="116" t="s">
        <v>1985</v>
      </c>
      <c r="D819" s="35" t="s">
        <v>606</v>
      </c>
      <c r="E819" s="116" t="str">
        <f t="shared" si="84"/>
        <v>Bijorn</v>
      </c>
      <c r="F819" s="116" t="str">
        <f t="shared" si="85"/>
        <v>Le Roux</v>
      </c>
      <c r="G819" s="116" t="str">
        <f t="shared" si="86"/>
        <v>Men Senior</v>
      </c>
      <c r="H819" s="116" t="str">
        <f t="shared" si="87"/>
        <v>Otjiwarongo</v>
      </c>
      <c r="I819" s="35"/>
      <c r="J819" s="35"/>
      <c r="K819" s="35"/>
      <c r="L819" s="118" t="str">
        <f t="shared" si="88"/>
        <v/>
      </c>
      <c r="M819" s="118" t="str">
        <f t="shared" si="89"/>
        <v/>
      </c>
    </row>
    <row r="820" spans="1:13" x14ac:dyDescent="0.25">
      <c r="A820" s="116" t="s">
        <v>1984</v>
      </c>
      <c r="B820" s="117">
        <v>44303</v>
      </c>
      <c r="C820" s="116" t="s">
        <v>1985</v>
      </c>
      <c r="D820" s="35" t="s">
        <v>564</v>
      </c>
      <c r="E820" s="116" t="str">
        <f t="shared" si="84"/>
        <v>Chris</v>
      </c>
      <c r="F820" s="116" t="str">
        <f t="shared" si="85"/>
        <v>Feyerabend</v>
      </c>
      <c r="G820" s="116" t="str">
        <f t="shared" si="86"/>
        <v>Men Veteran</v>
      </c>
      <c r="H820" s="116" t="str">
        <f t="shared" si="87"/>
        <v>Otjiwarongo</v>
      </c>
      <c r="I820" s="35"/>
      <c r="J820" s="35"/>
      <c r="K820" s="35"/>
      <c r="L820" s="118" t="str">
        <f t="shared" si="88"/>
        <v/>
      </c>
      <c r="M820" s="118" t="str">
        <f t="shared" si="89"/>
        <v/>
      </c>
    </row>
    <row r="821" spans="1:13" x14ac:dyDescent="0.25">
      <c r="A821" s="116" t="s">
        <v>1984</v>
      </c>
      <c r="B821" s="117">
        <v>44303</v>
      </c>
      <c r="C821" s="116" t="s">
        <v>1985</v>
      </c>
      <c r="D821" s="35" t="s">
        <v>1750</v>
      </c>
      <c r="E821" s="116" t="str">
        <f t="shared" si="84"/>
        <v>Willem Louis</v>
      </c>
      <c r="F821" s="116" t="str">
        <f t="shared" si="85"/>
        <v>Klazinga</v>
      </c>
      <c r="G821" s="116" t="str">
        <f t="shared" si="86"/>
        <v>Men Grand Masters</v>
      </c>
      <c r="H821" s="116" t="str">
        <f t="shared" si="87"/>
        <v>Otjiwarongo</v>
      </c>
      <c r="I821" s="35"/>
      <c r="J821" s="35"/>
      <c r="K821" s="35"/>
      <c r="L821" s="118" t="str">
        <f t="shared" si="88"/>
        <v/>
      </c>
      <c r="M821" s="118" t="str">
        <f t="shared" si="89"/>
        <v/>
      </c>
    </row>
    <row r="822" spans="1:13" x14ac:dyDescent="0.25">
      <c r="A822" s="116" t="s">
        <v>1984</v>
      </c>
      <c r="B822" s="117">
        <v>44303</v>
      </c>
      <c r="C822" s="116" t="s">
        <v>1985</v>
      </c>
      <c r="D822" s="35" t="s">
        <v>1986</v>
      </c>
      <c r="E822" s="116" t="str">
        <f t="shared" si="84"/>
        <v>Lezelle</v>
      </c>
      <c r="F822" s="116" t="str">
        <f t="shared" si="85"/>
        <v xml:space="preserve">Smit </v>
      </c>
      <c r="G822" s="116" t="str">
        <f t="shared" si="86"/>
        <v>Ladies Veteran</v>
      </c>
      <c r="H822" s="116" t="str">
        <f t="shared" si="87"/>
        <v>Benguella</v>
      </c>
      <c r="I822" s="35"/>
      <c r="J822" s="35"/>
      <c r="K822" s="35"/>
      <c r="L822" s="118" t="str">
        <f t="shared" si="88"/>
        <v/>
      </c>
      <c r="M822" s="118" t="str">
        <f t="shared" si="89"/>
        <v/>
      </c>
    </row>
    <row r="823" spans="1:13" x14ac:dyDescent="0.25">
      <c r="A823" s="116" t="s">
        <v>1984</v>
      </c>
      <c r="B823" s="117">
        <v>44303</v>
      </c>
      <c r="C823" s="116" t="s">
        <v>1985</v>
      </c>
      <c r="D823" s="35" t="s">
        <v>1987</v>
      </c>
      <c r="E823" s="116" t="str">
        <f t="shared" si="84"/>
        <v>Helmut</v>
      </c>
      <c r="F823" s="116" t="str">
        <f t="shared" si="85"/>
        <v>Dobberstein</v>
      </c>
      <c r="G823" s="116" t="str">
        <f t="shared" si="86"/>
        <v>Men U/16</v>
      </c>
      <c r="H823" s="116" t="str">
        <f t="shared" si="87"/>
        <v>Benguella</v>
      </c>
      <c r="I823" s="35"/>
      <c r="J823" s="35"/>
      <c r="K823" s="35"/>
      <c r="L823" s="118" t="str">
        <f t="shared" si="88"/>
        <v/>
      </c>
      <c r="M823" s="118" t="str">
        <f t="shared" si="89"/>
        <v/>
      </c>
    </row>
    <row r="824" spans="1:13" x14ac:dyDescent="0.25">
      <c r="A824" s="116" t="s">
        <v>1984</v>
      </c>
      <c r="B824" s="117">
        <v>44303</v>
      </c>
      <c r="C824" s="116" t="s">
        <v>1985</v>
      </c>
      <c r="D824" s="35" t="s">
        <v>1988</v>
      </c>
      <c r="E824" s="116" t="str">
        <f t="shared" si="84"/>
        <v>Luan</v>
      </c>
      <c r="F824" s="116" t="str">
        <f t="shared" si="85"/>
        <v>Karstens</v>
      </c>
      <c r="G824" s="116" t="str">
        <f t="shared" si="86"/>
        <v>Men U/16</v>
      </c>
      <c r="H824" s="116" t="str">
        <f t="shared" si="87"/>
        <v>Benguella</v>
      </c>
      <c r="I824" s="35"/>
      <c r="J824" s="35"/>
      <c r="K824" s="35"/>
      <c r="L824" s="118" t="str">
        <f t="shared" si="88"/>
        <v/>
      </c>
      <c r="M824" s="118" t="str">
        <f t="shared" si="89"/>
        <v/>
      </c>
    </row>
    <row r="825" spans="1:13" x14ac:dyDescent="0.25">
      <c r="A825" s="116" t="s">
        <v>1984</v>
      </c>
      <c r="B825" s="117">
        <v>44303</v>
      </c>
      <c r="C825" s="116" t="s">
        <v>1985</v>
      </c>
      <c r="D825" s="35" t="s">
        <v>1989</v>
      </c>
      <c r="E825" s="116" t="str">
        <f t="shared" si="84"/>
        <v>Dries</v>
      </c>
      <c r="F825" s="116" t="str">
        <f t="shared" si="85"/>
        <v>Van Zyl</v>
      </c>
      <c r="G825" s="116" t="str">
        <f t="shared" si="86"/>
        <v>Men Senior</v>
      </c>
      <c r="H825" s="116" t="str">
        <f t="shared" si="87"/>
        <v>Benguella</v>
      </c>
      <c r="I825" s="35"/>
      <c r="J825" s="35"/>
      <c r="K825" s="35"/>
      <c r="L825" s="118" t="str">
        <f t="shared" si="88"/>
        <v/>
      </c>
      <c r="M825" s="118" t="str">
        <f t="shared" si="89"/>
        <v/>
      </c>
    </row>
    <row r="826" spans="1:13" x14ac:dyDescent="0.25">
      <c r="A826" s="116" t="s">
        <v>1984</v>
      </c>
      <c r="B826" s="117">
        <v>44303</v>
      </c>
      <c r="C826" s="116" t="s">
        <v>1985</v>
      </c>
      <c r="D826" s="35" t="s">
        <v>587</v>
      </c>
      <c r="E826" s="116" t="str">
        <f t="shared" si="84"/>
        <v>Deon</v>
      </c>
      <c r="F826" s="116" t="str">
        <f t="shared" si="85"/>
        <v>Jacobs</v>
      </c>
      <c r="G826" s="116" t="str">
        <f t="shared" si="86"/>
        <v>Men Grand Masters</v>
      </c>
      <c r="H826" s="116" t="str">
        <f t="shared" si="87"/>
        <v>Benguella</v>
      </c>
      <c r="I826" s="35"/>
      <c r="J826" s="35"/>
      <c r="K826" s="35"/>
      <c r="L826" s="118" t="str">
        <f t="shared" si="88"/>
        <v/>
      </c>
      <c r="M826" s="118" t="str">
        <f t="shared" si="89"/>
        <v/>
      </c>
    </row>
    <row r="827" spans="1:13" x14ac:dyDescent="0.25">
      <c r="A827" s="116" t="s">
        <v>1984</v>
      </c>
      <c r="B827" s="117">
        <v>44303</v>
      </c>
      <c r="C827" s="116" t="s">
        <v>1985</v>
      </c>
      <c r="D827" s="35" t="s">
        <v>821</v>
      </c>
      <c r="E827" s="116" t="str">
        <f t="shared" si="84"/>
        <v>Chris</v>
      </c>
      <c r="F827" s="116" t="str">
        <f t="shared" si="85"/>
        <v>Coetzee</v>
      </c>
      <c r="G827" s="116" t="str">
        <f t="shared" si="86"/>
        <v>Men Grand Masters</v>
      </c>
      <c r="H827" s="116" t="str">
        <f t="shared" si="87"/>
        <v>xBenguella</v>
      </c>
      <c r="I827" s="35"/>
      <c r="J827" s="35"/>
      <c r="K827" s="35"/>
      <c r="L827" s="118" t="str">
        <f t="shared" si="88"/>
        <v/>
      </c>
      <c r="M827" s="118" t="str">
        <f t="shared" si="89"/>
        <v/>
      </c>
    </row>
    <row r="828" spans="1:13" x14ac:dyDescent="0.25">
      <c r="A828" s="116" t="s">
        <v>1984</v>
      </c>
      <c r="B828" s="117">
        <v>44303</v>
      </c>
      <c r="C828" s="116" t="s">
        <v>1985</v>
      </c>
      <c r="D828" s="35" t="s">
        <v>1052</v>
      </c>
      <c r="E828" s="116" t="str">
        <f t="shared" si="84"/>
        <v>Graham</v>
      </c>
      <c r="F828" s="116" t="str">
        <f t="shared" si="85"/>
        <v>Gramovsky</v>
      </c>
      <c r="G828" s="116" t="str">
        <f t="shared" si="86"/>
        <v>Men Veteran</v>
      </c>
      <c r="H828" s="116" t="str">
        <f t="shared" si="87"/>
        <v>Benguella</v>
      </c>
      <c r="I828" s="35"/>
      <c r="J828" s="35" t="s">
        <v>1340</v>
      </c>
      <c r="K828" s="35">
        <v>110</v>
      </c>
      <c r="L828" s="118">
        <f t="shared" si="88"/>
        <v>6</v>
      </c>
      <c r="M828" s="118">
        <f t="shared" si="89"/>
        <v>6</v>
      </c>
    </row>
    <row r="829" spans="1:13" x14ac:dyDescent="0.25">
      <c r="A829" s="116" t="s">
        <v>1984</v>
      </c>
      <c r="B829" s="117">
        <v>44303</v>
      </c>
      <c r="C829" s="116" t="s">
        <v>1985</v>
      </c>
      <c r="D829" s="35" t="s">
        <v>1709</v>
      </c>
      <c r="E829" s="116" t="str">
        <f t="shared" si="84"/>
        <v>Frikkie</v>
      </c>
      <c r="F829" s="116" t="str">
        <f t="shared" si="85"/>
        <v>Cloete</v>
      </c>
      <c r="G829" s="116" t="str">
        <f t="shared" si="86"/>
        <v>Men Senior</v>
      </c>
      <c r="H829" s="116" t="str">
        <f t="shared" si="87"/>
        <v>xBenguella</v>
      </c>
      <c r="I829" s="35"/>
      <c r="J829" s="35" t="s">
        <v>8</v>
      </c>
      <c r="K829" s="35">
        <v>76</v>
      </c>
      <c r="L829" s="118">
        <f t="shared" si="88"/>
        <v>3.5</v>
      </c>
      <c r="M829" s="118">
        <f t="shared" si="89"/>
        <v>3.5</v>
      </c>
    </row>
    <row r="830" spans="1:13" x14ac:dyDescent="0.25">
      <c r="A830" s="116" t="s">
        <v>1984</v>
      </c>
      <c r="B830" s="117">
        <v>44303</v>
      </c>
      <c r="C830" s="116" t="s">
        <v>1985</v>
      </c>
      <c r="D830" s="35" t="s">
        <v>724</v>
      </c>
      <c r="E830" s="116" t="str">
        <f t="shared" si="84"/>
        <v>Spyker</v>
      </c>
      <c r="F830" s="116" t="str">
        <f t="shared" si="85"/>
        <v>Kruger</v>
      </c>
      <c r="G830" s="116" t="str">
        <f t="shared" si="86"/>
        <v>Men Master</v>
      </c>
      <c r="H830" s="116" t="str">
        <f t="shared" si="87"/>
        <v>Benguella</v>
      </c>
      <c r="I830" s="35"/>
      <c r="J830" s="35" t="s">
        <v>1341</v>
      </c>
      <c r="K830" s="35">
        <v>107</v>
      </c>
      <c r="L830" s="118">
        <f t="shared" si="88"/>
        <v>4.7</v>
      </c>
      <c r="M830" s="118">
        <f t="shared" si="89"/>
        <v>4.7</v>
      </c>
    </row>
    <row r="831" spans="1:13" x14ac:dyDescent="0.25">
      <c r="A831" s="116" t="s">
        <v>1984</v>
      </c>
      <c r="B831" s="117">
        <v>44303</v>
      </c>
      <c r="C831" s="116" t="s">
        <v>1985</v>
      </c>
      <c r="D831" s="35" t="s">
        <v>569</v>
      </c>
      <c r="E831" s="116" t="str">
        <f t="shared" si="84"/>
        <v>Marina</v>
      </c>
      <c r="F831" s="116" t="str">
        <f t="shared" si="85"/>
        <v>Kruger</v>
      </c>
      <c r="G831" s="116" t="str">
        <f t="shared" si="86"/>
        <v>Ladies Master</v>
      </c>
      <c r="H831" s="116" t="str">
        <f t="shared" si="87"/>
        <v>Benguella</v>
      </c>
      <c r="I831" s="35"/>
      <c r="J831" s="35"/>
      <c r="K831" s="35"/>
      <c r="L831" s="118" t="str">
        <f t="shared" si="88"/>
        <v/>
      </c>
      <c r="M831" s="118" t="str">
        <f t="shared" si="89"/>
        <v/>
      </c>
    </row>
    <row r="832" spans="1:13" x14ac:dyDescent="0.25">
      <c r="A832" s="116" t="s">
        <v>1984</v>
      </c>
      <c r="B832" s="117">
        <v>44303</v>
      </c>
      <c r="C832" s="116" t="s">
        <v>1985</v>
      </c>
      <c r="D832" s="35" t="s">
        <v>630</v>
      </c>
      <c r="E832" s="116" t="str">
        <f t="shared" ref="E832:E895" si="90">IF(D832="","",VLOOKUP(D832,Master,3,FALSE))</f>
        <v>Hennie</v>
      </c>
      <c r="F832" s="116" t="str">
        <f t="shared" ref="F832:F895" si="91">IF(D832="","",VLOOKUP(D832,Master,4,FALSE))</f>
        <v>Cloete</v>
      </c>
      <c r="G832" s="116" t="str">
        <f t="shared" ref="G832:G895" si="92">IF(D832="","",VLOOKUP(D832,Master,5,FALSE))</f>
        <v>Men Grand Masters</v>
      </c>
      <c r="H832" s="116" t="str">
        <f t="shared" ref="H832:H895" si="93">IF(D832="","",VLOOKUP(D832,Master,2,FALSE))</f>
        <v>Benguella</v>
      </c>
      <c r="I832" s="35"/>
      <c r="J832" s="35"/>
      <c r="K832" s="35"/>
      <c r="L832" s="118" t="str">
        <f t="shared" ref="L832:L895" si="94">IF(K832="","",IF(I832="",ROUND(HLOOKUP(J832,kgList,K832,FALSE),1),ROUND(HLOOKUP(I832,kgList,K832,FALSE),1)))</f>
        <v/>
      </c>
      <c r="M832" s="118" t="str">
        <f t="shared" ref="M832:M895" si="95">IF(L832="","",IF(COUNTA(I832:J832)&gt;1,"Edible or Inedible",IF(COUNTA(I832)=1,L832*1,IF(COUNTA(J832)=1,L832*1,"ERROR"))))</f>
        <v/>
      </c>
    </row>
    <row r="833" spans="1:13" x14ac:dyDescent="0.25">
      <c r="A833" s="116" t="s">
        <v>1984</v>
      </c>
      <c r="B833" s="117">
        <v>44303</v>
      </c>
      <c r="C833" s="116" t="s">
        <v>1985</v>
      </c>
      <c r="D833" s="35" t="s">
        <v>1799</v>
      </c>
      <c r="E833" s="116" t="str">
        <f t="shared" si="90"/>
        <v>Norman</v>
      </c>
      <c r="F833" s="116" t="str">
        <f t="shared" si="91"/>
        <v>Campbell</v>
      </c>
      <c r="G833" s="116" t="str">
        <f t="shared" si="92"/>
        <v>Men Senior</v>
      </c>
      <c r="H833" s="116" t="str">
        <f t="shared" si="93"/>
        <v>Benguella</v>
      </c>
      <c r="I833" s="35"/>
      <c r="J833" s="35" t="s">
        <v>10</v>
      </c>
      <c r="K833" s="35">
        <v>40</v>
      </c>
      <c r="L833" s="118">
        <f t="shared" si="94"/>
        <v>1</v>
      </c>
      <c r="M833" s="118">
        <f t="shared" si="95"/>
        <v>1</v>
      </c>
    </row>
    <row r="834" spans="1:13" x14ac:dyDescent="0.25">
      <c r="A834" s="116" t="s">
        <v>1984</v>
      </c>
      <c r="B834" s="117">
        <v>44303</v>
      </c>
      <c r="C834" s="116" t="s">
        <v>1985</v>
      </c>
      <c r="D834" s="35" t="s">
        <v>710</v>
      </c>
      <c r="E834" s="116" t="str">
        <f t="shared" si="90"/>
        <v>Chips</v>
      </c>
      <c r="F834" s="116" t="str">
        <f t="shared" si="91"/>
        <v>Chiappini</v>
      </c>
      <c r="G834" s="116" t="str">
        <f t="shared" si="92"/>
        <v>Men Grand Masters</v>
      </c>
      <c r="H834" s="116" t="str">
        <f t="shared" si="93"/>
        <v>Benguella</v>
      </c>
      <c r="I834" s="35"/>
      <c r="J834" s="35"/>
      <c r="K834" s="35"/>
      <c r="L834" s="118" t="str">
        <f t="shared" si="94"/>
        <v/>
      </c>
      <c r="M834" s="118" t="str">
        <f t="shared" si="95"/>
        <v/>
      </c>
    </row>
    <row r="835" spans="1:13" x14ac:dyDescent="0.25">
      <c r="A835" s="116" t="s">
        <v>1984</v>
      </c>
      <c r="B835" s="117">
        <v>44303</v>
      </c>
      <c r="C835" s="116" t="s">
        <v>1985</v>
      </c>
      <c r="D835" s="35" t="s">
        <v>609</v>
      </c>
      <c r="E835" s="116" t="str">
        <f t="shared" si="90"/>
        <v>Shaun</v>
      </c>
      <c r="F835" s="116" t="str">
        <f t="shared" si="91"/>
        <v>Bothma</v>
      </c>
      <c r="G835" s="116" t="str">
        <f t="shared" si="92"/>
        <v>Men Veteran</v>
      </c>
      <c r="H835" s="116" t="str">
        <f t="shared" si="93"/>
        <v>Benguella</v>
      </c>
      <c r="I835" s="35"/>
      <c r="J835" s="35"/>
      <c r="K835" s="35"/>
      <c r="L835" s="118" t="str">
        <f t="shared" si="94"/>
        <v/>
      </c>
      <c r="M835" s="118" t="str">
        <f t="shared" si="95"/>
        <v/>
      </c>
    </row>
    <row r="836" spans="1:13" x14ac:dyDescent="0.25">
      <c r="A836" s="116" t="s">
        <v>1984</v>
      </c>
      <c r="B836" s="117">
        <v>44303</v>
      </c>
      <c r="C836" s="116" t="s">
        <v>1985</v>
      </c>
      <c r="D836" s="35" t="s">
        <v>711</v>
      </c>
      <c r="E836" s="116" t="str">
        <f t="shared" si="90"/>
        <v>Loandro</v>
      </c>
      <c r="F836" s="116" t="str">
        <f t="shared" si="91"/>
        <v>Steenkamp</v>
      </c>
      <c r="G836" s="116" t="str">
        <f t="shared" si="92"/>
        <v>Men Master</v>
      </c>
      <c r="H836" s="116" t="str">
        <f t="shared" si="93"/>
        <v>Benguella</v>
      </c>
      <c r="I836" s="35"/>
      <c r="J836" s="35" t="s">
        <v>1340</v>
      </c>
      <c r="K836" s="35">
        <v>97</v>
      </c>
      <c r="L836" s="118">
        <f t="shared" si="94"/>
        <v>3.9</v>
      </c>
      <c r="M836" s="118">
        <f t="shared" si="95"/>
        <v>3.9</v>
      </c>
    </row>
    <row r="837" spans="1:13" x14ac:dyDescent="0.25">
      <c r="A837" s="116" t="s">
        <v>1984</v>
      </c>
      <c r="B837" s="117">
        <v>44303</v>
      </c>
      <c r="C837" s="116" t="s">
        <v>1985</v>
      </c>
      <c r="D837" s="35" t="s">
        <v>715</v>
      </c>
      <c r="E837" s="116" t="str">
        <f t="shared" si="90"/>
        <v>Nadia</v>
      </c>
      <c r="F837" s="116" t="str">
        <f t="shared" si="91"/>
        <v>Steenkamp</v>
      </c>
      <c r="G837" s="116" t="str">
        <f t="shared" si="92"/>
        <v>Ladies Veteran</v>
      </c>
      <c r="H837" s="116" t="str">
        <f t="shared" si="93"/>
        <v>Benguella</v>
      </c>
      <c r="I837" s="35"/>
      <c r="J837" s="35" t="s">
        <v>1340</v>
      </c>
      <c r="K837" s="35">
        <v>110</v>
      </c>
      <c r="L837" s="118">
        <f t="shared" si="94"/>
        <v>6</v>
      </c>
      <c r="M837" s="118">
        <f t="shared" si="95"/>
        <v>6</v>
      </c>
    </row>
    <row r="838" spans="1:13" x14ac:dyDescent="0.25">
      <c r="A838" s="116" t="s">
        <v>1984</v>
      </c>
      <c r="B838" s="117">
        <v>44303</v>
      </c>
      <c r="C838" s="116" t="s">
        <v>1985</v>
      </c>
      <c r="D838" s="35" t="s">
        <v>715</v>
      </c>
      <c r="E838" s="116" t="str">
        <f t="shared" si="90"/>
        <v>Nadia</v>
      </c>
      <c r="F838" s="116" t="str">
        <f t="shared" si="91"/>
        <v>Steenkamp</v>
      </c>
      <c r="G838" s="116" t="str">
        <f t="shared" si="92"/>
        <v>Ladies Veteran</v>
      </c>
      <c r="H838" s="116" t="str">
        <f t="shared" si="93"/>
        <v>Benguella</v>
      </c>
      <c r="I838" s="35" t="s">
        <v>19</v>
      </c>
      <c r="J838" s="35"/>
      <c r="K838" s="35">
        <v>41</v>
      </c>
      <c r="L838" s="118">
        <f t="shared" si="94"/>
        <v>0.7</v>
      </c>
      <c r="M838" s="118">
        <f t="shared" si="95"/>
        <v>0.7</v>
      </c>
    </row>
    <row r="839" spans="1:13" x14ac:dyDescent="0.25">
      <c r="A839" s="116" t="s">
        <v>1984</v>
      </c>
      <c r="B839" s="117">
        <v>44303</v>
      </c>
      <c r="C839" s="116" t="s">
        <v>1985</v>
      </c>
      <c r="D839" s="35" t="s">
        <v>526</v>
      </c>
      <c r="E839" s="116" t="str">
        <f t="shared" si="90"/>
        <v>Etienne</v>
      </c>
      <c r="F839" s="116" t="str">
        <f t="shared" si="91"/>
        <v>Stipp</v>
      </c>
      <c r="G839" s="116" t="str">
        <f t="shared" si="92"/>
        <v>Men Master</v>
      </c>
      <c r="H839" s="116" t="str">
        <f t="shared" si="93"/>
        <v>Benguella</v>
      </c>
      <c r="I839" s="35"/>
      <c r="J839" s="35" t="s">
        <v>1340</v>
      </c>
      <c r="K839" s="35">
        <v>134</v>
      </c>
      <c r="L839" s="118">
        <f t="shared" si="94"/>
        <v>11.8</v>
      </c>
      <c r="M839" s="118">
        <f t="shared" si="95"/>
        <v>11.8</v>
      </c>
    </row>
    <row r="840" spans="1:13" x14ac:dyDescent="0.25">
      <c r="A840" s="116" t="s">
        <v>1984</v>
      </c>
      <c r="B840" s="117">
        <v>44303</v>
      </c>
      <c r="C840" s="116" t="s">
        <v>1985</v>
      </c>
      <c r="D840" s="35" t="s">
        <v>526</v>
      </c>
      <c r="E840" s="116" t="str">
        <f t="shared" si="90"/>
        <v>Etienne</v>
      </c>
      <c r="F840" s="116" t="str">
        <f t="shared" si="91"/>
        <v>Stipp</v>
      </c>
      <c r="G840" s="116" t="str">
        <f t="shared" si="92"/>
        <v>Men Master</v>
      </c>
      <c r="H840" s="116" t="str">
        <f t="shared" si="93"/>
        <v>Benguella</v>
      </c>
      <c r="I840" s="35"/>
      <c r="J840" s="35" t="s">
        <v>1339</v>
      </c>
      <c r="K840" s="35">
        <v>145</v>
      </c>
      <c r="L840" s="118">
        <f t="shared" si="94"/>
        <v>40.6</v>
      </c>
      <c r="M840" s="118">
        <f t="shared" si="95"/>
        <v>40.6</v>
      </c>
    </row>
    <row r="841" spans="1:13" x14ac:dyDescent="0.25">
      <c r="A841" s="116" t="s">
        <v>1984</v>
      </c>
      <c r="B841" s="117">
        <v>44303</v>
      </c>
      <c r="C841" s="116" t="s">
        <v>1985</v>
      </c>
      <c r="D841" s="35" t="s">
        <v>1250</v>
      </c>
      <c r="E841" s="116" t="str">
        <f t="shared" si="90"/>
        <v>Jean</v>
      </c>
      <c r="F841" s="116" t="str">
        <f t="shared" si="91"/>
        <v>Visser</v>
      </c>
      <c r="G841" s="116" t="str">
        <f t="shared" si="92"/>
        <v>Men Senior</v>
      </c>
      <c r="H841" s="116" t="str">
        <f t="shared" si="93"/>
        <v>Benguella</v>
      </c>
      <c r="I841" s="35"/>
      <c r="J841" s="35" t="s">
        <v>1341</v>
      </c>
      <c r="K841" s="35">
        <v>91</v>
      </c>
      <c r="L841" s="118">
        <f t="shared" si="94"/>
        <v>2.7</v>
      </c>
      <c r="M841" s="118">
        <f t="shared" si="95"/>
        <v>2.7</v>
      </c>
    </row>
    <row r="842" spans="1:13" x14ac:dyDescent="0.25">
      <c r="A842" s="116" t="s">
        <v>1984</v>
      </c>
      <c r="B842" s="117">
        <v>44303</v>
      </c>
      <c r="C842" s="116" t="s">
        <v>1985</v>
      </c>
      <c r="D842" s="35" t="s">
        <v>1250</v>
      </c>
      <c r="E842" s="116" t="str">
        <f t="shared" si="90"/>
        <v>Jean</v>
      </c>
      <c r="F842" s="116" t="str">
        <f t="shared" si="91"/>
        <v>Visser</v>
      </c>
      <c r="G842" s="116" t="str">
        <f t="shared" si="92"/>
        <v>Men Senior</v>
      </c>
      <c r="H842" s="116" t="str">
        <f t="shared" si="93"/>
        <v>Benguella</v>
      </c>
      <c r="I842" s="35"/>
      <c r="J842" s="35" t="s">
        <v>1318</v>
      </c>
      <c r="K842" s="35">
        <v>61</v>
      </c>
      <c r="L842" s="118">
        <f t="shared" si="94"/>
        <v>4.0999999999999996</v>
      </c>
      <c r="M842" s="118">
        <f t="shared" si="95"/>
        <v>4.0999999999999996</v>
      </c>
    </row>
    <row r="843" spans="1:13" x14ac:dyDescent="0.25">
      <c r="A843" s="116" t="s">
        <v>1984</v>
      </c>
      <c r="B843" s="117">
        <v>44303</v>
      </c>
      <c r="C843" s="116" t="s">
        <v>1985</v>
      </c>
      <c r="D843" s="35" t="s">
        <v>1037</v>
      </c>
      <c r="E843" s="116" t="str">
        <f t="shared" si="90"/>
        <v>Louis</v>
      </c>
      <c r="F843" s="116" t="str">
        <f t="shared" si="91"/>
        <v>Arangies</v>
      </c>
      <c r="G843" s="116" t="str">
        <f t="shared" si="92"/>
        <v>Men Veteran</v>
      </c>
      <c r="H843" s="116" t="str">
        <f t="shared" si="93"/>
        <v>Benguella</v>
      </c>
      <c r="I843" s="35"/>
      <c r="J843" s="35" t="s">
        <v>1341</v>
      </c>
      <c r="K843" s="35">
        <v>85</v>
      </c>
      <c r="L843" s="118">
        <f t="shared" si="94"/>
        <v>2.1</v>
      </c>
      <c r="M843" s="118">
        <f t="shared" si="95"/>
        <v>2.1</v>
      </c>
    </row>
    <row r="844" spans="1:13" x14ac:dyDescent="0.25">
      <c r="A844" s="116" t="s">
        <v>1984</v>
      </c>
      <c r="B844" s="117">
        <v>44303</v>
      </c>
      <c r="C844" s="116" t="s">
        <v>1985</v>
      </c>
      <c r="D844" s="35" t="s">
        <v>1774</v>
      </c>
      <c r="E844" s="116" t="str">
        <f t="shared" si="90"/>
        <v>Hendrik JNR</v>
      </c>
      <c r="F844" s="116" t="str">
        <f t="shared" si="91"/>
        <v>Cloete</v>
      </c>
      <c r="G844" s="116" t="str">
        <f t="shared" si="92"/>
        <v>Men Senior</v>
      </c>
      <c r="H844" s="116" t="str">
        <f t="shared" si="93"/>
        <v>Benguella</v>
      </c>
      <c r="I844" s="35"/>
      <c r="J844" s="35"/>
      <c r="K844" s="35"/>
      <c r="L844" s="118" t="str">
        <f t="shared" si="94"/>
        <v/>
      </c>
      <c r="M844" s="118" t="str">
        <f t="shared" si="95"/>
        <v/>
      </c>
    </row>
    <row r="845" spans="1:13" x14ac:dyDescent="0.25">
      <c r="A845" s="116" t="s">
        <v>1984</v>
      </c>
      <c r="B845" s="117">
        <v>44303</v>
      </c>
      <c r="C845" s="116" t="s">
        <v>1985</v>
      </c>
      <c r="D845" s="35" t="s">
        <v>1633</v>
      </c>
      <c r="E845" s="116" t="str">
        <f t="shared" si="90"/>
        <v>Daniela</v>
      </c>
      <c r="F845" s="116" t="str">
        <f t="shared" si="91"/>
        <v>Schmalzriedt</v>
      </c>
      <c r="G845" s="116" t="str">
        <f t="shared" si="92"/>
        <v>Ladies Veteran</v>
      </c>
      <c r="H845" s="116" t="str">
        <f t="shared" si="93"/>
        <v>Benguella</v>
      </c>
      <c r="I845" s="35"/>
      <c r="J845" s="35"/>
      <c r="K845" s="35"/>
      <c r="L845" s="118" t="str">
        <f t="shared" si="94"/>
        <v/>
      </c>
      <c r="M845" s="118" t="str">
        <f t="shared" si="95"/>
        <v/>
      </c>
    </row>
    <row r="846" spans="1:13" x14ac:dyDescent="0.25">
      <c r="A846" s="116" t="s">
        <v>1984</v>
      </c>
      <c r="B846" s="117">
        <v>44303</v>
      </c>
      <c r="C846" s="116" t="s">
        <v>1985</v>
      </c>
      <c r="D846" s="35" t="s">
        <v>1081</v>
      </c>
      <c r="E846" s="116" t="str">
        <f t="shared" si="90"/>
        <v>Harald</v>
      </c>
      <c r="F846" s="116" t="str">
        <f t="shared" si="91"/>
        <v>Piek</v>
      </c>
      <c r="G846" s="116" t="str">
        <f t="shared" si="92"/>
        <v>Men Veteran</v>
      </c>
      <c r="H846" s="116" t="str">
        <f t="shared" si="93"/>
        <v>Benguella</v>
      </c>
      <c r="I846" s="35"/>
      <c r="J846" s="35"/>
      <c r="K846" s="35"/>
      <c r="L846" s="118" t="str">
        <f t="shared" si="94"/>
        <v/>
      </c>
      <c r="M846" s="118" t="str">
        <f t="shared" si="95"/>
        <v/>
      </c>
    </row>
    <row r="847" spans="1:13" x14ac:dyDescent="0.25">
      <c r="A847" s="116" t="s">
        <v>1984</v>
      </c>
      <c r="B847" s="117">
        <v>44303</v>
      </c>
      <c r="C847" s="116" t="s">
        <v>1985</v>
      </c>
      <c r="D847" s="35" t="s">
        <v>714</v>
      </c>
      <c r="E847" s="116" t="str">
        <f t="shared" si="90"/>
        <v>Jaco</v>
      </c>
      <c r="F847" s="116" t="str">
        <f t="shared" si="91"/>
        <v>Serfontein</v>
      </c>
      <c r="G847" s="116" t="str">
        <f t="shared" si="92"/>
        <v>Men Veteran</v>
      </c>
      <c r="H847" s="116" t="str">
        <f t="shared" si="93"/>
        <v>Benguella</v>
      </c>
      <c r="I847" s="35"/>
      <c r="J847" s="35" t="s">
        <v>1340</v>
      </c>
      <c r="K847" s="35">
        <v>138</v>
      </c>
      <c r="L847" s="118">
        <f t="shared" si="94"/>
        <v>13.1</v>
      </c>
      <c r="M847" s="118">
        <f t="shared" si="95"/>
        <v>13.1</v>
      </c>
    </row>
    <row r="848" spans="1:13" x14ac:dyDescent="0.25">
      <c r="A848" s="116" t="s">
        <v>1984</v>
      </c>
      <c r="B848" s="117">
        <v>44303</v>
      </c>
      <c r="C848" s="116" t="s">
        <v>1985</v>
      </c>
      <c r="D848" s="35" t="s">
        <v>766</v>
      </c>
      <c r="E848" s="116" t="str">
        <f t="shared" si="90"/>
        <v>Johan</v>
      </c>
      <c r="F848" s="116" t="str">
        <f t="shared" si="91"/>
        <v>Faber</v>
      </c>
      <c r="G848" s="116" t="str">
        <f t="shared" si="92"/>
        <v>Men Senior</v>
      </c>
      <c r="H848" s="116" t="str">
        <f t="shared" si="93"/>
        <v>Okahandja</v>
      </c>
      <c r="I848" s="35"/>
      <c r="J848" s="35"/>
      <c r="K848" s="35"/>
      <c r="L848" s="118" t="str">
        <f t="shared" si="94"/>
        <v/>
      </c>
      <c r="M848" s="118" t="str">
        <f t="shared" si="95"/>
        <v/>
      </c>
    </row>
    <row r="849" spans="1:13" x14ac:dyDescent="0.25">
      <c r="A849" s="116" t="s">
        <v>1984</v>
      </c>
      <c r="B849" s="117">
        <v>44303</v>
      </c>
      <c r="C849" s="116" t="s">
        <v>1985</v>
      </c>
      <c r="D849" s="35" t="s">
        <v>1696</v>
      </c>
      <c r="E849" s="116" t="str">
        <f t="shared" si="90"/>
        <v>Danie</v>
      </c>
      <c r="F849" s="116" t="str">
        <f t="shared" si="91"/>
        <v>Van Wyk</v>
      </c>
      <c r="G849" s="116" t="str">
        <f t="shared" si="92"/>
        <v>Men Senior</v>
      </c>
      <c r="H849" s="116" t="str">
        <f t="shared" si="93"/>
        <v>Okahandja</v>
      </c>
      <c r="I849" s="35"/>
      <c r="J849" s="35"/>
      <c r="K849" s="35"/>
      <c r="L849" s="118" t="str">
        <f t="shared" si="94"/>
        <v/>
      </c>
      <c r="M849" s="118" t="str">
        <f t="shared" si="95"/>
        <v/>
      </c>
    </row>
    <row r="850" spans="1:13" x14ac:dyDescent="0.25">
      <c r="A850" s="116" t="s">
        <v>1984</v>
      </c>
      <c r="B850" s="117">
        <v>44303</v>
      </c>
      <c r="C850" s="116" t="s">
        <v>1985</v>
      </c>
      <c r="D850" s="35" t="s">
        <v>1780</v>
      </c>
      <c r="E850" s="116" t="str">
        <f t="shared" si="90"/>
        <v>Gunther</v>
      </c>
      <c r="F850" s="116" t="str">
        <f t="shared" si="91"/>
        <v>Heimstadt</v>
      </c>
      <c r="G850" s="116" t="str">
        <f t="shared" si="92"/>
        <v>Men Veteran</v>
      </c>
      <c r="H850" s="116" t="str">
        <f t="shared" si="93"/>
        <v>xOkahandja</v>
      </c>
      <c r="I850" s="35"/>
      <c r="J850" s="35"/>
      <c r="K850" s="35"/>
      <c r="L850" s="118" t="str">
        <f t="shared" si="94"/>
        <v/>
      </c>
      <c r="M850" s="118" t="str">
        <f t="shared" si="95"/>
        <v/>
      </c>
    </row>
    <row r="851" spans="1:13" x14ac:dyDescent="0.25">
      <c r="A851" s="116" t="s">
        <v>1984</v>
      </c>
      <c r="B851" s="117">
        <v>44303</v>
      </c>
      <c r="C851" s="116" t="s">
        <v>1985</v>
      </c>
      <c r="D851" s="35" t="s">
        <v>750</v>
      </c>
      <c r="E851" s="116" t="str">
        <f t="shared" si="90"/>
        <v>Heiko</v>
      </c>
      <c r="F851" s="116" t="str">
        <f t="shared" si="91"/>
        <v>Doll</v>
      </c>
      <c r="G851" s="116" t="str">
        <f t="shared" si="92"/>
        <v>Men Veteran</v>
      </c>
      <c r="H851" s="116" t="str">
        <f t="shared" si="93"/>
        <v>Okahandja</v>
      </c>
      <c r="I851" s="35" t="s">
        <v>19</v>
      </c>
      <c r="J851" s="35"/>
      <c r="K851" s="35">
        <v>112</v>
      </c>
      <c r="L851" s="118">
        <f t="shared" si="94"/>
        <v>14.9</v>
      </c>
      <c r="M851" s="118">
        <f t="shared" si="95"/>
        <v>14.9</v>
      </c>
    </row>
    <row r="852" spans="1:13" x14ac:dyDescent="0.25">
      <c r="A852" s="116" t="s">
        <v>1984</v>
      </c>
      <c r="B852" s="117">
        <v>44303</v>
      </c>
      <c r="C852" s="116" t="s">
        <v>1985</v>
      </c>
      <c r="D852" s="35" t="s">
        <v>1251</v>
      </c>
      <c r="E852" s="116" t="str">
        <f t="shared" si="90"/>
        <v>Armand</v>
      </c>
      <c r="F852" s="116" t="str">
        <f t="shared" si="91"/>
        <v>Fourie</v>
      </c>
      <c r="G852" s="116" t="str">
        <f t="shared" si="92"/>
        <v>Men Senior</v>
      </c>
      <c r="H852" s="116" t="str">
        <f t="shared" si="93"/>
        <v>Okahandja</v>
      </c>
      <c r="I852" s="35"/>
      <c r="J852" s="35" t="s">
        <v>1334</v>
      </c>
      <c r="K852" s="35">
        <v>161</v>
      </c>
      <c r="L852" s="118">
        <f t="shared" si="94"/>
        <v>57</v>
      </c>
      <c r="M852" s="118">
        <f t="shared" si="95"/>
        <v>57</v>
      </c>
    </row>
    <row r="853" spans="1:13" x14ac:dyDescent="0.25">
      <c r="A853" s="116" t="s">
        <v>1984</v>
      </c>
      <c r="B853" s="117">
        <v>44303</v>
      </c>
      <c r="C853" s="116" t="s">
        <v>1985</v>
      </c>
      <c r="D853" s="35" t="s">
        <v>1410</v>
      </c>
      <c r="E853" s="116" t="str">
        <f t="shared" si="90"/>
        <v>Johan Spyker</v>
      </c>
      <c r="F853" s="116" t="str">
        <f t="shared" si="91"/>
        <v>Kotze</v>
      </c>
      <c r="G853" s="116" t="str">
        <f t="shared" si="92"/>
        <v>Men Senior</v>
      </c>
      <c r="H853" s="116" t="str">
        <f t="shared" si="93"/>
        <v>Okahandja</v>
      </c>
      <c r="I853" s="35"/>
      <c r="J853" s="35" t="s">
        <v>1334</v>
      </c>
      <c r="K853" s="35">
        <v>159</v>
      </c>
      <c r="L853" s="118">
        <f t="shared" si="94"/>
        <v>54.8</v>
      </c>
      <c r="M853" s="118">
        <f t="shared" si="95"/>
        <v>54.8</v>
      </c>
    </row>
    <row r="854" spans="1:13" x14ac:dyDescent="0.25">
      <c r="A854" s="116" t="s">
        <v>1984</v>
      </c>
      <c r="B854" s="117">
        <v>44303</v>
      </c>
      <c r="C854" s="116" t="s">
        <v>1985</v>
      </c>
      <c r="D854" s="35" t="s">
        <v>1410</v>
      </c>
      <c r="E854" s="116" t="str">
        <f t="shared" si="90"/>
        <v>Johan Spyker</v>
      </c>
      <c r="F854" s="116" t="str">
        <f t="shared" si="91"/>
        <v>Kotze</v>
      </c>
      <c r="G854" s="116" t="str">
        <f t="shared" si="92"/>
        <v>Men Senior</v>
      </c>
      <c r="H854" s="116" t="str">
        <f t="shared" si="93"/>
        <v>Okahandja</v>
      </c>
      <c r="I854" s="35"/>
      <c r="J854" s="35" t="s">
        <v>1340</v>
      </c>
      <c r="K854" s="35">
        <v>126</v>
      </c>
      <c r="L854" s="118">
        <f t="shared" si="94"/>
        <v>9.6</v>
      </c>
      <c r="M854" s="118">
        <f t="shared" si="95"/>
        <v>9.6</v>
      </c>
    </row>
    <row r="855" spans="1:13" x14ac:dyDescent="0.25">
      <c r="A855" s="116" t="s">
        <v>1984</v>
      </c>
      <c r="B855" s="117">
        <v>44303</v>
      </c>
      <c r="C855" s="116" t="s">
        <v>1985</v>
      </c>
      <c r="D855" s="35" t="s">
        <v>1781</v>
      </c>
      <c r="E855" s="116" t="str">
        <f t="shared" si="90"/>
        <v>Eugene</v>
      </c>
      <c r="F855" s="116" t="str">
        <f t="shared" si="91"/>
        <v>Rautenbach</v>
      </c>
      <c r="G855" s="116" t="str">
        <f t="shared" si="92"/>
        <v>Men Senior</v>
      </c>
      <c r="H855" s="116" t="str">
        <f t="shared" si="93"/>
        <v>Okahandja</v>
      </c>
      <c r="I855" s="35"/>
      <c r="J855" s="35" t="s">
        <v>1340</v>
      </c>
      <c r="K855" s="35">
        <v>116</v>
      </c>
      <c r="L855" s="118">
        <f t="shared" si="94"/>
        <v>7.2</v>
      </c>
      <c r="M855" s="118">
        <f t="shared" si="95"/>
        <v>7.2</v>
      </c>
    </row>
    <row r="856" spans="1:13" x14ac:dyDescent="0.25">
      <c r="A856" s="116" t="s">
        <v>1984</v>
      </c>
      <c r="B856" s="117">
        <v>44303</v>
      </c>
      <c r="C856" s="116" t="s">
        <v>1985</v>
      </c>
      <c r="D856" s="35" t="s">
        <v>586</v>
      </c>
      <c r="E856" s="116" t="str">
        <f t="shared" si="90"/>
        <v>James</v>
      </c>
      <c r="F856" s="116" t="str">
        <f t="shared" si="91"/>
        <v>Scholtz</v>
      </c>
      <c r="G856" s="116" t="str">
        <f t="shared" si="92"/>
        <v>Men Veteran</v>
      </c>
      <c r="H856" s="116" t="str">
        <f t="shared" si="93"/>
        <v>xOkahandja</v>
      </c>
      <c r="I856" s="35"/>
      <c r="J856" s="35"/>
      <c r="K856" s="35"/>
      <c r="L856" s="118" t="str">
        <f t="shared" si="94"/>
        <v/>
      </c>
      <c r="M856" s="118" t="str">
        <f t="shared" si="95"/>
        <v/>
      </c>
    </row>
    <row r="857" spans="1:13" x14ac:dyDescent="0.25">
      <c r="A857" s="116" t="s">
        <v>1984</v>
      </c>
      <c r="B857" s="117">
        <v>44303</v>
      </c>
      <c r="C857" s="116" t="s">
        <v>1985</v>
      </c>
      <c r="D857" s="35" t="s">
        <v>1583</v>
      </c>
      <c r="E857" s="116" t="str">
        <f t="shared" si="90"/>
        <v>Tinus</v>
      </c>
      <c r="F857" s="116" t="str">
        <f t="shared" si="91"/>
        <v>Du Plessis</v>
      </c>
      <c r="G857" s="116" t="str">
        <f t="shared" si="92"/>
        <v>Men Senior</v>
      </c>
      <c r="H857" s="116" t="str">
        <f t="shared" si="93"/>
        <v>Okahandja</v>
      </c>
      <c r="I857" s="35"/>
      <c r="J857" s="35"/>
      <c r="K857" s="35"/>
      <c r="L857" s="118" t="str">
        <f t="shared" si="94"/>
        <v/>
      </c>
      <c r="M857" s="118" t="str">
        <f t="shared" si="95"/>
        <v/>
      </c>
    </row>
    <row r="858" spans="1:13" x14ac:dyDescent="0.25">
      <c r="A858" s="116" t="s">
        <v>1984</v>
      </c>
      <c r="B858" s="117">
        <v>44303</v>
      </c>
      <c r="C858" s="116" t="s">
        <v>1985</v>
      </c>
      <c r="D858" s="35" t="s">
        <v>1166</v>
      </c>
      <c r="E858" s="116" t="str">
        <f t="shared" si="90"/>
        <v>Christo</v>
      </c>
      <c r="F858" s="116" t="str">
        <f t="shared" si="91"/>
        <v>Senekal</v>
      </c>
      <c r="G858" s="116" t="str">
        <f t="shared" si="92"/>
        <v>Men Senior</v>
      </c>
      <c r="H858" s="116" t="str">
        <f t="shared" si="93"/>
        <v>Okahandja</v>
      </c>
      <c r="I858" s="35"/>
      <c r="J858" s="35" t="s">
        <v>1366</v>
      </c>
      <c r="K858" s="35">
        <v>65</v>
      </c>
      <c r="L858" s="118">
        <f t="shared" si="94"/>
        <v>3.9</v>
      </c>
      <c r="M858" s="118">
        <f t="shared" si="95"/>
        <v>3.9</v>
      </c>
    </row>
    <row r="859" spans="1:13" x14ac:dyDescent="0.25">
      <c r="A859" s="116" t="s">
        <v>1984</v>
      </c>
      <c r="B859" s="117">
        <v>44303</v>
      </c>
      <c r="C859" s="116" t="s">
        <v>1985</v>
      </c>
      <c r="D859" s="35" t="s">
        <v>1782</v>
      </c>
      <c r="E859" s="116" t="str">
        <f t="shared" si="90"/>
        <v>Heiko Jnr</v>
      </c>
      <c r="F859" s="116" t="str">
        <f t="shared" si="91"/>
        <v>Doll</v>
      </c>
      <c r="G859" s="116" t="str">
        <f t="shared" si="92"/>
        <v>Men U/16</v>
      </c>
      <c r="H859" s="116" t="str">
        <f t="shared" si="93"/>
        <v>Okahandja</v>
      </c>
      <c r="I859" s="35"/>
      <c r="J859" s="35" t="s">
        <v>1340</v>
      </c>
      <c r="K859" s="35">
        <v>148</v>
      </c>
      <c r="L859" s="118">
        <f t="shared" si="94"/>
        <v>16.600000000000001</v>
      </c>
      <c r="M859" s="118">
        <f t="shared" si="95"/>
        <v>16.600000000000001</v>
      </c>
    </row>
    <row r="860" spans="1:13" x14ac:dyDescent="0.25">
      <c r="A860" s="116" t="s">
        <v>1984</v>
      </c>
      <c r="B860" s="117">
        <v>44303</v>
      </c>
      <c r="C860" s="116" t="s">
        <v>1985</v>
      </c>
      <c r="D860" s="35" t="s">
        <v>796</v>
      </c>
      <c r="E860" s="116" t="str">
        <f t="shared" si="90"/>
        <v>Jani-Mari</v>
      </c>
      <c r="F860" s="116" t="str">
        <f t="shared" si="91"/>
        <v>Van Heerden</v>
      </c>
      <c r="G860" s="116" t="str">
        <f t="shared" si="92"/>
        <v>Ladies U/16</v>
      </c>
      <c r="H860" s="116" t="str">
        <f t="shared" si="93"/>
        <v>Okahandja</v>
      </c>
      <c r="I860" s="35"/>
      <c r="J860" s="35"/>
      <c r="K860" s="35"/>
      <c r="L860" s="118" t="str">
        <f t="shared" si="94"/>
        <v/>
      </c>
      <c r="M860" s="118" t="str">
        <f t="shared" si="95"/>
        <v/>
      </c>
    </row>
    <row r="861" spans="1:13" x14ac:dyDescent="0.25">
      <c r="A861" s="116" t="s">
        <v>1984</v>
      </c>
      <c r="B861" s="117">
        <v>44303</v>
      </c>
      <c r="C861" s="116" t="s">
        <v>1985</v>
      </c>
      <c r="D861" s="35" t="s">
        <v>847</v>
      </c>
      <c r="E861" s="116" t="str">
        <f t="shared" si="90"/>
        <v>Maree</v>
      </c>
      <c r="F861" s="116" t="str">
        <f t="shared" si="91"/>
        <v>Van Heerden</v>
      </c>
      <c r="G861" s="116" t="str">
        <f t="shared" si="92"/>
        <v>Men Veteran</v>
      </c>
      <c r="H861" s="116" t="str">
        <f t="shared" si="93"/>
        <v>Okahandja</v>
      </c>
      <c r="I861" s="35"/>
      <c r="J861" s="35"/>
      <c r="K861" s="35"/>
      <c r="L861" s="118" t="str">
        <f t="shared" si="94"/>
        <v/>
      </c>
      <c r="M861" s="118" t="str">
        <f t="shared" si="95"/>
        <v/>
      </c>
    </row>
    <row r="862" spans="1:13" x14ac:dyDescent="0.25">
      <c r="A862" s="116" t="s">
        <v>1984</v>
      </c>
      <c r="B862" s="117">
        <v>44303</v>
      </c>
      <c r="C862" s="116" t="s">
        <v>1985</v>
      </c>
      <c r="D862" s="35" t="s">
        <v>1105</v>
      </c>
      <c r="E862" s="116" t="str">
        <f t="shared" si="90"/>
        <v>Fanie</v>
      </c>
      <c r="F862" s="116" t="str">
        <f t="shared" si="91"/>
        <v>Van Vuuren</v>
      </c>
      <c r="G862" s="116" t="str">
        <f t="shared" si="92"/>
        <v>Men Grand Masters</v>
      </c>
      <c r="H862" s="116" t="str">
        <f t="shared" si="93"/>
        <v>Okahandja</v>
      </c>
      <c r="I862" s="35"/>
      <c r="J862" s="35"/>
      <c r="K862" s="35"/>
      <c r="L862" s="118" t="str">
        <f t="shared" si="94"/>
        <v/>
      </c>
      <c r="M862" s="118" t="str">
        <f t="shared" si="95"/>
        <v/>
      </c>
    </row>
    <row r="863" spans="1:13" x14ac:dyDescent="0.25">
      <c r="A863" s="116" t="s">
        <v>1984</v>
      </c>
      <c r="B863" s="117">
        <v>44303</v>
      </c>
      <c r="C863" s="116" t="s">
        <v>1985</v>
      </c>
      <c r="D863" s="35" t="s">
        <v>888</v>
      </c>
      <c r="E863" s="116" t="str">
        <f t="shared" si="90"/>
        <v>Renate</v>
      </c>
      <c r="F863" s="116" t="str">
        <f t="shared" si="91"/>
        <v>Gruttemeyer</v>
      </c>
      <c r="G863" s="116" t="str">
        <f t="shared" si="92"/>
        <v>Ladies Master</v>
      </c>
      <c r="H863" s="116" t="str">
        <f t="shared" si="93"/>
        <v>Okahandja</v>
      </c>
      <c r="I863" s="35"/>
      <c r="J863" s="35" t="s">
        <v>20</v>
      </c>
      <c r="K863" s="35">
        <v>75</v>
      </c>
      <c r="L863" s="118">
        <f t="shared" si="94"/>
        <v>1.5</v>
      </c>
      <c r="M863" s="118">
        <f t="shared" si="95"/>
        <v>1.5</v>
      </c>
    </row>
    <row r="864" spans="1:13" x14ac:dyDescent="0.25">
      <c r="A864" s="116" t="s">
        <v>1984</v>
      </c>
      <c r="B864" s="117">
        <v>44303</v>
      </c>
      <c r="C864" s="116" t="s">
        <v>1985</v>
      </c>
      <c r="D864" s="35" t="s">
        <v>595</v>
      </c>
      <c r="E864" s="116" t="str">
        <f t="shared" si="90"/>
        <v>JJ</v>
      </c>
      <c r="F864" s="116" t="str">
        <f t="shared" si="91"/>
        <v>Joubert</v>
      </c>
      <c r="G864" s="116" t="str">
        <f t="shared" si="92"/>
        <v>Men U/21</v>
      </c>
      <c r="H864" s="116" t="str">
        <f t="shared" si="93"/>
        <v>xOkahandja</v>
      </c>
      <c r="I864" s="35"/>
      <c r="J864" s="35"/>
      <c r="K864" s="35"/>
      <c r="L864" s="118" t="str">
        <f t="shared" si="94"/>
        <v/>
      </c>
      <c r="M864" s="118" t="str">
        <f t="shared" si="95"/>
        <v/>
      </c>
    </row>
    <row r="865" spans="1:13" x14ac:dyDescent="0.25">
      <c r="A865" s="116" t="s">
        <v>1984</v>
      </c>
      <c r="B865" s="117">
        <v>44303</v>
      </c>
      <c r="C865" s="116" t="s">
        <v>1985</v>
      </c>
      <c r="D865" s="35" t="s">
        <v>1393</v>
      </c>
      <c r="E865" s="116" t="str">
        <f t="shared" si="90"/>
        <v>Jacques</v>
      </c>
      <c r="F865" s="116" t="str">
        <f t="shared" si="91"/>
        <v>Joubert</v>
      </c>
      <c r="G865" s="116" t="str">
        <f t="shared" si="92"/>
        <v>Men Master</v>
      </c>
      <c r="H865" s="116" t="str">
        <f t="shared" si="93"/>
        <v>Okahandja</v>
      </c>
      <c r="I865" s="35"/>
      <c r="J865" s="35" t="s">
        <v>20</v>
      </c>
      <c r="K865" s="35">
        <v>68</v>
      </c>
      <c r="L865" s="118">
        <f t="shared" si="94"/>
        <v>1.1000000000000001</v>
      </c>
      <c r="M865" s="118">
        <f t="shared" si="95"/>
        <v>1.1000000000000001</v>
      </c>
    </row>
    <row r="866" spans="1:13" x14ac:dyDescent="0.25">
      <c r="A866" s="116" t="s">
        <v>1984</v>
      </c>
      <c r="B866" s="117">
        <v>44303</v>
      </c>
      <c r="C866" s="116" t="s">
        <v>1985</v>
      </c>
      <c r="D866" s="35" t="s">
        <v>1393</v>
      </c>
      <c r="E866" s="116" t="str">
        <f t="shared" si="90"/>
        <v>Jacques</v>
      </c>
      <c r="F866" s="116" t="str">
        <f t="shared" si="91"/>
        <v>Joubert</v>
      </c>
      <c r="G866" s="116" t="str">
        <f t="shared" si="92"/>
        <v>Men Master</v>
      </c>
      <c r="H866" s="116" t="str">
        <f t="shared" si="93"/>
        <v>Okahandja</v>
      </c>
      <c r="I866" s="35"/>
      <c r="J866" s="35" t="s">
        <v>1340</v>
      </c>
      <c r="K866" s="35">
        <v>89</v>
      </c>
      <c r="L866" s="118">
        <f t="shared" si="94"/>
        <v>2.9</v>
      </c>
      <c r="M866" s="118">
        <f t="shared" si="95"/>
        <v>2.9</v>
      </c>
    </row>
    <row r="867" spans="1:13" x14ac:dyDescent="0.25">
      <c r="A867" s="116" t="s">
        <v>1984</v>
      </c>
      <c r="B867" s="117">
        <v>44303</v>
      </c>
      <c r="C867" s="116" t="s">
        <v>1985</v>
      </c>
      <c r="D867" s="35" t="s">
        <v>1990</v>
      </c>
      <c r="E867" s="116" t="str">
        <f t="shared" si="90"/>
        <v>Herman</v>
      </c>
      <c r="F867" s="116" t="str">
        <f t="shared" si="91"/>
        <v>Fourie</v>
      </c>
      <c r="G867" s="116" t="str">
        <f t="shared" si="92"/>
        <v>Men Grand Masters</v>
      </c>
      <c r="H867" s="116" t="str">
        <f t="shared" si="93"/>
        <v>Okahandja</v>
      </c>
      <c r="I867" s="35" t="s">
        <v>19</v>
      </c>
      <c r="J867" s="35"/>
      <c r="K867" s="35">
        <v>58</v>
      </c>
      <c r="L867" s="118">
        <f t="shared" si="94"/>
        <v>2</v>
      </c>
      <c r="M867" s="118">
        <f t="shared" si="95"/>
        <v>2</v>
      </c>
    </row>
    <row r="868" spans="1:13" x14ac:dyDescent="0.25">
      <c r="A868" s="116" t="s">
        <v>1984</v>
      </c>
      <c r="B868" s="117">
        <v>44303</v>
      </c>
      <c r="C868" s="116" t="s">
        <v>1985</v>
      </c>
      <c r="D868" s="35" t="s">
        <v>1382</v>
      </c>
      <c r="E868" s="116" t="str">
        <f t="shared" si="90"/>
        <v>Kiaan</v>
      </c>
      <c r="F868" s="116" t="str">
        <f t="shared" si="91"/>
        <v>Fourie</v>
      </c>
      <c r="G868" s="116" t="str">
        <f t="shared" si="92"/>
        <v>Men Senior</v>
      </c>
      <c r="H868" s="116" t="str">
        <f t="shared" si="93"/>
        <v>Okahandja</v>
      </c>
      <c r="I868" s="35"/>
      <c r="J868" s="35"/>
      <c r="K868" s="35"/>
      <c r="L868" s="118" t="str">
        <f t="shared" si="94"/>
        <v/>
      </c>
      <c r="M868" s="118" t="str">
        <f t="shared" si="95"/>
        <v/>
      </c>
    </row>
    <row r="869" spans="1:13" x14ac:dyDescent="0.25">
      <c r="A869" s="116" t="s">
        <v>1984</v>
      </c>
      <c r="B869" s="117">
        <v>44303</v>
      </c>
      <c r="C869" s="116" t="s">
        <v>1985</v>
      </c>
      <c r="D869" s="35" t="s">
        <v>929</v>
      </c>
      <c r="E869" s="116" t="str">
        <f t="shared" si="90"/>
        <v>Darren</v>
      </c>
      <c r="F869" s="116" t="str">
        <f t="shared" si="91"/>
        <v>Van Dyk</v>
      </c>
      <c r="G869" s="116" t="str">
        <f t="shared" si="92"/>
        <v>Men Senior</v>
      </c>
      <c r="H869" s="116" t="str">
        <f t="shared" si="93"/>
        <v>Okahandja</v>
      </c>
      <c r="I869" s="35"/>
      <c r="J869" s="35" t="s">
        <v>1340</v>
      </c>
      <c r="K869" s="35">
        <v>116</v>
      </c>
      <c r="L869" s="118">
        <f t="shared" si="94"/>
        <v>7.2</v>
      </c>
      <c r="M869" s="118">
        <f t="shared" si="95"/>
        <v>7.2</v>
      </c>
    </row>
    <row r="870" spans="1:13" x14ac:dyDescent="0.25">
      <c r="A870" s="116" t="s">
        <v>1984</v>
      </c>
      <c r="B870" s="117">
        <v>44303</v>
      </c>
      <c r="C870" s="116" t="s">
        <v>1985</v>
      </c>
      <c r="D870" s="35" t="s">
        <v>653</v>
      </c>
      <c r="E870" s="116" t="str">
        <f t="shared" si="90"/>
        <v>Gerrit</v>
      </c>
      <c r="F870" s="116" t="str">
        <f t="shared" si="91"/>
        <v>Viljoen</v>
      </c>
      <c r="G870" s="116" t="str">
        <f t="shared" si="92"/>
        <v>Men Grand Masters</v>
      </c>
      <c r="H870" s="116" t="str">
        <f t="shared" si="93"/>
        <v>Okahandja</v>
      </c>
      <c r="I870" s="35"/>
      <c r="J870" s="35" t="s">
        <v>1340</v>
      </c>
      <c r="K870" s="35">
        <v>109</v>
      </c>
      <c r="L870" s="118">
        <f t="shared" si="94"/>
        <v>5.8</v>
      </c>
      <c r="M870" s="118">
        <f t="shared" si="95"/>
        <v>5.8</v>
      </c>
    </row>
    <row r="871" spans="1:13" x14ac:dyDescent="0.25">
      <c r="A871" s="116" t="s">
        <v>1984</v>
      </c>
      <c r="B871" s="117">
        <v>44303</v>
      </c>
      <c r="C871" s="116" t="s">
        <v>1985</v>
      </c>
      <c r="D871" s="35" t="s">
        <v>653</v>
      </c>
      <c r="E871" s="116" t="str">
        <f t="shared" si="90"/>
        <v>Gerrit</v>
      </c>
      <c r="F871" s="116" t="str">
        <f t="shared" si="91"/>
        <v>Viljoen</v>
      </c>
      <c r="G871" s="116" t="str">
        <f t="shared" si="92"/>
        <v>Men Grand Masters</v>
      </c>
      <c r="H871" s="116" t="str">
        <f t="shared" si="93"/>
        <v>Okahandja</v>
      </c>
      <c r="I871" s="35"/>
      <c r="J871" s="35" t="s">
        <v>1340</v>
      </c>
      <c r="K871" s="35">
        <v>88</v>
      </c>
      <c r="L871" s="118">
        <f t="shared" si="94"/>
        <v>2.8</v>
      </c>
      <c r="M871" s="118">
        <f t="shared" si="95"/>
        <v>2.8</v>
      </c>
    </row>
    <row r="872" spans="1:13" x14ac:dyDescent="0.25">
      <c r="A872" s="116" t="s">
        <v>1984</v>
      </c>
      <c r="B872" s="117">
        <v>44303</v>
      </c>
      <c r="C872" s="116" t="s">
        <v>1985</v>
      </c>
      <c r="D872" s="35" t="s">
        <v>1698</v>
      </c>
      <c r="E872" s="116" t="str">
        <f t="shared" si="90"/>
        <v>Duan</v>
      </c>
      <c r="F872" s="116" t="str">
        <f t="shared" si="91"/>
        <v>Kotze</v>
      </c>
      <c r="G872" s="116" t="str">
        <f t="shared" si="92"/>
        <v>Men Veteran</v>
      </c>
      <c r="H872" s="116" t="str">
        <f t="shared" si="93"/>
        <v>Okahandja</v>
      </c>
      <c r="I872" s="35"/>
      <c r="J872" s="35"/>
      <c r="K872" s="35"/>
      <c r="L872" s="118" t="str">
        <f t="shared" si="94"/>
        <v/>
      </c>
      <c r="M872" s="118" t="str">
        <f t="shared" si="95"/>
        <v/>
      </c>
    </row>
    <row r="873" spans="1:13" x14ac:dyDescent="0.25">
      <c r="A873" s="116" t="s">
        <v>1984</v>
      </c>
      <c r="B873" s="117">
        <v>44303</v>
      </c>
      <c r="C873" s="116" t="s">
        <v>1985</v>
      </c>
      <c r="D873" s="35" t="s">
        <v>773</v>
      </c>
      <c r="E873" s="116" t="str">
        <f t="shared" si="90"/>
        <v>Kassie</v>
      </c>
      <c r="F873" s="116" t="str">
        <f t="shared" si="91"/>
        <v>Caspers</v>
      </c>
      <c r="G873" s="116" t="str">
        <f t="shared" si="92"/>
        <v>Men Veteran</v>
      </c>
      <c r="H873" s="116" t="str">
        <f t="shared" si="93"/>
        <v>xOkahandja</v>
      </c>
      <c r="I873" s="35"/>
      <c r="J873" s="35"/>
      <c r="K873" s="35"/>
      <c r="L873" s="118" t="str">
        <f t="shared" si="94"/>
        <v/>
      </c>
      <c r="M873" s="118" t="str">
        <f t="shared" si="95"/>
        <v/>
      </c>
    </row>
    <row r="874" spans="1:13" x14ac:dyDescent="0.25">
      <c r="A874" s="116" t="s">
        <v>1984</v>
      </c>
      <c r="B874" s="117">
        <v>44303</v>
      </c>
      <c r="C874" s="116" t="s">
        <v>1985</v>
      </c>
      <c r="D874" s="35" t="s">
        <v>805</v>
      </c>
      <c r="E874" s="116" t="str">
        <f t="shared" si="90"/>
        <v>Kobus</v>
      </c>
      <c r="F874" s="116" t="str">
        <f t="shared" si="91"/>
        <v>Mostert</v>
      </c>
      <c r="G874" s="116" t="str">
        <f t="shared" si="92"/>
        <v>Men Senior</v>
      </c>
      <c r="H874" s="116" t="str">
        <f t="shared" si="93"/>
        <v>Henties Bay</v>
      </c>
      <c r="I874" s="35"/>
      <c r="J874" s="35"/>
      <c r="K874" s="35"/>
      <c r="L874" s="118" t="str">
        <f t="shared" si="94"/>
        <v/>
      </c>
      <c r="M874" s="118" t="str">
        <f t="shared" si="95"/>
        <v/>
      </c>
    </row>
    <row r="875" spans="1:13" x14ac:dyDescent="0.25">
      <c r="A875" s="116" t="s">
        <v>1984</v>
      </c>
      <c r="B875" s="117">
        <v>44303</v>
      </c>
      <c r="C875" s="116" t="s">
        <v>1985</v>
      </c>
      <c r="D875" s="35" t="s">
        <v>749</v>
      </c>
      <c r="E875" s="116" t="str">
        <f t="shared" si="90"/>
        <v>Grant</v>
      </c>
      <c r="F875" s="116" t="str">
        <f t="shared" si="91"/>
        <v>Knight</v>
      </c>
      <c r="G875" s="116" t="str">
        <f t="shared" si="92"/>
        <v>Men Veteran</v>
      </c>
      <c r="H875" s="116" t="str">
        <f t="shared" si="93"/>
        <v>Penguin</v>
      </c>
      <c r="I875" s="35"/>
      <c r="J875" s="35" t="s">
        <v>1341</v>
      </c>
      <c r="K875" s="35">
        <v>105</v>
      </c>
      <c r="L875" s="118">
        <f t="shared" si="94"/>
        <v>4.4000000000000004</v>
      </c>
      <c r="M875" s="118">
        <f t="shared" si="95"/>
        <v>4.4000000000000004</v>
      </c>
    </row>
    <row r="876" spans="1:13" x14ac:dyDescent="0.25">
      <c r="A876" s="116" t="s">
        <v>1984</v>
      </c>
      <c r="B876" s="117">
        <v>44303</v>
      </c>
      <c r="C876" s="116" t="s">
        <v>1985</v>
      </c>
      <c r="D876" s="35" t="s">
        <v>749</v>
      </c>
      <c r="E876" s="116" t="str">
        <f t="shared" si="90"/>
        <v>Grant</v>
      </c>
      <c r="F876" s="116" t="str">
        <f t="shared" si="91"/>
        <v>Knight</v>
      </c>
      <c r="G876" s="116" t="str">
        <f t="shared" si="92"/>
        <v>Men Veteran</v>
      </c>
      <c r="H876" s="116" t="str">
        <f t="shared" si="93"/>
        <v>Penguin</v>
      </c>
      <c r="I876" s="35"/>
      <c r="J876" s="35" t="s">
        <v>1340</v>
      </c>
      <c r="K876" s="35">
        <v>94</v>
      </c>
      <c r="L876" s="118">
        <f t="shared" si="94"/>
        <v>3.5</v>
      </c>
      <c r="M876" s="118">
        <f t="shared" si="95"/>
        <v>3.5</v>
      </c>
    </row>
    <row r="877" spans="1:13" x14ac:dyDescent="0.25">
      <c r="A877" s="116" t="s">
        <v>1984</v>
      </c>
      <c r="B877" s="117">
        <v>44303</v>
      </c>
      <c r="C877" s="116" t="s">
        <v>1985</v>
      </c>
      <c r="D877" s="35" t="s">
        <v>749</v>
      </c>
      <c r="E877" s="116" t="str">
        <f t="shared" si="90"/>
        <v>Grant</v>
      </c>
      <c r="F877" s="116" t="str">
        <f t="shared" si="91"/>
        <v>Knight</v>
      </c>
      <c r="G877" s="116" t="str">
        <f t="shared" si="92"/>
        <v>Men Veteran</v>
      </c>
      <c r="H877" s="116" t="str">
        <f t="shared" si="93"/>
        <v>Penguin</v>
      </c>
      <c r="I877" s="35"/>
      <c r="J877" s="35" t="s">
        <v>1340</v>
      </c>
      <c r="K877" s="35">
        <v>156</v>
      </c>
      <c r="L877" s="118">
        <f t="shared" si="94"/>
        <v>19.899999999999999</v>
      </c>
      <c r="M877" s="118">
        <f t="shared" si="95"/>
        <v>19.899999999999999</v>
      </c>
    </row>
    <row r="878" spans="1:13" x14ac:dyDescent="0.25">
      <c r="A878" s="116" t="s">
        <v>1984</v>
      </c>
      <c r="B878" s="117">
        <v>44303</v>
      </c>
      <c r="C878" s="116" t="s">
        <v>1985</v>
      </c>
      <c r="D878" s="35" t="s">
        <v>563</v>
      </c>
      <c r="E878" s="116" t="str">
        <f t="shared" si="90"/>
        <v>Louis</v>
      </c>
      <c r="F878" s="116" t="str">
        <f t="shared" si="91"/>
        <v>Potgieter</v>
      </c>
      <c r="G878" s="116" t="str">
        <f t="shared" si="92"/>
        <v>Men Veteran</v>
      </c>
      <c r="H878" s="116" t="str">
        <f t="shared" si="93"/>
        <v>Welwitschia</v>
      </c>
      <c r="I878" s="35"/>
      <c r="J878" s="35" t="s">
        <v>1341</v>
      </c>
      <c r="K878" s="35">
        <v>107</v>
      </c>
      <c r="L878" s="118">
        <f t="shared" si="94"/>
        <v>4.7</v>
      </c>
      <c r="M878" s="118">
        <f t="shared" si="95"/>
        <v>4.7</v>
      </c>
    </row>
    <row r="879" spans="1:13" x14ac:dyDescent="0.25">
      <c r="A879" s="116" t="s">
        <v>1984</v>
      </c>
      <c r="B879" s="117">
        <v>44303</v>
      </c>
      <c r="C879" s="116" t="s">
        <v>1985</v>
      </c>
      <c r="D879" s="35" t="s">
        <v>563</v>
      </c>
      <c r="E879" s="116" t="str">
        <f t="shared" si="90"/>
        <v>Louis</v>
      </c>
      <c r="F879" s="116" t="str">
        <f t="shared" si="91"/>
        <v>Potgieter</v>
      </c>
      <c r="G879" s="116" t="str">
        <f t="shared" si="92"/>
        <v>Men Veteran</v>
      </c>
      <c r="H879" s="116" t="str">
        <f t="shared" si="93"/>
        <v>Welwitschia</v>
      </c>
      <c r="I879" s="35"/>
      <c r="J879" s="35" t="s">
        <v>1340</v>
      </c>
      <c r="K879" s="35">
        <v>98</v>
      </c>
      <c r="L879" s="118">
        <f t="shared" si="94"/>
        <v>4</v>
      </c>
      <c r="M879" s="118">
        <f t="shared" si="95"/>
        <v>4</v>
      </c>
    </row>
    <row r="880" spans="1:13" x14ac:dyDescent="0.25">
      <c r="A880" s="116" t="s">
        <v>1984</v>
      </c>
      <c r="B880" s="117">
        <v>44303</v>
      </c>
      <c r="C880" s="116" t="s">
        <v>1985</v>
      </c>
      <c r="D880" s="35" t="s">
        <v>673</v>
      </c>
      <c r="E880" s="116" t="str">
        <f t="shared" si="90"/>
        <v>Corne</v>
      </c>
      <c r="F880" s="116" t="str">
        <f t="shared" si="91"/>
        <v>Burger</v>
      </c>
      <c r="G880" s="116" t="str">
        <f t="shared" si="92"/>
        <v>Men U/21</v>
      </c>
      <c r="H880" s="116" t="str">
        <f t="shared" si="93"/>
        <v>Penguin</v>
      </c>
      <c r="I880" s="35"/>
      <c r="J880" s="35" t="s">
        <v>1340</v>
      </c>
      <c r="K880" s="35">
        <v>113</v>
      </c>
      <c r="L880" s="118">
        <f t="shared" si="94"/>
        <v>6.6</v>
      </c>
      <c r="M880" s="118">
        <f t="shared" si="95"/>
        <v>6.6</v>
      </c>
    </row>
    <row r="881" spans="1:13" x14ac:dyDescent="0.25">
      <c r="A881" s="116" t="s">
        <v>1984</v>
      </c>
      <c r="B881" s="117">
        <v>44303</v>
      </c>
      <c r="C881" s="116" t="s">
        <v>1985</v>
      </c>
      <c r="D881" s="35" t="s">
        <v>1710</v>
      </c>
      <c r="E881" s="116" t="str">
        <f t="shared" si="90"/>
        <v>Clinton</v>
      </c>
      <c r="F881" s="116" t="str">
        <f t="shared" si="91"/>
        <v>Barnhard</v>
      </c>
      <c r="G881" s="116" t="str">
        <f t="shared" si="92"/>
        <v>Men Senior</v>
      </c>
      <c r="H881" s="116" t="str">
        <f t="shared" si="93"/>
        <v>Henties Bay</v>
      </c>
      <c r="I881" s="35"/>
      <c r="J881" s="35" t="s">
        <v>1341</v>
      </c>
      <c r="K881" s="35">
        <v>110</v>
      </c>
      <c r="L881" s="118">
        <f t="shared" si="94"/>
        <v>5.2</v>
      </c>
      <c r="M881" s="118">
        <f t="shared" si="95"/>
        <v>5.2</v>
      </c>
    </row>
    <row r="882" spans="1:13" x14ac:dyDescent="0.25">
      <c r="A882" s="116" t="s">
        <v>1984</v>
      </c>
      <c r="B882" s="117">
        <v>44303</v>
      </c>
      <c r="C882" s="116" t="s">
        <v>1985</v>
      </c>
      <c r="D882" s="35" t="s">
        <v>502</v>
      </c>
      <c r="E882" s="116" t="str">
        <f t="shared" si="90"/>
        <v>Nico</v>
      </c>
      <c r="F882" s="116" t="str">
        <f t="shared" si="91"/>
        <v>Kotze</v>
      </c>
      <c r="G882" s="116" t="str">
        <f t="shared" si="92"/>
        <v>Men Veteran</v>
      </c>
      <c r="H882" s="116" t="str">
        <f t="shared" si="93"/>
        <v>Penguin</v>
      </c>
      <c r="I882" s="35"/>
      <c r="J882" s="35" t="s">
        <v>8</v>
      </c>
      <c r="K882" s="35">
        <v>96</v>
      </c>
      <c r="L882" s="118">
        <f t="shared" si="94"/>
        <v>7.1</v>
      </c>
      <c r="M882" s="118">
        <f t="shared" si="95"/>
        <v>7.1</v>
      </c>
    </row>
    <row r="883" spans="1:13" x14ac:dyDescent="0.25">
      <c r="A883" s="116" t="s">
        <v>1984</v>
      </c>
      <c r="B883" s="117">
        <v>44303</v>
      </c>
      <c r="C883" s="116" t="s">
        <v>1985</v>
      </c>
      <c r="D883" s="35" t="s">
        <v>502</v>
      </c>
      <c r="E883" s="116" t="str">
        <f t="shared" si="90"/>
        <v>Nico</v>
      </c>
      <c r="F883" s="116" t="str">
        <f t="shared" si="91"/>
        <v>Kotze</v>
      </c>
      <c r="G883" s="116" t="str">
        <f t="shared" si="92"/>
        <v>Men Veteran</v>
      </c>
      <c r="H883" s="116" t="str">
        <f t="shared" si="93"/>
        <v>Penguin</v>
      </c>
      <c r="I883" s="35"/>
      <c r="J883" s="35" t="s">
        <v>1318</v>
      </c>
      <c r="K883" s="35">
        <v>50</v>
      </c>
      <c r="L883" s="118">
        <f t="shared" si="94"/>
        <v>2.2000000000000002</v>
      </c>
      <c r="M883" s="118">
        <f t="shared" si="95"/>
        <v>2.2000000000000002</v>
      </c>
    </row>
    <row r="884" spans="1:13" x14ac:dyDescent="0.25">
      <c r="A884" s="116" t="s">
        <v>1984</v>
      </c>
      <c r="B884" s="117">
        <v>44303</v>
      </c>
      <c r="C884" s="116" t="s">
        <v>1985</v>
      </c>
      <c r="D884" s="35" t="s">
        <v>502</v>
      </c>
      <c r="E884" s="116" t="str">
        <f t="shared" si="90"/>
        <v>Nico</v>
      </c>
      <c r="F884" s="116" t="str">
        <f t="shared" si="91"/>
        <v>Kotze</v>
      </c>
      <c r="G884" s="116" t="str">
        <f t="shared" si="92"/>
        <v>Men Veteran</v>
      </c>
      <c r="H884" s="116" t="str">
        <f t="shared" si="93"/>
        <v>Penguin</v>
      </c>
      <c r="I884" s="35"/>
      <c r="J884" s="35" t="s">
        <v>1340</v>
      </c>
      <c r="K884" s="35">
        <v>118</v>
      </c>
      <c r="L884" s="118">
        <f t="shared" si="94"/>
        <v>7.6</v>
      </c>
      <c r="M884" s="118">
        <f t="shared" si="95"/>
        <v>7.6</v>
      </c>
    </row>
    <row r="885" spans="1:13" x14ac:dyDescent="0.25">
      <c r="A885" s="116" t="s">
        <v>1984</v>
      </c>
      <c r="B885" s="117">
        <v>44303</v>
      </c>
      <c r="C885" s="116" t="s">
        <v>1985</v>
      </c>
      <c r="D885" s="35" t="s">
        <v>1420</v>
      </c>
      <c r="E885" s="116" t="str">
        <f t="shared" si="90"/>
        <v>Allen</v>
      </c>
      <c r="F885" s="116" t="str">
        <f t="shared" si="91"/>
        <v>Langenstrassen</v>
      </c>
      <c r="G885" s="116" t="str">
        <f t="shared" si="92"/>
        <v>Men Veteran</v>
      </c>
      <c r="H885" s="116" t="str">
        <f t="shared" si="93"/>
        <v>Penguin</v>
      </c>
      <c r="I885" s="35"/>
      <c r="J885" s="35" t="s">
        <v>1341</v>
      </c>
      <c r="K885" s="35">
        <v>125</v>
      </c>
      <c r="L885" s="118">
        <f t="shared" si="94"/>
        <v>8.1</v>
      </c>
      <c r="M885" s="118">
        <f t="shared" si="95"/>
        <v>8.1</v>
      </c>
    </row>
    <row r="886" spans="1:13" x14ac:dyDescent="0.25">
      <c r="A886" s="116" t="s">
        <v>1984</v>
      </c>
      <c r="B886" s="117">
        <v>44303</v>
      </c>
      <c r="C886" s="116" t="s">
        <v>1985</v>
      </c>
      <c r="D886" s="35" t="s">
        <v>1420</v>
      </c>
      <c r="E886" s="116" t="str">
        <f t="shared" si="90"/>
        <v>Allen</v>
      </c>
      <c r="F886" s="116" t="str">
        <f t="shared" si="91"/>
        <v>Langenstrassen</v>
      </c>
      <c r="G886" s="116" t="str">
        <f t="shared" si="92"/>
        <v>Men Veteran</v>
      </c>
      <c r="H886" s="116" t="str">
        <f t="shared" si="93"/>
        <v>Penguin</v>
      </c>
      <c r="I886" s="35"/>
      <c r="J886" s="35" t="s">
        <v>1340</v>
      </c>
      <c r="K886" s="35">
        <v>131</v>
      </c>
      <c r="L886" s="118">
        <f t="shared" si="94"/>
        <v>10.9</v>
      </c>
      <c r="M886" s="118">
        <f t="shared" si="95"/>
        <v>10.9</v>
      </c>
    </row>
    <row r="887" spans="1:13" x14ac:dyDescent="0.25">
      <c r="A887" s="116" t="s">
        <v>1984</v>
      </c>
      <c r="B887" s="117">
        <v>44303</v>
      </c>
      <c r="C887" s="116" t="s">
        <v>1985</v>
      </c>
      <c r="D887" s="35" t="s">
        <v>501</v>
      </c>
      <c r="E887" s="116" t="str">
        <f t="shared" si="90"/>
        <v>Lesley</v>
      </c>
      <c r="F887" s="116" t="str">
        <f t="shared" si="91"/>
        <v>Page</v>
      </c>
      <c r="G887" s="116" t="str">
        <f t="shared" si="92"/>
        <v>Men Master</v>
      </c>
      <c r="H887" s="116" t="str">
        <f t="shared" si="93"/>
        <v>Penguin</v>
      </c>
      <c r="I887" s="35"/>
      <c r="J887" s="35" t="s">
        <v>1340</v>
      </c>
      <c r="K887" s="35">
        <v>149</v>
      </c>
      <c r="L887" s="118">
        <f t="shared" si="94"/>
        <v>17</v>
      </c>
      <c r="M887" s="118">
        <f t="shared" si="95"/>
        <v>17</v>
      </c>
    </row>
    <row r="888" spans="1:13" x14ac:dyDescent="0.25">
      <c r="A888" s="116" t="s">
        <v>1984</v>
      </c>
      <c r="B888" s="117">
        <v>44303</v>
      </c>
      <c r="C888" s="116" t="s">
        <v>1985</v>
      </c>
      <c r="D888" s="35" t="s">
        <v>500</v>
      </c>
      <c r="E888" s="116" t="str">
        <f t="shared" si="90"/>
        <v>Charles</v>
      </c>
      <c r="F888" s="116" t="str">
        <f t="shared" si="91"/>
        <v>Bothma</v>
      </c>
      <c r="G888" s="116" t="str">
        <f t="shared" si="92"/>
        <v>Men Grand Masters</v>
      </c>
      <c r="H888" s="116" t="str">
        <f t="shared" si="93"/>
        <v>Penguin</v>
      </c>
      <c r="I888" s="35"/>
      <c r="J888" s="35" t="s">
        <v>1340</v>
      </c>
      <c r="K888" s="35">
        <v>158</v>
      </c>
      <c r="L888" s="118">
        <f t="shared" si="94"/>
        <v>20.8</v>
      </c>
      <c r="M888" s="118">
        <f t="shared" si="95"/>
        <v>20.8</v>
      </c>
    </row>
    <row r="889" spans="1:13" x14ac:dyDescent="0.25">
      <c r="A889" s="116" t="s">
        <v>1984</v>
      </c>
      <c r="B889" s="117">
        <v>44303</v>
      </c>
      <c r="C889" s="116" t="s">
        <v>1985</v>
      </c>
      <c r="D889" s="35" t="s">
        <v>674</v>
      </c>
      <c r="E889" s="116" t="str">
        <f t="shared" si="90"/>
        <v>Devon</v>
      </c>
      <c r="F889" s="116" t="str">
        <f t="shared" si="91"/>
        <v>Burger</v>
      </c>
      <c r="G889" s="116" t="str">
        <f t="shared" si="92"/>
        <v>Men U/21</v>
      </c>
      <c r="H889" s="116" t="str">
        <f t="shared" si="93"/>
        <v>Penguin</v>
      </c>
      <c r="I889" s="35"/>
      <c r="J889" s="35"/>
      <c r="K889" s="35"/>
      <c r="L889" s="118" t="str">
        <f t="shared" si="94"/>
        <v/>
      </c>
      <c r="M889" s="118" t="str">
        <f t="shared" si="95"/>
        <v/>
      </c>
    </row>
    <row r="890" spans="1:13" x14ac:dyDescent="0.25">
      <c r="A890" s="116" t="s">
        <v>1984</v>
      </c>
      <c r="B890" s="117">
        <v>44303</v>
      </c>
      <c r="C890" s="116" t="s">
        <v>1985</v>
      </c>
      <c r="D890" s="35" t="s">
        <v>516</v>
      </c>
      <c r="E890" s="116" t="str">
        <f t="shared" si="90"/>
        <v>Morne</v>
      </c>
      <c r="F890" s="116" t="str">
        <f t="shared" si="91"/>
        <v>Horn</v>
      </c>
      <c r="G890" s="116" t="str">
        <f t="shared" si="92"/>
        <v>Men Veteran</v>
      </c>
      <c r="H890" s="116" t="str">
        <f t="shared" si="93"/>
        <v>Welwitschia</v>
      </c>
      <c r="I890" s="35"/>
      <c r="J890" s="35"/>
      <c r="K890" s="35"/>
      <c r="L890" s="118" t="str">
        <f t="shared" si="94"/>
        <v/>
      </c>
      <c r="M890" s="118" t="str">
        <f t="shared" si="95"/>
        <v/>
      </c>
    </row>
    <row r="891" spans="1:13" x14ac:dyDescent="0.25">
      <c r="A891" s="116" t="s">
        <v>1984</v>
      </c>
      <c r="B891" s="117">
        <v>44303</v>
      </c>
      <c r="C891" s="116" t="s">
        <v>1985</v>
      </c>
      <c r="D891" s="35" t="s">
        <v>1789</v>
      </c>
      <c r="E891" s="116" t="str">
        <f t="shared" si="90"/>
        <v>Eric</v>
      </c>
      <c r="F891" s="116" t="str">
        <f t="shared" si="91"/>
        <v>Mans</v>
      </c>
      <c r="G891" s="116" t="str">
        <f t="shared" si="92"/>
        <v>Men Senior</v>
      </c>
      <c r="H891" s="116" t="str">
        <f t="shared" si="93"/>
        <v>Henties Bay</v>
      </c>
      <c r="I891" s="35"/>
      <c r="J891" s="35"/>
      <c r="K891" s="35"/>
      <c r="L891" s="118" t="str">
        <f t="shared" si="94"/>
        <v/>
      </c>
      <c r="M891" s="118" t="str">
        <f t="shared" si="95"/>
        <v/>
      </c>
    </row>
    <row r="892" spans="1:13" x14ac:dyDescent="0.25">
      <c r="A892" s="116" t="s">
        <v>1984</v>
      </c>
      <c r="B892" s="117">
        <v>44303</v>
      </c>
      <c r="C892" s="116" t="s">
        <v>1985</v>
      </c>
      <c r="D892" s="35" t="s">
        <v>1711</v>
      </c>
      <c r="E892" s="116" t="str">
        <f t="shared" si="90"/>
        <v>Lindie</v>
      </c>
      <c r="F892" s="116" t="str">
        <f t="shared" si="91"/>
        <v>Barnhard</v>
      </c>
      <c r="G892" s="116" t="str">
        <f t="shared" si="92"/>
        <v>Ladies Veteran</v>
      </c>
      <c r="H892" s="116" t="str">
        <f t="shared" si="93"/>
        <v>Henties Bay</v>
      </c>
      <c r="I892" s="35"/>
      <c r="J892" s="35"/>
      <c r="K892" s="35"/>
      <c r="L892" s="118" t="str">
        <f t="shared" si="94"/>
        <v/>
      </c>
      <c r="M892" s="118" t="str">
        <f t="shared" si="95"/>
        <v/>
      </c>
    </row>
    <row r="893" spans="1:13" x14ac:dyDescent="0.25">
      <c r="A893" s="116" t="s">
        <v>1984</v>
      </c>
      <c r="B893" s="117">
        <v>44303</v>
      </c>
      <c r="C893" s="116" t="s">
        <v>1985</v>
      </c>
      <c r="D893" s="35" t="s">
        <v>1491</v>
      </c>
      <c r="E893" s="116" t="str">
        <f t="shared" si="90"/>
        <v>Annelien</v>
      </c>
      <c r="F893" s="116" t="str">
        <f t="shared" si="91"/>
        <v>Langenstrassen</v>
      </c>
      <c r="G893" s="116" t="str">
        <f t="shared" si="92"/>
        <v>Ladies Veteran</v>
      </c>
      <c r="H893" s="116" t="str">
        <f t="shared" si="93"/>
        <v>Penguin</v>
      </c>
      <c r="I893" s="35"/>
      <c r="J893" s="35"/>
      <c r="K893" s="35"/>
      <c r="L893" s="118" t="str">
        <f t="shared" si="94"/>
        <v/>
      </c>
      <c r="M893" s="118" t="str">
        <f t="shared" si="95"/>
        <v/>
      </c>
    </row>
    <row r="894" spans="1:13" x14ac:dyDescent="0.25">
      <c r="A894" s="116" t="s">
        <v>1984</v>
      </c>
      <c r="B894" s="117">
        <v>44303</v>
      </c>
      <c r="C894" s="116" t="s">
        <v>1985</v>
      </c>
      <c r="D894" s="35" t="s">
        <v>556</v>
      </c>
      <c r="E894" s="116" t="str">
        <f t="shared" si="90"/>
        <v>Julian</v>
      </c>
      <c r="F894" s="116" t="str">
        <f t="shared" si="91"/>
        <v>Viljoen</v>
      </c>
      <c r="G894" s="116" t="str">
        <f t="shared" si="92"/>
        <v>Men Grand Masters</v>
      </c>
      <c r="H894" s="116" t="str">
        <f t="shared" si="93"/>
        <v>Penguin</v>
      </c>
      <c r="I894" s="35"/>
      <c r="J894" s="35"/>
      <c r="K894" s="35"/>
      <c r="L894" s="118" t="str">
        <f t="shared" si="94"/>
        <v/>
      </c>
      <c r="M894" s="118" t="str">
        <f t="shared" si="95"/>
        <v/>
      </c>
    </row>
    <row r="895" spans="1:13" x14ac:dyDescent="0.25">
      <c r="A895" s="116" t="s">
        <v>1984</v>
      </c>
      <c r="B895" s="117">
        <v>44303</v>
      </c>
      <c r="C895" s="116" t="s">
        <v>1985</v>
      </c>
      <c r="D895" s="35" t="s">
        <v>1499</v>
      </c>
      <c r="E895" s="116" t="str">
        <f t="shared" si="90"/>
        <v>Phillip</v>
      </c>
      <c r="F895" s="116" t="str">
        <f t="shared" si="91"/>
        <v>Coetzee</v>
      </c>
      <c r="G895" s="116" t="str">
        <f t="shared" si="92"/>
        <v>Men Senior</v>
      </c>
      <c r="H895" s="116" t="str">
        <f t="shared" si="93"/>
        <v>Penguin</v>
      </c>
      <c r="I895" s="35"/>
      <c r="J895" s="35"/>
      <c r="K895" s="35"/>
      <c r="L895" s="118" t="str">
        <f t="shared" si="94"/>
        <v/>
      </c>
      <c r="M895" s="118" t="str">
        <f t="shared" si="95"/>
        <v/>
      </c>
    </row>
    <row r="896" spans="1:13" x14ac:dyDescent="0.25">
      <c r="A896" s="116" t="s">
        <v>1984</v>
      </c>
      <c r="B896" s="117">
        <v>44303</v>
      </c>
      <c r="C896" s="116" t="s">
        <v>1985</v>
      </c>
      <c r="D896" s="35" t="s">
        <v>557</v>
      </c>
      <c r="E896" s="116" t="str">
        <f t="shared" ref="E896:E959" si="96">IF(D896="","",VLOOKUP(D896,Master,3,FALSE))</f>
        <v>Frans</v>
      </c>
      <c r="F896" s="116" t="str">
        <f t="shared" ref="F896:F959" si="97">IF(D896="","",VLOOKUP(D896,Master,4,FALSE))</f>
        <v>Klimas</v>
      </c>
      <c r="G896" s="116" t="str">
        <f t="shared" ref="G896:G959" si="98">IF(D896="","",VLOOKUP(D896,Master,5,FALSE))</f>
        <v>Men Grand Masters</v>
      </c>
      <c r="H896" s="116" t="str">
        <f t="shared" ref="H896:H959" si="99">IF(D896="","",VLOOKUP(D896,Master,2,FALSE))</f>
        <v>Penguin</v>
      </c>
      <c r="I896" s="35"/>
      <c r="J896" s="35"/>
      <c r="K896" s="35"/>
      <c r="L896" s="118" t="str">
        <f t="shared" ref="L896:L959" si="100">IF(K896="","",IF(I896="",ROUND(HLOOKUP(J896,kgList,K896,FALSE),1),ROUND(HLOOKUP(I896,kgList,K896,FALSE),1)))</f>
        <v/>
      </c>
      <c r="M896" s="118" t="str">
        <f t="shared" ref="M896:M959" si="101">IF(L896="","",IF(COUNTA(I896:J896)&gt;1,"Edible or Inedible",IF(COUNTA(I896)=1,L896*1,IF(COUNTA(J896)=1,L896*1,"ERROR"))))</f>
        <v/>
      </c>
    </row>
    <row r="897" spans="1:13" x14ac:dyDescent="0.25">
      <c r="A897" s="116" t="s">
        <v>1984</v>
      </c>
      <c r="B897" s="117">
        <v>44303</v>
      </c>
      <c r="C897" s="116" t="s">
        <v>1985</v>
      </c>
      <c r="D897" s="35" t="s">
        <v>667</v>
      </c>
      <c r="E897" s="116" t="str">
        <f t="shared" si="96"/>
        <v>Corne</v>
      </c>
      <c r="F897" s="116" t="str">
        <f t="shared" si="97"/>
        <v>Van Niekerk</v>
      </c>
      <c r="G897" s="116" t="str">
        <f t="shared" si="98"/>
        <v>Men Senior</v>
      </c>
      <c r="H897" s="116" t="str">
        <f t="shared" si="99"/>
        <v>Penguin</v>
      </c>
      <c r="I897" s="35"/>
      <c r="J897" s="35"/>
      <c r="K897" s="35"/>
      <c r="L897" s="118" t="str">
        <f t="shared" si="100"/>
        <v/>
      </c>
      <c r="M897" s="118" t="str">
        <f t="shared" si="101"/>
        <v/>
      </c>
    </row>
    <row r="898" spans="1:13" x14ac:dyDescent="0.25">
      <c r="A898" s="116" t="s">
        <v>1984</v>
      </c>
      <c r="B898" s="117">
        <v>44303</v>
      </c>
      <c r="C898" s="116" t="s">
        <v>1985</v>
      </c>
      <c r="D898" s="35" t="s">
        <v>1758</v>
      </c>
      <c r="E898" s="116" t="str">
        <f t="shared" si="96"/>
        <v>Pieter</v>
      </c>
      <c r="F898" s="116" t="str">
        <f t="shared" si="97"/>
        <v>Jansen Van Vuuren</v>
      </c>
      <c r="G898" s="116" t="str">
        <f t="shared" si="98"/>
        <v>Men Senior</v>
      </c>
      <c r="H898" s="116" t="str">
        <f t="shared" si="99"/>
        <v>Penguin</v>
      </c>
      <c r="I898" s="35"/>
      <c r="J898" s="35"/>
      <c r="K898" s="35"/>
      <c r="L898" s="118" t="str">
        <f t="shared" si="100"/>
        <v/>
      </c>
      <c r="M898" s="118" t="str">
        <f t="shared" si="101"/>
        <v/>
      </c>
    </row>
    <row r="899" spans="1:13" x14ac:dyDescent="0.25">
      <c r="A899" s="116" t="s">
        <v>1984</v>
      </c>
      <c r="B899" s="117">
        <v>44303</v>
      </c>
      <c r="C899" s="116" t="s">
        <v>1985</v>
      </c>
      <c r="D899" s="35" t="s">
        <v>754</v>
      </c>
      <c r="E899" s="116" t="str">
        <f t="shared" si="96"/>
        <v>Henri</v>
      </c>
      <c r="F899" s="116" t="str">
        <f t="shared" si="97"/>
        <v>Snyman</v>
      </c>
      <c r="G899" s="116" t="str">
        <f t="shared" si="98"/>
        <v>Men Veteran</v>
      </c>
      <c r="H899" s="116" t="str">
        <f t="shared" si="99"/>
        <v>Penguin</v>
      </c>
      <c r="I899" s="35"/>
      <c r="J899" s="35"/>
      <c r="K899" s="35"/>
      <c r="L899" s="118" t="str">
        <f t="shared" si="100"/>
        <v/>
      </c>
      <c r="M899" s="118" t="str">
        <f t="shared" si="101"/>
        <v/>
      </c>
    </row>
    <row r="900" spans="1:13" x14ac:dyDescent="0.25">
      <c r="A900" s="116" t="s">
        <v>1984</v>
      </c>
      <c r="B900" s="117">
        <v>44303</v>
      </c>
      <c r="C900" s="116" t="s">
        <v>1985</v>
      </c>
      <c r="D900" s="35" t="s">
        <v>1490</v>
      </c>
      <c r="E900" s="116" t="str">
        <f t="shared" si="96"/>
        <v>Stefan</v>
      </c>
      <c r="F900" s="116" t="str">
        <f t="shared" si="97"/>
        <v>Snyman</v>
      </c>
      <c r="G900" s="116" t="str">
        <f t="shared" si="98"/>
        <v>Men U/16</v>
      </c>
      <c r="H900" s="116" t="str">
        <f t="shared" si="99"/>
        <v>Penguin</v>
      </c>
      <c r="I900" s="35"/>
      <c r="J900" s="35"/>
      <c r="K900" s="35"/>
      <c r="L900" s="118" t="str">
        <f t="shared" si="100"/>
        <v/>
      </c>
      <c r="M900" s="118" t="str">
        <f t="shared" si="101"/>
        <v/>
      </c>
    </row>
    <row r="901" spans="1:13" x14ac:dyDescent="0.25">
      <c r="A901" s="116" t="s">
        <v>1984</v>
      </c>
      <c r="B901" s="117">
        <v>44303</v>
      </c>
      <c r="C901" s="116" t="s">
        <v>1985</v>
      </c>
      <c r="D901" s="35" t="s">
        <v>856</v>
      </c>
      <c r="E901" s="116" t="str">
        <f t="shared" si="96"/>
        <v>Henno</v>
      </c>
      <c r="F901" s="116" t="str">
        <f t="shared" si="97"/>
        <v>Snyman</v>
      </c>
      <c r="G901" s="116" t="str">
        <f t="shared" si="98"/>
        <v>Men Veteran</v>
      </c>
      <c r="H901" s="116" t="str">
        <f t="shared" si="99"/>
        <v>Penguin</v>
      </c>
      <c r="I901" s="35"/>
      <c r="J901" s="35"/>
      <c r="K901" s="35"/>
      <c r="L901" s="118" t="str">
        <f t="shared" si="100"/>
        <v/>
      </c>
      <c r="M901" s="118" t="str">
        <f t="shared" si="101"/>
        <v/>
      </c>
    </row>
    <row r="902" spans="1:13" x14ac:dyDescent="0.25">
      <c r="A902" s="116" t="s">
        <v>1984</v>
      </c>
      <c r="B902" s="117">
        <v>44303</v>
      </c>
      <c r="C902" s="116" t="s">
        <v>1985</v>
      </c>
      <c r="D902" s="35" t="s">
        <v>562</v>
      </c>
      <c r="E902" s="116" t="str">
        <f t="shared" si="96"/>
        <v>Nols</v>
      </c>
      <c r="F902" s="116" t="str">
        <f t="shared" si="97"/>
        <v>Diedericks</v>
      </c>
      <c r="G902" s="116" t="str">
        <f t="shared" si="98"/>
        <v>Men Senior</v>
      </c>
      <c r="H902" s="116" t="str">
        <f t="shared" si="99"/>
        <v>Welwitschia</v>
      </c>
      <c r="I902" s="35"/>
      <c r="J902" s="35"/>
      <c r="K902" s="35"/>
      <c r="L902" s="118" t="str">
        <f t="shared" si="100"/>
        <v/>
      </c>
      <c r="M902" s="118" t="str">
        <f t="shared" si="101"/>
        <v/>
      </c>
    </row>
    <row r="903" spans="1:13" x14ac:dyDescent="0.25">
      <c r="A903" s="116" t="s">
        <v>1984</v>
      </c>
      <c r="B903" s="117">
        <v>44303</v>
      </c>
      <c r="C903" s="116" t="s">
        <v>1985</v>
      </c>
      <c r="D903" s="35" t="s">
        <v>510</v>
      </c>
      <c r="E903" s="116" t="str">
        <f t="shared" si="96"/>
        <v>Willem</v>
      </c>
      <c r="F903" s="116" t="str">
        <f t="shared" si="97"/>
        <v>Steyn</v>
      </c>
      <c r="G903" s="116" t="str">
        <f t="shared" si="98"/>
        <v>Men Veteran</v>
      </c>
      <c r="H903" s="116" t="str">
        <f t="shared" si="99"/>
        <v>Welwitschia</v>
      </c>
      <c r="I903" s="35"/>
      <c r="J903" s="35" t="s">
        <v>1318</v>
      </c>
      <c r="K903" s="35">
        <v>38</v>
      </c>
      <c r="L903" s="118">
        <f t="shared" si="100"/>
        <v>1</v>
      </c>
      <c r="M903" s="118">
        <f t="shared" si="101"/>
        <v>1</v>
      </c>
    </row>
    <row r="904" spans="1:13" x14ac:dyDescent="0.25">
      <c r="A904" s="116" t="s">
        <v>1984</v>
      </c>
      <c r="B904" s="117">
        <v>44303</v>
      </c>
      <c r="C904" s="116" t="s">
        <v>1985</v>
      </c>
      <c r="D904" s="35" t="s">
        <v>510</v>
      </c>
      <c r="E904" s="116" t="str">
        <f t="shared" si="96"/>
        <v>Willem</v>
      </c>
      <c r="F904" s="116" t="str">
        <f t="shared" si="97"/>
        <v>Steyn</v>
      </c>
      <c r="G904" s="116" t="str">
        <f t="shared" si="98"/>
        <v>Men Veteran</v>
      </c>
      <c r="H904" s="116" t="str">
        <f t="shared" si="99"/>
        <v>Welwitschia</v>
      </c>
      <c r="I904" s="35"/>
      <c r="J904" s="35" t="s">
        <v>10</v>
      </c>
      <c r="K904" s="35">
        <v>41</v>
      </c>
      <c r="L904" s="118">
        <f t="shared" si="100"/>
        <v>1.1000000000000001</v>
      </c>
      <c r="M904" s="118">
        <f t="shared" si="101"/>
        <v>1.1000000000000001</v>
      </c>
    </row>
    <row r="905" spans="1:13" x14ac:dyDescent="0.25">
      <c r="A905" s="116" t="s">
        <v>1984</v>
      </c>
      <c r="B905" s="117">
        <v>44303</v>
      </c>
      <c r="C905" s="116" t="s">
        <v>1985</v>
      </c>
      <c r="D905" s="35" t="s">
        <v>1793</v>
      </c>
      <c r="E905" s="116" t="str">
        <f t="shared" si="96"/>
        <v>Wenzel</v>
      </c>
      <c r="F905" s="116" t="str">
        <f t="shared" si="97"/>
        <v>Smal</v>
      </c>
      <c r="G905" s="116" t="str">
        <f t="shared" si="98"/>
        <v>Men Senior</v>
      </c>
      <c r="H905" s="116" t="str">
        <f t="shared" si="99"/>
        <v>Welwitschia</v>
      </c>
      <c r="I905" s="35"/>
      <c r="J905" s="35"/>
      <c r="K905" s="35"/>
      <c r="L905" s="118" t="str">
        <f t="shared" si="100"/>
        <v/>
      </c>
      <c r="M905" s="118" t="str">
        <f t="shared" si="101"/>
        <v/>
      </c>
    </row>
    <row r="906" spans="1:13" x14ac:dyDescent="0.25">
      <c r="A906" s="116" t="s">
        <v>1984</v>
      </c>
      <c r="B906" s="117">
        <v>44303</v>
      </c>
      <c r="C906" s="116" t="s">
        <v>1985</v>
      </c>
      <c r="D906" s="35" t="s">
        <v>512</v>
      </c>
      <c r="E906" s="116" t="str">
        <f t="shared" si="96"/>
        <v>Johan</v>
      </c>
      <c r="F906" s="116" t="str">
        <f t="shared" si="97"/>
        <v>Diedericks</v>
      </c>
      <c r="G906" s="116" t="str">
        <f t="shared" si="98"/>
        <v>Men Senior</v>
      </c>
      <c r="H906" s="116" t="str">
        <f t="shared" si="99"/>
        <v>Welwitschia</v>
      </c>
      <c r="I906" s="35"/>
      <c r="J906" s="35" t="s">
        <v>1335</v>
      </c>
      <c r="K906" s="35">
        <v>146</v>
      </c>
      <c r="L906" s="118">
        <f t="shared" si="100"/>
        <v>40.299999999999997</v>
      </c>
      <c r="M906" s="118">
        <f t="shared" si="101"/>
        <v>40.299999999999997</v>
      </c>
    </row>
    <row r="907" spans="1:13" x14ac:dyDescent="0.25">
      <c r="A907" s="116" t="s">
        <v>1984</v>
      </c>
      <c r="B907" s="117">
        <v>44303</v>
      </c>
      <c r="C907" s="116" t="s">
        <v>1985</v>
      </c>
      <c r="D907" s="35" t="s">
        <v>1623</v>
      </c>
      <c r="E907" s="116" t="str">
        <f t="shared" si="96"/>
        <v>Daniel</v>
      </c>
      <c r="F907" s="116" t="str">
        <f t="shared" si="97"/>
        <v>Pretorius</v>
      </c>
      <c r="G907" s="116" t="str">
        <f t="shared" si="98"/>
        <v>Men Senior</v>
      </c>
      <c r="H907" s="116" t="str">
        <f t="shared" si="99"/>
        <v>Welwitschia</v>
      </c>
      <c r="I907" s="35"/>
      <c r="J907" s="35"/>
      <c r="K907" s="35"/>
      <c r="L907" s="118" t="str">
        <f t="shared" si="100"/>
        <v/>
      </c>
      <c r="M907" s="118" t="str">
        <f t="shared" si="101"/>
        <v/>
      </c>
    </row>
    <row r="908" spans="1:13" x14ac:dyDescent="0.25">
      <c r="A908" s="116" t="s">
        <v>1984</v>
      </c>
      <c r="B908" s="117">
        <v>44303</v>
      </c>
      <c r="C908" s="116" t="s">
        <v>1985</v>
      </c>
      <c r="D908" s="35" t="s">
        <v>539</v>
      </c>
      <c r="E908" s="116" t="str">
        <f t="shared" si="96"/>
        <v>Cecil</v>
      </c>
      <c r="F908" s="116" t="str">
        <f t="shared" si="97"/>
        <v>Laubscher</v>
      </c>
      <c r="G908" s="116" t="str">
        <f t="shared" si="98"/>
        <v>Ladies Master</v>
      </c>
      <c r="H908" s="116" t="str">
        <f t="shared" si="99"/>
        <v>Welwitschia</v>
      </c>
      <c r="I908" s="35"/>
      <c r="J908" s="35"/>
      <c r="K908" s="35"/>
      <c r="L908" s="118" t="str">
        <f t="shared" si="100"/>
        <v/>
      </c>
      <c r="M908" s="118" t="str">
        <f t="shared" si="101"/>
        <v/>
      </c>
    </row>
    <row r="909" spans="1:13" x14ac:dyDescent="0.25">
      <c r="A909" s="116" t="s">
        <v>1984</v>
      </c>
      <c r="B909" s="117">
        <v>44303</v>
      </c>
      <c r="C909" s="116" t="s">
        <v>1985</v>
      </c>
      <c r="D909" s="35" t="s">
        <v>1846</v>
      </c>
      <c r="E909" s="116" t="str">
        <f t="shared" si="96"/>
        <v>Terence</v>
      </c>
      <c r="F909" s="116" t="str">
        <f t="shared" si="97"/>
        <v>Knowles</v>
      </c>
      <c r="G909" s="116" t="str">
        <f t="shared" si="98"/>
        <v>Men Senior</v>
      </c>
      <c r="H909" s="116" t="str">
        <f t="shared" si="99"/>
        <v>Orca Angling Club</v>
      </c>
      <c r="I909" s="35"/>
      <c r="J909" s="35"/>
      <c r="K909" s="35"/>
      <c r="L909" s="118" t="str">
        <f t="shared" si="100"/>
        <v/>
      </c>
      <c r="M909" s="118" t="str">
        <f t="shared" si="101"/>
        <v/>
      </c>
    </row>
    <row r="910" spans="1:13" x14ac:dyDescent="0.25">
      <c r="A910" s="116" t="s">
        <v>1984</v>
      </c>
      <c r="B910" s="117">
        <v>44303</v>
      </c>
      <c r="C910" s="116" t="s">
        <v>1985</v>
      </c>
      <c r="D910" s="35" t="s">
        <v>499</v>
      </c>
      <c r="E910" s="116" t="str">
        <f t="shared" si="96"/>
        <v>Bertie</v>
      </c>
      <c r="F910" s="116" t="str">
        <f t="shared" si="97"/>
        <v>Diedericks</v>
      </c>
      <c r="G910" s="116" t="str">
        <f t="shared" si="98"/>
        <v>Men Grand Masters</v>
      </c>
      <c r="H910" s="116" t="str">
        <f t="shared" si="99"/>
        <v>Welwitschia</v>
      </c>
      <c r="I910" s="35"/>
      <c r="J910" s="35"/>
      <c r="K910" s="35"/>
      <c r="L910" s="118" t="str">
        <f t="shared" si="100"/>
        <v/>
      </c>
      <c r="M910" s="118" t="str">
        <f t="shared" si="101"/>
        <v/>
      </c>
    </row>
    <row r="911" spans="1:13" x14ac:dyDescent="0.25">
      <c r="A911" s="116" t="s">
        <v>1984</v>
      </c>
      <c r="B911" s="117">
        <v>44303</v>
      </c>
      <c r="C911" s="116" t="s">
        <v>1985</v>
      </c>
      <c r="D911" s="35" t="s">
        <v>639</v>
      </c>
      <c r="E911" s="116" t="str">
        <f t="shared" si="96"/>
        <v>Andre</v>
      </c>
      <c r="F911" s="116" t="str">
        <f t="shared" si="97"/>
        <v>Aggenbag</v>
      </c>
      <c r="G911" s="116" t="str">
        <f t="shared" si="98"/>
        <v>Men Senior</v>
      </c>
      <c r="H911" s="116" t="str">
        <f t="shared" si="99"/>
        <v>Welwitschia</v>
      </c>
      <c r="I911" s="35"/>
      <c r="J911" s="35"/>
      <c r="K911" s="35"/>
      <c r="L911" s="118" t="str">
        <f t="shared" si="100"/>
        <v/>
      </c>
      <c r="M911" s="118" t="str">
        <f t="shared" si="101"/>
        <v/>
      </c>
    </row>
    <row r="912" spans="1:13" x14ac:dyDescent="0.25">
      <c r="A912" s="116" t="s">
        <v>1984</v>
      </c>
      <c r="B912" s="117">
        <v>44303</v>
      </c>
      <c r="C912" s="116" t="s">
        <v>1985</v>
      </c>
      <c r="D912" s="35" t="s">
        <v>1706</v>
      </c>
      <c r="E912" s="116" t="str">
        <f t="shared" si="96"/>
        <v>Riaan</v>
      </c>
      <c r="F912" s="116" t="str">
        <f t="shared" si="97"/>
        <v>Van Rhyn</v>
      </c>
      <c r="G912" s="116" t="str">
        <f t="shared" si="98"/>
        <v>Men Senior</v>
      </c>
      <c r="H912" s="116" t="str">
        <f t="shared" si="99"/>
        <v>Welwitschia</v>
      </c>
      <c r="I912" s="35"/>
      <c r="J912" s="35"/>
      <c r="K912" s="35"/>
      <c r="L912" s="118" t="str">
        <f t="shared" si="100"/>
        <v/>
      </c>
      <c r="M912" s="118" t="str">
        <f t="shared" si="101"/>
        <v/>
      </c>
    </row>
    <row r="913" spans="1:13" x14ac:dyDescent="0.25">
      <c r="A913" s="116" t="s">
        <v>1984</v>
      </c>
      <c r="B913" s="117">
        <v>44303</v>
      </c>
      <c r="C913" s="116" t="s">
        <v>1985</v>
      </c>
      <c r="D913" s="35" t="s">
        <v>1592</v>
      </c>
      <c r="E913" s="116" t="str">
        <f t="shared" si="96"/>
        <v>GJ</v>
      </c>
      <c r="F913" s="116" t="str">
        <f t="shared" si="97"/>
        <v>Oosthuizen</v>
      </c>
      <c r="G913" s="116" t="str">
        <f t="shared" si="98"/>
        <v>Men Senior</v>
      </c>
      <c r="H913" s="116" t="str">
        <f t="shared" si="99"/>
        <v>Welwitschia</v>
      </c>
      <c r="I913" s="35"/>
      <c r="J913" s="35"/>
      <c r="K913" s="35"/>
      <c r="L913" s="118" t="str">
        <f t="shared" si="100"/>
        <v/>
      </c>
      <c r="M913" s="118" t="str">
        <f t="shared" si="101"/>
        <v/>
      </c>
    </row>
    <row r="914" spans="1:13" x14ac:dyDescent="0.25">
      <c r="A914" s="116" t="s">
        <v>1984</v>
      </c>
      <c r="B914" s="117">
        <v>44303</v>
      </c>
      <c r="C914" s="116" t="s">
        <v>1985</v>
      </c>
      <c r="D914" s="35" t="s">
        <v>567</v>
      </c>
      <c r="E914" s="116" t="str">
        <f t="shared" si="96"/>
        <v>Carlien</v>
      </c>
      <c r="F914" s="116" t="str">
        <f t="shared" si="97"/>
        <v>Steyn</v>
      </c>
      <c r="G914" s="116" t="str">
        <f t="shared" si="98"/>
        <v>Ladies Veteran</v>
      </c>
      <c r="H914" s="116" t="str">
        <f t="shared" si="99"/>
        <v>Welwitschia</v>
      </c>
      <c r="I914" s="35"/>
      <c r="J914" s="35" t="s">
        <v>20</v>
      </c>
      <c r="K914" s="35">
        <v>96</v>
      </c>
      <c r="L914" s="118">
        <f t="shared" si="100"/>
        <v>3.3</v>
      </c>
      <c r="M914" s="118">
        <f t="shared" si="101"/>
        <v>3.3</v>
      </c>
    </row>
    <row r="915" spans="1:13" x14ac:dyDescent="0.25">
      <c r="A915" s="116" t="s">
        <v>1984</v>
      </c>
      <c r="B915" s="117">
        <v>44303</v>
      </c>
      <c r="C915" s="116" t="s">
        <v>1985</v>
      </c>
      <c r="D915" s="35" t="s">
        <v>567</v>
      </c>
      <c r="E915" s="116" t="str">
        <f t="shared" si="96"/>
        <v>Carlien</v>
      </c>
      <c r="F915" s="116" t="str">
        <f t="shared" si="97"/>
        <v>Steyn</v>
      </c>
      <c r="G915" s="116" t="str">
        <f t="shared" si="98"/>
        <v>Ladies Veteran</v>
      </c>
      <c r="H915" s="116" t="str">
        <f t="shared" si="99"/>
        <v>Welwitschia</v>
      </c>
      <c r="I915" s="35"/>
      <c r="J915" s="35" t="s">
        <v>1341</v>
      </c>
      <c r="K915" s="35">
        <v>100</v>
      </c>
      <c r="L915" s="118">
        <f t="shared" si="100"/>
        <v>3.7</v>
      </c>
      <c r="M915" s="118">
        <f t="shared" si="101"/>
        <v>3.7</v>
      </c>
    </row>
    <row r="916" spans="1:13" x14ac:dyDescent="0.25">
      <c r="A916" s="116" t="s">
        <v>1984</v>
      </c>
      <c r="B916" s="117">
        <v>44303</v>
      </c>
      <c r="C916" s="116" t="s">
        <v>1985</v>
      </c>
      <c r="D916" s="35" t="s">
        <v>774</v>
      </c>
      <c r="E916" s="116" t="str">
        <f t="shared" si="96"/>
        <v>Ras</v>
      </c>
      <c r="F916" s="116" t="str">
        <f t="shared" si="97"/>
        <v>Van Der Westhuizen</v>
      </c>
      <c r="G916" s="116" t="str">
        <f t="shared" si="98"/>
        <v>Men Senior</v>
      </c>
      <c r="H916" s="116" t="str">
        <f t="shared" si="99"/>
        <v>Welwitschia</v>
      </c>
      <c r="I916" s="35"/>
      <c r="J916" s="35" t="s">
        <v>1340</v>
      </c>
      <c r="K916" s="35">
        <v>88</v>
      </c>
      <c r="L916" s="118">
        <f t="shared" si="100"/>
        <v>2.8</v>
      </c>
      <c r="M916" s="118">
        <f t="shared" si="101"/>
        <v>2.8</v>
      </c>
    </row>
    <row r="917" spans="1:13" x14ac:dyDescent="0.25">
      <c r="A917" s="116" t="s">
        <v>1984</v>
      </c>
      <c r="B917" s="117">
        <v>44303</v>
      </c>
      <c r="C917" s="116" t="s">
        <v>1985</v>
      </c>
      <c r="D917" s="35" t="s">
        <v>699</v>
      </c>
      <c r="E917" s="116" t="str">
        <f t="shared" si="96"/>
        <v>Andre</v>
      </c>
      <c r="F917" s="116" t="str">
        <f t="shared" si="97"/>
        <v>Muller</v>
      </c>
      <c r="G917" s="116" t="str">
        <f t="shared" si="98"/>
        <v>Men Grand Masters</v>
      </c>
      <c r="H917" s="116" t="str">
        <f t="shared" si="99"/>
        <v>Welwitschia</v>
      </c>
      <c r="I917" s="35"/>
      <c r="J917" s="35" t="s">
        <v>1340</v>
      </c>
      <c r="K917" s="35">
        <v>106</v>
      </c>
      <c r="L917" s="118">
        <f t="shared" si="100"/>
        <v>5.3</v>
      </c>
      <c r="M917" s="118">
        <f t="shared" si="101"/>
        <v>5.3</v>
      </c>
    </row>
    <row r="918" spans="1:13" x14ac:dyDescent="0.25">
      <c r="A918" s="116" t="s">
        <v>1984</v>
      </c>
      <c r="B918" s="117">
        <v>44303</v>
      </c>
      <c r="C918" s="116" t="s">
        <v>1985</v>
      </c>
      <c r="D918" s="35" t="s">
        <v>1044</v>
      </c>
      <c r="E918" s="116" t="str">
        <f t="shared" si="96"/>
        <v>Bernd</v>
      </c>
      <c r="F918" s="116" t="str">
        <f t="shared" si="97"/>
        <v>Beddies</v>
      </c>
      <c r="G918" s="116" t="str">
        <f t="shared" si="98"/>
        <v>Men U/21</v>
      </c>
      <c r="H918" s="116" t="str">
        <f t="shared" si="99"/>
        <v>Welwitschia</v>
      </c>
      <c r="I918" s="35"/>
      <c r="J918" s="35" t="s">
        <v>20</v>
      </c>
      <c r="K918" s="35">
        <v>73</v>
      </c>
      <c r="L918" s="118">
        <f t="shared" si="100"/>
        <v>1.4</v>
      </c>
      <c r="M918" s="118">
        <f t="shared" si="101"/>
        <v>1.4</v>
      </c>
    </row>
    <row r="919" spans="1:13" x14ac:dyDescent="0.25">
      <c r="A919" s="116" t="s">
        <v>1984</v>
      </c>
      <c r="B919" s="117">
        <v>44303</v>
      </c>
      <c r="C919" s="116" t="s">
        <v>1985</v>
      </c>
      <c r="D919" s="35" t="s">
        <v>537</v>
      </c>
      <c r="E919" s="116" t="str">
        <f t="shared" si="96"/>
        <v>Terence</v>
      </c>
      <c r="F919" s="116" t="str">
        <f t="shared" si="97"/>
        <v>Clark</v>
      </c>
      <c r="G919" s="116" t="str">
        <f t="shared" si="98"/>
        <v>Men Grand Masters</v>
      </c>
      <c r="H919" s="116" t="str">
        <f t="shared" si="99"/>
        <v>Walvis Bay</v>
      </c>
      <c r="I919" s="35"/>
      <c r="J919" s="35"/>
      <c r="K919" s="35"/>
      <c r="L919" s="118" t="str">
        <f t="shared" si="100"/>
        <v/>
      </c>
      <c r="M919" s="118" t="str">
        <f t="shared" si="101"/>
        <v/>
      </c>
    </row>
    <row r="920" spans="1:13" x14ac:dyDescent="0.25">
      <c r="A920" s="116" t="s">
        <v>1984</v>
      </c>
      <c r="B920" s="117">
        <v>44303</v>
      </c>
      <c r="C920" s="116" t="s">
        <v>1985</v>
      </c>
      <c r="D920" s="35" t="s">
        <v>644</v>
      </c>
      <c r="E920" s="116" t="str">
        <f t="shared" si="96"/>
        <v>Gunther</v>
      </c>
      <c r="F920" s="116" t="str">
        <f t="shared" si="97"/>
        <v>Krauer</v>
      </c>
      <c r="G920" s="116" t="str">
        <f t="shared" si="98"/>
        <v>Men Veteran</v>
      </c>
      <c r="H920" s="116" t="str">
        <f t="shared" si="99"/>
        <v>Walvis Bay</v>
      </c>
      <c r="I920" s="35"/>
      <c r="J920" s="35"/>
      <c r="K920" s="35"/>
      <c r="L920" s="118" t="str">
        <f t="shared" si="100"/>
        <v/>
      </c>
      <c r="M920" s="118" t="str">
        <f t="shared" si="101"/>
        <v/>
      </c>
    </row>
    <row r="921" spans="1:13" x14ac:dyDescent="0.25">
      <c r="A921" s="116" t="s">
        <v>1984</v>
      </c>
      <c r="B921" s="117">
        <v>44303</v>
      </c>
      <c r="C921" s="116" t="s">
        <v>1985</v>
      </c>
      <c r="D921" s="35" t="s">
        <v>1384</v>
      </c>
      <c r="E921" s="116" t="str">
        <f t="shared" si="96"/>
        <v>Frikkie</v>
      </c>
      <c r="F921" s="116" t="str">
        <f t="shared" si="97"/>
        <v>Ferreira</v>
      </c>
      <c r="G921" s="116" t="str">
        <f t="shared" si="98"/>
        <v>Men Master</v>
      </c>
      <c r="H921" s="116" t="str">
        <f t="shared" si="99"/>
        <v>Walvis Bay</v>
      </c>
      <c r="I921" s="35"/>
      <c r="J921" s="35"/>
      <c r="K921" s="35"/>
      <c r="L921" s="118" t="str">
        <f t="shared" si="100"/>
        <v/>
      </c>
      <c r="M921" s="118" t="str">
        <f t="shared" si="101"/>
        <v/>
      </c>
    </row>
    <row r="922" spans="1:13" x14ac:dyDescent="0.25">
      <c r="A922" s="116" t="s">
        <v>1984</v>
      </c>
      <c r="B922" s="117">
        <v>44303</v>
      </c>
      <c r="C922" s="116" t="s">
        <v>1985</v>
      </c>
      <c r="D922" s="35" t="s">
        <v>1638</v>
      </c>
      <c r="E922" s="116" t="str">
        <f t="shared" si="96"/>
        <v>Breggie</v>
      </c>
      <c r="F922" s="116" t="str">
        <f t="shared" si="97"/>
        <v>Ferreira</v>
      </c>
      <c r="G922" s="116" t="str">
        <f t="shared" si="98"/>
        <v>Ladies Master</v>
      </c>
      <c r="H922" s="116" t="str">
        <f t="shared" si="99"/>
        <v>Walvis Bay</v>
      </c>
      <c r="I922" s="35"/>
      <c r="J922" s="35"/>
      <c r="K922" s="35"/>
      <c r="L922" s="118" t="str">
        <f t="shared" si="100"/>
        <v/>
      </c>
      <c r="M922" s="118" t="str">
        <f t="shared" si="101"/>
        <v/>
      </c>
    </row>
    <row r="923" spans="1:13" x14ac:dyDescent="0.25">
      <c r="A923" s="116" t="s">
        <v>1984</v>
      </c>
      <c r="B923" s="117">
        <v>44303</v>
      </c>
      <c r="C923" s="116" t="s">
        <v>1985</v>
      </c>
      <c r="D923" s="35" t="s">
        <v>1504</v>
      </c>
      <c r="E923" s="116" t="str">
        <f t="shared" si="96"/>
        <v>Fanie</v>
      </c>
      <c r="F923" s="116" t="str">
        <f t="shared" si="97"/>
        <v>Terblanche</v>
      </c>
      <c r="G923" s="116" t="str">
        <f t="shared" si="98"/>
        <v>Men Veteran</v>
      </c>
      <c r="H923" s="116" t="str">
        <f t="shared" si="99"/>
        <v>Walvis Bay</v>
      </c>
      <c r="I923" s="35"/>
      <c r="J923" s="35"/>
      <c r="K923" s="35"/>
      <c r="L923" s="118" t="str">
        <f t="shared" si="100"/>
        <v/>
      </c>
      <c r="M923" s="118" t="str">
        <f t="shared" si="101"/>
        <v/>
      </c>
    </row>
    <row r="924" spans="1:13" x14ac:dyDescent="0.25">
      <c r="A924" s="116" t="s">
        <v>1984</v>
      </c>
      <c r="B924" s="117">
        <v>44303</v>
      </c>
      <c r="C924" s="116" t="s">
        <v>1985</v>
      </c>
      <c r="D924" s="35" t="s">
        <v>620</v>
      </c>
      <c r="E924" s="116" t="str">
        <f t="shared" si="96"/>
        <v>Stefan Jnr</v>
      </c>
      <c r="F924" s="116" t="str">
        <f t="shared" si="97"/>
        <v>Du Preez</v>
      </c>
      <c r="G924" s="116" t="str">
        <f t="shared" si="98"/>
        <v>Men U/21</v>
      </c>
      <c r="H924" s="116" t="str">
        <f t="shared" si="99"/>
        <v>Walvis Bay</v>
      </c>
      <c r="I924" s="35"/>
      <c r="J924" s="35"/>
      <c r="K924" s="35"/>
      <c r="L924" s="118" t="str">
        <f t="shared" si="100"/>
        <v/>
      </c>
      <c r="M924" s="118" t="str">
        <f t="shared" si="101"/>
        <v/>
      </c>
    </row>
    <row r="925" spans="1:13" x14ac:dyDescent="0.25">
      <c r="A925" s="116" t="s">
        <v>1984</v>
      </c>
      <c r="B925" s="117">
        <v>44303</v>
      </c>
      <c r="C925" s="116" t="s">
        <v>1985</v>
      </c>
      <c r="D925" s="35" t="s">
        <v>1851</v>
      </c>
      <c r="E925" s="116" t="str">
        <f t="shared" si="96"/>
        <v>Duan</v>
      </c>
      <c r="F925" s="116" t="str">
        <f t="shared" si="97"/>
        <v>Riekert</v>
      </c>
      <c r="G925" s="116" t="str">
        <f t="shared" si="98"/>
        <v>Men U/21</v>
      </c>
      <c r="H925" s="116" t="str">
        <f t="shared" si="99"/>
        <v>xWalvis Bay</v>
      </c>
      <c r="I925" s="35"/>
      <c r="J925" s="35" t="s">
        <v>1334</v>
      </c>
      <c r="K925" s="35">
        <v>186</v>
      </c>
      <c r="L925" s="118">
        <f t="shared" si="100"/>
        <v>89.7</v>
      </c>
      <c r="M925" s="118">
        <f t="shared" si="101"/>
        <v>89.7</v>
      </c>
    </row>
    <row r="926" spans="1:13" x14ac:dyDescent="0.25">
      <c r="A926" s="116" t="s">
        <v>1984</v>
      </c>
      <c r="B926" s="117">
        <v>44303</v>
      </c>
      <c r="C926" s="116" t="s">
        <v>1985</v>
      </c>
      <c r="D926" s="35" t="s">
        <v>1681</v>
      </c>
      <c r="E926" s="116" t="str">
        <f t="shared" si="96"/>
        <v>Frankie Jnr</v>
      </c>
      <c r="F926" s="116" t="str">
        <f t="shared" si="97"/>
        <v>Burruso</v>
      </c>
      <c r="G926" s="116" t="str">
        <f t="shared" si="98"/>
        <v>Men U/21</v>
      </c>
      <c r="H926" s="116" t="str">
        <f t="shared" si="99"/>
        <v>Walvis Bay</v>
      </c>
      <c r="I926" s="35"/>
      <c r="J926" s="35"/>
      <c r="K926" s="35"/>
      <c r="L926" s="118" t="str">
        <f t="shared" si="100"/>
        <v/>
      </c>
      <c r="M926" s="118" t="str">
        <f t="shared" si="101"/>
        <v/>
      </c>
    </row>
    <row r="927" spans="1:13" x14ac:dyDescent="0.25">
      <c r="A927" s="116" t="s">
        <v>1984</v>
      </c>
      <c r="B927" s="117">
        <v>44303</v>
      </c>
      <c r="C927" s="116" t="s">
        <v>1985</v>
      </c>
      <c r="D927" s="35" t="s">
        <v>1953</v>
      </c>
      <c r="E927" s="116" t="str">
        <f t="shared" si="96"/>
        <v>Joe Imre</v>
      </c>
      <c r="F927" s="116" t="str">
        <f t="shared" si="97"/>
        <v>Carstens</v>
      </c>
      <c r="G927" s="116" t="str">
        <f t="shared" si="98"/>
        <v>Men U/21</v>
      </c>
      <c r="H927" s="116" t="str">
        <f t="shared" si="99"/>
        <v>Walvis Bay</v>
      </c>
      <c r="I927" s="35"/>
      <c r="J927" s="35" t="s">
        <v>10</v>
      </c>
      <c r="K927" s="35">
        <v>40</v>
      </c>
      <c r="L927" s="118">
        <f t="shared" si="100"/>
        <v>1</v>
      </c>
      <c r="M927" s="118">
        <f t="shared" si="101"/>
        <v>1</v>
      </c>
    </row>
    <row r="928" spans="1:13" x14ac:dyDescent="0.25">
      <c r="A928" s="116" t="s">
        <v>1984</v>
      </c>
      <c r="B928" s="117">
        <v>44303</v>
      </c>
      <c r="C928" s="116" t="s">
        <v>1985</v>
      </c>
      <c r="D928" s="35" t="s">
        <v>1850</v>
      </c>
      <c r="E928" s="116" t="str">
        <f t="shared" si="96"/>
        <v>Morne</v>
      </c>
      <c r="F928" s="116" t="str">
        <f t="shared" si="97"/>
        <v>Riekert</v>
      </c>
      <c r="G928" s="116" t="str">
        <f t="shared" si="98"/>
        <v>Men U/21</v>
      </c>
      <c r="H928" s="116" t="str">
        <f t="shared" si="99"/>
        <v>Walvis Bay</v>
      </c>
      <c r="I928" s="35"/>
      <c r="J928" s="35"/>
      <c r="K928" s="35"/>
      <c r="L928" s="118" t="str">
        <f t="shared" si="100"/>
        <v/>
      </c>
      <c r="M928" s="118" t="str">
        <f t="shared" si="101"/>
        <v/>
      </c>
    </row>
    <row r="929" spans="1:13" x14ac:dyDescent="0.25">
      <c r="A929" s="116" t="s">
        <v>1984</v>
      </c>
      <c r="B929" s="117">
        <v>44303</v>
      </c>
      <c r="C929" s="116" t="s">
        <v>1985</v>
      </c>
      <c r="D929" s="35" t="s">
        <v>881</v>
      </c>
      <c r="E929" s="116" t="str">
        <f t="shared" si="96"/>
        <v>Raymond</v>
      </c>
      <c r="F929" s="116" t="str">
        <f t="shared" si="97"/>
        <v>Duvenhage</v>
      </c>
      <c r="G929" s="116" t="str">
        <f t="shared" si="98"/>
        <v>Men Veteran</v>
      </c>
      <c r="H929" s="116" t="str">
        <f t="shared" si="99"/>
        <v>Walvis Bay</v>
      </c>
      <c r="I929" s="35"/>
      <c r="J929" s="35" t="s">
        <v>1340</v>
      </c>
      <c r="K929" s="35">
        <v>73</v>
      </c>
      <c r="L929" s="118">
        <f t="shared" si="100"/>
        <v>1.4</v>
      </c>
      <c r="M929" s="118">
        <f t="shared" si="101"/>
        <v>1.4</v>
      </c>
    </row>
    <row r="930" spans="1:13" x14ac:dyDescent="0.25">
      <c r="A930" s="116" t="s">
        <v>1984</v>
      </c>
      <c r="B930" s="117">
        <v>44303</v>
      </c>
      <c r="C930" s="116" t="s">
        <v>1985</v>
      </c>
      <c r="D930" s="35" t="s">
        <v>604</v>
      </c>
      <c r="E930" s="116" t="str">
        <f t="shared" si="96"/>
        <v>Dian</v>
      </c>
      <c r="F930" s="116" t="str">
        <f t="shared" si="97"/>
        <v>Neethling</v>
      </c>
      <c r="G930" s="116" t="str">
        <f t="shared" si="98"/>
        <v>Men U/21</v>
      </c>
      <c r="H930" s="116" t="str">
        <f t="shared" si="99"/>
        <v>Walvis Bay</v>
      </c>
      <c r="I930" s="35"/>
      <c r="J930" s="35"/>
      <c r="K930" s="35"/>
      <c r="L930" s="118" t="str">
        <f t="shared" si="100"/>
        <v/>
      </c>
      <c r="M930" s="118" t="str">
        <f t="shared" si="101"/>
        <v/>
      </c>
    </row>
    <row r="931" spans="1:13" x14ac:dyDescent="0.25">
      <c r="A931" s="116" t="s">
        <v>1984</v>
      </c>
      <c r="B931" s="117">
        <v>44303</v>
      </c>
      <c r="C931" s="116" t="s">
        <v>1985</v>
      </c>
      <c r="D931" s="35" t="s">
        <v>683</v>
      </c>
      <c r="E931" s="116" t="str">
        <f t="shared" si="96"/>
        <v>Alessandro</v>
      </c>
      <c r="F931" s="116" t="str">
        <f t="shared" si="97"/>
        <v>Engelbrecht</v>
      </c>
      <c r="G931" s="116" t="str">
        <f t="shared" si="98"/>
        <v>Men Senior</v>
      </c>
      <c r="H931" s="116" t="str">
        <f t="shared" si="99"/>
        <v>Walvis Bay</v>
      </c>
      <c r="I931" s="35"/>
      <c r="J931" s="35"/>
      <c r="K931" s="35"/>
      <c r="L931" s="118" t="str">
        <f t="shared" si="100"/>
        <v/>
      </c>
      <c r="M931" s="118" t="str">
        <f t="shared" si="101"/>
        <v/>
      </c>
    </row>
    <row r="932" spans="1:13" x14ac:dyDescent="0.25">
      <c r="A932" s="116" t="s">
        <v>1984</v>
      </c>
      <c r="B932" s="117">
        <v>44303</v>
      </c>
      <c r="C932" s="116" t="s">
        <v>1985</v>
      </c>
      <c r="D932" s="35" t="s">
        <v>1018</v>
      </c>
      <c r="E932" s="116" t="str">
        <f t="shared" si="96"/>
        <v>Eduard</v>
      </c>
      <c r="F932" s="116" t="str">
        <f t="shared" si="97"/>
        <v>Janse v Rensburg</v>
      </c>
      <c r="G932" s="116" t="str">
        <f t="shared" si="98"/>
        <v>Men U/21</v>
      </c>
      <c r="H932" s="116" t="str">
        <f t="shared" si="99"/>
        <v>Walvis Bay</v>
      </c>
      <c r="I932" s="35"/>
      <c r="J932" s="35"/>
      <c r="K932" s="35"/>
      <c r="L932" s="118" t="str">
        <f t="shared" si="100"/>
        <v/>
      </c>
      <c r="M932" s="118" t="str">
        <f t="shared" si="101"/>
        <v/>
      </c>
    </row>
    <row r="933" spans="1:13" x14ac:dyDescent="0.25">
      <c r="A933" s="116" t="s">
        <v>1984</v>
      </c>
      <c r="B933" s="117">
        <v>44303</v>
      </c>
      <c r="C933" s="116" t="s">
        <v>1985</v>
      </c>
      <c r="D933" s="35" t="s">
        <v>709</v>
      </c>
      <c r="E933" s="116" t="str">
        <f t="shared" si="96"/>
        <v>Elrico</v>
      </c>
      <c r="F933" s="116" t="str">
        <f t="shared" si="97"/>
        <v>Janse v Rensburg</v>
      </c>
      <c r="G933" s="116" t="str">
        <f t="shared" si="98"/>
        <v>Men Veteran</v>
      </c>
      <c r="H933" s="116" t="str">
        <f t="shared" si="99"/>
        <v>Walvis Bay</v>
      </c>
      <c r="I933" s="35"/>
      <c r="J933" s="35"/>
      <c r="K933" s="35"/>
      <c r="L933" s="118" t="str">
        <f t="shared" si="100"/>
        <v/>
      </c>
      <c r="M933" s="118" t="str">
        <f t="shared" si="101"/>
        <v/>
      </c>
    </row>
    <row r="934" spans="1:13" x14ac:dyDescent="0.25">
      <c r="A934" s="116" t="s">
        <v>1984</v>
      </c>
      <c r="B934" s="117">
        <v>44303</v>
      </c>
      <c r="C934" s="116" t="s">
        <v>1985</v>
      </c>
      <c r="D934" s="35" t="s">
        <v>880</v>
      </c>
      <c r="E934" s="116" t="str">
        <f t="shared" si="96"/>
        <v>John</v>
      </c>
      <c r="F934" s="116" t="str">
        <f t="shared" si="97"/>
        <v>Longland</v>
      </c>
      <c r="G934" s="116" t="str">
        <f t="shared" si="98"/>
        <v>Men Veteran</v>
      </c>
      <c r="H934" s="116" t="str">
        <f t="shared" si="99"/>
        <v>Walvis Bay</v>
      </c>
      <c r="I934" s="35"/>
      <c r="J934" s="35"/>
      <c r="K934" s="35"/>
      <c r="L934" s="118" t="str">
        <f t="shared" si="100"/>
        <v/>
      </c>
      <c r="M934" s="118" t="str">
        <f t="shared" si="101"/>
        <v/>
      </c>
    </row>
    <row r="935" spans="1:13" x14ac:dyDescent="0.25">
      <c r="A935" s="116" t="s">
        <v>1984</v>
      </c>
      <c r="B935" s="117">
        <v>44303</v>
      </c>
      <c r="C935" s="116" t="s">
        <v>1985</v>
      </c>
      <c r="D935" s="35" t="s">
        <v>1417</v>
      </c>
      <c r="E935" s="116" t="str">
        <f t="shared" si="96"/>
        <v>Donavin</v>
      </c>
      <c r="F935" s="116" t="str">
        <f t="shared" si="97"/>
        <v>Bezuidehout</v>
      </c>
      <c r="G935" s="116" t="str">
        <f t="shared" si="98"/>
        <v>Men Senior</v>
      </c>
      <c r="H935" s="116" t="str">
        <f t="shared" si="99"/>
        <v>Walvis Bay</v>
      </c>
      <c r="I935" s="35"/>
      <c r="J935" s="35" t="s">
        <v>1334</v>
      </c>
      <c r="K935" s="35">
        <v>146</v>
      </c>
      <c r="L935" s="118">
        <f t="shared" si="100"/>
        <v>42</v>
      </c>
      <c r="M935" s="118">
        <f t="shared" si="101"/>
        <v>42</v>
      </c>
    </row>
    <row r="936" spans="1:13" x14ac:dyDescent="0.25">
      <c r="A936" s="116" t="s">
        <v>1984</v>
      </c>
      <c r="B936" s="117">
        <v>44303</v>
      </c>
      <c r="C936" s="116" t="s">
        <v>1985</v>
      </c>
      <c r="D936" s="35" t="s">
        <v>802</v>
      </c>
      <c r="E936" s="116" t="str">
        <f t="shared" si="96"/>
        <v>Sean</v>
      </c>
      <c r="F936" s="116" t="str">
        <f t="shared" si="97"/>
        <v>Oberg</v>
      </c>
      <c r="G936" s="116" t="str">
        <f t="shared" si="98"/>
        <v>Men Senior</v>
      </c>
      <c r="H936" s="116" t="str">
        <f t="shared" si="99"/>
        <v>Walvis Bay</v>
      </c>
      <c r="I936" s="35"/>
      <c r="J936" s="35"/>
      <c r="K936" s="35"/>
      <c r="L936" s="118" t="str">
        <f t="shared" si="100"/>
        <v/>
      </c>
      <c r="M936" s="118" t="str">
        <f t="shared" si="101"/>
        <v/>
      </c>
    </row>
    <row r="937" spans="1:13" x14ac:dyDescent="0.25">
      <c r="A937" s="116" t="s">
        <v>1984</v>
      </c>
      <c r="B937" s="117">
        <v>44303</v>
      </c>
      <c r="C937" s="116" t="s">
        <v>1985</v>
      </c>
      <c r="D937" s="35" t="s">
        <v>925</v>
      </c>
      <c r="E937" s="116" t="str">
        <f t="shared" si="96"/>
        <v>Johan</v>
      </c>
      <c r="F937" s="116" t="str">
        <f t="shared" si="97"/>
        <v>Sales</v>
      </c>
      <c r="G937" s="116" t="str">
        <f t="shared" si="98"/>
        <v>Men Veteran</v>
      </c>
      <c r="H937" s="116" t="str">
        <f t="shared" si="99"/>
        <v>Walvis Bay</v>
      </c>
      <c r="I937" s="35"/>
      <c r="J937" s="35"/>
      <c r="K937" s="35"/>
      <c r="L937" s="118" t="str">
        <f t="shared" si="100"/>
        <v/>
      </c>
      <c r="M937" s="118" t="str">
        <f t="shared" si="101"/>
        <v/>
      </c>
    </row>
    <row r="938" spans="1:13" x14ac:dyDescent="0.25">
      <c r="A938" s="116" t="s">
        <v>1984</v>
      </c>
      <c r="B938" s="117">
        <v>44303</v>
      </c>
      <c r="C938" s="116" t="s">
        <v>1985</v>
      </c>
      <c r="D938" s="35" t="s">
        <v>1201</v>
      </c>
      <c r="E938" s="116" t="str">
        <f t="shared" si="96"/>
        <v>Martin</v>
      </c>
      <c r="F938" s="116" t="str">
        <f t="shared" si="97"/>
        <v>Cordier</v>
      </c>
      <c r="G938" s="116" t="str">
        <f t="shared" si="98"/>
        <v>Men Veteran</v>
      </c>
      <c r="H938" s="116" t="str">
        <f t="shared" si="99"/>
        <v>Walvis Bay</v>
      </c>
      <c r="I938" s="35"/>
      <c r="J938" s="35" t="s">
        <v>1340</v>
      </c>
      <c r="K938" s="35">
        <v>80</v>
      </c>
      <c r="L938" s="118">
        <f t="shared" si="100"/>
        <v>2</v>
      </c>
      <c r="M938" s="118">
        <f t="shared" si="101"/>
        <v>2</v>
      </c>
    </row>
    <row r="939" spans="1:13" x14ac:dyDescent="0.25">
      <c r="A939" s="116" t="s">
        <v>1984</v>
      </c>
      <c r="B939" s="117">
        <v>44303</v>
      </c>
      <c r="C939" s="116" t="s">
        <v>1985</v>
      </c>
      <c r="D939" s="35" t="s">
        <v>1201</v>
      </c>
      <c r="E939" s="116" t="str">
        <f t="shared" si="96"/>
        <v>Martin</v>
      </c>
      <c r="F939" s="116" t="str">
        <f t="shared" si="97"/>
        <v>Cordier</v>
      </c>
      <c r="G939" s="116" t="str">
        <f t="shared" si="98"/>
        <v>Men Veteran</v>
      </c>
      <c r="H939" s="116" t="str">
        <f t="shared" si="99"/>
        <v>Walvis Bay</v>
      </c>
      <c r="I939" s="35"/>
      <c r="J939" s="35" t="s">
        <v>1340</v>
      </c>
      <c r="K939" s="35">
        <v>114</v>
      </c>
      <c r="L939" s="118">
        <f t="shared" si="100"/>
        <v>6.8</v>
      </c>
      <c r="M939" s="118">
        <f t="shared" si="101"/>
        <v>6.8</v>
      </c>
    </row>
    <row r="940" spans="1:13" x14ac:dyDescent="0.25">
      <c r="A940" s="116" t="s">
        <v>1984</v>
      </c>
      <c r="B940" s="117">
        <v>44303</v>
      </c>
      <c r="C940" s="116" t="s">
        <v>1985</v>
      </c>
      <c r="D940" s="35" t="s">
        <v>1201</v>
      </c>
      <c r="E940" s="116" t="str">
        <f t="shared" si="96"/>
        <v>Martin</v>
      </c>
      <c r="F940" s="116" t="str">
        <f t="shared" si="97"/>
        <v>Cordier</v>
      </c>
      <c r="G940" s="116" t="str">
        <f t="shared" si="98"/>
        <v>Men Veteran</v>
      </c>
      <c r="H940" s="116" t="str">
        <f t="shared" si="99"/>
        <v>Walvis Bay</v>
      </c>
      <c r="I940" s="35"/>
      <c r="J940" s="35" t="s">
        <v>1340</v>
      </c>
      <c r="K940" s="35">
        <v>104</v>
      </c>
      <c r="L940" s="118">
        <f t="shared" si="100"/>
        <v>5</v>
      </c>
      <c r="M940" s="118">
        <f t="shared" si="101"/>
        <v>5</v>
      </c>
    </row>
    <row r="941" spans="1:13" x14ac:dyDescent="0.25">
      <c r="A941" s="116" t="s">
        <v>1984</v>
      </c>
      <c r="B941" s="117">
        <v>44303</v>
      </c>
      <c r="C941" s="116" t="s">
        <v>1985</v>
      </c>
      <c r="D941" s="35" t="s">
        <v>1201</v>
      </c>
      <c r="E941" s="116" t="str">
        <f t="shared" si="96"/>
        <v>Martin</v>
      </c>
      <c r="F941" s="116" t="str">
        <f t="shared" si="97"/>
        <v>Cordier</v>
      </c>
      <c r="G941" s="116" t="str">
        <f t="shared" si="98"/>
        <v>Men Veteran</v>
      </c>
      <c r="H941" s="116" t="str">
        <f t="shared" si="99"/>
        <v>Walvis Bay</v>
      </c>
      <c r="I941" s="35"/>
      <c r="J941" s="35" t="s">
        <v>1341</v>
      </c>
      <c r="K941" s="35">
        <v>110</v>
      </c>
      <c r="L941" s="118">
        <f t="shared" si="100"/>
        <v>5.2</v>
      </c>
      <c r="M941" s="118">
        <f t="shared" si="101"/>
        <v>5.2</v>
      </c>
    </row>
    <row r="942" spans="1:13" x14ac:dyDescent="0.25">
      <c r="A942" s="116" t="s">
        <v>1984</v>
      </c>
      <c r="B942" s="117">
        <v>44303</v>
      </c>
      <c r="C942" s="116" t="s">
        <v>1985</v>
      </c>
      <c r="D942" s="35" t="s">
        <v>549</v>
      </c>
      <c r="E942" s="116" t="str">
        <f t="shared" si="96"/>
        <v>Stefan</v>
      </c>
      <c r="F942" s="116" t="str">
        <f t="shared" si="97"/>
        <v>Du Preez</v>
      </c>
      <c r="G942" s="116" t="str">
        <f t="shared" si="98"/>
        <v>Men Master</v>
      </c>
      <c r="H942" s="116" t="str">
        <f t="shared" si="99"/>
        <v>Walvis Bay</v>
      </c>
      <c r="I942" s="35"/>
      <c r="J942" s="35"/>
      <c r="K942" s="35"/>
      <c r="L942" s="118" t="str">
        <f t="shared" si="100"/>
        <v/>
      </c>
      <c r="M942" s="118" t="str">
        <f t="shared" si="101"/>
        <v/>
      </c>
    </row>
    <row r="943" spans="1:13" x14ac:dyDescent="0.25">
      <c r="A943" s="116" t="s">
        <v>1984</v>
      </c>
      <c r="B943" s="117">
        <v>44303</v>
      </c>
      <c r="C943" s="116" t="s">
        <v>1985</v>
      </c>
      <c r="D943" s="35" t="s">
        <v>1261</v>
      </c>
      <c r="E943" s="116" t="str">
        <f t="shared" si="96"/>
        <v>Flippie</v>
      </c>
      <c r="F943" s="116" t="str">
        <f t="shared" si="97"/>
        <v>Scheepers</v>
      </c>
      <c r="G943" s="116" t="str">
        <f t="shared" si="98"/>
        <v>Men Veteran</v>
      </c>
      <c r="H943" s="116" t="str">
        <f t="shared" si="99"/>
        <v>Walvis Bay</v>
      </c>
      <c r="I943" s="35"/>
      <c r="J943" s="35" t="s">
        <v>1341</v>
      </c>
      <c r="K943" s="35">
        <v>72</v>
      </c>
      <c r="L943" s="118">
        <f t="shared" si="100"/>
        <v>1.2</v>
      </c>
      <c r="M943" s="118">
        <f t="shared" si="101"/>
        <v>1.2</v>
      </c>
    </row>
    <row r="944" spans="1:13" x14ac:dyDescent="0.25">
      <c r="A944" s="116" t="s">
        <v>1984</v>
      </c>
      <c r="B944" s="117">
        <v>44303</v>
      </c>
      <c r="C944" s="116" t="s">
        <v>1985</v>
      </c>
      <c r="D944" s="35" t="s">
        <v>1261</v>
      </c>
      <c r="E944" s="116" t="str">
        <f t="shared" si="96"/>
        <v>Flippie</v>
      </c>
      <c r="F944" s="116" t="str">
        <f t="shared" si="97"/>
        <v>Scheepers</v>
      </c>
      <c r="G944" s="116" t="str">
        <f t="shared" si="98"/>
        <v>Men Veteran</v>
      </c>
      <c r="H944" s="116" t="str">
        <f t="shared" si="99"/>
        <v>Walvis Bay</v>
      </c>
      <c r="I944" s="35"/>
      <c r="J944" s="35" t="s">
        <v>1334</v>
      </c>
      <c r="K944" s="35">
        <v>160</v>
      </c>
      <c r="L944" s="118">
        <f t="shared" si="100"/>
        <v>55.9</v>
      </c>
      <c r="M944" s="118">
        <f t="shared" si="101"/>
        <v>55.9</v>
      </c>
    </row>
    <row r="945" spans="1:13" x14ac:dyDescent="0.25">
      <c r="A945" s="116" t="s">
        <v>1984</v>
      </c>
      <c r="B945" s="117">
        <v>44303</v>
      </c>
      <c r="C945" s="116" t="s">
        <v>1985</v>
      </c>
      <c r="D945" s="35" t="s">
        <v>1853</v>
      </c>
      <c r="E945" s="116" t="str">
        <f t="shared" si="96"/>
        <v>Alexander Albert</v>
      </c>
      <c r="F945" s="116" t="str">
        <f t="shared" si="97"/>
        <v>Jansen</v>
      </c>
      <c r="G945" s="116" t="str">
        <f t="shared" si="98"/>
        <v>Men U/21</v>
      </c>
      <c r="H945" s="116" t="str">
        <f t="shared" si="99"/>
        <v>Walvis Bay</v>
      </c>
      <c r="I945" s="35"/>
      <c r="J945" s="35" t="s">
        <v>1340</v>
      </c>
      <c r="K945" s="35">
        <v>98</v>
      </c>
      <c r="L945" s="118">
        <f t="shared" si="100"/>
        <v>4</v>
      </c>
      <c r="M945" s="118">
        <f t="shared" si="101"/>
        <v>4</v>
      </c>
    </row>
    <row r="946" spans="1:13" x14ac:dyDescent="0.25">
      <c r="A946" s="116" t="s">
        <v>1984</v>
      </c>
      <c r="B946" s="117">
        <v>44303</v>
      </c>
      <c r="C946" s="116" t="s">
        <v>1985</v>
      </c>
      <c r="D946" s="35" t="s">
        <v>1853</v>
      </c>
      <c r="E946" s="116" t="str">
        <f t="shared" si="96"/>
        <v>Alexander Albert</v>
      </c>
      <c r="F946" s="116" t="str">
        <f t="shared" si="97"/>
        <v>Jansen</v>
      </c>
      <c r="G946" s="116" t="str">
        <f t="shared" si="98"/>
        <v>Men U/21</v>
      </c>
      <c r="H946" s="116" t="str">
        <f t="shared" si="99"/>
        <v>Walvis Bay</v>
      </c>
      <c r="I946" s="35"/>
      <c r="J946" s="35" t="s">
        <v>1341</v>
      </c>
      <c r="K946" s="35">
        <v>90</v>
      </c>
      <c r="L946" s="118">
        <f t="shared" si="100"/>
        <v>2.6</v>
      </c>
      <c r="M946" s="118">
        <f t="shared" si="101"/>
        <v>2.6</v>
      </c>
    </row>
    <row r="947" spans="1:13" x14ac:dyDescent="0.25">
      <c r="A947" s="116" t="s">
        <v>1984</v>
      </c>
      <c r="B947" s="117">
        <v>44303</v>
      </c>
      <c r="C947" s="116" t="s">
        <v>1985</v>
      </c>
      <c r="D947" s="35" t="s">
        <v>1703</v>
      </c>
      <c r="E947" s="116" t="str">
        <f t="shared" si="96"/>
        <v>Gert</v>
      </c>
      <c r="F947" s="116" t="str">
        <f t="shared" si="97"/>
        <v>Nelson</v>
      </c>
      <c r="G947" s="116" t="str">
        <f t="shared" si="98"/>
        <v>Men Veteran</v>
      </c>
      <c r="H947" s="116" t="str">
        <f t="shared" si="99"/>
        <v>Walvis Bay</v>
      </c>
      <c r="I947" s="35"/>
      <c r="J947" s="35"/>
      <c r="K947" s="35"/>
      <c r="L947" s="118" t="str">
        <f t="shared" si="100"/>
        <v/>
      </c>
      <c r="M947" s="118" t="str">
        <f t="shared" si="101"/>
        <v/>
      </c>
    </row>
    <row r="948" spans="1:13" x14ac:dyDescent="0.25">
      <c r="A948" s="116" t="s">
        <v>1984</v>
      </c>
      <c r="B948" s="117">
        <v>44303</v>
      </c>
      <c r="C948" s="116" t="s">
        <v>1985</v>
      </c>
      <c r="D948" s="35" t="s">
        <v>1639</v>
      </c>
      <c r="E948" s="116" t="str">
        <f t="shared" si="96"/>
        <v>Francois Jnr</v>
      </c>
      <c r="F948" s="116" t="str">
        <f t="shared" si="97"/>
        <v>Wolfaardt</v>
      </c>
      <c r="G948" s="116" t="str">
        <f t="shared" si="98"/>
        <v>Men U/21</v>
      </c>
      <c r="H948" s="116" t="str">
        <f t="shared" si="99"/>
        <v>Walvis Bay</v>
      </c>
      <c r="I948" s="35"/>
      <c r="J948" s="35" t="s">
        <v>1341</v>
      </c>
      <c r="K948" s="35">
        <v>113</v>
      </c>
      <c r="L948" s="118">
        <f t="shared" si="100"/>
        <v>5.7</v>
      </c>
      <c r="M948" s="118">
        <f t="shared" si="101"/>
        <v>5.7</v>
      </c>
    </row>
    <row r="949" spans="1:13" x14ac:dyDescent="0.25">
      <c r="A949" s="116" t="s">
        <v>1984</v>
      </c>
      <c r="B949" s="117">
        <v>44303</v>
      </c>
      <c r="C949" s="116" t="s">
        <v>1985</v>
      </c>
      <c r="D949" s="35" t="s">
        <v>1639</v>
      </c>
      <c r="E949" s="116" t="str">
        <f t="shared" si="96"/>
        <v>Francois Jnr</v>
      </c>
      <c r="F949" s="116" t="str">
        <f t="shared" si="97"/>
        <v>Wolfaardt</v>
      </c>
      <c r="G949" s="116" t="str">
        <f t="shared" si="98"/>
        <v>Men U/21</v>
      </c>
      <c r="H949" s="116" t="str">
        <f t="shared" si="99"/>
        <v>Walvis Bay</v>
      </c>
      <c r="I949" s="35" t="s">
        <v>22</v>
      </c>
      <c r="J949" s="35"/>
      <c r="K949" s="35">
        <v>49</v>
      </c>
      <c r="L949" s="118">
        <f t="shared" si="100"/>
        <v>1.6</v>
      </c>
      <c r="M949" s="118">
        <f t="shared" si="101"/>
        <v>1.6</v>
      </c>
    </row>
    <row r="950" spans="1:13" x14ac:dyDescent="0.25">
      <c r="A950" s="116" t="s">
        <v>1984</v>
      </c>
      <c r="B950" s="117">
        <v>44303</v>
      </c>
      <c r="C950" s="116" t="s">
        <v>1985</v>
      </c>
      <c r="D950" s="35" t="s">
        <v>1707</v>
      </c>
      <c r="E950" s="116" t="str">
        <f t="shared" si="96"/>
        <v>Francois</v>
      </c>
      <c r="F950" s="116" t="str">
        <f t="shared" si="97"/>
        <v>Wolfaardt</v>
      </c>
      <c r="G950" s="116" t="str">
        <f t="shared" si="98"/>
        <v>Men Veteran</v>
      </c>
      <c r="H950" s="116" t="str">
        <f t="shared" si="99"/>
        <v>Walvis Bay</v>
      </c>
      <c r="I950" s="35"/>
      <c r="J950" s="35" t="s">
        <v>10</v>
      </c>
      <c r="K950" s="35">
        <v>41</v>
      </c>
      <c r="L950" s="118">
        <f t="shared" si="100"/>
        <v>1.1000000000000001</v>
      </c>
      <c r="M950" s="118">
        <f t="shared" si="101"/>
        <v>1.1000000000000001</v>
      </c>
    </row>
    <row r="951" spans="1:13" x14ac:dyDescent="0.25">
      <c r="A951" s="116" t="s">
        <v>1984</v>
      </c>
      <c r="B951" s="117">
        <v>44303</v>
      </c>
      <c r="C951" s="116" t="s">
        <v>1985</v>
      </c>
      <c r="D951" s="35" t="s">
        <v>1100</v>
      </c>
      <c r="E951" s="116" t="str">
        <f t="shared" si="96"/>
        <v>Cornelius</v>
      </c>
      <c r="F951" s="116" t="str">
        <f t="shared" si="97"/>
        <v>Kruger</v>
      </c>
      <c r="G951" s="116" t="str">
        <f t="shared" si="98"/>
        <v>Men Senior</v>
      </c>
      <c r="H951" s="116" t="str">
        <f t="shared" si="99"/>
        <v>Walvis Bay</v>
      </c>
      <c r="I951" s="35"/>
      <c r="J951" s="35" t="s">
        <v>1340</v>
      </c>
      <c r="K951" s="35">
        <v>70</v>
      </c>
      <c r="L951" s="118">
        <f t="shared" si="100"/>
        <v>1.3</v>
      </c>
      <c r="M951" s="118">
        <f t="shared" si="101"/>
        <v>1.3</v>
      </c>
    </row>
    <row r="952" spans="1:13" x14ac:dyDescent="0.25">
      <c r="A952" s="116" t="s">
        <v>1984</v>
      </c>
      <c r="B952" s="117">
        <v>44303</v>
      </c>
      <c r="C952" s="116" t="s">
        <v>1985</v>
      </c>
      <c r="D952" s="35" t="s">
        <v>1100</v>
      </c>
      <c r="E952" s="116" t="str">
        <f t="shared" si="96"/>
        <v>Cornelius</v>
      </c>
      <c r="F952" s="116" t="str">
        <f t="shared" si="97"/>
        <v>Kruger</v>
      </c>
      <c r="G952" s="116" t="str">
        <f t="shared" si="98"/>
        <v>Men Senior</v>
      </c>
      <c r="H952" s="116" t="str">
        <f t="shared" si="99"/>
        <v>Walvis Bay</v>
      </c>
      <c r="I952" s="35"/>
      <c r="J952" s="35" t="s">
        <v>1340</v>
      </c>
      <c r="K952" s="35">
        <v>105</v>
      </c>
      <c r="L952" s="118">
        <f t="shared" si="100"/>
        <v>5.0999999999999996</v>
      </c>
      <c r="M952" s="118">
        <f t="shared" si="101"/>
        <v>5.0999999999999996</v>
      </c>
    </row>
    <row r="953" spans="1:13" x14ac:dyDescent="0.25">
      <c r="A953" s="116" t="s">
        <v>1984</v>
      </c>
      <c r="B953" s="117">
        <v>44303</v>
      </c>
      <c r="C953" s="116" t="s">
        <v>1985</v>
      </c>
      <c r="D953" s="35" t="s">
        <v>1045</v>
      </c>
      <c r="E953" s="116" t="str">
        <f t="shared" si="96"/>
        <v>Jarred Joshua</v>
      </c>
      <c r="F953" s="116" t="str">
        <f t="shared" si="97"/>
        <v>Mouton</v>
      </c>
      <c r="G953" s="116" t="str">
        <f t="shared" si="98"/>
        <v>Men U/21</v>
      </c>
      <c r="H953" s="116" t="str">
        <f t="shared" si="99"/>
        <v>Walvis Bay</v>
      </c>
      <c r="I953" s="35"/>
      <c r="J953" s="35" t="s">
        <v>1340</v>
      </c>
      <c r="K953" s="35">
        <v>146</v>
      </c>
      <c r="L953" s="118">
        <f t="shared" si="100"/>
        <v>15.9</v>
      </c>
      <c r="M953" s="118">
        <f t="shared" si="101"/>
        <v>15.9</v>
      </c>
    </row>
    <row r="954" spans="1:13" x14ac:dyDescent="0.25">
      <c r="A954" s="116" t="s">
        <v>1984</v>
      </c>
      <c r="B954" s="117">
        <v>44303</v>
      </c>
      <c r="C954" s="116" t="s">
        <v>1985</v>
      </c>
      <c r="D954" s="35" t="s">
        <v>1211</v>
      </c>
      <c r="E954" s="116" t="str">
        <f t="shared" si="96"/>
        <v>Leon</v>
      </c>
      <c r="F954" s="116" t="str">
        <f t="shared" si="97"/>
        <v>Sagner</v>
      </c>
      <c r="G954" s="116" t="str">
        <f t="shared" si="98"/>
        <v>Men Master</v>
      </c>
      <c r="H954" s="116" t="str">
        <f t="shared" si="99"/>
        <v>Walvis Bay</v>
      </c>
      <c r="I954" s="35"/>
      <c r="J954" s="35" t="s">
        <v>20</v>
      </c>
      <c r="K954" s="35">
        <v>84</v>
      </c>
      <c r="L954" s="118">
        <f t="shared" si="100"/>
        <v>2.2000000000000002</v>
      </c>
      <c r="M954" s="118">
        <f t="shared" si="101"/>
        <v>2.2000000000000002</v>
      </c>
    </row>
    <row r="955" spans="1:13" x14ac:dyDescent="0.25">
      <c r="A955" s="116" t="s">
        <v>1984</v>
      </c>
      <c r="B955" s="117">
        <v>44303</v>
      </c>
      <c r="C955" s="116" t="s">
        <v>1985</v>
      </c>
      <c r="D955" s="35" t="s">
        <v>1443</v>
      </c>
      <c r="E955" s="116" t="str">
        <f t="shared" si="96"/>
        <v>Frank</v>
      </c>
      <c r="F955" s="116" t="str">
        <f t="shared" si="97"/>
        <v>Burusso</v>
      </c>
      <c r="G955" s="116" t="str">
        <f t="shared" si="98"/>
        <v>Men Master</v>
      </c>
      <c r="H955" s="116" t="str">
        <f t="shared" si="99"/>
        <v>Walvis Bay</v>
      </c>
      <c r="I955" s="35"/>
      <c r="J955" s="35" t="s">
        <v>1340</v>
      </c>
      <c r="K955" s="35">
        <v>113</v>
      </c>
      <c r="L955" s="118">
        <f t="shared" si="100"/>
        <v>6.6</v>
      </c>
      <c r="M955" s="118">
        <f t="shared" si="101"/>
        <v>6.6</v>
      </c>
    </row>
    <row r="956" spans="1:13" x14ac:dyDescent="0.25">
      <c r="A956" s="116" t="s">
        <v>1984</v>
      </c>
      <c r="B956" s="117">
        <v>44303</v>
      </c>
      <c r="C956" s="116" t="s">
        <v>1985</v>
      </c>
      <c r="D956" s="35" t="s">
        <v>1443</v>
      </c>
      <c r="E956" s="116" t="str">
        <f t="shared" si="96"/>
        <v>Frank</v>
      </c>
      <c r="F956" s="116" t="str">
        <f t="shared" si="97"/>
        <v>Burusso</v>
      </c>
      <c r="G956" s="116" t="str">
        <f t="shared" si="98"/>
        <v>Men Master</v>
      </c>
      <c r="H956" s="116" t="str">
        <f t="shared" si="99"/>
        <v>Walvis Bay</v>
      </c>
      <c r="I956" s="35"/>
      <c r="J956" s="35" t="s">
        <v>1341</v>
      </c>
      <c r="K956" s="35">
        <v>109</v>
      </c>
      <c r="L956" s="118">
        <f t="shared" si="100"/>
        <v>5</v>
      </c>
      <c r="M956" s="118">
        <f t="shared" si="101"/>
        <v>5</v>
      </c>
    </row>
    <row r="957" spans="1:13" x14ac:dyDescent="0.25">
      <c r="A957" s="116" t="s">
        <v>1984</v>
      </c>
      <c r="B957" s="117">
        <v>44303</v>
      </c>
      <c r="C957" s="116" t="s">
        <v>1985</v>
      </c>
      <c r="D957" s="35" t="s">
        <v>1849</v>
      </c>
      <c r="E957" s="116" t="str">
        <f t="shared" si="96"/>
        <v>Stefan</v>
      </c>
      <c r="F957" s="116" t="str">
        <f t="shared" si="97"/>
        <v>Borruso</v>
      </c>
      <c r="G957" s="116" t="str">
        <f t="shared" si="98"/>
        <v>Men U/16</v>
      </c>
      <c r="H957" s="116" t="str">
        <f t="shared" si="99"/>
        <v>Walvis Bay</v>
      </c>
      <c r="I957" s="35"/>
      <c r="J957" s="35"/>
      <c r="K957" s="35"/>
      <c r="L957" s="118" t="str">
        <f t="shared" si="100"/>
        <v/>
      </c>
      <c r="M957" s="118" t="str">
        <f t="shared" si="101"/>
        <v/>
      </c>
    </row>
    <row r="958" spans="1:13" x14ac:dyDescent="0.25">
      <c r="A958" s="116" t="s">
        <v>1984</v>
      </c>
      <c r="B958" s="117">
        <v>44303</v>
      </c>
      <c r="C958" s="116" t="s">
        <v>1985</v>
      </c>
      <c r="D958" s="35" t="s">
        <v>596</v>
      </c>
      <c r="E958" s="116" t="str">
        <f t="shared" si="96"/>
        <v>Werner</v>
      </c>
      <c r="F958" s="116" t="str">
        <f t="shared" si="97"/>
        <v>Van Riet</v>
      </c>
      <c r="G958" s="116" t="str">
        <f t="shared" si="98"/>
        <v>Men Veteran</v>
      </c>
      <c r="H958" s="116" t="str">
        <f t="shared" si="99"/>
        <v>Walvis Bay</v>
      </c>
      <c r="I958" s="35"/>
      <c r="J958" s="35" t="s">
        <v>1340</v>
      </c>
      <c r="K958" s="35">
        <v>120</v>
      </c>
      <c r="L958" s="118">
        <f t="shared" si="100"/>
        <v>8.1</v>
      </c>
      <c r="M958" s="118">
        <f t="shared" si="101"/>
        <v>8.1</v>
      </c>
    </row>
    <row r="959" spans="1:13" x14ac:dyDescent="0.25">
      <c r="A959" s="116" t="s">
        <v>1984</v>
      </c>
      <c r="B959" s="117">
        <v>44303</v>
      </c>
      <c r="C959" s="116" t="s">
        <v>1985</v>
      </c>
      <c r="D959" s="35" t="s">
        <v>596</v>
      </c>
      <c r="E959" s="116" t="str">
        <f t="shared" si="96"/>
        <v>Werner</v>
      </c>
      <c r="F959" s="116" t="str">
        <f t="shared" si="97"/>
        <v>Van Riet</v>
      </c>
      <c r="G959" s="116" t="str">
        <f t="shared" si="98"/>
        <v>Men Veteran</v>
      </c>
      <c r="H959" s="116" t="str">
        <f t="shared" si="99"/>
        <v>Walvis Bay</v>
      </c>
      <c r="I959" s="35"/>
      <c r="J959" s="35" t="s">
        <v>1340</v>
      </c>
      <c r="K959" s="35">
        <v>113</v>
      </c>
      <c r="L959" s="118">
        <f t="shared" si="100"/>
        <v>6.6</v>
      </c>
      <c r="M959" s="118">
        <f t="shared" si="101"/>
        <v>6.6</v>
      </c>
    </row>
    <row r="960" spans="1:13" x14ac:dyDescent="0.25">
      <c r="A960" s="116" t="s">
        <v>1984</v>
      </c>
      <c r="B960" s="117">
        <v>44303</v>
      </c>
      <c r="C960" s="116" t="s">
        <v>1985</v>
      </c>
      <c r="D960" s="35" t="s">
        <v>628</v>
      </c>
      <c r="E960" s="116" t="str">
        <f t="shared" ref="E960:E1023" si="102">IF(D960="","",VLOOKUP(D960,Master,3,FALSE))</f>
        <v>Chris</v>
      </c>
      <c r="F960" s="116" t="str">
        <f t="shared" ref="F960:F1023" si="103">IF(D960="","",VLOOKUP(D960,Master,4,FALSE))</f>
        <v>Scholtz</v>
      </c>
      <c r="G960" s="116" t="str">
        <f t="shared" ref="G960:G1023" si="104">IF(D960="","",VLOOKUP(D960,Master,5,FALSE))</f>
        <v>Men Veteran</v>
      </c>
      <c r="H960" s="116" t="str">
        <f t="shared" ref="H960:H1023" si="105">IF(D960="","",VLOOKUP(D960,Master,2,FALSE))</f>
        <v>Henties Bay</v>
      </c>
      <c r="I960" s="35"/>
      <c r="J960" s="35"/>
      <c r="K960" s="35"/>
      <c r="L960" s="118" t="str">
        <f t="shared" ref="L960:L1023" si="106">IF(K960="","",IF(I960="",ROUND(HLOOKUP(J960,kgList,K960,FALSE),1),ROUND(HLOOKUP(I960,kgList,K960,FALSE),1)))</f>
        <v/>
      </c>
      <c r="M960" s="118" t="str">
        <f t="shared" ref="M960:M1023" si="107">IF(L960="","",IF(COUNTA(I960:J960)&gt;1,"Edible or Inedible",IF(COUNTA(I960)=1,L960*1,IF(COUNTA(J960)=1,L960*1,"ERROR"))))</f>
        <v/>
      </c>
    </row>
    <row r="961" spans="1:13" x14ac:dyDescent="0.25">
      <c r="A961" s="116" t="s">
        <v>1984</v>
      </c>
      <c r="B961" s="117">
        <v>44303</v>
      </c>
      <c r="C961" s="116" t="s">
        <v>1985</v>
      </c>
      <c r="D961" s="35" t="s">
        <v>632</v>
      </c>
      <c r="E961" s="116" t="str">
        <f t="shared" si="102"/>
        <v>Stewart</v>
      </c>
      <c r="F961" s="116" t="str">
        <f t="shared" si="103"/>
        <v>Reimann</v>
      </c>
      <c r="G961" s="116" t="str">
        <f t="shared" si="104"/>
        <v>Men U/16</v>
      </c>
      <c r="H961" s="116" t="str">
        <f t="shared" si="105"/>
        <v>Walvis Bay</v>
      </c>
      <c r="I961" s="35" t="s">
        <v>19</v>
      </c>
      <c r="J961" s="35"/>
      <c r="K961" s="35">
        <v>55</v>
      </c>
      <c r="L961" s="118">
        <f t="shared" si="106"/>
        <v>1.7</v>
      </c>
      <c r="M961" s="118">
        <f t="shared" si="107"/>
        <v>1.7</v>
      </c>
    </row>
    <row r="962" spans="1:13" x14ac:dyDescent="0.25">
      <c r="A962" s="116" t="s">
        <v>1984</v>
      </c>
      <c r="B962" s="117">
        <v>44303</v>
      </c>
      <c r="C962" s="116" t="s">
        <v>1985</v>
      </c>
      <c r="D962" s="35" t="s">
        <v>1805</v>
      </c>
      <c r="E962" s="116" t="str">
        <f t="shared" si="102"/>
        <v>Andre</v>
      </c>
      <c r="F962" s="116" t="str">
        <f t="shared" si="103"/>
        <v>Bezuidehout</v>
      </c>
      <c r="G962" s="116" t="str">
        <f t="shared" si="104"/>
        <v>Men Master</v>
      </c>
      <c r="H962" s="116" t="str">
        <f t="shared" si="105"/>
        <v>Walvis Bay</v>
      </c>
      <c r="I962" s="35"/>
      <c r="J962" s="35" t="s">
        <v>1341</v>
      </c>
      <c r="K962" s="35">
        <v>107</v>
      </c>
      <c r="L962" s="118">
        <f t="shared" si="106"/>
        <v>4.7</v>
      </c>
      <c r="M962" s="118">
        <f t="shared" si="107"/>
        <v>4.7</v>
      </c>
    </row>
    <row r="963" spans="1:13" x14ac:dyDescent="0.25">
      <c r="A963" s="116" t="s">
        <v>1984</v>
      </c>
      <c r="B963" s="117">
        <v>44303</v>
      </c>
      <c r="C963" s="116" t="s">
        <v>1985</v>
      </c>
      <c r="D963" s="35" t="s">
        <v>1286</v>
      </c>
      <c r="E963" s="116" t="str">
        <f t="shared" si="102"/>
        <v>Justin</v>
      </c>
      <c r="F963" s="116" t="str">
        <f t="shared" si="103"/>
        <v>Smith</v>
      </c>
      <c r="G963" s="116" t="str">
        <f t="shared" si="104"/>
        <v>Men Senior</v>
      </c>
      <c r="H963" s="116" t="str">
        <f t="shared" si="105"/>
        <v>xWalvis Bay</v>
      </c>
      <c r="I963" s="35"/>
      <c r="J963" s="35" t="s">
        <v>1340</v>
      </c>
      <c r="K963" s="35">
        <v>113</v>
      </c>
      <c r="L963" s="118">
        <f t="shared" si="106"/>
        <v>6.6</v>
      </c>
      <c r="M963" s="118">
        <f t="shared" si="107"/>
        <v>6.6</v>
      </c>
    </row>
    <row r="964" spans="1:13" x14ac:dyDescent="0.25">
      <c r="A964" s="116" t="s">
        <v>1984</v>
      </c>
      <c r="B964" s="117">
        <v>44303</v>
      </c>
      <c r="C964" s="116" t="s">
        <v>1985</v>
      </c>
      <c r="D964" s="35" t="s">
        <v>822</v>
      </c>
      <c r="E964" s="116" t="str">
        <f t="shared" si="102"/>
        <v xml:space="preserve">Emile </v>
      </c>
      <c r="F964" s="116" t="str">
        <f t="shared" si="103"/>
        <v>Van Heerden</v>
      </c>
      <c r="G964" s="116" t="str">
        <f t="shared" si="104"/>
        <v>Men Senior</v>
      </c>
      <c r="H964" s="116" t="str">
        <f t="shared" si="105"/>
        <v>Mako</v>
      </c>
      <c r="I964" s="35"/>
      <c r="J964" s="35"/>
      <c r="K964" s="35"/>
      <c r="L964" s="118" t="str">
        <f t="shared" si="106"/>
        <v/>
      </c>
      <c r="M964" s="118" t="str">
        <f t="shared" si="107"/>
        <v/>
      </c>
    </row>
    <row r="965" spans="1:13" x14ac:dyDescent="0.25">
      <c r="A965" s="116" t="s">
        <v>1984</v>
      </c>
      <c r="B965" s="117">
        <v>44303</v>
      </c>
      <c r="C965" s="116" t="s">
        <v>1985</v>
      </c>
      <c r="D965" s="35" t="s">
        <v>728</v>
      </c>
      <c r="E965" s="116" t="str">
        <f t="shared" si="102"/>
        <v>Kyle</v>
      </c>
      <c r="F965" s="116" t="str">
        <f t="shared" si="103"/>
        <v>Adams</v>
      </c>
      <c r="G965" s="116" t="str">
        <f t="shared" si="104"/>
        <v>Men Senior</v>
      </c>
      <c r="H965" s="116" t="str">
        <f t="shared" si="105"/>
        <v>Mako</v>
      </c>
      <c r="I965" s="35"/>
      <c r="J965" s="35"/>
      <c r="K965" s="35"/>
      <c r="L965" s="118" t="str">
        <f t="shared" si="106"/>
        <v/>
      </c>
      <c r="M965" s="118" t="str">
        <f t="shared" si="107"/>
        <v/>
      </c>
    </row>
    <row r="966" spans="1:13" x14ac:dyDescent="0.25">
      <c r="A966" s="116" t="s">
        <v>1984</v>
      </c>
      <c r="B966" s="117">
        <v>44303</v>
      </c>
      <c r="C966" s="116" t="s">
        <v>1985</v>
      </c>
      <c r="D966" s="35" t="s">
        <v>531</v>
      </c>
      <c r="E966" s="116" t="str">
        <f t="shared" si="102"/>
        <v>Johan</v>
      </c>
      <c r="F966" s="116" t="str">
        <f t="shared" si="103"/>
        <v>van Wyk</v>
      </c>
      <c r="G966" s="116" t="str">
        <f t="shared" si="104"/>
        <v>Men Veteran</v>
      </c>
      <c r="H966" s="116" t="str">
        <f t="shared" si="105"/>
        <v>Mako</v>
      </c>
      <c r="I966" s="35"/>
      <c r="J966" s="35"/>
      <c r="K966" s="35"/>
      <c r="L966" s="118" t="str">
        <f t="shared" si="106"/>
        <v/>
      </c>
      <c r="M966" s="118" t="str">
        <f t="shared" si="107"/>
        <v/>
      </c>
    </row>
    <row r="967" spans="1:13" x14ac:dyDescent="0.25">
      <c r="A967" s="116" t="s">
        <v>1984</v>
      </c>
      <c r="B967" s="117">
        <v>44303</v>
      </c>
      <c r="C967" s="116" t="s">
        <v>1985</v>
      </c>
      <c r="D967" s="35" t="s">
        <v>1055</v>
      </c>
      <c r="E967" s="116" t="str">
        <f t="shared" si="102"/>
        <v>Franco</v>
      </c>
      <c r="F967" s="116" t="str">
        <f t="shared" si="103"/>
        <v>Badenhorst</v>
      </c>
      <c r="G967" s="116" t="str">
        <f t="shared" si="104"/>
        <v>Men Senior</v>
      </c>
      <c r="H967" s="116" t="str">
        <f t="shared" si="105"/>
        <v>Mako</v>
      </c>
      <c r="I967" s="35"/>
      <c r="J967" s="35"/>
      <c r="K967" s="35"/>
      <c r="L967" s="118" t="str">
        <f t="shared" si="106"/>
        <v/>
      </c>
      <c r="M967" s="118" t="str">
        <f t="shared" si="107"/>
        <v/>
      </c>
    </row>
    <row r="968" spans="1:13" x14ac:dyDescent="0.25">
      <c r="A968" s="116" t="s">
        <v>1984</v>
      </c>
      <c r="B968" s="117">
        <v>44303</v>
      </c>
      <c r="C968" s="116" t="s">
        <v>1985</v>
      </c>
      <c r="D968" s="35" t="s">
        <v>1626</v>
      </c>
      <c r="E968" s="116" t="str">
        <f t="shared" si="102"/>
        <v>Megan</v>
      </c>
      <c r="F968" s="116" t="str">
        <f t="shared" si="103"/>
        <v>Connoway</v>
      </c>
      <c r="G968" s="116" t="str">
        <f t="shared" si="104"/>
        <v>Ladies Senior</v>
      </c>
      <c r="H968" s="116" t="str">
        <f t="shared" si="105"/>
        <v>xMako</v>
      </c>
      <c r="I968" s="35"/>
      <c r="J968" s="35"/>
      <c r="K968" s="35"/>
      <c r="L968" s="118" t="str">
        <f t="shared" si="106"/>
        <v/>
      </c>
      <c r="M968" s="118" t="str">
        <f t="shared" si="107"/>
        <v/>
      </c>
    </row>
    <row r="969" spans="1:13" x14ac:dyDescent="0.25">
      <c r="A969" s="116" t="s">
        <v>1984</v>
      </c>
      <c r="B969" s="117">
        <v>44303</v>
      </c>
      <c r="C969" s="116" t="s">
        <v>1985</v>
      </c>
      <c r="D969" s="35" t="s">
        <v>498</v>
      </c>
      <c r="E969" s="116" t="str">
        <f t="shared" si="102"/>
        <v>Marco</v>
      </c>
      <c r="F969" s="116" t="str">
        <f t="shared" si="103"/>
        <v>Klein</v>
      </c>
      <c r="G969" s="116" t="str">
        <f t="shared" si="104"/>
        <v>Men Senior</v>
      </c>
      <c r="H969" s="116" t="str">
        <f t="shared" si="105"/>
        <v>Mako</v>
      </c>
      <c r="I969" s="35"/>
      <c r="J969" s="35" t="s">
        <v>1341</v>
      </c>
      <c r="K969" s="35">
        <v>112</v>
      </c>
      <c r="L969" s="118">
        <f t="shared" si="106"/>
        <v>5.5</v>
      </c>
      <c r="M969" s="118">
        <f t="shared" si="107"/>
        <v>5.5</v>
      </c>
    </row>
    <row r="970" spans="1:13" x14ac:dyDescent="0.25">
      <c r="A970" s="116" t="s">
        <v>1984</v>
      </c>
      <c r="B970" s="117">
        <v>44303</v>
      </c>
      <c r="C970" s="116" t="s">
        <v>1985</v>
      </c>
      <c r="D970" s="35" t="s">
        <v>1486</v>
      </c>
      <c r="E970" s="116" t="str">
        <f t="shared" si="102"/>
        <v>Angelique</v>
      </c>
      <c r="F970" s="116" t="str">
        <f t="shared" si="103"/>
        <v>Connoway</v>
      </c>
      <c r="G970" s="116" t="str">
        <f t="shared" si="104"/>
        <v>Ladies Senior</v>
      </c>
      <c r="H970" s="116" t="str">
        <f t="shared" si="105"/>
        <v>xMako</v>
      </c>
      <c r="I970" s="35"/>
      <c r="J970" s="35" t="s">
        <v>1341</v>
      </c>
      <c r="K970" s="35">
        <v>113</v>
      </c>
      <c r="L970" s="118">
        <f t="shared" si="106"/>
        <v>5.7</v>
      </c>
      <c r="M970" s="118">
        <f t="shared" si="107"/>
        <v>5.7</v>
      </c>
    </row>
    <row r="971" spans="1:13" x14ac:dyDescent="0.25">
      <c r="A971" s="116" t="s">
        <v>1984</v>
      </c>
      <c r="B971" s="117">
        <v>44303</v>
      </c>
      <c r="C971" s="116" t="s">
        <v>1985</v>
      </c>
      <c r="D971" s="35" t="s">
        <v>1486</v>
      </c>
      <c r="E971" s="116" t="str">
        <f t="shared" si="102"/>
        <v>Angelique</v>
      </c>
      <c r="F971" s="116" t="str">
        <f t="shared" si="103"/>
        <v>Connoway</v>
      </c>
      <c r="G971" s="116" t="str">
        <f t="shared" si="104"/>
        <v>Ladies Senior</v>
      </c>
      <c r="H971" s="116" t="str">
        <f t="shared" si="105"/>
        <v>xMako</v>
      </c>
      <c r="I971" s="35"/>
      <c r="J971" s="35" t="s">
        <v>20</v>
      </c>
      <c r="K971" s="35">
        <v>71</v>
      </c>
      <c r="L971" s="118">
        <f t="shared" si="106"/>
        <v>1.3</v>
      </c>
      <c r="M971" s="118">
        <f t="shared" si="107"/>
        <v>1.3</v>
      </c>
    </row>
    <row r="972" spans="1:13" x14ac:dyDescent="0.25">
      <c r="A972" s="116" t="s">
        <v>1984</v>
      </c>
      <c r="B972" s="117">
        <v>44303</v>
      </c>
      <c r="C972" s="116" t="s">
        <v>1985</v>
      </c>
      <c r="D972" s="35" t="s">
        <v>1106</v>
      </c>
      <c r="E972" s="116" t="str">
        <f t="shared" si="102"/>
        <v>Rudi(Jnr.)</v>
      </c>
      <c r="F972" s="116" t="str">
        <f t="shared" si="103"/>
        <v>Swartz</v>
      </c>
      <c r="G972" s="116" t="str">
        <f t="shared" si="104"/>
        <v>Men U/16</v>
      </c>
      <c r="H972" s="116" t="str">
        <f t="shared" si="105"/>
        <v>Mako</v>
      </c>
      <c r="I972" s="35"/>
      <c r="J972" s="35" t="s">
        <v>1335</v>
      </c>
      <c r="K972" s="35">
        <v>151</v>
      </c>
      <c r="L972" s="118">
        <f t="shared" si="106"/>
        <v>44.8</v>
      </c>
      <c r="M972" s="118">
        <f t="shared" si="107"/>
        <v>44.8</v>
      </c>
    </row>
    <row r="973" spans="1:13" x14ac:dyDescent="0.25">
      <c r="A973" s="116" t="s">
        <v>1984</v>
      </c>
      <c r="B973" s="117">
        <v>44303</v>
      </c>
      <c r="C973" s="116" t="s">
        <v>1985</v>
      </c>
      <c r="D973" s="35" t="s">
        <v>700</v>
      </c>
      <c r="E973" s="116" t="str">
        <f t="shared" si="102"/>
        <v>Leigh</v>
      </c>
      <c r="F973" s="116" t="str">
        <f t="shared" si="103"/>
        <v>Skoppelitus</v>
      </c>
      <c r="G973" s="116" t="str">
        <f t="shared" si="104"/>
        <v>Men Senior</v>
      </c>
      <c r="H973" s="116" t="str">
        <f t="shared" si="105"/>
        <v>Mako</v>
      </c>
      <c r="I973" s="35"/>
      <c r="J973" s="35" t="s">
        <v>1340</v>
      </c>
      <c r="K973" s="35">
        <v>112</v>
      </c>
      <c r="L973" s="118">
        <f t="shared" si="106"/>
        <v>6.4</v>
      </c>
      <c r="M973" s="118">
        <f t="shared" si="107"/>
        <v>6.4</v>
      </c>
    </row>
    <row r="974" spans="1:13" x14ac:dyDescent="0.25">
      <c r="A974" s="116" t="s">
        <v>1984</v>
      </c>
      <c r="B974" s="117">
        <v>44303</v>
      </c>
      <c r="C974" s="116" t="s">
        <v>1985</v>
      </c>
      <c r="D974" s="35" t="s">
        <v>700</v>
      </c>
      <c r="E974" s="116" t="str">
        <f t="shared" si="102"/>
        <v>Leigh</v>
      </c>
      <c r="F974" s="116" t="str">
        <f t="shared" si="103"/>
        <v>Skoppelitus</v>
      </c>
      <c r="G974" s="116" t="str">
        <f t="shared" si="104"/>
        <v>Men Senior</v>
      </c>
      <c r="H974" s="116" t="str">
        <f t="shared" si="105"/>
        <v>Mako</v>
      </c>
      <c r="I974" s="35"/>
      <c r="J974" s="35" t="s">
        <v>1340</v>
      </c>
      <c r="K974" s="35">
        <v>91</v>
      </c>
      <c r="L974" s="118">
        <f t="shared" si="106"/>
        <v>3.1</v>
      </c>
      <c r="M974" s="118">
        <f t="shared" si="107"/>
        <v>3.1</v>
      </c>
    </row>
    <row r="975" spans="1:13" x14ac:dyDescent="0.25">
      <c r="A975" s="116" t="s">
        <v>1984</v>
      </c>
      <c r="B975" s="117">
        <v>44303</v>
      </c>
      <c r="C975" s="116" t="s">
        <v>1985</v>
      </c>
      <c r="D975" s="35" t="s">
        <v>1054</v>
      </c>
      <c r="E975" s="116" t="str">
        <f t="shared" si="102"/>
        <v>Jorg</v>
      </c>
      <c r="F975" s="116" t="str">
        <f t="shared" si="103"/>
        <v>Walder</v>
      </c>
      <c r="G975" s="116" t="str">
        <f t="shared" si="104"/>
        <v>Men Master</v>
      </c>
      <c r="H975" s="116" t="str">
        <f t="shared" si="105"/>
        <v>Mako</v>
      </c>
      <c r="I975" s="35"/>
      <c r="J975" s="35" t="s">
        <v>1334</v>
      </c>
      <c r="K975" s="35">
        <v>159</v>
      </c>
      <c r="L975" s="118">
        <f t="shared" si="106"/>
        <v>54.8</v>
      </c>
      <c r="M975" s="118">
        <f t="shared" si="107"/>
        <v>54.8</v>
      </c>
    </row>
    <row r="976" spans="1:13" x14ac:dyDescent="0.25">
      <c r="A976" s="116" t="s">
        <v>1984</v>
      </c>
      <c r="B976" s="117">
        <v>44303</v>
      </c>
      <c r="C976" s="116" t="s">
        <v>1985</v>
      </c>
      <c r="D976" s="35" t="s">
        <v>730</v>
      </c>
      <c r="E976" s="116" t="str">
        <f t="shared" si="102"/>
        <v>Herbert</v>
      </c>
      <c r="F976" s="116" t="str">
        <f t="shared" si="103"/>
        <v>Schmidlin</v>
      </c>
      <c r="G976" s="116" t="str">
        <f t="shared" si="104"/>
        <v>Men Master</v>
      </c>
      <c r="H976" s="116" t="str">
        <f t="shared" si="105"/>
        <v>Mako</v>
      </c>
      <c r="I976" s="35" t="s">
        <v>22</v>
      </c>
      <c r="J976" s="35"/>
      <c r="K976" s="35">
        <v>50</v>
      </c>
      <c r="L976" s="118">
        <f t="shared" si="106"/>
        <v>1.7</v>
      </c>
      <c r="M976" s="118">
        <f t="shared" si="107"/>
        <v>1.7</v>
      </c>
    </row>
    <row r="977" spans="1:13" x14ac:dyDescent="0.25">
      <c r="A977" s="116" t="s">
        <v>1984</v>
      </c>
      <c r="B977" s="117">
        <v>44303</v>
      </c>
      <c r="C977" s="116" t="s">
        <v>1985</v>
      </c>
      <c r="D977" s="35" t="s">
        <v>1129</v>
      </c>
      <c r="E977" s="116" t="str">
        <f t="shared" si="102"/>
        <v>Murray</v>
      </c>
      <c r="F977" s="116" t="str">
        <f t="shared" si="103"/>
        <v>Lewis</v>
      </c>
      <c r="G977" s="116" t="str">
        <f t="shared" si="104"/>
        <v>Men Veteran</v>
      </c>
      <c r="H977" s="116" t="str">
        <f t="shared" si="105"/>
        <v>Mako</v>
      </c>
      <c r="I977" s="35"/>
      <c r="J977" s="35" t="s">
        <v>10</v>
      </c>
      <c r="K977" s="35">
        <v>40</v>
      </c>
      <c r="L977" s="118">
        <f t="shared" si="106"/>
        <v>1</v>
      </c>
      <c r="M977" s="118">
        <f t="shared" si="107"/>
        <v>1</v>
      </c>
    </row>
    <row r="978" spans="1:13" x14ac:dyDescent="0.25">
      <c r="A978" s="116" t="s">
        <v>1984</v>
      </c>
      <c r="B978" s="117">
        <v>44303</v>
      </c>
      <c r="C978" s="116" t="s">
        <v>1985</v>
      </c>
      <c r="D978" s="35" t="s">
        <v>1129</v>
      </c>
      <c r="E978" s="116" t="str">
        <f t="shared" si="102"/>
        <v>Murray</v>
      </c>
      <c r="F978" s="116" t="str">
        <f t="shared" si="103"/>
        <v>Lewis</v>
      </c>
      <c r="G978" s="116" t="str">
        <f t="shared" si="104"/>
        <v>Men Veteran</v>
      </c>
      <c r="H978" s="116" t="str">
        <f t="shared" si="105"/>
        <v>Mako</v>
      </c>
      <c r="I978" s="35"/>
      <c r="J978" s="35" t="s">
        <v>1340</v>
      </c>
      <c r="K978" s="35">
        <v>92</v>
      </c>
      <c r="L978" s="118">
        <f t="shared" si="106"/>
        <v>3.3</v>
      </c>
      <c r="M978" s="118">
        <f t="shared" si="107"/>
        <v>3.3</v>
      </c>
    </row>
    <row r="979" spans="1:13" x14ac:dyDescent="0.25">
      <c r="A979" s="116" t="s">
        <v>1984</v>
      </c>
      <c r="B979" s="117">
        <v>44303</v>
      </c>
      <c r="C979" s="116" t="s">
        <v>1985</v>
      </c>
      <c r="D979" s="35" t="s">
        <v>1129</v>
      </c>
      <c r="E979" s="116" t="str">
        <f t="shared" si="102"/>
        <v>Murray</v>
      </c>
      <c r="F979" s="116" t="str">
        <f t="shared" si="103"/>
        <v>Lewis</v>
      </c>
      <c r="G979" s="116" t="str">
        <f t="shared" si="104"/>
        <v>Men Veteran</v>
      </c>
      <c r="H979" s="116" t="str">
        <f t="shared" si="105"/>
        <v>Mako</v>
      </c>
      <c r="I979" s="35"/>
      <c r="J979" s="35" t="s">
        <v>1340</v>
      </c>
      <c r="K979" s="35">
        <v>98</v>
      </c>
      <c r="L979" s="118">
        <f t="shared" si="106"/>
        <v>4</v>
      </c>
      <c r="M979" s="118">
        <f t="shared" si="107"/>
        <v>4</v>
      </c>
    </row>
    <row r="980" spans="1:13" x14ac:dyDescent="0.25">
      <c r="A980" s="116" t="s">
        <v>1984</v>
      </c>
      <c r="B980" s="117">
        <v>44303</v>
      </c>
      <c r="C980" s="116" t="s">
        <v>1985</v>
      </c>
      <c r="D980" s="35" t="s">
        <v>1129</v>
      </c>
      <c r="E980" s="116" t="str">
        <f t="shared" si="102"/>
        <v>Murray</v>
      </c>
      <c r="F980" s="116" t="str">
        <f t="shared" si="103"/>
        <v>Lewis</v>
      </c>
      <c r="G980" s="116" t="str">
        <f t="shared" si="104"/>
        <v>Men Veteran</v>
      </c>
      <c r="H980" s="116" t="str">
        <f t="shared" si="105"/>
        <v>Mako</v>
      </c>
      <c r="I980" s="35"/>
      <c r="J980" s="35" t="s">
        <v>1340</v>
      </c>
      <c r="K980" s="35">
        <v>87</v>
      </c>
      <c r="L980" s="118">
        <f t="shared" si="106"/>
        <v>2.7</v>
      </c>
      <c r="M980" s="118">
        <f t="shared" si="107"/>
        <v>2.7</v>
      </c>
    </row>
    <row r="981" spans="1:13" x14ac:dyDescent="0.25">
      <c r="A981" s="116" t="s">
        <v>1984</v>
      </c>
      <c r="B981" s="117">
        <v>44303</v>
      </c>
      <c r="C981" s="116" t="s">
        <v>1985</v>
      </c>
      <c r="D981" s="35" t="s">
        <v>1129</v>
      </c>
      <c r="E981" s="116" t="str">
        <f t="shared" si="102"/>
        <v>Murray</v>
      </c>
      <c r="F981" s="116" t="str">
        <f t="shared" si="103"/>
        <v>Lewis</v>
      </c>
      <c r="G981" s="116" t="str">
        <f t="shared" si="104"/>
        <v>Men Veteran</v>
      </c>
      <c r="H981" s="116" t="str">
        <f t="shared" si="105"/>
        <v>Mako</v>
      </c>
      <c r="I981" s="35"/>
      <c r="J981" s="35" t="s">
        <v>1340</v>
      </c>
      <c r="K981" s="35">
        <v>86</v>
      </c>
      <c r="L981" s="118">
        <f t="shared" si="106"/>
        <v>2.6</v>
      </c>
      <c r="M981" s="118">
        <f t="shared" si="107"/>
        <v>2.6</v>
      </c>
    </row>
    <row r="982" spans="1:13" x14ac:dyDescent="0.25">
      <c r="A982" s="116" t="s">
        <v>1984</v>
      </c>
      <c r="B982" s="117">
        <v>44303</v>
      </c>
      <c r="C982" s="116" t="s">
        <v>1985</v>
      </c>
      <c r="D982" s="35" t="s">
        <v>515</v>
      </c>
      <c r="E982" s="116" t="str">
        <f t="shared" si="102"/>
        <v>Johan</v>
      </c>
      <c r="F982" s="116" t="str">
        <f t="shared" si="103"/>
        <v>Visser</v>
      </c>
      <c r="G982" s="116" t="str">
        <f t="shared" si="104"/>
        <v>Men Senior</v>
      </c>
      <c r="H982" s="116" t="str">
        <f t="shared" si="105"/>
        <v>Mako</v>
      </c>
      <c r="I982" s="35"/>
      <c r="J982" s="35" t="s">
        <v>1340</v>
      </c>
      <c r="K982" s="35">
        <v>135</v>
      </c>
      <c r="L982" s="118">
        <f t="shared" si="106"/>
        <v>12.1</v>
      </c>
      <c r="M982" s="118">
        <f t="shared" si="107"/>
        <v>12.1</v>
      </c>
    </row>
    <row r="983" spans="1:13" x14ac:dyDescent="0.25">
      <c r="A983" s="116" t="s">
        <v>1984</v>
      </c>
      <c r="B983" s="117">
        <v>44303</v>
      </c>
      <c r="C983" s="116" t="s">
        <v>1985</v>
      </c>
      <c r="D983" s="35" t="s">
        <v>515</v>
      </c>
      <c r="E983" s="116" t="str">
        <f t="shared" si="102"/>
        <v>Johan</v>
      </c>
      <c r="F983" s="116" t="str">
        <f t="shared" si="103"/>
        <v>Visser</v>
      </c>
      <c r="G983" s="116" t="str">
        <f t="shared" si="104"/>
        <v>Men Senior</v>
      </c>
      <c r="H983" s="116" t="str">
        <f t="shared" si="105"/>
        <v>Mako</v>
      </c>
      <c r="I983" s="35"/>
      <c r="J983" s="35" t="s">
        <v>10</v>
      </c>
      <c r="K983" s="35">
        <v>41</v>
      </c>
      <c r="L983" s="118">
        <f t="shared" si="106"/>
        <v>1.1000000000000001</v>
      </c>
      <c r="M983" s="118">
        <f t="shared" si="107"/>
        <v>1.1000000000000001</v>
      </c>
    </row>
    <row r="984" spans="1:13" x14ac:dyDescent="0.25">
      <c r="A984" s="116" t="s">
        <v>1984</v>
      </c>
      <c r="B984" s="117">
        <v>44303</v>
      </c>
      <c r="C984" s="116" t="s">
        <v>1985</v>
      </c>
      <c r="D984" s="35" t="s">
        <v>515</v>
      </c>
      <c r="E984" s="116" t="str">
        <f t="shared" si="102"/>
        <v>Johan</v>
      </c>
      <c r="F984" s="116" t="str">
        <f t="shared" si="103"/>
        <v>Visser</v>
      </c>
      <c r="G984" s="116" t="str">
        <f t="shared" si="104"/>
        <v>Men Senior</v>
      </c>
      <c r="H984" s="116" t="str">
        <f t="shared" si="105"/>
        <v>Mako</v>
      </c>
      <c r="I984" s="35"/>
      <c r="J984" s="35" t="s">
        <v>1334</v>
      </c>
      <c r="K984" s="35">
        <v>156</v>
      </c>
      <c r="L984" s="118">
        <f t="shared" si="106"/>
        <v>51.7</v>
      </c>
      <c r="M984" s="118">
        <f t="shared" si="107"/>
        <v>51.7</v>
      </c>
    </row>
    <row r="985" spans="1:13" x14ac:dyDescent="0.25">
      <c r="A985" s="116" t="s">
        <v>1984</v>
      </c>
      <c r="B985" s="117">
        <v>44303</v>
      </c>
      <c r="C985" s="116" t="s">
        <v>1985</v>
      </c>
      <c r="D985" s="35" t="s">
        <v>553</v>
      </c>
      <c r="E985" s="116" t="str">
        <f t="shared" si="102"/>
        <v>Jeri</v>
      </c>
      <c r="F985" s="116" t="str">
        <f t="shared" si="103"/>
        <v>Drake</v>
      </c>
      <c r="G985" s="116" t="str">
        <f t="shared" si="104"/>
        <v>Men Grand Masters</v>
      </c>
      <c r="H985" s="116" t="str">
        <f t="shared" si="105"/>
        <v>Mako</v>
      </c>
      <c r="I985" s="35"/>
      <c r="J985" s="35" t="s">
        <v>1340</v>
      </c>
      <c r="K985" s="35">
        <v>107</v>
      </c>
      <c r="L985" s="118">
        <f t="shared" si="106"/>
        <v>5.5</v>
      </c>
      <c r="M985" s="118">
        <f t="shared" si="107"/>
        <v>5.5</v>
      </c>
    </row>
    <row r="986" spans="1:13" x14ac:dyDescent="0.25">
      <c r="A986" s="116" t="s">
        <v>1984</v>
      </c>
      <c r="B986" s="117">
        <v>44303</v>
      </c>
      <c r="C986" s="116" t="s">
        <v>1985</v>
      </c>
      <c r="D986" s="35" t="s">
        <v>681</v>
      </c>
      <c r="E986" s="116" t="str">
        <f t="shared" si="102"/>
        <v>Sue</v>
      </c>
      <c r="F986" s="116" t="str">
        <f t="shared" si="103"/>
        <v>Drake</v>
      </c>
      <c r="G986" s="116" t="str">
        <f t="shared" si="104"/>
        <v>Ladies Grand Masters</v>
      </c>
      <c r="H986" s="116" t="str">
        <f t="shared" si="105"/>
        <v>Mako</v>
      </c>
      <c r="I986" s="35"/>
      <c r="J986" s="35" t="s">
        <v>20</v>
      </c>
      <c r="K986" s="35">
        <v>71</v>
      </c>
      <c r="L986" s="118">
        <f t="shared" si="106"/>
        <v>1.3</v>
      </c>
      <c r="M986" s="118">
        <f t="shared" si="107"/>
        <v>1.3</v>
      </c>
    </row>
    <row r="987" spans="1:13" x14ac:dyDescent="0.25">
      <c r="A987" s="116" t="s">
        <v>1984</v>
      </c>
      <c r="B987" s="117">
        <v>44303</v>
      </c>
      <c r="C987" s="116" t="s">
        <v>1985</v>
      </c>
      <c r="D987" s="35" t="s">
        <v>681</v>
      </c>
      <c r="E987" s="116" t="str">
        <f t="shared" si="102"/>
        <v>Sue</v>
      </c>
      <c r="F987" s="116" t="str">
        <f t="shared" si="103"/>
        <v>Drake</v>
      </c>
      <c r="G987" s="116" t="str">
        <f t="shared" si="104"/>
        <v>Ladies Grand Masters</v>
      </c>
      <c r="H987" s="116" t="str">
        <f t="shared" si="105"/>
        <v>Mako</v>
      </c>
      <c r="I987" s="35"/>
      <c r="J987" s="35" t="s">
        <v>20</v>
      </c>
      <c r="K987" s="35">
        <v>73</v>
      </c>
      <c r="L987" s="118">
        <f t="shared" si="106"/>
        <v>1.4</v>
      </c>
      <c r="M987" s="118">
        <f t="shared" si="107"/>
        <v>1.4</v>
      </c>
    </row>
    <row r="988" spans="1:13" x14ac:dyDescent="0.25">
      <c r="A988" s="116" t="s">
        <v>1984</v>
      </c>
      <c r="B988" s="117">
        <v>44303</v>
      </c>
      <c r="C988" s="116" t="s">
        <v>1985</v>
      </c>
      <c r="D988" s="35" t="s">
        <v>520</v>
      </c>
      <c r="E988" s="116" t="str">
        <f t="shared" si="102"/>
        <v>Andrew</v>
      </c>
      <c r="F988" s="116" t="str">
        <f t="shared" si="103"/>
        <v>Van Der Westhuizen</v>
      </c>
      <c r="G988" s="116" t="str">
        <f t="shared" si="104"/>
        <v>Men Veteran</v>
      </c>
      <c r="H988" s="116" t="str">
        <f t="shared" si="105"/>
        <v>Mako</v>
      </c>
      <c r="I988" s="35"/>
      <c r="J988" s="35" t="s">
        <v>1366</v>
      </c>
      <c r="K988" s="35">
        <v>64</v>
      </c>
      <c r="L988" s="118">
        <f t="shared" si="106"/>
        <v>3.8</v>
      </c>
      <c r="M988" s="118">
        <f t="shared" si="107"/>
        <v>3.8</v>
      </c>
    </row>
    <row r="989" spans="1:13" x14ac:dyDescent="0.25">
      <c r="A989" s="116" t="s">
        <v>1984</v>
      </c>
      <c r="B989" s="117">
        <v>44303</v>
      </c>
      <c r="C989" s="116" t="s">
        <v>1985</v>
      </c>
      <c r="D989" s="35" t="s">
        <v>623</v>
      </c>
      <c r="E989" s="116" t="str">
        <f t="shared" si="102"/>
        <v>Kiepie</v>
      </c>
      <c r="F989" s="116" t="str">
        <f t="shared" si="103"/>
        <v>Burger</v>
      </c>
      <c r="G989" s="116" t="str">
        <f t="shared" si="104"/>
        <v>Men Veteran</v>
      </c>
      <c r="H989" s="116" t="str">
        <f t="shared" si="105"/>
        <v>Mako</v>
      </c>
      <c r="I989" s="35" t="s">
        <v>19</v>
      </c>
      <c r="J989" s="35"/>
      <c r="K989" s="35">
        <v>56</v>
      </c>
      <c r="L989" s="118">
        <f t="shared" si="106"/>
        <v>1.8</v>
      </c>
      <c r="M989" s="118">
        <f t="shared" si="107"/>
        <v>1.8</v>
      </c>
    </row>
    <row r="990" spans="1:13" x14ac:dyDescent="0.25">
      <c r="A990" s="116" t="s">
        <v>1984</v>
      </c>
      <c r="B990" s="117">
        <v>44303</v>
      </c>
      <c r="C990" s="116" t="s">
        <v>1985</v>
      </c>
      <c r="D990" s="35" t="s">
        <v>623</v>
      </c>
      <c r="E990" s="116" t="str">
        <f t="shared" si="102"/>
        <v>Kiepie</v>
      </c>
      <c r="F990" s="116" t="str">
        <f t="shared" si="103"/>
        <v>Burger</v>
      </c>
      <c r="G990" s="116" t="str">
        <f t="shared" si="104"/>
        <v>Men Veteran</v>
      </c>
      <c r="H990" s="116" t="str">
        <f t="shared" si="105"/>
        <v>Mako</v>
      </c>
      <c r="I990" s="35"/>
      <c r="J990" s="35" t="s">
        <v>1335</v>
      </c>
      <c r="K990" s="35">
        <v>157</v>
      </c>
      <c r="L990" s="118">
        <f t="shared" si="106"/>
        <v>50.6</v>
      </c>
      <c r="M990" s="118">
        <f t="shared" si="107"/>
        <v>50.6</v>
      </c>
    </row>
    <row r="991" spans="1:13" x14ac:dyDescent="0.25">
      <c r="A991" s="116" t="s">
        <v>1984</v>
      </c>
      <c r="B991" s="117">
        <v>44303</v>
      </c>
      <c r="C991" s="116" t="s">
        <v>1985</v>
      </c>
      <c r="D991" s="35" t="s">
        <v>577</v>
      </c>
      <c r="E991" s="116" t="str">
        <f t="shared" si="102"/>
        <v>John-John</v>
      </c>
      <c r="F991" s="116" t="str">
        <f t="shared" si="103"/>
        <v>Warrington</v>
      </c>
      <c r="G991" s="116" t="str">
        <f t="shared" si="104"/>
        <v>Men Veteran</v>
      </c>
      <c r="H991" s="116" t="str">
        <f t="shared" si="105"/>
        <v>Mako</v>
      </c>
      <c r="I991" s="35"/>
      <c r="J991" s="35" t="s">
        <v>1340</v>
      </c>
      <c r="K991" s="35">
        <v>111</v>
      </c>
      <c r="L991" s="118">
        <f t="shared" si="106"/>
        <v>6.2</v>
      </c>
      <c r="M991" s="118">
        <f t="shared" si="107"/>
        <v>6.2</v>
      </c>
    </row>
    <row r="992" spans="1:13" x14ac:dyDescent="0.25">
      <c r="A992" s="116" t="s">
        <v>1984</v>
      </c>
      <c r="B992" s="117">
        <v>44303</v>
      </c>
      <c r="C992" s="116" t="s">
        <v>1985</v>
      </c>
      <c r="D992" s="35" t="s">
        <v>577</v>
      </c>
      <c r="E992" s="116" t="str">
        <f t="shared" si="102"/>
        <v>John-John</v>
      </c>
      <c r="F992" s="116" t="str">
        <f t="shared" si="103"/>
        <v>Warrington</v>
      </c>
      <c r="G992" s="116" t="str">
        <f t="shared" si="104"/>
        <v>Men Veteran</v>
      </c>
      <c r="H992" s="116" t="str">
        <f t="shared" si="105"/>
        <v>Mako</v>
      </c>
      <c r="I992" s="35"/>
      <c r="J992" s="35" t="s">
        <v>1340</v>
      </c>
      <c r="K992" s="35">
        <v>109</v>
      </c>
      <c r="L992" s="118">
        <f t="shared" si="106"/>
        <v>5.8</v>
      </c>
      <c r="M992" s="118">
        <f t="shared" si="107"/>
        <v>5.8</v>
      </c>
    </row>
    <row r="993" spans="1:13" x14ac:dyDescent="0.25">
      <c r="A993" s="116" t="s">
        <v>1984</v>
      </c>
      <c r="B993" s="117">
        <v>44303</v>
      </c>
      <c r="C993" s="116" t="s">
        <v>1985</v>
      </c>
      <c r="D993" s="35" t="s">
        <v>577</v>
      </c>
      <c r="E993" s="116" t="str">
        <f t="shared" si="102"/>
        <v>John-John</v>
      </c>
      <c r="F993" s="116" t="str">
        <f t="shared" si="103"/>
        <v>Warrington</v>
      </c>
      <c r="G993" s="116" t="str">
        <f t="shared" si="104"/>
        <v>Men Veteran</v>
      </c>
      <c r="H993" s="116" t="str">
        <f t="shared" si="105"/>
        <v>Mako</v>
      </c>
      <c r="I993" s="35"/>
      <c r="J993" s="35" t="s">
        <v>1340</v>
      </c>
      <c r="K993" s="35">
        <v>143</v>
      </c>
      <c r="L993" s="118">
        <f t="shared" si="106"/>
        <v>14.8</v>
      </c>
      <c r="M993" s="118">
        <f t="shared" si="107"/>
        <v>14.8</v>
      </c>
    </row>
    <row r="994" spans="1:13" x14ac:dyDescent="0.25">
      <c r="A994" s="116" t="s">
        <v>1984</v>
      </c>
      <c r="B994" s="117">
        <v>44303</v>
      </c>
      <c r="C994" s="116" t="s">
        <v>1985</v>
      </c>
      <c r="D994" s="35" t="s">
        <v>577</v>
      </c>
      <c r="E994" s="116" t="str">
        <f t="shared" si="102"/>
        <v>John-John</v>
      </c>
      <c r="F994" s="116" t="str">
        <f t="shared" si="103"/>
        <v>Warrington</v>
      </c>
      <c r="G994" s="116" t="str">
        <f t="shared" si="104"/>
        <v>Men Veteran</v>
      </c>
      <c r="H994" s="116" t="str">
        <f t="shared" si="105"/>
        <v>Mako</v>
      </c>
      <c r="I994" s="35"/>
      <c r="J994" s="35" t="s">
        <v>1334</v>
      </c>
      <c r="K994" s="35">
        <v>150</v>
      </c>
      <c r="L994" s="118">
        <f t="shared" si="106"/>
        <v>45.7</v>
      </c>
      <c r="M994" s="118">
        <f t="shared" si="107"/>
        <v>45.7</v>
      </c>
    </row>
    <row r="995" spans="1:13" x14ac:dyDescent="0.25">
      <c r="A995" s="116" t="s">
        <v>1984</v>
      </c>
      <c r="B995" s="117">
        <v>44303</v>
      </c>
      <c r="C995" s="116" t="s">
        <v>1985</v>
      </c>
      <c r="D995" s="35" t="s">
        <v>532</v>
      </c>
      <c r="E995" s="116" t="str">
        <f t="shared" si="102"/>
        <v>Gunther</v>
      </c>
      <c r="F995" s="116" t="str">
        <f t="shared" si="103"/>
        <v>Doll</v>
      </c>
      <c r="G995" s="116" t="str">
        <f t="shared" si="104"/>
        <v>Men Senior</v>
      </c>
      <c r="H995" s="116" t="str">
        <f t="shared" si="105"/>
        <v>Mako</v>
      </c>
      <c r="I995" s="35"/>
      <c r="J995" s="35" t="s">
        <v>1340</v>
      </c>
      <c r="K995" s="35">
        <v>163</v>
      </c>
      <c r="L995" s="118">
        <f t="shared" si="106"/>
        <v>23.1</v>
      </c>
      <c r="M995" s="118">
        <f t="shared" si="107"/>
        <v>23.1</v>
      </c>
    </row>
    <row r="996" spans="1:13" x14ac:dyDescent="0.25">
      <c r="A996" s="116" t="s">
        <v>1997</v>
      </c>
      <c r="B996" s="117">
        <v>44352</v>
      </c>
      <c r="C996" s="116" t="s">
        <v>1998</v>
      </c>
      <c r="D996" s="35" t="s">
        <v>704</v>
      </c>
      <c r="E996" s="116" t="str">
        <f t="shared" si="102"/>
        <v>Adri</v>
      </c>
      <c r="F996" s="116" t="str">
        <f t="shared" si="103"/>
        <v>Roets</v>
      </c>
      <c r="G996" s="116" t="str">
        <f t="shared" si="104"/>
        <v>Men Master</v>
      </c>
      <c r="H996" s="116" t="str">
        <f t="shared" si="105"/>
        <v>Atlantic Angling Club</v>
      </c>
      <c r="I996" s="35"/>
      <c r="J996" s="35" t="s">
        <v>1340</v>
      </c>
      <c r="K996" s="35">
        <v>104</v>
      </c>
      <c r="L996" s="118">
        <f t="shared" si="106"/>
        <v>5</v>
      </c>
      <c r="M996" s="118">
        <f t="shared" si="107"/>
        <v>5</v>
      </c>
    </row>
    <row r="997" spans="1:13" x14ac:dyDescent="0.25">
      <c r="A997" s="116" t="s">
        <v>1997</v>
      </c>
      <c r="B997" s="117">
        <v>44352</v>
      </c>
      <c r="C997" s="116" t="s">
        <v>1998</v>
      </c>
      <c r="D997" s="35" t="s">
        <v>704</v>
      </c>
      <c r="E997" s="116" t="str">
        <f t="shared" si="102"/>
        <v>Adri</v>
      </c>
      <c r="F997" s="116" t="str">
        <f t="shared" si="103"/>
        <v>Roets</v>
      </c>
      <c r="G997" s="116" t="str">
        <f t="shared" si="104"/>
        <v>Men Master</v>
      </c>
      <c r="H997" s="116" t="str">
        <f t="shared" si="105"/>
        <v>Atlantic Angling Club</v>
      </c>
      <c r="I997" s="35"/>
      <c r="J997" s="35" t="s">
        <v>1340</v>
      </c>
      <c r="K997" s="35">
        <v>106</v>
      </c>
      <c r="L997" s="118">
        <f t="shared" si="106"/>
        <v>5.3</v>
      </c>
      <c r="M997" s="118">
        <f t="shared" si="107"/>
        <v>5.3</v>
      </c>
    </row>
    <row r="998" spans="1:13" x14ac:dyDescent="0.25">
      <c r="A998" s="116" t="s">
        <v>1997</v>
      </c>
      <c r="B998" s="117">
        <v>44352</v>
      </c>
      <c r="C998" s="116" t="s">
        <v>1998</v>
      </c>
      <c r="D998" s="35" t="s">
        <v>704</v>
      </c>
      <c r="E998" s="116" t="str">
        <f t="shared" si="102"/>
        <v>Adri</v>
      </c>
      <c r="F998" s="116" t="str">
        <f t="shared" si="103"/>
        <v>Roets</v>
      </c>
      <c r="G998" s="116" t="str">
        <f t="shared" si="104"/>
        <v>Men Master</v>
      </c>
      <c r="H998" s="116" t="str">
        <f t="shared" si="105"/>
        <v>Atlantic Angling Club</v>
      </c>
      <c r="I998" s="35"/>
      <c r="J998" s="35" t="s">
        <v>1340</v>
      </c>
      <c r="K998" s="35">
        <v>126</v>
      </c>
      <c r="L998" s="118">
        <f t="shared" si="106"/>
        <v>9.6</v>
      </c>
      <c r="M998" s="118">
        <f t="shared" si="107"/>
        <v>9.6</v>
      </c>
    </row>
    <row r="999" spans="1:13" x14ac:dyDescent="0.25">
      <c r="A999" s="116" t="s">
        <v>1997</v>
      </c>
      <c r="B999" s="117">
        <v>44352</v>
      </c>
      <c r="C999" s="116" t="s">
        <v>1998</v>
      </c>
      <c r="D999" s="35" t="s">
        <v>641</v>
      </c>
      <c r="E999" s="116" t="str">
        <f t="shared" si="102"/>
        <v>Hennie</v>
      </c>
      <c r="F999" s="116" t="str">
        <f t="shared" si="103"/>
        <v>Roets</v>
      </c>
      <c r="G999" s="116" t="str">
        <f t="shared" si="104"/>
        <v>Men Veteran</v>
      </c>
      <c r="H999" s="116" t="str">
        <f t="shared" si="105"/>
        <v>Atlantic Angling Club</v>
      </c>
      <c r="I999" s="35"/>
      <c r="J999" s="35" t="s">
        <v>1340</v>
      </c>
      <c r="K999" s="35">
        <v>152</v>
      </c>
      <c r="L999" s="118">
        <f t="shared" si="106"/>
        <v>18.2</v>
      </c>
      <c r="M999" s="118">
        <f t="shared" si="107"/>
        <v>18.2</v>
      </c>
    </row>
    <row r="1000" spans="1:13" x14ac:dyDescent="0.25">
      <c r="A1000" s="116" t="s">
        <v>1997</v>
      </c>
      <c r="B1000" s="117">
        <v>44352</v>
      </c>
      <c r="C1000" s="116" t="s">
        <v>1998</v>
      </c>
      <c r="D1000" s="35" t="s">
        <v>1624</v>
      </c>
      <c r="E1000" s="116" t="str">
        <f t="shared" si="102"/>
        <v>Stefano</v>
      </c>
      <c r="F1000" s="116" t="str">
        <f t="shared" si="103"/>
        <v>Strappazzon</v>
      </c>
      <c r="G1000" s="116" t="str">
        <f t="shared" si="104"/>
        <v>Men Veteran</v>
      </c>
      <c r="H1000" s="116" t="str">
        <f t="shared" si="105"/>
        <v>Atlantic Angling Club</v>
      </c>
      <c r="I1000" s="35"/>
      <c r="J1000" s="35"/>
      <c r="K1000" s="35"/>
      <c r="L1000" s="118" t="str">
        <f t="shared" si="106"/>
        <v/>
      </c>
      <c r="M1000" s="118" t="str">
        <f t="shared" si="107"/>
        <v/>
      </c>
    </row>
    <row r="1001" spans="1:13" x14ac:dyDescent="0.25">
      <c r="A1001" s="116" t="s">
        <v>1997</v>
      </c>
      <c r="B1001" s="117">
        <v>44352</v>
      </c>
      <c r="C1001" s="116" t="s">
        <v>1998</v>
      </c>
      <c r="D1001" s="35" t="s">
        <v>1204</v>
      </c>
      <c r="E1001" s="116" t="str">
        <f t="shared" si="102"/>
        <v>Karmen</v>
      </c>
      <c r="F1001" s="116" t="str">
        <f t="shared" si="103"/>
        <v>Mynhardt</v>
      </c>
      <c r="G1001" s="116" t="str">
        <f t="shared" si="104"/>
        <v>Ladies Master</v>
      </c>
      <c r="H1001" s="116" t="str">
        <f t="shared" si="105"/>
        <v>Atlantic Angling Club</v>
      </c>
      <c r="I1001" s="35"/>
      <c r="J1001" s="35"/>
      <c r="K1001" s="35"/>
      <c r="L1001" s="118" t="str">
        <f t="shared" si="106"/>
        <v/>
      </c>
      <c r="M1001" s="118" t="str">
        <f t="shared" si="107"/>
        <v/>
      </c>
    </row>
    <row r="1002" spans="1:13" x14ac:dyDescent="0.25">
      <c r="A1002" s="116" t="s">
        <v>1997</v>
      </c>
      <c r="B1002" s="117">
        <v>44352</v>
      </c>
      <c r="C1002" s="116" t="s">
        <v>1998</v>
      </c>
      <c r="D1002" s="35" t="s">
        <v>958</v>
      </c>
      <c r="E1002" s="116" t="str">
        <f t="shared" si="102"/>
        <v>Sarel</v>
      </c>
      <c r="F1002" s="116" t="str">
        <f t="shared" si="103"/>
        <v>Mynhardt</v>
      </c>
      <c r="G1002" s="116" t="str">
        <f t="shared" si="104"/>
        <v>Men Master</v>
      </c>
      <c r="H1002" s="116" t="str">
        <f t="shared" si="105"/>
        <v>Atlantic Angling Club</v>
      </c>
      <c r="I1002" s="35"/>
      <c r="J1002" s="35"/>
      <c r="K1002" s="35"/>
      <c r="L1002" s="118" t="str">
        <f t="shared" si="106"/>
        <v/>
      </c>
      <c r="M1002" s="118" t="str">
        <f t="shared" si="107"/>
        <v/>
      </c>
    </row>
    <row r="1003" spans="1:13" x14ac:dyDescent="0.25">
      <c r="A1003" s="116" t="s">
        <v>1997</v>
      </c>
      <c r="B1003" s="117">
        <v>44352</v>
      </c>
      <c r="C1003" s="116" t="s">
        <v>1998</v>
      </c>
      <c r="D1003" s="35" t="s">
        <v>519</v>
      </c>
      <c r="E1003" s="116" t="str">
        <f t="shared" si="102"/>
        <v>Jörg</v>
      </c>
      <c r="F1003" s="116" t="str">
        <f t="shared" si="103"/>
        <v>Walter</v>
      </c>
      <c r="G1003" s="116" t="str">
        <f t="shared" si="104"/>
        <v>Men Grand Masters</v>
      </c>
      <c r="H1003" s="116" t="str">
        <f t="shared" si="105"/>
        <v>Atlantic Angling Club</v>
      </c>
      <c r="I1003" s="35"/>
      <c r="J1003" s="35"/>
      <c r="K1003" s="35"/>
      <c r="L1003" s="118" t="str">
        <f t="shared" si="106"/>
        <v/>
      </c>
      <c r="M1003" s="118" t="str">
        <f t="shared" si="107"/>
        <v/>
      </c>
    </row>
    <row r="1004" spans="1:13" x14ac:dyDescent="0.25">
      <c r="A1004" s="116" t="s">
        <v>1997</v>
      </c>
      <c r="B1004" s="117">
        <v>44352</v>
      </c>
      <c r="C1004" s="116" t="s">
        <v>1998</v>
      </c>
      <c r="D1004" s="35" t="s">
        <v>729</v>
      </c>
      <c r="E1004" s="116" t="str">
        <f t="shared" si="102"/>
        <v>Henning</v>
      </c>
      <c r="F1004" s="116" t="str">
        <f t="shared" si="103"/>
        <v>Du Plessis</v>
      </c>
      <c r="G1004" s="116" t="str">
        <f t="shared" si="104"/>
        <v>Men Master</v>
      </c>
      <c r="H1004" s="116" t="str">
        <f t="shared" si="105"/>
        <v>Atlantic Angling Club</v>
      </c>
      <c r="I1004" s="35"/>
      <c r="J1004" s="35" t="s">
        <v>1340</v>
      </c>
      <c r="K1004" s="35">
        <v>103</v>
      </c>
      <c r="L1004" s="118">
        <f t="shared" si="106"/>
        <v>4.8</v>
      </c>
      <c r="M1004" s="118">
        <f t="shared" si="107"/>
        <v>4.8</v>
      </c>
    </row>
    <row r="1005" spans="1:13" x14ac:dyDescent="0.25">
      <c r="A1005" s="116" t="s">
        <v>1997</v>
      </c>
      <c r="B1005" s="117">
        <v>44352</v>
      </c>
      <c r="C1005" s="116" t="s">
        <v>1998</v>
      </c>
      <c r="D1005" s="35" t="s">
        <v>729</v>
      </c>
      <c r="E1005" s="116" t="str">
        <f t="shared" si="102"/>
        <v>Henning</v>
      </c>
      <c r="F1005" s="116" t="str">
        <f t="shared" si="103"/>
        <v>Du Plessis</v>
      </c>
      <c r="G1005" s="116" t="str">
        <f t="shared" si="104"/>
        <v>Men Master</v>
      </c>
      <c r="H1005" s="116" t="str">
        <f t="shared" si="105"/>
        <v>Atlantic Angling Club</v>
      </c>
      <c r="I1005" s="35"/>
      <c r="J1005" s="35" t="s">
        <v>1341</v>
      </c>
      <c r="K1005" s="35"/>
      <c r="L1005" s="118" t="str">
        <f t="shared" si="106"/>
        <v/>
      </c>
      <c r="M1005" s="118" t="str">
        <f t="shared" si="107"/>
        <v/>
      </c>
    </row>
    <row r="1006" spans="1:13" x14ac:dyDescent="0.25">
      <c r="A1006" s="116" t="s">
        <v>1997</v>
      </c>
      <c r="B1006" s="117">
        <v>44352</v>
      </c>
      <c r="C1006" s="116" t="s">
        <v>1998</v>
      </c>
      <c r="D1006" s="35" t="s">
        <v>1716</v>
      </c>
      <c r="E1006" s="116" t="str">
        <f t="shared" si="102"/>
        <v>Espe</v>
      </c>
      <c r="F1006" s="116" t="str">
        <f t="shared" si="103"/>
        <v>Steyl</v>
      </c>
      <c r="G1006" s="116" t="str">
        <f t="shared" si="104"/>
        <v>Men Veteran</v>
      </c>
      <c r="H1006" s="116" t="str">
        <f t="shared" si="105"/>
        <v>Atlantic Angling Club</v>
      </c>
      <c r="I1006" s="35" t="s">
        <v>9</v>
      </c>
      <c r="J1006" s="35"/>
      <c r="K1006" s="35">
        <v>33</v>
      </c>
      <c r="L1006" s="118">
        <f t="shared" si="106"/>
        <v>0.7</v>
      </c>
      <c r="M1006" s="118">
        <f t="shared" si="107"/>
        <v>0.7</v>
      </c>
    </row>
    <row r="1007" spans="1:13" x14ac:dyDescent="0.25">
      <c r="A1007" s="116" t="s">
        <v>1997</v>
      </c>
      <c r="B1007" s="117">
        <v>44352</v>
      </c>
      <c r="C1007" s="116" t="s">
        <v>1998</v>
      </c>
      <c r="D1007" s="35" t="s">
        <v>1716</v>
      </c>
      <c r="E1007" s="116" t="str">
        <f t="shared" si="102"/>
        <v>Espe</v>
      </c>
      <c r="F1007" s="116" t="str">
        <f t="shared" si="103"/>
        <v>Steyl</v>
      </c>
      <c r="G1007" s="116" t="str">
        <f t="shared" si="104"/>
        <v>Men Veteran</v>
      </c>
      <c r="H1007" s="116" t="str">
        <f t="shared" si="105"/>
        <v>Atlantic Angling Club</v>
      </c>
      <c r="I1007" s="35" t="s">
        <v>9</v>
      </c>
      <c r="J1007" s="35"/>
      <c r="K1007" s="35">
        <v>30</v>
      </c>
      <c r="L1007" s="118">
        <f t="shared" si="106"/>
        <v>0.5</v>
      </c>
      <c r="M1007" s="118">
        <f t="shared" si="107"/>
        <v>0.5</v>
      </c>
    </row>
    <row r="1008" spans="1:13" x14ac:dyDescent="0.25">
      <c r="A1008" s="116" t="s">
        <v>1997</v>
      </c>
      <c r="B1008" s="117">
        <v>44352</v>
      </c>
      <c r="C1008" s="116" t="s">
        <v>1998</v>
      </c>
      <c r="D1008" s="35" t="s">
        <v>954</v>
      </c>
      <c r="E1008" s="116" t="str">
        <f t="shared" si="102"/>
        <v>Jaco</v>
      </c>
      <c r="F1008" s="116" t="str">
        <f t="shared" si="103"/>
        <v>Venter</v>
      </c>
      <c r="G1008" s="116" t="str">
        <f t="shared" si="104"/>
        <v>Men Master</v>
      </c>
      <c r="H1008" s="116" t="str">
        <f t="shared" si="105"/>
        <v>Atlantic Angling Club</v>
      </c>
      <c r="I1008" s="35"/>
      <c r="J1008" s="35"/>
      <c r="K1008" s="35"/>
      <c r="L1008" s="118" t="str">
        <f t="shared" si="106"/>
        <v/>
      </c>
      <c r="M1008" s="118" t="str">
        <f t="shared" si="107"/>
        <v/>
      </c>
    </row>
    <row r="1009" spans="1:13" x14ac:dyDescent="0.25">
      <c r="A1009" s="116" t="s">
        <v>1997</v>
      </c>
      <c r="B1009" s="117">
        <v>44352</v>
      </c>
      <c r="C1009" s="116" t="s">
        <v>1998</v>
      </c>
      <c r="D1009" s="35" t="s">
        <v>507</v>
      </c>
      <c r="E1009" s="116" t="str">
        <f t="shared" si="102"/>
        <v>Johan</v>
      </c>
      <c r="F1009" s="116" t="str">
        <f t="shared" si="103"/>
        <v>Mostert</v>
      </c>
      <c r="G1009" s="116" t="str">
        <f t="shared" si="104"/>
        <v>Men Senior</v>
      </c>
      <c r="H1009" s="116" t="str">
        <f t="shared" si="105"/>
        <v>Atlantic Angling Club</v>
      </c>
      <c r="I1009" s="35" t="s">
        <v>19</v>
      </c>
      <c r="J1009" s="35"/>
      <c r="K1009" s="35">
        <v>54</v>
      </c>
      <c r="L1009" s="118">
        <f t="shared" si="106"/>
        <v>1.6</v>
      </c>
      <c r="M1009" s="118">
        <f t="shared" si="107"/>
        <v>1.6</v>
      </c>
    </row>
    <row r="1010" spans="1:13" x14ac:dyDescent="0.25">
      <c r="A1010" s="116" t="s">
        <v>1997</v>
      </c>
      <c r="B1010" s="117">
        <v>44352</v>
      </c>
      <c r="C1010" s="116" t="s">
        <v>1998</v>
      </c>
      <c r="D1010" s="35" t="s">
        <v>735</v>
      </c>
      <c r="E1010" s="116" t="str">
        <f t="shared" si="102"/>
        <v>Natasha</v>
      </c>
      <c r="F1010" s="116" t="str">
        <f t="shared" si="103"/>
        <v>Mostert</v>
      </c>
      <c r="G1010" s="116" t="str">
        <f t="shared" si="104"/>
        <v>Ladies Senior</v>
      </c>
      <c r="H1010" s="116" t="str">
        <f t="shared" si="105"/>
        <v>Atlantic Angling Club</v>
      </c>
      <c r="I1010" s="35"/>
      <c r="J1010" s="35"/>
      <c r="K1010" s="35"/>
      <c r="L1010" s="118" t="str">
        <f t="shared" si="106"/>
        <v/>
      </c>
      <c r="M1010" s="118" t="str">
        <f t="shared" si="107"/>
        <v/>
      </c>
    </row>
    <row r="1011" spans="1:13" x14ac:dyDescent="0.25">
      <c r="A1011" s="116" t="s">
        <v>1997</v>
      </c>
      <c r="B1011" s="117">
        <v>44352</v>
      </c>
      <c r="C1011" s="116" t="s">
        <v>1998</v>
      </c>
      <c r="D1011" s="35" t="s">
        <v>955</v>
      </c>
      <c r="E1011" s="116" t="str">
        <f t="shared" si="102"/>
        <v>Andries</v>
      </c>
      <c r="F1011" s="116" t="str">
        <f t="shared" si="103"/>
        <v>Burger</v>
      </c>
      <c r="G1011" s="116" t="str">
        <f t="shared" si="104"/>
        <v>Men Master</v>
      </c>
      <c r="H1011" s="116" t="str">
        <f t="shared" si="105"/>
        <v>Atlantic Angling Club</v>
      </c>
      <c r="I1011" s="35" t="s">
        <v>19</v>
      </c>
      <c r="J1011" s="35"/>
      <c r="K1011" s="35">
        <v>59</v>
      </c>
      <c r="L1011" s="118">
        <f t="shared" si="106"/>
        <v>2.1</v>
      </c>
      <c r="M1011" s="118">
        <f t="shared" si="107"/>
        <v>2.1</v>
      </c>
    </row>
    <row r="1012" spans="1:13" x14ac:dyDescent="0.25">
      <c r="A1012" s="116" t="s">
        <v>1997</v>
      </c>
      <c r="B1012" s="117">
        <v>44352</v>
      </c>
      <c r="C1012" s="116" t="s">
        <v>1998</v>
      </c>
      <c r="D1012" s="35" t="s">
        <v>1497</v>
      </c>
      <c r="E1012" s="116" t="str">
        <f t="shared" si="102"/>
        <v>Andi</v>
      </c>
      <c r="F1012" s="116" t="str">
        <f t="shared" si="103"/>
        <v>Bachran</v>
      </c>
      <c r="G1012" s="116" t="str">
        <f t="shared" si="104"/>
        <v>Men Master</v>
      </c>
      <c r="H1012" s="116" t="str">
        <f t="shared" si="105"/>
        <v>Atlantic Angling Club</v>
      </c>
      <c r="I1012" s="35"/>
      <c r="J1012" s="35"/>
      <c r="K1012" s="35"/>
      <c r="L1012" s="118" t="str">
        <f t="shared" si="106"/>
        <v/>
      </c>
      <c r="M1012" s="118" t="str">
        <f t="shared" si="107"/>
        <v/>
      </c>
    </row>
    <row r="1013" spans="1:13" x14ac:dyDescent="0.25">
      <c r="A1013" s="116" t="s">
        <v>1997</v>
      </c>
      <c r="B1013" s="117">
        <v>44352</v>
      </c>
      <c r="C1013" s="116" t="s">
        <v>1998</v>
      </c>
      <c r="D1013" s="35" t="s">
        <v>1773</v>
      </c>
      <c r="E1013" s="116" t="str">
        <f t="shared" si="102"/>
        <v>Jacobus</v>
      </c>
      <c r="F1013" s="116" t="str">
        <f t="shared" si="103"/>
        <v>Steyl</v>
      </c>
      <c r="G1013" s="116" t="str">
        <f t="shared" si="104"/>
        <v>Men Grand Masters</v>
      </c>
      <c r="H1013" s="116" t="str">
        <f t="shared" si="105"/>
        <v>Atlantic Angling Club</v>
      </c>
      <c r="I1013" s="35" t="s">
        <v>9</v>
      </c>
      <c r="J1013" s="35"/>
      <c r="K1013" s="35">
        <v>30</v>
      </c>
      <c r="L1013" s="118">
        <f t="shared" si="106"/>
        <v>0.5</v>
      </c>
      <c r="M1013" s="118">
        <f t="shared" si="107"/>
        <v>0.5</v>
      </c>
    </row>
    <row r="1014" spans="1:13" x14ac:dyDescent="0.25">
      <c r="A1014" s="116" t="s">
        <v>1997</v>
      </c>
      <c r="B1014" s="117">
        <v>44352</v>
      </c>
      <c r="C1014" s="116" t="s">
        <v>1998</v>
      </c>
      <c r="D1014" s="35" t="s">
        <v>1287</v>
      </c>
      <c r="E1014" s="116" t="str">
        <f t="shared" si="102"/>
        <v>Ryan</v>
      </c>
      <c r="F1014" s="116" t="str">
        <f t="shared" si="103"/>
        <v>Wolmarans</v>
      </c>
      <c r="G1014" s="116" t="str">
        <f t="shared" si="104"/>
        <v>Men Senior</v>
      </c>
      <c r="H1014" s="116" t="str">
        <f t="shared" si="105"/>
        <v>Atlantic Angling Club</v>
      </c>
      <c r="I1014" s="35"/>
      <c r="J1014" s="35"/>
      <c r="K1014" s="35"/>
      <c r="L1014" s="118" t="str">
        <f t="shared" si="106"/>
        <v/>
      </c>
      <c r="M1014" s="118" t="str">
        <f t="shared" si="107"/>
        <v/>
      </c>
    </row>
    <row r="1015" spans="1:13" x14ac:dyDescent="0.25">
      <c r="A1015" s="116" t="s">
        <v>1997</v>
      </c>
      <c r="B1015" s="117">
        <v>44352</v>
      </c>
      <c r="C1015" s="116" t="s">
        <v>1998</v>
      </c>
      <c r="D1015" s="35" t="s">
        <v>1847</v>
      </c>
      <c r="E1015" s="116" t="str">
        <f t="shared" si="102"/>
        <v>Andre</v>
      </c>
      <c r="F1015" s="116" t="str">
        <f t="shared" si="103"/>
        <v>Nell</v>
      </c>
      <c r="G1015" s="116" t="str">
        <f t="shared" si="104"/>
        <v>Men Grand Masters</v>
      </c>
      <c r="H1015" s="116" t="str">
        <f t="shared" si="105"/>
        <v>Atlantic Angling Club</v>
      </c>
      <c r="I1015" s="35" t="s">
        <v>9</v>
      </c>
      <c r="J1015" s="35"/>
      <c r="K1015" s="35">
        <v>32</v>
      </c>
      <c r="L1015" s="118">
        <f t="shared" si="106"/>
        <v>0.6</v>
      </c>
      <c r="M1015" s="118">
        <f t="shared" si="107"/>
        <v>0.6</v>
      </c>
    </row>
    <row r="1016" spans="1:13" x14ac:dyDescent="0.25">
      <c r="A1016" s="116" t="s">
        <v>1997</v>
      </c>
      <c r="B1016" s="117">
        <v>44352</v>
      </c>
      <c r="C1016" s="116" t="s">
        <v>1998</v>
      </c>
      <c r="D1016" s="35" t="s">
        <v>1847</v>
      </c>
      <c r="E1016" s="116" t="str">
        <f t="shared" si="102"/>
        <v>Andre</v>
      </c>
      <c r="F1016" s="116" t="str">
        <f t="shared" si="103"/>
        <v>Nell</v>
      </c>
      <c r="G1016" s="116" t="str">
        <f t="shared" si="104"/>
        <v>Men Grand Masters</v>
      </c>
      <c r="H1016" s="116" t="str">
        <f t="shared" si="105"/>
        <v>Atlantic Angling Club</v>
      </c>
      <c r="I1016" s="35" t="s">
        <v>9</v>
      </c>
      <c r="J1016" s="35"/>
      <c r="K1016" s="35">
        <v>34</v>
      </c>
      <c r="L1016" s="118">
        <f t="shared" si="106"/>
        <v>0.7</v>
      </c>
      <c r="M1016" s="118">
        <f t="shared" si="107"/>
        <v>0.7</v>
      </c>
    </row>
    <row r="1017" spans="1:13" x14ac:dyDescent="0.25">
      <c r="A1017" s="116" t="s">
        <v>1997</v>
      </c>
      <c r="B1017" s="117">
        <v>44352</v>
      </c>
      <c r="C1017" s="116" t="s">
        <v>1998</v>
      </c>
      <c r="D1017" s="35" t="s">
        <v>1847</v>
      </c>
      <c r="E1017" s="116" t="str">
        <f t="shared" si="102"/>
        <v>Andre</v>
      </c>
      <c r="F1017" s="116" t="str">
        <f t="shared" si="103"/>
        <v>Nell</v>
      </c>
      <c r="G1017" s="116" t="str">
        <f t="shared" si="104"/>
        <v>Men Grand Masters</v>
      </c>
      <c r="H1017" s="116" t="str">
        <f t="shared" si="105"/>
        <v>Atlantic Angling Club</v>
      </c>
      <c r="I1017" s="35" t="s">
        <v>9</v>
      </c>
      <c r="J1017" s="35"/>
      <c r="K1017" s="35">
        <v>30</v>
      </c>
      <c r="L1017" s="118">
        <f t="shared" si="106"/>
        <v>0.5</v>
      </c>
      <c r="M1017" s="118">
        <f t="shared" si="107"/>
        <v>0.5</v>
      </c>
    </row>
    <row r="1018" spans="1:13" x14ac:dyDescent="0.25">
      <c r="A1018" s="116" t="s">
        <v>1997</v>
      </c>
      <c r="B1018" s="117">
        <v>44352</v>
      </c>
      <c r="C1018" s="116" t="s">
        <v>1998</v>
      </c>
      <c r="D1018" s="35" t="s">
        <v>1847</v>
      </c>
      <c r="E1018" s="116" t="str">
        <f t="shared" si="102"/>
        <v>Andre</v>
      </c>
      <c r="F1018" s="116" t="str">
        <f t="shared" si="103"/>
        <v>Nell</v>
      </c>
      <c r="G1018" s="116" t="str">
        <f t="shared" si="104"/>
        <v>Men Grand Masters</v>
      </c>
      <c r="H1018" s="116" t="str">
        <f t="shared" si="105"/>
        <v>Atlantic Angling Club</v>
      </c>
      <c r="I1018" s="35" t="s">
        <v>9</v>
      </c>
      <c r="J1018" s="35"/>
      <c r="K1018" s="35">
        <v>31</v>
      </c>
      <c r="L1018" s="118">
        <f t="shared" si="106"/>
        <v>0.5</v>
      </c>
      <c r="M1018" s="118">
        <f t="shared" si="107"/>
        <v>0.5</v>
      </c>
    </row>
    <row r="1019" spans="1:13" x14ac:dyDescent="0.25">
      <c r="A1019" s="116" t="s">
        <v>1997</v>
      </c>
      <c r="B1019" s="117">
        <v>44352</v>
      </c>
      <c r="C1019" s="116" t="s">
        <v>1998</v>
      </c>
      <c r="D1019" s="35" t="s">
        <v>875</v>
      </c>
      <c r="E1019" s="116" t="str">
        <f t="shared" si="102"/>
        <v>Wikus</v>
      </c>
      <c r="F1019" s="116" t="str">
        <f t="shared" si="103"/>
        <v>Pinaar</v>
      </c>
      <c r="G1019" s="116" t="str">
        <f t="shared" si="104"/>
        <v>Men Veteran</v>
      </c>
      <c r="H1019" s="116" t="str">
        <f t="shared" si="105"/>
        <v>Atlantic Angling Club</v>
      </c>
      <c r="I1019" s="35"/>
      <c r="J1019" s="35"/>
      <c r="K1019" s="35"/>
      <c r="L1019" s="118" t="str">
        <f t="shared" si="106"/>
        <v/>
      </c>
      <c r="M1019" s="118" t="str">
        <f t="shared" si="107"/>
        <v/>
      </c>
    </row>
    <row r="1020" spans="1:13" x14ac:dyDescent="0.25">
      <c r="A1020" s="116" t="s">
        <v>1997</v>
      </c>
      <c r="B1020" s="117">
        <v>44352</v>
      </c>
      <c r="C1020" s="116" t="s">
        <v>1998</v>
      </c>
      <c r="D1020" s="35" t="s">
        <v>1759</v>
      </c>
      <c r="E1020" s="116" t="str">
        <f t="shared" si="102"/>
        <v>Andy</v>
      </c>
      <c r="F1020" s="116" t="str">
        <f t="shared" si="103"/>
        <v>Welzig</v>
      </c>
      <c r="G1020" s="116" t="str">
        <f t="shared" si="104"/>
        <v>Men Master</v>
      </c>
      <c r="H1020" s="116" t="str">
        <f t="shared" si="105"/>
        <v>Atlantic Angling Club</v>
      </c>
      <c r="I1020" s="35"/>
      <c r="J1020" s="35"/>
      <c r="K1020" s="35"/>
      <c r="L1020" s="118" t="str">
        <f t="shared" si="106"/>
        <v/>
      </c>
      <c r="M1020" s="118" t="str">
        <f t="shared" si="107"/>
        <v/>
      </c>
    </row>
    <row r="1021" spans="1:13" x14ac:dyDescent="0.25">
      <c r="A1021" s="116" t="s">
        <v>1997</v>
      </c>
      <c r="B1021" s="117">
        <v>44352</v>
      </c>
      <c r="C1021" s="116" t="s">
        <v>1998</v>
      </c>
      <c r="D1021" s="35" t="s">
        <v>1634</v>
      </c>
      <c r="E1021" s="116" t="str">
        <f t="shared" si="102"/>
        <v>Sven</v>
      </c>
      <c r="F1021" s="116" t="str">
        <f t="shared" si="103"/>
        <v>Welzig</v>
      </c>
      <c r="G1021" s="116" t="str">
        <f t="shared" si="104"/>
        <v>Men U/21</v>
      </c>
      <c r="H1021" s="116" t="str">
        <f t="shared" si="105"/>
        <v>Atlantic Angling Club</v>
      </c>
      <c r="I1021" s="35"/>
      <c r="J1021" s="35"/>
      <c r="K1021" s="35"/>
      <c r="L1021" s="118" t="str">
        <f t="shared" si="106"/>
        <v/>
      </c>
      <c r="M1021" s="118" t="str">
        <f t="shared" si="107"/>
        <v/>
      </c>
    </row>
    <row r="1022" spans="1:13" x14ac:dyDescent="0.25">
      <c r="A1022" s="116" t="s">
        <v>1997</v>
      </c>
      <c r="B1022" s="117">
        <v>44352</v>
      </c>
      <c r="C1022" s="116" t="s">
        <v>1998</v>
      </c>
      <c r="D1022" s="35" t="s">
        <v>799</v>
      </c>
      <c r="E1022" s="116" t="str">
        <f t="shared" si="102"/>
        <v>Herman</v>
      </c>
      <c r="F1022" s="116" t="str">
        <f t="shared" si="103"/>
        <v>Krauze</v>
      </c>
      <c r="G1022" s="116" t="str">
        <f t="shared" si="104"/>
        <v>Men U/21</v>
      </c>
      <c r="H1022" s="116" t="str">
        <f t="shared" si="105"/>
        <v>Orca Angling Club</v>
      </c>
      <c r="I1022" s="35"/>
      <c r="J1022" s="35"/>
      <c r="K1022" s="35"/>
      <c r="L1022" s="118" t="str">
        <f t="shared" si="106"/>
        <v/>
      </c>
      <c r="M1022" s="118" t="str">
        <f t="shared" si="107"/>
        <v/>
      </c>
    </row>
    <row r="1023" spans="1:13" x14ac:dyDescent="0.25">
      <c r="A1023" s="116" t="s">
        <v>1997</v>
      </c>
      <c r="B1023" s="117">
        <v>44352</v>
      </c>
      <c r="C1023" s="116" t="s">
        <v>1998</v>
      </c>
      <c r="D1023" s="35" t="s">
        <v>697</v>
      </c>
      <c r="E1023" s="116" t="str">
        <f t="shared" si="102"/>
        <v>Chris</v>
      </c>
      <c r="F1023" s="116" t="str">
        <f t="shared" si="103"/>
        <v>Vorster</v>
      </c>
      <c r="G1023" s="116" t="str">
        <f t="shared" si="104"/>
        <v>Men Veteran</v>
      </c>
      <c r="H1023" s="116" t="str">
        <f t="shared" si="105"/>
        <v>Orca Angling Club</v>
      </c>
      <c r="I1023" s="35"/>
      <c r="J1023" s="35" t="s">
        <v>10</v>
      </c>
      <c r="K1023" s="35">
        <v>40</v>
      </c>
      <c r="L1023" s="118">
        <f t="shared" si="106"/>
        <v>1</v>
      </c>
      <c r="M1023" s="118">
        <f t="shared" si="107"/>
        <v>1</v>
      </c>
    </row>
    <row r="1024" spans="1:13" x14ac:dyDescent="0.25">
      <c r="A1024" s="116" t="s">
        <v>1997</v>
      </c>
      <c r="B1024" s="117">
        <v>44352</v>
      </c>
      <c r="C1024" s="116" t="s">
        <v>1998</v>
      </c>
      <c r="D1024" s="35" t="s">
        <v>676</v>
      </c>
      <c r="E1024" s="116" t="str">
        <f t="shared" ref="E1024:E1087" si="108">IF(D1024="","",VLOOKUP(D1024,Master,3,FALSE))</f>
        <v>Elaine</v>
      </c>
      <c r="F1024" s="116" t="str">
        <f t="shared" ref="F1024:F1087" si="109">IF(D1024="","",VLOOKUP(D1024,Master,4,FALSE))</f>
        <v>Vorster</v>
      </c>
      <c r="G1024" s="116" t="str">
        <f t="shared" ref="G1024:G1087" si="110">IF(D1024="","",VLOOKUP(D1024,Master,5,FALSE))</f>
        <v>Ladies Veteran</v>
      </c>
      <c r="H1024" s="116" t="str">
        <f t="shared" ref="H1024:H1087" si="111">IF(D1024="","",VLOOKUP(D1024,Master,2,FALSE))</f>
        <v>Orca Angling Club</v>
      </c>
      <c r="I1024" s="35"/>
      <c r="J1024" s="35" t="s">
        <v>20</v>
      </c>
      <c r="K1024" s="35">
        <v>75</v>
      </c>
      <c r="L1024" s="118">
        <f t="shared" ref="L1024:L1087" si="112">IF(K1024="","",IF(I1024="",ROUND(HLOOKUP(J1024,kgList,K1024,FALSE),1),ROUND(HLOOKUP(I1024,kgList,K1024,FALSE),1)))</f>
        <v>1.5</v>
      </c>
      <c r="M1024" s="118">
        <f t="shared" ref="M1024:M1087" si="113">IF(L1024="","",IF(COUNTA(I1024:J1024)&gt;1,"Edible or Inedible",IF(COUNTA(I1024)=1,L1024*1,IF(COUNTA(J1024)=1,L1024*1,"ERROR"))))</f>
        <v>1.5</v>
      </c>
    </row>
    <row r="1025" spans="1:13" x14ac:dyDescent="0.25">
      <c r="A1025" s="116" t="s">
        <v>1997</v>
      </c>
      <c r="B1025" s="117">
        <v>44352</v>
      </c>
      <c r="C1025" s="116" t="s">
        <v>1998</v>
      </c>
      <c r="D1025" s="35" t="s">
        <v>805</v>
      </c>
      <c r="E1025" s="116" t="str">
        <f t="shared" si="108"/>
        <v>Kobus</v>
      </c>
      <c r="F1025" s="116" t="str">
        <f t="shared" si="109"/>
        <v>Mostert</v>
      </c>
      <c r="G1025" s="116" t="str">
        <f t="shared" si="110"/>
        <v>Men Senior</v>
      </c>
      <c r="H1025" s="116" t="str">
        <f t="shared" si="111"/>
        <v>Henties Bay</v>
      </c>
      <c r="I1025" s="35"/>
      <c r="J1025" s="35"/>
      <c r="K1025" s="35"/>
      <c r="L1025" s="118" t="str">
        <f t="shared" si="112"/>
        <v/>
      </c>
      <c r="M1025" s="118" t="str">
        <f t="shared" si="113"/>
        <v/>
      </c>
    </row>
    <row r="1026" spans="1:13" x14ac:dyDescent="0.25">
      <c r="A1026" s="116" t="s">
        <v>1997</v>
      </c>
      <c r="B1026" s="117">
        <v>44352</v>
      </c>
      <c r="C1026" s="116" t="s">
        <v>1998</v>
      </c>
      <c r="D1026" s="35" t="s">
        <v>1503</v>
      </c>
      <c r="E1026" s="116" t="str">
        <f t="shared" si="108"/>
        <v>Tiaan</v>
      </c>
      <c r="F1026" s="116" t="str">
        <f t="shared" si="109"/>
        <v>Fourie</v>
      </c>
      <c r="G1026" s="116" t="str">
        <f t="shared" si="110"/>
        <v>Men Senior</v>
      </c>
      <c r="H1026" s="116" t="str">
        <f t="shared" si="111"/>
        <v>Henties Bay</v>
      </c>
      <c r="I1026" s="35"/>
      <c r="J1026" s="35" t="s">
        <v>1335</v>
      </c>
      <c r="K1026" s="35">
        <v>97</v>
      </c>
      <c r="L1026" s="118">
        <f t="shared" si="112"/>
        <v>11.6</v>
      </c>
      <c r="M1026" s="118">
        <f t="shared" si="113"/>
        <v>11.6</v>
      </c>
    </row>
    <row r="1027" spans="1:13" x14ac:dyDescent="0.25">
      <c r="A1027" s="116" t="s">
        <v>1997</v>
      </c>
      <c r="B1027" s="117">
        <v>44352</v>
      </c>
      <c r="C1027" s="116" t="s">
        <v>1998</v>
      </c>
      <c r="D1027" s="35" t="s">
        <v>691</v>
      </c>
      <c r="E1027" s="116" t="str">
        <f t="shared" si="108"/>
        <v>Louis</v>
      </c>
      <c r="F1027" s="116" t="str">
        <f t="shared" si="109"/>
        <v>Fenaux</v>
      </c>
      <c r="G1027" s="116" t="str">
        <f t="shared" si="110"/>
        <v>Men Veteran</v>
      </c>
      <c r="H1027" s="116" t="str">
        <f t="shared" si="111"/>
        <v>Henties Bay</v>
      </c>
      <c r="I1027" s="35"/>
      <c r="J1027" s="35"/>
      <c r="K1027" s="35"/>
      <c r="L1027" s="118" t="str">
        <f t="shared" si="112"/>
        <v/>
      </c>
      <c r="M1027" s="118" t="str">
        <f t="shared" si="113"/>
        <v/>
      </c>
    </row>
    <row r="1028" spans="1:13" x14ac:dyDescent="0.25">
      <c r="A1028" s="116" t="s">
        <v>1997</v>
      </c>
      <c r="B1028" s="117">
        <v>44352</v>
      </c>
      <c r="C1028" s="116" t="s">
        <v>1998</v>
      </c>
      <c r="D1028" s="35" t="s">
        <v>529</v>
      </c>
      <c r="E1028" s="116" t="str">
        <f t="shared" si="108"/>
        <v>Kobus</v>
      </c>
      <c r="F1028" s="116" t="str">
        <f t="shared" si="109"/>
        <v>Nel</v>
      </c>
      <c r="G1028" s="116" t="str">
        <f t="shared" si="110"/>
        <v>Men Master</v>
      </c>
      <c r="H1028" s="116" t="str">
        <f t="shared" si="111"/>
        <v>Henties Bay</v>
      </c>
      <c r="I1028" s="35"/>
      <c r="J1028" s="35"/>
      <c r="K1028" s="35"/>
      <c r="L1028" s="118" t="str">
        <f t="shared" si="112"/>
        <v/>
      </c>
      <c r="M1028" s="118" t="str">
        <f t="shared" si="113"/>
        <v/>
      </c>
    </row>
    <row r="1029" spans="1:13" x14ac:dyDescent="0.25">
      <c r="A1029" s="116" t="s">
        <v>1997</v>
      </c>
      <c r="B1029" s="117">
        <v>44352</v>
      </c>
      <c r="C1029" s="116" t="s">
        <v>1998</v>
      </c>
      <c r="D1029" s="35" t="s">
        <v>619</v>
      </c>
      <c r="E1029" s="116" t="str">
        <f t="shared" si="108"/>
        <v>Veronica</v>
      </c>
      <c r="F1029" s="116" t="str">
        <f t="shared" si="109"/>
        <v>Nel</v>
      </c>
      <c r="G1029" s="116" t="str">
        <f t="shared" si="110"/>
        <v>Ladies Master</v>
      </c>
      <c r="H1029" s="116" t="str">
        <f t="shared" si="111"/>
        <v>Henties Bay</v>
      </c>
      <c r="I1029" s="35"/>
      <c r="J1029" s="35"/>
      <c r="K1029" s="35"/>
      <c r="L1029" s="118" t="str">
        <f t="shared" si="112"/>
        <v/>
      </c>
      <c r="M1029" s="118" t="str">
        <f t="shared" si="113"/>
        <v/>
      </c>
    </row>
    <row r="1030" spans="1:13" x14ac:dyDescent="0.25">
      <c r="A1030" s="116" t="s">
        <v>1997</v>
      </c>
      <c r="B1030" s="117">
        <v>44352</v>
      </c>
      <c r="C1030" s="116" t="s">
        <v>1998</v>
      </c>
      <c r="D1030" s="35" t="s">
        <v>522</v>
      </c>
      <c r="E1030" s="116" t="str">
        <f t="shared" si="108"/>
        <v>Johan</v>
      </c>
      <c r="F1030" s="116" t="str">
        <f t="shared" si="109"/>
        <v>Agenbag</v>
      </c>
      <c r="G1030" s="116" t="str">
        <f t="shared" si="110"/>
        <v>Men Master</v>
      </c>
      <c r="H1030" s="116" t="str">
        <f t="shared" si="111"/>
        <v>Henties Bay</v>
      </c>
      <c r="I1030" s="35"/>
      <c r="J1030" s="35" t="s">
        <v>8</v>
      </c>
      <c r="K1030" s="35">
        <v>73</v>
      </c>
      <c r="L1030" s="118">
        <f t="shared" si="112"/>
        <v>3.1</v>
      </c>
      <c r="M1030" s="118">
        <f t="shared" si="113"/>
        <v>3.1</v>
      </c>
    </row>
    <row r="1031" spans="1:13" x14ac:dyDescent="0.25">
      <c r="A1031" s="116" t="s">
        <v>1997</v>
      </c>
      <c r="B1031" s="117">
        <v>44352</v>
      </c>
      <c r="C1031" s="116" t="s">
        <v>1998</v>
      </c>
      <c r="D1031" s="35" t="s">
        <v>1212</v>
      </c>
      <c r="E1031" s="116" t="str">
        <f t="shared" si="108"/>
        <v>Lourens</v>
      </c>
      <c r="F1031" s="116" t="str">
        <f t="shared" si="109"/>
        <v>Fourie</v>
      </c>
      <c r="G1031" s="116" t="str">
        <f t="shared" si="110"/>
        <v>Men Master</v>
      </c>
      <c r="H1031" s="116" t="str">
        <f t="shared" si="111"/>
        <v>Henties Bay</v>
      </c>
      <c r="I1031" s="35"/>
      <c r="J1031" s="35"/>
      <c r="K1031" s="35"/>
      <c r="L1031" s="118" t="str">
        <f t="shared" si="112"/>
        <v/>
      </c>
      <c r="M1031" s="118" t="str">
        <f t="shared" si="113"/>
        <v/>
      </c>
    </row>
    <row r="1032" spans="1:13" x14ac:dyDescent="0.25">
      <c r="A1032" s="116" t="s">
        <v>1997</v>
      </c>
      <c r="B1032" s="117">
        <v>44352</v>
      </c>
      <c r="C1032" s="116" t="s">
        <v>1998</v>
      </c>
      <c r="D1032" s="35" t="s">
        <v>764</v>
      </c>
      <c r="E1032" s="116" t="str">
        <f t="shared" si="108"/>
        <v>Heinz</v>
      </c>
      <c r="F1032" s="116" t="str">
        <f t="shared" si="109"/>
        <v>Bresele</v>
      </c>
      <c r="G1032" s="116" t="str">
        <f t="shared" si="110"/>
        <v>Men Grand Masters</v>
      </c>
      <c r="H1032" s="116" t="str">
        <f t="shared" si="111"/>
        <v>Atlantic Angling Club</v>
      </c>
      <c r="I1032" s="35" t="s">
        <v>19</v>
      </c>
      <c r="J1032" s="35"/>
      <c r="K1032" s="35">
        <v>43</v>
      </c>
      <c r="L1032" s="118">
        <f t="shared" si="112"/>
        <v>0.8</v>
      </c>
      <c r="M1032" s="118">
        <f t="shared" si="113"/>
        <v>0.8</v>
      </c>
    </row>
    <row r="1033" spans="1:13" x14ac:dyDescent="0.25">
      <c r="A1033" s="116" t="s">
        <v>1997</v>
      </c>
      <c r="B1033" s="117">
        <v>44352</v>
      </c>
      <c r="C1033" s="116" t="s">
        <v>1998</v>
      </c>
      <c r="D1033" s="35" t="s">
        <v>1078</v>
      </c>
      <c r="E1033" s="116" t="str">
        <f t="shared" si="108"/>
        <v>Johan</v>
      </c>
      <c r="F1033" s="116" t="str">
        <f t="shared" si="109"/>
        <v>Burger</v>
      </c>
      <c r="G1033" s="116" t="str">
        <f t="shared" si="110"/>
        <v>Men Master</v>
      </c>
      <c r="H1033" s="116" t="str">
        <f t="shared" si="111"/>
        <v>Mako</v>
      </c>
      <c r="I1033" s="35"/>
      <c r="J1033" s="35" t="s">
        <v>1340</v>
      </c>
      <c r="K1033" s="35">
        <v>163</v>
      </c>
      <c r="L1033" s="118">
        <f t="shared" si="112"/>
        <v>23.1</v>
      </c>
      <c r="M1033" s="118">
        <f t="shared" si="113"/>
        <v>23.1</v>
      </c>
    </row>
    <row r="1034" spans="1:13" x14ac:dyDescent="0.25">
      <c r="A1034" s="116" t="s">
        <v>1997</v>
      </c>
      <c r="B1034" s="117">
        <v>44352</v>
      </c>
      <c r="C1034" s="116" t="s">
        <v>1998</v>
      </c>
      <c r="D1034" s="35" t="s">
        <v>1429</v>
      </c>
      <c r="E1034" s="116" t="str">
        <f t="shared" si="108"/>
        <v>Nadine</v>
      </c>
      <c r="F1034" s="116" t="str">
        <f t="shared" si="109"/>
        <v>Downing</v>
      </c>
      <c r="G1034" s="116" t="str">
        <f t="shared" si="110"/>
        <v>Ladies Veteran</v>
      </c>
      <c r="H1034" s="116" t="str">
        <f t="shared" si="111"/>
        <v>Henties Bay</v>
      </c>
      <c r="I1034" s="35"/>
      <c r="J1034" s="35"/>
      <c r="K1034" s="35"/>
      <c r="L1034" s="118" t="str">
        <f t="shared" si="112"/>
        <v/>
      </c>
      <c r="M1034" s="118" t="str">
        <f t="shared" si="113"/>
        <v/>
      </c>
    </row>
    <row r="1035" spans="1:13" x14ac:dyDescent="0.25">
      <c r="A1035" s="116" t="s">
        <v>1997</v>
      </c>
      <c r="B1035" s="117">
        <v>44352</v>
      </c>
      <c r="C1035" s="116" t="s">
        <v>1998</v>
      </c>
      <c r="D1035" s="35" t="s">
        <v>719</v>
      </c>
      <c r="E1035" s="116" t="str">
        <f t="shared" si="108"/>
        <v>Ryno</v>
      </c>
      <c r="F1035" s="116" t="str">
        <f t="shared" si="109"/>
        <v>Engelbrecht</v>
      </c>
      <c r="G1035" s="116" t="str">
        <f t="shared" si="110"/>
        <v>Ladies Grand Masters</v>
      </c>
      <c r="H1035" s="116" t="str">
        <f t="shared" si="111"/>
        <v>Henties Bay</v>
      </c>
      <c r="I1035" s="35"/>
      <c r="J1035" s="35"/>
      <c r="K1035" s="35"/>
      <c r="L1035" s="118" t="str">
        <f t="shared" si="112"/>
        <v/>
      </c>
      <c r="M1035" s="118" t="str">
        <f t="shared" si="113"/>
        <v/>
      </c>
    </row>
    <row r="1036" spans="1:13" x14ac:dyDescent="0.25">
      <c r="A1036" s="116" t="s">
        <v>1997</v>
      </c>
      <c r="B1036" s="117">
        <v>44352</v>
      </c>
      <c r="C1036" s="116" t="s">
        <v>1998</v>
      </c>
      <c r="D1036" s="35" t="s">
        <v>540</v>
      </c>
      <c r="E1036" s="116" t="str">
        <f t="shared" si="108"/>
        <v>Leon</v>
      </c>
      <c r="F1036" s="116" t="str">
        <f t="shared" si="109"/>
        <v>Krauze</v>
      </c>
      <c r="G1036" s="116" t="str">
        <f t="shared" si="110"/>
        <v>Men Veteran</v>
      </c>
      <c r="H1036" s="116" t="str">
        <f t="shared" si="111"/>
        <v>Orca Angling Club</v>
      </c>
      <c r="I1036" s="35" t="s">
        <v>9</v>
      </c>
      <c r="J1036" s="35"/>
      <c r="K1036" s="35">
        <v>33</v>
      </c>
      <c r="L1036" s="118">
        <f t="shared" si="112"/>
        <v>0.7</v>
      </c>
      <c r="M1036" s="118">
        <f t="shared" si="113"/>
        <v>0.7</v>
      </c>
    </row>
    <row r="1037" spans="1:13" x14ac:dyDescent="0.25">
      <c r="A1037" s="116" t="s">
        <v>1997</v>
      </c>
      <c r="B1037" s="117">
        <v>44352</v>
      </c>
      <c r="C1037" s="116" t="s">
        <v>1998</v>
      </c>
      <c r="D1037" s="35" t="s">
        <v>646</v>
      </c>
      <c r="E1037" s="116" t="str">
        <f t="shared" si="108"/>
        <v>Lindie</v>
      </c>
      <c r="F1037" s="116" t="str">
        <f t="shared" si="109"/>
        <v>Krauze</v>
      </c>
      <c r="G1037" s="116" t="str">
        <f t="shared" si="110"/>
        <v>Ladies Veteran</v>
      </c>
      <c r="H1037" s="116" t="str">
        <f t="shared" si="111"/>
        <v>Orca Angling Club</v>
      </c>
      <c r="I1037" s="35"/>
      <c r="J1037" s="35" t="s">
        <v>1340</v>
      </c>
      <c r="K1037" s="35">
        <v>110</v>
      </c>
      <c r="L1037" s="118">
        <f t="shared" si="112"/>
        <v>6</v>
      </c>
      <c r="M1037" s="118">
        <f t="shared" si="113"/>
        <v>6</v>
      </c>
    </row>
    <row r="1038" spans="1:13" x14ac:dyDescent="0.25">
      <c r="A1038" s="116" t="s">
        <v>1997</v>
      </c>
      <c r="B1038" s="117">
        <v>44352</v>
      </c>
      <c r="C1038" s="116" t="s">
        <v>1998</v>
      </c>
      <c r="D1038" s="35" t="s">
        <v>591</v>
      </c>
      <c r="E1038" s="116" t="str">
        <f t="shared" si="108"/>
        <v>Simen</v>
      </c>
      <c r="F1038" s="116" t="str">
        <f t="shared" si="109"/>
        <v>Andersen</v>
      </c>
      <c r="G1038" s="116" t="str">
        <f t="shared" si="110"/>
        <v>Men Master</v>
      </c>
      <c r="H1038" s="116" t="str">
        <f t="shared" si="111"/>
        <v>Henties Bay</v>
      </c>
      <c r="I1038" s="35"/>
      <c r="J1038" s="35" t="s">
        <v>10</v>
      </c>
      <c r="K1038" s="35">
        <v>46</v>
      </c>
      <c r="L1038" s="118">
        <f t="shared" si="112"/>
        <v>1.5</v>
      </c>
      <c r="M1038" s="118">
        <f t="shared" si="113"/>
        <v>1.5</v>
      </c>
    </row>
    <row r="1039" spans="1:13" x14ac:dyDescent="0.25">
      <c r="A1039" s="116" t="s">
        <v>1997</v>
      </c>
      <c r="B1039" s="117">
        <v>44352</v>
      </c>
      <c r="C1039" s="116" t="s">
        <v>1998</v>
      </c>
      <c r="D1039" s="35" t="s">
        <v>610</v>
      </c>
      <c r="E1039" s="116" t="str">
        <f t="shared" si="108"/>
        <v>Michele</v>
      </c>
      <c r="F1039" s="116" t="str">
        <f t="shared" si="109"/>
        <v>Andersen</v>
      </c>
      <c r="G1039" s="116" t="str">
        <f t="shared" si="110"/>
        <v>Ladies Grand Masters</v>
      </c>
      <c r="H1039" s="116" t="str">
        <f t="shared" si="111"/>
        <v>Henties Bay</v>
      </c>
      <c r="I1039" s="35"/>
      <c r="J1039" s="35"/>
      <c r="K1039" s="35"/>
      <c r="L1039" s="118" t="str">
        <f t="shared" si="112"/>
        <v/>
      </c>
      <c r="M1039" s="118" t="str">
        <f t="shared" si="113"/>
        <v/>
      </c>
    </row>
    <row r="1040" spans="1:13" x14ac:dyDescent="0.25">
      <c r="A1040" s="116" t="s">
        <v>1997</v>
      </c>
      <c r="B1040" s="117">
        <v>44352</v>
      </c>
      <c r="C1040" s="116" t="s">
        <v>1998</v>
      </c>
      <c r="D1040" s="35" t="s">
        <v>567</v>
      </c>
      <c r="E1040" s="116" t="str">
        <f t="shared" si="108"/>
        <v>Carlien</v>
      </c>
      <c r="F1040" s="116" t="str">
        <f t="shared" si="109"/>
        <v>Steyn</v>
      </c>
      <c r="G1040" s="116" t="str">
        <f t="shared" si="110"/>
        <v>Ladies Veteran</v>
      </c>
      <c r="H1040" s="116" t="str">
        <f t="shared" si="111"/>
        <v>Welwitschia</v>
      </c>
      <c r="I1040" s="35"/>
      <c r="J1040" s="35" t="s">
        <v>1340</v>
      </c>
      <c r="K1040" s="35">
        <v>92</v>
      </c>
      <c r="L1040" s="118">
        <f t="shared" si="112"/>
        <v>3.3</v>
      </c>
      <c r="M1040" s="118">
        <f t="shared" si="113"/>
        <v>3.3</v>
      </c>
    </row>
    <row r="1041" spans="1:13" x14ac:dyDescent="0.25">
      <c r="A1041" s="116" t="s">
        <v>1997</v>
      </c>
      <c r="B1041" s="117">
        <v>44352</v>
      </c>
      <c r="C1041" s="116" t="s">
        <v>1998</v>
      </c>
      <c r="D1041" s="35" t="s">
        <v>1793</v>
      </c>
      <c r="E1041" s="116" t="str">
        <f t="shared" si="108"/>
        <v>Wenzel</v>
      </c>
      <c r="F1041" s="116" t="str">
        <f t="shared" si="109"/>
        <v>Smal</v>
      </c>
      <c r="G1041" s="116" t="str">
        <f t="shared" si="110"/>
        <v>Men Senior</v>
      </c>
      <c r="H1041" s="116" t="str">
        <f t="shared" si="111"/>
        <v>Welwitschia</v>
      </c>
      <c r="I1041" s="35"/>
      <c r="J1041" s="35"/>
      <c r="K1041" s="35"/>
      <c r="L1041" s="118" t="str">
        <f t="shared" si="112"/>
        <v/>
      </c>
      <c r="M1041" s="118" t="str">
        <f t="shared" si="113"/>
        <v/>
      </c>
    </row>
    <row r="1042" spans="1:13" x14ac:dyDescent="0.25">
      <c r="A1042" s="116" t="s">
        <v>1997</v>
      </c>
      <c r="B1042" s="117">
        <v>44352</v>
      </c>
      <c r="C1042" s="116" t="s">
        <v>1998</v>
      </c>
      <c r="D1042" s="35" t="s">
        <v>774</v>
      </c>
      <c r="E1042" s="116" t="str">
        <f t="shared" si="108"/>
        <v>Ras</v>
      </c>
      <c r="F1042" s="116" t="str">
        <f t="shared" si="109"/>
        <v>Van Der Westhuizen</v>
      </c>
      <c r="G1042" s="116" t="str">
        <f t="shared" si="110"/>
        <v>Men Senior</v>
      </c>
      <c r="H1042" s="116" t="str">
        <f t="shared" si="111"/>
        <v>Welwitschia</v>
      </c>
      <c r="I1042" s="35"/>
      <c r="J1042" s="35"/>
      <c r="K1042" s="35"/>
      <c r="L1042" s="118" t="str">
        <f t="shared" si="112"/>
        <v/>
      </c>
      <c r="M1042" s="118" t="str">
        <f t="shared" si="113"/>
        <v/>
      </c>
    </row>
    <row r="1043" spans="1:13" x14ac:dyDescent="0.25">
      <c r="A1043" s="116" t="s">
        <v>1997</v>
      </c>
      <c r="B1043" s="117">
        <v>44352</v>
      </c>
      <c r="C1043" s="116" t="s">
        <v>1998</v>
      </c>
      <c r="D1043" s="35" t="s">
        <v>1846</v>
      </c>
      <c r="E1043" s="116" t="str">
        <f t="shared" si="108"/>
        <v>Terence</v>
      </c>
      <c r="F1043" s="116" t="str">
        <f t="shared" si="109"/>
        <v>Knowles</v>
      </c>
      <c r="G1043" s="116" t="str">
        <f t="shared" si="110"/>
        <v>Men Senior</v>
      </c>
      <c r="H1043" s="116" t="str">
        <f t="shared" si="111"/>
        <v>Orca Angling Club</v>
      </c>
      <c r="I1043" s="35"/>
      <c r="J1043" s="35"/>
      <c r="K1043" s="35"/>
      <c r="L1043" s="118" t="str">
        <f t="shared" si="112"/>
        <v/>
      </c>
      <c r="M1043" s="118" t="str">
        <f t="shared" si="113"/>
        <v/>
      </c>
    </row>
    <row r="1044" spans="1:13" x14ac:dyDescent="0.25">
      <c r="A1044" s="116" t="s">
        <v>1997</v>
      </c>
      <c r="B1044" s="117">
        <v>44352</v>
      </c>
      <c r="C1044" s="116" t="s">
        <v>1998</v>
      </c>
      <c r="D1044" s="35" t="s">
        <v>510</v>
      </c>
      <c r="E1044" s="116" t="str">
        <f t="shared" si="108"/>
        <v>Willem</v>
      </c>
      <c r="F1044" s="116" t="str">
        <f t="shared" si="109"/>
        <v>Steyn</v>
      </c>
      <c r="G1044" s="116" t="str">
        <f t="shared" si="110"/>
        <v>Men Veteran</v>
      </c>
      <c r="H1044" s="116" t="str">
        <f t="shared" si="111"/>
        <v>Welwitschia</v>
      </c>
      <c r="I1044" s="35"/>
      <c r="J1044" s="35"/>
      <c r="K1044" s="35"/>
      <c r="L1044" s="118" t="str">
        <f t="shared" si="112"/>
        <v/>
      </c>
      <c r="M1044" s="118" t="str">
        <f t="shared" si="113"/>
        <v/>
      </c>
    </row>
    <row r="1045" spans="1:13" x14ac:dyDescent="0.25">
      <c r="A1045" s="116" t="s">
        <v>1997</v>
      </c>
      <c r="B1045" s="117">
        <v>44352</v>
      </c>
      <c r="C1045" s="116" t="s">
        <v>1998</v>
      </c>
      <c r="D1045" s="35" t="s">
        <v>499</v>
      </c>
      <c r="E1045" s="116" t="str">
        <f t="shared" si="108"/>
        <v>Bertie</v>
      </c>
      <c r="F1045" s="116" t="str">
        <f t="shared" si="109"/>
        <v>Diedericks</v>
      </c>
      <c r="G1045" s="116" t="str">
        <f t="shared" si="110"/>
        <v>Men Grand Masters</v>
      </c>
      <c r="H1045" s="116" t="str">
        <f t="shared" si="111"/>
        <v>Welwitschia</v>
      </c>
      <c r="I1045" s="35"/>
      <c r="J1045" s="35"/>
      <c r="K1045" s="35"/>
      <c r="L1045" s="118" t="str">
        <f t="shared" si="112"/>
        <v/>
      </c>
      <c r="M1045" s="118" t="str">
        <f t="shared" si="113"/>
        <v/>
      </c>
    </row>
    <row r="1046" spans="1:13" x14ac:dyDescent="0.25">
      <c r="A1046" s="116" t="s">
        <v>1997</v>
      </c>
      <c r="B1046" s="117">
        <v>44352</v>
      </c>
      <c r="C1046" s="116" t="s">
        <v>1998</v>
      </c>
      <c r="D1046" s="35" t="s">
        <v>512</v>
      </c>
      <c r="E1046" s="116" t="str">
        <f t="shared" si="108"/>
        <v>Johan</v>
      </c>
      <c r="F1046" s="116" t="str">
        <f t="shared" si="109"/>
        <v>Diedericks</v>
      </c>
      <c r="G1046" s="116" t="str">
        <f t="shared" si="110"/>
        <v>Men Senior</v>
      </c>
      <c r="H1046" s="116" t="str">
        <f t="shared" si="111"/>
        <v>Welwitschia</v>
      </c>
      <c r="I1046" s="35"/>
      <c r="J1046" s="35"/>
      <c r="K1046" s="35"/>
      <c r="L1046" s="118" t="str">
        <f t="shared" si="112"/>
        <v/>
      </c>
      <c r="M1046" s="118" t="str">
        <f t="shared" si="113"/>
        <v/>
      </c>
    </row>
    <row r="1047" spans="1:13" x14ac:dyDescent="0.25">
      <c r="A1047" s="116" t="s">
        <v>1997</v>
      </c>
      <c r="B1047" s="117">
        <v>44352</v>
      </c>
      <c r="C1047" s="116" t="s">
        <v>1998</v>
      </c>
      <c r="D1047" s="35" t="s">
        <v>1592</v>
      </c>
      <c r="E1047" s="116" t="str">
        <f t="shared" si="108"/>
        <v>GJ</v>
      </c>
      <c r="F1047" s="116" t="str">
        <f t="shared" si="109"/>
        <v>Oosthuizen</v>
      </c>
      <c r="G1047" s="116" t="str">
        <f t="shared" si="110"/>
        <v>Men Senior</v>
      </c>
      <c r="H1047" s="116" t="str">
        <f t="shared" si="111"/>
        <v>Welwitschia</v>
      </c>
      <c r="I1047" s="35" t="s">
        <v>9</v>
      </c>
      <c r="J1047" s="35"/>
      <c r="K1047" s="35">
        <v>33</v>
      </c>
      <c r="L1047" s="118">
        <f t="shared" si="112"/>
        <v>0.7</v>
      </c>
      <c r="M1047" s="118">
        <f t="shared" si="113"/>
        <v>0.7</v>
      </c>
    </row>
    <row r="1048" spans="1:13" x14ac:dyDescent="0.25">
      <c r="A1048" s="116" t="s">
        <v>1997</v>
      </c>
      <c r="B1048" s="117">
        <v>44352</v>
      </c>
      <c r="C1048" s="116" t="s">
        <v>1998</v>
      </c>
      <c r="D1048" s="35" t="s">
        <v>1592</v>
      </c>
      <c r="E1048" s="116" t="str">
        <f t="shared" si="108"/>
        <v>GJ</v>
      </c>
      <c r="F1048" s="116" t="str">
        <f t="shared" si="109"/>
        <v>Oosthuizen</v>
      </c>
      <c r="G1048" s="116" t="str">
        <f t="shared" si="110"/>
        <v>Men Senior</v>
      </c>
      <c r="H1048" s="116" t="str">
        <f t="shared" si="111"/>
        <v>Welwitschia</v>
      </c>
      <c r="I1048" s="35" t="s">
        <v>9</v>
      </c>
      <c r="J1048" s="35"/>
      <c r="K1048" s="35">
        <v>34</v>
      </c>
      <c r="L1048" s="118">
        <f t="shared" si="112"/>
        <v>0.7</v>
      </c>
      <c r="M1048" s="118">
        <f t="shared" si="113"/>
        <v>0.7</v>
      </c>
    </row>
    <row r="1049" spans="1:13" x14ac:dyDescent="0.25">
      <c r="A1049" s="116" t="s">
        <v>1997</v>
      </c>
      <c r="B1049" s="117">
        <v>44352</v>
      </c>
      <c r="C1049" s="116" t="s">
        <v>1998</v>
      </c>
      <c r="D1049" s="35" t="s">
        <v>1706</v>
      </c>
      <c r="E1049" s="116" t="str">
        <f t="shared" si="108"/>
        <v>Riaan</v>
      </c>
      <c r="F1049" s="116" t="str">
        <f t="shared" si="109"/>
        <v>Van Rhyn</v>
      </c>
      <c r="G1049" s="116" t="str">
        <f t="shared" si="110"/>
        <v>Men Senior</v>
      </c>
      <c r="H1049" s="116" t="str">
        <f t="shared" si="111"/>
        <v>Welwitschia</v>
      </c>
      <c r="I1049" s="35"/>
      <c r="J1049" s="35"/>
      <c r="K1049" s="35"/>
      <c r="L1049" s="118" t="str">
        <f t="shared" si="112"/>
        <v/>
      </c>
      <c r="M1049" s="118" t="str">
        <f t="shared" si="113"/>
        <v/>
      </c>
    </row>
    <row r="1050" spans="1:13" x14ac:dyDescent="0.25">
      <c r="A1050" s="116" t="s">
        <v>1997</v>
      </c>
      <c r="B1050" s="117">
        <v>44352</v>
      </c>
      <c r="C1050" s="116" t="s">
        <v>1998</v>
      </c>
      <c r="D1050" s="35" t="s">
        <v>699</v>
      </c>
      <c r="E1050" s="116" t="str">
        <f t="shared" si="108"/>
        <v>Andre</v>
      </c>
      <c r="F1050" s="116" t="str">
        <f t="shared" si="109"/>
        <v>Muller</v>
      </c>
      <c r="G1050" s="116" t="str">
        <f t="shared" si="110"/>
        <v>Men Grand Masters</v>
      </c>
      <c r="H1050" s="116" t="str">
        <f t="shared" si="111"/>
        <v>Welwitschia</v>
      </c>
      <c r="I1050" s="35"/>
      <c r="J1050" s="35"/>
      <c r="K1050" s="35"/>
      <c r="L1050" s="118" t="str">
        <f t="shared" si="112"/>
        <v/>
      </c>
      <c r="M1050" s="118" t="str">
        <f t="shared" si="113"/>
        <v/>
      </c>
    </row>
    <row r="1051" spans="1:13" x14ac:dyDescent="0.25">
      <c r="A1051" s="116" t="s">
        <v>1997</v>
      </c>
      <c r="B1051" s="117">
        <v>44352</v>
      </c>
      <c r="C1051" s="116" t="s">
        <v>1998</v>
      </c>
      <c r="D1051" s="35" t="s">
        <v>1044</v>
      </c>
      <c r="E1051" s="116" t="str">
        <f t="shared" si="108"/>
        <v>Bernd</v>
      </c>
      <c r="F1051" s="116" t="str">
        <f t="shared" si="109"/>
        <v>Beddies</v>
      </c>
      <c r="G1051" s="116" t="str">
        <f t="shared" si="110"/>
        <v>Men U/21</v>
      </c>
      <c r="H1051" s="116" t="str">
        <f t="shared" si="111"/>
        <v>Welwitschia</v>
      </c>
      <c r="I1051" s="35"/>
      <c r="J1051" s="35"/>
      <c r="K1051" s="35"/>
      <c r="L1051" s="118" t="str">
        <f t="shared" si="112"/>
        <v/>
      </c>
      <c r="M1051" s="118" t="str">
        <f t="shared" si="113"/>
        <v/>
      </c>
    </row>
    <row r="1052" spans="1:13" x14ac:dyDescent="0.25">
      <c r="A1052" s="116" t="s">
        <v>1997</v>
      </c>
      <c r="B1052" s="117">
        <v>44352</v>
      </c>
      <c r="C1052" s="116" t="s">
        <v>1998</v>
      </c>
      <c r="D1052" s="35" t="s">
        <v>562</v>
      </c>
      <c r="E1052" s="116" t="str">
        <f t="shared" si="108"/>
        <v>Nols</v>
      </c>
      <c r="F1052" s="116" t="str">
        <f t="shared" si="109"/>
        <v>Diedericks</v>
      </c>
      <c r="G1052" s="116" t="str">
        <f t="shared" si="110"/>
        <v>Men Senior</v>
      </c>
      <c r="H1052" s="116" t="str">
        <f t="shared" si="111"/>
        <v>Welwitschia</v>
      </c>
      <c r="I1052" s="35"/>
      <c r="J1052" s="35"/>
      <c r="K1052" s="35"/>
      <c r="L1052" s="118" t="str">
        <f t="shared" si="112"/>
        <v/>
      </c>
      <c r="M1052" s="118" t="str">
        <f t="shared" si="113"/>
        <v/>
      </c>
    </row>
    <row r="1053" spans="1:13" x14ac:dyDescent="0.25">
      <c r="A1053" s="116" t="s">
        <v>1997</v>
      </c>
      <c r="B1053" s="117">
        <v>44352</v>
      </c>
      <c r="C1053" s="116" t="s">
        <v>1998</v>
      </c>
      <c r="D1053" s="35" t="s">
        <v>703</v>
      </c>
      <c r="E1053" s="116" t="str">
        <f t="shared" si="108"/>
        <v>Ettienne</v>
      </c>
      <c r="F1053" s="116" t="str">
        <f t="shared" si="109"/>
        <v>Erasmus</v>
      </c>
      <c r="G1053" s="116" t="str">
        <f t="shared" si="110"/>
        <v>Men Veteran</v>
      </c>
      <c r="H1053" s="116" t="str">
        <f t="shared" si="111"/>
        <v>xOkahandja</v>
      </c>
      <c r="I1053" s="35"/>
      <c r="J1053" s="35"/>
      <c r="K1053" s="35"/>
      <c r="L1053" s="118" t="str">
        <f t="shared" si="112"/>
        <v/>
      </c>
      <c r="M1053" s="118" t="str">
        <f t="shared" si="113"/>
        <v/>
      </c>
    </row>
    <row r="1054" spans="1:13" x14ac:dyDescent="0.25">
      <c r="A1054" s="116" t="s">
        <v>1997</v>
      </c>
      <c r="B1054" s="117">
        <v>44352</v>
      </c>
      <c r="C1054" s="116" t="s">
        <v>1998</v>
      </c>
      <c r="D1054" s="35" t="s">
        <v>626</v>
      </c>
      <c r="E1054" s="116" t="str">
        <f t="shared" si="108"/>
        <v>Loandro</v>
      </c>
      <c r="F1054" s="116" t="str">
        <f t="shared" si="109"/>
        <v>Erasmus</v>
      </c>
      <c r="G1054" s="116" t="str">
        <f t="shared" si="110"/>
        <v>Men Senior</v>
      </c>
      <c r="H1054" s="116" t="str">
        <f t="shared" si="111"/>
        <v>xOkahandja</v>
      </c>
      <c r="I1054" s="35"/>
      <c r="J1054" s="35"/>
      <c r="K1054" s="35"/>
      <c r="L1054" s="118" t="str">
        <f t="shared" si="112"/>
        <v/>
      </c>
      <c r="M1054" s="118" t="str">
        <f t="shared" si="113"/>
        <v/>
      </c>
    </row>
    <row r="1055" spans="1:13" x14ac:dyDescent="0.25">
      <c r="A1055" s="116" t="s">
        <v>1997</v>
      </c>
      <c r="B1055" s="117">
        <v>44352</v>
      </c>
      <c r="C1055" s="116" t="s">
        <v>1998</v>
      </c>
      <c r="D1055" s="35" t="s">
        <v>1782</v>
      </c>
      <c r="E1055" s="116" t="str">
        <f t="shared" si="108"/>
        <v>Heiko Jnr</v>
      </c>
      <c r="F1055" s="116" t="str">
        <f t="shared" si="109"/>
        <v>Doll</v>
      </c>
      <c r="G1055" s="116" t="str">
        <f t="shared" si="110"/>
        <v>Men U/16</v>
      </c>
      <c r="H1055" s="116" t="str">
        <f t="shared" si="111"/>
        <v>Okahandja</v>
      </c>
      <c r="I1055" s="35"/>
      <c r="J1055" s="35"/>
      <c r="K1055" s="35"/>
      <c r="L1055" s="118" t="str">
        <f t="shared" si="112"/>
        <v/>
      </c>
      <c r="M1055" s="118" t="str">
        <f t="shared" si="113"/>
        <v/>
      </c>
    </row>
    <row r="1056" spans="1:13" x14ac:dyDescent="0.25">
      <c r="A1056" s="116" t="s">
        <v>1997</v>
      </c>
      <c r="B1056" s="117">
        <v>44352</v>
      </c>
      <c r="C1056" s="116" t="s">
        <v>1998</v>
      </c>
      <c r="D1056" s="35" t="s">
        <v>796</v>
      </c>
      <c r="E1056" s="116" t="str">
        <f t="shared" si="108"/>
        <v>Jani-Mari</v>
      </c>
      <c r="F1056" s="116" t="str">
        <f t="shared" si="109"/>
        <v>Van Heerden</v>
      </c>
      <c r="G1056" s="116" t="str">
        <f t="shared" si="110"/>
        <v>Ladies U/16</v>
      </c>
      <c r="H1056" s="116" t="str">
        <f t="shared" si="111"/>
        <v>Okahandja</v>
      </c>
      <c r="I1056" s="35"/>
      <c r="J1056" s="35"/>
      <c r="K1056" s="35"/>
      <c r="L1056" s="118" t="str">
        <f t="shared" si="112"/>
        <v/>
      </c>
      <c r="M1056" s="118" t="str">
        <f t="shared" si="113"/>
        <v/>
      </c>
    </row>
    <row r="1057" spans="1:13" x14ac:dyDescent="0.25">
      <c r="A1057" s="116" t="s">
        <v>1997</v>
      </c>
      <c r="B1057" s="117">
        <v>44352</v>
      </c>
      <c r="C1057" s="116" t="s">
        <v>1998</v>
      </c>
      <c r="D1057" s="35" t="s">
        <v>750</v>
      </c>
      <c r="E1057" s="116" t="str">
        <f t="shared" si="108"/>
        <v>Heiko</v>
      </c>
      <c r="F1057" s="116" t="str">
        <f t="shared" si="109"/>
        <v>Doll</v>
      </c>
      <c r="G1057" s="116" t="str">
        <f t="shared" si="110"/>
        <v>Men Veteran</v>
      </c>
      <c r="H1057" s="116" t="str">
        <f t="shared" si="111"/>
        <v>Okahandja</v>
      </c>
      <c r="I1057" s="35"/>
      <c r="J1057" s="35"/>
      <c r="K1057" s="35"/>
      <c r="L1057" s="118" t="str">
        <f t="shared" si="112"/>
        <v/>
      </c>
      <c r="M1057" s="118" t="str">
        <f t="shared" si="113"/>
        <v/>
      </c>
    </row>
    <row r="1058" spans="1:13" x14ac:dyDescent="0.25">
      <c r="A1058" s="116" t="s">
        <v>1997</v>
      </c>
      <c r="B1058" s="117">
        <v>44352</v>
      </c>
      <c r="C1058" s="116" t="s">
        <v>1998</v>
      </c>
      <c r="D1058" s="35" t="s">
        <v>1105</v>
      </c>
      <c r="E1058" s="116" t="str">
        <f t="shared" si="108"/>
        <v>Fanie</v>
      </c>
      <c r="F1058" s="116" t="str">
        <f t="shared" si="109"/>
        <v>Van Vuuren</v>
      </c>
      <c r="G1058" s="116" t="str">
        <f t="shared" si="110"/>
        <v>Men Grand Masters</v>
      </c>
      <c r="H1058" s="116" t="str">
        <f t="shared" si="111"/>
        <v>Okahandja</v>
      </c>
      <c r="I1058" s="35"/>
      <c r="J1058" s="35" t="s">
        <v>1341</v>
      </c>
      <c r="K1058" s="35">
        <v>81</v>
      </c>
      <c r="L1058" s="118">
        <f t="shared" si="112"/>
        <v>1.8</v>
      </c>
      <c r="M1058" s="118">
        <f t="shared" si="113"/>
        <v>1.8</v>
      </c>
    </row>
    <row r="1059" spans="1:13" x14ac:dyDescent="0.25">
      <c r="A1059" s="116" t="s">
        <v>1997</v>
      </c>
      <c r="B1059" s="117">
        <v>44352</v>
      </c>
      <c r="C1059" s="116" t="s">
        <v>1998</v>
      </c>
      <c r="D1059" s="35" t="s">
        <v>653</v>
      </c>
      <c r="E1059" s="116" t="str">
        <f t="shared" si="108"/>
        <v>Gerrit</v>
      </c>
      <c r="F1059" s="116" t="str">
        <f t="shared" si="109"/>
        <v>Viljoen</v>
      </c>
      <c r="G1059" s="116" t="str">
        <f t="shared" si="110"/>
        <v>Men Grand Masters</v>
      </c>
      <c r="H1059" s="116" t="str">
        <f t="shared" si="111"/>
        <v>Okahandja</v>
      </c>
      <c r="I1059" s="35" t="s">
        <v>9</v>
      </c>
      <c r="J1059" s="35"/>
      <c r="K1059" s="35">
        <v>37</v>
      </c>
      <c r="L1059" s="118">
        <f t="shared" si="112"/>
        <v>0.9</v>
      </c>
      <c r="M1059" s="118">
        <f t="shared" si="113"/>
        <v>0.9</v>
      </c>
    </row>
    <row r="1060" spans="1:13" x14ac:dyDescent="0.25">
      <c r="A1060" s="116" t="s">
        <v>1997</v>
      </c>
      <c r="B1060" s="117">
        <v>44352</v>
      </c>
      <c r="C1060" s="116" t="s">
        <v>1998</v>
      </c>
      <c r="D1060" s="35" t="s">
        <v>1696</v>
      </c>
      <c r="E1060" s="116" t="str">
        <f t="shared" si="108"/>
        <v>Danie</v>
      </c>
      <c r="F1060" s="116" t="str">
        <f t="shared" si="109"/>
        <v>Van Wyk</v>
      </c>
      <c r="G1060" s="116" t="str">
        <f t="shared" si="110"/>
        <v>Men Senior</v>
      </c>
      <c r="H1060" s="116" t="str">
        <f t="shared" si="111"/>
        <v>Okahandja</v>
      </c>
      <c r="I1060" s="35"/>
      <c r="J1060" s="35" t="s">
        <v>1340</v>
      </c>
      <c r="K1060" s="35">
        <v>112</v>
      </c>
      <c r="L1060" s="118">
        <f t="shared" si="112"/>
        <v>6.4</v>
      </c>
      <c r="M1060" s="118">
        <f t="shared" si="113"/>
        <v>6.4</v>
      </c>
    </row>
    <row r="1061" spans="1:13" x14ac:dyDescent="0.25">
      <c r="A1061" s="116" t="s">
        <v>1997</v>
      </c>
      <c r="B1061" s="117">
        <v>44352</v>
      </c>
      <c r="C1061" s="116" t="s">
        <v>1998</v>
      </c>
      <c r="D1061" s="35" t="s">
        <v>1251</v>
      </c>
      <c r="E1061" s="116" t="str">
        <f t="shared" si="108"/>
        <v>Armand</v>
      </c>
      <c r="F1061" s="116" t="str">
        <f t="shared" si="109"/>
        <v>Fourie</v>
      </c>
      <c r="G1061" s="116" t="str">
        <f t="shared" si="110"/>
        <v>Men Senior</v>
      </c>
      <c r="H1061" s="116" t="str">
        <f t="shared" si="111"/>
        <v>Okahandja</v>
      </c>
      <c r="I1061" s="35"/>
      <c r="J1061" s="35" t="s">
        <v>8</v>
      </c>
      <c r="K1061" s="35">
        <v>69</v>
      </c>
      <c r="L1061" s="118">
        <f t="shared" si="112"/>
        <v>2.6</v>
      </c>
      <c r="M1061" s="118">
        <f t="shared" si="113"/>
        <v>2.6</v>
      </c>
    </row>
    <row r="1062" spans="1:13" x14ac:dyDescent="0.25">
      <c r="A1062" s="116" t="s">
        <v>1997</v>
      </c>
      <c r="B1062" s="117">
        <v>44352</v>
      </c>
      <c r="C1062" s="116" t="s">
        <v>1998</v>
      </c>
      <c r="D1062" s="35" t="s">
        <v>1382</v>
      </c>
      <c r="E1062" s="116" t="str">
        <f t="shared" si="108"/>
        <v>Kiaan</v>
      </c>
      <c r="F1062" s="116" t="str">
        <f t="shared" si="109"/>
        <v>Fourie</v>
      </c>
      <c r="G1062" s="116" t="str">
        <f t="shared" si="110"/>
        <v>Men Senior</v>
      </c>
      <c r="H1062" s="116" t="str">
        <f t="shared" si="111"/>
        <v>Okahandja</v>
      </c>
      <c r="I1062" s="35" t="s">
        <v>9</v>
      </c>
      <c r="J1062" s="35"/>
      <c r="K1062" s="35">
        <v>32</v>
      </c>
      <c r="L1062" s="118">
        <f t="shared" si="112"/>
        <v>0.6</v>
      </c>
      <c r="M1062" s="118">
        <f t="shared" si="113"/>
        <v>0.6</v>
      </c>
    </row>
    <row r="1063" spans="1:13" x14ac:dyDescent="0.25">
      <c r="A1063" s="116" t="s">
        <v>1997</v>
      </c>
      <c r="B1063" s="117">
        <v>44352</v>
      </c>
      <c r="C1063" s="116" t="s">
        <v>1998</v>
      </c>
      <c r="D1063" s="35" t="s">
        <v>1382</v>
      </c>
      <c r="E1063" s="116" t="str">
        <f t="shared" si="108"/>
        <v>Kiaan</v>
      </c>
      <c r="F1063" s="116" t="str">
        <f t="shared" si="109"/>
        <v>Fourie</v>
      </c>
      <c r="G1063" s="116" t="str">
        <f t="shared" si="110"/>
        <v>Men Senior</v>
      </c>
      <c r="H1063" s="116" t="str">
        <f t="shared" si="111"/>
        <v>Okahandja</v>
      </c>
      <c r="I1063" s="35" t="s">
        <v>9</v>
      </c>
      <c r="J1063" s="35"/>
      <c r="K1063" s="35"/>
      <c r="L1063" s="118" t="str">
        <f t="shared" si="112"/>
        <v/>
      </c>
      <c r="M1063" s="118" t="str">
        <f t="shared" si="113"/>
        <v/>
      </c>
    </row>
    <row r="1064" spans="1:13" x14ac:dyDescent="0.25">
      <c r="A1064" s="116" t="s">
        <v>1997</v>
      </c>
      <c r="B1064" s="117">
        <v>44352</v>
      </c>
      <c r="C1064" s="116" t="s">
        <v>1998</v>
      </c>
      <c r="D1064" s="35" t="s">
        <v>511</v>
      </c>
      <c r="E1064" s="116" t="str">
        <f t="shared" si="108"/>
        <v>Herman</v>
      </c>
      <c r="F1064" s="116" t="str">
        <f t="shared" si="109"/>
        <v>Fourie</v>
      </c>
      <c r="G1064" s="116" t="str">
        <f t="shared" si="110"/>
        <v>Men Grand Masters</v>
      </c>
      <c r="H1064" s="116" t="str">
        <f t="shared" si="111"/>
        <v>Okahandja</v>
      </c>
      <c r="I1064" s="35" t="s">
        <v>9</v>
      </c>
      <c r="J1064" s="35"/>
      <c r="K1064" s="35">
        <v>32</v>
      </c>
      <c r="L1064" s="118">
        <f t="shared" si="112"/>
        <v>0.6</v>
      </c>
      <c r="M1064" s="118">
        <f t="shared" si="113"/>
        <v>0.6</v>
      </c>
    </row>
    <row r="1065" spans="1:13" x14ac:dyDescent="0.25">
      <c r="A1065" s="116" t="s">
        <v>1997</v>
      </c>
      <c r="B1065" s="117">
        <v>44352</v>
      </c>
      <c r="C1065" s="116" t="s">
        <v>1998</v>
      </c>
      <c r="D1065" s="35" t="s">
        <v>847</v>
      </c>
      <c r="E1065" s="116" t="str">
        <f t="shared" si="108"/>
        <v>Maree</v>
      </c>
      <c r="F1065" s="116" t="str">
        <f t="shared" si="109"/>
        <v>Van Heerden</v>
      </c>
      <c r="G1065" s="116" t="str">
        <f t="shared" si="110"/>
        <v>Men Veteran</v>
      </c>
      <c r="H1065" s="116" t="str">
        <f t="shared" si="111"/>
        <v>Okahandja</v>
      </c>
      <c r="I1065" s="35"/>
      <c r="J1065" s="35"/>
      <c r="K1065" s="35"/>
      <c r="L1065" s="118" t="str">
        <f t="shared" si="112"/>
        <v/>
      </c>
      <c r="M1065" s="118" t="str">
        <f t="shared" si="113"/>
        <v/>
      </c>
    </row>
    <row r="1066" spans="1:13" x14ac:dyDescent="0.25">
      <c r="A1066" s="116" t="s">
        <v>1997</v>
      </c>
      <c r="B1066" s="117">
        <v>44352</v>
      </c>
      <c r="C1066" s="116" t="s">
        <v>1998</v>
      </c>
      <c r="D1066" s="35" t="s">
        <v>1410</v>
      </c>
      <c r="E1066" s="116" t="str">
        <f t="shared" si="108"/>
        <v>Johan Spyker</v>
      </c>
      <c r="F1066" s="116" t="str">
        <f t="shared" si="109"/>
        <v>Kotze</v>
      </c>
      <c r="G1066" s="116" t="str">
        <f t="shared" si="110"/>
        <v>Men Senior</v>
      </c>
      <c r="H1066" s="116" t="str">
        <f t="shared" si="111"/>
        <v>Okahandja</v>
      </c>
      <c r="I1066" s="35"/>
      <c r="J1066" s="35" t="s">
        <v>1340</v>
      </c>
      <c r="K1066" s="35">
        <v>164</v>
      </c>
      <c r="L1066" s="118">
        <f t="shared" si="112"/>
        <v>23.6</v>
      </c>
      <c r="M1066" s="118">
        <f t="shared" si="113"/>
        <v>23.6</v>
      </c>
    </row>
    <row r="1067" spans="1:13" x14ac:dyDescent="0.25">
      <c r="A1067" s="116" t="s">
        <v>1997</v>
      </c>
      <c r="B1067" s="117">
        <v>44352</v>
      </c>
      <c r="C1067" s="116" t="s">
        <v>1998</v>
      </c>
      <c r="D1067" s="35" t="s">
        <v>1410</v>
      </c>
      <c r="E1067" s="116" t="str">
        <f t="shared" si="108"/>
        <v>Johan Spyker</v>
      </c>
      <c r="F1067" s="116" t="str">
        <f t="shared" si="109"/>
        <v>Kotze</v>
      </c>
      <c r="G1067" s="116" t="str">
        <f t="shared" si="110"/>
        <v>Men Senior</v>
      </c>
      <c r="H1067" s="116" t="str">
        <f t="shared" si="111"/>
        <v>Okahandja</v>
      </c>
      <c r="I1067" s="35"/>
      <c r="J1067" s="35" t="s">
        <v>1340</v>
      </c>
      <c r="K1067" s="35">
        <v>97</v>
      </c>
      <c r="L1067" s="118">
        <f t="shared" si="112"/>
        <v>3.9</v>
      </c>
      <c r="M1067" s="118">
        <f t="shared" si="113"/>
        <v>3.9</v>
      </c>
    </row>
    <row r="1068" spans="1:13" x14ac:dyDescent="0.25">
      <c r="A1068" s="116" t="s">
        <v>1997</v>
      </c>
      <c r="B1068" s="117">
        <v>44352</v>
      </c>
      <c r="C1068" s="116" t="s">
        <v>1998</v>
      </c>
      <c r="D1068" s="35" t="s">
        <v>996</v>
      </c>
      <c r="E1068" s="116" t="str">
        <f t="shared" si="108"/>
        <v>Johan</v>
      </c>
      <c r="F1068" s="116" t="str">
        <f t="shared" si="109"/>
        <v>Herbst</v>
      </c>
      <c r="G1068" s="116" t="str">
        <f t="shared" si="110"/>
        <v>Men Veteran</v>
      </c>
      <c r="H1068" s="116" t="str">
        <f t="shared" si="111"/>
        <v>Okahandja</v>
      </c>
      <c r="I1068" s="35"/>
      <c r="J1068" s="35"/>
      <c r="K1068" s="35"/>
      <c r="L1068" s="118" t="str">
        <f t="shared" si="112"/>
        <v/>
      </c>
      <c r="M1068" s="118" t="str">
        <f t="shared" si="113"/>
        <v/>
      </c>
    </row>
    <row r="1069" spans="1:13" x14ac:dyDescent="0.25">
      <c r="A1069" s="116" t="s">
        <v>1997</v>
      </c>
      <c r="B1069" s="117">
        <v>44352</v>
      </c>
      <c r="C1069" s="116" t="s">
        <v>1998</v>
      </c>
      <c r="D1069" s="35" t="s">
        <v>888</v>
      </c>
      <c r="E1069" s="116" t="str">
        <f t="shared" si="108"/>
        <v>Renate</v>
      </c>
      <c r="F1069" s="116" t="str">
        <f t="shared" si="109"/>
        <v>Gruttemeyer</v>
      </c>
      <c r="G1069" s="116" t="str">
        <f t="shared" si="110"/>
        <v>Ladies Master</v>
      </c>
      <c r="H1069" s="116" t="str">
        <f t="shared" si="111"/>
        <v>Okahandja</v>
      </c>
      <c r="I1069" s="35"/>
      <c r="J1069" s="35"/>
      <c r="K1069" s="35"/>
      <c r="L1069" s="118" t="str">
        <f t="shared" si="112"/>
        <v/>
      </c>
      <c r="M1069" s="118" t="str">
        <f t="shared" si="113"/>
        <v/>
      </c>
    </row>
    <row r="1070" spans="1:13" x14ac:dyDescent="0.25">
      <c r="A1070" s="116" t="s">
        <v>1997</v>
      </c>
      <c r="B1070" s="117">
        <v>44352</v>
      </c>
      <c r="C1070" s="116" t="s">
        <v>1998</v>
      </c>
      <c r="D1070" s="35" t="s">
        <v>1698</v>
      </c>
      <c r="E1070" s="116" t="str">
        <f t="shared" si="108"/>
        <v>Duan</v>
      </c>
      <c r="F1070" s="116" t="str">
        <f t="shared" si="109"/>
        <v>Kotze</v>
      </c>
      <c r="G1070" s="116" t="str">
        <f t="shared" si="110"/>
        <v>Men Veteran</v>
      </c>
      <c r="H1070" s="116" t="str">
        <f t="shared" si="111"/>
        <v>Okahandja</v>
      </c>
      <c r="I1070" s="35"/>
      <c r="J1070" s="35"/>
      <c r="K1070" s="35"/>
      <c r="L1070" s="118" t="str">
        <f t="shared" si="112"/>
        <v/>
      </c>
      <c r="M1070" s="118" t="str">
        <f t="shared" si="113"/>
        <v/>
      </c>
    </row>
    <row r="1071" spans="1:13" x14ac:dyDescent="0.25">
      <c r="A1071" s="116" t="s">
        <v>1997</v>
      </c>
      <c r="B1071" s="117">
        <v>44352</v>
      </c>
      <c r="C1071" s="116" t="s">
        <v>1998</v>
      </c>
      <c r="D1071" s="35" t="s">
        <v>1166</v>
      </c>
      <c r="E1071" s="116" t="str">
        <f t="shared" si="108"/>
        <v>Christo</v>
      </c>
      <c r="F1071" s="116" t="str">
        <f t="shared" si="109"/>
        <v>Senekal</v>
      </c>
      <c r="G1071" s="116" t="str">
        <f t="shared" si="110"/>
        <v>Men Senior</v>
      </c>
      <c r="H1071" s="116" t="str">
        <f t="shared" si="111"/>
        <v>Okahandja</v>
      </c>
      <c r="I1071" s="35"/>
      <c r="J1071" s="35"/>
      <c r="K1071" s="35"/>
      <c r="L1071" s="118" t="str">
        <f t="shared" si="112"/>
        <v/>
      </c>
      <c r="M1071" s="118" t="str">
        <f t="shared" si="113"/>
        <v/>
      </c>
    </row>
    <row r="1072" spans="1:13" x14ac:dyDescent="0.25">
      <c r="A1072" s="116" t="s">
        <v>1997</v>
      </c>
      <c r="B1072" s="117">
        <v>44352</v>
      </c>
      <c r="C1072" s="116" t="s">
        <v>1998</v>
      </c>
      <c r="D1072" s="35" t="s">
        <v>628</v>
      </c>
      <c r="E1072" s="116" t="str">
        <f t="shared" si="108"/>
        <v>Chris</v>
      </c>
      <c r="F1072" s="116" t="str">
        <f t="shared" si="109"/>
        <v>Scholtz</v>
      </c>
      <c r="G1072" s="116" t="str">
        <f t="shared" si="110"/>
        <v>Men Veteran</v>
      </c>
      <c r="H1072" s="116" t="str">
        <f t="shared" si="111"/>
        <v>Henties Bay</v>
      </c>
      <c r="I1072" s="35"/>
      <c r="J1072" s="35"/>
      <c r="K1072" s="35"/>
      <c r="L1072" s="118" t="str">
        <f t="shared" si="112"/>
        <v/>
      </c>
      <c r="M1072" s="118" t="str">
        <f t="shared" si="113"/>
        <v/>
      </c>
    </row>
    <row r="1073" spans="1:13" x14ac:dyDescent="0.25">
      <c r="A1073" s="116" t="s">
        <v>1997</v>
      </c>
      <c r="B1073" s="117">
        <v>44352</v>
      </c>
      <c r="C1073" s="116" t="s">
        <v>1998</v>
      </c>
      <c r="D1073" s="35" t="s">
        <v>632</v>
      </c>
      <c r="E1073" s="116" t="str">
        <f t="shared" si="108"/>
        <v>Stewart</v>
      </c>
      <c r="F1073" s="116" t="str">
        <f t="shared" si="109"/>
        <v>Reimann</v>
      </c>
      <c r="G1073" s="116" t="str">
        <f t="shared" si="110"/>
        <v>Men U/16</v>
      </c>
      <c r="H1073" s="116" t="str">
        <f t="shared" si="111"/>
        <v>Walvis Bay</v>
      </c>
      <c r="I1073" s="35" t="s">
        <v>19</v>
      </c>
      <c r="J1073" s="35"/>
      <c r="K1073" s="35">
        <v>53</v>
      </c>
      <c r="L1073" s="118">
        <f t="shared" si="112"/>
        <v>1.5</v>
      </c>
      <c r="M1073" s="118">
        <f t="shared" si="113"/>
        <v>1.5</v>
      </c>
    </row>
    <row r="1074" spans="1:13" x14ac:dyDescent="0.25">
      <c r="A1074" s="116" t="s">
        <v>1997</v>
      </c>
      <c r="B1074" s="117">
        <v>44352</v>
      </c>
      <c r="C1074" s="116" t="s">
        <v>1998</v>
      </c>
      <c r="D1074" s="35" t="s">
        <v>665</v>
      </c>
      <c r="E1074" s="116" t="str">
        <f t="shared" si="108"/>
        <v>Morne</v>
      </c>
      <c r="F1074" s="116" t="str">
        <f t="shared" si="109"/>
        <v>Janse v Rensburg</v>
      </c>
      <c r="G1074" s="116" t="str">
        <f t="shared" si="110"/>
        <v>Men Veteran</v>
      </c>
      <c r="H1074" s="116" t="str">
        <f t="shared" si="111"/>
        <v>Walvis Bay</v>
      </c>
      <c r="I1074" s="35"/>
      <c r="J1074" s="35"/>
      <c r="K1074" s="35"/>
      <c r="L1074" s="118" t="str">
        <f t="shared" si="112"/>
        <v/>
      </c>
      <c r="M1074" s="118" t="str">
        <f t="shared" si="113"/>
        <v/>
      </c>
    </row>
    <row r="1075" spans="1:13" x14ac:dyDescent="0.25">
      <c r="A1075" s="116" t="s">
        <v>1997</v>
      </c>
      <c r="B1075" s="117">
        <v>44352</v>
      </c>
      <c r="C1075" s="116" t="s">
        <v>1998</v>
      </c>
      <c r="D1075" s="35" t="s">
        <v>1018</v>
      </c>
      <c r="E1075" s="116" t="str">
        <f t="shared" si="108"/>
        <v>Eduard</v>
      </c>
      <c r="F1075" s="116" t="str">
        <f t="shared" si="109"/>
        <v>Janse v Rensburg</v>
      </c>
      <c r="G1075" s="116" t="str">
        <f t="shared" si="110"/>
        <v>Men U/21</v>
      </c>
      <c r="H1075" s="116" t="str">
        <f t="shared" si="111"/>
        <v>Walvis Bay</v>
      </c>
      <c r="I1075" s="35"/>
      <c r="J1075" s="35"/>
      <c r="K1075" s="35"/>
      <c r="L1075" s="118" t="str">
        <f t="shared" si="112"/>
        <v/>
      </c>
      <c r="M1075" s="118" t="str">
        <f t="shared" si="113"/>
        <v/>
      </c>
    </row>
    <row r="1076" spans="1:13" x14ac:dyDescent="0.25">
      <c r="A1076" s="116" t="s">
        <v>1997</v>
      </c>
      <c r="B1076" s="117">
        <v>44352</v>
      </c>
      <c r="C1076" s="116" t="s">
        <v>1998</v>
      </c>
      <c r="D1076" s="35" t="s">
        <v>880</v>
      </c>
      <c r="E1076" s="116" t="str">
        <f t="shared" si="108"/>
        <v>John</v>
      </c>
      <c r="F1076" s="116" t="str">
        <f t="shared" si="109"/>
        <v>Longland</v>
      </c>
      <c r="G1076" s="116" t="str">
        <f t="shared" si="110"/>
        <v>Men Veteran</v>
      </c>
      <c r="H1076" s="116" t="str">
        <f t="shared" si="111"/>
        <v>Walvis Bay</v>
      </c>
      <c r="I1076" s="35"/>
      <c r="J1076" s="35"/>
      <c r="K1076" s="35"/>
      <c r="L1076" s="118" t="str">
        <f t="shared" si="112"/>
        <v/>
      </c>
      <c r="M1076" s="118" t="str">
        <f t="shared" si="113"/>
        <v/>
      </c>
    </row>
    <row r="1077" spans="1:13" x14ac:dyDescent="0.25">
      <c r="A1077" s="116" t="s">
        <v>1997</v>
      </c>
      <c r="B1077" s="117">
        <v>44352</v>
      </c>
      <c r="C1077" s="116" t="s">
        <v>1998</v>
      </c>
      <c r="D1077" s="35" t="s">
        <v>1638</v>
      </c>
      <c r="E1077" s="116" t="str">
        <f t="shared" si="108"/>
        <v>Breggie</v>
      </c>
      <c r="F1077" s="116" t="str">
        <f t="shared" si="109"/>
        <v>Ferreira</v>
      </c>
      <c r="G1077" s="116" t="str">
        <f t="shared" si="110"/>
        <v>Ladies Master</v>
      </c>
      <c r="H1077" s="116" t="str">
        <f t="shared" si="111"/>
        <v>Walvis Bay</v>
      </c>
      <c r="I1077" s="35"/>
      <c r="J1077" s="35"/>
      <c r="K1077" s="35"/>
      <c r="L1077" s="118" t="str">
        <f t="shared" si="112"/>
        <v/>
      </c>
      <c r="M1077" s="118" t="str">
        <f t="shared" si="113"/>
        <v/>
      </c>
    </row>
    <row r="1078" spans="1:13" x14ac:dyDescent="0.25">
      <c r="A1078" s="116" t="s">
        <v>1997</v>
      </c>
      <c r="B1078" s="117">
        <v>44352</v>
      </c>
      <c r="C1078" s="116" t="s">
        <v>1998</v>
      </c>
      <c r="D1078" s="35" t="s">
        <v>1384</v>
      </c>
      <c r="E1078" s="116" t="str">
        <f t="shared" si="108"/>
        <v>Frikkie</v>
      </c>
      <c r="F1078" s="116" t="str">
        <f t="shared" si="109"/>
        <v>Ferreira</v>
      </c>
      <c r="G1078" s="116" t="str">
        <f t="shared" si="110"/>
        <v>Men Master</v>
      </c>
      <c r="H1078" s="116" t="str">
        <f t="shared" si="111"/>
        <v>Walvis Bay</v>
      </c>
      <c r="I1078" s="35"/>
      <c r="J1078" s="35"/>
      <c r="K1078" s="35"/>
      <c r="L1078" s="118" t="str">
        <f t="shared" si="112"/>
        <v/>
      </c>
      <c r="M1078" s="118" t="str">
        <f t="shared" si="113"/>
        <v/>
      </c>
    </row>
    <row r="1079" spans="1:13" x14ac:dyDescent="0.25">
      <c r="A1079" s="116" t="s">
        <v>1997</v>
      </c>
      <c r="B1079" s="117">
        <v>44352</v>
      </c>
      <c r="C1079" s="116" t="s">
        <v>1998</v>
      </c>
      <c r="D1079" s="35" t="s">
        <v>537</v>
      </c>
      <c r="E1079" s="116" t="str">
        <f t="shared" si="108"/>
        <v>Terence</v>
      </c>
      <c r="F1079" s="116" t="str">
        <f t="shared" si="109"/>
        <v>Clark</v>
      </c>
      <c r="G1079" s="116" t="str">
        <f t="shared" si="110"/>
        <v>Men Grand Masters</v>
      </c>
      <c r="H1079" s="116" t="str">
        <f t="shared" si="111"/>
        <v>Walvis Bay</v>
      </c>
      <c r="I1079" s="35"/>
      <c r="J1079" s="35" t="s">
        <v>8</v>
      </c>
      <c r="K1079" s="35">
        <v>52</v>
      </c>
      <c r="L1079" s="118">
        <f t="shared" si="112"/>
        <v>1.1000000000000001</v>
      </c>
      <c r="M1079" s="118">
        <f t="shared" si="113"/>
        <v>1.1000000000000001</v>
      </c>
    </row>
    <row r="1080" spans="1:13" x14ac:dyDescent="0.25">
      <c r="A1080" s="116" t="s">
        <v>1997</v>
      </c>
      <c r="B1080" s="117">
        <v>44352</v>
      </c>
      <c r="C1080" s="116" t="s">
        <v>1998</v>
      </c>
      <c r="D1080" s="35" t="s">
        <v>1211</v>
      </c>
      <c r="E1080" s="116" t="str">
        <f t="shared" si="108"/>
        <v>Leon</v>
      </c>
      <c r="F1080" s="116" t="str">
        <f t="shared" si="109"/>
        <v>Sagner</v>
      </c>
      <c r="G1080" s="116" t="str">
        <f t="shared" si="110"/>
        <v>Men Master</v>
      </c>
      <c r="H1080" s="116" t="str">
        <f t="shared" si="111"/>
        <v>Walvis Bay</v>
      </c>
      <c r="I1080" s="35" t="s">
        <v>19</v>
      </c>
      <c r="J1080" s="35"/>
      <c r="K1080" s="35">
        <v>43</v>
      </c>
      <c r="L1080" s="118">
        <f t="shared" si="112"/>
        <v>0.8</v>
      </c>
      <c r="M1080" s="118">
        <f t="shared" si="113"/>
        <v>0.8</v>
      </c>
    </row>
    <row r="1081" spans="1:13" x14ac:dyDescent="0.25">
      <c r="A1081" s="116" t="s">
        <v>1997</v>
      </c>
      <c r="B1081" s="117">
        <v>44352</v>
      </c>
      <c r="C1081" s="116" t="s">
        <v>1998</v>
      </c>
      <c r="D1081" s="35" t="s">
        <v>1211</v>
      </c>
      <c r="E1081" s="116" t="str">
        <f t="shared" si="108"/>
        <v>Leon</v>
      </c>
      <c r="F1081" s="116" t="str">
        <f t="shared" si="109"/>
        <v>Sagner</v>
      </c>
      <c r="G1081" s="116" t="str">
        <f t="shared" si="110"/>
        <v>Men Master</v>
      </c>
      <c r="H1081" s="116" t="str">
        <f t="shared" si="111"/>
        <v>Walvis Bay</v>
      </c>
      <c r="I1081" s="35" t="s">
        <v>19</v>
      </c>
      <c r="J1081" s="35"/>
      <c r="K1081" s="35">
        <v>43</v>
      </c>
      <c r="L1081" s="118">
        <f t="shared" si="112"/>
        <v>0.8</v>
      </c>
      <c r="M1081" s="118">
        <f t="shared" si="113"/>
        <v>0.8</v>
      </c>
    </row>
    <row r="1082" spans="1:13" x14ac:dyDescent="0.25">
      <c r="A1082" s="116" t="s">
        <v>1997</v>
      </c>
      <c r="B1082" s="117">
        <v>44352</v>
      </c>
      <c r="C1082" s="116" t="s">
        <v>1998</v>
      </c>
      <c r="D1082" s="35" t="s">
        <v>881</v>
      </c>
      <c r="E1082" s="116" t="str">
        <f t="shared" si="108"/>
        <v>Raymond</v>
      </c>
      <c r="F1082" s="116" t="str">
        <f t="shared" si="109"/>
        <v>Duvenhage</v>
      </c>
      <c r="G1082" s="116" t="str">
        <f t="shared" si="110"/>
        <v>Men Veteran</v>
      </c>
      <c r="H1082" s="116" t="str">
        <f t="shared" si="111"/>
        <v>Walvis Bay</v>
      </c>
      <c r="I1082" s="35"/>
      <c r="J1082" s="35" t="s">
        <v>8</v>
      </c>
      <c r="K1082" s="35">
        <v>83</v>
      </c>
      <c r="L1082" s="118">
        <f t="shared" si="112"/>
        <v>4.5999999999999996</v>
      </c>
      <c r="M1082" s="118">
        <f t="shared" si="113"/>
        <v>4.5999999999999996</v>
      </c>
    </row>
    <row r="1083" spans="1:13" x14ac:dyDescent="0.25">
      <c r="A1083" s="116" t="s">
        <v>1997</v>
      </c>
      <c r="B1083" s="117">
        <v>44352</v>
      </c>
      <c r="C1083" s="116" t="s">
        <v>1998</v>
      </c>
      <c r="D1083" s="35" t="s">
        <v>881</v>
      </c>
      <c r="E1083" s="116" t="str">
        <f t="shared" si="108"/>
        <v>Raymond</v>
      </c>
      <c r="F1083" s="116" t="str">
        <f t="shared" si="109"/>
        <v>Duvenhage</v>
      </c>
      <c r="G1083" s="116" t="str">
        <f t="shared" si="110"/>
        <v>Men Veteran</v>
      </c>
      <c r="H1083" s="116" t="str">
        <f t="shared" si="111"/>
        <v>Walvis Bay</v>
      </c>
      <c r="I1083" s="35" t="s">
        <v>19</v>
      </c>
      <c r="J1083" s="35"/>
      <c r="K1083" s="35">
        <v>53</v>
      </c>
      <c r="L1083" s="118">
        <f t="shared" si="112"/>
        <v>1.5</v>
      </c>
      <c r="M1083" s="118">
        <f t="shared" si="113"/>
        <v>1.5</v>
      </c>
    </row>
    <row r="1084" spans="1:13" x14ac:dyDescent="0.25">
      <c r="A1084" s="116" t="s">
        <v>1997</v>
      </c>
      <c r="B1084" s="117">
        <v>44352</v>
      </c>
      <c r="C1084" s="116" t="s">
        <v>1998</v>
      </c>
      <c r="D1084" s="35" t="s">
        <v>834</v>
      </c>
      <c r="E1084" s="116" t="str">
        <f t="shared" si="108"/>
        <v>Morne</v>
      </c>
      <c r="F1084" s="116" t="str">
        <f t="shared" si="109"/>
        <v>Hugo</v>
      </c>
      <c r="G1084" s="116" t="str">
        <f t="shared" si="110"/>
        <v>Men Veteran</v>
      </c>
      <c r="H1084" s="116" t="str">
        <f t="shared" si="111"/>
        <v>Walvis Bay</v>
      </c>
      <c r="I1084" s="35" t="s">
        <v>19</v>
      </c>
      <c r="J1084" s="35"/>
      <c r="K1084" s="35">
        <v>44</v>
      </c>
      <c r="L1084" s="118">
        <f t="shared" si="112"/>
        <v>0.9</v>
      </c>
      <c r="M1084" s="118">
        <f t="shared" si="113"/>
        <v>0.9</v>
      </c>
    </row>
    <row r="1085" spans="1:13" x14ac:dyDescent="0.25">
      <c r="A1085" s="116" t="s">
        <v>1997</v>
      </c>
      <c r="B1085" s="117">
        <v>44352</v>
      </c>
      <c r="C1085" s="116" t="s">
        <v>1998</v>
      </c>
      <c r="D1085" s="35" t="s">
        <v>834</v>
      </c>
      <c r="E1085" s="116" t="str">
        <f t="shared" si="108"/>
        <v>Morne</v>
      </c>
      <c r="F1085" s="116" t="str">
        <f t="shared" si="109"/>
        <v>Hugo</v>
      </c>
      <c r="G1085" s="116" t="str">
        <f t="shared" si="110"/>
        <v>Men Veteran</v>
      </c>
      <c r="H1085" s="116" t="str">
        <f t="shared" si="111"/>
        <v>Walvis Bay</v>
      </c>
      <c r="I1085" s="35" t="s">
        <v>19</v>
      </c>
      <c r="J1085" s="35"/>
      <c r="K1085" s="35">
        <v>54</v>
      </c>
      <c r="L1085" s="118">
        <f t="shared" si="112"/>
        <v>1.6</v>
      </c>
      <c r="M1085" s="118">
        <f t="shared" si="113"/>
        <v>1.6</v>
      </c>
    </row>
    <row r="1086" spans="1:13" x14ac:dyDescent="0.25">
      <c r="A1086" s="116" t="s">
        <v>1997</v>
      </c>
      <c r="B1086" s="117">
        <v>44352</v>
      </c>
      <c r="C1086" s="116" t="s">
        <v>1998</v>
      </c>
      <c r="D1086" s="35" t="s">
        <v>1261</v>
      </c>
      <c r="E1086" s="116" t="str">
        <f t="shared" si="108"/>
        <v>Flippie</v>
      </c>
      <c r="F1086" s="116" t="str">
        <f t="shared" si="109"/>
        <v>Scheepers</v>
      </c>
      <c r="G1086" s="116" t="str">
        <f t="shared" si="110"/>
        <v>Men Veteran</v>
      </c>
      <c r="H1086" s="116" t="str">
        <f t="shared" si="111"/>
        <v>Walvis Bay</v>
      </c>
      <c r="I1086" s="35"/>
      <c r="J1086" s="35"/>
      <c r="K1086" s="35"/>
      <c r="L1086" s="118" t="str">
        <f t="shared" si="112"/>
        <v/>
      </c>
      <c r="M1086" s="118" t="str">
        <f t="shared" si="113"/>
        <v/>
      </c>
    </row>
    <row r="1087" spans="1:13" x14ac:dyDescent="0.25">
      <c r="A1087" s="116" t="s">
        <v>1997</v>
      </c>
      <c r="B1087" s="117">
        <v>44352</v>
      </c>
      <c r="C1087" s="116" t="s">
        <v>1998</v>
      </c>
      <c r="D1087" s="35" t="s">
        <v>1681</v>
      </c>
      <c r="E1087" s="116" t="str">
        <f t="shared" si="108"/>
        <v>Frankie Jnr</v>
      </c>
      <c r="F1087" s="116" t="str">
        <f t="shared" si="109"/>
        <v>Burruso</v>
      </c>
      <c r="G1087" s="116" t="str">
        <f t="shared" si="110"/>
        <v>Men U/21</v>
      </c>
      <c r="H1087" s="116" t="str">
        <f t="shared" si="111"/>
        <v>Walvis Bay</v>
      </c>
      <c r="I1087" s="35"/>
      <c r="J1087" s="35"/>
      <c r="K1087" s="35"/>
      <c r="L1087" s="118" t="str">
        <f t="shared" si="112"/>
        <v/>
      </c>
      <c r="M1087" s="118" t="str">
        <f t="shared" si="113"/>
        <v/>
      </c>
    </row>
    <row r="1088" spans="1:13" x14ac:dyDescent="0.25">
      <c r="A1088" s="116" t="s">
        <v>1997</v>
      </c>
      <c r="B1088" s="117">
        <v>44352</v>
      </c>
      <c r="C1088" s="116" t="s">
        <v>1998</v>
      </c>
      <c r="D1088" s="35" t="s">
        <v>1851</v>
      </c>
      <c r="E1088" s="116" t="str">
        <f t="shared" ref="E1088:E1151" si="114">IF(D1088="","",VLOOKUP(D1088,Master,3,FALSE))</f>
        <v>Duan</v>
      </c>
      <c r="F1088" s="116" t="str">
        <f t="shared" ref="F1088:F1151" si="115">IF(D1088="","",VLOOKUP(D1088,Master,4,FALSE))</f>
        <v>Riekert</v>
      </c>
      <c r="G1088" s="116" t="str">
        <f t="shared" ref="G1088:G1151" si="116">IF(D1088="","",VLOOKUP(D1088,Master,5,FALSE))</f>
        <v>Men U/21</v>
      </c>
      <c r="H1088" s="116" t="str">
        <f t="shared" ref="H1088:H1151" si="117">IF(D1088="","",VLOOKUP(D1088,Master,2,FALSE))</f>
        <v>xWalvis Bay</v>
      </c>
      <c r="I1088" s="35"/>
      <c r="J1088" s="35"/>
      <c r="K1088" s="35"/>
      <c r="L1088" s="118" t="str">
        <f t="shared" ref="L1088:L1151" si="118">IF(K1088="","",IF(I1088="",ROUND(HLOOKUP(J1088,kgList,K1088,FALSE),1),ROUND(HLOOKUP(I1088,kgList,K1088,FALSE),1)))</f>
        <v/>
      </c>
      <c r="M1088" s="118" t="str">
        <f t="shared" ref="M1088:M1151" si="119">IF(L1088="","",IF(COUNTA(I1088:J1088)&gt;1,"Edible or Inedible",IF(COUNTA(I1088)=1,L1088*1,IF(COUNTA(J1088)=1,L1088*1,"ERROR"))))</f>
        <v/>
      </c>
    </row>
    <row r="1089" spans="1:13" x14ac:dyDescent="0.25">
      <c r="A1089" s="116" t="s">
        <v>1997</v>
      </c>
      <c r="B1089" s="117">
        <v>44352</v>
      </c>
      <c r="C1089" s="116" t="s">
        <v>1998</v>
      </c>
      <c r="D1089" s="35" t="s">
        <v>1201</v>
      </c>
      <c r="E1089" s="116" t="str">
        <f t="shared" si="114"/>
        <v>Martin</v>
      </c>
      <c r="F1089" s="116" t="str">
        <f t="shared" si="115"/>
        <v>Cordier</v>
      </c>
      <c r="G1089" s="116" t="str">
        <f t="shared" si="116"/>
        <v>Men Veteran</v>
      </c>
      <c r="H1089" s="116" t="str">
        <f t="shared" si="117"/>
        <v>Walvis Bay</v>
      </c>
      <c r="I1089" s="35"/>
      <c r="J1089" s="35"/>
      <c r="K1089" s="35"/>
      <c r="L1089" s="118" t="str">
        <f t="shared" si="118"/>
        <v/>
      </c>
      <c r="M1089" s="118" t="str">
        <f t="shared" si="119"/>
        <v/>
      </c>
    </row>
    <row r="1090" spans="1:13" x14ac:dyDescent="0.25">
      <c r="A1090" s="116" t="s">
        <v>1997</v>
      </c>
      <c r="B1090" s="117">
        <v>44352</v>
      </c>
      <c r="C1090" s="116" t="s">
        <v>1998</v>
      </c>
      <c r="D1090" s="35" t="s">
        <v>925</v>
      </c>
      <c r="E1090" s="116" t="str">
        <f t="shared" si="114"/>
        <v>Johan</v>
      </c>
      <c r="F1090" s="116" t="str">
        <f t="shared" si="115"/>
        <v>Sales</v>
      </c>
      <c r="G1090" s="116" t="str">
        <f t="shared" si="116"/>
        <v>Men Veteran</v>
      </c>
      <c r="H1090" s="116" t="str">
        <f t="shared" si="117"/>
        <v>Walvis Bay</v>
      </c>
      <c r="I1090" s="35"/>
      <c r="J1090" s="35"/>
      <c r="K1090" s="35"/>
      <c r="L1090" s="118" t="str">
        <f t="shared" si="118"/>
        <v/>
      </c>
      <c r="M1090" s="118" t="str">
        <f t="shared" si="119"/>
        <v/>
      </c>
    </row>
    <row r="1091" spans="1:13" x14ac:dyDescent="0.25">
      <c r="A1091" s="116" t="s">
        <v>1997</v>
      </c>
      <c r="B1091" s="117">
        <v>44352</v>
      </c>
      <c r="C1091" s="116" t="s">
        <v>1998</v>
      </c>
      <c r="D1091" s="35" t="s">
        <v>644</v>
      </c>
      <c r="E1091" s="116" t="str">
        <f t="shared" si="114"/>
        <v>Gunther</v>
      </c>
      <c r="F1091" s="116" t="str">
        <f t="shared" si="115"/>
        <v>Krauer</v>
      </c>
      <c r="G1091" s="116" t="str">
        <f t="shared" si="116"/>
        <v>Men Veteran</v>
      </c>
      <c r="H1091" s="116" t="str">
        <f t="shared" si="117"/>
        <v>Walvis Bay</v>
      </c>
      <c r="I1091" s="35" t="s">
        <v>19</v>
      </c>
      <c r="J1091" s="35"/>
      <c r="K1091" s="35">
        <v>40</v>
      </c>
      <c r="L1091" s="118">
        <f t="shared" si="118"/>
        <v>0.7</v>
      </c>
      <c r="M1091" s="118">
        <f t="shared" si="119"/>
        <v>0.7</v>
      </c>
    </row>
    <row r="1092" spans="1:13" x14ac:dyDescent="0.25">
      <c r="A1092" s="116" t="s">
        <v>1997</v>
      </c>
      <c r="B1092" s="117">
        <v>44352</v>
      </c>
      <c r="C1092" s="116" t="s">
        <v>1998</v>
      </c>
      <c r="D1092" s="35" t="s">
        <v>549</v>
      </c>
      <c r="E1092" s="116" t="str">
        <f t="shared" si="114"/>
        <v>Stefan</v>
      </c>
      <c r="F1092" s="116" t="str">
        <f t="shared" si="115"/>
        <v>Du Preez</v>
      </c>
      <c r="G1092" s="116" t="str">
        <f t="shared" si="116"/>
        <v>Men Master</v>
      </c>
      <c r="H1092" s="116" t="str">
        <f t="shared" si="117"/>
        <v>Walvis Bay</v>
      </c>
      <c r="I1092" s="35"/>
      <c r="J1092" s="35"/>
      <c r="K1092" s="35"/>
      <c r="L1092" s="118" t="str">
        <f t="shared" si="118"/>
        <v/>
      </c>
      <c r="M1092" s="118" t="str">
        <f t="shared" si="119"/>
        <v/>
      </c>
    </row>
    <row r="1093" spans="1:13" x14ac:dyDescent="0.25">
      <c r="A1093" s="116" t="s">
        <v>1997</v>
      </c>
      <c r="B1093" s="117">
        <v>44352</v>
      </c>
      <c r="C1093" s="116" t="s">
        <v>1998</v>
      </c>
      <c r="D1093" s="35" t="s">
        <v>620</v>
      </c>
      <c r="E1093" s="116" t="str">
        <f t="shared" si="114"/>
        <v>Stefan Jnr</v>
      </c>
      <c r="F1093" s="116" t="str">
        <f t="shared" si="115"/>
        <v>Du Preez</v>
      </c>
      <c r="G1093" s="116" t="str">
        <f t="shared" si="116"/>
        <v>Men U/21</v>
      </c>
      <c r="H1093" s="116" t="str">
        <f t="shared" si="117"/>
        <v>Walvis Bay</v>
      </c>
      <c r="I1093" s="35"/>
      <c r="J1093" s="35" t="s">
        <v>1340</v>
      </c>
      <c r="K1093" s="35">
        <v>124</v>
      </c>
      <c r="L1093" s="118">
        <f t="shared" si="118"/>
        <v>9.1</v>
      </c>
      <c r="M1093" s="118">
        <f t="shared" si="119"/>
        <v>9.1</v>
      </c>
    </row>
    <row r="1094" spans="1:13" x14ac:dyDescent="0.25">
      <c r="A1094" s="116" t="s">
        <v>1997</v>
      </c>
      <c r="B1094" s="117">
        <v>44352</v>
      </c>
      <c r="C1094" s="116" t="s">
        <v>1998</v>
      </c>
      <c r="D1094" s="35" t="s">
        <v>1417</v>
      </c>
      <c r="E1094" s="116" t="str">
        <f t="shared" si="114"/>
        <v>Donavin</v>
      </c>
      <c r="F1094" s="116" t="str">
        <f t="shared" si="115"/>
        <v>Bezuidehout</v>
      </c>
      <c r="G1094" s="116" t="str">
        <f t="shared" si="116"/>
        <v>Men Senior</v>
      </c>
      <c r="H1094" s="116" t="str">
        <f t="shared" si="117"/>
        <v>Walvis Bay</v>
      </c>
      <c r="I1094" s="35"/>
      <c r="J1094" s="35"/>
      <c r="K1094" s="35"/>
      <c r="L1094" s="118" t="str">
        <f t="shared" si="118"/>
        <v/>
      </c>
      <c r="M1094" s="118" t="str">
        <f t="shared" si="119"/>
        <v/>
      </c>
    </row>
    <row r="1095" spans="1:13" x14ac:dyDescent="0.25">
      <c r="A1095" s="116" t="s">
        <v>1997</v>
      </c>
      <c r="B1095" s="117">
        <v>44352</v>
      </c>
      <c r="C1095" s="116" t="s">
        <v>1998</v>
      </c>
      <c r="D1095" s="35" t="s">
        <v>1286</v>
      </c>
      <c r="E1095" s="116" t="str">
        <f t="shared" si="114"/>
        <v>Justin</v>
      </c>
      <c r="F1095" s="116" t="str">
        <f t="shared" si="115"/>
        <v>Smith</v>
      </c>
      <c r="G1095" s="116" t="str">
        <f t="shared" si="116"/>
        <v>Men Senior</v>
      </c>
      <c r="H1095" s="116" t="str">
        <f t="shared" si="117"/>
        <v>xWalvis Bay</v>
      </c>
      <c r="I1095" s="35"/>
      <c r="J1095" s="35"/>
      <c r="K1095" s="35"/>
      <c r="L1095" s="118" t="str">
        <f t="shared" si="118"/>
        <v/>
      </c>
      <c r="M1095" s="118" t="str">
        <f t="shared" si="119"/>
        <v/>
      </c>
    </row>
    <row r="1096" spans="1:13" x14ac:dyDescent="0.25">
      <c r="A1096" s="116" t="s">
        <v>1997</v>
      </c>
      <c r="B1096" s="117">
        <v>44352</v>
      </c>
      <c r="C1096" s="116" t="s">
        <v>1998</v>
      </c>
      <c r="D1096" s="35" t="s">
        <v>1805</v>
      </c>
      <c r="E1096" s="116" t="str">
        <f t="shared" si="114"/>
        <v>Andre</v>
      </c>
      <c r="F1096" s="116" t="str">
        <f t="shared" si="115"/>
        <v>Bezuidehout</v>
      </c>
      <c r="G1096" s="116" t="str">
        <f t="shared" si="116"/>
        <v>Men Master</v>
      </c>
      <c r="H1096" s="116" t="str">
        <f t="shared" si="117"/>
        <v>Walvis Bay</v>
      </c>
      <c r="I1096" s="35"/>
      <c r="J1096" s="35"/>
      <c r="K1096" s="35"/>
      <c r="L1096" s="118" t="str">
        <f t="shared" si="118"/>
        <v/>
      </c>
      <c r="M1096" s="118" t="str">
        <f t="shared" si="119"/>
        <v/>
      </c>
    </row>
    <row r="1097" spans="1:13" x14ac:dyDescent="0.25">
      <c r="A1097" s="116" t="s">
        <v>1997</v>
      </c>
      <c r="B1097" s="117">
        <v>44352</v>
      </c>
      <c r="C1097" s="116" t="s">
        <v>1998</v>
      </c>
      <c r="D1097" s="35" t="s">
        <v>596</v>
      </c>
      <c r="E1097" s="116" t="str">
        <f t="shared" si="114"/>
        <v>Werner</v>
      </c>
      <c r="F1097" s="116" t="str">
        <f t="shared" si="115"/>
        <v>Van Riet</v>
      </c>
      <c r="G1097" s="116" t="str">
        <f t="shared" si="116"/>
        <v>Men Veteran</v>
      </c>
      <c r="H1097" s="116" t="str">
        <f t="shared" si="117"/>
        <v>Walvis Bay</v>
      </c>
      <c r="I1097" s="35"/>
      <c r="J1097" s="35"/>
      <c r="K1097" s="35"/>
      <c r="L1097" s="118" t="str">
        <f t="shared" si="118"/>
        <v/>
      </c>
      <c r="M1097" s="118" t="str">
        <f t="shared" si="119"/>
        <v/>
      </c>
    </row>
    <row r="1098" spans="1:13" x14ac:dyDescent="0.25">
      <c r="A1098" s="116" t="s">
        <v>1997</v>
      </c>
      <c r="B1098" s="117">
        <v>44352</v>
      </c>
      <c r="C1098" s="116" t="s">
        <v>1998</v>
      </c>
      <c r="D1098" s="35" t="s">
        <v>1045</v>
      </c>
      <c r="E1098" s="116" t="str">
        <f t="shared" si="114"/>
        <v>Jarred Joshua</v>
      </c>
      <c r="F1098" s="116" t="str">
        <f t="shared" si="115"/>
        <v>Mouton</v>
      </c>
      <c r="G1098" s="116" t="str">
        <f t="shared" si="116"/>
        <v>Men U/21</v>
      </c>
      <c r="H1098" s="116" t="str">
        <f t="shared" si="117"/>
        <v>Walvis Bay</v>
      </c>
      <c r="I1098" s="35"/>
      <c r="J1098" s="35"/>
      <c r="K1098" s="35"/>
      <c r="L1098" s="118" t="str">
        <f t="shared" si="118"/>
        <v/>
      </c>
      <c r="M1098" s="118" t="str">
        <f t="shared" si="119"/>
        <v/>
      </c>
    </row>
    <row r="1099" spans="1:13" x14ac:dyDescent="0.25">
      <c r="A1099" s="116" t="s">
        <v>1997</v>
      </c>
      <c r="B1099" s="117">
        <v>44352</v>
      </c>
      <c r="C1099" s="116" t="s">
        <v>1998</v>
      </c>
      <c r="D1099" s="35" t="s">
        <v>1953</v>
      </c>
      <c r="E1099" s="116" t="str">
        <f t="shared" si="114"/>
        <v>Joe Imre</v>
      </c>
      <c r="F1099" s="116" t="str">
        <f t="shared" si="115"/>
        <v>Carstens</v>
      </c>
      <c r="G1099" s="116" t="str">
        <f t="shared" si="116"/>
        <v>Men U/21</v>
      </c>
      <c r="H1099" s="116" t="str">
        <f t="shared" si="117"/>
        <v>Walvis Bay</v>
      </c>
      <c r="I1099" s="35" t="s">
        <v>9</v>
      </c>
      <c r="J1099" s="35"/>
      <c r="K1099" s="35">
        <v>32</v>
      </c>
      <c r="L1099" s="118">
        <f t="shared" si="118"/>
        <v>0.6</v>
      </c>
      <c r="M1099" s="118">
        <f t="shared" si="119"/>
        <v>0.6</v>
      </c>
    </row>
    <row r="1100" spans="1:13" x14ac:dyDescent="0.25">
      <c r="A1100" s="116" t="s">
        <v>1997</v>
      </c>
      <c r="B1100" s="117">
        <v>44352</v>
      </c>
      <c r="C1100" s="116" t="s">
        <v>1998</v>
      </c>
      <c r="D1100" s="35" t="s">
        <v>1850</v>
      </c>
      <c r="E1100" s="116" t="str">
        <f t="shared" si="114"/>
        <v>Morne</v>
      </c>
      <c r="F1100" s="116" t="str">
        <f t="shared" si="115"/>
        <v>Riekert</v>
      </c>
      <c r="G1100" s="116" t="str">
        <f t="shared" si="116"/>
        <v>Men U/21</v>
      </c>
      <c r="H1100" s="116" t="str">
        <f t="shared" si="117"/>
        <v>Walvis Bay</v>
      </c>
      <c r="I1100" s="35"/>
      <c r="J1100" s="35"/>
      <c r="K1100" s="35"/>
      <c r="L1100" s="118" t="str">
        <f t="shared" si="118"/>
        <v/>
      </c>
      <c r="M1100" s="118" t="str">
        <f t="shared" si="119"/>
        <v/>
      </c>
    </row>
    <row r="1101" spans="1:13" x14ac:dyDescent="0.25">
      <c r="A1101" s="116" t="s">
        <v>1997</v>
      </c>
      <c r="B1101" s="117">
        <v>44352</v>
      </c>
      <c r="C1101" s="116" t="s">
        <v>1998</v>
      </c>
      <c r="D1101" s="35" t="s">
        <v>1853</v>
      </c>
      <c r="E1101" s="116" t="str">
        <f t="shared" si="114"/>
        <v>Alexander Albert</v>
      </c>
      <c r="F1101" s="116" t="str">
        <f t="shared" si="115"/>
        <v>Jansen</v>
      </c>
      <c r="G1101" s="116" t="str">
        <f t="shared" si="116"/>
        <v>Men U/21</v>
      </c>
      <c r="H1101" s="116" t="str">
        <f t="shared" si="117"/>
        <v>Walvis Bay</v>
      </c>
      <c r="I1101" s="35"/>
      <c r="J1101" s="35"/>
      <c r="K1101" s="35"/>
      <c r="L1101" s="118" t="str">
        <f t="shared" si="118"/>
        <v/>
      </c>
      <c r="M1101" s="118" t="str">
        <f t="shared" si="119"/>
        <v/>
      </c>
    </row>
    <row r="1102" spans="1:13" x14ac:dyDescent="0.25">
      <c r="A1102" s="116" t="s">
        <v>1997</v>
      </c>
      <c r="B1102" s="117">
        <v>44352</v>
      </c>
      <c r="C1102" s="116" t="s">
        <v>1998</v>
      </c>
      <c r="D1102" s="35" t="s">
        <v>1054</v>
      </c>
      <c r="E1102" s="116" t="str">
        <f t="shared" si="114"/>
        <v>Jorg</v>
      </c>
      <c r="F1102" s="116" t="str">
        <f t="shared" si="115"/>
        <v>Walder</v>
      </c>
      <c r="G1102" s="116" t="str">
        <f t="shared" si="116"/>
        <v>Men Master</v>
      </c>
      <c r="H1102" s="116" t="str">
        <f t="shared" si="117"/>
        <v>Mako</v>
      </c>
      <c r="I1102" s="35"/>
      <c r="J1102" s="35"/>
      <c r="K1102" s="35"/>
      <c r="L1102" s="118" t="str">
        <f t="shared" si="118"/>
        <v/>
      </c>
      <c r="M1102" s="118" t="str">
        <f t="shared" si="119"/>
        <v/>
      </c>
    </row>
    <row r="1103" spans="1:13" x14ac:dyDescent="0.25">
      <c r="A1103" s="116" t="s">
        <v>1997</v>
      </c>
      <c r="B1103" s="117">
        <v>44352</v>
      </c>
      <c r="C1103" s="116" t="s">
        <v>1998</v>
      </c>
      <c r="D1103" s="35" t="s">
        <v>730</v>
      </c>
      <c r="E1103" s="116" t="str">
        <f t="shared" si="114"/>
        <v>Herbert</v>
      </c>
      <c r="F1103" s="116" t="str">
        <f t="shared" si="115"/>
        <v>Schmidlin</v>
      </c>
      <c r="G1103" s="116" t="str">
        <f t="shared" si="116"/>
        <v>Men Master</v>
      </c>
      <c r="H1103" s="116" t="str">
        <f t="shared" si="117"/>
        <v>Mako</v>
      </c>
      <c r="I1103" s="35"/>
      <c r="J1103" s="35"/>
      <c r="K1103" s="35"/>
      <c r="L1103" s="118" t="str">
        <f t="shared" si="118"/>
        <v/>
      </c>
      <c r="M1103" s="118" t="str">
        <f t="shared" si="119"/>
        <v/>
      </c>
    </row>
    <row r="1104" spans="1:13" x14ac:dyDescent="0.25">
      <c r="A1104" s="116" t="s">
        <v>1997</v>
      </c>
      <c r="B1104" s="117">
        <v>44352</v>
      </c>
      <c r="C1104" s="116" t="s">
        <v>1998</v>
      </c>
      <c r="D1104" s="35" t="s">
        <v>531</v>
      </c>
      <c r="E1104" s="116" t="str">
        <f t="shared" si="114"/>
        <v>Johan</v>
      </c>
      <c r="F1104" s="116" t="str">
        <f t="shared" si="115"/>
        <v>van Wyk</v>
      </c>
      <c r="G1104" s="116" t="str">
        <f t="shared" si="116"/>
        <v>Men Veteran</v>
      </c>
      <c r="H1104" s="116" t="str">
        <f t="shared" si="117"/>
        <v>Mako</v>
      </c>
      <c r="I1104" s="35"/>
      <c r="J1104" s="35"/>
      <c r="K1104" s="35"/>
      <c r="L1104" s="118" t="str">
        <f t="shared" si="118"/>
        <v/>
      </c>
      <c r="M1104" s="118" t="str">
        <f t="shared" si="119"/>
        <v/>
      </c>
    </row>
    <row r="1105" spans="1:13" x14ac:dyDescent="0.25">
      <c r="A1105" s="116" t="s">
        <v>1997</v>
      </c>
      <c r="B1105" s="117">
        <v>44352</v>
      </c>
      <c r="C1105" s="116" t="s">
        <v>1998</v>
      </c>
      <c r="D1105" s="35" t="s">
        <v>532</v>
      </c>
      <c r="E1105" s="116" t="str">
        <f t="shared" si="114"/>
        <v>Gunther</v>
      </c>
      <c r="F1105" s="116" t="str">
        <f t="shared" si="115"/>
        <v>Doll</v>
      </c>
      <c r="G1105" s="116" t="str">
        <f t="shared" si="116"/>
        <v>Men Senior</v>
      </c>
      <c r="H1105" s="116" t="str">
        <f t="shared" si="117"/>
        <v>Mako</v>
      </c>
      <c r="I1105" s="35"/>
      <c r="J1105" s="35" t="s">
        <v>10</v>
      </c>
      <c r="K1105" s="35">
        <v>43</v>
      </c>
      <c r="L1105" s="118">
        <f t="shared" si="118"/>
        <v>1.2</v>
      </c>
      <c r="M1105" s="118">
        <f t="shared" si="119"/>
        <v>1.2</v>
      </c>
    </row>
    <row r="1106" spans="1:13" x14ac:dyDescent="0.25">
      <c r="A1106" s="116" t="s">
        <v>1997</v>
      </c>
      <c r="B1106" s="117">
        <v>44352</v>
      </c>
      <c r="C1106" s="116" t="s">
        <v>1998</v>
      </c>
      <c r="D1106" s="35" t="s">
        <v>532</v>
      </c>
      <c r="E1106" s="116" t="str">
        <f t="shared" si="114"/>
        <v>Gunther</v>
      </c>
      <c r="F1106" s="116" t="str">
        <f t="shared" si="115"/>
        <v>Doll</v>
      </c>
      <c r="G1106" s="116" t="str">
        <f t="shared" si="116"/>
        <v>Men Senior</v>
      </c>
      <c r="H1106" s="116" t="str">
        <f t="shared" si="117"/>
        <v>Mako</v>
      </c>
      <c r="I1106" s="35"/>
      <c r="J1106" s="35" t="s">
        <v>1340</v>
      </c>
      <c r="K1106" s="35">
        <v>106</v>
      </c>
      <c r="L1106" s="118">
        <f t="shared" si="118"/>
        <v>5.3</v>
      </c>
      <c r="M1106" s="118">
        <f t="shared" si="119"/>
        <v>5.3</v>
      </c>
    </row>
    <row r="1107" spans="1:13" x14ac:dyDescent="0.25">
      <c r="A1107" s="116" t="s">
        <v>1997</v>
      </c>
      <c r="B1107" s="117">
        <v>44352</v>
      </c>
      <c r="C1107" s="116" t="s">
        <v>1998</v>
      </c>
      <c r="D1107" s="35" t="s">
        <v>1129</v>
      </c>
      <c r="E1107" s="116" t="str">
        <f t="shared" si="114"/>
        <v>Murray</v>
      </c>
      <c r="F1107" s="116" t="str">
        <f t="shared" si="115"/>
        <v>Lewis</v>
      </c>
      <c r="G1107" s="116" t="str">
        <f t="shared" si="116"/>
        <v>Men Veteran</v>
      </c>
      <c r="H1107" s="116" t="str">
        <f t="shared" si="117"/>
        <v>Mako</v>
      </c>
      <c r="I1107" s="35"/>
      <c r="J1107" s="35"/>
      <c r="K1107" s="35"/>
      <c r="L1107" s="118" t="str">
        <f t="shared" si="118"/>
        <v/>
      </c>
      <c r="M1107" s="118" t="str">
        <f t="shared" si="119"/>
        <v/>
      </c>
    </row>
    <row r="1108" spans="1:13" x14ac:dyDescent="0.25">
      <c r="A1108" s="116" t="s">
        <v>1997</v>
      </c>
      <c r="B1108" s="117">
        <v>44352</v>
      </c>
      <c r="C1108" s="116" t="s">
        <v>1998</v>
      </c>
      <c r="D1108" s="35" t="s">
        <v>681</v>
      </c>
      <c r="E1108" s="116" t="str">
        <f t="shared" si="114"/>
        <v>Sue</v>
      </c>
      <c r="F1108" s="116" t="str">
        <f t="shared" si="115"/>
        <v>Drake</v>
      </c>
      <c r="G1108" s="116" t="str">
        <f t="shared" si="116"/>
        <v>Ladies Grand Masters</v>
      </c>
      <c r="H1108" s="116" t="str">
        <f t="shared" si="117"/>
        <v>Mako</v>
      </c>
      <c r="I1108" s="35"/>
      <c r="J1108" s="35"/>
      <c r="K1108" s="35"/>
      <c r="L1108" s="118" t="str">
        <f t="shared" si="118"/>
        <v/>
      </c>
      <c r="M1108" s="118" t="str">
        <f t="shared" si="119"/>
        <v/>
      </c>
    </row>
    <row r="1109" spans="1:13" x14ac:dyDescent="0.25">
      <c r="A1109" s="116" t="s">
        <v>1997</v>
      </c>
      <c r="B1109" s="117">
        <v>44352</v>
      </c>
      <c r="C1109" s="116" t="s">
        <v>1998</v>
      </c>
      <c r="D1109" s="35" t="s">
        <v>520</v>
      </c>
      <c r="E1109" s="116" t="str">
        <f t="shared" si="114"/>
        <v>Andrew</v>
      </c>
      <c r="F1109" s="116" t="str">
        <f t="shared" si="115"/>
        <v>Van Der Westhuizen</v>
      </c>
      <c r="G1109" s="116" t="str">
        <f t="shared" si="116"/>
        <v>Men Veteran</v>
      </c>
      <c r="H1109" s="116" t="str">
        <f t="shared" si="117"/>
        <v>Mako</v>
      </c>
      <c r="I1109" s="35"/>
      <c r="J1109" s="35" t="s">
        <v>1340</v>
      </c>
      <c r="K1109" s="35">
        <v>98</v>
      </c>
      <c r="L1109" s="118">
        <f t="shared" si="118"/>
        <v>4</v>
      </c>
      <c r="M1109" s="118">
        <f t="shared" si="119"/>
        <v>4</v>
      </c>
    </row>
    <row r="1110" spans="1:13" x14ac:dyDescent="0.25">
      <c r="A1110" s="116" t="s">
        <v>1997</v>
      </c>
      <c r="B1110" s="117">
        <v>44352</v>
      </c>
      <c r="C1110" s="116" t="s">
        <v>1998</v>
      </c>
      <c r="D1110" s="35" t="s">
        <v>520</v>
      </c>
      <c r="E1110" s="116" t="str">
        <f t="shared" si="114"/>
        <v>Andrew</v>
      </c>
      <c r="F1110" s="116" t="str">
        <f t="shared" si="115"/>
        <v>Van Der Westhuizen</v>
      </c>
      <c r="G1110" s="116" t="str">
        <f t="shared" si="116"/>
        <v>Men Veteran</v>
      </c>
      <c r="H1110" s="116" t="str">
        <f t="shared" si="117"/>
        <v>Mako</v>
      </c>
      <c r="I1110" s="35"/>
      <c r="J1110" s="35" t="s">
        <v>1340</v>
      </c>
      <c r="K1110" s="35">
        <v>155</v>
      </c>
      <c r="L1110" s="118">
        <f t="shared" si="118"/>
        <v>19.5</v>
      </c>
      <c r="M1110" s="118">
        <f t="shared" si="119"/>
        <v>19.5</v>
      </c>
    </row>
    <row r="1111" spans="1:13" x14ac:dyDescent="0.25">
      <c r="A1111" s="116" t="s">
        <v>1997</v>
      </c>
      <c r="B1111" s="117">
        <v>44352</v>
      </c>
      <c r="C1111" s="116" t="s">
        <v>1998</v>
      </c>
      <c r="D1111" s="35" t="s">
        <v>1125</v>
      </c>
      <c r="E1111" s="116" t="str">
        <f t="shared" si="114"/>
        <v>Kallie</v>
      </c>
      <c r="F1111" s="116" t="str">
        <f t="shared" si="115"/>
        <v>Langeveld</v>
      </c>
      <c r="G1111" s="116" t="str">
        <f t="shared" si="116"/>
        <v>Men Veteran</v>
      </c>
      <c r="H1111" s="116" t="str">
        <f t="shared" si="117"/>
        <v>Mako</v>
      </c>
      <c r="I1111" s="35"/>
      <c r="J1111" s="35" t="s">
        <v>8</v>
      </c>
      <c r="K1111" s="35">
        <v>68</v>
      </c>
      <c r="L1111" s="118">
        <f t="shared" si="118"/>
        <v>2.5</v>
      </c>
      <c r="M1111" s="118">
        <f t="shared" si="119"/>
        <v>2.5</v>
      </c>
    </row>
    <row r="1112" spans="1:13" x14ac:dyDescent="0.25">
      <c r="A1112" s="116" t="s">
        <v>1997</v>
      </c>
      <c r="B1112" s="117">
        <v>44352</v>
      </c>
      <c r="C1112" s="116" t="s">
        <v>1998</v>
      </c>
      <c r="D1112" s="35" t="s">
        <v>1106</v>
      </c>
      <c r="E1112" s="116" t="str">
        <f t="shared" si="114"/>
        <v>Rudi(Jnr.)</v>
      </c>
      <c r="F1112" s="116" t="str">
        <f t="shared" si="115"/>
        <v>Swartz</v>
      </c>
      <c r="G1112" s="116" t="str">
        <f t="shared" si="116"/>
        <v>Men U/16</v>
      </c>
      <c r="H1112" s="116" t="str">
        <f t="shared" si="117"/>
        <v>Mako</v>
      </c>
      <c r="I1112" s="35" t="s">
        <v>19</v>
      </c>
      <c r="J1112" s="35"/>
      <c r="K1112" s="35">
        <v>50</v>
      </c>
      <c r="L1112" s="118">
        <f t="shared" si="118"/>
        <v>1.3</v>
      </c>
      <c r="M1112" s="118">
        <f t="shared" si="119"/>
        <v>1.3</v>
      </c>
    </row>
    <row r="1113" spans="1:13" x14ac:dyDescent="0.25">
      <c r="A1113" s="116" t="s">
        <v>1997</v>
      </c>
      <c r="B1113" s="117">
        <v>44352</v>
      </c>
      <c r="C1113" s="116" t="s">
        <v>1998</v>
      </c>
      <c r="D1113" s="35" t="s">
        <v>623</v>
      </c>
      <c r="E1113" s="116" t="str">
        <f t="shared" si="114"/>
        <v>Kiepie</v>
      </c>
      <c r="F1113" s="116" t="str">
        <f t="shared" si="115"/>
        <v>Burger</v>
      </c>
      <c r="G1113" s="116" t="str">
        <f t="shared" si="116"/>
        <v>Men Veteran</v>
      </c>
      <c r="H1113" s="116" t="str">
        <f t="shared" si="117"/>
        <v>Mako</v>
      </c>
      <c r="I1113" s="35"/>
      <c r="J1113" s="35" t="s">
        <v>10</v>
      </c>
      <c r="K1113" s="35">
        <v>41</v>
      </c>
      <c r="L1113" s="118">
        <f t="shared" si="118"/>
        <v>1.1000000000000001</v>
      </c>
      <c r="M1113" s="118">
        <f t="shared" si="119"/>
        <v>1.1000000000000001</v>
      </c>
    </row>
    <row r="1114" spans="1:13" x14ac:dyDescent="0.25">
      <c r="A1114" s="116" t="s">
        <v>1997</v>
      </c>
      <c r="B1114" s="117">
        <v>44352</v>
      </c>
      <c r="C1114" s="116" t="s">
        <v>1998</v>
      </c>
      <c r="D1114" s="35" t="s">
        <v>700</v>
      </c>
      <c r="E1114" s="116" t="str">
        <f t="shared" si="114"/>
        <v>Leigh</v>
      </c>
      <c r="F1114" s="116" t="str">
        <f t="shared" si="115"/>
        <v>Skoppelitus</v>
      </c>
      <c r="G1114" s="116" t="str">
        <f t="shared" si="116"/>
        <v>Men Senior</v>
      </c>
      <c r="H1114" s="116" t="str">
        <f t="shared" si="117"/>
        <v>Mako</v>
      </c>
      <c r="I1114" s="35"/>
      <c r="J1114" s="35" t="s">
        <v>10</v>
      </c>
      <c r="K1114" s="35">
        <v>42</v>
      </c>
      <c r="L1114" s="118">
        <f t="shared" si="118"/>
        <v>1.1000000000000001</v>
      </c>
      <c r="M1114" s="118">
        <f t="shared" si="119"/>
        <v>1.1000000000000001</v>
      </c>
    </row>
    <row r="1115" spans="1:13" x14ac:dyDescent="0.25">
      <c r="A1115" s="116" t="s">
        <v>1997</v>
      </c>
      <c r="B1115" s="117">
        <v>44352</v>
      </c>
      <c r="C1115" s="116" t="s">
        <v>1998</v>
      </c>
      <c r="D1115" s="35" t="s">
        <v>515</v>
      </c>
      <c r="E1115" s="116" t="str">
        <f t="shared" si="114"/>
        <v>Johan</v>
      </c>
      <c r="F1115" s="116" t="str">
        <f t="shared" si="115"/>
        <v>Visser</v>
      </c>
      <c r="G1115" s="116" t="str">
        <f t="shared" si="116"/>
        <v>Men Senior</v>
      </c>
      <c r="H1115" s="116" t="str">
        <f t="shared" si="117"/>
        <v>Mako</v>
      </c>
      <c r="I1115" s="35"/>
      <c r="J1115" s="35" t="s">
        <v>10</v>
      </c>
      <c r="K1115" s="35">
        <v>45</v>
      </c>
      <c r="L1115" s="118">
        <f t="shared" si="118"/>
        <v>1.4</v>
      </c>
      <c r="M1115" s="118">
        <f t="shared" si="119"/>
        <v>1.4</v>
      </c>
    </row>
    <row r="1116" spans="1:13" x14ac:dyDescent="0.25">
      <c r="A1116" s="116" t="s">
        <v>1997</v>
      </c>
      <c r="B1116" s="117">
        <v>44352</v>
      </c>
      <c r="C1116" s="116" t="s">
        <v>1998</v>
      </c>
      <c r="D1116" s="35" t="s">
        <v>515</v>
      </c>
      <c r="E1116" s="116" t="str">
        <f t="shared" si="114"/>
        <v>Johan</v>
      </c>
      <c r="F1116" s="116" t="str">
        <f t="shared" si="115"/>
        <v>Visser</v>
      </c>
      <c r="G1116" s="116" t="str">
        <f t="shared" si="116"/>
        <v>Men Senior</v>
      </c>
      <c r="H1116" s="116" t="str">
        <f t="shared" si="117"/>
        <v>Mako</v>
      </c>
      <c r="I1116" s="35" t="s">
        <v>19</v>
      </c>
      <c r="J1116" s="35"/>
      <c r="K1116" s="35">
        <v>53</v>
      </c>
      <c r="L1116" s="118">
        <f t="shared" si="118"/>
        <v>1.5</v>
      </c>
      <c r="M1116" s="118">
        <f t="shared" si="119"/>
        <v>1.5</v>
      </c>
    </row>
    <row r="1117" spans="1:13" x14ac:dyDescent="0.25">
      <c r="A1117" s="116" t="s">
        <v>1997</v>
      </c>
      <c r="B1117" s="117">
        <v>44352</v>
      </c>
      <c r="C1117" s="116" t="s">
        <v>1998</v>
      </c>
      <c r="D1117" s="35" t="s">
        <v>498</v>
      </c>
      <c r="E1117" s="116" t="str">
        <f t="shared" si="114"/>
        <v>Marco</v>
      </c>
      <c r="F1117" s="116" t="str">
        <f t="shared" si="115"/>
        <v>Klein</v>
      </c>
      <c r="G1117" s="116" t="str">
        <f t="shared" si="116"/>
        <v>Men Senior</v>
      </c>
      <c r="H1117" s="116" t="str">
        <f t="shared" si="117"/>
        <v>Mako</v>
      </c>
      <c r="I1117" s="35" t="s">
        <v>9</v>
      </c>
      <c r="J1117" s="35"/>
      <c r="K1117" s="35">
        <v>33</v>
      </c>
      <c r="L1117" s="118">
        <f t="shared" si="118"/>
        <v>0.7</v>
      </c>
      <c r="M1117" s="118">
        <f t="shared" si="119"/>
        <v>0.7</v>
      </c>
    </row>
    <row r="1118" spans="1:13" x14ac:dyDescent="0.25">
      <c r="A1118" s="116" t="s">
        <v>1997</v>
      </c>
      <c r="B1118" s="117">
        <v>44352</v>
      </c>
      <c r="C1118" s="116" t="s">
        <v>1998</v>
      </c>
      <c r="D1118" s="35" t="s">
        <v>553</v>
      </c>
      <c r="E1118" s="116" t="str">
        <f t="shared" si="114"/>
        <v>Jeri</v>
      </c>
      <c r="F1118" s="116" t="str">
        <f t="shared" si="115"/>
        <v>Drake</v>
      </c>
      <c r="G1118" s="116" t="str">
        <f t="shared" si="116"/>
        <v>Men Grand Masters</v>
      </c>
      <c r="H1118" s="116" t="str">
        <f t="shared" si="117"/>
        <v>Mako</v>
      </c>
      <c r="I1118" s="35" t="s">
        <v>9</v>
      </c>
      <c r="J1118" s="35"/>
      <c r="K1118" s="35">
        <v>31</v>
      </c>
      <c r="L1118" s="118">
        <f t="shared" si="118"/>
        <v>0.5</v>
      </c>
      <c r="M1118" s="118">
        <f t="shared" si="119"/>
        <v>0.5</v>
      </c>
    </row>
    <row r="1119" spans="1:13" x14ac:dyDescent="0.25">
      <c r="A1119" s="116" t="s">
        <v>1997</v>
      </c>
      <c r="B1119" s="117">
        <v>44352</v>
      </c>
      <c r="C1119" s="116" t="s">
        <v>1998</v>
      </c>
      <c r="D1119" s="35" t="s">
        <v>553</v>
      </c>
      <c r="E1119" s="116" t="str">
        <f t="shared" si="114"/>
        <v>Jeri</v>
      </c>
      <c r="F1119" s="116" t="str">
        <f t="shared" si="115"/>
        <v>Drake</v>
      </c>
      <c r="G1119" s="116" t="str">
        <f t="shared" si="116"/>
        <v>Men Grand Masters</v>
      </c>
      <c r="H1119" s="116" t="str">
        <f t="shared" si="117"/>
        <v>Mako</v>
      </c>
      <c r="I1119" s="35" t="s">
        <v>9</v>
      </c>
      <c r="J1119" s="35"/>
      <c r="K1119" s="35">
        <v>36</v>
      </c>
      <c r="L1119" s="118">
        <f t="shared" si="118"/>
        <v>0.9</v>
      </c>
      <c r="M1119" s="118">
        <f t="shared" si="119"/>
        <v>0.9</v>
      </c>
    </row>
    <row r="1120" spans="1:13" x14ac:dyDescent="0.25">
      <c r="A1120" s="116" t="s">
        <v>1997</v>
      </c>
      <c r="B1120" s="117">
        <v>44352</v>
      </c>
      <c r="C1120" s="116" t="s">
        <v>1998</v>
      </c>
      <c r="D1120" s="35" t="s">
        <v>553</v>
      </c>
      <c r="E1120" s="116" t="str">
        <f t="shared" si="114"/>
        <v>Jeri</v>
      </c>
      <c r="F1120" s="116" t="str">
        <f t="shared" si="115"/>
        <v>Drake</v>
      </c>
      <c r="G1120" s="116" t="str">
        <f t="shared" si="116"/>
        <v>Men Grand Masters</v>
      </c>
      <c r="H1120" s="116" t="str">
        <f t="shared" si="117"/>
        <v>Mako</v>
      </c>
      <c r="I1120" s="35" t="s">
        <v>9</v>
      </c>
      <c r="J1120" s="35"/>
      <c r="K1120" s="35">
        <v>31</v>
      </c>
      <c r="L1120" s="118">
        <f t="shared" si="118"/>
        <v>0.5</v>
      </c>
      <c r="M1120" s="118">
        <f t="shared" si="119"/>
        <v>0.5</v>
      </c>
    </row>
    <row r="1121" spans="1:13" x14ac:dyDescent="0.25">
      <c r="A1121" s="116" t="s">
        <v>1997</v>
      </c>
      <c r="B1121" s="117">
        <v>44352</v>
      </c>
      <c r="C1121" s="116" t="s">
        <v>1998</v>
      </c>
      <c r="D1121" s="35" t="s">
        <v>1692</v>
      </c>
      <c r="E1121" s="116" t="str">
        <f t="shared" si="114"/>
        <v>Dries</v>
      </c>
      <c r="F1121" s="116" t="str">
        <f t="shared" si="115"/>
        <v>Van Zyl</v>
      </c>
      <c r="G1121" s="116" t="str">
        <f t="shared" si="116"/>
        <v>Men Senior</v>
      </c>
      <c r="H1121" s="116" t="str">
        <f t="shared" si="117"/>
        <v>Benguella</v>
      </c>
      <c r="I1121" s="35" t="s">
        <v>19</v>
      </c>
      <c r="J1121" s="35"/>
      <c r="K1121" s="35">
        <v>43</v>
      </c>
      <c r="L1121" s="118">
        <f t="shared" si="118"/>
        <v>0.8</v>
      </c>
      <c r="M1121" s="118">
        <f t="shared" si="119"/>
        <v>0.8</v>
      </c>
    </row>
    <row r="1122" spans="1:13" x14ac:dyDescent="0.25">
      <c r="A1122" s="116" t="s">
        <v>1997</v>
      </c>
      <c r="B1122" s="117">
        <v>44352</v>
      </c>
      <c r="C1122" s="116" t="s">
        <v>1998</v>
      </c>
      <c r="D1122" s="35" t="s">
        <v>1774</v>
      </c>
      <c r="E1122" s="116" t="str">
        <f t="shared" si="114"/>
        <v>Hendrik JNR</v>
      </c>
      <c r="F1122" s="116" t="str">
        <f t="shared" si="115"/>
        <v>Cloete</v>
      </c>
      <c r="G1122" s="116" t="str">
        <f t="shared" si="116"/>
        <v>Men Senior</v>
      </c>
      <c r="H1122" s="116" t="str">
        <f t="shared" si="117"/>
        <v>Benguella</v>
      </c>
      <c r="I1122" s="35"/>
      <c r="J1122" s="35" t="s">
        <v>1341</v>
      </c>
      <c r="K1122" s="35">
        <v>83</v>
      </c>
      <c r="L1122" s="118">
        <f t="shared" si="118"/>
        <v>1.9</v>
      </c>
      <c r="M1122" s="118">
        <f t="shared" si="119"/>
        <v>1.9</v>
      </c>
    </row>
    <row r="1123" spans="1:13" x14ac:dyDescent="0.25">
      <c r="A1123" s="116" t="s">
        <v>1997</v>
      </c>
      <c r="B1123" s="117">
        <v>44352</v>
      </c>
      <c r="C1123" s="116" t="s">
        <v>1998</v>
      </c>
      <c r="D1123" s="35" t="s">
        <v>630</v>
      </c>
      <c r="E1123" s="116" t="str">
        <f t="shared" si="114"/>
        <v>Hennie</v>
      </c>
      <c r="F1123" s="116" t="str">
        <f t="shared" si="115"/>
        <v>Cloete</v>
      </c>
      <c r="G1123" s="116" t="str">
        <f t="shared" si="116"/>
        <v>Men Grand Masters</v>
      </c>
      <c r="H1123" s="116" t="str">
        <f t="shared" si="117"/>
        <v>Benguella</v>
      </c>
      <c r="I1123" s="35" t="s">
        <v>24</v>
      </c>
      <c r="J1123" s="35"/>
      <c r="K1123" s="35">
        <v>41</v>
      </c>
      <c r="L1123" s="118">
        <f t="shared" si="118"/>
        <v>1.5</v>
      </c>
      <c r="M1123" s="118">
        <f t="shared" si="119"/>
        <v>1.5</v>
      </c>
    </row>
    <row r="1124" spans="1:13" x14ac:dyDescent="0.25">
      <c r="A1124" s="116" t="s">
        <v>1997</v>
      </c>
      <c r="B1124" s="117">
        <v>44352</v>
      </c>
      <c r="C1124" s="116" t="s">
        <v>1998</v>
      </c>
      <c r="D1124" s="35" t="s">
        <v>1709</v>
      </c>
      <c r="E1124" s="116" t="str">
        <f t="shared" si="114"/>
        <v>Frikkie</v>
      </c>
      <c r="F1124" s="116" t="str">
        <f t="shared" si="115"/>
        <v>Cloete</v>
      </c>
      <c r="G1124" s="116" t="str">
        <f t="shared" si="116"/>
        <v>Men Senior</v>
      </c>
      <c r="H1124" s="116" t="str">
        <f t="shared" si="117"/>
        <v>xBenguella</v>
      </c>
      <c r="I1124" s="35"/>
      <c r="J1124" s="35"/>
      <c r="K1124" s="35"/>
      <c r="L1124" s="118" t="str">
        <f t="shared" si="118"/>
        <v/>
      </c>
      <c r="M1124" s="118" t="str">
        <f t="shared" si="119"/>
        <v/>
      </c>
    </row>
    <row r="1125" spans="1:13" x14ac:dyDescent="0.25">
      <c r="A1125" s="116" t="s">
        <v>1997</v>
      </c>
      <c r="B1125" s="117">
        <v>44352</v>
      </c>
      <c r="C1125" s="116" t="s">
        <v>1998</v>
      </c>
      <c r="D1125" s="35" t="s">
        <v>526</v>
      </c>
      <c r="E1125" s="116" t="str">
        <f t="shared" si="114"/>
        <v>Etienne</v>
      </c>
      <c r="F1125" s="116" t="str">
        <f t="shared" si="115"/>
        <v>Stipp</v>
      </c>
      <c r="G1125" s="116" t="str">
        <f t="shared" si="116"/>
        <v>Men Master</v>
      </c>
      <c r="H1125" s="116" t="str">
        <f t="shared" si="117"/>
        <v>Benguella</v>
      </c>
      <c r="I1125" s="35"/>
      <c r="J1125" s="35"/>
      <c r="K1125" s="35"/>
      <c r="L1125" s="118" t="str">
        <f t="shared" si="118"/>
        <v/>
      </c>
      <c r="M1125" s="118" t="str">
        <f t="shared" si="119"/>
        <v/>
      </c>
    </row>
    <row r="1126" spans="1:13" x14ac:dyDescent="0.25">
      <c r="A1126" s="116" t="s">
        <v>1997</v>
      </c>
      <c r="B1126" s="117">
        <v>44352</v>
      </c>
      <c r="C1126" s="116" t="s">
        <v>1998</v>
      </c>
      <c r="D1126" s="35" t="s">
        <v>1052</v>
      </c>
      <c r="E1126" s="116" t="str">
        <f t="shared" si="114"/>
        <v>Graham</v>
      </c>
      <c r="F1126" s="116" t="str">
        <f t="shared" si="115"/>
        <v>Gramovsky</v>
      </c>
      <c r="G1126" s="116" t="str">
        <f t="shared" si="116"/>
        <v>Men Veteran</v>
      </c>
      <c r="H1126" s="116" t="str">
        <f t="shared" si="117"/>
        <v>Benguella</v>
      </c>
      <c r="I1126" s="35"/>
      <c r="J1126" s="35"/>
      <c r="K1126" s="35"/>
      <c r="L1126" s="118" t="str">
        <f t="shared" si="118"/>
        <v/>
      </c>
      <c r="M1126" s="118" t="str">
        <f t="shared" si="119"/>
        <v/>
      </c>
    </row>
    <row r="1127" spans="1:13" x14ac:dyDescent="0.25">
      <c r="A1127" s="116" t="s">
        <v>1997</v>
      </c>
      <c r="B1127" s="117">
        <v>44352</v>
      </c>
      <c r="C1127" s="116" t="s">
        <v>1998</v>
      </c>
      <c r="D1127" s="35" t="s">
        <v>711</v>
      </c>
      <c r="E1127" s="116" t="str">
        <f t="shared" si="114"/>
        <v>Loandro</v>
      </c>
      <c r="F1127" s="116" t="str">
        <f t="shared" si="115"/>
        <v>Steenkamp</v>
      </c>
      <c r="G1127" s="116" t="str">
        <f t="shared" si="116"/>
        <v>Men Master</v>
      </c>
      <c r="H1127" s="116" t="str">
        <f t="shared" si="117"/>
        <v>Benguella</v>
      </c>
      <c r="I1127" s="35"/>
      <c r="J1127" s="35"/>
      <c r="K1127" s="35"/>
      <c r="L1127" s="118" t="str">
        <f t="shared" si="118"/>
        <v/>
      </c>
      <c r="M1127" s="118" t="str">
        <f t="shared" si="119"/>
        <v/>
      </c>
    </row>
    <row r="1128" spans="1:13" x14ac:dyDescent="0.25">
      <c r="A1128" s="116" t="s">
        <v>1997</v>
      </c>
      <c r="B1128" s="117">
        <v>44352</v>
      </c>
      <c r="C1128" s="116" t="s">
        <v>1998</v>
      </c>
      <c r="D1128" s="35" t="s">
        <v>587</v>
      </c>
      <c r="E1128" s="116" t="str">
        <f t="shared" si="114"/>
        <v>Deon</v>
      </c>
      <c r="F1128" s="116" t="str">
        <f t="shared" si="115"/>
        <v>Jacobs</v>
      </c>
      <c r="G1128" s="116" t="str">
        <f t="shared" si="116"/>
        <v>Men Grand Masters</v>
      </c>
      <c r="H1128" s="116" t="str">
        <f t="shared" si="117"/>
        <v>Benguella</v>
      </c>
      <c r="I1128" s="35"/>
      <c r="J1128" s="35"/>
      <c r="K1128" s="35"/>
      <c r="L1128" s="118" t="str">
        <f t="shared" si="118"/>
        <v/>
      </c>
      <c r="M1128" s="118" t="str">
        <f t="shared" si="119"/>
        <v/>
      </c>
    </row>
    <row r="1129" spans="1:13" x14ac:dyDescent="0.25">
      <c r="A1129" s="116" t="s">
        <v>1997</v>
      </c>
      <c r="B1129" s="117">
        <v>44352</v>
      </c>
      <c r="C1129" s="116" t="s">
        <v>1998</v>
      </c>
      <c r="D1129" s="35" t="s">
        <v>821</v>
      </c>
      <c r="E1129" s="116" t="str">
        <f t="shared" si="114"/>
        <v>Chris</v>
      </c>
      <c r="F1129" s="116" t="str">
        <f t="shared" si="115"/>
        <v>Coetzee</v>
      </c>
      <c r="G1129" s="116" t="str">
        <f t="shared" si="116"/>
        <v>Men Grand Masters</v>
      </c>
      <c r="H1129" s="116" t="str">
        <f t="shared" si="117"/>
        <v>xBenguella</v>
      </c>
      <c r="I1129" s="35"/>
      <c r="J1129" s="35"/>
      <c r="K1129" s="35"/>
      <c r="L1129" s="118" t="str">
        <f t="shared" si="118"/>
        <v/>
      </c>
      <c r="M1129" s="118" t="str">
        <f t="shared" si="119"/>
        <v/>
      </c>
    </row>
    <row r="1130" spans="1:13" x14ac:dyDescent="0.25">
      <c r="A1130" s="116" t="s">
        <v>1997</v>
      </c>
      <c r="B1130" s="117">
        <v>44352</v>
      </c>
      <c r="C1130" s="116" t="s">
        <v>1998</v>
      </c>
      <c r="D1130" s="35" t="s">
        <v>695</v>
      </c>
      <c r="E1130" s="116" t="str">
        <f t="shared" si="114"/>
        <v>Karel</v>
      </c>
      <c r="F1130" s="116" t="str">
        <f t="shared" si="115"/>
        <v>Van Der Bank</v>
      </c>
      <c r="G1130" s="116" t="str">
        <f t="shared" si="116"/>
        <v>Men Grand Masters</v>
      </c>
      <c r="H1130" s="116" t="str">
        <f t="shared" si="117"/>
        <v>Benguella</v>
      </c>
      <c r="I1130" s="35"/>
      <c r="J1130" s="35" t="s">
        <v>8</v>
      </c>
      <c r="K1130" s="35">
        <v>61</v>
      </c>
      <c r="L1130" s="118">
        <f t="shared" si="118"/>
        <v>1.8</v>
      </c>
      <c r="M1130" s="118">
        <f t="shared" si="119"/>
        <v>1.8</v>
      </c>
    </row>
    <row r="1131" spans="1:13" x14ac:dyDescent="0.25">
      <c r="A1131" s="116" t="s">
        <v>1997</v>
      </c>
      <c r="B1131" s="117">
        <v>44352</v>
      </c>
      <c r="C1131" s="116" t="s">
        <v>1998</v>
      </c>
      <c r="D1131" s="35" t="s">
        <v>715</v>
      </c>
      <c r="E1131" s="116" t="str">
        <f t="shared" si="114"/>
        <v>Nadia</v>
      </c>
      <c r="F1131" s="116" t="str">
        <f t="shared" si="115"/>
        <v>Steenkamp</v>
      </c>
      <c r="G1131" s="116" t="str">
        <f t="shared" si="116"/>
        <v>Ladies Veteran</v>
      </c>
      <c r="H1131" s="116" t="str">
        <f t="shared" si="117"/>
        <v>Benguella</v>
      </c>
      <c r="I1131" s="35" t="s">
        <v>9</v>
      </c>
      <c r="J1131" s="35"/>
      <c r="K1131" s="35">
        <v>35</v>
      </c>
      <c r="L1131" s="118">
        <f t="shared" si="118"/>
        <v>0.8</v>
      </c>
      <c r="M1131" s="118">
        <f t="shared" si="119"/>
        <v>0.8</v>
      </c>
    </row>
    <row r="1132" spans="1:13" x14ac:dyDescent="0.25">
      <c r="A1132" s="116" t="s">
        <v>1997</v>
      </c>
      <c r="B1132" s="117">
        <v>44352</v>
      </c>
      <c r="C1132" s="116" t="s">
        <v>1998</v>
      </c>
      <c r="D1132" s="35" t="s">
        <v>715</v>
      </c>
      <c r="E1132" s="116" t="str">
        <f t="shared" si="114"/>
        <v>Nadia</v>
      </c>
      <c r="F1132" s="116" t="str">
        <f t="shared" si="115"/>
        <v>Steenkamp</v>
      </c>
      <c r="G1132" s="116" t="str">
        <f t="shared" si="116"/>
        <v>Ladies Veteran</v>
      </c>
      <c r="H1132" s="116" t="str">
        <f t="shared" si="117"/>
        <v>Benguella</v>
      </c>
      <c r="I1132" s="35" t="s">
        <v>9</v>
      </c>
      <c r="J1132" s="35"/>
      <c r="K1132" s="35">
        <v>32</v>
      </c>
      <c r="L1132" s="118">
        <f t="shared" si="118"/>
        <v>0.6</v>
      </c>
      <c r="M1132" s="118">
        <f t="shared" si="119"/>
        <v>0.6</v>
      </c>
    </row>
    <row r="1133" spans="1:13" x14ac:dyDescent="0.25">
      <c r="A1133" s="116" t="s">
        <v>1997</v>
      </c>
      <c r="B1133" s="117">
        <v>44352</v>
      </c>
      <c r="C1133" s="116" t="s">
        <v>1998</v>
      </c>
      <c r="D1133" s="35" t="s">
        <v>714</v>
      </c>
      <c r="E1133" s="116" t="str">
        <f t="shared" si="114"/>
        <v>Jaco</v>
      </c>
      <c r="F1133" s="116" t="str">
        <f t="shared" si="115"/>
        <v>Serfontein</v>
      </c>
      <c r="G1133" s="116" t="str">
        <f t="shared" si="116"/>
        <v>Men Veteran</v>
      </c>
      <c r="H1133" s="116" t="str">
        <f t="shared" si="117"/>
        <v>Benguella</v>
      </c>
      <c r="I1133" s="35"/>
      <c r="J1133" s="35"/>
      <c r="K1133" s="35"/>
      <c r="L1133" s="118" t="str">
        <f t="shared" si="118"/>
        <v/>
      </c>
      <c r="M1133" s="118" t="str">
        <f t="shared" si="119"/>
        <v/>
      </c>
    </row>
    <row r="1134" spans="1:13" x14ac:dyDescent="0.25">
      <c r="A1134" s="116" t="s">
        <v>1997</v>
      </c>
      <c r="B1134" s="117">
        <v>44352</v>
      </c>
      <c r="C1134" s="116" t="s">
        <v>1998</v>
      </c>
      <c r="D1134" s="35" t="s">
        <v>533</v>
      </c>
      <c r="E1134" s="116" t="str">
        <f t="shared" si="114"/>
        <v>Johan</v>
      </c>
      <c r="F1134" s="116" t="str">
        <f t="shared" si="115"/>
        <v>Bruwer</v>
      </c>
      <c r="G1134" s="116" t="str">
        <f t="shared" si="116"/>
        <v>Men Senior</v>
      </c>
      <c r="H1134" s="116" t="str">
        <f t="shared" si="117"/>
        <v>Namib Park</v>
      </c>
      <c r="I1134" s="35"/>
      <c r="J1134" s="35"/>
      <c r="K1134" s="35"/>
      <c r="L1134" s="118" t="str">
        <f t="shared" si="118"/>
        <v/>
      </c>
      <c r="M1134" s="118" t="str">
        <f t="shared" si="119"/>
        <v/>
      </c>
    </row>
    <row r="1135" spans="1:13" x14ac:dyDescent="0.25">
      <c r="A1135" s="116" t="s">
        <v>1997</v>
      </c>
      <c r="B1135" s="117">
        <v>44352</v>
      </c>
      <c r="C1135" s="116" t="s">
        <v>1998</v>
      </c>
      <c r="D1135" s="35" t="s">
        <v>742</v>
      </c>
      <c r="E1135" s="116" t="str">
        <f t="shared" si="114"/>
        <v>Rhyno</v>
      </c>
      <c r="F1135" s="116" t="str">
        <f t="shared" si="115"/>
        <v>Koberzig</v>
      </c>
      <c r="G1135" s="116" t="str">
        <f t="shared" si="116"/>
        <v>Men Senior</v>
      </c>
      <c r="H1135" s="116" t="str">
        <f t="shared" si="117"/>
        <v>Namib Park</v>
      </c>
      <c r="I1135" s="35"/>
      <c r="J1135" s="35"/>
      <c r="K1135" s="35"/>
      <c r="L1135" s="118" t="str">
        <f t="shared" si="118"/>
        <v/>
      </c>
      <c r="M1135" s="118" t="str">
        <f t="shared" si="119"/>
        <v/>
      </c>
    </row>
    <row r="1136" spans="1:13" x14ac:dyDescent="0.25">
      <c r="A1136" s="116" t="s">
        <v>1997</v>
      </c>
      <c r="B1136" s="117">
        <v>44352</v>
      </c>
      <c r="C1136" s="116" t="s">
        <v>1998</v>
      </c>
      <c r="D1136" s="35" t="s">
        <v>696</v>
      </c>
      <c r="E1136" s="116" t="str">
        <f t="shared" si="114"/>
        <v>Abriana</v>
      </c>
      <c r="F1136" s="116" t="str">
        <f t="shared" si="115"/>
        <v>Koberzig</v>
      </c>
      <c r="G1136" s="116" t="str">
        <f t="shared" si="116"/>
        <v>Ladies Senior</v>
      </c>
      <c r="H1136" s="116" t="str">
        <f t="shared" si="117"/>
        <v>Namib Park</v>
      </c>
      <c r="I1136" s="35"/>
      <c r="J1136" s="35"/>
      <c r="K1136" s="35"/>
      <c r="L1136" s="118" t="str">
        <f t="shared" si="118"/>
        <v/>
      </c>
      <c r="M1136" s="118" t="str">
        <f t="shared" si="119"/>
        <v/>
      </c>
    </row>
    <row r="1137" spans="1:13" x14ac:dyDescent="0.25">
      <c r="A1137" s="116" t="s">
        <v>1997</v>
      </c>
      <c r="B1137" s="117">
        <v>44352</v>
      </c>
      <c r="C1137" s="116" t="s">
        <v>1998</v>
      </c>
      <c r="D1137" s="35" t="s">
        <v>654</v>
      </c>
      <c r="E1137" s="116" t="str">
        <f t="shared" si="114"/>
        <v>Stephan</v>
      </c>
      <c r="F1137" s="116" t="str">
        <f t="shared" si="115"/>
        <v>Swanepoel</v>
      </c>
      <c r="G1137" s="116" t="str">
        <f t="shared" si="116"/>
        <v>Men Veteran</v>
      </c>
      <c r="H1137" s="116" t="str">
        <f t="shared" si="117"/>
        <v>Namib Park</v>
      </c>
      <c r="I1137" s="35"/>
      <c r="J1137" s="35"/>
      <c r="K1137" s="35"/>
      <c r="L1137" s="118" t="str">
        <f t="shared" si="118"/>
        <v/>
      </c>
      <c r="M1137" s="118" t="str">
        <f t="shared" si="119"/>
        <v/>
      </c>
    </row>
    <row r="1138" spans="1:13" x14ac:dyDescent="0.25">
      <c r="A1138" s="116" t="s">
        <v>1997</v>
      </c>
      <c r="B1138" s="117">
        <v>44352</v>
      </c>
      <c r="C1138" s="116" t="s">
        <v>1998</v>
      </c>
      <c r="D1138" s="35" t="s">
        <v>658</v>
      </c>
      <c r="E1138" s="116" t="str">
        <f t="shared" si="114"/>
        <v>Coennie</v>
      </c>
      <c r="F1138" s="116" t="str">
        <f t="shared" si="115"/>
        <v>Steyn</v>
      </c>
      <c r="G1138" s="116" t="str">
        <f t="shared" si="116"/>
        <v>Men Grand Masters</v>
      </c>
      <c r="H1138" s="116" t="str">
        <f t="shared" si="117"/>
        <v>Namib Park</v>
      </c>
      <c r="I1138" s="35"/>
      <c r="J1138" s="35"/>
      <c r="K1138" s="35"/>
      <c r="L1138" s="118" t="str">
        <f t="shared" si="118"/>
        <v/>
      </c>
      <c r="M1138" s="118" t="str">
        <f t="shared" si="119"/>
        <v/>
      </c>
    </row>
    <row r="1139" spans="1:13" x14ac:dyDescent="0.25">
      <c r="A1139" s="116" t="s">
        <v>1997</v>
      </c>
      <c r="B1139" s="117">
        <v>44352</v>
      </c>
      <c r="C1139" s="116" t="s">
        <v>1998</v>
      </c>
      <c r="D1139" s="35" t="s">
        <v>658</v>
      </c>
      <c r="E1139" s="116" t="str">
        <f t="shared" si="114"/>
        <v>Coennie</v>
      </c>
      <c r="F1139" s="116" t="str">
        <f t="shared" si="115"/>
        <v>Steyn</v>
      </c>
      <c r="G1139" s="116" t="str">
        <f t="shared" si="116"/>
        <v>Men Grand Masters</v>
      </c>
      <c r="H1139" s="116" t="str">
        <f t="shared" si="117"/>
        <v>Namib Park</v>
      </c>
      <c r="I1139" s="35" t="s">
        <v>19</v>
      </c>
      <c r="J1139" s="35"/>
      <c r="K1139" s="35">
        <v>45</v>
      </c>
      <c r="L1139" s="118">
        <f t="shared" si="118"/>
        <v>0.9</v>
      </c>
      <c r="M1139" s="118">
        <f t="shared" si="119"/>
        <v>0.9</v>
      </c>
    </row>
    <row r="1140" spans="1:13" x14ac:dyDescent="0.25">
      <c r="A1140" s="116" t="s">
        <v>1997</v>
      </c>
      <c r="B1140" s="117">
        <v>44352</v>
      </c>
      <c r="C1140" s="116" t="s">
        <v>1998</v>
      </c>
      <c r="D1140" s="35" t="s">
        <v>658</v>
      </c>
      <c r="E1140" s="116" t="str">
        <f t="shared" si="114"/>
        <v>Coennie</v>
      </c>
      <c r="F1140" s="116" t="str">
        <f t="shared" si="115"/>
        <v>Steyn</v>
      </c>
      <c r="G1140" s="116" t="str">
        <f t="shared" si="116"/>
        <v>Men Grand Masters</v>
      </c>
      <c r="H1140" s="116" t="str">
        <f t="shared" si="117"/>
        <v>Namib Park</v>
      </c>
      <c r="I1140" s="35"/>
      <c r="J1140" s="35" t="s">
        <v>10</v>
      </c>
      <c r="K1140" s="35">
        <v>41</v>
      </c>
      <c r="L1140" s="118">
        <f t="shared" si="118"/>
        <v>1.1000000000000001</v>
      </c>
      <c r="M1140" s="118">
        <f t="shared" si="119"/>
        <v>1.1000000000000001</v>
      </c>
    </row>
    <row r="1141" spans="1:13" x14ac:dyDescent="0.25">
      <c r="A1141" s="116" t="s">
        <v>1997</v>
      </c>
      <c r="B1141" s="117">
        <v>44352</v>
      </c>
      <c r="C1141" s="116" t="s">
        <v>1998</v>
      </c>
      <c r="D1141" s="35" t="s">
        <v>504</v>
      </c>
      <c r="E1141" s="116" t="str">
        <f t="shared" si="114"/>
        <v>Andre</v>
      </c>
      <c r="F1141" s="116" t="str">
        <f t="shared" si="115"/>
        <v>Coetzee</v>
      </c>
      <c r="G1141" s="116" t="str">
        <f t="shared" si="116"/>
        <v>Men Grand Masters</v>
      </c>
      <c r="H1141" s="116" t="str">
        <f t="shared" si="117"/>
        <v>Namib Park</v>
      </c>
      <c r="I1141" s="35" t="s">
        <v>9</v>
      </c>
      <c r="J1141" s="35"/>
      <c r="K1141" s="35">
        <v>30</v>
      </c>
      <c r="L1141" s="118">
        <f t="shared" si="118"/>
        <v>0.5</v>
      </c>
      <c r="M1141" s="118">
        <f t="shared" si="119"/>
        <v>0.5</v>
      </c>
    </row>
    <row r="1142" spans="1:13" x14ac:dyDescent="0.25">
      <c r="A1142" s="116" t="s">
        <v>1997</v>
      </c>
      <c r="B1142" s="117">
        <v>44352</v>
      </c>
      <c r="C1142" s="116" t="s">
        <v>1998</v>
      </c>
      <c r="D1142" s="35" t="s">
        <v>504</v>
      </c>
      <c r="E1142" s="116" t="str">
        <f t="shared" si="114"/>
        <v>Andre</v>
      </c>
      <c r="F1142" s="116" t="str">
        <f t="shared" si="115"/>
        <v>Coetzee</v>
      </c>
      <c r="G1142" s="116" t="str">
        <f t="shared" si="116"/>
        <v>Men Grand Masters</v>
      </c>
      <c r="H1142" s="116" t="str">
        <f t="shared" si="117"/>
        <v>Namib Park</v>
      </c>
      <c r="I1142" s="35" t="s">
        <v>9</v>
      </c>
      <c r="J1142" s="35"/>
      <c r="K1142" s="35">
        <v>33</v>
      </c>
      <c r="L1142" s="118">
        <f t="shared" si="118"/>
        <v>0.7</v>
      </c>
      <c r="M1142" s="118">
        <f t="shared" si="119"/>
        <v>0.7</v>
      </c>
    </row>
    <row r="1143" spans="1:13" x14ac:dyDescent="0.25">
      <c r="A1143" s="116" t="s">
        <v>1997</v>
      </c>
      <c r="B1143" s="117">
        <v>44352</v>
      </c>
      <c r="C1143" s="116" t="s">
        <v>1998</v>
      </c>
      <c r="D1143" s="35" t="s">
        <v>504</v>
      </c>
      <c r="E1143" s="116" t="str">
        <f t="shared" si="114"/>
        <v>Andre</v>
      </c>
      <c r="F1143" s="116" t="str">
        <f t="shared" si="115"/>
        <v>Coetzee</v>
      </c>
      <c r="G1143" s="116" t="str">
        <f t="shared" si="116"/>
        <v>Men Grand Masters</v>
      </c>
      <c r="H1143" s="116" t="str">
        <f t="shared" si="117"/>
        <v>Namib Park</v>
      </c>
      <c r="I1143" s="35" t="s">
        <v>9</v>
      </c>
      <c r="J1143" s="35"/>
      <c r="K1143" s="35">
        <v>32</v>
      </c>
      <c r="L1143" s="118">
        <f t="shared" si="118"/>
        <v>0.6</v>
      </c>
      <c r="M1143" s="118">
        <f t="shared" si="119"/>
        <v>0.6</v>
      </c>
    </row>
    <row r="1144" spans="1:13" x14ac:dyDescent="0.25">
      <c r="A1144" s="116" t="s">
        <v>1997</v>
      </c>
      <c r="B1144" s="117">
        <v>44352</v>
      </c>
      <c r="C1144" s="116" t="s">
        <v>1998</v>
      </c>
      <c r="D1144" s="35" t="s">
        <v>504</v>
      </c>
      <c r="E1144" s="116" t="str">
        <f t="shared" si="114"/>
        <v>Andre</v>
      </c>
      <c r="F1144" s="116" t="str">
        <f t="shared" si="115"/>
        <v>Coetzee</v>
      </c>
      <c r="G1144" s="116" t="str">
        <f t="shared" si="116"/>
        <v>Men Grand Masters</v>
      </c>
      <c r="H1144" s="116" t="str">
        <f t="shared" si="117"/>
        <v>Namib Park</v>
      </c>
      <c r="I1144" s="35" t="s">
        <v>9</v>
      </c>
      <c r="J1144" s="35"/>
      <c r="K1144" s="35">
        <v>33</v>
      </c>
      <c r="L1144" s="118">
        <f t="shared" si="118"/>
        <v>0.7</v>
      </c>
      <c r="M1144" s="118">
        <f t="shared" si="119"/>
        <v>0.7</v>
      </c>
    </row>
    <row r="1145" spans="1:13" x14ac:dyDescent="0.25">
      <c r="A1145" s="116" t="s">
        <v>1997</v>
      </c>
      <c r="B1145" s="117">
        <v>44352</v>
      </c>
      <c r="C1145" s="116" t="s">
        <v>1998</v>
      </c>
      <c r="D1145" s="35" t="s">
        <v>504</v>
      </c>
      <c r="E1145" s="116" t="str">
        <f t="shared" si="114"/>
        <v>Andre</v>
      </c>
      <c r="F1145" s="116" t="str">
        <f t="shared" si="115"/>
        <v>Coetzee</v>
      </c>
      <c r="G1145" s="116" t="str">
        <f t="shared" si="116"/>
        <v>Men Grand Masters</v>
      </c>
      <c r="H1145" s="116" t="str">
        <f t="shared" si="117"/>
        <v>Namib Park</v>
      </c>
      <c r="I1145" s="35"/>
      <c r="J1145" s="35" t="s">
        <v>8</v>
      </c>
      <c r="K1145" s="35">
        <v>64</v>
      </c>
      <c r="L1145" s="118">
        <f t="shared" si="118"/>
        <v>2.1</v>
      </c>
      <c r="M1145" s="118">
        <f t="shared" si="119"/>
        <v>2.1</v>
      </c>
    </row>
    <row r="1146" spans="1:13" x14ac:dyDescent="0.25">
      <c r="A1146" s="116" t="s">
        <v>1997</v>
      </c>
      <c r="B1146" s="117">
        <v>44352</v>
      </c>
      <c r="C1146" s="116" t="s">
        <v>1998</v>
      </c>
      <c r="D1146" s="35" t="s">
        <v>614</v>
      </c>
      <c r="E1146" s="116" t="str">
        <f t="shared" si="114"/>
        <v>Olaf</v>
      </c>
      <c r="F1146" s="116" t="str">
        <f t="shared" si="115"/>
        <v>Coetzee</v>
      </c>
      <c r="G1146" s="116" t="str">
        <f t="shared" si="116"/>
        <v>Men Senior</v>
      </c>
      <c r="H1146" s="116" t="str">
        <f t="shared" si="117"/>
        <v>Namib Park</v>
      </c>
      <c r="I1146" s="35"/>
      <c r="J1146" s="35"/>
      <c r="K1146" s="35"/>
      <c r="L1146" s="118" t="str">
        <f t="shared" si="118"/>
        <v/>
      </c>
      <c r="M1146" s="118" t="str">
        <f t="shared" si="119"/>
        <v/>
      </c>
    </row>
    <row r="1147" spans="1:13" x14ac:dyDescent="0.25">
      <c r="A1147" s="116" t="s">
        <v>1997</v>
      </c>
      <c r="B1147" s="117">
        <v>44352</v>
      </c>
      <c r="C1147" s="116" t="s">
        <v>1998</v>
      </c>
      <c r="D1147" s="35" t="s">
        <v>1256</v>
      </c>
      <c r="E1147" s="116" t="str">
        <f t="shared" si="114"/>
        <v>Keith</v>
      </c>
      <c r="F1147" s="116" t="str">
        <f t="shared" si="115"/>
        <v>Du Plessis</v>
      </c>
      <c r="G1147" s="116" t="str">
        <f t="shared" si="116"/>
        <v>Men Veteran</v>
      </c>
      <c r="H1147" s="116" t="str">
        <f t="shared" si="117"/>
        <v>xNamib Park</v>
      </c>
      <c r="I1147" s="35"/>
      <c r="J1147" s="35"/>
      <c r="K1147" s="35"/>
      <c r="L1147" s="118" t="str">
        <f t="shared" si="118"/>
        <v/>
      </c>
      <c r="M1147" s="118" t="str">
        <f t="shared" si="119"/>
        <v/>
      </c>
    </row>
    <row r="1148" spans="1:13" x14ac:dyDescent="0.25">
      <c r="A1148" s="116" t="s">
        <v>1997</v>
      </c>
      <c r="B1148" s="117">
        <v>44352</v>
      </c>
      <c r="C1148" s="116" t="s">
        <v>1998</v>
      </c>
      <c r="D1148" s="35" t="s">
        <v>1788</v>
      </c>
      <c r="E1148" s="116" t="str">
        <f t="shared" si="114"/>
        <v>Wanda</v>
      </c>
      <c r="F1148" s="116" t="str">
        <f t="shared" si="115"/>
        <v>Enslin</v>
      </c>
      <c r="G1148" s="116" t="str">
        <f t="shared" si="116"/>
        <v>Ladies Senior</v>
      </c>
      <c r="H1148" s="116" t="str">
        <f t="shared" si="117"/>
        <v>Walvis Bay</v>
      </c>
      <c r="I1148" s="35" t="s">
        <v>9</v>
      </c>
      <c r="J1148" s="35"/>
      <c r="K1148" s="35">
        <v>33</v>
      </c>
      <c r="L1148" s="118">
        <f t="shared" si="118"/>
        <v>0.7</v>
      </c>
      <c r="M1148" s="118">
        <f t="shared" si="119"/>
        <v>0.7</v>
      </c>
    </row>
    <row r="1149" spans="1:13" x14ac:dyDescent="0.25">
      <c r="A1149" s="116" t="s">
        <v>1997</v>
      </c>
      <c r="B1149" s="117">
        <v>44352</v>
      </c>
      <c r="C1149" s="116" t="s">
        <v>1998</v>
      </c>
      <c r="D1149" s="35" t="s">
        <v>1788</v>
      </c>
      <c r="E1149" s="116" t="str">
        <f t="shared" si="114"/>
        <v>Wanda</v>
      </c>
      <c r="F1149" s="116" t="str">
        <f t="shared" si="115"/>
        <v>Enslin</v>
      </c>
      <c r="G1149" s="116" t="str">
        <f t="shared" si="116"/>
        <v>Ladies Senior</v>
      </c>
      <c r="H1149" s="116" t="str">
        <f t="shared" si="117"/>
        <v>Walvis Bay</v>
      </c>
      <c r="I1149" s="35" t="s">
        <v>9</v>
      </c>
      <c r="J1149" s="35"/>
      <c r="K1149" s="35">
        <v>33</v>
      </c>
      <c r="L1149" s="118">
        <f t="shared" si="118"/>
        <v>0.7</v>
      </c>
      <c r="M1149" s="118">
        <f t="shared" si="119"/>
        <v>0.7</v>
      </c>
    </row>
    <row r="1150" spans="1:13" x14ac:dyDescent="0.25">
      <c r="A1150" s="116" t="s">
        <v>1997</v>
      </c>
      <c r="B1150" s="117">
        <v>44352</v>
      </c>
      <c r="C1150" s="116" t="s">
        <v>1998</v>
      </c>
      <c r="D1150" s="35" t="s">
        <v>1787</v>
      </c>
      <c r="E1150" s="116" t="str">
        <f t="shared" si="114"/>
        <v>Ryno</v>
      </c>
      <c r="F1150" s="116" t="str">
        <f t="shared" si="115"/>
        <v>Enslin</v>
      </c>
      <c r="G1150" s="116" t="str">
        <f t="shared" si="116"/>
        <v>Men Senior</v>
      </c>
      <c r="H1150" s="116" t="str">
        <f t="shared" si="117"/>
        <v>Walvis Bay</v>
      </c>
      <c r="I1150" s="35" t="s">
        <v>9</v>
      </c>
      <c r="J1150" s="35"/>
      <c r="K1150" s="35">
        <v>33</v>
      </c>
      <c r="L1150" s="118">
        <f t="shared" si="118"/>
        <v>0.7</v>
      </c>
      <c r="M1150" s="118">
        <f t="shared" si="119"/>
        <v>0.7</v>
      </c>
    </row>
    <row r="1151" spans="1:13" x14ac:dyDescent="0.25">
      <c r="A1151" s="116" t="s">
        <v>1997</v>
      </c>
      <c r="B1151" s="117">
        <v>44352</v>
      </c>
      <c r="C1151" s="116" t="s">
        <v>1998</v>
      </c>
      <c r="D1151" s="35" t="s">
        <v>1787</v>
      </c>
      <c r="E1151" s="116" t="str">
        <f t="shared" si="114"/>
        <v>Ryno</v>
      </c>
      <c r="F1151" s="116" t="str">
        <f t="shared" si="115"/>
        <v>Enslin</v>
      </c>
      <c r="G1151" s="116" t="str">
        <f t="shared" si="116"/>
        <v>Men Senior</v>
      </c>
      <c r="H1151" s="116" t="str">
        <f t="shared" si="117"/>
        <v>Walvis Bay</v>
      </c>
      <c r="I1151" s="35"/>
      <c r="J1151" s="35" t="s">
        <v>1340</v>
      </c>
      <c r="K1151" s="35">
        <v>141</v>
      </c>
      <c r="L1151" s="118">
        <f t="shared" si="118"/>
        <v>14.1</v>
      </c>
      <c r="M1151" s="118">
        <f t="shared" si="119"/>
        <v>14.1</v>
      </c>
    </row>
    <row r="1152" spans="1:13" x14ac:dyDescent="0.25">
      <c r="A1152" s="116" t="s">
        <v>1997</v>
      </c>
      <c r="B1152" s="117">
        <v>44352</v>
      </c>
      <c r="C1152" s="116" t="s">
        <v>1998</v>
      </c>
      <c r="D1152" s="35" t="s">
        <v>638</v>
      </c>
      <c r="E1152" s="116" t="str">
        <f t="shared" ref="E1152:E1215" si="120">IF(D1152="","",VLOOKUP(D1152,Master,3,FALSE))</f>
        <v>Robert</v>
      </c>
      <c r="F1152" s="116" t="str">
        <f t="shared" ref="F1152:F1215" si="121">IF(D1152="","",VLOOKUP(D1152,Master,4,FALSE))</f>
        <v>Moyce</v>
      </c>
      <c r="G1152" s="116" t="str">
        <f t="shared" ref="G1152:G1215" si="122">IF(D1152="","",VLOOKUP(D1152,Master,5,FALSE))</f>
        <v>Men Grand Masters</v>
      </c>
      <c r="H1152" s="116" t="str">
        <f t="shared" ref="H1152:H1215" si="123">IF(D1152="","",VLOOKUP(D1152,Master,2,FALSE))</f>
        <v>Namib Park</v>
      </c>
      <c r="I1152" s="35"/>
      <c r="J1152" s="35"/>
      <c r="K1152" s="35"/>
      <c r="L1152" s="118" t="str">
        <f t="shared" ref="L1152:L1215" si="124">IF(K1152="","",IF(I1152="",ROUND(HLOOKUP(J1152,kgList,K1152,FALSE),1),ROUND(HLOOKUP(I1152,kgList,K1152,FALSE),1)))</f>
        <v/>
      </c>
      <c r="M1152" s="118" t="str">
        <f t="shared" ref="M1152:M1215" si="125">IF(L1152="","",IF(COUNTA(I1152:J1152)&gt;1,"Edible or Inedible",IF(COUNTA(I1152)=1,L1152*1,IF(COUNTA(J1152)=1,L1152*1,"ERROR"))))</f>
        <v/>
      </c>
    </row>
    <row r="1153" spans="1:13" x14ac:dyDescent="0.25">
      <c r="A1153" s="116" t="s">
        <v>1997</v>
      </c>
      <c r="B1153" s="117">
        <v>44352</v>
      </c>
      <c r="C1153" s="116" t="s">
        <v>1998</v>
      </c>
      <c r="D1153" s="35" t="s">
        <v>509</v>
      </c>
      <c r="E1153" s="116" t="str">
        <f t="shared" si="120"/>
        <v>Rodger</v>
      </c>
      <c r="F1153" s="116" t="str">
        <f t="shared" si="121"/>
        <v>Boon</v>
      </c>
      <c r="G1153" s="116" t="str">
        <f t="shared" si="122"/>
        <v>Men Master</v>
      </c>
      <c r="H1153" s="116" t="str">
        <f t="shared" si="123"/>
        <v>Namib Park</v>
      </c>
      <c r="I1153" s="35"/>
      <c r="J1153" s="35"/>
      <c r="K1153" s="35"/>
      <c r="L1153" s="118" t="str">
        <f t="shared" si="124"/>
        <v/>
      </c>
      <c r="M1153" s="118" t="str">
        <f t="shared" si="125"/>
        <v/>
      </c>
    </row>
    <row r="1154" spans="1:13" x14ac:dyDescent="0.25">
      <c r="A1154" s="116" t="s">
        <v>1997</v>
      </c>
      <c r="B1154" s="117">
        <v>44352</v>
      </c>
      <c r="C1154" s="116" t="s">
        <v>1998</v>
      </c>
      <c r="D1154" s="35" t="s">
        <v>1387</v>
      </c>
      <c r="E1154" s="116" t="str">
        <f t="shared" si="120"/>
        <v>Mark</v>
      </c>
      <c r="F1154" s="116" t="str">
        <f t="shared" si="121"/>
        <v>Van Der Merwe</v>
      </c>
      <c r="G1154" s="116" t="str">
        <f t="shared" si="122"/>
        <v>Men U/21</v>
      </c>
      <c r="H1154" s="116" t="str">
        <f t="shared" si="123"/>
        <v>Namib Park</v>
      </c>
      <c r="I1154" s="35" t="s">
        <v>9</v>
      </c>
      <c r="J1154" s="35"/>
      <c r="K1154" s="35">
        <v>30</v>
      </c>
      <c r="L1154" s="118">
        <f t="shared" si="124"/>
        <v>0.5</v>
      </c>
      <c r="M1154" s="118">
        <f t="shared" si="125"/>
        <v>0.5</v>
      </c>
    </row>
    <row r="1155" spans="1:13" x14ac:dyDescent="0.25">
      <c r="A1155" s="116" t="s">
        <v>1997</v>
      </c>
      <c r="B1155" s="117">
        <v>44352</v>
      </c>
      <c r="C1155" s="116" t="s">
        <v>1998</v>
      </c>
      <c r="D1155" s="35" t="s">
        <v>1387</v>
      </c>
      <c r="E1155" s="116" t="str">
        <f t="shared" si="120"/>
        <v>Mark</v>
      </c>
      <c r="F1155" s="116" t="str">
        <f t="shared" si="121"/>
        <v>Van Der Merwe</v>
      </c>
      <c r="G1155" s="116" t="str">
        <f t="shared" si="122"/>
        <v>Men U/21</v>
      </c>
      <c r="H1155" s="116" t="str">
        <f t="shared" si="123"/>
        <v>Namib Park</v>
      </c>
      <c r="I1155" s="35" t="s">
        <v>19</v>
      </c>
      <c r="J1155" s="35"/>
      <c r="K1155" s="35">
        <v>63</v>
      </c>
      <c r="L1155" s="118">
        <f t="shared" si="124"/>
        <v>2.6</v>
      </c>
      <c r="M1155" s="118">
        <f t="shared" si="125"/>
        <v>2.6</v>
      </c>
    </row>
    <row r="1156" spans="1:13" x14ac:dyDescent="0.25">
      <c r="A1156" s="116" t="s">
        <v>1997</v>
      </c>
      <c r="B1156" s="117">
        <v>44352</v>
      </c>
      <c r="C1156" s="116" t="s">
        <v>1998</v>
      </c>
      <c r="D1156" s="35" t="s">
        <v>1679</v>
      </c>
      <c r="E1156" s="116" t="str">
        <f t="shared" si="120"/>
        <v>Johan</v>
      </c>
      <c r="F1156" s="116" t="str">
        <f t="shared" si="121"/>
        <v>Van Niekerk</v>
      </c>
      <c r="G1156" s="116" t="str">
        <f t="shared" si="122"/>
        <v>Men Senior</v>
      </c>
      <c r="H1156" s="116" t="str">
        <f t="shared" si="123"/>
        <v>Namib Park</v>
      </c>
      <c r="I1156" s="35" t="s">
        <v>22</v>
      </c>
      <c r="J1156" s="35"/>
      <c r="K1156" s="35">
        <v>47</v>
      </c>
      <c r="L1156" s="118">
        <f t="shared" si="124"/>
        <v>1.4</v>
      </c>
      <c r="M1156" s="118">
        <f t="shared" si="125"/>
        <v>1.4</v>
      </c>
    </row>
    <row r="1157" spans="1:13" x14ac:dyDescent="0.25">
      <c r="A1157" s="116" t="s">
        <v>1997</v>
      </c>
      <c r="B1157" s="117">
        <v>44352</v>
      </c>
      <c r="C1157" s="116" t="s">
        <v>1998</v>
      </c>
      <c r="D1157" s="35" t="s">
        <v>603</v>
      </c>
      <c r="E1157" s="116" t="str">
        <f t="shared" si="120"/>
        <v>Lance</v>
      </c>
      <c r="F1157" s="116" t="str">
        <f t="shared" si="121"/>
        <v>Mills</v>
      </c>
      <c r="G1157" s="116" t="str">
        <f t="shared" si="122"/>
        <v>Men Master</v>
      </c>
      <c r="H1157" s="116" t="str">
        <f t="shared" si="123"/>
        <v>Namib Park</v>
      </c>
      <c r="I1157" s="35" t="s">
        <v>9</v>
      </c>
      <c r="J1157" s="35"/>
      <c r="K1157" s="35">
        <v>33</v>
      </c>
      <c r="L1157" s="118">
        <f t="shared" si="124"/>
        <v>0.7</v>
      </c>
      <c r="M1157" s="118">
        <f t="shared" si="125"/>
        <v>0.7</v>
      </c>
    </row>
    <row r="1158" spans="1:13" x14ac:dyDescent="0.25">
      <c r="A1158" s="116" t="s">
        <v>1997</v>
      </c>
      <c r="B1158" s="117">
        <v>44352</v>
      </c>
      <c r="C1158" s="116" t="s">
        <v>1998</v>
      </c>
      <c r="D1158" s="35" t="s">
        <v>580</v>
      </c>
      <c r="E1158" s="116" t="str">
        <f t="shared" si="120"/>
        <v>Sarah-Ann</v>
      </c>
      <c r="F1158" s="116" t="str">
        <f t="shared" si="121"/>
        <v>Mills</v>
      </c>
      <c r="G1158" s="116" t="str">
        <f t="shared" si="122"/>
        <v>Ladies Master</v>
      </c>
      <c r="H1158" s="116" t="str">
        <f t="shared" si="123"/>
        <v>Walvis Bay</v>
      </c>
      <c r="I1158" s="35"/>
      <c r="J1158" s="35"/>
      <c r="K1158" s="35"/>
      <c r="L1158" s="118" t="str">
        <f t="shared" si="124"/>
        <v/>
      </c>
      <c r="M1158" s="118" t="str">
        <f t="shared" si="125"/>
        <v/>
      </c>
    </row>
    <row r="1159" spans="1:13" x14ac:dyDescent="0.25">
      <c r="A1159" s="116" t="s">
        <v>1997</v>
      </c>
      <c r="B1159" s="117">
        <v>44352</v>
      </c>
      <c r="C1159" s="116" t="s">
        <v>1998</v>
      </c>
      <c r="D1159" s="35" t="s">
        <v>566</v>
      </c>
      <c r="E1159" s="116" t="str">
        <f t="shared" si="120"/>
        <v>Herbert</v>
      </c>
      <c r="F1159" s="116" t="str">
        <f t="shared" si="121"/>
        <v>Van Niekerk</v>
      </c>
      <c r="G1159" s="116" t="str">
        <f t="shared" si="122"/>
        <v>Men Master</v>
      </c>
      <c r="H1159" s="116" t="str">
        <f t="shared" si="123"/>
        <v>Seagull Angling Club</v>
      </c>
      <c r="I1159" s="35"/>
      <c r="J1159" s="35"/>
      <c r="K1159" s="35"/>
      <c r="L1159" s="118" t="str">
        <f t="shared" si="124"/>
        <v/>
      </c>
      <c r="M1159" s="118" t="str">
        <f t="shared" si="125"/>
        <v/>
      </c>
    </row>
    <row r="1160" spans="1:13" x14ac:dyDescent="0.25">
      <c r="A1160" s="116" t="s">
        <v>1997</v>
      </c>
      <c r="B1160" s="117">
        <v>44352</v>
      </c>
      <c r="C1160" s="116" t="s">
        <v>1998</v>
      </c>
      <c r="D1160" s="35" t="s">
        <v>649</v>
      </c>
      <c r="E1160" s="116" t="str">
        <f t="shared" si="120"/>
        <v>Francois</v>
      </c>
      <c r="F1160" s="116" t="str">
        <f t="shared" si="121"/>
        <v>Lottering</v>
      </c>
      <c r="G1160" s="116" t="str">
        <f t="shared" si="122"/>
        <v>Men Senior</v>
      </c>
      <c r="H1160" s="116" t="str">
        <f t="shared" si="123"/>
        <v>Seagull Angling Club</v>
      </c>
      <c r="I1160" s="35"/>
      <c r="J1160" s="35"/>
      <c r="K1160" s="35"/>
      <c r="L1160" s="118" t="str">
        <f t="shared" si="124"/>
        <v/>
      </c>
      <c r="M1160" s="118" t="str">
        <f t="shared" si="125"/>
        <v/>
      </c>
    </row>
    <row r="1161" spans="1:13" x14ac:dyDescent="0.25">
      <c r="A1161" s="116" t="s">
        <v>1997</v>
      </c>
      <c r="B1161" s="117">
        <v>44352</v>
      </c>
      <c r="C1161" s="116" t="s">
        <v>1998</v>
      </c>
      <c r="D1161" s="35" t="s">
        <v>752</v>
      </c>
      <c r="E1161" s="116" t="str">
        <f t="shared" si="120"/>
        <v>Lu-Andre</v>
      </c>
      <c r="F1161" s="116" t="str">
        <f t="shared" si="121"/>
        <v>Duvenhage</v>
      </c>
      <c r="G1161" s="116" t="str">
        <f t="shared" si="122"/>
        <v>Men Senior</v>
      </c>
      <c r="H1161" s="116" t="str">
        <f t="shared" si="123"/>
        <v>Seagull Angling Club</v>
      </c>
      <c r="I1161" s="35"/>
      <c r="J1161" s="35"/>
      <c r="K1161" s="35"/>
      <c r="L1161" s="118" t="str">
        <f t="shared" si="124"/>
        <v/>
      </c>
      <c r="M1161" s="118" t="str">
        <f t="shared" si="125"/>
        <v/>
      </c>
    </row>
    <row r="1162" spans="1:13" x14ac:dyDescent="0.25">
      <c r="A1162" s="116" t="s">
        <v>1997</v>
      </c>
      <c r="B1162" s="117">
        <v>44352</v>
      </c>
      <c r="C1162" s="116" t="s">
        <v>1998</v>
      </c>
      <c r="D1162" s="35" t="s">
        <v>636</v>
      </c>
      <c r="E1162" s="116" t="str">
        <f t="shared" si="120"/>
        <v>Jan</v>
      </c>
      <c r="F1162" s="116" t="str">
        <f t="shared" si="121"/>
        <v>Potgieter</v>
      </c>
      <c r="G1162" s="116" t="str">
        <f t="shared" si="122"/>
        <v>Men Veteran</v>
      </c>
      <c r="H1162" s="116" t="str">
        <f t="shared" si="123"/>
        <v>Seagull Angling Club</v>
      </c>
      <c r="I1162" s="35"/>
      <c r="J1162" s="35"/>
      <c r="K1162" s="35"/>
      <c r="L1162" s="118" t="str">
        <f t="shared" si="124"/>
        <v/>
      </c>
      <c r="M1162" s="118" t="str">
        <f t="shared" si="125"/>
        <v/>
      </c>
    </row>
    <row r="1163" spans="1:13" x14ac:dyDescent="0.25">
      <c r="A1163" s="116" t="s">
        <v>1997</v>
      </c>
      <c r="B1163" s="117">
        <v>44352</v>
      </c>
      <c r="C1163" s="116" t="s">
        <v>1998</v>
      </c>
      <c r="D1163" s="35" t="s">
        <v>1694</v>
      </c>
      <c r="E1163" s="116" t="str">
        <f t="shared" si="120"/>
        <v>Zandrie</v>
      </c>
      <c r="F1163" s="116" t="str">
        <f t="shared" si="121"/>
        <v>Van Niekerk</v>
      </c>
      <c r="G1163" s="116" t="str">
        <f t="shared" si="122"/>
        <v>Ladies Senior</v>
      </c>
      <c r="H1163" s="116" t="str">
        <f t="shared" si="123"/>
        <v>xSeagull Angling Club</v>
      </c>
      <c r="I1163" s="35"/>
      <c r="J1163" s="35"/>
      <c r="K1163" s="35"/>
      <c r="L1163" s="118" t="str">
        <f t="shared" si="124"/>
        <v/>
      </c>
      <c r="M1163" s="118" t="str">
        <f t="shared" si="125"/>
        <v/>
      </c>
    </row>
    <row r="1164" spans="1:13" x14ac:dyDescent="0.25">
      <c r="A1164" s="116" t="s">
        <v>1997</v>
      </c>
      <c r="B1164" s="117">
        <v>44352</v>
      </c>
      <c r="C1164" s="116" t="s">
        <v>1998</v>
      </c>
      <c r="D1164" s="35" t="s">
        <v>643</v>
      </c>
      <c r="E1164" s="116" t="str">
        <f t="shared" si="120"/>
        <v>Alex</v>
      </c>
      <c r="F1164" s="116" t="str">
        <f t="shared" si="121"/>
        <v>Thompson</v>
      </c>
      <c r="G1164" s="116" t="str">
        <f t="shared" si="122"/>
        <v>Men Master</v>
      </c>
      <c r="H1164" s="116" t="str">
        <f t="shared" si="123"/>
        <v>Seagull Angling Club</v>
      </c>
      <c r="I1164" s="35"/>
      <c r="J1164" s="35"/>
      <c r="K1164" s="35"/>
      <c r="L1164" s="118" t="str">
        <f t="shared" si="124"/>
        <v/>
      </c>
      <c r="M1164" s="118" t="str">
        <f t="shared" si="125"/>
        <v/>
      </c>
    </row>
    <row r="1165" spans="1:13" x14ac:dyDescent="0.25">
      <c r="A1165" s="116" t="s">
        <v>1997</v>
      </c>
      <c r="B1165" s="117">
        <v>44352</v>
      </c>
      <c r="C1165" s="116" t="s">
        <v>1998</v>
      </c>
      <c r="D1165" s="35" t="s">
        <v>627</v>
      </c>
      <c r="E1165" s="116" t="str">
        <f t="shared" si="120"/>
        <v>Pierre</v>
      </c>
      <c r="F1165" s="116" t="str">
        <f t="shared" si="121"/>
        <v>Wagner</v>
      </c>
      <c r="G1165" s="116" t="str">
        <f t="shared" si="122"/>
        <v>Men Master</v>
      </c>
      <c r="H1165" s="116" t="str">
        <f t="shared" si="123"/>
        <v>Benguella</v>
      </c>
      <c r="I1165" s="35"/>
      <c r="J1165" s="35"/>
      <c r="K1165" s="35"/>
      <c r="L1165" s="118" t="str">
        <f t="shared" si="124"/>
        <v/>
      </c>
      <c r="M1165" s="118" t="str">
        <f t="shared" si="125"/>
        <v/>
      </c>
    </row>
    <row r="1166" spans="1:13" x14ac:dyDescent="0.25">
      <c r="A1166" s="116" t="s">
        <v>1997</v>
      </c>
      <c r="B1166" s="117">
        <v>44352</v>
      </c>
      <c r="C1166" s="116" t="s">
        <v>1998</v>
      </c>
      <c r="D1166" s="35" t="s">
        <v>541</v>
      </c>
      <c r="E1166" s="116" t="str">
        <f t="shared" si="120"/>
        <v>Chrisjan</v>
      </c>
      <c r="F1166" s="116" t="str">
        <f t="shared" si="121"/>
        <v>Potgieter</v>
      </c>
      <c r="G1166" s="116" t="str">
        <f t="shared" si="122"/>
        <v>Men Senior</v>
      </c>
      <c r="H1166" s="116" t="str">
        <f t="shared" si="123"/>
        <v>Seagull Angling Club</v>
      </c>
      <c r="I1166" s="35"/>
      <c r="J1166" s="35"/>
      <c r="K1166" s="35"/>
      <c r="L1166" s="118" t="str">
        <f t="shared" si="124"/>
        <v/>
      </c>
      <c r="M1166" s="118" t="str">
        <f t="shared" si="125"/>
        <v/>
      </c>
    </row>
    <row r="1167" spans="1:13" x14ac:dyDescent="0.25">
      <c r="A1167" s="116" t="s">
        <v>1997</v>
      </c>
      <c r="B1167" s="117">
        <v>44352</v>
      </c>
      <c r="C1167" s="116" t="s">
        <v>1998</v>
      </c>
      <c r="D1167" s="35" t="s">
        <v>1552</v>
      </c>
      <c r="E1167" s="116" t="str">
        <f t="shared" si="120"/>
        <v>Gert</v>
      </c>
      <c r="F1167" s="116" t="str">
        <f t="shared" si="121"/>
        <v>Visage</v>
      </c>
      <c r="G1167" s="116" t="str">
        <f t="shared" si="122"/>
        <v>Men Senior</v>
      </c>
      <c r="H1167" s="116" t="str">
        <f t="shared" si="123"/>
        <v>Seagull Angling Club</v>
      </c>
      <c r="I1167" s="35"/>
      <c r="J1167" s="35"/>
      <c r="K1167" s="35"/>
      <c r="L1167" s="118" t="str">
        <f t="shared" si="124"/>
        <v/>
      </c>
      <c r="M1167" s="118" t="str">
        <f t="shared" si="125"/>
        <v/>
      </c>
    </row>
    <row r="1168" spans="1:13" x14ac:dyDescent="0.25">
      <c r="A1168" s="116" t="s">
        <v>1997</v>
      </c>
      <c r="B1168" s="117">
        <v>44352</v>
      </c>
      <c r="C1168" s="116" t="s">
        <v>1998</v>
      </c>
      <c r="D1168" s="35" t="s">
        <v>675</v>
      </c>
      <c r="E1168" s="116" t="str">
        <f t="shared" si="120"/>
        <v>Andre</v>
      </c>
      <c r="F1168" s="116" t="str">
        <f t="shared" si="121"/>
        <v>Strydom</v>
      </c>
      <c r="G1168" s="116" t="str">
        <f t="shared" si="122"/>
        <v>Men Senior</v>
      </c>
      <c r="H1168" s="116" t="str">
        <f t="shared" si="123"/>
        <v>Seagull Angling Club</v>
      </c>
      <c r="I1168" s="35"/>
      <c r="J1168" s="35"/>
      <c r="K1168" s="35"/>
      <c r="L1168" s="118" t="str">
        <f t="shared" si="124"/>
        <v/>
      </c>
      <c r="M1168" s="118" t="str">
        <f t="shared" si="125"/>
        <v/>
      </c>
    </row>
    <row r="1169" spans="1:13" x14ac:dyDescent="0.25">
      <c r="A1169" s="116" t="s">
        <v>1997</v>
      </c>
      <c r="B1169" s="117">
        <v>44352</v>
      </c>
      <c r="C1169" s="116" t="s">
        <v>1998</v>
      </c>
      <c r="D1169" s="35" t="s">
        <v>647</v>
      </c>
      <c r="E1169" s="116" t="str">
        <f t="shared" si="120"/>
        <v>Rene</v>
      </c>
      <c r="F1169" s="116" t="str">
        <f t="shared" si="121"/>
        <v>Jacobs</v>
      </c>
      <c r="G1169" s="116" t="str">
        <f t="shared" si="122"/>
        <v>Ladies Senior</v>
      </c>
      <c r="H1169" s="116" t="str">
        <f t="shared" si="123"/>
        <v>Seagull Angling Club</v>
      </c>
      <c r="I1169" s="35"/>
      <c r="J1169" s="35"/>
      <c r="K1169" s="35"/>
      <c r="L1169" s="118" t="str">
        <f t="shared" si="124"/>
        <v/>
      </c>
      <c r="M1169" s="118" t="str">
        <f t="shared" si="125"/>
        <v/>
      </c>
    </row>
    <row r="1170" spans="1:13" x14ac:dyDescent="0.25">
      <c r="A1170" s="116" t="s">
        <v>1997</v>
      </c>
      <c r="B1170" s="117">
        <v>44352</v>
      </c>
      <c r="C1170" s="116" t="s">
        <v>1998</v>
      </c>
      <c r="D1170" s="35" t="s">
        <v>1550</v>
      </c>
      <c r="E1170" s="116" t="str">
        <f t="shared" si="120"/>
        <v>Johannes</v>
      </c>
      <c r="F1170" s="116" t="str">
        <f t="shared" si="121"/>
        <v>Gous</v>
      </c>
      <c r="G1170" s="116" t="str">
        <f t="shared" si="122"/>
        <v>Men Senior</v>
      </c>
      <c r="H1170" s="116" t="str">
        <f t="shared" si="123"/>
        <v>xSeagull Angling Club</v>
      </c>
      <c r="I1170" s="35"/>
      <c r="J1170" s="35"/>
      <c r="K1170" s="35"/>
      <c r="L1170" s="118" t="str">
        <f t="shared" si="124"/>
        <v/>
      </c>
      <c r="M1170" s="118" t="str">
        <f t="shared" si="125"/>
        <v/>
      </c>
    </row>
    <row r="1171" spans="1:13" x14ac:dyDescent="0.25">
      <c r="A1171" s="116" t="s">
        <v>1997</v>
      </c>
      <c r="B1171" s="117">
        <v>44352</v>
      </c>
      <c r="C1171" s="116" t="s">
        <v>1998</v>
      </c>
      <c r="D1171" s="35" t="s">
        <v>749</v>
      </c>
      <c r="E1171" s="116" t="str">
        <f t="shared" si="120"/>
        <v>Grant</v>
      </c>
      <c r="F1171" s="116" t="str">
        <f t="shared" si="121"/>
        <v>Knight</v>
      </c>
      <c r="G1171" s="116" t="str">
        <f t="shared" si="122"/>
        <v>Men Veteran</v>
      </c>
      <c r="H1171" s="116" t="str">
        <f t="shared" si="123"/>
        <v>Penguin</v>
      </c>
      <c r="I1171" s="35"/>
      <c r="J1171" s="35"/>
      <c r="K1171" s="35"/>
      <c r="L1171" s="118" t="str">
        <f t="shared" si="124"/>
        <v/>
      </c>
      <c r="M1171" s="118" t="str">
        <f t="shared" si="125"/>
        <v/>
      </c>
    </row>
    <row r="1172" spans="1:13" x14ac:dyDescent="0.25">
      <c r="A1172" s="116" t="s">
        <v>1997</v>
      </c>
      <c r="B1172" s="117">
        <v>44352</v>
      </c>
      <c r="C1172" s="116" t="s">
        <v>1998</v>
      </c>
      <c r="D1172" s="35" t="s">
        <v>1710</v>
      </c>
      <c r="E1172" s="116" t="str">
        <f t="shared" si="120"/>
        <v>Clinton</v>
      </c>
      <c r="F1172" s="116" t="str">
        <f t="shared" si="121"/>
        <v>Barnhard</v>
      </c>
      <c r="G1172" s="116" t="str">
        <f t="shared" si="122"/>
        <v>Men Senior</v>
      </c>
      <c r="H1172" s="116" t="str">
        <f t="shared" si="123"/>
        <v>Henties Bay</v>
      </c>
      <c r="I1172" s="35"/>
      <c r="J1172" s="35"/>
      <c r="K1172" s="35"/>
      <c r="L1172" s="118" t="str">
        <f t="shared" si="124"/>
        <v/>
      </c>
      <c r="M1172" s="118" t="str">
        <f t="shared" si="125"/>
        <v/>
      </c>
    </row>
    <row r="1173" spans="1:13" x14ac:dyDescent="0.25">
      <c r="A1173" s="116" t="s">
        <v>1997</v>
      </c>
      <c r="B1173" s="117">
        <v>44352</v>
      </c>
      <c r="C1173" s="116" t="s">
        <v>1998</v>
      </c>
      <c r="D1173" s="35" t="s">
        <v>1711</v>
      </c>
      <c r="E1173" s="116" t="str">
        <f t="shared" si="120"/>
        <v>Lindie</v>
      </c>
      <c r="F1173" s="116" t="str">
        <f t="shared" si="121"/>
        <v>Barnhard</v>
      </c>
      <c r="G1173" s="116" t="str">
        <f t="shared" si="122"/>
        <v>Ladies Veteran</v>
      </c>
      <c r="H1173" s="116" t="str">
        <f t="shared" si="123"/>
        <v>Henties Bay</v>
      </c>
      <c r="I1173" s="35"/>
      <c r="J1173" s="35"/>
      <c r="K1173" s="35"/>
      <c r="L1173" s="118" t="str">
        <f t="shared" si="124"/>
        <v/>
      </c>
      <c r="M1173" s="118" t="str">
        <f t="shared" si="125"/>
        <v/>
      </c>
    </row>
    <row r="1174" spans="1:13" x14ac:dyDescent="0.25">
      <c r="A1174" s="116" t="s">
        <v>1997</v>
      </c>
      <c r="B1174" s="117">
        <v>44352</v>
      </c>
      <c r="C1174" s="116" t="s">
        <v>1998</v>
      </c>
      <c r="D1174" s="35" t="s">
        <v>1490</v>
      </c>
      <c r="E1174" s="116" t="str">
        <f t="shared" si="120"/>
        <v>Stefan</v>
      </c>
      <c r="F1174" s="116" t="str">
        <f t="shared" si="121"/>
        <v>Snyman</v>
      </c>
      <c r="G1174" s="116" t="str">
        <f t="shared" si="122"/>
        <v>Men U/16</v>
      </c>
      <c r="H1174" s="116" t="str">
        <f t="shared" si="123"/>
        <v>Penguin</v>
      </c>
      <c r="I1174" s="35" t="s">
        <v>19</v>
      </c>
      <c r="J1174" s="35"/>
      <c r="K1174" s="35">
        <v>41</v>
      </c>
      <c r="L1174" s="118">
        <f t="shared" si="124"/>
        <v>0.7</v>
      </c>
      <c r="M1174" s="118">
        <f t="shared" si="125"/>
        <v>0.7</v>
      </c>
    </row>
    <row r="1175" spans="1:13" x14ac:dyDescent="0.25">
      <c r="A1175" s="116" t="s">
        <v>1997</v>
      </c>
      <c r="B1175" s="117">
        <v>44352</v>
      </c>
      <c r="C1175" s="116" t="s">
        <v>1998</v>
      </c>
      <c r="D1175" s="35" t="s">
        <v>856</v>
      </c>
      <c r="E1175" s="116" t="str">
        <f t="shared" si="120"/>
        <v>Henno</v>
      </c>
      <c r="F1175" s="116" t="str">
        <f t="shared" si="121"/>
        <v>Snyman</v>
      </c>
      <c r="G1175" s="116" t="str">
        <f t="shared" si="122"/>
        <v>Men Veteran</v>
      </c>
      <c r="H1175" s="116" t="str">
        <f t="shared" si="123"/>
        <v>Penguin</v>
      </c>
      <c r="I1175" s="35"/>
      <c r="J1175" s="35"/>
      <c r="K1175" s="35"/>
      <c r="L1175" s="118" t="str">
        <f t="shared" si="124"/>
        <v/>
      </c>
      <c r="M1175" s="118" t="str">
        <f t="shared" si="125"/>
        <v/>
      </c>
    </row>
    <row r="1176" spans="1:13" x14ac:dyDescent="0.25">
      <c r="A1176" s="116" t="s">
        <v>1997</v>
      </c>
      <c r="B1176" s="117">
        <v>44352</v>
      </c>
      <c r="C1176" s="116" t="s">
        <v>1998</v>
      </c>
      <c r="D1176" s="35" t="s">
        <v>754</v>
      </c>
      <c r="E1176" s="116" t="str">
        <f t="shared" si="120"/>
        <v>Henri</v>
      </c>
      <c r="F1176" s="116" t="str">
        <f t="shared" si="121"/>
        <v>Snyman</v>
      </c>
      <c r="G1176" s="116" t="str">
        <f t="shared" si="122"/>
        <v>Men Veteran</v>
      </c>
      <c r="H1176" s="116" t="str">
        <f t="shared" si="123"/>
        <v>Penguin</v>
      </c>
      <c r="I1176" s="35"/>
      <c r="J1176" s="35"/>
      <c r="K1176" s="35"/>
      <c r="L1176" s="118" t="str">
        <f t="shared" si="124"/>
        <v/>
      </c>
      <c r="M1176" s="118" t="str">
        <f t="shared" si="125"/>
        <v/>
      </c>
    </row>
    <row r="1177" spans="1:13" x14ac:dyDescent="0.25">
      <c r="A1177" s="116" t="s">
        <v>1997</v>
      </c>
      <c r="B1177" s="117">
        <v>44352</v>
      </c>
      <c r="C1177" s="116" t="s">
        <v>1998</v>
      </c>
      <c r="D1177" s="35" t="s">
        <v>1499</v>
      </c>
      <c r="E1177" s="116" t="str">
        <f t="shared" si="120"/>
        <v>Phillip</v>
      </c>
      <c r="F1177" s="116" t="str">
        <f t="shared" si="121"/>
        <v>Coetzee</v>
      </c>
      <c r="G1177" s="116" t="str">
        <f t="shared" si="122"/>
        <v>Men Senior</v>
      </c>
      <c r="H1177" s="116" t="str">
        <f t="shared" si="123"/>
        <v>Penguin</v>
      </c>
      <c r="I1177" s="35"/>
      <c r="J1177" s="35"/>
      <c r="K1177" s="35"/>
      <c r="L1177" s="118" t="str">
        <f t="shared" si="124"/>
        <v/>
      </c>
      <c r="M1177" s="118" t="str">
        <f t="shared" si="125"/>
        <v/>
      </c>
    </row>
    <row r="1178" spans="1:13" x14ac:dyDescent="0.25">
      <c r="A1178" s="116" t="s">
        <v>1997</v>
      </c>
      <c r="B1178" s="117">
        <v>44352</v>
      </c>
      <c r="C1178" s="116" t="s">
        <v>1998</v>
      </c>
      <c r="D1178" s="35" t="s">
        <v>516</v>
      </c>
      <c r="E1178" s="116" t="str">
        <f t="shared" si="120"/>
        <v>Morne</v>
      </c>
      <c r="F1178" s="116" t="str">
        <f t="shared" si="121"/>
        <v>Horn</v>
      </c>
      <c r="G1178" s="116" t="str">
        <f t="shared" si="122"/>
        <v>Men Veteran</v>
      </c>
      <c r="H1178" s="116" t="str">
        <f t="shared" si="123"/>
        <v>Welwitschia</v>
      </c>
      <c r="I1178" s="35"/>
      <c r="J1178" s="35"/>
      <c r="K1178" s="35"/>
      <c r="L1178" s="118" t="str">
        <f t="shared" si="124"/>
        <v/>
      </c>
      <c r="M1178" s="118" t="str">
        <f t="shared" si="125"/>
        <v/>
      </c>
    </row>
    <row r="1179" spans="1:13" x14ac:dyDescent="0.25">
      <c r="A1179" s="116" t="s">
        <v>1997</v>
      </c>
      <c r="B1179" s="117">
        <v>44352</v>
      </c>
      <c r="C1179" s="116" t="s">
        <v>1998</v>
      </c>
      <c r="D1179" s="35" t="s">
        <v>557</v>
      </c>
      <c r="E1179" s="116" t="str">
        <f t="shared" si="120"/>
        <v>Frans</v>
      </c>
      <c r="F1179" s="116" t="str">
        <f t="shared" si="121"/>
        <v>Klimas</v>
      </c>
      <c r="G1179" s="116" t="str">
        <f t="shared" si="122"/>
        <v>Men Grand Masters</v>
      </c>
      <c r="H1179" s="116" t="str">
        <f t="shared" si="123"/>
        <v>Penguin</v>
      </c>
      <c r="I1179" s="35"/>
      <c r="J1179" s="35"/>
      <c r="K1179" s="35"/>
      <c r="L1179" s="118" t="str">
        <f t="shared" si="124"/>
        <v/>
      </c>
      <c r="M1179" s="118" t="str">
        <f t="shared" si="125"/>
        <v/>
      </c>
    </row>
    <row r="1180" spans="1:13" x14ac:dyDescent="0.25">
      <c r="A1180" s="116" t="s">
        <v>1997</v>
      </c>
      <c r="B1180" s="117">
        <v>44352</v>
      </c>
      <c r="C1180" s="116" t="s">
        <v>1998</v>
      </c>
      <c r="D1180" s="35" t="s">
        <v>1491</v>
      </c>
      <c r="E1180" s="116" t="str">
        <f t="shared" si="120"/>
        <v>Annelien</v>
      </c>
      <c r="F1180" s="116" t="str">
        <f t="shared" si="121"/>
        <v>Langenstrassen</v>
      </c>
      <c r="G1180" s="116" t="str">
        <f t="shared" si="122"/>
        <v>Ladies Veteran</v>
      </c>
      <c r="H1180" s="116" t="str">
        <f t="shared" si="123"/>
        <v>Penguin</v>
      </c>
      <c r="I1180" s="35"/>
      <c r="J1180" s="35"/>
      <c r="K1180" s="35"/>
      <c r="L1180" s="118" t="str">
        <f t="shared" si="124"/>
        <v/>
      </c>
      <c r="M1180" s="118" t="str">
        <f t="shared" si="125"/>
        <v/>
      </c>
    </row>
    <row r="1181" spans="1:13" x14ac:dyDescent="0.25">
      <c r="A1181" s="116" t="s">
        <v>1997</v>
      </c>
      <c r="B1181" s="117">
        <v>44352</v>
      </c>
      <c r="C1181" s="116" t="s">
        <v>1998</v>
      </c>
      <c r="D1181" s="35" t="s">
        <v>1420</v>
      </c>
      <c r="E1181" s="116" t="str">
        <f t="shared" si="120"/>
        <v>Allen</v>
      </c>
      <c r="F1181" s="116" t="str">
        <f t="shared" si="121"/>
        <v>Langenstrassen</v>
      </c>
      <c r="G1181" s="116" t="str">
        <f t="shared" si="122"/>
        <v>Men Veteran</v>
      </c>
      <c r="H1181" s="116" t="str">
        <f t="shared" si="123"/>
        <v>Penguin</v>
      </c>
      <c r="I1181" s="35"/>
      <c r="J1181" s="35"/>
      <c r="K1181" s="35"/>
      <c r="L1181" s="118" t="str">
        <f t="shared" si="124"/>
        <v/>
      </c>
      <c r="M1181" s="118" t="str">
        <f t="shared" si="125"/>
        <v/>
      </c>
    </row>
    <row r="1182" spans="1:13" x14ac:dyDescent="0.25">
      <c r="A1182" s="116" t="s">
        <v>1997</v>
      </c>
      <c r="B1182" s="117">
        <v>44352</v>
      </c>
      <c r="C1182" s="116" t="s">
        <v>1998</v>
      </c>
      <c r="D1182" s="35" t="s">
        <v>502</v>
      </c>
      <c r="E1182" s="116" t="str">
        <f t="shared" si="120"/>
        <v>Nico</v>
      </c>
      <c r="F1182" s="116" t="str">
        <f t="shared" si="121"/>
        <v>Kotze</v>
      </c>
      <c r="G1182" s="116" t="str">
        <f t="shared" si="122"/>
        <v>Men Veteran</v>
      </c>
      <c r="H1182" s="116" t="str">
        <f t="shared" si="123"/>
        <v>Penguin</v>
      </c>
      <c r="I1182" s="35" t="s">
        <v>9</v>
      </c>
      <c r="J1182" s="35"/>
      <c r="K1182" s="35">
        <v>32</v>
      </c>
      <c r="L1182" s="118">
        <f t="shared" si="124"/>
        <v>0.6</v>
      </c>
      <c r="M1182" s="118">
        <f t="shared" si="125"/>
        <v>0.6</v>
      </c>
    </row>
    <row r="1183" spans="1:13" x14ac:dyDescent="0.25">
      <c r="A1183" s="116" t="s">
        <v>1997</v>
      </c>
      <c r="B1183" s="117">
        <v>44352</v>
      </c>
      <c r="C1183" s="116" t="s">
        <v>1998</v>
      </c>
      <c r="D1183" s="35" t="s">
        <v>500</v>
      </c>
      <c r="E1183" s="116" t="str">
        <f t="shared" si="120"/>
        <v>Charles</v>
      </c>
      <c r="F1183" s="116" t="str">
        <f t="shared" si="121"/>
        <v>Bothma</v>
      </c>
      <c r="G1183" s="116" t="str">
        <f t="shared" si="122"/>
        <v>Men Grand Masters</v>
      </c>
      <c r="H1183" s="116" t="str">
        <f t="shared" si="123"/>
        <v>Penguin</v>
      </c>
      <c r="I1183" s="35"/>
      <c r="J1183" s="35"/>
      <c r="K1183" s="35"/>
      <c r="L1183" s="118" t="str">
        <f t="shared" si="124"/>
        <v/>
      </c>
      <c r="M1183" s="118" t="str">
        <f t="shared" si="125"/>
        <v/>
      </c>
    </row>
    <row r="1184" spans="1:13" x14ac:dyDescent="0.25">
      <c r="A1184" s="116" t="s">
        <v>1997</v>
      </c>
      <c r="B1184" s="117">
        <v>44352</v>
      </c>
      <c r="C1184" s="116" t="s">
        <v>1998</v>
      </c>
      <c r="D1184" s="35" t="s">
        <v>666</v>
      </c>
      <c r="E1184" s="116" t="str">
        <f t="shared" si="120"/>
        <v>David</v>
      </c>
      <c r="F1184" s="116" t="str">
        <f t="shared" si="121"/>
        <v>Laws</v>
      </c>
      <c r="G1184" s="116" t="str">
        <f t="shared" si="122"/>
        <v>Men Master</v>
      </c>
      <c r="H1184" s="116" t="str">
        <f t="shared" si="123"/>
        <v>Penguin</v>
      </c>
      <c r="I1184" s="35"/>
      <c r="J1184" s="35"/>
      <c r="K1184" s="35"/>
      <c r="L1184" s="118" t="str">
        <f t="shared" si="124"/>
        <v/>
      </c>
      <c r="M1184" s="118" t="str">
        <f t="shared" si="125"/>
        <v/>
      </c>
    </row>
    <row r="1185" spans="1:13" x14ac:dyDescent="0.25">
      <c r="A1185" s="116" t="s">
        <v>1997</v>
      </c>
      <c r="B1185" s="117">
        <v>44352</v>
      </c>
      <c r="C1185" s="116" t="s">
        <v>1998</v>
      </c>
      <c r="D1185" s="35" t="s">
        <v>673</v>
      </c>
      <c r="E1185" s="116" t="str">
        <f t="shared" si="120"/>
        <v>Corne</v>
      </c>
      <c r="F1185" s="116" t="str">
        <f t="shared" si="121"/>
        <v>Burger</v>
      </c>
      <c r="G1185" s="116" t="str">
        <f t="shared" si="122"/>
        <v>Men U/21</v>
      </c>
      <c r="H1185" s="116" t="str">
        <f t="shared" si="123"/>
        <v>Penguin</v>
      </c>
      <c r="I1185" s="35"/>
      <c r="J1185" s="35"/>
      <c r="K1185" s="35"/>
      <c r="L1185" s="118" t="str">
        <f t="shared" si="124"/>
        <v/>
      </c>
      <c r="M1185" s="118" t="str">
        <f t="shared" si="125"/>
        <v/>
      </c>
    </row>
    <row r="1186" spans="1:13" x14ac:dyDescent="0.25">
      <c r="A1186" s="116" t="s">
        <v>1997</v>
      </c>
      <c r="B1186" s="117">
        <v>44352</v>
      </c>
      <c r="C1186" s="116" t="s">
        <v>1998</v>
      </c>
      <c r="D1186" s="35" t="s">
        <v>674</v>
      </c>
      <c r="E1186" s="116" t="str">
        <f t="shared" si="120"/>
        <v>Devon</v>
      </c>
      <c r="F1186" s="116" t="str">
        <f t="shared" si="121"/>
        <v>Burger</v>
      </c>
      <c r="G1186" s="116" t="str">
        <f t="shared" si="122"/>
        <v>Men U/21</v>
      </c>
      <c r="H1186" s="116" t="str">
        <f t="shared" si="123"/>
        <v>Penguin</v>
      </c>
      <c r="I1186" s="35"/>
      <c r="J1186" s="35"/>
      <c r="K1186" s="35"/>
      <c r="L1186" s="118" t="str">
        <f t="shared" si="124"/>
        <v/>
      </c>
      <c r="M1186" s="118" t="str">
        <f t="shared" si="125"/>
        <v/>
      </c>
    </row>
    <row r="1187" spans="1:13" x14ac:dyDescent="0.25">
      <c r="A1187" s="116" t="s">
        <v>1997</v>
      </c>
      <c r="B1187" s="117">
        <v>44352</v>
      </c>
      <c r="C1187" s="116" t="s">
        <v>1998</v>
      </c>
      <c r="D1187" s="35" t="s">
        <v>563</v>
      </c>
      <c r="E1187" s="116" t="str">
        <f t="shared" si="120"/>
        <v>Louis</v>
      </c>
      <c r="F1187" s="116" t="str">
        <f t="shared" si="121"/>
        <v>Potgieter</v>
      </c>
      <c r="G1187" s="116" t="str">
        <f t="shared" si="122"/>
        <v>Men Veteran</v>
      </c>
      <c r="H1187" s="116" t="str">
        <f t="shared" si="123"/>
        <v>Welwitschia</v>
      </c>
      <c r="I1187" s="35"/>
      <c r="J1187" s="35" t="s">
        <v>1341</v>
      </c>
      <c r="K1187" s="35">
        <v>73</v>
      </c>
      <c r="L1187" s="118">
        <f t="shared" si="124"/>
        <v>1.2</v>
      </c>
      <c r="M1187" s="118">
        <f t="shared" si="125"/>
        <v>1.2</v>
      </c>
    </row>
    <row r="1188" spans="1:13" x14ac:dyDescent="0.25">
      <c r="A1188" s="116" t="s">
        <v>1997</v>
      </c>
      <c r="B1188" s="117">
        <v>44352</v>
      </c>
      <c r="C1188" s="116" t="s">
        <v>1998</v>
      </c>
      <c r="D1188" s="35" t="s">
        <v>686</v>
      </c>
      <c r="E1188" s="116" t="str">
        <f t="shared" si="120"/>
        <v>Chris Junior</v>
      </c>
      <c r="F1188" s="116" t="str">
        <f t="shared" si="121"/>
        <v>Orffer</v>
      </c>
      <c r="G1188" s="116" t="str">
        <f t="shared" si="122"/>
        <v>Men Senior</v>
      </c>
      <c r="H1188" s="116" t="str">
        <f t="shared" si="123"/>
        <v>Penguin</v>
      </c>
      <c r="I1188" s="35" t="s">
        <v>9</v>
      </c>
      <c r="J1188" s="35"/>
      <c r="K1188" s="35">
        <v>35</v>
      </c>
      <c r="L1188" s="118">
        <f t="shared" si="124"/>
        <v>0.8</v>
      </c>
      <c r="M1188" s="118">
        <f t="shared" si="125"/>
        <v>0.8</v>
      </c>
    </row>
    <row r="1189" spans="1:13" x14ac:dyDescent="0.25">
      <c r="A1189" s="116" t="s">
        <v>1997</v>
      </c>
      <c r="B1189" s="117">
        <v>44352</v>
      </c>
      <c r="C1189" s="116" t="s">
        <v>1998</v>
      </c>
      <c r="D1189" s="35" t="s">
        <v>556</v>
      </c>
      <c r="E1189" s="116" t="str">
        <f t="shared" si="120"/>
        <v>Julian</v>
      </c>
      <c r="F1189" s="116" t="str">
        <f t="shared" si="121"/>
        <v>Viljoen</v>
      </c>
      <c r="G1189" s="116" t="str">
        <f t="shared" si="122"/>
        <v>Men Grand Masters</v>
      </c>
      <c r="H1189" s="116" t="str">
        <f t="shared" si="123"/>
        <v>Penguin</v>
      </c>
      <c r="I1189" s="35"/>
      <c r="J1189" s="35"/>
      <c r="K1189" s="35"/>
      <c r="L1189" s="118" t="str">
        <f t="shared" si="124"/>
        <v/>
      </c>
      <c r="M1189" s="118" t="str">
        <f t="shared" si="125"/>
        <v/>
      </c>
    </row>
    <row r="1190" spans="1:13" x14ac:dyDescent="0.25">
      <c r="A1190" s="116" t="s">
        <v>1997</v>
      </c>
      <c r="B1190" s="117">
        <v>44352</v>
      </c>
      <c r="C1190" s="116" t="s">
        <v>1998</v>
      </c>
      <c r="D1190" s="35" t="s">
        <v>667</v>
      </c>
      <c r="E1190" s="116" t="str">
        <f t="shared" si="120"/>
        <v>Corne</v>
      </c>
      <c r="F1190" s="116" t="str">
        <f t="shared" si="121"/>
        <v>Van Niekerk</v>
      </c>
      <c r="G1190" s="116" t="str">
        <f t="shared" si="122"/>
        <v>Men Senior</v>
      </c>
      <c r="H1190" s="116" t="str">
        <f t="shared" si="123"/>
        <v>Penguin</v>
      </c>
      <c r="I1190" s="35"/>
      <c r="J1190" s="35"/>
      <c r="K1190" s="35"/>
      <c r="L1190" s="118" t="str">
        <f t="shared" si="124"/>
        <v/>
      </c>
      <c r="M1190" s="118" t="str">
        <f t="shared" si="125"/>
        <v/>
      </c>
    </row>
    <row r="1191" spans="1:13" x14ac:dyDescent="0.25">
      <c r="A1191" s="116" t="s">
        <v>1997</v>
      </c>
      <c r="B1191" s="117">
        <v>44352</v>
      </c>
      <c r="C1191" s="116" t="s">
        <v>1998</v>
      </c>
      <c r="D1191" s="35" t="s">
        <v>527</v>
      </c>
      <c r="E1191" s="116" t="str">
        <f t="shared" si="120"/>
        <v>Emil</v>
      </c>
      <c r="F1191" s="116" t="str">
        <f t="shared" si="121"/>
        <v>Prinsloo</v>
      </c>
      <c r="G1191" s="116" t="str">
        <f t="shared" si="122"/>
        <v>Men Veteran</v>
      </c>
      <c r="H1191" s="116" t="str">
        <f t="shared" si="123"/>
        <v>Henties Bay</v>
      </c>
      <c r="I1191" s="35"/>
      <c r="J1191" s="35"/>
      <c r="K1191" s="35"/>
      <c r="L1191" s="118" t="str">
        <f t="shared" si="124"/>
        <v/>
      </c>
      <c r="M1191" s="118" t="str">
        <f t="shared" si="125"/>
        <v/>
      </c>
    </row>
    <row r="1192" spans="1:13" x14ac:dyDescent="0.25">
      <c r="A1192" s="116" t="s">
        <v>1997</v>
      </c>
      <c r="B1192" s="117">
        <v>44352</v>
      </c>
      <c r="C1192" s="116" t="s">
        <v>1998</v>
      </c>
      <c r="D1192" s="35" t="s">
        <v>1689</v>
      </c>
      <c r="E1192" s="116" t="str">
        <f t="shared" si="120"/>
        <v>Juanne-Louis</v>
      </c>
      <c r="F1192" s="116" t="str">
        <f t="shared" si="121"/>
        <v>Grobler</v>
      </c>
      <c r="G1192" s="116" t="str">
        <f t="shared" si="122"/>
        <v>Men Senior</v>
      </c>
      <c r="H1192" s="116" t="str">
        <f t="shared" si="123"/>
        <v>Orca Angling Club</v>
      </c>
      <c r="I1192" s="35"/>
      <c r="J1192" s="35"/>
      <c r="K1192" s="35"/>
      <c r="L1192" s="118" t="str">
        <f t="shared" si="124"/>
        <v/>
      </c>
      <c r="M1192" s="118" t="str">
        <f t="shared" si="125"/>
        <v/>
      </c>
    </row>
    <row r="1193" spans="1:13" x14ac:dyDescent="0.25">
      <c r="A1193" s="116" t="s">
        <v>1997</v>
      </c>
      <c r="B1193" s="117">
        <v>44352</v>
      </c>
      <c r="C1193" s="116" t="s">
        <v>1998</v>
      </c>
      <c r="D1193" s="35" t="s">
        <v>1688</v>
      </c>
      <c r="E1193" s="116" t="str">
        <f t="shared" si="120"/>
        <v>William</v>
      </c>
      <c r="F1193" s="116" t="str">
        <f t="shared" si="121"/>
        <v>Schickerling</v>
      </c>
      <c r="G1193" s="116" t="str">
        <f t="shared" si="122"/>
        <v>Men Senior</v>
      </c>
      <c r="H1193" s="116" t="str">
        <f t="shared" si="123"/>
        <v>Orca Angling Club</v>
      </c>
      <c r="I1193" s="35" t="s">
        <v>9</v>
      </c>
      <c r="J1193" s="35"/>
      <c r="K1193" s="35">
        <v>37</v>
      </c>
      <c r="L1193" s="118">
        <f t="shared" si="124"/>
        <v>0.9</v>
      </c>
      <c r="M1193" s="118">
        <f t="shared" si="125"/>
        <v>0.9</v>
      </c>
    </row>
    <row r="1194" spans="1:13" x14ac:dyDescent="0.25">
      <c r="A1194" s="116" t="s">
        <v>1997</v>
      </c>
      <c r="B1194" s="117">
        <v>44352</v>
      </c>
      <c r="C1194" s="116" t="s">
        <v>1998</v>
      </c>
      <c r="D1194" s="35" t="s">
        <v>1688</v>
      </c>
      <c r="E1194" s="116" t="str">
        <f t="shared" si="120"/>
        <v>William</v>
      </c>
      <c r="F1194" s="116" t="str">
        <f t="shared" si="121"/>
        <v>Schickerling</v>
      </c>
      <c r="G1194" s="116" t="str">
        <f t="shared" si="122"/>
        <v>Men Senior</v>
      </c>
      <c r="H1194" s="116" t="str">
        <f t="shared" si="123"/>
        <v>Orca Angling Club</v>
      </c>
      <c r="I1194" s="35" t="s">
        <v>9</v>
      </c>
      <c r="J1194" s="35"/>
      <c r="K1194" s="35">
        <v>33</v>
      </c>
      <c r="L1194" s="118">
        <f t="shared" si="124"/>
        <v>0.7</v>
      </c>
      <c r="M1194" s="118">
        <f t="shared" si="125"/>
        <v>0.7</v>
      </c>
    </row>
    <row r="1195" spans="1:13" x14ac:dyDescent="0.25">
      <c r="A1195" s="116" t="s">
        <v>1997</v>
      </c>
      <c r="B1195" s="117">
        <v>44352</v>
      </c>
      <c r="C1195" s="116" t="s">
        <v>1998</v>
      </c>
      <c r="D1195" s="35" t="s">
        <v>1039</v>
      </c>
      <c r="E1195" s="116" t="str">
        <f t="shared" si="120"/>
        <v>Herman</v>
      </c>
      <c r="F1195" s="116" t="str">
        <f t="shared" si="121"/>
        <v>Klem</v>
      </c>
      <c r="G1195" s="116" t="str">
        <f t="shared" si="122"/>
        <v>Men Senior</v>
      </c>
      <c r="H1195" s="116" t="str">
        <f t="shared" si="123"/>
        <v>Orca Angling Club</v>
      </c>
      <c r="I1195" s="35" t="s">
        <v>9</v>
      </c>
      <c r="J1195" s="35"/>
      <c r="K1195" s="35">
        <v>37</v>
      </c>
      <c r="L1195" s="118">
        <f t="shared" si="124"/>
        <v>0.9</v>
      </c>
      <c r="M1195" s="118">
        <f t="shared" si="125"/>
        <v>0.9</v>
      </c>
    </row>
    <row r="1196" spans="1:13" x14ac:dyDescent="0.25">
      <c r="A1196" s="116" t="s">
        <v>1997</v>
      </c>
      <c r="B1196" s="117">
        <v>44352</v>
      </c>
      <c r="C1196" s="116" t="s">
        <v>1998</v>
      </c>
      <c r="D1196" s="35" t="s">
        <v>1039</v>
      </c>
      <c r="E1196" s="116" t="str">
        <f t="shared" si="120"/>
        <v>Herman</v>
      </c>
      <c r="F1196" s="116" t="str">
        <f t="shared" si="121"/>
        <v>Klem</v>
      </c>
      <c r="G1196" s="116" t="str">
        <f t="shared" si="122"/>
        <v>Men Senior</v>
      </c>
      <c r="H1196" s="116" t="str">
        <f t="shared" si="123"/>
        <v>Orca Angling Club</v>
      </c>
      <c r="I1196" s="35" t="s">
        <v>9</v>
      </c>
      <c r="J1196" s="35"/>
      <c r="K1196" s="35">
        <v>32</v>
      </c>
      <c r="L1196" s="118">
        <f t="shared" si="124"/>
        <v>0.6</v>
      </c>
      <c r="M1196" s="118">
        <f t="shared" si="125"/>
        <v>0.6</v>
      </c>
    </row>
    <row r="1197" spans="1:13" x14ac:dyDescent="0.25">
      <c r="A1197" s="116" t="s">
        <v>1997</v>
      </c>
      <c r="B1197" s="117">
        <v>44352</v>
      </c>
      <c r="C1197" s="116" t="s">
        <v>1998</v>
      </c>
      <c r="D1197" s="35" t="s">
        <v>1794</v>
      </c>
      <c r="E1197" s="116" t="str">
        <f t="shared" si="120"/>
        <v>Franco</v>
      </c>
      <c r="F1197" s="116" t="str">
        <f t="shared" si="121"/>
        <v>Horn</v>
      </c>
      <c r="G1197" s="116" t="str">
        <f t="shared" si="122"/>
        <v>Men Senior</v>
      </c>
      <c r="H1197" s="116" t="str">
        <f t="shared" si="123"/>
        <v>Orca Angling Club</v>
      </c>
      <c r="I1197" s="35"/>
      <c r="J1197" s="35"/>
      <c r="K1197" s="35"/>
      <c r="L1197" s="118" t="str">
        <f t="shared" si="124"/>
        <v/>
      </c>
      <c r="M1197" s="118" t="str">
        <f t="shared" si="125"/>
        <v/>
      </c>
    </row>
    <row r="1198" spans="1:13" x14ac:dyDescent="0.25">
      <c r="A1198" s="116" t="s">
        <v>1997</v>
      </c>
      <c r="B1198" s="117">
        <v>44352</v>
      </c>
      <c r="C1198" s="116" t="s">
        <v>1998</v>
      </c>
      <c r="D1198" s="35" t="s">
        <v>615</v>
      </c>
      <c r="E1198" s="116" t="str">
        <f t="shared" si="120"/>
        <v xml:space="preserve">Joe </v>
      </c>
      <c r="F1198" s="116" t="str">
        <f t="shared" si="121"/>
        <v>Herman</v>
      </c>
      <c r="G1198" s="116" t="str">
        <f t="shared" si="122"/>
        <v>Men Senior</v>
      </c>
      <c r="H1198" s="116" t="str">
        <f t="shared" si="123"/>
        <v>Orca Angling Club</v>
      </c>
      <c r="I1198" s="35" t="s">
        <v>9</v>
      </c>
      <c r="J1198" s="35"/>
      <c r="K1198" s="35">
        <v>34</v>
      </c>
      <c r="L1198" s="118">
        <f t="shared" si="124"/>
        <v>0.7</v>
      </c>
      <c r="M1198" s="118">
        <f t="shared" si="125"/>
        <v>0.7</v>
      </c>
    </row>
    <row r="1199" spans="1:13" x14ac:dyDescent="0.25">
      <c r="A1199" s="116" t="s">
        <v>1997</v>
      </c>
      <c r="B1199" s="117">
        <v>44352</v>
      </c>
      <c r="C1199" s="116" t="s">
        <v>1998</v>
      </c>
      <c r="D1199" s="35" t="s">
        <v>723</v>
      </c>
      <c r="E1199" s="116" t="str">
        <f t="shared" si="120"/>
        <v>Corne</v>
      </c>
      <c r="F1199" s="116" t="str">
        <f t="shared" si="121"/>
        <v>Kruger</v>
      </c>
      <c r="G1199" s="116" t="str">
        <f t="shared" si="122"/>
        <v>Men Senior</v>
      </c>
      <c r="H1199" s="116" t="str">
        <f t="shared" si="123"/>
        <v>Orca Angling Club</v>
      </c>
      <c r="I1199" s="35"/>
      <c r="J1199" s="35"/>
      <c r="K1199" s="35"/>
      <c r="L1199" s="118" t="str">
        <f t="shared" si="124"/>
        <v/>
      </c>
      <c r="M1199" s="118" t="str">
        <f t="shared" si="125"/>
        <v/>
      </c>
    </row>
    <row r="1200" spans="1:13" x14ac:dyDescent="0.25">
      <c r="A1200" s="116" t="s">
        <v>1997</v>
      </c>
      <c r="B1200" s="117">
        <v>44352</v>
      </c>
      <c r="C1200" s="116" t="s">
        <v>1998</v>
      </c>
      <c r="D1200" s="35" t="s">
        <v>1058</v>
      </c>
      <c r="E1200" s="116" t="str">
        <f t="shared" si="120"/>
        <v>Boytjie</v>
      </c>
      <c r="F1200" s="116" t="str">
        <f t="shared" si="121"/>
        <v>Schikerling</v>
      </c>
      <c r="G1200" s="116" t="str">
        <f t="shared" si="122"/>
        <v>Men Master</v>
      </c>
      <c r="H1200" s="116" t="str">
        <f t="shared" si="123"/>
        <v>Orca Angling Club</v>
      </c>
      <c r="I1200" s="35" t="s">
        <v>9</v>
      </c>
      <c r="J1200" s="35"/>
      <c r="K1200" s="35">
        <v>35</v>
      </c>
      <c r="L1200" s="118">
        <f t="shared" si="124"/>
        <v>0.8</v>
      </c>
      <c r="M1200" s="118">
        <f t="shared" si="125"/>
        <v>0.8</v>
      </c>
    </row>
    <row r="1201" spans="1:13" x14ac:dyDescent="0.25">
      <c r="A1201" s="116" t="s">
        <v>1997</v>
      </c>
      <c r="B1201" s="117">
        <v>44352</v>
      </c>
      <c r="C1201" s="116" t="s">
        <v>1998</v>
      </c>
      <c r="D1201" s="35" t="s">
        <v>1058</v>
      </c>
      <c r="E1201" s="116" t="str">
        <f t="shared" si="120"/>
        <v>Boytjie</v>
      </c>
      <c r="F1201" s="116" t="str">
        <f t="shared" si="121"/>
        <v>Schikerling</v>
      </c>
      <c r="G1201" s="116" t="str">
        <f t="shared" si="122"/>
        <v>Men Master</v>
      </c>
      <c r="H1201" s="116" t="str">
        <f t="shared" si="123"/>
        <v>Orca Angling Club</v>
      </c>
      <c r="I1201" s="35" t="s">
        <v>9</v>
      </c>
      <c r="J1201" s="35"/>
      <c r="K1201" s="35">
        <v>31</v>
      </c>
      <c r="L1201" s="118">
        <f t="shared" si="124"/>
        <v>0.5</v>
      </c>
      <c r="M1201" s="118">
        <f t="shared" si="125"/>
        <v>0.5</v>
      </c>
    </row>
    <row r="1202" spans="1:13" x14ac:dyDescent="0.25">
      <c r="A1202" s="116" t="s">
        <v>1997</v>
      </c>
      <c r="B1202" s="117">
        <v>44352</v>
      </c>
      <c r="C1202" s="116" t="s">
        <v>1998</v>
      </c>
      <c r="D1202" s="35" t="s">
        <v>1058</v>
      </c>
      <c r="E1202" s="116" t="str">
        <f t="shared" si="120"/>
        <v>Boytjie</v>
      </c>
      <c r="F1202" s="116" t="str">
        <f t="shared" si="121"/>
        <v>Schikerling</v>
      </c>
      <c r="G1202" s="116" t="str">
        <f t="shared" si="122"/>
        <v>Men Master</v>
      </c>
      <c r="H1202" s="116" t="str">
        <f t="shared" si="123"/>
        <v>Orca Angling Club</v>
      </c>
      <c r="I1202" s="35" t="s">
        <v>19</v>
      </c>
      <c r="J1202" s="35"/>
      <c r="K1202" s="35">
        <v>58</v>
      </c>
      <c r="L1202" s="118">
        <f t="shared" si="124"/>
        <v>2</v>
      </c>
      <c r="M1202" s="118">
        <f t="shared" si="125"/>
        <v>2</v>
      </c>
    </row>
    <row r="1203" spans="1:13" x14ac:dyDescent="0.25">
      <c r="A1203" s="116" t="s">
        <v>1997</v>
      </c>
      <c r="B1203" s="117">
        <v>44352</v>
      </c>
      <c r="C1203" s="116" t="s">
        <v>1998</v>
      </c>
      <c r="D1203" s="35" t="s">
        <v>552</v>
      </c>
      <c r="E1203" s="116" t="str">
        <f t="shared" si="120"/>
        <v>Alec</v>
      </c>
      <c r="F1203" s="116" t="str">
        <f t="shared" si="121"/>
        <v>Landers</v>
      </c>
      <c r="G1203" s="116" t="str">
        <f t="shared" si="122"/>
        <v>Men Senior</v>
      </c>
      <c r="H1203" s="116" t="str">
        <f t="shared" si="123"/>
        <v>Orca Angling Club</v>
      </c>
      <c r="I1203" s="35" t="s">
        <v>9</v>
      </c>
      <c r="J1203" s="35"/>
      <c r="K1203" s="35">
        <v>31</v>
      </c>
      <c r="L1203" s="118">
        <f t="shared" si="124"/>
        <v>0.5</v>
      </c>
      <c r="M1203" s="118">
        <f t="shared" si="125"/>
        <v>0.5</v>
      </c>
    </row>
    <row r="1204" spans="1:13" x14ac:dyDescent="0.25">
      <c r="A1204" s="116" t="s">
        <v>1997</v>
      </c>
      <c r="B1204" s="117">
        <v>44352</v>
      </c>
      <c r="C1204" s="116" t="s">
        <v>1998</v>
      </c>
      <c r="D1204" s="35" t="s">
        <v>552</v>
      </c>
      <c r="E1204" s="116" t="str">
        <f t="shared" si="120"/>
        <v>Alec</v>
      </c>
      <c r="F1204" s="116" t="str">
        <f t="shared" si="121"/>
        <v>Landers</v>
      </c>
      <c r="G1204" s="116" t="str">
        <f t="shared" si="122"/>
        <v>Men Senior</v>
      </c>
      <c r="H1204" s="116" t="str">
        <f t="shared" si="123"/>
        <v>Orca Angling Club</v>
      </c>
      <c r="I1204" s="35" t="s">
        <v>9</v>
      </c>
      <c r="J1204" s="35"/>
      <c r="K1204" s="35">
        <v>32</v>
      </c>
      <c r="L1204" s="118">
        <f t="shared" si="124"/>
        <v>0.6</v>
      </c>
      <c r="M1204" s="118">
        <f t="shared" si="125"/>
        <v>0.6</v>
      </c>
    </row>
    <row r="1205" spans="1:13" x14ac:dyDescent="0.25">
      <c r="A1205" s="116" t="s">
        <v>1997</v>
      </c>
      <c r="B1205" s="117">
        <v>44352</v>
      </c>
      <c r="C1205" s="116" t="s">
        <v>1998</v>
      </c>
      <c r="D1205" s="35" t="s">
        <v>552</v>
      </c>
      <c r="E1205" s="116" t="str">
        <f t="shared" si="120"/>
        <v>Alec</v>
      </c>
      <c r="F1205" s="116" t="str">
        <f t="shared" si="121"/>
        <v>Landers</v>
      </c>
      <c r="G1205" s="116" t="str">
        <f t="shared" si="122"/>
        <v>Men Senior</v>
      </c>
      <c r="H1205" s="116" t="str">
        <f t="shared" si="123"/>
        <v>Orca Angling Club</v>
      </c>
      <c r="I1205" s="35" t="s">
        <v>9</v>
      </c>
      <c r="J1205" s="35"/>
      <c r="K1205" s="35">
        <v>35</v>
      </c>
      <c r="L1205" s="118">
        <f t="shared" si="124"/>
        <v>0.8</v>
      </c>
      <c r="M1205" s="118">
        <f t="shared" si="125"/>
        <v>0.8</v>
      </c>
    </row>
    <row r="1206" spans="1:13" x14ac:dyDescent="0.25">
      <c r="A1206" s="116" t="s">
        <v>1997</v>
      </c>
      <c r="B1206" s="117">
        <v>44352</v>
      </c>
      <c r="C1206" s="116" t="s">
        <v>1998</v>
      </c>
      <c r="D1206" s="35" t="s">
        <v>521</v>
      </c>
      <c r="E1206" s="116" t="str">
        <f t="shared" si="120"/>
        <v>Heini</v>
      </c>
      <c r="F1206" s="116" t="str">
        <f t="shared" si="121"/>
        <v>Zahrt</v>
      </c>
      <c r="G1206" s="116" t="str">
        <f t="shared" si="122"/>
        <v>Men Senior</v>
      </c>
      <c r="H1206" s="116" t="str">
        <f t="shared" si="123"/>
        <v>Orca Angling Club</v>
      </c>
      <c r="I1206" s="35"/>
      <c r="J1206" s="35" t="s">
        <v>1340</v>
      </c>
      <c r="K1206" s="35">
        <v>158</v>
      </c>
      <c r="L1206" s="118">
        <f t="shared" si="124"/>
        <v>20.8</v>
      </c>
      <c r="M1206" s="118">
        <f t="shared" si="125"/>
        <v>20.8</v>
      </c>
    </row>
    <row r="1207" spans="1:13" x14ac:dyDescent="0.25">
      <c r="A1207" s="116" t="s">
        <v>1997</v>
      </c>
      <c r="B1207" s="117">
        <v>44352</v>
      </c>
      <c r="C1207" s="116" t="s">
        <v>1998</v>
      </c>
      <c r="D1207" s="35" t="s">
        <v>503</v>
      </c>
      <c r="E1207" s="116" t="str">
        <f t="shared" si="120"/>
        <v>Brian</v>
      </c>
      <c r="F1207" s="116" t="str">
        <f t="shared" si="121"/>
        <v>Curtis</v>
      </c>
      <c r="G1207" s="116" t="str">
        <f t="shared" si="122"/>
        <v>Men Senior</v>
      </c>
      <c r="H1207" s="116" t="str">
        <f t="shared" si="123"/>
        <v>Orca Angling Club</v>
      </c>
      <c r="I1207" s="35"/>
      <c r="J1207" s="35" t="s">
        <v>1340</v>
      </c>
      <c r="K1207" s="35">
        <v>159</v>
      </c>
      <c r="L1207" s="118">
        <f t="shared" si="124"/>
        <v>21.3</v>
      </c>
      <c r="M1207" s="118">
        <f t="shared" si="125"/>
        <v>21.3</v>
      </c>
    </row>
    <row r="1208" spans="1:13" x14ac:dyDescent="0.25">
      <c r="A1208" s="116" t="s">
        <v>1997</v>
      </c>
      <c r="B1208" s="117">
        <v>44352</v>
      </c>
      <c r="C1208" s="116" t="s">
        <v>1998</v>
      </c>
      <c r="D1208" s="35" t="s">
        <v>823</v>
      </c>
      <c r="E1208" s="116" t="str">
        <f t="shared" si="120"/>
        <v>Gelhar</v>
      </c>
      <c r="F1208" s="116" t="str">
        <f t="shared" si="121"/>
        <v>Slabbert</v>
      </c>
      <c r="G1208" s="116" t="str">
        <f t="shared" si="122"/>
        <v>Men Senior</v>
      </c>
      <c r="H1208" s="116" t="str">
        <f t="shared" si="123"/>
        <v>Orca Angling Club</v>
      </c>
      <c r="I1208" s="35"/>
      <c r="J1208" s="35" t="s">
        <v>1340</v>
      </c>
      <c r="K1208" s="35">
        <v>151</v>
      </c>
      <c r="L1208" s="118">
        <f t="shared" si="124"/>
        <v>17.8</v>
      </c>
      <c r="M1208" s="118">
        <f t="shared" si="125"/>
        <v>17.8</v>
      </c>
    </row>
    <row r="1209" spans="1:13" x14ac:dyDescent="0.25">
      <c r="A1209" s="116" t="s">
        <v>1997</v>
      </c>
      <c r="B1209" s="117">
        <v>44352</v>
      </c>
      <c r="C1209" s="116" t="s">
        <v>1998</v>
      </c>
      <c r="D1209" s="35" t="s">
        <v>1155</v>
      </c>
      <c r="E1209" s="116" t="str">
        <f t="shared" si="120"/>
        <v>Quintin</v>
      </c>
      <c r="F1209" s="116" t="str">
        <f t="shared" si="121"/>
        <v>Klem</v>
      </c>
      <c r="G1209" s="116" t="str">
        <f t="shared" si="122"/>
        <v>Men Senior</v>
      </c>
      <c r="H1209" s="116" t="str">
        <f t="shared" si="123"/>
        <v>Orca Angling Club</v>
      </c>
      <c r="I1209" s="35"/>
      <c r="J1209" s="35" t="s">
        <v>1340</v>
      </c>
      <c r="K1209" s="35">
        <v>104</v>
      </c>
      <c r="L1209" s="118">
        <f t="shared" si="124"/>
        <v>5</v>
      </c>
      <c r="M1209" s="118">
        <f t="shared" si="125"/>
        <v>5</v>
      </c>
    </row>
    <row r="1210" spans="1:13" x14ac:dyDescent="0.25">
      <c r="A1210" s="116" t="s">
        <v>1997</v>
      </c>
      <c r="B1210" s="117">
        <v>44352</v>
      </c>
      <c r="C1210" s="116" t="s">
        <v>1998</v>
      </c>
      <c r="D1210" s="35" t="s">
        <v>588</v>
      </c>
      <c r="E1210" s="116" t="str">
        <f t="shared" si="120"/>
        <v>Joseph</v>
      </c>
      <c r="F1210" s="116" t="str">
        <f t="shared" si="121"/>
        <v>Payne</v>
      </c>
      <c r="G1210" s="116" t="str">
        <f t="shared" si="122"/>
        <v>Men Veteran</v>
      </c>
      <c r="H1210" s="116" t="str">
        <f t="shared" si="123"/>
        <v>Otjiwarongo</v>
      </c>
      <c r="I1210" s="35"/>
      <c r="J1210" s="35"/>
      <c r="K1210" s="35"/>
      <c r="L1210" s="118" t="str">
        <f t="shared" si="124"/>
        <v/>
      </c>
      <c r="M1210" s="118" t="str">
        <f t="shared" si="125"/>
        <v/>
      </c>
    </row>
    <row r="1211" spans="1:13" x14ac:dyDescent="0.25">
      <c r="A1211" s="116" t="s">
        <v>1997</v>
      </c>
      <c r="B1211" s="117">
        <v>44352</v>
      </c>
      <c r="C1211" s="116" t="s">
        <v>1998</v>
      </c>
      <c r="D1211" s="35" t="s">
        <v>829</v>
      </c>
      <c r="E1211" s="116" t="str">
        <f t="shared" si="120"/>
        <v>Pieter</v>
      </c>
      <c r="F1211" s="116" t="str">
        <f t="shared" si="121"/>
        <v>Du Preez</v>
      </c>
      <c r="G1211" s="116" t="str">
        <f t="shared" si="122"/>
        <v>Men Master</v>
      </c>
      <c r="H1211" s="116" t="str">
        <f t="shared" si="123"/>
        <v>Seagull Angling Club</v>
      </c>
      <c r="I1211" s="35" t="s">
        <v>9</v>
      </c>
      <c r="J1211" s="35"/>
      <c r="K1211" s="35">
        <v>30</v>
      </c>
      <c r="L1211" s="118">
        <f t="shared" si="124"/>
        <v>0.5</v>
      </c>
      <c r="M1211" s="118">
        <f t="shared" si="125"/>
        <v>0.5</v>
      </c>
    </row>
    <row r="1212" spans="1:13" x14ac:dyDescent="0.25">
      <c r="A1212" s="116" t="s">
        <v>1997</v>
      </c>
      <c r="B1212" s="117">
        <v>44352</v>
      </c>
      <c r="C1212" s="116" t="s">
        <v>1998</v>
      </c>
      <c r="D1212" s="35" t="s">
        <v>1408</v>
      </c>
      <c r="E1212" s="116" t="str">
        <f t="shared" si="120"/>
        <v>Hannes</v>
      </c>
      <c r="F1212" s="116" t="str">
        <f t="shared" si="121"/>
        <v>DeHaast</v>
      </c>
      <c r="G1212" s="116" t="str">
        <f t="shared" si="122"/>
        <v>Men Senior</v>
      </c>
      <c r="H1212" s="116" t="str">
        <f t="shared" si="123"/>
        <v>Otjiwarongo</v>
      </c>
      <c r="I1212" s="35" t="s">
        <v>9</v>
      </c>
      <c r="J1212" s="35"/>
      <c r="K1212" s="35">
        <v>30</v>
      </c>
      <c r="L1212" s="118">
        <f t="shared" si="124"/>
        <v>0.5</v>
      </c>
      <c r="M1212" s="118">
        <f t="shared" si="125"/>
        <v>0.5</v>
      </c>
    </row>
    <row r="1213" spans="1:13" x14ac:dyDescent="0.25">
      <c r="A1213" s="116" t="s">
        <v>1997</v>
      </c>
      <c r="B1213" s="117">
        <v>44352</v>
      </c>
      <c r="C1213" s="116" t="s">
        <v>1998</v>
      </c>
      <c r="D1213" s="35" t="s">
        <v>1024</v>
      </c>
      <c r="E1213" s="116" t="str">
        <f t="shared" si="120"/>
        <v>Otto</v>
      </c>
      <c r="F1213" s="116" t="str">
        <f t="shared" si="121"/>
        <v>Feyerabend</v>
      </c>
      <c r="G1213" s="116" t="str">
        <f t="shared" si="122"/>
        <v>Men U/21</v>
      </c>
      <c r="H1213" s="116" t="str">
        <f t="shared" si="123"/>
        <v>Otjiwarongo</v>
      </c>
      <c r="I1213" s="35" t="s">
        <v>19</v>
      </c>
      <c r="J1213" s="35"/>
      <c r="K1213" s="35">
        <v>52</v>
      </c>
      <c r="L1213" s="118">
        <f t="shared" si="124"/>
        <v>1.4</v>
      </c>
      <c r="M1213" s="118">
        <f t="shared" si="125"/>
        <v>1.4</v>
      </c>
    </row>
    <row r="1214" spans="1:13" x14ac:dyDescent="0.25">
      <c r="A1214" s="116" t="s">
        <v>1997</v>
      </c>
      <c r="B1214" s="117">
        <v>44352</v>
      </c>
      <c r="C1214" s="116" t="s">
        <v>1998</v>
      </c>
      <c r="D1214" s="35" t="s">
        <v>1194</v>
      </c>
      <c r="E1214" s="116" t="str">
        <f t="shared" si="120"/>
        <v>Francois</v>
      </c>
      <c r="F1214" s="116" t="str">
        <f t="shared" si="121"/>
        <v>Du Plessis</v>
      </c>
      <c r="G1214" s="116" t="str">
        <f t="shared" si="122"/>
        <v>Men Veteran</v>
      </c>
      <c r="H1214" s="116" t="str">
        <f t="shared" si="123"/>
        <v>Otjiwarongo</v>
      </c>
      <c r="I1214" s="35"/>
      <c r="J1214" s="35"/>
      <c r="K1214" s="35"/>
      <c r="L1214" s="118" t="str">
        <f t="shared" si="124"/>
        <v/>
      </c>
      <c r="M1214" s="118" t="str">
        <f t="shared" si="125"/>
        <v/>
      </c>
    </row>
    <row r="1215" spans="1:13" x14ac:dyDescent="0.25">
      <c r="A1215" s="116" t="s">
        <v>1997</v>
      </c>
      <c r="B1215" s="117">
        <v>44352</v>
      </c>
      <c r="C1215" s="116" t="s">
        <v>1998</v>
      </c>
      <c r="D1215" s="35" t="s">
        <v>1188</v>
      </c>
      <c r="E1215" s="116" t="str">
        <f t="shared" si="120"/>
        <v>Rinus</v>
      </c>
      <c r="F1215" s="116" t="str">
        <f t="shared" si="121"/>
        <v>Van Der Westhuizen</v>
      </c>
      <c r="G1215" s="116" t="str">
        <f t="shared" si="122"/>
        <v>Men Senior</v>
      </c>
      <c r="H1215" s="116" t="str">
        <f t="shared" si="123"/>
        <v>Otjiwarongo</v>
      </c>
      <c r="I1215" s="35"/>
      <c r="J1215" s="35"/>
      <c r="K1215" s="35"/>
      <c r="L1215" s="118" t="str">
        <f t="shared" si="124"/>
        <v/>
      </c>
      <c r="M1215" s="118" t="str">
        <f t="shared" si="125"/>
        <v/>
      </c>
    </row>
    <row r="1216" spans="1:13" x14ac:dyDescent="0.25">
      <c r="A1216" s="116" t="s">
        <v>1997</v>
      </c>
      <c r="B1216" s="117">
        <v>44352</v>
      </c>
      <c r="C1216" s="116" t="s">
        <v>1998</v>
      </c>
      <c r="D1216" s="35" t="s">
        <v>1248</v>
      </c>
      <c r="E1216" s="116" t="str">
        <f t="shared" ref="E1216:E1279" si="126">IF(D1216="","",VLOOKUP(D1216,Master,3,FALSE))</f>
        <v>Martinus</v>
      </c>
      <c r="F1216" s="116" t="str">
        <f t="shared" ref="F1216:F1279" si="127">IF(D1216="","",VLOOKUP(D1216,Master,4,FALSE))</f>
        <v>Venter</v>
      </c>
      <c r="G1216" s="116" t="str">
        <f t="shared" ref="G1216:G1279" si="128">IF(D1216="","",VLOOKUP(D1216,Master,5,FALSE))</f>
        <v>Men Veteran</v>
      </c>
      <c r="H1216" s="116" t="str">
        <f t="shared" ref="H1216:H1279" si="129">IF(D1216="","",VLOOKUP(D1216,Master,2,FALSE))</f>
        <v>Otjiwarongo</v>
      </c>
      <c r="I1216" s="35"/>
      <c r="J1216" s="35"/>
      <c r="K1216" s="35"/>
      <c r="L1216" s="118" t="str">
        <f t="shared" ref="L1216:L1279" si="130">IF(K1216="","",IF(I1216="",ROUND(HLOOKUP(J1216,kgList,K1216,FALSE),1),ROUND(HLOOKUP(I1216,kgList,K1216,FALSE),1)))</f>
        <v/>
      </c>
      <c r="M1216" s="118" t="str">
        <f t="shared" ref="M1216:M1279" si="131">IF(L1216="","",IF(COUNTA(I1216:J1216)&gt;1,"Edible or Inedible",IF(COUNTA(I1216)=1,L1216*1,IF(COUNTA(J1216)=1,L1216*1,"ERROR"))))</f>
        <v/>
      </c>
    </row>
    <row r="1217" spans="1:13" x14ac:dyDescent="0.25">
      <c r="A1217" s="116" t="s">
        <v>1997</v>
      </c>
      <c r="B1217" s="117">
        <v>44352</v>
      </c>
      <c r="C1217" s="116" t="s">
        <v>1998</v>
      </c>
      <c r="D1217" s="35" t="s">
        <v>664</v>
      </c>
      <c r="E1217" s="116" t="str">
        <f t="shared" si="126"/>
        <v>Dederick Du Rant</v>
      </c>
      <c r="F1217" s="116" t="str">
        <f t="shared" si="127"/>
        <v>Louw</v>
      </c>
      <c r="G1217" s="116" t="str">
        <f t="shared" si="128"/>
        <v>Men Veteran</v>
      </c>
      <c r="H1217" s="116" t="str">
        <f t="shared" si="129"/>
        <v>xOtjiwarongo</v>
      </c>
      <c r="I1217" s="35"/>
      <c r="J1217" s="35"/>
      <c r="K1217" s="35"/>
      <c r="L1217" s="118" t="str">
        <f t="shared" si="130"/>
        <v/>
      </c>
      <c r="M1217" s="118" t="str">
        <f t="shared" si="131"/>
        <v/>
      </c>
    </row>
    <row r="1218" spans="1:13" x14ac:dyDescent="0.25">
      <c r="A1218" s="116" t="s">
        <v>1997</v>
      </c>
      <c r="B1218" s="117">
        <v>44352</v>
      </c>
      <c r="C1218" s="116" t="s">
        <v>1998</v>
      </c>
      <c r="D1218" s="35" t="s">
        <v>671</v>
      </c>
      <c r="E1218" s="116" t="str">
        <f t="shared" si="126"/>
        <v>Dederick Du Rant ( Jnr )</v>
      </c>
      <c r="F1218" s="116" t="str">
        <f t="shared" si="127"/>
        <v>Louw</v>
      </c>
      <c r="G1218" s="116" t="str">
        <f t="shared" si="128"/>
        <v>Men U/16</v>
      </c>
      <c r="H1218" s="116" t="str">
        <f t="shared" si="129"/>
        <v>xOtjiwarongo</v>
      </c>
      <c r="I1218" s="35"/>
      <c r="J1218" s="35"/>
      <c r="K1218" s="35"/>
      <c r="L1218" s="118" t="str">
        <f t="shared" si="130"/>
        <v/>
      </c>
      <c r="M1218" s="118" t="str">
        <f t="shared" si="131"/>
        <v/>
      </c>
    </row>
    <row r="1219" spans="1:13" x14ac:dyDescent="0.25">
      <c r="A1219" s="116" t="s">
        <v>1997</v>
      </c>
      <c r="B1219" s="117">
        <v>44352</v>
      </c>
      <c r="C1219" s="116" t="s">
        <v>1998</v>
      </c>
      <c r="D1219" s="35" t="s">
        <v>1454</v>
      </c>
      <c r="E1219" s="116" t="str">
        <f t="shared" si="126"/>
        <v>Jacomien</v>
      </c>
      <c r="F1219" s="116" t="str">
        <f t="shared" si="127"/>
        <v>Heath</v>
      </c>
      <c r="G1219" s="116" t="str">
        <f t="shared" si="128"/>
        <v>Ladies Senior</v>
      </c>
      <c r="H1219" s="116" t="str">
        <f t="shared" si="129"/>
        <v>Henties Bay</v>
      </c>
      <c r="I1219" s="35" t="s">
        <v>9</v>
      </c>
      <c r="J1219" s="35"/>
      <c r="K1219" s="35">
        <v>31</v>
      </c>
      <c r="L1219" s="118">
        <f t="shared" si="130"/>
        <v>0.5</v>
      </c>
      <c r="M1219" s="118">
        <f t="shared" si="131"/>
        <v>0.5</v>
      </c>
    </row>
    <row r="1220" spans="1:13" x14ac:dyDescent="0.25">
      <c r="A1220" s="116" t="s">
        <v>1997</v>
      </c>
      <c r="B1220" s="117">
        <v>44352</v>
      </c>
      <c r="C1220" s="116" t="s">
        <v>1998</v>
      </c>
      <c r="D1220" s="35" t="s">
        <v>738</v>
      </c>
      <c r="E1220" s="116" t="str">
        <f t="shared" si="126"/>
        <v>Dirk</v>
      </c>
      <c r="F1220" s="116" t="str">
        <f t="shared" si="127"/>
        <v>Hansen</v>
      </c>
      <c r="G1220" s="116" t="str">
        <f t="shared" si="128"/>
        <v>Men Veteran</v>
      </c>
      <c r="H1220" s="116" t="str">
        <f t="shared" si="129"/>
        <v>Steenbras</v>
      </c>
      <c r="I1220" s="35"/>
      <c r="J1220" s="35"/>
      <c r="K1220" s="35"/>
      <c r="L1220" s="118" t="str">
        <f t="shared" si="130"/>
        <v/>
      </c>
      <c r="M1220" s="118" t="str">
        <f t="shared" si="131"/>
        <v/>
      </c>
    </row>
    <row r="1221" spans="1:13" x14ac:dyDescent="0.25">
      <c r="A1221" s="116" t="s">
        <v>1997</v>
      </c>
      <c r="B1221" s="117">
        <v>44352</v>
      </c>
      <c r="C1221" s="116" t="s">
        <v>1998</v>
      </c>
      <c r="D1221" s="35" t="s">
        <v>733</v>
      </c>
      <c r="E1221" s="116" t="str">
        <f t="shared" si="126"/>
        <v>Jayden</v>
      </c>
      <c r="F1221" s="116" t="str">
        <f t="shared" si="127"/>
        <v>Hansen</v>
      </c>
      <c r="G1221" s="116" t="str">
        <f t="shared" si="128"/>
        <v>Men U/16</v>
      </c>
      <c r="H1221" s="116" t="str">
        <f t="shared" si="129"/>
        <v>Steenbras</v>
      </c>
      <c r="I1221" s="35"/>
      <c r="J1221" s="35"/>
      <c r="K1221" s="35"/>
      <c r="L1221" s="118" t="str">
        <f t="shared" si="130"/>
        <v/>
      </c>
      <c r="M1221" s="118" t="str">
        <f t="shared" si="131"/>
        <v/>
      </c>
    </row>
    <row r="1222" spans="1:13" x14ac:dyDescent="0.25">
      <c r="A1222" s="116" t="s">
        <v>1997</v>
      </c>
      <c r="B1222" s="117">
        <v>44352</v>
      </c>
      <c r="C1222" s="116" t="s">
        <v>1998</v>
      </c>
      <c r="D1222" s="35" t="s">
        <v>1213</v>
      </c>
      <c r="E1222" s="116" t="str">
        <f t="shared" si="126"/>
        <v>Luan</v>
      </c>
      <c r="F1222" s="116" t="str">
        <f t="shared" si="127"/>
        <v>Hansen</v>
      </c>
      <c r="G1222" s="116" t="str">
        <f t="shared" si="128"/>
        <v>Men U/16</v>
      </c>
      <c r="H1222" s="116" t="str">
        <f t="shared" si="129"/>
        <v>Steenbras</v>
      </c>
      <c r="I1222" s="35"/>
      <c r="J1222" s="35"/>
      <c r="K1222" s="35"/>
      <c r="L1222" s="118" t="str">
        <f t="shared" si="130"/>
        <v/>
      </c>
      <c r="M1222" s="118" t="str">
        <f t="shared" si="131"/>
        <v/>
      </c>
    </row>
    <row r="1223" spans="1:13" x14ac:dyDescent="0.25">
      <c r="A1223" s="116" t="s">
        <v>1997</v>
      </c>
      <c r="B1223" s="117">
        <v>44352</v>
      </c>
      <c r="C1223" s="116" t="s">
        <v>1998</v>
      </c>
      <c r="D1223" s="35" t="s">
        <v>1748</v>
      </c>
      <c r="E1223" s="116" t="str">
        <f t="shared" si="126"/>
        <v>L'wyk</v>
      </c>
      <c r="F1223" s="116" t="str">
        <f t="shared" si="127"/>
        <v>Viljoen</v>
      </c>
      <c r="G1223" s="116" t="str">
        <f t="shared" si="128"/>
        <v>Men U/16</v>
      </c>
      <c r="H1223" s="116" t="str">
        <f t="shared" si="129"/>
        <v>Steenbras</v>
      </c>
      <c r="I1223" s="35"/>
      <c r="J1223" s="35"/>
      <c r="K1223" s="35"/>
      <c r="L1223" s="118" t="str">
        <f t="shared" si="130"/>
        <v/>
      </c>
      <c r="M1223" s="118" t="str">
        <f t="shared" si="131"/>
        <v/>
      </c>
    </row>
    <row r="1224" spans="1:13" x14ac:dyDescent="0.25">
      <c r="A1224" s="116" t="s">
        <v>1997</v>
      </c>
      <c r="B1224" s="117">
        <v>44352</v>
      </c>
      <c r="C1224" s="116" t="s">
        <v>1998</v>
      </c>
      <c r="D1224" s="35" t="s">
        <v>688</v>
      </c>
      <c r="E1224" s="116" t="str">
        <f t="shared" si="126"/>
        <v>Jan</v>
      </c>
      <c r="F1224" s="116" t="str">
        <f t="shared" si="127"/>
        <v>Heath</v>
      </c>
      <c r="G1224" s="116" t="str">
        <f t="shared" si="128"/>
        <v>Men Master</v>
      </c>
      <c r="H1224" s="116" t="str">
        <f t="shared" si="129"/>
        <v>Steenbras</v>
      </c>
      <c r="I1224" s="35"/>
      <c r="J1224" s="35"/>
      <c r="K1224" s="35"/>
      <c r="L1224" s="118" t="str">
        <f t="shared" si="130"/>
        <v/>
      </c>
      <c r="M1224" s="118" t="str">
        <f t="shared" si="131"/>
        <v/>
      </c>
    </row>
    <row r="1225" spans="1:13" x14ac:dyDescent="0.25">
      <c r="A1225" s="116" t="s">
        <v>1997</v>
      </c>
      <c r="B1225" s="117">
        <v>44352</v>
      </c>
      <c r="C1225" s="116" t="s">
        <v>1998</v>
      </c>
      <c r="D1225" s="35" t="s">
        <v>1642</v>
      </c>
      <c r="E1225" s="116" t="str">
        <f t="shared" si="126"/>
        <v>Frank</v>
      </c>
      <c r="F1225" s="116" t="str">
        <f t="shared" si="127"/>
        <v>Oberholster</v>
      </c>
      <c r="G1225" s="116" t="str">
        <f t="shared" si="128"/>
        <v>Men Senior</v>
      </c>
      <c r="H1225" s="116" t="str">
        <f t="shared" si="129"/>
        <v>Steenbras</v>
      </c>
      <c r="I1225" s="35"/>
      <c r="J1225" s="35"/>
      <c r="K1225" s="35"/>
      <c r="L1225" s="118" t="str">
        <f t="shared" si="130"/>
        <v/>
      </c>
      <c r="M1225" s="118" t="str">
        <f t="shared" si="131"/>
        <v/>
      </c>
    </row>
    <row r="1226" spans="1:13" x14ac:dyDescent="0.25">
      <c r="A1226" s="116" t="s">
        <v>1997</v>
      </c>
      <c r="B1226" s="117">
        <v>44352</v>
      </c>
      <c r="C1226" s="116" t="s">
        <v>1998</v>
      </c>
      <c r="D1226" s="35" t="s">
        <v>1569</v>
      </c>
      <c r="E1226" s="116" t="str">
        <f t="shared" si="126"/>
        <v>Wikus</v>
      </c>
      <c r="F1226" s="116" t="str">
        <f t="shared" si="127"/>
        <v>Viljoen</v>
      </c>
      <c r="G1226" s="116" t="str">
        <f t="shared" si="128"/>
        <v>Men Veteran</v>
      </c>
      <c r="H1226" s="116" t="str">
        <f t="shared" si="129"/>
        <v>Steenbras</v>
      </c>
      <c r="I1226" s="35"/>
      <c r="J1226" s="35"/>
      <c r="K1226" s="35"/>
      <c r="L1226" s="118" t="str">
        <f t="shared" si="130"/>
        <v/>
      </c>
      <c r="M1226" s="118" t="str">
        <f t="shared" si="131"/>
        <v/>
      </c>
    </row>
    <row r="1227" spans="1:13" x14ac:dyDescent="0.25">
      <c r="A1227" s="116" t="s">
        <v>1997</v>
      </c>
      <c r="B1227" s="117">
        <v>44352</v>
      </c>
      <c r="C1227" s="116" t="s">
        <v>1998</v>
      </c>
      <c r="D1227" s="35" t="s">
        <v>1570</v>
      </c>
      <c r="E1227" s="116" t="str">
        <f t="shared" si="126"/>
        <v>Maryna</v>
      </c>
      <c r="F1227" s="116" t="str">
        <f t="shared" si="127"/>
        <v>Viljoen</v>
      </c>
      <c r="G1227" s="116" t="str">
        <f t="shared" si="128"/>
        <v>Ladies Senior</v>
      </c>
      <c r="H1227" s="116" t="str">
        <f t="shared" si="129"/>
        <v>Steenbras</v>
      </c>
      <c r="I1227" s="35"/>
      <c r="J1227" s="35"/>
      <c r="K1227" s="35"/>
      <c r="L1227" s="118" t="str">
        <f t="shared" si="130"/>
        <v/>
      </c>
      <c r="M1227" s="118" t="str">
        <f t="shared" si="131"/>
        <v/>
      </c>
    </row>
    <row r="1228" spans="1:13" x14ac:dyDescent="0.25">
      <c r="A1228" s="116" t="s">
        <v>1997</v>
      </c>
      <c r="B1228" s="117">
        <v>44352</v>
      </c>
      <c r="C1228" s="116" t="s">
        <v>1998</v>
      </c>
      <c r="D1228" s="35" t="s">
        <v>814</v>
      </c>
      <c r="E1228" s="116" t="str">
        <f t="shared" si="126"/>
        <v>Johnny</v>
      </c>
      <c r="F1228" s="116" t="str">
        <f t="shared" si="127"/>
        <v>Van Der Westhuizen</v>
      </c>
      <c r="G1228" s="116" t="str">
        <f t="shared" si="128"/>
        <v>Men Senior</v>
      </c>
      <c r="H1228" s="116" t="str">
        <f t="shared" si="129"/>
        <v>Steenbras</v>
      </c>
      <c r="I1228" s="35"/>
      <c r="J1228" s="35"/>
      <c r="K1228" s="35"/>
      <c r="L1228" s="118" t="str">
        <f t="shared" si="130"/>
        <v/>
      </c>
      <c r="M1228" s="118" t="str">
        <f t="shared" si="131"/>
        <v/>
      </c>
    </row>
    <row r="1229" spans="1:13" x14ac:dyDescent="0.25">
      <c r="A1229" s="116" t="s">
        <v>1997</v>
      </c>
      <c r="B1229" s="117">
        <v>44352</v>
      </c>
      <c r="C1229" s="116" t="s">
        <v>1998</v>
      </c>
      <c r="D1229" s="35" t="s">
        <v>550</v>
      </c>
      <c r="E1229" s="116" t="str">
        <f t="shared" si="126"/>
        <v>Danie</v>
      </c>
      <c r="F1229" s="116" t="str">
        <f t="shared" si="127"/>
        <v>Klopper</v>
      </c>
      <c r="G1229" s="116" t="str">
        <f t="shared" si="128"/>
        <v>Men Senior</v>
      </c>
      <c r="H1229" s="116" t="str">
        <f t="shared" si="129"/>
        <v>Steenbras</v>
      </c>
      <c r="I1229" s="35"/>
      <c r="J1229" s="35"/>
      <c r="K1229" s="35"/>
      <c r="L1229" s="118" t="str">
        <f t="shared" si="130"/>
        <v/>
      </c>
      <c r="M1229" s="118" t="str">
        <f t="shared" si="131"/>
        <v/>
      </c>
    </row>
    <row r="1230" spans="1:13" x14ac:dyDescent="0.25">
      <c r="A1230" s="116" t="s">
        <v>1997</v>
      </c>
      <c r="B1230" s="117">
        <v>44352</v>
      </c>
      <c r="C1230" s="116" t="s">
        <v>1998</v>
      </c>
      <c r="D1230" s="35" t="s">
        <v>589</v>
      </c>
      <c r="E1230" s="116" t="str">
        <f t="shared" si="126"/>
        <v>Burger</v>
      </c>
      <c r="F1230" s="116" t="str">
        <f t="shared" si="127"/>
        <v>Van Taak</v>
      </c>
      <c r="G1230" s="116" t="str">
        <f t="shared" si="128"/>
        <v>Men Senior</v>
      </c>
      <c r="H1230" s="116" t="str">
        <f t="shared" si="129"/>
        <v>Steenbras</v>
      </c>
      <c r="I1230" s="35" t="s">
        <v>9</v>
      </c>
      <c r="J1230" s="35"/>
      <c r="K1230" s="35">
        <v>30</v>
      </c>
      <c r="L1230" s="118">
        <f t="shared" si="130"/>
        <v>0.5</v>
      </c>
      <c r="M1230" s="118">
        <f t="shared" si="131"/>
        <v>0.5</v>
      </c>
    </row>
    <row r="1231" spans="1:13" x14ac:dyDescent="0.25">
      <c r="A1231" s="116" t="s">
        <v>1997</v>
      </c>
      <c r="B1231" s="117">
        <v>44352</v>
      </c>
      <c r="C1231" s="116" t="s">
        <v>1998</v>
      </c>
      <c r="D1231" s="35" t="s">
        <v>790</v>
      </c>
      <c r="E1231" s="116" t="str">
        <f t="shared" si="126"/>
        <v>David</v>
      </c>
      <c r="F1231" s="116" t="str">
        <f t="shared" si="127"/>
        <v>Smith</v>
      </c>
      <c r="G1231" s="116" t="str">
        <f t="shared" si="128"/>
        <v>Men Veteran</v>
      </c>
      <c r="H1231" s="116" t="str">
        <f t="shared" si="129"/>
        <v>Steenbras</v>
      </c>
      <c r="I1231" s="35" t="s">
        <v>9</v>
      </c>
      <c r="J1231" s="35"/>
      <c r="K1231" s="35">
        <v>31</v>
      </c>
      <c r="L1231" s="118">
        <f t="shared" si="130"/>
        <v>0.5</v>
      </c>
      <c r="M1231" s="118">
        <f t="shared" si="131"/>
        <v>0.5</v>
      </c>
    </row>
    <row r="1232" spans="1:13" x14ac:dyDescent="0.25">
      <c r="A1232" s="116" t="s">
        <v>1997</v>
      </c>
      <c r="B1232" s="117">
        <v>44352</v>
      </c>
      <c r="C1232" s="116" t="s">
        <v>1998</v>
      </c>
      <c r="D1232" s="35" t="s">
        <v>790</v>
      </c>
      <c r="E1232" s="116" t="str">
        <f t="shared" si="126"/>
        <v>David</v>
      </c>
      <c r="F1232" s="116" t="str">
        <f t="shared" si="127"/>
        <v>Smith</v>
      </c>
      <c r="G1232" s="116" t="str">
        <f t="shared" si="128"/>
        <v>Men Veteran</v>
      </c>
      <c r="H1232" s="116" t="str">
        <f t="shared" si="129"/>
        <v>Steenbras</v>
      </c>
      <c r="I1232" s="35" t="s">
        <v>9</v>
      </c>
      <c r="J1232" s="35"/>
      <c r="K1232" s="35">
        <v>30</v>
      </c>
      <c r="L1232" s="118">
        <f t="shared" si="130"/>
        <v>0.5</v>
      </c>
      <c r="M1232" s="118">
        <f t="shared" si="131"/>
        <v>0.5</v>
      </c>
    </row>
    <row r="1233" spans="1:13" x14ac:dyDescent="0.25">
      <c r="A1233" s="116" t="s">
        <v>1997</v>
      </c>
      <c r="B1233" s="117">
        <v>44352</v>
      </c>
      <c r="C1233" s="116" t="s">
        <v>1998</v>
      </c>
      <c r="D1233" s="35" t="s">
        <v>793</v>
      </c>
      <c r="E1233" s="116" t="str">
        <f t="shared" si="126"/>
        <v>Danie</v>
      </c>
      <c r="F1233" s="116" t="str">
        <f t="shared" si="127"/>
        <v>Smith</v>
      </c>
      <c r="G1233" s="116" t="str">
        <f t="shared" si="128"/>
        <v>Men Veteran</v>
      </c>
      <c r="H1233" s="116" t="str">
        <f t="shared" si="129"/>
        <v>Seagull Angling Club</v>
      </c>
      <c r="I1233" s="35" t="s">
        <v>9</v>
      </c>
      <c r="J1233" s="35"/>
      <c r="K1233" s="35">
        <v>31</v>
      </c>
      <c r="L1233" s="118">
        <f t="shared" si="130"/>
        <v>0.5</v>
      </c>
      <c r="M1233" s="118">
        <f t="shared" si="131"/>
        <v>0.5</v>
      </c>
    </row>
    <row r="1234" spans="1:13" x14ac:dyDescent="0.25">
      <c r="A1234" s="116" t="s">
        <v>1997</v>
      </c>
      <c r="B1234" s="117">
        <v>44352</v>
      </c>
      <c r="C1234" s="116" t="s">
        <v>1998</v>
      </c>
      <c r="D1234" s="35" t="s">
        <v>1288</v>
      </c>
      <c r="E1234" s="116" t="str">
        <f t="shared" si="126"/>
        <v>Lian</v>
      </c>
      <c r="F1234" s="116" t="str">
        <f t="shared" si="127"/>
        <v>De Jager</v>
      </c>
      <c r="G1234" s="116" t="str">
        <f t="shared" si="128"/>
        <v>Men Senior</v>
      </c>
      <c r="H1234" s="116" t="str">
        <f t="shared" si="129"/>
        <v>Orca Angling Club</v>
      </c>
      <c r="I1234" s="35" t="s">
        <v>9</v>
      </c>
      <c r="J1234" s="35"/>
      <c r="K1234" s="35">
        <v>32</v>
      </c>
      <c r="L1234" s="118">
        <f t="shared" si="130"/>
        <v>0.6</v>
      </c>
      <c r="M1234" s="118">
        <f t="shared" si="131"/>
        <v>0.6</v>
      </c>
    </row>
    <row r="1235" spans="1:13" x14ac:dyDescent="0.25">
      <c r="A1235" s="116" t="s">
        <v>1997</v>
      </c>
      <c r="B1235" s="117">
        <v>44352</v>
      </c>
      <c r="C1235" s="116" t="s">
        <v>1998</v>
      </c>
      <c r="D1235" s="35" t="s">
        <v>1686</v>
      </c>
      <c r="E1235" s="116" t="str">
        <f t="shared" si="126"/>
        <v>Iwan</v>
      </c>
      <c r="F1235" s="116" t="str">
        <f t="shared" si="127"/>
        <v>Kotze</v>
      </c>
      <c r="G1235" s="116" t="str">
        <f t="shared" si="128"/>
        <v>Men Senior</v>
      </c>
      <c r="H1235" s="116" t="str">
        <f t="shared" si="129"/>
        <v>Seagull Angling Club</v>
      </c>
      <c r="I1235" s="35"/>
      <c r="J1235" s="35"/>
      <c r="K1235" s="35"/>
      <c r="L1235" s="118" t="str">
        <f t="shared" si="130"/>
        <v/>
      </c>
      <c r="M1235" s="118" t="str">
        <f t="shared" si="131"/>
        <v/>
      </c>
    </row>
    <row r="1236" spans="1:13" x14ac:dyDescent="0.25">
      <c r="A1236" s="116" t="s">
        <v>1997</v>
      </c>
      <c r="B1236" s="117">
        <v>44352</v>
      </c>
      <c r="C1236" s="116" t="s">
        <v>1998</v>
      </c>
      <c r="D1236" s="35" t="s">
        <v>865</v>
      </c>
      <c r="E1236" s="116" t="str">
        <f t="shared" si="126"/>
        <v>Amarelda</v>
      </c>
      <c r="F1236" s="116" t="str">
        <f t="shared" si="127"/>
        <v>Schoonbee</v>
      </c>
      <c r="G1236" s="116" t="str">
        <f t="shared" si="128"/>
        <v>Ladies Senior</v>
      </c>
      <c r="H1236" s="116" t="str">
        <f t="shared" si="129"/>
        <v>xSeagull Angling Club</v>
      </c>
      <c r="I1236" s="35"/>
      <c r="J1236" s="35"/>
      <c r="K1236" s="35"/>
      <c r="L1236" s="118" t="str">
        <f t="shared" si="130"/>
        <v/>
      </c>
      <c r="M1236" s="118" t="str">
        <f t="shared" si="131"/>
        <v/>
      </c>
    </row>
    <row r="1237" spans="1:13" x14ac:dyDescent="0.25">
      <c r="A1237" s="116" t="s">
        <v>1997</v>
      </c>
      <c r="B1237" s="117">
        <v>44352</v>
      </c>
      <c r="C1237" s="116" t="s">
        <v>1998</v>
      </c>
      <c r="D1237" s="35" t="s">
        <v>1535</v>
      </c>
      <c r="E1237" s="116" t="str">
        <f t="shared" si="126"/>
        <v>Andre</v>
      </c>
      <c r="F1237" s="116" t="str">
        <f t="shared" si="127"/>
        <v>Maree</v>
      </c>
      <c r="G1237" s="116" t="str">
        <f t="shared" si="128"/>
        <v>Men Senior</v>
      </c>
      <c r="H1237" s="116" t="str">
        <f t="shared" si="129"/>
        <v>xSeagull Angling Club</v>
      </c>
      <c r="I1237" s="35"/>
      <c r="J1237" s="35"/>
      <c r="K1237" s="35"/>
      <c r="L1237" s="118" t="str">
        <f t="shared" si="130"/>
        <v/>
      </c>
      <c r="M1237" s="118" t="str">
        <f t="shared" si="131"/>
        <v/>
      </c>
    </row>
    <row r="1238" spans="1:13" x14ac:dyDescent="0.25">
      <c r="A1238" s="116" t="s">
        <v>1997</v>
      </c>
      <c r="B1238" s="117">
        <v>44352</v>
      </c>
      <c r="C1238" s="116" t="s">
        <v>1998</v>
      </c>
      <c r="D1238" s="35" t="s">
        <v>931</v>
      </c>
      <c r="E1238" s="116" t="str">
        <f t="shared" si="126"/>
        <v>Martin</v>
      </c>
      <c r="F1238" s="116" t="str">
        <f t="shared" si="127"/>
        <v>Gouws</v>
      </c>
      <c r="G1238" s="116" t="str">
        <f t="shared" si="128"/>
        <v>Men Senior</v>
      </c>
      <c r="H1238" s="116" t="str">
        <f t="shared" si="129"/>
        <v>Seagull Angling Club</v>
      </c>
      <c r="I1238" s="35"/>
      <c r="J1238" s="35"/>
      <c r="K1238" s="35"/>
      <c r="L1238" s="118" t="str">
        <f t="shared" si="130"/>
        <v/>
      </c>
      <c r="M1238" s="118" t="str">
        <f t="shared" si="131"/>
        <v/>
      </c>
    </row>
    <row r="1239" spans="1:13" x14ac:dyDescent="0.25">
      <c r="A1239" s="116" t="s">
        <v>1997</v>
      </c>
      <c r="B1239" s="117">
        <v>44352</v>
      </c>
      <c r="C1239" s="116" t="s">
        <v>1998</v>
      </c>
      <c r="D1239" s="35" t="s">
        <v>690</v>
      </c>
      <c r="E1239" s="116" t="str">
        <f t="shared" si="126"/>
        <v>Cecilia</v>
      </c>
      <c r="F1239" s="116" t="str">
        <f t="shared" si="127"/>
        <v>Brandt</v>
      </c>
      <c r="G1239" s="116" t="str">
        <f t="shared" si="128"/>
        <v>Ladies Senior</v>
      </c>
      <c r="H1239" s="116" t="str">
        <f t="shared" si="129"/>
        <v>Seagull Angling Club</v>
      </c>
      <c r="I1239" s="35"/>
      <c r="J1239" s="35"/>
      <c r="K1239" s="35"/>
      <c r="L1239" s="118" t="str">
        <f t="shared" si="130"/>
        <v/>
      </c>
      <c r="M1239" s="118" t="str">
        <f t="shared" si="131"/>
        <v/>
      </c>
    </row>
    <row r="1240" spans="1:13" x14ac:dyDescent="0.25">
      <c r="A1240" s="116" t="s">
        <v>1997</v>
      </c>
      <c r="B1240" s="117">
        <v>44352</v>
      </c>
      <c r="C1240" s="116" t="s">
        <v>1998</v>
      </c>
      <c r="D1240" s="35" t="s">
        <v>597</v>
      </c>
      <c r="E1240" s="116" t="str">
        <f t="shared" si="126"/>
        <v>Tertius</v>
      </c>
      <c r="F1240" s="116" t="str">
        <f t="shared" si="127"/>
        <v>Potgieter</v>
      </c>
      <c r="G1240" s="116" t="str">
        <f t="shared" si="128"/>
        <v>Men Senior</v>
      </c>
      <c r="H1240" s="116" t="str">
        <f t="shared" si="129"/>
        <v>Seagull Angling Club</v>
      </c>
      <c r="I1240" s="35"/>
      <c r="J1240" s="35"/>
      <c r="K1240" s="35"/>
      <c r="L1240" s="118" t="str">
        <f t="shared" si="130"/>
        <v/>
      </c>
      <c r="M1240" s="118" t="str">
        <f t="shared" si="131"/>
        <v/>
      </c>
    </row>
    <row r="1241" spans="1:13" x14ac:dyDescent="0.25">
      <c r="A1241" s="116" t="s">
        <v>1997</v>
      </c>
      <c r="B1241" s="117">
        <v>44352</v>
      </c>
      <c r="C1241" s="116" t="s">
        <v>1998</v>
      </c>
      <c r="D1241" s="35" t="s">
        <v>546</v>
      </c>
      <c r="E1241" s="116" t="str">
        <f t="shared" si="126"/>
        <v>Sean</v>
      </c>
      <c r="F1241" s="116" t="str">
        <f t="shared" si="127"/>
        <v>Van Den Heuvel</v>
      </c>
      <c r="G1241" s="116" t="str">
        <f t="shared" si="128"/>
        <v>Men Veteran</v>
      </c>
      <c r="H1241" s="116" t="str">
        <f t="shared" si="129"/>
        <v>Seagull Angling Club</v>
      </c>
      <c r="I1241" s="35"/>
      <c r="J1241" s="35"/>
      <c r="K1241" s="35"/>
      <c r="L1241" s="118" t="str">
        <f t="shared" si="130"/>
        <v/>
      </c>
      <c r="M1241" s="118" t="str">
        <f t="shared" si="131"/>
        <v/>
      </c>
    </row>
    <row r="1242" spans="1:13" x14ac:dyDescent="0.25">
      <c r="A1242" s="116" t="s">
        <v>1997</v>
      </c>
      <c r="B1242" s="117">
        <v>44352</v>
      </c>
      <c r="C1242" s="116" t="s">
        <v>1998</v>
      </c>
      <c r="D1242" s="35" t="s">
        <v>528</v>
      </c>
      <c r="E1242" s="116" t="str">
        <f t="shared" si="126"/>
        <v>Jaco</v>
      </c>
      <c r="F1242" s="116" t="str">
        <f t="shared" si="127"/>
        <v>Mertens</v>
      </c>
      <c r="G1242" s="116" t="str">
        <f t="shared" si="128"/>
        <v>Men Senior</v>
      </c>
      <c r="H1242" s="116" t="str">
        <f t="shared" si="129"/>
        <v>Seagull Angling Club</v>
      </c>
      <c r="I1242" s="35"/>
      <c r="J1242" s="35"/>
      <c r="K1242" s="35"/>
      <c r="L1242" s="118" t="str">
        <f t="shared" si="130"/>
        <v/>
      </c>
      <c r="M1242" s="118" t="str">
        <f t="shared" si="131"/>
        <v/>
      </c>
    </row>
    <row r="1243" spans="1:13" x14ac:dyDescent="0.25">
      <c r="A1243" s="116" t="s">
        <v>1997</v>
      </c>
      <c r="B1243" s="117">
        <v>44352</v>
      </c>
      <c r="C1243" s="116" t="s">
        <v>1998</v>
      </c>
      <c r="D1243" s="35" t="s">
        <v>883</v>
      </c>
      <c r="E1243" s="116" t="str">
        <f t="shared" si="126"/>
        <v>Org</v>
      </c>
      <c r="F1243" s="116" t="str">
        <f t="shared" si="127"/>
        <v>Van Rensburg</v>
      </c>
      <c r="G1243" s="116" t="str">
        <f t="shared" si="128"/>
        <v>Men Senior</v>
      </c>
      <c r="H1243" s="116" t="str">
        <f t="shared" si="129"/>
        <v>Mako</v>
      </c>
      <c r="I1243" s="35" t="s">
        <v>9</v>
      </c>
      <c r="J1243" s="35"/>
      <c r="K1243" s="35">
        <v>30</v>
      </c>
      <c r="L1243" s="118">
        <f t="shared" si="130"/>
        <v>0.5</v>
      </c>
      <c r="M1243" s="118">
        <f t="shared" si="131"/>
        <v>0.5</v>
      </c>
    </row>
    <row r="1244" spans="1:13" x14ac:dyDescent="0.25">
      <c r="A1244" s="116" t="s">
        <v>1999</v>
      </c>
      <c r="B1244" s="117">
        <v>44450</v>
      </c>
      <c r="C1244" s="116" t="s">
        <v>2000</v>
      </c>
      <c r="D1244" s="35" t="s">
        <v>546</v>
      </c>
      <c r="E1244" s="116" t="str">
        <f t="shared" si="126"/>
        <v>Sean</v>
      </c>
      <c r="F1244" s="116" t="str">
        <f t="shared" si="127"/>
        <v>Van Den Heuvel</v>
      </c>
      <c r="G1244" s="116" t="str">
        <f t="shared" si="128"/>
        <v>Men Veteran</v>
      </c>
      <c r="H1244" s="116" t="str">
        <f t="shared" si="129"/>
        <v>Seagull Angling Club</v>
      </c>
      <c r="I1244" s="35"/>
      <c r="J1244" s="35" t="s">
        <v>1340</v>
      </c>
      <c r="K1244" s="35">
        <v>142</v>
      </c>
      <c r="L1244" s="118">
        <f t="shared" si="130"/>
        <v>14.4</v>
      </c>
      <c r="M1244" s="118">
        <f t="shared" si="131"/>
        <v>14.4</v>
      </c>
    </row>
    <row r="1245" spans="1:13" x14ac:dyDescent="0.25">
      <c r="A1245" s="116" t="s">
        <v>1999</v>
      </c>
      <c r="B1245" s="117">
        <v>44450</v>
      </c>
      <c r="C1245" s="116" t="s">
        <v>2000</v>
      </c>
      <c r="D1245" s="35" t="s">
        <v>793</v>
      </c>
      <c r="E1245" s="116" t="str">
        <f t="shared" si="126"/>
        <v>Danie</v>
      </c>
      <c r="F1245" s="116" t="str">
        <f t="shared" si="127"/>
        <v>Smith</v>
      </c>
      <c r="G1245" s="116" t="str">
        <f t="shared" si="128"/>
        <v>Men Veteran</v>
      </c>
      <c r="H1245" s="116" t="str">
        <f t="shared" si="129"/>
        <v>Seagull Angling Club</v>
      </c>
      <c r="I1245" s="35"/>
      <c r="J1245" s="35" t="s">
        <v>1339</v>
      </c>
      <c r="K1245" s="35">
        <v>145</v>
      </c>
      <c r="L1245" s="118">
        <f t="shared" si="130"/>
        <v>40.6</v>
      </c>
      <c r="M1245" s="118">
        <f t="shared" si="131"/>
        <v>40.6</v>
      </c>
    </row>
    <row r="1246" spans="1:13" x14ac:dyDescent="0.25">
      <c r="A1246" s="116" t="s">
        <v>1999</v>
      </c>
      <c r="B1246" s="117">
        <v>44450</v>
      </c>
      <c r="C1246" s="116" t="s">
        <v>2000</v>
      </c>
      <c r="D1246" s="35" t="s">
        <v>1288</v>
      </c>
      <c r="E1246" s="116" t="str">
        <f t="shared" si="126"/>
        <v>Lian</v>
      </c>
      <c r="F1246" s="116" t="str">
        <f t="shared" si="127"/>
        <v>De Jager</v>
      </c>
      <c r="G1246" s="116" t="str">
        <f t="shared" si="128"/>
        <v>Men Senior</v>
      </c>
      <c r="H1246" s="116" t="str">
        <f t="shared" si="129"/>
        <v>Orca Angling Club</v>
      </c>
      <c r="I1246" s="35"/>
      <c r="J1246" s="35" t="s">
        <v>1341</v>
      </c>
      <c r="K1246" s="35">
        <v>137</v>
      </c>
      <c r="L1246" s="118">
        <f t="shared" si="130"/>
        <v>11.1</v>
      </c>
      <c r="M1246" s="118">
        <f t="shared" si="131"/>
        <v>11.1</v>
      </c>
    </row>
    <row r="1247" spans="1:13" x14ac:dyDescent="0.25">
      <c r="A1247" s="116" t="s">
        <v>1999</v>
      </c>
      <c r="B1247" s="117">
        <v>44450</v>
      </c>
      <c r="C1247" s="116" t="s">
        <v>2000</v>
      </c>
      <c r="D1247" s="35" t="s">
        <v>1288</v>
      </c>
      <c r="E1247" s="116" t="str">
        <f t="shared" si="126"/>
        <v>Lian</v>
      </c>
      <c r="F1247" s="116" t="str">
        <f t="shared" si="127"/>
        <v>De Jager</v>
      </c>
      <c r="G1247" s="116" t="str">
        <f t="shared" si="128"/>
        <v>Men Senior</v>
      </c>
      <c r="H1247" s="116" t="str">
        <f t="shared" si="129"/>
        <v>Orca Angling Club</v>
      </c>
      <c r="I1247" s="35" t="s">
        <v>19</v>
      </c>
      <c r="J1247" s="35"/>
      <c r="K1247" s="35">
        <v>49</v>
      </c>
      <c r="L1247" s="118">
        <f t="shared" si="130"/>
        <v>1.2</v>
      </c>
      <c r="M1247" s="118">
        <f t="shared" si="131"/>
        <v>1.2</v>
      </c>
    </row>
    <row r="1248" spans="1:13" x14ac:dyDescent="0.25">
      <c r="A1248" s="116" t="s">
        <v>1999</v>
      </c>
      <c r="B1248" s="117">
        <v>44450</v>
      </c>
      <c r="C1248" s="116" t="s">
        <v>2000</v>
      </c>
      <c r="D1248" s="35" t="s">
        <v>931</v>
      </c>
      <c r="E1248" s="116" t="str">
        <f t="shared" si="126"/>
        <v>Martin</v>
      </c>
      <c r="F1248" s="116" t="str">
        <f t="shared" si="127"/>
        <v>Gouws</v>
      </c>
      <c r="G1248" s="116" t="str">
        <f t="shared" si="128"/>
        <v>Men Senior</v>
      </c>
      <c r="H1248" s="116" t="str">
        <f t="shared" si="129"/>
        <v>Seagull Angling Club</v>
      </c>
      <c r="I1248" s="35"/>
      <c r="J1248" s="35" t="s">
        <v>1340</v>
      </c>
      <c r="K1248" s="35">
        <v>147</v>
      </c>
      <c r="L1248" s="118">
        <f t="shared" si="130"/>
        <v>16.2</v>
      </c>
      <c r="M1248" s="118">
        <f t="shared" si="131"/>
        <v>16.2</v>
      </c>
    </row>
    <row r="1249" spans="1:13" x14ac:dyDescent="0.25">
      <c r="A1249" s="116" t="s">
        <v>1999</v>
      </c>
      <c r="B1249" s="117">
        <v>44450</v>
      </c>
      <c r="C1249" s="116" t="s">
        <v>2000</v>
      </c>
      <c r="D1249" s="35" t="s">
        <v>597</v>
      </c>
      <c r="E1249" s="116" t="str">
        <f t="shared" si="126"/>
        <v>Tertius</v>
      </c>
      <c r="F1249" s="116" t="str">
        <f t="shared" si="127"/>
        <v>Potgieter</v>
      </c>
      <c r="G1249" s="116" t="str">
        <f t="shared" si="128"/>
        <v>Men Senior</v>
      </c>
      <c r="H1249" s="116" t="str">
        <f t="shared" si="129"/>
        <v>Seagull Angling Club</v>
      </c>
      <c r="I1249" s="35"/>
      <c r="J1249" s="35" t="s">
        <v>1341</v>
      </c>
      <c r="K1249" s="35">
        <v>133</v>
      </c>
      <c r="L1249" s="118">
        <f t="shared" si="130"/>
        <v>10</v>
      </c>
      <c r="M1249" s="118">
        <f t="shared" si="131"/>
        <v>10</v>
      </c>
    </row>
    <row r="1250" spans="1:13" x14ac:dyDescent="0.25">
      <c r="A1250" s="116" t="s">
        <v>1999</v>
      </c>
      <c r="B1250" s="117">
        <v>44450</v>
      </c>
      <c r="C1250" s="116" t="s">
        <v>2000</v>
      </c>
      <c r="D1250" s="35" t="s">
        <v>597</v>
      </c>
      <c r="E1250" s="116" t="str">
        <f t="shared" si="126"/>
        <v>Tertius</v>
      </c>
      <c r="F1250" s="116" t="str">
        <f t="shared" si="127"/>
        <v>Potgieter</v>
      </c>
      <c r="G1250" s="116" t="str">
        <f t="shared" si="128"/>
        <v>Men Senior</v>
      </c>
      <c r="H1250" s="116" t="str">
        <f t="shared" si="129"/>
        <v>Seagull Angling Club</v>
      </c>
      <c r="I1250" s="35"/>
      <c r="J1250" s="35" t="s">
        <v>1340</v>
      </c>
      <c r="K1250" s="35">
        <v>114</v>
      </c>
      <c r="L1250" s="118">
        <f t="shared" si="130"/>
        <v>6.8</v>
      </c>
      <c r="M1250" s="118">
        <f t="shared" si="131"/>
        <v>6.8</v>
      </c>
    </row>
    <row r="1251" spans="1:13" x14ac:dyDescent="0.25">
      <c r="A1251" s="116" t="s">
        <v>1999</v>
      </c>
      <c r="B1251" s="117">
        <v>44450</v>
      </c>
      <c r="C1251" s="116" t="s">
        <v>2000</v>
      </c>
      <c r="D1251" s="35" t="s">
        <v>1686</v>
      </c>
      <c r="E1251" s="116" t="str">
        <f t="shared" si="126"/>
        <v>Iwan</v>
      </c>
      <c r="F1251" s="116" t="str">
        <f t="shared" si="127"/>
        <v>Kotze</v>
      </c>
      <c r="G1251" s="116" t="str">
        <f t="shared" si="128"/>
        <v>Men Senior</v>
      </c>
      <c r="H1251" s="116" t="str">
        <f t="shared" si="129"/>
        <v>Seagull Angling Club</v>
      </c>
      <c r="I1251" s="35"/>
      <c r="J1251" s="35" t="s">
        <v>1340</v>
      </c>
      <c r="K1251" s="35">
        <v>152</v>
      </c>
      <c r="L1251" s="118">
        <f t="shared" si="130"/>
        <v>18.2</v>
      </c>
      <c r="M1251" s="118">
        <f t="shared" si="131"/>
        <v>18.2</v>
      </c>
    </row>
    <row r="1252" spans="1:13" x14ac:dyDescent="0.25">
      <c r="A1252" s="116" t="s">
        <v>1999</v>
      </c>
      <c r="B1252" s="117">
        <v>44450</v>
      </c>
      <c r="C1252" s="116" t="s">
        <v>2000</v>
      </c>
      <c r="D1252" s="35" t="s">
        <v>1686</v>
      </c>
      <c r="E1252" s="116" t="str">
        <f t="shared" si="126"/>
        <v>Iwan</v>
      </c>
      <c r="F1252" s="116" t="str">
        <f t="shared" si="127"/>
        <v>Kotze</v>
      </c>
      <c r="G1252" s="116" t="str">
        <f t="shared" si="128"/>
        <v>Men Senior</v>
      </c>
      <c r="H1252" s="116" t="str">
        <f t="shared" si="129"/>
        <v>Seagull Angling Club</v>
      </c>
      <c r="I1252" s="35"/>
      <c r="J1252" s="35" t="s">
        <v>1340</v>
      </c>
      <c r="K1252" s="35">
        <v>156</v>
      </c>
      <c r="L1252" s="118">
        <f t="shared" si="130"/>
        <v>19.899999999999999</v>
      </c>
      <c r="M1252" s="118">
        <f t="shared" si="131"/>
        <v>19.899999999999999</v>
      </c>
    </row>
    <row r="1253" spans="1:13" x14ac:dyDescent="0.25">
      <c r="A1253" s="116" t="s">
        <v>1999</v>
      </c>
      <c r="B1253" s="117">
        <v>44450</v>
      </c>
      <c r="C1253" s="116" t="s">
        <v>2000</v>
      </c>
      <c r="D1253" s="35" t="s">
        <v>1536</v>
      </c>
      <c r="E1253" s="116" t="str">
        <f t="shared" si="126"/>
        <v>Gerhard</v>
      </c>
      <c r="F1253" s="116" t="str">
        <f t="shared" si="127"/>
        <v>Van Niekerk</v>
      </c>
      <c r="G1253" s="116" t="str">
        <f t="shared" si="128"/>
        <v>Men Senior</v>
      </c>
      <c r="H1253" s="116" t="str">
        <f t="shared" si="129"/>
        <v>Seagull Angling Club</v>
      </c>
      <c r="I1253" s="35"/>
      <c r="J1253" s="35" t="s">
        <v>1340</v>
      </c>
      <c r="K1253" s="35">
        <v>152</v>
      </c>
      <c r="L1253" s="118">
        <f t="shared" si="130"/>
        <v>18.2</v>
      </c>
      <c r="M1253" s="118">
        <f t="shared" si="131"/>
        <v>18.2</v>
      </c>
    </row>
    <row r="1254" spans="1:13" x14ac:dyDescent="0.25">
      <c r="A1254" s="116" t="s">
        <v>1999</v>
      </c>
      <c r="B1254" s="117">
        <v>44450</v>
      </c>
      <c r="C1254" s="116" t="s">
        <v>2000</v>
      </c>
      <c r="D1254" s="35" t="s">
        <v>1536</v>
      </c>
      <c r="E1254" s="116" t="str">
        <f t="shared" si="126"/>
        <v>Gerhard</v>
      </c>
      <c r="F1254" s="116" t="str">
        <f t="shared" si="127"/>
        <v>Van Niekerk</v>
      </c>
      <c r="G1254" s="116" t="str">
        <f t="shared" si="128"/>
        <v>Men Senior</v>
      </c>
      <c r="H1254" s="116" t="str">
        <f t="shared" si="129"/>
        <v>Seagull Angling Club</v>
      </c>
      <c r="I1254" s="35"/>
      <c r="J1254" s="35" t="s">
        <v>1340</v>
      </c>
      <c r="K1254" s="35">
        <v>160</v>
      </c>
      <c r="L1254" s="118">
        <f t="shared" si="130"/>
        <v>21.7</v>
      </c>
      <c r="M1254" s="118">
        <f t="shared" si="131"/>
        <v>21.7</v>
      </c>
    </row>
    <row r="1255" spans="1:13" x14ac:dyDescent="0.25">
      <c r="A1255" s="116" t="s">
        <v>1999</v>
      </c>
      <c r="B1255" s="117">
        <v>44450</v>
      </c>
      <c r="C1255" s="116" t="s">
        <v>2000</v>
      </c>
      <c r="D1255" s="35" t="s">
        <v>1536</v>
      </c>
      <c r="E1255" s="116" t="str">
        <f t="shared" si="126"/>
        <v>Gerhard</v>
      </c>
      <c r="F1255" s="116" t="str">
        <f t="shared" si="127"/>
        <v>Van Niekerk</v>
      </c>
      <c r="G1255" s="116" t="str">
        <f t="shared" si="128"/>
        <v>Men Senior</v>
      </c>
      <c r="H1255" s="116" t="str">
        <f t="shared" si="129"/>
        <v>Seagull Angling Club</v>
      </c>
      <c r="I1255" s="35"/>
      <c r="J1255" s="35" t="s">
        <v>1340</v>
      </c>
      <c r="K1255" s="35">
        <v>124</v>
      </c>
      <c r="L1255" s="118">
        <f t="shared" si="130"/>
        <v>9.1</v>
      </c>
      <c r="M1255" s="118">
        <f t="shared" si="131"/>
        <v>9.1</v>
      </c>
    </row>
    <row r="1256" spans="1:13" x14ac:dyDescent="0.25">
      <c r="A1256" s="116" t="s">
        <v>1999</v>
      </c>
      <c r="B1256" s="117">
        <v>44450</v>
      </c>
      <c r="C1256" s="116" t="s">
        <v>2000</v>
      </c>
      <c r="D1256" s="35" t="s">
        <v>690</v>
      </c>
      <c r="E1256" s="116" t="str">
        <f t="shared" si="126"/>
        <v>Cecilia</v>
      </c>
      <c r="F1256" s="116" t="str">
        <f t="shared" si="127"/>
        <v>Brandt</v>
      </c>
      <c r="G1256" s="116" t="str">
        <f t="shared" si="128"/>
        <v>Ladies Senior</v>
      </c>
      <c r="H1256" s="116" t="str">
        <f t="shared" si="129"/>
        <v>Seagull Angling Club</v>
      </c>
      <c r="I1256" s="35"/>
      <c r="J1256" s="35" t="s">
        <v>1340</v>
      </c>
      <c r="K1256" s="35">
        <v>153</v>
      </c>
      <c r="L1256" s="118">
        <f t="shared" si="130"/>
        <v>18.600000000000001</v>
      </c>
      <c r="M1256" s="118">
        <f t="shared" si="131"/>
        <v>18.600000000000001</v>
      </c>
    </row>
    <row r="1257" spans="1:13" x14ac:dyDescent="0.25">
      <c r="A1257" s="116" t="s">
        <v>1999</v>
      </c>
      <c r="B1257" s="117">
        <v>44450</v>
      </c>
      <c r="C1257" s="116" t="s">
        <v>2000</v>
      </c>
      <c r="D1257" s="35" t="s">
        <v>763</v>
      </c>
      <c r="E1257" s="116" t="str">
        <f t="shared" si="126"/>
        <v>Andre</v>
      </c>
      <c r="F1257" s="116" t="str">
        <f t="shared" si="127"/>
        <v>Nel</v>
      </c>
      <c r="G1257" s="116" t="str">
        <f t="shared" si="128"/>
        <v>Men Senior</v>
      </c>
      <c r="H1257" s="116" t="str">
        <f t="shared" si="129"/>
        <v>Seagull Angling Club</v>
      </c>
      <c r="I1257" s="35"/>
      <c r="J1257" s="35"/>
      <c r="K1257" s="35"/>
      <c r="L1257" s="118" t="str">
        <f t="shared" si="130"/>
        <v/>
      </c>
      <c r="M1257" s="118" t="str">
        <f t="shared" si="131"/>
        <v/>
      </c>
    </row>
    <row r="1258" spans="1:13" x14ac:dyDescent="0.25">
      <c r="A1258" s="116" t="s">
        <v>1999</v>
      </c>
      <c r="B1258" s="117">
        <v>44450</v>
      </c>
      <c r="C1258" s="116" t="s">
        <v>2000</v>
      </c>
      <c r="D1258" s="35" t="s">
        <v>724</v>
      </c>
      <c r="E1258" s="116" t="str">
        <f t="shared" si="126"/>
        <v>Spyker</v>
      </c>
      <c r="F1258" s="116" t="str">
        <f t="shared" si="127"/>
        <v>Kruger</v>
      </c>
      <c r="G1258" s="116" t="str">
        <f t="shared" si="128"/>
        <v>Men Master</v>
      </c>
      <c r="H1258" s="116" t="str">
        <f t="shared" si="129"/>
        <v>Benguella</v>
      </c>
      <c r="I1258" s="35"/>
      <c r="J1258" s="35"/>
      <c r="K1258" s="35"/>
      <c r="L1258" s="118" t="str">
        <f t="shared" si="130"/>
        <v/>
      </c>
      <c r="M1258" s="118" t="str">
        <f t="shared" si="131"/>
        <v/>
      </c>
    </row>
    <row r="1259" spans="1:13" x14ac:dyDescent="0.25">
      <c r="A1259" s="116" t="s">
        <v>1999</v>
      </c>
      <c r="B1259" s="117">
        <v>44450</v>
      </c>
      <c r="C1259" s="116" t="s">
        <v>2000</v>
      </c>
      <c r="D1259" s="35" t="s">
        <v>726</v>
      </c>
      <c r="E1259" s="116" t="str">
        <f t="shared" si="126"/>
        <v>Bennie</v>
      </c>
      <c r="F1259" s="116" t="str">
        <f t="shared" si="127"/>
        <v>Gabrielsen</v>
      </c>
      <c r="G1259" s="116" t="str">
        <f t="shared" si="128"/>
        <v>Men Senior</v>
      </c>
      <c r="H1259" s="116" t="str">
        <f t="shared" si="129"/>
        <v>xBenguella</v>
      </c>
      <c r="I1259" s="35"/>
      <c r="J1259" s="35"/>
      <c r="K1259" s="35"/>
      <c r="L1259" s="118" t="str">
        <f t="shared" si="130"/>
        <v/>
      </c>
      <c r="M1259" s="118" t="str">
        <f t="shared" si="131"/>
        <v/>
      </c>
    </row>
    <row r="1260" spans="1:13" x14ac:dyDescent="0.25">
      <c r="A1260" s="116" t="s">
        <v>1999</v>
      </c>
      <c r="B1260" s="117">
        <v>44450</v>
      </c>
      <c r="C1260" s="116" t="s">
        <v>2000</v>
      </c>
      <c r="D1260" s="35" t="s">
        <v>558</v>
      </c>
      <c r="E1260" s="116" t="str">
        <f t="shared" si="126"/>
        <v>Piet</v>
      </c>
      <c r="F1260" s="116" t="str">
        <f t="shared" si="127"/>
        <v>Weitz</v>
      </c>
      <c r="G1260" s="116" t="str">
        <f t="shared" si="128"/>
        <v>Men Grand Masters</v>
      </c>
      <c r="H1260" s="116" t="str">
        <f t="shared" si="129"/>
        <v>Benguella</v>
      </c>
      <c r="I1260" s="35"/>
      <c r="J1260" s="35"/>
      <c r="K1260" s="35"/>
      <c r="L1260" s="118" t="str">
        <f t="shared" si="130"/>
        <v/>
      </c>
      <c r="M1260" s="118" t="str">
        <f t="shared" si="131"/>
        <v/>
      </c>
    </row>
    <row r="1261" spans="1:13" x14ac:dyDescent="0.25">
      <c r="A1261" s="116" t="s">
        <v>1999</v>
      </c>
      <c r="B1261" s="117">
        <v>44450</v>
      </c>
      <c r="C1261" s="116" t="s">
        <v>2000</v>
      </c>
      <c r="D1261" s="35" t="s">
        <v>712</v>
      </c>
      <c r="E1261" s="116" t="str">
        <f t="shared" si="126"/>
        <v>Paul</v>
      </c>
      <c r="F1261" s="116" t="str">
        <f t="shared" si="127"/>
        <v>Smit</v>
      </c>
      <c r="G1261" s="116" t="str">
        <f t="shared" si="128"/>
        <v>Men Grand Masters</v>
      </c>
      <c r="H1261" s="116" t="str">
        <f t="shared" si="129"/>
        <v>Benguella</v>
      </c>
      <c r="I1261" s="35"/>
      <c r="J1261" s="35"/>
      <c r="K1261" s="35"/>
      <c r="L1261" s="118" t="str">
        <f t="shared" si="130"/>
        <v/>
      </c>
      <c r="M1261" s="118" t="str">
        <f t="shared" si="131"/>
        <v/>
      </c>
    </row>
    <row r="1262" spans="1:13" x14ac:dyDescent="0.25">
      <c r="A1262" s="116" t="s">
        <v>1999</v>
      </c>
      <c r="B1262" s="117">
        <v>44450</v>
      </c>
      <c r="C1262" s="116" t="s">
        <v>2000</v>
      </c>
      <c r="D1262" s="35" t="s">
        <v>630</v>
      </c>
      <c r="E1262" s="116" t="str">
        <f t="shared" si="126"/>
        <v>Hennie</v>
      </c>
      <c r="F1262" s="116" t="str">
        <f t="shared" si="127"/>
        <v>Cloete</v>
      </c>
      <c r="G1262" s="116" t="str">
        <f t="shared" si="128"/>
        <v>Men Grand Masters</v>
      </c>
      <c r="H1262" s="116" t="str">
        <f t="shared" si="129"/>
        <v>Benguella</v>
      </c>
      <c r="I1262" s="35"/>
      <c r="J1262" s="35"/>
      <c r="K1262" s="35"/>
      <c r="L1262" s="118" t="str">
        <f t="shared" si="130"/>
        <v/>
      </c>
      <c r="M1262" s="118" t="str">
        <f t="shared" si="131"/>
        <v/>
      </c>
    </row>
    <row r="1263" spans="1:13" x14ac:dyDescent="0.25">
      <c r="A1263" s="116" t="s">
        <v>1999</v>
      </c>
      <c r="B1263" s="117">
        <v>44450</v>
      </c>
      <c r="C1263" s="116" t="s">
        <v>2000</v>
      </c>
      <c r="D1263" s="35" t="s">
        <v>1774</v>
      </c>
      <c r="E1263" s="116" t="str">
        <f t="shared" si="126"/>
        <v>Hendrik JNR</v>
      </c>
      <c r="F1263" s="116" t="str">
        <f t="shared" si="127"/>
        <v>Cloete</v>
      </c>
      <c r="G1263" s="116" t="str">
        <f t="shared" si="128"/>
        <v>Men Senior</v>
      </c>
      <c r="H1263" s="116" t="str">
        <f t="shared" si="129"/>
        <v>Benguella</v>
      </c>
      <c r="I1263" s="35"/>
      <c r="J1263" s="35"/>
      <c r="K1263" s="35"/>
      <c r="L1263" s="118" t="str">
        <f t="shared" si="130"/>
        <v/>
      </c>
      <c r="M1263" s="118" t="str">
        <f t="shared" si="131"/>
        <v/>
      </c>
    </row>
    <row r="1264" spans="1:13" x14ac:dyDescent="0.25">
      <c r="A1264" s="116" t="s">
        <v>1999</v>
      </c>
      <c r="B1264" s="117">
        <v>44450</v>
      </c>
      <c r="C1264" s="116" t="s">
        <v>2000</v>
      </c>
      <c r="D1264" s="35" t="s">
        <v>1037</v>
      </c>
      <c r="E1264" s="116" t="str">
        <f t="shared" si="126"/>
        <v>Louis</v>
      </c>
      <c r="F1264" s="116" t="str">
        <f t="shared" si="127"/>
        <v>Arangies</v>
      </c>
      <c r="G1264" s="116" t="str">
        <f t="shared" si="128"/>
        <v>Men Veteran</v>
      </c>
      <c r="H1264" s="116" t="str">
        <f t="shared" si="129"/>
        <v>Benguella</v>
      </c>
      <c r="I1264" s="35"/>
      <c r="J1264" s="35"/>
      <c r="K1264" s="35"/>
      <c r="L1264" s="118" t="str">
        <f t="shared" si="130"/>
        <v/>
      </c>
      <c r="M1264" s="118" t="str">
        <f t="shared" si="131"/>
        <v/>
      </c>
    </row>
    <row r="1265" spans="1:13" x14ac:dyDescent="0.25">
      <c r="A1265" s="116" t="s">
        <v>1999</v>
      </c>
      <c r="B1265" s="117">
        <v>44450</v>
      </c>
      <c r="C1265" s="116" t="s">
        <v>2000</v>
      </c>
      <c r="D1265" s="35" t="s">
        <v>1250</v>
      </c>
      <c r="E1265" s="116" t="str">
        <f t="shared" si="126"/>
        <v>Jean</v>
      </c>
      <c r="F1265" s="116" t="str">
        <f t="shared" si="127"/>
        <v>Visser</v>
      </c>
      <c r="G1265" s="116" t="str">
        <f t="shared" si="128"/>
        <v>Men Senior</v>
      </c>
      <c r="H1265" s="116" t="str">
        <f t="shared" si="129"/>
        <v>Benguella</v>
      </c>
      <c r="I1265" s="35"/>
      <c r="J1265" s="35"/>
      <c r="K1265" s="35"/>
      <c r="L1265" s="118" t="str">
        <f t="shared" si="130"/>
        <v/>
      </c>
      <c r="M1265" s="118" t="str">
        <f t="shared" si="131"/>
        <v/>
      </c>
    </row>
    <row r="1266" spans="1:13" x14ac:dyDescent="0.25">
      <c r="A1266" s="116" t="s">
        <v>1999</v>
      </c>
      <c r="B1266" s="117">
        <v>44450</v>
      </c>
      <c r="C1266" s="116" t="s">
        <v>2000</v>
      </c>
      <c r="D1266" s="35" t="s">
        <v>714</v>
      </c>
      <c r="E1266" s="116" t="str">
        <f t="shared" si="126"/>
        <v>Jaco</v>
      </c>
      <c r="F1266" s="116" t="str">
        <f t="shared" si="127"/>
        <v>Serfontein</v>
      </c>
      <c r="G1266" s="116" t="str">
        <f t="shared" si="128"/>
        <v>Men Veteran</v>
      </c>
      <c r="H1266" s="116" t="str">
        <f t="shared" si="129"/>
        <v>Benguella</v>
      </c>
      <c r="I1266" s="35"/>
      <c r="J1266" s="35"/>
      <c r="K1266" s="35"/>
      <c r="L1266" s="118" t="str">
        <f t="shared" si="130"/>
        <v/>
      </c>
      <c r="M1266" s="118" t="str">
        <f t="shared" si="131"/>
        <v/>
      </c>
    </row>
    <row r="1267" spans="1:13" x14ac:dyDescent="0.25">
      <c r="A1267" s="116" t="s">
        <v>1999</v>
      </c>
      <c r="B1267" s="117">
        <v>44450</v>
      </c>
      <c r="C1267" s="116" t="s">
        <v>2000</v>
      </c>
      <c r="D1267" s="35" t="s">
        <v>1374</v>
      </c>
      <c r="E1267" s="116" t="str">
        <f t="shared" si="126"/>
        <v>Lydia</v>
      </c>
      <c r="F1267" s="116" t="str">
        <f t="shared" si="127"/>
        <v>Cilliers</v>
      </c>
      <c r="G1267" s="116" t="str">
        <f t="shared" si="128"/>
        <v>Ladies Veteran</v>
      </c>
      <c r="H1267" s="116" t="str">
        <f t="shared" si="129"/>
        <v>Benguella</v>
      </c>
      <c r="I1267" s="35"/>
      <c r="J1267" s="35"/>
      <c r="K1267" s="35"/>
      <c r="L1267" s="118" t="str">
        <f t="shared" si="130"/>
        <v/>
      </c>
      <c r="M1267" s="118" t="str">
        <f t="shared" si="131"/>
        <v/>
      </c>
    </row>
    <row r="1268" spans="1:13" x14ac:dyDescent="0.25">
      <c r="A1268" s="116" t="s">
        <v>1999</v>
      </c>
      <c r="B1268" s="117">
        <v>44450</v>
      </c>
      <c r="C1268" s="116" t="s">
        <v>2000</v>
      </c>
      <c r="D1268" s="35" t="s">
        <v>715</v>
      </c>
      <c r="E1268" s="116" t="str">
        <f t="shared" si="126"/>
        <v>Nadia</v>
      </c>
      <c r="F1268" s="116" t="str">
        <f t="shared" si="127"/>
        <v>Steenkamp</v>
      </c>
      <c r="G1268" s="116" t="str">
        <f t="shared" si="128"/>
        <v>Ladies Veteran</v>
      </c>
      <c r="H1268" s="116" t="str">
        <f t="shared" si="129"/>
        <v>Benguella</v>
      </c>
      <c r="I1268" s="35"/>
      <c r="J1268" s="35" t="s">
        <v>1340</v>
      </c>
      <c r="K1268" s="35">
        <v>125</v>
      </c>
      <c r="L1268" s="118">
        <f t="shared" si="130"/>
        <v>9.3000000000000007</v>
      </c>
      <c r="M1268" s="118">
        <f t="shared" si="131"/>
        <v>9.3000000000000007</v>
      </c>
    </row>
    <row r="1269" spans="1:13" x14ac:dyDescent="0.25">
      <c r="A1269" s="116" t="s">
        <v>1999</v>
      </c>
      <c r="B1269" s="117">
        <v>44450</v>
      </c>
      <c r="C1269" s="116" t="s">
        <v>2000</v>
      </c>
      <c r="D1269" s="35" t="s">
        <v>1692</v>
      </c>
      <c r="E1269" s="116" t="str">
        <f t="shared" si="126"/>
        <v>Dries</v>
      </c>
      <c r="F1269" s="116" t="str">
        <f t="shared" si="127"/>
        <v>Van Zyl</v>
      </c>
      <c r="G1269" s="116" t="str">
        <f t="shared" si="128"/>
        <v>Men Senior</v>
      </c>
      <c r="H1269" s="116" t="str">
        <f t="shared" si="129"/>
        <v>Benguella</v>
      </c>
      <c r="I1269" s="35"/>
      <c r="J1269" s="35" t="s">
        <v>1340</v>
      </c>
      <c r="K1269" s="35">
        <v>158</v>
      </c>
      <c r="L1269" s="118">
        <f t="shared" si="130"/>
        <v>20.8</v>
      </c>
      <c r="M1269" s="118">
        <f t="shared" si="131"/>
        <v>20.8</v>
      </c>
    </row>
    <row r="1270" spans="1:13" x14ac:dyDescent="0.25">
      <c r="A1270" s="116" t="s">
        <v>1999</v>
      </c>
      <c r="B1270" s="117">
        <v>44450</v>
      </c>
      <c r="C1270" s="116" t="s">
        <v>2000</v>
      </c>
      <c r="D1270" s="35" t="s">
        <v>711</v>
      </c>
      <c r="E1270" s="116" t="str">
        <f t="shared" si="126"/>
        <v>Loandro</v>
      </c>
      <c r="F1270" s="116" t="str">
        <f t="shared" si="127"/>
        <v>Steenkamp</v>
      </c>
      <c r="G1270" s="116" t="str">
        <f t="shared" si="128"/>
        <v>Men Master</v>
      </c>
      <c r="H1270" s="116" t="str">
        <f t="shared" si="129"/>
        <v>Benguella</v>
      </c>
      <c r="I1270" s="35"/>
      <c r="J1270" s="35" t="s">
        <v>1340</v>
      </c>
      <c r="K1270" s="35">
        <v>120</v>
      </c>
      <c r="L1270" s="118">
        <f t="shared" si="130"/>
        <v>8.1</v>
      </c>
      <c r="M1270" s="118">
        <f t="shared" si="131"/>
        <v>8.1</v>
      </c>
    </row>
    <row r="1271" spans="1:13" x14ac:dyDescent="0.25">
      <c r="A1271" s="116" t="s">
        <v>1999</v>
      </c>
      <c r="B1271" s="117">
        <v>44450</v>
      </c>
      <c r="C1271" s="116" t="s">
        <v>2000</v>
      </c>
      <c r="D1271" s="35" t="s">
        <v>695</v>
      </c>
      <c r="E1271" s="116" t="str">
        <f t="shared" si="126"/>
        <v>Karel</v>
      </c>
      <c r="F1271" s="116" t="str">
        <f t="shared" si="127"/>
        <v>Van Der Bank</v>
      </c>
      <c r="G1271" s="116" t="str">
        <f t="shared" si="128"/>
        <v>Men Grand Masters</v>
      </c>
      <c r="H1271" s="116" t="str">
        <f t="shared" si="129"/>
        <v>Benguella</v>
      </c>
      <c r="I1271" s="35" t="s">
        <v>19</v>
      </c>
      <c r="J1271" s="35"/>
      <c r="K1271" s="35">
        <v>54</v>
      </c>
      <c r="L1271" s="118">
        <f t="shared" si="130"/>
        <v>1.6</v>
      </c>
      <c r="M1271" s="118">
        <f t="shared" si="131"/>
        <v>1.6</v>
      </c>
    </row>
    <row r="1272" spans="1:13" x14ac:dyDescent="0.25">
      <c r="A1272" s="116" t="s">
        <v>1999</v>
      </c>
      <c r="B1272" s="117">
        <v>44450</v>
      </c>
      <c r="C1272" s="116" t="s">
        <v>2000</v>
      </c>
      <c r="D1272" s="35" t="s">
        <v>587</v>
      </c>
      <c r="E1272" s="116" t="str">
        <f t="shared" si="126"/>
        <v>Deon</v>
      </c>
      <c r="F1272" s="116" t="str">
        <f t="shared" si="127"/>
        <v>Jacobs</v>
      </c>
      <c r="G1272" s="116" t="str">
        <f t="shared" si="128"/>
        <v>Men Grand Masters</v>
      </c>
      <c r="H1272" s="116" t="str">
        <f t="shared" si="129"/>
        <v>Benguella</v>
      </c>
      <c r="I1272" s="35"/>
      <c r="J1272" s="35" t="s">
        <v>1340</v>
      </c>
      <c r="K1272" s="35">
        <v>116</v>
      </c>
      <c r="L1272" s="118">
        <f t="shared" si="130"/>
        <v>7.2</v>
      </c>
      <c r="M1272" s="118">
        <f t="shared" si="131"/>
        <v>7.2</v>
      </c>
    </row>
    <row r="1273" spans="1:13" x14ac:dyDescent="0.25">
      <c r="A1273" s="116" t="s">
        <v>1999</v>
      </c>
      <c r="B1273" s="117">
        <v>44450</v>
      </c>
      <c r="C1273" s="116" t="s">
        <v>2000</v>
      </c>
      <c r="D1273" s="35" t="s">
        <v>587</v>
      </c>
      <c r="E1273" s="116" t="str">
        <f t="shared" si="126"/>
        <v>Deon</v>
      </c>
      <c r="F1273" s="116" t="str">
        <f t="shared" si="127"/>
        <v>Jacobs</v>
      </c>
      <c r="G1273" s="116" t="str">
        <f t="shared" si="128"/>
        <v>Men Grand Masters</v>
      </c>
      <c r="H1273" s="116" t="str">
        <f t="shared" si="129"/>
        <v>Benguella</v>
      </c>
      <c r="I1273" s="35"/>
      <c r="J1273" s="35" t="s">
        <v>1340</v>
      </c>
      <c r="K1273" s="35">
        <v>146</v>
      </c>
      <c r="L1273" s="118">
        <f t="shared" si="130"/>
        <v>15.9</v>
      </c>
      <c r="M1273" s="118">
        <f t="shared" si="131"/>
        <v>15.9</v>
      </c>
    </row>
    <row r="1274" spans="1:13" x14ac:dyDescent="0.25">
      <c r="A1274" s="116" t="s">
        <v>1999</v>
      </c>
      <c r="B1274" s="117">
        <v>44450</v>
      </c>
      <c r="C1274" s="116" t="s">
        <v>2000</v>
      </c>
      <c r="D1274" s="35" t="s">
        <v>587</v>
      </c>
      <c r="E1274" s="116" t="str">
        <f t="shared" si="126"/>
        <v>Deon</v>
      </c>
      <c r="F1274" s="116" t="str">
        <f t="shared" si="127"/>
        <v>Jacobs</v>
      </c>
      <c r="G1274" s="116" t="str">
        <f t="shared" si="128"/>
        <v>Men Grand Masters</v>
      </c>
      <c r="H1274" s="116" t="str">
        <f t="shared" si="129"/>
        <v>Benguella</v>
      </c>
      <c r="I1274" s="35"/>
      <c r="J1274" s="35" t="s">
        <v>1340</v>
      </c>
      <c r="K1274" s="35">
        <v>148</v>
      </c>
      <c r="L1274" s="118">
        <f t="shared" si="130"/>
        <v>16.600000000000001</v>
      </c>
      <c r="M1274" s="118">
        <f t="shared" si="131"/>
        <v>16.600000000000001</v>
      </c>
    </row>
    <row r="1275" spans="1:13" x14ac:dyDescent="0.25">
      <c r="A1275" s="116" t="s">
        <v>1999</v>
      </c>
      <c r="B1275" s="117">
        <v>44450</v>
      </c>
      <c r="C1275" s="116" t="s">
        <v>2000</v>
      </c>
      <c r="D1275" s="35" t="s">
        <v>821</v>
      </c>
      <c r="E1275" s="116" t="str">
        <f t="shared" si="126"/>
        <v>Chris</v>
      </c>
      <c r="F1275" s="116" t="str">
        <f t="shared" si="127"/>
        <v>Coetzee</v>
      </c>
      <c r="G1275" s="116" t="str">
        <f t="shared" si="128"/>
        <v>Men Grand Masters</v>
      </c>
      <c r="H1275" s="116" t="str">
        <f t="shared" si="129"/>
        <v>xBenguella</v>
      </c>
      <c r="I1275" s="35" t="s">
        <v>19</v>
      </c>
      <c r="J1275" s="35"/>
      <c r="K1275" s="35">
        <v>42</v>
      </c>
      <c r="L1275" s="118">
        <f t="shared" si="130"/>
        <v>0.8</v>
      </c>
      <c r="M1275" s="118">
        <f t="shared" si="131"/>
        <v>0.8</v>
      </c>
    </row>
    <row r="1276" spans="1:13" x14ac:dyDescent="0.25">
      <c r="A1276" s="116" t="s">
        <v>1999</v>
      </c>
      <c r="B1276" s="117">
        <v>44450</v>
      </c>
      <c r="C1276" s="116" t="s">
        <v>2000</v>
      </c>
      <c r="D1276" s="35" t="s">
        <v>1633</v>
      </c>
      <c r="E1276" s="116" t="str">
        <f t="shared" si="126"/>
        <v>Daniela</v>
      </c>
      <c r="F1276" s="116" t="str">
        <f t="shared" si="127"/>
        <v>Schmalzriedt</v>
      </c>
      <c r="G1276" s="116" t="str">
        <f t="shared" si="128"/>
        <v>Ladies Veteran</v>
      </c>
      <c r="H1276" s="116" t="str">
        <f t="shared" si="129"/>
        <v>Benguella</v>
      </c>
      <c r="I1276" s="35"/>
      <c r="J1276" s="35" t="s">
        <v>8</v>
      </c>
      <c r="K1276" s="35">
        <v>80</v>
      </c>
      <c r="L1276" s="118">
        <f t="shared" si="130"/>
        <v>4.0999999999999996</v>
      </c>
      <c r="M1276" s="118">
        <f t="shared" si="131"/>
        <v>4.0999999999999996</v>
      </c>
    </row>
    <row r="1277" spans="1:13" x14ac:dyDescent="0.25">
      <c r="A1277" s="116" t="s">
        <v>1999</v>
      </c>
      <c r="B1277" s="117">
        <v>44450</v>
      </c>
      <c r="C1277" s="116" t="s">
        <v>2000</v>
      </c>
      <c r="D1277" s="35" t="s">
        <v>1633</v>
      </c>
      <c r="E1277" s="116" t="str">
        <f t="shared" si="126"/>
        <v>Daniela</v>
      </c>
      <c r="F1277" s="116" t="str">
        <f t="shared" si="127"/>
        <v>Schmalzriedt</v>
      </c>
      <c r="G1277" s="116" t="str">
        <f t="shared" si="128"/>
        <v>Ladies Veteran</v>
      </c>
      <c r="H1277" s="116" t="str">
        <f t="shared" si="129"/>
        <v>Benguella</v>
      </c>
      <c r="I1277" s="35"/>
      <c r="J1277" s="35" t="s">
        <v>8</v>
      </c>
      <c r="K1277" s="35">
        <v>81</v>
      </c>
      <c r="L1277" s="118">
        <f t="shared" si="130"/>
        <v>4.2</v>
      </c>
      <c r="M1277" s="118">
        <f t="shared" si="131"/>
        <v>4.2</v>
      </c>
    </row>
    <row r="1278" spans="1:13" x14ac:dyDescent="0.25">
      <c r="A1278" s="116" t="s">
        <v>1999</v>
      </c>
      <c r="B1278" s="117">
        <v>44450</v>
      </c>
      <c r="C1278" s="116" t="s">
        <v>2000</v>
      </c>
      <c r="D1278" s="35" t="s">
        <v>1633</v>
      </c>
      <c r="E1278" s="116" t="str">
        <f t="shared" si="126"/>
        <v>Daniela</v>
      </c>
      <c r="F1278" s="116" t="str">
        <f t="shared" si="127"/>
        <v>Schmalzriedt</v>
      </c>
      <c r="G1278" s="116" t="str">
        <f t="shared" si="128"/>
        <v>Ladies Veteran</v>
      </c>
      <c r="H1278" s="116" t="str">
        <f t="shared" si="129"/>
        <v>Benguella</v>
      </c>
      <c r="I1278" s="35" t="s">
        <v>22</v>
      </c>
      <c r="J1278" s="35"/>
      <c r="K1278" s="35">
        <v>45</v>
      </c>
      <c r="L1278" s="118">
        <f t="shared" si="130"/>
        <v>1.2</v>
      </c>
      <c r="M1278" s="118">
        <f t="shared" si="131"/>
        <v>1.2</v>
      </c>
    </row>
    <row r="1279" spans="1:13" x14ac:dyDescent="0.25">
      <c r="A1279" s="116" t="s">
        <v>1999</v>
      </c>
      <c r="B1279" s="117">
        <v>44450</v>
      </c>
      <c r="C1279" s="116" t="s">
        <v>2000</v>
      </c>
      <c r="D1279" s="35" t="s">
        <v>1633</v>
      </c>
      <c r="E1279" s="116" t="str">
        <f t="shared" si="126"/>
        <v>Daniela</v>
      </c>
      <c r="F1279" s="116" t="str">
        <f t="shared" si="127"/>
        <v>Schmalzriedt</v>
      </c>
      <c r="G1279" s="116" t="str">
        <f t="shared" si="128"/>
        <v>Ladies Veteran</v>
      </c>
      <c r="H1279" s="116" t="str">
        <f t="shared" si="129"/>
        <v>Benguella</v>
      </c>
      <c r="I1279" s="35" t="s">
        <v>19</v>
      </c>
      <c r="J1279" s="35"/>
      <c r="K1279" s="35">
        <v>51</v>
      </c>
      <c r="L1279" s="118">
        <f t="shared" si="130"/>
        <v>1.4</v>
      </c>
      <c r="M1279" s="118">
        <f t="shared" si="131"/>
        <v>1.4</v>
      </c>
    </row>
    <row r="1280" spans="1:13" x14ac:dyDescent="0.25">
      <c r="A1280" s="116" t="s">
        <v>1999</v>
      </c>
      <c r="B1280" s="117">
        <v>44450</v>
      </c>
      <c r="C1280" s="116" t="s">
        <v>2000</v>
      </c>
      <c r="D1280" s="35" t="s">
        <v>1081</v>
      </c>
      <c r="E1280" s="116" t="str">
        <f t="shared" ref="E1280:E1303" si="132">IF(D1280="","",VLOOKUP(D1280,Master,3,FALSE))</f>
        <v>Harald</v>
      </c>
      <c r="F1280" s="116" t="str">
        <f t="shared" ref="F1280:F1303" si="133">IF(D1280="","",VLOOKUP(D1280,Master,4,FALSE))</f>
        <v>Piek</v>
      </c>
      <c r="G1280" s="116" t="str">
        <f t="shared" ref="G1280:G1303" si="134">IF(D1280="","",VLOOKUP(D1280,Master,5,FALSE))</f>
        <v>Men Veteran</v>
      </c>
      <c r="H1280" s="116" t="str">
        <f t="shared" ref="H1280:H1303" si="135">IF(D1280="","",VLOOKUP(D1280,Master,2,FALSE))</f>
        <v>Benguella</v>
      </c>
      <c r="I1280" s="35"/>
      <c r="J1280" s="35" t="s">
        <v>8</v>
      </c>
      <c r="K1280" s="35">
        <v>75</v>
      </c>
      <c r="L1280" s="118">
        <f t="shared" ref="L1280:L1303" si="136">IF(K1280="","",IF(I1280="",ROUND(HLOOKUP(J1280,kgList,K1280,FALSE),1),ROUND(HLOOKUP(I1280,kgList,K1280,FALSE),1)))</f>
        <v>3.4</v>
      </c>
      <c r="M1280" s="118">
        <f t="shared" ref="M1280:M1303" si="137">IF(L1280="","",IF(COUNTA(I1280:J1280)&gt;1,"Edible or Inedible",IF(COUNTA(I1280)=1,L1280*1,IF(COUNTA(J1280)=1,L1280*1,"ERROR"))))</f>
        <v>3.4</v>
      </c>
    </row>
    <row r="1281" spans="1:13" x14ac:dyDescent="0.25">
      <c r="A1281" s="116" t="s">
        <v>1999</v>
      </c>
      <c r="B1281" s="117">
        <v>44450</v>
      </c>
      <c r="C1281" s="116" t="s">
        <v>2000</v>
      </c>
      <c r="D1281" s="35" t="s">
        <v>1081</v>
      </c>
      <c r="E1281" s="116" t="str">
        <f t="shared" si="132"/>
        <v>Harald</v>
      </c>
      <c r="F1281" s="116" t="str">
        <f t="shared" si="133"/>
        <v>Piek</v>
      </c>
      <c r="G1281" s="116" t="str">
        <f t="shared" si="134"/>
        <v>Men Veteran</v>
      </c>
      <c r="H1281" s="116" t="str">
        <f t="shared" si="135"/>
        <v>Benguella</v>
      </c>
      <c r="I1281" s="35" t="s">
        <v>19</v>
      </c>
      <c r="J1281" s="35"/>
      <c r="K1281" s="35">
        <v>48</v>
      </c>
      <c r="L1281" s="118">
        <f t="shared" si="136"/>
        <v>1.1000000000000001</v>
      </c>
      <c r="M1281" s="118">
        <f t="shared" si="137"/>
        <v>1.1000000000000001</v>
      </c>
    </row>
    <row r="1282" spans="1:13" x14ac:dyDescent="0.25">
      <c r="A1282" s="116" t="s">
        <v>1999</v>
      </c>
      <c r="B1282" s="117">
        <v>44450</v>
      </c>
      <c r="C1282" s="116" t="s">
        <v>2000</v>
      </c>
      <c r="D1282" s="35" t="s">
        <v>526</v>
      </c>
      <c r="E1282" s="116" t="str">
        <f t="shared" si="132"/>
        <v>Etienne</v>
      </c>
      <c r="F1282" s="116" t="str">
        <f t="shared" si="133"/>
        <v>Stipp</v>
      </c>
      <c r="G1282" s="116" t="str">
        <f t="shared" si="134"/>
        <v>Men Master</v>
      </c>
      <c r="H1282" s="116" t="str">
        <f t="shared" si="135"/>
        <v>Benguella</v>
      </c>
      <c r="I1282" s="35"/>
      <c r="J1282" s="35" t="s">
        <v>1339</v>
      </c>
      <c r="K1282" s="35">
        <v>119</v>
      </c>
      <c r="L1282" s="118">
        <f t="shared" si="136"/>
        <v>21.2</v>
      </c>
      <c r="M1282" s="118">
        <f t="shared" si="137"/>
        <v>21.2</v>
      </c>
    </row>
    <row r="1283" spans="1:13" x14ac:dyDescent="0.25">
      <c r="A1283" s="116" t="s">
        <v>1999</v>
      </c>
      <c r="B1283" s="117">
        <v>44450</v>
      </c>
      <c r="C1283" s="116" t="s">
        <v>2000</v>
      </c>
      <c r="D1283" s="35" t="s">
        <v>569</v>
      </c>
      <c r="E1283" s="116" t="str">
        <f t="shared" si="132"/>
        <v>Marina</v>
      </c>
      <c r="F1283" s="116" t="str">
        <f t="shared" si="133"/>
        <v>Kruger</v>
      </c>
      <c r="G1283" s="116" t="str">
        <f t="shared" si="134"/>
        <v>Ladies Master</v>
      </c>
      <c r="H1283" s="116" t="str">
        <f t="shared" si="135"/>
        <v>Benguella</v>
      </c>
      <c r="I1283" s="35"/>
      <c r="J1283" s="35" t="s">
        <v>8</v>
      </c>
      <c r="K1283" s="35">
        <v>81</v>
      </c>
      <c r="L1283" s="118">
        <f t="shared" si="136"/>
        <v>4.2</v>
      </c>
      <c r="M1283" s="118">
        <f t="shared" si="137"/>
        <v>4.2</v>
      </c>
    </row>
    <row r="1284" spans="1:13" x14ac:dyDescent="0.25">
      <c r="A1284" s="116" t="s">
        <v>1999</v>
      </c>
      <c r="B1284" s="117">
        <v>44450</v>
      </c>
      <c r="C1284" s="116" t="s">
        <v>2000</v>
      </c>
      <c r="D1284" s="35" t="s">
        <v>566</v>
      </c>
      <c r="E1284" s="116" t="str">
        <f t="shared" si="132"/>
        <v>Herbert</v>
      </c>
      <c r="F1284" s="116" t="str">
        <f t="shared" si="133"/>
        <v>Van Niekerk</v>
      </c>
      <c r="G1284" s="116" t="str">
        <f t="shared" si="134"/>
        <v>Men Master</v>
      </c>
      <c r="H1284" s="116" t="str">
        <f t="shared" si="135"/>
        <v>Seagull Angling Club</v>
      </c>
      <c r="I1284" s="35"/>
      <c r="J1284" s="35" t="s">
        <v>1340</v>
      </c>
      <c r="K1284" s="35">
        <v>105</v>
      </c>
      <c r="L1284" s="118">
        <f t="shared" si="136"/>
        <v>5.0999999999999996</v>
      </c>
      <c r="M1284" s="118">
        <f t="shared" si="137"/>
        <v>5.0999999999999996</v>
      </c>
    </row>
    <row r="1285" spans="1:13" x14ac:dyDescent="0.25">
      <c r="A1285" s="116" t="s">
        <v>1999</v>
      </c>
      <c r="B1285" s="117">
        <v>44450</v>
      </c>
      <c r="C1285" s="116" t="s">
        <v>2000</v>
      </c>
      <c r="D1285" s="35" t="s">
        <v>541</v>
      </c>
      <c r="E1285" s="116" t="str">
        <f t="shared" si="132"/>
        <v>Chrisjan</v>
      </c>
      <c r="F1285" s="116" t="str">
        <f t="shared" si="133"/>
        <v>Potgieter</v>
      </c>
      <c r="G1285" s="116" t="str">
        <f t="shared" si="134"/>
        <v>Men Senior</v>
      </c>
      <c r="H1285" s="116" t="str">
        <f t="shared" si="135"/>
        <v>Seagull Angling Club</v>
      </c>
      <c r="I1285" s="35"/>
      <c r="J1285" s="35" t="s">
        <v>1340</v>
      </c>
      <c r="K1285" s="35">
        <v>129</v>
      </c>
      <c r="L1285" s="118">
        <f t="shared" si="136"/>
        <v>10.4</v>
      </c>
      <c r="M1285" s="118">
        <f t="shared" si="137"/>
        <v>10.4</v>
      </c>
    </row>
    <row r="1286" spans="1:13" x14ac:dyDescent="0.25">
      <c r="A1286" s="116" t="s">
        <v>1999</v>
      </c>
      <c r="B1286" s="117">
        <v>44450</v>
      </c>
      <c r="C1286" s="116" t="s">
        <v>2000</v>
      </c>
      <c r="D1286" s="35" t="s">
        <v>541</v>
      </c>
      <c r="E1286" s="116" t="str">
        <f t="shared" si="132"/>
        <v>Chrisjan</v>
      </c>
      <c r="F1286" s="116" t="str">
        <f t="shared" si="133"/>
        <v>Potgieter</v>
      </c>
      <c r="G1286" s="116" t="str">
        <f t="shared" si="134"/>
        <v>Men Senior</v>
      </c>
      <c r="H1286" s="116" t="str">
        <f t="shared" si="135"/>
        <v>Seagull Angling Club</v>
      </c>
      <c r="I1286" s="35"/>
      <c r="J1286" s="35" t="s">
        <v>1339</v>
      </c>
      <c r="K1286" s="35">
        <v>121</v>
      </c>
      <c r="L1286" s="118">
        <f t="shared" si="136"/>
        <v>22.4</v>
      </c>
      <c r="M1286" s="118">
        <f t="shared" si="137"/>
        <v>22.4</v>
      </c>
    </row>
    <row r="1287" spans="1:13" x14ac:dyDescent="0.25">
      <c r="A1287" s="116" t="s">
        <v>1999</v>
      </c>
      <c r="B1287" s="117">
        <v>44450</v>
      </c>
      <c r="C1287" s="116" t="s">
        <v>2000</v>
      </c>
      <c r="D1287" s="35" t="s">
        <v>1290</v>
      </c>
      <c r="E1287" s="116" t="str">
        <f t="shared" si="132"/>
        <v>Gerhardus</v>
      </c>
      <c r="F1287" s="116" t="str">
        <f t="shared" si="133"/>
        <v>Louw</v>
      </c>
      <c r="G1287" s="116" t="str">
        <f t="shared" si="134"/>
        <v>Men Senior</v>
      </c>
      <c r="H1287" s="116" t="str">
        <f t="shared" si="135"/>
        <v>xSeagull Angling Club</v>
      </c>
      <c r="I1287" s="35"/>
      <c r="J1287" s="35"/>
      <c r="K1287" s="35"/>
      <c r="L1287" s="118" t="str">
        <f t="shared" si="136"/>
        <v/>
      </c>
      <c r="M1287" s="118" t="str">
        <f t="shared" si="137"/>
        <v/>
      </c>
    </row>
    <row r="1288" spans="1:13" x14ac:dyDescent="0.25">
      <c r="A1288" s="116" t="s">
        <v>1999</v>
      </c>
      <c r="B1288" s="117">
        <v>44450</v>
      </c>
      <c r="C1288" s="116" t="s">
        <v>2000</v>
      </c>
      <c r="D1288" s="35" t="s">
        <v>649</v>
      </c>
      <c r="E1288" s="116" t="str">
        <f t="shared" si="132"/>
        <v>Francois</v>
      </c>
      <c r="F1288" s="116" t="str">
        <f t="shared" si="133"/>
        <v>Lottering</v>
      </c>
      <c r="G1288" s="116" t="str">
        <f t="shared" si="134"/>
        <v>Men Senior</v>
      </c>
      <c r="H1288" s="116" t="str">
        <f t="shared" si="135"/>
        <v>Seagull Angling Club</v>
      </c>
      <c r="I1288" s="35" t="s">
        <v>19</v>
      </c>
      <c r="J1288" s="35"/>
      <c r="K1288" s="35">
        <v>61</v>
      </c>
      <c r="L1288" s="118">
        <f t="shared" si="136"/>
        <v>2.2999999999999998</v>
      </c>
      <c r="M1288" s="118">
        <f t="shared" si="137"/>
        <v>2.2999999999999998</v>
      </c>
    </row>
    <row r="1289" spans="1:13" x14ac:dyDescent="0.25">
      <c r="A1289" s="116" t="s">
        <v>1999</v>
      </c>
      <c r="B1289" s="117">
        <v>44450</v>
      </c>
      <c r="C1289" s="116" t="s">
        <v>2000</v>
      </c>
      <c r="D1289" s="35" t="s">
        <v>625</v>
      </c>
      <c r="E1289" s="116" t="str">
        <f t="shared" si="132"/>
        <v>Pieter</v>
      </c>
      <c r="F1289" s="116" t="str">
        <f t="shared" si="133"/>
        <v>van Aarde</v>
      </c>
      <c r="G1289" s="116" t="str">
        <f t="shared" si="134"/>
        <v>Men Senior</v>
      </c>
      <c r="H1289" s="116" t="str">
        <f t="shared" si="135"/>
        <v>Seagull Angling Club</v>
      </c>
      <c r="I1289" s="35"/>
      <c r="J1289" s="35"/>
      <c r="K1289" s="35"/>
      <c r="L1289" s="118" t="str">
        <f t="shared" si="136"/>
        <v/>
      </c>
      <c r="M1289" s="118" t="str">
        <f t="shared" si="137"/>
        <v/>
      </c>
    </row>
    <row r="1290" spans="1:13" x14ac:dyDescent="0.25">
      <c r="A1290" s="116" t="s">
        <v>1999</v>
      </c>
      <c r="B1290" s="117">
        <v>44450</v>
      </c>
      <c r="C1290" s="116" t="s">
        <v>2000</v>
      </c>
      <c r="D1290" s="35" t="s">
        <v>574</v>
      </c>
      <c r="E1290" s="116" t="str">
        <f t="shared" si="132"/>
        <v>Richard</v>
      </c>
      <c r="F1290" s="116" t="str">
        <f t="shared" si="133"/>
        <v>Kotze</v>
      </c>
      <c r="G1290" s="116" t="str">
        <f t="shared" si="134"/>
        <v>Men Grand Masters</v>
      </c>
      <c r="H1290" s="116" t="str">
        <f t="shared" si="135"/>
        <v>Seagull Angling Club</v>
      </c>
      <c r="I1290" s="35" t="s">
        <v>9</v>
      </c>
      <c r="J1290" s="35"/>
      <c r="K1290" s="35">
        <v>35</v>
      </c>
      <c r="L1290" s="118">
        <f t="shared" si="136"/>
        <v>0.8</v>
      </c>
      <c r="M1290" s="118">
        <f t="shared" si="137"/>
        <v>0.8</v>
      </c>
    </row>
    <row r="1291" spans="1:13" x14ac:dyDescent="0.25">
      <c r="A1291" s="116" t="s">
        <v>1999</v>
      </c>
      <c r="B1291" s="117">
        <v>44450</v>
      </c>
      <c r="C1291" s="116" t="s">
        <v>2000</v>
      </c>
      <c r="D1291" s="35" t="s">
        <v>574</v>
      </c>
      <c r="E1291" s="116" t="str">
        <f t="shared" si="132"/>
        <v>Richard</v>
      </c>
      <c r="F1291" s="116" t="str">
        <f t="shared" si="133"/>
        <v>Kotze</v>
      </c>
      <c r="G1291" s="116" t="str">
        <f t="shared" si="134"/>
        <v>Men Grand Masters</v>
      </c>
      <c r="H1291" s="116" t="str">
        <f t="shared" si="135"/>
        <v>Seagull Angling Club</v>
      </c>
      <c r="I1291" s="35" t="s">
        <v>9</v>
      </c>
      <c r="J1291" s="35"/>
      <c r="K1291" s="35">
        <v>35</v>
      </c>
      <c r="L1291" s="118">
        <f t="shared" si="136"/>
        <v>0.8</v>
      </c>
      <c r="M1291" s="118">
        <f t="shared" si="137"/>
        <v>0.8</v>
      </c>
    </row>
    <row r="1292" spans="1:13" x14ac:dyDescent="0.25">
      <c r="A1292" s="116" t="s">
        <v>1999</v>
      </c>
      <c r="B1292" s="117">
        <v>44450</v>
      </c>
      <c r="C1292" s="116" t="s">
        <v>2000</v>
      </c>
      <c r="D1292" s="35" t="s">
        <v>643</v>
      </c>
      <c r="E1292" s="116" t="str">
        <f t="shared" si="132"/>
        <v>Alex</v>
      </c>
      <c r="F1292" s="116" t="str">
        <f t="shared" si="133"/>
        <v>Thompson</v>
      </c>
      <c r="G1292" s="116" t="str">
        <f t="shared" si="134"/>
        <v>Men Master</v>
      </c>
      <c r="H1292" s="116" t="str">
        <f t="shared" si="135"/>
        <v>Seagull Angling Club</v>
      </c>
      <c r="I1292" s="35"/>
      <c r="J1292" s="35" t="s">
        <v>1320</v>
      </c>
      <c r="K1292" s="35">
        <v>78</v>
      </c>
      <c r="L1292" s="118">
        <f t="shared" si="136"/>
        <v>22.8</v>
      </c>
      <c r="M1292" s="118">
        <f t="shared" si="137"/>
        <v>22.8</v>
      </c>
    </row>
    <row r="1293" spans="1:13" x14ac:dyDescent="0.25">
      <c r="A1293" s="116" t="s">
        <v>1999</v>
      </c>
      <c r="B1293" s="117">
        <v>44450</v>
      </c>
      <c r="C1293" s="116" t="s">
        <v>2000</v>
      </c>
      <c r="D1293" s="35" t="s">
        <v>643</v>
      </c>
      <c r="E1293" s="116" t="str">
        <f t="shared" si="132"/>
        <v>Alex</v>
      </c>
      <c r="F1293" s="116" t="str">
        <f t="shared" si="133"/>
        <v>Thompson</v>
      </c>
      <c r="G1293" s="116" t="str">
        <f t="shared" si="134"/>
        <v>Men Master</v>
      </c>
      <c r="H1293" s="116" t="str">
        <f t="shared" si="135"/>
        <v>Seagull Angling Club</v>
      </c>
      <c r="I1293" s="35"/>
      <c r="J1293" s="35" t="s">
        <v>1340</v>
      </c>
      <c r="K1293" s="35">
        <v>148</v>
      </c>
      <c r="L1293" s="118">
        <f t="shared" si="136"/>
        <v>16.600000000000001</v>
      </c>
      <c r="M1293" s="118">
        <f t="shared" si="137"/>
        <v>16.600000000000001</v>
      </c>
    </row>
    <row r="1294" spans="1:13" x14ac:dyDescent="0.25">
      <c r="A1294" s="116" t="s">
        <v>1999</v>
      </c>
      <c r="B1294" s="117">
        <v>44450</v>
      </c>
      <c r="C1294" s="116" t="s">
        <v>2000</v>
      </c>
      <c r="D1294" s="35" t="s">
        <v>615</v>
      </c>
      <c r="E1294" s="116" t="str">
        <f t="shared" si="132"/>
        <v xml:space="preserve">Joe </v>
      </c>
      <c r="F1294" s="116" t="str">
        <f t="shared" si="133"/>
        <v>Herman</v>
      </c>
      <c r="G1294" s="116" t="str">
        <f t="shared" si="134"/>
        <v>Men Senior</v>
      </c>
      <c r="H1294" s="116" t="str">
        <f t="shared" si="135"/>
        <v>Orca Angling Club</v>
      </c>
      <c r="I1294" s="35"/>
      <c r="J1294" s="35" t="s">
        <v>1341</v>
      </c>
      <c r="K1294" s="35">
        <v>128</v>
      </c>
      <c r="L1294" s="118">
        <f t="shared" si="136"/>
        <v>8.8000000000000007</v>
      </c>
      <c r="M1294" s="118">
        <f t="shared" si="137"/>
        <v>8.8000000000000007</v>
      </c>
    </row>
    <row r="1295" spans="1:13" x14ac:dyDescent="0.25">
      <c r="A1295" s="116" t="s">
        <v>1999</v>
      </c>
      <c r="B1295" s="117">
        <v>44450</v>
      </c>
      <c r="C1295" s="116" t="s">
        <v>2000</v>
      </c>
      <c r="D1295" s="35" t="s">
        <v>615</v>
      </c>
      <c r="E1295" s="116" t="str">
        <f t="shared" si="132"/>
        <v xml:space="preserve">Joe </v>
      </c>
      <c r="F1295" s="116" t="str">
        <f t="shared" si="133"/>
        <v>Herman</v>
      </c>
      <c r="G1295" s="116" t="str">
        <f t="shared" si="134"/>
        <v>Men Senior</v>
      </c>
      <c r="H1295" s="116" t="str">
        <f t="shared" si="135"/>
        <v>Orca Angling Club</v>
      </c>
      <c r="I1295" s="35"/>
      <c r="J1295" s="35" t="s">
        <v>1340</v>
      </c>
      <c r="K1295" s="35">
        <v>88</v>
      </c>
      <c r="L1295" s="118">
        <f t="shared" si="136"/>
        <v>2.8</v>
      </c>
      <c r="M1295" s="118">
        <f t="shared" si="137"/>
        <v>2.8</v>
      </c>
    </row>
    <row r="1296" spans="1:13" x14ac:dyDescent="0.25">
      <c r="A1296" s="116" t="s">
        <v>1999</v>
      </c>
      <c r="B1296" s="117">
        <v>44450</v>
      </c>
      <c r="C1296" s="116" t="s">
        <v>2000</v>
      </c>
      <c r="D1296" s="35" t="s">
        <v>615</v>
      </c>
      <c r="E1296" s="116" t="str">
        <f t="shared" si="132"/>
        <v xml:space="preserve">Joe </v>
      </c>
      <c r="F1296" s="116" t="str">
        <f t="shared" si="133"/>
        <v>Herman</v>
      </c>
      <c r="G1296" s="116" t="str">
        <f t="shared" si="134"/>
        <v>Men Senior</v>
      </c>
      <c r="H1296" s="116" t="str">
        <f t="shared" si="135"/>
        <v>Orca Angling Club</v>
      </c>
      <c r="I1296" s="35"/>
      <c r="J1296" s="35" t="s">
        <v>1340</v>
      </c>
      <c r="K1296" s="35">
        <v>140</v>
      </c>
      <c r="L1296" s="118">
        <f t="shared" si="136"/>
        <v>13.7</v>
      </c>
      <c r="M1296" s="118">
        <f t="shared" si="137"/>
        <v>13.7</v>
      </c>
    </row>
    <row r="1297" spans="1:13" x14ac:dyDescent="0.25">
      <c r="A1297" s="116" t="s">
        <v>1999</v>
      </c>
      <c r="B1297" s="117">
        <v>44450</v>
      </c>
      <c r="C1297" s="116" t="s">
        <v>2000</v>
      </c>
      <c r="D1297" s="35" t="s">
        <v>615</v>
      </c>
      <c r="E1297" s="116" t="str">
        <f t="shared" si="132"/>
        <v xml:space="preserve">Joe </v>
      </c>
      <c r="F1297" s="116" t="str">
        <f t="shared" si="133"/>
        <v>Herman</v>
      </c>
      <c r="G1297" s="116" t="str">
        <f t="shared" si="134"/>
        <v>Men Senior</v>
      </c>
      <c r="H1297" s="116" t="str">
        <f t="shared" si="135"/>
        <v>Orca Angling Club</v>
      </c>
      <c r="I1297" s="35"/>
      <c r="J1297" s="35" t="s">
        <v>1340</v>
      </c>
      <c r="K1297" s="35">
        <v>117</v>
      </c>
      <c r="L1297" s="118">
        <f t="shared" si="136"/>
        <v>7.4</v>
      </c>
      <c r="M1297" s="118">
        <f t="shared" si="137"/>
        <v>7.4</v>
      </c>
    </row>
    <row r="1298" spans="1:13" x14ac:dyDescent="0.25">
      <c r="A1298" s="116" t="s">
        <v>1999</v>
      </c>
      <c r="B1298" s="117">
        <v>44450</v>
      </c>
      <c r="C1298" s="116" t="s">
        <v>2000</v>
      </c>
      <c r="D1298" s="35" t="s">
        <v>615</v>
      </c>
      <c r="E1298" s="116" t="str">
        <f t="shared" si="132"/>
        <v xml:space="preserve">Joe </v>
      </c>
      <c r="F1298" s="116" t="str">
        <f t="shared" si="133"/>
        <v>Herman</v>
      </c>
      <c r="G1298" s="116" t="str">
        <f t="shared" si="134"/>
        <v>Men Senior</v>
      </c>
      <c r="H1298" s="116" t="str">
        <f t="shared" si="135"/>
        <v>Orca Angling Club</v>
      </c>
      <c r="I1298" s="35"/>
      <c r="J1298" s="35" t="s">
        <v>1340</v>
      </c>
      <c r="K1298" s="35">
        <v>145</v>
      </c>
      <c r="L1298" s="118">
        <f t="shared" si="136"/>
        <v>15.5</v>
      </c>
      <c r="M1298" s="118">
        <f t="shared" si="137"/>
        <v>15.5</v>
      </c>
    </row>
    <row r="1299" spans="1:13" x14ac:dyDescent="0.25">
      <c r="A1299" s="116" t="s">
        <v>1999</v>
      </c>
      <c r="B1299" s="117">
        <v>44450</v>
      </c>
      <c r="C1299" s="116" t="s">
        <v>2000</v>
      </c>
      <c r="D1299" s="35" t="s">
        <v>615</v>
      </c>
      <c r="E1299" s="116" t="str">
        <f t="shared" si="132"/>
        <v xml:space="preserve">Joe </v>
      </c>
      <c r="F1299" s="116" t="str">
        <f t="shared" si="133"/>
        <v>Herman</v>
      </c>
      <c r="G1299" s="116" t="str">
        <f t="shared" si="134"/>
        <v>Men Senior</v>
      </c>
      <c r="H1299" s="116" t="str">
        <f t="shared" si="135"/>
        <v>Orca Angling Club</v>
      </c>
      <c r="I1299" s="35"/>
      <c r="J1299" s="35" t="s">
        <v>1340</v>
      </c>
      <c r="K1299" s="35">
        <v>145</v>
      </c>
      <c r="L1299" s="118">
        <f t="shared" si="136"/>
        <v>15.5</v>
      </c>
      <c r="M1299" s="118">
        <f t="shared" si="137"/>
        <v>15.5</v>
      </c>
    </row>
    <row r="1300" spans="1:13" x14ac:dyDescent="0.25">
      <c r="A1300" s="116" t="s">
        <v>1999</v>
      </c>
      <c r="B1300" s="117">
        <v>44450</v>
      </c>
      <c r="C1300" s="116" t="s">
        <v>2000</v>
      </c>
      <c r="D1300" s="35" t="s">
        <v>615</v>
      </c>
      <c r="E1300" s="116" t="str">
        <f t="shared" si="132"/>
        <v xml:space="preserve">Joe </v>
      </c>
      <c r="F1300" s="116" t="str">
        <f t="shared" si="133"/>
        <v>Herman</v>
      </c>
      <c r="G1300" s="116" t="str">
        <f t="shared" si="134"/>
        <v>Men Senior</v>
      </c>
      <c r="H1300" s="116" t="str">
        <f t="shared" si="135"/>
        <v>Orca Angling Club</v>
      </c>
      <c r="I1300" s="35"/>
      <c r="J1300" s="35" t="s">
        <v>1340</v>
      </c>
      <c r="K1300" s="35">
        <v>147</v>
      </c>
      <c r="L1300" s="118">
        <f t="shared" si="136"/>
        <v>16.2</v>
      </c>
      <c r="M1300" s="118">
        <f t="shared" si="137"/>
        <v>16.2</v>
      </c>
    </row>
    <row r="1301" spans="1:13" x14ac:dyDescent="0.25">
      <c r="A1301" s="116" t="s">
        <v>1999</v>
      </c>
      <c r="B1301" s="117">
        <v>44450</v>
      </c>
      <c r="C1301" s="116" t="s">
        <v>2000</v>
      </c>
      <c r="D1301" s="35" t="s">
        <v>615</v>
      </c>
      <c r="E1301" s="116" t="str">
        <f t="shared" si="132"/>
        <v xml:space="preserve">Joe </v>
      </c>
      <c r="F1301" s="116" t="str">
        <f t="shared" si="133"/>
        <v>Herman</v>
      </c>
      <c r="G1301" s="116" t="str">
        <f t="shared" si="134"/>
        <v>Men Senior</v>
      </c>
      <c r="H1301" s="116" t="str">
        <f t="shared" si="135"/>
        <v>Orca Angling Club</v>
      </c>
      <c r="I1301" s="35"/>
      <c r="J1301" s="35" t="s">
        <v>1340</v>
      </c>
      <c r="K1301" s="35">
        <v>161</v>
      </c>
      <c r="L1301" s="118">
        <f t="shared" si="136"/>
        <v>22.2</v>
      </c>
      <c r="M1301" s="118">
        <f t="shared" si="137"/>
        <v>22.2</v>
      </c>
    </row>
    <row r="1302" spans="1:13" x14ac:dyDescent="0.25">
      <c r="A1302" s="116" t="s">
        <v>1999</v>
      </c>
      <c r="B1302" s="117">
        <v>44450</v>
      </c>
      <c r="C1302" s="116" t="s">
        <v>2000</v>
      </c>
      <c r="D1302" s="35" t="s">
        <v>503</v>
      </c>
      <c r="E1302" s="116" t="str">
        <f t="shared" si="132"/>
        <v>Brian</v>
      </c>
      <c r="F1302" s="116" t="str">
        <f t="shared" si="133"/>
        <v>Curtis</v>
      </c>
      <c r="G1302" s="116" t="str">
        <f t="shared" si="134"/>
        <v>Men Senior</v>
      </c>
      <c r="H1302" s="116" t="str">
        <f t="shared" si="135"/>
        <v>Orca Angling Club</v>
      </c>
      <c r="I1302" s="35"/>
      <c r="J1302" s="35" t="s">
        <v>1340</v>
      </c>
      <c r="K1302" s="35">
        <v>146</v>
      </c>
      <c r="L1302" s="118">
        <f t="shared" si="136"/>
        <v>15.9</v>
      </c>
      <c r="M1302" s="118">
        <f t="shared" si="137"/>
        <v>15.9</v>
      </c>
    </row>
    <row r="1303" spans="1:13" x14ac:dyDescent="0.25">
      <c r="A1303" s="116" t="s">
        <v>1999</v>
      </c>
      <c r="B1303" s="117">
        <v>44450</v>
      </c>
      <c r="C1303" s="116" t="s">
        <v>2000</v>
      </c>
      <c r="D1303" s="35" t="s">
        <v>503</v>
      </c>
      <c r="E1303" s="116" t="str">
        <f t="shared" si="132"/>
        <v>Brian</v>
      </c>
      <c r="F1303" s="116" t="str">
        <f t="shared" si="133"/>
        <v>Curtis</v>
      </c>
      <c r="G1303" s="116" t="str">
        <f t="shared" si="134"/>
        <v>Men Senior</v>
      </c>
      <c r="H1303" s="116" t="str">
        <f t="shared" si="135"/>
        <v>Orca Angling Club</v>
      </c>
      <c r="I1303" s="35"/>
      <c r="J1303" s="35" t="s">
        <v>1340</v>
      </c>
      <c r="K1303" s="35">
        <v>150</v>
      </c>
      <c r="L1303" s="118">
        <f t="shared" si="136"/>
        <v>17.399999999999999</v>
      </c>
      <c r="M1303" s="118">
        <f t="shared" si="137"/>
        <v>17.399999999999999</v>
      </c>
    </row>
    <row r="1304" spans="1:13" x14ac:dyDescent="0.25">
      <c r="A1304" s="116" t="s">
        <v>1999</v>
      </c>
      <c r="B1304" s="117">
        <v>44450</v>
      </c>
      <c r="C1304" s="116" t="s">
        <v>2000</v>
      </c>
      <c r="D1304" s="35" t="s">
        <v>503</v>
      </c>
      <c r="E1304" s="116" t="str">
        <f t="shared" ref="E1304:E1367" si="138">IF(D1304="","",VLOOKUP(D1304,Master,3,FALSE))</f>
        <v>Brian</v>
      </c>
      <c r="F1304" s="116" t="str">
        <f t="shared" ref="F1304:F1367" si="139">IF(D1304="","",VLOOKUP(D1304,Master,4,FALSE))</f>
        <v>Curtis</v>
      </c>
      <c r="G1304" s="116" t="str">
        <f t="shared" ref="G1304:G1367" si="140">IF(D1304="","",VLOOKUP(D1304,Master,5,FALSE))</f>
        <v>Men Senior</v>
      </c>
      <c r="H1304" s="116" t="str">
        <f t="shared" ref="H1304:H1367" si="141">IF(D1304="","",VLOOKUP(D1304,Master,2,FALSE))</f>
        <v>Orca Angling Club</v>
      </c>
      <c r="I1304" s="35"/>
      <c r="J1304" s="35" t="s">
        <v>1340</v>
      </c>
      <c r="K1304" s="35">
        <v>135</v>
      </c>
      <c r="L1304" s="118">
        <f t="shared" ref="L1304:L1367" si="142">IF(K1304="","",IF(I1304="",ROUND(HLOOKUP(J1304,kgList,K1304,FALSE),1),ROUND(HLOOKUP(I1304,kgList,K1304,FALSE),1)))</f>
        <v>12.1</v>
      </c>
      <c r="M1304" s="118">
        <f t="shared" ref="M1304:M1367" si="143">IF(L1304="","",IF(COUNTA(I1304:J1304)&gt;1,"Edible or Inedible",IF(COUNTA(I1304)=1,L1304*1,IF(COUNTA(J1304)=1,L1304*1,"ERROR"))))</f>
        <v>12.1</v>
      </c>
    </row>
    <row r="1305" spans="1:13" x14ac:dyDescent="0.25">
      <c r="A1305" s="116" t="s">
        <v>1999</v>
      </c>
      <c r="B1305" s="117">
        <v>44450</v>
      </c>
      <c r="C1305" s="116" t="s">
        <v>2000</v>
      </c>
      <c r="D1305" s="35" t="s">
        <v>521</v>
      </c>
      <c r="E1305" s="116" t="str">
        <f t="shared" si="138"/>
        <v>Heini</v>
      </c>
      <c r="F1305" s="116" t="str">
        <f t="shared" si="139"/>
        <v>Zahrt</v>
      </c>
      <c r="G1305" s="116" t="str">
        <f t="shared" si="140"/>
        <v>Men Senior</v>
      </c>
      <c r="H1305" s="116" t="str">
        <f t="shared" si="141"/>
        <v>Orca Angling Club</v>
      </c>
      <c r="I1305" s="35"/>
      <c r="J1305" s="35" t="s">
        <v>1340</v>
      </c>
      <c r="K1305" s="35">
        <v>145</v>
      </c>
      <c r="L1305" s="118">
        <f t="shared" si="142"/>
        <v>15.5</v>
      </c>
      <c r="M1305" s="118">
        <f t="shared" si="143"/>
        <v>15.5</v>
      </c>
    </row>
    <row r="1306" spans="1:13" x14ac:dyDescent="0.25">
      <c r="A1306" s="116" t="s">
        <v>1999</v>
      </c>
      <c r="B1306" s="117">
        <v>44450</v>
      </c>
      <c r="C1306" s="116" t="s">
        <v>2000</v>
      </c>
      <c r="D1306" s="35" t="s">
        <v>521</v>
      </c>
      <c r="E1306" s="116" t="str">
        <f t="shared" si="138"/>
        <v>Heini</v>
      </c>
      <c r="F1306" s="116" t="str">
        <f t="shared" si="139"/>
        <v>Zahrt</v>
      </c>
      <c r="G1306" s="116" t="str">
        <f t="shared" si="140"/>
        <v>Men Senior</v>
      </c>
      <c r="H1306" s="116" t="str">
        <f t="shared" si="141"/>
        <v>Orca Angling Club</v>
      </c>
      <c r="I1306" s="35"/>
      <c r="J1306" s="35" t="s">
        <v>1340</v>
      </c>
      <c r="K1306" s="35">
        <v>145</v>
      </c>
      <c r="L1306" s="118">
        <f t="shared" si="142"/>
        <v>15.5</v>
      </c>
      <c r="M1306" s="118">
        <f t="shared" si="143"/>
        <v>15.5</v>
      </c>
    </row>
    <row r="1307" spans="1:13" x14ac:dyDescent="0.25">
      <c r="A1307" s="116" t="s">
        <v>1999</v>
      </c>
      <c r="B1307" s="117">
        <v>44450</v>
      </c>
      <c r="C1307" s="116" t="s">
        <v>2000</v>
      </c>
      <c r="D1307" s="35" t="s">
        <v>521</v>
      </c>
      <c r="E1307" s="116" t="str">
        <f t="shared" si="138"/>
        <v>Heini</v>
      </c>
      <c r="F1307" s="116" t="str">
        <f t="shared" si="139"/>
        <v>Zahrt</v>
      </c>
      <c r="G1307" s="116" t="str">
        <f t="shared" si="140"/>
        <v>Men Senior</v>
      </c>
      <c r="H1307" s="116" t="str">
        <f t="shared" si="141"/>
        <v>Orca Angling Club</v>
      </c>
      <c r="I1307" s="35"/>
      <c r="J1307" s="35" t="s">
        <v>1341</v>
      </c>
      <c r="K1307" s="35">
        <v>136</v>
      </c>
      <c r="L1307" s="118">
        <f t="shared" si="142"/>
        <v>10.8</v>
      </c>
      <c r="M1307" s="118">
        <f t="shared" si="143"/>
        <v>10.8</v>
      </c>
    </row>
    <row r="1308" spans="1:13" x14ac:dyDescent="0.25">
      <c r="A1308" s="116" t="s">
        <v>1999</v>
      </c>
      <c r="B1308" s="117">
        <v>44450</v>
      </c>
      <c r="C1308" s="116" t="s">
        <v>2000</v>
      </c>
      <c r="D1308" s="35" t="s">
        <v>1155</v>
      </c>
      <c r="E1308" s="116" t="str">
        <f t="shared" si="138"/>
        <v>Quintin</v>
      </c>
      <c r="F1308" s="116" t="str">
        <f t="shared" si="139"/>
        <v>Klem</v>
      </c>
      <c r="G1308" s="116" t="str">
        <f t="shared" si="140"/>
        <v>Men Senior</v>
      </c>
      <c r="H1308" s="116" t="str">
        <f t="shared" si="141"/>
        <v>Orca Angling Club</v>
      </c>
      <c r="I1308" s="35" t="s">
        <v>19</v>
      </c>
      <c r="J1308" s="35"/>
      <c r="K1308" s="35">
        <v>141</v>
      </c>
      <c r="L1308" s="118">
        <f t="shared" si="142"/>
        <v>30</v>
      </c>
      <c r="M1308" s="118">
        <f t="shared" si="143"/>
        <v>30</v>
      </c>
    </row>
    <row r="1309" spans="1:13" x14ac:dyDescent="0.25">
      <c r="A1309" s="116" t="s">
        <v>1999</v>
      </c>
      <c r="B1309" s="117">
        <v>44450</v>
      </c>
      <c r="C1309" s="116" t="s">
        <v>2000</v>
      </c>
      <c r="D1309" s="35" t="s">
        <v>618</v>
      </c>
      <c r="E1309" s="116" t="str">
        <f t="shared" si="138"/>
        <v>Immo</v>
      </c>
      <c r="F1309" s="116" t="str">
        <f t="shared" si="139"/>
        <v>Dresselhaus</v>
      </c>
      <c r="G1309" s="116" t="str">
        <f t="shared" si="140"/>
        <v>Men Senior</v>
      </c>
      <c r="H1309" s="116" t="str">
        <f t="shared" si="141"/>
        <v>Orca Angling Club</v>
      </c>
      <c r="I1309" s="35" t="s">
        <v>19</v>
      </c>
      <c r="J1309" s="35"/>
      <c r="K1309" s="35">
        <v>66</v>
      </c>
      <c r="L1309" s="118">
        <f t="shared" si="142"/>
        <v>3</v>
      </c>
      <c r="M1309" s="118">
        <f t="shared" si="143"/>
        <v>3</v>
      </c>
    </row>
    <row r="1310" spans="1:13" x14ac:dyDescent="0.25">
      <c r="A1310" s="116" t="s">
        <v>1999</v>
      </c>
      <c r="B1310" s="117">
        <v>44450</v>
      </c>
      <c r="C1310" s="116" t="s">
        <v>2000</v>
      </c>
      <c r="D1310" s="35" t="s">
        <v>618</v>
      </c>
      <c r="E1310" s="116" t="str">
        <f t="shared" si="138"/>
        <v>Immo</v>
      </c>
      <c r="F1310" s="116" t="str">
        <f t="shared" si="139"/>
        <v>Dresselhaus</v>
      </c>
      <c r="G1310" s="116" t="str">
        <f t="shared" si="140"/>
        <v>Men Senior</v>
      </c>
      <c r="H1310" s="116" t="str">
        <f t="shared" si="141"/>
        <v>Orca Angling Club</v>
      </c>
      <c r="I1310" s="35"/>
      <c r="J1310" s="35" t="s">
        <v>1340</v>
      </c>
      <c r="K1310" s="35">
        <v>122</v>
      </c>
      <c r="L1310" s="118">
        <f t="shared" si="142"/>
        <v>8.6</v>
      </c>
      <c r="M1310" s="118">
        <f t="shared" si="143"/>
        <v>8.6</v>
      </c>
    </row>
    <row r="1311" spans="1:13" x14ac:dyDescent="0.25">
      <c r="A1311" s="116" t="s">
        <v>1999</v>
      </c>
      <c r="B1311" s="117">
        <v>44450</v>
      </c>
      <c r="C1311" s="116" t="s">
        <v>2000</v>
      </c>
      <c r="D1311" s="35" t="s">
        <v>1688</v>
      </c>
      <c r="E1311" s="116" t="str">
        <f t="shared" si="138"/>
        <v>William</v>
      </c>
      <c r="F1311" s="116" t="str">
        <f t="shared" si="139"/>
        <v>Schickerling</v>
      </c>
      <c r="G1311" s="116" t="str">
        <f t="shared" si="140"/>
        <v>Men Senior</v>
      </c>
      <c r="H1311" s="116" t="str">
        <f t="shared" si="141"/>
        <v>Orca Angling Club</v>
      </c>
      <c r="I1311" s="35"/>
      <c r="J1311" s="35" t="s">
        <v>1356</v>
      </c>
      <c r="K1311" s="35">
        <v>112</v>
      </c>
      <c r="L1311" s="118">
        <f t="shared" si="142"/>
        <v>12.7</v>
      </c>
      <c r="M1311" s="118">
        <f t="shared" si="143"/>
        <v>12.7</v>
      </c>
    </row>
    <row r="1312" spans="1:13" x14ac:dyDescent="0.25">
      <c r="A1312" s="116" t="s">
        <v>1999</v>
      </c>
      <c r="B1312" s="117">
        <v>44450</v>
      </c>
      <c r="C1312" s="116" t="s">
        <v>2000</v>
      </c>
      <c r="D1312" s="35" t="s">
        <v>1039</v>
      </c>
      <c r="E1312" s="116" t="str">
        <f t="shared" si="138"/>
        <v>Herman</v>
      </c>
      <c r="F1312" s="116" t="str">
        <f t="shared" si="139"/>
        <v>Klem</v>
      </c>
      <c r="G1312" s="116" t="str">
        <f t="shared" si="140"/>
        <v>Men Senior</v>
      </c>
      <c r="H1312" s="116" t="str">
        <f t="shared" si="141"/>
        <v>Orca Angling Club</v>
      </c>
      <c r="I1312" s="35"/>
      <c r="J1312" s="35"/>
      <c r="K1312" s="35"/>
      <c r="L1312" s="118" t="str">
        <f t="shared" si="142"/>
        <v/>
      </c>
      <c r="M1312" s="118" t="str">
        <f t="shared" si="143"/>
        <v/>
      </c>
    </row>
    <row r="1313" spans="1:13" x14ac:dyDescent="0.25">
      <c r="A1313" s="116" t="s">
        <v>1999</v>
      </c>
      <c r="B1313" s="117">
        <v>44450</v>
      </c>
      <c r="C1313" s="116" t="s">
        <v>2000</v>
      </c>
      <c r="D1313" s="35" t="s">
        <v>1058</v>
      </c>
      <c r="E1313" s="116" t="str">
        <f t="shared" si="138"/>
        <v>Boytjie</v>
      </c>
      <c r="F1313" s="116" t="str">
        <f t="shared" si="139"/>
        <v>Schikerling</v>
      </c>
      <c r="G1313" s="116" t="str">
        <f t="shared" si="140"/>
        <v>Men Master</v>
      </c>
      <c r="H1313" s="116" t="str">
        <f t="shared" si="141"/>
        <v>Orca Angling Club</v>
      </c>
      <c r="I1313" s="35"/>
      <c r="J1313" s="35"/>
      <c r="K1313" s="35"/>
      <c r="L1313" s="118" t="str">
        <f t="shared" si="142"/>
        <v/>
      </c>
      <c r="M1313" s="118" t="str">
        <f t="shared" si="143"/>
        <v/>
      </c>
    </row>
    <row r="1314" spans="1:13" x14ac:dyDescent="0.25">
      <c r="A1314" s="116" t="s">
        <v>1999</v>
      </c>
      <c r="B1314" s="117">
        <v>44450</v>
      </c>
      <c r="C1314" s="116" t="s">
        <v>2000</v>
      </c>
      <c r="D1314" s="35" t="s">
        <v>789</v>
      </c>
      <c r="E1314" s="116" t="str">
        <f t="shared" si="138"/>
        <v>Francois</v>
      </c>
      <c r="F1314" s="116" t="str">
        <f t="shared" si="139"/>
        <v>Rossouw</v>
      </c>
      <c r="G1314" s="116" t="str">
        <f t="shared" si="140"/>
        <v>Men Senior</v>
      </c>
      <c r="H1314" s="116" t="str">
        <f t="shared" si="141"/>
        <v>Orca Angling Club</v>
      </c>
      <c r="I1314" s="35"/>
      <c r="J1314" s="35"/>
      <c r="K1314" s="35"/>
      <c r="L1314" s="118" t="str">
        <f t="shared" si="142"/>
        <v/>
      </c>
      <c r="M1314" s="118" t="str">
        <f t="shared" si="143"/>
        <v/>
      </c>
    </row>
    <row r="1315" spans="1:13" x14ac:dyDescent="0.25">
      <c r="A1315" s="116" t="s">
        <v>1999</v>
      </c>
      <c r="B1315" s="117">
        <v>44450</v>
      </c>
      <c r="C1315" s="116" t="s">
        <v>2000</v>
      </c>
      <c r="D1315" s="35" t="s">
        <v>959</v>
      </c>
      <c r="E1315" s="116" t="str">
        <f t="shared" si="138"/>
        <v>Jan-Hendrik</v>
      </c>
      <c r="F1315" s="116" t="str">
        <f t="shared" si="139"/>
        <v>Jacobs</v>
      </c>
      <c r="G1315" s="116" t="str">
        <f t="shared" si="140"/>
        <v>Men Senior</v>
      </c>
      <c r="H1315" s="116" t="str">
        <f t="shared" si="141"/>
        <v>Orca Angling Club</v>
      </c>
      <c r="I1315" s="35"/>
      <c r="J1315" s="35"/>
      <c r="K1315" s="35"/>
      <c r="L1315" s="118" t="str">
        <f t="shared" si="142"/>
        <v/>
      </c>
      <c r="M1315" s="118" t="str">
        <f t="shared" si="143"/>
        <v/>
      </c>
    </row>
    <row r="1316" spans="1:13" x14ac:dyDescent="0.25">
      <c r="A1316" s="116" t="s">
        <v>1999</v>
      </c>
      <c r="B1316" s="117">
        <v>44450</v>
      </c>
      <c r="C1316" s="116" t="s">
        <v>2000</v>
      </c>
      <c r="D1316" s="35" t="s">
        <v>592</v>
      </c>
      <c r="E1316" s="116" t="str">
        <f t="shared" si="138"/>
        <v>Christiaan</v>
      </c>
      <c r="F1316" s="116" t="str">
        <f t="shared" si="139"/>
        <v>Rossouw</v>
      </c>
      <c r="G1316" s="116" t="str">
        <f t="shared" si="140"/>
        <v>Men Senior</v>
      </c>
      <c r="H1316" s="116" t="str">
        <f t="shared" si="141"/>
        <v>Orca Angling Club</v>
      </c>
      <c r="I1316" s="35"/>
      <c r="J1316" s="35"/>
      <c r="K1316" s="35"/>
      <c r="L1316" s="118" t="str">
        <f t="shared" si="142"/>
        <v/>
      </c>
      <c r="M1316" s="118" t="str">
        <f t="shared" si="143"/>
        <v/>
      </c>
    </row>
    <row r="1317" spans="1:13" x14ac:dyDescent="0.25">
      <c r="A1317" s="116" t="s">
        <v>1999</v>
      </c>
      <c r="B1317" s="117">
        <v>44450</v>
      </c>
      <c r="C1317" s="116" t="s">
        <v>2000</v>
      </c>
      <c r="D1317" s="35" t="s">
        <v>1689</v>
      </c>
      <c r="E1317" s="116" t="str">
        <f t="shared" si="138"/>
        <v>Juanne-Louis</v>
      </c>
      <c r="F1317" s="116" t="str">
        <f t="shared" si="139"/>
        <v>Grobler</v>
      </c>
      <c r="G1317" s="116" t="str">
        <f t="shared" si="140"/>
        <v>Men Senior</v>
      </c>
      <c r="H1317" s="116" t="str">
        <f t="shared" si="141"/>
        <v>Orca Angling Club</v>
      </c>
      <c r="I1317" s="35"/>
      <c r="J1317" s="35"/>
      <c r="K1317" s="35"/>
      <c r="L1317" s="118" t="str">
        <f t="shared" si="142"/>
        <v/>
      </c>
      <c r="M1317" s="118" t="str">
        <f t="shared" si="143"/>
        <v/>
      </c>
    </row>
    <row r="1318" spans="1:13" x14ac:dyDescent="0.25">
      <c r="A1318" s="116" t="s">
        <v>1999</v>
      </c>
      <c r="B1318" s="117">
        <v>44450</v>
      </c>
      <c r="C1318" s="116" t="s">
        <v>2000</v>
      </c>
      <c r="D1318" s="35" t="s">
        <v>552</v>
      </c>
      <c r="E1318" s="116" t="str">
        <f t="shared" si="138"/>
        <v>Alec</v>
      </c>
      <c r="F1318" s="116" t="str">
        <f t="shared" si="139"/>
        <v>Landers</v>
      </c>
      <c r="G1318" s="116" t="str">
        <f t="shared" si="140"/>
        <v>Men Senior</v>
      </c>
      <c r="H1318" s="116" t="str">
        <f t="shared" si="141"/>
        <v>Orca Angling Club</v>
      </c>
      <c r="I1318" s="35"/>
      <c r="J1318" s="35" t="s">
        <v>1340</v>
      </c>
      <c r="K1318" s="35">
        <v>101</v>
      </c>
      <c r="L1318" s="118">
        <f t="shared" si="142"/>
        <v>4.5</v>
      </c>
      <c r="M1318" s="118">
        <f t="shared" si="143"/>
        <v>4.5</v>
      </c>
    </row>
    <row r="1319" spans="1:13" x14ac:dyDescent="0.25">
      <c r="A1319" s="116" t="s">
        <v>1999</v>
      </c>
      <c r="B1319" s="117">
        <v>44450</v>
      </c>
      <c r="C1319" s="116" t="s">
        <v>2000</v>
      </c>
      <c r="D1319" s="35" t="s">
        <v>1803</v>
      </c>
      <c r="E1319" s="116" t="str">
        <f t="shared" si="138"/>
        <v>Micheal</v>
      </c>
      <c r="F1319" s="116" t="str">
        <f t="shared" si="139"/>
        <v>Lotter</v>
      </c>
      <c r="G1319" s="116" t="str">
        <f t="shared" si="140"/>
        <v>Men Master</v>
      </c>
      <c r="H1319" s="116" t="str">
        <f t="shared" si="141"/>
        <v>Orca Angling Club</v>
      </c>
      <c r="I1319" s="35" t="s">
        <v>19</v>
      </c>
      <c r="J1319" s="35"/>
      <c r="K1319" s="35">
        <v>54</v>
      </c>
      <c r="L1319" s="118">
        <f t="shared" si="142"/>
        <v>1.6</v>
      </c>
      <c r="M1319" s="118">
        <f t="shared" si="143"/>
        <v>1.6</v>
      </c>
    </row>
    <row r="1320" spans="1:13" x14ac:dyDescent="0.25">
      <c r="A1320" s="116" t="s">
        <v>1999</v>
      </c>
      <c r="B1320" s="117">
        <v>44450</v>
      </c>
      <c r="C1320" s="116" t="s">
        <v>2000</v>
      </c>
      <c r="D1320" s="35" t="s">
        <v>1794</v>
      </c>
      <c r="E1320" s="116" t="str">
        <f t="shared" si="138"/>
        <v>Franco</v>
      </c>
      <c r="F1320" s="116" t="str">
        <f t="shared" si="139"/>
        <v>Horn</v>
      </c>
      <c r="G1320" s="116" t="str">
        <f t="shared" si="140"/>
        <v>Men Senior</v>
      </c>
      <c r="H1320" s="116" t="str">
        <f t="shared" si="141"/>
        <v>Orca Angling Club</v>
      </c>
      <c r="I1320" s="35"/>
      <c r="J1320" s="35" t="s">
        <v>1340</v>
      </c>
      <c r="K1320" s="35">
        <v>139</v>
      </c>
      <c r="L1320" s="118">
        <f t="shared" si="142"/>
        <v>13.4</v>
      </c>
      <c r="M1320" s="118">
        <f t="shared" si="143"/>
        <v>13.4</v>
      </c>
    </row>
    <row r="1321" spans="1:13" x14ac:dyDescent="0.25">
      <c r="A1321" s="116" t="s">
        <v>1999</v>
      </c>
      <c r="B1321" s="117">
        <v>44450</v>
      </c>
      <c r="C1321" s="116" t="s">
        <v>2000</v>
      </c>
      <c r="D1321" s="35" t="s">
        <v>1388</v>
      </c>
      <c r="E1321" s="116" t="str">
        <f t="shared" si="138"/>
        <v>Ferdi</v>
      </c>
      <c r="F1321" s="116" t="str">
        <f t="shared" si="139"/>
        <v>Roetz</v>
      </c>
      <c r="G1321" s="116" t="str">
        <f t="shared" si="140"/>
        <v>Men Senior</v>
      </c>
      <c r="H1321" s="116" t="str">
        <f t="shared" si="141"/>
        <v>Orca Angling Club</v>
      </c>
      <c r="I1321" s="35"/>
      <c r="J1321" s="35" t="s">
        <v>1340</v>
      </c>
      <c r="K1321" s="35">
        <v>119</v>
      </c>
      <c r="L1321" s="118">
        <f t="shared" si="142"/>
        <v>7.9</v>
      </c>
      <c r="M1321" s="118">
        <f t="shared" si="143"/>
        <v>7.9</v>
      </c>
    </row>
    <row r="1322" spans="1:13" x14ac:dyDescent="0.25">
      <c r="A1322" s="116" t="s">
        <v>1999</v>
      </c>
      <c r="B1322" s="117">
        <v>44450</v>
      </c>
      <c r="C1322" s="116" t="s">
        <v>2000</v>
      </c>
      <c r="D1322" s="35" t="s">
        <v>723</v>
      </c>
      <c r="E1322" s="116" t="str">
        <f t="shared" si="138"/>
        <v>Corne</v>
      </c>
      <c r="F1322" s="116" t="str">
        <f t="shared" si="139"/>
        <v>Kruger</v>
      </c>
      <c r="G1322" s="116" t="str">
        <f t="shared" si="140"/>
        <v>Men Senior</v>
      </c>
      <c r="H1322" s="116" t="str">
        <f t="shared" si="141"/>
        <v>Orca Angling Club</v>
      </c>
      <c r="I1322" s="35"/>
      <c r="J1322" s="35" t="s">
        <v>1340</v>
      </c>
      <c r="K1322" s="35">
        <v>94</v>
      </c>
      <c r="L1322" s="118">
        <f t="shared" si="142"/>
        <v>3.5</v>
      </c>
      <c r="M1322" s="118">
        <f t="shared" si="143"/>
        <v>3.5</v>
      </c>
    </row>
    <row r="1323" spans="1:13" x14ac:dyDescent="0.25">
      <c r="A1323" s="116" t="s">
        <v>1999</v>
      </c>
      <c r="B1323" s="117">
        <v>44450</v>
      </c>
      <c r="C1323" s="116" t="s">
        <v>2000</v>
      </c>
      <c r="D1323" s="35" t="s">
        <v>823</v>
      </c>
      <c r="E1323" s="116" t="str">
        <f t="shared" si="138"/>
        <v>Gelhar</v>
      </c>
      <c r="F1323" s="116" t="str">
        <f t="shared" si="139"/>
        <v>Slabbert</v>
      </c>
      <c r="G1323" s="116" t="str">
        <f t="shared" si="140"/>
        <v>Men Senior</v>
      </c>
      <c r="H1323" s="116" t="str">
        <f t="shared" si="141"/>
        <v>Orca Angling Club</v>
      </c>
      <c r="I1323" s="35"/>
      <c r="J1323" s="35"/>
      <c r="K1323" s="35"/>
      <c r="L1323" s="118" t="str">
        <f t="shared" si="142"/>
        <v/>
      </c>
      <c r="M1323" s="118" t="str">
        <f t="shared" si="143"/>
        <v/>
      </c>
    </row>
    <row r="1324" spans="1:13" x14ac:dyDescent="0.25">
      <c r="A1324" s="116" t="s">
        <v>1999</v>
      </c>
      <c r="B1324" s="117">
        <v>44450</v>
      </c>
      <c r="C1324" s="116" t="s">
        <v>2000</v>
      </c>
      <c r="D1324" s="35" t="s">
        <v>641</v>
      </c>
      <c r="E1324" s="116" t="str">
        <f t="shared" si="138"/>
        <v>Hennie</v>
      </c>
      <c r="F1324" s="116" t="str">
        <f t="shared" si="139"/>
        <v>Roets</v>
      </c>
      <c r="G1324" s="116" t="str">
        <f t="shared" si="140"/>
        <v>Men Veteran</v>
      </c>
      <c r="H1324" s="116" t="str">
        <f t="shared" si="141"/>
        <v>Atlantic Angling Club</v>
      </c>
      <c r="I1324" s="35"/>
      <c r="J1324" s="35" t="s">
        <v>1340</v>
      </c>
      <c r="K1324" s="35">
        <v>147</v>
      </c>
      <c r="L1324" s="118">
        <f t="shared" si="142"/>
        <v>16.2</v>
      </c>
      <c r="M1324" s="118">
        <f t="shared" si="143"/>
        <v>16.2</v>
      </c>
    </row>
    <row r="1325" spans="1:13" x14ac:dyDescent="0.25">
      <c r="A1325" s="116" t="s">
        <v>1999</v>
      </c>
      <c r="B1325" s="117">
        <v>44450</v>
      </c>
      <c r="C1325" s="116" t="s">
        <v>2000</v>
      </c>
      <c r="D1325" s="35" t="s">
        <v>641</v>
      </c>
      <c r="E1325" s="116" t="str">
        <f t="shared" si="138"/>
        <v>Hennie</v>
      </c>
      <c r="F1325" s="116" t="str">
        <f t="shared" si="139"/>
        <v>Roets</v>
      </c>
      <c r="G1325" s="116" t="str">
        <f t="shared" si="140"/>
        <v>Men Veteran</v>
      </c>
      <c r="H1325" s="116" t="str">
        <f t="shared" si="141"/>
        <v>Atlantic Angling Club</v>
      </c>
      <c r="I1325" s="35"/>
      <c r="J1325" s="35" t="s">
        <v>1340</v>
      </c>
      <c r="K1325" s="35">
        <v>138</v>
      </c>
      <c r="L1325" s="118">
        <f t="shared" si="142"/>
        <v>13.1</v>
      </c>
      <c r="M1325" s="118">
        <f t="shared" si="143"/>
        <v>13.1</v>
      </c>
    </row>
    <row r="1326" spans="1:13" x14ac:dyDescent="0.25">
      <c r="A1326" s="116" t="s">
        <v>1999</v>
      </c>
      <c r="B1326" s="117">
        <v>44450</v>
      </c>
      <c r="C1326" s="116" t="s">
        <v>2000</v>
      </c>
      <c r="D1326" s="35" t="s">
        <v>641</v>
      </c>
      <c r="E1326" s="116" t="str">
        <f t="shared" si="138"/>
        <v>Hennie</v>
      </c>
      <c r="F1326" s="116" t="str">
        <f t="shared" si="139"/>
        <v>Roets</v>
      </c>
      <c r="G1326" s="116" t="str">
        <f t="shared" si="140"/>
        <v>Men Veteran</v>
      </c>
      <c r="H1326" s="116" t="str">
        <f t="shared" si="141"/>
        <v>Atlantic Angling Club</v>
      </c>
      <c r="I1326" s="35"/>
      <c r="J1326" s="35" t="s">
        <v>1340</v>
      </c>
      <c r="K1326" s="35">
        <v>137</v>
      </c>
      <c r="L1326" s="118">
        <f t="shared" si="142"/>
        <v>12.8</v>
      </c>
      <c r="M1326" s="118">
        <f t="shared" si="143"/>
        <v>12.8</v>
      </c>
    </row>
    <row r="1327" spans="1:13" x14ac:dyDescent="0.25">
      <c r="A1327" s="116" t="s">
        <v>1999</v>
      </c>
      <c r="B1327" s="117">
        <v>44450</v>
      </c>
      <c r="C1327" s="116" t="s">
        <v>2000</v>
      </c>
      <c r="D1327" s="35" t="s">
        <v>641</v>
      </c>
      <c r="E1327" s="116" t="str">
        <f t="shared" si="138"/>
        <v>Hennie</v>
      </c>
      <c r="F1327" s="116" t="str">
        <f t="shared" si="139"/>
        <v>Roets</v>
      </c>
      <c r="G1327" s="116" t="str">
        <f t="shared" si="140"/>
        <v>Men Veteran</v>
      </c>
      <c r="H1327" s="116" t="str">
        <f t="shared" si="141"/>
        <v>Atlantic Angling Club</v>
      </c>
      <c r="I1327" s="35"/>
      <c r="J1327" s="35" t="s">
        <v>1340</v>
      </c>
      <c r="K1327" s="35">
        <v>126</v>
      </c>
      <c r="L1327" s="118">
        <f t="shared" si="142"/>
        <v>9.6</v>
      </c>
      <c r="M1327" s="118">
        <f t="shared" si="143"/>
        <v>9.6</v>
      </c>
    </row>
    <row r="1328" spans="1:13" x14ac:dyDescent="0.25">
      <c r="A1328" s="116" t="s">
        <v>1999</v>
      </c>
      <c r="B1328" s="117">
        <v>44450</v>
      </c>
      <c r="C1328" s="116" t="s">
        <v>2000</v>
      </c>
      <c r="D1328" s="35" t="s">
        <v>1080</v>
      </c>
      <c r="E1328" s="116" t="str">
        <f t="shared" si="138"/>
        <v>Luigi</v>
      </c>
      <c r="F1328" s="116" t="str">
        <f t="shared" si="139"/>
        <v>Strappazzon</v>
      </c>
      <c r="G1328" s="116" t="str">
        <f t="shared" si="140"/>
        <v>Men U/16</v>
      </c>
      <c r="H1328" s="116" t="str">
        <f t="shared" si="141"/>
        <v>Atlantic Angling Club</v>
      </c>
      <c r="I1328" s="35"/>
      <c r="J1328" s="35"/>
      <c r="K1328" s="35"/>
      <c r="L1328" s="118" t="str">
        <f t="shared" si="142"/>
        <v/>
      </c>
      <c r="M1328" s="118" t="str">
        <f t="shared" si="143"/>
        <v/>
      </c>
    </row>
    <row r="1329" spans="1:13" x14ac:dyDescent="0.25">
      <c r="A1329" s="116" t="s">
        <v>1999</v>
      </c>
      <c r="B1329" s="117">
        <v>44450</v>
      </c>
      <c r="C1329" s="116" t="s">
        <v>2000</v>
      </c>
      <c r="D1329" s="35" t="s">
        <v>875</v>
      </c>
      <c r="E1329" s="116" t="str">
        <f t="shared" si="138"/>
        <v>Wikus</v>
      </c>
      <c r="F1329" s="116" t="str">
        <f t="shared" si="139"/>
        <v>Pinaar</v>
      </c>
      <c r="G1329" s="116" t="str">
        <f t="shared" si="140"/>
        <v>Men Veteran</v>
      </c>
      <c r="H1329" s="116" t="str">
        <f t="shared" si="141"/>
        <v>Atlantic Angling Club</v>
      </c>
      <c r="I1329" s="35"/>
      <c r="J1329" s="35"/>
      <c r="K1329" s="35"/>
      <c r="L1329" s="118" t="str">
        <f t="shared" si="142"/>
        <v/>
      </c>
      <c r="M1329" s="118" t="str">
        <f t="shared" si="143"/>
        <v/>
      </c>
    </row>
    <row r="1330" spans="1:13" x14ac:dyDescent="0.25">
      <c r="A1330" s="116" t="s">
        <v>1999</v>
      </c>
      <c r="B1330" s="117">
        <v>44450</v>
      </c>
      <c r="C1330" s="116" t="s">
        <v>2000</v>
      </c>
      <c r="D1330" s="35" t="s">
        <v>1624</v>
      </c>
      <c r="E1330" s="116" t="str">
        <f t="shared" si="138"/>
        <v>Stefano</v>
      </c>
      <c r="F1330" s="116" t="str">
        <f t="shared" si="139"/>
        <v>Strappazzon</v>
      </c>
      <c r="G1330" s="116" t="str">
        <f t="shared" si="140"/>
        <v>Men Veteran</v>
      </c>
      <c r="H1330" s="116" t="str">
        <f t="shared" si="141"/>
        <v>Atlantic Angling Club</v>
      </c>
      <c r="I1330" s="35" t="s">
        <v>19</v>
      </c>
      <c r="J1330" s="35"/>
      <c r="K1330" s="35">
        <v>56</v>
      </c>
      <c r="L1330" s="118">
        <f t="shared" si="142"/>
        <v>1.8</v>
      </c>
      <c r="M1330" s="118">
        <f t="shared" si="143"/>
        <v>1.8</v>
      </c>
    </row>
    <row r="1331" spans="1:13" x14ac:dyDescent="0.25">
      <c r="A1331" s="116" t="s">
        <v>1999</v>
      </c>
      <c r="B1331" s="117">
        <v>44450</v>
      </c>
      <c r="C1331" s="116" t="s">
        <v>2000</v>
      </c>
      <c r="D1331" s="35" t="s">
        <v>1773</v>
      </c>
      <c r="E1331" s="116" t="str">
        <f t="shared" si="138"/>
        <v>Jacobus</v>
      </c>
      <c r="F1331" s="116" t="str">
        <f t="shared" si="139"/>
        <v>Steyl</v>
      </c>
      <c r="G1331" s="116" t="str">
        <f t="shared" si="140"/>
        <v>Men Grand Masters</v>
      </c>
      <c r="H1331" s="116" t="str">
        <f t="shared" si="141"/>
        <v>Atlantic Angling Club</v>
      </c>
      <c r="I1331" s="35"/>
      <c r="J1331" s="35"/>
      <c r="K1331" s="35"/>
      <c r="L1331" s="118" t="str">
        <f t="shared" si="142"/>
        <v/>
      </c>
      <c r="M1331" s="118" t="str">
        <f t="shared" si="143"/>
        <v/>
      </c>
    </row>
    <row r="1332" spans="1:13" x14ac:dyDescent="0.25">
      <c r="A1332" s="116" t="s">
        <v>1999</v>
      </c>
      <c r="B1332" s="117">
        <v>44450</v>
      </c>
      <c r="C1332" s="116" t="s">
        <v>2000</v>
      </c>
      <c r="D1332" s="35" t="s">
        <v>1287</v>
      </c>
      <c r="E1332" s="116" t="str">
        <f t="shared" si="138"/>
        <v>Ryan</v>
      </c>
      <c r="F1332" s="116" t="str">
        <f t="shared" si="139"/>
        <v>Wolmarans</v>
      </c>
      <c r="G1332" s="116" t="str">
        <f t="shared" si="140"/>
        <v>Men Senior</v>
      </c>
      <c r="H1332" s="116" t="str">
        <f t="shared" si="141"/>
        <v>Atlantic Angling Club</v>
      </c>
      <c r="I1332" s="35" t="s">
        <v>19</v>
      </c>
      <c r="J1332" s="35"/>
      <c r="K1332" s="35">
        <v>66</v>
      </c>
      <c r="L1332" s="118">
        <f t="shared" si="142"/>
        <v>3</v>
      </c>
      <c r="M1332" s="118">
        <f t="shared" si="143"/>
        <v>3</v>
      </c>
    </row>
    <row r="1333" spans="1:13" x14ac:dyDescent="0.25">
      <c r="A1333" s="116" t="s">
        <v>1999</v>
      </c>
      <c r="B1333" s="117">
        <v>44450</v>
      </c>
      <c r="C1333" s="116" t="s">
        <v>2000</v>
      </c>
      <c r="D1333" s="35" t="s">
        <v>704</v>
      </c>
      <c r="E1333" s="116" t="str">
        <f t="shared" si="138"/>
        <v>Adri</v>
      </c>
      <c r="F1333" s="116" t="str">
        <f t="shared" si="139"/>
        <v>Roets</v>
      </c>
      <c r="G1333" s="116" t="str">
        <f t="shared" si="140"/>
        <v>Men Master</v>
      </c>
      <c r="H1333" s="116" t="str">
        <f t="shared" si="141"/>
        <v>Atlantic Angling Club</v>
      </c>
      <c r="I1333" s="35"/>
      <c r="J1333" s="35" t="s">
        <v>1340</v>
      </c>
      <c r="K1333" s="35">
        <v>140</v>
      </c>
      <c r="L1333" s="118">
        <f t="shared" si="142"/>
        <v>13.7</v>
      </c>
      <c r="M1333" s="118">
        <f t="shared" si="143"/>
        <v>13.7</v>
      </c>
    </row>
    <row r="1334" spans="1:13" x14ac:dyDescent="0.25">
      <c r="A1334" s="116" t="s">
        <v>1999</v>
      </c>
      <c r="B1334" s="117">
        <v>44450</v>
      </c>
      <c r="C1334" s="116" t="s">
        <v>2000</v>
      </c>
      <c r="D1334" s="35" t="s">
        <v>704</v>
      </c>
      <c r="E1334" s="116" t="str">
        <f t="shared" si="138"/>
        <v>Adri</v>
      </c>
      <c r="F1334" s="116" t="str">
        <f t="shared" si="139"/>
        <v>Roets</v>
      </c>
      <c r="G1334" s="116" t="str">
        <f t="shared" si="140"/>
        <v>Men Master</v>
      </c>
      <c r="H1334" s="116" t="str">
        <f t="shared" si="141"/>
        <v>Atlantic Angling Club</v>
      </c>
      <c r="I1334" s="35"/>
      <c r="J1334" s="35" t="s">
        <v>1340</v>
      </c>
      <c r="K1334" s="35">
        <v>132</v>
      </c>
      <c r="L1334" s="118">
        <f t="shared" si="142"/>
        <v>11.2</v>
      </c>
      <c r="M1334" s="118">
        <f t="shared" si="143"/>
        <v>11.2</v>
      </c>
    </row>
    <row r="1335" spans="1:13" x14ac:dyDescent="0.25">
      <c r="A1335" s="116" t="s">
        <v>1999</v>
      </c>
      <c r="B1335" s="117">
        <v>44450</v>
      </c>
      <c r="C1335" s="116" t="s">
        <v>2000</v>
      </c>
      <c r="D1335" s="35" t="s">
        <v>519</v>
      </c>
      <c r="E1335" s="116" t="str">
        <f t="shared" si="138"/>
        <v>Jörg</v>
      </c>
      <c r="F1335" s="116" t="str">
        <f t="shared" si="139"/>
        <v>Walter</v>
      </c>
      <c r="G1335" s="116" t="str">
        <f t="shared" si="140"/>
        <v>Men Grand Masters</v>
      </c>
      <c r="H1335" s="116" t="str">
        <f t="shared" si="141"/>
        <v>Atlantic Angling Club</v>
      </c>
      <c r="I1335" s="35"/>
      <c r="J1335" s="35" t="s">
        <v>1340</v>
      </c>
      <c r="K1335" s="35">
        <v>140</v>
      </c>
      <c r="L1335" s="118">
        <f t="shared" si="142"/>
        <v>13.7</v>
      </c>
      <c r="M1335" s="118">
        <f t="shared" si="143"/>
        <v>13.7</v>
      </c>
    </row>
    <row r="1336" spans="1:13" x14ac:dyDescent="0.25">
      <c r="A1336" s="116" t="s">
        <v>1999</v>
      </c>
      <c r="B1336" s="117">
        <v>44450</v>
      </c>
      <c r="C1336" s="116" t="s">
        <v>2000</v>
      </c>
      <c r="D1336" s="35" t="s">
        <v>519</v>
      </c>
      <c r="E1336" s="116" t="str">
        <f t="shared" si="138"/>
        <v>Jörg</v>
      </c>
      <c r="F1336" s="116" t="str">
        <f t="shared" si="139"/>
        <v>Walter</v>
      </c>
      <c r="G1336" s="116" t="str">
        <f t="shared" si="140"/>
        <v>Men Grand Masters</v>
      </c>
      <c r="H1336" s="116" t="str">
        <f t="shared" si="141"/>
        <v>Atlantic Angling Club</v>
      </c>
      <c r="I1336" s="35"/>
      <c r="J1336" s="35" t="s">
        <v>1340</v>
      </c>
      <c r="K1336" s="35">
        <v>115</v>
      </c>
      <c r="L1336" s="118">
        <f t="shared" si="142"/>
        <v>7</v>
      </c>
      <c r="M1336" s="118">
        <f t="shared" si="143"/>
        <v>7</v>
      </c>
    </row>
    <row r="1337" spans="1:13" x14ac:dyDescent="0.25">
      <c r="A1337" s="116" t="s">
        <v>1999</v>
      </c>
      <c r="B1337" s="117">
        <v>44450</v>
      </c>
      <c r="C1337" s="116" t="s">
        <v>2000</v>
      </c>
      <c r="D1337" s="35" t="s">
        <v>1634</v>
      </c>
      <c r="E1337" s="116" t="str">
        <f t="shared" si="138"/>
        <v>Sven</v>
      </c>
      <c r="F1337" s="116" t="str">
        <f t="shared" si="139"/>
        <v>Welzig</v>
      </c>
      <c r="G1337" s="116" t="str">
        <f t="shared" si="140"/>
        <v>Men U/21</v>
      </c>
      <c r="H1337" s="116" t="str">
        <f t="shared" si="141"/>
        <v>Atlantic Angling Club</v>
      </c>
      <c r="I1337" s="35"/>
      <c r="J1337" s="35" t="s">
        <v>1340</v>
      </c>
      <c r="K1337" s="35">
        <v>160</v>
      </c>
      <c r="L1337" s="118">
        <f t="shared" si="142"/>
        <v>21.7</v>
      </c>
      <c r="M1337" s="118">
        <f t="shared" si="143"/>
        <v>21.7</v>
      </c>
    </row>
    <row r="1338" spans="1:13" x14ac:dyDescent="0.25">
      <c r="A1338" s="116" t="s">
        <v>1999</v>
      </c>
      <c r="B1338" s="117">
        <v>44450</v>
      </c>
      <c r="C1338" s="116" t="s">
        <v>2000</v>
      </c>
      <c r="D1338" s="35" t="s">
        <v>1634</v>
      </c>
      <c r="E1338" s="116" t="str">
        <f t="shared" si="138"/>
        <v>Sven</v>
      </c>
      <c r="F1338" s="116" t="str">
        <f t="shared" si="139"/>
        <v>Welzig</v>
      </c>
      <c r="G1338" s="116" t="str">
        <f t="shared" si="140"/>
        <v>Men U/21</v>
      </c>
      <c r="H1338" s="116" t="str">
        <f t="shared" si="141"/>
        <v>Atlantic Angling Club</v>
      </c>
      <c r="I1338" s="35"/>
      <c r="J1338" s="35" t="s">
        <v>1340</v>
      </c>
      <c r="K1338" s="35">
        <v>92</v>
      </c>
      <c r="L1338" s="118">
        <f t="shared" si="142"/>
        <v>3.3</v>
      </c>
      <c r="M1338" s="118">
        <f t="shared" si="143"/>
        <v>3.3</v>
      </c>
    </row>
    <row r="1339" spans="1:13" x14ac:dyDescent="0.25">
      <c r="A1339" s="116" t="s">
        <v>1999</v>
      </c>
      <c r="B1339" s="117">
        <v>44450</v>
      </c>
      <c r="C1339" s="116" t="s">
        <v>2000</v>
      </c>
      <c r="D1339" s="35" t="s">
        <v>1634</v>
      </c>
      <c r="E1339" s="116" t="str">
        <f t="shared" si="138"/>
        <v>Sven</v>
      </c>
      <c r="F1339" s="116" t="str">
        <f t="shared" si="139"/>
        <v>Welzig</v>
      </c>
      <c r="G1339" s="116" t="str">
        <f t="shared" si="140"/>
        <v>Men U/21</v>
      </c>
      <c r="H1339" s="116" t="str">
        <f t="shared" si="141"/>
        <v>Atlantic Angling Club</v>
      </c>
      <c r="I1339" s="35"/>
      <c r="J1339" s="35" t="s">
        <v>1340</v>
      </c>
      <c r="K1339" s="35">
        <v>94</v>
      </c>
      <c r="L1339" s="118">
        <f t="shared" si="142"/>
        <v>3.5</v>
      </c>
      <c r="M1339" s="118">
        <f t="shared" si="143"/>
        <v>3.5</v>
      </c>
    </row>
    <row r="1340" spans="1:13" x14ac:dyDescent="0.25">
      <c r="A1340" s="116" t="s">
        <v>1999</v>
      </c>
      <c r="B1340" s="117">
        <v>44450</v>
      </c>
      <c r="C1340" s="116" t="s">
        <v>2000</v>
      </c>
      <c r="D1340" s="35" t="s">
        <v>1634</v>
      </c>
      <c r="E1340" s="116" t="str">
        <f t="shared" si="138"/>
        <v>Sven</v>
      </c>
      <c r="F1340" s="116" t="str">
        <f t="shared" si="139"/>
        <v>Welzig</v>
      </c>
      <c r="G1340" s="116" t="str">
        <f t="shared" si="140"/>
        <v>Men U/21</v>
      </c>
      <c r="H1340" s="116" t="str">
        <f t="shared" si="141"/>
        <v>Atlantic Angling Club</v>
      </c>
      <c r="I1340" s="35"/>
      <c r="J1340" s="35" t="s">
        <v>1340</v>
      </c>
      <c r="K1340" s="35">
        <v>130</v>
      </c>
      <c r="L1340" s="118">
        <f t="shared" si="142"/>
        <v>10.7</v>
      </c>
      <c r="M1340" s="118">
        <f t="shared" si="143"/>
        <v>10.7</v>
      </c>
    </row>
    <row r="1341" spans="1:13" x14ac:dyDescent="0.25">
      <c r="A1341" s="116" t="s">
        <v>1999</v>
      </c>
      <c r="B1341" s="117">
        <v>44450</v>
      </c>
      <c r="C1341" s="116" t="s">
        <v>2000</v>
      </c>
      <c r="D1341" s="35" t="s">
        <v>1634</v>
      </c>
      <c r="E1341" s="116" t="str">
        <f t="shared" si="138"/>
        <v>Sven</v>
      </c>
      <c r="F1341" s="116" t="str">
        <f t="shared" si="139"/>
        <v>Welzig</v>
      </c>
      <c r="G1341" s="116" t="str">
        <f t="shared" si="140"/>
        <v>Men U/21</v>
      </c>
      <c r="H1341" s="116" t="str">
        <f t="shared" si="141"/>
        <v>Atlantic Angling Club</v>
      </c>
      <c r="I1341" s="35"/>
      <c r="J1341" s="35" t="s">
        <v>1340</v>
      </c>
      <c r="K1341" s="35">
        <v>130</v>
      </c>
      <c r="L1341" s="118">
        <f t="shared" si="142"/>
        <v>10.7</v>
      </c>
      <c r="M1341" s="118">
        <f t="shared" si="143"/>
        <v>10.7</v>
      </c>
    </row>
    <row r="1342" spans="1:13" x14ac:dyDescent="0.25">
      <c r="A1342" s="116" t="s">
        <v>1999</v>
      </c>
      <c r="B1342" s="117">
        <v>44450</v>
      </c>
      <c r="C1342" s="116" t="s">
        <v>2000</v>
      </c>
      <c r="D1342" s="35" t="s">
        <v>1634</v>
      </c>
      <c r="E1342" s="116" t="str">
        <f t="shared" si="138"/>
        <v>Sven</v>
      </c>
      <c r="F1342" s="116" t="str">
        <f t="shared" si="139"/>
        <v>Welzig</v>
      </c>
      <c r="G1342" s="116" t="str">
        <f t="shared" si="140"/>
        <v>Men U/21</v>
      </c>
      <c r="H1342" s="116" t="str">
        <f t="shared" si="141"/>
        <v>Atlantic Angling Club</v>
      </c>
      <c r="I1342" s="35" t="s">
        <v>19</v>
      </c>
      <c r="J1342" s="35"/>
      <c r="K1342" s="35">
        <v>60</v>
      </c>
      <c r="L1342" s="118">
        <f t="shared" si="142"/>
        <v>2.2000000000000002</v>
      </c>
      <c r="M1342" s="118">
        <f t="shared" si="143"/>
        <v>2.2000000000000002</v>
      </c>
    </row>
    <row r="1343" spans="1:13" x14ac:dyDescent="0.25">
      <c r="A1343" s="116" t="s">
        <v>1999</v>
      </c>
      <c r="B1343" s="117">
        <v>44450</v>
      </c>
      <c r="C1343" s="116" t="s">
        <v>2000</v>
      </c>
      <c r="D1343" s="35" t="s">
        <v>729</v>
      </c>
      <c r="E1343" s="116" t="str">
        <f t="shared" si="138"/>
        <v>Henning</v>
      </c>
      <c r="F1343" s="116" t="str">
        <f t="shared" si="139"/>
        <v>Du Plessis</v>
      </c>
      <c r="G1343" s="116" t="str">
        <f t="shared" si="140"/>
        <v>Men Master</v>
      </c>
      <c r="H1343" s="116" t="str">
        <f t="shared" si="141"/>
        <v>Atlantic Angling Club</v>
      </c>
      <c r="I1343" s="35"/>
      <c r="J1343" s="35" t="s">
        <v>1340</v>
      </c>
      <c r="K1343" s="35">
        <v>149</v>
      </c>
      <c r="L1343" s="118">
        <f t="shared" si="142"/>
        <v>17</v>
      </c>
      <c r="M1343" s="118">
        <f t="shared" si="143"/>
        <v>17</v>
      </c>
    </row>
    <row r="1344" spans="1:13" x14ac:dyDescent="0.25">
      <c r="A1344" s="116" t="s">
        <v>1999</v>
      </c>
      <c r="B1344" s="117">
        <v>44450</v>
      </c>
      <c r="C1344" s="116" t="s">
        <v>2000</v>
      </c>
      <c r="D1344" s="35" t="s">
        <v>1759</v>
      </c>
      <c r="E1344" s="116" t="str">
        <f t="shared" si="138"/>
        <v>Andy</v>
      </c>
      <c r="F1344" s="116" t="str">
        <f t="shared" si="139"/>
        <v>Welzig</v>
      </c>
      <c r="G1344" s="116" t="str">
        <f t="shared" si="140"/>
        <v>Men Master</v>
      </c>
      <c r="H1344" s="116" t="str">
        <f t="shared" si="141"/>
        <v>Atlantic Angling Club</v>
      </c>
      <c r="I1344" s="35"/>
      <c r="J1344" s="35" t="s">
        <v>1340</v>
      </c>
      <c r="K1344" s="35">
        <v>117</v>
      </c>
      <c r="L1344" s="118">
        <f t="shared" si="142"/>
        <v>7.4</v>
      </c>
      <c r="M1344" s="118">
        <f t="shared" si="143"/>
        <v>7.4</v>
      </c>
    </row>
    <row r="1345" spans="1:13" x14ac:dyDescent="0.25">
      <c r="A1345" s="116" t="s">
        <v>1999</v>
      </c>
      <c r="B1345" s="117">
        <v>44450</v>
      </c>
      <c r="C1345" s="116" t="s">
        <v>2000</v>
      </c>
      <c r="D1345" s="35" t="s">
        <v>1497</v>
      </c>
      <c r="E1345" s="116" t="str">
        <f t="shared" si="138"/>
        <v>Andi</v>
      </c>
      <c r="F1345" s="116" t="str">
        <f t="shared" si="139"/>
        <v>Bachran</v>
      </c>
      <c r="G1345" s="116" t="str">
        <f t="shared" si="140"/>
        <v>Men Master</v>
      </c>
      <c r="H1345" s="116" t="str">
        <f t="shared" si="141"/>
        <v>Atlantic Angling Club</v>
      </c>
      <c r="I1345" s="35"/>
      <c r="J1345" s="35" t="s">
        <v>1339</v>
      </c>
      <c r="K1345" s="35">
        <v>127</v>
      </c>
      <c r="L1345" s="118">
        <f t="shared" si="142"/>
        <v>26.3</v>
      </c>
      <c r="M1345" s="118">
        <f t="shared" si="143"/>
        <v>26.3</v>
      </c>
    </row>
    <row r="1346" spans="1:13" x14ac:dyDescent="0.25">
      <c r="A1346" s="116" t="s">
        <v>1999</v>
      </c>
      <c r="B1346" s="117">
        <v>44450</v>
      </c>
      <c r="C1346" s="116" t="s">
        <v>2000</v>
      </c>
      <c r="D1346" s="35" t="s">
        <v>1498</v>
      </c>
      <c r="E1346" s="116" t="str">
        <f t="shared" si="138"/>
        <v>Kay</v>
      </c>
      <c r="F1346" s="116" t="str">
        <f t="shared" si="139"/>
        <v>Bachran</v>
      </c>
      <c r="G1346" s="116" t="str">
        <f t="shared" si="140"/>
        <v>Men U/21</v>
      </c>
      <c r="H1346" s="116" t="str">
        <f t="shared" si="141"/>
        <v>Atlantic Angling Club</v>
      </c>
      <c r="I1346" s="35"/>
      <c r="J1346" s="35" t="s">
        <v>1340</v>
      </c>
      <c r="K1346" s="35">
        <v>94</v>
      </c>
      <c r="L1346" s="118">
        <f t="shared" si="142"/>
        <v>3.5</v>
      </c>
      <c r="M1346" s="118">
        <f t="shared" si="143"/>
        <v>3.5</v>
      </c>
    </row>
    <row r="1347" spans="1:13" x14ac:dyDescent="0.25">
      <c r="A1347" s="116" t="s">
        <v>1999</v>
      </c>
      <c r="B1347" s="117">
        <v>44450</v>
      </c>
      <c r="C1347" s="116" t="s">
        <v>2000</v>
      </c>
      <c r="D1347" s="35" t="s">
        <v>954</v>
      </c>
      <c r="E1347" s="116" t="str">
        <f t="shared" si="138"/>
        <v>Jaco</v>
      </c>
      <c r="F1347" s="116" t="str">
        <f t="shared" si="139"/>
        <v>Venter</v>
      </c>
      <c r="G1347" s="116" t="str">
        <f t="shared" si="140"/>
        <v>Men Master</v>
      </c>
      <c r="H1347" s="116" t="str">
        <f t="shared" si="141"/>
        <v>Atlantic Angling Club</v>
      </c>
      <c r="I1347" s="35"/>
      <c r="J1347" s="35" t="s">
        <v>1340</v>
      </c>
      <c r="K1347" s="35">
        <v>119</v>
      </c>
      <c r="L1347" s="118">
        <f t="shared" si="142"/>
        <v>7.9</v>
      </c>
      <c r="M1347" s="118">
        <f t="shared" si="143"/>
        <v>7.9</v>
      </c>
    </row>
    <row r="1348" spans="1:13" x14ac:dyDescent="0.25">
      <c r="A1348" s="116" t="s">
        <v>1999</v>
      </c>
      <c r="B1348" s="117">
        <v>44450</v>
      </c>
      <c r="C1348" s="116" t="s">
        <v>2000</v>
      </c>
      <c r="D1348" s="35" t="s">
        <v>954</v>
      </c>
      <c r="E1348" s="116" t="str">
        <f t="shared" si="138"/>
        <v>Jaco</v>
      </c>
      <c r="F1348" s="116" t="str">
        <f t="shared" si="139"/>
        <v>Venter</v>
      </c>
      <c r="G1348" s="116" t="str">
        <f t="shared" si="140"/>
        <v>Men Master</v>
      </c>
      <c r="H1348" s="116" t="str">
        <f t="shared" si="141"/>
        <v>Atlantic Angling Club</v>
      </c>
      <c r="I1348" s="35"/>
      <c r="J1348" s="35" t="s">
        <v>1340</v>
      </c>
      <c r="K1348" s="35">
        <v>160</v>
      </c>
      <c r="L1348" s="118">
        <f t="shared" si="142"/>
        <v>21.7</v>
      </c>
      <c r="M1348" s="118">
        <f t="shared" si="143"/>
        <v>21.7</v>
      </c>
    </row>
    <row r="1349" spans="1:13" x14ac:dyDescent="0.25">
      <c r="A1349" s="116" t="s">
        <v>1999</v>
      </c>
      <c r="B1349" s="117">
        <v>44450</v>
      </c>
      <c r="C1349" s="116" t="s">
        <v>2000</v>
      </c>
      <c r="D1349" s="35" t="s">
        <v>1408</v>
      </c>
      <c r="E1349" s="116" t="str">
        <f t="shared" si="138"/>
        <v>Hannes</v>
      </c>
      <c r="F1349" s="116" t="str">
        <f t="shared" si="139"/>
        <v>DeHaast</v>
      </c>
      <c r="G1349" s="116" t="str">
        <f t="shared" si="140"/>
        <v>Men Senior</v>
      </c>
      <c r="H1349" s="116" t="str">
        <f t="shared" si="141"/>
        <v>Otjiwarongo</v>
      </c>
      <c r="I1349" s="35"/>
      <c r="J1349" s="35" t="s">
        <v>1340</v>
      </c>
      <c r="K1349" s="35">
        <v>156</v>
      </c>
      <c r="L1349" s="118">
        <f t="shared" si="142"/>
        <v>19.899999999999999</v>
      </c>
      <c r="M1349" s="118">
        <f t="shared" si="143"/>
        <v>19.899999999999999</v>
      </c>
    </row>
    <row r="1350" spans="1:13" x14ac:dyDescent="0.25">
      <c r="A1350" s="116" t="s">
        <v>1999</v>
      </c>
      <c r="B1350" s="117">
        <v>44450</v>
      </c>
      <c r="C1350" s="116" t="s">
        <v>2000</v>
      </c>
      <c r="D1350" s="35" t="s">
        <v>1408</v>
      </c>
      <c r="E1350" s="116" t="str">
        <f t="shared" si="138"/>
        <v>Hannes</v>
      </c>
      <c r="F1350" s="116" t="str">
        <f t="shared" si="139"/>
        <v>DeHaast</v>
      </c>
      <c r="G1350" s="116" t="str">
        <f t="shared" si="140"/>
        <v>Men Senior</v>
      </c>
      <c r="H1350" s="116" t="str">
        <f t="shared" si="141"/>
        <v>Otjiwarongo</v>
      </c>
      <c r="I1350" s="35"/>
      <c r="J1350" s="35" t="s">
        <v>1340</v>
      </c>
      <c r="K1350" s="35">
        <v>128</v>
      </c>
      <c r="L1350" s="118">
        <f t="shared" si="142"/>
        <v>10.1</v>
      </c>
      <c r="M1350" s="118">
        <f t="shared" si="143"/>
        <v>10.1</v>
      </c>
    </row>
    <row r="1351" spans="1:13" x14ac:dyDescent="0.25">
      <c r="A1351" s="116" t="s">
        <v>1999</v>
      </c>
      <c r="B1351" s="117">
        <v>44450</v>
      </c>
      <c r="C1351" s="116" t="s">
        <v>2000</v>
      </c>
      <c r="D1351" s="35" t="s">
        <v>1248</v>
      </c>
      <c r="E1351" s="116" t="str">
        <f t="shared" si="138"/>
        <v>Martinus</v>
      </c>
      <c r="F1351" s="116" t="str">
        <f t="shared" si="139"/>
        <v>Venter</v>
      </c>
      <c r="G1351" s="116" t="str">
        <f t="shared" si="140"/>
        <v>Men Veteran</v>
      </c>
      <c r="H1351" s="116" t="str">
        <f t="shared" si="141"/>
        <v>Otjiwarongo</v>
      </c>
      <c r="I1351" s="35"/>
      <c r="J1351" s="35" t="s">
        <v>1340</v>
      </c>
      <c r="K1351" s="35">
        <v>143</v>
      </c>
      <c r="L1351" s="118">
        <f t="shared" si="142"/>
        <v>14.8</v>
      </c>
      <c r="M1351" s="118">
        <f t="shared" si="143"/>
        <v>14.8</v>
      </c>
    </row>
    <row r="1352" spans="1:13" x14ac:dyDescent="0.25">
      <c r="A1352" s="116" t="s">
        <v>1999</v>
      </c>
      <c r="B1352" s="117">
        <v>44450</v>
      </c>
      <c r="C1352" s="116" t="s">
        <v>2000</v>
      </c>
      <c r="D1352" s="35" t="s">
        <v>1248</v>
      </c>
      <c r="E1352" s="116" t="str">
        <f t="shared" si="138"/>
        <v>Martinus</v>
      </c>
      <c r="F1352" s="116" t="str">
        <f t="shared" si="139"/>
        <v>Venter</v>
      </c>
      <c r="G1352" s="116" t="str">
        <f t="shared" si="140"/>
        <v>Men Veteran</v>
      </c>
      <c r="H1352" s="116" t="str">
        <f t="shared" si="141"/>
        <v>Otjiwarongo</v>
      </c>
      <c r="I1352" s="35"/>
      <c r="J1352" s="35" t="s">
        <v>1340</v>
      </c>
      <c r="K1352" s="35">
        <v>157</v>
      </c>
      <c r="L1352" s="118">
        <f t="shared" si="142"/>
        <v>20.399999999999999</v>
      </c>
      <c r="M1352" s="118">
        <f t="shared" si="143"/>
        <v>20.399999999999999</v>
      </c>
    </row>
    <row r="1353" spans="1:13" x14ac:dyDescent="0.25">
      <c r="A1353" s="116" t="s">
        <v>1999</v>
      </c>
      <c r="B1353" s="117">
        <v>44450</v>
      </c>
      <c r="C1353" s="116" t="s">
        <v>2000</v>
      </c>
      <c r="D1353" s="35" t="s">
        <v>1188</v>
      </c>
      <c r="E1353" s="116" t="str">
        <f t="shared" si="138"/>
        <v>Rinus</v>
      </c>
      <c r="F1353" s="116" t="str">
        <f t="shared" si="139"/>
        <v>Van Der Westhuizen</v>
      </c>
      <c r="G1353" s="116" t="str">
        <f t="shared" si="140"/>
        <v>Men Senior</v>
      </c>
      <c r="H1353" s="116" t="str">
        <f t="shared" si="141"/>
        <v>Otjiwarongo</v>
      </c>
      <c r="I1353" s="35"/>
      <c r="J1353" s="35" t="s">
        <v>1340</v>
      </c>
      <c r="K1353" s="35">
        <v>112</v>
      </c>
      <c r="L1353" s="118">
        <f t="shared" si="142"/>
        <v>6.4</v>
      </c>
      <c r="M1353" s="118">
        <f t="shared" si="143"/>
        <v>6.4</v>
      </c>
    </row>
    <row r="1354" spans="1:13" x14ac:dyDescent="0.25">
      <c r="A1354" s="116" t="s">
        <v>1999</v>
      </c>
      <c r="B1354" s="117">
        <v>44450</v>
      </c>
      <c r="C1354" s="116" t="s">
        <v>2000</v>
      </c>
      <c r="D1354" s="35" t="s">
        <v>1188</v>
      </c>
      <c r="E1354" s="116" t="str">
        <f t="shared" si="138"/>
        <v>Rinus</v>
      </c>
      <c r="F1354" s="116" t="str">
        <f t="shared" si="139"/>
        <v>Van Der Westhuizen</v>
      </c>
      <c r="G1354" s="116" t="str">
        <f t="shared" si="140"/>
        <v>Men Senior</v>
      </c>
      <c r="H1354" s="116" t="str">
        <f t="shared" si="141"/>
        <v>Otjiwarongo</v>
      </c>
      <c r="I1354" s="35"/>
      <c r="J1354" s="35" t="s">
        <v>1340</v>
      </c>
      <c r="K1354" s="35">
        <v>154</v>
      </c>
      <c r="L1354" s="118">
        <f t="shared" si="142"/>
        <v>19.100000000000001</v>
      </c>
      <c r="M1354" s="118">
        <f t="shared" si="143"/>
        <v>19.100000000000001</v>
      </c>
    </row>
    <row r="1355" spans="1:13" x14ac:dyDescent="0.25">
      <c r="A1355" s="116" t="s">
        <v>1999</v>
      </c>
      <c r="B1355" s="117">
        <v>44450</v>
      </c>
      <c r="C1355" s="116" t="s">
        <v>2000</v>
      </c>
      <c r="D1355" s="35" t="s">
        <v>1188</v>
      </c>
      <c r="E1355" s="116" t="str">
        <f t="shared" si="138"/>
        <v>Rinus</v>
      </c>
      <c r="F1355" s="116" t="str">
        <f t="shared" si="139"/>
        <v>Van Der Westhuizen</v>
      </c>
      <c r="G1355" s="116" t="str">
        <f t="shared" si="140"/>
        <v>Men Senior</v>
      </c>
      <c r="H1355" s="116" t="str">
        <f t="shared" si="141"/>
        <v>Otjiwarongo</v>
      </c>
      <c r="I1355" s="35"/>
      <c r="J1355" s="35" t="s">
        <v>1339</v>
      </c>
      <c r="K1355" s="35">
        <v>161</v>
      </c>
      <c r="L1355" s="118">
        <f t="shared" si="142"/>
        <v>57.2</v>
      </c>
      <c r="M1355" s="118">
        <f t="shared" si="143"/>
        <v>57.2</v>
      </c>
    </row>
    <row r="1356" spans="1:13" x14ac:dyDescent="0.25">
      <c r="A1356" s="116" t="s">
        <v>1999</v>
      </c>
      <c r="B1356" s="117">
        <v>44450</v>
      </c>
      <c r="C1356" s="116" t="s">
        <v>2000</v>
      </c>
      <c r="D1356" s="35" t="s">
        <v>883</v>
      </c>
      <c r="E1356" s="116" t="str">
        <f t="shared" si="138"/>
        <v>Org</v>
      </c>
      <c r="F1356" s="116" t="str">
        <f t="shared" si="139"/>
        <v>Van Rensburg</v>
      </c>
      <c r="G1356" s="116" t="str">
        <f t="shared" si="140"/>
        <v>Men Senior</v>
      </c>
      <c r="H1356" s="116" t="str">
        <f t="shared" si="141"/>
        <v>Mako</v>
      </c>
      <c r="I1356" s="35"/>
      <c r="J1356" s="35"/>
      <c r="K1356" s="35"/>
      <c r="L1356" s="118" t="str">
        <f t="shared" si="142"/>
        <v/>
      </c>
      <c r="M1356" s="118" t="str">
        <f t="shared" si="143"/>
        <v/>
      </c>
    </row>
    <row r="1357" spans="1:13" x14ac:dyDescent="0.25">
      <c r="A1357" s="116" t="s">
        <v>1999</v>
      </c>
      <c r="B1357" s="117">
        <v>44450</v>
      </c>
      <c r="C1357" s="116" t="s">
        <v>2000</v>
      </c>
      <c r="D1357" s="35" t="s">
        <v>564</v>
      </c>
      <c r="E1357" s="116" t="str">
        <f t="shared" si="138"/>
        <v>Chris</v>
      </c>
      <c r="F1357" s="116" t="str">
        <f t="shared" si="139"/>
        <v>Feyerabend</v>
      </c>
      <c r="G1357" s="116" t="str">
        <f t="shared" si="140"/>
        <v>Men Veteran</v>
      </c>
      <c r="H1357" s="116" t="str">
        <f t="shared" si="141"/>
        <v>Otjiwarongo</v>
      </c>
      <c r="I1357" s="35"/>
      <c r="J1357" s="35" t="s">
        <v>1318</v>
      </c>
      <c r="K1357" s="35">
        <v>73</v>
      </c>
      <c r="L1357" s="118">
        <f t="shared" si="142"/>
        <v>7.1</v>
      </c>
      <c r="M1357" s="118">
        <f t="shared" si="143"/>
        <v>7.1</v>
      </c>
    </row>
    <row r="1358" spans="1:13" x14ac:dyDescent="0.25">
      <c r="A1358" s="116" t="s">
        <v>1999</v>
      </c>
      <c r="B1358" s="117">
        <v>44450</v>
      </c>
      <c r="C1358" s="116" t="s">
        <v>2000</v>
      </c>
      <c r="D1358" s="35" t="s">
        <v>564</v>
      </c>
      <c r="E1358" s="116" t="str">
        <f t="shared" si="138"/>
        <v>Chris</v>
      </c>
      <c r="F1358" s="116" t="str">
        <f t="shared" si="139"/>
        <v>Feyerabend</v>
      </c>
      <c r="G1358" s="116" t="str">
        <f t="shared" si="140"/>
        <v>Men Veteran</v>
      </c>
      <c r="H1358" s="116" t="str">
        <f t="shared" si="141"/>
        <v>Otjiwarongo</v>
      </c>
      <c r="I1358" s="35"/>
      <c r="J1358" s="35" t="s">
        <v>1339</v>
      </c>
      <c r="K1358" s="35">
        <v>163</v>
      </c>
      <c r="L1358" s="118">
        <f t="shared" si="142"/>
        <v>59.5</v>
      </c>
      <c r="M1358" s="118">
        <f t="shared" si="143"/>
        <v>59.5</v>
      </c>
    </row>
    <row r="1359" spans="1:13" x14ac:dyDescent="0.25">
      <c r="A1359" s="116" t="s">
        <v>1999</v>
      </c>
      <c r="B1359" s="117">
        <v>44450</v>
      </c>
      <c r="C1359" s="116" t="s">
        <v>2000</v>
      </c>
      <c r="D1359" s="35" t="s">
        <v>1024</v>
      </c>
      <c r="E1359" s="116" t="str">
        <f t="shared" si="138"/>
        <v>Otto</v>
      </c>
      <c r="F1359" s="116" t="str">
        <f t="shared" si="139"/>
        <v>Feyerabend</v>
      </c>
      <c r="G1359" s="116" t="str">
        <f t="shared" si="140"/>
        <v>Men U/21</v>
      </c>
      <c r="H1359" s="116" t="str">
        <f t="shared" si="141"/>
        <v>Otjiwarongo</v>
      </c>
      <c r="I1359" s="35" t="s">
        <v>19</v>
      </c>
      <c r="J1359" s="35"/>
      <c r="K1359" s="35">
        <v>43</v>
      </c>
      <c r="L1359" s="118">
        <f t="shared" si="142"/>
        <v>0.8</v>
      </c>
      <c r="M1359" s="118">
        <f t="shared" si="143"/>
        <v>0.8</v>
      </c>
    </row>
    <row r="1360" spans="1:13" x14ac:dyDescent="0.25">
      <c r="A1360" s="116" t="s">
        <v>1999</v>
      </c>
      <c r="B1360" s="117">
        <v>44450</v>
      </c>
      <c r="C1360" s="116" t="s">
        <v>2000</v>
      </c>
      <c r="D1360" s="35" t="s">
        <v>1233</v>
      </c>
      <c r="E1360" s="116" t="str">
        <f t="shared" si="138"/>
        <v>Handre</v>
      </c>
      <c r="F1360" s="116" t="str">
        <f t="shared" si="139"/>
        <v>Klazinga</v>
      </c>
      <c r="G1360" s="116" t="str">
        <f t="shared" si="140"/>
        <v>Men Senior</v>
      </c>
      <c r="H1360" s="116" t="str">
        <f t="shared" si="141"/>
        <v>Otjiwarongo</v>
      </c>
      <c r="I1360" s="35"/>
      <c r="J1360" s="35"/>
      <c r="K1360" s="35"/>
      <c r="L1360" s="118" t="str">
        <f t="shared" si="142"/>
        <v/>
      </c>
      <c r="M1360" s="118" t="str">
        <f t="shared" si="143"/>
        <v/>
      </c>
    </row>
    <row r="1361" spans="1:13" x14ac:dyDescent="0.25">
      <c r="A1361" s="116" t="s">
        <v>1999</v>
      </c>
      <c r="B1361" s="117">
        <v>44450</v>
      </c>
      <c r="C1361" s="116" t="s">
        <v>2000</v>
      </c>
      <c r="D1361" s="35" t="s">
        <v>1753</v>
      </c>
      <c r="E1361" s="116" t="str">
        <f t="shared" si="138"/>
        <v>Franco</v>
      </c>
      <c r="F1361" s="116" t="str">
        <f t="shared" si="139"/>
        <v>Kuhn</v>
      </c>
      <c r="G1361" s="116" t="str">
        <f t="shared" si="140"/>
        <v>Men Senior</v>
      </c>
      <c r="H1361" s="116" t="str">
        <f t="shared" si="141"/>
        <v>Otjiwarongo</v>
      </c>
      <c r="I1361" s="35"/>
      <c r="J1361" s="35"/>
      <c r="K1361" s="35"/>
      <c r="L1361" s="118" t="str">
        <f t="shared" si="142"/>
        <v/>
      </c>
      <c r="M1361" s="118" t="str">
        <f t="shared" si="143"/>
        <v/>
      </c>
    </row>
    <row r="1362" spans="1:13" x14ac:dyDescent="0.25">
      <c r="A1362" s="116" t="s">
        <v>1999</v>
      </c>
      <c r="B1362" s="117">
        <v>44450</v>
      </c>
      <c r="C1362" s="116" t="s">
        <v>2000</v>
      </c>
      <c r="D1362" s="35" t="s">
        <v>1750</v>
      </c>
      <c r="E1362" s="116" t="str">
        <f t="shared" si="138"/>
        <v>Willem Louis</v>
      </c>
      <c r="F1362" s="116" t="str">
        <f t="shared" si="139"/>
        <v>Klazinga</v>
      </c>
      <c r="G1362" s="116" t="str">
        <f t="shared" si="140"/>
        <v>Men Grand Masters</v>
      </c>
      <c r="H1362" s="116" t="str">
        <f t="shared" si="141"/>
        <v>Otjiwarongo</v>
      </c>
      <c r="I1362" s="35" t="s">
        <v>19</v>
      </c>
      <c r="J1362" s="35"/>
      <c r="K1362" s="35">
        <v>53</v>
      </c>
      <c r="L1362" s="118">
        <f t="shared" si="142"/>
        <v>1.5</v>
      </c>
      <c r="M1362" s="118">
        <f t="shared" si="143"/>
        <v>1.5</v>
      </c>
    </row>
    <row r="1363" spans="1:13" x14ac:dyDescent="0.25">
      <c r="A1363" s="116" t="s">
        <v>1999</v>
      </c>
      <c r="B1363" s="117">
        <v>44450</v>
      </c>
      <c r="C1363" s="116" t="s">
        <v>2000</v>
      </c>
      <c r="D1363" s="35" t="s">
        <v>1750</v>
      </c>
      <c r="E1363" s="116" t="str">
        <f t="shared" si="138"/>
        <v>Willem Louis</v>
      </c>
      <c r="F1363" s="116" t="str">
        <f t="shared" si="139"/>
        <v>Klazinga</v>
      </c>
      <c r="G1363" s="116" t="str">
        <f t="shared" si="140"/>
        <v>Men Grand Masters</v>
      </c>
      <c r="H1363" s="116" t="str">
        <f t="shared" si="141"/>
        <v>Otjiwarongo</v>
      </c>
      <c r="I1363" s="35" t="s">
        <v>19</v>
      </c>
      <c r="J1363" s="35"/>
      <c r="K1363" s="35">
        <v>48</v>
      </c>
      <c r="L1363" s="118">
        <f t="shared" si="142"/>
        <v>1.1000000000000001</v>
      </c>
      <c r="M1363" s="118">
        <f t="shared" si="143"/>
        <v>1.1000000000000001</v>
      </c>
    </row>
    <row r="1364" spans="1:13" x14ac:dyDescent="0.25">
      <c r="A1364" s="116" t="s">
        <v>1999</v>
      </c>
      <c r="B1364" s="117">
        <v>44450</v>
      </c>
      <c r="C1364" s="116" t="s">
        <v>2000</v>
      </c>
      <c r="D1364" s="35" t="s">
        <v>707</v>
      </c>
      <c r="E1364" s="116" t="str">
        <f t="shared" si="138"/>
        <v>Stephan</v>
      </c>
      <c r="F1364" s="116" t="str">
        <f t="shared" si="139"/>
        <v>Hauptfleisch</v>
      </c>
      <c r="G1364" s="116" t="str">
        <f t="shared" si="140"/>
        <v>Men Senior</v>
      </c>
      <c r="H1364" s="116" t="str">
        <f t="shared" si="141"/>
        <v>Otjiwarongo</v>
      </c>
      <c r="I1364" s="35"/>
      <c r="J1364" s="35" t="s">
        <v>1340</v>
      </c>
      <c r="K1364" s="35">
        <v>142</v>
      </c>
      <c r="L1364" s="118">
        <f t="shared" si="142"/>
        <v>14.4</v>
      </c>
      <c r="M1364" s="118">
        <f t="shared" si="143"/>
        <v>14.4</v>
      </c>
    </row>
    <row r="1365" spans="1:13" x14ac:dyDescent="0.25">
      <c r="A1365" s="116" t="s">
        <v>1999</v>
      </c>
      <c r="B1365" s="117">
        <v>44450</v>
      </c>
      <c r="C1365" s="116" t="s">
        <v>2000</v>
      </c>
      <c r="D1365" s="35" t="s">
        <v>565</v>
      </c>
      <c r="E1365" s="116" t="str">
        <f t="shared" si="138"/>
        <v>Maritz</v>
      </c>
      <c r="F1365" s="116" t="str">
        <f t="shared" si="139"/>
        <v>Jansen van Vuuren</v>
      </c>
      <c r="G1365" s="116" t="str">
        <f t="shared" si="140"/>
        <v>Men Veteran</v>
      </c>
      <c r="H1365" s="116" t="str">
        <f t="shared" si="141"/>
        <v>Otjiwarongo</v>
      </c>
      <c r="I1365" s="35"/>
      <c r="J1365" s="35" t="s">
        <v>1340</v>
      </c>
      <c r="K1365" s="35">
        <v>151</v>
      </c>
      <c r="L1365" s="118">
        <f t="shared" si="142"/>
        <v>17.8</v>
      </c>
      <c r="M1365" s="118">
        <f t="shared" si="143"/>
        <v>17.8</v>
      </c>
    </row>
    <row r="1366" spans="1:13" x14ac:dyDescent="0.25">
      <c r="A1366" s="116" t="s">
        <v>1999</v>
      </c>
      <c r="B1366" s="117">
        <v>44450</v>
      </c>
      <c r="C1366" s="116" t="s">
        <v>2000</v>
      </c>
      <c r="D1366" s="35" t="s">
        <v>565</v>
      </c>
      <c r="E1366" s="116" t="str">
        <f t="shared" si="138"/>
        <v>Maritz</v>
      </c>
      <c r="F1366" s="116" t="str">
        <f t="shared" si="139"/>
        <v>Jansen van Vuuren</v>
      </c>
      <c r="G1366" s="116" t="str">
        <f t="shared" si="140"/>
        <v>Men Veteran</v>
      </c>
      <c r="H1366" s="116" t="str">
        <f t="shared" si="141"/>
        <v>Otjiwarongo</v>
      </c>
      <c r="I1366" s="35"/>
      <c r="J1366" s="35" t="s">
        <v>1340</v>
      </c>
      <c r="K1366" s="35">
        <v>155</v>
      </c>
      <c r="L1366" s="118">
        <f t="shared" si="142"/>
        <v>19.5</v>
      </c>
      <c r="M1366" s="118">
        <f t="shared" si="143"/>
        <v>19.5</v>
      </c>
    </row>
    <row r="1367" spans="1:13" x14ac:dyDescent="0.25">
      <c r="A1367" s="116" t="s">
        <v>1999</v>
      </c>
      <c r="B1367" s="117">
        <v>44450</v>
      </c>
      <c r="C1367" s="116" t="s">
        <v>2000</v>
      </c>
      <c r="D1367" s="35" t="s">
        <v>1785</v>
      </c>
      <c r="E1367" s="116" t="str">
        <f t="shared" si="138"/>
        <v>Maritz JNR</v>
      </c>
      <c r="F1367" s="116" t="str">
        <f t="shared" si="139"/>
        <v>Jansen Van Vuuren</v>
      </c>
      <c r="G1367" s="116" t="str">
        <f t="shared" si="140"/>
        <v>Men U/16</v>
      </c>
      <c r="H1367" s="116" t="str">
        <f t="shared" si="141"/>
        <v>Otjiwarongo</v>
      </c>
      <c r="I1367" s="35"/>
      <c r="J1367" s="35"/>
      <c r="K1367" s="35"/>
      <c r="L1367" s="118" t="str">
        <f t="shared" si="142"/>
        <v/>
      </c>
      <c r="M1367" s="118" t="str">
        <f t="shared" si="143"/>
        <v/>
      </c>
    </row>
    <row r="1368" spans="1:13" x14ac:dyDescent="0.25">
      <c r="A1368" s="116" t="s">
        <v>1999</v>
      </c>
      <c r="B1368" s="117">
        <v>44450</v>
      </c>
      <c r="C1368" s="116" t="s">
        <v>2000</v>
      </c>
      <c r="D1368" s="35" t="s">
        <v>588</v>
      </c>
      <c r="E1368" s="116" t="str">
        <f t="shared" ref="E1368:E1431" si="144">IF(D1368="","",VLOOKUP(D1368,Master,3,FALSE))</f>
        <v>Joseph</v>
      </c>
      <c r="F1368" s="116" t="str">
        <f t="shared" ref="F1368:F1431" si="145">IF(D1368="","",VLOOKUP(D1368,Master,4,FALSE))</f>
        <v>Payne</v>
      </c>
      <c r="G1368" s="116" t="str">
        <f t="shared" ref="G1368:G1431" si="146">IF(D1368="","",VLOOKUP(D1368,Master,5,FALSE))</f>
        <v>Men Veteran</v>
      </c>
      <c r="H1368" s="116" t="str">
        <f t="shared" ref="H1368:H1431" si="147">IF(D1368="","",VLOOKUP(D1368,Master,2,FALSE))</f>
        <v>Otjiwarongo</v>
      </c>
      <c r="I1368" s="35" t="s">
        <v>22</v>
      </c>
      <c r="J1368" s="35"/>
      <c r="K1368" s="35">
        <v>51</v>
      </c>
      <c r="L1368" s="118">
        <f t="shared" ref="L1368:L1431" si="148">IF(K1368="","",IF(I1368="",ROUND(HLOOKUP(J1368,kgList,K1368,FALSE),1),ROUND(HLOOKUP(I1368,kgList,K1368,FALSE),1)))</f>
        <v>1.8</v>
      </c>
      <c r="M1368" s="118">
        <f t="shared" ref="M1368:M1431" si="149">IF(L1368="","",IF(COUNTA(I1368:J1368)&gt;1,"Edible or Inedible",IF(COUNTA(I1368)=1,L1368*1,IF(COUNTA(J1368)=1,L1368*1,"ERROR"))))</f>
        <v>1.8</v>
      </c>
    </row>
    <row r="1369" spans="1:13" x14ac:dyDescent="0.25">
      <c r="A1369" s="116" t="s">
        <v>1999</v>
      </c>
      <c r="B1369" s="117">
        <v>44450</v>
      </c>
      <c r="C1369" s="116" t="s">
        <v>2000</v>
      </c>
      <c r="D1369" s="35" t="s">
        <v>553</v>
      </c>
      <c r="E1369" s="116" t="str">
        <f t="shared" si="144"/>
        <v>Jeri</v>
      </c>
      <c r="F1369" s="116" t="str">
        <f t="shared" si="145"/>
        <v>Drake</v>
      </c>
      <c r="G1369" s="116" t="str">
        <f t="shared" si="146"/>
        <v>Men Grand Masters</v>
      </c>
      <c r="H1369" s="116" t="str">
        <f t="shared" si="147"/>
        <v>Mako</v>
      </c>
      <c r="I1369" s="35"/>
      <c r="J1369" s="35" t="s">
        <v>1340</v>
      </c>
      <c r="K1369" s="35">
        <v>157</v>
      </c>
      <c r="L1369" s="118">
        <f t="shared" si="148"/>
        <v>20.399999999999999</v>
      </c>
      <c r="M1369" s="118">
        <f t="shared" si="149"/>
        <v>20.399999999999999</v>
      </c>
    </row>
    <row r="1370" spans="1:13" x14ac:dyDescent="0.25">
      <c r="A1370" s="116" t="s">
        <v>1999</v>
      </c>
      <c r="B1370" s="117">
        <v>44450</v>
      </c>
      <c r="C1370" s="116" t="s">
        <v>2000</v>
      </c>
      <c r="D1370" s="35" t="s">
        <v>681</v>
      </c>
      <c r="E1370" s="116" t="str">
        <f t="shared" si="144"/>
        <v>Sue</v>
      </c>
      <c r="F1370" s="116" t="str">
        <f t="shared" si="145"/>
        <v>Drake</v>
      </c>
      <c r="G1370" s="116" t="str">
        <f t="shared" si="146"/>
        <v>Ladies Grand Masters</v>
      </c>
      <c r="H1370" s="116" t="str">
        <f t="shared" si="147"/>
        <v>Mako</v>
      </c>
      <c r="I1370" s="35"/>
      <c r="J1370" s="35" t="s">
        <v>1318</v>
      </c>
      <c r="K1370" s="35">
        <v>92</v>
      </c>
      <c r="L1370" s="118">
        <f t="shared" si="148"/>
        <v>14.4</v>
      </c>
      <c r="M1370" s="118">
        <f t="shared" si="149"/>
        <v>14.4</v>
      </c>
    </row>
    <row r="1371" spans="1:13" x14ac:dyDescent="0.25">
      <c r="A1371" s="116" t="s">
        <v>1999</v>
      </c>
      <c r="B1371" s="117">
        <v>44450</v>
      </c>
      <c r="C1371" s="116" t="s">
        <v>2000</v>
      </c>
      <c r="D1371" s="35" t="s">
        <v>1626</v>
      </c>
      <c r="E1371" s="116" t="str">
        <f t="shared" si="144"/>
        <v>Megan</v>
      </c>
      <c r="F1371" s="116" t="str">
        <f t="shared" si="145"/>
        <v>Connoway</v>
      </c>
      <c r="G1371" s="116" t="str">
        <f t="shared" si="146"/>
        <v>Ladies Senior</v>
      </c>
      <c r="H1371" s="116" t="str">
        <f t="shared" si="147"/>
        <v>xMako</v>
      </c>
      <c r="I1371" s="35"/>
      <c r="J1371" s="35" t="s">
        <v>1341</v>
      </c>
      <c r="K1371" s="35">
        <v>115</v>
      </c>
      <c r="L1371" s="118">
        <f t="shared" si="148"/>
        <v>6</v>
      </c>
      <c r="M1371" s="118">
        <f t="shared" si="149"/>
        <v>6</v>
      </c>
    </row>
    <row r="1372" spans="1:13" x14ac:dyDescent="0.25">
      <c r="A1372" s="116" t="s">
        <v>1999</v>
      </c>
      <c r="B1372" s="117">
        <v>44450</v>
      </c>
      <c r="C1372" s="116" t="s">
        <v>2000</v>
      </c>
      <c r="D1372" s="35" t="s">
        <v>1626</v>
      </c>
      <c r="E1372" s="116" t="str">
        <f t="shared" si="144"/>
        <v>Megan</v>
      </c>
      <c r="F1372" s="116" t="str">
        <f t="shared" si="145"/>
        <v>Connoway</v>
      </c>
      <c r="G1372" s="116" t="str">
        <f t="shared" si="146"/>
        <v>Ladies Senior</v>
      </c>
      <c r="H1372" s="116" t="str">
        <f t="shared" si="147"/>
        <v>xMako</v>
      </c>
      <c r="I1372" s="35"/>
      <c r="J1372" s="35" t="s">
        <v>1341</v>
      </c>
      <c r="K1372" s="35">
        <v>102</v>
      </c>
      <c r="L1372" s="118">
        <f t="shared" si="148"/>
        <v>4</v>
      </c>
      <c r="M1372" s="118">
        <f t="shared" si="149"/>
        <v>4</v>
      </c>
    </row>
    <row r="1373" spans="1:13" x14ac:dyDescent="0.25">
      <c r="A1373" s="116" t="s">
        <v>1999</v>
      </c>
      <c r="B1373" s="117">
        <v>44450</v>
      </c>
      <c r="C1373" s="116" t="s">
        <v>2000</v>
      </c>
      <c r="D1373" s="35" t="s">
        <v>1626</v>
      </c>
      <c r="E1373" s="116" t="str">
        <f t="shared" si="144"/>
        <v>Megan</v>
      </c>
      <c r="F1373" s="116" t="str">
        <f t="shared" si="145"/>
        <v>Connoway</v>
      </c>
      <c r="G1373" s="116" t="str">
        <f t="shared" si="146"/>
        <v>Ladies Senior</v>
      </c>
      <c r="H1373" s="116" t="str">
        <f t="shared" si="147"/>
        <v>xMako</v>
      </c>
      <c r="I1373" s="35" t="s">
        <v>19</v>
      </c>
      <c r="J1373" s="35"/>
      <c r="K1373" s="35">
        <v>50</v>
      </c>
      <c r="L1373" s="118">
        <f t="shared" si="148"/>
        <v>1.3</v>
      </c>
      <c r="M1373" s="118">
        <f t="shared" si="149"/>
        <v>1.3</v>
      </c>
    </row>
    <row r="1374" spans="1:13" x14ac:dyDescent="0.25">
      <c r="A1374" s="116" t="s">
        <v>1999</v>
      </c>
      <c r="B1374" s="117">
        <v>44450</v>
      </c>
      <c r="C1374" s="116" t="s">
        <v>2000</v>
      </c>
      <c r="D1374" s="35" t="s">
        <v>1054</v>
      </c>
      <c r="E1374" s="116" t="str">
        <f t="shared" si="144"/>
        <v>Jorg</v>
      </c>
      <c r="F1374" s="116" t="str">
        <f t="shared" si="145"/>
        <v>Walder</v>
      </c>
      <c r="G1374" s="116" t="str">
        <f t="shared" si="146"/>
        <v>Men Master</v>
      </c>
      <c r="H1374" s="116" t="str">
        <f t="shared" si="147"/>
        <v>Mako</v>
      </c>
      <c r="I1374" s="35"/>
      <c r="J1374" s="35" t="s">
        <v>1340</v>
      </c>
      <c r="K1374" s="35">
        <v>151</v>
      </c>
      <c r="L1374" s="118">
        <f t="shared" si="148"/>
        <v>17.8</v>
      </c>
      <c r="M1374" s="118">
        <f t="shared" si="149"/>
        <v>17.8</v>
      </c>
    </row>
    <row r="1375" spans="1:13" x14ac:dyDescent="0.25">
      <c r="A1375" s="116" t="s">
        <v>1999</v>
      </c>
      <c r="B1375" s="117">
        <v>44450</v>
      </c>
      <c r="C1375" s="116" t="s">
        <v>2000</v>
      </c>
      <c r="D1375" s="35" t="s">
        <v>1054</v>
      </c>
      <c r="E1375" s="116" t="str">
        <f t="shared" si="144"/>
        <v>Jorg</v>
      </c>
      <c r="F1375" s="116" t="str">
        <f t="shared" si="145"/>
        <v>Walder</v>
      </c>
      <c r="G1375" s="116" t="str">
        <f t="shared" si="146"/>
        <v>Men Master</v>
      </c>
      <c r="H1375" s="116" t="str">
        <f t="shared" si="147"/>
        <v>Mako</v>
      </c>
      <c r="I1375" s="35" t="s">
        <v>19</v>
      </c>
      <c r="J1375" s="35"/>
      <c r="K1375" s="35">
        <v>101</v>
      </c>
      <c r="L1375" s="118">
        <f t="shared" si="148"/>
        <v>10.9</v>
      </c>
      <c r="M1375" s="118">
        <f t="shared" si="149"/>
        <v>10.9</v>
      </c>
    </row>
    <row r="1376" spans="1:13" x14ac:dyDescent="0.25">
      <c r="A1376" s="116" t="s">
        <v>1999</v>
      </c>
      <c r="B1376" s="117">
        <v>44450</v>
      </c>
      <c r="C1376" s="116" t="s">
        <v>2000</v>
      </c>
      <c r="D1376" s="35" t="s">
        <v>1054</v>
      </c>
      <c r="E1376" s="116" t="str">
        <f t="shared" si="144"/>
        <v>Jorg</v>
      </c>
      <c r="F1376" s="116" t="str">
        <f t="shared" si="145"/>
        <v>Walder</v>
      </c>
      <c r="G1376" s="116" t="str">
        <f t="shared" si="146"/>
        <v>Men Master</v>
      </c>
      <c r="H1376" s="116" t="str">
        <f t="shared" si="147"/>
        <v>Mako</v>
      </c>
      <c r="I1376" s="35" t="s">
        <v>19</v>
      </c>
      <c r="J1376" s="35"/>
      <c r="K1376" s="35">
        <v>91</v>
      </c>
      <c r="L1376" s="118">
        <f t="shared" si="148"/>
        <v>7.9</v>
      </c>
      <c r="M1376" s="118">
        <f t="shared" si="149"/>
        <v>7.9</v>
      </c>
    </row>
    <row r="1377" spans="1:13" x14ac:dyDescent="0.25">
      <c r="A1377" s="116" t="s">
        <v>1999</v>
      </c>
      <c r="B1377" s="117">
        <v>44450</v>
      </c>
      <c r="C1377" s="116" t="s">
        <v>2000</v>
      </c>
      <c r="D1377" s="35" t="s">
        <v>515</v>
      </c>
      <c r="E1377" s="116" t="str">
        <f t="shared" si="144"/>
        <v>Johan</v>
      </c>
      <c r="F1377" s="116" t="str">
        <f t="shared" si="145"/>
        <v>Visser</v>
      </c>
      <c r="G1377" s="116" t="str">
        <f t="shared" si="146"/>
        <v>Men Senior</v>
      </c>
      <c r="H1377" s="116" t="str">
        <f t="shared" si="147"/>
        <v>Mako</v>
      </c>
      <c r="I1377" s="35"/>
      <c r="J1377" s="35" t="s">
        <v>1340</v>
      </c>
      <c r="K1377" s="35">
        <v>106</v>
      </c>
      <c r="L1377" s="118">
        <f t="shared" si="148"/>
        <v>5.3</v>
      </c>
      <c r="M1377" s="118">
        <f t="shared" si="149"/>
        <v>5.3</v>
      </c>
    </row>
    <row r="1378" spans="1:13" x14ac:dyDescent="0.25">
      <c r="A1378" s="116" t="s">
        <v>1999</v>
      </c>
      <c r="B1378" s="117">
        <v>44450</v>
      </c>
      <c r="C1378" s="116" t="s">
        <v>2000</v>
      </c>
      <c r="D1378" s="35" t="s">
        <v>577</v>
      </c>
      <c r="E1378" s="116" t="str">
        <f t="shared" si="144"/>
        <v>John-John</v>
      </c>
      <c r="F1378" s="116" t="str">
        <f t="shared" si="145"/>
        <v>Warrington</v>
      </c>
      <c r="G1378" s="116" t="str">
        <f t="shared" si="146"/>
        <v>Men Veteran</v>
      </c>
      <c r="H1378" s="116" t="str">
        <f t="shared" si="147"/>
        <v>Mako</v>
      </c>
      <c r="I1378" s="35"/>
      <c r="J1378" s="35" t="s">
        <v>1340</v>
      </c>
      <c r="K1378" s="35">
        <v>133</v>
      </c>
      <c r="L1378" s="118">
        <f t="shared" si="148"/>
        <v>11.5</v>
      </c>
      <c r="M1378" s="118">
        <f t="shared" si="149"/>
        <v>11.5</v>
      </c>
    </row>
    <row r="1379" spans="1:13" x14ac:dyDescent="0.25">
      <c r="A1379" s="116" t="s">
        <v>1999</v>
      </c>
      <c r="B1379" s="117">
        <v>44450</v>
      </c>
      <c r="C1379" s="116" t="s">
        <v>2000</v>
      </c>
      <c r="D1379" s="35" t="s">
        <v>532</v>
      </c>
      <c r="E1379" s="116" t="str">
        <f t="shared" si="144"/>
        <v>Gunther</v>
      </c>
      <c r="F1379" s="116" t="str">
        <f t="shared" si="145"/>
        <v>Doll</v>
      </c>
      <c r="G1379" s="116" t="str">
        <f t="shared" si="146"/>
        <v>Men Senior</v>
      </c>
      <c r="H1379" s="116" t="str">
        <f t="shared" si="147"/>
        <v>Mako</v>
      </c>
      <c r="I1379" s="35"/>
      <c r="J1379" s="35" t="s">
        <v>1340</v>
      </c>
      <c r="K1379" s="35">
        <v>157</v>
      </c>
      <c r="L1379" s="118">
        <f t="shared" si="148"/>
        <v>20.399999999999999</v>
      </c>
      <c r="M1379" s="118">
        <f t="shared" si="149"/>
        <v>20.399999999999999</v>
      </c>
    </row>
    <row r="1380" spans="1:13" x14ac:dyDescent="0.25">
      <c r="A1380" s="116" t="s">
        <v>1999</v>
      </c>
      <c r="B1380" s="117">
        <v>44450</v>
      </c>
      <c r="C1380" s="116" t="s">
        <v>2000</v>
      </c>
      <c r="D1380" s="35" t="s">
        <v>1055</v>
      </c>
      <c r="E1380" s="116" t="str">
        <f t="shared" si="144"/>
        <v>Franco</v>
      </c>
      <c r="F1380" s="116" t="str">
        <f t="shared" si="145"/>
        <v>Badenhorst</v>
      </c>
      <c r="G1380" s="116" t="str">
        <f t="shared" si="146"/>
        <v>Men Senior</v>
      </c>
      <c r="H1380" s="116" t="str">
        <f t="shared" si="147"/>
        <v>Mako</v>
      </c>
      <c r="I1380" s="35"/>
      <c r="J1380" s="35" t="s">
        <v>1340</v>
      </c>
      <c r="K1380" s="35">
        <v>85</v>
      </c>
      <c r="L1380" s="118">
        <f t="shared" si="148"/>
        <v>2.5</v>
      </c>
      <c r="M1380" s="118">
        <f t="shared" si="149"/>
        <v>2.5</v>
      </c>
    </row>
    <row r="1381" spans="1:13" x14ac:dyDescent="0.25">
      <c r="A1381" s="116" t="s">
        <v>1999</v>
      </c>
      <c r="B1381" s="117">
        <v>44450</v>
      </c>
      <c r="C1381" s="116" t="s">
        <v>2000</v>
      </c>
      <c r="D1381" s="35" t="s">
        <v>1055</v>
      </c>
      <c r="E1381" s="116" t="str">
        <f t="shared" si="144"/>
        <v>Franco</v>
      </c>
      <c r="F1381" s="116" t="str">
        <f t="shared" si="145"/>
        <v>Badenhorst</v>
      </c>
      <c r="G1381" s="116" t="str">
        <f t="shared" si="146"/>
        <v>Men Senior</v>
      </c>
      <c r="H1381" s="116" t="str">
        <f t="shared" si="147"/>
        <v>Mako</v>
      </c>
      <c r="I1381" s="35"/>
      <c r="J1381" s="35" t="s">
        <v>1340</v>
      </c>
      <c r="K1381" s="35">
        <v>136</v>
      </c>
      <c r="L1381" s="118">
        <f t="shared" si="148"/>
        <v>12.4</v>
      </c>
      <c r="M1381" s="118">
        <f t="shared" si="149"/>
        <v>12.4</v>
      </c>
    </row>
    <row r="1382" spans="1:13" x14ac:dyDescent="0.25">
      <c r="A1382" s="116" t="s">
        <v>1999</v>
      </c>
      <c r="B1382" s="117">
        <v>44450</v>
      </c>
      <c r="C1382" s="116" t="s">
        <v>2000</v>
      </c>
      <c r="D1382" s="35" t="s">
        <v>1129</v>
      </c>
      <c r="E1382" s="116" t="str">
        <f t="shared" si="144"/>
        <v>Murray</v>
      </c>
      <c r="F1382" s="116" t="str">
        <f t="shared" si="145"/>
        <v>Lewis</v>
      </c>
      <c r="G1382" s="116" t="str">
        <f t="shared" si="146"/>
        <v>Men Veteran</v>
      </c>
      <c r="H1382" s="116" t="str">
        <f t="shared" si="147"/>
        <v>Mako</v>
      </c>
      <c r="I1382" s="35"/>
      <c r="J1382" s="35" t="s">
        <v>1340</v>
      </c>
      <c r="K1382" s="35">
        <v>162</v>
      </c>
      <c r="L1382" s="118">
        <f t="shared" si="148"/>
        <v>22.7</v>
      </c>
      <c r="M1382" s="118">
        <f t="shared" si="149"/>
        <v>22.7</v>
      </c>
    </row>
    <row r="1383" spans="1:13" x14ac:dyDescent="0.25">
      <c r="A1383" s="116" t="s">
        <v>1999</v>
      </c>
      <c r="B1383" s="117">
        <v>44450</v>
      </c>
      <c r="C1383" s="116" t="s">
        <v>2000</v>
      </c>
      <c r="D1383" s="35" t="s">
        <v>1129</v>
      </c>
      <c r="E1383" s="116" t="str">
        <f t="shared" si="144"/>
        <v>Murray</v>
      </c>
      <c r="F1383" s="116" t="str">
        <f t="shared" si="145"/>
        <v>Lewis</v>
      </c>
      <c r="G1383" s="116" t="str">
        <f t="shared" si="146"/>
        <v>Men Veteran</v>
      </c>
      <c r="H1383" s="116" t="str">
        <f t="shared" si="147"/>
        <v>Mako</v>
      </c>
      <c r="I1383" s="35"/>
      <c r="J1383" s="35" t="s">
        <v>1340</v>
      </c>
      <c r="K1383" s="35">
        <v>119</v>
      </c>
      <c r="L1383" s="118">
        <f t="shared" si="148"/>
        <v>7.9</v>
      </c>
      <c r="M1383" s="118">
        <f t="shared" si="149"/>
        <v>7.9</v>
      </c>
    </row>
    <row r="1384" spans="1:13" x14ac:dyDescent="0.25">
      <c r="A1384" s="116" t="s">
        <v>1999</v>
      </c>
      <c r="B1384" s="117">
        <v>44450</v>
      </c>
      <c r="C1384" s="116" t="s">
        <v>2000</v>
      </c>
      <c r="D1384" s="35" t="s">
        <v>1129</v>
      </c>
      <c r="E1384" s="116" t="str">
        <f t="shared" si="144"/>
        <v>Murray</v>
      </c>
      <c r="F1384" s="116" t="str">
        <f t="shared" si="145"/>
        <v>Lewis</v>
      </c>
      <c r="G1384" s="116" t="str">
        <f t="shared" si="146"/>
        <v>Men Veteran</v>
      </c>
      <c r="H1384" s="116" t="str">
        <f t="shared" si="147"/>
        <v>Mako</v>
      </c>
      <c r="I1384" s="35"/>
      <c r="J1384" s="35" t="s">
        <v>1340</v>
      </c>
      <c r="K1384" s="35">
        <v>118</v>
      </c>
      <c r="L1384" s="118">
        <f t="shared" si="148"/>
        <v>7.6</v>
      </c>
      <c r="M1384" s="118">
        <f t="shared" si="149"/>
        <v>7.6</v>
      </c>
    </row>
    <row r="1385" spans="1:13" x14ac:dyDescent="0.25">
      <c r="A1385" s="116" t="s">
        <v>1999</v>
      </c>
      <c r="B1385" s="117">
        <v>44450</v>
      </c>
      <c r="C1385" s="116" t="s">
        <v>2000</v>
      </c>
      <c r="D1385" s="35" t="s">
        <v>1129</v>
      </c>
      <c r="E1385" s="116" t="str">
        <f t="shared" si="144"/>
        <v>Murray</v>
      </c>
      <c r="F1385" s="116" t="str">
        <f t="shared" si="145"/>
        <v>Lewis</v>
      </c>
      <c r="G1385" s="116" t="str">
        <f t="shared" si="146"/>
        <v>Men Veteran</v>
      </c>
      <c r="H1385" s="116" t="str">
        <f t="shared" si="147"/>
        <v>Mako</v>
      </c>
      <c r="I1385" s="35"/>
      <c r="J1385" s="35" t="s">
        <v>1340</v>
      </c>
      <c r="K1385" s="35">
        <v>84</v>
      </c>
      <c r="L1385" s="118">
        <f t="shared" si="148"/>
        <v>2.4</v>
      </c>
      <c r="M1385" s="118">
        <f t="shared" si="149"/>
        <v>2.4</v>
      </c>
    </row>
    <row r="1386" spans="1:13" x14ac:dyDescent="0.25">
      <c r="A1386" s="116" t="s">
        <v>1999</v>
      </c>
      <c r="B1386" s="117">
        <v>44450</v>
      </c>
      <c r="C1386" s="116" t="s">
        <v>2000</v>
      </c>
      <c r="D1386" s="35" t="s">
        <v>700</v>
      </c>
      <c r="E1386" s="116" t="str">
        <f t="shared" si="144"/>
        <v>Leigh</v>
      </c>
      <c r="F1386" s="116" t="str">
        <f t="shared" si="145"/>
        <v>Skoppelitus</v>
      </c>
      <c r="G1386" s="116" t="str">
        <f t="shared" si="146"/>
        <v>Men Senior</v>
      </c>
      <c r="H1386" s="116" t="str">
        <f t="shared" si="147"/>
        <v>Mako</v>
      </c>
      <c r="I1386" s="35"/>
      <c r="J1386" s="35" t="s">
        <v>1340</v>
      </c>
      <c r="K1386" s="35">
        <v>97</v>
      </c>
      <c r="L1386" s="118">
        <f t="shared" si="148"/>
        <v>3.9</v>
      </c>
      <c r="M1386" s="118">
        <f t="shared" si="149"/>
        <v>3.9</v>
      </c>
    </row>
    <row r="1387" spans="1:13" x14ac:dyDescent="0.25">
      <c r="A1387" s="116" t="s">
        <v>1999</v>
      </c>
      <c r="B1387" s="117">
        <v>44450</v>
      </c>
      <c r="C1387" s="116" t="s">
        <v>2000</v>
      </c>
      <c r="D1387" s="35" t="s">
        <v>1106</v>
      </c>
      <c r="E1387" s="116" t="str">
        <f t="shared" si="144"/>
        <v>Rudi(Jnr.)</v>
      </c>
      <c r="F1387" s="116" t="str">
        <f t="shared" si="145"/>
        <v>Swartz</v>
      </c>
      <c r="G1387" s="116" t="str">
        <f t="shared" si="146"/>
        <v>Men U/16</v>
      </c>
      <c r="H1387" s="116" t="str">
        <f t="shared" si="147"/>
        <v>Mako</v>
      </c>
      <c r="I1387" s="35"/>
      <c r="J1387" s="35" t="s">
        <v>1340</v>
      </c>
      <c r="K1387" s="35">
        <v>91</v>
      </c>
      <c r="L1387" s="118">
        <f t="shared" si="148"/>
        <v>3.1</v>
      </c>
      <c r="M1387" s="118">
        <f t="shared" si="149"/>
        <v>3.1</v>
      </c>
    </row>
    <row r="1388" spans="1:13" x14ac:dyDescent="0.25">
      <c r="A1388" s="116" t="s">
        <v>1999</v>
      </c>
      <c r="B1388" s="117">
        <v>44450</v>
      </c>
      <c r="C1388" s="116" t="s">
        <v>2000</v>
      </c>
      <c r="D1388" s="35" t="s">
        <v>1106</v>
      </c>
      <c r="E1388" s="116" t="str">
        <f t="shared" si="144"/>
        <v>Rudi(Jnr.)</v>
      </c>
      <c r="F1388" s="116" t="str">
        <f t="shared" si="145"/>
        <v>Swartz</v>
      </c>
      <c r="G1388" s="116" t="str">
        <f t="shared" si="146"/>
        <v>Men U/16</v>
      </c>
      <c r="H1388" s="116" t="str">
        <f t="shared" si="147"/>
        <v>Mako</v>
      </c>
      <c r="I1388" s="35"/>
      <c r="J1388" s="35" t="s">
        <v>1340</v>
      </c>
      <c r="K1388" s="35">
        <v>98</v>
      </c>
      <c r="L1388" s="118">
        <f t="shared" si="148"/>
        <v>4</v>
      </c>
      <c r="M1388" s="118">
        <f t="shared" si="149"/>
        <v>4</v>
      </c>
    </row>
    <row r="1389" spans="1:13" x14ac:dyDescent="0.25">
      <c r="A1389" s="116" t="s">
        <v>1999</v>
      </c>
      <c r="B1389" s="117">
        <v>44450</v>
      </c>
      <c r="C1389" s="116" t="s">
        <v>2000</v>
      </c>
      <c r="D1389" s="35" t="s">
        <v>1486</v>
      </c>
      <c r="E1389" s="116" t="str">
        <f t="shared" si="144"/>
        <v>Angelique</v>
      </c>
      <c r="F1389" s="116" t="str">
        <f t="shared" si="145"/>
        <v>Connoway</v>
      </c>
      <c r="G1389" s="116" t="str">
        <f t="shared" si="146"/>
        <v>Ladies Senior</v>
      </c>
      <c r="H1389" s="116" t="str">
        <f t="shared" si="147"/>
        <v>xMako</v>
      </c>
      <c r="I1389" s="35"/>
      <c r="J1389" s="35"/>
      <c r="K1389" s="35"/>
      <c r="L1389" s="118" t="str">
        <f t="shared" si="148"/>
        <v/>
      </c>
      <c r="M1389" s="118" t="str">
        <f t="shared" si="149"/>
        <v/>
      </c>
    </row>
    <row r="1390" spans="1:13" x14ac:dyDescent="0.25">
      <c r="A1390" s="116" t="s">
        <v>1999</v>
      </c>
      <c r="B1390" s="117">
        <v>44450</v>
      </c>
      <c r="C1390" s="116" t="s">
        <v>2000</v>
      </c>
      <c r="D1390" s="35" t="s">
        <v>730</v>
      </c>
      <c r="E1390" s="116" t="str">
        <f t="shared" si="144"/>
        <v>Herbert</v>
      </c>
      <c r="F1390" s="116" t="str">
        <f t="shared" si="145"/>
        <v>Schmidlin</v>
      </c>
      <c r="G1390" s="116" t="str">
        <f t="shared" si="146"/>
        <v>Men Master</v>
      </c>
      <c r="H1390" s="116" t="str">
        <f t="shared" si="147"/>
        <v>Mako</v>
      </c>
      <c r="I1390" s="35"/>
      <c r="J1390" s="35"/>
      <c r="K1390" s="35"/>
      <c r="L1390" s="118" t="str">
        <f t="shared" si="148"/>
        <v/>
      </c>
      <c r="M1390" s="118" t="str">
        <f t="shared" si="149"/>
        <v/>
      </c>
    </row>
    <row r="1391" spans="1:13" x14ac:dyDescent="0.25">
      <c r="A1391" s="116" t="s">
        <v>1999</v>
      </c>
      <c r="B1391" s="117">
        <v>44450</v>
      </c>
      <c r="C1391" s="116" t="s">
        <v>2000</v>
      </c>
      <c r="D1391" s="35" t="s">
        <v>513</v>
      </c>
      <c r="E1391" s="116" t="str">
        <f t="shared" si="144"/>
        <v>Riaan</v>
      </c>
      <c r="F1391" s="116" t="str">
        <f t="shared" si="145"/>
        <v>Tap</v>
      </c>
      <c r="G1391" s="116" t="str">
        <f t="shared" si="146"/>
        <v>Men Veteran</v>
      </c>
      <c r="H1391" s="116" t="str">
        <f t="shared" si="147"/>
        <v>Mako</v>
      </c>
      <c r="I1391" s="35"/>
      <c r="J1391" s="35" t="s">
        <v>1340</v>
      </c>
      <c r="K1391" s="35">
        <v>136</v>
      </c>
      <c r="L1391" s="118">
        <f t="shared" si="148"/>
        <v>12.4</v>
      </c>
      <c r="M1391" s="118">
        <f t="shared" si="149"/>
        <v>12.4</v>
      </c>
    </row>
    <row r="1392" spans="1:13" x14ac:dyDescent="0.25">
      <c r="A1392" s="116" t="s">
        <v>1999</v>
      </c>
      <c r="B1392" s="117">
        <v>44450</v>
      </c>
      <c r="C1392" s="116" t="s">
        <v>2000</v>
      </c>
      <c r="D1392" s="35" t="s">
        <v>513</v>
      </c>
      <c r="E1392" s="116" t="str">
        <f t="shared" si="144"/>
        <v>Riaan</v>
      </c>
      <c r="F1392" s="116" t="str">
        <f t="shared" si="145"/>
        <v>Tap</v>
      </c>
      <c r="G1392" s="116" t="str">
        <f t="shared" si="146"/>
        <v>Men Veteran</v>
      </c>
      <c r="H1392" s="116" t="str">
        <f t="shared" si="147"/>
        <v>Mako</v>
      </c>
      <c r="I1392" s="35"/>
      <c r="J1392" s="35" t="s">
        <v>1340</v>
      </c>
      <c r="K1392" s="35">
        <v>125</v>
      </c>
      <c r="L1392" s="118">
        <f t="shared" si="148"/>
        <v>9.3000000000000007</v>
      </c>
      <c r="M1392" s="118">
        <f t="shared" si="149"/>
        <v>9.3000000000000007</v>
      </c>
    </row>
    <row r="1393" spans="1:13" x14ac:dyDescent="0.25">
      <c r="A1393" s="116" t="s">
        <v>1999</v>
      </c>
      <c r="B1393" s="117">
        <v>44450</v>
      </c>
      <c r="C1393" s="116" t="s">
        <v>2000</v>
      </c>
      <c r="D1393" s="35" t="s">
        <v>513</v>
      </c>
      <c r="E1393" s="116" t="str">
        <f t="shared" si="144"/>
        <v>Riaan</v>
      </c>
      <c r="F1393" s="116" t="str">
        <f t="shared" si="145"/>
        <v>Tap</v>
      </c>
      <c r="G1393" s="116" t="str">
        <f t="shared" si="146"/>
        <v>Men Veteran</v>
      </c>
      <c r="H1393" s="116" t="str">
        <f t="shared" si="147"/>
        <v>Mako</v>
      </c>
      <c r="I1393" s="35"/>
      <c r="J1393" s="35" t="s">
        <v>1339</v>
      </c>
      <c r="K1393" s="35">
        <v>126</v>
      </c>
      <c r="L1393" s="118">
        <f t="shared" si="148"/>
        <v>25.6</v>
      </c>
      <c r="M1393" s="118">
        <f t="shared" si="149"/>
        <v>25.6</v>
      </c>
    </row>
    <row r="1394" spans="1:13" x14ac:dyDescent="0.25">
      <c r="A1394" s="116" t="s">
        <v>1999</v>
      </c>
      <c r="B1394" s="117">
        <v>44450</v>
      </c>
      <c r="C1394" s="116" t="s">
        <v>2000</v>
      </c>
      <c r="D1394" s="35" t="s">
        <v>531</v>
      </c>
      <c r="E1394" s="116" t="str">
        <f t="shared" si="144"/>
        <v>Johan</v>
      </c>
      <c r="F1394" s="116" t="str">
        <f t="shared" si="145"/>
        <v>van Wyk</v>
      </c>
      <c r="G1394" s="116" t="str">
        <f t="shared" si="146"/>
        <v>Men Veteran</v>
      </c>
      <c r="H1394" s="116" t="str">
        <f t="shared" si="147"/>
        <v>Mako</v>
      </c>
      <c r="I1394" s="35"/>
      <c r="J1394" s="35" t="s">
        <v>1340</v>
      </c>
      <c r="K1394" s="35">
        <v>144</v>
      </c>
      <c r="L1394" s="118">
        <f t="shared" si="148"/>
        <v>15.1</v>
      </c>
      <c r="M1394" s="118">
        <f t="shared" si="149"/>
        <v>15.1</v>
      </c>
    </row>
    <row r="1395" spans="1:13" x14ac:dyDescent="0.25">
      <c r="A1395" s="116" t="s">
        <v>1999</v>
      </c>
      <c r="B1395" s="117">
        <v>44450</v>
      </c>
      <c r="C1395" s="116" t="s">
        <v>2000</v>
      </c>
      <c r="D1395" s="35" t="s">
        <v>531</v>
      </c>
      <c r="E1395" s="116" t="str">
        <f t="shared" si="144"/>
        <v>Johan</v>
      </c>
      <c r="F1395" s="116" t="str">
        <f t="shared" si="145"/>
        <v>van Wyk</v>
      </c>
      <c r="G1395" s="116" t="str">
        <f t="shared" si="146"/>
        <v>Men Veteran</v>
      </c>
      <c r="H1395" s="116" t="str">
        <f t="shared" si="147"/>
        <v>Mako</v>
      </c>
      <c r="I1395" s="35"/>
      <c r="J1395" s="35" t="s">
        <v>1340</v>
      </c>
      <c r="K1395" s="35">
        <v>168</v>
      </c>
      <c r="L1395" s="118">
        <f t="shared" si="148"/>
        <v>25.7</v>
      </c>
      <c r="M1395" s="118">
        <f t="shared" si="149"/>
        <v>25.7</v>
      </c>
    </row>
    <row r="1396" spans="1:13" x14ac:dyDescent="0.25">
      <c r="A1396" s="116" t="s">
        <v>1999</v>
      </c>
      <c r="B1396" s="117">
        <v>44450</v>
      </c>
      <c r="C1396" s="116" t="s">
        <v>2000</v>
      </c>
      <c r="D1396" s="35" t="s">
        <v>531</v>
      </c>
      <c r="E1396" s="116" t="str">
        <f t="shared" si="144"/>
        <v>Johan</v>
      </c>
      <c r="F1396" s="116" t="str">
        <f t="shared" si="145"/>
        <v>van Wyk</v>
      </c>
      <c r="G1396" s="116" t="str">
        <f t="shared" si="146"/>
        <v>Men Veteran</v>
      </c>
      <c r="H1396" s="116" t="str">
        <f t="shared" si="147"/>
        <v>Mako</v>
      </c>
      <c r="I1396" s="35"/>
      <c r="J1396" s="35" t="s">
        <v>1340</v>
      </c>
      <c r="K1396" s="35">
        <v>160</v>
      </c>
      <c r="L1396" s="118">
        <f t="shared" si="148"/>
        <v>21.7</v>
      </c>
      <c r="M1396" s="118">
        <f t="shared" si="149"/>
        <v>21.7</v>
      </c>
    </row>
    <row r="1397" spans="1:13" x14ac:dyDescent="0.25">
      <c r="A1397" s="116" t="s">
        <v>1999</v>
      </c>
      <c r="B1397" s="117">
        <v>44450</v>
      </c>
      <c r="C1397" s="116" t="s">
        <v>2000</v>
      </c>
      <c r="D1397" s="35" t="s">
        <v>498</v>
      </c>
      <c r="E1397" s="116" t="str">
        <f t="shared" si="144"/>
        <v>Marco</v>
      </c>
      <c r="F1397" s="116" t="str">
        <f t="shared" si="145"/>
        <v>Klein</v>
      </c>
      <c r="G1397" s="116" t="str">
        <f t="shared" si="146"/>
        <v>Men Senior</v>
      </c>
      <c r="H1397" s="116" t="str">
        <f t="shared" si="147"/>
        <v>Mako</v>
      </c>
      <c r="I1397" s="35"/>
      <c r="J1397" s="35" t="s">
        <v>1340</v>
      </c>
      <c r="K1397" s="35">
        <v>160</v>
      </c>
      <c r="L1397" s="118">
        <f t="shared" si="148"/>
        <v>21.7</v>
      </c>
      <c r="M1397" s="118">
        <f t="shared" si="149"/>
        <v>21.7</v>
      </c>
    </row>
    <row r="1398" spans="1:13" x14ac:dyDescent="0.25">
      <c r="A1398" s="116" t="s">
        <v>1999</v>
      </c>
      <c r="B1398" s="117">
        <v>44450</v>
      </c>
      <c r="C1398" s="116" t="s">
        <v>2000</v>
      </c>
      <c r="D1398" s="35" t="s">
        <v>520</v>
      </c>
      <c r="E1398" s="116" t="str">
        <f t="shared" si="144"/>
        <v>Andrew</v>
      </c>
      <c r="F1398" s="116" t="str">
        <f t="shared" si="145"/>
        <v>Van Der Westhuizen</v>
      </c>
      <c r="G1398" s="116" t="str">
        <f t="shared" si="146"/>
        <v>Men Veteran</v>
      </c>
      <c r="H1398" s="116" t="str">
        <f t="shared" si="147"/>
        <v>Mako</v>
      </c>
      <c r="I1398" s="35"/>
      <c r="J1398" s="35" t="s">
        <v>1334</v>
      </c>
      <c r="K1398" s="35">
        <v>145</v>
      </c>
      <c r="L1398" s="118">
        <f t="shared" si="148"/>
        <v>41.1</v>
      </c>
      <c r="M1398" s="118">
        <f t="shared" si="149"/>
        <v>41.1</v>
      </c>
    </row>
    <row r="1399" spans="1:13" x14ac:dyDescent="0.25">
      <c r="A1399" s="116" t="s">
        <v>1999</v>
      </c>
      <c r="B1399" s="117">
        <v>44450</v>
      </c>
      <c r="C1399" s="116" t="s">
        <v>2000</v>
      </c>
      <c r="D1399" s="35" t="s">
        <v>623</v>
      </c>
      <c r="E1399" s="116" t="str">
        <f t="shared" si="144"/>
        <v>Kiepie</v>
      </c>
      <c r="F1399" s="116" t="str">
        <f t="shared" si="145"/>
        <v>Burger</v>
      </c>
      <c r="G1399" s="116" t="str">
        <f t="shared" si="146"/>
        <v>Men Veteran</v>
      </c>
      <c r="H1399" s="116" t="str">
        <f t="shared" si="147"/>
        <v>Mako</v>
      </c>
      <c r="I1399" s="35"/>
      <c r="J1399" s="35"/>
      <c r="K1399" s="35"/>
      <c r="L1399" s="118" t="str">
        <f t="shared" si="148"/>
        <v/>
      </c>
      <c r="M1399" s="118" t="str">
        <f t="shared" si="149"/>
        <v/>
      </c>
    </row>
    <row r="1400" spans="1:13" x14ac:dyDescent="0.25">
      <c r="A1400" s="116" t="s">
        <v>1999</v>
      </c>
      <c r="B1400" s="117">
        <v>44450</v>
      </c>
      <c r="C1400" s="116" t="s">
        <v>2000</v>
      </c>
      <c r="D1400" s="35" t="s">
        <v>1748</v>
      </c>
      <c r="E1400" s="116" t="str">
        <f t="shared" si="144"/>
        <v>L'wyk</v>
      </c>
      <c r="F1400" s="116" t="str">
        <f t="shared" si="145"/>
        <v>Viljoen</v>
      </c>
      <c r="G1400" s="116" t="str">
        <f t="shared" si="146"/>
        <v>Men U/16</v>
      </c>
      <c r="H1400" s="116" t="str">
        <f t="shared" si="147"/>
        <v>Steenbras</v>
      </c>
      <c r="I1400" s="35" t="s">
        <v>19</v>
      </c>
      <c r="J1400" s="35"/>
      <c r="K1400" s="35">
        <v>51</v>
      </c>
      <c r="L1400" s="118">
        <f t="shared" si="148"/>
        <v>1.4</v>
      </c>
      <c r="M1400" s="118">
        <f t="shared" si="149"/>
        <v>1.4</v>
      </c>
    </row>
    <row r="1401" spans="1:13" x14ac:dyDescent="0.25">
      <c r="A1401" s="116" t="s">
        <v>1999</v>
      </c>
      <c r="B1401" s="117">
        <v>44450</v>
      </c>
      <c r="C1401" s="116" t="s">
        <v>2000</v>
      </c>
      <c r="D1401" s="35" t="s">
        <v>1569</v>
      </c>
      <c r="E1401" s="116" t="str">
        <f t="shared" si="144"/>
        <v>Wikus</v>
      </c>
      <c r="F1401" s="116" t="str">
        <f t="shared" si="145"/>
        <v>Viljoen</v>
      </c>
      <c r="G1401" s="116" t="str">
        <f t="shared" si="146"/>
        <v>Men Veteran</v>
      </c>
      <c r="H1401" s="116" t="str">
        <f t="shared" si="147"/>
        <v>Steenbras</v>
      </c>
      <c r="I1401" s="35"/>
      <c r="J1401" s="35" t="s">
        <v>1340</v>
      </c>
      <c r="K1401" s="35">
        <v>163</v>
      </c>
      <c r="L1401" s="118">
        <f t="shared" si="148"/>
        <v>23.1</v>
      </c>
      <c r="M1401" s="118">
        <f t="shared" si="149"/>
        <v>23.1</v>
      </c>
    </row>
    <row r="1402" spans="1:13" x14ac:dyDescent="0.25">
      <c r="A1402" s="116" t="s">
        <v>1999</v>
      </c>
      <c r="B1402" s="117">
        <v>44450</v>
      </c>
      <c r="C1402" s="116" t="s">
        <v>2000</v>
      </c>
      <c r="D1402" s="35" t="s">
        <v>1569</v>
      </c>
      <c r="E1402" s="116" t="str">
        <f t="shared" si="144"/>
        <v>Wikus</v>
      </c>
      <c r="F1402" s="116" t="str">
        <f t="shared" si="145"/>
        <v>Viljoen</v>
      </c>
      <c r="G1402" s="116" t="str">
        <f t="shared" si="146"/>
        <v>Men Veteran</v>
      </c>
      <c r="H1402" s="116" t="str">
        <f t="shared" si="147"/>
        <v>Steenbras</v>
      </c>
      <c r="I1402" s="35"/>
      <c r="J1402" s="35" t="s">
        <v>1334</v>
      </c>
      <c r="K1402" s="35">
        <v>191</v>
      </c>
      <c r="L1402" s="118">
        <f t="shared" si="148"/>
        <v>97.5</v>
      </c>
      <c r="M1402" s="118">
        <f t="shared" si="149"/>
        <v>97.5</v>
      </c>
    </row>
    <row r="1403" spans="1:13" x14ac:dyDescent="0.25">
      <c r="A1403" s="116" t="s">
        <v>1999</v>
      </c>
      <c r="B1403" s="117">
        <v>44450</v>
      </c>
      <c r="C1403" s="116" t="s">
        <v>2000</v>
      </c>
      <c r="D1403" s="35" t="s">
        <v>1642</v>
      </c>
      <c r="E1403" s="116" t="str">
        <f t="shared" si="144"/>
        <v>Frank</v>
      </c>
      <c r="F1403" s="116" t="str">
        <f t="shared" si="145"/>
        <v>Oberholster</v>
      </c>
      <c r="G1403" s="116" t="str">
        <f t="shared" si="146"/>
        <v>Men Senior</v>
      </c>
      <c r="H1403" s="116" t="str">
        <f t="shared" si="147"/>
        <v>Steenbras</v>
      </c>
      <c r="I1403" s="35"/>
      <c r="J1403" s="35" t="s">
        <v>10</v>
      </c>
      <c r="K1403" s="35">
        <v>40</v>
      </c>
      <c r="L1403" s="118">
        <f t="shared" si="148"/>
        <v>1</v>
      </c>
      <c r="M1403" s="118">
        <f t="shared" si="149"/>
        <v>1</v>
      </c>
    </row>
    <row r="1404" spans="1:13" x14ac:dyDescent="0.25">
      <c r="A1404" s="116" t="s">
        <v>1999</v>
      </c>
      <c r="B1404" s="117">
        <v>44450</v>
      </c>
      <c r="C1404" s="116" t="s">
        <v>2000</v>
      </c>
      <c r="D1404" s="35" t="s">
        <v>688</v>
      </c>
      <c r="E1404" s="116" t="str">
        <f t="shared" si="144"/>
        <v>Jan</v>
      </c>
      <c r="F1404" s="116" t="str">
        <f t="shared" si="145"/>
        <v>Heath</v>
      </c>
      <c r="G1404" s="116" t="str">
        <f t="shared" si="146"/>
        <v>Men Master</v>
      </c>
      <c r="H1404" s="116" t="str">
        <f t="shared" si="147"/>
        <v>Steenbras</v>
      </c>
      <c r="I1404" s="35" t="s">
        <v>19</v>
      </c>
      <c r="J1404" s="35"/>
      <c r="K1404" s="35">
        <v>48</v>
      </c>
      <c r="L1404" s="118">
        <f t="shared" si="148"/>
        <v>1.1000000000000001</v>
      </c>
      <c r="M1404" s="118">
        <f t="shared" si="149"/>
        <v>1.1000000000000001</v>
      </c>
    </row>
    <row r="1405" spans="1:13" x14ac:dyDescent="0.25">
      <c r="A1405" s="116" t="s">
        <v>1999</v>
      </c>
      <c r="B1405" s="117">
        <v>44450</v>
      </c>
      <c r="C1405" s="116" t="s">
        <v>2000</v>
      </c>
      <c r="D1405" s="35" t="s">
        <v>678</v>
      </c>
      <c r="E1405" s="116" t="str">
        <f t="shared" si="144"/>
        <v>Danie</v>
      </c>
      <c r="F1405" s="116" t="str">
        <f t="shared" si="145"/>
        <v>Van Der Merwe</v>
      </c>
      <c r="G1405" s="116" t="str">
        <f t="shared" si="146"/>
        <v>Men Grand Masters</v>
      </c>
      <c r="H1405" s="116" t="str">
        <f t="shared" si="147"/>
        <v>Steenbras</v>
      </c>
      <c r="I1405" s="35" t="s">
        <v>19</v>
      </c>
      <c r="J1405" s="35"/>
      <c r="K1405" s="35">
        <v>53</v>
      </c>
      <c r="L1405" s="118">
        <f t="shared" si="148"/>
        <v>1.5</v>
      </c>
      <c r="M1405" s="118">
        <f t="shared" si="149"/>
        <v>1.5</v>
      </c>
    </row>
    <row r="1406" spans="1:13" x14ac:dyDescent="0.25">
      <c r="A1406" s="116" t="s">
        <v>1999</v>
      </c>
      <c r="B1406" s="117">
        <v>44450</v>
      </c>
      <c r="C1406" s="116" t="s">
        <v>2000</v>
      </c>
      <c r="D1406" s="35" t="s">
        <v>698</v>
      </c>
      <c r="E1406" s="116" t="str">
        <f t="shared" si="144"/>
        <v>Willem</v>
      </c>
      <c r="F1406" s="116" t="str">
        <f t="shared" si="145"/>
        <v>Kilian</v>
      </c>
      <c r="G1406" s="116" t="str">
        <f t="shared" si="146"/>
        <v>Men Veteran</v>
      </c>
      <c r="H1406" s="116" t="str">
        <f t="shared" si="147"/>
        <v>Steenbras</v>
      </c>
      <c r="I1406" s="35"/>
      <c r="J1406" s="35"/>
      <c r="K1406" s="35"/>
      <c r="L1406" s="118" t="str">
        <f t="shared" si="148"/>
        <v/>
      </c>
      <c r="M1406" s="118" t="str">
        <f t="shared" si="149"/>
        <v/>
      </c>
    </row>
    <row r="1407" spans="1:13" x14ac:dyDescent="0.25">
      <c r="A1407" s="116" t="s">
        <v>1999</v>
      </c>
      <c r="B1407" s="117">
        <v>44450</v>
      </c>
      <c r="C1407" s="116" t="s">
        <v>2000</v>
      </c>
      <c r="D1407" s="35" t="s">
        <v>1643</v>
      </c>
      <c r="E1407" s="116" t="str">
        <f t="shared" si="144"/>
        <v>Alberto</v>
      </c>
      <c r="F1407" s="116" t="str">
        <f t="shared" si="145"/>
        <v>Engelbrecht</v>
      </c>
      <c r="G1407" s="116" t="str">
        <f t="shared" si="146"/>
        <v>Men Senior</v>
      </c>
      <c r="H1407" s="116" t="str">
        <f t="shared" si="147"/>
        <v>Steenbras</v>
      </c>
      <c r="I1407" s="35"/>
      <c r="J1407" s="35" t="s">
        <v>1340</v>
      </c>
      <c r="K1407" s="35">
        <v>148</v>
      </c>
      <c r="L1407" s="118">
        <f t="shared" si="148"/>
        <v>16.600000000000001</v>
      </c>
      <c r="M1407" s="118">
        <f t="shared" si="149"/>
        <v>16.600000000000001</v>
      </c>
    </row>
    <row r="1408" spans="1:13" x14ac:dyDescent="0.25">
      <c r="A1408" s="116" t="s">
        <v>1999</v>
      </c>
      <c r="B1408" s="117">
        <v>44450</v>
      </c>
      <c r="C1408" s="116" t="s">
        <v>2000</v>
      </c>
      <c r="D1408" s="35" t="s">
        <v>1048</v>
      </c>
      <c r="E1408" s="116" t="str">
        <f t="shared" si="144"/>
        <v>Lawrence</v>
      </c>
      <c r="F1408" s="116" t="str">
        <f t="shared" si="145"/>
        <v>Durant</v>
      </c>
      <c r="G1408" s="116" t="str">
        <f t="shared" si="146"/>
        <v>Men Grand Masters</v>
      </c>
      <c r="H1408" s="116" t="str">
        <f t="shared" si="147"/>
        <v>Steenbras</v>
      </c>
      <c r="I1408" s="35" t="s">
        <v>19</v>
      </c>
      <c r="J1408" s="35"/>
      <c r="K1408" s="35">
        <v>43</v>
      </c>
      <c r="L1408" s="118">
        <f t="shared" si="148"/>
        <v>0.8</v>
      </c>
      <c r="M1408" s="118">
        <f t="shared" si="149"/>
        <v>0.8</v>
      </c>
    </row>
    <row r="1409" spans="1:13" x14ac:dyDescent="0.25">
      <c r="A1409" s="116" t="s">
        <v>1999</v>
      </c>
      <c r="B1409" s="117">
        <v>44450</v>
      </c>
      <c r="C1409" s="116" t="s">
        <v>2000</v>
      </c>
      <c r="D1409" s="35" t="s">
        <v>782</v>
      </c>
      <c r="E1409" s="116" t="str">
        <f t="shared" si="144"/>
        <v>Chris</v>
      </c>
      <c r="F1409" s="116" t="str">
        <f t="shared" si="145"/>
        <v>Joubert</v>
      </c>
      <c r="G1409" s="116" t="str">
        <f t="shared" si="146"/>
        <v>Men Senior</v>
      </c>
      <c r="H1409" s="116" t="str">
        <f t="shared" si="147"/>
        <v>Steenbras</v>
      </c>
      <c r="I1409" s="35" t="s">
        <v>19</v>
      </c>
      <c r="J1409" s="35"/>
      <c r="K1409" s="35">
        <v>51</v>
      </c>
      <c r="L1409" s="118">
        <f t="shared" si="148"/>
        <v>1.4</v>
      </c>
      <c r="M1409" s="118">
        <f t="shared" si="149"/>
        <v>1.4</v>
      </c>
    </row>
    <row r="1410" spans="1:13" x14ac:dyDescent="0.25">
      <c r="A1410" s="116" t="s">
        <v>1999</v>
      </c>
      <c r="B1410" s="117">
        <v>44450</v>
      </c>
      <c r="C1410" s="116" t="s">
        <v>2000</v>
      </c>
      <c r="D1410" s="35" t="s">
        <v>687</v>
      </c>
      <c r="E1410" s="116" t="str">
        <f t="shared" si="144"/>
        <v>Jan-Hendrik</v>
      </c>
      <c r="F1410" s="116" t="str">
        <f t="shared" si="145"/>
        <v>Heath</v>
      </c>
      <c r="G1410" s="116" t="str">
        <f t="shared" si="146"/>
        <v>Men Senior</v>
      </c>
      <c r="H1410" s="116" t="str">
        <f t="shared" si="147"/>
        <v>Steenbras</v>
      </c>
      <c r="I1410" s="35"/>
      <c r="J1410" s="35"/>
      <c r="K1410" s="35"/>
      <c r="L1410" s="118" t="str">
        <f t="shared" si="148"/>
        <v/>
      </c>
      <c r="M1410" s="118" t="str">
        <f t="shared" si="149"/>
        <v/>
      </c>
    </row>
    <row r="1411" spans="1:13" x14ac:dyDescent="0.25">
      <c r="A1411" s="116" t="s">
        <v>1999</v>
      </c>
      <c r="B1411" s="117">
        <v>44450</v>
      </c>
      <c r="C1411" s="116" t="s">
        <v>2000</v>
      </c>
      <c r="D1411" s="35" t="s">
        <v>790</v>
      </c>
      <c r="E1411" s="116" t="str">
        <f t="shared" si="144"/>
        <v>David</v>
      </c>
      <c r="F1411" s="116" t="str">
        <f t="shared" si="145"/>
        <v>Smith</v>
      </c>
      <c r="G1411" s="116" t="str">
        <f t="shared" si="146"/>
        <v>Men Veteran</v>
      </c>
      <c r="H1411" s="116" t="str">
        <f t="shared" si="147"/>
        <v>Steenbras</v>
      </c>
      <c r="I1411" s="35" t="s">
        <v>19</v>
      </c>
      <c r="J1411" s="35"/>
      <c r="K1411" s="35">
        <v>58</v>
      </c>
      <c r="L1411" s="118">
        <f t="shared" si="148"/>
        <v>2</v>
      </c>
      <c r="M1411" s="118">
        <f t="shared" si="149"/>
        <v>2</v>
      </c>
    </row>
    <row r="1412" spans="1:13" x14ac:dyDescent="0.25">
      <c r="A1412" s="116" t="s">
        <v>1999</v>
      </c>
      <c r="B1412" s="117">
        <v>44450</v>
      </c>
      <c r="C1412" s="116" t="s">
        <v>2000</v>
      </c>
      <c r="D1412" s="35" t="s">
        <v>1454</v>
      </c>
      <c r="E1412" s="116" t="str">
        <f t="shared" si="144"/>
        <v>Jacomien</v>
      </c>
      <c r="F1412" s="116" t="str">
        <f t="shared" si="145"/>
        <v>Heath</v>
      </c>
      <c r="G1412" s="116" t="str">
        <f t="shared" si="146"/>
        <v>Ladies Senior</v>
      </c>
      <c r="H1412" s="116" t="str">
        <f t="shared" si="147"/>
        <v>Henties Bay</v>
      </c>
      <c r="I1412" s="35" t="s">
        <v>19</v>
      </c>
      <c r="J1412" s="35"/>
      <c r="K1412" s="35">
        <v>50</v>
      </c>
      <c r="L1412" s="118">
        <f t="shared" si="148"/>
        <v>1.3</v>
      </c>
      <c r="M1412" s="118">
        <f t="shared" si="149"/>
        <v>1.3</v>
      </c>
    </row>
    <row r="1413" spans="1:13" x14ac:dyDescent="0.25">
      <c r="A1413" s="116" t="s">
        <v>1999</v>
      </c>
      <c r="B1413" s="117">
        <v>44450</v>
      </c>
      <c r="C1413" s="116" t="s">
        <v>2000</v>
      </c>
      <c r="D1413" s="35" t="s">
        <v>1213</v>
      </c>
      <c r="E1413" s="116" t="str">
        <f t="shared" si="144"/>
        <v>Luan</v>
      </c>
      <c r="F1413" s="116" t="str">
        <f t="shared" si="145"/>
        <v>Hansen</v>
      </c>
      <c r="G1413" s="116" t="str">
        <f t="shared" si="146"/>
        <v>Men U/16</v>
      </c>
      <c r="H1413" s="116" t="str">
        <f t="shared" si="147"/>
        <v>Steenbras</v>
      </c>
      <c r="I1413" s="35"/>
      <c r="J1413" s="35"/>
      <c r="K1413" s="35"/>
      <c r="L1413" s="118" t="str">
        <f t="shared" si="148"/>
        <v/>
      </c>
      <c r="M1413" s="118" t="str">
        <f t="shared" si="149"/>
        <v/>
      </c>
    </row>
    <row r="1414" spans="1:13" x14ac:dyDescent="0.25">
      <c r="A1414" s="116" t="s">
        <v>1999</v>
      </c>
      <c r="B1414" s="117">
        <v>44450</v>
      </c>
      <c r="C1414" s="116" t="s">
        <v>2000</v>
      </c>
      <c r="D1414" s="35" t="s">
        <v>839</v>
      </c>
      <c r="E1414" s="116" t="str">
        <f t="shared" si="144"/>
        <v>Mark</v>
      </c>
      <c r="F1414" s="116" t="str">
        <f t="shared" si="145"/>
        <v>Harper</v>
      </c>
      <c r="G1414" s="116" t="str">
        <f t="shared" si="146"/>
        <v>Men Veteran</v>
      </c>
      <c r="H1414" s="116" t="str">
        <f t="shared" si="147"/>
        <v>Steenbras</v>
      </c>
      <c r="I1414" s="35"/>
      <c r="J1414" s="35"/>
      <c r="K1414" s="35"/>
      <c r="L1414" s="118" t="str">
        <f t="shared" si="148"/>
        <v/>
      </c>
      <c r="M1414" s="118" t="str">
        <f t="shared" si="149"/>
        <v/>
      </c>
    </row>
    <row r="1415" spans="1:13" x14ac:dyDescent="0.25">
      <c r="A1415" s="116" t="s">
        <v>1999</v>
      </c>
      <c r="B1415" s="117">
        <v>44450</v>
      </c>
      <c r="C1415" s="116" t="s">
        <v>2000</v>
      </c>
      <c r="D1415" s="35" t="s">
        <v>1644</v>
      </c>
      <c r="E1415" s="116" t="str">
        <f t="shared" si="144"/>
        <v>Wallace</v>
      </c>
      <c r="F1415" s="116" t="str">
        <f t="shared" si="145"/>
        <v>Shepperson</v>
      </c>
      <c r="G1415" s="116" t="str">
        <f t="shared" si="146"/>
        <v>Men Senior</v>
      </c>
      <c r="H1415" s="116" t="str">
        <f t="shared" si="147"/>
        <v>Steenbras</v>
      </c>
      <c r="I1415" s="35"/>
      <c r="J1415" s="35" t="s">
        <v>8</v>
      </c>
      <c r="K1415" s="35">
        <v>75</v>
      </c>
      <c r="L1415" s="118">
        <f t="shared" si="148"/>
        <v>3.4</v>
      </c>
      <c r="M1415" s="118">
        <f t="shared" si="149"/>
        <v>3.4</v>
      </c>
    </row>
    <row r="1416" spans="1:13" x14ac:dyDescent="0.25">
      <c r="A1416" s="116" t="s">
        <v>1999</v>
      </c>
      <c r="B1416" s="117">
        <v>44450</v>
      </c>
      <c r="C1416" s="116" t="s">
        <v>2000</v>
      </c>
      <c r="D1416" s="35" t="s">
        <v>1644</v>
      </c>
      <c r="E1416" s="116" t="str">
        <f t="shared" si="144"/>
        <v>Wallace</v>
      </c>
      <c r="F1416" s="116" t="str">
        <f t="shared" si="145"/>
        <v>Shepperson</v>
      </c>
      <c r="G1416" s="116" t="str">
        <f t="shared" si="146"/>
        <v>Men Senior</v>
      </c>
      <c r="H1416" s="116" t="str">
        <f t="shared" si="147"/>
        <v>Steenbras</v>
      </c>
      <c r="I1416" s="35"/>
      <c r="J1416" s="35" t="s">
        <v>8</v>
      </c>
      <c r="K1416" s="35">
        <v>65</v>
      </c>
      <c r="L1416" s="118">
        <f t="shared" si="148"/>
        <v>2.2000000000000002</v>
      </c>
      <c r="M1416" s="118">
        <f t="shared" si="149"/>
        <v>2.2000000000000002</v>
      </c>
    </row>
    <row r="1417" spans="1:13" x14ac:dyDescent="0.25">
      <c r="A1417" s="116" t="s">
        <v>1999</v>
      </c>
      <c r="B1417" s="117">
        <v>44450</v>
      </c>
      <c r="C1417" s="116" t="s">
        <v>2000</v>
      </c>
      <c r="D1417" s="35" t="s">
        <v>1644</v>
      </c>
      <c r="E1417" s="116" t="str">
        <f t="shared" si="144"/>
        <v>Wallace</v>
      </c>
      <c r="F1417" s="116" t="str">
        <f t="shared" si="145"/>
        <v>Shepperson</v>
      </c>
      <c r="G1417" s="116" t="str">
        <f t="shared" si="146"/>
        <v>Men Senior</v>
      </c>
      <c r="H1417" s="116" t="str">
        <f t="shared" si="147"/>
        <v>Steenbras</v>
      </c>
      <c r="I1417" s="35"/>
      <c r="J1417" s="35" t="s">
        <v>20</v>
      </c>
      <c r="K1417" s="35">
        <v>66</v>
      </c>
      <c r="L1417" s="118">
        <f t="shared" si="148"/>
        <v>1</v>
      </c>
      <c r="M1417" s="118">
        <f t="shared" si="149"/>
        <v>1</v>
      </c>
    </row>
    <row r="1418" spans="1:13" x14ac:dyDescent="0.25">
      <c r="A1418" s="116" t="s">
        <v>1999</v>
      </c>
      <c r="B1418" s="117">
        <v>44450</v>
      </c>
      <c r="C1418" s="116" t="s">
        <v>2000</v>
      </c>
      <c r="D1418" s="35" t="s">
        <v>814</v>
      </c>
      <c r="E1418" s="116" t="str">
        <f t="shared" si="144"/>
        <v>Johnny</v>
      </c>
      <c r="F1418" s="116" t="str">
        <f t="shared" si="145"/>
        <v>Van Der Westhuizen</v>
      </c>
      <c r="G1418" s="116" t="str">
        <f t="shared" si="146"/>
        <v>Men Senior</v>
      </c>
      <c r="H1418" s="116" t="str">
        <f t="shared" si="147"/>
        <v>Steenbras</v>
      </c>
      <c r="I1418" s="35"/>
      <c r="J1418" s="35"/>
      <c r="K1418" s="35"/>
      <c r="L1418" s="118" t="str">
        <f t="shared" si="148"/>
        <v/>
      </c>
      <c r="M1418" s="118" t="str">
        <f t="shared" si="149"/>
        <v/>
      </c>
    </row>
    <row r="1419" spans="1:13" x14ac:dyDescent="0.25">
      <c r="A1419" s="116" t="s">
        <v>1999</v>
      </c>
      <c r="B1419" s="117">
        <v>44450</v>
      </c>
      <c r="C1419" s="116" t="s">
        <v>2000</v>
      </c>
      <c r="D1419" s="35" t="s">
        <v>1645</v>
      </c>
      <c r="E1419" s="116" t="str">
        <f t="shared" si="144"/>
        <v>Tertia</v>
      </c>
      <c r="F1419" s="116" t="str">
        <f t="shared" si="145"/>
        <v>Roos</v>
      </c>
      <c r="G1419" s="116" t="str">
        <f t="shared" si="146"/>
        <v>Ladies Senior</v>
      </c>
      <c r="H1419" s="116" t="str">
        <f t="shared" si="147"/>
        <v>xSteenbras</v>
      </c>
      <c r="I1419" s="35"/>
      <c r="J1419" s="35"/>
      <c r="K1419" s="35"/>
      <c r="L1419" s="118" t="str">
        <f t="shared" si="148"/>
        <v/>
      </c>
      <c r="M1419" s="118" t="str">
        <f t="shared" si="149"/>
        <v/>
      </c>
    </row>
    <row r="1420" spans="1:13" x14ac:dyDescent="0.25">
      <c r="A1420" s="116" t="s">
        <v>1999</v>
      </c>
      <c r="B1420" s="117">
        <v>44450</v>
      </c>
      <c r="C1420" s="116" t="s">
        <v>2000</v>
      </c>
      <c r="D1420" s="35" t="s">
        <v>550</v>
      </c>
      <c r="E1420" s="116" t="str">
        <f t="shared" si="144"/>
        <v>Danie</v>
      </c>
      <c r="F1420" s="116" t="str">
        <f t="shared" si="145"/>
        <v>Klopper</v>
      </c>
      <c r="G1420" s="116" t="str">
        <f t="shared" si="146"/>
        <v>Men Senior</v>
      </c>
      <c r="H1420" s="116" t="str">
        <f t="shared" si="147"/>
        <v>Steenbras</v>
      </c>
      <c r="I1420" s="35"/>
      <c r="J1420" s="35" t="s">
        <v>1341</v>
      </c>
      <c r="K1420" s="35">
        <v>140</v>
      </c>
      <c r="L1420" s="118">
        <f t="shared" si="148"/>
        <v>12</v>
      </c>
      <c r="M1420" s="118">
        <f t="shared" si="149"/>
        <v>12</v>
      </c>
    </row>
    <row r="1421" spans="1:13" x14ac:dyDescent="0.25">
      <c r="A1421" s="116" t="s">
        <v>1999</v>
      </c>
      <c r="B1421" s="117">
        <v>44450</v>
      </c>
      <c r="C1421" s="116" t="s">
        <v>2000</v>
      </c>
      <c r="D1421" s="35" t="s">
        <v>550</v>
      </c>
      <c r="E1421" s="116" t="str">
        <f t="shared" si="144"/>
        <v>Danie</v>
      </c>
      <c r="F1421" s="116" t="str">
        <f t="shared" si="145"/>
        <v>Klopper</v>
      </c>
      <c r="G1421" s="116" t="str">
        <f t="shared" si="146"/>
        <v>Men Senior</v>
      </c>
      <c r="H1421" s="116" t="str">
        <f t="shared" si="147"/>
        <v>Steenbras</v>
      </c>
      <c r="I1421" s="35"/>
      <c r="J1421" s="35" t="s">
        <v>1339</v>
      </c>
      <c r="K1421" s="35">
        <v>165</v>
      </c>
      <c r="L1421" s="118">
        <f t="shared" si="148"/>
        <v>62</v>
      </c>
      <c r="M1421" s="118">
        <f t="shared" si="149"/>
        <v>62</v>
      </c>
    </row>
    <row r="1422" spans="1:13" x14ac:dyDescent="0.25">
      <c r="A1422" s="116" t="s">
        <v>1999</v>
      </c>
      <c r="B1422" s="117">
        <v>44450</v>
      </c>
      <c r="C1422" s="116" t="s">
        <v>2000</v>
      </c>
      <c r="D1422" s="35" t="s">
        <v>1570</v>
      </c>
      <c r="E1422" s="116" t="str">
        <f t="shared" si="144"/>
        <v>Maryna</v>
      </c>
      <c r="F1422" s="116" t="str">
        <f t="shared" si="145"/>
        <v>Viljoen</v>
      </c>
      <c r="G1422" s="116" t="str">
        <f t="shared" si="146"/>
        <v>Ladies Senior</v>
      </c>
      <c r="H1422" s="116" t="str">
        <f t="shared" si="147"/>
        <v>Steenbras</v>
      </c>
      <c r="I1422" s="35" t="s">
        <v>19</v>
      </c>
      <c r="J1422" s="35"/>
      <c r="K1422" s="35">
        <v>50</v>
      </c>
      <c r="L1422" s="118">
        <f t="shared" si="148"/>
        <v>1.3</v>
      </c>
      <c r="M1422" s="118">
        <f t="shared" si="149"/>
        <v>1.3</v>
      </c>
    </row>
    <row r="1423" spans="1:13" x14ac:dyDescent="0.25">
      <c r="A1423" s="116" t="s">
        <v>1999</v>
      </c>
      <c r="B1423" s="117">
        <v>44450</v>
      </c>
      <c r="C1423" s="116" t="s">
        <v>2000</v>
      </c>
      <c r="D1423" s="35" t="s">
        <v>738</v>
      </c>
      <c r="E1423" s="116" t="str">
        <f t="shared" si="144"/>
        <v>Dirk</v>
      </c>
      <c r="F1423" s="116" t="str">
        <f t="shared" si="145"/>
        <v>Hansen</v>
      </c>
      <c r="G1423" s="116" t="str">
        <f t="shared" si="146"/>
        <v>Men Veteran</v>
      </c>
      <c r="H1423" s="116" t="str">
        <f t="shared" si="147"/>
        <v>Steenbras</v>
      </c>
      <c r="I1423" s="35"/>
      <c r="J1423" s="35"/>
      <c r="K1423" s="35"/>
      <c r="L1423" s="118" t="str">
        <f t="shared" si="148"/>
        <v/>
      </c>
      <c r="M1423" s="118" t="str">
        <f t="shared" si="149"/>
        <v/>
      </c>
    </row>
    <row r="1424" spans="1:13" x14ac:dyDescent="0.25">
      <c r="A1424" s="116" t="s">
        <v>1999</v>
      </c>
      <c r="B1424" s="117">
        <v>44450</v>
      </c>
      <c r="C1424" s="116" t="s">
        <v>2000</v>
      </c>
      <c r="D1424" s="35" t="s">
        <v>589</v>
      </c>
      <c r="E1424" s="116" t="str">
        <f t="shared" si="144"/>
        <v>Burger</v>
      </c>
      <c r="F1424" s="116" t="str">
        <f t="shared" si="145"/>
        <v>Van Taak</v>
      </c>
      <c r="G1424" s="116" t="str">
        <f t="shared" si="146"/>
        <v>Men Senior</v>
      </c>
      <c r="H1424" s="116" t="str">
        <f t="shared" si="147"/>
        <v>Steenbras</v>
      </c>
      <c r="I1424" s="35"/>
      <c r="J1424" s="35" t="s">
        <v>1340</v>
      </c>
      <c r="K1424" s="35">
        <v>121</v>
      </c>
      <c r="L1424" s="118">
        <f t="shared" si="148"/>
        <v>8.3000000000000007</v>
      </c>
      <c r="M1424" s="118">
        <f t="shared" si="149"/>
        <v>8.3000000000000007</v>
      </c>
    </row>
    <row r="1425" spans="1:13" x14ac:dyDescent="0.25">
      <c r="A1425" s="116" t="s">
        <v>1999</v>
      </c>
      <c r="B1425" s="117">
        <v>44450</v>
      </c>
      <c r="C1425" s="116" t="s">
        <v>2000</v>
      </c>
      <c r="D1425" s="35" t="s">
        <v>733</v>
      </c>
      <c r="E1425" s="116" t="str">
        <f t="shared" si="144"/>
        <v>Jayden</v>
      </c>
      <c r="F1425" s="116" t="str">
        <f t="shared" si="145"/>
        <v>Hansen</v>
      </c>
      <c r="G1425" s="116" t="str">
        <f t="shared" si="146"/>
        <v>Men U/16</v>
      </c>
      <c r="H1425" s="116" t="str">
        <f t="shared" si="147"/>
        <v>Steenbras</v>
      </c>
      <c r="I1425" s="35"/>
      <c r="J1425" s="35"/>
      <c r="K1425" s="35"/>
      <c r="L1425" s="118" t="str">
        <f t="shared" si="148"/>
        <v/>
      </c>
      <c r="M1425" s="118" t="str">
        <f t="shared" si="149"/>
        <v/>
      </c>
    </row>
    <row r="1426" spans="1:13" x14ac:dyDescent="0.25">
      <c r="A1426" s="116" t="s">
        <v>1999</v>
      </c>
      <c r="B1426" s="117">
        <v>44450</v>
      </c>
      <c r="C1426" s="116" t="s">
        <v>2000</v>
      </c>
      <c r="D1426" s="35" t="s">
        <v>1712</v>
      </c>
      <c r="E1426" s="116" t="str">
        <f t="shared" si="144"/>
        <v>Herman</v>
      </c>
      <c r="F1426" s="116" t="str">
        <f t="shared" si="145"/>
        <v>Swanepoel</v>
      </c>
      <c r="G1426" s="116" t="str">
        <f t="shared" si="146"/>
        <v>Men Senior</v>
      </c>
      <c r="H1426" s="116" t="str">
        <f t="shared" si="147"/>
        <v>Steenbras</v>
      </c>
      <c r="I1426" s="35" t="s">
        <v>19</v>
      </c>
      <c r="J1426" s="35"/>
      <c r="K1426" s="35">
        <v>54</v>
      </c>
      <c r="L1426" s="118">
        <f t="shared" si="148"/>
        <v>1.6</v>
      </c>
      <c r="M1426" s="118">
        <f t="shared" si="149"/>
        <v>1.6</v>
      </c>
    </row>
    <row r="1427" spans="1:13" x14ac:dyDescent="0.25">
      <c r="A1427" s="116" t="s">
        <v>1999</v>
      </c>
      <c r="B1427" s="117">
        <v>44450</v>
      </c>
      <c r="C1427" s="116" t="s">
        <v>2000</v>
      </c>
      <c r="D1427" s="35" t="s">
        <v>1712</v>
      </c>
      <c r="E1427" s="116" t="str">
        <f t="shared" si="144"/>
        <v>Herman</v>
      </c>
      <c r="F1427" s="116" t="str">
        <f t="shared" si="145"/>
        <v>Swanepoel</v>
      </c>
      <c r="G1427" s="116" t="str">
        <f t="shared" si="146"/>
        <v>Men Senior</v>
      </c>
      <c r="H1427" s="116" t="str">
        <f t="shared" si="147"/>
        <v>Steenbras</v>
      </c>
      <c r="I1427" s="35" t="s">
        <v>19</v>
      </c>
      <c r="J1427" s="35"/>
      <c r="K1427" s="35">
        <v>47</v>
      </c>
      <c r="L1427" s="118">
        <f t="shared" si="148"/>
        <v>1.1000000000000001</v>
      </c>
      <c r="M1427" s="118">
        <f t="shared" si="149"/>
        <v>1.1000000000000001</v>
      </c>
    </row>
    <row r="1428" spans="1:13" x14ac:dyDescent="0.25">
      <c r="A1428" s="116" t="s">
        <v>1999</v>
      </c>
      <c r="B1428" s="117">
        <v>44450</v>
      </c>
      <c r="C1428" s="116" t="s">
        <v>2000</v>
      </c>
      <c r="D1428" s="35" t="s">
        <v>504</v>
      </c>
      <c r="E1428" s="116" t="str">
        <f t="shared" si="144"/>
        <v>Andre</v>
      </c>
      <c r="F1428" s="116" t="str">
        <f t="shared" si="145"/>
        <v>Coetzee</v>
      </c>
      <c r="G1428" s="116" t="str">
        <f t="shared" si="146"/>
        <v>Men Grand Masters</v>
      </c>
      <c r="H1428" s="116" t="str">
        <f t="shared" si="147"/>
        <v>Namib Park</v>
      </c>
      <c r="I1428" s="35"/>
      <c r="J1428" s="35" t="s">
        <v>1340</v>
      </c>
      <c r="K1428" s="35">
        <v>160</v>
      </c>
      <c r="L1428" s="118">
        <f t="shared" si="148"/>
        <v>21.7</v>
      </c>
      <c r="M1428" s="118">
        <f t="shared" si="149"/>
        <v>21.7</v>
      </c>
    </row>
    <row r="1429" spans="1:13" x14ac:dyDescent="0.25">
      <c r="A1429" s="116" t="s">
        <v>1999</v>
      </c>
      <c r="B1429" s="117">
        <v>44450</v>
      </c>
      <c r="C1429" s="116" t="s">
        <v>2000</v>
      </c>
      <c r="D1429" s="35" t="s">
        <v>504</v>
      </c>
      <c r="E1429" s="116" t="str">
        <f t="shared" si="144"/>
        <v>Andre</v>
      </c>
      <c r="F1429" s="116" t="str">
        <f t="shared" si="145"/>
        <v>Coetzee</v>
      </c>
      <c r="G1429" s="116" t="str">
        <f t="shared" si="146"/>
        <v>Men Grand Masters</v>
      </c>
      <c r="H1429" s="116" t="str">
        <f t="shared" si="147"/>
        <v>Namib Park</v>
      </c>
      <c r="I1429" s="35"/>
      <c r="J1429" s="35" t="s">
        <v>1340</v>
      </c>
      <c r="K1429" s="35">
        <v>156</v>
      </c>
      <c r="L1429" s="118">
        <f t="shared" si="148"/>
        <v>19.899999999999999</v>
      </c>
      <c r="M1429" s="118">
        <f t="shared" si="149"/>
        <v>19.899999999999999</v>
      </c>
    </row>
    <row r="1430" spans="1:13" x14ac:dyDescent="0.25">
      <c r="A1430" s="116" t="s">
        <v>1999</v>
      </c>
      <c r="B1430" s="117">
        <v>44450</v>
      </c>
      <c r="C1430" s="116" t="s">
        <v>2000</v>
      </c>
      <c r="D1430" s="35" t="s">
        <v>658</v>
      </c>
      <c r="E1430" s="116" t="str">
        <f t="shared" si="144"/>
        <v>Coennie</v>
      </c>
      <c r="F1430" s="116" t="str">
        <f t="shared" si="145"/>
        <v>Steyn</v>
      </c>
      <c r="G1430" s="116" t="str">
        <f t="shared" si="146"/>
        <v>Men Grand Masters</v>
      </c>
      <c r="H1430" s="116" t="str">
        <f t="shared" si="147"/>
        <v>Namib Park</v>
      </c>
      <c r="I1430" s="35"/>
      <c r="J1430" s="35" t="s">
        <v>1340</v>
      </c>
      <c r="K1430" s="35">
        <v>173</v>
      </c>
      <c r="L1430" s="118">
        <f t="shared" si="148"/>
        <v>28.4</v>
      </c>
      <c r="M1430" s="118">
        <f t="shared" si="149"/>
        <v>28.4</v>
      </c>
    </row>
    <row r="1431" spans="1:13" x14ac:dyDescent="0.25">
      <c r="A1431" s="116" t="s">
        <v>1999</v>
      </c>
      <c r="B1431" s="117">
        <v>44450</v>
      </c>
      <c r="C1431" s="116" t="s">
        <v>2000</v>
      </c>
      <c r="D1431" s="35" t="s">
        <v>658</v>
      </c>
      <c r="E1431" s="116" t="str">
        <f t="shared" si="144"/>
        <v>Coennie</v>
      </c>
      <c r="F1431" s="116" t="str">
        <f t="shared" si="145"/>
        <v>Steyn</v>
      </c>
      <c r="G1431" s="116" t="str">
        <f t="shared" si="146"/>
        <v>Men Grand Masters</v>
      </c>
      <c r="H1431" s="116" t="str">
        <f t="shared" si="147"/>
        <v>Namib Park</v>
      </c>
      <c r="I1431" s="35"/>
      <c r="J1431" s="35" t="s">
        <v>1341</v>
      </c>
      <c r="K1431" s="35">
        <v>127</v>
      </c>
      <c r="L1431" s="118">
        <f t="shared" si="148"/>
        <v>8.5</v>
      </c>
      <c r="M1431" s="118">
        <f t="shared" si="149"/>
        <v>8.5</v>
      </c>
    </row>
    <row r="1432" spans="1:13" x14ac:dyDescent="0.25">
      <c r="A1432" s="116" t="s">
        <v>1999</v>
      </c>
      <c r="B1432" s="117">
        <v>44450</v>
      </c>
      <c r="C1432" s="116" t="s">
        <v>2000</v>
      </c>
      <c r="D1432" s="35" t="s">
        <v>696</v>
      </c>
      <c r="E1432" s="116" t="str">
        <f t="shared" ref="E1432:E1495" si="150">IF(D1432="","",VLOOKUP(D1432,Master,3,FALSE))</f>
        <v>Abriana</v>
      </c>
      <c r="F1432" s="116" t="str">
        <f t="shared" ref="F1432:F1495" si="151">IF(D1432="","",VLOOKUP(D1432,Master,4,FALSE))</f>
        <v>Koberzig</v>
      </c>
      <c r="G1432" s="116" t="str">
        <f t="shared" ref="G1432:G1495" si="152">IF(D1432="","",VLOOKUP(D1432,Master,5,FALSE))</f>
        <v>Ladies Senior</v>
      </c>
      <c r="H1432" s="116" t="str">
        <f t="shared" ref="H1432:H1495" si="153">IF(D1432="","",VLOOKUP(D1432,Master,2,FALSE))</f>
        <v>Namib Park</v>
      </c>
      <c r="I1432" s="35" t="s">
        <v>19</v>
      </c>
      <c r="J1432" s="35"/>
      <c r="K1432" s="35">
        <v>53</v>
      </c>
      <c r="L1432" s="118">
        <f t="shared" ref="L1432:L1495" si="154">IF(K1432="","",IF(I1432="",ROUND(HLOOKUP(J1432,kgList,K1432,FALSE),1),ROUND(HLOOKUP(I1432,kgList,K1432,FALSE),1)))</f>
        <v>1.5</v>
      </c>
      <c r="M1432" s="118">
        <f t="shared" ref="M1432:M1495" si="155">IF(L1432="","",IF(COUNTA(I1432:J1432)&gt;1,"Edible or Inedible",IF(COUNTA(I1432)=1,L1432*1,IF(COUNTA(J1432)=1,L1432*1,"ERROR"))))</f>
        <v>1.5</v>
      </c>
    </row>
    <row r="1433" spans="1:13" x14ac:dyDescent="0.25">
      <c r="A1433" s="116" t="s">
        <v>1999</v>
      </c>
      <c r="B1433" s="117">
        <v>44450</v>
      </c>
      <c r="C1433" s="116" t="s">
        <v>2000</v>
      </c>
      <c r="D1433" s="35" t="s">
        <v>696</v>
      </c>
      <c r="E1433" s="116" t="str">
        <f t="shared" si="150"/>
        <v>Abriana</v>
      </c>
      <c r="F1433" s="116" t="str">
        <f t="shared" si="151"/>
        <v>Koberzig</v>
      </c>
      <c r="G1433" s="116" t="str">
        <f t="shared" si="152"/>
        <v>Ladies Senior</v>
      </c>
      <c r="H1433" s="116" t="str">
        <f t="shared" si="153"/>
        <v>Namib Park</v>
      </c>
      <c r="I1433" s="35" t="s">
        <v>9</v>
      </c>
      <c r="J1433" s="35"/>
      <c r="K1433" s="35">
        <v>33</v>
      </c>
      <c r="L1433" s="118">
        <f t="shared" si="154"/>
        <v>0.7</v>
      </c>
      <c r="M1433" s="118">
        <f t="shared" si="155"/>
        <v>0.7</v>
      </c>
    </row>
    <row r="1434" spans="1:13" x14ac:dyDescent="0.25">
      <c r="A1434" s="116" t="s">
        <v>1999</v>
      </c>
      <c r="B1434" s="117">
        <v>44450</v>
      </c>
      <c r="C1434" s="116" t="s">
        <v>2000</v>
      </c>
      <c r="D1434" s="35" t="s">
        <v>742</v>
      </c>
      <c r="E1434" s="116" t="str">
        <f t="shared" si="150"/>
        <v>Rhyno</v>
      </c>
      <c r="F1434" s="116" t="str">
        <f t="shared" si="151"/>
        <v>Koberzig</v>
      </c>
      <c r="G1434" s="116" t="str">
        <f t="shared" si="152"/>
        <v>Men Senior</v>
      </c>
      <c r="H1434" s="116" t="str">
        <f t="shared" si="153"/>
        <v>Namib Park</v>
      </c>
      <c r="I1434" s="35"/>
      <c r="J1434" s="35" t="s">
        <v>1340</v>
      </c>
      <c r="K1434" s="35">
        <v>145</v>
      </c>
      <c r="L1434" s="118">
        <f t="shared" si="154"/>
        <v>15.5</v>
      </c>
      <c r="M1434" s="118">
        <f t="shared" si="155"/>
        <v>15.5</v>
      </c>
    </row>
    <row r="1435" spans="1:13" x14ac:dyDescent="0.25">
      <c r="A1435" s="116" t="s">
        <v>1999</v>
      </c>
      <c r="B1435" s="117">
        <v>44450</v>
      </c>
      <c r="C1435" s="116" t="s">
        <v>2000</v>
      </c>
      <c r="D1435" s="35" t="s">
        <v>533</v>
      </c>
      <c r="E1435" s="116" t="str">
        <f t="shared" si="150"/>
        <v>Johan</v>
      </c>
      <c r="F1435" s="116" t="str">
        <f t="shared" si="151"/>
        <v>Bruwer</v>
      </c>
      <c r="G1435" s="116" t="str">
        <f t="shared" si="152"/>
        <v>Men Senior</v>
      </c>
      <c r="H1435" s="116" t="str">
        <f t="shared" si="153"/>
        <v>Namib Park</v>
      </c>
      <c r="I1435" s="35" t="s">
        <v>24</v>
      </c>
      <c r="J1435" s="35"/>
      <c r="K1435" s="35">
        <v>74</v>
      </c>
      <c r="L1435" s="118">
        <f t="shared" si="154"/>
        <v>8.4</v>
      </c>
      <c r="M1435" s="118">
        <f t="shared" si="155"/>
        <v>8.4</v>
      </c>
    </row>
    <row r="1436" spans="1:13" x14ac:dyDescent="0.25">
      <c r="A1436" s="116" t="s">
        <v>1999</v>
      </c>
      <c r="B1436" s="117">
        <v>44450</v>
      </c>
      <c r="C1436" s="116" t="s">
        <v>2000</v>
      </c>
      <c r="D1436" s="35" t="s">
        <v>533</v>
      </c>
      <c r="E1436" s="116" t="str">
        <f t="shared" si="150"/>
        <v>Johan</v>
      </c>
      <c r="F1436" s="116" t="str">
        <f t="shared" si="151"/>
        <v>Bruwer</v>
      </c>
      <c r="G1436" s="116" t="str">
        <f t="shared" si="152"/>
        <v>Men Senior</v>
      </c>
      <c r="H1436" s="116" t="str">
        <f t="shared" si="153"/>
        <v>Namib Park</v>
      </c>
      <c r="I1436" s="35" t="s">
        <v>19</v>
      </c>
      <c r="J1436" s="35"/>
      <c r="K1436" s="35">
        <v>53</v>
      </c>
      <c r="L1436" s="118">
        <f t="shared" si="154"/>
        <v>1.5</v>
      </c>
      <c r="M1436" s="118">
        <f t="shared" si="155"/>
        <v>1.5</v>
      </c>
    </row>
    <row r="1437" spans="1:13" x14ac:dyDescent="0.25">
      <c r="A1437" s="116" t="s">
        <v>1999</v>
      </c>
      <c r="B1437" s="117">
        <v>44450</v>
      </c>
      <c r="C1437" s="116" t="s">
        <v>2000</v>
      </c>
      <c r="D1437" s="35" t="s">
        <v>1787</v>
      </c>
      <c r="E1437" s="116" t="str">
        <f t="shared" si="150"/>
        <v>Ryno</v>
      </c>
      <c r="F1437" s="116" t="str">
        <f t="shared" si="151"/>
        <v>Enslin</v>
      </c>
      <c r="G1437" s="116" t="str">
        <f t="shared" si="152"/>
        <v>Men Senior</v>
      </c>
      <c r="H1437" s="116" t="str">
        <f t="shared" si="153"/>
        <v>Walvis Bay</v>
      </c>
      <c r="I1437" s="35"/>
      <c r="J1437" s="35" t="s">
        <v>1340</v>
      </c>
      <c r="K1437" s="35">
        <v>131</v>
      </c>
      <c r="L1437" s="118">
        <f t="shared" si="154"/>
        <v>10.9</v>
      </c>
      <c r="M1437" s="118">
        <f t="shared" si="155"/>
        <v>10.9</v>
      </c>
    </row>
    <row r="1438" spans="1:13" x14ac:dyDescent="0.25">
      <c r="A1438" s="116" t="s">
        <v>1999</v>
      </c>
      <c r="B1438" s="117">
        <v>44450</v>
      </c>
      <c r="C1438" s="116" t="s">
        <v>2000</v>
      </c>
      <c r="D1438" s="35" t="s">
        <v>1787</v>
      </c>
      <c r="E1438" s="116" t="str">
        <f t="shared" si="150"/>
        <v>Ryno</v>
      </c>
      <c r="F1438" s="116" t="str">
        <f t="shared" si="151"/>
        <v>Enslin</v>
      </c>
      <c r="G1438" s="116" t="str">
        <f t="shared" si="152"/>
        <v>Men Senior</v>
      </c>
      <c r="H1438" s="116" t="str">
        <f t="shared" si="153"/>
        <v>Walvis Bay</v>
      </c>
      <c r="I1438" s="35"/>
      <c r="J1438" s="35" t="s">
        <v>1340</v>
      </c>
      <c r="K1438" s="35">
        <v>115</v>
      </c>
      <c r="L1438" s="118">
        <f t="shared" si="154"/>
        <v>7</v>
      </c>
      <c r="M1438" s="118">
        <f t="shared" si="155"/>
        <v>7</v>
      </c>
    </row>
    <row r="1439" spans="1:13" x14ac:dyDescent="0.25">
      <c r="A1439" s="116" t="s">
        <v>1999</v>
      </c>
      <c r="B1439" s="117">
        <v>44450</v>
      </c>
      <c r="C1439" s="116" t="s">
        <v>2000</v>
      </c>
      <c r="D1439" s="35" t="s">
        <v>1787</v>
      </c>
      <c r="E1439" s="116" t="str">
        <f t="shared" si="150"/>
        <v>Ryno</v>
      </c>
      <c r="F1439" s="116" t="str">
        <f t="shared" si="151"/>
        <v>Enslin</v>
      </c>
      <c r="G1439" s="116" t="str">
        <f t="shared" si="152"/>
        <v>Men Senior</v>
      </c>
      <c r="H1439" s="116" t="str">
        <f t="shared" si="153"/>
        <v>Walvis Bay</v>
      </c>
      <c r="I1439" s="35"/>
      <c r="J1439" s="35" t="s">
        <v>1340</v>
      </c>
      <c r="K1439" s="35">
        <v>102</v>
      </c>
      <c r="L1439" s="118">
        <f t="shared" si="154"/>
        <v>4.5999999999999996</v>
      </c>
      <c r="M1439" s="118">
        <f t="shared" si="155"/>
        <v>4.5999999999999996</v>
      </c>
    </row>
    <row r="1440" spans="1:13" x14ac:dyDescent="0.25">
      <c r="A1440" s="116" t="s">
        <v>1999</v>
      </c>
      <c r="B1440" s="117">
        <v>44450</v>
      </c>
      <c r="C1440" s="116" t="s">
        <v>2000</v>
      </c>
      <c r="D1440" s="35" t="s">
        <v>1787</v>
      </c>
      <c r="E1440" s="116" t="str">
        <f t="shared" si="150"/>
        <v>Ryno</v>
      </c>
      <c r="F1440" s="116" t="str">
        <f t="shared" si="151"/>
        <v>Enslin</v>
      </c>
      <c r="G1440" s="116" t="str">
        <f t="shared" si="152"/>
        <v>Men Senior</v>
      </c>
      <c r="H1440" s="116" t="str">
        <f t="shared" si="153"/>
        <v>Walvis Bay</v>
      </c>
      <c r="I1440" s="35" t="s">
        <v>19</v>
      </c>
      <c r="J1440" s="35"/>
      <c r="K1440" s="35">
        <v>58</v>
      </c>
      <c r="L1440" s="118">
        <f t="shared" si="154"/>
        <v>2</v>
      </c>
      <c r="M1440" s="118">
        <f t="shared" si="155"/>
        <v>2</v>
      </c>
    </row>
    <row r="1441" spans="1:13" x14ac:dyDescent="0.25">
      <c r="A1441" s="116" t="s">
        <v>1999</v>
      </c>
      <c r="B1441" s="117">
        <v>44450</v>
      </c>
      <c r="C1441" s="116" t="s">
        <v>2000</v>
      </c>
      <c r="D1441" s="35" t="s">
        <v>1788</v>
      </c>
      <c r="E1441" s="116" t="str">
        <f t="shared" si="150"/>
        <v>Wanda</v>
      </c>
      <c r="F1441" s="116" t="str">
        <f t="shared" si="151"/>
        <v>Enslin</v>
      </c>
      <c r="G1441" s="116" t="str">
        <f t="shared" si="152"/>
        <v>Ladies Senior</v>
      </c>
      <c r="H1441" s="116" t="str">
        <f t="shared" si="153"/>
        <v>Walvis Bay</v>
      </c>
      <c r="I1441" s="35"/>
      <c r="J1441" s="35" t="s">
        <v>1340</v>
      </c>
      <c r="K1441" s="35">
        <v>95</v>
      </c>
      <c r="L1441" s="118">
        <f t="shared" si="154"/>
        <v>3.6</v>
      </c>
      <c r="M1441" s="118">
        <f t="shared" si="155"/>
        <v>3.6</v>
      </c>
    </row>
    <row r="1442" spans="1:13" x14ac:dyDescent="0.25">
      <c r="A1442" s="116" t="s">
        <v>1999</v>
      </c>
      <c r="B1442" s="117">
        <v>44450</v>
      </c>
      <c r="C1442" s="116" t="s">
        <v>2000</v>
      </c>
      <c r="D1442" s="35" t="s">
        <v>1788</v>
      </c>
      <c r="E1442" s="116" t="str">
        <f t="shared" si="150"/>
        <v>Wanda</v>
      </c>
      <c r="F1442" s="116" t="str">
        <f t="shared" si="151"/>
        <v>Enslin</v>
      </c>
      <c r="G1442" s="116" t="str">
        <f t="shared" si="152"/>
        <v>Ladies Senior</v>
      </c>
      <c r="H1442" s="116" t="str">
        <f t="shared" si="153"/>
        <v>Walvis Bay</v>
      </c>
      <c r="I1442" s="35"/>
      <c r="J1442" s="35" t="s">
        <v>1340</v>
      </c>
      <c r="K1442" s="35">
        <v>80</v>
      </c>
      <c r="L1442" s="118">
        <f t="shared" si="154"/>
        <v>2</v>
      </c>
      <c r="M1442" s="118">
        <f t="shared" si="155"/>
        <v>2</v>
      </c>
    </row>
    <row r="1443" spans="1:13" x14ac:dyDescent="0.25">
      <c r="A1443" s="116" t="s">
        <v>1999</v>
      </c>
      <c r="B1443" s="117">
        <v>44450</v>
      </c>
      <c r="C1443" s="116" t="s">
        <v>2000</v>
      </c>
      <c r="D1443" s="35" t="s">
        <v>1057</v>
      </c>
      <c r="E1443" s="116" t="str">
        <f t="shared" si="150"/>
        <v>Andre</v>
      </c>
      <c r="F1443" s="116" t="str">
        <f t="shared" si="151"/>
        <v>Vermaak</v>
      </c>
      <c r="G1443" s="116" t="str">
        <f t="shared" si="152"/>
        <v>Men Senior</v>
      </c>
      <c r="H1443" s="116" t="str">
        <f t="shared" si="153"/>
        <v>Namib Park</v>
      </c>
      <c r="I1443" s="35"/>
      <c r="J1443" s="35"/>
      <c r="K1443" s="35"/>
      <c r="L1443" s="118" t="str">
        <f t="shared" si="154"/>
        <v/>
      </c>
      <c r="M1443" s="118" t="str">
        <f t="shared" si="155"/>
        <v/>
      </c>
    </row>
    <row r="1444" spans="1:13" x14ac:dyDescent="0.25">
      <c r="A1444" s="116" t="s">
        <v>1999</v>
      </c>
      <c r="B1444" s="117">
        <v>44450</v>
      </c>
      <c r="C1444" s="116" t="s">
        <v>2000</v>
      </c>
      <c r="D1444" s="35" t="s">
        <v>638</v>
      </c>
      <c r="E1444" s="116" t="str">
        <f t="shared" si="150"/>
        <v>Robert</v>
      </c>
      <c r="F1444" s="116" t="str">
        <f t="shared" si="151"/>
        <v>Moyce</v>
      </c>
      <c r="G1444" s="116" t="str">
        <f t="shared" si="152"/>
        <v>Men Grand Masters</v>
      </c>
      <c r="H1444" s="116" t="str">
        <f t="shared" si="153"/>
        <v>Namib Park</v>
      </c>
      <c r="I1444" s="35"/>
      <c r="J1444" s="35" t="s">
        <v>1340</v>
      </c>
      <c r="K1444" s="35">
        <v>151</v>
      </c>
      <c r="L1444" s="118">
        <f t="shared" si="154"/>
        <v>17.8</v>
      </c>
      <c r="M1444" s="118">
        <f t="shared" si="155"/>
        <v>17.8</v>
      </c>
    </row>
    <row r="1445" spans="1:13" x14ac:dyDescent="0.25">
      <c r="A1445" s="116" t="s">
        <v>1999</v>
      </c>
      <c r="B1445" s="117">
        <v>44450</v>
      </c>
      <c r="C1445" s="116" t="s">
        <v>2000</v>
      </c>
      <c r="D1445" s="35" t="s">
        <v>509</v>
      </c>
      <c r="E1445" s="116" t="str">
        <f t="shared" si="150"/>
        <v>Rodger</v>
      </c>
      <c r="F1445" s="116" t="str">
        <f t="shared" si="151"/>
        <v>Boon</v>
      </c>
      <c r="G1445" s="116" t="str">
        <f t="shared" si="152"/>
        <v>Men Master</v>
      </c>
      <c r="H1445" s="116" t="str">
        <f t="shared" si="153"/>
        <v>Namib Park</v>
      </c>
      <c r="I1445" s="35"/>
      <c r="J1445" s="35" t="s">
        <v>1340</v>
      </c>
      <c r="K1445" s="35">
        <v>150</v>
      </c>
      <c r="L1445" s="118">
        <f t="shared" si="154"/>
        <v>17.399999999999999</v>
      </c>
      <c r="M1445" s="118">
        <f t="shared" si="155"/>
        <v>17.399999999999999</v>
      </c>
    </row>
    <row r="1446" spans="1:13" x14ac:dyDescent="0.25">
      <c r="A1446" s="116" t="s">
        <v>1999</v>
      </c>
      <c r="B1446" s="117">
        <v>44450</v>
      </c>
      <c r="C1446" s="116" t="s">
        <v>2000</v>
      </c>
      <c r="D1446" s="35" t="s">
        <v>1679</v>
      </c>
      <c r="E1446" s="116" t="str">
        <f t="shared" si="150"/>
        <v>Johan</v>
      </c>
      <c r="F1446" s="116" t="str">
        <f t="shared" si="151"/>
        <v>Van Niekerk</v>
      </c>
      <c r="G1446" s="116" t="str">
        <f t="shared" si="152"/>
        <v>Men Senior</v>
      </c>
      <c r="H1446" s="116" t="str">
        <f t="shared" si="153"/>
        <v>Namib Park</v>
      </c>
      <c r="I1446" s="35"/>
      <c r="J1446" s="35" t="s">
        <v>1340</v>
      </c>
      <c r="K1446" s="35">
        <v>117</v>
      </c>
      <c r="L1446" s="118">
        <f t="shared" si="154"/>
        <v>7.4</v>
      </c>
      <c r="M1446" s="118">
        <f t="shared" si="155"/>
        <v>7.4</v>
      </c>
    </row>
    <row r="1447" spans="1:13" x14ac:dyDescent="0.25">
      <c r="A1447" s="116" t="s">
        <v>1999</v>
      </c>
      <c r="B1447" s="117">
        <v>44450</v>
      </c>
      <c r="C1447" s="116" t="s">
        <v>2000</v>
      </c>
      <c r="D1447" s="35" t="s">
        <v>1184</v>
      </c>
      <c r="E1447" s="116" t="str">
        <f t="shared" si="150"/>
        <v>Derek</v>
      </c>
      <c r="F1447" s="116" t="str">
        <f t="shared" si="151"/>
        <v>Van Zyl</v>
      </c>
      <c r="G1447" s="116" t="str">
        <f t="shared" si="152"/>
        <v>Men Veteran</v>
      </c>
      <c r="H1447" s="116" t="str">
        <f t="shared" si="153"/>
        <v>Namib Park</v>
      </c>
      <c r="I1447" s="35"/>
      <c r="J1447" s="35"/>
      <c r="K1447" s="35"/>
      <c r="L1447" s="118" t="str">
        <f t="shared" si="154"/>
        <v/>
      </c>
      <c r="M1447" s="118" t="str">
        <f t="shared" si="155"/>
        <v/>
      </c>
    </row>
    <row r="1448" spans="1:13" x14ac:dyDescent="0.25">
      <c r="A1448" s="116" t="s">
        <v>1999</v>
      </c>
      <c r="B1448" s="117">
        <v>44450</v>
      </c>
      <c r="C1448" s="116" t="s">
        <v>2000</v>
      </c>
      <c r="D1448" s="35" t="s">
        <v>603</v>
      </c>
      <c r="E1448" s="116" t="str">
        <f t="shared" si="150"/>
        <v>Lance</v>
      </c>
      <c r="F1448" s="116" t="str">
        <f t="shared" si="151"/>
        <v>Mills</v>
      </c>
      <c r="G1448" s="116" t="str">
        <f t="shared" si="152"/>
        <v>Men Master</v>
      </c>
      <c r="H1448" s="116" t="str">
        <f t="shared" si="153"/>
        <v>Namib Park</v>
      </c>
      <c r="I1448" s="35" t="s">
        <v>19</v>
      </c>
      <c r="J1448" s="35"/>
      <c r="K1448" s="35">
        <v>52</v>
      </c>
      <c r="L1448" s="118">
        <f t="shared" si="154"/>
        <v>1.4</v>
      </c>
      <c r="M1448" s="118">
        <f t="shared" si="155"/>
        <v>1.4</v>
      </c>
    </row>
    <row r="1449" spans="1:13" x14ac:dyDescent="0.25">
      <c r="A1449" s="116" t="s">
        <v>1999</v>
      </c>
      <c r="B1449" s="117">
        <v>44450</v>
      </c>
      <c r="C1449" s="116" t="s">
        <v>2000</v>
      </c>
      <c r="D1449" s="35" t="s">
        <v>580</v>
      </c>
      <c r="E1449" s="116" t="str">
        <f t="shared" si="150"/>
        <v>Sarah-Ann</v>
      </c>
      <c r="F1449" s="116" t="str">
        <f t="shared" si="151"/>
        <v>Mills</v>
      </c>
      <c r="G1449" s="116" t="str">
        <f t="shared" si="152"/>
        <v>Ladies Master</v>
      </c>
      <c r="H1449" s="116" t="str">
        <f t="shared" si="153"/>
        <v>Walvis Bay</v>
      </c>
      <c r="I1449" s="35" t="s">
        <v>19</v>
      </c>
      <c r="J1449" s="35"/>
      <c r="K1449" s="35">
        <v>49</v>
      </c>
      <c r="L1449" s="118">
        <f t="shared" si="154"/>
        <v>1.2</v>
      </c>
      <c r="M1449" s="118">
        <f t="shared" si="155"/>
        <v>1.2</v>
      </c>
    </row>
    <row r="1450" spans="1:13" x14ac:dyDescent="0.25">
      <c r="A1450" s="116" t="s">
        <v>1999</v>
      </c>
      <c r="B1450" s="117">
        <v>44450</v>
      </c>
      <c r="C1450" s="116" t="s">
        <v>2000</v>
      </c>
      <c r="D1450" s="35" t="s">
        <v>501</v>
      </c>
      <c r="E1450" s="116" t="str">
        <f t="shared" si="150"/>
        <v>Lesley</v>
      </c>
      <c r="F1450" s="116" t="str">
        <f t="shared" si="151"/>
        <v>Page</v>
      </c>
      <c r="G1450" s="116" t="str">
        <f t="shared" si="152"/>
        <v>Men Master</v>
      </c>
      <c r="H1450" s="116" t="str">
        <f t="shared" si="153"/>
        <v>Penguin</v>
      </c>
      <c r="I1450" s="35"/>
      <c r="J1450" s="35" t="s">
        <v>1340</v>
      </c>
      <c r="K1450" s="35">
        <v>150</v>
      </c>
      <c r="L1450" s="118">
        <f t="shared" si="154"/>
        <v>17.399999999999999</v>
      </c>
      <c r="M1450" s="118">
        <f t="shared" si="155"/>
        <v>17.399999999999999</v>
      </c>
    </row>
    <row r="1451" spans="1:13" x14ac:dyDescent="0.25">
      <c r="A1451" s="116" t="s">
        <v>1999</v>
      </c>
      <c r="B1451" s="117">
        <v>44450</v>
      </c>
      <c r="C1451" s="116" t="s">
        <v>2000</v>
      </c>
      <c r="D1451" s="35" t="s">
        <v>749</v>
      </c>
      <c r="E1451" s="116" t="str">
        <f t="shared" si="150"/>
        <v>Grant</v>
      </c>
      <c r="F1451" s="116" t="str">
        <f t="shared" si="151"/>
        <v>Knight</v>
      </c>
      <c r="G1451" s="116" t="str">
        <f t="shared" si="152"/>
        <v>Men Veteran</v>
      </c>
      <c r="H1451" s="116" t="str">
        <f t="shared" si="153"/>
        <v>Penguin</v>
      </c>
      <c r="I1451" s="35"/>
      <c r="J1451" s="35" t="s">
        <v>1340</v>
      </c>
      <c r="K1451" s="35">
        <v>150</v>
      </c>
      <c r="L1451" s="118">
        <f t="shared" si="154"/>
        <v>17.399999999999999</v>
      </c>
      <c r="M1451" s="118">
        <f t="shared" si="155"/>
        <v>17.399999999999999</v>
      </c>
    </row>
    <row r="1452" spans="1:13" x14ac:dyDescent="0.25">
      <c r="A1452" s="116" t="s">
        <v>1999</v>
      </c>
      <c r="B1452" s="117">
        <v>44450</v>
      </c>
      <c r="C1452" s="116" t="s">
        <v>2000</v>
      </c>
      <c r="D1452" s="35" t="s">
        <v>856</v>
      </c>
      <c r="E1452" s="116" t="str">
        <f t="shared" si="150"/>
        <v>Henno</v>
      </c>
      <c r="F1452" s="116" t="str">
        <f t="shared" si="151"/>
        <v>Snyman</v>
      </c>
      <c r="G1452" s="116" t="str">
        <f t="shared" si="152"/>
        <v>Men Veteran</v>
      </c>
      <c r="H1452" s="116" t="str">
        <f t="shared" si="153"/>
        <v>Penguin</v>
      </c>
      <c r="I1452" s="35"/>
      <c r="J1452" s="35"/>
      <c r="K1452" s="35"/>
      <c r="L1452" s="118" t="str">
        <f t="shared" si="154"/>
        <v/>
      </c>
      <c r="M1452" s="118" t="str">
        <f t="shared" si="155"/>
        <v/>
      </c>
    </row>
    <row r="1453" spans="1:13" x14ac:dyDescent="0.25">
      <c r="A1453" s="116" t="s">
        <v>1999</v>
      </c>
      <c r="B1453" s="117">
        <v>44450</v>
      </c>
      <c r="C1453" s="116" t="s">
        <v>2000</v>
      </c>
      <c r="D1453" s="35" t="s">
        <v>1490</v>
      </c>
      <c r="E1453" s="116" t="str">
        <f t="shared" si="150"/>
        <v>Stefan</v>
      </c>
      <c r="F1453" s="116" t="str">
        <f t="shared" si="151"/>
        <v>Snyman</v>
      </c>
      <c r="G1453" s="116" t="str">
        <f t="shared" si="152"/>
        <v>Men U/16</v>
      </c>
      <c r="H1453" s="116" t="str">
        <f t="shared" si="153"/>
        <v>Penguin</v>
      </c>
      <c r="I1453" s="35"/>
      <c r="J1453" s="35"/>
      <c r="K1453" s="35"/>
      <c r="L1453" s="118" t="str">
        <f t="shared" si="154"/>
        <v/>
      </c>
      <c r="M1453" s="118" t="str">
        <f t="shared" si="155"/>
        <v/>
      </c>
    </row>
    <row r="1454" spans="1:13" x14ac:dyDescent="0.25">
      <c r="A1454" s="116" t="s">
        <v>1999</v>
      </c>
      <c r="B1454" s="117">
        <v>44450</v>
      </c>
      <c r="C1454" s="116" t="s">
        <v>2000</v>
      </c>
      <c r="D1454" s="35" t="s">
        <v>563</v>
      </c>
      <c r="E1454" s="116" t="str">
        <f t="shared" si="150"/>
        <v>Louis</v>
      </c>
      <c r="F1454" s="116" t="str">
        <f t="shared" si="151"/>
        <v>Potgieter</v>
      </c>
      <c r="G1454" s="116" t="str">
        <f t="shared" si="152"/>
        <v>Men Veteran</v>
      </c>
      <c r="H1454" s="116" t="str">
        <f t="shared" si="153"/>
        <v>Welwitschia</v>
      </c>
      <c r="I1454" s="35"/>
      <c r="J1454" s="35"/>
      <c r="K1454" s="35"/>
      <c r="L1454" s="118" t="str">
        <f t="shared" si="154"/>
        <v/>
      </c>
      <c r="M1454" s="118" t="str">
        <f t="shared" si="155"/>
        <v/>
      </c>
    </row>
    <row r="1455" spans="1:13" x14ac:dyDescent="0.25">
      <c r="A1455" s="116" t="s">
        <v>1999</v>
      </c>
      <c r="B1455" s="117">
        <v>44450</v>
      </c>
      <c r="C1455" s="116" t="s">
        <v>2000</v>
      </c>
      <c r="D1455" s="35" t="s">
        <v>1491</v>
      </c>
      <c r="E1455" s="116" t="str">
        <f t="shared" si="150"/>
        <v>Annelien</v>
      </c>
      <c r="F1455" s="116" t="str">
        <f t="shared" si="151"/>
        <v>Langenstrassen</v>
      </c>
      <c r="G1455" s="116" t="str">
        <f t="shared" si="152"/>
        <v>Ladies Veteran</v>
      </c>
      <c r="H1455" s="116" t="str">
        <f t="shared" si="153"/>
        <v>Penguin</v>
      </c>
      <c r="I1455" s="35"/>
      <c r="J1455" s="35"/>
      <c r="K1455" s="35"/>
      <c r="L1455" s="118" t="str">
        <f t="shared" si="154"/>
        <v/>
      </c>
      <c r="M1455" s="118" t="str">
        <f t="shared" si="155"/>
        <v/>
      </c>
    </row>
    <row r="1456" spans="1:13" x14ac:dyDescent="0.25">
      <c r="A1456" s="116" t="s">
        <v>1999</v>
      </c>
      <c r="B1456" s="117">
        <v>44450</v>
      </c>
      <c r="C1456" s="116" t="s">
        <v>2000</v>
      </c>
      <c r="D1456" s="35" t="s">
        <v>502</v>
      </c>
      <c r="E1456" s="116" t="str">
        <f t="shared" si="150"/>
        <v>Nico</v>
      </c>
      <c r="F1456" s="116" t="str">
        <f t="shared" si="151"/>
        <v>Kotze</v>
      </c>
      <c r="G1456" s="116" t="str">
        <f t="shared" si="152"/>
        <v>Men Veteran</v>
      </c>
      <c r="H1456" s="116" t="str">
        <f t="shared" si="153"/>
        <v>Penguin</v>
      </c>
      <c r="I1456" s="35" t="s">
        <v>19</v>
      </c>
      <c r="J1456" s="35"/>
      <c r="K1456" s="35">
        <v>54</v>
      </c>
      <c r="L1456" s="118">
        <f t="shared" si="154"/>
        <v>1.6</v>
      </c>
      <c r="M1456" s="118">
        <f t="shared" si="155"/>
        <v>1.6</v>
      </c>
    </row>
    <row r="1457" spans="1:13" x14ac:dyDescent="0.25">
      <c r="A1457" s="116" t="s">
        <v>1999</v>
      </c>
      <c r="B1457" s="117">
        <v>44450</v>
      </c>
      <c r="C1457" s="116" t="s">
        <v>2000</v>
      </c>
      <c r="D1457" s="35" t="s">
        <v>502</v>
      </c>
      <c r="E1457" s="116" t="str">
        <f t="shared" si="150"/>
        <v>Nico</v>
      </c>
      <c r="F1457" s="116" t="str">
        <f t="shared" si="151"/>
        <v>Kotze</v>
      </c>
      <c r="G1457" s="116" t="str">
        <f t="shared" si="152"/>
        <v>Men Veteran</v>
      </c>
      <c r="H1457" s="116" t="str">
        <f t="shared" si="153"/>
        <v>Penguin</v>
      </c>
      <c r="I1457" s="35"/>
      <c r="J1457" s="35" t="s">
        <v>1340</v>
      </c>
      <c r="K1457" s="35">
        <v>161</v>
      </c>
      <c r="L1457" s="118">
        <f t="shared" si="154"/>
        <v>22.2</v>
      </c>
      <c r="M1457" s="118">
        <f t="shared" si="155"/>
        <v>22.2</v>
      </c>
    </row>
    <row r="1458" spans="1:13" x14ac:dyDescent="0.25">
      <c r="A1458" s="116" t="s">
        <v>1999</v>
      </c>
      <c r="B1458" s="117">
        <v>44450</v>
      </c>
      <c r="C1458" s="116" t="s">
        <v>2000</v>
      </c>
      <c r="D1458" s="35" t="s">
        <v>686</v>
      </c>
      <c r="E1458" s="116" t="str">
        <f t="shared" si="150"/>
        <v>Chris Junior</v>
      </c>
      <c r="F1458" s="116" t="str">
        <f t="shared" si="151"/>
        <v>Orffer</v>
      </c>
      <c r="G1458" s="116" t="str">
        <f t="shared" si="152"/>
        <v>Men Senior</v>
      </c>
      <c r="H1458" s="116" t="str">
        <f t="shared" si="153"/>
        <v>Penguin</v>
      </c>
      <c r="I1458" s="35"/>
      <c r="J1458" s="35" t="s">
        <v>1340</v>
      </c>
      <c r="K1458" s="35">
        <v>153</v>
      </c>
      <c r="L1458" s="118">
        <f t="shared" si="154"/>
        <v>18.600000000000001</v>
      </c>
      <c r="M1458" s="118">
        <f t="shared" si="155"/>
        <v>18.600000000000001</v>
      </c>
    </row>
    <row r="1459" spans="1:13" x14ac:dyDescent="0.25">
      <c r="A1459" s="116" t="s">
        <v>1999</v>
      </c>
      <c r="B1459" s="117">
        <v>44450</v>
      </c>
      <c r="C1459" s="116" t="s">
        <v>2000</v>
      </c>
      <c r="D1459" s="35" t="s">
        <v>754</v>
      </c>
      <c r="E1459" s="116" t="str">
        <f t="shared" si="150"/>
        <v>Henri</v>
      </c>
      <c r="F1459" s="116" t="str">
        <f t="shared" si="151"/>
        <v>Snyman</v>
      </c>
      <c r="G1459" s="116" t="str">
        <f t="shared" si="152"/>
        <v>Men Veteran</v>
      </c>
      <c r="H1459" s="116" t="str">
        <f t="shared" si="153"/>
        <v>Penguin</v>
      </c>
      <c r="I1459" s="35"/>
      <c r="J1459" s="35" t="s">
        <v>1340</v>
      </c>
      <c r="K1459" s="35">
        <v>145</v>
      </c>
      <c r="L1459" s="118">
        <f t="shared" si="154"/>
        <v>15.5</v>
      </c>
      <c r="M1459" s="118">
        <f t="shared" si="155"/>
        <v>15.5</v>
      </c>
    </row>
    <row r="1460" spans="1:13" x14ac:dyDescent="0.25">
      <c r="A1460" s="116" t="s">
        <v>1999</v>
      </c>
      <c r="B1460" s="117">
        <v>44450</v>
      </c>
      <c r="C1460" s="116" t="s">
        <v>2000</v>
      </c>
      <c r="D1460" s="35" t="s">
        <v>674</v>
      </c>
      <c r="E1460" s="116" t="str">
        <f t="shared" si="150"/>
        <v>Devon</v>
      </c>
      <c r="F1460" s="116" t="str">
        <f t="shared" si="151"/>
        <v>Burger</v>
      </c>
      <c r="G1460" s="116" t="str">
        <f t="shared" si="152"/>
        <v>Men U/21</v>
      </c>
      <c r="H1460" s="116" t="str">
        <f t="shared" si="153"/>
        <v>Penguin</v>
      </c>
      <c r="I1460" s="35"/>
      <c r="J1460" s="35" t="s">
        <v>1340</v>
      </c>
      <c r="K1460" s="35">
        <v>120</v>
      </c>
      <c r="L1460" s="118">
        <f t="shared" si="154"/>
        <v>8.1</v>
      </c>
      <c r="M1460" s="118">
        <f t="shared" si="155"/>
        <v>8.1</v>
      </c>
    </row>
    <row r="1461" spans="1:13" x14ac:dyDescent="0.25">
      <c r="A1461" s="116" t="s">
        <v>1999</v>
      </c>
      <c r="B1461" s="117">
        <v>44450</v>
      </c>
      <c r="C1461" s="116" t="s">
        <v>2000</v>
      </c>
      <c r="D1461" s="35" t="s">
        <v>1710</v>
      </c>
      <c r="E1461" s="116" t="str">
        <f t="shared" si="150"/>
        <v>Clinton</v>
      </c>
      <c r="F1461" s="116" t="str">
        <f t="shared" si="151"/>
        <v>Barnhard</v>
      </c>
      <c r="G1461" s="116" t="str">
        <f t="shared" si="152"/>
        <v>Men Senior</v>
      </c>
      <c r="H1461" s="116" t="str">
        <f t="shared" si="153"/>
        <v>Henties Bay</v>
      </c>
      <c r="I1461" s="35"/>
      <c r="J1461" s="35" t="s">
        <v>1340</v>
      </c>
      <c r="K1461" s="35">
        <v>142</v>
      </c>
      <c r="L1461" s="118">
        <f t="shared" si="154"/>
        <v>14.4</v>
      </c>
      <c r="M1461" s="118">
        <f t="shared" si="155"/>
        <v>14.4</v>
      </c>
    </row>
    <row r="1462" spans="1:13" x14ac:dyDescent="0.25">
      <c r="A1462" s="116" t="s">
        <v>1999</v>
      </c>
      <c r="B1462" s="117">
        <v>44450</v>
      </c>
      <c r="C1462" s="116" t="s">
        <v>2000</v>
      </c>
      <c r="D1462" s="35" t="s">
        <v>1711</v>
      </c>
      <c r="E1462" s="116" t="str">
        <f t="shared" si="150"/>
        <v>Lindie</v>
      </c>
      <c r="F1462" s="116" t="str">
        <f t="shared" si="151"/>
        <v>Barnhard</v>
      </c>
      <c r="G1462" s="116" t="str">
        <f t="shared" si="152"/>
        <v>Ladies Veteran</v>
      </c>
      <c r="H1462" s="116" t="str">
        <f t="shared" si="153"/>
        <v>Henties Bay</v>
      </c>
      <c r="I1462" s="35"/>
      <c r="J1462" s="35"/>
      <c r="K1462" s="35"/>
      <c r="L1462" s="118" t="str">
        <f t="shared" si="154"/>
        <v/>
      </c>
      <c r="M1462" s="118" t="str">
        <f t="shared" si="155"/>
        <v/>
      </c>
    </row>
    <row r="1463" spans="1:13" x14ac:dyDescent="0.25">
      <c r="A1463" s="116" t="s">
        <v>1999</v>
      </c>
      <c r="B1463" s="117">
        <v>44450</v>
      </c>
      <c r="C1463" s="116" t="s">
        <v>2000</v>
      </c>
      <c r="D1463" s="35" t="s">
        <v>1420</v>
      </c>
      <c r="E1463" s="116" t="str">
        <f t="shared" si="150"/>
        <v>Allen</v>
      </c>
      <c r="F1463" s="116" t="str">
        <f t="shared" si="151"/>
        <v>Langenstrassen</v>
      </c>
      <c r="G1463" s="116" t="str">
        <f t="shared" si="152"/>
        <v>Men Veteran</v>
      </c>
      <c r="H1463" s="116" t="str">
        <f t="shared" si="153"/>
        <v>Penguin</v>
      </c>
      <c r="I1463" s="35"/>
      <c r="J1463" s="35" t="s">
        <v>1340</v>
      </c>
      <c r="K1463" s="35">
        <v>153</v>
      </c>
      <c r="L1463" s="118">
        <f t="shared" si="154"/>
        <v>18.600000000000001</v>
      </c>
      <c r="M1463" s="118">
        <f t="shared" si="155"/>
        <v>18.600000000000001</v>
      </c>
    </row>
    <row r="1464" spans="1:13" x14ac:dyDescent="0.25">
      <c r="A1464" s="116" t="s">
        <v>1999</v>
      </c>
      <c r="B1464" s="117">
        <v>44450</v>
      </c>
      <c r="C1464" s="116" t="s">
        <v>2000</v>
      </c>
      <c r="D1464" s="35" t="s">
        <v>557</v>
      </c>
      <c r="E1464" s="116" t="str">
        <f t="shared" si="150"/>
        <v>Frans</v>
      </c>
      <c r="F1464" s="116" t="str">
        <f t="shared" si="151"/>
        <v>Klimas</v>
      </c>
      <c r="G1464" s="116" t="str">
        <f t="shared" si="152"/>
        <v>Men Grand Masters</v>
      </c>
      <c r="H1464" s="116" t="str">
        <f t="shared" si="153"/>
        <v>Penguin</v>
      </c>
      <c r="I1464" s="35"/>
      <c r="J1464" s="35" t="s">
        <v>1340</v>
      </c>
      <c r="K1464" s="35">
        <v>99</v>
      </c>
      <c r="L1464" s="118">
        <f t="shared" si="154"/>
        <v>4.2</v>
      </c>
      <c r="M1464" s="118">
        <f t="shared" si="155"/>
        <v>4.2</v>
      </c>
    </row>
    <row r="1465" spans="1:13" x14ac:dyDescent="0.25">
      <c r="A1465" s="116" t="s">
        <v>1999</v>
      </c>
      <c r="B1465" s="117">
        <v>44450</v>
      </c>
      <c r="C1465" s="116" t="s">
        <v>2000</v>
      </c>
      <c r="D1465" s="35" t="s">
        <v>516</v>
      </c>
      <c r="E1465" s="116" t="str">
        <f t="shared" si="150"/>
        <v>Morne</v>
      </c>
      <c r="F1465" s="116" t="str">
        <f t="shared" si="151"/>
        <v>Horn</v>
      </c>
      <c r="G1465" s="116" t="str">
        <f t="shared" si="152"/>
        <v>Men Veteran</v>
      </c>
      <c r="H1465" s="116" t="str">
        <f t="shared" si="153"/>
        <v>Welwitschia</v>
      </c>
      <c r="I1465" s="35"/>
      <c r="J1465" s="35" t="s">
        <v>1340</v>
      </c>
      <c r="K1465" s="35">
        <v>150</v>
      </c>
      <c r="L1465" s="118">
        <f t="shared" si="154"/>
        <v>17.399999999999999</v>
      </c>
      <c r="M1465" s="118">
        <f t="shared" si="155"/>
        <v>17.399999999999999</v>
      </c>
    </row>
    <row r="1466" spans="1:13" x14ac:dyDescent="0.25">
      <c r="A1466" s="116" t="s">
        <v>1999</v>
      </c>
      <c r="B1466" s="117">
        <v>44450</v>
      </c>
      <c r="C1466" s="116" t="s">
        <v>2000</v>
      </c>
      <c r="D1466" s="35" t="s">
        <v>516</v>
      </c>
      <c r="E1466" s="116" t="str">
        <f t="shared" si="150"/>
        <v>Morne</v>
      </c>
      <c r="F1466" s="116" t="str">
        <f t="shared" si="151"/>
        <v>Horn</v>
      </c>
      <c r="G1466" s="116" t="str">
        <f t="shared" si="152"/>
        <v>Men Veteran</v>
      </c>
      <c r="H1466" s="116" t="str">
        <f t="shared" si="153"/>
        <v>Welwitschia</v>
      </c>
      <c r="I1466" s="35"/>
      <c r="J1466" s="35" t="s">
        <v>1340</v>
      </c>
      <c r="K1466" s="35">
        <v>142</v>
      </c>
      <c r="L1466" s="118">
        <f t="shared" si="154"/>
        <v>14.4</v>
      </c>
      <c r="M1466" s="118">
        <f t="shared" si="155"/>
        <v>14.4</v>
      </c>
    </row>
    <row r="1467" spans="1:13" x14ac:dyDescent="0.25">
      <c r="A1467" s="116" t="s">
        <v>1999</v>
      </c>
      <c r="B1467" s="117">
        <v>44450</v>
      </c>
      <c r="C1467" s="116" t="s">
        <v>2000</v>
      </c>
      <c r="D1467" s="35" t="s">
        <v>516</v>
      </c>
      <c r="E1467" s="116" t="str">
        <f t="shared" si="150"/>
        <v>Morne</v>
      </c>
      <c r="F1467" s="116" t="str">
        <f t="shared" si="151"/>
        <v>Horn</v>
      </c>
      <c r="G1467" s="116" t="str">
        <f t="shared" si="152"/>
        <v>Men Veteran</v>
      </c>
      <c r="H1467" s="116" t="str">
        <f t="shared" si="153"/>
        <v>Welwitschia</v>
      </c>
      <c r="I1467" s="35"/>
      <c r="J1467" s="35" t="s">
        <v>1339</v>
      </c>
      <c r="K1467" s="35">
        <v>139</v>
      </c>
      <c r="L1467" s="118">
        <f t="shared" si="154"/>
        <v>35.299999999999997</v>
      </c>
      <c r="M1467" s="118">
        <f t="shared" si="155"/>
        <v>35.299999999999997</v>
      </c>
    </row>
    <row r="1468" spans="1:13" x14ac:dyDescent="0.25">
      <c r="A1468" s="116" t="s">
        <v>1999</v>
      </c>
      <c r="B1468" s="117">
        <v>44450</v>
      </c>
      <c r="C1468" s="116" t="s">
        <v>2000</v>
      </c>
      <c r="D1468" s="35" t="s">
        <v>1758</v>
      </c>
      <c r="E1468" s="116" t="str">
        <f t="shared" si="150"/>
        <v>Pieter</v>
      </c>
      <c r="F1468" s="116" t="str">
        <f t="shared" si="151"/>
        <v>Jansen Van Vuuren</v>
      </c>
      <c r="G1468" s="116" t="str">
        <f t="shared" si="152"/>
        <v>Men Senior</v>
      </c>
      <c r="H1468" s="116" t="str">
        <f t="shared" si="153"/>
        <v>Penguin</v>
      </c>
      <c r="I1468" s="35"/>
      <c r="J1468" s="35" t="s">
        <v>1340</v>
      </c>
      <c r="K1468" s="35">
        <v>103</v>
      </c>
      <c r="L1468" s="118">
        <f t="shared" si="154"/>
        <v>4.8</v>
      </c>
      <c r="M1468" s="118">
        <f t="shared" si="155"/>
        <v>4.8</v>
      </c>
    </row>
    <row r="1469" spans="1:13" x14ac:dyDescent="0.25">
      <c r="A1469" s="116" t="s">
        <v>1999</v>
      </c>
      <c r="B1469" s="117">
        <v>44450</v>
      </c>
      <c r="C1469" s="116" t="s">
        <v>2000</v>
      </c>
      <c r="D1469" s="35" t="s">
        <v>1758</v>
      </c>
      <c r="E1469" s="116" t="str">
        <f t="shared" si="150"/>
        <v>Pieter</v>
      </c>
      <c r="F1469" s="116" t="str">
        <f t="shared" si="151"/>
        <v>Jansen Van Vuuren</v>
      </c>
      <c r="G1469" s="116" t="str">
        <f t="shared" si="152"/>
        <v>Men Senior</v>
      </c>
      <c r="H1469" s="116" t="str">
        <f t="shared" si="153"/>
        <v>Penguin</v>
      </c>
      <c r="I1469" s="35"/>
      <c r="J1469" s="35" t="s">
        <v>1340</v>
      </c>
      <c r="K1469" s="35">
        <v>150</v>
      </c>
      <c r="L1469" s="118">
        <f t="shared" si="154"/>
        <v>17.399999999999999</v>
      </c>
      <c r="M1469" s="118">
        <f t="shared" si="155"/>
        <v>17.399999999999999</v>
      </c>
    </row>
    <row r="1470" spans="1:13" x14ac:dyDescent="0.25">
      <c r="A1470" s="116" t="s">
        <v>1999</v>
      </c>
      <c r="B1470" s="117">
        <v>44450</v>
      </c>
      <c r="C1470" s="116" t="s">
        <v>2000</v>
      </c>
      <c r="D1470" s="35" t="s">
        <v>1758</v>
      </c>
      <c r="E1470" s="116" t="str">
        <f t="shared" si="150"/>
        <v>Pieter</v>
      </c>
      <c r="F1470" s="116" t="str">
        <f t="shared" si="151"/>
        <v>Jansen Van Vuuren</v>
      </c>
      <c r="G1470" s="116" t="str">
        <f t="shared" si="152"/>
        <v>Men Senior</v>
      </c>
      <c r="H1470" s="116" t="str">
        <f t="shared" si="153"/>
        <v>Penguin</v>
      </c>
      <c r="I1470" s="35" t="s">
        <v>19</v>
      </c>
      <c r="J1470" s="35"/>
      <c r="K1470" s="35">
        <v>74</v>
      </c>
      <c r="L1470" s="118">
        <f t="shared" si="154"/>
        <v>4.2</v>
      </c>
      <c r="M1470" s="118">
        <f t="shared" si="155"/>
        <v>4.2</v>
      </c>
    </row>
    <row r="1471" spans="1:13" x14ac:dyDescent="0.25">
      <c r="A1471" s="116" t="s">
        <v>1999</v>
      </c>
      <c r="B1471" s="117">
        <v>44450</v>
      </c>
      <c r="C1471" s="116" t="s">
        <v>2000</v>
      </c>
      <c r="D1471" s="35" t="s">
        <v>505</v>
      </c>
      <c r="E1471" s="116" t="str">
        <f t="shared" si="150"/>
        <v>Henry</v>
      </c>
      <c r="F1471" s="116" t="str">
        <f t="shared" si="151"/>
        <v>Loubser</v>
      </c>
      <c r="G1471" s="116" t="str">
        <f t="shared" si="152"/>
        <v>Men Grand Masters</v>
      </c>
      <c r="H1471" s="116" t="str">
        <f t="shared" si="153"/>
        <v>Penguin</v>
      </c>
      <c r="I1471" s="35"/>
      <c r="J1471" s="35" t="s">
        <v>1340</v>
      </c>
      <c r="K1471" s="35">
        <v>146</v>
      </c>
      <c r="L1471" s="118">
        <f t="shared" si="154"/>
        <v>15.9</v>
      </c>
      <c r="M1471" s="118">
        <f t="shared" si="155"/>
        <v>15.9</v>
      </c>
    </row>
    <row r="1472" spans="1:13" x14ac:dyDescent="0.25">
      <c r="A1472" s="116" t="s">
        <v>1999</v>
      </c>
      <c r="B1472" s="117">
        <v>44450</v>
      </c>
      <c r="C1472" s="116" t="s">
        <v>2000</v>
      </c>
      <c r="D1472" s="35" t="s">
        <v>505</v>
      </c>
      <c r="E1472" s="116" t="str">
        <f t="shared" si="150"/>
        <v>Henry</v>
      </c>
      <c r="F1472" s="116" t="str">
        <f t="shared" si="151"/>
        <v>Loubser</v>
      </c>
      <c r="G1472" s="116" t="str">
        <f t="shared" si="152"/>
        <v>Men Grand Masters</v>
      </c>
      <c r="H1472" s="116" t="str">
        <f t="shared" si="153"/>
        <v>Penguin</v>
      </c>
      <c r="I1472" s="35"/>
      <c r="J1472" s="35" t="s">
        <v>1340</v>
      </c>
      <c r="K1472" s="35">
        <v>164</v>
      </c>
      <c r="L1472" s="118">
        <f t="shared" si="154"/>
        <v>23.6</v>
      </c>
      <c r="M1472" s="118">
        <f t="shared" si="155"/>
        <v>23.6</v>
      </c>
    </row>
    <row r="1473" spans="1:13" x14ac:dyDescent="0.25">
      <c r="A1473" s="116" t="s">
        <v>1999</v>
      </c>
      <c r="B1473" s="117">
        <v>44450</v>
      </c>
      <c r="C1473" s="116" t="s">
        <v>2000</v>
      </c>
      <c r="D1473" s="35" t="s">
        <v>505</v>
      </c>
      <c r="E1473" s="116" t="str">
        <f t="shared" si="150"/>
        <v>Henry</v>
      </c>
      <c r="F1473" s="116" t="str">
        <f t="shared" si="151"/>
        <v>Loubser</v>
      </c>
      <c r="G1473" s="116" t="str">
        <f t="shared" si="152"/>
        <v>Men Grand Masters</v>
      </c>
      <c r="H1473" s="116" t="str">
        <f t="shared" si="153"/>
        <v>Penguin</v>
      </c>
      <c r="I1473" s="35"/>
      <c r="J1473" s="35" t="s">
        <v>1340</v>
      </c>
      <c r="K1473" s="35">
        <v>163</v>
      </c>
      <c r="L1473" s="118">
        <f t="shared" si="154"/>
        <v>23.1</v>
      </c>
      <c r="M1473" s="118">
        <f t="shared" si="155"/>
        <v>23.1</v>
      </c>
    </row>
    <row r="1474" spans="1:13" x14ac:dyDescent="0.25">
      <c r="A1474" s="116" t="s">
        <v>1999</v>
      </c>
      <c r="B1474" s="117">
        <v>44450</v>
      </c>
      <c r="C1474" s="116" t="s">
        <v>2000</v>
      </c>
      <c r="D1474" s="35" t="s">
        <v>500</v>
      </c>
      <c r="E1474" s="116" t="str">
        <f t="shared" si="150"/>
        <v>Charles</v>
      </c>
      <c r="F1474" s="116" t="str">
        <f t="shared" si="151"/>
        <v>Bothma</v>
      </c>
      <c r="G1474" s="116" t="str">
        <f t="shared" si="152"/>
        <v>Men Grand Masters</v>
      </c>
      <c r="H1474" s="116" t="str">
        <f t="shared" si="153"/>
        <v>Penguin</v>
      </c>
      <c r="I1474" s="35"/>
      <c r="J1474" s="35" t="s">
        <v>1339</v>
      </c>
      <c r="K1474" s="35">
        <v>167</v>
      </c>
      <c r="L1474" s="118">
        <f t="shared" si="154"/>
        <v>64.5</v>
      </c>
      <c r="M1474" s="118">
        <f t="shared" si="155"/>
        <v>64.5</v>
      </c>
    </row>
    <row r="1475" spans="1:13" x14ac:dyDescent="0.25">
      <c r="A1475" s="116" t="s">
        <v>1999</v>
      </c>
      <c r="B1475" s="117">
        <v>44450</v>
      </c>
      <c r="C1475" s="116" t="s">
        <v>2000</v>
      </c>
      <c r="D1475" s="35" t="s">
        <v>673</v>
      </c>
      <c r="E1475" s="116" t="str">
        <f t="shared" si="150"/>
        <v>Corne</v>
      </c>
      <c r="F1475" s="116" t="str">
        <f t="shared" si="151"/>
        <v>Burger</v>
      </c>
      <c r="G1475" s="116" t="str">
        <f t="shared" si="152"/>
        <v>Men U/21</v>
      </c>
      <c r="H1475" s="116" t="str">
        <f t="shared" si="153"/>
        <v>Penguin</v>
      </c>
      <c r="I1475" s="35"/>
      <c r="J1475" s="35" t="s">
        <v>1340</v>
      </c>
      <c r="K1475" s="35">
        <v>151</v>
      </c>
      <c r="L1475" s="118">
        <f t="shared" si="154"/>
        <v>17.8</v>
      </c>
      <c r="M1475" s="118">
        <f t="shared" si="155"/>
        <v>17.8</v>
      </c>
    </row>
    <row r="1476" spans="1:13" x14ac:dyDescent="0.25">
      <c r="A1476" s="116" t="s">
        <v>1999</v>
      </c>
      <c r="B1476" s="117">
        <v>44450</v>
      </c>
      <c r="C1476" s="116" t="s">
        <v>2000</v>
      </c>
      <c r="D1476" s="35" t="s">
        <v>673</v>
      </c>
      <c r="E1476" s="116" t="str">
        <f t="shared" si="150"/>
        <v>Corne</v>
      </c>
      <c r="F1476" s="116" t="str">
        <f t="shared" si="151"/>
        <v>Burger</v>
      </c>
      <c r="G1476" s="116" t="str">
        <f t="shared" si="152"/>
        <v>Men U/21</v>
      </c>
      <c r="H1476" s="116" t="str">
        <f t="shared" si="153"/>
        <v>Penguin</v>
      </c>
      <c r="I1476" s="35"/>
      <c r="J1476" s="35" t="s">
        <v>1339</v>
      </c>
      <c r="K1476" s="35">
        <v>137</v>
      </c>
      <c r="L1476" s="118">
        <f t="shared" si="154"/>
        <v>33.700000000000003</v>
      </c>
      <c r="M1476" s="118">
        <f t="shared" si="155"/>
        <v>33.700000000000003</v>
      </c>
    </row>
    <row r="1477" spans="1:13" x14ac:dyDescent="0.25">
      <c r="A1477" s="116" t="s">
        <v>1999</v>
      </c>
      <c r="B1477" s="117">
        <v>44450</v>
      </c>
      <c r="C1477" s="116" t="s">
        <v>2000</v>
      </c>
      <c r="D1477" s="35" t="s">
        <v>1789</v>
      </c>
      <c r="E1477" s="116" t="str">
        <f t="shared" si="150"/>
        <v>Eric</v>
      </c>
      <c r="F1477" s="116" t="str">
        <f t="shared" si="151"/>
        <v>Mans</v>
      </c>
      <c r="G1477" s="116" t="str">
        <f t="shared" si="152"/>
        <v>Men Senior</v>
      </c>
      <c r="H1477" s="116" t="str">
        <f t="shared" si="153"/>
        <v>Henties Bay</v>
      </c>
      <c r="I1477" s="35"/>
      <c r="J1477" s="35" t="s">
        <v>1339</v>
      </c>
      <c r="K1477" s="35">
        <v>167</v>
      </c>
      <c r="L1477" s="118">
        <f t="shared" si="154"/>
        <v>64.5</v>
      </c>
      <c r="M1477" s="118">
        <f t="shared" si="155"/>
        <v>64.5</v>
      </c>
    </row>
    <row r="1478" spans="1:13" x14ac:dyDescent="0.25">
      <c r="A1478" s="116" t="s">
        <v>1999</v>
      </c>
      <c r="B1478" s="117">
        <v>44450</v>
      </c>
      <c r="C1478" s="116" t="s">
        <v>2000</v>
      </c>
      <c r="D1478" s="35" t="s">
        <v>774</v>
      </c>
      <c r="E1478" s="116" t="str">
        <f t="shared" si="150"/>
        <v>Ras</v>
      </c>
      <c r="F1478" s="116" t="str">
        <f t="shared" si="151"/>
        <v>Van Der Westhuizen</v>
      </c>
      <c r="G1478" s="116" t="str">
        <f t="shared" si="152"/>
        <v>Men Senior</v>
      </c>
      <c r="H1478" s="116" t="str">
        <f t="shared" si="153"/>
        <v>Welwitschia</v>
      </c>
      <c r="I1478" s="35"/>
      <c r="J1478" s="35"/>
      <c r="K1478" s="35"/>
      <c r="L1478" s="118" t="str">
        <f t="shared" si="154"/>
        <v/>
      </c>
      <c r="M1478" s="118" t="str">
        <f t="shared" si="155"/>
        <v/>
      </c>
    </row>
    <row r="1479" spans="1:13" x14ac:dyDescent="0.25">
      <c r="A1479" s="116" t="s">
        <v>1999</v>
      </c>
      <c r="B1479" s="117">
        <v>44450</v>
      </c>
      <c r="C1479" s="116" t="s">
        <v>2000</v>
      </c>
      <c r="D1479" s="35" t="s">
        <v>1793</v>
      </c>
      <c r="E1479" s="116" t="str">
        <f t="shared" si="150"/>
        <v>Wenzel</v>
      </c>
      <c r="F1479" s="116" t="str">
        <f t="shared" si="151"/>
        <v>Smal</v>
      </c>
      <c r="G1479" s="116" t="str">
        <f t="shared" si="152"/>
        <v>Men Senior</v>
      </c>
      <c r="H1479" s="116" t="str">
        <f t="shared" si="153"/>
        <v>Welwitschia</v>
      </c>
      <c r="I1479" s="35"/>
      <c r="J1479" s="35"/>
      <c r="K1479" s="35"/>
      <c r="L1479" s="118" t="str">
        <f t="shared" si="154"/>
        <v/>
      </c>
      <c r="M1479" s="118" t="str">
        <f t="shared" si="155"/>
        <v/>
      </c>
    </row>
    <row r="1480" spans="1:13" x14ac:dyDescent="0.25">
      <c r="A1480" s="116" t="s">
        <v>1999</v>
      </c>
      <c r="B1480" s="117">
        <v>44450</v>
      </c>
      <c r="C1480" s="116" t="s">
        <v>2000</v>
      </c>
      <c r="D1480" s="35" t="s">
        <v>1592</v>
      </c>
      <c r="E1480" s="116" t="str">
        <f t="shared" si="150"/>
        <v>GJ</v>
      </c>
      <c r="F1480" s="116" t="str">
        <f t="shared" si="151"/>
        <v>Oosthuizen</v>
      </c>
      <c r="G1480" s="116" t="str">
        <f t="shared" si="152"/>
        <v>Men Senior</v>
      </c>
      <c r="H1480" s="116" t="str">
        <f t="shared" si="153"/>
        <v>Welwitschia</v>
      </c>
      <c r="I1480" s="35"/>
      <c r="J1480" s="35"/>
      <c r="K1480" s="35"/>
      <c r="L1480" s="118" t="str">
        <f t="shared" si="154"/>
        <v/>
      </c>
      <c r="M1480" s="118" t="str">
        <f t="shared" si="155"/>
        <v/>
      </c>
    </row>
    <row r="1481" spans="1:13" x14ac:dyDescent="0.25">
      <c r="A1481" s="116" t="s">
        <v>1999</v>
      </c>
      <c r="B1481" s="117">
        <v>44450</v>
      </c>
      <c r="C1481" s="116" t="s">
        <v>2000</v>
      </c>
      <c r="D1481" s="35" t="s">
        <v>1706</v>
      </c>
      <c r="E1481" s="116" t="str">
        <f t="shared" si="150"/>
        <v>Riaan</v>
      </c>
      <c r="F1481" s="116" t="str">
        <f t="shared" si="151"/>
        <v>Van Rhyn</v>
      </c>
      <c r="G1481" s="116" t="str">
        <f t="shared" si="152"/>
        <v>Men Senior</v>
      </c>
      <c r="H1481" s="116" t="str">
        <f t="shared" si="153"/>
        <v>Welwitschia</v>
      </c>
      <c r="I1481" s="35"/>
      <c r="J1481" s="35"/>
      <c r="K1481" s="35"/>
      <c r="L1481" s="118" t="str">
        <f t="shared" si="154"/>
        <v/>
      </c>
      <c r="M1481" s="118" t="str">
        <f t="shared" si="155"/>
        <v/>
      </c>
    </row>
    <row r="1482" spans="1:13" x14ac:dyDescent="0.25">
      <c r="A1482" s="116" t="s">
        <v>1999</v>
      </c>
      <c r="B1482" s="117">
        <v>44450</v>
      </c>
      <c r="C1482" s="116" t="s">
        <v>2000</v>
      </c>
      <c r="D1482" s="35" t="s">
        <v>1846</v>
      </c>
      <c r="E1482" s="116" t="str">
        <f t="shared" si="150"/>
        <v>Terence</v>
      </c>
      <c r="F1482" s="116" t="str">
        <f t="shared" si="151"/>
        <v>Knowles</v>
      </c>
      <c r="G1482" s="116" t="str">
        <f t="shared" si="152"/>
        <v>Men Senior</v>
      </c>
      <c r="H1482" s="116" t="str">
        <f t="shared" si="153"/>
        <v>Orca Angling Club</v>
      </c>
      <c r="I1482" s="35"/>
      <c r="J1482" s="35" t="s">
        <v>1340</v>
      </c>
      <c r="K1482" s="35">
        <v>139</v>
      </c>
      <c r="L1482" s="118">
        <f t="shared" si="154"/>
        <v>13.4</v>
      </c>
      <c r="M1482" s="118">
        <f t="shared" si="155"/>
        <v>13.4</v>
      </c>
    </row>
    <row r="1483" spans="1:13" x14ac:dyDescent="0.25">
      <c r="A1483" s="116" t="s">
        <v>1999</v>
      </c>
      <c r="B1483" s="117">
        <v>44450</v>
      </c>
      <c r="C1483" s="116" t="s">
        <v>2000</v>
      </c>
      <c r="D1483" s="35" t="s">
        <v>1846</v>
      </c>
      <c r="E1483" s="116" t="str">
        <f t="shared" si="150"/>
        <v>Terence</v>
      </c>
      <c r="F1483" s="116" t="str">
        <f t="shared" si="151"/>
        <v>Knowles</v>
      </c>
      <c r="G1483" s="116" t="str">
        <f t="shared" si="152"/>
        <v>Men Senior</v>
      </c>
      <c r="H1483" s="116" t="str">
        <f t="shared" si="153"/>
        <v>Orca Angling Club</v>
      </c>
      <c r="I1483" s="35"/>
      <c r="J1483" s="35" t="s">
        <v>1340</v>
      </c>
      <c r="K1483" s="35">
        <v>114</v>
      </c>
      <c r="L1483" s="118">
        <f t="shared" si="154"/>
        <v>6.8</v>
      </c>
      <c r="M1483" s="118">
        <f t="shared" si="155"/>
        <v>6.8</v>
      </c>
    </row>
    <row r="1484" spans="1:13" x14ac:dyDescent="0.25">
      <c r="A1484" s="116" t="s">
        <v>1999</v>
      </c>
      <c r="B1484" s="117">
        <v>44450</v>
      </c>
      <c r="C1484" s="116" t="s">
        <v>2000</v>
      </c>
      <c r="D1484" s="35" t="s">
        <v>539</v>
      </c>
      <c r="E1484" s="116" t="str">
        <f t="shared" si="150"/>
        <v>Cecil</v>
      </c>
      <c r="F1484" s="116" t="str">
        <f t="shared" si="151"/>
        <v>Laubscher</v>
      </c>
      <c r="G1484" s="116" t="str">
        <f t="shared" si="152"/>
        <v>Ladies Master</v>
      </c>
      <c r="H1484" s="116" t="str">
        <f t="shared" si="153"/>
        <v>Welwitschia</v>
      </c>
      <c r="I1484" s="35"/>
      <c r="J1484" s="35" t="s">
        <v>1340</v>
      </c>
      <c r="K1484" s="35">
        <v>147</v>
      </c>
      <c r="L1484" s="118">
        <f t="shared" si="154"/>
        <v>16.2</v>
      </c>
      <c r="M1484" s="118">
        <f t="shared" si="155"/>
        <v>16.2</v>
      </c>
    </row>
    <row r="1485" spans="1:13" x14ac:dyDescent="0.25">
      <c r="A1485" s="116" t="s">
        <v>1999</v>
      </c>
      <c r="B1485" s="117">
        <v>44450</v>
      </c>
      <c r="C1485" s="116" t="s">
        <v>2000</v>
      </c>
      <c r="D1485" s="35" t="s">
        <v>639</v>
      </c>
      <c r="E1485" s="116" t="str">
        <f t="shared" si="150"/>
        <v>Andre</v>
      </c>
      <c r="F1485" s="116" t="str">
        <f t="shared" si="151"/>
        <v>Aggenbag</v>
      </c>
      <c r="G1485" s="116" t="str">
        <f t="shared" si="152"/>
        <v>Men Senior</v>
      </c>
      <c r="H1485" s="116" t="str">
        <f t="shared" si="153"/>
        <v>Welwitschia</v>
      </c>
      <c r="I1485" s="35"/>
      <c r="J1485" s="35" t="s">
        <v>1340</v>
      </c>
      <c r="K1485" s="35">
        <v>146</v>
      </c>
      <c r="L1485" s="118">
        <f t="shared" si="154"/>
        <v>15.9</v>
      </c>
      <c r="M1485" s="118">
        <f t="shared" si="155"/>
        <v>15.9</v>
      </c>
    </row>
    <row r="1486" spans="1:13" x14ac:dyDescent="0.25">
      <c r="A1486" s="116" t="s">
        <v>1999</v>
      </c>
      <c r="B1486" s="117">
        <v>44450</v>
      </c>
      <c r="C1486" s="116" t="s">
        <v>2000</v>
      </c>
      <c r="D1486" s="35" t="s">
        <v>510</v>
      </c>
      <c r="E1486" s="116" t="str">
        <f t="shared" si="150"/>
        <v>Willem</v>
      </c>
      <c r="F1486" s="116" t="str">
        <f t="shared" si="151"/>
        <v>Steyn</v>
      </c>
      <c r="G1486" s="116" t="str">
        <f t="shared" si="152"/>
        <v>Men Veteran</v>
      </c>
      <c r="H1486" s="116" t="str">
        <f t="shared" si="153"/>
        <v>Welwitschia</v>
      </c>
      <c r="I1486" s="35"/>
      <c r="J1486" s="35" t="s">
        <v>1340</v>
      </c>
      <c r="K1486" s="35">
        <v>134</v>
      </c>
      <c r="L1486" s="118">
        <f t="shared" si="154"/>
        <v>11.8</v>
      </c>
      <c r="M1486" s="118">
        <f t="shared" si="155"/>
        <v>11.8</v>
      </c>
    </row>
    <row r="1487" spans="1:13" x14ac:dyDescent="0.25">
      <c r="A1487" s="116" t="s">
        <v>1999</v>
      </c>
      <c r="B1487" s="117">
        <v>44450</v>
      </c>
      <c r="C1487" s="116" t="s">
        <v>2000</v>
      </c>
      <c r="D1487" s="35" t="s">
        <v>510</v>
      </c>
      <c r="E1487" s="116" t="str">
        <f t="shared" si="150"/>
        <v>Willem</v>
      </c>
      <c r="F1487" s="116" t="str">
        <f t="shared" si="151"/>
        <v>Steyn</v>
      </c>
      <c r="G1487" s="116" t="str">
        <f t="shared" si="152"/>
        <v>Men Veteran</v>
      </c>
      <c r="H1487" s="116" t="str">
        <f t="shared" si="153"/>
        <v>Welwitschia</v>
      </c>
      <c r="I1487" s="35"/>
      <c r="J1487" s="35" t="s">
        <v>1340</v>
      </c>
      <c r="K1487" s="35">
        <v>123</v>
      </c>
      <c r="L1487" s="118">
        <f t="shared" si="154"/>
        <v>8.8000000000000007</v>
      </c>
      <c r="M1487" s="118">
        <f t="shared" si="155"/>
        <v>8.8000000000000007</v>
      </c>
    </row>
    <row r="1488" spans="1:13" x14ac:dyDescent="0.25">
      <c r="A1488" s="116" t="s">
        <v>1999</v>
      </c>
      <c r="B1488" s="117">
        <v>44450</v>
      </c>
      <c r="C1488" s="116" t="s">
        <v>2000</v>
      </c>
      <c r="D1488" s="35" t="s">
        <v>510</v>
      </c>
      <c r="E1488" s="116" t="str">
        <f t="shared" si="150"/>
        <v>Willem</v>
      </c>
      <c r="F1488" s="116" t="str">
        <f t="shared" si="151"/>
        <v>Steyn</v>
      </c>
      <c r="G1488" s="116" t="str">
        <f t="shared" si="152"/>
        <v>Men Veteran</v>
      </c>
      <c r="H1488" s="116" t="str">
        <f t="shared" si="153"/>
        <v>Welwitschia</v>
      </c>
      <c r="I1488" s="35"/>
      <c r="J1488" s="35" t="s">
        <v>1340</v>
      </c>
      <c r="K1488" s="35">
        <v>142</v>
      </c>
      <c r="L1488" s="118">
        <f t="shared" si="154"/>
        <v>14.4</v>
      </c>
      <c r="M1488" s="118">
        <f t="shared" si="155"/>
        <v>14.4</v>
      </c>
    </row>
    <row r="1489" spans="1:13" x14ac:dyDescent="0.25">
      <c r="A1489" s="116" t="s">
        <v>1999</v>
      </c>
      <c r="B1489" s="117">
        <v>44450</v>
      </c>
      <c r="C1489" s="116" t="s">
        <v>2000</v>
      </c>
      <c r="D1489" s="35" t="s">
        <v>510</v>
      </c>
      <c r="E1489" s="116" t="str">
        <f t="shared" si="150"/>
        <v>Willem</v>
      </c>
      <c r="F1489" s="116" t="str">
        <f t="shared" si="151"/>
        <v>Steyn</v>
      </c>
      <c r="G1489" s="116" t="str">
        <f t="shared" si="152"/>
        <v>Men Veteran</v>
      </c>
      <c r="H1489" s="116" t="str">
        <f t="shared" si="153"/>
        <v>Welwitschia</v>
      </c>
      <c r="I1489" s="35"/>
      <c r="J1489" s="35" t="s">
        <v>1340</v>
      </c>
      <c r="K1489" s="35">
        <v>119</v>
      </c>
      <c r="L1489" s="118">
        <f t="shared" si="154"/>
        <v>7.9</v>
      </c>
      <c r="M1489" s="118">
        <f t="shared" si="155"/>
        <v>7.9</v>
      </c>
    </row>
    <row r="1490" spans="1:13" x14ac:dyDescent="0.25">
      <c r="A1490" s="116" t="s">
        <v>1999</v>
      </c>
      <c r="B1490" s="117">
        <v>44450</v>
      </c>
      <c r="C1490" s="116" t="s">
        <v>2000</v>
      </c>
      <c r="D1490" s="35" t="s">
        <v>512</v>
      </c>
      <c r="E1490" s="116" t="str">
        <f t="shared" si="150"/>
        <v>Johan</v>
      </c>
      <c r="F1490" s="116" t="str">
        <f t="shared" si="151"/>
        <v>Diedericks</v>
      </c>
      <c r="G1490" s="116" t="str">
        <f t="shared" si="152"/>
        <v>Men Senior</v>
      </c>
      <c r="H1490" s="116" t="str">
        <f t="shared" si="153"/>
        <v>Welwitschia</v>
      </c>
      <c r="I1490" s="35"/>
      <c r="J1490" s="35" t="s">
        <v>1340</v>
      </c>
      <c r="K1490" s="35">
        <v>119</v>
      </c>
      <c r="L1490" s="118">
        <f t="shared" si="154"/>
        <v>7.9</v>
      </c>
      <c r="M1490" s="118">
        <f t="shared" si="155"/>
        <v>7.9</v>
      </c>
    </row>
    <row r="1491" spans="1:13" x14ac:dyDescent="0.25">
      <c r="A1491" s="116" t="s">
        <v>1999</v>
      </c>
      <c r="B1491" s="117">
        <v>44450</v>
      </c>
      <c r="C1491" s="116" t="s">
        <v>2000</v>
      </c>
      <c r="D1491" s="35" t="s">
        <v>512</v>
      </c>
      <c r="E1491" s="116" t="str">
        <f t="shared" si="150"/>
        <v>Johan</v>
      </c>
      <c r="F1491" s="116" t="str">
        <f t="shared" si="151"/>
        <v>Diedericks</v>
      </c>
      <c r="G1491" s="116" t="str">
        <f t="shared" si="152"/>
        <v>Men Senior</v>
      </c>
      <c r="H1491" s="116" t="str">
        <f t="shared" si="153"/>
        <v>Welwitschia</v>
      </c>
      <c r="I1491" s="35" t="s">
        <v>19</v>
      </c>
      <c r="J1491" s="35"/>
      <c r="K1491" s="35">
        <v>61</v>
      </c>
      <c r="L1491" s="118">
        <f t="shared" si="154"/>
        <v>2.2999999999999998</v>
      </c>
      <c r="M1491" s="118">
        <f t="shared" si="155"/>
        <v>2.2999999999999998</v>
      </c>
    </row>
    <row r="1492" spans="1:13" x14ac:dyDescent="0.25">
      <c r="A1492" s="116" t="s">
        <v>1999</v>
      </c>
      <c r="B1492" s="117">
        <v>44450</v>
      </c>
      <c r="C1492" s="116" t="s">
        <v>2000</v>
      </c>
      <c r="D1492" s="35" t="s">
        <v>1429</v>
      </c>
      <c r="E1492" s="116" t="str">
        <f t="shared" si="150"/>
        <v>Nadine</v>
      </c>
      <c r="F1492" s="116" t="str">
        <f t="shared" si="151"/>
        <v>Downing</v>
      </c>
      <c r="G1492" s="116" t="str">
        <f t="shared" si="152"/>
        <v>Ladies Veteran</v>
      </c>
      <c r="H1492" s="116" t="str">
        <f t="shared" si="153"/>
        <v>Henties Bay</v>
      </c>
      <c r="I1492" s="35"/>
      <c r="J1492" s="35" t="s">
        <v>1340</v>
      </c>
      <c r="K1492" s="35">
        <v>128</v>
      </c>
      <c r="L1492" s="118">
        <f t="shared" si="154"/>
        <v>10.1</v>
      </c>
      <c r="M1492" s="118">
        <f t="shared" si="155"/>
        <v>10.1</v>
      </c>
    </row>
    <row r="1493" spans="1:13" x14ac:dyDescent="0.25">
      <c r="A1493" s="116" t="s">
        <v>1999</v>
      </c>
      <c r="B1493" s="117">
        <v>44450</v>
      </c>
      <c r="C1493" s="116" t="s">
        <v>2000</v>
      </c>
      <c r="D1493" s="35" t="s">
        <v>691</v>
      </c>
      <c r="E1493" s="116" t="str">
        <f t="shared" si="150"/>
        <v>Louis</v>
      </c>
      <c r="F1493" s="116" t="str">
        <f t="shared" si="151"/>
        <v>Fenaux</v>
      </c>
      <c r="G1493" s="116" t="str">
        <f t="shared" si="152"/>
        <v>Men Veteran</v>
      </c>
      <c r="H1493" s="116" t="str">
        <f t="shared" si="153"/>
        <v>Henties Bay</v>
      </c>
      <c r="I1493" s="35"/>
      <c r="J1493" s="35" t="s">
        <v>1340</v>
      </c>
      <c r="K1493" s="35">
        <v>156</v>
      </c>
      <c r="L1493" s="118">
        <f t="shared" si="154"/>
        <v>19.899999999999999</v>
      </c>
      <c r="M1493" s="118">
        <f t="shared" si="155"/>
        <v>19.899999999999999</v>
      </c>
    </row>
    <row r="1494" spans="1:13" x14ac:dyDescent="0.25">
      <c r="A1494" s="116" t="s">
        <v>1999</v>
      </c>
      <c r="B1494" s="117">
        <v>44450</v>
      </c>
      <c r="C1494" s="116" t="s">
        <v>2000</v>
      </c>
      <c r="D1494" s="35" t="s">
        <v>691</v>
      </c>
      <c r="E1494" s="116" t="str">
        <f t="shared" si="150"/>
        <v>Louis</v>
      </c>
      <c r="F1494" s="116" t="str">
        <f t="shared" si="151"/>
        <v>Fenaux</v>
      </c>
      <c r="G1494" s="116" t="str">
        <f t="shared" si="152"/>
        <v>Men Veteran</v>
      </c>
      <c r="H1494" s="116" t="str">
        <f t="shared" si="153"/>
        <v>Henties Bay</v>
      </c>
      <c r="I1494" s="35"/>
      <c r="J1494" s="35" t="s">
        <v>1340</v>
      </c>
      <c r="K1494" s="35">
        <v>152</v>
      </c>
      <c r="L1494" s="118">
        <f t="shared" si="154"/>
        <v>18.2</v>
      </c>
      <c r="M1494" s="118">
        <f t="shared" si="155"/>
        <v>18.2</v>
      </c>
    </row>
    <row r="1495" spans="1:13" x14ac:dyDescent="0.25">
      <c r="A1495" s="116" t="s">
        <v>1999</v>
      </c>
      <c r="B1495" s="117">
        <v>44450</v>
      </c>
      <c r="C1495" s="116" t="s">
        <v>2000</v>
      </c>
      <c r="D1495" s="35" t="s">
        <v>691</v>
      </c>
      <c r="E1495" s="116" t="str">
        <f t="shared" si="150"/>
        <v>Louis</v>
      </c>
      <c r="F1495" s="116" t="str">
        <f t="shared" si="151"/>
        <v>Fenaux</v>
      </c>
      <c r="G1495" s="116" t="str">
        <f t="shared" si="152"/>
        <v>Men Veteran</v>
      </c>
      <c r="H1495" s="116" t="str">
        <f t="shared" si="153"/>
        <v>Henties Bay</v>
      </c>
      <c r="I1495" s="35"/>
      <c r="J1495" s="35" t="s">
        <v>1340</v>
      </c>
      <c r="K1495" s="35">
        <v>126</v>
      </c>
      <c r="L1495" s="118">
        <f t="shared" si="154"/>
        <v>9.6</v>
      </c>
      <c r="M1495" s="118">
        <f t="shared" si="155"/>
        <v>9.6</v>
      </c>
    </row>
    <row r="1496" spans="1:13" x14ac:dyDescent="0.25">
      <c r="A1496" s="116" t="s">
        <v>1999</v>
      </c>
      <c r="B1496" s="117">
        <v>44450</v>
      </c>
      <c r="C1496" s="116" t="s">
        <v>2000</v>
      </c>
      <c r="D1496" s="35" t="s">
        <v>691</v>
      </c>
      <c r="E1496" s="116" t="str">
        <f t="shared" ref="E1496:E1559" si="156">IF(D1496="","",VLOOKUP(D1496,Master,3,FALSE))</f>
        <v>Louis</v>
      </c>
      <c r="F1496" s="116" t="str">
        <f t="shared" ref="F1496:F1559" si="157">IF(D1496="","",VLOOKUP(D1496,Master,4,FALSE))</f>
        <v>Fenaux</v>
      </c>
      <c r="G1496" s="116" t="str">
        <f t="shared" ref="G1496:G1559" si="158">IF(D1496="","",VLOOKUP(D1496,Master,5,FALSE))</f>
        <v>Men Veteran</v>
      </c>
      <c r="H1496" s="116" t="str">
        <f t="shared" ref="H1496:H1559" si="159">IF(D1496="","",VLOOKUP(D1496,Master,2,FALSE))</f>
        <v>Henties Bay</v>
      </c>
      <c r="I1496" s="35"/>
      <c r="J1496" s="35" t="s">
        <v>1340</v>
      </c>
      <c r="K1496" s="35">
        <v>138</v>
      </c>
      <c r="L1496" s="118">
        <f t="shared" ref="L1496:L1559" si="160">IF(K1496="","",IF(I1496="",ROUND(HLOOKUP(J1496,kgList,K1496,FALSE),1),ROUND(HLOOKUP(I1496,kgList,K1496,FALSE),1)))</f>
        <v>13.1</v>
      </c>
      <c r="M1496" s="118">
        <f t="shared" ref="M1496:M1559" si="161">IF(L1496="","",IF(COUNTA(I1496:J1496)&gt;1,"Edible or Inedible",IF(COUNTA(I1496)=1,L1496*1,IF(COUNTA(J1496)=1,L1496*1,"ERROR"))))</f>
        <v>13.1</v>
      </c>
    </row>
    <row r="1497" spans="1:13" x14ac:dyDescent="0.25">
      <c r="A1497" s="116" t="s">
        <v>1999</v>
      </c>
      <c r="B1497" s="117">
        <v>44450</v>
      </c>
      <c r="C1497" s="116" t="s">
        <v>2000</v>
      </c>
      <c r="D1497" s="35" t="s">
        <v>697</v>
      </c>
      <c r="E1497" s="116" t="str">
        <f t="shared" si="156"/>
        <v>Chris</v>
      </c>
      <c r="F1497" s="116" t="str">
        <f t="shared" si="157"/>
        <v>Vorster</v>
      </c>
      <c r="G1497" s="116" t="str">
        <f t="shared" si="158"/>
        <v>Men Veteran</v>
      </c>
      <c r="H1497" s="116" t="str">
        <f t="shared" si="159"/>
        <v>Orca Angling Club</v>
      </c>
      <c r="I1497" s="35"/>
      <c r="J1497" s="35"/>
      <c r="K1497" s="35"/>
      <c r="L1497" s="118" t="str">
        <f t="shared" si="160"/>
        <v/>
      </c>
      <c r="M1497" s="118" t="str">
        <f t="shared" si="161"/>
        <v/>
      </c>
    </row>
    <row r="1498" spans="1:13" x14ac:dyDescent="0.25">
      <c r="A1498" s="116" t="s">
        <v>1999</v>
      </c>
      <c r="B1498" s="117">
        <v>44450</v>
      </c>
      <c r="C1498" s="116" t="s">
        <v>2000</v>
      </c>
      <c r="D1498" s="35" t="s">
        <v>676</v>
      </c>
      <c r="E1498" s="116" t="str">
        <f t="shared" si="156"/>
        <v>Elaine</v>
      </c>
      <c r="F1498" s="116" t="str">
        <f t="shared" si="157"/>
        <v>Vorster</v>
      </c>
      <c r="G1498" s="116" t="str">
        <f t="shared" si="158"/>
        <v>Ladies Veteran</v>
      </c>
      <c r="H1498" s="116" t="str">
        <f t="shared" si="159"/>
        <v>Orca Angling Club</v>
      </c>
      <c r="I1498" s="35"/>
      <c r="J1498" s="35"/>
      <c r="K1498" s="35"/>
      <c r="L1498" s="118" t="str">
        <f t="shared" si="160"/>
        <v/>
      </c>
      <c r="M1498" s="118" t="str">
        <f t="shared" si="161"/>
        <v/>
      </c>
    </row>
    <row r="1499" spans="1:13" x14ac:dyDescent="0.25">
      <c r="A1499" s="116" t="s">
        <v>1999</v>
      </c>
      <c r="B1499" s="117">
        <v>44450</v>
      </c>
      <c r="C1499" s="116" t="s">
        <v>2000</v>
      </c>
      <c r="D1499" s="35" t="s">
        <v>646</v>
      </c>
      <c r="E1499" s="116" t="str">
        <f t="shared" si="156"/>
        <v>Lindie</v>
      </c>
      <c r="F1499" s="116" t="str">
        <f t="shared" si="157"/>
        <v>Krauze</v>
      </c>
      <c r="G1499" s="116" t="str">
        <f t="shared" si="158"/>
        <v>Ladies Veteran</v>
      </c>
      <c r="H1499" s="116" t="str">
        <f t="shared" si="159"/>
        <v>Orca Angling Club</v>
      </c>
      <c r="I1499" s="35"/>
      <c r="J1499" s="35" t="s">
        <v>1340</v>
      </c>
      <c r="K1499" s="35">
        <v>106</v>
      </c>
      <c r="L1499" s="118">
        <f t="shared" si="160"/>
        <v>5.3</v>
      </c>
      <c r="M1499" s="118">
        <f t="shared" si="161"/>
        <v>5.3</v>
      </c>
    </row>
    <row r="1500" spans="1:13" x14ac:dyDescent="0.25">
      <c r="A1500" s="116" t="s">
        <v>1999</v>
      </c>
      <c r="B1500" s="117">
        <v>44450</v>
      </c>
      <c r="C1500" s="116" t="s">
        <v>2000</v>
      </c>
      <c r="D1500" s="35" t="s">
        <v>799</v>
      </c>
      <c r="E1500" s="116" t="str">
        <f t="shared" si="156"/>
        <v>Herman</v>
      </c>
      <c r="F1500" s="116" t="str">
        <f t="shared" si="157"/>
        <v>Krauze</v>
      </c>
      <c r="G1500" s="116" t="str">
        <f t="shared" si="158"/>
        <v>Men U/21</v>
      </c>
      <c r="H1500" s="116" t="str">
        <f t="shared" si="159"/>
        <v>Orca Angling Club</v>
      </c>
      <c r="I1500" s="35"/>
      <c r="J1500" s="35" t="s">
        <v>1340</v>
      </c>
      <c r="K1500" s="35">
        <v>152</v>
      </c>
      <c r="L1500" s="118">
        <f t="shared" si="160"/>
        <v>18.2</v>
      </c>
      <c r="M1500" s="118">
        <f t="shared" si="161"/>
        <v>18.2</v>
      </c>
    </row>
    <row r="1501" spans="1:13" x14ac:dyDescent="0.25">
      <c r="A1501" s="116" t="s">
        <v>1999</v>
      </c>
      <c r="B1501" s="117">
        <v>44450</v>
      </c>
      <c r="C1501" s="116" t="s">
        <v>2000</v>
      </c>
      <c r="D1501" s="35" t="s">
        <v>799</v>
      </c>
      <c r="E1501" s="116" t="str">
        <f t="shared" si="156"/>
        <v>Herman</v>
      </c>
      <c r="F1501" s="116" t="str">
        <f t="shared" si="157"/>
        <v>Krauze</v>
      </c>
      <c r="G1501" s="116" t="str">
        <f t="shared" si="158"/>
        <v>Men U/21</v>
      </c>
      <c r="H1501" s="116" t="str">
        <f t="shared" si="159"/>
        <v>Orca Angling Club</v>
      </c>
      <c r="I1501" s="35"/>
      <c r="J1501" s="35" t="s">
        <v>1340</v>
      </c>
      <c r="K1501" s="35">
        <v>162</v>
      </c>
      <c r="L1501" s="118">
        <f t="shared" si="160"/>
        <v>22.7</v>
      </c>
      <c r="M1501" s="118">
        <f t="shared" si="161"/>
        <v>22.7</v>
      </c>
    </row>
    <row r="1502" spans="1:13" x14ac:dyDescent="0.25">
      <c r="A1502" s="116" t="s">
        <v>1999</v>
      </c>
      <c r="B1502" s="117">
        <v>44450</v>
      </c>
      <c r="C1502" s="116" t="s">
        <v>2000</v>
      </c>
      <c r="D1502" s="35" t="s">
        <v>799</v>
      </c>
      <c r="E1502" s="116" t="str">
        <f t="shared" si="156"/>
        <v>Herman</v>
      </c>
      <c r="F1502" s="116" t="str">
        <f t="shared" si="157"/>
        <v>Krauze</v>
      </c>
      <c r="G1502" s="116" t="str">
        <f t="shared" si="158"/>
        <v>Men U/21</v>
      </c>
      <c r="H1502" s="116" t="str">
        <f t="shared" si="159"/>
        <v>Orca Angling Club</v>
      </c>
      <c r="I1502" s="35"/>
      <c r="J1502" s="35" t="s">
        <v>1340</v>
      </c>
      <c r="K1502" s="35">
        <v>147</v>
      </c>
      <c r="L1502" s="118">
        <f t="shared" si="160"/>
        <v>16.2</v>
      </c>
      <c r="M1502" s="118">
        <f t="shared" si="161"/>
        <v>16.2</v>
      </c>
    </row>
    <row r="1503" spans="1:13" x14ac:dyDescent="0.25">
      <c r="A1503" s="116" t="s">
        <v>1999</v>
      </c>
      <c r="B1503" s="117">
        <v>44450</v>
      </c>
      <c r="C1503" s="116" t="s">
        <v>2000</v>
      </c>
      <c r="D1503" s="35" t="s">
        <v>799</v>
      </c>
      <c r="E1503" s="116" t="str">
        <f t="shared" si="156"/>
        <v>Herman</v>
      </c>
      <c r="F1503" s="116" t="str">
        <f t="shared" si="157"/>
        <v>Krauze</v>
      </c>
      <c r="G1503" s="116" t="str">
        <f t="shared" si="158"/>
        <v>Men U/21</v>
      </c>
      <c r="H1503" s="116" t="str">
        <f t="shared" si="159"/>
        <v>Orca Angling Club</v>
      </c>
      <c r="I1503" s="35"/>
      <c r="J1503" s="35" t="s">
        <v>1340</v>
      </c>
      <c r="K1503" s="35">
        <v>152</v>
      </c>
      <c r="L1503" s="118">
        <f t="shared" si="160"/>
        <v>18.2</v>
      </c>
      <c r="M1503" s="118">
        <f t="shared" si="161"/>
        <v>18.2</v>
      </c>
    </row>
    <row r="1504" spans="1:13" x14ac:dyDescent="0.25">
      <c r="A1504" s="116" t="s">
        <v>1999</v>
      </c>
      <c r="B1504" s="117">
        <v>44450</v>
      </c>
      <c r="C1504" s="116" t="s">
        <v>2000</v>
      </c>
      <c r="D1504" s="35" t="s">
        <v>1503</v>
      </c>
      <c r="E1504" s="116" t="str">
        <f t="shared" si="156"/>
        <v>Tiaan</v>
      </c>
      <c r="F1504" s="116" t="str">
        <f t="shared" si="157"/>
        <v>Fourie</v>
      </c>
      <c r="G1504" s="116" t="str">
        <f t="shared" si="158"/>
        <v>Men Senior</v>
      </c>
      <c r="H1504" s="116" t="str">
        <f t="shared" si="159"/>
        <v>Henties Bay</v>
      </c>
      <c r="I1504" s="35"/>
      <c r="J1504" s="35" t="s">
        <v>1340</v>
      </c>
      <c r="K1504" s="35">
        <v>116</v>
      </c>
      <c r="L1504" s="118">
        <f t="shared" si="160"/>
        <v>7.2</v>
      </c>
      <c r="M1504" s="118">
        <f t="shared" si="161"/>
        <v>7.2</v>
      </c>
    </row>
    <row r="1505" spans="1:13" x14ac:dyDescent="0.25">
      <c r="A1505" s="116" t="s">
        <v>1999</v>
      </c>
      <c r="B1505" s="117">
        <v>44450</v>
      </c>
      <c r="C1505" s="116" t="s">
        <v>2000</v>
      </c>
      <c r="D1505" s="35" t="s">
        <v>1503</v>
      </c>
      <c r="E1505" s="116" t="str">
        <f t="shared" si="156"/>
        <v>Tiaan</v>
      </c>
      <c r="F1505" s="116" t="str">
        <f t="shared" si="157"/>
        <v>Fourie</v>
      </c>
      <c r="G1505" s="116" t="str">
        <f t="shared" si="158"/>
        <v>Men Senior</v>
      </c>
      <c r="H1505" s="116" t="str">
        <f t="shared" si="159"/>
        <v>Henties Bay</v>
      </c>
      <c r="I1505" s="35"/>
      <c r="J1505" s="35" t="s">
        <v>1340</v>
      </c>
      <c r="K1505" s="35">
        <v>151</v>
      </c>
      <c r="L1505" s="118">
        <f t="shared" si="160"/>
        <v>17.8</v>
      </c>
      <c r="M1505" s="118">
        <f t="shared" si="161"/>
        <v>17.8</v>
      </c>
    </row>
    <row r="1506" spans="1:13" x14ac:dyDescent="0.25">
      <c r="A1506" s="116" t="s">
        <v>1999</v>
      </c>
      <c r="B1506" s="117">
        <v>44450</v>
      </c>
      <c r="C1506" s="116" t="s">
        <v>2000</v>
      </c>
      <c r="D1506" s="35" t="s">
        <v>1503</v>
      </c>
      <c r="E1506" s="116" t="str">
        <f t="shared" si="156"/>
        <v>Tiaan</v>
      </c>
      <c r="F1506" s="116" t="str">
        <f t="shared" si="157"/>
        <v>Fourie</v>
      </c>
      <c r="G1506" s="116" t="str">
        <f t="shared" si="158"/>
        <v>Men Senior</v>
      </c>
      <c r="H1506" s="116" t="str">
        <f t="shared" si="159"/>
        <v>Henties Bay</v>
      </c>
      <c r="I1506" s="35"/>
      <c r="J1506" s="35" t="s">
        <v>1340</v>
      </c>
      <c r="K1506" s="35">
        <v>167</v>
      </c>
      <c r="L1506" s="118">
        <f t="shared" si="160"/>
        <v>25.2</v>
      </c>
      <c r="M1506" s="118">
        <f t="shared" si="161"/>
        <v>25.2</v>
      </c>
    </row>
    <row r="1507" spans="1:13" x14ac:dyDescent="0.25">
      <c r="A1507" s="116" t="s">
        <v>1999</v>
      </c>
      <c r="B1507" s="117">
        <v>44450</v>
      </c>
      <c r="C1507" s="116" t="s">
        <v>2000</v>
      </c>
      <c r="D1507" s="35" t="s">
        <v>1503</v>
      </c>
      <c r="E1507" s="116" t="str">
        <f t="shared" si="156"/>
        <v>Tiaan</v>
      </c>
      <c r="F1507" s="116" t="str">
        <f t="shared" si="157"/>
        <v>Fourie</v>
      </c>
      <c r="G1507" s="116" t="str">
        <f t="shared" si="158"/>
        <v>Men Senior</v>
      </c>
      <c r="H1507" s="116" t="str">
        <f t="shared" si="159"/>
        <v>Henties Bay</v>
      </c>
      <c r="I1507" s="35"/>
      <c r="J1507" s="35" t="s">
        <v>1340</v>
      </c>
      <c r="K1507" s="35">
        <v>157</v>
      </c>
      <c r="L1507" s="118">
        <f t="shared" si="160"/>
        <v>20.399999999999999</v>
      </c>
      <c r="M1507" s="118">
        <f t="shared" si="161"/>
        <v>20.399999999999999</v>
      </c>
    </row>
    <row r="1508" spans="1:13" x14ac:dyDescent="0.25">
      <c r="A1508" s="116" t="s">
        <v>1999</v>
      </c>
      <c r="B1508" s="117">
        <v>44450</v>
      </c>
      <c r="C1508" s="116" t="s">
        <v>2000</v>
      </c>
      <c r="D1508" s="35" t="s">
        <v>1503</v>
      </c>
      <c r="E1508" s="116" t="str">
        <f t="shared" si="156"/>
        <v>Tiaan</v>
      </c>
      <c r="F1508" s="116" t="str">
        <f t="shared" si="157"/>
        <v>Fourie</v>
      </c>
      <c r="G1508" s="116" t="str">
        <f t="shared" si="158"/>
        <v>Men Senior</v>
      </c>
      <c r="H1508" s="116" t="str">
        <f t="shared" si="159"/>
        <v>Henties Bay</v>
      </c>
      <c r="I1508" s="35"/>
      <c r="J1508" s="35" t="s">
        <v>1340</v>
      </c>
      <c r="K1508" s="35">
        <v>162</v>
      </c>
      <c r="L1508" s="118">
        <f t="shared" si="160"/>
        <v>22.7</v>
      </c>
      <c r="M1508" s="118">
        <f t="shared" si="161"/>
        <v>22.7</v>
      </c>
    </row>
    <row r="1509" spans="1:13" x14ac:dyDescent="0.25">
      <c r="A1509" s="116" t="s">
        <v>1999</v>
      </c>
      <c r="B1509" s="117">
        <v>44450</v>
      </c>
      <c r="C1509" s="116" t="s">
        <v>2000</v>
      </c>
      <c r="D1509" s="35" t="s">
        <v>1503</v>
      </c>
      <c r="E1509" s="116" t="str">
        <f t="shared" si="156"/>
        <v>Tiaan</v>
      </c>
      <c r="F1509" s="116" t="str">
        <f t="shared" si="157"/>
        <v>Fourie</v>
      </c>
      <c r="G1509" s="116" t="str">
        <f t="shared" si="158"/>
        <v>Men Senior</v>
      </c>
      <c r="H1509" s="116" t="str">
        <f t="shared" si="159"/>
        <v>Henties Bay</v>
      </c>
      <c r="I1509" s="35"/>
      <c r="J1509" s="35" t="s">
        <v>1340</v>
      </c>
      <c r="K1509" s="35">
        <v>156</v>
      </c>
      <c r="L1509" s="118">
        <f t="shared" si="160"/>
        <v>19.899999999999999</v>
      </c>
      <c r="M1509" s="118">
        <f t="shared" si="161"/>
        <v>19.899999999999999</v>
      </c>
    </row>
    <row r="1510" spans="1:13" x14ac:dyDescent="0.25">
      <c r="A1510" s="116" t="s">
        <v>1999</v>
      </c>
      <c r="B1510" s="117">
        <v>44450</v>
      </c>
      <c r="C1510" s="116" t="s">
        <v>2000</v>
      </c>
      <c r="D1510" s="35" t="s">
        <v>1503</v>
      </c>
      <c r="E1510" s="116" t="str">
        <f t="shared" si="156"/>
        <v>Tiaan</v>
      </c>
      <c r="F1510" s="116" t="str">
        <f t="shared" si="157"/>
        <v>Fourie</v>
      </c>
      <c r="G1510" s="116" t="str">
        <f t="shared" si="158"/>
        <v>Men Senior</v>
      </c>
      <c r="H1510" s="116" t="str">
        <f t="shared" si="159"/>
        <v>Henties Bay</v>
      </c>
      <c r="I1510" s="35" t="s">
        <v>19</v>
      </c>
      <c r="J1510" s="35"/>
      <c r="K1510" s="35">
        <v>51</v>
      </c>
      <c r="L1510" s="118">
        <f t="shared" si="160"/>
        <v>1.4</v>
      </c>
      <c r="M1510" s="118">
        <f t="shared" si="161"/>
        <v>1.4</v>
      </c>
    </row>
    <row r="1511" spans="1:13" x14ac:dyDescent="0.25">
      <c r="A1511" s="116" t="s">
        <v>1999</v>
      </c>
      <c r="B1511" s="117">
        <v>44450</v>
      </c>
      <c r="C1511" s="116" t="s">
        <v>2000</v>
      </c>
      <c r="D1511" s="35" t="s">
        <v>719</v>
      </c>
      <c r="E1511" s="116" t="str">
        <f t="shared" si="156"/>
        <v>Ryno</v>
      </c>
      <c r="F1511" s="116" t="str">
        <f t="shared" si="157"/>
        <v>Engelbrecht</v>
      </c>
      <c r="G1511" s="116" t="str">
        <f t="shared" si="158"/>
        <v>Ladies Grand Masters</v>
      </c>
      <c r="H1511" s="116" t="str">
        <f t="shared" si="159"/>
        <v>Henties Bay</v>
      </c>
      <c r="I1511" s="35"/>
      <c r="J1511" s="35"/>
      <c r="K1511" s="35"/>
      <c r="L1511" s="118" t="str">
        <f t="shared" si="160"/>
        <v/>
      </c>
      <c r="M1511" s="118" t="str">
        <f t="shared" si="161"/>
        <v/>
      </c>
    </row>
    <row r="1512" spans="1:13" x14ac:dyDescent="0.25">
      <c r="A1512" s="116" t="s">
        <v>1999</v>
      </c>
      <c r="B1512" s="117">
        <v>44450</v>
      </c>
      <c r="C1512" s="116" t="s">
        <v>2000</v>
      </c>
      <c r="D1512" s="35" t="s">
        <v>764</v>
      </c>
      <c r="E1512" s="116" t="str">
        <f t="shared" si="156"/>
        <v>Heinz</v>
      </c>
      <c r="F1512" s="116" t="str">
        <f t="shared" si="157"/>
        <v>Bresele</v>
      </c>
      <c r="G1512" s="116" t="str">
        <f t="shared" si="158"/>
        <v>Men Grand Masters</v>
      </c>
      <c r="H1512" s="116" t="str">
        <f t="shared" si="159"/>
        <v>Atlantic Angling Club</v>
      </c>
      <c r="I1512" s="35"/>
      <c r="J1512" s="35" t="s">
        <v>8</v>
      </c>
      <c r="K1512" s="35">
        <v>80</v>
      </c>
      <c r="L1512" s="118">
        <f t="shared" si="160"/>
        <v>4.0999999999999996</v>
      </c>
      <c r="M1512" s="118">
        <f t="shared" si="161"/>
        <v>4.0999999999999996</v>
      </c>
    </row>
    <row r="1513" spans="1:13" x14ac:dyDescent="0.25">
      <c r="A1513" s="116" t="s">
        <v>1999</v>
      </c>
      <c r="B1513" s="117">
        <v>44450</v>
      </c>
      <c r="C1513" s="116" t="s">
        <v>2000</v>
      </c>
      <c r="D1513" s="35" t="s">
        <v>1078</v>
      </c>
      <c r="E1513" s="116" t="str">
        <f t="shared" si="156"/>
        <v>Johan</v>
      </c>
      <c r="F1513" s="116" t="str">
        <f t="shared" si="157"/>
        <v>Burger</v>
      </c>
      <c r="G1513" s="116" t="str">
        <f t="shared" si="158"/>
        <v>Men Master</v>
      </c>
      <c r="H1513" s="116" t="str">
        <f t="shared" si="159"/>
        <v>Mako</v>
      </c>
      <c r="I1513" s="35"/>
      <c r="J1513" s="35" t="s">
        <v>8</v>
      </c>
      <c r="K1513" s="35">
        <v>84</v>
      </c>
      <c r="L1513" s="118">
        <f t="shared" si="160"/>
        <v>4.7</v>
      </c>
      <c r="M1513" s="118">
        <f t="shared" si="161"/>
        <v>4.7</v>
      </c>
    </row>
    <row r="1514" spans="1:13" x14ac:dyDescent="0.25">
      <c r="A1514" s="116" t="s">
        <v>1999</v>
      </c>
      <c r="B1514" s="117">
        <v>44450</v>
      </c>
      <c r="C1514" s="116" t="s">
        <v>2000</v>
      </c>
      <c r="D1514" s="35" t="s">
        <v>1078</v>
      </c>
      <c r="E1514" s="116" t="str">
        <f t="shared" si="156"/>
        <v>Johan</v>
      </c>
      <c r="F1514" s="116" t="str">
        <f t="shared" si="157"/>
        <v>Burger</v>
      </c>
      <c r="G1514" s="116" t="str">
        <f t="shared" si="158"/>
        <v>Men Master</v>
      </c>
      <c r="H1514" s="116" t="str">
        <f t="shared" si="159"/>
        <v>Mako</v>
      </c>
      <c r="I1514" s="35"/>
      <c r="J1514" s="35" t="s">
        <v>1340</v>
      </c>
      <c r="K1514" s="35">
        <v>104</v>
      </c>
      <c r="L1514" s="118">
        <f t="shared" si="160"/>
        <v>5</v>
      </c>
      <c r="M1514" s="118">
        <f t="shared" si="161"/>
        <v>5</v>
      </c>
    </row>
    <row r="1515" spans="1:13" x14ac:dyDescent="0.25">
      <c r="A1515" s="116" t="s">
        <v>1999</v>
      </c>
      <c r="B1515" s="117">
        <v>44450</v>
      </c>
      <c r="C1515" s="116" t="s">
        <v>2000</v>
      </c>
      <c r="D1515" s="35" t="s">
        <v>1078</v>
      </c>
      <c r="E1515" s="116" t="str">
        <f t="shared" si="156"/>
        <v>Johan</v>
      </c>
      <c r="F1515" s="116" t="str">
        <f t="shared" si="157"/>
        <v>Burger</v>
      </c>
      <c r="G1515" s="116" t="str">
        <f t="shared" si="158"/>
        <v>Men Master</v>
      </c>
      <c r="H1515" s="116" t="str">
        <f t="shared" si="159"/>
        <v>Mako</v>
      </c>
      <c r="I1515" s="35"/>
      <c r="J1515" s="35" t="s">
        <v>1341</v>
      </c>
      <c r="K1515" s="35">
        <v>86</v>
      </c>
      <c r="L1515" s="118">
        <f t="shared" si="160"/>
        <v>2.2000000000000002</v>
      </c>
      <c r="M1515" s="118">
        <f t="shared" si="161"/>
        <v>2.2000000000000002</v>
      </c>
    </row>
    <row r="1516" spans="1:13" x14ac:dyDescent="0.25">
      <c r="A1516" s="116" t="s">
        <v>1999</v>
      </c>
      <c r="B1516" s="117">
        <v>44450</v>
      </c>
      <c r="C1516" s="116" t="s">
        <v>2000</v>
      </c>
      <c r="D1516" s="35" t="s">
        <v>540</v>
      </c>
      <c r="E1516" s="116" t="str">
        <f t="shared" si="156"/>
        <v>Leon</v>
      </c>
      <c r="F1516" s="116" t="str">
        <f t="shared" si="157"/>
        <v>Krauze</v>
      </c>
      <c r="G1516" s="116" t="str">
        <f t="shared" si="158"/>
        <v>Men Veteran</v>
      </c>
      <c r="H1516" s="116" t="str">
        <f t="shared" si="159"/>
        <v>Orca Angling Club</v>
      </c>
      <c r="I1516" s="35"/>
      <c r="J1516" s="35" t="s">
        <v>1340</v>
      </c>
      <c r="K1516" s="35">
        <v>105</v>
      </c>
      <c r="L1516" s="118">
        <f t="shared" si="160"/>
        <v>5.0999999999999996</v>
      </c>
      <c r="M1516" s="118">
        <f t="shared" si="161"/>
        <v>5.0999999999999996</v>
      </c>
    </row>
    <row r="1517" spans="1:13" x14ac:dyDescent="0.25">
      <c r="A1517" s="116" t="s">
        <v>1999</v>
      </c>
      <c r="B1517" s="117">
        <v>44450</v>
      </c>
      <c r="C1517" s="116" t="s">
        <v>2000</v>
      </c>
      <c r="D1517" s="35" t="s">
        <v>540</v>
      </c>
      <c r="E1517" s="116" t="str">
        <f t="shared" si="156"/>
        <v>Leon</v>
      </c>
      <c r="F1517" s="116" t="str">
        <f t="shared" si="157"/>
        <v>Krauze</v>
      </c>
      <c r="G1517" s="116" t="str">
        <f t="shared" si="158"/>
        <v>Men Veteran</v>
      </c>
      <c r="H1517" s="116" t="str">
        <f t="shared" si="159"/>
        <v>Orca Angling Club</v>
      </c>
      <c r="I1517" s="35"/>
      <c r="J1517" s="35" t="s">
        <v>1340</v>
      </c>
      <c r="K1517" s="35">
        <v>104</v>
      </c>
      <c r="L1517" s="118">
        <f t="shared" si="160"/>
        <v>5</v>
      </c>
      <c r="M1517" s="118">
        <f t="shared" si="161"/>
        <v>5</v>
      </c>
    </row>
    <row r="1518" spans="1:13" x14ac:dyDescent="0.25">
      <c r="A1518" s="116" t="s">
        <v>1999</v>
      </c>
      <c r="B1518" s="117">
        <v>44450</v>
      </c>
      <c r="C1518" s="116" t="s">
        <v>2000</v>
      </c>
      <c r="D1518" s="35" t="s">
        <v>540</v>
      </c>
      <c r="E1518" s="116" t="str">
        <f t="shared" si="156"/>
        <v>Leon</v>
      </c>
      <c r="F1518" s="116" t="str">
        <f t="shared" si="157"/>
        <v>Krauze</v>
      </c>
      <c r="G1518" s="116" t="str">
        <f t="shared" si="158"/>
        <v>Men Veteran</v>
      </c>
      <c r="H1518" s="116" t="str">
        <f t="shared" si="159"/>
        <v>Orca Angling Club</v>
      </c>
      <c r="I1518" s="35"/>
      <c r="J1518" s="35" t="s">
        <v>1340</v>
      </c>
      <c r="K1518" s="35">
        <v>132</v>
      </c>
      <c r="L1518" s="118">
        <f t="shared" si="160"/>
        <v>11.2</v>
      </c>
      <c r="M1518" s="118">
        <f t="shared" si="161"/>
        <v>11.2</v>
      </c>
    </row>
    <row r="1519" spans="1:13" x14ac:dyDescent="0.25">
      <c r="A1519" s="116" t="s">
        <v>1999</v>
      </c>
      <c r="B1519" s="117">
        <v>44450</v>
      </c>
      <c r="C1519" s="116" t="s">
        <v>2000</v>
      </c>
      <c r="D1519" s="35" t="s">
        <v>1212</v>
      </c>
      <c r="E1519" s="116" t="str">
        <f t="shared" si="156"/>
        <v>Lourens</v>
      </c>
      <c r="F1519" s="116" t="str">
        <f t="shared" si="157"/>
        <v>Fourie</v>
      </c>
      <c r="G1519" s="116" t="str">
        <f t="shared" si="158"/>
        <v>Men Master</v>
      </c>
      <c r="H1519" s="116" t="str">
        <f t="shared" si="159"/>
        <v>Henties Bay</v>
      </c>
      <c r="I1519" s="35"/>
      <c r="J1519" s="35" t="s">
        <v>1340</v>
      </c>
      <c r="K1519" s="35">
        <v>146</v>
      </c>
      <c r="L1519" s="118">
        <f t="shared" si="160"/>
        <v>15.9</v>
      </c>
      <c r="M1519" s="118">
        <f t="shared" si="161"/>
        <v>15.9</v>
      </c>
    </row>
    <row r="1520" spans="1:13" x14ac:dyDescent="0.25">
      <c r="A1520" s="116" t="s">
        <v>1999</v>
      </c>
      <c r="B1520" s="117">
        <v>44450</v>
      </c>
      <c r="C1520" s="116" t="s">
        <v>2000</v>
      </c>
      <c r="D1520" s="35" t="s">
        <v>1212</v>
      </c>
      <c r="E1520" s="116" t="str">
        <f t="shared" si="156"/>
        <v>Lourens</v>
      </c>
      <c r="F1520" s="116" t="str">
        <f t="shared" si="157"/>
        <v>Fourie</v>
      </c>
      <c r="G1520" s="116" t="str">
        <f t="shared" si="158"/>
        <v>Men Master</v>
      </c>
      <c r="H1520" s="116" t="str">
        <f t="shared" si="159"/>
        <v>Henties Bay</v>
      </c>
      <c r="I1520" s="35"/>
      <c r="J1520" s="35" t="s">
        <v>1340</v>
      </c>
      <c r="K1520" s="35">
        <v>144</v>
      </c>
      <c r="L1520" s="118">
        <f t="shared" si="160"/>
        <v>15.1</v>
      </c>
      <c r="M1520" s="118">
        <f t="shared" si="161"/>
        <v>15.1</v>
      </c>
    </row>
    <row r="1521" spans="1:13" x14ac:dyDescent="0.25">
      <c r="A1521" s="116" t="s">
        <v>1999</v>
      </c>
      <c r="B1521" s="117">
        <v>44450</v>
      </c>
      <c r="C1521" s="116" t="s">
        <v>2000</v>
      </c>
      <c r="D1521" s="35" t="s">
        <v>1212</v>
      </c>
      <c r="E1521" s="116" t="str">
        <f t="shared" si="156"/>
        <v>Lourens</v>
      </c>
      <c r="F1521" s="116" t="str">
        <f t="shared" si="157"/>
        <v>Fourie</v>
      </c>
      <c r="G1521" s="116" t="str">
        <f t="shared" si="158"/>
        <v>Men Master</v>
      </c>
      <c r="H1521" s="116" t="str">
        <f t="shared" si="159"/>
        <v>Henties Bay</v>
      </c>
      <c r="I1521" s="35"/>
      <c r="J1521" s="35" t="s">
        <v>1340</v>
      </c>
      <c r="K1521" s="35">
        <v>126</v>
      </c>
      <c r="L1521" s="118">
        <f t="shared" si="160"/>
        <v>9.6</v>
      </c>
      <c r="M1521" s="118">
        <f t="shared" si="161"/>
        <v>9.6</v>
      </c>
    </row>
    <row r="1522" spans="1:13" x14ac:dyDescent="0.25">
      <c r="A1522" s="116" t="s">
        <v>1999</v>
      </c>
      <c r="B1522" s="117">
        <v>44450</v>
      </c>
      <c r="C1522" s="116" t="s">
        <v>2000</v>
      </c>
      <c r="D1522" s="35" t="s">
        <v>1212</v>
      </c>
      <c r="E1522" s="116" t="str">
        <f t="shared" si="156"/>
        <v>Lourens</v>
      </c>
      <c r="F1522" s="116" t="str">
        <f t="shared" si="157"/>
        <v>Fourie</v>
      </c>
      <c r="G1522" s="116" t="str">
        <f t="shared" si="158"/>
        <v>Men Master</v>
      </c>
      <c r="H1522" s="116" t="str">
        <f t="shared" si="159"/>
        <v>Henties Bay</v>
      </c>
      <c r="I1522" s="35"/>
      <c r="J1522" s="35" t="s">
        <v>1340</v>
      </c>
      <c r="K1522" s="35">
        <v>134</v>
      </c>
      <c r="L1522" s="118">
        <f t="shared" si="160"/>
        <v>11.8</v>
      </c>
      <c r="M1522" s="118">
        <f t="shared" si="161"/>
        <v>11.8</v>
      </c>
    </row>
    <row r="1523" spans="1:13" x14ac:dyDescent="0.25">
      <c r="A1523" s="116" t="s">
        <v>1999</v>
      </c>
      <c r="B1523" s="117">
        <v>44450</v>
      </c>
      <c r="C1523" s="116" t="s">
        <v>2000</v>
      </c>
      <c r="D1523" s="35" t="s">
        <v>1212</v>
      </c>
      <c r="E1523" s="116" t="str">
        <f t="shared" si="156"/>
        <v>Lourens</v>
      </c>
      <c r="F1523" s="116" t="str">
        <f t="shared" si="157"/>
        <v>Fourie</v>
      </c>
      <c r="G1523" s="116" t="str">
        <f t="shared" si="158"/>
        <v>Men Master</v>
      </c>
      <c r="H1523" s="116" t="str">
        <f t="shared" si="159"/>
        <v>Henties Bay</v>
      </c>
      <c r="I1523" s="35"/>
      <c r="J1523" s="35" t="s">
        <v>1339</v>
      </c>
      <c r="K1523" s="35">
        <v>125</v>
      </c>
      <c r="L1523" s="118">
        <f t="shared" si="160"/>
        <v>24.9</v>
      </c>
      <c r="M1523" s="118">
        <f t="shared" si="161"/>
        <v>24.9</v>
      </c>
    </row>
    <row r="1524" spans="1:13" x14ac:dyDescent="0.25">
      <c r="A1524" s="116" t="s">
        <v>1999</v>
      </c>
      <c r="B1524" s="117">
        <v>44450</v>
      </c>
      <c r="C1524" s="116" t="s">
        <v>2000</v>
      </c>
      <c r="D1524" s="35" t="s">
        <v>805</v>
      </c>
      <c r="E1524" s="116" t="str">
        <f t="shared" si="156"/>
        <v>Kobus</v>
      </c>
      <c r="F1524" s="116" t="str">
        <f t="shared" si="157"/>
        <v>Mostert</v>
      </c>
      <c r="G1524" s="116" t="str">
        <f t="shared" si="158"/>
        <v>Men Senior</v>
      </c>
      <c r="H1524" s="116" t="str">
        <f t="shared" si="159"/>
        <v>Henties Bay</v>
      </c>
      <c r="I1524" s="35"/>
      <c r="J1524" s="35" t="s">
        <v>1340</v>
      </c>
      <c r="K1524" s="35">
        <v>144</v>
      </c>
      <c r="L1524" s="118">
        <f t="shared" si="160"/>
        <v>15.1</v>
      </c>
      <c r="M1524" s="118">
        <f t="shared" si="161"/>
        <v>15.1</v>
      </c>
    </row>
    <row r="1525" spans="1:13" x14ac:dyDescent="0.25">
      <c r="A1525" s="116" t="s">
        <v>1999</v>
      </c>
      <c r="B1525" s="117">
        <v>44450</v>
      </c>
      <c r="C1525" s="116" t="s">
        <v>2000</v>
      </c>
      <c r="D1525" s="35" t="s">
        <v>522</v>
      </c>
      <c r="E1525" s="116" t="str">
        <f t="shared" si="156"/>
        <v>Johan</v>
      </c>
      <c r="F1525" s="116" t="str">
        <f t="shared" si="157"/>
        <v>Agenbag</v>
      </c>
      <c r="G1525" s="116" t="str">
        <f t="shared" si="158"/>
        <v>Men Master</v>
      </c>
      <c r="H1525" s="116" t="str">
        <f t="shared" si="159"/>
        <v>Henties Bay</v>
      </c>
      <c r="I1525" s="35"/>
      <c r="J1525" s="35"/>
      <c r="K1525" s="35"/>
      <c r="L1525" s="118" t="str">
        <f t="shared" si="160"/>
        <v/>
      </c>
      <c r="M1525" s="118" t="str">
        <f t="shared" si="161"/>
        <v/>
      </c>
    </row>
    <row r="1526" spans="1:13" x14ac:dyDescent="0.25">
      <c r="A1526" s="116" t="s">
        <v>1999</v>
      </c>
      <c r="B1526" s="117">
        <v>44450</v>
      </c>
      <c r="C1526" s="116" t="s">
        <v>2000</v>
      </c>
      <c r="D1526" s="35" t="s">
        <v>529</v>
      </c>
      <c r="E1526" s="116" t="str">
        <f t="shared" si="156"/>
        <v>Kobus</v>
      </c>
      <c r="F1526" s="116" t="str">
        <f t="shared" si="157"/>
        <v>Nel</v>
      </c>
      <c r="G1526" s="116" t="str">
        <f t="shared" si="158"/>
        <v>Men Master</v>
      </c>
      <c r="H1526" s="116" t="str">
        <f t="shared" si="159"/>
        <v>Henties Bay</v>
      </c>
      <c r="I1526" s="35" t="s">
        <v>19</v>
      </c>
      <c r="J1526" s="35"/>
      <c r="K1526" s="35">
        <v>48</v>
      </c>
      <c r="L1526" s="118">
        <f t="shared" si="160"/>
        <v>1.1000000000000001</v>
      </c>
      <c r="M1526" s="118">
        <f t="shared" si="161"/>
        <v>1.1000000000000001</v>
      </c>
    </row>
    <row r="1527" spans="1:13" x14ac:dyDescent="0.25">
      <c r="A1527" s="116" t="s">
        <v>1999</v>
      </c>
      <c r="B1527" s="117">
        <v>44450</v>
      </c>
      <c r="C1527" s="116" t="s">
        <v>2000</v>
      </c>
      <c r="D1527" s="35" t="s">
        <v>619</v>
      </c>
      <c r="E1527" s="116" t="str">
        <f t="shared" si="156"/>
        <v>Veronica</v>
      </c>
      <c r="F1527" s="116" t="str">
        <f t="shared" si="157"/>
        <v>Nel</v>
      </c>
      <c r="G1527" s="116" t="str">
        <f t="shared" si="158"/>
        <v>Ladies Master</v>
      </c>
      <c r="H1527" s="116" t="str">
        <f t="shared" si="159"/>
        <v>Henties Bay</v>
      </c>
      <c r="I1527" s="35" t="s">
        <v>19</v>
      </c>
      <c r="J1527" s="35"/>
      <c r="K1527" s="35">
        <v>50</v>
      </c>
      <c r="L1527" s="118">
        <f t="shared" si="160"/>
        <v>1.3</v>
      </c>
      <c r="M1527" s="118">
        <f t="shared" si="161"/>
        <v>1.3</v>
      </c>
    </row>
    <row r="1528" spans="1:13" x14ac:dyDescent="0.25">
      <c r="A1528" s="116" t="s">
        <v>1999</v>
      </c>
      <c r="B1528" s="117">
        <v>44450</v>
      </c>
      <c r="C1528" s="116" t="s">
        <v>2000</v>
      </c>
      <c r="D1528" s="35" t="s">
        <v>619</v>
      </c>
      <c r="E1528" s="116" t="str">
        <f t="shared" si="156"/>
        <v>Veronica</v>
      </c>
      <c r="F1528" s="116" t="str">
        <f t="shared" si="157"/>
        <v>Nel</v>
      </c>
      <c r="G1528" s="116" t="str">
        <f t="shared" si="158"/>
        <v>Ladies Master</v>
      </c>
      <c r="H1528" s="116" t="str">
        <f t="shared" si="159"/>
        <v>Henties Bay</v>
      </c>
      <c r="I1528" s="35"/>
      <c r="J1528" s="35" t="s">
        <v>1341</v>
      </c>
      <c r="K1528" s="35">
        <v>71</v>
      </c>
      <c r="L1528" s="118">
        <f t="shared" si="160"/>
        <v>1.1000000000000001</v>
      </c>
      <c r="M1528" s="118">
        <f t="shared" si="161"/>
        <v>1.1000000000000001</v>
      </c>
    </row>
    <row r="1529" spans="1:13" x14ac:dyDescent="0.25">
      <c r="A1529" s="116" t="s">
        <v>1999</v>
      </c>
      <c r="B1529" s="117">
        <v>44450</v>
      </c>
      <c r="C1529" s="116" t="s">
        <v>2000</v>
      </c>
      <c r="D1529" s="35" t="s">
        <v>619</v>
      </c>
      <c r="E1529" s="116" t="str">
        <f t="shared" si="156"/>
        <v>Veronica</v>
      </c>
      <c r="F1529" s="116" t="str">
        <f t="shared" si="157"/>
        <v>Nel</v>
      </c>
      <c r="G1529" s="116" t="str">
        <f t="shared" si="158"/>
        <v>Ladies Master</v>
      </c>
      <c r="H1529" s="116" t="str">
        <f t="shared" si="159"/>
        <v>Henties Bay</v>
      </c>
      <c r="I1529" s="35" t="s">
        <v>19</v>
      </c>
      <c r="J1529" s="35"/>
      <c r="K1529" s="35">
        <v>44</v>
      </c>
      <c r="L1529" s="118">
        <f t="shared" si="160"/>
        <v>0.9</v>
      </c>
      <c r="M1529" s="118">
        <f t="shared" si="161"/>
        <v>0.9</v>
      </c>
    </row>
    <row r="1530" spans="1:13" x14ac:dyDescent="0.25">
      <c r="A1530" s="116" t="s">
        <v>1999</v>
      </c>
      <c r="B1530" s="117">
        <v>44450</v>
      </c>
      <c r="C1530" s="116" t="s">
        <v>2000</v>
      </c>
      <c r="D1530" s="35" t="s">
        <v>610</v>
      </c>
      <c r="E1530" s="116" t="str">
        <f t="shared" si="156"/>
        <v>Michele</v>
      </c>
      <c r="F1530" s="116" t="str">
        <f t="shared" si="157"/>
        <v>Andersen</v>
      </c>
      <c r="G1530" s="116" t="str">
        <f t="shared" si="158"/>
        <v>Ladies Grand Masters</v>
      </c>
      <c r="H1530" s="116" t="str">
        <f t="shared" si="159"/>
        <v>Henties Bay</v>
      </c>
      <c r="I1530" s="35" t="s">
        <v>19</v>
      </c>
      <c r="J1530" s="35"/>
      <c r="K1530" s="35">
        <v>54</v>
      </c>
      <c r="L1530" s="118">
        <f t="shared" si="160"/>
        <v>1.6</v>
      </c>
      <c r="M1530" s="118">
        <f t="shared" si="161"/>
        <v>1.6</v>
      </c>
    </row>
    <row r="1531" spans="1:13" x14ac:dyDescent="0.25">
      <c r="A1531" s="116" t="s">
        <v>1999</v>
      </c>
      <c r="B1531" s="117">
        <v>44450</v>
      </c>
      <c r="C1531" s="116" t="s">
        <v>2000</v>
      </c>
      <c r="D1531" s="35" t="s">
        <v>591</v>
      </c>
      <c r="E1531" s="116" t="str">
        <f t="shared" si="156"/>
        <v>Simen</v>
      </c>
      <c r="F1531" s="116" t="str">
        <f t="shared" si="157"/>
        <v>Andersen</v>
      </c>
      <c r="G1531" s="116" t="str">
        <f t="shared" si="158"/>
        <v>Men Master</v>
      </c>
      <c r="H1531" s="116" t="str">
        <f t="shared" si="159"/>
        <v>Henties Bay</v>
      </c>
      <c r="I1531" s="35"/>
      <c r="J1531" s="35"/>
      <c r="K1531" s="35"/>
      <c r="L1531" s="118" t="str">
        <f t="shared" si="160"/>
        <v/>
      </c>
      <c r="M1531" s="118" t="str">
        <f t="shared" si="161"/>
        <v/>
      </c>
    </row>
    <row r="1532" spans="1:13" x14ac:dyDescent="0.25">
      <c r="A1532" s="116" t="s">
        <v>1999</v>
      </c>
      <c r="B1532" s="117">
        <v>44450</v>
      </c>
      <c r="C1532" s="116" t="s">
        <v>2000</v>
      </c>
      <c r="D1532" s="35" t="s">
        <v>1845</v>
      </c>
      <c r="E1532" s="116" t="str">
        <f t="shared" si="156"/>
        <v>Dylan</v>
      </c>
      <c r="F1532" s="116" t="str">
        <f t="shared" si="157"/>
        <v>Spencer</v>
      </c>
      <c r="G1532" s="116" t="str">
        <f t="shared" si="158"/>
        <v>Men Senior</v>
      </c>
      <c r="H1532" s="116" t="str">
        <f t="shared" si="159"/>
        <v>Walvis Bay</v>
      </c>
      <c r="I1532" s="35"/>
      <c r="J1532" s="35" t="s">
        <v>1340</v>
      </c>
      <c r="K1532" s="35">
        <v>124</v>
      </c>
      <c r="L1532" s="118">
        <f t="shared" si="160"/>
        <v>9.1</v>
      </c>
      <c r="M1532" s="118">
        <f t="shared" si="161"/>
        <v>9.1</v>
      </c>
    </row>
    <row r="1533" spans="1:13" x14ac:dyDescent="0.25">
      <c r="A1533" s="116" t="s">
        <v>1999</v>
      </c>
      <c r="B1533" s="117">
        <v>44450</v>
      </c>
      <c r="C1533" s="116" t="s">
        <v>2000</v>
      </c>
      <c r="D1533" s="35" t="s">
        <v>1620</v>
      </c>
      <c r="E1533" s="116" t="str">
        <f t="shared" si="156"/>
        <v>Brandon</v>
      </c>
      <c r="F1533" s="116" t="str">
        <f t="shared" si="157"/>
        <v>Grane</v>
      </c>
      <c r="G1533" s="116" t="str">
        <f t="shared" si="158"/>
        <v>Men Senior</v>
      </c>
      <c r="H1533" s="116" t="str">
        <f t="shared" si="159"/>
        <v>Walvis Bay</v>
      </c>
      <c r="I1533" s="35"/>
      <c r="J1533" s="35" t="s">
        <v>1340</v>
      </c>
      <c r="K1533" s="35">
        <v>139</v>
      </c>
      <c r="L1533" s="118">
        <f t="shared" si="160"/>
        <v>13.4</v>
      </c>
      <c r="M1533" s="118">
        <f t="shared" si="161"/>
        <v>13.4</v>
      </c>
    </row>
    <row r="1534" spans="1:13" x14ac:dyDescent="0.25">
      <c r="A1534" s="116" t="s">
        <v>1999</v>
      </c>
      <c r="B1534" s="117">
        <v>44450</v>
      </c>
      <c r="C1534" s="116" t="s">
        <v>2000</v>
      </c>
      <c r="D1534" s="35" t="s">
        <v>1620</v>
      </c>
      <c r="E1534" s="116" t="str">
        <f t="shared" si="156"/>
        <v>Brandon</v>
      </c>
      <c r="F1534" s="116" t="str">
        <f t="shared" si="157"/>
        <v>Grane</v>
      </c>
      <c r="G1534" s="116" t="str">
        <f t="shared" si="158"/>
        <v>Men Senior</v>
      </c>
      <c r="H1534" s="116" t="str">
        <f t="shared" si="159"/>
        <v>Walvis Bay</v>
      </c>
      <c r="I1534" s="35"/>
      <c r="J1534" s="35" t="s">
        <v>1340</v>
      </c>
      <c r="K1534" s="35">
        <v>138</v>
      </c>
      <c r="L1534" s="118">
        <f t="shared" si="160"/>
        <v>13.1</v>
      </c>
      <c r="M1534" s="118">
        <f t="shared" si="161"/>
        <v>13.1</v>
      </c>
    </row>
    <row r="1535" spans="1:13" x14ac:dyDescent="0.25">
      <c r="A1535" s="116" t="s">
        <v>1999</v>
      </c>
      <c r="B1535" s="117">
        <v>44450</v>
      </c>
      <c r="C1535" s="116" t="s">
        <v>2000</v>
      </c>
      <c r="D1535" s="35" t="s">
        <v>549</v>
      </c>
      <c r="E1535" s="116" t="str">
        <f t="shared" si="156"/>
        <v>Stefan</v>
      </c>
      <c r="F1535" s="116" t="str">
        <f t="shared" si="157"/>
        <v>Du Preez</v>
      </c>
      <c r="G1535" s="116" t="str">
        <f t="shared" si="158"/>
        <v>Men Master</v>
      </c>
      <c r="H1535" s="116" t="str">
        <f t="shared" si="159"/>
        <v>Walvis Bay</v>
      </c>
      <c r="I1535" s="35"/>
      <c r="J1535" s="35"/>
      <c r="K1535" s="35"/>
      <c r="L1535" s="118" t="str">
        <f t="shared" si="160"/>
        <v/>
      </c>
      <c r="M1535" s="118" t="str">
        <f t="shared" si="161"/>
        <v/>
      </c>
    </row>
    <row r="1536" spans="1:13" x14ac:dyDescent="0.25">
      <c r="A1536" s="116" t="s">
        <v>1999</v>
      </c>
      <c r="B1536" s="117">
        <v>44450</v>
      </c>
      <c r="C1536" s="116" t="s">
        <v>2000</v>
      </c>
      <c r="D1536" s="35" t="s">
        <v>1201</v>
      </c>
      <c r="E1536" s="116" t="str">
        <f t="shared" si="156"/>
        <v>Martin</v>
      </c>
      <c r="F1536" s="116" t="str">
        <f t="shared" si="157"/>
        <v>Cordier</v>
      </c>
      <c r="G1536" s="116" t="str">
        <f t="shared" si="158"/>
        <v>Men Veteran</v>
      </c>
      <c r="H1536" s="116" t="str">
        <f t="shared" si="159"/>
        <v>Walvis Bay</v>
      </c>
      <c r="I1536" s="35"/>
      <c r="J1536" s="35" t="s">
        <v>1340</v>
      </c>
      <c r="K1536" s="35">
        <v>152</v>
      </c>
      <c r="L1536" s="118">
        <f t="shared" si="160"/>
        <v>18.2</v>
      </c>
      <c r="M1536" s="118">
        <f t="shared" si="161"/>
        <v>18.2</v>
      </c>
    </row>
    <row r="1537" spans="1:13" x14ac:dyDescent="0.25">
      <c r="A1537" s="116" t="s">
        <v>1999</v>
      </c>
      <c r="B1537" s="117">
        <v>44450</v>
      </c>
      <c r="C1537" s="116" t="s">
        <v>2000</v>
      </c>
      <c r="D1537" s="35" t="s">
        <v>1201</v>
      </c>
      <c r="E1537" s="116" t="str">
        <f t="shared" si="156"/>
        <v>Martin</v>
      </c>
      <c r="F1537" s="116" t="str">
        <f t="shared" si="157"/>
        <v>Cordier</v>
      </c>
      <c r="G1537" s="116" t="str">
        <f t="shared" si="158"/>
        <v>Men Veteran</v>
      </c>
      <c r="H1537" s="116" t="str">
        <f t="shared" si="159"/>
        <v>Walvis Bay</v>
      </c>
      <c r="I1537" s="35"/>
      <c r="J1537" s="35" t="s">
        <v>1340</v>
      </c>
      <c r="K1537" s="35">
        <v>124</v>
      </c>
      <c r="L1537" s="118">
        <f t="shared" si="160"/>
        <v>9.1</v>
      </c>
      <c r="M1537" s="118">
        <f t="shared" si="161"/>
        <v>9.1</v>
      </c>
    </row>
    <row r="1538" spans="1:13" x14ac:dyDescent="0.25">
      <c r="A1538" s="116" t="s">
        <v>1999</v>
      </c>
      <c r="B1538" s="117">
        <v>44450</v>
      </c>
      <c r="C1538" s="116" t="s">
        <v>2000</v>
      </c>
      <c r="D1538" s="35" t="s">
        <v>1201</v>
      </c>
      <c r="E1538" s="116" t="str">
        <f t="shared" si="156"/>
        <v>Martin</v>
      </c>
      <c r="F1538" s="116" t="str">
        <f t="shared" si="157"/>
        <v>Cordier</v>
      </c>
      <c r="G1538" s="116" t="str">
        <f t="shared" si="158"/>
        <v>Men Veteran</v>
      </c>
      <c r="H1538" s="116" t="str">
        <f t="shared" si="159"/>
        <v>Walvis Bay</v>
      </c>
      <c r="I1538" s="35"/>
      <c r="J1538" s="35" t="s">
        <v>1340</v>
      </c>
      <c r="K1538" s="35">
        <v>135</v>
      </c>
      <c r="L1538" s="118">
        <f t="shared" si="160"/>
        <v>12.1</v>
      </c>
      <c r="M1538" s="118">
        <f t="shared" si="161"/>
        <v>12.1</v>
      </c>
    </row>
    <row r="1539" spans="1:13" x14ac:dyDescent="0.25">
      <c r="A1539" s="116" t="s">
        <v>1999</v>
      </c>
      <c r="B1539" s="117">
        <v>44450</v>
      </c>
      <c r="C1539" s="116" t="s">
        <v>2000</v>
      </c>
      <c r="D1539" s="35" t="s">
        <v>1201</v>
      </c>
      <c r="E1539" s="116" t="str">
        <f t="shared" si="156"/>
        <v>Martin</v>
      </c>
      <c r="F1539" s="116" t="str">
        <f t="shared" si="157"/>
        <v>Cordier</v>
      </c>
      <c r="G1539" s="116" t="str">
        <f t="shared" si="158"/>
        <v>Men Veteran</v>
      </c>
      <c r="H1539" s="116" t="str">
        <f t="shared" si="159"/>
        <v>Walvis Bay</v>
      </c>
      <c r="I1539" s="35"/>
      <c r="J1539" s="35" t="s">
        <v>1340</v>
      </c>
      <c r="K1539" s="35">
        <v>160</v>
      </c>
      <c r="L1539" s="118">
        <f t="shared" si="160"/>
        <v>21.7</v>
      </c>
      <c r="M1539" s="118">
        <f t="shared" si="161"/>
        <v>21.7</v>
      </c>
    </row>
    <row r="1540" spans="1:13" x14ac:dyDescent="0.25">
      <c r="A1540" s="116" t="s">
        <v>1999</v>
      </c>
      <c r="B1540" s="117">
        <v>44450</v>
      </c>
      <c r="C1540" s="116" t="s">
        <v>2000</v>
      </c>
      <c r="D1540" s="35" t="s">
        <v>527</v>
      </c>
      <c r="E1540" s="116" t="str">
        <f t="shared" si="156"/>
        <v>Emil</v>
      </c>
      <c r="F1540" s="116" t="str">
        <f t="shared" si="157"/>
        <v>Prinsloo</v>
      </c>
      <c r="G1540" s="116" t="str">
        <f t="shared" si="158"/>
        <v>Men Veteran</v>
      </c>
      <c r="H1540" s="116" t="str">
        <f t="shared" si="159"/>
        <v>Henties Bay</v>
      </c>
      <c r="I1540" s="35"/>
      <c r="J1540" s="35" t="s">
        <v>1340</v>
      </c>
      <c r="K1540" s="35">
        <v>129</v>
      </c>
      <c r="L1540" s="118">
        <f t="shared" si="160"/>
        <v>10.4</v>
      </c>
      <c r="M1540" s="118">
        <f t="shared" si="161"/>
        <v>10.4</v>
      </c>
    </row>
    <row r="1541" spans="1:13" x14ac:dyDescent="0.25">
      <c r="A1541" s="116" t="s">
        <v>1999</v>
      </c>
      <c r="B1541" s="117">
        <v>44450</v>
      </c>
      <c r="C1541" s="116" t="s">
        <v>2000</v>
      </c>
      <c r="D1541" s="35" t="s">
        <v>527</v>
      </c>
      <c r="E1541" s="116" t="str">
        <f t="shared" si="156"/>
        <v>Emil</v>
      </c>
      <c r="F1541" s="116" t="str">
        <f t="shared" si="157"/>
        <v>Prinsloo</v>
      </c>
      <c r="G1541" s="116" t="str">
        <f t="shared" si="158"/>
        <v>Men Veteran</v>
      </c>
      <c r="H1541" s="116" t="str">
        <f t="shared" si="159"/>
        <v>Henties Bay</v>
      </c>
      <c r="I1541" s="35"/>
      <c r="J1541" s="35" t="s">
        <v>1341</v>
      </c>
      <c r="K1541" s="35">
        <v>123</v>
      </c>
      <c r="L1541" s="118">
        <f t="shared" si="160"/>
        <v>7.6</v>
      </c>
      <c r="M1541" s="118">
        <f t="shared" si="161"/>
        <v>7.6</v>
      </c>
    </row>
    <row r="1542" spans="1:13" x14ac:dyDescent="0.25">
      <c r="A1542" s="116" t="s">
        <v>1999</v>
      </c>
      <c r="B1542" s="117">
        <v>44450</v>
      </c>
      <c r="C1542" s="116" t="s">
        <v>2000</v>
      </c>
      <c r="D1542" s="35" t="s">
        <v>527</v>
      </c>
      <c r="E1542" s="116" t="str">
        <f t="shared" si="156"/>
        <v>Emil</v>
      </c>
      <c r="F1542" s="116" t="str">
        <f t="shared" si="157"/>
        <v>Prinsloo</v>
      </c>
      <c r="G1542" s="116" t="str">
        <f t="shared" si="158"/>
        <v>Men Veteran</v>
      </c>
      <c r="H1542" s="116" t="str">
        <f t="shared" si="159"/>
        <v>Henties Bay</v>
      </c>
      <c r="I1542" s="35"/>
      <c r="J1542" s="35" t="s">
        <v>1341</v>
      </c>
      <c r="K1542" s="35">
        <v>139</v>
      </c>
      <c r="L1542" s="118">
        <f t="shared" si="160"/>
        <v>11.7</v>
      </c>
      <c r="M1542" s="118">
        <f t="shared" si="161"/>
        <v>11.7</v>
      </c>
    </row>
    <row r="1543" spans="1:13" x14ac:dyDescent="0.25">
      <c r="A1543" s="116" t="s">
        <v>1999</v>
      </c>
      <c r="B1543" s="117">
        <v>44450</v>
      </c>
      <c r="C1543" s="116" t="s">
        <v>2000</v>
      </c>
      <c r="D1543" s="35" t="s">
        <v>632</v>
      </c>
      <c r="E1543" s="116" t="str">
        <f t="shared" si="156"/>
        <v>Stewart</v>
      </c>
      <c r="F1543" s="116" t="str">
        <f t="shared" si="157"/>
        <v>Reimann</v>
      </c>
      <c r="G1543" s="116" t="str">
        <f t="shared" si="158"/>
        <v>Men U/16</v>
      </c>
      <c r="H1543" s="116" t="str">
        <f t="shared" si="159"/>
        <v>Walvis Bay</v>
      </c>
      <c r="I1543" s="35"/>
      <c r="J1543" s="35" t="s">
        <v>1340</v>
      </c>
      <c r="K1543" s="35">
        <v>141</v>
      </c>
      <c r="L1543" s="118">
        <f t="shared" si="160"/>
        <v>14.1</v>
      </c>
      <c r="M1543" s="118">
        <f t="shared" si="161"/>
        <v>14.1</v>
      </c>
    </row>
    <row r="1544" spans="1:13" x14ac:dyDescent="0.25">
      <c r="A1544" s="116" t="s">
        <v>1999</v>
      </c>
      <c r="B1544" s="117">
        <v>44450</v>
      </c>
      <c r="C1544" s="116" t="s">
        <v>2000</v>
      </c>
      <c r="D1544" s="35" t="s">
        <v>628</v>
      </c>
      <c r="E1544" s="116" t="str">
        <f t="shared" si="156"/>
        <v>Chris</v>
      </c>
      <c r="F1544" s="116" t="str">
        <f t="shared" si="157"/>
        <v>Scholtz</v>
      </c>
      <c r="G1544" s="116" t="str">
        <f t="shared" si="158"/>
        <v>Men Veteran</v>
      </c>
      <c r="H1544" s="116" t="str">
        <f t="shared" si="159"/>
        <v>Henties Bay</v>
      </c>
      <c r="I1544" s="35"/>
      <c r="J1544" s="35" t="s">
        <v>1340</v>
      </c>
      <c r="K1544" s="35">
        <v>150</v>
      </c>
      <c r="L1544" s="118">
        <f t="shared" si="160"/>
        <v>17.399999999999999</v>
      </c>
      <c r="M1544" s="118">
        <f t="shared" si="161"/>
        <v>17.399999999999999</v>
      </c>
    </row>
    <row r="1545" spans="1:13" x14ac:dyDescent="0.25">
      <c r="A1545" s="116" t="s">
        <v>1999</v>
      </c>
      <c r="B1545" s="117">
        <v>44450</v>
      </c>
      <c r="C1545" s="116" t="s">
        <v>2000</v>
      </c>
      <c r="D1545" s="35" t="s">
        <v>1417</v>
      </c>
      <c r="E1545" s="116" t="str">
        <f t="shared" si="156"/>
        <v>Donavin</v>
      </c>
      <c r="F1545" s="116" t="str">
        <f t="shared" si="157"/>
        <v>Bezuidehout</v>
      </c>
      <c r="G1545" s="116" t="str">
        <f t="shared" si="158"/>
        <v>Men Senior</v>
      </c>
      <c r="H1545" s="116" t="str">
        <f t="shared" si="159"/>
        <v>Walvis Bay</v>
      </c>
      <c r="I1545" s="35"/>
      <c r="J1545" s="35"/>
      <c r="K1545" s="35"/>
      <c r="L1545" s="118" t="str">
        <f t="shared" si="160"/>
        <v/>
      </c>
      <c r="M1545" s="118" t="str">
        <f t="shared" si="161"/>
        <v/>
      </c>
    </row>
    <row r="1546" spans="1:13" x14ac:dyDescent="0.25">
      <c r="A1546" s="116" t="s">
        <v>1999</v>
      </c>
      <c r="B1546" s="117">
        <v>44450</v>
      </c>
      <c r="C1546" s="116" t="s">
        <v>2000</v>
      </c>
      <c r="D1546" s="35" t="s">
        <v>1261</v>
      </c>
      <c r="E1546" s="116" t="str">
        <f t="shared" si="156"/>
        <v>Flippie</v>
      </c>
      <c r="F1546" s="116" t="str">
        <f t="shared" si="157"/>
        <v>Scheepers</v>
      </c>
      <c r="G1546" s="116" t="str">
        <f t="shared" si="158"/>
        <v>Men Veteran</v>
      </c>
      <c r="H1546" s="116" t="str">
        <f t="shared" si="159"/>
        <v>Walvis Bay</v>
      </c>
      <c r="I1546" s="35" t="s">
        <v>19</v>
      </c>
      <c r="J1546" s="35"/>
      <c r="K1546" s="35">
        <v>48</v>
      </c>
      <c r="L1546" s="118">
        <f t="shared" si="160"/>
        <v>1.1000000000000001</v>
      </c>
      <c r="M1546" s="118">
        <f t="shared" si="161"/>
        <v>1.1000000000000001</v>
      </c>
    </row>
    <row r="1547" spans="1:13" x14ac:dyDescent="0.25">
      <c r="A1547" s="116" t="s">
        <v>1999</v>
      </c>
      <c r="B1547" s="117">
        <v>44450</v>
      </c>
      <c r="C1547" s="116" t="s">
        <v>2000</v>
      </c>
      <c r="D1547" s="35" t="s">
        <v>620</v>
      </c>
      <c r="E1547" s="116" t="str">
        <f t="shared" si="156"/>
        <v>Stefan Jnr</v>
      </c>
      <c r="F1547" s="116" t="str">
        <f t="shared" si="157"/>
        <v>Du Preez</v>
      </c>
      <c r="G1547" s="116" t="str">
        <f t="shared" si="158"/>
        <v>Men U/21</v>
      </c>
      <c r="H1547" s="116" t="str">
        <f t="shared" si="159"/>
        <v>Walvis Bay</v>
      </c>
      <c r="I1547" s="35"/>
      <c r="J1547" s="35"/>
      <c r="K1547" s="35"/>
      <c r="L1547" s="118" t="str">
        <f t="shared" si="160"/>
        <v/>
      </c>
      <c r="M1547" s="118" t="str">
        <f t="shared" si="161"/>
        <v/>
      </c>
    </row>
    <row r="1548" spans="1:13" x14ac:dyDescent="0.25">
      <c r="A1548" s="116" t="s">
        <v>1999</v>
      </c>
      <c r="B1548" s="117">
        <v>44450</v>
      </c>
      <c r="C1548" s="116" t="s">
        <v>2000</v>
      </c>
      <c r="D1548" s="35" t="s">
        <v>1504</v>
      </c>
      <c r="E1548" s="116" t="str">
        <f t="shared" si="156"/>
        <v>Fanie</v>
      </c>
      <c r="F1548" s="116" t="str">
        <f t="shared" si="157"/>
        <v>Terblanche</v>
      </c>
      <c r="G1548" s="116" t="str">
        <f t="shared" si="158"/>
        <v>Men Veteran</v>
      </c>
      <c r="H1548" s="116" t="str">
        <f t="shared" si="159"/>
        <v>Walvis Bay</v>
      </c>
      <c r="I1548" s="35" t="s">
        <v>19</v>
      </c>
      <c r="J1548" s="35"/>
      <c r="K1548" s="35">
        <v>51</v>
      </c>
      <c r="L1548" s="118">
        <f t="shared" si="160"/>
        <v>1.4</v>
      </c>
      <c r="M1548" s="118">
        <f t="shared" si="161"/>
        <v>1.4</v>
      </c>
    </row>
    <row r="1549" spans="1:13" x14ac:dyDescent="0.25">
      <c r="A1549" s="116" t="s">
        <v>1999</v>
      </c>
      <c r="B1549" s="117">
        <v>44450</v>
      </c>
      <c r="C1549" s="116" t="s">
        <v>2000</v>
      </c>
      <c r="D1549" s="35" t="s">
        <v>1707</v>
      </c>
      <c r="E1549" s="116" t="str">
        <f t="shared" si="156"/>
        <v>Francois</v>
      </c>
      <c r="F1549" s="116" t="str">
        <f t="shared" si="157"/>
        <v>Wolfaardt</v>
      </c>
      <c r="G1549" s="116" t="str">
        <f t="shared" si="158"/>
        <v>Men Veteran</v>
      </c>
      <c r="H1549" s="116" t="str">
        <f t="shared" si="159"/>
        <v>Walvis Bay</v>
      </c>
      <c r="I1549" s="35"/>
      <c r="J1549" s="35" t="s">
        <v>1340</v>
      </c>
      <c r="K1549" s="35">
        <v>141</v>
      </c>
      <c r="L1549" s="118">
        <f t="shared" si="160"/>
        <v>14.1</v>
      </c>
      <c r="M1549" s="118">
        <f t="shared" si="161"/>
        <v>14.1</v>
      </c>
    </row>
    <row r="1550" spans="1:13" x14ac:dyDescent="0.25">
      <c r="A1550" s="116" t="s">
        <v>1999</v>
      </c>
      <c r="B1550" s="117">
        <v>44450</v>
      </c>
      <c r="C1550" s="116" t="s">
        <v>2000</v>
      </c>
      <c r="D1550" s="35" t="s">
        <v>1703</v>
      </c>
      <c r="E1550" s="116" t="str">
        <f t="shared" si="156"/>
        <v>Gert</v>
      </c>
      <c r="F1550" s="116" t="str">
        <f t="shared" si="157"/>
        <v>Nelson</v>
      </c>
      <c r="G1550" s="116" t="str">
        <f t="shared" si="158"/>
        <v>Men Veteran</v>
      </c>
      <c r="H1550" s="116" t="str">
        <f t="shared" si="159"/>
        <v>Walvis Bay</v>
      </c>
      <c r="I1550" s="35"/>
      <c r="J1550" s="35" t="s">
        <v>1340</v>
      </c>
      <c r="K1550" s="35">
        <v>155</v>
      </c>
      <c r="L1550" s="118">
        <f t="shared" si="160"/>
        <v>19.5</v>
      </c>
      <c r="M1550" s="118">
        <f t="shared" si="161"/>
        <v>19.5</v>
      </c>
    </row>
    <row r="1551" spans="1:13" x14ac:dyDescent="0.25">
      <c r="A1551" s="116" t="s">
        <v>1999</v>
      </c>
      <c r="B1551" s="117">
        <v>44450</v>
      </c>
      <c r="C1551" s="116" t="s">
        <v>2000</v>
      </c>
      <c r="D1551" s="35" t="s">
        <v>1639</v>
      </c>
      <c r="E1551" s="116" t="str">
        <f t="shared" si="156"/>
        <v>Francois Jnr</v>
      </c>
      <c r="F1551" s="116" t="str">
        <f t="shared" si="157"/>
        <v>Wolfaardt</v>
      </c>
      <c r="G1551" s="116" t="str">
        <f t="shared" si="158"/>
        <v>Men U/21</v>
      </c>
      <c r="H1551" s="116" t="str">
        <f t="shared" si="159"/>
        <v>Walvis Bay</v>
      </c>
      <c r="I1551" s="35"/>
      <c r="J1551" s="35" t="s">
        <v>1340</v>
      </c>
      <c r="K1551" s="35">
        <v>154</v>
      </c>
      <c r="L1551" s="118">
        <f t="shared" si="160"/>
        <v>19.100000000000001</v>
      </c>
      <c r="M1551" s="118">
        <f t="shared" si="161"/>
        <v>19.100000000000001</v>
      </c>
    </row>
    <row r="1552" spans="1:13" x14ac:dyDescent="0.25">
      <c r="A1552" s="116" t="s">
        <v>1999</v>
      </c>
      <c r="B1552" s="117">
        <v>44450</v>
      </c>
      <c r="C1552" s="116" t="s">
        <v>2000</v>
      </c>
      <c r="D1552" s="35" t="s">
        <v>1853</v>
      </c>
      <c r="E1552" s="116" t="str">
        <f t="shared" si="156"/>
        <v>Alexander Albert</v>
      </c>
      <c r="F1552" s="116" t="str">
        <f t="shared" si="157"/>
        <v>Jansen</v>
      </c>
      <c r="G1552" s="116" t="str">
        <f t="shared" si="158"/>
        <v>Men U/21</v>
      </c>
      <c r="H1552" s="116" t="str">
        <f t="shared" si="159"/>
        <v>Walvis Bay</v>
      </c>
      <c r="I1552" s="35"/>
      <c r="J1552" s="35"/>
      <c r="K1552" s="35"/>
      <c r="L1552" s="118" t="str">
        <f t="shared" si="160"/>
        <v/>
      </c>
      <c r="M1552" s="118" t="str">
        <f t="shared" si="161"/>
        <v/>
      </c>
    </row>
    <row r="1553" spans="1:13" x14ac:dyDescent="0.25">
      <c r="A1553" s="116" t="s">
        <v>1999</v>
      </c>
      <c r="B1553" s="117">
        <v>44450</v>
      </c>
      <c r="C1553" s="116" t="s">
        <v>2000</v>
      </c>
      <c r="D1553" s="35" t="s">
        <v>644</v>
      </c>
      <c r="E1553" s="116" t="str">
        <f t="shared" si="156"/>
        <v>Gunther</v>
      </c>
      <c r="F1553" s="116" t="str">
        <f t="shared" si="157"/>
        <v>Krauer</v>
      </c>
      <c r="G1553" s="116" t="str">
        <f t="shared" si="158"/>
        <v>Men Veteran</v>
      </c>
      <c r="H1553" s="116" t="str">
        <f t="shared" si="159"/>
        <v>Walvis Bay</v>
      </c>
      <c r="I1553" s="35"/>
      <c r="J1553" s="35"/>
      <c r="K1553" s="35"/>
      <c r="L1553" s="118" t="str">
        <f t="shared" si="160"/>
        <v/>
      </c>
      <c r="M1553" s="118" t="str">
        <f t="shared" si="161"/>
        <v/>
      </c>
    </row>
    <row r="1554" spans="1:13" x14ac:dyDescent="0.25">
      <c r="A1554" s="116" t="s">
        <v>1999</v>
      </c>
      <c r="B1554" s="117">
        <v>44450</v>
      </c>
      <c r="C1554" s="116" t="s">
        <v>2000</v>
      </c>
      <c r="D1554" s="35" t="s">
        <v>925</v>
      </c>
      <c r="E1554" s="116" t="str">
        <f t="shared" si="156"/>
        <v>Johan</v>
      </c>
      <c r="F1554" s="116" t="str">
        <f t="shared" si="157"/>
        <v>Sales</v>
      </c>
      <c r="G1554" s="116" t="str">
        <f t="shared" si="158"/>
        <v>Men Veteran</v>
      </c>
      <c r="H1554" s="116" t="str">
        <f t="shared" si="159"/>
        <v>Walvis Bay</v>
      </c>
      <c r="I1554" s="35"/>
      <c r="J1554" s="35" t="s">
        <v>1340</v>
      </c>
      <c r="K1554" s="35">
        <v>140</v>
      </c>
      <c r="L1554" s="118">
        <f t="shared" si="160"/>
        <v>13.7</v>
      </c>
      <c r="M1554" s="118">
        <f t="shared" si="161"/>
        <v>13.7</v>
      </c>
    </row>
    <row r="1555" spans="1:13" x14ac:dyDescent="0.25">
      <c r="A1555" s="116" t="s">
        <v>1999</v>
      </c>
      <c r="B1555" s="117">
        <v>44450</v>
      </c>
      <c r="C1555" s="116" t="s">
        <v>2000</v>
      </c>
      <c r="D1555" s="35" t="s">
        <v>1045</v>
      </c>
      <c r="E1555" s="116" t="str">
        <f t="shared" si="156"/>
        <v>Jarred Joshua</v>
      </c>
      <c r="F1555" s="116" t="str">
        <f t="shared" si="157"/>
        <v>Mouton</v>
      </c>
      <c r="G1555" s="116" t="str">
        <f t="shared" si="158"/>
        <v>Men U/21</v>
      </c>
      <c r="H1555" s="116" t="str">
        <f t="shared" si="159"/>
        <v>Walvis Bay</v>
      </c>
      <c r="I1555" s="35" t="s">
        <v>19</v>
      </c>
      <c r="J1555" s="35"/>
      <c r="K1555" s="35">
        <v>48</v>
      </c>
      <c r="L1555" s="118">
        <f t="shared" si="160"/>
        <v>1.1000000000000001</v>
      </c>
      <c r="M1555" s="118">
        <f t="shared" si="161"/>
        <v>1.1000000000000001</v>
      </c>
    </row>
    <row r="1556" spans="1:13" x14ac:dyDescent="0.25">
      <c r="A1556" s="116" t="s">
        <v>1999</v>
      </c>
      <c r="B1556" s="117">
        <v>44450</v>
      </c>
      <c r="C1556" s="116" t="s">
        <v>2000</v>
      </c>
      <c r="D1556" s="35" t="s">
        <v>537</v>
      </c>
      <c r="E1556" s="116" t="str">
        <f t="shared" si="156"/>
        <v>Terence</v>
      </c>
      <c r="F1556" s="116" t="str">
        <f t="shared" si="157"/>
        <v>Clark</v>
      </c>
      <c r="G1556" s="116" t="str">
        <f t="shared" si="158"/>
        <v>Men Grand Masters</v>
      </c>
      <c r="H1556" s="116" t="str">
        <f t="shared" si="159"/>
        <v>Walvis Bay</v>
      </c>
      <c r="I1556" s="35"/>
      <c r="J1556" s="35" t="s">
        <v>1340</v>
      </c>
      <c r="K1556" s="35">
        <v>137</v>
      </c>
      <c r="L1556" s="118">
        <f t="shared" si="160"/>
        <v>12.8</v>
      </c>
      <c r="M1556" s="118">
        <f t="shared" si="161"/>
        <v>12.8</v>
      </c>
    </row>
    <row r="1557" spans="1:13" x14ac:dyDescent="0.25">
      <c r="A1557" s="116" t="s">
        <v>1999</v>
      </c>
      <c r="B1557" s="117">
        <v>44450</v>
      </c>
      <c r="C1557" s="116" t="s">
        <v>2000</v>
      </c>
      <c r="D1557" s="35" t="s">
        <v>537</v>
      </c>
      <c r="E1557" s="116" t="str">
        <f t="shared" si="156"/>
        <v>Terence</v>
      </c>
      <c r="F1557" s="116" t="str">
        <f t="shared" si="157"/>
        <v>Clark</v>
      </c>
      <c r="G1557" s="116" t="str">
        <f t="shared" si="158"/>
        <v>Men Grand Masters</v>
      </c>
      <c r="H1557" s="116" t="str">
        <f t="shared" si="159"/>
        <v>Walvis Bay</v>
      </c>
      <c r="I1557" s="35"/>
      <c r="J1557" s="35" t="s">
        <v>1340</v>
      </c>
      <c r="K1557" s="35">
        <v>123</v>
      </c>
      <c r="L1557" s="118">
        <f t="shared" si="160"/>
        <v>8.8000000000000007</v>
      </c>
      <c r="M1557" s="118">
        <f t="shared" si="161"/>
        <v>8.8000000000000007</v>
      </c>
    </row>
    <row r="1558" spans="1:13" x14ac:dyDescent="0.25">
      <c r="A1558" s="116" t="s">
        <v>1999</v>
      </c>
      <c r="B1558" s="117">
        <v>44450</v>
      </c>
      <c r="C1558" s="116" t="s">
        <v>2000</v>
      </c>
      <c r="D1558" s="35" t="s">
        <v>665</v>
      </c>
      <c r="E1558" s="116" t="str">
        <f t="shared" si="156"/>
        <v>Morne</v>
      </c>
      <c r="F1558" s="116" t="str">
        <f t="shared" si="157"/>
        <v>Janse v Rensburg</v>
      </c>
      <c r="G1558" s="116" t="str">
        <f t="shared" si="158"/>
        <v>Men Veteran</v>
      </c>
      <c r="H1558" s="116" t="str">
        <f t="shared" si="159"/>
        <v>Walvis Bay</v>
      </c>
      <c r="I1558" s="35"/>
      <c r="J1558" s="35" t="s">
        <v>1340</v>
      </c>
      <c r="K1558" s="35">
        <v>141</v>
      </c>
      <c r="L1558" s="118">
        <f t="shared" si="160"/>
        <v>14.1</v>
      </c>
      <c r="M1558" s="118">
        <f t="shared" si="161"/>
        <v>14.1</v>
      </c>
    </row>
    <row r="1559" spans="1:13" x14ac:dyDescent="0.25">
      <c r="A1559" s="116" t="s">
        <v>1999</v>
      </c>
      <c r="B1559" s="117">
        <v>44450</v>
      </c>
      <c r="C1559" s="116" t="s">
        <v>2000</v>
      </c>
      <c r="D1559" s="35" t="s">
        <v>1018</v>
      </c>
      <c r="E1559" s="116" t="str">
        <f t="shared" si="156"/>
        <v>Eduard</v>
      </c>
      <c r="F1559" s="116" t="str">
        <f t="shared" si="157"/>
        <v>Janse v Rensburg</v>
      </c>
      <c r="G1559" s="116" t="str">
        <f t="shared" si="158"/>
        <v>Men U/21</v>
      </c>
      <c r="H1559" s="116" t="str">
        <f t="shared" si="159"/>
        <v>Walvis Bay</v>
      </c>
      <c r="I1559" s="35"/>
      <c r="J1559" s="35"/>
      <c r="K1559" s="35"/>
      <c r="L1559" s="118" t="str">
        <f t="shared" si="160"/>
        <v/>
      </c>
      <c r="M1559" s="118" t="str">
        <f t="shared" si="161"/>
        <v/>
      </c>
    </row>
    <row r="1560" spans="1:13" x14ac:dyDescent="0.25">
      <c r="A1560" s="116" t="s">
        <v>1999</v>
      </c>
      <c r="B1560" s="117">
        <v>44450</v>
      </c>
      <c r="C1560" s="116" t="s">
        <v>2000</v>
      </c>
      <c r="D1560" s="35" t="s">
        <v>596</v>
      </c>
      <c r="E1560" s="116" t="str">
        <f t="shared" ref="E1560:E1593" si="162">IF(D1560="","",VLOOKUP(D1560,Master,3,FALSE))</f>
        <v>Werner</v>
      </c>
      <c r="F1560" s="116" t="str">
        <f t="shared" ref="F1560:F1593" si="163">IF(D1560="","",VLOOKUP(D1560,Master,4,FALSE))</f>
        <v>Van Riet</v>
      </c>
      <c r="G1560" s="116" t="str">
        <f t="shared" ref="G1560:G1593" si="164">IF(D1560="","",VLOOKUP(D1560,Master,5,FALSE))</f>
        <v>Men Veteran</v>
      </c>
      <c r="H1560" s="116" t="str">
        <f t="shared" ref="H1560:H1593" si="165">IF(D1560="","",VLOOKUP(D1560,Master,2,FALSE))</f>
        <v>Walvis Bay</v>
      </c>
      <c r="I1560" s="35"/>
      <c r="J1560" s="35" t="s">
        <v>1340</v>
      </c>
      <c r="K1560" s="35">
        <v>160</v>
      </c>
      <c r="L1560" s="118">
        <f t="shared" ref="L1560:L1593" si="166">IF(K1560="","",IF(I1560="",ROUND(HLOOKUP(J1560,kgList,K1560,FALSE),1),ROUND(HLOOKUP(I1560,kgList,K1560,FALSE),1)))</f>
        <v>21.7</v>
      </c>
      <c r="M1560" s="118">
        <f t="shared" ref="M1560:M1593" si="167">IF(L1560="","",IF(COUNTA(I1560:J1560)&gt;1,"Edible or Inedible",IF(COUNTA(I1560)=1,L1560*1,IF(COUNTA(J1560)=1,L1560*1,"ERROR"))))</f>
        <v>21.7</v>
      </c>
    </row>
    <row r="1561" spans="1:13" x14ac:dyDescent="0.25">
      <c r="A1561" s="116" t="s">
        <v>1999</v>
      </c>
      <c r="B1561" s="117">
        <v>44450</v>
      </c>
      <c r="C1561" s="116" t="s">
        <v>2000</v>
      </c>
      <c r="D1561" s="35" t="s">
        <v>834</v>
      </c>
      <c r="E1561" s="116" t="str">
        <f t="shared" si="162"/>
        <v>Morne</v>
      </c>
      <c r="F1561" s="116" t="str">
        <f t="shared" si="163"/>
        <v>Hugo</v>
      </c>
      <c r="G1561" s="116" t="str">
        <f t="shared" si="164"/>
        <v>Men Veteran</v>
      </c>
      <c r="H1561" s="116" t="str">
        <f t="shared" si="165"/>
        <v>Walvis Bay</v>
      </c>
      <c r="I1561" s="35"/>
      <c r="J1561" s="35" t="s">
        <v>1341</v>
      </c>
      <c r="K1561" s="35">
        <v>131</v>
      </c>
      <c r="L1561" s="118">
        <f t="shared" si="166"/>
        <v>9.5</v>
      </c>
      <c r="M1561" s="118">
        <f t="shared" si="167"/>
        <v>9.5</v>
      </c>
    </row>
    <row r="1562" spans="1:13" x14ac:dyDescent="0.25">
      <c r="A1562" s="116" t="s">
        <v>1999</v>
      </c>
      <c r="B1562" s="117">
        <v>44450</v>
      </c>
      <c r="C1562" s="116" t="s">
        <v>2000</v>
      </c>
      <c r="D1562" s="35" t="s">
        <v>1805</v>
      </c>
      <c r="E1562" s="116" t="str">
        <f t="shared" si="162"/>
        <v>Andre</v>
      </c>
      <c r="F1562" s="116" t="str">
        <f t="shared" si="163"/>
        <v>Bezuidehout</v>
      </c>
      <c r="G1562" s="116" t="str">
        <f t="shared" si="164"/>
        <v>Men Master</v>
      </c>
      <c r="H1562" s="116" t="str">
        <f t="shared" si="165"/>
        <v>Walvis Bay</v>
      </c>
      <c r="I1562" s="35"/>
      <c r="J1562" s="35" t="s">
        <v>1341</v>
      </c>
      <c r="K1562" s="35">
        <v>88</v>
      </c>
      <c r="L1562" s="118">
        <f t="shared" si="166"/>
        <v>2.4</v>
      </c>
      <c r="M1562" s="118">
        <f t="shared" si="167"/>
        <v>2.4</v>
      </c>
    </row>
    <row r="1563" spans="1:13" x14ac:dyDescent="0.25">
      <c r="A1563" s="116" t="s">
        <v>1999</v>
      </c>
      <c r="B1563" s="117">
        <v>44450</v>
      </c>
      <c r="C1563" s="116" t="s">
        <v>2000</v>
      </c>
      <c r="D1563" s="35" t="s">
        <v>1638</v>
      </c>
      <c r="E1563" s="116" t="str">
        <f t="shared" si="162"/>
        <v>Breggie</v>
      </c>
      <c r="F1563" s="116" t="str">
        <f t="shared" si="163"/>
        <v>Ferreira</v>
      </c>
      <c r="G1563" s="116" t="str">
        <f t="shared" si="164"/>
        <v>Ladies Master</v>
      </c>
      <c r="H1563" s="116" t="str">
        <f t="shared" si="165"/>
        <v>Walvis Bay</v>
      </c>
      <c r="I1563" s="35"/>
      <c r="J1563" s="35" t="s">
        <v>1340</v>
      </c>
      <c r="K1563" s="35">
        <v>146</v>
      </c>
      <c r="L1563" s="118">
        <f t="shared" si="166"/>
        <v>15.9</v>
      </c>
      <c r="M1563" s="118">
        <f t="shared" si="167"/>
        <v>15.9</v>
      </c>
    </row>
    <row r="1564" spans="1:13" x14ac:dyDescent="0.25">
      <c r="A1564" s="116" t="s">
        <v>1999</v>
      </c>
      <c r="B1564" s="117">
        <v>44450</v>
      </c>
      <c r="C1564" s="116" t="s">
        <v>2000</v>
      </c>
      <c r="D1564" s="35" t="s">
        <v>1384</v>
      </c>
      <c r="E1564" s="116" t="str">
        <f t="shared" si="162"/>
        <v>Frikkie</v>
      </c>
      <c r="F1564" s="116" t="str">
        <f t="shared" si="163"/>
        <v>Ferreira</v>
      </c>
      <c r="G1564" s="116" t="str">
        <f t="shared" si="164"/>
        <v>Men Master</v>
      </c>
      <c r="H1564" s="116" t="str">
        <f t="shared" si="165"/>
        <v>Walvis Bay</v>
      </c>
      <c r="I1564" s="35"/>
      <c r="J1564" s="35" t="s">
        <v>1340</v>
      </c>
      <c r="K1564" s="35">
        <v>112</v>
      </c>
      <c r="L1564" s="118">
        <f t="shared" si="166"/>
        <v>6.4</v>
      </c>
      <c r="M1564" s="118">
        <f t="shared" si="167"/>
        <v>6.4</v>
      </c>
    </row>
    <row r="1565" spans="1:13" x14ac:dyDescent="0.25">
      <c r="A1565" s="116" t="s">
        <v>1999</v>
      </c>
      <c r="B1565" s="117">
        <v>44450</v>
      </c>
      <c r="C1565" s="116" t="s">
        <v>2000</v>
      </c>
      <c r="D1565" s="35" t="s">
        <v>1384</v>
      </c>
      <c r="E1565" s="116" t="str">
        <f t="shared" si="162"/>
        <v>Frikkie</v>
      </c>
      <c r="F1565" s="116" t="str">
        <f t="shared" si="163"/>
        <v>Ferreira</v>
      </c>
      <c r="G1565" s="116" t="str">
        <f t="shared" si="164"/>
        <v>Men Master</v>
      </c>
      <c r="H1565" s="116" t="str">
        <f t="shared" si="165"/>
        <v>Walvis Bay</v>
      </c>
      <c r="I1565" s="35"/>
      <c r="J1565" s="35" t="s">
        <v>1340</v>
      </c>
      <c r="K1565" s="35">
        <v>94</v>
      </c>
      <c r="L1565" s="118">
        <f t="shared" si="166"/>
        <v>3.5</v>
      </c>
      <c r="M1565" s="118">
        <f t="shared" si="167"/>
        <v>3.5</v>
      </c>
    </row>
    <row r="1566" spans="1:13" x14ac:dyDescent="0.25">
      <c r="A1566" s="116" t="s">
        <v>1999</v>
      </c>
      <c r="B1566" s="117">
        <v>44450</v>
      </c>
      <c r="C1566" s="116" t="s">
        <v>2000</v>
      </c>
      <c r="D1566" s="35" t="s">
        <v>709</v>
      </c>
      <c r="E1566" s="116" t="str">
        <f t="shared" si="162"/>
        <v>Elrico</v>
      </c>
      <c r="F1566" s="116" t="str">
        <f t="shared" si="163"/>
        <v>Janse v Rensburg</v>
      </c>
      <c r="G1566" s="116" t="str">
        <f t="shared" si="164"/>
        <v>Men Veteran</v>
      </c>
      <c r="H1566" s="116" t="str">
        <f t="shared" si="165"/>
        <v>Walvis Bay</v>
      </c>
      <c r="I1566" s="35"/>
      <c r="J1566" s="35" t="s">
        <v>1340</v>
      </c>
      <c r="K1566" s="35">
        <v>116</v>
      </c>
      <c r="L1566" s="118">
        <f t="shared" si="166"/>
        <v>7.2</v>
      </c>
      <c r="M1566" s="118">
        <f t="shared" si="167"/>
        <v>7.2</v>
      </c>
    </row>
    <row r="1567" spans="1:13" x14ac:dyDescent="0.25">
      <c r="A1567" s="116" t="s">
        <v>1999</v>
      </c>
      <c r="B1567" s="117">
        <v>44450</v>
      </c>
      <c r="C1567" s="116" t="s">
        <v>2000</v>
      </c>
      <c r="D1567" s="35" t="s">
        <v>703</v>
      </c>
      <c r="E1567" s="116" t="str">
        <f t="shared" si="162"/>
        <v>Ettienne</v>
      </c>
      <c r="F1567" s="116" t="str">
        <f t="shared" si="163"/>
        <v>Erasmus</v>
      </c>
      <c r="G1567" s="116" t="str">
        <f t="shared" si="164"/>
        <v>Men Veteran</v>
      </c>
      <c r="H1567" s="116" t="str">
        <f t="shared" si="165"/>
        <v>xOkahandja</v>
      </c>
      <c r="I1567" s="35"/>
      <c r="J1567" s="35"/>
      <c r="K1567" s="35"/>
      <c r="L1567" s="118" t="str">
        <f t="shared" si="166"/>
        <v/>
      </c>
      <c r="M1567" s="118" t="str">
        <f t="shared" si="167"/>
        <v/>
      </c>
    </row>
    <row r="1568" spans="1:13" x14ac:dyDescent="0.25">
      <c r="A1568" s="116" t="s">
        <v>1999</v>
      </c>
      <c r="B1568" s="117">
        <v>44450</v>
      </c>
      <c r="C1568" s="116" t="s">
        <v>2000</v>
      </c>
      <c r="D1568" s="35" t="s">
        <v>653</v>
      </c>
      <c r="E1568" s="116" t="str">
        <f t="shared" si="162"/>
        <v>Gerrit</v>
      </c>
      <c r="F1568" s="116" t="str">
        <f t="shared" si="163"/>
        <v>Viljoen</v>
      </c>
      <c r="G1568" s="116" t="str">
        <f t="shared" si="164"/>
        <v>Men Grand Masters</v>
      </c>
      <c r="H1568" s="116" t="str">
        <f t="shared" si="165"/>
        <v>Okahandja</v>
      </c>
      <c r="I1568" s="35"/>
      <c r="J1568" s="35"/>
      <c r="K1568" s="35"/>
      <c r="L1568" s="118" t="str">
        <f t="shared" si="166"/>
        <v/>
      </c>
      <c r="M1568" s="118" t="str">
        <f t="shared" si="167"/>
        <v/>
      </c>
    </row>
    <row r="1569" spans="1:13" x14ac:dyDescent="0.25">
      <c r="A1569" s="116" t="s">
        <v>1999</v>
      </c>
      <c r="B1569" s="117">
        <v>44450</v>
      </c>
      <c r="C1569" s="116" t="s">
        <v>2000</v>
      </c>
      <c r="D1569" s="35" t="s">
        <v>608</v>
      </c>
      <c r="E1569" s="116" t="str">
        <f t="shared" si="162"/>
        <v>Danie</v>
      </c>
      <c r="F1569" s="116" t="str">
        <f t="shared" si="163"/>
        <v>Van Zyl</v>
      </c>
      <c r="G1569" s="116" t="str">
        <f t="shared" si="164"/>
        <v>Men Veteran</v>
      </c>
      <c r="H1569" s="116" t="str">
        <f t="shared" si="165"/>
        <v>Okahandja</v>
      </c>
      <c r="I1569" s="35"/>
      <c r="J1569" s="35" t="s">
        <v>1339</v>
      </c>
      <c r="K1569" s="35">
        <v>164</v>
      </c>
      <c r="L1569" s="118">
        <f t="shared" si="166"/>
        <v>60.7</v>
      </c>
      <c r="M1569" s="118">
        <f t="shared" si="167"/>
        <v>60.7</v>
      </c>
    </row>
    <row r="1570" spans="1:13" x14ac:dyDescent="0.25">
      <c r="A1570" s="116" t="s">
        <v>1999</v>
      </c>
      <c r="B1570" s="117">
        <v>44450</v>
      </c>
      <c r="C1570" s="116" t="s">
        <v>2000</v>
      </c>
      <c r="D1570" s="35" t="s">
        <v>1393</v>
      </c>
      <c r="E1570" s="116" t="str">
        <f t="shared" si="162"/>
        <v>Jacques</v>
      </c>
      <c r="F1570" s="116" t="str">
        <f t="shared" si="163"/>
        <v>Joubert</v>
      </c>
      <c r="G1570" s="116" t="str">
        <f t="shared" si="164"/>
        <v>Men Master</v>
      </c>
      <c r="H1570" s="116" t="str">
        <f t="shared" si="165"/>
        <v>Okahandja</v>
      </c>
      <c r="I1570" s="35"/>
      <c r="J1570" s="35"/>
      <c r="K1570" s="35"/>
      <c r="L1570" s="118" t="str">
        <f t="shared" si="166"/>
        <v/>
      </c>
      <c r="M1570" s="118" t="str">
        <f t="shared" si="167"/>
        <v/>
      </c>
    </row>
    <row r="1571" spans="1:13" x14ac:dyDescent="0.25">
      <c r="A1571" s="116" t="s">
        <v>1999</v>
      </c>
      <c r="B1571" s="117">
        <v>44450</v>
      </c>
      <c r="C1571" s="116" t="s">
        <v>2000</v>
      </c>
      <c r="D1571" s="35" t="s">
        <v>888</v>
      </c>
      <c r="E1571" s="116" t="str">
        <f t="shared" si="162"/>
        <v>Renate</v>
      </c>
      <c r="F1571" s="116" t="str">
        <f t="shared" si="163"/>
        <v>Gruttemeyer</v>
      </c>
      <c r="G1571" s="116" t="str">
        <f t="shared" si="164"/>
        <v>Ladies Master</v>
      </c>
      <c r="H1571" s="116" t="str">
        <f t="shared" si="165"/>
        <v>Okahandja</v>
      </c>
      <c r="I1571" s="35" t="s">
        <v>22</v>
      </c>
      <c r="J1571" s="35"/>
      <c r="K1571" s="35">
        <v>39</v>
      </c>
      <c r="L1571" s="118">
        <f t="shared" si="166"/>
        <v>0.8</v>
      </c>
      <c r="M1571" s="118">
        <f t="shared" si="167"/>
        <v>0.8</v>
      </c>
    </row>
    <row r="1572" spans="1:13" x14ac:dyDescent="0.25">
      <c r="A1572" s="116" t="s">
        <v>1999</v>
      </c>
      <c r="B1572" s="117">
        <v>44450</v>
      </c>
      <c r="C1572" s="116" t="s">
        <v>2000</v>
      </c>
      <c r="D1572" s="35" t="s">
        <v>595</v>
      </c>
      <c r="E1572" s="116" t="str">
        <f t="shared" si="162"/>
        <v>JJ</v>
      </c>
      <c r="F1572" s="116" t="str">
        <f t="shared" si="163"/>
        <v>Joubert</v>
      </c>
      <c r="G1572" s="116" t="str">
        <f t="shared" si="164"/>
        <v>Men U/21</v>
      </c>
      <c r="H1572" s="116" t="str">
        <f t="shared" si="165"/>
        <v>xOkahandja</v>
      </c>
      <c r="I1572" s="35"/>
      <c r="J1572" s="35"/>
      <c r="K1572" s="35"/>
      <c r="L1572" s="118" t="str">
        <f t="shared" si="166"/>
        <v/>
      </c>
      <c r="M1572" s="118" t="str">
        <f t="shared" si="167"/>
        <v/>
      </c>
    </row>
    <row r="1573" spans="1:13" x14ac:dyDescent="0.25">
      <c r="A1573" s="116" t="s">
        <v>1999</v>
      </c>
      <c r="B1573" s="117">
        <v>44450</v>
      </c>
      <c r="C1573" s="116" t="s">
        <v>2000</v>
      </c>
      <c r="D1573" s="35" t="s">
        <v>1166</v>
      </c>
      <c r="E1573" s="116" t="str">
        <f t="shared" si="162"/>
        <v>Christo</v>
      </c>
      <c r="F1573" s="116" t="str">
        <f t="shared" si="163"/>
        <v>Senekal</v>
      </c>
      <c r="G1573" s="116" t="str">
        <f t="shared" si="164"/>
        <v>Men Senior</v>
      </c>
      <c r="H1573" s="116" t="str">
        <f t="shared" si="165"/>
        <v>Okahandja</v>
      </c>
      <c r="I1573" s="35"/>
      <c r="J1573" s="35" t="s">
        <v>1340</v>
      </c>
      <c r="K1573" s="35">
        <v>122</v>
      </c>
      <c r="L1573" s="118">
        <f t="shared" si="166"/>
        <v>8.6</v>
      </c>
      <c r="M1573" s="118">
        <f t="shared" si="167"/>
        <v>8.6</v>
      </c>
    </row>
    <row r="1574" spans="1:13" x14ac:dyDescent="0.25">
      <c r="A1574" s="116" t="s">
        <v>1999</v>
      </c>
      <c r="B1574" s="117">
        <v>44450</v>
      </c>
      <c r="C1574" s="116" t="s">
        <v>2000</v>
      </c>
      <c r="D1574" s="35" t="s">
        <v>1410</v>
      </c>
      <c r="E1574" s="116" t="str">
        <f t="shared" si="162"/>
        <v>Johan Spyker</v>
      </c>
      <c r="F1574" s="116" t="str">
        <f t="shared" si="163"/>
        <v>Kotze</v>
      </c>
      <c r="G1574" s="116" t="str">
        <f t="shared" si="164"/>
        <v>Men Senior</v>
      </c>
      <c r="H1574" s="116" t="str">
        <f t="shared" si="165"/>
        <v>Okahandja</v>
      </c>
      <c r="I1574" s="35"/>
      <c r="J1574" s="35" t="s">
        <v>1340</v>
      </c>
      <c r="K1574" s="35">
        <v>100</v>
      </c>
      <c r="L1574" s="118">
        <f t="shared" si="166"/>
        <v>4.3</v>
      </c>
      <c r="M1574" s="118">
        <f t="shared" si="167"/>
        <v>4.3</v>
      </c>
    </row>
    <row r="1575" spans="1:13" x14ac:dyDescent="0.25">
      <c r="A1575" s="116" t="s">
        <v>1999</v>
      </c>
      <c r="B1575" s="117">
        <v>44450</v>
      </c>
      <c r="C1575" s="116" t="s">
        <v>2000</v>
      </c>
      <c r="D1575" s="35" t="s">
        <v>1410</v>
      </c>
      <c r="E1575" s="116" t="str">
        <f t="shared" si="162"/>
        <v>Johan Spyker</v>
      </c>
      <c r="F1575" s="116" t="str">
        <f t="shared" si="163"/>
        <v>Kotze</v>
      </c>
      <c r="G1575" s="116" t="str">
        <f t="shared" si="164"/>
        <v>Men Senior</v>
      </c>
      <c r="H1575" s="116" t="str">
        <f t="shared" si="165"/>
        <v>Okahandja</v>
      </c>
      <c r="I1575" s="35"/>
      <c r="J1575" s="35" t="s">
        <v>1340</v>
      </c>
      <c r="K1575" s="35">
        <v>161</v>
      </c>
      <c r="L1575" s="118">
        <f t="shared" si="166"/>
        <v>22.2</v>
      </c>
      <c r="M1575" s="118">
        <f t="shared" si="167"/>
        <v>22.2</v>
      </c>
    </row>
    <row r="1576" spans="1:13" x14ac:dyDescent="0.25">
      <c r="A1576" s="116" t="s">
        <v>1999</v>
      </c>
      <c r="B1576" s="117">
        <v>44450</v>
      </c>
      <c r="C1576" s="116" t="s">
        <v>2000</v>
      </c>
      <c r="D1576" s="35" t="s">
        <v>1410</v>
      </c>
      <c r="E1576" s="116" t="str">
        <f t="shared" si="162"/>
        <v>Johan Spyker</v>
      </c>
      <c r="F1576" s="116" t="str">
        <f t="shared" si="163"/>
        <v>Kotze</v>
      </c>
      <c r="G1576" s="116" t="str">
        <f t="shared" si="164"/>
        <v>Men Senior</v>
      </c>
      <c r="H1576" s="116" t="str">
        <f t="shared" si="165"/>
        <v>Okahandja</v>
      </c>
      <c r="I1576" s="35"/>
      <c r="J1576" s="35" t="s">
        <v>1340</v>
      </c>
      <c r="K1576" s="35">
        <v>150</v>
      </c>
      <c r="L1576" s="118">
        <f t="shared" si="166"/>
        <v>17.399999999999999</v>
      </c>
      <c r="M1576" s="118">
        <f t="shared" si="167"/>
        <v>17.399999999999999</v>
      </c>
    </row>
    <row r="1577" spans="1:13" x14ac:dyDescent="0.25">
      <c r="A1577" s="116" t="s">
        <v>1999</v>
      </c>
      <c r="B1577" s="117">
        <v>44450</v>
      </c>
      <c r="C1577" s="116" t="s">
        <v>2000</v>
      </c>
      <c r="D1577" s="35" t="s">
        <v>1410</v>
      </c>
      <c r="E1577" s="116" t="str">
        <f t="shared" si="162"/>
        <v>Johan Spyker</v>
      </c>
      <c r="F1577" s="116" t="str">
        <f t="shared" si="163"/>
        <v>Kotze</v>
      </c>
      <c r="G1577" s="116" t="str">
        <f t="shared" si="164"/>
        <v>Men Senior</v>
      </c>
      <c r="H1577" s="116" t="str">
        <f t="shared" si="165"/>
        <v>Okahandja</v>
      </c>
      <c r="I1577" s="35"/>
      <c r="J1577" s="35" t="s">
        <v>1340</v>
      </c>
      <c r="K1577" s="35">
        <v>135</v>
      </c>
      <c r="L1577" s="118">
        <f t="shared" si="166"/>
        <v>12.1</v>
      </c>
      <c r="M1577" s="118">
        <f t="shared" si="167"/>
        <v>12.1</v>
      </c>
    </row>
    <row r="1578" spans="1:13" x14ac:dyDescent="0.25">
      <c r="A1578" s="116" t="s">
        <v>1999</v>
      </c>
      <c r="B1578" s="117">
        <v>44450</v>
      </c>
      <c r="C1578" s="116" t="s">
        <v>2000</v>
      </c>
      <c r="D1578" s="35" t="s">
        <v>1410</v>
      </c>
      <c r="E1578" s="116" t="str">
        <f t="shared" si="162"/>
        <v>Johan Spyker</v>
      </c>
      <c r="F1578" s="116" t="str">
        <f t="shared" si="163"/>
        <v>Kotze</v>
      </c>
      <c r="G1578" s="116" t="str">
        <f t="shared" si="164"/>
        <v>Men Senior</v>
      </c>
      <c r="H1578" s="116" t="str">
        <f t="shared" si="165"/>
        <v>Okahandja</v>
      </c>
      <c r="I1578" s="35"/>
      <c r="J1578" s="35" t="s">
        <v>1340</v>
      </c>
      <c r="K1578" s="35">
        <v>161</v>
      </c>
      <c r="L1578" s="118">
        <f t="shared" si="166"/>
        <v>22.2</v>
      </c>
      <c r="M1578" s="118">
        <f t="shared" si="167"/>
        <v>22.2</v>
      </c>
    </row>
    <row r="1579" spans="1:13" x14ac:dyDescent="0.25">
      <c r="A1579" s="116" t="s">
        <v>1999</v>
      </c>
      <c r="B1579" s="117">
        <v>44450</v>
      </c>
      <c r="C1579" s="116" t="s">
        <v>2000</v>
      </c>
      <c r="D1579" s="35" t="s">
        <v>1410</v>
      </c>
      <c r="E1579" s="116" t="str">
        <f t="shared" si="162"/>
        <v>Johan Spyker</v>
      </c>
      <c r="F1579" s="116" t="str">
        <f t="shared" si="163"/>
        <v>Kotze</v>
      </c>
      <c r="G1579" s="116" t="str">
        <f t="shared" si="164"/>
        <v>Men Senior</v>
      </c>
      <c r="H1579" s="116" t="str">
        <f t="shared" si="165"/>
        <v>Okahandja</v>
      </c>
      <c r="I1579" s="35"/>
      <c r="J1579" s="35" t="s">
        <v>1340</v>
      </c>
      <c r="K1579" s="35">
        <v>111</v>
      </c>
      <c r="L1579" s="118">
        <f t="shared" si="166"/>
        <v>6.2</v>
      </c>
      <c r="M1579" s="118">
        <f t="shared" si="167"/>
        <v>6.2</v>
      </c>
    </row>
    <row r="1580" spans="1:13" x14ac:dyDescent="0.25">
      <c r="A1580" s="116" t="s">
        <v>1999</v>
      </c>
      <c r="B1580" s="117">
        <v>44450</v>
      </c>
      <c r="C1580" s="116" t="s">
        <v>2000</v>
      </c>
      <c r="D1580" s="35" t="s">
        <v>1410</v>
      </c>
      <c r="E1580" s="116" t="str">
        <f t="shared" si="162"/>
        <v>Johan Spyker</v>
      </c>
      <c r="F1580" s="116" t="str">
        <f t="shared" si="163"/>
        <v>Kotze</v>
      </c>
      <c r="G1580" s="116" t="str">
        <f t="shared" si="164"/>
        <v>Men Senior</v>
      </c>
      <c r="H1580" s="116" t="str">
        <f t="shared" si="165"/>
        <v>Okahandja</v>
      </c>
      <c r="I1580" s="35"/>
      <c r="J1580" s="35" t="s">
        <v>1340</v>
      </c>
      <c r="K1580" s="35">
        <v>154</v>
      </c>
      <c r="L1580" s="118">
        <f t="shared" si="166"/>
        <v>19.100000000000001</v>
      </c>
      <c r="M1580" s="118">
        <f t="shared" si="167"/>
        <v>19.100000000000001</v>
      </c>
    </row>
    <row r="1581" spans="1:13" x14ac:dyDescent="0.25">
      <c r="A1581" s="116" t="s">
        <v>1999</v>
      </c>
      <c r="B1581" s="117">
        <v>44450</v>
      </c>
      <c r="C1581" s="116" t="s">
        <v>2000</v>
      </c>
      <c r="D1581" s="35" t="s">
        <v>750</v>
      </c>
      <c r="E1581" s="116" t="str">
        <f t="shared" si="162"/>
        <v>Heiko</v>
      </c>
      <c r="F1581" s="116" t="str">
        <f t="shared" si="163"/>
        <v>Doll</v>
      </c>
      <c r="G1581" s="116" t="str">
        <f t="shared" si="164"/>
        <v>Men Veteran</v>
      </c>
      <c r="H1581" s="116" t="str">
        <f t="shared" si="165"/>
        <v>Okahandja</v>
      </c>
      <c r="I1581" s="35"/>
      <c r="J1581" s="35" t="s">
        <v>1339</v>
      </c>
      <c r="K1581" s="35">
        <v>128</v>
      </c>
      <c r="L1581" s="118">
        <f t="shared" si="166"/>
        <v>26.9</v>
      </c>
      <c r="M1581" s="118">
        <f t="shared" si="167"/>
        <v>26.9</v>
      </c>
    </row>
    <row r="1582" spans="1:13" x14ac:dyDescent="0.25">
      <c r="A1582" s="116" t="s">
        <v>1999</v>
      </c>
      <c r="B1582" s="117">
        <v>44450</v>
      </c>
      <c r="C1582" s="116" t="s">
        <v>2000</v>
      </c>
      <c r="D1582" s="35" t="s">
        <v>766</v>
      </c>
      <c r="E1582" s="116" t="str">
        <f t="shared" si="162"/>
        <v>Johan</v>
      </c>
      <c r="F1582" s="116" t="str">
        <f t="shared" si="163"/>
        <v>Faber</v>
      </c>
      <c r="G1582" s="116" t="str">
        <f t="shared" si="164"/>
        <v>Men Senior</v>
      </c>
      <c r="H1582" s="116" t="str">
        <f t="shared" si="165"/>
        <v>Okahandja</v>
      </c>
      <c r="I1582" s="35"/>
      <c r="J1582" s="35"/>
      <c r="K1582" s="35"/>
      <c r="L1582" s="118" t="str">
        <f t="shared" si="166"/>
        <v/>
      </c>
      <c r="M1582" s="118" t="str">
        <f t="shared" si="167"/>
        <v/>
      </c>
    </row>
    <row r="1583" spans="1:13" x14ac:dyDescent="0.25">
      <c r="A1583" s="116" t="s">
        <v>1999</v>
      </c>
      <c r="B1583" s="117">
        <v>44450</v>
      </c>
      <c r="C1583" s="116" t="s">
        <v>2000</v>
      </c>
      <c r="D1583" s="35" t="s">
        <v>773</v>
      </c>
      <c r="E1583" s="116" t="str">
        <f t="shared" si="162"/>
        <v>Kassie</v>
      </c>
      <c r="F1583" s="116" t="str">
        <f t="shared" si="163"/>
        <v>Caspers</v>
      </c>
      <c r="G1583" s="116" t="str">
        <f t="shared" si="164"/>
        <v>Men Veteran</v>
      </c>
      <c r="H1583" s="116" t="str">
        <f t="shared" si="165"/>
        <v>xOkahandja</v>
      </c>
      <c r="I1583" s="35"/>
      <c r="J1583" s="35" t="s">
        <v>1340</v>
      </c>
      <c r="K1583" s="35">
        <v>140</v>
      </c>
      <c r="L1583" s="118">
        <f t="shared" si="166"/>
        <v>13.7</v>
      </c>
      <c r="M1583" s="118">
        <f t="shared" si="167"/>
        <v>13.7</v>
      </c>
    </row>
    <row r="1584" spans="1:13" x14ac:dyDescent="0.25">
      <c r="A1584" s="116" t="s">
        <v>1999</v>
      </c>
      <c r="B1584" s="117">
        <v>44450</v>
      </c>
      <c r="C1584" s="116" t="s">
        <v>2000</v>
      </c>
      <c r="D1584" s="35" t="s">
        <v>1583</v>
      </c>
      <c r="E1584" s="116" t="str">
        <f t="shared" si="162"/>
        <v>Tinus</v>
      </c>
      <c r="F1584" s="116" t="str">
        <f t="shared" si="163"/>
        <v>Du Plessis</v>
      </c>
      <c r="G1584" s="116" t="str">
        <f t="shared" si="164"/>
        <v>Men Senior</v>
      </c>
      <c r="H1584" s="116" t="str">
        <f t="shared" si="165"/>
        <v>Okahandja</v>
      </c>
      <c r="I1584" s="35"/>
      <c r="J1584" s="35" t="s">
        <v>1340</v>
      </c>
      <c r="K1584" s="35">
        <v>129</v>
      </c>
      <c r="L1584" s="118">
        <f t="shared" si="166"/>
        <v>10.4</v>
      </c>
      <c r="M1584" s="118">
        <f t="shared" si="167"/>
        <v>10.4</v>
      </c>
    </row>
    <row r="1585" spans="1:13" x14ac:dyDescent="0.25">
      <c r="A1585" s="116" t="s">
        <v>1999</v>
      </c>
      <c r="B1585" s="117">
        <v>44450</v>
      </c>
      <c r="C1585" s="116" t="s">
        <v>2000</v>
      </c>
      <c r="D1585" s="35" t="s">
        <v>1781</v>
      </c>
      <c r="E1585" s="116" t="str">
        <f t="shared" si="162"/>
        <v>Eugene</v>
      </c>
      <c r="F1585" s="116" t="str">
        <f t="shared" si="163"/>
        <v>Rautenbach</v>
      </c>
      <c r="G1585" s="116" t="str">
        <f t="shared" si="164"/>
        <v>Men Senior</v>
      </c>
      <c r="H1585" s="116" t="str">
        <f t="shared" si="165"/>
        <v>Okahandja</v>
      </c>
      <c r="I1585" s="35"/>
      <c r="J1585" s="35" t="s">
        <v>1340</v>
      </c>
      <c r="K1585" s="35">
        <v>157</v>
      </c>
      <c r="L1585" s="118">
        <f t="shared" si="166"/>
        <v>20.399999999999999</v>
      </c>
      <c r="M1585" s="118">
        <f t="shared" si="167"/>
        <v>20.399999999999999</v>
      </c>
    </row>
    <row r="1586" spans="1:13" x14ac:dyDescent="0.25">
      <c r="A1586" s="116" t="s">
        <v>1999</v>
      </c>
      <c r="B1586" s="117">
        <v>44450</v>
      </c>
      <c r="C1586" s="116" t="s">
        <v>2000</v>
      </c>
      <c r="D1586" s="35" t="s">
        <v>1696</v>
      </c>
      <c r="E1586" s="116" t="str">
        <f t="shared" si="162"/>
        <v>Danie</v>
      </c>
      <c r="F1586" s="116" t="str">
        <f t="shared" si="163"/>
        <v>Van Wyk</v>
      </c>
      <c r="G1586" s="116" t="str">
        <f t="shared" si="164"/>
        <v>Men Senior</v>
      </c>
      <c r="H1586" s="116" t="str">
        <f t="shared" si="165"/>
        <v>Okahandja</v>
      </c>
      <c r="I1586" s="35"/>
      <c r="J1586" s="35"/>
      <c r="K1586" s="35"/>
      <c r="L1586" s="118" t="str">
        <f t="shared" si="166"/>
        <v/>
      </c>
      <c r="M1586" s="118" t="str">
        <f t="shared" si="167"/>
        <v/>
      </c>
    </row>
    <row r="1587" spans="1:13" x14ac:dyDescent="0.25">
      <c r="A1587" s="116" t="s">
        <v>1999</v>
      </c>
      <c r="B1587" s="117">
        <v>44450</v>
      </c>
      <c r="C1587" s="116" t="s">
        <v>2000</v>
      </c>
      <c r="D1587" s="35" t="s">
        <v>996</v>
      </c>
      <c r="E1587" s="116" t="str">
        <f t="shared" si="162"/>
        <v>Johan</v>
      </c>
      <c r="F1587" s="116" t="str">
        <f t="shared" si="163"/>
        <v>Herbst</v>
      </c>
      <c r="G1587" s="116" t="str">
        <f t="shared" si="164"/>
        <v>Men Veteran</v>
      </c>
      <c r="H1587" s="116" t="str">
        <f t="shared" si="165"/>
        <v>Okahandja</v>
      </c>
      <c r="I1587" s="35"/>
      <c r="J1587" s="35" t="s">
        <v>8</v>
      </c>
      <c r="K1587" s="35">
        <v>63</v>
      </c>
      <c r="L1587" s="118">
        <f t="shared" si="166"/>
        <v>2</v>
      </c>
      <c r="M1587" s="118">
        <f t="shared" si="167"/>
        <v>2</v>
      </c>
    </row>
    <row r="1588" spans="1:13" x14ac:dyDescent="0.25">
      <c r="A1588" s="116" t="s">
        <v>1999</v>
      </c>
      <c r="B1588" s="117">
        <v>44450</v>
      </c>
      <c r="C1588" s="116" t="s">
        <v>2000</v>
      </c>
      <c r="D1588" s="35" t="s">
        <v>1782</v>
      </c>
      <c r="E1588" s="116" t="str">
        <f t="shared" si="162"/>
        <v>Heiko Jnr</v>
      </c>
      <c r="F1588" s="116" t="str">
        <f t="shared" si="163"/>
        <v>Doll</v>
      </c>
      <c r="G1588" s="116" t="str">
        <f t="shared" si="164"/>
        <v>Men U/16</v>
      </c>
      <c r="H1588" s="116" t="str">
        <f t="shared" si="165"/>
        <v>Okahandja</v>
      </c>
      <c r="I1588" s="35"/>
      <c r="J1588" s="35"/>
      <c r="K1588" s="35"/>
      <c r="L1588" s="118" t="str">
        <f t="shared" si="166"/>
        <v/>
      </c>
      <c r="M1588" s="118" t="str">
        <f t="shared" si="167"/>
        <v/>
      </c>
    </row>
    <row r="1589" spans="1:13" x14ac:dyDescent="0.25">
      <c r="A1589" s="116" t="s">
        <v>1999</v>
      </c>
      <c r="B1589" s="117">
        <v>44450</v>
      </c>
      <c r="C1589" s="116" t="s">
        <v>2000</v>
      </c>
      <c r="D1589" s="35" t="s">
        <v>796</v>
      </c>
      <c r="E1589" s="116" t="str">
        <f t="shared" si="162"/>
        <v>Jani-Mari</v>
      </c>
      <c r="F1589" s="116" t="str">
        <f t="shared" si="163"/>
        <v>Van Heerden</v>
      </c>
      <c r="G1589" s="116" t="str">
        <f t="shared" si="164"/>
        <v>Ladies U/16</v>
      </c>
      <c r="H1589" s="116" t="str">
        <f t="shared" si="165"/>
        <v>Okahandja</v>
      </c>
      <c r="I1589" s="35" t="s">
        <v>19</v>
      </c>
      <c r="J1589" s="35"/>
      <c r="K1589" s="35">
        <v>53</v>
      </c>
      <c r="L1589" s="118">
        <f t="shared" si="166"/>
        <v>1.5</v>
      </c>
      <c r="M1589" s="118">
        <f t="shared" si="167"/>
        <v>1.5</v>
      </c>
    </row>
    <row r="1590" spans="1:13" x14ac:dyDescent="0.25">
      <c r="A1590" s="116" t="s">
        <v>1999</v>
      </c>
      <c r="B1590" s="117">
        <v>44450</v>
      </c>
      <c r="C1590" s="116" t="s">
        <v>2000</v>
      </c>
      <c r="D1590" s="35" t="s">
        <v>847</v>
      </c>
      <c r="E1590" s="116" t="str">
        <f t="shared" si="162"/>
        <v>Maree</v>
      </c>
      <c r="F1590" s="116" t="str">
        <f t="shared" si="163"/>
        <v>Van Heerden</v>
      </c>
      <c r="G1590" s="116" t="str">
        <f t="shared" si="164"/>
        <v>Men Veteran</v>
      </c>
      <c r="H1590" s="116" t="str">
        <f t="shared" si="165"/>
        <v>Okahandja</v>
      </c>
      <c r="I1590" s="35" t="s">
        <v>19</v>
      </c>
      <c r="J1590" s="35"/>
      <c r="K1590" s="35">
        <v>40</v>
      </c>
      <c r="L1590" s="118">
        <f t="shared" si="166"/>
        <v>0.7</v>
      </c>
      <c r="M1590" s="118">
        <f t="shared" si="167"/>
        <v>0.7</v>
      </c>
    </row>
    <row r="1591" spans="1:13" x14ac:dyDescent="0.25">
      <c r="A1591" s="116" t="s">
        <v>1999</v>
      </c>
      <c r="B1591" s="117">
        <v>44450</v>
      </c>
      <c r="C1591" s="116" t="s">
        <v>2000</v>
      </c>
      <c r="D1591" s="35" t="s">
        <v>1105</v>
      </c>
      <c r="E1591" s="116" t="str">
        <f t="shared" si="162"/>
        <v>Fanie</v>
      </c>
      <c r="F1591" s="116" t="str">
        <f t="shared" si="163"/>
        <v>Van Vuuren</v>
      </c>
      <c r="G1591" s="116" t="str">
        <f t="shared" si="164"/>
        <v>Men Grand Masters</v>
      </c>
      <c r="H1591" s="116" t="str">
        <f t="shared" si="165"/>
        <v>Okahandja</v>
      </c>
      <c r="I1591" s="35" t="s">
        <v>19</v>
      </c>
      <c r="J1591" s="35"/>
      <c r="K1591" s="35">
        <v>48</v>
      </c>
      <c r="L1591" s="118">
        <f t="shared" si="166"/>
        <v>1.1000000000000001</v>
      </c>
      <c r="M1591" s="118">
        <f t="shared" si="167"/>
        <v>1.1000000000000001</v>
      </c>
    </row>
    <row r="1592" spans="1:13" x14ac:dyDescent="0.25">
      <c r="A1592" s="116" t="s">
        <v>1999</v>
      </c>
      <c r="B1592" s="117">
        <v>44450</v>
      </c>
      <c r="C1592" s="116" t="s">
        <v>2000</v>
      </c>
      <c r="D1592" s="35" t="s">
        <v>511</v>
      </c>
      <c r="E1592" s="116" t="str">
        <f t="shared" si="162"/>
        <v>Herman</v>
      </c>
      <c r="F1592" s="116" t="str">
        <f t="shared" si="163"/>
        <v>Fourie</v>
      </c>
      <c r="G1592" s="116" t="str">
        <f t="shared" si="164"/>
        <v>Men Grand Masters</v>
      </c>
      <c r="H1592" s="116" t="str">
        <f t="shared" si="165"/>
        <v>Okahandja</v>
      </c>
      <c r="I1592" s="35"/>
      <c r="J1592" s="35"/>
      <c r="K1592" s="35"/>
      <c r="L1592" s="118" t="str">
        <f t="shared" si="166"/>
        <v/>
      </c>
      <c r="M1592" s="118" t="str">
        <f t="shared" si="167"/>
        <v/>
      </c>
    </row>
    <row r="1593" spans="1:13" x14ac:dyDescent="0.25">
      <c r="A1593" s="116" t="s">
        <v>1999</v>
      </c>
      <c r="B1593" s="117">
        <v>44450</v>
      </c>
      <c r="C1593" s="116" t="s">
        <v>2000</v>
      </c>
      <c r="D1593" s="35" t="s">
        <v>1382</v>
      </c>
      <c r="E1593" s="116" t="str">
        <f t="shared" si="162"/>
        <v>Kiaan</v>
      </c>
      <c r="F1593" s="116" t="str">
        <f t="shared" si="163"/>
        <v>Fourie</v>
      </c>
      <c r="G1593" s="116" t="str">
        <f t="shared" si="164"/>
        <v>Men Senior</v>
      </c>
      <c r="H1593" s="116" t="str">
        <f t="shared" si="165"/>
        <v>Okahandja</v>
      </c>
      <c r="I1593" s="35"/>
      <c r="J1593" s="35"/>
      <c r="K1593" s="35"/>
      <c r="L1593" s="118" t="str">
        <f t="shared" si="166"/>
        <v/>
      </c>
      <c r="M1593" s="118" t="str">
        <f t="shared" si="167"/>
        <v/>
      </c>
    </row>
    <row r="1594" spans="1:13" x14ac:dyDescent="0.3">
      <c r="A1594" s="119" t="s">
        <v>2003</v>
      </c>
      <c r="B1594" s="120">
        <v>43883</v>
      </c>
      <c r="C1594" s="119" t="s">
        <v>2004</v>
      </c>
      <c r="D1594" s="109" t="s">
        <v>582</v>
      </c>
      <c r="E1594" s="116" t="str">
        <f t="shared" ref="E1594:E1657" si="168">IF(D1594="","",VLOOKUP(D1594,Master,3,FALSE))</f>
        <v>Hendrik</v>
      </c>
      <c r="F1594" s="116" t="str">
        <f t="shared" ref="F1594:F1657" si="169">IF(D1594="","",VLOOKUP(D1594,Master,4,FALSE))</f>
        <v>Dry</v>
      </c>
      <c r="G1594" s="116" t="str">
        <f t="shared" ref="G1594:G1657" si="170">IF(D1594="","",VLOOKUP(D1594,Master,5,FALSE))</f>
        <v>Men Veteran</v>
      </c>
      <c r="H1594" s="116" t="str">
        <f t="shared" ref="H1594:H1657" si="171">IF(D1594="","",VLOOKUP(D1594,Master,2,FALSE))</f>
        <v>Mako</v>
      </c>
      <c r="I1594" s="109"/>
      <c r="J1594" s="109"/>
      <c r="K1594" s="109"/>
      <c r="L1594" s="118" t="str">
        <f t="shared" ref="L1594:L1657" si="172">IF(K1594="","",IF(I1594="",ROUND(HLOOKUP(J1594,kgList,K1594,FALSE),1),ROUND(HLOOKUP(I1594,kgList,K1594,FALSE),1)))</f>
        <v/>
      </c>
      <c r="M1594" s="118" t="str">
        <f t="shared" ref="M1594:M1657" si="173">IF(L1594="","",IF(COUNTA(I1594:J1594)&gt;1,"Edible or Inedible",IF(COUNTA(I1594)=1,L1594*1,IF(COUNTA(J1594)=1,L1594*1,"ERROR"))))</f>
        <v/>
      </c>
    </row>
    <row r="1595" spans="1:13" x14ac:dyDescent="0.3">
      <c r="A1595" s="119" t="str">
        <f t="shared" ref="A1595:A1658" si="174">IF(D1595="","",A1594)</f>
        <v>2020-IC-L1</v>
      </c>
      <c r="B1595" s="120">
        <f t="shared" ref="B1595:B1658" si="175">IF(D1595="","",B1594)</f>
        <v>43883</v>
      </c>
      <c r="C1595" s="119" t="str">
        <f t="shared" ref="C1595:C1658" si="176">IF(D1595="","",C1594)</f>
        <v>Zone 5 - Mile 108</v>
      </c>
      <c r="D1595" s="109" t="s">
        <v>498</v>
      </c>
      <c r="E1595" s="116" t="str">
        <f t="shared" si="168"/>
        <v>Marco</v>
      </c>
      <c r="F1595" s="116" t="str">
        <f t="shared" si="169"/>
        <v>Klein</v>
      </c>
      <c r="G1595" s="116" t="str">
        <f t="shared" si="170"/>
        <v>Men Senior</v>
      </c>
      <c r="H1595" s="116" t="str">
        <f t="shared" si="171"/>
        <v>Mako</v>
      </c>
      <c r="I1595" s="109"/>
      <c r="J1595" s="109" t="s">
        <v>1317</v>
      </c>
      <c r="K1595" s="109">
        <v>57</v>
      </c>
      <c r="L1595" s="118">
        <f t="shared" si="172"/>
        <v>0</v>
      </c>
      <c r="M1595" s="118">
        <f t="shared" si="173"/>
        <v>0</v>
      </c>
    </row>
    <row r="1596" spans="1:13" x14ac:dyDescent="0.3">
      <c r="A1596" s="119" t="str">
        <f t="shared" si="174"/>
        <v>2020-IC-L1</v>
      </c>
      <c r="B1596" s="120">
        <f t="shared" si="175"/>
        <v>43883</v>
      </c>
      <c r="C1596" s="119" t="str">
        <f t="shared" si="176"/>
        <v>Zone 5 - Mile 108</v>
      </c>
      <c r="D1596" s="109" t="s">
        <v>498</v>
      </c>
      <c r="E1596" s="116" t="str">
        <f t="shared" si="168"/>
        <v>Marco</v>
      </c>
      <c r="F1596" s="116" t="str">
        <f t="shared" si="169"/>
        <v>Klein</v>
      </c>
      <c r="G1596" s="116" t="str">
        <f t="shared" si="170"/>
        <v>Men Senior</v>
      </c>
      <c r="H1596" s="116" t="str">
        <f t="shared" si="171"/>
        <v>Mako</v>
      </c>
      <c r="I1596" s="109"/>
      <c r="J1596" s="109" t="s">
        <v>1366</v>
      </c>
      <c r="K1596" s="109">
        <v>61</v>
      </c>
      <c r="L1596" s="118">
        <f t="shared" si="172"/>
        <v>3.4</v>
      </c>
      <c r="M1596" s="118">
        <f t="shared" si="173"/>
        <v>3.4</v>
      </c>
    </row>
    <row r="1597" spans="1:13" x14ac:dyDescent="0.3">
      <c r="A1597" s="119" t="str">
        <f t="shared" si="174"/>
        <v>2020-IC-L1</v>
      </c>
      <c r="B1597" s="120">
        <f t="shared" si="175"/>
        <v>43883</v>
      </c>
      <c r="C1597" s="119" t="str">
        <f t="shared" si="176"/>
        <v>Zone 5 - Mile 108</v>
      </c>
      <c r="D1597" s="109" t="s">
        <v>498</v>
      </c>
      <c r="E1597" s="116" t="str">
        <f t="shared" si="168"/>
        <v>Marco</v>
      </c>
      <c r="F1597" s="116" t="str">
        <f t="shared" si="169"/>
        <v>Klein</v>
      </c>
      <c r="G1597" s="116" t="str">
        <f t="shared" si="170"/>
        <v>Men Senior</v>
      </c>
      <c r="H1597" s="116" t="str">
        <f t="shared" si="171"/>
        <v>Mako</v>
      </c>
      <c r="I1597" s="109"/>
      <c r="J1597" s="109" t="s">
        <v>1341</v>
      </c>
      <c r="K1597" s="109">
        <v>98</v>
      </c>
      <c r="L1597" s="118">
        <f t="shared" si="172"/>
        <v>3.4</v>
      </c>
      <c r="M1597" s="118">
        <f t="shared" si="173"/>
        <v>3.4</v>
      </c>
    </row>
    <row r="1598" spans="1:13" x14ac:dyDescent="0.3">
      <c r="A1598" s="119" t="str">
        <f t="shared" si="174"/>
        <v>2020-IC-L1</v>
      </c>
      <c r="B1598" s="120">
        <f t="shared" si="175"/>
        <v>43883</v>
      </c>
      <c r="C1598" s="119" t="str">
        <f t="shared" si="176"/>
        <v>Zone 5 - Mile 108</v>
      </c>
      <c r="D1598" s="109" t="s">
        <v>623</v>
      </c>
      <c r="E1598" s="116" t="str">
        <f t="shared" si="168"/>
        <v>Kiepie</v>
      </c>
      <c r="F1598" s="116" t="str">
        <f t="shared" si="169"/>
        <v>Burger</v>
      </c>
      <c r="G1598" s="116" t="str">
        <f t="shared" si="170"/>
        <v>Men Veteran</v>
      </c>
      <c r="H1598" s="116" t="str">
        <f t="shared" si="171"/>
        <v>Mako</v>
      </c>
      <c r="I1598" s="109"/>
      <c r="J1598" s="109" t="s">
        <v>1340</v>
      </c>
      <c r="K1598" s="109">
        <v>82</v>
      </c>
      <c r="L1598" s="118">
        <f t="shared" si="172"/>
        <v>2.2000000000000002</v>
      </c>
      <c r="M1598" s="118">
        <f t="shared" si="173"/>
        <v>2.2000000000000002</v>
      </c>
    </row>
    <row r="1599" spans="1:13" x14ac:dyDescent="0.3">
      <c r="A1599" s="119" t="str">
        <f t="shared" si="174"/>
        <v>2020-IC-L1</v>
      </c>
      <c r="B1599" s="120">
        <f t="shared" si="175"/>
        <v>43883</v>
      </c>
      <c r="C1599" s="119" t="str">
        <f t="shared" si="176"/>
        <v>Zone 5 - Mile 108</v>
      </c>
      <c r="D1599" s="109" t="s">
        <v>623</v>
      </c>
      <c r="E1599" s="116" t="str">
        <f t="shared" si="168"/>
        <v>Kiepie</v>
      </c>
      <c r="F1599" s="116" t="str">
        <f t="shared" si="169"/>
        <v>Burger</v>
      </c>
      <c r="G1599" s="116" t="str">
        <f t="shared" si="170"/>
        <v>Men Veteran</v>
      </c>
      <c r="H1599" s="116" t="str">
        <f t="shared" si="171"/>
        <v>Mako</v>
      </c>
      <c r="I1599" s="109"/>
      <c r="J1599" s="109" t="s">
        <v>1341</v>
      </c>
      <c r="K1599" s="109">
        <v>74</v>
      </c>
      <c r="L1599" s="118">
        <f t="shared" si="172"/>
        <v>1.3</v>
      </c>
      <c r="M1599" s="118">
        <f t="shared" si="173"/>
        <v>1.3</v>
      </c>
    </row>
    <row r="1600" spans="1:13" x14ac:dyDescent="0.3">
      <c r="A1600" s="119" t="str">
        <f t="shared" si="174"/>
        <v>2020-IC-L1</v>
      </c>
      <c r="B1600" s="120">
        <f t="shared" si="175"/>
        <v>43883</v>
      </c>
      <c r="C1600" s="119" t="str">
        <f t="shared" si="176"/>
        <v>Zone 5 - Mile 108</v>
      </c>
      <c r="D1600" s="109" t="s">
        <v>520</v>
      </c>
      <c r="E1600" s="116" t="str">
        <f t="shared" si="168"/>
        <v>Andrew</v>
      </c>
      <c r="F1600" s="116" t="str">
        <f t="shared" si="169"/>
        <v>Van Der Westhuizen</v>
      </c>
      <c r="G1600" s="116" t="str">
        <f t="shared" si="170"/>
        <v>Men Veteran</v>
      </c>
      <c r="H1600" s="116" t="str">
        <f t="shared" si="171"/>
        <v>Mako</v>
      </c>
      <c r="I1600" s="109"/>
      <c r="J1600" s="109" t="s">
        <v>1341</v>
      </c>
      <c r="K1600" s="109">
        <v>85</v>
      </c>
      <c r="L1600" s="118">
        <f t="shared" si="172"/>
        <v>2.1</v>
      </c>
      <c r="M1600" s="118">
        <f t="shared" si="173"/>
        <v>2.1</v>
      </c>
    </row>
    <row r="1601" spans="1:13" x14ac:dyDescent="0.3">
      <c r="A1601" s="119" t="str">
        <f t="shared" si="174"/>
        <v>2020-IC-L1</v>
      </c>
      <c r="B1601" s="120">
        <f t="shared" si="175"/>
        <v>43883</v>
      </c>
      <c r="C1601" s="119" t="str">
        <f t="shared" si="176"/>
        <v>Zone 5 - Mile 108</v>
      </c>
      <c r="D1601" s="109" t="s">
        <v>520</v>
      </c>
      <c r="E1601" s="116" t="str">
        <f t="shared" si="168"/>
        <v>Andrew</v>
      </c>
      <c r="F1601" s="116" t="str">
        <f t="shared" si="169"/>
        <v>Van Der Westhuizen</v>
      </c>
      <c r="G1601" s="116" t="str">
        <f t="shared" si="170"/>
        <v>Men Veteran</v>
      </c>
      <c r="H1601" s="116" t="str">
        <f t="shared" si="171"/>
        <v>Mako</v>
      </c>
      <c r="I1601" s="109"/>
      <c r="J1601" s="109" t="s">
        <v>1341</v>
      </c>
      <c r="K1601" s="109">
        <v>89</v>
      </c>
      <c r="L1601" s="118">
        <f t="shared" si="172"/>
        <v>2.5</v>
      </c>
      <c r="M1601" s="118">
        <f t="shared" si="173"/>
        <v>2.5</v>
      </c>
    </row>
    <row r="1602" spans="1:13" x14ac:dyDescent="0.3">
      <c r="A1602" s="119" t="str">
        <f t="shared" si="174"/>
        <v>2020-IC-L1</v>
      </c>
      <c r="B1602" s="120">
        <f t="shared" si="175"/>
        <v>43883</v>
      </c>
      <c r="C1602" s="119" t="str">
        <f t="shared" si="176"/>
        <v>Zone 5 - Mile 108</v>
      </c>
      <c r="D1602" s="109" t="s">
        <v>520</v>
      </c>
      <c r="E1602" s="116" t="str">
        <f t="shared" si="168"/>
        <v>Andrew</v>
      </c>
      <c r="F1602" s="116" t="str">
        <f t="shared" si="169"/>
        <v>Van Der Westhuizen</v>
      </c>
      <c r="G1602" s="116" t="str">
        <f t="shared" si="170"/>
        <v>Men Veteran</v>
      </c>
      <c r="H1602" s="116" t="str">
        <f t="shared" si="171"/>
        <v>Mako</v>
      </c>
      <c r="I1602" s="109"/>
      <c r="J1602" s="109" t="s">
        <v>1335</v>
      </c>
      <c r="K1602" s="109">
        <v>185</v>
      </c>
      <c r="L1602" s="118">
        <f t="shared" si="172"/>
        <v>84.2</v>
      </c>
      <c r="M1602" s="118">
        <f t="shared" si="173"/>
        <v>84.2</v>
      </c>
    </row>
    <row r="1603" spans="1:13" x14ac:dyDescent="0.3">
      <c r="A1603" s="119" t="str">
        <f t="shared" si="174"/>
        <v>2020-IC-L1</v>
      </c>
      <c r="B1603" s="120">
        <f t="shared" si="175"/>
        <v>43883</v>
      </c>
      <c r="C1603" s="119" t="str">
        <f t="shared" si="176"/>
        <v>Zone 5 - Mile 108</v>
      </c>
      <c r="D1603" s="109" t="s">
        <v>531</v>
      </c>
      <c r="E1603" s="116" t="str">
        <f t="shared" si="168"/>
        <v>Johan</v>
      </c>
      <c r="F1603" s="116" t="str">
        <f t="shared" si="169"/>
        <v>van Wyk</v>
      </c>
      <c r="G1603" s="116" t="str">
        <f t="shared" si="170"/>
        <v>Men Veteran</v>
      </c>
      <c r="H1603" s="116" t="str">
        <f t="shared" si="171"/>
        <v>Mako</v>
      </c>
      <c r="I1603" s="109"/>
      <c r="J1603" s="109" t="s">
        <v>1341</v>
      </c>
      <c r="K1603" s="109">
        <v>131</v>
      </c>
      <c r="L1603" s="118">
        <f t="shared" si="172"/>
        <v>9.5</v>
      </c>
      <c r="M1603" s="118">
        <f t="shared" si="173"/>
        <v>9.5</v>
      </c>
    </row>
    <row r="1604" spans="1:13" x14ac:dyDescent="0.3">
      <c r="A1604" s="119" t="str">
        <f t="shared" si="174"/>
        <v>2020-IC-L1</v>
      </c>
      <c r="B1604" s="120">
        <f t="shared" si="175"/>
        <v>43883</v>
      </c>
      <c r="C1604" s="119" t="str">
        <f t="shared" si="176"/>
        <v>Zone 5 - Mile 108</v>
      </c>
      <c r="D1604" s="109" t="s">
        <v>1625</v>
      </c>
      <c r="E1604" s="116" t="str">
        <f t="shared" si="168"/>
        <v>Pierre</v>
      </c>
      <c r="F1604" s="116" t="str">
        <f t="shared" si="169"/>
        <v>Nel</v>
      </c>
      <c r="G1604" s="116" t="str">
        <f t="shared" si="170"/>
        <v>Men U/21</v>
      </c>
      <c r="H1604" s="116" t="str">
        <f t="shared" si="171"/>
        <v>Mako</v>
      </c>
      <c r="I1604" s="109"/>
      <c r="J1604" s="109" t="s">
        <v>1341</v>
      </c>
      <c r="K1604" s="109">
        <v>95</v>
      </c>
      <c r="L1604" s="118">
        <f t="shared" si="172"/>
        <v>3.1</v>
      </c>
      <c r="M1604" s="118">
        <f t="shared" si="173"/>
        <v>3.1</v>
      </c>
    </row>
    <row r="1605" spans="1:13" x14ac:dyDescent="0.3">
      <c r="A1605" s="119" t="str">
        <f t="shared" si="174"/>
        <v>2020-IC-L1</v>
      </c>
      <c r="B1605" s="120">
        <f t="shared" si="175"/>
        <v>43883</v>
      </c>
      <c r="C1605" s="119" t="str">
        <f t="shared" si="176"/>
        <v>Zone 5 - Mile 108</v>
      </c>
      <c r="D1605" s="109" t="s">
        <v>1019</v>
      </c>
      <c r="E1605" s="116" t="str">
        <f t="shared" si="168"/>
        <v>Rudi</v>
      </c>
      <c r="F1605" s="116" t="str">
        <f t="shared" si="169"/>
        <v>Swartz</v>
      </c>
      <c r="G1605" s="116" t="str">
        <f t="shared" si="170"/>
        <v>Men Veteran</v>
      </c>
      <c r="H1605" s="116" t="str">
        <f t="shared" si="171"/>
        <v>Mako</v>
      </c>
      <c r="I1605" s="109"/>
      <c r="J1605" s="109" t="s">
        <v>1366</v>
      </c>
      <c r="K1605" s="109">
        <v>82</v>
      </c>
      <c r="L1605" s="118">
        <f t="shared" si="172"/>
        <v>6.7</v>
      </c>
      <c r="M1605" s="118">
        <f t="shared" si="173"/>
        <v>6.7</v>
      </c>
    </row>
    <row r="1606" spans="1:13" x14ac:dyDescent="0.3">
      <c r="A1606" s="119" t="str">
        <f t="shared" si="174"/>
        <v>2020-IC-L1</v>
      </c>
      <c r="B1606" s="120">
        <f t="shared" si="175"/>
        <v>43883</v>
      </c>
      <c r="C1606" s="119" t="str">
        <f t="shared" si="176"/>
        <v>Zone 5 - Mile 108</v>
      </c>
      <c r="D1606" s="109" t="s">
        <v>1019</v>
      </c>
      <c r="E1606" s="116" t="str">
        <f t="shared" si="168"/>
        <v>Rudi</v>
      </c>
      <c r="F1606" s="116" t="str">
        <f t="shared" si="169"/>
        <v>Swartz</v>
      </c>
      <c r="G1606" s="116" t="str">
        <f t="shared" si="170"/>
        <v>Men Veteran</v>
      </c>
      <c r="H1606" s="116" t="str">
        <f t="shared" si="171"/>
        <v>Mako</v>
      </c>
      <c r="I1606" s="109"/>
      <c r="J1606" s="109" t="s">
        <v>1341</v>
      </c>
      <c r="K1606" s="109">
        <v>83</v>
      </c>
      <c r="L1606" s="118">
        <f t="shared" si="172"/>
        <v>1.9</v>
      </c>
      <c r="M1606" s="118">
        <f t="shared" si="173"/>
        <v>1.9</v>
      </c>
    </row>
    <row r="1607" spans="1:13" x14ac:dyDescent="0.3">
      <c r="A1607" s="119" t="str">
        <f t="shared" si="174"/>
        <v>2020-IC-L1</v>
      </c>
      <c r="B1607" s="120">
        <f t="shared" si="175"/>
        <v>43883</v>
      </c>
      <c r="C1607" s="119" t="str">
        <f t="shared" si="176"/>
        <v>Zone 5 - Mile 108</v>
      </c>
      <c r="D1607" s="109" t="s">
        <v>1019</v>
      </c>
      <c r="E1607" s="116" t="str">
        <f t="shared" si="168"/>
        <v>Rudi</v>
      </c>
      <c r="F1607" s="116" t="str">
        <f t="shared" si="169"/>
        <v>Swartz</v>
      </c>
      <c r="G1607" s="116" t="str">
        <f t="shared" si="170"/>
        <v>Men Veteran</v>
      </c>
      <c r="H1607" s="116" t="str">
        <f t="shared" si="171"/>
        <v>Mako</v>
      </c>
      <c r="I1607" s="109"/>
      <c r="J1607" s="109" t="s">
        <v>1341</v>
      </c>
      <c r="K1607" s="109">
        <v>120</v>
      </c>
      <c r="L1607" s="118">
        <f t="shared" si="172"/>
        <v>7</v>
      </c>
      <c r="M1607" s="118">
        <f t="shared" si="173"/>
        <v>7</v>
      </c>
    </row>
    <row r="1608" spans="1:13" x14ac:dyDescent="0.3">
      <c r="A1608" s="119" t="str">
        <f t="shared" si="174"/>
        <v>2020-IC-L1</v>
      </c>
      <c r="B1608" s="120">
        <f t="shared" si="175"/>
        <v>43883</v>
      </c>
      <c r="C1608" s="119" t="str">
        <f t="shared" si="176"/>
        <v>Zone 5 - Mile 108</v>
      </c>
      <c r="D1608" s="109" t="s">
        <v>1019</v>
      </c>
      <c r="E1608" s="116" t="str">
        <f t="shared" si="168"/>
        <v>Rudi</v>
      </c>
      <c r="F1608" s="116" t="str">
        <f t="shared" si="169"/>
        <v>Swartz</v>
      </c>
      <c r="G1608" s="116" t="str">
        <f t="shared" si="170"/>
        <v>Men Veteran</v>
      </c>
      <c r="H1608" s="116" t="str">
        <f t="shared" si="171"/>
        <v>Mako</v>
      </c>
      <c r="I1608" s="109"/>
      <c r="J1608" s="109" t="s">
        <v>1341</v>
      </c>
      <c r="K1608" s="109">
        <v>92</v>
      </c>
      <c r="L1608" s="118">
        <f t="shared" si="172"/>
        <v>2.8</v>
      </c>
      <c r="M1608" s="118">
        <f t="shared" si="173"/>
        <v>2.8</v>
      </c>
    </row>
    <row r="1609" spans="1:13" x14ac:dyDescent="0.3">
      <c r="A1609" s="119" t="str">
        <f t="shared" si="174"/>
        <v>2020-IC-L1</v>
      </c>
      <c r="B1609" s="120">
        <f t="shared" si="175"/>
        <v>43883</v>
      </c>
      <c r="C1609" s="119" t="str">
        <f t="shared" si="176"/>
        <v>Zone 5 - Mile 108</v>
      </c>
      <c r="D1609" s="109" t="s">
        <v>1019</v>
      </c>
      <c r="E1609" s="116" t="str">
        <f t="shared" si="168"/>
        <v>Rudi</v>
      </c>
      <c r="F1609" s="116" t="str">
        <f t="shared" si="169"/>
        <v>Swartz</v>
      </c>
      <c r="G1609" s="116" t="str">
        <f t="shared" si="170"/>
        <v>Men Veteran</v>
      </c>
      <c r="H1609" s="116" t="str">
        <f t="shared" si="171"/>
        <v>Mako</v>
      </c>
      <c r="I1609" s="109"/>
      <c r="J1609" s="109" t="s">
        <v>1366</v>
      </c>
      <c r="K1609" s="109">
        <v>63</v>
      </c>
      <c r="L1609" s="118">
        <f t="shared" si="172"/>
        <v>3.7</v>
      </c>
      <c r="M1609" s="118">
        <f t="shared" si="173"/>
        <v>3.7</v>
      </c>
    </row>
    <row r="1610" spans="1:13" x14ac:dyDescent="0.3">
      <c r="A1610" s="119" t="str">
        <f t="shared" si="174"/>
        <v>2020-IC-L1</v>
      </c>
      <c r="B1610" s="120">
        <f t="shared" si="175"/>
        <v>43883</v>
      </c>
      <c r="C1610" s="119" t="str">
        <f t="shared" si="176"/>
        <v>Zone 5 - Mile 108</v>
      </c>
      <c r="D1610" s="109" t="s">
        <v>1019</v>
      </c>
      <c r="E1610" s="116" t="str">
        <f t="shared" si="168"/>
        <v>Rudi</v>
      </c>
      <c r="F1610" s="116" t="str">
        <f t="shared" si="169"/>
        <v>Swartz</v>
      </c>
      <c r="G1610" s="116" t="str">
        <f t="shared" si="170"/>
        <v>Men Veteran</v>
      </c>
      <c r="H1610" s="116" t="str">
        <f t="shared" si="171"/>
        <v>Mako</v>
      </c>
      <c r="I1610" s="109"/>
      <c r="J1610" s="109" t="s">
        <v>1341</v>
      </c>
      <c r="K1610" s="109">
        <v>102</v>
      </c>
      <c r="L1610" s="118">
        <f t="shared" si="172"/>
        <v>4</v>
      </c>
      <c r="M1610" s="118">
        <f t="shared" si="173"/>
        <v>4</v>
      </c>
    </row>
    <row r="1611" spans="1:13" x14ac:dyDescent="0.3">
      <c r="A1611" s="119" t="str">
        <f t="shared" si="174"/>
        <v>2020-IC-L1</v>
      </c>
      <c r="B1611" s="120">
        <f t="shared" si="175"/>
        <v>43883</v>
      </c>
      <c r="C1611" s="119" t="str">
        <f t="shared" si="176"/>
        <v>Zone 5 - Mile 108</v>
      </c>
      <c r="D1611" s="109" t="s">
        <v>1019</v>
      </c>
      <c r="E1611" s="116" t="str">
        <f t="shared" si="168"/>
        <v>Rudi</v>
      </c>
      <c r="F1611" s="116" t="str">
        <f t="shared" si="169"/>
        <v>Swartz</v>
      </c>
      <c r="G1611" s="116" t="str">
        <f t="shared" si="170"/>
        <v>Men Veteran</v>
      </c>
      <c r="H1611" s="116" t="str">
        <f t="shared" si="171"/>
        <v>Mako</v>
      </c>
      <c r="I1611" s="109"/>
      <c r="J1611" s="109" t="s">
        <v>1341</v>
      </c>
      <c r="K1611" s="109">
        <v>83</v>
      </c>
      <c r="L1611" s="118">
        <f t="shared" si="172"/>
        <v>1.9</v>
      </c>
      <c r="M1611" s="118">
        <f t="shared" si="173"/>
        <v>1.9</v>
      </c>
    </row>
    <row r="1612" spans="1:13" x14ac:dyDescent="0.3">
      <c r="A1612" s="119" t="str">
        <f t="shared" si="174"/>
        <v>2020-IC-L1</v>
      </c>
      <c r="B1612" s="120">
        <f t="shared" si="175"/>
        <v>43883</v>
      </c>
      <c r="C1612" s="119" t="str">
        <f t="shared" si="176"/>
        <v>Zone 5 - Mile 108</v>
      </c>
      <c r="D1612" s="109" t="s">
        <v>1019</v>
      </c>
      <c r="E1612" s="116" t="str">
        <f t="shared" si="168"/>
        <v>Rudi</v>
      </c>
      <c r="F1612" s="116" t="str">
        <f t="shared" si="169"/>
        <v>Swartz</v>
      </c>
      <c r="G1612" s="116" t="str">
        <f t="shared" si="170"/>
        <v>Men Veteran</v>
      </c>
      <c r="H1612" s="116" t="str">
        <f t="shared" si="171"/>
        <v>Mako</v>
      </c>
      <c r="I1612" s="109"/>
      <c r="J1612" s="109" t="s">
        <v>1341</v>
      </c>
      <c r="K1612" s="109">
        <v>67</v>
      </c>
      <c r="L1612" s="118">
        <f t="shared" si="172"/>
        <v>0</v>
      </c>
      <c r="M1612" s="118">
        <f t="shared" si="173"/>
        <v>0</v>
      </c>
    </row>
    <row r="1613" spans="1:13" x14ac:dyDescent="0.3">
      <c r="A1613" s="119" t="str">
        <f t="shared" si="174"/>
        <v>2020-IC-L1</v>
      </c>
      <c r="B1613" s="120">
        <f t="shared" si="175"/>
        <v>43883</v>
      </c>
      <c r="C1613" s="119" t="str">
        <f t="shared" si="176"/>
        <v>Zone 5 - Mile 108</v>
      </c>
      <c r="D1613" s="109" t="s">
        <v>1019</v>
      </c>
      <c r="E1613" s="116" t="str">
        <f t="shared" si="168"/>
        <v>Rudi</v>
      </c>
      <c r="F1613" s="116" t="str">
        <f t="shared" si="169"/>
        <v>Swartz</v>
      </c>
      <c r="G1613" s="116" t="str">
        <f t="shared" si="170"/>
        <v>Men Veteran</v>
      </c>
      <c r="H1613" s="116" t="str">
        <f t="shared" si="171"/>
        <v>Mako</v>
      </c>
      <c r="I1613" s="109"/>
      <c r="J1613" s="109" t="s">
        <v>1341</v>
      </c>
      <c r="K1613" s="109">
        <v>77</v>
      </c>
      <c r="L1613" s="118">
        <f t="shared" si="172"/>
        <v>1.5</v>
      </c>
      <c r="M1613" s="118">
        <f t="shared" si="173"/>
        <v>1.5</v>
      </c>
    </row>
    <row r="1614" spans="1:13" x14ac:dyDescent="0.3">
      <c r="A1614" s="119" t="str">
        <f t="shared" si="174"/>
        <v>2020-IC-L1</v>
      </c>
      <c r="B1614" s="120">
        <f t="shared" si="175"/>
        <v>43883</v>
      </c>
      <c r="C1614" s="119" t="str">
        <f t="shared" si="176"/>
        <v>Zone 5 - Mile 108</v>
      </c>
      <c r="D1614" s="109" t="s">
        <v>1019</v>
      </c>
      <c r="E1614" s="116" t="str">
        <f t="shared" si="168"/>
        <v>Rudi</v>
      </c>
      <c r="F1614" s="116" t="str">
        <f t="shared" si="169"/>
        <v>Swartz</v>
      </c>
      <c r="G1614" s="116" t="str">
        <f t="shared" si="170"/>
        <v>Men Veteran</v>
      </c>
      <c r="H1614" s="116" t="str">
        <f t="shared" si="171"/>
        <v>Mako</v>
      </c>
      <c r="I1614" s="109"/>
      <c r="J1614" s="109" t="s">
        <v>1341</v>
      </c>
      <c r="K1614" s="109">
        <v>97</v>
      </c>
      <c r="L1614" s="118">
        <f t="shared" si="172"/>
        <v>3.3</v>
      </c>
      <c r="M1614" s="118">
        <f t="shared" si="173"/>
        <v>3.3</v>
      </c>
    </row>
    <row r="1615" spans="1:13" x14ac:dyDescent="0.3">
      <c r="A1615" s="119" t="str">
        <f t="shared" si="174"/>
        <v>2020-IC-L1</v>
      </c>
      <c r="B1615" s="120">
        <f t="shared" si="175"/>
        <v>43883</v>
      </c>
      <c r="C1615" s="119" t="str">
        <f t="shared" si="176"/>
        <v>Zone 5 - Mile 108</v>
      </c>
      <c r="D1615" s="109" t="s">
        <v>497</v>
      </c>
      <c r="E1615" s="116" t="str">
        <f t="shared" si="168"/>
        <v>Philip</v>
      </c>
      <c r="F1615" s="116" t="str">
        <f t="shared" si="169"/>
        <v>Swartz</v>
      </c>
      <c r="G1615" s="116" t="str">
        <f t="shared" si="170"/>
        <v>Men U/16</v>
      </c>
      <c r="H1615" s="116" t="str">
        <f t="shared" si="171"/>
        <v>Mako</v>
      </c>
      <c r="I1615" s="109"/>
      <c r="J1615" s="109"/>
      <c r="K1615" s="109"/>
      <c r="L1615" s="118" t="str">
        <f t="shared" si="172"/>
        <v/>
      </c>
      <c r="M1615" s="118" t="str">
        <f t="shared" si="173"/>
        <v/>
      </c>
    </row>
    <row r="1616" spans="1:13" x14ac:dyDescent="0.3">
      <c r="A1616" s="119" t="str">
        <f t="shared" si="174"/>
        <v>2020-IC-L1</v>
      </c>
      <c r="B1616" s="120">
        <f t="shared" si="175"/>
        <v>43883</v>
      </c>
      <c r="C1616" s="119" t="str">
        <f t="shared" si="176"/>
        <v>Zone 5 - Mile 108</v>
      </c>
      <c r="D1616" s="109" t="s">
        <v>1106</v>
      </c>
      <c r="E1616" s="116" t="str">
        <f t="shared" si="168"/>
        <v>Rudi(Jnr.)</v>
      </c>
      <c r="F1616" s="116" t="str">
        <f t="shared" si="169"/>
        <v>Swartz</v>
      </c>
      <c r="G1616" s="116" t="str">
        <f t="shared" si="170"/>
        <v>Men U/16</v>
      </c>
      <c r="H1616" s="116" t="str">
        <f t="shared" si="171"/>
        <v>Mako</v>
      </c>
      <c r="I1616" s="109"/>
      <c r="J1616" s="109" t="s">
        <v>1340</v>
      </c>
      <c r="K1616" s="109">
        <v>120</v>
      </c>
      <c r="L1616" s="118">
        <f t="shared" si="172"/>
        <v>8.1</v>
      </c>
      <c r="M1616" s="118">
        <f t="shared" si="173"/>
        <v>8.1</v>
      </c>
    </row>
    <row r="1617" spans="1:13" x14ac:dyDescent="0.3">
      <c r="A1617" s="119" t="str">
        <f t="shared" si="174"/>
        <v>2020-IC-L1</v>
      </c>
      <c r="B1617" s="120">
        <f t="shared" si="175"/>
        <v>43883</v>
      </c>
      <c r="C1617" s="119" t="str">
        <f t="shared" si="176"/>
        <v>Zone 5 - Mile 108</v>
      </c>
      <c r="D1617" s="109" t="s">
        <v>1106</v>
      </c>
      <c r="E1617" s="116" t="str">
        <f t="shared" si="168"/>
        <v>Rudi(Jnr.)</v>
      </c>
      <c r="F1617" s="116" t="str">
        <f t="shared" si="169"/>
        <v>Swartz</v>
      </c>
      <c r="G1617" s="116" t="str">
        <f t="shared" si="170"/>
        <v>Men U/16</v>
      </c>
      <c r="H1617" s="116" t="str">
        <f t="shared" si="171"/>
        <v>Mako</v>
      </c>
      <c r="I1617" s="109"/>
      <c r="J1617" s="109" t="s">
        <v>1341</v>
      </c>
      <c r="K1617" s="109">
        <v>66</v>
      </c>
      <c r="L1617" s="118">
        <f t="shared" si="172"/>
        <v>0</v>
      </c>
      <c r="M1617" s="118">
        <f t="shared" si="173"/>
        <v>0</v>
      </c>
    </row>
    <row r="1618" spans="1:13" x14ac:dyDescent="0.3">
      <c r="A1618" s="119" t="str">
        <f t="shared" si="174"/>
        <v>2020-IC-L1</v>
      </c>
      <c r="B1618" s="120">
        <f t="shared" si="175"/>
        <v>43883</v>
      </c>
      <c r="C1618" s="119" t="str">
        <f t="shared" si="176"/>
        <v>Zone 5 - Mile 108</v>
      </c>
      <c r="D1618" s="109" t="s">
        <v>553</v>
      </c>
      <c r="E1618" s="116" t="str">
        <f t="shared" si="168"/>
        <v>Jeri</v>
      </c>
      <c r="F1618" s="116" t="str">
        <f t="shared" si="169"/>
        <v>Drake</v>
      </c>
      <c r="G1618" s="116" t="str">
        <f t="shared" si="170"/>
        <v>Men Grand Masters</v>
      </c>
      <c r="H1618" s="116" t="str">
        <f t="shared" si="171"/>
        <v>Mako</v>
      </c>
      <c r="I1618" s="109"/>
      <c r="J1618" s="109" t="s">
        <v>1340</v>
      </c>
      <c r="K1618" s="109">
        <v>113</v>
      </c>
      <c r="L1618" s="118">
        <f t="shared" si="172"/>
        <v>6.6</v>
      </c>
      <c r="M1618" s="118">
        <f t="shared" si="173"/>
        <v>6.6</v>
      </c>
    </row>
    <row r="1619" spans="1:13" x14ac:dyDescent="0.3">
      <c r="A1619" s="119" t="str">
        <f t="shared" si="174"/>
        <v>2020-IC-L1</v>
      </c>
      <c r="B1619" s="120">
        <f t="shared" si="175"/>
        <v>43883</v>
      </c>
      <c r="C1619" s="119" t="str">
        <f t="shared" si="176"/>
        <v>Zone 5 - Mile 108</v>
      </c>
      <c r="D1619" s="109" t="s">
        <v>553</v>
      </c>
      <c r="E1619" s="116" t="str">
        <f t="shared" si="168"/>
        <v>Jeri</v>
      </c>
      <c r="F1619" s="116" t="str">
        <f t="shared" si="169"/>
        <v>Drake</v>
      </c>
      <c r="G1619" s="116" t="str">
        <f t="shared" si="170"/>
        <v>Men Grand Masters</v>
      </c>
      <c r="H1619" s="116" t="str">
        <f t="shared" si="171"/>
        <v>Mako</v>
      </c>
      <c r="I1619" s="109"/>
      <c r="J1619" s="109" t="s">
        <v>8</v>
      </c>
      <c r="K1619" s="109">
        <v>66</v>
      </c>
      <c r="L1619" s="118">
        <f t="shared" si="172"/>
        <v>2.2999999999999998</v>
      </c>
      <c r="M1619" s="118">
        <f t="shared" si="173"/>
        <v>2.2999999999999998</v>
      </c>
    </row>
    <row r="1620" spans="1:13" x14ac:dyDescent="0.3">
      <c r="A1620" s="119" t="str">
        <f t="shared" si="174"/>
        <v>2020-IC-L1</v>
      </c>
      <c r="B1620" s="120">
        <f t="shared" si="175"/>
        <v>43883</v>
      </c>
      <c r="C1620" s="119" t="str">
        <f t="shared" si="176"/>
        <v>Zone 5 - Mile 108</v>
      </c>
      <c r="D1620" s="109" t="s">
        <v>553</v>
      </c>
      <c r="E1620" s="116" t="str">
        <f t="shared" si="168"/>
        <v>Jeri</v>
      </c>
      <c r="F1620" s="116" t="str">
        <f t="shared" si="169"/>
        <v>Drake</v>
      </c>
      <c r="G1620" s="116" t="str">
        <f t="shared" si="170"/>
        <v>Men Grand Masters</v>
      </c>
      <c r="H1620" s="116" t="str">
        <f t="shared" si="171"/>
        <v>Mako</v>
      </c>
      <c r="I1620" s="109"/>
      <c r="J1620" s="109" t="s">
        <v>8</v>
      </c>
      <c r="K1620" s="109">
        <v>70</v>
      </c>
      <c r="L1620" s="118">
        <f t="shared" si="172"/>
        <v>2.7</v>
      </c>
      <c r="M1620" s="118">
        <f t="shared" si="173"/>
        <v>2.7</v>
      </c>
    </row>
    <row r="1621" spans="1:13" x14ac:dyDescent="0.3">
      <c r="A1621" s="119" t="str">
        <f t="shared" si="174"/>
        <v>2020-IC-L1</v>
      </c>
      <c r="B1621" s="120">
        <f t="shared" si="175"/>
        <v>43883</v>
      </c>
      <c r="C1621" s="119" t="str">
        <f t="shared" si="176"/>
        <v>Zone 5 - Mile 108</v>
      </c>
      <c r="D1621" s="109" t="s">
        <v>553</v>
      </c>
      <c r="E1621" s="116" t="str">
        <f t="shared" si="168"/>
        <v>Jeri</v>
      </c>
      <c r="F1621" s="116" t="str">
        <f t="shared" si="169"/>
        <v>Drake</v>
      </c>
      <c r="G1621" s="116" t="str">
        <f t="shared" si="170"/>
        <v>Men Grand Masters</v>
      </c>
      <c r="H1621" s="116" t="str">
        <f t="shared" si="171"/>
        <v>Mako</v>
      </c>
      <c r="I1621" s="109"/>
      <c r="J1621" s="109" t="s">
        <v>8</v>
      </c>
      <c r="K1621" s="109">
        <v>75</v>
      </c>
      <c r="L1621" s="118">
        <f t="shared" si="172"/>
        <v>3.4</v>
      </c>
      <c r="M1621" s="118">
        <f t="shared" si="173"/>
        <v>3.4</v>
      </c>
    </row>
    <row r="1622" spans="1:13" x14ac:dyDescent="0.3">
      <c r="A1622" s="119" t="str">
        <f t="shared" si="174"/>
        <v>2020-IC-L1</v>
      </c>
      <c r="B1622" s="120">
        <f t="shared" si="175"/>
        <v>43883</v>
      </c>
      <c r="C1622" s="119" t="str">
        <f t="shared" si="176"/>
        <v>Zone 5 - Mile 108</v>
      </c>
      <c r="D1622" s="109" t="s">
        <v>1486</v>
      </c>
      <c r="E1622" s="116" t="str">
        <f t="shared" si="168"/>
        <v>Angelique</v>
      </c>
      <c r="F1622" s="116" t="str">
        <f t="shared" si="169"/>
        <v>Connoway</v>
      </c>
      <c r="G1622" s="116" t="str">
        <f t="shared" si="170"/>
        <v>Ladies Senior</v>
      </c>
      <c r="H1622" s="116" t="str">
        <f t="shared" si="171"/>
        <v>xMako</v>
      </c>
      <c r="I1622" s="109"/>
      <c r="J1622" s="109" t="s">
        <v>1340</v>
      </c>
      <c r="K1622" s="109">
        <v>143</v>
      </c>
      <c r="L1622" s="118">
        <f t="shared" si="172"/>
        <v>14.8</v>
      </c>
      <c r="M1622" s="118">
        <f t="shared" si="173"/>
        <v>14.8</v>
      </c>
    </row>
    <row r="1623" spans="1:13" x14ac:dyDescent="0.3">
      <c r="A1623" s="119" t="str">
        <f t="shared" si="174"/>
        <v>2020-IC-L1</v>
      </c>
      <c r="B1623" s="120">
        <f t="shared" si="175"/>
        <v>43883</v>
      </c>
      <c r="C1623" s="119" t="str">
        <f t="shared" si="176"/>
        <v>Zone 5 - Mile 108</v>
      </c>
      <c r="D1623" s="109" t="s">
        <v>681</v>
      </c>
      <c r="E1623" s="116" t="str">
        <f t="shared" si="168"/>
        <v>Sue</v>
      </c>
      <c r="F1623" s="116" t="str">
        <f t="shared" si="169"/>
        <v>Drake</v>
      </c>
      <c r="G1623" s="116" t="str">
        <f t="shared" si="170"/>
        <v>Ladies Grand Masters</v>
      </c>
      <c r="H1623" s="116" t="str">
        <f t="shared" si="171"/>
        <v>Mako</v>
      </c>
      <c r="I1623" s="109"/>
      <c r="J1623" s="109"/>
      <c r="K1623" s="109"/>
      <c r="L1623" s="118" t="str">
        <f t="shared" si="172"/>
        <v/>
      </c>
      <c r="M1623" s="118" t="str">
        <f t="shared" si="173"/>
        <v/>
      </c>
    </row>
    <row r="1624" spans="1:13" x14ac:dyDescent="0.3">
      <c r="A1624" s="119" t="str">
        <f t="shared" si="174"/>
        <v>2020-IC-L1</v>
      </c>
      <c r="B1624" s="120">
        <f t="shared" si="175"/>
        <v>43883</v>
      </c>
      <c r="C1624" s="119" t="str">
        <f t="shared" si="176"/>
        <v>Zone 5 - Mile 108</v>
      </c>
      <c r="D1624" s="109" t="s">
        <v>822</v>
      </c>
      <c r="E1624" s="116" t="str">
        <f t="shared" si="168"/>
        <v xml:space="preserve">Emile </v>
      </c>
      <c r="F1624" s="116" t="str">
        <f t="shared" si="169"/>
        <v>Van Heerden</v>
      </c>
      <c r="G1624" s="116" t="str">
        <f t="shared" si="170"/>
        <v>Men Senior</v>
      </c>
      <c r="H1624" s="116" t="str">
        <f t="shared" si="171"/>
        <v>Mako</v>
      </c>
      <c r="I1624" s="109"/>
      <c r="J1624" s="109" t="s">
        <v>1341</v>
      </c>
      <c r="K1624" s="109">
        <v>74</v>
      </c>
      <c r="L1624" s="118">
        <f t="shared" si="172"/>
        <v>1.3</v>
      </c>
      <c r="M1624" s="118">
        <f t="shared" si="173"/>
        <v>1.3</v>
      </c>
    </row>
    <row r="1625" spans="1:13" x14ac:dyDescent="0.3">
      <c r="A1625" s="119" t="str">
        <f t="shared" si="174"/>
        <v>2020-IC-L1</v>
      </c>
      <c r="B1625" s="120">
        <f t="shared" si="175"/>
        <v>43883</v>
      </c>
      <c r="C1625" s="119" t="str">
        <f t="shared" si="176"/>
        <v>Zone 5 - Mile 108</v>
      </c>
      <c r="D1625" s="109" t="s">
        <v>1626</v>
      </c>
      <c r="E1625" s="116" t="str">
        <f t="shared" si="168"/>
        <v>Megan</v>
      </c>
      <c r="F1625" s="116" t="str">
        <f t="shared" si="169"/>
        <v>Connoway</v>
      </c>
      <c r="G1625" s="116" t="str">
        <f t="shared" si="170"/>
        <v>Ladies Senior</v>
      </c>
      <c r="H1625" s="116" t="str">
        <f t="shared" si="171"/>
        <v>xMako</v>
      </c>
      <c r="I1625" s="109"/>
      <c r="J1625" s="109"/>
      <c r="K1625" s="109"/>
      <c r="L1625" s="118" t="str">
        <f t="shared" si="172"/>
        <v/>
      </c>
      <c r="M1625" s="118" t="str">
        <f t="shared" si="173"/>
        <v/>
      </c>
    </row>
    <row r="1626" spans="1:13" x14ac:dyDescent="0.3">
      <c r="A1626" s="119" t="str">
        <f t="shared" si="174"/>
        <v>2020-IC-L1</v>
      </c>
      <c r="B1626" s="120">
        <f t="shared" si="175"/>
        <v>43883</v>
      </c>
      <c r="C1626" s="119" t="str">
        <f t="shared" si="176"/>
        <v>Zone 5 - Mile 108</v>
      </c>
      <c r="D1626" s="109" t="s">
        <v>577</v>
      </c>
      <c r="E1626" s="116" t="str">
        <f t="shared" si="168"/>
        <v>John-John</v>
      </c>
      <c r="F1626" s="116" t="str">
        <f t="shared" si="169"/>
        <v>Warrington</v>
      </c>
      <c r="G1626" s="116" t="str">
        <f t="shared" si="170"/>
        <v>Men Veteran</v>
      </c>
      <c r="H1626" s="116" t="str">
        <f t="shared" si="171"/>
        <v>Mako</v>
      </c>
      <c r="I1626" s="109"/>
      <c r="J1626" s="109" t="s">
        <v>1341</v>
      </c>
      <c r="K1626" s="109">
        <v>83</v>
      </c>
      <c r="L1626" s="118">
        <f t="shared" si="172"/>
        <v>1.9</v>
      </c>
      <c r="M1626" s="118">
        <f t="shared" si="173"/>
        <v>1.9</v>
      </c>
    </row>
    <row r="1627" spans="1:13" x14ac:dyDescent="0.3">
      <c r="A1627" s="119" t="str">
        <f t="shared" si="174"/>
        <v>2020-IC-L1</v>
      </c>
      <c r="B1627" s="120">
        <f t="shared" si="175"/>
        <v>43883</v>
      </c>
      <c r="C1627" s="119" t="str">
        <f t="shared" si="176"/>
        <v>Zone 5 - Mile 108</v>
      </c>
      <c r="D1627" s="109" t="s">
        <v>577</v>
      </c>
      <c r="E1627" s="116" t="str">
        <f t="shared" si="168"/>
        <v>John-John</v>
      </c>
      <c r="F1627" s="116" t="str">
        <f t="shared" si="169"/>
        <v>Warrington</v>
      </c>
      <c r="G1627" s="116" t="str">
        <f t="shared" si="170"/>
        <v>Men Veteran</v>
      </c>
      <c r="H1627" s="116" t="str">
        <f t="shared" si="171"/>
        <v>Mako</v>
      </c>
      <c r="I1627" s="109"/>
      <c r="J1627" s="109" t="s">
        <v>1340</v>
      </c>
      <c r="K1627" s="109">
        <v>115</v>
      </c>
      <c r="L1627" s="118">
        <f t="shared" si="172"/>
        <v>7</v>
      </c>
      <c r="M1627" s="118">
        <f t="shared" si="173"/>
        <v>7</v>
      </c>
    </row>
    <row r="1628" spans="1:13" x14ac:dyDescent="0.3">
      <c r="A1628" s="119" t="str">
        <f t="shared" si="174"/>
        <v>2020-IC-L1</v>
      </c>
      <c r="B1628" s="120">
        <f t="shared" si="175"/>
        <v>43883</v>
      </c>
      <c r="C1628" s="119" t="str">
        <f t="shared" si="176"/>
        <v>Zone 5 - Mile 108</v>
      </c>
      <c r="D1628" s="109" t="s">
        <v>515</v>
      </c>
      <c r="E1628" s="116" t="str">
        <f t="shared" si="168"/>
        <v>Johan</v>
      </c>
      <c r="F1628" s="116" t="str">
        <f t="shared" si="169"/>
        <v>Visser</v>
      </c>
      <c r="G1628" s="116" t="str">
        <f t="shared" si="170"/>
        <v>Men Senior</v>
      </c>
      <c r="H1628" s="116" t="str">
        <f t="shared" si="171"/>
        <v>Mako</v>
      </c>
      <c r="I1628" s="109"/>
      <c r="J1628" s="109" t="s">
        <v>20</v>
      </c>
      <c r="K1628" s="109">
        <v>88</v>
      </c>
      <c r="L1628" s="118">
        <f t="shared" si="172"/>
        <v>2.5</v>
      </c>
      <c r="M1628" s="118">
        <f t="shared" si="173"/>
        <v>2.5</v>
      </c>
    </row>
    <row r="1629" spans="1:13" x14ac:dyDescent="0.3">
      <c r="A1629" s="119" t="str">
        <f t="shared" si="174"/>
        <v>2020-IC-L1</v>
      </c>
      <c r="B1629" s="120">
        <f t="shared" si="175"/>
        <v>43883</v>
      </c>
      <c r="C1629" s="119" t="str">
        <f t="shared" si="176"/>
        <v>Zone 5 - Mile 108</v>
      </c>
      <c r="D1629" s="109" t="s">
        <v>532</v>
      </c>
      <c r="E1629" s="116" t="str">
        <f t="shared" si="168"/>
        <v>Gunther</v>
      </c>
      <c r="F1629" s="116" t="str">
        <f t="shared" si="169"/>
        <v>Doll</v>
      </c>
      <c r="G1629" s="116" t="str">
        <f t="shared" si="170"/>
        <v>Men Senior</v>
      </c>
      <c r="H1629" s="116" t="str">
        <f t="shared" si="171"/>
        <v>Mako</v>
      </c>
      <c r="I1629" s="109"/>
      <c r="J1629" s="109" t="s">
        <v>1341</v>
      </c>
      <c r="K1629" s="109">
        <v>92</v>
      </c>
      <c r="L1629" s="118">
        <f t="shared" si="172"/>
        <v>2.8</v>
      </c>
      <c r="M1629" s="118">
        <f t="shared" si="173"/>
        <v>2.8</v>
      </c>
    </row>
    <row r="1630" spans="1:13" x14ac:dyDescent="0.3">
      <c r="A1630" s="119" t="str">
        <f t="shared" si="174"/>
        <v>2020-IC-L1</v>
      </c>
      <c r="B1630" s="120">
        <f t="shared" si="175"/>
        <v>43883</v>
      </c>
      <c r="C1630" s="119" t="str">
        <f t="shared" si="176"/>
        <v>Zone 5 - Mile 108</v>
      </c>
      <c r="D1630" s="109" t="s">
        <v>1748</v>
      </c>
      <c r="E1630" s="116" t="str">
        <f t="shared" si="168"/>
        <v>L'wyk</v>
      </c>
      <c r="F1630" s="116" t="str">
        <f t="shared" si="169"/>
        <v>Viljoen</v>
      </c>
      <c r="G1630" s="116" t="str">
        <f t="shared" si="170"/>
        <v>Men U/16</v>
      </c>
      <c r="H1630" s="116" t="str">
        <f t="shared" si="171"/>
        <v>Steenbras</v>
      </c>
      <c r="I1630" s="109"/>
      <c r="J1630" s="109"/>
      <c r="K1630" s="109"/>
      <c r="L1630" s="118" t="str">
        <f t="shared" si="172"/>
        <v/>
      </c>
      <c r="M1630" s="118" t="str">
        <f t="shared" si="173"/>
        <v/>
      </c>
    </row>
    <row r="1631" spans="1:13" x14ac:dyDescent="0.3">
      <c r="A1631" s="119" t="str">
        <f t="shared" si="174"/>
        <v>2020-IC-L1</v>
      </c>
      <c r="B1631" s="120">
        <f t="shared" si="175"/>
        <v>43883</v>
      </c>
      <c r="C1631" s="119" t="str">
        <f t="shared" si="176"/>
        <v>Zone 5 - Mile 108</v>
      </c>
      <c r="D1631" s="109" t="s">
        <v>1569</v>
      </c>
      <c r="E1631" s="116" t="str">
        <f t="shared" si="168"/>
        <v>Wikus</v>
      </c>
      <c r="F1631" s="116" t="str">
        <f t="shared" si="169"/>
        <v>Viljoen</v>
      </c>
      <c r="G1631" s="116" t="str">
        <f t="shared" si="170"/>
        <v>Men Veteran</v>
      </c>
      <c r="H1631" s="116" t="str">
        <f t="shared" si="171"/>
        <v>Steenbras</v>
      </c>
      <c r="I1631" s="109"/>
      <c r="J1631" s="109"/>
      <c r="K1631" s="109"/>
      <c r="L1631" s="118" t="str">
        <f t="shared" si="172"/>
        <v/>
      </c>
      <c r="M1631" s="118" t="str">
        <f t="shared" si="173"/>
        <v/>
      </c>
    </row>
    <row r="1632" spans="1:13" x14ac:dyDescent="0.3">
      <c r="A1632" s="119" t="str">
        <f t="shared" si="174"/>
        <v>2020-IC-L1</v>
      </c>
      <c r="B1632" s="120">
        <f t="shared" si="175"/>
        <v>43883</v>
      </c>
      <c r="C1632" s="119" t="str">
        <f t="shared" si="176"/>
        <v>Zone 5 - Mile 108</v>
      </c>
      <c r="D1632" s="109" t="s">
        <v>568</v>
      </c>
      <c r="E1632" s="116" t="str">
        <f t="shared" si="168"/>
        <v>Louis</v>
      </c>
      <c r="F1632" s="116" t="str">
        <f t="shared" si="169"/>
        <v>Heath</v>
      </c>
      <c r="G1632" s="116" t="str">
        <f t="shared" si="170"/>
        <v>Men Grand Masters</v>
      </c>
      <c r="H1632" s="116" t="str">
        <f t="shared" si="171"/>
        <v>Steenbras</v>
      </c>
      <c r="I1632" s="109"/>
      <c r="J1632" s="109"/>
      <c r="K1632" s="109"/>
      <c r="L1632" s="118" t="str">
        <f t="shared" si="172"/>
        <v/>
      </c>
      <c r="M1632" s="118" t="str">
        <f t="shared" si="173"/>
        <v/>
      </c>
    </row>
    <row r="1633" spans="1:13" x14ac:dyDescent="0.3">
      <c r="A1633" s="119" t="str">
        <f t="shared" si="174"/>
        <v>2020-IC-L1</v>
      </c>
      <c r="B1633" s="120">
        <f t="shared" si="175"/>
        <v>43883</v>
      </c>
      <c r="C1633" s="119" t="str">
        <f t="shared" si="176"/>
        <v>Zone 5 - Mile 108</v>
      </c>
      <c r="D1633" s="109" t="s">
        <v>678</v>
      </c>
      <c r="E1633" s="116" t="str">
        <f t="shared" si="168"/>
        <v>Danie</v>
      </c>
      <c r="F1633" s="116" t="str">
        <f t="shared" si="169"/>
        <v>Van Der Merwe</v>
      </c>
      <c r="G1633" s="116" t="str">
        <f t="shared" si="170"/>
        <v>Men Grand Masters</v>
      </c>
      <c r="H1633" s="116" t="str">
        <f t="shared" si="171"/>
        <v>Steenbras</v>
      </c>
      <c r="I1633" s="109"/>
      <c r="J1633" s="109" t="s">
        <v>1318</v>
      </c>
      <c r="K1633" s="109">
        <v>49</v>
      </c>
      <c r="L1633" s="118">
        <f t="shared" si="172"/>
        <v>2.1</v>
      </c>
      <c r="M1633" s="118">
        <f t="shared" si="173"/>
        <v>2.1</v>
      </c>
    </row>
    <row r="1634" spans="1:13" x14ac:dyDescent="0.3">
      <c r="A1634" s="119" t="str">
        <f t="shared" si="174"/>
        <v>2020-IC-L1</v>
      </c>
      <c r="B1634" s="120">
        <f t="shared" si="175"/>
        <v>43883</v>
      </c>
      <c r="C1634" s="119" t="str">
        <f t="shared" si="176"/>
        <v>Zone 5 - Mile 108</v>
      </c>
      <c r="D1634" s="109" t="s">
        <v>678</v>
      </c>
      <c r="E1634" s="116" t="str">
        <f t="shared" si="168"/>
        <v>Danie</v>
      </c>
      <c r="F1634" s="116" t="str">
        <f t="shared" si="169"/>
        <v>Van Der Merwe</v>
      </c>
      <c r="G1634" s="116" t="str">
        <f t="shared" si="170"/>
        <v>Men Grand Masters</v>
      </c>
      <c r="H1634" s="116" t="str">
        <f t="shared" si="171"/>
        <v>Steenbras</v>
      </c>
      <c r="I1634" s="109"/>
      <c r="J1634" s="109" t="s">
        <v>8</v>
      </c>
      <c r="K1634" s="109">
        <v>72</v>
      </c>
      <c r="L1634" s="118">
        <f t="shared" si="172"/>
        <v>3</v>
      </c>
      <c r="M1634" s="118">
        <f t="shared" si="173"/>
        <v>3</v>
      </c>
    </row>
    <row r="1635" spans="1:13" x14ac:dyDescent="0.3">
      <c r="A1635" s="119" t="str">
        <f t="shared" si="174"/>
        <v>2020-IC-L1</v>
      </c>
      <c r="B1635" s="120">
        <f t="shared" si="175"/>
        <v>43883</v>
      </c>
      <c r="C1635" s="119" t="str">
        <f t="shared" si="176"/>
        <v>Zone 5 - Mile 108</v>
      </c>
      <c r="D1635" s="109" t="s">
        <v>678</v>
      </c>
      <c r="E1635" s="116" t="str">
        <f t="shared" si="168"/>
        <v>Danie</v>
      </c>
      <c r="F1635" s="116" t="str">
        <f t="shared" si="169"/>
        <v>Van Der Merwe</v>
      </c>
      <c r="G1635" s="116" t="str">
        <f t="shared" si="170"/>
        <v>Men Grand Masters</v>
      </c>
      <c r="H1635" s="116" t="str">
        <f t="shared" si="171"/>
        <v>Steenbras</v>
      </c>
      <c r="I1635" s="109"/>
      <c r="J1635" s="109" t="s">
        <v>8</v>
      </c>
      <c r="K1635" s="109">
        <v>89</v>
      </c>
      <c r="L1635" s="118">
        <f t="shared" si="172"/>
        <v>5.6</v>
      </c>
      <c r="M1635" s="118">
        <f t="shared" si="173"/>
        <v>5.6</v>
      </c>
    </row>
    <row r="1636" spans="1:13" x14ac:dyDescent="0.3">
      <c r="A1636" s="119" t="str">
        <f t="shared" si="174"/>
        <v>2020-IC-L1</v>
      </c>
      <c r="B1636" s="120">
        <f t="shared" si="175"/>
        <v>43883</v>
      </c>
      <c r="C1636" s="119" t="str">
        <f t="shared" si="176"/>
        <v>Zone 5 - Mile 108</v>
      </c>
      <c r="D1636" s="109" t="s">
        <v>678</v>
      </c>
      <c r="E1636" s="116" t="str">
        <f t="shared" si="168"/>
        <v>Danie</v>
      </c>
      <c r="F1636" s="116" t="str">
        <f t="shared" si="169"/>
        <v>Van Der Merwe</v>
      </c>
      <c r="G1636" s="116" t="str">
        <f t="shared" si="170"/>
        <v>Men Grand Masters</v>
      </c>
      <c r="H1636" s="116" t="str">
        <f t="shared" si="171"/>
        <v>Steenbras</v>
      </c>
      <c r="I1636" s="109" t="s">
        <v>9</v>
      </c>
      <c r="J1636" s="109"/>
      <c r="K1636" s="109">
        <v>37</v>
      </c>
      <c r="L1636" s="118">
        <f t="shared" si="172"/>
        <v>0.9</v>
      </c>
      <c r="M1636" s="118">
        <f t="shared" si="173"/>
        <v>0.9</v>
      </c>
    </row>
    <row r="1637" spans="1:13" x14ac:dyDescent="0.3">
      <c r="A1637" s="119" t="str">
        <f t="shared" si="174"/>
        <v>2020-IC-L1</v>
      </c>
      <c r="B1637" s="120">
        <f t="shared" si="175"/>
        <v>43883</v>
      </c>
      <c r="C1637" s="119" t="str">
        <f t="shared" si="176"/>
        <v>Zone 5 - Mile 108</v>
      </c>
      <c r="D1637" s="109" t="s">
        <v>678</v>
      </c>
      <c r="E1637" s="116" t="str">
        <f t="shared" si="168"/>
        <v>Danie</v>
      </c>
      <c r="F1637" s="116" t="str">
        <f t="shared" si="169"/>
        <v>Van Der Merwe</v>
      </c>
      <c r="G1637" s="116" t="str">
        <f t="shared" si="170"/>
        <v>Men Grand Masters</v>
      </c>
      <c r="H1637" s="116" t="str">
        <f t="shared" si="171"/>
        <v>Steenbras</v>
      </c>
      <c r="I1637" s="109" t="s">
        <v>7</v>
      </c>
      <c r="J1637" s="109"/>
      <c r="K1637" s="109">
        <v>36</v>
      </c>
      <c r="L1637" s="118">
        <f t="shared" si="172"/>
        <v>1.5</v>
      </c>
      <c r="M1637" s="118">
        <f t="shared" si="173"/>
        <v>1.5</v>
      </c>
    </row>
    <row r="1638" spans="1:13" x14ac:dyDescent="0.3">
      <c r="A1638" s="119" t="str">
        <f t="shared" si="174"/>
        <v>2020-IC-L1</v>
      </c>
      <c r="B1638" s="120">
        <f t="shared" si="175"/>
        <v>43883</v>
      </c>
      <c r="C1638" s="119" t="str">
        <f t="shared" si="176"/>
        <v>Zone 5 - Mile 108</v>
      </c>
      <c r="D1638" s="109" t="s">
        <v>698</v>
      </c>
      <c r="E1638" s="116" t="str">
        <f t="shared" si="168"/>
        <v>Willem</v>
      </c>
      <c r="F1638" s="116" t="str">
        <f t="shared" si="169"/>
        <v>Kilian</v>
      </c>
      <c r="G1638" s="116" t="str">
        <f t="shared" si="170"/>
        <v>Men Veteran</v>
      </c>
      <c r="H1638" s="116" t="str">
        <f t="shared" si="171"/>
        <v>Steenbras</v>
      </c>
      <c r="I1638" s="109" t="s">
        <v>9</v>
      </c>
      <c r="J1638" s="109"/>
      <c r="K1638" s="109">
        <v>36</v>
      </c>
      <c r="L1638" s="118">
        <f t="shared" si="172"/>
        <v>0.9</v>
      </c>
      <c r="M1638" s="118">
        <f t="shared" si="173"/>
        <v>0.9</v>
      </c>
    </row>
    <row r="1639" spans="1:13" x14ac:dyDescent="0.3">
      <c r="A1639" s="119" t="str">
        <f t="shared" si="174"/>
        <v>2020-IC-L1</v>
      </c>
      <c r="B1639" s="120">
        <f t="shared" si="175"/>
        <v>43883</v>
      </c>
      <c r="C1639" s="119" t="str">
        <f t="shared" si="176"/>
        <v>Zone 5 - Mile 108</v>
      </c>
      <c r="D1639" s="109" t="s">
        <v>698</v>
      </c>
      <c r="E1639" s="116" t="str">
        <f t="shared" si="168"/>
        <v>Willem</v>
      </c>
      <c r="F1639" s="116" t="str">
        <f t="shared" si="169"/>
        <v>Kilian</v>
      </c>
      <c r="G1639" s="116" t="str">
        <f t="shared" si="170"/>
        <v>Men Veteran</v>
      </c>
      <c r="H1639" s="116" t="str">
        <f t="shared" si="171"/>
        <v>Steenbras</v>
      </c>
      <c r="I1639" s="109" t="s">
        <v>7</v>
      </c>
      <c r="J1639" s="109"/>
      <c r="K1639" s="109">
        <v>35</v>
      </c>
      <c r="L1639" s="118">
        <f t="shared" si="172"/>
        <v>1.3</v>
      </c>
      <c r="M1639" s="118">
        <f t="shared" si="173"/>
        <v>1.3</v>
      </c>
    </row>
    <row r="1640" spans="1:13" x14ac:dyDescent="0.3">
      <c r="A1640" s="119" t="str">
        <f t="shared" si="174"/>
        <v>2020-IC-L1</v>
      </c>
      <c r="B1640" s="120">
        <f t="shared" si="175"/>
        <v>43883</v>
      </c>
      <c r="C1640" s="119" t="str">
        <f t="shared" si="176"/>
        <v>Zone 5 - Mile 108</v>
      </c>
      <c r="D1640" s="109" t="s">
        <v>722</v>
      </c>
      <c r="E1640" s="116" t="str">
        <f t="shared" si="168"/>
        <v>Danie</v>
      </c>
      <c r="F1640" s="116" t="str">
        <f t="shared" si="169"/>
        <v>Swanepoel</v>
      </c>
      <c r="G1640" s="116" t="str">
        <f t="shared" si="170"/>
        <v>Men Senior</v>
      </c>
      <c r="H1640" s="116" t="str">
        <f t="shared" si="171"/>
        <v>Steenbras</v>
      </c>
      <c r="I1640" s="109"/>
      <c r="J1640" s="109" t="s">
        <v>1318</v>
      </c>
      <c r="K1640" s="109">
        <v>87</v>
      </c>
      <c r="L1640" s="118">
        <f t="shared" si="172"/>
        <v>12.1</v>
      </c>
      <c r="M1640" s="118">
        <f t="shared" si="173"/>
        <v>12.1</v>
      </c>
    </row>
    <row r="1641" spans="1:13" x14ac:dyDescent="0.3">
      <c r="A1641" s="119" t="str">
        <f t="shared" si="174"/>
        <v>2020-IC-L1</v>
      </c>
      <c r="B1641" s="120">
        <f t="shared" si="175"/>
        <v>43883</v>
      </c>
      <c r="C1641" s="119" t="str">
        <f t="shared" si="176"/>
        <v>Zone 5 - Mile 108</v>
      </c>
      <c r="D1641" s="109" t="s">
        <v>722</v>
      </c>
      <c r="E1641" s="116" t="str">
        <f t="shared" si="168"/>
        <v>Danie</v>
      </c>
      <c r="F1641" s="116" t="str">
        <f t="shared" si="169"/>
        <v>Swanepoel</v>
      </c>
      <c r="G1641" s="116" t="str">
        <f t="shared" si="170"/>
        <v>Men Senior</v>
      </c>
      <c r="H1641" s="116" t="str">
        <f t="shared" si="171"/>
        <v>Steenbras</v>
      </c>
      <c r="I1641" s="109"/>
      <c r="J1641" s="109" t="s">
        <v>1319</v>
      </c>
      <c r="K1641" s="109">
        <v>55</v>
      </c>
      <c r="L1641" s="118">
        <f t="shared" si="172"/>
        <v>5.4</v>
      </c>
      <c r="M1641" s="118">
        <f t="shared" si="173"/>
        <v>5.4</v>
      </c>
    </row>
    <row r="1642" spans="1:13" x14ac:dyDescent="0.3">
      <c r="A1642" s="119" t="str">
        <f t="shared" si="174"/>
        <v>2020-IC-L1</v>
      </c>
      <c r="B1642" s="120">
        <f t="shared" si="175"/>
        <v>43883</v>
      </c>
      <c r="C1642" s="119" t="str">
        <f t="shared" si="176"/>
        <v>Zone 5 - Mile 108</v>
      </c>
      <c r="D1642" s="109" t="s">
        <v>722</v>
      </c>
      <c r="E1642" s="116" t="str">
        <f t="shared" si="168"/>
        <v>Danie</v>
      </c>
      <c r="F1642" s="116" t="str">
        <f t="shared" si="169"/>
        <v>Swanepoel</v>
      </c>
      <c r="G1642" s="116" t="str">
        <f t="shared" si="170"/>
        <v>Men Senior</v>
      </c>
      <c r="H1642" s="116" t="str">
        <f t="shared" si="171"/>
        <v>Steenbras</v>
      </c>
      <c r="I1642" s="109"/>
      <c r="J1642" s="109" t="s">
        <v>20</v>
      </c>
      <c r="K1642" s="109">
        <v>72</v>
      </c>
      <c r="L1642" s="118">
        <f t="shared" si="172"/>
        <v>1.3</v>
      </c>
      <c r="M1642" s="118">
        <f t="shared" si="173"/>
        <v>1.3</v>
      </c>
    </row>
    <row r="1643" spans="1:13" x14ac:dyDescent="0.3">
      <c r="A1643" s="119" t="str">
        <f t="shared" si="174"/>
        <v>2020-IC-L1</v>
      </c>
      <c r="B1643" s="120">
        <f t="shared" si="175"/>
        <v>43883</v>
      </c>
      <c r="C1643" s="119" t="str">
        <f t="shared" si="176"/>
        <v>Zone 5 - Mile 108</v>
      </c>
      <c r="D1643" s="109" t="s">
        <v>1712</v>
      </c>
      <c r="E1643" s="116" t="str">
        <f t="shared" si="168"/>
        <v>Herman</v>
      </c>
      <c r="F1643" s="116" t="str">
        <f t="shared" si="169"/>
        <v>Swanepoel</v>
      </c>
      <c r="G1643" s="116" t="str">
        <f t="shared" si="170"/>
        <v>Men Senior</v>
      </c>
      <c r="H1643" s="116" t="str">
        <f t="shared" si="171"/>
        <v>Steenbras</v>
      </c>
      <c r="I1643" s="109"/>
      <c r="J1643" s="109" t="s">
        <v>20</v>
      </c>
      <c r="K1643" s="109">
        <v>89</v>
      </c>
      <c r="L1643" s="118">
        <f t="shared" si="172"/>
        <v>2.6</v>
      </c>
      <c r="M1643" s="118">
        <f t="shared" si="173"/>
        <v>2.6</v>
      </c>
    </row>
    <row r="1644" spans="1:13" x14ac:dyDescent="0.3">
      <c r="A1644" s="119" t="str">
        <f t="shared" si="174"/>
        <v>2020-IC-L1</v>
      </c>
      <c r="B1644" s="120">
        <f t="shared" si="175"/>
        <v>43883</v>
      </c>
      <c r="C1644" s="119" t="str">
        <f t="shared" si="176"/>
        <v>Zone 5 - Mile 108</v>
      </c>
      <c r="D1644" s="109" t="s">
        <v>1712</v>
      </c>
      <c r="E1644" s="116" t="str">
        <f t="shared" si="168"/>
        <v>Herman</v>
      </c>
      <c r="F1644" s="116" t="str">
        <f t="shared" si="169"/>
        <v>Swanepoel</v>
      </c>
      <c r="G1644" s="116" t="str">
        <f t="shared" si="170"/>
        <v>Men Senior</v>
      </c>
      <c r="H1644" s="116" t="str">
        <f t="shared" si="171"/>
        <v>Steenbras</v>
      </c>
      <c r="I1644" s="109"/>
      <c r="J1644" s="109" t="s">
        <v>20</v>
      </c>
      <c r="K1644" s="109">
        <v>71</v>
      </c>
      <c r="L1644" s="118">
        <f t="shared" si="172"/>
        <v>1.3</v>
      </c>
      <c r="M1644" s="118">
        <f t="shared" si="173"/>
        <v>1.3</v>
      </c>
    </row>
    <row r="1645" spans="1:13" x14ac:dyDescent="0.3">
      <c r="A1645" s="119" t="str">
        <f t="shared" si="174"/>
        <v>2020-IC-L1</v>
      </c>
      <c r="B1645" s="120">
        <f t="shared" si="175"/>
        <v>43883</v>
      </c>
      <c r="C1645" s="119" t="str">
        <f t="shared" si="176"/>
        <v>Zone 5 - Mile 108</v>
      </c>
      <c r="D1645" s="109" t="s">
        <v>1712</v>
      </c>
      <c r="E1645" s="116" t="str">
        <f t="shared" si="168"/>
        <v>Herman</v>
      </c>
      <c r="F1645" s="116" t="str">
        <f t="shared" si="169"/>
        <v>Swanepoel</v>
      </c>
      <c r="G1645" s="116" t="str">
        <f t="shared" si="170"/>
        <v>Men Senior</v>
      </c>
      <c r="H1645" s="116" t="str">
        <f t="shared" si="171"/>
        <v>Steenbras</v>
      </c>
      <c r="I1645" s="109"/>
      <c r="J1645" s="109" t="s">
        <v>8</v>
      </c>
      <c r="K1645" s="109">
        <v>83</v>
      </c>
      <c r="L1645" s="118">
        <f t="shared" si="172"/>
        <v>4.5999999999999996</v>
      </c>
      <c r="M1645" s="118">
        <f t="shared" si="173"/>
        <v>4.5999999999999996</v>
      </c>
    </row>
    <row r="1646" spans="1:13" x14ac:dyDescent="0.3">
      <c r="A1646" s="119" t="str">
        <f t="shared" si="174"/>
        <v>2020-IC-L1</v>
      </c>
      <c r="B1646" s="120">
        <f t="shared" si="175"/>
        <v>43883</v>
      </c>
      <c r="C1646" s="119" t="str">
        <f t="shared" si="176"/>
        <v>Zone 5 - Mile 108</v>
      </c>
      <c r="D1646" s="109" t="s">
        <v>1712</v>
      </c>
      <c r="E1646" s="116" t="str">
        <f t="shared" si="168"/>
        <v>Herman</v>
      </c>
      <c r="F1646" s="116" t="str">
        <f t="shared" si="169"/>
        <v>Swanepoel</v>
      </c>
      <c r="G1646" s="116" t="str">
        <f t="shared" si="170"/>
        <v>Men Senior</v>
      </c>
      <c r="H1646" s="116" t="str">
        <f t="shared" si="171"/>
        <v>Steenbras</v>
      </c>
      <c r="I1646" s="109"/>
      <c r="J1646" s="109" t="s">
        <v>8</v>
      </c>
      <c r="K1646" s="109">
        <v>66</v>
      </c>
      <c r="L1646" s="118">
        <f t="shared" si="172"/>
        <v>2.2999999999999998</v>
      </c>
      <c r="M1646" s="118">
        <f t="shared" si="173"/>
        <v>2.2999999999999998</v>
      </c>
    </row>
    <row r="1647" spans="1:13" x14ac:dyDescent="0.3">
      <c r="A1647" s="119" t="str">
        <f t="shared" si="174"/>
        <v>2020-IC-L1</v>
      </c>
      <c r="B1647" s="120">
        <f t="shared" si="175"/>
        <v>43883</v>
      </c>
      <c r="C1647" s="119" t="str">
        <f t="shared" si="176"/>
        <v>Zone 5 - Mile 108</v>
      </c>
      <c r="D1647" s="109" t="s">
        <v>1005</v>
      </c>
      <c r="E1647" s="116" t="str">
        <f t="shared" si="168"/>
        <v>Dewald</v>
      </c>
      <c r="F1647" s="116" t="str">
        <f t="shared" si="169"/>
        <v>Van Der Merwe</v>
      </c>
      <c r="G1647" s="116" t="str">
        <f t="shared" si="170"/>
        <v>Men Master</v>
      </c>
      <c r="H1647" s="116" t="str">
        <f t="shared" si="171"/>
        <v>Steenbras</v>
      </c>
      <c r="I1647" s="109"/>
      <c r="J1647" s="109"/>
      <c r="K1647" s="109"/>
      <c r="L1647" s="118" t="str">
        <f t="shared" si="172"/>
        <v/>
      </c>
      <c r="M1647" s="118" t="str">
        <f t="shared" si="173"/>
        <v/>
      </c>
    </row>
    <row r="1648" spans="1:13" x14ac:dyDescent="0.3">
      <c r="A1648" s="119" t="str">
        <f t="shared" si="174"/>
        <v>2020-IC-L1</v>
      </c>
      <c r="B1648" s="120">
        <f t="shared" si="175"/>
        <v>43883</v>
      </c>
      <c r="C1648" s="119" t="str">
        <f t="shared" si="176"/>
        <v>Zone 5 - Mile 108</v>
      </c>
      <c r="D1648" s="109" t="s">
        <v>733</v>
      </c>
      <c r="E1648" s="116" t="str">
        <f t="shared" si="168"/>
        <v>Jayden</v>
      </c>
      <c r="F1648" s="116" t="str">
        <f t="shared" si="169"/>
        <v>Hansen</v>
      </c>
      <c r="G1648" s="116" t="str">
        <f t="shared" si="170"/>
        <v>Men U/16</v>
      </c>
      <c r="H1648" s="116" t="str">
        <f t="shared" si="171"/>
        <v>Steenbras</v>
      </c>
      <c r="I1648" s="109"/>
      <c r="J1648" s="109" t="s">
        <v>8</v>
      </c>
      <c r="K1648" s="109">
        <v>86</v>
      </c>
      <c r="L1648" s="118">
        <f t="shared" si="172"/>
        <v>5.0999999999999996</v>
      </c>
      <c r="M1648" s="118">
        <f t="shared" si="173"/>
        <v>5.0999999999999996</v>
      </c>
    </row>
    <row r="1649" spans="1:13" x14ac:dyDescent="0.3">
      <c r="A1649" s="119" t="str">
        <f t="shared" si="174"/>
        <v>2020-IC-L1</v>
      </c>
      <c r="B1649" s="120">
        <f t="shared" si="175"/>
        <v>43883</v>
      </c>
      <c r="C1649" s="119" t="str">
        <f t="shared" si="176"/>
        <v>Zone 5 - Mile 108</v>
      </c>
      <c r="D1649" s="109" t="s">
        <v>738</v>
      </c>
      <c r="E1649" s="116" t="str">
        <f t="shared" si="168"/>
        <v>Dirk</v>
      </c>
      <c r="F1649" s="116" t="str">
        <f t="shared" si="169"/>
        <v>Hansen</v>
      </c>
      <c r="G1649" s="116" t="str">
        <f t="shared" si="170"/>
        <v>Men Veteran</v>
      </c>
      <c r="H1649" s="116" t="str">
        <f t="shared" si="171"/>
        <v>Steenbras</v>
      </c>
      <c r="I1649" s="109" t="s">
        <v>22</v>
      </c>
      <c r="J1649" s="109"/>
      <c r="K1649" s="109">
        <v>52</v>
      </c>
      <c r="L1649" s="118">
        <f t="shared" si="172"/>
        <v>1.9</v>
      </c>
      <c r="M1649" s="118">
        <f t="shared" si="173"/>
        <v>1.9</v>
      </c>
    </row>
    <row r="1650" spans="1:13" x14ac:dyDescent="0.3">
      <c r="A1650" s="119" t="str">
        <f t="shared" si="174"/>
        <v>2020-IC-L1</v>
      </c>
      <c r="B1650" s="120">
        <f t="shared" si="175"/>
        <v>43883</v>
      </c>
      <c r="C1650" s="119" t="str">
        <f t="shared" si="176"/>
        <v>Zone 5 - Mile 108</v>
      </c>
      <c r="D1650" s="109" t="s">
        <v>1244</v>
      </c>
      <c r="E1650" s="116" t="str">
        <f t="shared" si="168"/>
        <v>Louwrens</v>
      </c>
      <c r="F1650" s="116" t="str">
        <f t="shared" si="169"/>
        <v>Knouwds</v>
      </c>
      <c r="G1650" s="116" t="str">
        <f t="shared" si="170"/>
        <v>Men Veteran</v>
      </c>
      <c r="H1650" s="116" t="str">
        <f t="shared" si="171"/>
        <v>Steenbras</v>
      </c>
      <c r="I1650" s="109" t="s">
        <v>9</v>
      </c>
      <c r="J1650" s="109"/>
      <c r="K1650" s="109">
        <v>32</v>
      </c>
      <c r="L1650" s="118">
        <f t="shared" si="172"/>
        <v>0.6</v>
      </c>
      <c r="M1650" s="118">
        <f t="shared" si="173"/>
        <v>0.6</v>
      </c>
    </row>
    <row r="1651" spans="1:13" x14ac:dyDescent="0.3">
      <c r="A1651" s="119" t="str">
        <f t="shared" si="174"/>
        <v>2020-IC-L1</v>
      </c>
      <c r="B1651" s="120">
        <f t="shared" si="175"/>
        <v>43883</v>
      </c>
      <c r="C1651" s="119" t="str">
        <f t="shared" si="176"/>
        <v>Zone 5 - Mile 108</v>
      </c>
      <c r="D1651" s="109" t="s">
        <v>689</v>
      </c>
      <c r="E1651" s="116" t="str">
        <f t="shared" si="168"/>
        <v>Michael</v>
      </c>
      <c r="F1651" s="116" t="str">
        <f t="shared" si="169"/>
        <v>Durant</v>
      </c>
      <c r="G1651" s="116" t="str">
        <f t="shared" si="170"/>
        <v>Men Senior</v>
      </c>
      <c r="H1651" s="116" t="str">
        <f t="shared" si="171"/>
        <v>Steenbras</v>
      </c>
      <c r="I1651" s="109"/>
      <c r="J1651" s="109" t="s">
        <v>1340</v>
      </c>
      <c r="K1651" s="109">
        <v>155</v>
      </c>
      <c r="L1651" s="118">
        <f t="shared" si="172"/>
        <v>19.5</v>
      </c>
      <c r="M1651" s="118">
        <f t="shared" si="173"/>
        <v>19.5</v>
      </c>
    </row>
    <row r="1652" spans="1:13" x14ac:dyDescent="0.3">
      <c r="A1652" s="119" t="str">
        <f t="shared" si="174"/>
        <v>2020-IC-L1</v>
      </c>
      <c r="B1652" s="120">
        <f t="shared" si="175"/>
        <v>43883</v>
      </c>
      <c r="C1652" s="119" t="str">
        <f t="shared" si="176"/>
        <v>Zone 5 - Mile 108</v>
      </c>
      <c r="D1652" s="109" t="s">
        <v>689</v>
      </c>
      <c r="E1652" s="116" t="str">
        <f t="shared" si="168"/>
        <v>Michael</v>
      </c>
      <c r="F1652" s="116" t="str">
        <f t="shared" si="169"/>
        <v>Durant</v>
      </c>
      <c r="G1652" s="116" t="str">
        <f t="shared" si="170"/>
        <v>Men Senior</v>
      </c>
      <c r="H1652" s="116" t="str">
        <f t="shared" si="171"/>
        <v>Steenbras</v>
      </c>
      <c r="I1652" s="109" t="s">
        <v>7</v>
      </c>
      <c r="J1652" s="109"/>
      <c r="K1652" s="109">
        <v>31</v>
      </c>
      <c r="L1652" s="118">
        <f t="shared" si="172"/>
        <v>0.9</v>
      </c>
      <c r="M1652" s="118">
        <f t="shared" si="173"/>
        <v>0.9</v>
      </c>
    </row>
    <row r="1653" spans="1:13" x14ac:dyDescent="0.3">
      <c r="A1653" s="119" t="str">
        <f t="shared" si="174"/>
        <v>2020-IC-L1</v>
      </c>
      <c r="B1653" s="120">
        <f t="shared" si="175"/>
        <v>43883</v>
      </c>
      <c r="C1653" s="119" t="str">
        <f t="shared" si="176"/>
        <v>Zone 5 - Mile 108</v>
      </c>
      <c r="D1653" s="109" t="s">
        <v>809</v>
      </c>
      <c r="E1653" s="116" t="str">
        <f t="shared" si="168"/>
        <v>Christopher</v>
      </c>
      <c r="F1653" s="116" t="str">
        <f t="shared" si="169"/>
        <v>Durant</v>
      </c>
      <c r="G1653" s="116" t="str">
        <f t="shared" si="170"/>
        <v>Men Senior</v>
      </c>
      <c r="H1653" s="116" t="str">
        <f t="shared" si="171"/>
        <v>Steenbras</v>
      </c>
      <c r="I1653" s="109"/>
      <c r="J1653" s="109"/>
      <c r="K1653" s="109"/>
      <c r="L1653" s="118" t="str">
        <f t="shared" si="172"/>
        <v/>
      </c>
      <c r="M1653" s="118" t="str">
        <f t="shared" si="173"/>
        <v/>
      </c>
    </row>
    <row r="1654" spans="1:13" x14ac:dyDescent="0.3">
      <c r="A1654" s="119" t="str">
        <f t="shared" si="174"/>
        <v>2020-IC-L1</v>
      </c>
      <c r="B1654" s="120">
        <f t="shared" si="175"/>
        <v>43883</v>
      </c>
      <c r="C1654" s="119" t="str">
        <f t="shared" si="176"/>
        <v>Zone 5 - Mile 108</v>
      </c>
      <c r="D1654" s="109" t="s">
        <v>1077</v>
      </c>
      <c r="E1654" s="116" t="str">
        <f t="shared" si="168"/>
        <v>Annelie</v>
      </c>
      <c r="F1654" s="116" t="str">
        <f t="shared" si="169"/>
        <v>Du Randt</v>
      </c>
      <c r="G1654" s="116" t="str">
        <f t="shared" si="170"/>
        <v>Ladies Grand Masters</v>
      </c>
      <c r="H1654" s="116" t="str">
        <f t="shared" si="171"/>
        <v>xSteenbras</v>
      </c>
      <c r="I1654" s="109"/>
      <c r="J1654" s="109" t="s">
        <v>8</v>
      </c>
      <c r="K1654" s="109">
        <v>82</v>
      </c>
      <c r="L1654" s="118">
        <f t="shared" si="172"/>
        <v>4.4000000000000004</v>
      </c>
      <c r="M1654" s="118">
        <f t="shared" si="173"/>
        <v>4.4000000000000004</v>
      </c>
    </row>
    <row r="1655" spans="1:13" x14ac:dyDescent="0.3">
      <c r="A1655" s="119" t="str">
        <f t="shared" si="174"/>
        <v>2020-IC-L1</v>
      </c>
      <c r="B1655" s="120">
        <f t="shared" si="175"/>
        <v>43883</v>
      </c>
      <c r="C1655" s="119" t="str">
        <f t="shared" si="176"/>
        <v>Zone 5 - Mile 108</v>
      </c>
      <c r="D1655" s="109" t="s">
        <v>1077</v>
      </c>
      <c r="E1655" s="116" t="str">
        <f t="shared" si="168"/>
        <v>Annelie</v>
      </c>
      <c r="F1655" s="116" t="str">
        <f t="shared" si="169"/>
        <v>Du Randt</v>
      </c>
      <c r="G1655" s="116" t="str">
        <f t="shared" si="170"/>
        <v>Ladies Grand Masters</v>
      </c>
      <c r="H1655" s="116" t="str">
        <f t="shared" si="171"/>
        <v>xSteenbras</v>
      </c>
      <c r="I1655" s="109" t="s">
        <v>19</v>
      </c>
      <c r="J1655" s="109"/>
      <c r="K1655" s="109">
        <v>45</v>
      </c>
      <c r="L1655" s="118">
        <f t="shared" si="172"/>
        <v>0.9</v>
      </c>
      <c r="M1655" s="118">
        <f t="shared" si="173"/>
        <v>0.9</v>
      </c>
    </row>
    <row r="1656" spans="1:13" x14ac:dyDescent="0.3">
      <c r="A1656" s="119" t="str">
        <f t="shared" si="174"/>
        <v>2020-IC-L1</v>
      </c>
      <c r="B1656" s="120">
        <f t="shared" si="175"/>
        <v>43883</v>
      </c>
      <c r="C1656" s="119" t="str">
        <f t="shared" si="176"/>
        <v>Zone 5 - Mile 108</v>
      </c>
      <c r="D1656" s="109" t="s">
        <v>1077</v>
      </c>
      <c r="E1656" s="116" t="str">
        <f t="shared" si="168"/>
        <v>Annelie</v>
      </c>
      <c r="F1656" s="116" t="str">
        <f t="shared" si="169"/>
        <v>Du Randt</v>
      </c>
      <c r="G1656" s="116" t="str">
        <f t="shared" si="170"/>
        <v>Ladies Grand Masters</v>
      </c>
      <c r="H1656" s="116" t="str">
        <f t="shared" si="171"/>
        <v>xSteenbras</v>
      </c>
      <c r="I1656" s="109" t="s">
        <v>11</v>
      </c>
      <c r="J1656" s="109"/>
      <c r="K1656" s="109">
        <v>30</v>
      </c>
      <c r="L1656" s="118">
        <f t="shared" si="172"/>
        <v>0</v>
      </c>
      <c r="M1656" s="118">
        <f t="shared" si="173"/>
        <v>0</v>
      </c>
    </row>
    <row r="1657" spans="1:13" x14ac:dyDescent="0.3">
      <c r="A1657" s="119" t="str">
        <f t="shared" si="174"/>
        <v>2020-IC-L1</v>
      </c>
      <c r="B1657" s="120">
        <f t="shared" si="175"/>
        <v>43883</v>
      </c>
      <c r="C1657" s="119" t="str">
        <f t="shared" si="176"/>
        <v>Zone 5 - Mile 108</v>
      </c>
      <c r="D1657" s="109" t="s">
        <v>1077</v>
      </c>
      <c r="E1657" s="116" t="str">
        <f t="shared" si="168"/>
        <v>Annelie</v>
      </c>
      <c r="F1657" s="116" t="str">
        <f t="shared" si="169"/>
        <v>Du Randt</v>
      </c>
      <c r="G1657" s="116" t="str">
        <f t="shared" si="170"/>
        <v>Ladies Grand Masters</v>
      </c>
      <c r="H1657" s="116" t="str">
        <f t="shared" si="171"/>
        <v>xSteenbras</v>
      </c>
      <c r="I1657" s="109" t="s">
        <v>19</v>
      </c>
      <c r="J1657" s="109"/>
      <c r="K1657" s="109">
        <v>41</v>
      </c>
      <c r="L1657" s="118">
        <f t="shared" si="172"/>
        <v>0.7</v>
      </c>
      <c r="M1657" s="118">
        <f t="shared" si="173"/>
        <v>0.7</v>
      </c>
    </row>
    <row r="1658" spans="1:13" x14ac:dyDescent="0.3">
      <c r="A1658" s="119" t="str">
        <f t="shared" si="174"/>
        <v>2020-IC-L1</v>
      </c>
      <c r="B1658" s="120">
        <f t="shared" si="175"/>
        <v>43883</v>
      </c>
      <c r="C1658" s="119" t="str">
        <f t="shared" si="176"/>
        <v>Zone 5 - Mile 108</v>
      </c>
      <c r="D1658" s="109" t="s">
        <v>1048</v>
      </c>
      <c r="E1658" s="116" t="str">
        <f t="shared" ref="E1658:E1721" si="177">IF(D1658="","",VLOOKUP(D1658,Master,3,FALSE))</f>
        <v>Lawrence</v>
      </c>
      <c r="F1658" s="116" t="str">
        <f t="shared" ref="F1658:F1721" si="178">IF(D1658="","",VLOOKUP(D1658,Master,4,FALSE))</f>
        <v>Durant</v>
      </c>
      <c r="G1658" s="116" t="str">
        <f t="shared" ref="G1658:G1721" si="179">IF(D1658="","",VLOOKUP(D1658,Master,5,FALSE))</f>
        <v>Men Grand Masters</v>
      </c>
      <c r="H1658" s="116" t="str">
        <f t="shared" ref="H1658:H1721" si="180">IF(D1658="","",VLOOKUP(D1658,Master,2,FALSE))</f>
        <v>Steenbras</v>
      </c>
      <c r="I1658" s="109"/>
      <c r="J1658" s="109"/>
      <c r="K1658" s="109"/>
      <c r="L1658" s="118" t="str">
        <f t="shared" ref="L1658:L1721" si="181">IF(K1658="","",IF(I1658="",ROUND(HLOOKUP(J1658,kgList,K1658,FALSE),1),ROUND(HLOOKUP(I1658,kgList,K1658,FALSE),1)))</f>
        <v/>
      </c>
      <c r="M1658" s="118" t="str">
        <f t="shared" ref="M1658:M1721" si="182">IF(L1658="","",IF(COUNTA(I1658:J1658)&gt;1,"Edible or Inedible",IF(COUNTA(I1658)=1,L1658*1,IF(COUNTA(J1658)=1,L1658*1,"ERROR"))))</f>
        <v/>
      </c>
    </row>
    <row r="1659" spans="1:13" x14ac:dyDescent="0.3">
      <c r="A1659" s="119" t="str">
        <f t="shared" ref="A1659:A1722" si="183">IF(D1659="","",A1658)</f>
        <v>2020-IC-L1</v>
      </c>
      <c r="B1659" s="120">
        <f t="shared" ref="B1659:B1722" si="184">IF(D1659="","",B1658)</f>
        <v>43883</v>
      </c>
      <c r="C1659" s="119" t="str">
        <f t="shared" ref="C1659:C1722" si="185">IF(D1659="","",C1658)</f>
        <v>Zone 5 - Mile 108</v>
      </c>
      <c r="D1659" s="109" t="s">
        <v>753</v>
      </c>
      <c r="E1659" s="116" t="str">
        <f t="shared" si="177"/>
        <v>Tiaan</v>
      </c>
      <c r="F1659" s="116" t="str">
        <f t="shared" si="178"/>
        <v>Van Rooyen</v>
      </c>
      <c r="G1659" s="116" t="str">
        <f t="shared" si="179"/>
        <v>Men Veteran</v>
      </c>
      <c r="H1659" s="116" t="str">
        <f t="shared" si="180"/>
        <v>xSteenbras</v>
      </c>
      <c r="I1659" s="109"/>
      <c r="J1659" s="109"/>
      <c r="K1659" s="109"/>
      <c r="L1659" s="118" t="str">
        <f t="shared" si="181"/>
        <v/>
      </c>
      <c r="M1659" s="118" t="str">
        <f t="shared" si="182"/>
        <v/>
      </c>
    </row>
    <row r="1660" spans="1:13" x14ac:dyDescent="0.3">
      <c r="A1660" s="119" t="str">
        <f t="shared" si="183"/>
        <v>2020-IC-L1</v>
      </c>
      <c r="B1660" s="120">
        <f t="shared" si="184"/>
        <v>43883</v>
      </c>
      <c r="C1660" s="119" t="str">
        <f t="shared" si="185"/>
        <v>Zone 5 - Mile 108</v>
      </c>
      <c r="D1660" s="109" t="s">
        <v>1644</v>
      </c>
      <c r="E1660" s="116" t="str">
        <f t="shared" si="177"/>
        <v>Wallace</v>
      </c>
      <c r="F1660" s="116" t="str">
        <f t="shared" si="178"/>
        <v>Shepperson</v>
      </c>
      <c r="G1660" s="116" t="str">
        <f t="shared" si="179"/>
        <v>Men Senior</v>
      </c>
      <c r="H1660" s="116" t="str">
        <f t="shared" si="180"/>
        <v>Steenbras</v>
      </c>
      <c r="I1660" s="109"/>
      <c r="J1660" s="109" t="s">
        <v>1317</v>
      </c>
      <c r="K1660" s="109">
        <v>53</v>
      </c>
      <c r="L1660" s="118">
        <f t="shared" si="181"/>
        <v>0</v>
      </c>
      <c r="M1660" s="118">
        <f t="shared" si="182"/>
        <v>0</v>
      </c>
    </row>
    <row r="1661" spans="1:13" x14ac:dyDescent="0.3">
      <c r="A1661" s="119" t="str">
        <f t="shared" si="183"/>
        <v>2020-IC-L1</v>
      </c>
      <c r="B1661" s="120">
        <f t="shared" si="184"/>
        <v>43883</v>
      </c>
      <c r="C1661" s="119" t="str">
        <f t="shared" si="185"/>
        <v>Zone 5 - Mile 108</v>
      </c>
      <c r="D1661" s="109" t="s">
        <v>1570</v>
      </c>
      <c r="E1661" s="116" t="str">
        <f t="shared" si="177"/>
        <v>Maryna</v>
      </c>
      <c r="F1661" s="116" t="str">
        <f t="shared" si="178"/>
        <v>Viljoen</v>
      </c>
      <c r="G1661" s="116" t="str">
        <f t="shared" si="179"/>
        <v>Ladies Senior</v>
      </c>
      <c r="H1661" s="116" t="str">
        <f t="shared" si="180"/>
        <v>Steenbras</v>
      </c>
      <c r="I1661" s="109"/>
      <c r="J1661" s="109" t="s">
        <v>1340</v>
      </c>
      <c r="K1661" s="109">
        <v>123</v>
      </c>
      <c r="L1661" s="118">
        <f t="shared" si="181"/>
        <v>8.8000000000000007</v>
      </c>
      <c r="M1661" s="118">
        <f t="shared" si="182"/>
        <v>8.8000000000000007</v>
      </c>
    </row>
    <row r="1662" spans="1:13" x14ac:dyDescent="0.3">
      <c r="A1662" s="119" t="str">
        <f t="shared" si="183"/>
        <v>2020-IC-L1</v>
      </c>
      <c r="B1662" s="120">
        <f t="shared" si="184"/>
        <v>43883</v>
      </c>
      <c r="C1662" s="119" t="str">
        <f t="shared" si="185"/>
        <v>Zone 5 - Mile 108</v>
      </c>
      <c r="D1662" s="109" t="s">
        <v>1570</v>
      </c>
      <c r="E1662" s="116" t="str">
        <f t="shared" si="177"/>
        <v>Maryna</v>
      </c>
      <c r="F1662" s="116" t="str">
        <f t="shared" si="178"/>
        <v>Viljoen</v>
      </c>
      <c r="G1662" s="116" t="str">
        <f t="shared" si="179"/>
        <v>Ladies Senior</v>
      </c>
      <c r="H1662" s="116" t="str">
        <f t="shared" si="180"/>
        <v>Steenbras</v>
      </c>
      <c r="I1662" s="109"/>
      <c r="J1662" s="109" t="s">
        <v>1340</v>
      </c>
      <c r="K1662" s="109">
        <v>120</v>
      </c>
      <c r="L1662" s="118">
        <f t="shared" si="181"/>
        <v>8.1</v>
      </c>
      <c r="M1662" s="118">
        <f t="shared" si="182"/>
        <v>8.1</v>
      </c>
    </row>
    <row r="1663" spans="1:13" x14ac:dyDescent="0.3">
      <c r="A1663" s="119" t="str">
        <f t="shared" si="183"/>
        <v>2020-IC-L1</v>
      </c>
      <c r="B1663" s="120">
        <f t="shared" si="184"/>
        <v>43883</v>
      </c>
      <c r="C1663" s="119" t="str">
        <f t="shared" si="185"/>
        <v>Zone 5 - Mile 108</v>
      </c>
      <c r="D1663" s="109" t="s">
        <v>782</v>
      </c>
      <c r="E1663" s="116" t="str">
        <f t="shared" si="177"/>
        <v>Chris</v>
      </c>
      <c r="F1663" s="116" t="str">
        <f t="shared" si="178"/>
        <v>Joubert</v>
      </c>
      <c r="G1663" s="116" t="str">
        <f t="shared" si="179"/>
        <v>Men Senior</v>
      </c>
      <c r="H1663" s="116" t="str">
        <f t="shared" si="180"/>
        <v>Steenbras</v>
      </c>
      <c r="I1663" s="109"/>
      <c r="J1663" s="109"/>
      <c r="K1663" s="109"/>
      <c r="L1663" s="118" t="str">
        <f t="shared" si="181"/>
        <v/>
      </c>
      <c r="M1663" s="118" t="str">
        <f t="shared" si="182"/>
        <v/>
      </c>
    </row>
    <row r="1664" spans="1:13" x14ac:dyDescent="0.3">
      <c r="A1664" s="119" t="str">
        <f t="shared" si="183"/>
        <v>2020-IC-L1</v>
      </c>
      <c r="B1664" s="120">
        <f t="shared" si="184"/>
        <v>43883</v>
      </c>
      <c r="C1664" s="119" t="str">
        <f t="shared" si="185"/>
        <v>Zone 5 - Mile 108</v>
      </c>
      <c r="D1664" s="109" t="s">
        <v>589</v>
      </c>
      <c r="E1664" s="116" t="str">
        <f t="shared" si="177"/>
        <v>Burger</v>
      </c>
      <c r="F1664" s="116" t="str">
        <f t="shared" si="178"/>
        <v>Van Taak</v>
      </c>
      <c r="G1664" s="116" t="str">
        <f t="shared" si="179"/>
        <v>Men Senior</v>
      </c>
      <c r="H1664" s="116" t="str">
        <f t="shared" si="180"/>
        <v>Steenbras</v>
      </c>
      <c r="I1664" s="109"/>
      <c r="J1664" s="109" t="s">
        <v>1340</v>
      </c>
      <c r="K1664" s="109">
        <v>108</v>
      </c>
      <c r="L1664" s="118">
        <f t="shared" si="181"/>
        <v>5.6</v>
      </c>
      <c r="M1664" s="118">
        <f t="shared" si="182"/>
        <v>5.6</v>
      </c>
    </row>
    <row r="1665" spans="1:13" x14ac:dyDescent="0.3">
      <c r="A1665" s="119" t="str">
        <f t="shared" si="183"/>
        <v>2020-IC-L1</v>
      </c>
      <c r="B1665" s="120">
        <f t="shared" si="184"/>
        <v>43883</v>
      </c>
      <c r="C1665" s="119" t="str">
        <f t="shared" si="185"/>
        <v>Zone 5 - Mile 108</v>
      </c>
      <c r="D1665" s="109" t="s">
        <v>589</v>
      </c>
      <c r="E1665" s="116" t="str">
        <f t="shared" si="177"/>
        <v>Burger</v>
      </c>
      <c r="F1665" s="116" t="str">
        <f t="shared" si="178"/>
        <v>Van Taak</v>
      </c>
      <c r="G1665" s="116" t="str">
        <f t="shared" si="179"/>
        <v>Men Senior</v>
      </c>
      <c r="H1665" s="116" t="str">
        <f t="shared" si="180"/>
        <v>Steenbras</v>
      </c>
      <c r="I1665" s="109"/>
      <c r="J1665" s="109" t="s">
        <v>1340</v>
      </c>
      <c r="K1665" s="109">
        <v>76</v>
      </c>
      <c r="L1665" s="118">
        <f t="shared" si="181"/>
        <v>1.7</v>
      </c>
      <c r="M1665" s="118">
        <f t="shared" si="182"/>
        <v>1.7</v>
      </c>
    </row>
    <row r="1666" spans="1:13" x14ac:dyDescent="0.3">
      <c r="A1666" s="119" t="str">
        <f t="shared" si="183"/>
        <v>2020-IC-L1</v>
      </c>
      <c r="B1666" s="120">
        <f t="shared" si="184"/>
        <v>43883</v>
      </c>
      <c r="C1666" s="119" t="str">
        <f t="shared" si="185"/>
        <v>Zone 5 - Mile 108</v>
      </c>
      <c r="D1666" s="109" t="s">
        <v>550</v>
      </c>
      <c r="E1666" s="116" t="str">
        <f t="shared" si="177"/>
        <v>Danie</v>
      </c>
      <c r="F1666" s="116" t="str">
        <f t="shared" si="178"/>
        <v>Klopper</v>
      </c>
      <c r="G1666" s="116" t="str">
        <f t="shared" si="179"/>
        <v>Men Senior</v>
      </c>
      <c r="H1666" s="116" t="str">
        <f t="shared" si="180"/>
        <v>Steenbras</v>
      </c>
      <c r="I1666" s="109"/>
      <c r="J1666" s="109" t="s">
        <v>1340</v>
      </c>
      <c r="K1666" s="109">
        <v>82</v>
      </c>
      <c r="L1666" s="118">
        <f t="shared" si="181"/>
        <v>2.2000000000000002</v>
      </c>
      <c r="M1666" s="118">
        <f t="shared" si="182"/>
        <v>2.2000000000000002</v>
      </c>
    </row>
    <row r="1667" spans="1:13" x14ac:dyDescent="0.3">
      <c r="A1667" s="119" t="str">
        <f t="shared" si="183"/>
        <v>2020-IC-L1</v>
      </c>
      <c r="B1667" s="120">
        <f t="shared" si="184"/>
        <v>43883</v>
      </c>
      <c r="C1667" s="119" t="str">
        <f t="shared" si="185"/>
        <v>Zone 5 - Mile 108</v>
      </c>
      <c r="D1667" s="109" t="s">
        <v>550</v>
      </c>
      <c r="E1667" s="116" t="str">
        <f t="shared" si="177"/>
        <v>Danie</v>
      </c>
      <c r="F1667" s="116" t="str">
        <f t="shared" si="178"/>
        <v>Klopper</v>
      </c>
      <c r="G1667" s="116" t="str">
        <f t="shared" si="179"/>
        <v>Men Senior</v>
      </c>
      <c r="H1667" s="116" t="str">
        <f t="shared" si="180"/>
        <v>Steenbras</v>
      </c>
      <c r="I1667" s="109" t="s">
        <v>19</v>
      </c>
      <c r="J1667" s="109"/>
      <c r="K1667" s="109">
        <v>85</v>
      </c>
      <c r="L1667" s="118">
        <f t="shared" si="181"/>
        <v>6.4</v>
      </c>
      <c r="M1667" s="118">
        <f t="shared" si="182"/>
        <v>6.4</v>
      </c>
    </row>
    <row r="1668" spans="1:13" x14ac:dyDescent="0.3">
      <c r="A1668" s="119" t="str">
        <f t="shared" si="183"/>
        <v>2020-IC-L1</v>
      </c>
      <c r="B1668" s="120">
        <f t="shared" si="184"/>
        <v>43883</v>
      </c>
      <c r="C1668" s="119" t="str">
        <f t="shared" si="185"/>
        <v>Zone 5 - Mile 108</v>
      </c>
      <c r="D1668" s="109" t="s">
        <v>942</v>
      </c>
      <c r="E1668" s="116" t="str">
        <f t="shared" si="177"/>
        <v>Ian Trevor</v>
      </c>
      <c r="F1668" s="116" t="str">
        <f t="shared" si="178"/>
        <v>Copley</v>
      </c>
      <c r="G1668" s="116" t="str">
        <f t="shared" si="179"/>
        <v>Men Veteran</v>
      </c>
      <c r="H1668" s="116" t="str">
        <f t="shared" si="180"/>
        <v>xSteenbras</v>
      </c>
      <c r="I1668" s="109" t="s">
        <v>19</v>
      </c>
      <c r="J1668" s="109"/>
      <c r="K1668" s="109">
        <v>43</v>
      </c>
      <c r="L1668" s="118">
        <f t="shared" si="181"/>
        <v>0.8</v>
      </c>
      <c r="M1668" s="118">
        <f t="shared" si="182"/>
        <v>0.8</v>
      </c>
    </row>
    <row r="1669" spans="1:13" x14ac:dyDescent="0.3">
      <c r="A1669" s="119" t="str">
        <f t="shared" si="183"/>
        <v>2020-IC-L1</v>
      </c>
      <c r="B1669" s="120">
        <f t="shared" si="184"/>
        <v>43883</v>
      </c>
      <c r="C1669" s="119" t="str">
        <f t="shared" si="185"/>
        <v>Zone 5 - Mile 108</v>
      </c>
      <c r="D1669" s="109" t="s">
        <v>688</v>
      </c>
      <c r="E1669" s="116" t="str">
        <f t="shared" si="177"/>
        <v>Jan</v>
      </c>
      <c r="F1669" s="116" t="str">
        <f t="shared" si="178"/>
        <v>Heath</v>
      </c>
      <c r="G1669" s="116" t="str">
        <f t="shared" si="179"/>
        <v>Men Master</v>
      </c>
      <c r="H1669" s="116" t="str">
        <f t="shared" si="180"/>
        <v>Steenbras</v>
      </c>
      <c r="I1669" s="109"/>
      <c r="J1669" s="109" t="s">
        <v>8</v>
      </c>
      <c r="K1669" s="109">
        <v>90</v>
      </c>
      <c r="L1669" s="118">
        <f t="shared" si="181"/>
        <v>5.8</v>
      </c>
      <c r="M1669" s="118">
        <f t="shared" si="182"/>
        <v>5.8</v>
      </c>
    </row>
    <row r="1670" spans="1:13" x14ac:dyDescent="0.3">
      <c r="A1670" s="119" t="str">
        <f t="shared" si="183"/>
        <v>2020-IC-L1</v>
      </c>
      <c r="B1670" s="120">
        <f t="shared" si="184"/>
        <v>43883</v>
      </c>
      <c r="C1670" s="119" t="str">
        <f t="shared" si="185"/>
        <v>Zone 5 - Mile 108</v>
      </c>
      <c r="D1670" s="109" t="s">
        <v>1454</v>
      </c>
      <c r="E1670" s="116" t="str">
        <f t="shared" si="177"/>
        <v>Jacomien</v>
      </c>
      <c r="F1670" s="116" t="str">
        <f t="shared" si="178"/>
        <v>Heath</v>
      </c>
      <c r="G1670" s="116" t="str">
        <f t="shared" si="179"/>
        <v>Ladies Senior</v>
      </c>
      <c r="H1670" s="116" t="str">
        <f t="shared" si="180"/>
        <v>Henties Bay</v>
      </c>
      <c r="I1670" s="109"/>
      <c r="J1670" s="109" t="s">
        <v>8</v>
      </c>
      <c r="K1670" s="109">
        <v>88</v>
      </c>
      <c r="L1670" s="118">
        <f t="shared" si="181"/>
        <v>5.4</v>
      </c>
      <c r="M1670" s="118">
        <f t="shared" si="182"/>
        <v>5.4</v>
      </c>
    </row>
    <row r="1671" spans="1:13" x14ac:dyDescent="0.3">
      <c r="A1671" s="119" t="str">
        <f t="shared" si="183"/>
        <v>2020-IC-L1</v>
      </c>
      <c r="B1671" s="120">
        <f t="shared" si="184"/>
        <v>43883</v>
      </c>
      <c r="C1671" s="119" t="str">
        <f t="shared" si="185"/>
        <v>Zone 5 - Mile 108</v>
      </c>
      <c r="D1671" s="109" t="s">
        <v>1454</v>
      </c>
      <c r="E1671" s="116" t="str">
        <f t="shared" si="177"/>
        <v>Jacomien</v>
      </c>
      <c r="F1671" s="116" t="str">
        <f t="shared" si="178"/>
        <v>Heath</v>
      </c>
      <c r="G1671" s="116" t="str">
        <f t="shared" si="179"/>
        <v>Ladies Senior</v>
      </c>
      <c r="H1671" s="116" t="str">
        <f t="shared" si="180"/>
        <v>Henties Bay</v>
      </c>
      <c r="I1671" s="109"/>
      <c r="J1671" s="109" t="s">
        <v>8</v>
      </c>
      <c r="K1671" s="109">
        <v>82</v>
      </c>
      <c r="L1671" s="118">
        <f t="shared" si="181"/>
        <v>4.4000000000000004</v>
      </c>
      <c r="M1671" s="118">
        <f t="shared" si="182"/>
        <v>4.4000000000000004</v>
      </c>
    </row>
    <row r="1672" spans="1:13" x14ac:dyDescent="0.3">
      <c r="A1672" s="119" t="str">
        <f t="shared" si="183"/>
        <v>2020-IC-L1</v>
      </c>
      <c r="B1672" s="120">
        <f t="shared" si="184"/>
        <v>43883</v>
      </c>
      <c r="C1672" s="119" t="str">
        <f t="shared" si="185"/>
        <v>Zone 5 - Mile 108</v>
      </c>
      <c r="D1672" s="109" t="s">
        <v>1454</v>
      </c>
      <c r="E1672" s="116" t="str">
        <f t="shared" si="177"/>
        <v>Jacomien</v>
      </c>
      <c r="F1672" s="116" t="str">
        <f t="shared" si="178"/>
        <v>Heath</v>
      </c>
      <c r="G1672" s="116" t="str">
        <f t="shared" si="179"/>
        <v>Ladies Senior</v>
      </c>
      <c r="H1672" s="116" t="str">
        <f t="shared" si="180"/>
        <v>Henties Bay</v>
      </c>
      <c r="I1672" s="109"/>
      <c r="J1672" s="109" t="s">
        <v>8</v>
      </c>
      <c r="K1672" s="109">
        <v>82</v>
      </c>
      <c r="L1672" s="118">
        <f t="shared" si="181"/>
        <v>4.4000000000000004</v>
      </c>
      <c r="M1672" s="118">
        <f t="shared" si="182"/>
        <v>4.4000000000000004</v>
      </c>
    </row>
    <row r="1673" spans="1:13" x14ac:dyDescent="0.3">
      <c r="A1673" s="119" t="str">
        <f t="shared" si="183"/>
        <v>2020-IC-L1</v>
      </c>
      <c r="B1673" s="120">
        <f t="shared" si="184"/>
        <v>43883</v>
      </c>
      <c r="C1673" s="119" t="str">
        <f t="shared" si="185"/>
        <v>Zone 5 - Mile 108</v>
      </c>
      <c r="D1673" s="109" t="s">
        <v>1642</v>
      </c>
      <c r="E1673" s="116" t="str">
        <f t="shared" si="177"/>
        <v>Frank</v>
      </c>
      <c r="F1673" s="116" t="str">
        <f t="shared" si="178"/>
        <v>Oberholster</v>
      </c>
      <c r="G1673" s="116" t="str">
        <f t="shared" si="179"/>
        <v>Men Senior</v>
      </c>
      <c r="H1673" s="116" t="str">
        <f t="shared" si="180"/>
        <v>Steenbras</v>
      </c>
      <c r="I1673" s="109"/>
      <c r="J1673" s="109" t="s">
        <v>8</v>
      </c>
      <c r="K1673" s="109">
        <v>75</v>
      </c>
      <c r="L1673" s="118">
        <f t="shared" si="181"/>
        <v>3.4</v>
      </c>
      <c r="M1673" s="118">
        <f t="shared" si="182"/>
        <v>3.4</v>
      </c>
    </row>
    <row r="1674" spans="1:13" x14ac:dyDescent="0.3">
      <c r="A1674" s="119" t="str">
        <f t="shared" si="183"/>
        <v>2020-IC-L1</v>
      </c>
      <c r="B1674" s="120">
        <f t="shared" si="184"/>
        <v>43883</v>
      </c>
      <c r="C1674" s="119" t="str">
        <f t="shared" si="185"/>
        <v>Zone 5 - Mile 108</v>
      </c>
      <c r="D1674" s="109" t="s">
        <v>507</v>
      </c>
      <c r="E1674" s="116" t="str">
        <f t="shared" si="177"/>
        <v>Johan</v>
      </c>
      <c r="F1674" s="116" t="str">
        <f t="shared" si="178"/>
        <v>Mostert</v>
      </c>
      <c r="G1674" s="116" t="str">
        <f t="shared" si="179"/>
        <v>Men Senior</v>
      </c>
      <c r="H1674" s="116" t="str">
        <f t="shared" si="180"/>
        <v>Atlantic Angling Club</v>
      </c>
      <c r="I1674" s="109"/>
      <c r="J1674" s="109" t="s">
        <v>8</v>
      </c>
      <c r="K1674" s="109">
        <v>59</v>
      </c>
      <c r="L1674" s="118">
        <f t="shared" si="181"/>
        <v>1.6</v>
      </c>
      <c r="M1674" s="118">
        <f t="shared" si="182"/>
        <v>1.6</v>
      </c>
    </row>
    <row r="1675" spans="1:13" x14ac:dyDescent="0.3">
      <c r="A1675" s="119" t="str">
        <f t="shared" si="183"/>
        <v>2020-IC-L1</v>
      </c>
      <c r="B1675" s="120">
        <f t="shared" si="184"/>
        <v>43883</v>
      </c>
      <c r="C1675" s="119" t="str">
        <f t="shared" si="185"/>
        <v>Zone 5 - Mile 108</v>
      </c>
      <c r="D1675" s="109" t="s">
        <v>507</v>
      </c>
      <c r="E1675" s="116" t="str">
        <f t="shared" si="177"/>
        <v>Johan</v>
      </c>
      <c r="F1675" s="116" t="str">
        <f t="shared" si="178"/>
        <v>Mostert</v>
      </c>
      <c r="G1675" s="116" t="str">
        <f t="shared" si="179"/>
        <v>Men Senior</v>
      </c>
      <c r="H1675" s="116" t="str">
        <f t="shared" si="180"/>
        <v>Atlantic Angling Club</v>
      </c>
      <c r="I1675" s="109"/>
      <c r="J1675" s="109" t="s">
        <v>1339</v>
      </c>
      <c r="K1675" s="109">
        <v>161</v>
      </c>
      <c r="L1675" s="118">
        <f t="shared" si="181"/>
        <v>57.2</v>
      </c>
      <c r="M1675" s="118">
        <f t="shared" si="182"/>
        <v>57.2</v>
      </c>
    </row>
    <row r="1676" spans="1:13" x14ac:dyDescent="0.3">
      <c r="A1676" s="119" t="str">
        <f t="shared" si="183"/>
        <v>2020-IC-L1</v>
      </c>
      <c r="B1676" s="120">
        <f t="shared" si="184"/>
        <v>43883</v>
      </c>
      <c r="C1676" s="119" t="str">
        <f t="shared" si="185"/>
        <v>Zone 5 - Mile 108</v>
      </c>
      <c r="D1676" s="109" t="s">
        <v>507</v>
      </c>
      <c r="E1676" s="116" t="str">
        <f t="shared" si="177"/>
        <v>Johan</v>
      </c>
      <c r="F1676" s="116" t="str">
        <f t="shared" si="178"/>
        <v>Mostert</v>
      </c>
      <c r="G1676" s="116" t="str">
        <f t="shared" si="179"/>
        <v>Men Senior</v>
      </c>
      <c r="H1676" s="116" t="str">
        <f t="shared" si="180"/>
        <v>Atlantic Angling Club</v>
      </c>
      <c r="I1676" s="109"/>
      <c r="J1676" s="109" t="s">
        <v>1341</v>
      </c>
      <c r="K1676" s="109">
        <v>78</v>
      </c>
      <c r="L1676" s="118">
        <f t="shared" si="181"/>
        <v>1.5</v>
      </c>
      <c r="M1676" s="118">
        <f t="shared" si="182"/>
        <v>1.5</v>
      </c>
    </row>
    <row r="1677" spans="1:13" x14ac:dyDescent="0.3">
      <c r="A1677" s="119" t="str">
        <f t="shared" si="183"/>
        <v>2020-IC-L1</v>
      </c>
      <c r="B1677" s="120">
        <f t="shared" si="184"/>
        <v>43883</v>
      </c>
      <c r="C1677" s="119" t="str">
        <f t="shared" si="185"/>
        <v>Zone 5 - Mile 108</v>
      </c>
      <c r="D1677" s="109" t="s">
        <v>894</v>
      </c>
      <c r="E1677" s="116" t="str">
        <f t="shared" si="177"/>
        <v>Jaco</v>
      </c>
      <c r="F1677" s="116" t="str">
        <f t="shared" si="178"/>
        <v>Mac Gillicuddy</v>
      </c>
      <c r="G1677" s="116" t="str">
        <f t="shared" si="179"/>
        <v>Men Veteran</v>
      </c>
      <c r="H1677" s="116" t="str">
        <f t="shared" si="180"/>
        <v>Atlantic Angling Club</v>
      </c>
      <c r="I1677" s="109"/>
      <c r="J1677" s="109" t="s">
        <v>1340</v>
      </c>
      <c r="K1677" s="109">
        <v>157</v>
      </c>
      <c r="L1677" s="118">
        <f t="shared" si="181"/>
        <v>20.399999999999999</v>
      </c>
      <c r="M1677" s="118">
        <f t="shared" si="182"/>
        <v>20.399999999999999</v>
      </c>
    </row>
    <row r="1678" spans="1:13" x14ac:dyDescent="0.3">
      <c r="A1678" s="119" t="str">
        <f t="shared" si="183"/>
        <v>2020-IC-L1</v>
      </c>
      <c r="B1678" s="120">
        <f t="shared" si="184"/>
        <v>43883</v>
      </c>
      <c r="C1678" s="119" t="str">
        <f t="shared" si="185"/>
        <v>Zone 5 - Mile 108</v>
      </c>
      <c r="D1678" s="109" t="s">
        <v>1624</v>
      </c>
      <c r="E1678" s="116" t="str">
        <f t="shared" si="177"/>
        <v>Stefano</v>
      </c>
      <c r="F1678" s="116" t="str">
        <f t="shared" si="178"/>
        <v>Strappazzon</v>
      </c>
      <c r="G1678" s="116" t="str">
        <f t="shared" si="179"/>
        <v>Men Veteran</v>
      </c>
      <c r="H1678" s="116" t="str">
        <f t="shared" si="180"/>
        <v>Atlantic Angling Club</v>
      </c>
      <c r="I1678" s="109"/>
      <c r="J1678" s="109"/>
      <c r="K1678" s="109"/>
      <c r="L1678" s="118" t="str">
        <f t="shared" si="181"/>
        <v/>
      </c>
      <c r="M1678" s="118" t="str">
        <f t="shared" si="182"/>
        <v/>
      </c>
    </row>
    <row r="1679" spans="1:13" x14ac:dyDescent="0.3">
      <c r="A1679" s="119" t="str">
        <f t="shared" si="183"/>
        <v>2020-IC-L1</v>
      </c>
      <c r="B1679" s="120">
        <f t="shared" si="184"/>
        <v>43883</v>
      </c>
      <c r="C1679" s="119" t="str">
        <f t="shared" si="185"/>
        <v>Zone 5 - Mile 108</v>
      </c>
      <c r="D1679" s="109" t="s">
        <v>1209</v>
      </c>
      <c r="E1679" s="116" t="str">
        <f t="shared" si="177"/>
        <v>Jacques</v>
      </c>
      <c r="F1679" s="116" t="str">
        <f t="shared" si="178"/>
        <v>Van Rhyn</v>
      </c>
      <c r="G1679" s="116" t="str">
        <f t="shared" si="179"/>
        <v>Men Senior</v>
      </c>
      <c r="H1679" s="116" t="str">
        <f t="shared" si="180"/>
        <v>xAtlantic Angling Club</v>
      </c>
      <c r="I1679" s="109"/>
      <c r="J1679" s="109" t="s">
        <v>1366</v>
      </c>
      <c r="K1679" s="109">
        <v>74</v>
      </c>
      <c r="L1679" s="118">
        <f t="shared" si="181"/>
        <v>5.3</v>
      </c>
      <c r="M1679" s="118">
        <f t="shared" si="182"/>
        <v>5.3</v>
      </c>
    </row>
    <row r="1680" spans="1:13" x14ac:dyDescent="0.3">
      <c r="A1680" s="119" t="str">
        <f t="shared" si="183"/>
        <v>2020-IC-L1</v>
      </c>
      <c r="B1680" s="120">
        <f t="shared" si="184"/>
        <v>43883</v>
      </c>
      <c r="C1680" s="119" t="str">
        <f t="shared" si="185"/>
        <v>Zone 5 - Mile 108</v>
      </c>
      <c r="D1680" s="109" t="s">
        <v>1209</v>
      </c>
      <c r="E1680" s="116" t="str">
        <f t="shared" si="177"/>
        <v>Jacques</v>
      </c>
      <c r="F1680" s="116" t="str">
        <f t="shared" si="178"/>
        <v>Van Rhyn</v>
      </c>
      <c r="G1680" s="116" t="str">
        <f t="shared" si="179"/>
        <v>Men Senior</v>
      </c>
      <c r="H1680" s="116" t="str">
        <f t="shared" si="180"/>
        <v>xAtlantic Angling Club</v>
      </c>
      <c r="I1680" s="109"/>
      <c r="J1680" s="109" t="s">
        <v>1341</v>
      </c>
      <c r="K1680" s="109">
        <v>74</v>
      </c>
      <c r="L1680" s="118">
        <f t="shared" si="181"/>
        <v>1.3</v>
      </c>
      <c r="M1680" s="118">
        <f t="shared" si="182"/>
        <v>1.3</v>
      </c>
    </row>
    <row r="1681" spans="1:13" x14ac:dyDescent="0.3">
      <c r="A1681" s="119" t="str">
        <f t="shared" si="183"/>
        <v>2020-IC-L1</v>
      </c>
      <c r="B1681" s="120">
        <f t="shared" si="184"/>
        <v>43883</v>
      </c>
      <c r="C1681" s="119" t="str">
        <f t="shared" si="185"/>
        <v>Zone 5 - Mile 108</v>
      </c>
      <c r="D1681" s="109" t="s">
        <v>1759</v>
      </c>
      <c r="E1681" s="116" t="str">
        <f t="shared" si="177"/>
        <v>Andy</v>
      </c>
      <c r="F1681" s="116" t="str">
        <f t="shared" si="178"/>
        <v>Welzig</v>
      </c>
      <c r="G1681" s="116" t="str">
        <f t="shared" si="179"/>
        <v>Men Master</v>
      </c>
      <c r="H1681" s="116" t="str">
        <f t="shared" si="180"/>
        <v>Atlantic Angling Club</v>
      </c>
      <c r="I1681" s="109"/>
      <c r="J1681" s="109" t="s">
        <v>1340</v>
      </c>
      <c r="K1681" s="109">
        <v>143</v>
      </c>
      <c r="L1681" s="118">
        <f t="shared" si="181"/>
        <v>14.8</v>
      </c>
      <c r="M1681" s="118">
        <f t="shared" si="182"/>
        <v>14.8</v>
      </c>
    </row>
    <row r="1682" spans="1:13" x14ac:dyDescent="0.3">
      <c r="A1682" s="119" t="str">
        <f t="shared" si="183"/>
        <v>2020-IC-L1</v>
      </c>
      <c r="B1682" s="120">
        <f t="shared" si="184"/>
        <v>43883</v>
      </c>
      <c r="C1682" s="119" t="str">
        <f t="shared" si="185"/>
        <v>Zone 5 - Mile 108</v>
      </c>
      <c r="D1682" s="109" t="s">
        <v>1759</v>
      </c>
      <c r="E1682" s="116" t="str">
        <f t="shared" si="177"/>
        <v>Andy</v>
      </c>
      <c r="F1682" s="116" t="str">
        <f t="shared" si="178"/>
        <v>Welzig</v>
      </c>
      <c r="G1682" s="116" t="str">
        <f t="shared" si="179"/>
        <v>Men Master</v>
      </c>
      <c r="H1682" s="116" t="str">
        <f t="shared" si="180"/>
        <v>Atlantic Angling Club</v>
      </c>
      <c r="I1682" s="109"/>
      <c r="J1682" s="109" t="s">
        <v>1339</v>
      </c>
      <c r="K1682" s="109">
        <v>132</v>
      </c>
      <c r="L1682" s="118">
        <f t="shared" si="181"/>
        <v>29.8</v>
      </c>
      <c r="M1682" s="118">
        <f t="shared" si="182"/>
        <v>29.8</v>
      </c>
    </row>
    <row r="1683" spans="1:13" x14ac:dyDescent="0.3">
      <c r="A1683" s="119" t="str">
        <f t="shared" si="183"/>
        <v>2020-IC-L1</v>
      </c>
      <c r="B1683" s="120">
        <f t="shared" si="184"/>
        <v>43883</v>
      </c>
      <c r="C1683" s="119" t="str">
        <f t="shared" si="185"/>
        <v>Zone 5 - Mile 108</v>
      </c>
      <c r="D1683" s="109" t="s">
        <v>1759</v>
      </c>
      <c r="E1683" s="116" t="str">
        <f t="shared" si="177"/>
        <v>Andy</v>
      </c>
      <c r="F1683" s="116" t="str">
        <f t="shared" si="178"/>
        <v>Welzig</v>
      </c>
      <c r="G1683" s="116" t="str">
        <f t="shared" si="179"/>
        <v>Men Master</v>
      </c>
      <c r="H1683" s="116" t="str">
        <f t="shared" si="180"/>
        <v>Atlantic Angling Club</v>
      </c>
      <c r="I1683" s="109"/>
      <c r="J1683" s="109" t="s">
        <v>1341</v>
      </c>
      <c r="K1683" s="109">
        <v>81</v>
      </c>
      <c r="L1683" s="118">
        <f t="shared" si="181"/>
        <v>1.8</v>
      </c>
      <c r="M1683" s="118">
        <f t="shared" si="182"/>
        <v>1.8</v>
      </c>
    </row>
    <row r="1684" spans="1:13" x14ac:dyDescent="0.3">
      <c r="A1684" s="119" t="str">
        <f t="shared" si="183"/>
        <v>2020-IC-L1</v>
      </c>
      <c r="B1684" s="120">
        <f t="shared" si="184"/>
        <v>43883</v>
      </c>
      <c r="C1684" s="119" t="str">
        <f t="shared" si="185"/>
        <v>Zone 5 - Mile 108</v>
      </c>
      <c r="D1684" s="109" t="s">
        <v>1634</v>
      </c>
      <c r="E1684" s="116" t="str">
        <f t="shared" si="177"/>
        <v>Sven</v>
      </c>
      <c r="F1684" s="116" t="str">
        <f t="shared" si="178"/>
        <v>Welzig</v>
      </c>
      <c r="G1684" s="116" t="str">
        <f t="shared" si="179"/>
        <v>Men U/21</v>
      </c>
      <c r="H1684" s="116" t="str">
        <f t="shared" si="180"/>
        <v>Atlantic Angling Club</v>
      </c>
      <c r="I1684" s="109"/>
      <c r="J1684" s="109" t="s">
        <v>1341</v>
      </c>
      <c r="K1684" s="109">
        <v>103</v>
      </c>
      <c r="L1684" s="118">
        <f t="shared" si="181"/>
        <v>4.0999999999999996</v>
      </c>
      <c r="M1684" s="118">
        <f t="shared" si="182"/>
        <v>4.0999999999999996</v>
      </c>
    </row>
    <row r="1685" spans="1:13" x14ac:dyDescent="0.3">
      <c r="A1685" s="119" t="str">
        <f t="shared" si="183"/>
        <v>2020-IC-L1</v>
      </c>
      <c r="B1685" s="120">
        <f t="shared" si="184"/>
        <v>43883</v>
      </c>
      <c r="C1685" s="119" t="str">
        <f t="shared" si="185"/>
        <v>Zone 5 - Mile 108</v>
      </c>
      <c r="D1685" s="109" t="s">
        <v>1634</v>
      </c>
      <c r="E1685" s="116" t="str">
        <f t="shared" si="177"/>
        <v>Sven</v>
      </c>
      <c r="F1685" s="116" t="str">
        <f t="shared" si="178"/>
        <v>Welzig</v>
      </c>
      <c r="G1685" s="116" t="str">
        <f t="shared" si="179"/>
        <v>Men U/21</v>
      </c>
      <c r="H1685" s="116" t="str">
        <f t="shared" si="180"/>
        <v>Atlantic Angling Club</v>
      </c>
      <c r="I1685" s="109"/>
      <c r="J1685" s="109" t="s">
        <v>1339</v>
      </c>
      <c r="K1685" s="109">
        <v>127</v>
      </c>
      <c r="L1685" s="118">
        <f t="shared" si="181"/>
        <v>26.3</v>
      </c>
      <c r="M1685" s="118">
        <f t="shared" si="182"/>
        <v>26.3</v>
      </c>
    </row>
    <row r="1686" spans="1:13" x14ac:dyDescent="0.3">
      <c r="A1686" s="119" t="str">
        <f t="shared" si="183"/>
        <v>2020-IC-L1</v>
      </c>
      <c r="B1686" s="120">
        <f t="shared" si="184"/>
        <v>43883</v>
      </c>
      <c r="C1686" s="119" t="str">
        <f t="shared" si="185"/>
        <v>Zone 5 - Mile 108</v>
      </c>
      <c r="D1686" s="109" t="s">
        <v>1634</v>
      </c>
      <c r="E1686" s="116" t="str">
        <f t="shared" si="177"/>
        <v>Sven</v>
      </c>
      <c r="F1686" s="116" t="str">
        <f t="shared" si="178"/>
        <v>Welzig</v>
      </c>
      <c r="G1686" s="116" t="str">
        <f t="shared" si="179"/>
        <v>Men U/21</v>
      </c>
      <c r="H1686" s="116" t="str">
        <f t="shared" si="180"/>
        <v>Atlantic Angling Club</v>
      </c>
      <c r="I1686" s="109"/>
      <c r="J1686" s="109" t="s">
        <v>1340</v>
      </c>
      <c r="K1686" s="109">
        <v>140</v>
      </c>
      <c r="L1686" s="118">
        <f t="shared" si="181"/>
        <v>13.7</v>
      </c>
      <c r="M1686" s="118">
        <f t="shared" si="182"/>
        <v>13.7</v>
      </c>
    </row>
    <row r="1687" spans="1:13" x14ac:dyDescent="0.3">
      <c r="A1687" s="119" t="str">
        <f t="shared" si="183"/>
        <v>2020-IC-L1</v>
      </c>
      <c r="B1687" s="120">
        <f t="shared" si="184"/>
        <v>43883</v>
      </c>
      <c r="C1687" s="119" t="str">
        <f t="shared" si="185"/>
        <v>Zone 5 - Mile 108</v>
      </c>
      <c r="D1687" s="109" t="s">
        <v>1634</v>
      </c>
      <c r="E1687" s="116" t="str">
        <f t="shared" si="177"/>
        <v>Sven</v>
      </c>
      <c r="F1687" s="116" t="str">
        <f t="shared" si="178"/>
        <v>Welzig</v>
      </c>
      <c r="G1687" s="116" t="str">
        <f t="shared" si="179"/>
        <v>Men U/21</v>
      </c>
      <c r="H1687" s="116" t="str">
        <f t="shared" si="180"/>
        <v>Atlantic Angling Club</v>
      </c>
      <c r="I1687" s="109"/>
      <c r="J1687" s="109" t="s">
        <v>1341</v>
      </c>
      <c r="K1687" s="109">
        <v>65</v>
      </c>
      <c r="L1687" s="118">
        <f t="shared" si="181"/>
        <v>0</v>
      </c>
      <c r="M1687" s="118">
        <f t="shared" si="182"/>
        <v>0</v>
      </c>
    </row>
    <row r="1688" spans="1:13" x14ac:dyDescent="0.3">
      <c r="A1688" s="119" t="str">
        <f t="shared" si="183"/>
        <v>2020-IC-L1</v>
      </c>
      <c r="B1688" s="120">
        <f t="shared" si="184"/>
        <v>43883</v>
      </c>
      <c r="C1688" s="119" t="str">
        <f t="shared" si="185"/>
        <v>Zone 5 - Mile 108</v>
      </c>
      <c r="D1688" s="109" t="s">
        <v>1634</v>
      </c>
      <c r="E1688" s="116" t="str">
        <f t="shared" si="177"/>
        <v>Sven</v>
      </c>
      <c r="F1688" s="116" t="str">
        <f t="shared" si="178"/>
        <v>Welzig</v>
      </c>
      <c r="G1688" s="116" t="str">
        <f t="shared" si="179"/>
        <v>Men U/21</v>
      </c>
      <c r="H1688" s="116" t="str">
        <f t="shared" si="180"/>
        <v>Atlantic Angling Club</v>
      </c>
      <c r="I1688" s="109"/>
      <c r="J1688" s="109" t="s">
        <v>1340</v>
      </c>
      <c r="K1688" s="109">
        <v>72</v>
      </c>
      <c r="L1688" s="118">
        <f t="shared" si="181"/>
        <v>1.4</v>
      </c>
      <c r="M1688" s="118">
        <f t="shared" si="182"/>
        <v>1.4</v>
      </c>
    </row>
    <row r="1689" spans="1:13" x14ac:dyDescent="0.3">
      <c r="A1689" s="119" t="str">
        <f t="shared" si="183"/>
        <v>2020-IC-L1</v>
      </c>
      <c r="B1689" s="120">
        <f t="shared" si="184"/>
        <v>43883</v>
      </c>
      <c r="C1689" s="119" t="str">
        <f t="shared" si="185"/>
        <v>Zone 5 - Mile 108</v>
      </c>
      <c r="D1689" s="109" t="s">
        <v>641</v>
      </c>
      <c r="E1689" s="116" t="str">
        <f t="shared" si="177"/>
        <v>Hennie</v>
      </c>
      <c r="F1689" s="116" t="str">
        <f t="shared" si="178"/>
        <v>Roets</v>
      </c>
      <c r="G1689" s="116" t="str">
        <f t="shared" si="179"/>
        <v>Men Veteran</v>
      </c>
      <c r="H1689" s="116" t="str">
        <f t="shared" si="180"/>
        <v>Atlantic Angling Club</v>
      </c>
      <c r="I1689" s="109"/>
      <c r="J1689" s="109" t="s">
        <v>1340</v>
      </c>
      <c r="K1689" s="109">
        <v>141</v>
      </c>
      <c r="L1689" s="118">
        <f t="shared" si="181"/>
        <v>14.1</v>
      </c>
      <c r="M1689" s="118">
        <f t="shared" si="182"/>
        <v>14.1</v>
      </c>
    </row>
    <row r="1690" spans="1:13" x14ac:dyDescent="0.3">
      <c r="A1690" s="119" t="str">
        <f t="shared" si="183"/>
        <v>2020-IC-L1</v>
      </c>
      <c r="B1690" s="120">
        <f t="shared" si="184"/>
        <v>43883</v>
      </c>
      <c r="C1690" s="119" t="str">
        <f t="shared" si="185"/>
        <v>Zone 5 - Mile 108</v>
      </c>
      <c r="D1690" s="109" t="s">
        <v>641</v>
      </c>
      <c r="E1690" s="116" t="str">
        <f t="shared" si="177"/>
        <v>Hennie</v>
      </c>
      <c r="F1690" s="116" t="str">
        <f t="shared" si="178"/>
        <v>Roets</v>
      </c>
      <c r="G1690" s="116" t="str">
        <f t="shared" si="179"/>
        <v>Men Veteran</v>
      </c>
      <c r="H1690" s="116" t="str">
        <f t="shared" si="180"/>
        <v>Atlantic Angling Club</v>
      </c>
      <c r="I1690" s="109"/>
      <c r="J1690" s="109" t="s">
        <v>1339</v>
      </c>
      <c r="K1690" s="109">
        <v>135</v>
      </c>
      <c r="L1690" s="118">
        <f t="shared" si="181"/>
        <v>32.1</v>
      </c>
      <c r="M1690" s="118">
        <f t="shared" si="182"/>
        <v>32.1</v>
      </c>
    </row>
    <row r="1691" spans="1:13" x14ac:dyDescent="0.3">
      <c r="A1691" s="119" t="str">
        <f t="shared" si="183"/>
        <v>2020-IC-L1</v>
      </c>
      <c r="B1691" s="120">
        <f t="shared" si="184"/>
        <v>43883</v>
      </c>
      <c r="C1691" s="119" t="str">
        <f t="shared" si="185"/>
        <v>Zone 5 - Mile 108</v>
      </c>
      <c r="D1691" s="109" t="s">
        <v>641</v>
      </c>
      <c r="E1691" s="116" t="str">
        <f t="shared" si="177"/>
        <v>Hennie</v>
      </c>
      <c r="F1691" s="116" t="str">
        <f t="shared" si="178"/>
        <v>Roets</v>
      </c>
      <c r="G1691" s="116" t="str">
        <f t="shared" si="179"/>
        <v>Men Veteran</v>
      </c>
      <c r="H1691" s="116" t="str">
        <f t="shared" si="180"/>
        <v>Atlantic Angling Club</v>
      </c>
      <c r="I1691" s="109"/>
      <c r="J1691" s="109" t="s">
        <v>1341</v>
      </c>
      <c r="K1691" s="109">
        <v>87</v>
      </c>
      <c r="L1691" s="118">
        <f t="shared" si="181"/>
        <v>2.2999999999999998</v>
      </c>
      <c r="M1691" s="118">
        <f t="shared" si="182"/>
        <v>2.2999999999999998</v>
      </c>
    </row>
    <row r="1692" spans="1:13" x14ac:dyDescent="0.3">
      <c r="A1692" s="119" t="str">
        <f t="shared" si="183"/>
        <v>2020-IC-L1</v>
      </c>
      <c r="B1692" s="120">
        <f t="shared" si="184"/>
        <v>43883</v>
      </c>
      <c r="C1692" s="119" t="str">
        <f t="shared" si="185"/>
        <v>Zone 5 - Mile 108</v>
      </c>
      <c r="D1692" s="109" t="s">
        <v>519</v>
      </c>
      <c r="E1692" s="116" t="str">
        <f t="shared" si="177"/>
        <v>Jörg</v>
      </c>
      <c r="F1692" s="116" t="str">
        <f t="shared" si="178"/>
        <v>Walter</v>
      </c>
      <c r="G1692" s="116" t="str">
        <f t="shared" si="179"/>
        <v>Men Grand Masters</v>
      </c>
      <c r="H1692" s="116" t="str">
        <f t="shared" si="180"/>
        <v>Atlantic Angling Club</v>
      </c>
      <c r="I1692" s="109"/>
      <c r="J1692" s="109"/>
      <c r="K1692" s="109"/>
      <c r="L1692" s="118" t="str">
        <f t="shared" si="181"/>
        <v/>
      </c>
      <c r="M1692" s="118" t="str">
        <f t="shared" si="182"/>
        <v/>
      </c>
    </row>
    <row r="1693" spans="1:13" x14ac:dyDescent="0.3">
      <c r="A1693" s="119" t="str">
        <f t="shared" si="183"/>
        <v>2020-IC-L1</v>
      </c>
      <c r="B1693" s="120">
        <f t="shared" si="184"/>
        <v>43883</v>
      </c>
      <c r="C1693" s="119" t="str">
        <f t="shared" si="185"/>
        <v>Zone 5 - Mile 108</v>
      </c>
      <c r="D1693" s="109" t="s">
        <v>704</v>
      </c>
      <c r="E1693" s="116" t="str">
        <f t="shared" si="177"/>
        <v>Adri</v>
      </c>
      <c r="F1693" s="116" t="str">
        <f t="shared" si="178"/>
        <v>Roets</v>
      </c>
      <c r="G1693" s="116" t="str">
        <f t="shared" si="179"/>
        <v>Men Master</v>
      </c>
      <c r="H1693" s="116" t="str">
        <f t="shared" si="180"/>
        <v>Atlantic Angling Club</v>
      </c>
      <c r="I1693" s="109"/>
      <c r="J1693" s="109" t="s">
        <v>1334</v>
      </c>
      <c r="K1693" s="109">
        <v>145</v>
      </c>
      <c r="L1693" s="118">
        <f t="shared" si="181"/>
        <v>41.1</v>
      </c>
      <c r="M1693" s="118">
        <f t="shared" si="182"/>
        <v>41.1</v>
      </c>
    </row>
    <row r="1694" spans="1:13" x14ac:dyDescent="0.3">
      <c r="A1694" s="119" t="str">
        <f t="shared" si="183"/>
        <v>2020-IC-L1</v>
      </c>
      <c r="B1694" s="120">
        <f t="shared" si="184"/>
        <v>43883</v>
      </c>
      <c r="C1694" s="119" t="str">
        <f t="shared" si="185"/>
        <v>Zone 5 - Mile 108</v>
      </c>
      <c r="D1694" s="109" t="s">
        <v>1716</v>
      </c>
      <c r="E1694" s="116" t="str">
        <f t="shared" si="177"/>
        <v>Espe</v>
      </c>
      <c r="F1694" s="116" t="str">
        <f t="shared" si="178"/>
        <v>Steyl</v>
      </c>
      <c r="G1694" s="116" t="str">
        <f t="shared" si="179"/>
        <v>Men Veteran</v>
      </c>
      <c r="H1694" s="116" t="str">
        <f t="shared" si="180"/>
        <v>Atlantic Angling Club</v>
      </c>
      <c r="I1694" s="109"/>
      <c r="J1694" s="109" t="s">
        <v>10</v>
      </c>
      <c r="K1694" s="109">
        <v>40</v>
      </c>
      <c r="L1694" s="118">
        <f t="shared" si="181"/>
        <v>1</v>
      </c>
      <c r="M1694" s="118">
        <f t="shared" si="182"/>
        <v>1</v>
      </c>
    </row>
    <row r="1695" spans="1:13" x14ac:dyDescent="0.3">
      <c r="A1695" s="119" t="str">
        <f t="shared" si="183"/>
        <v>2020-IC-L1</v>
      </c>
      <c r="B1695" s="120">
        <f t="shared" si="184"/>
        <v>43883</v>
      </c>
      <c r="C1695" s="119" t="str">
        <f t="shared" si="185"/>
        <v>Zone 5 - Mile 108</v>
      </c>
      <c r="D1695" s="109" t="s">
        <v>955</v>
      </c>
      <c r="E1695" s="116" t="str">
        <f t="shared" si="177"/>
        <v>Andries</v>
      </c>
      <c r="F1695" s="116" t="str">
        <f t="shared" si="178"/>
        <v>Burger</v>
      </c>
      <c r="G1695" s="116" t="str">
        <f t="shared" si="179"/>
        <v>Men Master</v>
      </c>
      <c r="H1695" s="116" t="str">
        <f t="shared" si="180"/>
        <v>Atlantic Angling Club</v>
      </c>
      <c r="I1695" s="109"/>
      <c r="J1695" s="109" t="s">
        <v>1340</v>
      </c>
      <c r="K1695" s="109">
        <v>89</v>
      </c>
      <c r="L1695" s="118">
        <f t="shared" si="181"/>
        <v>2.9</v>
      </c>
      <c r="M1695" s="118">
        <f t="shared" si="182"/>
        <v>2.9</v>
      </c>
    </row>
    <row r="1696" spans="1:13" x14ac:dyDescent="0.3">
      <c r="A1696" s="119" t="str">
        <f t="shared" si="183"/>
        <v>2020-IC-L1</v>
      </c>
      <c r="B1696" s="120">
        <f t="shared" si="184"/>
        <v>43883</v>
      </c>
      <c r="C1696" s="119" t="str">
        <f t="shared" si="185"/>
        <v>Zone 5 - Mile 108</v>
      </c>
      <c r="D1696" s="109" t="s">
        <v>729</v>
      </c>
      <c r="E1696" s="116" t="str">
        <f t="shared" si="177"/>
        <v>Henning</v>
      </c>
      <c r="F1696" s="116" t="str">
        <f t="shared" si="178"/>
        <v>Du Plessis</v>
      </c>
      <c r="G1696" s="116" t="str">
        <f t="shared" si="179"/>
        <v>Men Master</v>
      </c>
      <c r="H1696" s="116" t="str">
        <f t="shared" si="180"/>
        <v>Atlantic Angling Club</v>
      </c>
      <c r="I1696" s="109"/>
      <c r="J1696" s="109"/>
      <c r="K1696" s="109"/>
      <c r="L1696" s="118" t="str">
        <f t="shared" si="181"/>
        <v/>
      </c>
      <c r="M1696" s="118" t="str">
        <f t="shared" si="182"/>
        <v/>
      </c>
    </row>
    <row r="1697" spans="1:13" x14ac:dyDescent="0.3">
      <c r="A1697" s="119" t="str">
        <f t="shared" si="183"/>
        <v>2020-IC-L1</v>
      </c>
      <c r="B1697" s="120">
        <f t="shared" si="184"/>
        <v>43883</v>
      </c>
      <c r="C1697" s="119" t="str">
        <f t="shared" si="185"/>
        <v>Zone 5 - Mile 108</v>
      </c>
      <c r="D1697" s="109" t="s">
        <v>1261</v>
      </c>
      <c r="E1697" s="116" t="str">
        <f t="shared" si="177"/>
        <v>Flippie</v>
      </c>
      <c r="F1697" s="116" t="str">
        <f t="shared" si="178"/>
        <v>Scheepers</v>
      </c>
      <c r="G1697" s="116" t="str">
        <f t="shared" si="179"/>
        <v>Men Veteran</v>
      </c>
      <c r="H1697" s="116" t="str">
        <f t="shared" si="180"/>
        <v>Walvis Bay</v>
      </c>
      <c r="I1697" s="109"/>
      <c r="J1697" s="109" t="s">
        <v>1340</v>
      </c>
      <c r="K1697" s="109">
        <v>82</v>
      </c>
      <c r="L1697" s="118">
        <f t="shared" si="181"/>
        <v>2.2000000000000002</v>
      </c>
      <c r="M1697" s="118">
        <f t="shared" si="182"/>
        <v>2.2000000000000002</v>
      </c>
    </row>
    <row r="1698" spans="1:13" x14ac:dyDescent="0.3">
      <c r="A1698" s="119" t="str">
        <f t="shared" si="183"/>
        <v>2020-IC-L1</v>
      </c>
      <c r="B1698" s="120">
        <f t="shared" si="184"/>
        <v>43883</v>
      </c>
      <c r="C1698" s="119" t="str">
        <f t="shared" si="185"/>
        <v>Zone 5 - Mile 108</v>
      </c>
      <c r="D1698" s="109" t="s">
        <v>1261</v>
      </c>
      <c r="E1698" s="116" t="str">
        <f t="shared" si="177"/>
        <v>Flippie</v>
      </c>
      <c r="F1698" s="116" t="str">
        <f t="shared" si="178"/>
        <v>Scheepers</v>
      </c>
      <c r="G1698" s="116" t="str">
        <f t="shared" si="179"/>
        <v>Men Veteran</v>
      </c>
      <c r="H1698" s="116" t="str">
        <f t="shared" si="180"/>
        <v>Walvis Bay</v>
      </c>
      <c r="I1698" s="109"/>
      <c r="J1698" s="109" t="s">
        <v>1340</v>
      </c>
      <c r="K1698" s="109">
        <v>115</v>
      </c>
      <c r="L1698" s="118">
        <f t="shared" si="181"/>
        <v>7</v>
      </c>
      <c r="M1698" s="118">
        <f t="shared" si="182"/>
        <v>7</v>
      </c>
    </row>
    <row r="1699" spans="1:13" x14ac:dyDescent="0.3">
      <c r="A1699" s="119" t="str">
        <f t="shared" si="183"/>
        <v>2020-IC-L1</v>
      </c>
      <c r="B1699" s="120">
        <f t="shared" si="184"/>
        <v>43883</v>
      </c>
      <c r="C1699" s="119" t="str">
        <f t="shared" si="185"/>
        <v>Zone 5 - Mile 108</v>
      </c>
      <c r="D1699" s="109" t="s">
        <v>1261</v>
      </c>
      <c r="E1699" s="116" t="str">
        <f t="shared" si="177"/>
        <v>Flippie</v>
      </c>
      <c r="F1699" s="116" t="str">
        <f t="shared" si="178"/>
        <v>Scheepers</v>
      </c>
      <c r="G1699" s="116" t="str">
        <f t="shared" si="179"/>
        <v>Men Veteran</v>
      </c>
      <c r="H1699" s="116" t="str">
        <f t="shared" si="180"/>
        <v>Walvis Bay</v>
      </c>
      <c r="I1699" s="109"/>
      <c r="J1699" s="109" t="s">
        <v>1341</v>
      </c>
      <c r="K1699" s="109">
        <v>79</v>
      </c>
      <c r="L1699" s="118">
        <f t="shared" si="181"/>
        <v>1.6</v>
      </c>
      <c r="M1699" s="118">
        <f t="shared" si="182"/>
        <v>1.6</v>
      </c>
    </row>
    <row r="1700" spans="1:13" x14ac:dyDescent="0.3">
      <c r="A1700" s="119" t="str">
        <f t="shared" si="183"/>
        <v>2020-IC-L1</v>
      </c>
      <c r="B1700" s="120">
        <f t="shared" si="184"/>
        <v>43883</v>
      </c>
      <c r="C1700" s="119" t="str">
        <f t="shared" si="185"/>
        <v>Zone 5 - Mile 108</v>
      </c>
      <c r="D1700" s="109" t="s">
        <v>1261</v>
      </c>
      <c r="E1700" s="116" t="str">
        <f t="shared" si="177"/>
        <v>Flippie</v>
      </c>
      <c r="F1700" s="116" t="str">
        <f t="shared" si="178"/>
        <v>Scheepers</v>
      </c>
      <c r="G1700" s="116" t="str">
        <f t="shared" si="179"/>
        <v>Men Veteran</v>
      </c>
      <c r="H1700" s="116" t="str">
        <f t="shared" si="180"/>
        <v>Walvis Bay</v>
      </c>
      <c r="I1700" s="109" t="s">
        <v>19</v>
      </c>
      <c r="J1700" s="109"/>
      <c r="K1700" s="109">
        <v>50</v>
      </c>
      <c r="L1700" s="118">
        <f t="shared" si="181"/>
        <v>1.3</v>
      </c>
      <c r="M1700" s="118">
        <f t="shared" si="182"/>
        <v>1.3</v>
      </c>
    </row>
    <row r="1701" spans="1:13" x14ac:dyDescent="0.3">
      <c r="A1701" s="119" t="str">
        <f t="shared" si="183"/>
        <v>2020-IC-L1</v>
      </c>
      <c r="B1701" s="120">
        <f t="shared" si="184"/>
        <v>43883</v>
      </c>
      <c r="C1701" s="119" t="str">
        <f t="shared" si="185"/>
        <v>Zone 5 - Mile 108</v>
      </c>
      <c r="D1701" s="109" t="s">
        <v>1498</v>
      </c>
      <c r="E1701" s="116" t="str">
        <f t="shared" si="177"/>
        <v>Kay</v>
      </c>
      <c r="F1701" s="116" t="str">
        <f t="shared" si="178"/>
        <v>Bachran</v>
      </c>
      <c r="G1701" s="116" t="str">
        <f t="shared" si="179"/>
        <v>Men U/21</v>
      </c>
      <c r="H1701" s="116" t="str">
        <f t="shared" si="180"/>
        <v>Atlantic Angling Club</v>
      </c>
      <c r="I1701" s="109"/>
      <c r="J1701" s="109" t="s">
        <v>1317</v>
      </c>
      <c r="K1701" s="109">
        <v>57</v>
      </c>
      <c r="L1701" s="118">
        <f t="shared" si="181"/>
        <v>0</v>
      </c>
      <c r="M1701" s="118">
        <f t="shared" si="182"/>
        <v>0</v>
      </c>
    </row>
    <row r="1702" spans="1:13" x14ac:dyDescent="0.3">
      <c r="A1702" s="119" t="str">
        <f t="shared" si="183"/>
        <v>2020-IC-L1</v>
      </c>
      <c r="B1702" s="120">
        <f t="shared" si="184"/>
        <v>43883</v>
      </c>
      <c r="C1702" s="119" t="str">
        <f t="shared" si="185"/>
        <v>Zone 5 - Mile 108</v>
      </c>
      <c r="D1702" s="109" t="s">
        <v>1498</v>
      </c>
      <c r="E1702" s="116" t="str">
        <f t="shared" si="177"/>
        <v>Kay</v>
      </c>
      <c r="F1702" s="116" t="str">
        <f t="shared" si="178"/>
        <v>Bachran</v>
      </c>
      <c r="G1702" s="116" t="str">
        <f t="shared" si="179"/>
        <v>Men U/21</v>
      </c>
      <c r="H1702" s="116" t="str">
        <f t="shared" si="180"/>
        <v>Atlantic Angling Club</v>
      </c>
      <c r="I1702" s="109"/>
      <c r="J1702" s="109" t="s">
        <v>1341</v>
      </c>
      <c r="K1702" s="109">
        <v>88</v>
      </c>
      <c r="L1702" s="118">
        <f t="shared" si="181"/>
        <v>2.4</v>
      </c>
      <c r="M1702" s="118">
        <f t="shared" si="182"/>
        <v>2.4</v>
      </c>
    </row>
    <row r="1703" spans="1:13" x14ac:dyDescent="0.3">
      <c r="A1703" s="119" t="str">
        <f t="shared" si="183"/>
        <v>2020-IC-L1</v>
      </c>
      <c r="B1703" s="120">
        <f t="shared" si="184"/>
        <v>43883</v>
      </c>
      <c r="C1703" s="119" t="str">
        <f t="shared" si="185"/>
        <v>Zone 5 - Mile 108</v>
      </c>
      <c r="D1703" s="109" t="s">
        <v>1498</v>
      </c>
      <c r="E1703" s="116" t="str">
        <f t="shared" si="177"/>
        <v>Kay</v>
      </c>
      <c r="F1703" s="116" t="str">
        <f t="shared" si="178"/>
        <v>Bachran</v>
      </c>
      <c r="G1703" s="116" t="str">
        <f t="shared" si="179"/>
        <v>Men U/21</v>
      </c>
      <c r="H1703" s="116" t="str">
        <f t="shared" si="180"/>
        <v>Atlantic Angling Club</v>
      </c>
      <c r="I1703" s="109"/>
      <c r="J1703" s="109" t="s">
        <v>1341</v>
      </c>
      <c r="K1703" s="109">
        <v>75</v>
      </c>
      <c r="L1703" s="118">
        <f t="shared" si="181"/>
        <v>1.3</v>
      </c>
      <c r="M1703" s="118">
        <f t="shared" si="182"/>
        <v>1.3</v>
      </c>
    </row>
    <row r="1704" spans="1:13" x14ac:dyDescent="0.3">
      <c r="A1704" s="119" t="str">
        <f t="shared" si="183"/>
        <v>2020-IC-L1</v>
      </c>
      <c r="B1704" s="120">
        <f t="shared" si="184"/>
        <v>43883</v>
      </c>
      <c r="C1704" s="119" t="str">
        <f t="shared" si="185"/>
        <v>Zone 5 - Mile 108</v>
      </c>
      <c r="D1704" s="109" t="s">
        <v>954</v>
      </c>
      <c r="E1704" s="116" t="str">
        <f t="shared" si="177"/>
        <v>Jaco</v>
      </c>
      <c r="F1704" s="116" t="str">
        <f t="shared" si="178"/>
        <v>Venter</v>
      </c>
      <c r="G1704" s="116" t="str">
        <f t="shared" si="179"/>
        <v>Men Master</v>
      </c>
      <c r="H1704" s="116" t="str">
        <f t="shared" si="180"/>
        <v>Atlantic Angling Club</v>
      </c>
      <c r="I1704" s="109"/>
      <c r="J1704" s="109" t="s">
        <v>1341</v>
      </c>
      <c r="K1704" s="109">
        <v>79</v>
      </c>
      <c r="L1704" s="118">
        <f t="shared" si="181"/>
        <v>1.6</v>
      </c>
      <c r="M1704" s="118">
        <f t="shared" si="182"/>
        <v>1.6</v>
      </c>
    </row>
    <row r="1705" spans="1:13" x14ac:dyDescent="0.3">
      <c r="A1705" s="119" t="str">
        <f t="shared" si="183"/>
        <v>2020-IC-L1</v>
      </c>
      <c r="B1705" s="120">
        <f t="shared" si="184"/>
        <v>43883</v>
      </c>
      <c r="C1705" s="119" t="str">
        <f t="shared" si="185"/>
        <v>Zone 5 - Mile 108</v>
      </c>
      <c r="D1705" s="109" t="s">
        <v>954</v>
      </c>
      <c r="E1705" s="116" t="str">
        <f t="shared" si="177"/>
        <v>Jaco</v>
      </c>
      <c r="F1705" s="116" t="str">
        <f t="shared" si="178"/>
        <v>Venter</v>
      </c>
      <c r="G1705" s="116" t="str">
        <f t="shared" si="179"/>
        <v>Men Master</v>
      </c>
      <c r="H1705" s="116" t="str">
        <f t="shared" si="180"/>
        <v>Atlantic Angling Club</v>
      </c>
      <c r="I1705" s="109"/>
      <c r="J1705" s="109" t="s">
        <v>1340</v>
      </c>
      <c r="K1705" s="109">
        <v>91</v>
      </c>
      <c r="L1705" s="118">
        <f t="shared" si="181"/>
        <v>3.1</v>
      </c>
      <c r="M1705" s="118">
        <f t="shared" si="182"/>
        <v>3.1</v>
      </c>
    </row>
    <row r="1706" spans="1:13" x14ac:dyDescent="0.3">
      <c r="A1706" s="119" t="str">
        <f t="shared" si="183"/>
        <v>2020-IC-L1</v>
      </c>
      <c r="B1706" s="120">
        <f t="shared" si="184"/>
        <v>43883</v>
      </c>
      <c r="C1706" s="119" t="str">
        <f t="shared" si="185"/>
        <v>Zone 5 - Mile 108</v>
      </c>
      <c r="D1706" s="109" t="s">
        <v>954</v>
      </c>
      <c r="E1706" s="116" t="str">
        <f t="shared" si="177"/>
        <v>Jaco</v>
      </c>
      <c r="F1706" s="116" t="str">
        <f t="shared" si="178"/>
        <v>Venter</v>
      </c>
      <c r="G1706" s="116" t="str">
        <f t="shared" si="179"/>
        <v>Men Master</v>
      </c>
      <c r="H1706" s="116" t="str">
        <f t="shared" si="180"/>
        <v>Atlantic Angling Club</v>
      </c>
      <c r="I1706" s="109"/>
      <c r="J1706" s="109" t="s">
        <v>1318</v>
      </c>
      <c r="K1706" s="109">
        <v>57</v>
      </c>
      <c r="L1706" s="118">
        <f t="shared" si="181"/>
        <v>3.3</v>
      </c>
      <c r="M1706" s="118">
        <f t="shared" si="182"/>
        <v>3.3</v>
      </c>
    </row>
    <row r="1707" spans="1:13" x14ac:dyDescent="0.3">
      <c r="A1707" s="119" t="str">
        <f t="shared" si="183"/>
        <v>2020-IC-L1</v>
      </c>
      <c r="B1707" s="120">
        <f t="shared" si="184"/>
        <v>43883</v>
      </c>
      <c r="C1707" s="119" t="str">
        <f t="shared" si="185"/>
        <v>Zone 5 - Mile 108</v>
      </c>
      <c r="D1707" s="109" t="s">
        <v>1773</v>
      </c>
      <c r="E1707" s="116" t="str">
        <f t="shared" si="177"/>
        <v>Jacobus</v>
      </c>
      <c r="F1707" s="116" t="str">
        <f t="shared" si="178"/>
        <v>Steyl</v>
      </c>
      <c r="G1707" s="116" t="str">
        <f t="shared" si="179"/>
        <v>Men Grand Masters</v>
      </c>
      <c r="H1707" s="116" t="str">
        <f t="shared" si="180"/>
        <v>Atlantic Angling Club</v>
      </c>
      <c r="I1707" s="109"/>
      <c r="J1707" s="109" t="s">
        <v>1339</v>
      </c>
      <c r="K1707" s="109">
        <v>116</v>
      </c>
      <c r="L1707" s="118">
        <f t="shared" si="181"/>
        <v>19.5</v>
      </c>
      <c r="M1707" s="118">
        <f t="shared" si="182"/>
        <v>19.5</v>
      </c>
    </row>
    <row r="1708" spans="1:13" x14ac:dyDescent="0.3">
      <c r="A1708" s="119" t="str">
        <f t="shared" si="183"/>
        <v>2020-IC-L1</v>
      </c>
      <c r="B1708" s="120">
        <f t="shared" si="184"/>
        <v>43883</v>
      </c>
      <c r="C1708" s="119" t="str">
        <f t="shared" si="185"/>
        <v>Zone 5 - Mile 108</v>
      </c>
      <c r="D1708" s="109" t="s">
        <v>735</v>
      </c>
      <c r="E1708" s="116" t="str">
        <f t="shared" si="177"/>
        <v>Natasha</v>
      </c>
      <c r="F1708" s="116" t="str">
        <f t="shared" si="178"/>
        <v>Mostert</v>
      </c>
      <c r="G1708" s="116" t="str">
        <f t="shared" si="179"/>
        <v>Ladies Senior</v>
      </c>
      <c r="H1708" s="116" t="str">
        <f t="shared" si="180"/>
        <v>Atlantic Angling Club</v>
      </c>
      <c r="I1708" s="109"/>
      <c r="J1708" s="109" t="s">
        <v>1340</v>
      </c>
      <c r="K1708" s="109">
        <v>76</v>
      </c>
      <c r="L1708" s="118">
        <f t="shared" si="181"/>
        <v>1.7</v>
      </c>
      <c r="M1708" s="118">
        <f t="shared" si="182"/>
        <v>1.7</v>
      </c>
    </row>
    <row r="1709" spans="1:13" x14ac:dyDescent="0.3">
      <c r="A1709" s="119" t="str">
        <f t="shared" si="183"/>
        <v>2020-IC-L1</v>
      </c>
      <c r="B1709" s="120">
        <f t="shared" si="184"/>
        <v>43883</v>
      </c>
      <c r="C1709" s="119" t="str">
        <f t="shared" si="185"/>
        <v>Zone 5 - Mile 108</v>
      </c>
      <c r="D1709" s="109" t="s">
        <v>1497</v>
      </c>
      <c r="E1709" s="116" t="str">
        <f t="shared" si="177"/>
        <v>Andi</v>
      </c>
      <c r="F1709" s="116" t="str">
        <f t="shared" si="178"/>
        <v>Bachran</v>
      </c>
      <c r="G1709" s="116" t="str">
        <f t="shared" si="179"/>
        <v>Men Master</v>
      </c>
      <c r="H1709" s="116" t="str">
        <f t="shared" si="180"/>
        <v>Atlantic Angling Club</v>
      </c>
      <c r="I1709" s="109"/>
      <c r="J1709" s="109" t="s">
        <v>1341</v>
      </c>
      <c r="K1709" s="109">
        <v>78</v>
      </c>
      <c r="L1709" s="118">
        <f t="shared" si="181"/>
        <v>1.5</v>
      </c>
      <c r="M1709" s="118">
        <f t="shared" si="182"/>
        <v>1.5</v>
      </c>
    </row>
    <row r="1710" spans="1:13" x14ac:dyDescent="0.3">
      <c r="A1710" s="119" t="str">
        <f t="shared" si="183"/>
        <v>2020-IC-L1</v>
      </c>
      <c r="B1710" s="120">
        <f t="shared" si="184"/>
        <v>43883</v>
      </c>
      <c r="C1710" s="119" t="str">
        <f t="shared" si="185"/>
        <v>Zone 5 - Mile 108</v>
      </c>
      <c r="D1710" s="109" t="s">
        <v>1497</v>
      </c>
      <c r="E1710" s="116" t="str">
        <f t="shared" si="177"/>
        <v>Andi</v>
      </c>
      <c r="F1710" s="116" t="str">
        <f t="shared" si="178"/>
        <v>Bachran</v>
      </c>
      <c r="G1710" s="116" t="str">
        <f t="shared" si="179"/>
        <v>Men Master</v>
      </c>
      <c r="H1710" s="116" t="str">
        <f t="shared" si="180"/>
        <v>Atlantic Angling Club</v>
      </c>
      <c r="I1710" s="109"/>
      <c r="J1710" s="109" t="s">
        <v>1341</v>
      </c>
      <c r="K1710" s="109">
        <v>96</v>
      </c>
      <c r="L1710" s="118">
        <f t="shared" si="181"/>
        <v>3.2</v>
      </c>
      <c r="M1710" s="118">
        <f t="shared" si="182"/>
        <v>3.2</v>
      </c>
    </row>
    <row r="1711" spans="1:13" x14ac:dyDescent="0.3">
      <c r="A1711" s="119" t="str">
        <f t="shared" si="183"/>
        <v>2020-IC-L1</v>
      </c>
      <c r="B1711" s="120">
        <f t="shared" si="184"/>
        <v>43883</v>
      </c>
      <c r="C1711" s="119" t="str">
        <f t="shared" si="185"/>
        <v>Zone 5 - Mile 108</v>
      </c>
      <c r="D1711" s="109" t="s">
        <v>1686</v>
      </c>
      <c r="E1711" s="116" t="str">
        <f t="shared" si="177"/>
        <v>Iwan</v>
      </c>
      <c r="F1711" s="116" t="str">
        <f t="shared" si="178"/>
        <v>Kotze</v>
      </c>
      <c r="G1711" s="116" t="str">
        <f t="shared" si="179"/>
        <v>Men Senior</v>
      </c>
      <c r="H1711" s="116" t="str">
        <f t="shared" si="180"/>
        <v>Seagull Angling Club</v>
      </c>
      <c r="I1711" s="109"/>
      <c r="J1711" s="109" t="s">
        <v>1340</v>
      </c>
      <c r="K1711" s="109">
        <v>81</v>
      </c>
      <c r="L1711" s="118">
        <f t="shared" si="181"/>
        <v>2.1</v>
      </c>
      <c r="M1711" s="118">
        <f t="shared" si="182"/>
        <v>2.1</v>
      </c>
    </row>
    <row r="1712" spans="1:13" x14ac:dyDescent="0.3">
      <c r="A1712" s="119" t="str">
        <f t="shared" si="183"/>
        <v>2020-IC-L1</v>
      </c>
      <c r="B1712" s="120">
        <f t="shared" si="184"/>
        <v>43883</v>
      </c>
      <c r="C1712" s="119" t="str">
        <f t="shared" si="185"/>
        <v>Zone 5 - Mile 108</v>
      </c>
      <c r="D1712" s="109" t="s">
        <v>1686</v>
      </c>
      <c r="E1712" s="116" t="str">
        <f t="shared" si="177"/>
        <v>Iwan</v>
      </c>
      <c r="F1712" s="116" t="str">
        <f t="shared" si="178"/>
        <v>Kotze</v>
      </c>
      <c r="G1712" s="116" t="str">
        <f t="shared" si="179"/>
        <v>Men Senior</v>
      </c>
      <c r="H1712" s="116" t="str">
        <f t="shared" si="180"/>
        <v>Seagull Angling Club</v>
      </c>
      <c r="I1712" s="109" t="s">
        <v>9</v>
      </c>
      <c r="J1712" s="109"/>
      <c r="K1712" s="109">
        <v>31</v>
      </c>
      <c r="L1712" s="118">
        <f t="shared" si="181"/>
        <v>0.5</v>
      </c>
      <c r="M1712" s="118">
        <f t="shared" si="182"/>
        <v>0.5</v>
      </c>
    </row>
    <row r="1713" spans="1:13" x14ac:dyDescent="0.3">
      <c r="A1713" s="119" t="str">
        <f t="shared" si="183"/>
        <v>2020-IC-L1</v>
      </c>
      <c r="B1713" s="120">
        <f t="shared" si="184"/>
        <v>43883</v>
      </c>
      <c r="C1713" s="119" t="str">
        <f t="shared" si="185"/>
        <v>Zone 5 - Mile 108</v>
      </c>
      <c r="D1713" s="109" t="s">
        <v>1536</v>
      </c>
      <c r="E1713" s="116" t="str">
        <f t="shared" si="177"/>
        <v>Gerhard</v>
      </c>
      <c r="F1713" s="116" t="str">
        <f t="shared" si="178"/>
        <v>Van Niekerk</v>
      </c>
      <c r="G1713" s="116" t="str">
        <f t="shared" si="179"/>
        <v>Men Senior</v>
      </c>
      <c r="H1713" s="116" t="str">
        <f t="shared" si="180"/>
        <v>Seagull Angling Club</v>
      </c>
      <c r="I1713" s="109"/>
      <c r="J1713" s="109" t="s">
        <v>8</v>
      </c>
      <c r="K1713" s="109">
        <v>76</v>
      </c>
      <c r="L1713" s="118">
        <f t="shared" si="181"/>
        <v>3.5</v>
      </c>
      <c r="M1713" s="118">
        <f t="shared" si="182"/>
        <v>3.5</v>
      </c>
    </row>
    <row r="1714" spans="1:13" x14ac:dyDescent="0.3">
      <c r="A1714" s="119" t="str">
        <f t="shared" si="183"/>
        <v>2020-IC-L1</v>
      </c>
      <c r="B1714" s="120">
        <f t="shared" si="184"/>
        <v>43883</v>
      </c>
      <c r="C1714" s="119" t="str">
        <f t="shared" si="185"/>
        <v>Zone 5 - Mile 108</v>
      </c>
      <c r="D1714" s="109" t="s">
        <v>1536</v>
      </c>
      <c r="E1714" s="116" t="str">
        <f t="shared" si="177"/>
        <v>Gerhard</v>
      </c>
      <c r="F1714" s="116" t="str">
        <f t="shared" si="178"/>
        <v>Van Niekerk</v>
      </c>
      <c r="G1714" s="116" t="str">
        <f t="shared" si="179"/>
        <v>Men Senior</v>
      </c>
      <c r="H1714" s="116" t="str">
        <f t="shared" si="180"/>
        <v>Seagull Angling Club</v>
      </c>
      <c r="I1714" s="109"/>
      <c r="J1714" s="109" t="s">
        <v>1341</v>
      </c>
      <c r="K1714" s="109">
        <v>77</v>
      </c>
      <c r="L1714" s="118">
        <f t="shared" si="181"/>
        <v>1.5</v>
      </c>
      <c r="M1714" s="118">
        <f t="shared" si="182"/>
        <v>1.5</v>
      </c>
    </row>
    <row r="1715" spans="1:13" x14ac:dyDescent="0.3">
      <c r="A1715" s="119" t="str">
        <f t="shared" si="183"/>
        <v>2020-IC-L1</v>
      </c>
      <c r="B1715" s="120">
        <f t="shared" si="184"/>
        <v>43883</v>
      </c>
      <c r="C1715" s="119" t="str">
        <f t="shared" si="185"/>
        <v>Zone 5 - Mile 108</v>
      </c>
      <c r="D1715" s="109" t="s">
        <v>690</v>
      </c>
      <c r="E1715" s="116" t="str">
        <f t="shared" si="177"/>
        <v>Cecilia</v>
      </c>
      <c r="F1715" s="116" t="str">
        <f t="shared" si="178"/>
        <v>Brandt</v>
      </c>
      <c r="G1715" s="116" t="str">
        <f t="shared" si="179"/>
        <v>Ladies Senior</v>
      </c>
      <c r="H1715" s="116" t="str">
        <f t="shared" si="180"/>
        <v>Seagull Angling Club</v>
      </c>
      <c r="I1715" s="109"/>
      <c r="J1715" s="109" t="s">
        <v>20</v>
      </c>
      <c r="K1715" s="109">
        <v>63</v>
      </c>
      <c r="L1715" s="118">
        <f t="shared" si="181"/>
        <v>0</v>
      </c>
      <c r="M1715" s="118">
        <f t="shared" si="182"/>
        <v>0</v>
      </c>
    </row>
    <row r="1716" spans="1:13" x14ac:dyDescent="0.3">
      <c r="A1716" s="119" t="str">
        <f t="shared" si="183"/>
        <v>2020-IC-L1</v>
      </c>
      <c r="B1716" s="120">
        <f t="shared" si="184"/>
        <v>43883</v>
      </c>
      <c r="C1716" s="119" t="str">
        <f t="shared" si="185"/>
        <v>Zone 5 - Mile 108</v>
      </c>
      <c r="D1716" s="109" t="s">
        <v>690</v>
      </c>
      <c r="E1716" s="116" t="str">
        <f t="shared" si="177"/>
        <v>Cecilia</v>
      </c>
      <c r="F1716" s="116" t="str">
        <f t="shared" si="178"/>
        <v>Brandt</v>
      </c>
      <c r="G1716" s="116" t="str">
        <f t="shared" si="179"/>
        <v>Ladies Senior</v>
      </c>
      <c r="H1716" s="116" t="str">
        <f t="shared" si="180"/>
        <v>Seagull Angling Club</v>
      </c>
      <c r="I1716" s="109" t="s">
        <v>9</v>
      </c>
      <c r="J1716" s="109"/>
      <c r="K1716" s="109">
        <v>33</v>
      </c>
      <c r="L1716" s="118">
        <f t="shared" si="181"/>
        <v>0.7</v>
      </c>
      <c r="M1716" s="118">
        <f t="shared" si="182"/>
        <v>0.7</v>
      </c>
    </row>
    <row r="1717" spans="1:13" x14ac:dyDescent="0.3">
      <c r="A1717" s="119" t="str">
        <f t="shared" si="183"/>
        <v>2020-IC-L1</v>
      </c>
      <c r="B1717" s="120">
        <f t="shared" si="184"/>
        <v>43883</v>
      </c>
      <c r="C1717" s="119" t="str">
        <f t="shared" si="185"/>
        <v>Zone 5 - Mile 108</v>
      </c>
      <c r="D1717" s="109" t="s">
        <v>690</v>
      </c>
      <c r="E1717" s="116" t="str">
        <f t="shared" si="177"/>
        <v>Cecilia</v>
      </c>
      <c r="F1717" s="116" t="str">
        <f t="shared" si="178"/>
        <v>Brandt</v>
      </c>
      <c r="G1717" s="116" t="str">
        <f t="shared" si="179"/>
        <v>Ladies Senior</v>
      </c>
      <c r="H1717" s="116" t="str">
        <f t="shared" si="180"/>
        <v>Seagull Angling Club</v>
      </c>
      <c r="I1717" s="109" t="s">
        <v>9</v>
      </c>
      <c r="J1717" s="109"/>
      <c r="K1717" s="109">
        <v>30</v>
      </c>
      <c r="L1717" s="118">
        <f t="shared" si="181"/>
        <v>0.5</v>
      </c>
      <c r="M1717" s="118">
        <f t="shared" si="182"/>
        <v>0.5</v>
      </c>
    </row>
    <row r="1718" spans="1:13" x14ac:dyDescent="0.3">
      <c r="A1718" s="119" t="str">
        <f t="shared" si="183"/>
        <v>2020-IC-L1</v>
      </c>
      <c r="B1718" s="120">
        <f t="shared" si="184"/>
        <v>43883</v>
      </c>
      <c r="C1718" s="119" t="str">
        <f t="shared" si="185"/>
        <v>Zone 5 - Mile 108</v>
      </c>
      <c r="D1718" s="109" t="s">
        <v>546</v>
      </c>
      <c r="E1718" s="116" t="str">
        <f t="shared" si="177"/>
        <v>Sean</v>
      </c>
      <c r="F1718" s="116" t="str">
        <f t="shared" si="178"/>
        <v>Van Den Heuvel</v>
      </c>
      <c r="G1718" s="116" t="str">
        <f t="shared" si="179"/>
        <v>Men Veteran</v>
      </c>
      <c r="H1718" s="116" t="str">
        <f t="shared" si="180"/>
        <v>Seagull Angling Club</v>
      </c>
      <c r="I1718" s="109"/>
      <c r="J1718" s="109" t="s">
        <v>1340</v>
      </c>
      <c r="K1718" s="109">
        <v>149</v>
      </c>
      <c r="L1718" s="118">
        <f t="shared" si="181"/>
        <v>17</v>
      </c>
      <c r="M1718" s="118">
        <f t="shared" si="182"/>
        <v>17</v>
      </c>
    </row>
    <row r="1719" spans="1:13" x14ac:dyDescent="0.3">
      <c r="A1719" s="119" t="str">
        <f t="shared" si="183"/>
        <v>2020-IC-L1</v>
      </c>
      <c r="B1719" s="120">
        <f t="shared" si="184"/>
        <v>43883</v>
      </c>
      <c r="C1719" s="119" t="str">
        <f t="shared" si="185"/>
        <v>Zone 5 - Mile 108</v>
      </c>
      <c r="D1719" s="109" t="s">
        <v>546</v>
      </c>
      <c r="E1719" s="116" t="str">
        <f t="shared" si="177"/>
        <v>Sean</v>
      </c>
      <c r="F1719" s="116" t="str">
        <f t="shared" si="178"/>
        <v>Van Den Heuvel</v>
      </c>
      <c r="G1719" s="116" t="str">
        <f t="shared" si="179"/>
        <v>Men Veteran</v>
      </c>
      <c r="H1719" s="116" t="str">
        <f t="shared" si="180"/>
        <v>Seagull Angling Club</v>
      </c>
      <c r="I1719" s="109"/>
      <c r="J1719" s="109" t="s">
        <v>1341</v>
      </c>
      <c r="K1719" s="109">
        <v>89</v>
      </c>
      <c r="L1719" s="118">
        <f t="shared" si="181"/>
        <v>2.5</v>
      </c>
      <c r="M1719" s="118">
        <f t="shared" si="182"/>
        <v>2.5</v>
      </c>
    </row>
    <row r="1720" spans="1:13" x14ac:dyDescent="0.3">
      <c r="A1720" s="119" t="str">
        <f t="shared" si="183"/>
        <v>2020-IC-L1</v>
      </c>
      <c r="B1720" s="120">
        <f t="shared" si="184"/>
        <v>43883</v>
      </c>
      <c r="C1720" s="119" t="str">
        <f t="shared" si="185"/>
        <v>Zone 5 - Mile 108</v>
      </c>
      <c r="D1720" s="109" t="s">
        <v>793</v>
      </c>
      <c r="E1720" s="116" t="str">
        <f t="shared" si="177"/>
        <v>Danie</v>
      </c>
      <c r="F1720" s="116" t="str">
        <f t="shared" si="178"/>
        <v>Smith</v>
      </c>
      <c r="G1720" s="116" t="str">
        <f t="shared" si="179"/>
        <v>Men Veteran</v>
      </c>
      <c r="H1720" s="116" t="str">
        <f t="shared" si="180"/>
        <v>Seagull Angling Club</v>
      </c>
      <c r="I1720" s="109"/>
      <c r="J1720" s="109" t="s">
        <v>8</v>
      </c>
      <c r="K1720" s="109">
        <v>90</v>
      </c>
      <c r="L1720" s="118">
        <f t="shared" si="181"/>
        <v>5.8</v>
      </c>
      <c r="M1720" s="118">
        <f t="shared" si="182"/>
        <v>5.8</v>
      </c>
    </row>
    <row r="1721" spans="1:13" x14ac:dyDescent="0.3">
      <c r="A1721" s="119" t="str">
        <f t="shared" si="183"/>
        <v>2020-IC-L1</v>
      </c>
      <c r="B1721" s="120">
        <f t="shared" si="184"/>
        <v>43883</v>
      </c>
      <c r="C1721" s="119" t="str">
        <f t="shared" si="185"/>
        <v>Zone 5 - Mile 108</v>
      </c>
      <c r="D1721" s="109" t="s">
        <v>793</v>
      </c>
      <c r="E1721" s="116" t="str">
        <f t="shared" si="177"/>
        <v>Danie</v>
      </c>
      <c r="F1721" s="116" t="str">
        <f t="shared" si="178"/>
        <v>Smith</v>
      </c>
      <c r="G1721" s="116" t="str">
        <f t="shared" si="179"/>
        <v>Men Veteran</v>
      </c>
      <c r="H1721" s="116" t="str">
        <f t="shared" si="180"/>
        <v>Seagull Angling Club</v>
      </c>
      <c r="I1721" s="109"/>
      <c r="J1721" s="109" t="s">
        <v>8</v>
      </c>
      <c r="K1721" s="109">
        <v>91</v>
      </c>
      <c r="L1721" s="118">
        <f t="shared" si="181"/>
        <v>6</v>
      </c>
      <c r="M1721" s="118">
        <f t="shared" si="182"/>
        <v>6</v>
      </c>
    </row>
    <row r="1722" spans="1:13" x14ac:dyDescent="0.3">
      <c r="A1722" s="119" t="str">
        <f t="shared" si="183"/>
        <v>2020-IC-L1</v>
      </c>
      <c r="B1722" s="120">
        <f t="shared" si="184"/>
        <v>43883</v>
      </c>
      <c r="C1722" s="119" t="str">
        <f t="shared" si="185"/>
        <v>Zone 5 - Mile 108</v>
      </c>
      <c r="D1722" s="109" t="s">
        <v>528</v>
      </c>
      <c r="E1722" s="116" t="str">
        <f t="shared" ref="E1722:E1785" si="186">IF(D1722="","",VLOOKUP(D1722,Master,3,FALSE))</f>
        <v>Jaco</v>
      </c>
      <c r="F1722" s="116" t="str">
        <f t="shared" ref="F1722:F1785" si="187">IF(D1722="","",VLOOKUP(D1722,Master,4,FALSE))</f>
        <v>Mertens</v>
      </c>
      <c r="G1722" s="116" t="str">
        <f t="shared" ref="G1722:G1785" si="188">IF(D1722="","",VLOOKUP(D1722,Master,5,FALSE))</f>
        <v>Men Senior</v>
      </c>
      <c r="H1722" s="116" t="str">
        <f t="shared" ref="H1722:H1785" si="189">IF(D1722="","",VLOOKUP(D1722,Master,2,FALSE))</f>
        <v>Seagull Angling Club</v>
      </c>
      <c r="I1722" s="109"/>
      <c r="J1722" s="109"/>
      <c r="K1722" s="109"/>
      <c r="L1722" s="118" t="str">
        <f t="shared" ref="L1722:L1785" si="190">IF(K1722="","",IF(I1722="",ROUND(HLOOKUP(J1722,kgList,K1722,FALSE),1),ROUND(HLOOKUP(I1722,kgList,K1722,FALSE),1)))</f>
        <v/>
      </c>
      <c r="M1722" s="118" t="str">
        <f t="shared" ref="M1722:M1785" si="191">IF(L1722="","",IF(COUNTA(I1722:J1722)&gt;1,"Edible or Inedible",IF(COUNTA(I1722)=1,L1722*1,IF(COUNTA(J1722)=1,L1722*1,"ERROR"))))</f>
        <v/>
      </c>
    </row>
    <row r="1723" spans="1:13" x14ac:dyDescent="0.3">
      <c r="A1723" s="119" t="str">
        <f t="shared" ref="A1723:A1786" si="192">IF(D1723="","",A1722)</f>
        <v>2020-IC-L1</v>
      </c>
      <c r="B1723" s="120">
        <f t="shared" ref="B1723:B1786" si="193">IF(D1723="","",B1722)</f>
        <v>43883</v>
      </c>
      <c r="C1723" s="119" t="str">
        <f t="shared" ref="C1723:C1786" si="194">IF(D1723="","",C1722)</f>
        <v>Zone 5 - Mile 108</v>
      </c>
      <c r="D1723" s="109" t="s">
        <v>1537</v>
      </c>
      <c r="E1723" s="116" t="str">
        <f t="shared" si="186"/>
        <v>Jaco</v>
      </c>
      <c r="F1723" s="116" t="str">
        <f t="shared" si="187"/>
        <v>Wiese</v>
      </c>
      <c r="G1723" s="116" t="str">
        <f t="shared" si="188"/>
        <v>Men Senior</v>
      </c>
      <c r="H1723" s="116" t="str">
        <f t="shared" si="189"/>
        <v>Seagull Angling Club</v>
      </c>
      <c r="I1723" s="109"/>
      <c r="J1723" s="109"/>
      <c r="K1723" s="109"/>
      <c r="L1723" s="118" t="str">
        <f t="shared" si="190"/>
        <v/>
      </c>
      <c r="M1723" s="118" t="str">
        <f t="shared" si="191"/>
        <v/>
      </c>
    </row>
    <row r="1724" spans="1:13" x14ac:dyDescent="0.3">
      <c r="A1724" s="119" t="str">
        <f t="shared" si="192"/>
        <v>2020-IC-L1</v>
      </c>
      <c r="B1724" s="120">
        <f t="shared" si="193"/>
        <v>43883</v>
      </c>
      <c r="C1724" s="119" t="str">
        <f t="shared" si="194"/>
        <v>Zone 5 - Mile 108</v>
      </c>
      <c r="D1724" s="109" t="s">
        <v>931</v>
      </c>
      <c r="E1724" s="116" t="str">
        <f t="shared" si="186"/>
        <v>Martin</v>
      </c>
      <c r="F1724" s="116" t="str">
        <f t="shared" si="187"/>
        <v>Gouws</v>
      </c>
      <c r="G1724" s="116" t="str">
        <f t="shared" si="188"/>
        <v>Men Senior</v>
      </c>
      <c r="H1724" s="116" t="str">
        <f t="shared" si="189"/>
        <v>Seagull Angling Club</v>
      </c>
      <c r="I1724" s="109"/>
      <c r="J1724" s="109" t="s">
        <v>8</v>
      </c>
      <c r="K1724" s="109">
        <v>76</v>
      </c>
      <c r="L1724" s="118">
        <f t="shared" si="190"/>
        <v>3.5</v>
      </c>
      <c r="M1724" s="118">
        <f t="shared" si="191"/>
        <v>3.5</v>
      </c>
    </row>
    <row r="1725" spans="1:13" x14ac:dyDescent="0.3">
      <c r="A1725" s="119" t="str">
        <f t="shared" si="192"/>
        <v>2020-IC-L1</v>
      </c>
      <c r="B1725" s="120">
        <f t="shared" si="193"/>
        <v>43883</v>
      </c>
      <c r="C1725" s="119" t="str">
        <f t="shared" si="194"/>
        <v>Zone 5 - Mile 108</v>
      </c>
      <c r="D1725" s="109" t="s">
        <v>931</v>
      </c>
      <c r="E1725" s="116" t="str">
        <f t="shared" si="186"/>
        <v>Martin</v>
      </c>
      <c r="F1725" s="116" t="str">
        <f t="shared" si="187"/>
        <v>Gouws</v>
      </c>
      <c r="G1725" s="116" t="str">
        <f t="shared" si="188"/>
        <v>Men Senior</v>
      </c>
      <c r="H1725" s="116" t="str">
        <f t="shared" si="189"/>
        <v>Seagull Angling Club</v>
      </c>
      <c r="I1725" s="109"/>
      <c r="J1725" s="109" t="s">
        <v>1341</v>
      </c>
      <c r="K1725" s="109">
        <v>78</v>
      </c>
      <c r="L1725" s="118">
        <f t="shared" si="190"/>
        <v>1.5</v>
      </c>
      <c r="M1725" s="118">
        <f t="shared" si="191"/>
        <v>1.5</v>
      </c>
    </row>
    <row r="1726" spans="1:13" x14ac:dyDescent="0.3">
      <c r="A1726" s="119" t="str">
        <f t="shared" si="192"/>
        <v>2020-IC-L1</v>
      </c>
      <c r="B1726" s="120">
        <f t="shared" si="193"/>
        <v>43883</v>
      </c>
      <c r="C1726" s="119" t="str">
        <f t="shared" si="194"/>
        <v>Zone 5 - Mile 108</v>
      </c>
      <c r="D1726" s="109" t="s">
        <v>931</v>
      </c>
      <c r="E1726" s="116" t="str">
        <f t="shared" si="186"/>
        <v>Martin</v>
      </c>
      <c r="F1726" s="116" t="str">
        <f t="shared" si="187"/>
        <v>Gouws</v>
      </c>
      <c r="G1726" s="116" t="str">
        <f t="shared" si="188"/>
        <v>Men Senior</v>
      </c>
      <c r="H1726" s="116" t="str">
        <f t="shared" si="189"/>
        <v>Seagull Angling Club</v>
      </c>
      <c r="I1726" s="109"/>
      <c r="J1726" s="109" t="s">
        <v>8</v>
      </c>
      <c r="K1726" s="109">
        <v>60</v>
      </c>
      <c r="L1726" s="118">
        <f t="shared" si="190"/>
        <v>1.7</v>
      </c>
      <c r="M1726" s="118">
        <f t="shared" si="191"/>
        <v>1.7</v>
      </c>
    </row>
    <row r="1727" spans="1:13" x14ac:dyDescent="0.3">
      <c r="A1727" s="119" t="str">
        <f t="shared" si="192"/>
        <v>2020-IC-L1</v>
      </c>
      <c r="B1727" s="120">
        <f t="shared" si="193"/>
        <v>43883</v>
      </c>
      <c r="C1727" s="119" t="str">
        <f t="shared" si="194"/>
        <v>Zone 5 - Mile 108</v>
      </c>
      <c r="D1727" s="109" t="s">
        <v>597</v>
      </c>
      <c r="E1727" s="116" t="str">
        <f t="shared" si="186"/>
        <v>Tertius</v>
      </c>
      <c r="F1727" s="116" t="str">
        <f t="shared" si="187"/>
        <v>Potgieter</v>
      </c>
      <c r="G1727" s="116" t="str">
        <f t="shared" si="188"/>
        <v>Men Senior</v>
      </c>
      <c r="H1727" s="116" t="str">
        <f t="shared" si="189"/>
        <v>Seagull Angling Club</v>
      </c>
      <c r="I1727" s="109"/>
      <c r="J1727" s="109" t="s">
        <v>1340</v>
      </c>
      <c r="K1727" s="109">
        <v>87</v>
      </c>
      <c r="L1727" s="118">
        <f t="shared" si="190"/>
        <v>2.7</v>
      </c>
      <c r="M1727" s="118">
        <f t="shared" si="191"/>
        <v>2.7</v>
      </c>
    </row>
    <row r="1728" spans="1:13" x14ac:dyDescent="0.3">
      <c r="A1728" s="119" t="str">
        <f t="shared" si="192"/>
        <v>2020-IC-L1</v>
      </c>
      <c r="B1728" s="120">
        <f t="shared" si="193"/>
        <v>43883</v>
      </c>
      <c r="C1728" s="119" t="str">
        <f t="shared" si="194"/>
        <v>Zone 5 - Mile 108</v>
      </c>
      <c r="D1728" s="109" t="s">
        <v>597</v>
      </c>
      <c r="E1728" s="116" t="str">
        <f t="shared" si="186"/>
        <v>Tertius</v>
      </c>
      <c r="F1728" s="116" t="str">
        <f t="shared" si="187"/>
        <v>Potgieter</v>
      </c>
      <c r="G1728" s="116" t="str">
        <f t="shared" si="188"/>
        <v>Men Senior</v>
      </c>
      <c r="H1728" s="116" t="str">
        <f t="shared" si="189"/>
        <v>Seagull Angling Club</v>
      </c>
      <c r="I1728" s="109"/>
      <c r="J1728" s="109" t="s">
        <v>1340</v>
      </c>
      <c r="K1728" s="109">
        <v>119</v>
      </c>
      <c r="L1728" s="118">
        <f t="shared" si="190"/>
        <v>7.9</v>
      </c>
      <c r="M1728" s="118">
        <f t="shared" si="191"/>
        <v>7.9</v>
      </c>
    </row>
    <row r="1729" spans="1:13" x14ac:dyDescent="0.3">
      <c r="A1729" s="119" t="str">
        <f t="shared" si="192"/>
        <v>2020-IC-L1</v>
      </c>
      <c r="B1729" s="120">
        <f t="shared" si="193"/>
        <v>43883</v>
      </c>
      <c r="C1729" s="119" t="str">
        <f t="shared" si="194"/>
        <v>Zone 5 - Mile 108</v>
      </c>
      <c r="D1729" s="109" t="s">
        <v>658</v>
      </c>
      <c r="E1729" s="116" t="str">
        <f t="shared" si="186"/>
        <v>Coennie</v>
      </c>
      <c r="F1729" s="116" t="str">
        <f t="shared" si="187"/>
        <v>Steyn</v>
      </c>
      <c r="G1729" s="116" t="str">
        <f t="shared" si="188"/>
        <v>Men Grand Masters</v>
      </c>
      <c r="H1729" s="116" t="str">
        <f t="shared" si="189"/>
        <v>Namib Park</v>
      </c>
      <c r="I1729" s="109"/>
      <c r="J1729" s="109" t="s">
        <v>1341</v>
      </c>
      <c r="K1729" s="109">
        <v>110</v>
      </c>
      <c r="L1729" s="118">
        <f t="shared" si="190"/>
        <v>5.2</v>
      </c>
      <c r="M1729" s="118">
        <f t="shared" si="191"/>
        <v>5.2</v>
      </c>
    </row>
    <row r="1730" spans="1:13" x14ac:dyDescent="0.3">
      <c r="A1730" s="119" t="str">
        <f t="shared" si="192"/>
        <v>2020-IC-L1</v>
      </c>
      <c r="B1730" s="120">
        <f t="shared" si="193"/>
        <v>43883</v>
      </c>
      <c r="C1730" s="119" t="str">
        <f t="shared" si="194"/>
        <v>Zone 5 - Mile 108</v>
      </c>
      <c r="D1730" s="109" t="s">
        <v>658</v>
      </c>
      <c r="E1730" s="116" t="str">
        <f t="shared" si="186"/>
        <v>Coennie</v>
      </c>
      <c r="F1730" s="116" t="str">
        <f t="shared" si="187"/>
        <v>Steyn</v>
      </c>
      <c r="G1730" s="116" t="str">
        <f t="shared" si="188"/>
        <v>Men Grand Masters</v>
      </c>
      <c r="H1730" s="116" t="str">
        <f t="shared" si="189"/>
        <v>Namib Park</v>
      </c>
      <c r="I1730" s="109"/>
      <c r="J1730" s="109" t="s">
        <v>1318</v>
      </c>
      <c r="K1730" s="109">
        <v>54</v>
      </c>
      <c r="L1730" s="118">
        <f t="shared" si="190"/>
        <v>2.8</v>
      </c>
      <c r="M1730" s="118">
        <f t="shared" si="191"/>
        <v>2.8</v>
      </c>
    </row>
    <row r="1731" spans="1:13" x14ac:dyDescent="0.3">
      <c r="A1731" s="119" t="str">
        <f t="shared" si="192"/>
        <v>2020-IC-L1</v>
      </c>
      <c r="B1731" s="120">
        <f t="shared" si="193"/>
        <v>43883</v>
      </c>
      <c r="C1731" s="119" t="str">
        <f t="shared" si="194"/>
        <v>Zone 5 - Mile 108</v>
      </c>
      <c r="D1731" s="109" t="s">
        <v>658</v>
      </c>
      <c r="E1731" s="116" t="str">
        <f t="shared" si="186"/>
        <v>Coennie</v>
      </c>
      <c r="F1731" s="116" t="str">
        <f t="shared" si="187"/>
        <v>Steyn</v>
      </c>
      <c r="G1731" s="116" t="str">
        <f t="shared" si="188"/>
        <v>Men Grand Masters</v>
      </c>
      <c r="H1731" s="116" t="str">
        <f t="shared" si="189"/>
        <v>Namib Park</v>
      </c>
      <c r="I1731" s="109"/>
      <c r="J1731" s="109" t="s">
        <v>8</v>
      </c>
      <c r="K1731" s="109">
        <v>75</v>
      </c>
      <c r="L1731" s="118">
        <f t="shared" si="190"/>
        <v>3.4</v>
      </c>
      <c r="M1731" s="118">
        <f t="shared" si="191"/>
        <v>3.4</v>
      </c>
    </row>
    <row r="1732" spans="1:13" x14ac:dyDescent="0.3">
      <c r="A1732" s="119" t="str">
        <f t="shared" si="192"/>
        <v>2020-IC-L1</v>
      </c>
      <c r="B1732" s="120">
        <f t="shared" si="193"/>
        <v>43883</v>
      </c>
      <c r="C1732" s="119" t="str">
        <f t="shared" si="194"/>
        <v>Zone 5 - Mile 108</v>
      </c>
      <c r="D1732" s="109" t="s">
        <v>658</v>
      </c>
      <c r="E1732" s="116" t="str">
        <f t="shared" si="186"/>
        <v>Coennie</v>
      </c>
      <c r="F1732" s="116" t="str">
        <f t="shared" si="187"/>
        <v>Steyn</v>
      </c>
      <c r="G1732" s="116" t="str">
        <f t="shared" si="188"/>
        <v>Men Grand Masters</v>
      </c>
      <c r="H1732" s="116" t="str">
        <f t="shared" si="189"/>
        <v>Namib Park</v>
      </c>
      <c r="I1732" s="109" t="s">
        <v>19</v>
      </c>
      <c r="J1732" s="109"/>
      <c r="K1732" s="109">
        <v>60</v>
      </c>
      <c r="L1732" s="118">
        <f t="shared" si="190"/>
        <v>2.2000000000000002</v>
      </c>
      <c r="M1732" s="118">
        <f t="shared" si="191"/>
        <v>2.2000000000000002</v>
      </c>
    </row>
    <row r="1733" spans="1:13" x14ac:dyDescent="0.3">
      <c r="A1733" s="119" t="str">
        <f t="shared" si="192"/>
        <v>2020-IC-L1</v>
      </c>
      <c r="B1733" s="120">
        <f t="shared" si="193"/>
        <v>43883</v>
      </c>
      <c r="C1733" s="119" t="str">
        <f t="shared" si="194"/>
        <v>Zone 5 - Mile 108</v>
      </c>
      <c r="D1733" s="109" t="s">
        <v>658</v>
      </c>
      <c r="E1733" s="116" t="str">
        <f t="shared" si="186"/>
        <v>Coennie</v>
      </c>
      <c r="F1733" s="116" t="str">
        <f t="shared" si="187"/>
        <v>Steyn</v>
      </c>
      <c r="G1733" s="116" t="str">
        <f t="shared" si="188"/>
        <v>Men Grand Masters</v>
      </c>
      <c r="H1733" s="116" t="str">
        <f t="shared" si="189"/>
        <v>Namib Park</v>
      </c>
      <c r="I1733" s="109" t="s">
        <v>9</v>
      </c>
      <c r="J1733" s="109"/>
      <c r="K1733" s="109">
        <v>30</v>
      </c>
      <c r="L1733" s="118">
        <f t="shared" si="190"/>
        <v>0.5</v>
      </c>
      <c r="M1733" s="118">
        <f t="shared" si="191"/>
        <v>0.5</v>
      </c>
    </row>
    <row r="1734" spans="1:13" x14ac:dyDescent="0.3">
      <c r="A1734" s="119" t="str">
        <f t="shared" si="192"/>
        <v>2020-IC-L1</v>
      </c>
      <c r="B1734" s="120">
        <f t="shared" si="193"/>
        <v>43883</v>
      </c>
      <c r="C1734" s="119" t="str">
        <f t="shared" si="194"/>
        <v>Zone 5 - Mile 108</v>
      </c>
      <c r="D1734" s="109" t="s">
        <v>1184</v>
      </c>
      <c r="E1734" s="116" t="str">
        <f t="shared" si="186"/>
        <v>Derek</v>
      </c>
      <c r="F1734" s="116" t="str">
        <f t="shared" si="187"/>
        <v>Van Zyl</v>
      </c>
      <c r="G1734" s="116" t="str">
        <f t="shared" si="188"/>
        <v>Men Veteran</v>
      </c>
      <c r="H1734" s="116" t="str">
        <f t="shared" si="189"/>
        <v>Namib Park</v>
      </c>
      <c r="I1734" s="109"/>
      <c r="J1734" s="109" t="s">
        <v>1341</v>
      </c>
      <c r="K1734" s="109">
        <v>66</v>
      </c>
      <c r="L1734" s="118">
        <f t="shared" si="190"/>
        <v>0</v>
      </c>
      <c r="M1734" s="118">
        <f t="shared" si="191"/>
        <v>0</v>
      </c>
    </row>
    <row r="1735" spans="1:13" x14ac:dyDescent="0.3">
      <c r="A1735" s="119" t="str">
        <f t="shared" si="192"/>
        <v>2020-IC-L1</v>
      </c>
      <c r="B1735" s="120">
        <f t="shared" si="193"/>
        <v>43883</v>
      </c>
      <c r="C1735" s="119" t="str">
        <f t="shared" si="194"/>
        <v>Zone 5 - Mile 108</v>
      </c>
      <c r="D1735" s="109" t="s">
        <v>504</v>
      </c>
      <c r="E1735" s="116" t="str">
        <f t="shared" si="186"/>
        <v>Andre</v>
      </c>
      <c r="F1735" s="116" t="str">
        <f t="shared" si="187"/>
        <v>Coetzee</v>
      </c>
      <c r="G1735" s="116" t="str">
        <f t="shared" si="188"/>
        <v>Men Grand Masters</v>
      </c>
      <c r="H1735" s="116" t="str">
        <f t="shared" si="189"/>
        <v>Namib Park</v>
      </c>
      <c r="I1735" s="109"/>
      <c r="J1735" s="109" t="s">
        <v>20</v>
      </c>
      <c r="K1735" s="109">
        <v>77</v>
      </c>
      <c r="L1735" s="118">
        <f t="shared" si="190"/>
        <v>1.6</v>
      </c>
      <c r="M1735" s="118">
        <f t="shared" si="191"/>
        <v>1.6</v>
      </c>
    </row>
    <row r="1736" spans="1:13" x14ac:dyDescent="0.3">
      <c r="A1736" s="119" t="str">
        <f t="shared" si="192"/>
        <v>2020-IC-L1</v>
      </c>
      <c r="B1736" s="120">
        <f t="shared" si="193"/>
        <v>43883</v>
      </c>
      <c r="C1736" s="119" t="str">
        <f t="shared" si="194"/>
        <v>Zone 5 - Mile 108</v>
      </c>
      <c r="D1736" s="109" t="s">
        <v>504</v>
      </c>
      <c r="E1736" s="116" t="str">
        <f t="shared" si="186"/>
        <v>Andre</v>
      </c>
      <c r="F1736" s="116" t="str">
        <f t="shared" si="187"/>
        <v>Coetzee</v>
      </c>
      <c r="G1736" s="116" t="str">
        <f t="shared" si="188"/>
        <v>Men Grand Masters</v>
      </c>
      <c r="H1736" s="116" t="str">
        <f t="shared" si="189"/>
        <v>Namib Park</v>
      </c>
      <c r="I1736" s="109"/>
      <c r="J1736" s="109" t="s">
        <v>1318</v>
      </c>
      <c r="K1736" s="109">
        <v>85</v>
      </c>
      <c r="L1736" s="118">
        <f t="shared" si="190"/>
        <v>11.3</v>
      </c>
      <c r="M1736" s="118">
        <f t="shared" si="191"/>
        <v>11.3</v>
      </c>
    </row>
    <row r="1737" spans="1:13" x14ac:dyDescent="0.3">
      <c r="A1737" s="119" t="str">
        <f t="shared" si="192"/>
        <v>2020-IC-L1</v>
      </c>
      <c r="B1737" s="120">
        <f t="shared" si="193"/>
        <v>43883</v>
      </c>
      <c r="C1737" s="119" t="str">
        <f t="shared" si="194"/>
        <v>Zone 5 - Mile 108</v>
      </c>
      <c r="D1737" s="109" t="s">
        <v>504</v>
      </c>
      <c r="E1737" s="116" t="str">
        <f t="shared" si="186"/>
        <v>Andre</v>
      </c>
      <c r="F1737" s="116" t="str">
        <f t="shared" si="187"/>
        <v>Coetzee</v>
      </c>
      <c r="G1737" s="116" t="str">
        <f t="shared" si="188"/>
        <v>Men Grand Masters</v>
      </c>
      <c r="H1737" s="116" t="str">
        <f t="shared" si="189"/>
        <v>Namib Park</v>
      </c>
      <c r="I1737" s="109" t="s">
        <v>9</v>
      </c>
      <c r="J1737" s="109"/>
      <c r="K1737" s="109">
        <v>31</v>
      </c>
      <c r="L1737" s="118">
        <f t="shared" si="190"/>
        <v>0.5</v>
      </c>
      <c r="M1737" s="118">
        <f t="shared" si="191"/>
        <v>0.5</v>
      </c>
    </row>
    <row r="1738" spans="1:13" x14ac:dyDescent="0.3">
      <c r="A1738" s="119" t="str">
        <f t="shared" si="192"/>
        <v>2020-IC-L1</v>
      </c>
      <c r="B1738" s="120">
        <f t="shared" si="193"/>
        <v>43883</v>
      </c>
      <c r="C1738" s="119" t="str">
        <f t="shared" si="194"/>
        <v>Zone 5 - Mile 108</v>
      </c>
      <c r="D1738" s="109" t="s">
        <v>638</v>
      </c>
      <c r="E1738" s="116" t="str">
        <f t="shared" si="186"/>
        <v>Robert</v>
      </c>
      <c r="F1738" s="116" t="str">
        <f t="shared" si="187"/>
        <v>Moyce</v>
      </c>
      <c r="G1738" s="116" t="str">
        <f t="shared" si="188"/>
        <v>Men Grand Masters</v>
      </c>
      <c r="H1738" s="116" t="str">
        <f t="shared" si="189"/>
        <v>Namib Park</v>
      </c>
      <c r="I1738" s="109"/>
      <c r="J1738" s="109" t="s">
        <v>1340</v>
      </c>
      <c r="K1738" s="109">
        <v>112</v>
      </c>
      <c r="L1738" s="118">
        <f t="shared" si="190"/>
        <v>6.4</v>
      </c>
      <c r="M1738" s="118">
        <f t="shared" si="191"/>
        <v>6.4</v>
      </c>
    </row>
    <row r="1739" spans="1:13" x14ac:dyDescent="0.3">
      <c r="A1739" s="119" t="str">
        <f t="shared" si="192"/>
        <v>2020-IC-L1</v>
      </c>
      <c r="B1739" s="120">
        <f t="shared" si="193"/>
        <v>43883</v>
      </c>
      <c r="C1739" s="119" t="str">
        <f t="shared" si="194"/>
        <v>Zone 5 - Mile 108</v>
      </c>
      <c r="D1739" s="109" t="s">
        <v>638</v>
      </c>
      <c r="E1739" s="116" t="str">
        <f t="shared" si="186"/>
        <v>Robert</v>
      </c>
      <c r="F1739" s="116" t="str">
        <f t="shared" si="187"/>
        <v>Moyce</v>
      </c>
      <c r="G1739" s="116" t="str">
        <f t="shared" si="188"/>
        <v>Men Grand Masters</v>
      </c>
      <c r="H1739" s="116" t="str">
        <f t="shared" si="189"/>
        <v>Namib Park</v>
      </c>
      <c r="I1739" s="109"/>
      <c r="J1739" s="109" t="s">
        <v>1340</v>
      </c>
      <c r="K1739" s="109">
        <v>139</v>
      </c>
      <c r="L1739" s="118">
        <f t="shared" si="190"/>
        <v>13.4</v>
      </c>
      <c r="M1739" s="118">
        <f t="shared" si="191"/>
        <v>13.4</v>
      </c>
    </row>
    <row r="1740" spans="1:13" x14ac:dyDescent="0.3">
      <c r="A1740" s="119" t="str">
        <f t="shared" si="192"/>
        <v>2020-IC-L1</v>
      </c>
      <c r="B1740" s="120">
        <f t="shared" si="193"/>
        <v>43883</v>
      </c>
      <c r="C1740" s="119" t="str">
        <f t="shared" si="194"/>
        <v>Zone 5 - Mile 108</v>
      </c>
      <c r="D1740" s="109" t="s">
        <v>1679</v>
      </c>
      <c r="E1740" s="116" t="str">
        <f t="shared" si="186"/>
        <v>Johan</v>
      </c>
      <c r="F1740" s="116" t="str">
        <f t="shared" si="187"/>
        <v>Van Niekerk</v>
      </c>
      <c r="G1740" s="116" t="str">
        <f t="shared" si="188"/>
        <v>Men Senior</v>
      </c>
      <c r="H1740" s="116" t="str">
        <f t="shared" si="189"/>
        <v>Namib Park</v>
      </c>
      <c r="I1740" s="109"/>
      <c r="J1740" s="109"/>
      <c r="K1740" s="109"/>
      <c r="L1740" s="118" t="str">
        <f t="shared" si="190"/>
        <v/>
      </c>
      <c r="M1740" s="118" t="str">
        <f t="shared" si="191"/>
        <v/>
      </c>
    </row>
    <row r="1741" spans="1:13" x14ac:dyDescent="0.3">
      <c r="A1741" s="119" t="str">
        <f t="shared" si="192"/>
        <v>2020-IC-L1</v>
      </c>
      <c r="B1741" s="120">
        <f t="shared" si="193"/>
        <v>43883</v>
      </c>
      <c r="C1741" s="119" t="str">
        <f t="shared" si="194"/>
        <v>Zone 5 - Mile 108</v>
      </c>
      <c r="D1741" s="109" t="s">
        <v>654</v>
      </c>
      <c r="E1741" s="116" t="str">
        <f t="shared" si="186"/>
        <v>Stephan</v>
      </c>
      <c r="F1741" s="116" t="str">
        <f t="shared" si="187"/>
        <v>Swanepoel</v>
      </c>
      <c r="G1741" s="116" t="str">
        <f t="shared" si="188"/>
        <v>Men Veteran</v>
      </c>
      <c r="H1741" s="116" t="str">
        <f t="shared" si="189"/>
        <v>Namib Park</v>
      </c>
      <c r="I1741" s="109"/>
      <c r="J1741" s="109"/>
      <c r="K1741" s="109"/>
      <c r="L1741" s="118" t="str">
        <f t="shared" si="190"/>
        <v/>
      </c>
      <c r="M1741" s="118" t="str">
        <f t="shared" si="191"/>
        <v/>
      </c>
    </row>
    <row r="1742" spans="1:13" x14ac:dyDescent="0.3">
      <c r="A1742" s="119" t="str">
        <f t="shared" si="192"/>
        <v>2020-IC-L1</v>
      </c>
      <c r="B1742" s="120">
        <f t="shared" si="193"/>
        <v>43883</v>
      </c>
      <c r="C1742" s="119" t="str">
        <f t="shared" si="194"/>
        <v>Zone 5 - Mile 108</v>
      </c>
      <c r="D1742" s="109" t="s">
        <v>509</v>
      </c>
      <c r="E1742" s="116" t="str">
        <f t="shared" si="186"/>
        <v>Rodger</v>
      </c>
      <c r="F1742" s="116" t="str">
        <f t="shared" si="187"/>
        <v>Boon</v>
      </c>
      <c r="G1742" s="116" t="str">
        <f t="shared" si="188"/>
        <v>Men Master</v>
      </c>
      <c r="H1742" s="116" t="str">
        <f t="shared" si="189"/>
        <v>Namib Park</v>
      </c>
      <c r="I1742" s="109"/>
      <c r="J1742" s="109"/>
      <c r="K1742" s="109"/>
      <c r="L1742" s="118" t="str">
        <f t="shared" si="190"/>
        <v/>
      </c>
      <c r="M1742" s="118" t="str">
        <f t="shared" si="191"/>
        <v/>
      </c>
    </row>
    <row r="1743" spans="1:13" x14ac:dyDescent="0.3">
      <c r="A1743" s="119" t="str">
        <f t="shared" si="192"/>
        <v>2020-IC-L1</v>
      </c>
      <c r="B1743" s="120">
        <f t="shared" si="193"/>
        <v>43883</v>
      </c>
      <c r="C1743" s="119" t="str">
        <f t="shared" si="194"/>
        <v>Zone 5 - Mile 108</v>
      </c>
      <c r="D1743" s="109" t="s">
        <v>541</v>
      </c>
      <c r="E1743" s="116" t="str">
        <f t="shared" si="186"/>
        <v>Chrisjan</v>
      </c>
      <c r="F1743" s="116" t="str">
        <f t="shared" si="187"/>
        <v>Potgieter</v>
      </c>
      <c r="G1743" s="116" t="str">
        <f t="shared" si="188"/>
        <v>Men Senior</v>
      </c>
      <c r="H1743" s="116" t="str">
        <f t="shared" si="189"/>
        <v>Seagull Angling Club</v>
      </c>
      <c r="I1743" s="109"/>
      <c r="J1743" s="109" t="s">
        <v>1340</v>
      </c>
      <c r="K1743" s="109">
        <v>107</v>
      </c>
      <c r="L1743" s="118">
        <f t="shared" si="190"/>
        <v>5.5</v>
      </c>
      <c r="M1743" s="118">
        <f t="shared" si="191"/>
        <v>5.5</v>
      </c>
    </row>
    <row r="1744" spans="1:13" x14ac:dyDescent="0.3">
      <c r="A1744" s="119" t="str">
        <f t="shared" si="192"/>
        <v>2020-IC-L1</v>
      </c>
      <c r="B1744" s="120">
        <f t="shared" si="193"/>
        <v>43883</v>
      </c>
      <c r="C1744" s="119" t="str">
        <f t="shared" si="194"/>
        <v>Zone 5 - Mile 108</v>
      </c>
      <c r="D1744" s="109" t="s">
        <v>541</v>
      </c>
      <c r="E1744" s="116" t="str">
        <f t="shared" si="186"/>
        <v>Chrisjan</v>
      </c>
      <c r="F1744" s="116" t="str">
        <f t="shared" si="187"/>
        <v>Potgieter</v>
      </c>
      <c r="G1744" s="116" t="str">
        <f t="shared" si="188"/>
        <v>Men Senior</v>
      </c>
      <c r="H1744" s="116" t="str">
        <f t="shared" si="189"/>
        <v>Seagull Angling Club</v>
      </c>
      <c r="I1744" s="109"/>
      <c r="J1744" s="109" t="s">
        <v>1356</v>
      </c>
      <c r="K1744" s="109">
        <v>126</v>
      </c>
      <c r="L1744" s="118">
        <f t="shared" si="190"/>
        <v>18.399999999999999</v>
      </c>
      <c r="M1744" s="118">
        <f t="shared" si="191"/>
        <v>18.399999999999999</v>
      </c>
    </row>
    <row r="1745" spans="1:13" x14ac:dyDescent="0.3">
      <c r="A1745" s="119" t="str">
        <f t="shared" si="192"/>
        <v>2020-IC-L1</v>
      </c>
      <c r="B1745" s="120">
        <f t="shared" si="193"/>
        <v>43883</v>
      </c>
      <c r="C1745" s="119" t="str">
        <f t="shared" si="194"/>
        <v>Zone 5 - Mile 108</v>
      </c>
      <c r="D1745" s="109" t="s">
        <v>649</v>
      </c>
      <c r="E1745" s="116" t="str">
        <f t="shared" si="186"/>
        <v>Francois</v>
      </c>
      <c r="F1745" s="116" t="str">
        <f t="shared" si="187"/>
        <v>Lottering</v>
      </c>
      <c r="G1745" s="116" t="str">
        <f t="shared" si="188"/>
        <v>Men Senior</v>
      </c>
      <c r="H1745" s="116" t="str">
        <f t="shared" si="189"/>
        <v>Seagull Angling Club</v>
      </c>
      <c r="I1745" s="109"/>
      <c r="J1745" s="109" t="s">
        <v>1339</v>
      </c>
      <c r="K1745" s="109">
        <v>121</v>
      </c>
      <c r="L1745" s="118">
        <f t="shared" si="190"/>
        <v>22.4</v>
      </c>
      <c r="M1745" s="118">
        <f t="shared" si="191"/>
        <v>22.4</v>
      </c>
    </row>
    <row r="1746" spans="1:13" x14ac:dyDescent="0.3">
      <c r="A1746" s="119" t="str">
        <f t="shared" si="192"/>
        <v>2020-IC-L1</v>
      </c>
      <c r="B1746" s="120">
        <f t="shared" si="193"/>
        <v>43883</v>
      </c>
      <c r="C1746" s="119" t="str">
        <f t="shared" si="194"/>
        <v>Zone 5 - Mile 108</v>
      </c>
      <c r="D1746" s="109" t="s">
        <v>625</v>
      </c>
      <c r="E1746" s="116" t="str">
        <f t="shared" si="186"/>
        <v>Pieter</v>
      </c>
      <c r="F1746" s="116" t="str">
        <f t="shared" si="187"/>
        <v>van Aarde</v>
      </c>
      <c r="G1746" s="116" t="str">
        <f t="shared" si="188"/>
        <v>Men Senior</v>
      </c>
      <c r="H1746" s="116" t="str">
        <f t="shared" si="189"/>
        <v>Seagull Angling Club</v>
      </c>
      <c r="I1746" s="109"/>
      <c r="J1746" s="109" t="s">
        <v>1340</v>
      </c>
      <c r="K1746" s="109">
        <v>114</v>
      </c>
      <c r="L1746" s="118">
        <f t="shared" si="190"/>
        <v>6.8</v>
      </c>
      <c r="M1746" s="118">
        <f t="shared" si="191"/>
        <v>6.8</v>
      </c>
    </row>
    <row r="1747" spans="1:13" x14ac:dyDescent="0.3">
      <c r="A1747" s="119" t="str">
        <f t="shared" si="192"/>
        <v>2020-IC-L1</v>
      </c>
      <c r="B1747" s="120">
        <f t="shared" si="193"/>
        <v>43883</v>
      </c>
      <c r="C1747" s="119" t="str">
        <f t="shared" si="194"/>
        <v>Zone 5 - Mile 108</v>
      </c>
      <c r="D1747" s="109" t="s">
        <v>625</v>
      </c>
      <c r="E1747" s="116" t="str">
        <f t="shared" si="186"/>
        <v>Pieter</v>
      </c>
      <c r="F1747" s="116" t="str">
        <f t="shared" si="187"/>
        <v>van Aarde</v>
      </c>
      <c r="G1747" s="116" t="str">
        <f t="shared" si="188"/>
        <v>Men Senior</v>
      </c>
      <c r="H1747" s="116" t="str">
        <f t="shared" si="189"/>
        <v>Seagull Angling Club</v>
      </c>
      <c r="I1747" s="109"/>
      <c r="J1747" s="109" t="s">
        <v>1340</v>
      </c>
      <c r="K1747" s="109">
        <v>134</v>
      </c>
      <c r="L1747" s="118">
        <f t="shared" si="190"/>
        <v>11.8</v>
      </c>
      <c r="M1747" s="118">
        <f t="shared" si="191"/>
        <v>11.8</v>
      </c>
    </row>
    <row r="1748" spans="1:13" x14ac:dyDescent="0.3">
      <c r="A1748" s="119" t="str">
        <f t="shared" si="192"/>
        <v>2020-IC-L1</v>
      </c>
      <c r="B1748" s="120">
        <f t="shared" si="193"/>
        <v>43883</v>
      </c>
      <c r="C1748" s="119" t="str">
        <f t="shared" si="194"/>
        <v>Zone 5 - Mile 108</v>
      </c>
      <c r="D1748" s="109" t="s">
        <v>891</v>
      </c>
      <c r="E1748" s="116" t="str">
        <f t="shared" si="186"/>
        <v>Renier</v>
      </c>
      <c r="F1748" s="116" t="str">
        <f t="shared" si="187"/>
        <v>Van Zyl</v>
      </c>
      <c r="G1748" s="116" t="str">
        <f t="shared" si="188"/>
        <v>Men Veteran</v>
      </c>
      <c r="H1748" s="116" t="str">
        <f t="shared" si="189"/>
        <v>Benguella</v>
      </c>
      <c r="I1748" s="109"/>
      <c r="J1748" s="109" t="s">
        <v>1341</v>
      </c>
      <c r="K1748" s="109">
        <v>75</v>
      </c>
      <c r="L1748" s="118">
        <f t="shared" si="190"/>
        <v>1.3</v>
      </c>
      <c r="M1748" s="118">
        <f t="shared" si="191"/>
        <v>1.3</v>
      </c>
    </row>
    <row r="1749" spans="1:13" x14ac:dyDescent="0.3">
      <c r="A1749" s="119" t="str">
        <f t="shared" si="192"/>
        <v>2020-IC-L1</v>
      </c>
      <c r="B1749" s="120">
        <f t="shared" si="193"/>
        <v>43883</v>
      </c>
      <c r="C1749" s="119" t="str">
        <f t="shared" si="194"/>
        <v>Zone 5 - Mile 108</v>
      </c>
      <c r="D1749" s="109" t="s">
        <v>891</v>
      </c>
      <c r="E1749" s="116" t="str">
        <f t="shared" si="186"/>
        <v>Renier</v>
      </c>
      <c r="F1749" s="116" t="str">
        <f t="shared" si="187"/>
        <v>Van Zyl</v>
      </c>
      <c r="G1749" s="116" t="str">
        <f t="shared" si="188"/>
        <v>Men Veteran</v>
      </c>
      <c r="H1749" s="116" t="str">
        <f t="shared" si="189"/>
        <v>Benguella</v>
      </c>
      <c r="I1749" s="109"/>
      <c r="J1749" s="109" t="s">
        <v>1341</v>
      </c>
      <c r="K1749" s="109">
        <v>75</v>
      </c>
      <c r="L1749" s="118">
        <f t="shared" si="190"/>
        <v>1.3</v>
      </c>
      <c r="M1749" s="118">
        <f t="shared" si="191"/>
        <v>1.3</v>
      </c>
    </row>
    <row r="1750" spans="1:13" x14ac:dyDescent="0.3">
      <c r="A1750" s="119" t="str">
        <f t="shared" si="192"/>
        <v>2020-IC-L1</v>
      </c>
      <c r="B1750" s="120">
        <f t="shared" si="193"/>
        <v>43883</v>
      </c>
      <c r="C1750" s="119" t="str">
        <f t="shared" si="194"/>
        <v>Zone 5 - Mile 108</v>
      </c>
      <c r="D1750" s="109" t="s">
        <v>891</v>
      </c>
      <c r="E1750" s="116" t="str">
        <f t="shared" si="186"/>
        <v>Renier</v>
      </c>
      <c r="F1750" s="116" t="str">
        <f t="shared" si="187"/>
        <v>Van Zyl</v>
      </c>
      <c r="G1750" s="116" t="str">
        <f t="shared" si="188"/>
        <v>Men Veteran</v>
      </c>
      <c r="H1750" s="116" t="str">
        <f t="shared" si="189"/>
        <v>Benguella</v>
      </c>
      <c r="I1750" s="109"/>
      <c r="J1750" s="109" t="s">
        <v>8</v>
      </c>
      <c r="K1750" s="109">
        <v>65</v>
      </c>
      <c r="L1750" s="118">
        <f t="shared" si="190"/>
        <v>2.2000000000000002</v>
      </c>
      <c r="M1750" s="118">
        <f t="shared" si="191"/>
        <v>2.2000000000000002</v>
      </c>
    </row>
    <row r="1751" spans="1:13" x14ac:dyDescent="0.3">
      <c r="A1751" s="119" t="str">
        <f t="shared" si="192"/>
        <v>2020-IC-L1</v>
      </c>
      <c r="B1751" s="120">
        <f t="shared" si="193"/>
        <v>43883</v>
      </c>
      <c r="C1751" s="119" t="str">
        <f t="shared" si="194"/>
        <v>Zone 5 - Mile 108</v>
      </c>
      <c r="D1751" s="109" t="s">
        <v>566</v>
      </c>
      <c r="E1751" s="116" t="str">
        <f t="shared" si="186"/>
        <v>Herbert</v>
      </c>
      <c r="F1751" s="116" t="str">
        <f t="shared" si="187"/>
        <v>Van Niekerk</v>
      </c>
      <c r="G1751" s="116" t="str">
        <f t="shared" si="188"/>
        <v>Men Master</v>
      </c>
      <c r="H1751" s="116" t="str">
        <f t="shared" si="189"/>
        <v>Seagull Angling Club</v>
      </c>
      <c r="I1751" s="109" t="s">
        <v>19</v>
      </c>
      <c r="J1751" s="109"/>
      <c r="K1751" s="109">
        <v>44</v>
      </c>
      <c r="L1751" s="118">
        <f t="shared" si="190"/>
        <v>0.9</v>
      </c>
      <c r="M1751" s="118">
        <f t="shared" si="191"/>
        <v>0.9</v>
      </c>
    </row>
    <row r="1752" spans="1:13" x14ac:dyDescent="0.3">
      <c r="A1752" s="119" t="str">
        <f t="shared" si="192"/>
        <v>2020-IC-L1</v>
      </c>
      <c r="B1752" s="120">
        <f t="shared" si="193"/>
        <v>43883</v>
      </c>
      <c r="C1752" s="119" t="str">
        <f t="shared" si="194"/>
        <v>Zone 5 - Mile 108</v>
      </c>
      <c r="D1752" s="109" t="s">
        <v>1552</v>
      </c>
      <c r="E1752" s="116" t="str">
        <f t="shared" si="186"/>
        <v>Gert</v>
      </c>
      <c r="F1752" s="116" t="str">
        <f t="shared" si="187"/>
        <v>Visage</v>
      </c>
      <c r="G1752" s="116" t="str">
        <f t="shared" si="188"/>
        <v>Men Senior</v>
      </c>
      <c r="H1752" s="116" t="str">
        <f t="shared" si="189"/>
        <v>Seagull Angling Club</v>
      </c>
      <c r="I1752" s="109"/>
      <c r="J1752" s="109" t="s">
        <v>8</v>
      </c>
      <c r="K1752" s="109">
        <v>70</v>
      </c>
      <c r="L1752" s="118">
        <f t="shared" si="190"/>
        <v>2.7</v>
      </c>
      <c r="M1752" s="118">
        <f t="shared" si="191"/>
        <v>2.7</v>
      </c>
    </row>
    <row r="1753" spans="1:13" x14ac:dyDescent="0.3">
      <c r="A1753" s="119" t="str">
        <f t="shared" si="192"/>
        <v>2020-IC-L1</v>
      </c>
      <c r="B1753" s="120">
        <f t="shared" si="193"/>
        <v>43883</v>
      </c>
      <c r="C1753" s="119" t="str">
        <f t="shared" si="194"/>
        <v>Zone 5 - Mile 108</v>
      </c>
      <c r="D1753" s="109" t="s">
        <v>574</v>
      </c>
      <c r="E1753" s="116" t="str">
        <f t="shared" si="186"/>
        <v>Richard</v>
      </c>
      <c r="F1753" s="116" t="str">
        <f t="shared" si="187"/>
        <v>Kotze</v>
      </c>
      <c r="G1753" s="116" t="str">
        <f t="shared" si="188"/>
        <v>Men Grand Masters</v>
      </c>
      <c r="H1753" s="116" t="str">
        <f t="shared" si="189"/>
        <v>Seagull Angling Club</v>
      </c>
      <c r="I1753" s="109" t="s">
        <v>7</v>
      </c>
      <c r="J1753" s="109"/>
      <c r="K1753" s="109">
        <v>40</v>
      </c>
      <c r="L1753" s="118">
        <f t="shared" si="190"/>
        <v>2</v>
      </c>
      <c r="M1753" s="118">
        <f t="shared" si="191"/>
        <v>2</v>
      </c>
    </row>
    <row r="1754" spans="1:13" x14ac:dyDescent="0.3">
      <c r="A1754" s="119" t="str">
        <f t="shared" si="192"/>
        <v>2020-IC-L1</v>
      </c>
      <c r="B1754" s="120">
        <f t="shared" si="193"/>
        <v>43883</v>
      </c>
      <c r="C1754" s="119" t="str">
        <f t="shared" si="194"/>
        <v>Zone 5 - Mile 108</v>
      </c>
      <c r="D1754" s="109" t="s">
        <v>574</v>
      </c>
      <c r="E1754" s="116" t="str">
        <f t="shared" si="186"/>
        <v>Richard</v>
      </c>
      <c r="F1754" s="116" t="str">
        <f t="shared" si="187"/>
        <v>Kotze</v>
      </c>
      <c r="G1754" s="116" t="str">
        <f t="shared" si="188"/>
        <v>Men Grand Masters</v>
      </c>
      <c r="H1754" s="116" t="str">
        <f t="shared" si="189"/>
        <v>Seagull Angling Club</v>
      </c>
      <c r="I1754" s="109" t="s">
        <v>9</v>
      </c>
      <c r="J1754" s="109"/>
      <c r="K1754" s="109">
        <v>40</v>
      </c>
      <c r="L1754" s="118">
        <f t="shared" si="190"/>
        <v>1.2</v>
      </c>
      <c r="M1754" s="118">
        <f t="shared" si="191"/>
        <v>1.2</v>
      </c>
    </row>
    <row r="1755" spans="1:13" x14ac:dyDescent="0.3">
      <c r="A1755" s="119" t="str">
        <f t="shared" si="192"/>
        <v>2020-IC-L1</v>
      </c>
      <c r="B1755" s="120">
        <f t="shared" si="193"/>
        <v>43883</v>
      </c>
      <c r="C1755" s="119" t="str">
        <f t="shared" si="194"/>
        <v>Zone 5 - Mile 108</v>
      </c>
      <c r="D1755" s="109" t="s">
        <v>574</v>
      </c>
      <c r="E1755" s="116" t="str">
        <f t="shared" si="186"/>
        <v>Richard</v>
      </c>
      <c r="F1755" s="116" t="str">
        <f t="shared" si="187"/>
        <v>Kotze</v>
      </c>
      <c r="G1755" s="116" t="str">
        <f t="shared" si="188"/>
        <v>Men Grand Masters</v>
      </c>
      <c r="H1755" s="116" t="str">
        <f t="shared" si="189"/>
        <v>Seagull Angling Club</v>
      </c>
      <c r="I1755" s="109" t="s">
        <v>19</v>
      </c>
      <c r="J1755" s="109"/>
      <c r="K1755" s="109">
        <v>45</v>
      </c>
      <c r="L1755" s="118">
        <f t="shared" si="190"/>
        <v>0.9</v>
      </c>
      <c r="M1755" s="118">
        <f t="shared" si="191"/>
        <v>0.9</v>
      </c>
    </row>
    <row r="1756" spans="1:13" x14ac:dyDescent="0.3">
      <c r="A1756" s="119" t="str">
        <f t="shared" si="192"/>
        <v>2020-IC-L1</v>
      </c>
      <c r="B1756" s="120">
        <f t="shared" si="193"/>
        <v>43883</v>
      </c>
      <c r="C1756" s="119" t="str">
        <f t="shared" si="194"/>
        <v>Zone 5 - Mile 108</v>
      </c>
      <c r="D1756" s="109" t="s">
        <v>574</v>
      </c>
      <c r="E1756" s="116" t="str">
        <f t="shared" si="186"/>
        <v>Richard</v>
      </c>
      <c r="F1756" s="116" t="str">
        <f t="shared" si="187"/>
        <v>Kotze</v>
      </c>
      <c r="G1756" s="116" t="str">
        <f t="shared" si="188"/>
        <v>Men Grand Masters</v>
      </c>
      <c r="H1756" s="116" t="str">
        <f t="shared" si="189"/>
        <v>Seagull Angling Club</v>
      </c>
      <c r="I1756" s="109" t="s">
        <v>9</v>
      </c>
      <c r="J1756" s="109"/>
      <c r="K1756" s="109">
        <v>37</v>
      </c>
      <c r="L1756" s="118">
        <f t="shared" si="190"/>
        <v>0.9</v>
      </c>
      <c r="M1756" s="118">
        <f t="shared" si="191"/>
        <v>0.9</v>
      </c>
    </row>
    <row r="1757" spans="1:13" x14ac:dyDescent="0.3">
      <c r="A1757" s="119" t="str">
        <f t="shared" si="192"/>
        <v>2020-IC-L1</v>
      </c>
      <c r="B1757" s="120">
        <f t="shared" si="193"/>
        <v>43883</v>
      </c>
      <c r="C1757" s="119" t="str">
        <f t="shared" si="194"/>
        <v>Zone 5 - Mile 108</v>
      </c>
      <c r="D1757" s="109" t="s">
        <v>1458</v>
      </c>
      <c r="E1757" s="116" t="str">
        <f t="shared" si="186"/>
        <v>Corne</v>
      </c>
      <c r="F1757" s="116" t="str">
        <f t="shared" si="187"/>
        <v>Van Zyl</v>
      </c>
      <c r="G1757" s="116" t="str">
        <f t="shared" si="188"/>
        <v>Men Senior</v>
      </c>
      <c r="H1757" s="116" t="str">
        <f t="shared" si="189"/>
        <v>xSeagulls WvB</v>
      </c>
      <c r="I1757" s="109"/>
      <c r="J1757" s="109"/>
      <c r="K1757" s="109"/>
      <c r="L1757" s="118" t="str">
        <f t="shared" si="190"/>
        <v/>
      </c>
      <c r="M1757" s="118" t="str">
        <f t="shared" si="191"/>
        <v/>
      </c>
    </row>
    <row r="1758" spans="1:13" x14ac:dyDescent="0.3">
      <c r="A1758" s="119" t="str">
        <f t="shared" si="192"/>
        <v>2020-IC-L1</v>
      </c>
      <c r="B1758" s="120">
        <f t="shared" si="193"/>
        <v>43883</v>
      </c>
      <c r="C1758" s="119" t="str">
        <f t="shared" si="194"/>
        <v>Zone 5 - Mile 108</v>
      </c>
      <c r="D1758" s="109" t="s">
        <v>1227</v>
      </c>
      <c r="E1758" s="116" t="str">
        <f t="shared" si="186"/>
        <v>Andre</v>
      </c>
      <c r="F1758" s="116" t="str">
        <f t="shared" si="187"/>
        <v>Van Zyl</v>
      </c>
      <c r="G1758" s="116" t="str">
        <f t="shared" si="188"/>
        <v>Men Senior</v>
      </c>
      <c r="H1758" s="116" t="str">
        <f t="shared" si="189"/>
        <v>xSeagulls WvB</v>
      </c>
      <c r="I1758" s="109"/>
      <c r="J1758" s="109" t="s">
        <v>8</v>
      </c>
      <c r="K1758" s="109">
        <v>88</v>
      </c>
      <c r="L1758" s="118">
        <f t="shared" si="190"/>
        <v>5.4</v>
      </c>
      <c r="M1758" s="118">
        <f t="shared" si="191"/>
        <v>5.4</v>
      </c>
    </row>
    <row r="1759" spans="1:13" x14ac:dyDescent="0.3">
      <c r="A1759" s="119" t="str">
        <f t="shared" si="192"/>
        <v>2020-IC-L1</v>
      </c>
      <c r="B1759" s="120">
        <f t="shared" si="193"/>
        <v>43883</v>
      </c>
      <c r="C1759" s="119" t="str">
        <f t="shared" si="194"/>
        <v>Zone 5 - Mile 108</v>
      </c>
      <c r="D1759" s="109" t="s">
        <v>1141</v>
      </c>
      <c r="E1759" s="116" t="str">
        <f t="shared" si="186"/>
        <v>Tian</v>
      </c>
      <c r="F1759" s="116" t="str">
        <f t="shared" si="187"/>
        <v>Mostert</v>
      </c>
      <c r="G1759" s="116" t="str">
        <f t="shared" si="188"/>
        <v>Men Senior</v>
      </c>
      <c r="H1759" s="116" t="str">
        <f t="shared" si="189"/>
        <v>Seagull Angling Club</v>
      </c>
      <c r="I1759" s="109"/>
      <c r="J1759" s="109"/>
      <c r="K1759" s="109"/>
      <c r="L1759" s="118" t="str">
        <f t="shared" si="190"/>
        <v/>
      </c>
      <c r="M1759" s="118" t="str">
        <f t="shared" si="191"/>
        <v/>
      </c>
    </row>
    <row r="1760" spans="1:13" x14ac:dyDescent="0.3">
      <c r="A1760" s="119" t="str">
        <f t="shared" si="192"/>
        <v>2020-IC-L1</v>
      </c>
      <c r="B1760" s="120">
        <f t="shared" si="193"/>
        <v>43883</v>
      </c>
      <c r="C1760" s="119" t="str">
        <f t="shared" si="194"/>
        <v>Zone 5 - Mile 108</v>
      </c>
      <c r="D1760" s="109" t="s">
        <v>917</v>
      </c>
      <c r="E1760" s="116" t="str">
        <f t="shared" si="186"/>
        <v>Detlef</v>
      </c>
      <c r="F1760" s="116" t="str">
        <f t="shared" si="187"/>
        <v>Heimstadt</v>
      </c>
      <c r="G1760" s="116" t="str">
        <f t="shared" si="188"/>
        <v>Men Master</v>
      </c>
      <c r="H1760" s="116" t="str">
        <f t="shared" si="189"/>
        <v>xOkahandja</v>
      </c>
      <c r="I1760" s="109" t="s">
        <v>19</v>
      </c>
      <c r="J1760" s="109"/>
      <c r="K1760" s="109">
        <v>40</v>
      </c>
      <c r="L1760" s="118">
        <f t="shared" si="190"/>
        <v>0.7</v>
      </c>
      <c r="M1760" s="118">
        <f t="shared" si="191"/>
        <v>0.7</v>
      </c>
    </row>
    <row r="1761" spans="1:13" x14ac:dyDescent="0.3">
      <c r="A1761" s="119" t="str">
        <f t="shared" si="192"/>
        <v>2020-IC-L1</v>
      </c>
      <c r="B1761" s="120">
        <f t="shared" si="193"/>
        <v>43883</v>
      </c>
      <c r="C1761" s="119" t="str">
        <f t="shared" si="194"/>
        <v>Zone 5 - Mile 108</v>
      </c>
      <c r="D1761" s="109" t="s">
        <v>1410</v>
      </c>
      <c r="E1761" s="116" t="str">
        <f t="shared" si="186"/>
        <v>Johan Spyker</v>
      </c>
      <c r="F1761" s="116" t="str">
        <f t="shared" si="187"/>
        <v>Kotze</v>
      </c>
      <c r="G1761" s="116" t="str">
        <f t="shared" si="188"/>
        <v>Men Senior</v>
      </c>
      <c r="H1761" s="116" t="str">
        <f t="shared" si="189"/>
        <v>Okahandja</v>
      </c>
      <c r="I1761" s="109"/>
      <c r="J1761" s="109" t="s">
        <v>1341</v>
      </c>
      <c r="K1761" s="109">
        <v>79</v>
      </c>
      <c r="L1761" s="118">
        <f t="shared" si="190"/>
        <v>1.6</v>
      </c>
      <c r="M1761" s="118">
        <f t="shared" si="191"/>
        <v>1.6</v>
      </c>
    </row>
    <row r="1762" spans="1:13" x14ac:dyDescent="0.3">
      <c r="A1762" s="119" t="str">
        <f t="shared" si="192"/>
        <v>2020-IC-L1</v>
      </c>
      <c r="B1762" s="120">
        <f t="shared" si="193"/>
        <v>43883</v>
      </c>
      <c r="C1762" s="119" t="str">
        <f t="shared" si="194"/>
        <v>Zone 5 - Mile 108</v>
      </c>
      <c r="D1762" s="109" t="s">
        <v>1410</v>
      </c>
      <c r="E1762" s="116" t="str">
        <f t="shared" si="186"/>
        <v>Johan Spyker</v>
      </c>
      <c r="F1762" s="116" t="str">
        <f t="shared" si="187"/>
        <v>Kotze</v>
      </c>
      <c r="G1762" s="116" t="str">
        <f t="shared" si="188"/>
        <v>Men Senior</v>
      </c>
      <c r="H1762" s="116" t="str">
        <f t="shared" si="189"/>
        <v>Okahandja</v>
      </c>
      <c r="I1762" s="109"/>
      <c r="J1762" s="109" t="s">
        <v>1340</v>
      </c>
      <c r="K1762" s="109">
        <v>86</v>
      </c>
      <c r="L1762" s="118">
        <f t="shared" si="190"/>
        <v>2.6</v>
      </c>
      <c r="M1762" s="118">
        <f t="shared" si="191"/>
        <v>2.6</v>
      </c>
    </row>
    <row r="1763" spans="1:13" x14ac:dyDescent="0.3">
      <c r="A1763" s="119" t="str">
        <f t="shared" si="192"/>
        <v>2020-IC-L1</v>
      </c>
      <c r="B1763" s="120">
        <f t="shared" si="193"/>
        <v>43883</v>
      </c>
      <c r="C1763" s="119" t="str">
        <f t="shared" si="194"/>
        <v>Zone 5 - Mile 108</v>
      </c>
      <c r="D1763" s="109" t="s">
        <v>1696</v>
      </c>
      <c r="E1763" s="116" t="str">
        <f t="shared" si="186"/>
        <v>Danie</v>
      </c>
      <c r="F1763" s="116" t="str">
        <f t="shared" si="187"/>
        <v>Van Wyk</v>
      </c>
      <c r="G1763" s="116" t="str">
        <f t="shared" si="188"/>
        <v>Men Senior</v>
      </c>
      <c r="H1763" s="116" t="str">
        <f t="shared" si="189"/>
        <v>Okahandja</v>
      </c>
      <c r="I1763" s="109"/>
      <c r="J1763" s="109" t="s">
        <v>1341</v>
      </c>
      <c r="K1763" s="109">
        <v>61</v>
      </c>
      <c r="L1763" s="118">
        <f t="shared" si="190"/>
        <v>0</v>
      </c>
      <c r="M1763" s="118">
        <f t="shared" si="191"/>
        <v>0</v>
      </c>
    </row>
    <row r="1764" spans="1:13" x14ac:dyDescent="0.3">
      <c r="A1764" s="119" t="str">
        <f t="shared" si="192"/>
        <v>2020-IC-L1</v>
      </c>
      <c r="B1764" s="120">
        <f t="shared" si="193"/>
        <v>43883</v>
      </c>
      <c r="C1764" s="119" t="str">
        <f t="shared" si="194"/>
        <v>Zone 5 - Mile 108</v>
      </c>
      <c r="D1764" s="109" t="s">
        <v>1696</v>
      </c>
      <c r="E1764" s="116" t="str">
        <f t="shared" si="186"/>
        <v>Danie</v>
      </c>
      <c r="F1764" s="116" t="str">
        <f t="shared" si="187"/>
        <v>Van Wyk</v>
      </c>
      <c r="G1764" s="116" t="str">
        <f t="shared" si="188"/>
        <v>Men Senior</v>
      </c>
      <c r="H1764" s="116" t="str">
        <f t="shared" si="189"/>
        <v>Okahandja</v>
      </c>
      <c r="I1764" s="109"/>
      <c r="J1764" s="109" t="s">
        <v>1341</v>
      </c>
      <c r="K1764" s="109">
        <v>75</v>
      </c>
      <c r="L1764" s="118">
        <f t="shared" si="190"/>
        <v>1.3</v>
      </c>
      <c r="M1764" s="118">
        <f t="shared" si="191"/>
        <v>1.3</v>
      </c>
    </row>
    <row r="1765" spans="1:13" x14ac:dyDescent="0.3">
      <c r="A1765" s="119" t="str">
        <f t="shared" si="192"/>
        <v>2020-IC-L1</v>
      </c>
      <c r="B1765" s="120">
        <f t="shared" si="193"/>
        <v>43883</v>
      </c>
      <c r="C1765" s="119" t="str">
        <f t="shared" si="194"/>
        <v>Zone 5 - Mile 108</v>
      </c>
      <c r="D1765" s="109" t="s">
        <v>1696</v>
      </c>
      <c r="E1765" s="116" t="str">
        <f t="shared" si="186"/>
        <v>Danie</v>
      </c>
      <c r="F1765" s="116" t="str">
        <f t="shared" si="187"/>
        <v>Van Wyk</v>
      </c>
      <c r="G1765" s="116" t="str">
        <f t="shared" si="188"/>
        <v>Men Senior</v>
      </c>
      <c r="H1765" s="116" t="str">
        <f t="shared" si="189"/>
        <v>Okahandja</v>
      </c>
      <c r="I1765" s="109"/>
      <c r="J1765" s="109" t="s">
        <v>1341</v>
      </c>
      <c r="K1765" s="109">
        <v>80</v>
      </c>
      <c r="L1765" s="118">
        <f t="shared" si="190"/>
        <v>1.7</v>
      </c>
      <c r="M1765" s="118">
        <f t="shared" si="191"/>
        <v>1.7</v>
      </c>
    </row>
    <row r="1766" spans="1:13" x14ac:dyDescent="0.3">
      <c r="A1766" s="119" t="str">
        <f t="shared" si="192"/>
        <v>2020-IC-L1</v>
      </c>
      <c r="B1766" s="120">
        <f t="shared" si="193"/>
        <v>43883</v>
      </c>
      <c r="C1766" s="119" t="str">
        <f t="shared" si="194"/>
        <v>Zone 5 - Mile 108</v>
      </c>
      <c r="D1766" s="109" t="s">
        <v>1696</v>
      </c>
      <c r="E1766" s="116" t="str">
        <f t="shared" si="186"/>
        <v>Danie</v>
      </c>
      <c r="F1766" s="116" t="str">
        <f t="shared" si="187"/>
        <v>Van Wyk</v>
      </c>
      <c r="G1766" s="116" t="str">
        <f t="shared" si="188"/>
        <v>Men Senior</v>
      </c>
      <c r="H1766" s="116" t="str">
        <f t="shared" si="189"/>
        <v>Okahandja</v>
      </c>
      <c r="I1766" s="109"/>
      <c r="J1766" s="109" t="s">
        <v>1317</v>
      </c>
      <c r="K1766" s="109">
        <v>56</v>
      </c>
      <c r="L1766" s="118">
        <f t="shared" si="190"/>
        <v>0</v>
      </c>
      <c r="M1766" s="118">
        <f t="shared" si="191"/>
        <v>0</v>
      </c>
    </row>
    <row r="1767" spans="1:13" x14ac:dyDescent="0.3">
      <c r="A1767" s="119" t="str">
        <f t="shared" si="192"/>
        <v>2020-IC-L1</v>
      </c>
      <c r="B1767" s="120">
        <f t="shared" si="193"/>
        <v>43883</v>
      </c>
      <c r="C1767" s="119" t="str">
        <f t="shared" si="194"/>
        <v>Zone 5 - Mile 108</v>
      </c>
      <c r="D1767" s="109" t="s">
        <v>595</v>
      </c>
      <c r="E1767" s="116" t="str">
        <f t="shared" si="186"/>
        <v>JJ</v>
      </c>
      <c r="F1767" s="116" t="str">
        <f t="shared" si="187"/>
        <v>Joubert</v>
      </c>
      <c r="G1767" s="116" t="str">
        <f t="shared" si="188"/>
        <v>Men U/21</v>
      </c>
      <c r="H1767" s="116" t="str">
        <f t="shared" si="189"/>
        <v>xOkahandja</v>
      </c>
      <c r="I1767" s="109" t="s">
        <v>19</v>
      </c>
      <c r="J1767" s="109"/>
      <c r="K1767" s="109">
        <v>44</v>
      </c>
      <c r="L1767" s="118">
        <f t="shared" si="190"/>
        <v>0.9</v>
      </c>
      <c r="M1767" s="118">
        <f t="shared" si="191"/>
        <v>0.9</v>
      </c>
    </row>
    <row r="1768" spans="1:13" x14ac:dyDescent="0.3">
      <c r="A1768" s="119" t="str">
        <f t="shared" si="192"/>
        <v>2020-IC-L1</v>
      </c>
      <c r="B1768" s="120">
        <f t="shared" si="193"/>
        <v>43883</v>
      </c>
      <c r="C1768" s="119" t="str">
        <f t="shared" si="194"/>
        <v>Zone 5 - Mile 108</v>
      </c>
      <c r="D1768" s="109" t="s">
        <v>595</v>
      </c>
      <c r="E1768" s="116" t="str">
        <f t="shared" si="186"/>
        <v>JJ</v>
      </c>
      <c r="F1768" s="116" t="str">
        <f t="shared" si="187"/>
        <v>Joubert</v>
      </c>
      <c r="G1768" s="116" t="str">
        <f t="shared" si="188"/>
        <v>Men U/21</v>
      </c>
      <c r="H1768" s="116" t="str">
        <f t="shared" si="189"/>
        <v>xOkahandja</v>
      </c>
      <c r="I1768" s="109" t="s">
        <v>19</v>
      </c>
      <c r="J1768" s="109"/>
      <c r="K1768" s="109">
        <v>44</v>
      </c>
      <c r="L1768" s="118">
        <f t="shared" si="190"/>
        <v>0.9</v>
      </c>
      <c r="M1768" s="118">
        <f t="shared" si="191"/>
        <v>0.9</v>
      </c>
    </row>
    <row r="1769" spans="1:13" x14ac:dyDescent="0.3">
      <c r="A1769" s="119" t="str">
        <f t="shared" si="192"/>
        <v>2020-IC-L1</v>
      </c>
      <c r="B1769" s="120">
        <f t="shared" si="193"/>
        <v>43883</v>
      </c>
      <c r="C1769" s="119" t="str">
        <f t="shared" si="194"/>
        <v>Zone 5 - Mile 108</v>
      </c>
      <c r="D1769" s="109" t="s">
        <v>595</v>
      </c>
      <c r="E1769" s="116" t="str">
        <f t="shared" si="186"/>
        <v>JJ</v>
      </c>
      <c r="F1769" s="116" t="str">
        <f t="shared" si="187"/>
        <v>Joubert</v>
      </c>
      <c r="G1769" s="116" t="str">
        <f t="shared" si="188"/>
        <v>Men U/21</v>
      </c>
      <c r="H1769" s="116" t="str">
        <f t="shared" si="189"/>
        <v>xOkahandja</v>
      </c>
      <c r="I1769" s="109"/>
      <c r="J1769" s="109" t="s">
        <v>8</v>
      </c>
      <c r="K1769" s="109">
        <v>75</v>
      </c>
      <c r="L1769" s="118">
        <f t="shared" si="190"/>
        <v>3.4</v>
      </c>
      <c r="M1769" s="118">
        <f t="shared" si="191"/>
        <v>3.4</v>
      </c>
    </row>
    <row r="1770" spans="1:13" x14ac:dyDescent="0.3">
      <c r="A1770" s="119" t="str">
        <f t="shared" si="192"/>
        <v>2020-IC-L1</v>
      </c>
      <c r="B1770" s="120">
        <f t="shared" si="193"/>
        <v>43883</v>
      </c>
      <c r="C1770" s="119" t="str">
        <f t="shared" si="194"/>
        <v>Zone 5 - Mile 108</v>
      </c>
      <c r="D1770" s="109" t="s">
        <v>1393</v>
      </c>
      <c r="E1770" s="116" t="str">
        <f t="shared" si="186"/>
        <v>Jacques</v>
      </c>
      <c r="F1770" s="116" t="str">
        <f t="shared" si="187"/>
        <v>Joubert</v>
      </c>
      <c r="G1770" s="116" t="str">
        <f t="shared" si="188"/>
        <v>Men Master</v>
      </c>
      <c r="H1770" s="116" t="str">
        <f t="shared" si="189"/>
        <v>Okahandja</v>
      </c>
      <c r="I1770" s="109"/>
      <c r="J1770" s="109" t="s">
        <v>1340</v>
      </c>
      <c r="K1770" s="109">
        <v>82</v>
      </c>
      <c r="L1770" s="118">
        <f t="shared" si="190"/>
        <v>2.2000000000000002</v>
      </c>
      <c r="M1770" s="118">
        <f t="shared" si="191"/>
        <v>2.2000000000000002</v>
      </c>
    </row>
    <row r="1771" spans="1:13" x14ac:dyDescent="0.3">
      <c r="A1771" s="119" t="str">
        <f t="shared" si="192"/>
        <v>2020-IC-L1</v>
      </c>
      <c r="B1771" s="120">
        <f t="shared" si="193"/>
        <v>43883</v>
      </c>
      <c r="C1771" s="119" t="str">
        <f t="shared" si="194"/>
        <v>Zone 5 - Mile 108</v>
      </c>
      <c r="D1771" s="109" t="s">
        <v>1393</v>
      </c>
      <c r="E1771" s="116" t="str">
        <f t="shared" si="186"/>
        <v>Jacques</v>
      </c>
      <c r="F1771" s="116" t="str">
        <f t="shared" si="187"/>
        <v>Joubert</v>
      </c>
      <c r="G1771" s="116" t="str">
        <f t="shared" si="188"/>
        <v>Men Master</v>
      </c>
      <c r="H1771" s="116" t="str">
        <f t="shared" si="189"/>
        <v>Okahandja</v>
      </c>
      <c r="I1771" s="109"/>
      <c r="J1771" s="109" t="s">
        <v>1340</v>
      </c>
      <c r="K1771" s="109">
        <v>154</v>
      </c>
      <c r="L1771" s="118">
        <f t="shared" si="190"/>
        <v>19.100000000000001</v>
      </c>
      <c r="M1771" s="118">
        <f t="shared" si="191"/>
        <v>19.100000000000001</v>
      </c>
    </row>
    <row r="1772" spans="1:13" x14ac:dyDescent="0.3">
      <c r="A1772" s="119" t="str">
        <f t="shared" si="192"/>
        <v>2020-IC-L1</v>
      </c>
      <c r="B1772" s="120">
        <f t="shared" si="193"/>
        <v>43883</v>
      </c>
      <c r="C1772" s="119" t="str">
        <f t="shared" si="194"/>
        <v>Zone 5 - Mile 108</v>
      </c>
      <c r="D1772" s="109" t="s">
        <v>1393</v>
      </c>
      <c r="E1772" s="116" t="str">
        <f t="shared" si="186"/>
        <v>Jacques</v>
      </c>
      <c r="F1772" s="116" t="str">
        <f t="shared" si="187"/>
        <v>Joubert</v>
      </c>
      <c r="G1772" s="116" t="str">
        <f t="shared" si="188"/>
        <v>Men Master</v>
      </c>
      <c r="H1772" s="116" t="str">
        <f t="shared" si="189"/>
        <v>Okahandja</v>
      </c>
      <c r="I1772" s="109" t="s">
        <v>19</v>
      </c>
      <c r="J1772" s="109"/>
      <c r="K1772" s="109">
        <v>42</v>
      </c>
      <c r="L1772" s="118">
        <f t="shared" si="190"/>
        <v>0.8</v>
      </c>
      <c r="M1772" s="118">
        <f t="shared" si="191"/>
        <v>0.8</v>
      </c>
    </row>
    <row r="1773" spans="1:13" x14ac:dyDescent="0.3">
      <c r="A1773" s="119" t="str">
        <f t="shared" si="192"/>
        <v>2020-IC-L1</v>
      </c>
      <c r="B1773" s="120">
        <f t="shared" si="193"/>
        <v>43883</v>
      </c>
      <c r="C1773" s="119" t="str">
        <f t="shared" si="194"/>
        <v>Zone 5 - Mile 108</v>
      </c>
      <c r="D1773" s="109" t="s">
        <v>511</v>
      </c>
      <c r="E1773" s="116" t="str">
        <f t="shared" si="186"/>
        <v>Herman</v>
      </c>
      <c r="F1773" s="116" t="str">
        <f t="shared" si="187"/>
        <v>Fourie</v>
      </c>
      <c r="G1773" s="116" t="str">
        <f t="shared" si="188"/>
        <v>Men Grand Masters</v>
      </c>
      <c r="H1773" s="116" t="str">
        <f t="shared" si="189"/>
        <v>Okahandja</v>
      </c>
      <c r="I1773" s="109"/>
      <c r="J1773" s="109" t="s">
        <v>1366</v>
      </c>
      <c r="K1773" s="109">
        <v>63</v>
      </c>
      <c r="L1773" s="118">
        <f t="shared" si="190"/>
        <v>3.7</v>
      </c>
      <c r="M1773" s="118">
        <f t="shared" si="191"/>
        <v>3.7</v>
      </c>
    </row>
    <row r="1774" spans="1:13" x14ac:dyDescent="0.3">
      <c r="A1774" s="119" t="str">
        <f t="shared" si="192"/>
        <v>2020-IC-L1</v>
      </c>
      <c r="B1774" s="120">
        <f t="shared" si="193"/>
        <v>43883</v>
      </c>
      <c r="C1774" s="119" t="str">
        <f t="shared" si="194"/>
        <v>Zone 5 - Mile 108</v>
      </c>
      <c r="D1774" s="109" t="s">
        <v>511</v>
      </c>
      <c r="E1774" s="116" t="str">
        <f t="shared" si="186"/>
        <v>Herman</v>
      </c>
      <c r="F1774" s="116" t="str">
        <f t="shared" si="187"/>
        <v>Fourie</v>
      </c>
      <c r="G1774" s="116" t="str">
        <f t="shared" si="188"/>
        <v>Men Grand Masters</v>
      </c>
      <c r="H1774" s="116" t="str">
        <f t="shared" si="189"/>
        <v>Okahandja</v>
      </c>
      <c r="I1774" s="109"/>
      <c r="J1774" s="109" t="s">
        <v>1317</v>
      </c>
      <c r="K1774" s="109">
        <v>54</v>
      </c>
      <c r="L1774" s="118">
        <f t="shared" si="190"/>
        <v>0</v>
      </c>
      <c r="M1774" s="118">
        <f t="shared" si="191"/>
        <v>0</v>
      </c>
    </row>
    <row r="1775" spans="1:13" x14ac:dyDescent="0.3">
      <c r="A1775" s="119" t="str">
        <f t="shared" si="192"/>
        <v>2020-IC-L1</v>
      </c>
      <c r="B1775" s="120">
        <f t="shared" si="193"/>
        <v>43883</v>
      </c>
      <c r="C1775" s="119" t="str">
        <f t="shared" si="194"/>
        <v>Zone 5 - Mile 108</v>
      </c>
      <c r="D1775" s="109" t="s">
        <v>1382</v>
      </c>
      <c r="E1775" s="116" t="str">
        <f t="shared" si="186"/>
        <v>Kiaan</v>
      </c>
      <c r="F1775" s="116" t="str">
        <f t="shared" si="187"/>
        <v>Fourie</v>
      </c>
      <c r="G1775" s="116" t="str">
        <f t="shared" si="188"/>
        <v>Men Senior</v>
      </c>
      <c r="H1775" s="116" t="str">
        <f t="shared" si="189"/>
        <v>Okahandja</v>
      </c>
      <c r="I1775" s="109"/>
      <c r="J1775" s="109" t="s">
        <v>1317</v>
      </c>
      <c r="K1775" s="109">
        <v>53</v>
      </c>
      <c r="L1775" s="118">
        <f t="shared" si="190"/>
        <v>0</v>
      </c>
      <c r="M1775" s="118">
        <f t="shared" si="191"/>
        <v>0</v>
      </c>
    </row>
    <row r="1776" spans="1:13" x14ac:dyDescent="0.3">
      <c r="A1776" s="119" t="str">
        <f t="shared" si="192"/>
        <v>2020-IC-L1</v>
      </c>
      <c r="B1776" s="120">
        <f t="shared" si="193"/>
        <v>43883</v>
      </c>
      <c r="C1776" s="119" t="str">
        <f t="shared" si="194"/>
        <v>Zone 5 - Mile 108</v>
      </c>
      <c r="D1776" s="109" t="s">
        <v>653</v>
      </c>
      <c r="E1776" s="116" t="str">
        <f t="shared" si="186"/>
        <v>Gerrit</v>
      </c>
      <c r="F1776" s="116" t="str">
        <f t="shared" si="187"/>
        <v>Viljoen</v>
      </c>
      <c r="G1776" s="116" t="str">
        <f t="shared" si="188"/>
        <v>Men Grand Masters</v>
      </c>
      <c r="H1776" s="116" t="str">
        <f t="shared" si="189"/>
        <v>Okahandja</v>
      </c>
      <c r="I1776" s="109"/>
      <c r="J1776" s="109"/>
      <c r="K1776" s="109"/>
      <c r="L1776" s="118" t="str">
        <f t="shared" si="190"/>
        <v/>
      </c>
      <c r="M1776" s="118" t="str">
        <f t="shared" si="191"/>
        <v/>
      </c>
    </row>
    <row r="1777" spans="1:13" x14ac:dyDescent="0.3">
      <c r="A1777" s="119" t="str">
        <f t="shared" si="192"/>
        <v>2020-IC-L1</v>
      </c>
      <c r="B1777" s="120">
        <f t="shared" si="193"/>
        <v>43883</v>
      </c>
      <c r="C1777" s="119" t="str">
        <f t="shared" si="194"/>
        <v>Zone 5 - Mile 108</v>
      </c>
      <c r="D1777" s="109" t="s">
        <v>1251</v>
      </c>
      <c r="E1777" s="116" t="str">
        <f t="shared" si="186"/>
        <v>Armand</v>
      </c>
      <c r="F1777" s="116" t="str">
        <f t="shared" si="187"/>
        <v>Fourie</v>
      </c>
      <c r="G1777" s="116" t="str">
        <f t="shared" si="188"/>
        <v>Men Senior</v>
      </c>
      <c r="H1777" s="116" t="str">
        <f t="shared" si="189"/>
        <v>Okahandja</v>
      </c>
      <c r="I1777" s="109"/>
      <c r="J1777" s="109"/>
      <c r="K1777" s="109"/>
      <c r="L1777" s="118" t="str">
        <f t="shared" si="190"/>
        <v/>
      </c>
      <c r="M1777" s="118" t="str">
        <f t="shared" si="191"/>
        <v/>
      </c>
    </row>
    <row r="1778" spans="1:13" x14ac:dyDescent="0.3">
      <c r="A1778" s="119" t="str">
        <f t="shared" si="192"/>
        <v>2020-IC-L1</v>
      </c>
      <c r="B1778" s="120">
        <f t="shared" si="193"/>
        <v>43883</v>
      </c>
      <c r="C1778" s="119" t="str">
        <f t="shared" si="194"/>
        <v>Zone 5 - Mile 108</v>
      </c>
      <c r="D1778" s="109" t="s">
        <v>1105</v>
      </c>
      <c r="E1778" s="116" t="str">
        <f t="shared" si="186"/>
        <v>Fanie</v>
      </c>
      <c r="F1778" s="116" t="str">
        <f t="shared" si="187"/>
        <v>Van Vuuren</v>
      </c>
      <c r="G1778" s="116" t="str">
        <f t="shared" si="188"/>
        <v>Men Grand Masters</v>
      </c>
      <c r="H1778" s="116" t="str">
        <f t="shared" si="189"/>
        <v>Okahandja</v>
      </c>
      <c r="I1778" s="109"/>
      <c r="J1778" s="109"/>
      <c r="K1778" s="109"/>
      <c r="L1778" s="118" t="str">
        <f t="shared" si="190"/>
        <v/>
      </c>
      <c r="M1778" s="118" t="str">
        <f t="shared" si="191"/>
        <v/>
      </c>
    </row>
    <row r="1779" spans="1:13" x14ac:dyDescent="0.3">
      <c r="A1779" s="119" t="str">
        <f t="shared" si="192"/>
        <v>2020-IC-L1</v>
      </c>
      <c r="B1779" s="120">
        <f t="shared" si="193"/>
        <v>43883</v>
      </c>
      <c r="C1779" s="119" t="str">
        <f t="shared" si="194"/>
        <v>Zone 5 - Mile 108</v>
      </c>
      <c r="D1779" s="109" t="s">
        <v>1456</v>
      </c>
      <c r="E1779" s="116" t="str">
        <f t="shared" si="186"/>
        <v>Devout</v>
      </c>
      <c r="F1779" s="116" t="str">
        <f t="shared" si="187"/>
        <v>Joubert</v>
      </c>
      <c r="G1779" s="116" t="str">
        <f t="shared" si="188"/>
        <v>Men U/21</v>
      </c>
      <c r="H1779" s="116" t="str">
        <f t="shared" si="189"/>
        <v>xOkahandja</v>
      </c>
      <c r="I1779" s="109"/>
      <c r="J1779" s="109"/>
      <c r="K1779" s="109"/>
      <c r="L1779" s="118" t="str">
        <f t="shared" si="190"/>
        <v/>
      </c>
      <c r="M1779" s="118" t="str">
        <f t="shared" si="191"/>
        <v/>
      </c>
    </row>
    <row r="1780" spans="1:13" x14ac:dyDescent="0.3">
      <c r="A1780" s="119" t="str">
        <f t="shared" si="192"/>
        <v>2020-IC-L1</v>
      </c>
      <c r="B1780" s="120">
        <f t="shared" si="193"/>
        <v>43883</v>
      </c>
      <c r="C1780" s="119" t="str">
        <f t="shared" si="194"/>
        <v>Zone 5 - Mile 108</v>
      </c>
      <c r="D1780" s="109" t="s">
        <v>699</v>
      </c>
      <c r="E1780" s="116" t="str">
        <f t="shared" si="186"/>
        <v>Andre</v>
      </c>
      <c r="F1780" s="116" t="str">
        <f t="shared" si="187"/>
        <v>Muller</v>
      </c>
      <c r="G1780" s="116" t="str">
        <f t="shared" si="188"/>
        <v>Men Grand Masters</v>
      </c>
      <c r="H1780" s="116" t="str">
        <f t="shared" si="189"/>
        <v>Welwitschia</v>
      </c>
      <c r="I1780" s="109"/>
      <c r="J1780" s="109" t="s">
        <v>8</v>
      </c>
      <c r="K1780" s="109">
        <v>76</v>
      </c>
      <c r="L1780" s="118">
        <f t="shared" si="190"/>
        <v>3.5</v>
      </c>
      <c r="M1780" s="118">
        <f t="shared" si="191"/>
        <v>3.5</v>
      </c>
    </row>
    <row r="1781" spans="1:13" x14ac:dyDescent="0.3">
      <c r="A1781" s="119" t="str">
        <f t="shared" si="192"/>
        <v>2020-IC-L1</v>
      </c>
      <c r="B1781" s="120">
        <f t="shared" si="193"/>
        <v>43883</v>
      </c>
      <c r="C1781" s="119" t="str">
        <f t="shared" si="194"/>
        <v>Zone 5 - Mile 108</v>
      </c>
      <c r="D1781" s="109" t="s">
        <v>1706</v>
      </c>
      <c r="E1781" s="116" t="str">
        <f t="shared" si="186"/>
        <v>Riaan</v>
      </c>
      <c r="F1781" s="116" t="str">
        <f t="shared" si="187"/>
        <v>Van Rhyn</v>
      </c>
      <c r="G1781" s="116" t="str">
        <f t="shared" si="188"/>
        <v>Men Senior</v>
      </c>
      <c r="H1781" s="116" t="str">
        <f t="shared" si="189"/>
        <v>Welwitschia</v>
      </c>
      <c r="I1781" s="109"/>
      <c r="J1781" s="109" t="s">
        <v>8</v>
      </c>
      <c r="K1781" s="109">
        <v>78</v>
      </c>
      <c r="L1781" s="118">
        <f t="shared" si="190"/>
        <v>3.8</v>
      </c>
      <c r="M1781" s="118">
        <f t="shared" si="191"/>
        <v>3.8</v>
      </c>
    </row>
    <row r="1782" spans="1:13" x14ac:dyDescent="0.3">
      <c r="A1782" s="119" t="str">
        <f t="shared" si="192"/>
        <v>2020-IC-L1</v>
      </c>
      <c r="B1782" s="120">
        <f t="shared" si="193"/>
        <v>43883</v>
      </c>
      <c r="C1782" s="119" t="str">
        <f t="shared" si="194"/>
        <v>Zone 5 - Mile 108</v>
      </c>
      <c r="D1782" s="109" t="s">
        <v>1706</v>
      </c>
      <c r="E1782" s="116" t="str">
        <f t="shared" si="186"/>
        <v>Riaan</v>
      </c>
      <c r="F1782" s="116" t="str">
        <f t="shared" si="187"/>
        <v>Van Rhyn</v>
      </c>
      <c r="G1782" s="116" t="str">
        <f t="shared" si="188"/>
        <v>Men Senior</v>
      </c>
      <c r="H1782" s="116" t="str">
        <f t="shared" si="189"/>
        <v>Welwitschia</v>
      </c>
      <c r="I1782" s="109"/>
      <c r="J1782" s="109" t="s">
        <v>8</v>
      </c>
      <c r="K1782" s="109">
        <v>84</v>
      </c>
      <c r="L1782" s="118">
        <f t="shared" si="190"/>
        <v>4.7</v>
      </c>
      <c r="M1782" s="118">
        <f t="shared" si="191"/>
        <v>4.7</v>
      </c>
    </row>
    <row r="1783" spans="1:13" x14ac:dyDescent="0.3">
      <c r="A1783" s="119" t="str">
        <f t="shared" si="192"/>
        <v>2020-IC-L1</v>
      </c>
      <c r="B1783" s="120">
        <f t="shared" si="193"/>
        <v>43883</v>
      </c>
      <c r="C1783" s="119" t="str">
        <f t="shared" si="194"/>
        <v>Zone 5 - Mile 108</v>
      </c>
      <c r="D1783" s="109" t="s">
        <v>1592</v>
      </c>
      <c r="E1783" s="116" t="str">
        <f t="shared" si="186"/>
        <v>GJ</v>
      </c>
      <c r="F1783" s="116" t="str">
        <f t="shared" si="187"/>
        <v>Oosthuizen</v>
      </c>
      <c r="G1783" s="116" t="str">
        <f t="shared" si="188"/>
        <v>Men Senior</v>
      </c>
      <c r="H1783" s="116" t="str">
        <f t="shared" si="189"/>
        <v>Welwitschia</v>
      </c>
      <c r="I1783" s="109"/>
      <c r="J1783" s="109" t="s">
        <v>8</v>
      </c>
      <c r="K1783" s="109">
        <v>67</v>
      </c>
      <c r="L1783" s="118">
        <f t="shared" si="190"/>
        <v>2.4</v>
      </c>
      <c r="M1783" s="118">
        <f t="shared" si="191"/>
        <v>2.4</v>
      </c>
    </row>
    <row r="1784" spans="1:13" x14ac:dyDescent="0.3">
      <c r="A1784" s="119" t="str">
        <f t="shared" si="192"/>
        <v>2020-IC-L1</v>
      </c>
      <c r="B1784" s="120">
        <f t="shared" si="193"/>
        <v>43883</v>
      </c>
      <c r="C1784" s="119" t="str">
        <f t="shared" si="194"/>
        <v>Zone 5 - Mile 108</v>
      </c>
      <c r="D1784" s="109" t="s">
        <v>1592</v>
      </c>
      <c r="E1784" s="116" t="str">
        <f t="shared" si="186"/>
        <v>GJ</v>
      </c>
      <c r="F1784" s="116" t="str">
        <f t="shared" si="187"/>
        <v>Oosthuizen</v>
      </c>
      <c r="G1784" s="116" t="str">
        <f t="shared" si="188"/>
        <v>Men Senior</v>
      </c>
      <c r="H1784" s="116" t="str">
        <f t="shared" si="189"/>
        <v>Welwitschia</v>
      </c>
      <c r="I1784" s="109"/>
      <c r="J1784" s="109" t="s">
        <v>20</v>
      </c>
      <c r="K1784" s="109">
        <v>71</v>
      </c>
      <c r="L1784" s="118">
        <f t="shared" si="190"/>
        <v>1.3</v>
      </c>
      <c r="M1784" s="118">
        <f t="shared" si="191"/>
        <v>1.3</v>
      </c>
    </row>
    <row r="1785" spans="1:13" x14ac:dyDescent="0.3">
      <c r="A1785" s="119" t="str">
        <f t="shared" si="192"/>
        <v>2020-IC-L1</v>
      </c>
      <c r="B1785" s="120">
        <f t="shared" si="193"/>
        <v>43883</v>
      </c>
      <c r="C1785" s="119" t="str">
        <f t="shared" si="194"/>
        <v>Zone 5 - Mile 108</v>
      </c>
      <c r="D1785" s="109" t="s">
        <v>958</v>
      </c>
      <c r="E1785" s="116" t="str">
        <f t="shared" si="186"/>
        <v>Sarel</v>
      </c>
      <c r="F1785" s="116" t="str">
        <f t="shared" si="187"/>
        <v>Mynhardt</v>
      </c>
      <c r="G1785" s="116" t="str">
        <f t="shared" si="188"/>
        <v>Men Master</v>
      </c>
      <c r="H1785" s="116" t="str">
        <f t="shared" si="189"/>
        <v>Atlantic Angling Club</v>
      </c>
      <c r="I1785" s="109"/>
      <c r="J1785" s="109" t="s">
        <v>1340</v>
      </c>
      <c r="K1785" s="109">
        <v>111</v>
      </c>
      <c r="L1785" s="118">
        <f t="shared" si="190"/>
        <v>6.2</v>
      </c>
      <c r="M1785" s="118">
        <f t="shared" si="191"/>
        <v>6.2</v>
      </c>
    </row>
    <row r="1786" spans="1:13" x14ac:dyDescent="0.3">
      <c r="A1786" s="119" t="str">
        <f t="shared" si="192"/>
        <v>2020-IC-L1</v>
      </c>
      <c r="B1786" s="120">
        <f t="shared" si="193"/>
        <v>43883</v>
      </c>
      <c r="C1786" s="119" t="str">
        <f t="shared" si="194"/>
        <v>Zone 5 - Mile 108</v>
      </c>
      <c r="D1786" s="109" t="s">
        <v>958</v>
      </c>
      <c r="E1786" s="116" t="str">
        <f t="shared" ref="E1786:E1849" si="195">IF(D1786="","",VLOOKUP(D1786,Master,3,FALSE))</f>
        <v>Sarel</v>
      </c>
      <c r="F1786" s="116" t="str">
        <f t="shared" ref="F1786:F1849" si="196">IF(D1786="","",VLOOKUP(D1786,Master,4,FALSE))</f>
        <v>Mynhardt</v>
      </c>
      <c r="G1786" s="116" t="str">
        <f t="shared" ref="G1786:G1849" si="197">IF(D1786="","",VLOOKUP(D1786,Master,5,FALSE))</f>
        <v>Men Master</v>
      </c>
      <c r="H1786" s="116" t="str">
        <f t="shared" ref="H1786:H1849" si="198">IF(D1786="","",VLOOKUP(D1786,Master,2,FALSE))</f>
        <v>Atlantic Angling Club</v>
      </c>
      <c r="I1786" s="109"/>
      <c r="J1786" s="109" t="s">
        <v>1340</v>
      </c>
      <c r="K1786" s="109">
        <v>77</v>
      </c>
      <c r="L1786" s="118">
        <f t="shared" ref="L1786:L1849" si="199">IF(K1786="","",IF(I1786="",ROUND(HLOOKUP(J1786,kgList,K1786,FALSE),1),ROUND(HLOOKUP(I1786,kgList,K1786,FALSE),1)))</f>
        <v>1.8</v>
      </c>
      <c r="M1786" s="118">
        <f t="shared" ref="M1786:M1849" si="200">IF(L1786="","",IF(COUNTA(I1786:J1786)&gt;1,"Edible or Inedible",IF(COUNTA(I1786)=1,L1786*1,IF(COUNTA(J1786)=1,L1786*1,"ERROR"))))</f>
        <v>1.8</v>
      </c>
    </row>
    <row r="1787" spans="1:13" x14ac:dyDescent="0.3">
      <c r="A1787" s="119" t="str">
        <f t="shared" ref="A1787:A1850" si="201">IF(D1787="","",A1786)</f>
        <v>2020-IC-L1</v>
      </c>
      <c r="B1787" s="120">
        <f t="shared" ref="B1787:B1850" si="202">IF(D1787="","",B1786)</f>
        <v>43883</v>
      </c>
      <c r="C1787" s="119" t="str">
        <f t="shared" ref="C1787:C1850" si="203">IF(D1787="","",C1786)</f>
        <v>Zone 5 - Mile 108</v>
      </c>
      <c r="D1787" s="109" t="s">
        <v>1204</v>
      </c>
      <c r="E1787" s="116" t="str">
        <f t="shared" si="195"/>
        <v>Karmen</v>
      </c>
      <c r="F1787" s="116" t="str">
        <f t="shared" si="196"/>
        <v>Mynhardt</v>
      </c>
      <c r="G1787" s="116" t="str">
        <f t="shared" si="197"/>
        <v>Ladies Master</v>
      </c>
      <c r="H1787" s="116" t="str">
        <f t="shared" si="198"/>
        <v>Atlantic Angling Club</v>
      </c>
      <c r="I1787" s="109"/>
      <c r="J1787" s="109"/>
      <c r="K1787" s="109"/>
      <c r="L1787" s="118" t="str">
        <f t="shared" si="199"/>
        <v/>
      </c>
      <c r="M1787" s="118" t="str">
        <f t="shared" si="200"/>
        <v/>
      </c>
    </row>
    <row r="1788" spans="1:13" x14ac:dyDescent="0.3">
      <c r="A1788" s="119" t="str">
        <f t="shared" si="201"/>
        <v>2020-IC-L1</v>
      </c>
      <c r="B1788" s="120">
        <f t="shared" si="202"/>
        <v>43883</v>
      </c>
      <c r="C1788" s="119" t="str">
        <f t="shared" si="203"/>
        <v>Zone 5 - Mile 108</v>
      </c>
      <c r="D1788" s="109" t="s">
        <v>510</v>
      </c>
      <c r="E1788" s="116" t="str">
        <f t="shared" si="195"/>
        <v>Willem</v>
      </c>
      <c r="F1788" s="116" t="str">
        <f t="shared" si="196"/>
        <v>Steyn</v>
      </c>
      <c r="G1788" s="116" t="str">
        <f t="shared" si="197"/>
        <v>Men Veteran</v>
      </c>
      <c r="H1788" s="116" t="str">
        <f t="shared" si="198"/>
        <v>Welwitschia</v>
      </c>
      <c r="I1788" s="109"/>
      <c r="J1788" s="109" t="s">
        <v>1340</v>
      </c>
      <c r="K1788" s="109">
        <v>151</v>
      </c>
      <c r="L1788" s="118">
        <f t="shared" si="199"/>
        <v>17.8</v>
      </c>
      <c r="M1788" s="118">
        <f t="shared" si="200"/>
        <v>17.8</v>
      </c>
    </row>
    <row r="1789" spans="1:13" x14ac:dyDescent="0.3">
      <c r="A1789" s="119" t="str">
        <f t="shared" si="201"/>
        <v>2020-IC-L1</v>
      </c>
      <c r="B1789" s="120">
        <f t="shared" si="202"/>
        <v>43883</v>
      </c>
      <c r="C1789" s="119" t="str">
        <f t="shared" si="203"/>
        <v>Zone 5 - Mile 108</v>
      </c>
      <c r="D1789" s="109" t="s">
        <v>510</v>
      </c>
      <c r="E1789" s="116" t="str">
        <f t="shared" si="195"/>
        <v>Willem</v>
      </c>
      <c r="F1789" s="116" t="str">
        <f t="shared" si="196"/>
        <v>Steyn</v>
      </c>
      <c r="G1789" s="116" t="str">
        <f t="shared" si="197"/>
        <v>Men Veteran</v>
      </c>
      <c r="H1789" s="116" t="str">
        <f t="shared" si="198"/>
        <v>Welwitschia</v>
      </c>
      <c r="I1789" s="109"/>
      <c r="J1789" s="109" t="s">
        <v>1317</v>
      </c>
      <c r="K1789" s="109">
        <v>78</v>
      </c>
      <c r="L1789" s="118">
        <f t="shared" si="199"/>
        <v>1.8</v>
      </c>
      <c r="M1789" s="118">
        <f t="shared" si="200"/>
        <v>1.8</v>
      </c>
    </row>
    <row r="1790" spans="1:13" x14ac:dyDescent="0.3">
      <c r="A1790" s="119" t="str">
        <f t="shared" si="201"/>
        <v>2020-IC-L1</v>
      </c>
      <c r="B1790" s="120">
        <f t="shared" si="202"/>
        <v>43883</v>
      </c>
      <c r="C1790" s="119" t="str">
        <f t="shared" si="203"/>
        <v>Zone 5 - Mile 108</v>
      </c>
      <c r="D1790" s="109" t="s">
        <v>1623</v>
      </c>
      <c r="E1790" s="116" t="str">
        <f t="shared" si="195"/>
        <v>Daniel</v>
      </c>
      <c r="F1790" s="116" t="str">
        <f t="shared" si="196"/>
        <v>Pretorius</v>
      </c>
      <c r="G1790" s="116" t="str">
        <f t="shared" si="197"/>
        <v>Men Senior</v>
      </c>
      <c r="H1790" s="116" t="str">
        <f t="shared" si="198"/>
        <v>Welwitschia</v>
      </c>
      <c r="I1790" s="109"/>
      <c r="J1790" s="109" t="s">
        <v>1340</v>
      </c>
      <c r="K1790" s="109">
        <v>88</v>
      </c>
      <c r="L1790" s="118">
        <f t="shared" si="199"/>
        <v>2.8</v>
      </c>
      <c r="M1790" s="118">
        <f t="shared" si="200"/>
        <v>2.8</v>
      </c>
    </row>
    <row r="1791" spans="1:13" x14ac:dyDescent="0.3">
      <c r="A1791" s="119" t="str">
        <f t="shared" si="201"/>
        <v>2020-IC-L1</v>
      </c>
      <c r="B1791" s="120">
        <f t="shared" si="202"/>
        <v>43883</v>
      </c>
      <c r="C1791" s="119" t="str">
        <f t="shared" si="203"/>
        <v>Zone 5 - Mile 108</v>
      </c>
      <c r="D1791" s="109" t="s">
        <v>567</v>
      </c>
      <c r="E1791" s="116" t="str">
        <f t="shared" si="195"/>
        <v>Carlien</v>
      </c>
      <c r="F1791" s="116" t="str">
        <f t="shared" si="196"/>
        <v>Steyn</v>
      </c>
      <c r="G1791" s="116" t="str">
        <f t="shared" si="197"/>
        <v>Ladies Veteran</v>
      </c>
      <c r="H1791" s="116" t="str">
        <f t="shared" si="198"/>
        <v>Welwitschia</v>
      </c>
      <c r="I1791" s="109"/>
      <c r="J1791" s="109" t="s">
        <v>1341</v>
      </c>
      <c r="K1791" s="109">
        <v>80</v>
      </c>
      <c r="L1791" s="118">
        <f t="shared" si="199"/>
        <v>1.7</v>
      </c>
      <c r="M1791" s="118">
        <f t="shared" si="200"/>
        <v>1.7</v>
      </c>
    </row>
    <row r="1792" spans="1:13" x14ac:dyDescent="0.3">
      <c r="A1792" s="119" t="str">
        <f t="shared" si="201"/>
        <v>2020-IC-L1</v>
      </c>
      <c r="B1792" s="120">
        <f t="shared" si="202"/>
        <v>43883</v>
      </c>
      <c r="C1792" s="119" t="str">
        <f t="shared" si="203"/>
        <v>Zone 5 - Mile 108</v>
      </c>
      <c r="D1792" s="109" t="s">
        <v>499</v>
      </c>
      <c r="E1792" s="116" t="str">
        <f t="shared" si="195"/>
        <v>Bertie</v>
      </c>
      <c r="F1792" s="116" t="str">
        <f t="shared" si="196"/>
        <v>Diedericks</v>
      </c>
      <c r="G1792" s="116" t="str">
        <f t="shared" si="197"/>
        <v>Men Grand Masters</v>
      </c>
      <c r="H1792" s="116" t="str">
        <f t="shared" si="198"/>
        <v>Welwitschia</v>
      </c>
      <c r="I1792" s="109"/>
      <c r="J1792" s="109" t="s">
        <v>8</v>
      </c>
      <c r="K1792" s="109">
        <v>70</v>
      </c>
      <c r="L1792" s="118">
        <f t="shared" si="199"/>
        <v>2.7</v>
      </c>
      <c r="M1792" s="118">
        <f t="shared" si="200"/>
        <v>2.7</v>
      </c>
    </row>
    <row r="1793" spans="1:13" x14ac:dyDescent="0.3">
      <c r="A1793" s="119" t="str">
        <f t="shared" si="201"/>
        <v>2020-IC-L1</v>
      </c>
      <c r="B1793" s="120">
        <f t="shared" si="202"/>
        <v>43883</v>
      </c>
      <c r="C1793" s="119" t="str">
        <f t="shared" si="203"/>
        <v>Zone 5 - Mile 108</v>
      </c>
      <c r="D1793" s="109" t="s">
        <v>512</v>
      </c>
      <c r="E1793" s="116" t="str">
        <f t="shared" si="195"/>
        <v>Johan</v>
      </c>
      <c r="F1793" s="116" t="str">
        <f t="shared" si="196"/>
        <v>Diedericks</v>
      </c>
      <c r="G1793" s="116" t="str">
        <f t="shared" si="197"/>
        <v>Men Senior</v>
      </c>
      <c r="H1793" s="116" t="str">
        <f t="shared" si="198"/>
        <v>Welwitschia</v>
      </c>
      <c r="I1793" s="109"/>
      <c r="J1793" s="109"/>
      <c r="K1793" s="109"/>
      <c r="L1793" s="118" t="str">
        <f t="shared" si="199"/>
        <v/>
      </c>
      <c r="M1793" s="118" t="str">
        <f t="shared" si="200"/>
        <v/>
      </c>
    </row>
    <row r="1794" spans="1:13" x14ac:dyDescent="0.3">
      <c r="A1794" s="119" t="str">
        <f t="shared" si="201"/>
        <v>2020-IC-L1</v>
      </c>
      <c r="B1794" s="120">
        <f t="shared" si="202"/>
        <v>43883</v>
      </c>
      <c r="C1794" s="119" t="str">
        <f t="shared" si="203"/>
        <v>Zone 5 - Mile 108</v>
      </c>
      <c r="D1794" s="109" t="s">
        <v>639</v>
      </c>
      <c r="E1794" s="116" t="str">
        <f t="shared" si="195"/>
        <v>Andre</v>
      </c>
      <c r="F1794" s="116" t="str">
        <f t="shared" si="196"/>
        <v>Aggenbag</v>
      </c>
      <c r="G1794" s="116" t="str">
        <f t="shared" si="197"/>
        <v>Men Senior</v>
      </c>
      <c r="H1794" s="116" t="str">
        <f t="shared" si="198"/>
        <v>Welwitschia</v>
      </c>
      <c r="I1794" s="109"/>
      <c r="J1794" s="109" t="s">
        <v>1341</v>
      </c>
      <c r="K1794" s="109">
        <v>80</v>
      </c>
      <c r="L1794" s="118">
        <f t="shared" si="199"/>
        <v>1.7</v>
      </c>
      <c r="M1794" s="118">
        <f t="shared" si="200"/>
        <v>1.7</v>
      </c>
    </row>
    <row r="1795" spans="1:13" x14ac:dyDescent="0.3">
      <c r="A1795" s="119" t="str">
        <f t="shared" si="201"/>
        <v>2020-IC-L1</v>
      </c>
      <c r="B1795" s="120">
        <f t="shared" si="202"/>
        <v>43883</v>
      </c>
      <c r="C1795" s="119" t="str">
        <f t="shared" si="203"/>
        <v>Zone 5 - Mile 108</v>
      </c>
      <c r="D1795" s="109" t="s">
        <v>639</v>
      </c>
      <c r="E1795" s="116" t="str">
        <f t="shared" si="195"/>
        <v>Andre</v>
      </c>
      <c r="F1795" s="116" t="str">
        <f t="shared" si="196"/>
        <v>Aggenbag</v>
      </c>
      <c r="G1795" s="116" t="str">
        <f t="shared" si="197"/>
        <v>Men Senior</v>
      </c>
      <c r="H1795" s="116" t="str">
        <f t="shared" si="198"/>
        <v>Welwitschia</v>
      </c>
      <c r="I1795" s="109"/>
      <c r="J1795" s="109" t="s">
        <v>8</v>
      </c>
      <c r="K1795" s="109">
        <v>75</v>
      </c>
      <c r="L1795" s="118">
        <f t="shared" si="199"/>
        <v>3.4</v>
      </c>
      <c r="M1795" s="118">
        <f t="shared" si="200"/>
        <v>3.4</v>
      </c>
    </row>
    <row r="1796" spans="1:13" x14ac:dyDescent="0.3">
      <c r="A1796" s="119" t="str">
        <f t="shared" si="201"/>
        <v>2020-IC-L1</v>
      </c>
      <c r="B1796" s="120">
        <f t="shared" si="202"/>
        <v>43883</v>
      </c>
      <c r="C1796" s="119" t="str">
        <f t="shared" si="203"/>
        <v>Zone 5 - Mile 108</v>
      </c>
      <c r="D1796" s="109" t="s">
        <v>774</v>
      </c>
      <c r="E1796" s="116" t="str">
        <f t="shared" si="195"/>
        <v>Ras</v>
      </c>
      <c r="F1796" s="116" t="str">
        <f t="shared" si="196"/>
        <v>Van Der Westhuizen</v>
      </c>
      <c r="G1796" s="116" t="str">
        <f t="shared" si="197"/>
        <v>Men Senior</v>
      </c>
      <c r="H1796" s="116" t="str">
        <f t="shared" si="198"/>
        <v>Welwitschia</v>
      </c>
      <c r="I1796" s="109"/>
      <c r="J1796" s="109"/>
      <c r="K1796" s="109"/>
      <c r="L1796" s="118" t="str">
        <f t="shared" si="199"/>
        <v/>
      </c>
      <c r="M1796" s="118" t="str">
        <f t="shared" si="200"/>
        <v/>
      </c>
    </row>
    <row r="1797" spans="1:13" x14ac:dyDescent="0.3">
      <c r="A1797" s="119" t="str">
        <f t="shared" si="201"/>
        <v>2020-IC-L1</v>
      </c>
      <c r="B1797" s="120">
        <f t="shared" si="202"/>
        <v>43883</v>
      </c>
      <c r="C1797" s="119" t="str">
        <f t="shared" si="203"/>
        <v>Zone 5 - Mile 108</v>
      </c>
      <c r="D1797" s="109" t="s">
        <v>1793</v>
      </c>
      <c r="E1797" s="116" t="str">
        <f t="shared" si="195"/>
        <v>Wenzel</v>
      </c>
      <c r="F1797" s="116" t="str">
        <f t="shared" si="196"/>
        <v>Smal</v>
      </c>
      <c r="G1797" s="116" t="str">
        <f t="shared" si="197"/>
        <v>Men Senior</v>
      </c>
      <c r="H1797" s="116" t="str">
        <f t="shared" si="198"/>
        <v>Welwitschia</v>
      </c>
      <c r="I1797" s="109"/>
      <c r="J1797" s="109" t="s">
        <v>1341</v>
      </c>
      <c r="K1797" s="109">
        <v>62</v>
      </c>
      <c r="L1797" s="118">
        <f t="shared" si="199"/>
        <v>0</v>
      </c>
      <c r="M1797" s="118">
        <f t="shared" si="200"/>
        <v>0</v>
      </c>
    </row>
    <row r="1798" spans="1:13" x14ac:dyDescent="0.3">
      <c r="A1798" s="119" t="str">
        <f t="shared" si="201"/>
        <v>2020-IC-L1</v>
      </c>
      <c r="B1798" s="120">
        <f t="shared" si="202"/>
        <v>43883</v>
      </c>
      <c r="C1798" s="119" t="str">
        <f t="shared" si="203"/>
        <v>Zone 5 - Mile 108</v>
      </c>
      <c r="D1798" s="109" t="s">
        <v>1793</v>
      </c>
      <c r="E1798" s="116" t="str">
        <f t="shared" si="195"/>
        <v>Wenzel</v>
      </c>
      <c r="F1798" s="116" t="str">
        <f t="shared" si="196"/>
        <v>Smal</v>
      </c>
      <c r="G1798" s="116" t="str">
        <f t="shared" si="197"/>
        <v>Men Senior</v>
      </c>
      <c r="H1798" s="116" t="str">
        <f t="shared" si="198"/>
        <v>Welwitschia</v>
      </c>
      <c r="I1798" s="109"/>
      <c r="J1798" s="109" t="s">
        <v>1340</v>
      </c>
      <c r="K1798" s="109">
        <v>84</v>
      </c>
      <c r="L1798" s="118">
        <f t="shared" si="199"/>
        <v>2.4</v>
      </c>
      <c r="M1798" s="118">
        <f t="shared" si="200"/>
        <v>2.4</v>
      </c>
    </row>
    <row r="1799" spans="1:13" x14ac:dyDescent="0.3">
      <c r="A1799" s="119" t="str">
        <f t="shared" si="201"/>
        <v>2020-IC-L1</v>
      </c>
      <c r="B1799" s="120">
        <f t="shared" si="202"/>
        <v>43883</v>
      </c>
      <c r="C1799" s="119" t="str">
        <f t="shared" si="203"/>
        <v>Zone 5 - Mile 108</v>
      </c>
      <c r="D1799" s="109" t="s">
        <v>707</v>
      </c>
      <c r="E1799" s="116" t="str">
        <f t="shared" si="195"/>
        <v>Stephan</v>
      </c>
      <c r="F1799" s="116" t="str">
        <f t="shared" si="196"/>
        <v>Hauptfleisch</v>
      </c>
      <c r="G1799" s="116" t="str">
        <f t="shared" si="197"/>
        <v>Men Senior</v>
      </c>
      <c r="H1799" s="116" t="str">
        <f t="shared" si="198"/>
        <v>Otjiwarongo</v>
      </c>
      <c r="I1799" s="109"/>
      <c r="J1799" s="109" t="s">
        <v>1317</v>
      </c>
      <c r="K1799" s="109">
        <v>57</v>
      </c>
      <c r="L1799" s="118">
        <f t="shared" si="199"/>
        <v>0</v>
      </c>
      <c r="M1799" s="118">
        <f t="shared" si="200"/>
        <v>0</v>
      </c>
    </row>
    <row r="1800" spans="1:13" x14ac:dyDescent="0.3">
      <c r="A1800" s="119" t="str">
        <f t="shared" si="201"/>
        <v>2020-IC-L1</v>
      </c>
      <c r="B1800" s="120">
        <f t="shared" si="202"/>
        <v>43883</v>
      </c>
      <c r="C1800" s="119" t="str">
        <f t="shared" si="203"/>
        <v>Zone 5 - Mile 108</v>
      </c>
      <c r="D1800" s="109" t="s">
        <v>707</v>
      </c>
      <c r="E1800" s="116" t="str">
        <f t="shared" si="195"/>
        <v>Stephan</v>
      </c>
      <c r="F1800" s="116" t="str">
        <f t="shared" si="196"/>
        <v>Hauptfleisch</v>
      </c>
      <c r="G1800" s="116" t="str">
        <f t="shared" si="197"/>
        <v>Men Senior</v>
      </c>
      <c r="H1800" s="116" t="str">
        <f t="shared" si="198"/>
        <v>Otjiwarongo</v>
      </c>
      <c r="I1800" s="109"/>
      <c r="J1800" s="109" t="s">
        <v>1356</v>
      </c>
      <c r="K1800" s="109">
        <v>124</v>
      </c>
      <c r="L1800" s="118">
        <f t="shared" si="199"/>
        <v>17.5</v>
      </c>
      <c r="M1800" s="118">
        <f t="shared" si="200"/>
        <v>17.5</v>
      </c>
    </row>
    <row r="1801" spans="1:13" x14ac:dyDescent="0.3">
      <c r="A1801" s="119" t="str">
        <f t="shared" si="201"/>
        <v>2020-IC-L1</v>
      </c>
      <c r="B1801" s="120">
        <f t="shared" si="202"/>
        <v>43883</v>
      </c>
      <c r="C1801" s="119" t="str">
        <f t="shared" si="203"/>
        <v>Zone 5 - Mile 108</v>
      </c>
      <c r="D1801" s="109" t="s">
        <v>1239</v>
      </c>
      <c r="E1801" s="116" t="str">
        <f t="shared" si="195"/>
        <v>Johan</v>
      </c>
      <c r="F1801" s="116" t="str">
        <f t="shared" si="196"/>
        <v>Van Deventer</v>
      </c>
      <c r="G1801" s="116" t="str">
        <f t="shared" si="197"/>
        <v>Men Veteran</v>
      </c>
      <c r="H1801" s="116" t="str">
        <f t="shared" si="198"/>
        <v>xOtjiwarongo</v>
      </c>
      <c r="I1801" s="109"/>
      <c r="J1801" s="109"/>
      <c r="K1801" s="109"/>
      <c r="L1801" s="118" t="str">
        <f t="shared" si="199"/>
        <v/>
      </c>
      <c r="M1801" s="118" t="str">
        <f t="shared" si="200"/>
        <v/>
      </c>
    </row>
    <row r="1802" spans="1:13" x14ac:dyDescent="0.3">
      <c r="A1802" s="119" t="str">
        <f t="shared" si="201"/>
        <v>2020-IC-L1</v>
      </c>
      <c r="B1802" s="120">
        <f t="shared" si="202"/>
        <v>43883</v>
      </c>
      <c r="C1802" s="119" t="str">
        <f t="shared" si="203"/>
        <v>Zone 5 - Mile 108</v>
      </c>
      <c r="D1802" s="109" t="s">
        <v>606</v>
      </c>
      <c r="E1802" s="116" t="str">
        <f t="shared" si="195"/>
        <v>Bijorn</v>
      </c>
      <c r="F1802" s="116" t="str">
        <f t="shared" si="196"/>
        <v>Le Roux</v>
      </c>
      <c r="G1802" s="116" t="str">
        <f t="shared" si="197"/>
        <v>Men Senior</v>
      </c>
      <c r="H1802" s="116" t="str">
        <f t="shared" si="198"/>
        <v>Otjiwarongo</v>
      </c>
      <c r="I1802" s="109"/>
      <c r="J1802" s="109"/>
      <c r="K1802" s="109"/>
      <c r="L1802" s="118" t="str">
        <f t="shared" si="199"/>
        <v/>
      </c>
      <c r="M1802" s="118" t="str">
        <f t="shared" si="200"/>
        <v/>
      </c>
    </row>
    <row r="1803" spans="1:13" x14ac:dyDescent="0.3">
      <c r="A1803" s="119" t="str">
        <f t="shared" si="201"/>
        <v>2020-IC-L1</v>
      </c>
      <c r="B1803" s="120">
        <f t="shared" si="202"/>
        <v>43883</v>
      </c>
      <c r="C1803" s="119" t="str">
        <f t="shared" si="203"/>
        <v>Zone 5 - Mile 108</v>
      </c>
      <c r="D1803" s="109" t="s">
        <v>565</v>
      </c>
      <c r="E1803" s="116" t="str">
        <f t="shared" si="195"/>
        <v>Maritz</v>
      </c>
      <c r="F1803" s="116" t="str">
        <f t="shared" si="196"/>
        <v>Jansen van Vuuren</v>
      </c>
      <c r="G1803" s="116" t="str">
        <f t="shared" si="197"/>
        <v>Men Veteran</v>
      </c>
      <c r="H1803" s="116" t="str">
        <f t="shared" si="198"/>
        <v>Otjiwarongo</v>
      </c>
      <c r="I1803" s="109"/>
      <c r="J1803" s="109" t="s">
        <v>1340</v>
      </c>
      <c r="K1803" s="109">
        <v>83</v>
      </c>
      <c r="L1803" s="118">
        <f t="shared" si="199"/>
        <v>2.2999999999999998</v>
      </c>
      <c r="M1803" s="118">
        <f t="shared" si="200"/>
        <v>2.2999999999999998</v>
      </c>
    </row>
    <row r="1804" spans="1:13" x14ac:dyDescent="0.3">
      <c r="A1804" s="119" t="str">
        <f t="shared" si="201"/>
        <v>2020-IC-L1</v>
      </c>
      <c r="B1804" s="120">
        <f t="shared" si="202"/>
        <v>43883</v>
      </c>
      <c r="C1804" s="119" t="str">
        <f t="shared" si="203"/>
        <v>Zone 5 - Mile 108</v>
      </c>
      <c r="D1804" s="109" t="s">
        <v>1785</v>
      </c>
      <c r="E1804" s="116" t="str">
        <f t="shared" si="195"/>
        <v>Maritz JNR</v>
      </c>
      <c r="F1804" s="116" t="str">
        <f t="shared" si="196"/>
        <v>Jansen Van Vuuren</v>
      </c>
      <c r="G1804" s="116" t="str">
        <f t="shared" si="197"/>
        <v>Men U/16</v>
      </c>
      <c r="H1804" s="116" t="str">
        <f t="shared" si="198"/>
        <v>Otjiwarongo</v>
      </c>
      <c r="I1804" s="109"/>
      <c r="J1804" s="109"/>
      <c r="K1804" s="109"/>
      <c r="L1804" s="118" t="str">
        <f t="shared" si="199"/>
        <v/>
      </c>
      <c r="M1804" s="118" t="str">
        <f t="shared" si="200"/>
        <v/>
      </c>
    </row>
    <row r="1805" spans="1:13" x14ac:dyDescent="0.3">
      <c r="A1805" s="119" t="str">
        <f t="shared" si="201"/>
        <v>2020-IC-L1</v>
      </c>
      <c r="B1805" s="120">
        <f t="shared" si="202"/>
        <v>43883</v>
      </c>
      <c r="C1805" s="119" t="str">
        <f t="shared" si="203"/>
        <v>Zone 5 - Mile 108</v>
      </c>
      <c r="D1805" s="109" t="s">
        <v>702</v>
      </c>
      <c r="E1805" s="116" t="str">
        <f t="shared" si="195"/>
        <v>Michael</v>
      </c>
      <c r="F1805" s="116" t="str">
        <f t="shared" si="196"/>
        <v>Durand</v>
      </c>
      <c r="G1805" s="116" t="str">
        <f t="shared" si="197"/>
        <v>Men U/16</v>
      </c>
      <c r="H1805" s="116" t="str">
        <f t="shared" si="198"/>
        <v>xOtjiwarongo</v>
      </c>
      <c r="I1805" s="109"/>
      <c r="J1805" s="109" t="s">
        <v>8</v>
      </c>
      <c r="K1805" s="109">
        <v>85</v>
      </c>
      <c r="L1805" s="118">
        <f t="shared" si="199"/>
        <v>4.9000000000000004</v>
      </c>
      <c r="M1805" s="118">
        <f t="shared" si="200"/>
        <v>4.9000000000000004</v>
      </c>
    </row>
    <row r="1806" spans="1:13" x14ac:dyDescent="0.3">
      <c r="A1806" s="119" t="str">
        <f t="shared" si="201"/>
        <v>2020-IC-L1</v>
      </c>
      <c r="B1806" s="120">
        <f t="shared" si="202"/>
        <v>43883</v>
      </c>
      <c r="C1806" s="119" t="str">
        <f t="shared" si="203"/>
        <v>Zone 5 - Mile 108</v>
      </c>
      <c r="D1806" s="109" t="s">
        <v>702</v>
      </c>
      <c r="E1806" s="116" t="str">
        <f t="shared" si="195"/>
        <v>Michael</v>
      </c>
      <c r="F1806" s="116" t="str">
        <f t="shared" si="196"/>
        <v>Durand</v>
      </c>
      <c r="G1806" s="116" t="str">
        <f t="shared" si="197"/>
        <v>Men U/16</v>
      </c>
      <c r="H1806" s="116" t="str">
        <f t="shared" si="198"/>
        <v>xOtjiwarongo</v>
      </c>
      <c r="I1806" s="109" t="s">
        <v>9</v>
      </c>
      <c r="J1806" s="109"/>
      <c r="K1806" s="109">
        <v>30</v>
      </c>
      <c r="L1806" s="118">
        <f t="shared" si="199"/>
        <v>0.5</v>
      </c>
      <c r="M1806" s="118">
        <f t="shared" si="200"/>
        <v>0.5</v>
      </c>
    </row>
    <row r="1807" spans="1:13" x14ac:dyDescent="0.3">
      <c r="A1807" s="119" t="str">
        <f t="shared" si="201"/>
        <v>2020-IC-L1</v>
      </c>
      <c r="B1807" s="120">
        <f t="shared" si="202"/>
        <v>43883</v>
      </c>
      <c r="C1807" s="119" t="str">
        <f t="shared" si="203"/>
        <v>Zone 5 - Mile 108</v>
      </c>
      <c r="D1807" s="109" t="s">
        <v>1093</v>
      </c>
      <c r="E1807" s="116" t="str">
        <f t="shared" si="195"/>
        <v>Louw</v>
      </c>
      <c r="F1807" s="116" t="str">
        <f t="shared" si="196"/>
        <v>Durand</v>
      </c>
      <c r="G1807" s="116" t="str">
        <f t="shared" si="197"/>
        <v>Men Veteran</v>
      </c>
      <c r="H1807" s="116" t="str">
        <f t="shared" si="198"/>
        <v>xOtjiwarongo</v>
      </c>
      <c r="I1807" s="109"/>
      <c r="J1807" s="109" t="s">
        <v>8</v>
      </c>
      <c r="K1807" s="109">
        <v>72</v>
      </c>
      <c r="L1807" s="118">
        <f t="shared" si="199"/>
        <v>3</v>
      </c>
      <c r="M1807" s="118">
        <f t="shared" si="200"/>
        <v>3</v>
      </c>
    </row>
    <row r="1808" spans="1:13" x14ac:dyDescent="0.3">
      <c r="A1808" s="119" t="str">
        <f t="shared" si="201"/>
        <v>2020-IC-L1</v>
      </c>
      <c r="B1808" s="120">
        <f t="shared" si="202"/>
        <v>43883</v>
      </c>
      <c r="C1808" s="119" t="str">
        <f t="shared" si="203"/>
        <v>Zone 5 - Mile 108</v>
      </c>
      <c r="D1808" s="109" t="s">
        <v>1188</v>
      </c>
      <c r="E1808" s="116" t="str">
        <f t="shared" si="195"/>
        <v>Rinus</v>
      </c>
      <c r="F1808" s="116" t="str">
        <f t="shared" si="196"/>
        <v>Van Der Westhuizen</v>
      </c>
      <c r="G1808" s="116" t="str">
        <f t="shared" si="197"/>
        <v>Men Senior</v>
      </c>
      <c r="H1808" s="116" t="str">
        <f t="shared" si="198"/>
        <v>Otjiwarongo</v>
      </c>
      <c r="I1808" s="109"/>
      <c r="J1808" s="109" t="s">
        <v>1317</v>
      </c>
      <c r="K1808" s="109">
        <v>60</v>
      </c>
      <c r="L1808" s="118">
        <f t="shared" si="199"/>
        <v>0</v>
      </c>
      <c r="M1808" s="118">
        <f t="shared" si="200"/>
        <v>0</v>
      </c>
    </row>
    <row r="1809" spans="1:13" x14ac:dyDescent="0.3">
      <c r="A1809" s="119" t="str">
        <f t="shared" si="201"/>
        <v>2020-IC-L1</v>
      </c>
      <c r="B1809" s="120">
        <f t="shared" si="202"/>
        <v>43883</v>
      </c>
      <c r="C1809" s="119" t="str">
        <f t="shared" si="203"/>
        <v>Zone 5 - Mile 108</v>
      </c>
      <c r="D1809" s="109" t="s">
        <v>1188</v>
      </c>
      <c r="E1809" s="116" t="str">
        <f t="shared" si="195"/>
        <v>Rinus</v>
      </c>
      <c r="F1809" s="116" t="str">
        <f t="shared" si="196"/>
        <v>Van Der Westhuizen</v>
      </c>
      <c r="G1809" s="116" t="str">
        <f t="shared" si="197"/>
        <v>Men Senior</v>
      </c>
      <c r="H1809" s="116" t="str">
        <f t="shared" si="198"/>
        <v>Otjiwarongo</v>
      </c>
      <c r="I1809" s="109"/>
      <c r="J1809" s="109" t="s">
        <v>1340</v>
      </c>
      <c r="K1809" s="109">
        <v>110</v>
      </c>
      <c r="L1809" s="118">
        <f t="shared" si="199"/>
        <v>6</v>
      </c>
      <c r="M1809" s="118">
        <f t="shared" si="200"/>
        <v>6</v>
      </c>
    </row>
    <row r="1810" spans="1:13" x14ac:dyDescent="0.3">
      <c r="A1810" s="119" t="str">
        <f t="shared" si="201"/>
        <v>2020-IC-L1</v>
      </c>
      <c r="B1810" s="120">
        <f t="shared" si="202"/>
        <v>43883</v>
      </c>
      <c r="C1810" s="119" t="str">
        <f t="shared" si="203"/>
        <v>Zone 5 - Mile 108</v>
      </c>
      <c r="D1810" s="109" t="s">
        <v>1617</v>
      </c>
      <c r="E1810" s="116" t="str">
        <f t="shared" si="195"/>
        <v xml:space="preserve">Paul </v>
      </c>
      <c r="F1810" s="116" t="str">
        <f t="shared" si="196"/>
        <v>Visser</v>
      </c>
      <c r="G1810" s="116" t="str">
        <f t="shared" si="197"/>
        <v>Men Senior</v>
      </c>
      <c r="H1810" s="116" t="str">
        <f t="shared" si="198"/>
        <v>xOtjiwarongo</v>
      </c>
      <c r="I1810" s="109"/>
      <c r="J1810" s="109" t="s">
        <v>1340</v>
      </c>
      <c r="K1810" s="109">
        <v>74</v>
      </c>
      <c r="L1810" s="118">
        <f t="shared" si="199"/>
        <v>1.5</v>
      </c>
      <c r="M1810" s="118">
        <f t="shared" si="200"/>
        <v>1.5</v>
      </c>
    </row>
    <row r="1811" spans="1:13" x14ac:dyDescent="0.3">
      <c r="A1811" s="119" t="str">
        <f t="shared" si="201"/>
        <v>2020-IC-L1</v>
      </c>
      <c r="B1811" s="120">
        <f t="shared" si="202"/>
        <v>43883</v>
      </c>
      <c r="C1811" s="119" t="str">
        <f t="shared" si="203"/>
        <v>Zone 5 - Mile 108</v>
      </c>
      <c r="D1811" s="109" t="s">
        <v>1617</v>
      </c>
      <c r="E1811" s="116" t="str">
        <f t="shared" si="195"/>
        <v xml:space="preserve">Paul </v>
      </c>
      <c r="F1811" s="116" t="str">
        <f t="shared" si="196"/>
        <v>Visser</v>
      </c>
      <c r="G1811" s="116" t="str">
        <f t="shared" si="197"/>
        <v>Men Senior</v>
      </c>
      <c r="H1811" s="116" t="str">
        <f t="shared" si="198"/>
        <v>xOtjiwarongo</v>
      </c>
      <c r="I1811" s="109"/>
      <c r="J1811" s="109" t="s">
        <v>1341</v>
      </c>
      <c r="K1811" s="109">
        <v>96</v>
      </c>
      <c r="L1811" s="118">
        <f t="shared" si="199"/>
        <v>3.2</v>
      </c>
      <c r="M1811" s="118">
        <f t="shared" si="200"/>
        <v>3.2</v>
      </c>
    </row>
    <row r="1812" spans="1:13" x14ac:dyDescent="0.3">
      <c r="A1812" s="119" t="str">
        <f t="shared" si="201"/>
        <v>2020-IC-L1</v>
      </c>
      <c r="B1812" s="120">
        <f t="shared" si="202"/>
        <v>43883</v>
      </c>
      <c r="C1812" s="119" t="str">
        <f t="shared" si="203"/>
        <v>Zone 5 - Mile 108</v>
      </c>
      <c r="D1812" s="109" t="s">
        <v>1617</v>
      </c>
      <c r="E1812" s="116" t="str">
        <f t="shared" si="195"/>
        <v xml:space="preserve">Paul </v>
      </c>
      <c r="F1812" s="116" t="str">
        <f t="shared" si="196"/>
        <v>Visser</v>
      </c>
      <c r="G1812" s="116" t="str">
        <f t="shared" si="197"/>
        <v>Men Senior</v>
      </c>
      <c r="H1812" s="116" t="str">
        <f t="shared" si="198"/>
        <v>xOtjiwarongo</v>
      </c>
      <c r="I1812" s="109"/>
      <c r="J1812" s="109" t="s">
        <v>1341</v>
      </c>
      <c r="K1812" s="109">
        <v>70</v>
      </c>
      <c r="L1812" s="118">
        <f t="shared" si="199"/>
        <v>1.1000000000000001</v>
      </c>
      <c r="M1812" s="118">
        <f t="shared" si="200"/>
        <v>1.1000000000000001</v>
      </c>
    </row>
    <row r="1813" spans="1:13" x14ac:dyDescent="0.3">
      <c r="A1813" s="119" t="str">
        <f t="shared" si="201"/>
        <v>2020-IC-L1</v>
      </c>
      <c r="B1813" s="120">
        <f t="shared" si="202"/>
        <v>43883</v>
      </c>
      <c r="C1813" s="119" t="str">
        <f t="shared" si="203"/>
        <v>Zone 5 - Mile 108</v>
      </c>
      <c r="D1813" s="109" t="s">
        <v>770</v>
      </c>
      <c r="E1813" s="116" t="str">
        <f t="shared" si="195"/>
        <v>Willem C</v>
      </c>
      <c r="F1813" s="116" t="str">
        <f t="shared" si="196"/>
        <v>Schalkwyk</v>
      </c>
      <c r="G1813" s="116" t="str">
        <f t="shared" si="197"/>
        <v>Men Veteran</v>
      </c>
      <c r="H1813" s="116" t="str">
        <f t="shared" si="198"/>
        <v>Otjiwarongo</v>
      </c>
      <c r="I1813" s="109"/>
      <c r="J1813" s="109" t="s">
        <v>1341</v>
      </c>
      <c r="K1813" s="109">
        <v>86</v>
      </c>
      <c r="L1813" s="118">
        <f t="shared" si="199"/>
        <v>2.2000000000000002</v>
      </c>
      <c r="M1813" s="118">
        <f t="shared" si="200"/>
        <v>2.2000000000000002</v>
      </c>
    </row>
    <row r="1814" spans="1:13" x14ac:dyDescent="0.3">
      <c r="A1814" s="119" t="str">
        <f t="shared" si="201"/>
        <v>2020-IC-L1</v>
      </c>
      <c r="B1814" s="120">
        <f t="shared" si="202"/>
        <v>43883</v>
      </c>
      <c r="C1814" s="119" t="str">
        <f t="shared" si="203"/>
        <v>Zone 5 - Mile 108</v>
      </c>
      <c r="D1814" s="109" t="s">
        <v>1408</v>
      </c>
      <c r="E1814" s="116" t="str">
        <f t="shared" si="195"/>
        <v>Hannes</v>
      </c>
      <c r="F1814" s="116" t="str">
        <f t="shared" si="196"/>
        <v>DeHaast</v>
      </c>
      <c r="G1814" s="116" t="str">
        <f t="shared" si="197"/>
        <v>Men Senior</v>
      </c>
      <c r="H1814" s="116" t="str">
        <f t="shared" si="198"/>
        <v>Otjiwarongo</v>
      </c>
      <c r="I1814" s="109"/>
      <c r="J1814" s="109" t="s">
        <v>1340</v>
      </c>
      <c r="K1814" s="109">
        <v>93</v>
      </c>
      <c r="L1814" s="118">
        <f t="shared" si="199"/>
        <v>3.4</v>
      </c>
      <c r="M1814" s="118">
        <f t="shared" si="200"/>
        <v>3.4</v>
      </c>
    </row>
    <row r="1815" spans="1:13" x14ac:dyDescent="0.3">
      <c r="A1815" s="119" t="str">
        <f t="shared" si="201"/>
        <v>2020-IC-L1</v>
      </c>
      <c r="B1815" s="120">
        <f t="shared" si="202"/>
        <v>43883</v>
      </c>
      <c r="C1815" s="119" t="str">
        <f t="shared" si="203"/>
        <v>Zone 5 - Mile 108</v>
      </c>
      <c r="D1815" s="109" t="s">
        <v>1408</v>
      </c>
      <c r="E1815" s="116" t="str">
        <f t="shared" si="195"/>
        <v>Hannes</v>
      </c>
      <c r="F1815" s="116" t="str">
        <f t="shared" si="196"/>
        <v>DeHaast</v>
      </c>
      <c r="G1815" s="116" t="str">
        <f t="shared" si="197"/>
        <v>Men Senior</v>
      </c>
      <c r="H1815" s="116" t="str">
        <f t="shared" si="198"/>
        <v>Otjiwarongo</v>
      </c>
      <c r="I1815" s="109"/>
      <c r="J1815" s="109" t="s">
        <v>1340</v>
      </c>
      <c r="K1815" s="109">
        <v>81</v>
      </c>
      <c r="L1815" s="118">
        <f t="shared" si="199"/>
        <v>2.1</v>
      </c>
      <c r="M1815" s="118">
        <f t="shared" si="200"/>
        <v>2.1</v>
      </c>
    </row>
    <row r="1816" spans="1:13" x14ac:dyDescent="0.3">
      <c r="A1816" s="119" t="str">
        <f t="shared" si="201"/>
        <v>2020-IC-L1</v>
      </c>
      <c r="B1816" s="120">
        <f t="shared" si="202"/>
        <v>43883</v>
      </c>
      <c r="C1816" s="119" t="str">
        <f t="shared" si="203"/>
        <v>Zone 5 - Mile 108</v>
      </c>
      <c r="D1816" s="109" t="s">
        <v>1024</v>
      </c>
      <c r="E1816" s="116" t="str">
        <f t="shared" si="195"/>
        <v>Otto</v>
      </c>
      <c r="F1816" s="116" t="str">
        <f t="shared" si="196"/>
        <v>Feyerabend</v>
      </c>
      <c r="G1816" s="116" t="str">
        <f t="shared" si="197"/>
        <v>Men U/21</v>
      </c>
      <c r="H1816" s="116" t="str">
        <f t="shared" si="198"/>
        <v>Otjiwarongo</v>
      </c>
      <c r="I1816" s="109"/>
      <c r="J1816" s="109" t="s">
        <v>8</v>
      </c>
      <c r="K1816" s="109">
        <v>73</v>
      </c>
      <c r="L1816" s="118">
        <f t="shared" si="199"/>
        <v>3.1</v>
      </c>
      <c r="M1816" s="118">
        <f t="shared" si="200"/>
        <v>3.1</v>
      </c>
    </row>
    <row r="1817" spans="1:13" x14ac:dyDescent="0.3">
      <c r="A1817" s="119" t="str">
        <f t="shared" si="201"/>
        <v>2020-IC-L1</v>
      </c>
      <c r="B1817" s="120">
        <f t="shared" si="202"/>
        <v>43883</v>
      </c>
      <c r="C1817" s="119" t="str">
        <f t="shared" si="203"/>
        <v>Zone 5 - Mile 108</v>
      </c>
      <c r="D1817" s="109" t="s">
        <v>1024</v>
      </c>
      <c r="E1817" s="116" t="str">
        <f t="shared" si="195"/>
        <v>Otto</v>
      </c>
      <c r="F1817" s="116" t="str">
        <f t="shared" si="196"/>
        <v>Feyerabend</v>
      </c>
      <c r="G1817" s="116" t="str">
        <f t="shared" si="197"/>
        <v>Men U/21</v>
      </c>
      <c r="H1817" s="116" t="str">
        <f t="shared" si="198"/>
        <v>Otjiwarongo</v>
      </c>
      <c r="I1817" s="109"/>
      <c r="J1817" s="109" t="s">
        <v>8</v>
      </c>
      <c r="K1817" s="109">
        <v>73</v>
      </c>
      <c r="L1817" s="118">
        <f t="shared" si="199"/>
        <v>3.1</v>
      </c>
      <c r="M1817" s="118">
        <f t="shared" si="200"/>
        <v>3.1</v>
      </c>
    </row>
    <row r="1818" spans="1:13" x14ac:dyDescent="0.3">
      <c r="A1818" s="119" t="str">
        <f t="shared" si="201"/>
        <v>2020-IC-L1</v>
      </c>
      <c r="B1818" s="120">
        <f t="shared" si="202"/>
        <v>43883</v>
      </c>
      <c r="C1818" s="119" t="str">
        <f t="shared" si="203"/>
        <v>Zone 5 - Mile 108</v>
      </c>
      <c r="D1818" s="109" t="s">
        <v>1024</v>
      </c>
      <c r="E1818" s="116" t="str">
        <f t="shared" si="195"/>
        <v>Otto</v>
      </c>
      <c r="F1818" s="116" t="str">
        <f t="shared" si="196"/>
        <v>Feyerabend</v>
      </c>
      <c r="G1818" s="116" t="str">
        <f t="shared" si="197"/>
        <v>Men U/21</v>
      </c>
      <c r="H1818" s="116" t="str">
        <f t="shared" si="198"/>
        <v>Otjiwarongo</v>
      </c>
      <c r="I1818" s="109"/>
      <c r="J1818" s="109" t="s">
        <v>8</v>
      </c>
      <c r="K1818" s="109">
        <v>72</v>
      </c>
      <c r="L1818" s="118">
        <f t="shared" si="199"/>
        <v>3</v>
      </c>
      <c r="M1818" s="118">
        <f t="shared" si="200"/>
        <v>3</v>
      </c>
    </row>
    <row r="1819" spans="1:13" x14ac:dyDescent="0.3">
      <c r="A1819" s="119" t="str">
        <f t="shared" si="201"/>
        <v>2020-IC-L1</v>
      </c>
      <c r="B1819" s="120">
        <f t="shared" si="202"/>
        <v>43883</v>
      </c>
      <c r="C1819" s="119" t="str">
        <f t="shared" si="203"/>
        <v>Zone 5 - Mile 108</v>
      </c>
      <c r="D1819" s="109" t="s">
        <v>564</v>
      </c>
      <c r="E1819" s="116" t="str">
        <f t="shared" si="195"/>
        <v>Chris</v>
      </c>
      <c r="F1819" s="116" t="str">
        <f t="shared" si="196"/>
        <v>Feyerabend</v>
      </c>
      <c r="G1819" s="116" t="str">
        <f t="shared" si="197"/>
        <v>Men Veteran</v>
      </c>
      <c r="H1819" s="116" t="str">
        <f t="shared" si="198"/>
        <v>Otjiwarongo</v>
      </c>
      <c r="I1819" s="109"/>
      <c r="J1819" s="109"/>
      <c r="K1819" s="109"/>
      <c r="L1819" s="118" t="str">
        <f t="shared" si="199"/>
        <v/>
      </c>
      <c r="M1819" s="118" t="str">
        <f t="shared" si="200"/>
        <v/>
      </c>
    </row>
    <row r="1820" spans="1:13" x14ac:dyDescent="0.3">
      <c r="A1820" s="119" t="str">
        <f t="shared" si="201"/>
        <v>2020-IC-L1</v>
      </c>
      <c r="B1820" s="120">
        <f t="shared" si="202"/>
        <v>43883</v>
      </c>
      <c r="C1820" s="119" t="str">
        <f t="shared" si="203"/>
        <v>Zone 5 - Mile 108</v>
      </c>
      <c r="D1820" s="109" t="s">
        <v>1196</v>
      </c>
      <c r="E1820" s="116" t="str">
        <f t="shared" si="195"/>
        <v>Ockert</v>
      </c>
      <c r="F1820" s="116" t="str">
        <f t="shared" si="196"/>
        <v>Du Plessis</v>
      </c>
      <c r="G1820" s="116" t="str">
        <f t="shared" si="197"/>
        <v>Men Veteran</v>
      </c>
      <c r="H1820" s="116" t="str">
        <f t="shared" si="198"/>
        <v>xOtjiwarongo</v>
      </c>
      <c r="I1820" s="109"/>
      <c r="J1820" s="109"/>
      <c r="K1820" s="109"/>
      <c r="L1820" s="118" t="str">
        <f t="shared" si="199"/>
        <v/>
      </c>
      <c r="M1820" s="118" t="str">
        <f t="shared" si="200"/>
        <v/>
      </c>
    </row>
    <row r="1821" spans="1:13" x14ac:dyDescent="0.3">
      <c r="A1821" s="119" t="str">
        <f t="shared" si="201"/>
        <v>2020-IC-L1</v>
      </c>
      <c r="B1821" s="120">
        <f t="shared" si="202"/>
        <v>43883</v>
      </c>
      <c r="C1821" s="119" t="str">
        <f t="shared" si="203"/>
        <v>Zone 5 - Mile 108</v>
      </c>
      <c r="D1821" s="109" t="s">
        <v>1753</v>
      </c>
      <c r="E1821" s="116" t="str">
        <f t="shared" si="195"/>
        <v>Franco</v>
      </c>
      <c r="F1821" s="116" t="str">
        <f t="shared" si="196"/>
        <v>Kuhn</v>
      </c>
      <c r="G1821" s="116" t="str">
        <f t="shared" si="197"/>
        <v>Men Senior</v>
      </c>
      <c r="H1821" s="116" t="str">
        <f t="shared" si="198"/>
        <v>Otjiwarongo</v>
      </c>
      <c r="I1821" s="109"/>
      <c r="J1821" s="109"/>
      <c r="K1821" s="109"/>
      <c r="L1821" s="118" t="str">
        <f t="shared" si="199"/>
        <v/>
      </c>
      <c r="M1821" s="118" t="str">
        <f t="shared" si="200"/>
        <v/>
      </c>
    </row>
    <row r="1822" spans="1:13" x14ac:dyDescent="0.3">
      <c r="A1822" s="119" t="str">
        <f t="shared" si="201"/>
        <v>2020-IC-L1</v>
      </c>
      <c r="B1822" s="120">
        <f t="shared" si="202"/>
        <v>43883</v>
      </c>
      <c r="C1822" s="119" t="str">
        <f t="shared" si="203"/>
        <v>Zone 5 - Mile 108</v>
      </c>
      <c r="D1822" s="109" t="s">
        <v>1194</v>
      </c>
      <c r="E1822" s="116" t="str">
        <f t="shared" si="195"/>
        <v>Francois</v>
      </c>
      <c r="F1822" s="116" t="str">
        <f t="shared" si="196"/>
        <v>Du Plessis</v>
      </c>
      <c r="G1822" s="116" t="str">
        <f t="shared" si="197"/>
        <v>Men Veteran</v>
      </c>
      <c r="H1822" s="116" t="str">
        <f t="shared" si="198"/>
        <v>Otjiwarongo</v>
      </c>
      <c r="I1822" s="109"/>
      <c r="J1822" s="109" t="s">
        <v>1335</v>
      </c>
      <c r="K1822" s="109">
        <v>143</v>
      </c>
      <c r="L1822" s="118">
        <f t="shared" si="199"/>
        <v>37.799999999999997</v>
      </c>
      <c r="M1822" s="118">
        <f t="shared" si="200"/>
        <v>37.799999999999997</v>
      </c>
    </row>
    <row r="1823" spans="1:13" x14ac:dyDescent="0.3">
      <c r="A1823" s="119" t="str">
        <f t="shared" si="201"/>
        <v>2020-IC-L1</v>
      </c>
      <c r="B1823" s="120">
        <f t="shared" si="202"/>
        <v>43883</v>
      </c>
      <c r="C1823" s="119" t="str">
        <f t="shared" si="203"/>
        <v>Zone 5 - Mile 108</v>
      </c>
      <c r="D1823" s="109" t="s">
        <v>1194</v>
      </c>
      <c r="E1823" s="116" t="str">
        <f t="shared" si="195"/>
        <v>Francois</v>
      </c>
      <c r="F1823" s="116" t="str">
        <f t="shared" si="196"/>
        <v>Du Plessis</v>
      </c>
      <c r="G1823" s="116" t="str">
        <f t="shared" si="197"/>
        <v>Men Veteran</v>
      </c>
      <c r="H1823" s="116" t="str">
        <f t="shared" si="198"/>
        <v>Otjiwarongo</v>
      </c>
      <c r="I1823" s="109"/>
      <c r="J1823" s="109" t="s">
        <v>1318</v>
      </c>
      <c r="K1823" s="109">
        <v>58</v>
      </c>
      <c r="L1823" s="118">
        <f t="shared" si="199"/>
        <v>3.5</v>
      </c>
      <c r="M1823" s="118">
        <f t="shared" si="200"/>
        <v>3.5</v>
      </c>
    </row>
    <row r="1824" spans="1:13" x14ac:dyDescent="0.3">
      <c r="A1824" s="119" t="str">
        <f t="shared" si="201"/>
        <v>2020-IC-L1</v>
      </c>
      <c r="B1824" s="120">
        <f t="shared" si="202"/>
        <v>43883</v>
      </c>
      <c r="C1824" s="119" t="str">
        <f t="shared" si="203"/>
        <v>Zone 5 - Mile 108</v>
      </c>
      <c r="D1824" s="109" t="s">
        <v>1685</v>
      </c>
      <c r="E1824" s="116" t="str">
        <f t="shared" si="195"/>
        <v>Ferdie</v>
      </c>
      <c r="F1824" s="116" t="str">
        <f t="shared" si="196"/>
        <v>Kuhn</v>
      </c>
      <c r="G1824" s="116" t="str">
        <f t="shared" si="197"/>
        <v>Men Master</v>
      </c>
      <c r="H1824" s="116" t="str">
        <f t="shared" si="198"/>
        <v>Otjiwarongo</v>
      </c>
      <c r="I1824" s="109"/>
      <c r="J1824" s="109"/>
      <c r="K1824" s="109"/>
      <c r="L1824" s="118" t="str">
        <f t="shared" si="199"/>
        <v/>
      </c>
      <c r="M1824" s="118" t="str">
        <f t="shared" si="200"/>
        <v/>
      </c>
    </row>
    <row r="1825" spans="1:13" x14ac:dyDescent="0.3">
      <c r="A1825" s="119" t="str">
        <f t="shared" si="201"/>
        <v>2020-IC-L1</v>
      </c>
      <c r="B1825" s="120">
        <f t="shared" si="202"/>
        <v>43883</v>
      </c>
      <c r="C1825" s="119" t="str">
        <f t="shared" si="203"/>
        <v>Zone 5 - Mile 108</v>
      </c>
      <c r="D1825" s="109" t="s">
        <v>1750</v>
      </c>
      <c r="E1825" s="116" t="str">
        <f t="shared" si="195"/>
        <v>Willem Louis</v>
      </c>
      <c r="F1825" s="116" t="str">
        <f t="shared" si="196"/>
        <v>Klazinga</v>
      </c>
      <c r="G1825" s="116" t="str">
        <f t="shared" si="197"/>
        <v>Men Grand Masters</v>
      </c>
      <c r="H1825" s="116" t="str">
        <f t="shared" si="198"/>
        <v>Otjiwarongo</v>
      </c>
      <c r="I1825" s="109"/>
      <c r="J1825" s="109"/>
      <c r="K1825" s="109"/>
      <c r="L1825" s="118" t="str">
        <f t="shared" si="199"/>
        <v/>
      </c>
      <c r="M1825" s="118" t="str">
        <f t="shared" si="200"/>
        <v/>
      </c>
    </row>
    <row r="1826" spans="1:13" x14ac:dyDescent="0.3">
      <c r="A1826" s="119" t="str">
        <f t="shared" si="201"/>
        <v>2020-IC-L1</v>
      </c>
      <c r="B1826" s="120">
        <f t="shared" si="202"/>
        <v>43883</v>
      </c>
      <c r="C1826" s="119" t="str">
        <f t="shared" si="203"/>
        <v>Zone 5 - Mile 108</v>
      </c>
      <c r="D1826" s="109" t="s">
        <v>883</v>
      </c>
      <c r="E1826" s="116" t="str">
        <f t="shared" si="195"/>
        <v>Org</v>
      </c>
      <c r="F1826" s="116" t="str">
        <f t="shared" si="196"/>
        <v>Van Rensburg</v>
      </c>
      <c r="G1826" s="116" t="str">
        <f t="shared" si="197"/>
        <v>Men Senior</v>
      </c>
      <c r="H1826" s="116" t="str">
        <f t="shared" si="198"/>
        <v>Mako</v>
      </c>
      <c r="I1826" s="109"/>
      <c r="J1826" s="109" t="s">
        <v>1340</v>
      </c>
      <c r="K1826" s="109">
        <v>158</v>
      </c>
      <c r="L1826" s="118">
        <f t="shared" si="199"/>
        <v>20.8</v>
      </c>
      <c r="M1826" s="118">
        <f t="shared" si="200"/>
        <v>20.8</v>
      </c>
    </row>
    <row r="1827" spans="1:13" x14ac:dyDescent="0.3">
      <c r="A1827" s="119" t="str">
        <f t="shared" si="201"/>
        <v>2020-IC-L1</v>
      </c>
      <c r="B1827" s="120">
        <f t="shared" si="202"/>
        <v>43883</v>
      </c>
      <c r="C1827" s="119" t="str">
        <f t="shared" si="203"/>
        <v>Zone 5 - Mile 108</v>
      </c>
      <c r="D1827" s="109" t="s">
        <v>883</v>
      </c>
      <c r="E1827" s="116" t="str">
        <f t="shared" si="195"/>
        <v>Org</v>
      </c>
      <c r="F1827" s="116" t="str">
        <f t="shared" si="196"/>
        <v>Van Rensburg</v>
      </c>
      <c r="G1827" s="116" t="str">
        <f t="shared" si="197"/>
        <v>Men Senior</v>
      </c>
      <c r="H1827" s="116" t="str">
        <f t="shared" si="198"/>
        <v>Mako</v>
      </c>
      <c r="I1827" s="109"/>
      <c r="J1827" s="109" t="s">
        <v>1341</v>
      </c>
      <c r="K1827" s="109">
        <v>64</v>
      </c>
      <c r="L1827" s="118">
        <f t="shared" si="199"/>
        <v>0</v>
      </c>
      <c r="M1827" s="118">
        <f t="shared" si="200"/>
        <v>0</v>
      </c>
    </row>
    <row r="1828" spans="1:13" x14ac:dyDescent="0.3">
      <c r="A1828" s="119" t="str">
        <f t="shared" si="201"/>
        <v>2020-IC-L1</v>
      </c>
      <c r="B1828" s="120">
        <f t="shared" si="202"/>
        <v>43883</v>
      </c>
      <c r="C1828" s="119" t="str">
        <f t="shared" si="203"/>
        <v>Zone 5 - Mile 108</v>
      </c>
      <c r="D1828" s="109" t="s">
        <v>883</v>
      </c>
      <c r="E1828" s="116" t="str">
        <f t="shared" si="195"/>
        <v>Org</v>
      </c>
      <c r="F1828" s="116" t="str">
        <f t="shared" si="196"/>
        <v>Van Rensburg</v>
      </c>
      <c r="G1828" s="116" t="str">
        <f t="shared" si="197"/>
        <v>Men Senior</v>
      </c>
      <c r="H1828" s="116" t="str">
        <f t="shared" si="198"/>
        <v>Mako</v>
      </c>
      <c r="I1828" s="109"/>
      <c r="J1828" s="109" t="s">
        <v>1317</v>
      </c>
      <c r="K1828" s="109">
        <v>58</v>
      </c>
      <c r="L1828" s="118">
        <f t="shared" si="199"/>
        <v>0</v>
      </c>
      <c r="M1828" s="118">
        <f t="shared" si="200"/>
        <v>0</v>
      </c>
    </row>
    <row r="1829" spans="1:13" x14ac:dyDescent="0.3">
      <c r="A1829" s="119" t="str">
        <f t="shared" si="201"/>
        <v>2020-IC-L1</v>
      </c>
      <c r="B1829" s="120">
        <f t="shared" si="202"/>
        <v>43883</v>
      </c>
      <c r="C1829" s="119" t="str">
        <f t="shared" si="203"/>
        <v>Zone 5 - Mile 108</v>
      </c>
      <c r="D1829" s="109" t="s">
        <v>883</v>
      </c>
      <c r="E1829" s="116" t="str">
        <f t="shared" si="195"/>
        <v>Org</v>
      </c>
      <c r="F1829" s="116" t="str">
        <f t="shared" si="196"/>
        <v>Van Rensburg</v>
      </c>
      <c r="G1829" s="116" t="str">
        <f t="shared" si="197"/>
        <v>Men Senior</v>
      </c>
      <c r="H1829" s="116" t="str">
        <f t="shared" si="198"/>
        <v>Mako</v>
      </c>
      <c r="I1829" s="109"/>
      <c r="J1829" s="109" t="s">
        <v>1366</v>
      </c>
      <c r="K1829" s="109">
        <v>66</v>
      </c>
      <c r="L1829" s="118">
        <f t="shared" si="199"/>
        <v>4.0999999999999996</v>
      </c>
      <c r="M1829" s="118">
        <f t="shared" si="200"/>
        <v>4.0999999999999996</v>
      </c>
    </row>
    <row r="1830" spans="1:13" x14ac:dyDescent="0.3">
      <c r="A1830" s="119" t="str">
        <f t="shared" si="201"/>
        <v>2020-IC-L1</v>
      </c>
      <c r="B1830" s="120">
        <f t="shared" si="202"/>
        <v>43883</v>
      </c>
      <c r="C1830" s="119" t="str">
        <f t="shared" si="203"/>
        <v>Zone 5 - Mile 108</v>
      </c>
      <c r="D1830" s="109" t="s">
        <v>1248</v>
      </c>
      <c r="E1830" s="116" t="str">
        <f t="shared" si="195"/>
        <v>Martinus</v>
      </c>
      <c r="F1830" s="116" t="str">
        <f t="shared" si="196"/>
        <v>Venter</v>
      </c>
      <c r="G1830" s="116" t="str">
        <f t="shared" si="197"/>
        <v>Men Veteran</v>
      </c>
      <c r="H1830" s="116" t="str">
        <f t="shared" si="198"/>
        <v>Otjiwarongo</v>
      </c>
      <c r="I1830" s="109"/>
      <c r="J1830" s="109" t="s">
        <v>1366</v>
      </c>
      <c r="K1830" s="109">
        <v>108</v>
      </c>
      <c r="L1830" s="118">
        <f t="shared" si="199"/>
        <v>12.8</v>
      </c>
      <c r="M1830" s="118">
        <f t="shared" si="200"/>
        <v>12.8</v>
      </c>
    </row>
    <row r="1831" spans="1:13" x14ac:dyDescent="0.3">
      <c r="A1831" s="119" t="str">
        <f t="shared" si="201"/>
        <v>2020-IC-L1</v>
      </c>
      <c r="B1831" s="120">
        <f t="shared" si="202"/>
        <v>43883</v>
      </c>
      <c r="C1831" s="119" t="str">
        <f t="shared" si="203"/>
        <v>Zone 5 - Mile 108</v>
      </c>
      <c r="D1831" s="109" t="s">
        <v>1248</v>
      </c>
      <c r="E1831" s="116" t="str">
        <f t="shared" si="195"/>
        <v>Martinus</v>
      </c>
      <c r="F1831" s="116" t="str">
        <f t="shared" si="196"/>
        <v>Venter</v>
      </c>
      <c r="G1831" s="116" t="str">
        <f t="shared" si="197"/>
        <v>Men Veteran</v>
      </c>
      <c r="H1831" s="116" t="str">
        <f t="shared" si="198"/>
        <v>Otjiwarongo</v>
      </c>
      <c r="I1831" s="109"/>
      <c r="J1831" s="109" t="s">
        <v>1366</v>
      </c>
      <c r="K1831" s="109">
        <v>60</v>
      </c>
      <c r="L1831" s="118">
        <f t="shared" si="199"/>
        <v>3.2</v>
      </c>
      <c r="M1831" s="118">
        <f t="shared" si="200"/>
        <v>3.2</v>
      </c>
    </row>
    <row r="1832" spans="1:13" x14ac:dyDescent="0.3">
      <c r="A1832" s="119" t="str">
        <f t="shared" si="201"/>
        <v>2020-IC-L1</v>
      </c>
      <c r="B1832" s="120">
        <f t="shared" si="202"/>
        <v>43883</v>
      </c>
      <c r="C1832" s="119" t="str">
        <f t="shared" si="203"/>
        <v>Zone 5 - Mile 108</v>
      </c>
      <c r="D1832" s="109" t="s">
        <v>1248</v>
      </c>
      <c r="E1832" s="116" t="str">
        <f t="shared" si="195"/>
        <v>Martinus</v>
      </c>
      <c r="F1832" s="116" t="str">
        <f t="shared" si="196"/>
        <v>Venter</v>
      </c>
      <c r="G1832" s="116" t="str">
        <f t="shared" si="197"/>
        <v>Men Veteran</v>
      </c>
      <c r="H1832" s="116" t="str">
        <f t="shared" si="198"/>
        <v>Otjiwarongo</v>
      </c>
      <c r="I1832" s="109"/>
      <c r="J1832" s="109" t="s">
        <v>1341</v>
      </c>
      <c r="K1832" s="109">
        <v>77</v>
      </c>
      <c r="L1832" s="118">
        <f t="shared" si="199"/>
        <v>1.5</v>
      </c>
      <c r="M1832" s="118">
        <f t="shared" si="200"/>
        <v>1.5</v>
      </c>
    </row>
    <row r="1833" spans="1:13" x14ac:dyDescent="0.3">
      <c r="A1833" s="119" t="str">
        <f t="shared" si="201"/>
        <v>2020-IC-L1</v>
      </c>
      <c r="B1833" s="120">
        <f t="shared" si="202"/>
        <v>43883</v>
      </c>
      <c r="C1833" s="119" t="str">
        <f t="shared" si="203"/>
        <v>Zone 5 - Mile 108</v>
      </c>
      <c r="D1833" s="109" t="s">
        <v>799</v>
      </c>
      <c r="E1833" s="116" t="str">
        <f t="shared" si="195"/>
        <v>Herman</v>
      </c>
      <c r="F1833" s="116" t="str">
        <f t="shared" si="196"/>
        <v>Krauze</v>
      </c>
      <c r="G1833" s="116" t="str">
        <f t="shared" si="197"/>
        <v>Men U/21</v>
      </c>
      <c r="H1833" s="116" t="str">
        <f t="shared" si="198"/>
        <v>Orca Angling Club</v>
      </c>
      <c r="I1833" s="109"/>
      <c r="J1833" s="109" t="s">
        <v>1340</v>
      </c>
      <c r="K1833" s="109">
        <v>86</v>
      </c>
      <c r="L1833" s="118">
        <f t="shared" si="199"/>
        <v>2.6</v>
      </c>
      <c r="M1833" s="118">
        <f t="shared" si="200"/>
        <v>2.6</v>
      </c>
    </row>
    <row r="1834" spans="1:13" x14ac:dyDescent="0.3">
      <c r="A1834" s="119" t="str">
        <f t="shared" si="201"/>
        <v>2020-IC-L1</v>
      </c>
      <c r="B1834" s="120">
        <f t="shared" si="202"/>
        <v>43883</v>
      </c>
      <c r="C1834" s="119" t="str">
        <f t="shared" si="203"/>
        <v>Zone 5 - Mile 108</v>
      </c>
      <c r="D1834" s="109" t="s">
        <v>799</v>
      </c>
      <c r="E1834" s="116" t="str">
        <f t="shared" si="195"/>
        <v>Herman</v>
      </c>
      <c r="F1834" s="116" t="str">
        <f t="shared" si="196"/>
        <v>Krauze</v>
      </c>
      <c r="G1834" s="116" t="str">
        <f t="shared" si="197"/>
        <v>Men U/21</v>
      </c>
      <c r="H1834" s="116" t="str">
        <f t="shared" si="198"/>
        <v>Orca Angling Club</v>
      </c>
      <c r="I1834" s="109"/>
      <c r="J1834" s="109" t="s">
        <v>1340</v>
      </c>
      <c r="K1834" s="109">
        <v>77</v>
      </c>
      <c r="L1834" s="118">
        <f t="shared" si="199"/>
        <v>1.8</v>
      </c>
      <c r="M1834" s="118">
        <f t="shared" si="200"/>
        <v>1.8</v>
      </c>
    </row>
    <row r="1835" spans="1:13" x14ac:dyDescent="0.3">
      <c r="A1835" s="119" t="str">
        <f t="shared" si="201"/>
        <v>2020-IC-L1</v>
      </c>
      <c r="B1835" s="120">
        <f t="shared" si="202"/>
        <v>43883</v>
      </c>
      <c r="C1835" s="119" t="str">
        <f t="shared" si="203"/>
        <v>Zone 5 - Mile 108</v>
      </c>
      <c r="D1835" s="109" t="s">
        <v>1844</v>
      </c>
      <c r="E1835" s="116" t="str">
        <f t="shared" si="195"/>
        <v>Nicolette</v>
      </c>
      <c r="F1835" s="116" t="str">
        <f t="shared" si="196"/>
        <v>Schreuder</v>
      </c>
      <c r="G1835" s="116" t="str">
        <f t="shared" si="197"/>
        <v>Ladies Veteran</v>
      </c>
      <c r="H1835" s="116" t="str">
        <f t="shared" si="198"/>
        <v>Walvis Bay</v>
      </c>
      <c r="I1835" s="109"/>
      <c r="J1835" s="109"/>
      <c r="K1835" s="109"/>
      <c r="L1835" s="118" t="str">
        <f t="shared" si="199"/>
        <v/>
      </c>
      <c r="M1835" s="118" t="str">
        <f t="shared" si="200"/>
        <v/>
      </c>
    </row>
    <row r="1836" spans="1:13" x14ac:dyDescent="0.3">
      <c r="A1836" s="119" t="str">
        <f t="shared" si="201"/>
        <v>2020-IC-L1</v>
      </c>
      <c r="B1836" s="120">
        <f t="shared" si="202"/>
        <v>43883</v>
      </c>
      <c r="C1836" s="119" t="str">
        <f t="shared" si="203"/>
        <v>Zone 5 - Mile 108</v>
      </c>
      <c r="D1836" s="109" t="s">
        <v>646</v>
      </c>
      <c r="E1836" s="116" t="str">
        <f t="shared" si="195"/>
        <v>Lindie</v>
      </c>
      <c r="F1836" s="116" t="str">
        <f t="shared" si="196"/>
        <v>Krauze</v>
      </c>
      <c r="G1836" s="116" t="str">
        <f t="shared" si="197"/>
        <v>Ladies Veteran</v>
      </c>
      <c r="H1836" s="116" t="str">
        <f t="shared" si="198"/>
        <v>Orca Angling Club</v>
      </c>
      <c r="I1836" s="109"/>
      <c r="J1836" s="109" t="s">
        <v>1340</v>
      </c>
      <c r="K1836" s="109">
        <v>91</v>
      </c>
      <c r="L1836" s="118">
        <f t="shared" si="199"/>
        <v>3.1</v>
      </c>
      <c r="M1836" s="118">
        <f t="shared" si="200"/>
        <v>3.1</v>
      </c>
    </row>
    <row r="1837" spans="1:13" x14ac:dyDescent="0.3">
      <c r="A1837" s="119" t="str">
        <f t="shared" si="201"/>
        <v>2020-IC-L1</v>
      </c>
      <c r="B1837" s="120">
        <f t="shared" si="202"/>
        <v>43883</v>
      </c>
      <c r="C1837" s="119" t="str">
        <f t="shared" si="203"/>
        <v>Zone 5 - Mile 108</v>
      </c>
      <c r="D1837" s="109" t="s">
        <v>646</v>
      </c>
      <c r="E1837" s="116" t="str">
        <f t="shared" si="195"/>
        <v>Lindie</v>
      </c>
      <c r="F1837" s="116" t="str">
        <f t="shared" si="196"/>
        <v>Krauze</v>
      </c>
      <c r="G1837" s="116" t="str">
        <f t="shared" si="197"/>
        <v>Ladies Veteran</v>
      </c>
      <c r="H1837" s="116" t="str">
        <f t="shared" si="198"/>
        <v>Orca Angling Club</v>
      </c>
      <c r="I1837" s="109"/>
      <c r="J1837" s="109" t="s">
        <v>1340</v>
      </c>
      <c r="K1837" s="109">
        <v>93</v>
      </c>
      <c r="L1837" s="118">
        <f t="shared" si="199"/>
        <v>3.4</v>
      </c>
      <c r="M1837" s="118">
        <f t="shared" si="200"/>
        <v>3.4</v>
      </c>
    </row>
    <row r="1838" spans="1:13" x14ac:dyDescent="0.3">
      <c r="A1838" s="119" t="str">
        <f t="shared" si="201"/>
        <v>2020-IC-L1</v>
      </c>
      <c r="B1838" s="120">
        <f t="shared" si="202"/>
        <v>43883</v>
      </c>
      <c r="C1838" s="119" t="str">
        <f t="shared" si="203"/>
        <v>Zone 5 - Mile 108</v>
      </c>
      <c r="D1838" s="109" t="s">
        <v>646</v>
      </c>
      <c r="E1838" s="116" t="str">
        <f t="shared" si="195"/>
        <v>Lindie</v>
      </c>
      <c r="F1838" s="116" t="str">
        <f t="shared" si="196"/>
        <v>Krauze</v>
      </c>
      <c r="G1838" s="116" t="str">
        <f t="shared" si="197"/>
        <v>Ladies Veteran</v>
      </c>
      <c r="H1838" s="116" t="str">
        <f t="shared" si="198"/>
        <v>Orca Angling Club</v>
      </c>
      <c r="I1838" s="109"/>
      <c r="J1838" s="109" t="s">
        <v>1340</v>
      </c>
      <c r="K1838" s="109">
        <v>77</v>
      </c>
      <c r="L1838" s="118">
        <f t="shared" si="199"/>
        <v>1.8</v>
      </c>
      <c r="M1838" s="118">
        <f t="shared" si="200"/>
        <v>1.8</v>
      </c>
    </row>
    <row r="1839" spans="1:13" x14ac:dyDescent="0.3">
      <c r="A1839" s="119" t="str">
        <f t="shared" si="201"/>
        <v>2020-IC-L1</v>
      </c>
      <c r="B1839" s="120">
        <f t="shared" si="202"/>
        <v>43883</v>
      </c>
      <c r="C1839" s="119" t="str">
        <f t="shared" si="203"/>
        <v>Zone 5 - Mile 108</v>
      </c>
      <c r="D1839" s="109" t="s">
        <v>646</v>
      </c>
      <c r="E1839" s="116" t="str">
        <f t="shared" si="195"/>
        <v>Lindie</v>
      </c>
      <c r="F1839" s="116" t="str">
        <f t="shared" si="196"/>
        <v>Krauze</v>
      </c>
      <c r="G1839" s="116" t="str">
        <f t="shared" si="197"/>
        <v>Ladies Veteran</v>
      </c>
      <c r="H1839" s="116" t="str">
        <f t="shared" si="198"/>
        <v>Orca Angling Club</v>
      </c>
      <c r="I1839" s="109"/>
      <c r="J1839" s="109" t="s">
        <v>1340</v>
      </c>
      <c r="K1839" s="109">
        <v>77</v>
      </c>
      <c r="L1839" s="118">
        <f t="shared" si="199"/>
        <v>1.8</v>
      </c>
      <c r="M1839" s="118">
        <f t="shared" si="200"/>
        <v>1.8</v>
      </c>
    </row>
    <row r="1840" spans="1:13" x14ac:dyDescent="0.3">
      <c r="A1840" s="119" t="str">
        <f t="shared" si="201"/>
        <v>2020-IC-L1</v>
      </c>
      <c r="B1840" s="120">
        <f t="shared" si="202"/>
        <v>43883</v>
      </c>
      <c r="C1840" s="119" t="str">
        <f t="shared" si="203"/>
        <v>Zone 5 - Mile 108</v>
      </c>
      <c r="D1840" s="109" t="s">
        <v>1212</v>
      </c>
      <c r="E1840" s="116" t="str">
        <f t="shared" si="195"/>
        <v>Lourens</v>
      </c>
      <c r="F1840" s="116" t="str">
        <f t="shared" si="196"/>
        <v>Fourie</v>
      </c>
      <c r="G1840" s="116" t="str">
        <f t="shared" si="197"/>
        <v>Men Master</v>
      </c>
      <c r="H1840" s="116" t="str">
        <f t="shared" si="198"/>
        <v>Henties Bay</v>
      </c>
      <c r="I1840" s="109"/>
      <c r="J1840" s="109"/>
      <c r="K1840" s="109"/>
      <c r="L1840" s="118" t="str">
        <f t="shared" si="199"/>
        <v/>
      </c>
      <c r="M1840" s="118" t="str">
        <f t="shared" si="200"/>
        <v/>
      </c>
    </row>
    <row r="1841" spans="1:13" x14ac:dyDescent="0.3">
      <c r="A1841" s="119" t="str">
        <f t="shared" si="201"/>
        <v>2020-IC-L1</v>
      </c>
      <c r="B1841" s="120">
        <f t="shared" si="202"/>
        <v>43883</v>
      </c>
      <c r="C1841" s="119" t="str">
        <f t="shared" si="203"/>
        <v>Zone 5 - Mile 108</v>
      </c>
      <c r="D1841" s="109" t="s">
        <v>902</v>
      </c>
      <c r="E1841" s="116" t="str">
        <f t="shared" si="195"/>
        <v>Renier</v>
      </c>
      <c r="F1841" s="116" t="str">
        <f t="shared" si="196"/>
        <v>De Villiers</v>
      </c>
      <c r="G1841" s="116" t="str">
        <f t="shared" si="197"/>
        <v>Men Master</v>
      </c>
      <c r="H1841" s="116" t="str">
        <f t="shared" si="198"/>
        <v>Henties Bay</v>
      </c>
      <c r="I1841" s="109"/>
      <c r="J1841" s="109" t="s">
        <v>1340</v>
      </c>
      <c r="K1841" s="109">
        <v>81</v>
      </c>
      <c r="L1841" s="118">
        <f t="shared" si="199"/>
        <v>2.1</v>
      </c>
      <c r="M1841" s="118">
        <f t="shared" si="200"/>
        <v>2.1</v>
      </c>
    </row>
    <row r="1842" spans="1:13" x14ac:dyDescent="0.3">
      <c r="A1842" s="119" t="str">
        <f t="shared" si="201"/>
        <v>2020-IC-L1</v>
      </c>
      <c r="B1842" s="120">
        <f t="shared" si="202"/>
        <v>43883</v>
      </c>
      <c r="C1842" s="119" t="str">
        <f t="shared" si="203"/>
        <v>Zone 5 - Mile 108</v>
      </c>
      <c r="D1842" s="109" t="s">
        <v>1754</v>
      </c>
      <c r="E1842" s="116" t="str">
        <f t="shared" si="195"/>
        <v>Steyn</v>
      </c>
      <c r="F1842" s="116" t="str">
        <f t="shared" si="196"/>
        <v>Fourie</v>
      </c>
      <c r="G1842" s="116" t="str">
        <f t="shared" si="197"/>
        <v>Men Senior</v>
      </c>
      <c r="H1842" s="116" t="str">
        <f t="shared" si="198"/>
        <v>Henties Bay</v>
      </c>
      <c r="I1842" s="109"/>
      <c r="J1842" s="109"/>
      <c r="K1842" s="109"/>
      <c r="L1842" s="118" t="str">
        <f t="shared" si="199"/>
        <v/>
      </c>
      <c r="M1842" s="118" t="str">
        <f t="shared" si="200"/>
        <v/>
      </c>
    </row>
    <row r="1843" spans="1:13" x14ac:dyDescent="0.3">
      <c r="A1843" s="119" t="str">
        <f t="shared" si="201"/>
        <v>2020-IC-L1</v>
      </c>
      <c r="B1843" s="120">
        <f t="shared" si="202"/>
        <v>43883</v>
      </c>
      <c r="C1843" s="119" t="str">
        <f t="shared" si="203"/>
        <v>Zone 5 - Mile 108</v>
      </c>
      <c r="D1843" s="109" t="s">
        <v>1503</v>
      </c>
      <c r="E1843" s="116" t="str">
        <f t="shared" si="195"/>
        <v>Tiaan</v>
      </c>
      <c r="F1843" s="116" t="str">
        <f t="shared" si="196"/>
        <v>Fourie</v>
      </c>
      <c r="G1843" s="116" t="str">
        <f t="shared" si="197"/>
        <v>Men Senior</v>
      </c>
      <c r="H1843" s="116" t="str">
        <f t="shared" si="198"/>
        <v>Henties Bay</v>
      </c>
      <c r="I1843" s="109"/>
      <c r="J1843" s="109" t="s">
        <v>1317</v>
      </c>
      <c r="K1843" s="109">
        <v>40</v>
      </c>
      <c r="L1843" s="118">
        <f t="shared" si="199"/>
        <v>0</v>
      </c>
      <c r="M1843" s="118">
        <f t="shared" si="200"/>
        <v>0</v>
      </c>
    </row>
    <row r="1844" spans="1:13" x14ac:dyDescent="0.3">
      <c r="A1844" s="119" t="str">
        <f t="shared" si="201"/>
        <v>2020-IC-L1</v>
      </c>
      <c r="B1844" s="120">
        <f t="shared" si="202"/>
        <v>43883</v>
      </c>
      <c r="C1844" s="119" t="str">
        <f t="shared" si="203"/>
        <v>Zone 5 - Mile 108</v>
      </c>
      <c r="D1844" s="109" t="s">
        <v>764</v>
      </c>
      <c r="E1844" s="116" t="str">
        <f t="shared" si="195"/>
        <v>Heinz</v>
      </c>
      <c r="F1844" s="116" t="str">
        <f t="shared" si="196"/>
        <v>Bresele</v>
      </c>
      <c r="G1844" s="116" t="str">
        <f t="shared" si="197"/>
        <v>Men Grand Masters</v>
      </c>
      <c r="H1844" s="116" t="str">
        <f t="shared" si="198"/>
        <v>Atlantic Angling Club</v>
      </c>
      <c r="I1844" s="109"/>
      <c r="J1844" s="109"/>
      <c r="K1844" s="109"/>
      <c r="L1844" s="118" t="str">
        <f t="shared" si="199"/>
        <v/>
      </c>
      <c r="M1844" s="118" t="str">
        <f t="shared" si="200"/>
        <v/>
      </c>
    </row>
    <row r="1845" spans="1:13" x14ac:dyDescent="0.3">
      <c r="A1845" s="119" t="str">
        <f t="shared" si="201"/>
        <v>2020-IC-L1</v>
      </c>
      <c r="B1845" s="120">
        <f t="shared" si="202"/>
        <v>43883</v>
      </c>
      <c r="C1845" s="119" t="str">
        <f t="shared" si="203"/>
        <v>Zone 5 - Mile 108</v>
      </c>
      <c r="D1845" s="109" t="s">
        <v>540</v>
      </c>
      <c r="E1845" s="116" t="str">
        <f t="shared" si="195"/>
        <v>Leon</v>
      </c>
      <c r="F1845" s="116" t="str">
        <f t="shared" si="196"/>
        <v>Krauze</v>
      </c>
      <c r="G1845" s="116" t="str">
        <f t="shared" si="197"/>
        <v>Men Veteran</v>
      </c>
      <c r="H1845" s="116" t="str">
        <f t="shared" si="198"/>
        <v>Orca Angling Club</v>
      </c>
      <c r="I1845" s="109"/>
      <c r="J1845" s="109" t="s">
        <v>1340</v>
      </c>
      <c r="K1845" s="109">
        <v>105</v>
      </c>
      <c r="L1845" s="118">
        <f t="shared" si="199"/>
        <v>5.0999999999999996</v>
      </c>
      <c r="M1845" s="118">
        <f t="shared" si="200"/>
        <v>5.0999999999999996</v>
      </c>
    </row>
    <row r="1846" spans="1:13" x14ac:dyDescent="0.3">
      <c r="A1846" s="119" t="str">
        <f t="shared" si="201"/>
        <v>2020-IC-L1</v>
      </c>
      <c r="B1846" s="120">
        <f t="shared" si="202"/>
        <v>43883</v>
      </c>
      <c r="C1846" s="119" t="str">
        <f t="shared" si="203"/>
        <v>Zone 5 - Mile 108</v>
      </c>
      <c r="D1846" s="109" t="s">
        <v>540</v>
      </c>
      <c r="E1846" s="116" t="str">
        <f t="shared" si="195"/>
        <v>Leon</v>
      </c>
      <c r="F1846" s="116" t="str">
        <f t="shared" si="196"/>
        <v>Krauze</v>
      </c>
      <c r="G1846" s="116" t="str">
        <f t="shared" si="197"/>
        <v>Men Veteran</v>
      </c>
      <c r="H1846" s="116" t="str">
        <f t="shared" si="198"/>
        <v>Orca Angling Club</v>
      </c>
      <c r="I1846" s="109"/>
      <c r="J1846" s="109" t="s">
        <v>1340</v>
      </c>
      <c r="K1846" s="109">
        <v>108</v>
      </c>
      <c r="L1846" s="118">
        <f t="shared" si="199"/>
        <v>5.6</v>
      </c>
      <c r="M1846" s="118">
        <f t="shared" si="200"/>
        <v>5.6</v>
      </c>
    </row>
    <row r="1847" spans="1:13" x14ac:dyDescent="0.3">
      <c r="A1847" s="119" t="str">
        <f t="shared" si="201"/>
        <v>2020-IC-L1</v>
      </c>
      <c r="B1847" s="120">
        <f t="shared" si="202"/>
        <v>43883</v>
      </c>
      <c r="C1847" s="119" t="str">
        <f t="shared" si="203"/>
        <v>Zone 5 - Mile 108</v>
      </c>
      <c r="D1847" s="109" t="s">
        <v>540</v>
      </c>
      <c r="E1847" s="116" t="str">
        <f t="shared" si="195"/>
        <v>Leon</v>
      </c>
      <c r="F1847" s="116" t="str">
        <f t="shared" si="196"/>
        <v>Krauze</v>
      </c>
      <c r="G1847" s="116" t="str">
        <f t="shared" si="197"/>
        <v>Men Veteran</v>
      </c>
      <c r="H1847" s="116" t="str">
        <f t="shared" si="198"/>
        <v>Orca Angling Club</v>
      </c>
      <c r="I1847" s="109"/>
      <c r="J1847" s="109" t="s">
        <v>1340</v>
      </c>
      <c r="K1847" s="109">
        <v>152</v>
      </c>
      <c r="L1847" s="118">
        <f t="shared" si="199"/>
        <v>18.2</v>
      </c>
      <c r="M1847" s="118">
        <f t="shared" si="200"/>
        <v>18.2</v>
      </c>
    </row>
    <row r="1848" spans="1:13" x14ac:dyDescent="0.3">
      <c r="A1848" s="119" t="str">
        <f t="shared" si="201"/>
        <v>2020-IC-L1</v>
      </c>
      <c r="B1848" s="120">
        <f t="shared" si="202"/>
        <v>43883</v>
      </c>
      <c r="C1848" s="119" t="str">
        <f t="shared" si="203"/>
        <v>Zone 5 - Mile 108</v>
      </c>
      <c r="D1848" s="109" t="s">
        <v>540</v>
      </c>
      <c r="E1848" s="116" t="str">
        <f t="shared" si="195"/>
        <v>Leon</v>
      </c>
      <c r="F1848" s="116" t="str">
        <f t="shared" si="196"/>
        <v>Krauze</v>
      </c>
      <c r="G1848" s="116" t="str">
        <f t="shared" si="197"/>
        <v>Men Veteran</v>
      </c>
      <c r="H1848" s="116" t="str">
        <f t="shared" si="198"/>
        <v>Orca Angling Club</v>
      </c>
      <c r="I1848" s="109"/>
      <c r="J1848" s="109" t="s">
        <v>1340</v>
      </c>
      <c r="K1848" s="109">
        <v>92</v>
      </c>
      <c r="L1848" s="118">
        <f t="shared" si="199"/>
        <v>3.3</v>
      </c>
      <c r="M1848" s="118">
        <f t="shared" si="200"/>
        <v>3.3</v>
      </c>
    </row>
    <row r="1849" spans="1:13" x14ac:dyDescent="0.3">
      <c r="A1849" s="119" t="str">
        <f t="shared" si="201"/>
        <v>2020-IC-L1</v>
      </c>
      <c r="B1849" s="120">
        <f t="shared" si="202"/>
        <v>43883</v>
      </c>
      <c r="C1849" s="119" t="str">
        <f t="shared" si="203"/>
        <v>Zone 5 - Mile 108</v>
      </c>
      <c r="D1849" s="109" t="s">
        <v>540</v>
      </c>
      <c r="E1849" s="116" t="str">
        <f t="shared" si="195"/>
        <v>Leon</v>
      </c>
      <c r="F1849" s="116" t="str">
        <f t="shared" si="196"/>
        <v>Krauze</v>
      </c>
      <c r="G1849" s="116" t="str">
        <f t="shared" si="197"/>
        <v>Men Veteran</v>
      </c>
      <c r="H1849" s="116" t="str">
        <f t="shared" si="198"/>
        <v>Orca Angling Club</v>
      </c>
      <c r="I1849" s="109"/>
      <c r="J1849" s="109" t="s">
        <v>1340</v>
      </c>
      <c r="K1849" s="109">
        <v>101</v>
      </c>
      <c r="L1849" s="118">
        <f t="shared" si="199"/>
        <v>4.5</v>
      </c>
      <c r="M1849" s="118">
        <f t="shared" si="200"/>
        <v>4.5</v>
      </c>
    </row>
    <row r="1850" spans="1:13" x14ac:dyDescent="0.3">
      <c r="A1850" s="119" t="str">
        <f t="shared" si="201"/>
        <v>2020-IC-L1</v>
      </c>
      <c r="B1850" s="120">
        <f t="shared" si="202"/>
        <v>43883</v>
      </c>
      <c r="C1850" s="119" t="str">
        <f t="shared" si="203"/>
        <v>Zone 5 - Mile 108</v>
      </c>
      <c r="D1850" s="109" t="s">
        <v>619</v>
      </c>
      <c r="E1850" s="116" t="str">
        <f t="shared" ref="E1850:E1913" si="204">IF(D1850="","",VLOOKUP(D1850,Master,3,FALSE))</f>
        <v>Veronica</v>
      </c>
      <c r="F1850" s="116" t="str">
        <f t="shared" ref="F1850:F1913" si="205">IF(D1850="","",VLOOKUP(D1850,Master,4,FALSE))</f>
        <v>Nel</v>
      </c>
      <c r="G1850" s="116" t="str">
        <f t="shared" ref="G1850:G1913" si="206">IF(D1850="","",VLOOKUP(D1850,Master,5,FALSE))</f>
        <v>Ladies Master</v>
      </c>
      <c r="H1850" s="116" t="str">
        <f t="shared" ref="H1850:H1913" si="207">IF(D1850="","",VLOOKUP(D1850,Master,2,FALSE))</f>
        <v>Henties Bay</v>
      </c>
      <c r="I1850" s="109"/>
      <c r="J1850" s="109"/>
      <c r="K1850" s="109"/>
      <c r="L1850" s="118" t="str">
        <f t="shared" ref="L1850:L1913" si="208">IF(K1850="","",IF(I1850="",ROUND(HLOOKUP(J1850,kgList,K1850,FALSE),1),ROUND(HLOOKUP(I1850,kgList,K1850,FALSE),1)))</f>
        <v/>
      </c>
      <c r="M1850" s="118" t="str">
        <f t="shared" ref="M1850:M1913" si="209">IF(L1850="","",IF(COUNTA(I1850:J1850)&gt;1,"Edible or Inedible",IF(COUNTA(I1850)=1,L1850*1,IF(COUNTA(J1850)=1,L1850*1,"ERROR"))))</f>
        <v/>
      </c>
    </row>
    <row r="1851" spans="1:13" x14ac:dyDescent="0.3">
      <c r="A1851" s="119" t="str">
        <f t="shared" ref="A1851:A1914" si="210">IF(D1851="","",A1850)</f>
        <v>2020-IC-L1</v>
      </c>
      <c r="B1851" s="120">
        <f t="shared" ref="B1851:B1914" si="211">IF(D1851="","",B1850)</f>
        <v>43883</v>
      </c>
      <c r="C1851" s="119" t="str">
        <f t="shared" ref="C1851:C1914" si="212">IF(D1851="","",C1850)</f>
        <v>Zone 5 - Mile 108</v>
      </c>
      <c r="D1851" s="109" t="s">
        <v>529</v>
      </c>
      <c r="E1851" s="116" t="str">
        <f t="shared" si="204"/>
        <v>Kobus</v>
      </c>
      <c r="F1851" s="116" t="str">
        <f t="shared" si="205"/>
        <v>Nel</v>
      </c>
      <c r="G1851" s="116" t="str">
        <f t="shared" si="206"/>
        <v>Men Master</v>
      </c>
      <c r="H1851" s="116" t="str">
        <f t="shared" si="207"/>
        <v>Henties Bay</v>
      </c>
      <c r="I1851" s="109"/>
      <c r="J1851" s="109" t="s">
        <v>20</v>
      </c>
      <c r="K1851" s="109">
        <v>80</v>
      </c>
      <c r="L1851" s="118">
        <f t="shared" si="208"/>
        <v>1.8</v>
      </c>
      <c r="M1851" s="118">
        <f t="shared" si="209"/>
        <v>1.8</v>
      </c>
    </row>
    <row r="1852" spans="1:13" x14ac:dyDescent="0.3">
      <c r="A1852" s="119" t="str">
        <f t="shared" si="210"/>
        <v>2020-IC-L1</v>
      </c>
      <c r="B1852" s="120">
        <f t="shared" si="211"/>
        <v>43883</v>
      </c>
      <c r="C1852" s="119" t="str">
        <f t="shared" si="212"/>
        <v>Zone 5 - Mile 108</v>
      </c>
      <c r="D1852" s="109" t="s">
        <v>1429</v>
      </c>
      <c r="E1852" s="116" t="str">
        <f t="shared" si="204"/>
        <v>Nadine</v>
      </c>
      <c r="F1852" s="116" t="str">
        <f t="shared" si="205"/>
        <v>Downing</v>
      </c>
      <c r="G1852" s="116" t="str">
        <f t="shared" si="206"/>
        <v>Ladies Veteran</v>
      </c>
      <c r="H1852" s="116" t="str">
        <f t="shared" si="207"/>
        <v>Henties Bay</v>
      </c>
      <c r="I1852" s="109"/>
      <c r="J1852" s="109" t="s">
        <v>20</v>
      </c>
      <c r="K1852" s="109">
        <v>93</v>
      </c>
      <c r="L1852" s="118">
        <f t="shared" si="208"/>
        <v>3</v>
      </c>
      <c r="M1852" s="118">
        <f t="shared" si="209"/>
        <v>3</v>
      </c>
    </row>
    <row r="1853" spans="1:13" x14ac:dyDescent="0.3">
      <c r="A1853" s="119" t="str">
        <f t="shared" si="210"/>
        <v>2020-IC-L1</v>
      </c>
      <c r="B1853" s="120">
        <f t="shared" si="211"/>
        <v>43883</v>
      </c>
      <c r="C1853" s="119" t="str">
        <f t="shared" si="212"/>
        <v>Zone 5 - Mile 108</v>
      </c>
      <c r="D1853" s="109" t="s">
        <v>1779</v>
      </c>
      <c r="E1853" s="116" t="str">
        <f t="shared" si="204"/>
        <v>Hermien</v>
      </c>
      <c r="F1853" s="116" t="str">
        <f t="shared" si="205"/>
        <v>Theron</v>
      </c>
      <c r="G1853" s="116" t="str">
        <f t="shared" si="206"/>
        <v>Ladies Master</v>
      </c>
      <c r="H1853" s="116" t="str">
        <f t="shared" si="207"/>
        <v>xHenties Bay</v>
      </c>
      <c r="I1853" s="109"/>
      <c r="J1853" s="109" t="s">
        <v>1340</v>
      </c>
      <c r="K1853" s="109">
        <v>84</v>
      </c>
      <c r="L1853" s="118">
        <f t="shared" si="208"/>
        <v>2.4</v>
      </c>
      <c r="M1853" s="118">
        <f t="shared" si="209"/>
        <v>2.4</v>
      </c>
    </row>
    <row r="1854" spans="1:13" x14ac:dyDescent="0.3">
      <c r="A1854" s="119" t="str">
        <f t="shared" si="210"/>
        <v>2020-IC-L1</v>
      </c>
      <c r="B1854" s="120">
        <f t="shared" si="211"/>
        <v>43883</v>
      </c>
      <c r="C1854" s="119" t="str">
        <f t="shared" si="212"/>
        <v>Zone 5 - Mile 108</v>
      </c>
      <c r="D1854" s="109" t="s">
        <v>591</v>
      </c>
      <c r="E1854" s="116" t="str">
        <f t="shared" si="204"/>
        <v>Simen</v>
      </c>
      <c r="F1854" s="116" t="str">
        <f t="shared" si="205"/>
        <v>Andersen</v>
      </c>
      <c r="G1854" s="116" t="str">
        <f t="shared" si="206"/>
        <v>Men Master</v>
      </c>
      <c r="H1854" s="116" t="str">
        <f t="shared" si="207"/>
        <v>Henties Bay</v>
      </c>
      <c r="I1854" s="109"/>
      <c r="J1854" s="109" t="s">
        <v>1341</v>
      </c>
      <c r="K1854" s="109">
        <v>83</v>
      </c>
      <c r="L1854" s="118">
        <f t="shared" si="208"/>
        <v>1.9</v>
      </c>
      <c r="M1854" s="118">
        <f t="shared" si="209"/>
        <v>1.9</v>
      </c>
    </row>
    <row r="1855" spans="1:13" x14ac:dyDescent="0.3">
      <c r="A1855" s="119" t="str">
        <f t="shared" si="210"/>
        <v>2020-IC-L1</v>
      </c>
      <c r="B1855" s="120">
        <f t="shared" si="211"/>
        <v>43883</v>
      </c>
      <c r="C1855" s="119" t="str">
        <f t="shared" si="212"/>
        <v>Zone 5 - Mile 108</v>
      </c>
      <c r="D1855" s="109" t="s">
        <v>610</v>
      </c>
      <c r="E1855" s="116" t="str">
        <f t="shared" si="204"/>
        <v>Michele</v>
      </c>
      <c r="F1855" s="116" t="str">
        <f t="shared" si="205"/>
        <v>Andersen</v>
      </c>
      <c r="G1855" s="116" t="str">
        <f t="shared" si="206"/>
        <v>Ladies Grand Masters</v>
      </c>
      <c r="H1855" s="116" t="str">
        <f t="shared" si="207"/>
        <v>Henties Bay</v>
      </c>
      <c r="I1855" s="109"/>
      <c r="J1855" s="109" t="s">
        <v>1341</v>
      </c>
      <c r="K1855" s="109">
        <v>69</v>
      </c>
      <c r="L1855" s="118">
        <f t="shared" si="208"/>
        <v>1</v>
      </c>
      <c r="M1855" s="118">
        <f t="shared" si="209"/>
        <v>1</v>
      </c>
    </row>
    <row r="1856" spans="1:13" x14ac:dyDescent="0.3">
      <c r="A1856" s="119" t="str">
        <f t="shared" si="210"/>
        <v>2020-IC-L1</v>
      </c>
      <c r="B1856" s="120">
        <f t="shared" si="211"/>
        <v>43883</v>
      </c>
      <c r="C1856" s="119" t="str">
        <f t="shared" si="212"/>
        <v>Zone 5 - Mile 108</v>
      </c>
      <c r="D1856" s="109" t="s">
        <v>610</v>
      </c>
      <c r="E1856" s="116" t="str">
        <f t="shared" si="204"/>
        <v>Michele</v>
      </c>
      <c r="F1856" s="116" t="str">
        <f t="shared" si="205"/>
        <v>Andersen</v>
      </c>
      <c r="G1856" s="116" t="str">
        <f t="shared" si="206"/>
        <v>Ladies Grand Masters</v>
      </c>
      <c r="H1856" s="116" t="str">
        <f t="shared" si="207"/>
        <v>Henties Bay</v>
      </c>
      <c r="I1856" s="109"/>
      <c r="J1856" s="109" t="s">
        <v>20</v>
      </c>
      <c r="K1856" s="109">
        <v>92</v>
      </c>
      <c r="L1856" s="118">
        <f t="shared" si="208"/>
        <v>2.9</v>
      </c>
      <c r="M1856" s="118">
        <f t="shared" si="209"/>
        <v>2.9</v>
      </c>
    </row>
    <row r="1857" spans="1:13" x14ac:dyDescent="0.3">
      <c r="A1857" s="119" t="str">
        <f t="shared" si="210"/>
        <v>2020-IC-L1</v>
      </c>
      <c r="B1857" s="120">
        <f t="shared" si="211"/>
        <v>43883</v>
      </c>
      <c r="C1857" s="119" t="str">
        <f t="shared" si="212"/>
        <v>Zone 5 - Mile 108</v>
      </c>
      <c r="D1857" s="109" t="s">
        <v>676</v>
      </c>
      <c r="E1857" s="116" t="str">
        <f t="shared" si="204"/>
        <v>Elaine</v>
      </c>
      <c r="F1857" s="116" t="str">
        <f t="shared" si="205"/>
        <v>Vorster</v>
      </c>
      <c r="G1857" s="116" t="str">
        <f t="shared" si="206"/>
        <v>Ladies Veteran</v>
      </c>
      <c r="H1857" s="116" t="str">
        <f t="shared" si="207"/>
        <v>Orca Angling Club</v>
      </c>
      <c r="I1857" s="109"/>
      <c r="J1857" s="109" t="s">
        <v>1340</v>
      </c>
      <c r="K1857" s="109">
        <v>94</v>
      </c>
      <c r="L1857" s="118">
        <f t="shared" si="208"/>
        <v>3.5</v>
      </c>
      <c r="M1857" s="118">
        <f t="shared" si="209"/>
        <v>3.5</v>
      </c>
    </row>
    <row r="1858" spans="1:13" x14ac:dyDescent="0.3">
      <c r="A1858" s="119" t="str">
        <f t="shared" si="210"/>
        <v>2020-IC-L1</v>
      </c>
      <c r="B1858" s="120">
        <f t="shared" si="211"/>
        <v>43883</v>
      </c>
      <c r="C1858" s="119" t="str">
        <f t="shared" si="212"/>
        <v>Zone 5 - Mile 108</v>
      </c>
      <c r="D1858" s="109" t="s">
        <v>676</v>
      </c>
      <c r="E1858" s="116" t="str">
        <f t="shared" si="204"/>
        <v>Elaine</v>
      </c>
      <c r="F1858" s="116" t="str">
        <f t="shared" si="205"/>
        <v>Vorster</v>
      </c>
      <c r="G1858" s="116" t="str">
        <f t="shared" si="206"/>
        <v>Ladies Veteran</v>
      </c>
      <c r="H1858" s="116" t="str">
        <f t="shared" si="207"/>
        <v>Orca Angling Club</v>
      </c>
      <c r="I1858" s="109"/>
      <c r="J1858" s="109" t="s">
        <v>1340</v>
      </c>
      <c r="K1858" s="109">
        <v>93</v>
      </c>
      <c r="L1858" s="118">
        <f t="shared" si="208"/>
        <v>3.4</v>
      </c>
      <c r="M1858" s="118">
        <f t="shared" si="209"/>
        <v>3.4</v>
      </c>
    </row>
    <row r="1859" spans="1:13" x14ac:dyDescent="0.3">
      <c r="A1859" s="119" t="str">
        <f t="shared" si="210"/>
        <v>2020-IC-L1</v>
      </c>
      <c r="B1859" s="120">
        <f t="shared" si="211"/>
        <v>43883</v>
      </c>
      <c r="C1859" s="119" t="str">
        <f t="shared" si="212"/>
        <v>Zone 5 - Mile 108</v>
      </c>
      <c r="D1859" s="109" t="s">
        <v>697</v>
      </c>
      <c r="E1859" s="116" t="str">
        <f t="shared" si="204"/>
        <v>Chris</v>
      </c>
      <c r="F1859" s="116" t="str">
        <f t="shared" si="205"/>
        <v>Vorster</v>
      </c>
      <c r="G1859" s="116" t="str">
        <f t="shared" si="206"/>
        <v>Men Veteran</v>
      </c>
      <c r="H1859" s="116" t="str">
        <f t="shared" si="207"/>
        <v>Orca Angling Club</v>
      </c>
      <c r="I1859" s="109" t="s">
        <v>22</v>
      </c>
      <c r="J1859" s="109"/>
      <c r="K1859" s="109">
        <v>44</v>
      </c>
      <c r="L1859" s="118">
        <f t="shared" si="208"/>
        <v>1.1000000000000001</v>
      </c>
      <c r="M1859" s="118">
        <f t="shared" si="209"/>
        <v>1.1000000000000001</v>
      </c>
    </row>
    <row r="1860" spans="1:13" x14ac:dyDescent="0.3">
      <c r="A1860" s="119" t="str">
        <f t="shared" si="210"/>
        <v>2020-IC-L1</v>
      </c>
      <c r="B1860" s="120">
        <f t="shared" si="211"/>
        <v>43883</v>
      </c>
      <c r="C1860" s="119" t="str">
        <f t="shared" si="212"/>
        <v>Zone 5 - Mile 108</v>
      </c>
      <c r="D1860" s="109" t="s">
        <v>1587</v>
      </c>
      <c r="E1860" s="116" t="str">
        <f t="shared" si="204"/>
        <v>Gert</v>
      </c>
      <c r="F1860" s="116" t="str">
        <f t="shared" si="205"/>
        <v>Muller</v>
      </c>
      <c r="G1860" s="116" t="str">
        <f t="shared" si="206"/>
        <v>Men Senior</v>
      </c>
      <c r="H1860" s="116" t="str">
        <f t="shared" si="207"/>
        <v>Henties Bay</v>
      </c>
      <c r="I1860" s="109"/>
      <c r="J1860" s="109"/>
      <c r="K1860" s="109"/>
      <c r="L1860" s="118" t="str">
        <f t="shared" si="208"/>
        <v/>
      </c>
      <c r="M1860" s="118" t="str">
        <f t="shared" si="209"/>
        <v/>
      </c>
    </row>
    <row r="1861" spans="1:13" x14ac:dyDescent="0.3">
      <c r="A1861" s="119" t="str">
        <f t="shared" si="210"/>
        <v>2020-IC-L1</v>
      </c>
      <c r="B1861" s="120">
        <f t="shared" si="211"/>
        <v>43883</v>
      </c>
      <c r="C1861" s="119" t="str">
        <f t="shared" si="212"/>
        <v>Zone 5 - Mile 108</v>
      </c>
      <c r="D1861" s="109" t="s">
        <v>1808</v>
      </c>
      <c r="E1861" s="116" t="str">
        <f t="shared" si="204"/>
        <v>Cillie</v>
      </c>
      <c r="F1861" s="116" t="str">
        <f t="shared" si="205"/>
        <v>Steenkamp</v>
      </c>
      <c r="G1861" s="116" t="str">
        <f t="shared" si="206"/>
        <v>Men Grand Masters</v>
      </c>
      <c r="H1861" s="116" t="str">
        <f t="shared" si="207"/>
        <v>xHenties Bay</v>
      </c>
      <c r="I1861" s="109"/>
      <c r="J1861" s="109" t="s">
        <v>1340</v>
      </c>
      <c r="K1861" s="109">
        <v>98</v>
      </c>
      <c r="L1861" s="118">
        <f t="shared" si="208"/>
        <v>4</v>
      </c>
      <c r="M1861" s="118">
        <f t="shared" si="209"/>
        <v>4</v>
      </c>
    </row>
    <row r="1862" spans="1:13" x14ac:dyDescent="0.3">
      <c r="A1862" s="119" t="str">
        <f t="shared" si="210"/>
        <v>2020-IC-L1</v>
      </c>
      <c r="B1862" s="120">
        <f t="shared" si="211"/>
        <v>43883</v>
      </c>
      <c r="C1862" s="119" t="str">
        <f t="shared" si="212"/>
        <v>Zone 5 - Mile 108</v>
      </c>
      <c r="D1862" s="109" t="s">
        <v>594</v>
      </c>
      <c r="E1862" s="116" t="str">
        <f t="shared" si="204"/>
        <v>Johan</v>
      </c>
      <c r="F1862" s="116" t="str">
        <f t="shared" si="205"/>
        <v>Grebe</v>
      </c>
      <c r="G1862" s="116" t="str">
        <f t="shared" si="206"/>
        <v>Men Grand Masters</v>
      </c>
      <c r="H1862" s="116" t="str">
        <f t="shared" si="207"/>
        <v>xBenguella</v>
      </c>
      <c r="I1862" s="109"/>
      <c r="J1862" s="109" t="s">
        <v>8</v>
      </c>
      <c r="K1862" s="109">
        <v>74</v>
      </c>
      <c r="L1862" s="118">
        <f t="shared" si="208"/>
        <v>3.2</v>
      </c>
      <c r="M1862" s="118">
        <f t="shared" si="209"/>
        <v>3.2</v>
      </c>
    </row>
    <row r="1863" spans="1:13" x14ac:dyDescent="0.3">
      <c r="A1863" s="119" t="str">
        <f t="shared" si="210"/>
        <v>2020-IC-L1</v>
      </c>
      <c r="B1863" s="120">
        <f t="shared" si="211"/>
        <v>43883</v>
      </c>
      <c r="C1863" s="119" t="str">
        <f t="shared" si="212"/>
        <v>Zone 5 - Mile 108</v>
      </c>
      <c r="D1863" s="109" t="s">
        <v>1037</v>
      </c>
      <c r="E1863" s="116" t="str">
        <f t="shared" si="204"/>
        <v>Louis</v>
      </c>
      <c r="F1863" s="116" t="str">
        <f t="shared" si="205"/>
        <v>Arangies</v>
      </c>
      <c r="G1863" s="116" t="str">
        <f t="shared" si="206"/>
        <v>Men Veteran</v>
      </c>
      <c r="H1863" s="116" t="str">
        <f t="shared" si="207"/>
        <v>Benguella</v>
      </c>
      <c r="I1863" s="109"/>
      <c r="J1863" s="109"/>
      <c r="K1863" s="109"/>
      <c r="L1863" s="118" t="str">
        <f t="shared" si="208"/>
        <v/>
      </c>
      <c r="M1863" s="118" t="str">
        <f t="shared" si="209"/>
        <v/>
      </c>
    </row>
    <row r="1864" spans="1:13" x14ac:dyDescent="0.3">
      <c r="A1864" s="119" t="str">
        <f t="shared" si="210"/>
        <v>2020-IC-L1</v>
      </c>
      <c r="B1864" s="120">
        <f t="shared" si="211"/>
        <v>43883</v>
      </c>
      <c r="C1864" s="119" t="str">
        <f t="shared" si="212"/>
        <v>Zone 5 - Mile 108</v>
      </c>
      <c r="D1864" s="109" t="s">
        <v>1692</v>
      </c>
      <c r="E1864" s="116" t="str">
        <f t="shared" si="204"/>
        <v>Dries</v>
      </c>
      <c r="F1864" s="116" t="str">
        <f t="shared" si="205"/>
        <v>Van Zyl</v>
      </c>
      <c r="G1864" s="116" t="str">
        <f t="shared" si="206"/>
        <v>Men Senior</v>
      </c>
      <c r="H1864" s="116" t="str">
        <f t="shared" si="207"/>
        <v>Benguella</v>
      </c>
      <c r="I1864" s="109"/>
      <c r="J1864" s="109"/>
      <c r="K1864" s="109"/>
      <c r="L1864" s="118" t="str">
        <f t="shared" si="208"/>
        <v/>
      </c>
      <c r="M1864" s="118" t="str">
        <f t="shared" si="209"/>
        <v/>
      </c>
    </row>
    <row r="1865" spans="1:13" x14ac:dyDescent="0.3">
      <c r="A1865" s="119" t="str">
        <f t="shared" si="210"/>
        <v>2020-IC-L1</v>
      </c>
      <c r="B1865" s="120">
        <f t="shared" si="211"/>
        <v>43883</v>
      </c>
      <c r="C1865" s="119" t="str">
        <f t="shared" si="212"/>
        <v>Zone 5 - Mile 108</v>
      </c>
      <c r="D1865" s="109" t="s">
        <v>633</v>
      </c>
      <c r="E1865" s="116" t="str">
        <f t="shared" si="204"/>
        <v>Beatrice</v>
      </c>
      <c r="F1865" s="116" t="str">
        <f t="shared" si="205"/>
        <v>Grebe</v>
      </c>
      <c r="G1865" s="116" t="str">
        <f t="shared" si="206"/>
        <v>Ladies Grand Masters</v>
      </c>
      <c r="H1865" s="116" t="str">
        <f t="shared" si="207"/>
        <v>xBenguella</v>
      </c>
      <c r="I1865" s="109"/>
      <c r="J1865" s="109" t="s">
        <v>8</v>
      </c>
      <c r="K1865" s="109">
        <v>85</v>
      </c>
      <c r="L1865" s="118">
        <f t="shared" si="208"/>
        <v>4.9000000000000004</v>
      </c>
      <c r="M1865" s="118">
        <f t="shared" si="209"/>
        <v>4.9000000000000004</v>
      </c>
    </row>
    <row r="1866" spans="1:13" x14ac:dyDescent="0.3">
      <c r="A1866" s="119" t="str">
        <f t="shared" si="210"/>
        <v>2020-IC-L1</v>
      </c>
      <c r="B1866" s="120">
        <f t="shared" si="211"/>
        <v>43883</v>
      </c>
      <c r="C1866" s="119" t="str">
        <f t="shared" si="212"/>
        <v>Zone 5 - Mile 108</v>
      </c>
      <c r="D1866" s="109" t="s">
        <v>633</v>
      </c>
      <c r="E1866" s="116" t="str">
        <f t="shared" si="204"/>
        <v>Beatrice</v>
      </c>
      <c r="F1866" s="116" t="str">
        <f t="shared" si="205"/>
        <v>Grebe</v>
      </c>
      <c r="G1866" s="116" t="str">
        <f t="shared" si="206"/>
        <v>Ladies Grand Masters</v>
      </c>
      <c r="H1866" s="116" t="str">
        <f t="shared" si="207"/>
        <v>xBenguella</v>
      </c>
      <c r="I1866" s="109" t="s">
        <v>19</v>
      </c>
      <c r="J1866" s="109"/>
      <c r="K1866" s="109">
        <v>46</v>
      </c>
      <c r="L1866" s="118">
        <f t="shared" si="208"/>
        <v>1</v>
      </c>
      <c r="M1866" s="118">
        <f t="shared" si="209"/>
        <v>1</v>
      </c>
    </row>
    <row r="1867" spans="1:13" x14ac:dyDescent="0.3">
      <c r="A1867" s="119" t="str">
        <f t="shared" si="210"/>
        <v>2020-IC-L1</v>
      </c>
      <c r="B1867" s="120">
        <f t="shared" si="211"/>
        <v>43883</v>
      </c>
      <c r="C1867" s="119" t="str">
        <f t="shared" si="212"/>
        <v>Zone 5 - Mile 108</v>
      </c>
      <c r="D1867" s="109" t="s">
        <v>668</v>
      </c>
      <c r="E1867" s="116" t="str">
        <f t="shared" si="204"/>
        <v>PJ</v>
      </c>
      <c r="F1867" s="116" t="str">
        <f t="shared" si="205"/>
        <v>van Wyk</v>
      </c>
      <c r="G1867" s="116" t="str">
        <f t="shared" si="206"/>
        <v>Men Senior</v>
      </c>
      <c r="H1867" s="116" t="str">
        <f t="shared" si="207"/>
        <v>Benguella</v>
      </c>
      <c r="I1867" s="109"/>
      <c r="J1867" s="109" t="s">
        <v>1335</v>
      </c>
      <c r="K1867" s="109">
        <v>146</v>
      </c>
      <c r="L1867" s="118">
        <f t="shared" si="208"/>
        <v>40.299999999999997</v>
      </c>
      <c r="M1867" s="118">
        <f t="shared" si="209"/>
        <v>40.299999999999997</v>
      </c>
    </row>
    <row r="1868" spans="1:13" x14ac:dyDescent="0.3">
      <c r="A1868" s="119" t="str">
        <f t="shared" si="210"/>
        <v>2020-IC-L1</v>
      </c>
      <c r="B1868" s="120">
        <f t="shared" si="211"/>
        <v>43883</v>
      </c>
      <c r="C1868" s="119" t="str">
        <f t="shared" si="212"/>
        <v>Zone 5 - Mile 108</v>
      </c>
      <c r="D1868" s="109" t="s">
        <v>1370</v>
      </c>
      <c r="E1868" s="116" t="str">
        <f t="shared" si="204"/>
        <v>Danie</v>
      </c>
      <c r="F1868" s="116" t="str">
        <f t="shared" si="205"/>
        <v>Pienaar</v>
      </c>
      <c r="G1868" s="116" t="str">
        <f t="shared" si="206"/>
        <v>Men Grand Masters</v>
      </c>
      <c r="H1868" s="116" t="str">
        <f t="shared" si="207"/>
        <v>Benguella</v>
      </c>
      <c r="I1868" s="109"/>
      <c r="J1868" s="109" t="s">
        <v>8</v>
      </c>
      <c r="K1868" s="109">
        <v>78</v>
      </c>
      <c r="L1868" s="118">
        <f t="shared" si="208"/>
        <v>3.8</v>
      </c>
      <c r="M1868" s="118">
        <f t="shared" si="209"/>
        <v>3.8</v>
      </c>
    </row>
    <row r="1869" spans="1:13" x14ac:dyDescent="0.3">
      <c r="A1869" s="119" t="str">
        <f t="shared" si="210"/>
        <v>2020-IC-L1</v>
      </c>
      <c r="B1869" s="120">
        <f t="shared" si="211"/>
        <v>43883</v>
      </c>
      <c r="C1869" s="119" t="str">
        <f t="shared" si="212"/>
        <v>Zone 5 - Mile 108</v>
      </c>
      <c r="D1869" s="109" t="s">
        <v>1370</v>
      </c>
      <c r="E1869" s="116" t="str">
        <f t="shared" si="204"/>
        <v>Danie</v>
      </c>
      <c r="F1869" s="116" t="str">
        <f t="shared" si="205"/>
        <v>Pienaar</v>
      </c>
      <c r="G1869" s="116" t="str">
        <f t="shared" si="206"/>
        <v>Men Grand Masters</v>
      </c>
      <c r="H1869" s="116" t="str">
        <f t="shared" si="207"/>
        <v>Benguella</v>
      </c>
      <c r="I1869" s="109"/>
      <c r="J1869" s="109" t="s">
        <v>8</v>
      </c>
      <c r="K1869" s="109">
        <v>77</v>
      </c>
      <c r="L1869" s="118">
        <f t="shared" si="208"/>
        <v>3.6</v>
      </c>
      <c r="M1869" s="118">
        <f t="shared" si="209"/>
        <v>3.6</v>
      </c>
    </row>
    <row r="1870" spans="1:13" x14ac:dyDescent="0.3">
      <c r="A1870" s="119" t="str">
        <f t="shared" si="210"/>
        <v>2020-IC-L1</v>
      </c>
      <c r="B1870" s="120">
        <f t="shared" si="211"/>
        <v>43883</v>
      </c>
      <c r="C1870" s="119" t="str">
        <f t="shared" si="212"/>
        <v>Zone 5 - Mile 108</v>
      </c>
      <c r="D1870" s="109" t="s">
        <v>1370</v>
      </c>
      <c r="E1870" s="116" t="str">
        <f t="shared" si="204"/>
        <v>Danie</v>
      </c>
      <c r="F1870" s="116" t="str">
        <f t="shared" si="205"/>
        <v>Pienaar</v>
      </c>
      <c r="G1870" s="116" t="str">
        <f t="shared" si="206"/>
        <v>Men Grand Masters</v>
      </c>
      <c r="H1870" s="116" t="str">
        <f t="shared" si="207"/>
        <v>Benguella</v>
      </c>
      <c r="I1870" s="109"/>
      <c r="J1870" s="109" t="s">
        <v>8</v>
      </c>
      <c r="K1870" s="109">
        <v>75</v>
      </c>
      <c r="L1870" s="118">
        <f t="shared" si="208"/>
        <v>3.4</v>
      </c>
      <c r="M1870" s="118">
        <f t="shared" si="209"/>
        <v>3.4</v>
      </c>
    </row>
    <row r="1871" spans="1:13" x14ac:dyDescent="0.3">
      <c r="A1871" s="119" t="str">
        <f t="shared" si="210"/>
        <v>2020-IC-L1</v>
      </c>
      <c r="B1871" s="120">
        <f t="shared" si="211"/>
        <v>43883</v>
      </c>
      <c r="C1871" s="119" t="str">
        <f t="shared" si="212"/>
        <v>Zone 5 - Mile 108</v>
      </c>
      <c r="D1871" s="109" t="s">
        <v>1799</v>
      </c>
      <c r="E1871" s="116" t="str">
        <f t="shared" si="204"/>
        <v>Norman</v>
      </c>
      <c r="F1871" s="116" t="str">
        <f t="shared" si="205"/>
        <v>Campbell</v>
      </c>
      <c r="G1871" s="116" t="str">
        <f t="shared" si="206"/>
        <v>Men Senior</v>
      </c>
      <c r="H1871" s="116" t="str">
        <f t="shared" si="207"/>
        <v>Benguella</v>
      </c>
      <c r="I1871" s="109"/>
      <c r="J1871" s="109" t="s">
        <v>8</v>
      </c>
      <c r="K1871" s="109">
        <v>79</v>
      </c>
      <c r="L1871" s="118">
        <f t="shared" si="208"/>
        <v>3.9</v>
      </c>
      <c r="M1871" s="118">
        <f t="shared" si="209"/>
        <v>3.9</v>
      </c>
    </row>
    <row r="1872" spans="1:13" x14ac:dyDescent="0.3">
      <c r="A1872" s="119" t="str">
        <f t="shared" si="210"/>
        <v>2020-IC-L1</v>
      </c>
      <c r="B1872" s="120">
        <f t="shared" si="211"/>
        <v>43883</v>
      </c>
      <c r="C1872" s="119" t="str">
        <f t="shared" si="212"/>
        <v>Zone 5 - Mile 108</v>
      </c>
      <c r="D1872" s="109" t="s">
        <v>710</v>
      </c>
      <c r="E1872" s="116" t="str">
        <f t="shared" si="204"/>
        <v>Chips</v>
      </c>
      <c r="F1872" s="116" t="str">
        <f t="shared" si="205"/>
        <v>Chiappini</v>
      </c>
      <c r="G1872" s="116" t="str">
        <f t="shared" si="206"/>
        <v>Men Grand Masters</v>
      </c>
      <c r="H1872" s="116" t="str">
        <f t="shared" si="207"/>
        <v>Benguella</v>
      </c>
      <c r="I1872" s="109"/>
      <c r="J1872" s="109" t="s">
        <v>8</v>
      </c>
      <c r="K1872" s="109">
        <v>78</v>
      </c>
      <c r="L1872" s="118">
        <f t="shared" si="208"/>
        <v>3.8</v>
      </c>
      <c r="M1872" s="118">
        <f t="shared" si="209"/>
        <v>3.8</v>
      </c>
    </row>
    <row r="1873" spans="1:13" x14ac:dyDescent="0.3">
      <c r="A1873" s="119" t="str">
        <f t="shared" si="210"/>
        <v>2020-IC-L1</v>
      </c>
      <c r="B1873" s="120">
        <f t="shared" si="211"/>
        <v>43883</v>
      </c>
      <c r="C1873" s="119" t="str">
        <f t="shared" si="212"/>
        <v>Zone 5 - Mile 108</v>
      </c>
      <c r="D1873" s="109" t="s">
        <v>710</v>
      </c>
      <c r="E1873" s="116" t="str">
        <f t="shared" si="204"/>
        <v>Chips</v>
      </c>
      <c r="F1873" s="116" t="str">
        <f t="shared" si="205"/>
        <v>Chiappini</v>
      </c>
      <c r="G1873" s="116" t="str">
        <f t="shared" si="206"/>
        <v>Men Grand Masters</v>
      </c>
      <c r="H1873" s="116" t="str">
        <f t="shared" si="207"/>
        <v>Benguella</v>
      </c>
      <c r="I1873" s="109" t="s">
        <v>9</v>
      </c>
      <c r="J1873" s="109"/>
      <c r="K1873" s="109">
        <v>32</v>
      </c>
      <c r="L1873" s="118">
        <f t="shared" si="208"/>
        <v>0.6</v>
      </c>
      <c r="M1873" s="118">
        <f t="shared" si="209"/>
        <v>0.6</v>
      </c>
    </row>
    <row r="1874" spans="1:13" x14ac:dyDescent="0.3">
      <c r="A1874" s="119" t="str">
        <f t="shared" si="210"/>
        <v>2020-IC-L1</v>
      </c>
      <c r="B1874" s="120">
        <f t="shared" si="211"/>
        <v>43883</v>
      </c>
      <c r="C1874" s="119" t="str">
        <f t="shared" si="212"/>
        <v>Zone 5 - Mile 108</v>
      </c>
      <c r="D1874" s="109" t="s">
        <v>1373</v>
      </c>
      <c r="E1874" s="116" t="str">
        <f t="shared" si="204"/>
        <v>Dylan</v>
      </c>
      <c r="F1874" s="116" t="str">
        <f t="shared" si="205"/>
        <v>Du Toit</v>
      </c>
      <c r="G1874" s="116" t="str">
        <f t="shared" si="206"/>
        <v>Men Veteran</v>
      </c>
      <c r="H1874" s="116" t="str">
        <f t="shared" si="207"/>
        <v>xBenguella</v>
      </c>
      <c r="I1874" s="109"/>
      <c r="J1874" s="109"/>
      <c r="K1874" s="109"/>
      <c r="L1874" s="118" t="str">
        <f t="shared" si="208"/>
        <v/>
      </c>
      <c r="M1874" s="118" t="str">
        <f t="shared" si="209"/>
        <v/>
      </c>
    </row>
    <row r="1875" spans="1:13" x14ac:dyDescent="0.3">
      <c r="A1875" s="119" t="str">
        <f t="shared" si="210"/>
        <v>2020-IC-L1</v>
      </c>
      <c r="B1875" s="120">
        <f t="shared" si="211"/>
        <v>43883</v>
      </c>
      <c r="C1875" s="119" t="str">
        <f t="shared" si="212"/>
        <v>Zone 5 - Mile 108</v>
      </c>
      <c r="D1875" s="109" t="s">
        <v>617</v>
      </c>
      <c r="E1875" s="116" t="str">
        <f t="shared" si="204"/>
        <v>Lezelle</v>
      </c>
      <c r="F1875" s="116" t="str">
        <f t="shared" si="205"/>
        <v xml:space="preserve">Smit </v>
      </c>
      <c r="G1875" s="116" t="str">
        <f t="shared" si="206"/>
        <v>Ladies Veteran</v>
      </c>
      <c r="H1875" s="116" t="str">
        <f t="shared" si="207"/>
        <v>Benguella</v>
      </c>
      <c r="I1875" s="109"/>
      <c r="J1875" s="109"/>
      <c r="K1875" s="109"/>
      <c r="L1875" s="118" t="str">
        <f t="shared" si="208"/>
        <v/>
      </c>
      <c r="M1875" s="118" t="str">
        <f t="shared" si="209"/>
        <v/>
      </c>
    </row>
    <row r="1876" spans="1:13" x14ac:dyDescent="0.3">
      <c r="A1876" s="119" t="str">
        <f t="shared" si="210"/>
        <v>2020-IC-L1</v>
      </c>
      <c r="B1876" s="120">
        <f t="shared" si="211"/>
        <v>43883</v>
      </c>
      <c r="C1876" s="119" t="str">
        <f t="shared" si="212"/>
        <v>Zone 5 - Mile 108</v>
      </c>
      <c r="D1876" s="109" t="s">
        <v>1374</v>
      </c>
      <c r="E1876" s="116" t="str">
        <f t="shared" si="204"/>
        <v>Lydia</v>
      </c>
      <c r="F1876" s="116" t="str">
        <f t="shared" si="205"/>
        <v>Cilliers</v>
      </c>
      <c r="G1876" s="116" t="str">
        <f t="shared" si="206"/>
        <v>Ladies Veteran</v>
      </c>
      <c r="H1876" s="116" t="str">
        <f t="shared" si="207"/>
        <v>Benguella</v>
      </c>
      <c r="I1876" s="109"/>
      <c r="J1876" s="109" t="s">
        <v>1317</v>
      </c>
      <c r="K1876" s="109">
        <v>55</v>
      </c>
      <c r="L1876" s="118">
        <f t="shared" si="208"/>
        <v>0</v>
      </c>
      <c r="M1876" s="118">
        <f t="shared" si="209"/>
        <v>0</v>
      </c>
    </row>
    <row r="1877" spans="1:13" x14ac:dyDescent="0.3">
      <c r="A1877" s="119" t="str">
        <f t="shared" si="210"/>
        <v>2020-IC-L1</v>
      </c>
      <c r="B1877" s="120">
        <f t="shared" si="211"/>
        <v>43883</v>
      </c>
      <c r="C1877" s="119" t="str">
        <f t="shared" si="212"/>
        <v>Zone 5 - Mile 108</v>
      </c>
      <c r="D1877" s="109" t="s">
        <v>587</v>
      </c>
      <c r="E1877" s="116" t="str">
        <f t="shared" si="204"/>
        <v>Deon</v>
      </c>
      <c r="F1877" s="116" t="str">
        <f t="shared" si="205"/>
        <v>Jacobs</v>
      </c>
      <c r="G1877" s="116" t="str">
        <f t="shared" si="206"/>
        <v>Men Grand Masters</v>
      </c>
      <c r="H1877" s="116" t="str">
        <f t="shared" si="207"/>
        <v>Benguella</v>
      </c>
      <c r="I1877" s="109"/>
      <c r="J1877" s="109"/>
      <c r="K1877" s="109"/>
      <c r="L1877" s="118" t="str">
        <f t="shared" si="208"/>
        <v/>
      </c>
      <c r="M1877" s="118" t="str">
        <f t="shared" si="209"/>
        <v/>
      </c>
    </row>
    <row r="1878" spans="1:13" x14ac:dyDescent="0.3">
      <c r="A1878" s="119" t="str">
        <f t="shared" si="210"/>
        <v>2020-IC-L1</v>
      </c>
      <c r="B1878" s="120">
        <f t="shared" si="211"/>
        <v>43883</v>
      </c>
      <c r="C1878" s="119" t="str">
        <f t="shared" si="212"/>
        <v>Zone 5 - Mile 108</v>
      </c>
      <c r="D1878" s="109" t="s">
        <v>821</v>
      </c>
      <c r="E1878" s="116" t="str">
        <f t="shared" si="204"/>
        <v>Chris</v>
      </c>
      <c r="F1878" s="116" t="str">
        <f t="shared" si="205"/>
        <v>Coetzee</v>
      </c>
      <c r="G1878" s="116" t="str">
        <f t="shared" si="206"/>
        <v>Men Grand Masters</v>
      </c>
      <c r="H1878" s="116" t="str">
        <f t="shared" si="207"/>
        <v>xBenguella</v>
      </c>
      <c r="I1878" s="109"/>
      <c r="J1878" s="109" t="s">
        <v>8</v>
      </c>
      <c r="K1878" s="109">
        <v>76</v>
      </c>
      <c r="L1878" s="118">
        <f t="shared" si="208"/>
        <v>3.5</v>
      </c>
      <c r="M1878" s="118">
        <f t="shared" si="209"/>
        <v>3.5</v>
      </c>
    </row>
    <row r="1879" spans="1:13" x14ac:dyDescent="0.3">
      <c r="A1879" s="119" t="str">
        <f t="shared" si="210"/>
        <v>2020-IC-L1</v>
      </c>
      <c r="B1879" s="120">
        <f t="shared" si="211"/>
        <v>43883</v>
      </c>
      <c r="C1879" s="119" t="str">
        <f t="shared" si="212"/>
        <v>Zone 5 - Mile 108</v>
      </c>
      <c r="D1879" s="109" t="s">
        <v>712</v>
      </c>
      <c r="E1879" s="116" t="str">
        <f t="shared" si="204"/>
        <v>Paul</v>
      </c>
      <c r="F1879" s="116" t="str">
        <f t="shared" si="205"/>
        <v>Smit</v>
      </c>
      <c r="G1879" s="116" t="str">
        <f t="shared" si="206"/>
        <v>Men Grand Masters</v>
      </c>
      <c r="H1879" s="116" t="str">
        <f t="shared" si="207"/>
        <v>Benguella</v>
      </c>
      <c r="I1879" s="109"/>
      <c r="J1879" s="109" t="s">
        <v>8</v>
      </c>
      <c r="K1879" s="109">
        <v>78</v>
      </c>
      <c r="L1879" s="118">
        <f t="shared" si="208"/>
        <v>3.8</v>
      </c>
      <c r="M1879" s="118">
        <f t="shared" si="209"/>
        <v>3.8</v>
      </c>
    </row>
    <row r="1880" spans="1:13" x14ac:dyDescent="0.3">
      <c r="A1880" s="119" t="str">
        <f t="shared" si="210"/>
        <v>2020-IC-L1</v>
      </c>
      <c r="B1880" s="120">
        <f t="shared" si="211"/>
        <v>43883</v>
      </c>
      <c r="C1880" s="119" t="str">
        <f t="shared" si="212"/>
        <v>Zone 5 - Mile 108</v>
      </c>
      <c r="D1880" s="109" t="s">
        <v>712</v>
      </c>
      <c r="E1880" s="116" t="str">
        <f t="shared" si="204"/>
        <v>Paul</v>
      </c>
      <c r="F1880" s="116" t="str">
        <f t="shared" si="205"/>
        <v>Smit</v>
      </c>
      <c r="G1880" s="116" t="str">
        <f t="shared" si="206"/>
        <v>Men Grand Masters</v>
      </c>
      <c r="H1880" s="116" t="str">
        <f t="shared" si="207"/>
        <v>Benguella</v>
      </c>
      <c r="I1880" s="109"/>
      <c r="J1880" s="109" t="s">
        <v>20</v>
      </c>
      <c r="K1880" s="109">
        <v>79</v>
      </c>
      <c r="L1880" s="118">
        <f t="shared" si="208"/>
        <v>1.8</v>
      </c>
      <c r="M1880" s="118">
        <f t="shared" si="209"/>
        <v>1.8</v>
      </c>
    </row>
    <row r="1881" spans="1:13" x14ac:dyDescent="0.3">
      <c r="A1881" s="119" t="str">
        <f t="shared" si="210"/>
        <v>2020-IC-L1</v>
      </c>
      <c r="B1881" s="120">
        <f t="shared" si="211"/>
        <v>43883</v>
      </c>
      <c r="C1881" s="119" t="str">
        <f t="shared" si="212"/>
        <v>Zone 5 - Mile 108</v>
      </c>
      <c r="D1881" s="109" t="s">
        <v>701</v>
      </c>
      <c r="E1881" s="116" t="str">
        <f t="shared" si="204"/>
        <v>Pieter</v>
      </c>
      <c r="F1881" s="116" t="str">
        <f t="shared" si="205"/>
        <v>van Wyk</v>
      </c>
      <c r="G1881" s="116" t="str">
        <f t="shared" si="206"/>
        <v>Men Master</v>
      </c>
      <c r="H1881" s="116" t="str">
        <f t="shared" si="207"/>
        <v>xBenguella</v>
      </c>
      <c r="I1881" s="109"/>
      <c r="J1881" s="109"/>
      <c r="K1881" s="109"/>
      <c r="L1881" s="118" t="str">
        <f t="shared" si="208"/>
        <v/>
      </c>
      <c r="M1881" s="118" t="str">
        <f t="shared" si="209"/>
        <v/>
      </c>
    </row>
    <row r="1882" spans="1:13" x14ac:dyDescent="0.3">
      <c r="A1882" s="119" t="str">
        <f t="shared" si="210"/>
        <v>2020-IC-L1</v>
      </c>
      <c r="B1882" s="120">
        <f t="shared" si="211"/>
        <v>43883</v>
      </c>
      <c r="C1882" s="119" t="str">
        <f t="shared" si="212"/>
        <v>Zone 5 - Mile 108</v>
      </c>
      <c r="D1882" s="109" t="s">
        <v>1534</v>
      </c>
      <c r="E1882" s="116" t="str">
        <f t="shared" si="204"/>
        <v>Luan</v>
      </c>
      <c r="F1882" s="116" t="str">
        <f t="shared" si="205"/>
        <v>Karstens</v>
      </c>
      <c r="G1882" s="116" t="str">
        <f t="shared" si="206"/>
        <v>Men U/16</v>
      </c>
      <c r="H1882" s="116" t="str">
        <f t="shared" si="207"/>
        <v>Benguella</v>
      </c>
      <c r="I1882" s="109"/>
      <c r="J1882" s="109"/>
      <c r="K1882" s="109"/>
      <c r="L1882" s="118" t="str">
        <f t="shared" si="208"/>
        <v/>
      </c>
      <c r="M1882" s="118" t="str">
        <f t="shared" si="209"/>
        <v/>
      </c>
    </row>
    <row r="1883" spans="1:13" x14ac:dyDescent="0.3">
      <c r="A1883" s="119" t="str">
        <f t="shared" si="210"/>
        <v>2020-IC-L1</v>
      </c>
      <c r="B1883" s="120">
        <f t="shared" si="211"/>
        <v>43883</v>
      </c>
      <c r="C1883" s="119" t="str">
        <f t="shared" si="212"/>
        <v>Zone 5 - Mile 108</v>
      </c>
      <c r="D1883" s="109" t="s">
        <v>609</v>
      </c>
      <c r="E1883" s="116" t="str">
        <f t="shared" si="204"/>
        <v>Shaun</v>
      </c>
      <c r="F1883" s="116" t="str">
        <f t="shared" si="205"/>
        <v>Bothma</v>
      </c>
      <c r="G1883" s="116" t="str">
        <f t="shared" si="206"/>
        <v>Men Veteran</v>
      </c>
      <c r="H1883" s="116" t="str">
        <f t="shared" si="207"/>
        <v>Benguella</v>
      </c>
      <c r="I1883" s="109"/>
      <c r="J1883" s="109" t="s">
        <v>20</v>
      </c>
      <c r="K1883" s="109">
        <v>73</v>
      </c>
      <c r="L1883" s="118">
        <f t="shared" si="208"/>
        <v>1.4</v>
      </c>
      <c r="M1883" s="118">
        <f t="shared" si="209"/>
        <v>1.4</v>
      </c>
    </row>
    <row r="1884" spans="1:13" x14ac:dyDescent="0.3">
      <c r="A1884" s="119" t="str">
        <f t="shared" si="210"/>
        <v>2020-IC-L1</v>
      </c>
      <c r="B1884" s="120">
        <f t="shared" si="211"/>
        <v>43883</v>
      </c>
      <c r="C1884" s="119" t="str">
        <f t="shared" si="212"/>
        <v>Zone 5 - Mile 108</v>
      </c>
      <c r="D1884" s="109" t="s">
        <v>715</v>
      </c>
      <c r="E1884" s="116" t="str">
        <f t="shared" si="204"/>
        <v>Nadia</v>
      </c>
      <c r="F1884" s="116" t="str">
        <f t="shared" si="205"/>
        <v>Steenkamp</v>
      </c>
      <c r="G1884" s="116" t="str">
        <f t="shared" si="206"/>
        <v>Ladies Veteran</v>
      </c>
      <c r="H1884" s="116" t="str">
        <f t="shared" si="207"/>
        <v>Benguella</v>
      </c>
      <c r="I1884" s="109"/>
      <c r="J1884" s="109" t="s">
        <v>1340</v>
      </c>
      <c r="K1884" s="109">
        <v>143</v>
      </c>
      <c r="L1884" s="118">
        <f t="shared" si="208"/>
        <v>14.8</v>
      </c>
      <c r="M1884" s="118">
        <f t="shared" si="209"/>
        <v>14.8</v>
      </c>
    </row>
    <row r="1885" spans="1:13" x14ac:dyDescent="0.3">
      <c r="A1885" s="119" t="str">
        <f t="shared" si="210"/>
        <v>2020-IC-L1</v>
      </c>
      <c r="B1885" s="120">
        <f t="shared" si="211"/>
        <v>43883</v>
      </c>
      <c r="C1885" s="119" t="str">
        <f t="shared" si="212"/>
        <v>Zone 5 - Mile 108</v>
      </c>
      <c r="D1885" s="109" t="s">
        <v>715</v>
      </c>
      <c r="E1885" s="116" t="str">
        <f t="shared" si="204"/>
        <v>Nadia</v>
      </c>
      <c r="F1885" s="116" t="str">
        <f t="shared" si="205"/>
        <v>Steenkamp</v>
      </c>
      <c r="G1885" s="116" t="str">
        <f t="shared" si="206"/>
        <v>Ladies Veteran</v>
      </c>
      <c r="H1885" s="116" t="str">
        <f t="shared" si="207"/>
        <v>Benguella</v>
      </c>
      <c r="I1885" s="109"/>
      <c r="J1885" s="109" t="s">
        <v>8</v>
      </c>
      <c r="K1885" s="109">
        <v>59</v>
      </c>
      <c r="L1885" s="118">
        <f t="shared" si="208"/>
        <v>1.6</v>
      </c>
      <c r="M1885" s="118">
        <f t="shared" si="209"/>
        <v>1.6</v>
      </c>
    </row>
    <row r="1886" spans="1:13" x14ac:dyDescent="0.3">
      <c r="A1886" s="119" t="str">
        <f t="shared" si="210"/>
        <v>2020-IC-L1</v>
      </c>
      <c r="B1886" s="120">
        <f t="shared" si="211"/>
        <v>43883</v>
      </c>
      <c r="C1886" s="119" t="str">
        <f t="shared" si="212"/>
        <v>Zone 5 - Mile 108</v>
      </c>
      <c r="D1886" s="109" t="s">
        <v>1038</v>
      </c>
      <c r="E1886" s="116" t="str">
        <f t="shared" si="204"/>
        <v>Stephen</v>
      </c>
      <c r="F1886" s="116" t="str">
        <f t="shared" si="205"/>
        <v>Botha</v>
      </c>
      <c r="G1886" s="116" t="str">
        <f t="shared" si="206"/>
        <v>Men Senior</v>
      </c>
      <c r="H1886" s="116" t="str">
        <f t="shared" si="207"/>
        <v>Benguella</v>
      </c>
      <c r="I1886" s="109"/>
      <c r="J1886" s="109" t="s">
        <v>1341</v>
      </c>
      <c r="K1886" s="109">
        <v>72</v>
      </c>
      <c r="L1886" s="118">
        <f t="shared" si="208"/>
        <v>1.2</v>
      </c>
      <c r="M1886" s="118">
        <f t="shared" si="209"/>
        <v>1.2</v>
      </c>
    </row>
    <row r="1887" spans="1:13" x14ac:dyDescent="0.3">
      <c r="A1887" s="119" t="str">
        <f t="shared" si="210"/>
        <v>2020-IC-L1</v>
      </c>
      <c r="B1887" s="120">
        <f t="shared" si="211"/>
        <v>43883</v>
      </c>
      <c r="C1887" s="119" t="str">
        <f t="shared" si="212"/>
        <v>Zone 5 - Mile 108</v>
      </c>
      <c r="D1887" s="109" t="s">
        <v>1798</v>
      </c>
      <c r="E1887" s="116" t="str">
        <f t="shared" si="204"/>
        <v>Adrian</v>
      </c>
      <c r="F1887" s="116" t="str">
        <f t="shared" si="205"/>
        <v>Steenkamp</v>
      </c>
      <c r="G1887" s="116" t="str">
        <f t="shared" si="206"/>
        <v>Men U/21</v>
      </c>
      <c r="H1887" s="116" t="str">
        <f t="shared" si="207"/>
        <v>Benguella</v>
      </c>
      <c r="I1887" s="109"/>
      <c r="J1887" s="109" t="s">
        <v>1340</v>
      </c>
      <c r="K1887" s="109">
        <v>89</v>
      </c>
      <c r="L1887" s="118">
        <f t="shared" si="208"/>
        <v>2.9</v>
      </c>
      <c r="M1887" s="118">
        <f t="shared" si="209"/>
        <v>2.9</v>
      </c>
    </row>
    <row r="1888" spans="1:13" x14ac:dyDescent="0.3">
      <c r="A1888" s="119" t="str">
        <f t="shared" si="210"/>
        <v>2020-IC-L1</v>
      </c>
      <c r="B1888" s="120">
        <f t="shared" si="211"/>
        <v>43883</v>
      </c>
      <c r="C1888" s="119" t="str">
        <f t="shared" si="212"/>
        <v>Zone 5 - Mile 108</v>
      </c>
      <c r="D1888" s="109" t="s">
        <v>711</v>
      </c>
      <c r="E1888" s="116" t="str">
        <f t="shared" si="204"/>
        <v>Loandro</v>
      </c>
      <c r="F1888" s="116" t="str">
        <f t="shared" si="205"/>
        <v>Steenkamp</v>
      </c>
      <c r="G1888" s="116" t="str">
        <f t="shared" si="206"/>
        <v>Men Master</v>
      </c>
      <c r="H1888" s="116" t="str">
        <f t="shared" si="207"/>
        <v>Benguella</v>
      </c>
      <c r="I1888" s="109"/>
      <c r="J1888" s="109" t="s">
        <v>20</v>
      </c>
      <c r="K1888" s="109">
        <v>87</v>
      </c>
      <c r="L1888" s="118">
        <f t="shared" si="208"/>
        <v>2.4</v>
      </c>
      <c r="M1888" s="118">
        <f t="shared" si="209"/>
        <v>2.4</v>
      </c>
    </row>
    <row r="1889" spans="1:13" x14ac:dyDescent="0.3">
      <c r="A1889" s="119" t="str">
        <f t="shared" si="210"/>
        <v>2020-IC-L1</v>
      </c>
      <c r="B1889" s="120">
        <f t="shared" si="211"/>
        <v>43883</v>
      </c>
      <c r="C1889" s="119" t="str">
        <f t="shared" si="212"/>
        <v>Zone 5 - Mile 108</v>
      </c>
      <c r="D1889" s="109" t="s">
        <v>1081</v>
      </c>
      <c r="E1889" s="116" t="str">
        <f t="shared" si="204"/>
        <v>Harald</v>
      </c>
      <c r="F1889" s="116" t="str">
        <f t="shared" si="205"/>
        <v>Piek</v>
      </c>
      <c r="G1889" s="116" t="str">
        <f t="shared" si="206"/>
        <v>Men Veteran</v>
      </c>
      <c r="H1889" s="116" t="str">
        <f t="shared" si="207"/>
        <v>Benguella</v>
      </c>
      <c r="I1889" s="109"/>
      <c r="J1889" s="109" t="s">
        <v>8</v>
      </c>
      <c r="K1889" s="109">
        <v>77</v>
      </c>
      <c r="L1889" s="118">
        <f t="shared" si="208"/>
        <v>3.6</v>
      </c>
      <c r="M1889" s="118">
        <f t="shared" si="209"/>
        <v>3.6</v>
      </c>
    </row>
    <row r="1890" spans="1:13" x14ac:dyDescent="0.3">
      <c r="A1890" s="119" t="str">
        <f t="shared" si="210"/>
        <v>2020-IC-L1</v>
      </c>
      <c r="B1890" s="120">
        <f t="shared" si="211"/>
        <v>43883</v>
      </c>
      <c r="C1890" s="119" t="str">
        <f t="shared" si="212"/>
        <v>Zone 5 - Mile 108</v>
      </c>
      <c r="D1890" s="109" t="s">
        <v>695</v>
      </c>
      <c r="E1890" s="116" t="str">
        <f t="shared" si="204"/>
        <v>Karel</v>
      </c>
      <c r="F1890" s="116" t="str">
        <f t="shared" si="205"/>
        <v>Van Der Bank</v>
      </c>
      <c r="G1890" s="116" t="str">
        <f t="shared" si="206"/>
        <v>Men Grand Masters</v>
      </c>
      <c r="H1890" s="116" t="str">
        <f t="shared" si="207"/>
        <v>Benguella</v>
      </c>
      <c r="I1890" s="109"/>
      <c r="J1890" s="109" t="s">
        <v>8</v>
      </c>
      <c r="K1890" s="109">
        <v>82</v>
      </c>
      <c r="L1890" s="118">
        <f t="shared" si="208"/>
        <v>4.4000000000000004</v>
      </c>
      <c r="M1890" s="118">
        <f t="shared" si="209"/>
        <v>4.4000000000000004</v>
      </c>
    </row>
    <row r="1891" spans="1:13" x14ac:dyDescent="0.3">
      <c r="A1891" s="119" t="str">
        <f t="shared" si="210"/>
        <v>2020-IC-L1</v>
      </c>
      <c r="B1891" s="120">
        <f t="shared" si="211"/>
        <v>43883</v>
      </c>
      <c r="C1891" s="119" t="str">
        <f t="shared" si="212"/>
        <v>Zone 5 - Mile 108</v>
      </c>
      <c r="D1891" s="109" t="s">
        <v>695</v>
      </c>
      <c r="E1891" s="116" t="str">
        <f t="shared" si="204"/>
        <v>Karel</v>
      </c>
      <c r="F1891" s="116" t="str">
        <f t="shared" si="205"/>
        <v>Van Der Bank</v>
      </c>
      <c r="G1891" s="116" t="str">
        <f t="shared" si="206"/>
        <v>Men Grand Masters</v>
      </c>
      <c r="H1891" s="116" t="str">
        <f t="shared" si="207"/>
        <v>Benguella</v>
      </c>
      <c r="I1891" s="109"/>
      <c r="J1891" s="109" t="s">
        <v>8</v>
      </c>
      <c r="K1891" s="109">
        <v>80</v>
      </c>
      <c r="L1891" s="118">
        <f t="shared" si="208"/>
        <v>4.0999999999999996</v>
      </c>
      <c r="M1891" s="118">
        <f t="shared" si="209"/>
        <v>4.0999999999999996</v>
      </c>
    </row>
    <row r="1892" spans="1:13" x14ac:dyDescent="0.3">
      <c r="A1892" s="119" t="str">
        <f t="shared" si="210"/>
        <v>2020-IC-L1</v>
      </c>
      <c r="B1892" s="120">
        <f t="shared" si="211"/>
        <v>43883</v>
      </c>
      <c r="C1892" s="119" t="str">
        <f t="shared" si="212"/>
        <v>Zone 5 - Mile 108</v>
      </c>
      <c r="D1892" s="109" t="s">
        <v>1633</v>
      </c>
      <c r="E1892" s="116" t="str">
        <f t="shared" si="204"/>
        <v>Daniela</v>
      </c>
      <c r="F1892" s="116" t="str">
        <f t="shared" si="205"/>
        <v>Schmalzriedt</v>
      </c>
      <c r="G1892" s="116" t="str">
        <f t="shared" si="206"/>
        <v>Ladies Veteran</v>
      </c>
      <c r="H1892" s="116" t="str">
        <f t="shared" si="207"/>
        <v>Benguella</v>
      </c>
      <c r="I1892" s="109"/>
      <c r="J1892" s="109" t="s">
        <v>8</v>
      </c>
      <c r="K1892" s="109">
        <v>87</v>
      </c>
      <c r="L1892" s="118">
        <f t="shared" si="208"/>
        <v>5.2</v>
      </c>
      <c r="M1892" s="118">
        <f t="shared" si="209"/>
        <v>5.2</v>
      </c>
    </row>
    <row r="1893" spans="1:13" x14ac:dyDescent="0.3">
      <c r="A1893" s="119" t="str">
        <f t="shared" si="210"/>
        <v>2020-IC-L1</v>
      </c>
      <c r="B1893" s="120">
        <f t="shared" si="211"/>
        <v>43883</v>
      </c>
      <c r="C1893" s="119" t="str">
        <f t="shared" si="212"/>
        <v>Zone 5 - Mile 108</v>
      </c>
      <c r="D1893" s="109" t="s">
        <v>1633</v>
      </c>
      <c r="E1893" s="116" t="str">
        <f t="shared" si="204"/>
        <v>Daniela</v>
      </c>
      <c r="F1893" s="116" t="str">
        <f t="shared" si="205"/>
        <v>Schmalzriedt</v>
      </c>
      <c r="G1893" s="116" t="str">
        <f t="shared" si="206"/>
        <v>Ladies Veteran</v>
      </c>
      <c r="H1893" s="116" t="str">
        <f t="shared" si="207"/>
        <v>Benguella</v>
      </c>
      <c r="I1893" s="109"/>
      <c r="J1893" s="109" t="s">
        <v>8</v>
      </c>
      <c r="K1893" s="109">
        <v>86</v>
      </c>
      <c r="L1893" s="118">
        <f t="shared" si="208"/>
        <v>5.0999999999999996</v>
      </c>
      <c r="M1893" s="118">
        <f t="shared" si="209"/>
        <v>5.0999999999999996</v>
      </c>
    </row>
    <row r="1894" spans="1:13" x14ac:dyDescent="0.3">
      <c r="A1894" s="119" t="str">
        <f t="shared" si="210"/>
        <v>2020-IC-L1</v>
      </c>
      <c r="B1894" s="120">
        <f t="shared" si="211"/>
        <v>43883</v>
      </c>
      <c r="C1894" s="119" t="str">
        <f t="shared" si="212"/>
        <v>Zone 5 - Mile 108</v>
      </c>
      <c r="D1894" s="109" t="s">
        <v>705</v>
      </c>
      <c r="E1894" s="116" t="str">
        <f t="shared" si="204"/>
        <v>Jaco</v>
      </c>
      <c r="F1894" s="116" t="str">
        <f t="shared" si="205"/>
        <v>Heydenrich</v>
      </c>
      <c r="G1894" s="116" t="str">
        <f t="shared" si="206"/>
        <v>Men Master</v>
      </c>
      <c r="H1894" s="116" t="str">
        <f t="shared" si="207"/>
        <v>Benguella</v>
      </c>
      <c r="I1894" s="109" t="s">
        <v>19</v>
      </c>
      <c r="J1894" s="109"/>
      <c r="K1894" s="109">
        <v>42</v>
      </c>
      <c r="L1894" s="118">
        <f t="shared" si="208"/>
        <v>0.8</v>
      </c>
      <c r="M1894" s="118">
        <f t="shared" si="209"/>
        <v>0.8</v>
      </c>
    </row>
    <row r="1895" spans="1:13" x14ac:dyDescent="0.3">
      <c r="A1895" s="119" t="str">
        <f t="shared" si="210"/>
        <v>2020-IC-L1</v>
      </c>
      <c r="B1895" s="120">
        <f t="shared" si="211"/>
        <v>43883</v>
      </c>
      <c r="C1895" s="119" t="str">
        <f t="shared" si="212"/>
        <v>Zone 5 - Mile 108</v>
      </c>
      <c r="D1895" s="109" t="s">
        <v>705</v>
      </c>
      <c r="E1895" s="116" t="str">
        <f t="shared" si="204"/>
        <v>Jaco</v>
      </c>
      <c r="F1895" s="116" t="str">
        <f t="shared" si="205"/>
        <v>Heydenrich</v>
      </c>
      <c r="G1895" s="116" t="str">
        <f t="shared" si="206"/>
        <v>Men Master</v>
      </c>
      <c r="H1895" s="116" t="str">
        <f t="shared" si="207"/>
        <v>Benguella</v>
      </c>
      <c r="I1895" s="109"/>
      <c r="J1895" s="109" t="s">
        <v>8</v>
      </c>
      <c r="K1895" s="109">
        <v>70</v>
      </c>
      <c r="L1895" s="118">
        <f t="shared" si="208"/>
        <v>2.7</v>
      </c>
      <c r="M1895" s="118">
        <f t="shared" si="209"/>
        <v>2.7</v>
      </c>
    </row>
    <row r="1896" spans="1:13" x14ac:dyDescent="0.3">
      <c r="A1896" s="119" t="str">
        <f t="shared" si="210"/>
        <v>2020-IC-L1</v>
      </c>
      <c r="B1896" s="120">
        <f t="shared" si="211"/>
        <v>43883</v>
      </c>
      <c r="C1896" s="119" t="str">
        <f t="shared" si="212"/>
        <v>Zone 5 - Mile 108</v>
      </c>
      <c r="D1896" s="109" t="s">
        <v>705</v>
      </c>
      <c r="E1896" s="116" t="str">
        <f t="shared" si="204"/>
        <v>Jaco</v>
      </c>
      <c r="F1896" s="116" t="str">
        <f t="shared" si="205"/>
        <v>Heydenrich</v>
      </c>
      <c r="G1896" s="116" t="str">
        <f t="shared" si="206"/>
        <v>Men Master</v>
      </c>
      <c r="H1896" s="116" t="str">
        <f t="shared" si="207"/>
        <v>Benguella</v>
      </c>
      <c r="I1896" s="109" t="s">
        <v>19</v>
      </c>
      <c r="J1896" s="109"/>
      <c r="K1896" s="109">
        <v>46</v>
      </c>
      <c r="L1896" s="118">
        <f t="shared" si="208"/>
        <v>1</v>
      </c>
      <c r="M1896" s="118">
        <f t="shared" si="209"/>
        <v>1</v>
      </c>
    </row>
    <row r="1897" spans="1:13" x14ac:dyDescent="0.3">
      <c r="A1897" s="119" t="str">
        <f t="shared" si="210"/>
        <v>2020-IC-L1</v>
      </c>
      <c r="B1897" s="120">
        <f t="shared" si="211"/>
        <v>43883</v>
      </c>
      <c r="C1897" s="119" t="str">
        <f t="shared" si="212"/>
        <v>Zone 5 - Mile 108</v>
      </c>
      <c r="D1897" s="109" t="s">
        <v>705</v>
      </c>
      <c r="E1897" s="116" t="str">
        <f t="shared" si="204"/>
        <v>Jaco</v>
      </c>
      <c r="F1897" s="116" t="str">
        <f t="shared" si="205"/>
        <v>Heydenrich</v>
      </c>
      <c r="G1897" s="116" t="str">
        <f t="shared" si="206"/>
        <v>Men Master</v>
      </c>
      <c r="H1897" s="116" t="str">
        <f t="shared" si="207"/>
        <v>Benguella</v>
      </c>
      <c r="I1897" s="109"/>
      <c r="J1897" s="109" t="s">
        <v>20</v>
      </c>
      <c r="K1897" s="109">
        <v>82</v>
      </c>
      <c r="L1897" s="118">
        <f t="shared" si="208"/>
        <v>2</v>
      </c>
      <c r="M1897" s="118">
        <f t="shared" si="209"/>
        <v>2</v>
      </c>
    </row>
    <row r="1898" spans="1:13" x14ac:dyDescent="0.3">
      <c r="A1898" s="119" t="str">
        <f t="shared" si="210"/>
        <v>2020-IC-L1</v>
      </c>
      <c r="B1898" s="120">
        <f t="shared" si="211"/>
        <v>43883</v>
      </c>
      <c r="C1898" s="119" t="str">
        <f t="shared" si="212"/>
        <v>Zone 5 - Mile 108</v>
      </c>
      <c r="D1898" s="109" t="s">
        <v>705</v>
      </c>
      <c r="E1898" s="116" t="str">
        <f t="shared" si="204"/>
        <v>Jaco</v>
      </c>
      <c r="F1898" s="116" t="str">
        <f t="shared" si="205"/>
        <v>Heydenrich</v>
      </c>
      <c r="G1898" s="116" t="str">
        <f t="shared" si="206"/>
        <v>Men Master</v>
      </c>
      <c r="H1898" s="116" t="str">
        <f t="shared" si="207"/>
        <v>Benguella</v>
      </c>
      <c r="I1898" s="109"/>
      <c r="J1898" s="109" t="s">
        <v>8</v>
      </c>
      <c r="K1898" s="109">
        <v>81</v>
      </c>
      <c r="L1898" s="118">
        <f t="shared" si="208"/>
        <v>4.2</v>
      </c>
      <c r="M1898" s="118">
        <f t="shared" si="209"/>
        <v>4.2</v>
      </c>
    </row>
    <row r="1899" spans="1:13" x14ac:dyDescent="0.3">
      <c r="A1899" s="119" t="str">
        <f t="shared" si="210"/>
        <v>2020-IC-L1</v>
      </c>
      <c r="B1899" s="120">
        <f t="shared" si="211"/>
        <v>43883</v>
      </c>
      <c r="C1899" s="119" t="str">
        <f t="shared" si="212"/>
        <v>Zone 5 - Mile 108</v>
      </c>
      <c r="D1899" s="109" t="s">
        <v>726</v>
      </c>
      <c r="E1899" s="116" t="str">
        <f t="shared" si="204"/>
        <v>Bennie</v>
      </c>
      <c r="F1899" s="116" t="str">
        <f t="shared" si="205"/>
        <v>Gabrielsen</v>
      </c>
      <c r="G1899" s="116" t="str">
        <f t="shared" si="206"/>
        <v>Men Senior</v>
      </c>
      <c r="H1899" s="116" t="str">
        <f t="shared" si="207"/>
        <v>xBenguella</v>
      </c>
      <c r="I1899" s="109"/>
      <c r="J1899" s="109"/>
      <c r="K1899" s="109"/>
      <c r="L1899" s="118" t="str">
        <f t="shared" si="208"/>
        <v/>
      </c>
      <c r="M1899" s="118" t="str">
        <f t="shared" si="209"/>
        <v/>
      </c>
    </row>
    <row r="1900" spans="1:13" x14ac:dyDescent="0.3">
      <c r="A1900" s="119" t="str">
        <f t="shared" si="210"/>
        <v>2020-IC-L1</v>
      </c>
      <c r="B1900" s="120">
        <f t="shared" si="211"/>
        <v>43883</v>
      </c>
      <c r="C1900" s="119" t="str">
        <f t="shared" si="212"/>
        <v>Zone 5 - Mile 108</v>
      </c>
      <c r="D1900" s="109" t="s">
        <v>538</v>
      </c>
      <c r="E1900" s="116" t="str">
        <f t="shared" si="204"/>
        <v>Marcus</v>
      </c>
      <c r="F1900" s="116" t="str">
        <f t="shared" si="205"/>
        <v>Kirchner-Frankle</v>
      </c>
      <c r="G1900" s="116" t="str">
        <f t="shared" si="206"/>
        <v>Men Senior</v>
      </c>
      <c r="H1900" s="116" t="str">
        <f t="shared" si="207"/>
        <v>xBenguella</v>
      </c>
      <c r="I1900" s="109"/>
      <c r="J1900" s="109" t="s">
        <v>8</v>
      </c>
      <c r="K1900" s="109">
        <v>81</v>
      </c>
      <c r="L1900" s="118">
        <f t="shared" si="208"/>
        <v>4.2</v>
      </c>
      <c r="M1900" s="118">
        <f t="shared" si="209"/>
        <v>4.2</v>
      </c>
    </row>
    <row r="1901" spans="1:13" x14ac:dyDescent="0.3">
      <c r="A1901" s="119" t="str">
        <f t="shared" si="210"/>
        <v>2020-IC-L1</v>
      </c>
      <c r="B1901" s="120">
        <f t="shared" si="211"/>
        <v>43883</v>
      </c>
      <c r="C1901" s="119" t="str">
        <f t="shared" si="212"/>
        <v>Zone 5 - Mile 108</v>
      </c>
      <c r="D1901" s="109" t="s">
        <v>526</v>
      </c>
      <c r="E1901" s="116" t="str">
        <f t="shared" si="204"/>
        <v>Etienne</v>
      </c>
      <c r="F1901" s="116" t="str">
        <f t="shared" si="205"/>
        <v>Stipp</v>
      </c>
      <c r="G1901" s="116" t="str">
        <f t="shared" si="206"/>
        <v>Men Master</v>
      </c>
      <c r="H1901" s="116" t="str">
        <f t="shared" si="207"/>
        <v>Benguella</v>
      </c>
      <c r="I1901" s="109"/>
      <c r="J1901" s="109"/>
      <c r="K1901" s="109"/>
      <c r="L1901" s="118" t="str">
        <f t="shared" si="208"/>
        <v/>
      </c>
      <c r="M1901" s="118" t="str">
        <f t="shared" si="209"/>
        <v/>
      </c>
    </row>
    <row r="1902" spans="1:13" x14ac:dyDescent="0.3">
      <c r="A1902" s="119" t="str">
        <f t="shared" si="210"/>
        <v>2020-IC-L1</v>
      </c>
      <c r="B1902" s="120">
        <f t="shared" si="211"/>
        <v>43883</v>
      </c>
      <c r="C1902" s="119" t="str">
        <f t="shared" si="212"/>
        <v>Zone 5 - Mile 108</v>
      </c>
      <c r="D1902" s="109" t="s">
        <v>1774</v>
      </c>
      <c r="E1902" s="116" t="str">
        <f t="shared" si="204"/>
        <v>Hendrik JNR</v>
      </c>
      <c r="F1902" s="116" t="str">
        <f t="shared" si="205"/>
        <v>Cloete</v>
      </c>
      <c r="G1902" s="116" t="str">
        <f t="shared" si="206"/>
        <v>Men Senior</v>
      </c>
      <c r="H1902" s="116" t="str">
        <f t="shared" si="207"/>
        <v>Benguella</v>
      </c>
      <c r="I1902" s="109"/>
      <c r="J1902" s="109" t="s">
        <v>8</v>
      </c>
      <c r="K1902" s="109">
        <v>71</v>
      </c>
      <c r="L1902" s="118">
        <f t="shared" si="208"/>
        <v>2.9</v>
      </c>
      <c r="M1902" s="118">
        <f t="shared" si="209"/>
        <v>2.9</v>
      </c>
    </row>
    <row r="1903" spans="1:13" x14ac:dyDescent="0.3">
      <c r="A1903" s="119" t="str">
        <f t="shared" si="210"/>
        <v>2020-IC-L1</v>
      </c>
      <c r="B1903" s="120">
        <f t="shared" si="211"/>
        <v>43883</v>
      </c>
      <c r="C1903" s="119" t="str">
        <f t="shared" si="212"/>
        <v>Zone 5 - Mile 108</v>
      </c>
      <c r="D1903" s="109" t="s">
        <v>1774</v>
      </c>
      <c r="E1903" s="116" t="str">
        <f t="shared" si="204"/>
        <v>Hendrik JNR</v>
      </c>
      <c r="F1903" s="116" t="str">
        <f t="shared" si="205"/>
        <v>Cloete</v>
      </c>
      <c r="G1903" s="116" t="str">
        <f t="shared" si="206"/>
        <v>Men Senior</v>
      </c>
      <c r="H1903" s="116" t="str">
        <f t="shared" si="207"/>
        <v>Benguella</v>
      </c>
      <c r="I1903" s="109"/>
      <c r="J1903" s="109" t="s">
        <v>8</v>
      </c>
      <c r="K1903" s="109">
        <v>70</v>
      </c>
      <c r="L1903" s="118">
        <f t="shared" si="208"/>
        <v>2.7</v>
      </c>
      <c r="M1903" s="118">
        <f t="shared" si="209"/>
        <v>2.7</v>
      </c>
    </row>
    <row r="1904" spans="1:13" x14ac:dyDescent="0.3">
      <c r="A1904" s="119" t="str">
        <f t="shared" si="210"/>
        <v>2020-IC-L1</v>
      </c>
      <c r="B1904" s="120">
        <f t="shared" si="211"/>
        <v>43883</v>
      </c>
      <c r="C1904" s="119" t="str">
        <f t="shared" si="212"/>
        <v>Zone 5 - Mile 108</v>
      </c>
      <c r="D1904" s="109" t="s">
        <v>1774</v>
      </c>
      <c r="E1904" s="116" t="str">
        <f t="shared" si="204"/>
        <v>Hendrik JNR</v>
      </c>
      <c r="F1904" s="116" t="str">
        <f t="shared" si="205"/>
        <v>Cloete</v>
      </c>
      <c r="G1904" s="116" t="str">
        <f t="shared" si="206"/>
        <v>Men Senior</v>
      </c>
      <c r="H1904" s="116" t="str">
        <f t="shared" si="207"/>
        <v>Benguella</v>
      </c>
      <c r="I1904" s="109"/>
      <c r="J1904" s="109" t="s">
        <v>8</v>
      </c>
      <c r="K1904" s="109">
        <v>73</v>
      </c>
      <c r="L1904" s="118">
        <f t="shared" si="208"/>
        <v>3.1</v>
      </c>
      <c r="M1904" s="118">
        <f t="shared" si="209"/>
        <v>3.1</v>
      </c>
    </row>
    <row r="1905" spans="1:13" x14ac:dyDescent="0.3">
      <c r="A1905" s="119" t="str">
        <f t="shared" si="210"/>
        <v>2020-IC-L1</v>
      </c>
      <c r="B1905" s="120">
        <f t="shared" si="211"/>
        <v>43883</v>
      </c>
      <c r="C1905" s="119" t="str">
        <f t="shared" si="212"/>
        <v>Zone 5 - Mile 108</v>
      </c>
      <c r="D1905" s="109" t="s">
        <v>630</v>
      </c>
      <c r="E1905" s="116" t="str">
        <f t="shared" si="204"/>
        <v>Hennie</v>
      </c>
      <c r="F1905" s="116" t="str">
        <f t="shared" si="205"/>
        <v>Cloete</v>
      </c>
      <c r="G1905" s="116" t="str">
        <f t="shared" si="206"/>
        <v>Men Grand Masters</v>
      </c>
      <c r="H1905" s="116" t="str">
        <f t="shared" si="207"/>
        <v>Benguella</v>
      </c>
      <c r="I1905" s="109"/>
      <c r="J1905" s="109" t="s">
        <v>8</v>
      </c>
      <c r="K1905" s="109">
        <v>68</v>
      </c>
      <c r="L1905" s="118">
        <f t="shared" si="208"/>
        <v>2.5</v>
      </c>
      <c r="M1905" s="118">
        <f t="shared" si="209"/>
        <v>2.5</v>
      </c>
    </row>
    <row r="1906" spans="1:13" x14ac:dyDescent="0.3">
      <c r="A1906" s="119" t="str">
        <f t="shared" si="210"/>
        <v>2020-IC-L1</v>
      </c>
      <c r="B1906" s="120">
        <f t="shared" si="211"/>
        <v>43883</v>
      </c>
      <c r="C1906" s="119" t="str">
        <f t="shared" si="212"/>
        <v>Zone 5 - Mile 108</v>
      </c>
      <c r="D1906" s="109" t="s">
        <v>630</v>
      </c>
      <c r="E1906" s="116" t="str">
        <f t="shared" si="204"/>
        <v>Hennie</v>
      </c>
      <c r="F1906" s="116" t="str">
        <f t="shared" si="205"/>
        <v>Cloete</v>
      </c>
      <c r="G1906" s="116" t="str">
        <f t="shared" si="206"/>
        <v>Men Grand Masters</v>
      </c>
      <c r="H1906" s="116" t="str">
        <f t="shared" si="207"/>
        <v>Benguella</v>
      </c>
      <c r="I1906" s="109"/>
      <c r="J1906" s="109" t="s">
        <v>8</v>
      </c>
      <c r="K1906" s="109">
        <v>81</v>
      </c>
      <c r="L1906" s="118">
        <f t="shared" si="208"/>
        <v>4.2</v>
      </c>
      <c r="M1906" s="118">
        <f t="shared" si="209"/>
        <v>4.2</v>
      </c>
    </row>
    <row r="1907" spans="1:13" x14ac:dyDescent="0.3">
      <c r="A1907" s="119" t="str">
        <f t="shared" si="210"/>
        <v>2020-IC-L1</v>
      </c>
      <c r="B1907" s="120">
        <f t="shared" si="211"/>
        <v>43883</v>
      </c>
      <c r="C1907" s="119" t="str">
        <f t="shared" si="212"/>
        <v>Zone 5 - Mile 108</v>
      </c>
      <c r="D1907" s="109" t="s">
        <v>630</v>
      </c>
      <c r="E1907" s="116" t="str">
        <f t="shared" si="204"/>
        <v>Hennie</v>
      </c>
      <c r="F1907" s="116" t="str">
        <f t="shared" si="205"/>
        <v>Cloete</v>
      </c>
      <c r="G1907" s="116" t="str">
        <f t="shared" si="206"/>
        <v>Men Grand Masters</v>
      </c>
      <c r="H1907" s="116" t="str">
        <f t="shared" si="207"/>
        <v>Benguella</v>
      </c>
      <c r="I1907" s="109"/>
      <c r="J1907" s="109" t="s">
        <v>8</v>
      </c>
      <c r="K1907" s="109">
        <v>67</v>
      </c>
      <c r="L1907" s="118">
        <f t="shared" si="208"/>
        <v>2.4</v>
      </c>
      <c r="M1907" s="118">
        <f t="shared" si="209"/>
        <v>2.4</v>
      </c>
    </row>
    <row r="1908" spans="1:13" x14ac:dyDescent="0.3">
      <c r="A1908" s="119" t="str">
        <f t="shared" si="210"/>
        <v>2020-IC-L1</v>
      </c>
      <c r="B1908" s="120">
        <f t="shared" si="211"/>
        <v>43883</v>
      </c>
      <c r="C1908" s="119" t="str">
        <f t="shared" si="212"/>
        <v>Zone 5 - Mile 108</v>
      </c>
      <c r="D1908" s="109" t="s">
        <v>630</v>
      </c>
      <c r="E1908" s="116" t="str">
        <f t="shared" si="204"/>
        <v>Hennie</v>
      </c>
      <c r="F1908" s="116" t="str">
        <f t="shared" si="205"/>
        <v>Cloete</v>
      </c>
      <c r="G1908" s="116" t="str">
        <f t="shared" si="206"/>
        <v>Men Grand Masters</v>
      </c>
      <c r="H1908" s="116" t="str">
        <f t="shared" si="207"/>
        <v>Benguella</v>
      </c>
      <c r="I1908" s="109"/>
      <c r="J1908" s="109" t="s">
        <v>20</v>
      </c>
      <c r="K1908" s="109">
        <v>74</v>
      </c>
      <c r="L1908" s="118">
        <f t="shared" si="208"/>
        <v>1.5</v>
      </c>
      <c r="M1908" s="118">
        <f t="shared" si="209"/>
        <v>1.5</v>
      </c>
    </row>
    <row r="1909" spans="1:13" x14ac:dyDescent="0.3">
      <c r="A1909" s="119" t="str">
        <f t="shared" si="210"/>
        <v>2020-IC-L1</v>
      </c>
      <c r="B1909" s="120">
        <f t="shared" si="211"/>
        <v>43883</v>
      </c>
      <c r="C1909" s="119" t="str">
        <f t="shared" si="212"/>
        <v>Zone 5 - Mile 108</v>
      </c>
      <c r="D1909" s="109" t="s">
        <v>789</v>
      </c>
      <c r="E1909" s="116" t="str">
        <f t="shared" si="204"/>
        <v>Francois</v>
      </c>
      <c r="F1909" s="116" t="str">
        <f t="shared" si="205"/>
        <v>Rossouw</v>
      </c>
      <c r="G1909" s="116" t="str">
        <f t="shared" si="206"/>
        <v>Men Senior</v>
      </c>
      <c r="H1909" s="116" t="str">
        <f t="shared" si="207"/>
        <v>Orca Angling Club</v>
      </c>
      <c r="I1909" s="109"/>
      <c r="J1909" s="109" t="s">
        <v>1341</v>
      </c>
      <c r="K1909" s="109">
        <v>75</v>
      </c>
      <c r="L1909" s="118">
        <f t="shared" si="208"/>
        <v>1.3</v>
      </c>
      <c r="M1909" s="118">
        <f t="shared" si="209"/>
        <v>1.3</v>
      </c>
    </row>
    <row r="1910" spans="1:13" x14ac:dyDescent="0.3">
      <c r="A1910" s="119" t="str">
        <f t="shared" si="210"/>
        <v>2020-IC-L1</v>
      </c>
      <c r="B1910" s="120">
        <f t="shared" si="211"/>
        <v>43883</v>
      </c>
      <c r="C1910" s="119" t="str">
        <f t="shared" si="212"/>
        <v>Zone 5 - Mile 108</v>
      </c>
      <c r="D1910" s="109" t="s">
        <v>1058</v>
      </c>
      <c r="E1910" s="116" t="str">
        <f t="shared" si="204"/>
        <v>Boytjie</v>
      </c>
      <c r="F1910" s="116" t="str">
        <f t="shared" si="205"/>
        <v>Schikerling</v>
      </c>
      <c r="G1910" s="116" t="str">
        <f t="shared" si="206"/>
        <v>Men Master</v>
      </c>
      <c r="H1910" s="116" t="str">
        <f t="shared" si="207"/>
        <v>Orca Angling Club</v>
      </c>
      <c r="I1910" s="109"/>
      <c r="J1910" s="109" t="s">
        <v>1340</v>
      </c>
      <c r="K1910" s="109">
        <v>122</v>
      </c>
      <c r="L1910" s="118">
        <f t="shared" si="208"/>
        <v>8.6</v>
      </c>
      <c r="M1910" s="118">
        <f t="shared" si="209"/>
        <v>8.6</v>
      </c>
    </row>
    <row r="1911" spans="1:13" x14ac:dyDescent="0.3">
      <c r="A1911" s="119" t="str">
        <f t="shared" si="210"/>
        <v>2020-IC-L1</v>
      </c>
      <c r="B1911" s="120">
        <f t="shared" si="211"/>
        <v>43883</v>
      </c>
      <c r="C1911" s="119" t="str">
        <f t="shared" si="212"/>
        <v>Zone 5 - Mile 108</v>
      </c>
      <c r="D1911" s="109" t="s">
        <v>527</v>
      </c>
      <c r="E1911" s="116" t="str">
        <f t="shared" si="204"/>
        <v>Emil</v>
      </c>
      <c r="F1911" s="116" t="str">
        <f t="shared" si="205"/>
        <v>Prinsloo</v>
      </c>
      <c r="G1911" s="116" t="str">
        <f t="shared" si="206"/>
        <v>Men Veteran</v>
      </c>
      <c r="H1911" s="116" t="str">
        <f t="shared" si="207"/>
        <v>Henties Bay</v>
      </c>
      <c r="I1911" s="109"/>
      <c r="J1911" s="109" t="s">
        <v>1340</v>
      </c>
      <c r="K1911" s="109">
        <v>90</v>
      </c>
      <c r="L1911" s="118">
        <f t="shared" si="208"/>
        <v>3</v>
      </c>
      <c r="M1911" s="118">
        <f t="shared" si="209"/>
        <v>3</v>
      </c>
    </row>
    <row r="1912" spans="1:13" x14ac:dyDescent="0.3">
      <c r="A1912" s="119" t="str">
        <f t="shared" si="210"/>
        <v>2020-IC-L1</v>
      </c>
      <c r="B1912" s="120">
        <f t="shared" si="211"/>
        <v>43883</v>
      </c>
      <c r="C1912" s="119" t="str">
        <f t="shared" si="212"/>
        <v>Zone 5 - Mile 108</v>
      </c>
      <c r="D1912" s="109" t="s">
        <v>527</v>
      </c>
      <c r="E1912" s="116" t="str">
        <f t="shared" si="204"/>
        <v>Emil</v>
      </c>
      <c r="F1912" s="116" t="str">
        <f t="shared" si="205"/>
        <v>Prinsloo</v>
      </c>
      <c r="G1912" s="116" t="str">
        <f t="shared" si="206"/>
        <v>Men Veteran</v>
      </c>
      <c r="H1912" s="116" t="str">
        <f t="shared" si="207"/>
        <v>Henties Bay</v>
      </c>
      <c r="I1912" s="109"/>
      <c r="J1912" s="109" t="s">
        <v>1340</v>
      </c>
      <c r="K1912" s="109">
        <v>88</v>
      </c>
      <c r="L1912" s="118">
        <f t="shared" si="208"/>
        <v>2.8</v>
      </c>
      <c r="M1912" s="118">
        <f t="shared" si="209"/>
        <v>2.8</v>
      </c>
    </row>
    <row r="1913" spans="1:13" x14ac:dyDescent="0.3">
      <c r="A1913" s="119" t="str">
        <f t="shared" si="210"/>
        <v>2020-IC-L1</v>
      </c>
      <c r="B1913" s="120">
        <f t="shared" si="211"/>
        <v>43883</v>
      </c>
      <c r="C1913" s="119" t="str">
        <f t="shared" si="212"/>
        <v>Zone 5 - Mile 108</v>
      </c>
      <c r="D1913" s="109" t="s">
        <v>527</v>
      </c>
      <c r="E1913" s="116" t="str">
        <f t="shared" si="204"/>
        <v>Emil</v>
      </c>
      <c r="F1913" s="116" t="str">
        <f t="shared" si="205"/>
        <v>Prinsloo</v>
      </c>
      <c r="G1913" s="116" t="str">
        <f t="shared" si="206"/>
        <v>Men Veteran</v>
      </c>
      <c r="H1913" s="116" t="str">
        <f t="shared" si="207"/>
        <v>Henties Bay</v>
      </c>
      <c r="I1913" s="109"/>
      <c r="J1913" s="109" t="s">
        <v>1340</v>
      </c>
      <c r="K1913" s="109">
        <v>94</v>
      </c>
      <c r="L1913" s="118">
        <f t="shared" si="208"/>
        <v>3.5</v>
      </c>
      <c r="M1913" s="118">
        <f t="shared" si="209"/>
        <v>3.5</v>
      </c>
    </row>
    <row r="1914" spans="1:13" x14ac:dyDescent="0.3">
      <c r="A1914" s="119" t="str">
        <f t="shared" si="210"/>
        <v>2020-IC-L1</v>
      </c>
      <c r="B1914" s="120">
        <f t="shared" si="211"/>
        <v>43883</v>
      </c>
      <c r="C1914" s="119" t="str">
        <f t="shared" si="212"/>
        <v>Zone 5 - Mile 108</v>
      </c>
      <c r="D1914" s="109" t="s">
        <v>527</v>
      </c>
      <c r="E1914" s="116" t="str">
        <f t="shared" ref="E1914:E1977" si="213">IF(D1914="","",VLOOKUP(D1914,Master,3,FALSE))</f>
        <v>Emil</v>
      </c>
      <c r="F1914" s="116" t="str">
        <f t="shared" ref="F1914:F1977" si="214">IF(D1914="","",VLOOKUP(D1914,Master,4,FALSE))</f>
        <v>Prinsloo</v>
      </c>
      <c r="G1914" s="116" t="str">
        <f t="shared" ref="G1914:G1977" si="215">IF(D1914="","",VLOOKUP(D1914,Master,5,FALSE))</f>
        <v>Men Veteran</v>
      </c>
      <c r="H1914" s="116" t="str">
        <f t="shared" ref="H1914:H1977" si="216">IF(D1914="","",VLOOKUP(D1914,Master,2,FALSE))</f>
        <v>Henties Bay</v>
      </c>
      <c r="I1914" s="109"/>
      <c r="J1914" s="109" t="s">
        <v>1356</v>
      </c>
      <c r="K1914" s="109">
        <v>120</v>
      </c>
      <c r="L1914" s="118">
        <f t="shared" ref="L1914:L1977" si="217">IF(K1914="","",IF(I1914="",ROUND(HLOOKUP(J1914,kgList,K1914,FALSE),1),ROUND(HLOOKUP(I1914,kgList,K1914,FALSE),1)))</f>
        <v>15.8</v>
      </c>
      <c r="M1914" s="118">
        <f t="shared" ref="M1914:M1977" si="218">IF(L1914="","",IF(COUNTA(I1914:J1914)&gt;1,"Edible or Inedible",IF(COUNTA(I1914)=1,L1914*1,IF(COUNTA(J1914)=1,L1914*1,"ERROR"))))</f>
        <v>15.8</v>
      </c>
    </row>
    <row r="1915" spans="1:13" x14ac:dyDescent="0.3">
      <c r="A1915" s="119" t="str">
        <f t="shared" ref="A1915:A1978" si="219">IF(D1915="","",A1914)</f>
        <v>2020-IC-L1</v>
      </c>
      <c r="B1915" s="120">
        <f t="shared" ref="B1915:B1978" si="220">IF(D1915="","",B1914)</f>
        <v>43883</v>
      </c>
      <c r="C1915" s="119" t="str">
        <f t="shared" ref="C1915:C1978" si="221">IF(D1915="","",C1914)</f>
        <v>Zone 5 - Mile 108</v>
      </c>
      <c r="D1915" s="109" t="s">
        <v>503</v>
      </c>
      <c r="E1915" s="116" t="str">
        <f t="shared" si="213"/>
        <v>Brian</v>
      </c>
      <c r="F1915" s="116" t="str">
        <f t="shared" si="214"/>
        <v>Curtis</v>
      </c>
      <c r="G1915" s="116" t="str">
        <f t="shared" si="215"/>
        <v>Men Senior</v>
      </c>
      <c r="H1915" s="116" t="str">
        <f t="shared" si="216"/>
        <v>Orca Angling Club</v>
      </c>
      <c r="I1915" s="109"/>
      <c r="J1915" s="109" t="s">
        <v>1340</v>
      </c>
      <c r="K1915" s="109">
        <v>101</v>
      </c>
      <c r="L1915" s="118">
        <f t="shared" si="217"/>
        <v>4.5</v>
      </c>
      <c r="M1915" s="118">
        <f t="shared" si="218"/>
        <v>4.5</v>
      </c>
    </row>
    <row r="1916" spans="1:13" x14ac:dyDescent="0.3">
      <c r="A1916" s="119" t="str">
        <f t="shared" si="219"/>
        <v>2020-IC-L1</v>
      </c>
      <c r="B1916" s="120">
        <f t="shared" si="220"/>
        <v>43883</v>
      </c>
      <c r="C1916" s="119" t="str">
        <f t="shared" si="221"/>
        <v>Zone 5 - Mile 108</v>
      </c>
      <c r="D1916" s="109" t="s">
        <v>503</v>
      </c>
      <c r="E1916" s="116" t="str">
        <f t="shared" si="213"/>
        <v>Brian</v>
      </c>
      <c r="F1916" s="116" t="str">
        <f t="shared" si="214"/>
        <v>Curtis</v>
      </c>
      <c r="G1916" s="116" t="str">
        <f t="shared" si="215"/>
        <v>Men Senior</v>
      </c>
      <c r="H1916" s="116" t="str">
        <f t="shared" si="216"/>
        <v>Orca Angling Club</v>
      </c>
      <c r="I1916" s="109"/>
      <c r="J1916" s="109" t="s">
        <v>1340</v>
      </c>
      <c r="K1916" s="109">
        <v>103</v>
      </c>
      <c r="L1916" s="118">
        <f t="shared" si="217"/>
        <v>4.8</v>
      </c>
      <c r="M1916" s="118">
        <f t="shared" si="218"/>
        <v>4.8</v>
      </c>
    </row>
    <row r="1917" spans="1:13" x14ac:dyDescent="0.3">
      <c r="A1917" s="119" t="str">
        <f t="shared" si="219"/>
        <v>2020-IC-L1</v>
      </c>
      <c r="B1917" s="120">
        <f t="shared" si="220"/>
        <v>43883</v>
      </c>
      <c r="C1917" s="119" t="str">
        <f t="shared" si="221"/>
        <v>Zone 5 - Mile 108</v>
      </c>
      <c r="D1917" s="109" t="s">
        <v>503</v>
      </c>
      <c r="E1917" s="116" t="str">
        <f t="shared" si="213"/>
        <v>Brian</v>
      </c>
      <c r="F1917" s="116" t="str">
        <f t="shared" si="214"/>
        <v>Curtis</v>
      </c>
      <c r="G1917" s="116" t="str">
        <f t="shared" si="215"/>
        <v>Men Senior</v>
      </c>
      <c r="H1917" s="116" t="str">
        <f t="shared" si="216"/>
        <v>Orca Angling Club</v>
      </c>
      <c r="I1917" s="109"/>
      <c r="J1917" s="109" t="s">
        <v>1340</v>
      </c>
      <c r="K1917" s="109">
        <v>93</v>
      </c>
      <c r="L1917" s="118">
        <f t="shared" si="217"/>
        <v>3.4</v>
      </c>
      <c r="M1917" s="118">
        <f t="shared" si="218"/>
        <v>3.4</v>
      </c>
    </row>
    <row r="1918" spans="1:13" x14ac:dyDescent="0.3">
      <c r="A1918" s="119" t="str">
        <f t="shared" si="219"/>
        <v>2020-IC-L1</v>
      </c>
      <c r="B1918" s="120">
        <f t="shared" si="220"/>
        <v>43883</v>
      </c>
      <c r="C1918" s="119" t="str">
        <f t="shared" si="221"/>
        <v>Zone 5 - Mile 108</v>
      </c>
      <c r="D1918" s="109" t="s">
        <v>503</v>
      </c>
      <c r="E1918" s="116" t="str">
        <f t="shared" si="213"/>
        <v>Brian</v>
      </c>
      <c r="F1918" s="116" t="str">
        <f t="shared" si="214"/>
        <v>Curtis</v>
      </c>
      <c r="G1918" s="116" t="str">
        <f t="shared" si="215"/>
        <v>Men Senior</v>
      </c>
      <c r="H1918" s="116" t="str">
        <f t="shared" si="216"/>
        <v>Orca Angling Club</v>
      </c>
      <c r="I1918" s="109"/>
      <c r="J1918" s="109" t="s">
        <v>1340</v>
      </c>
      <c r="K1918" s="109">
        <v>83</v>
      </c>
      <c r="L1918" s="118">
        <f t="shared" si="217"/>
        <v>2.2999999999999998</v>
      </c>
      <c r="M1918" s="118">
        <f t="shared" si="218"/>
        <v>2.2999999999999998</v>
      </c>
    </row>
    <row r="1919" spans="1:13" x14ac:dyDescent="0.3">
      <c r="A1919" s="119" t="str">
        <f t="shared" si="219"/>
        <v>2020-IC-L1</v>
      </c>
      <c r="B1919" s="120">
        <f t="shared" si="220"/>
        <v>43883</v>
      </c>
      <c r="C1919" s="119" t="str">
        <f t="shared" si="221"/>
        <v>Zone 5 - Mile 108</v>
      </c>
      <c r="D1919" s="109" t="s">
        <v>503</v>
      </c>
      <c r="E1919" s="116" t="str">
        <f t="shared" si="213"/>
        <v>Brian</v>
      </c>
      <c r="F1919" s="116" t="str">
        <f t="shared" si="214"/>
        <v>Curtis</v>
      </c>
      <c r="G1919" s="116" t="str">
        <f t="shared" si="215"/>
        <v>Men Senior</v>
      </c>
      <c r="H1919" s="116" t="str">
        <f t="shared" si="216"/>
        <v>Orca Angling Club</v>
      </c>
      <c r="I1919" s="109"/>
      <c r="J1919" s="109" t="s">
        <v>1317</v>
      </c>
      <c r="K1919" s="109">
        <v>60</v>
      </c>
      <c r="L1919" s="118">
        <f t="shared" si="217"/>
        <v>0</v>
      </c>
      <c r="M1919" s="118">
        <f t="shared" si="218"/>
        <v>0</v>
      </c>
    </row>
    <row r="1920" spans="1:13" x14ac:dyDescent="0.3">
      <c r="A1920" s="119" t="str">
        <f t="shared" si="219"/>
        <v>2020-IC-L1</v>
      </c>
      <c r="B1920" s="120">
        <f t="shared" si="220"/>
        <v>43883</v>
      </c>
      <c r="C1920" s="119" t="str">
        <f t="shared" si="221"/>
        <v>Zone 5 - Mile 108</v>
      </c>
      <c r="D1920" s="109" t="s">
        <v>503</v>
      </c>
      <c r="E1920" s="116" t="str">
        <f t="shared" si="213"/>
        <v>Brian</v>
      </c>
      <c r="F1920" s="116" t="str">
        <f t="shared" si="214"/>
        <v>Curtis</v>
      </c>
      <c r="G1920" s="116" t="str">
        <f t="shared" si="215"/>
        <v>Men Senior</v>
      </c>
      <c r="H1920" s="116" t="str">
        <f t="shared" si="216"/>
        <v>Orca Angling Club</v>
      </c>
      <c r="I1920" s="109"/>
      <c r="J1920" s="109" t="s">
        <v>1341</v>
      </c>
      <c r="K1920" s="109">
        <v>102</v>
      </c>
      <c r="L1920" s="118">
        <f t="shared" si="217"/>
        <v>4</v>
      </c>
      <c r="M1920" s="118">
        <f t="shared" si="218"/>
        <v>4</v>
      </c>
    </row>
    <row r="1921" spans="1:13" x14ac:dyDescent="0.3">
      <c r="A1921" s="119" t="str">
        <f t="shared" si="219"/>
        <v>2020-IC-L1</v>
      </c>
      <c r="B1921" s="120">
        <f t="shared" si="220"/>
        <v>43883</v>
      </c>
      <c r="C1921" s="119" t="str">
        <f t="shared" si="221"/>
        <v>Zone 5 - Mile 108</v>
      </c>
      <c r="D1921" s="109" t="s">
        <v>1688</v>
      </c>
      <c r="E1921" s="116" t="str">
        <f t="shared" si="213"/>
        <v>William</v>
      </c>
      <c r="F1921" s="116" t="str">
        <f t="shared" si="214"/>
        <v>Schickerling</v>
      </c>
      <c r="G1921" s="116" t="str">
        <f t="shared" si="215"/>
        <v>Men Senior</v>
      </c>
      <c r="H1921" s="116" t="str">
        <f t="shared" si="216"/>
        <v>Orca Angling Club</v>
      </c>
      <c r="I1921" s="109"/>
      <c r="J1921" s="109" t="s">
        <v>1340</v>
      </c>
      <c r="K1921" s="109">
        <v>155</v>
      </c>
      <c r="L1921" s="118">
        <f t="shared" si="217"/>
        <v>19.5</v>
      </c>
      <c r="M1921" s="118">
        <f t="shared" si="218"/>
        <v>19.5</v>
      </c>
    </row>
    <row r="1922" spans="1:13" x14ac:dyDescent="0.3">
      <c r="A1922" s="119" t="str">
        <f t="shared" si="219"/>
        <v>2020-IC-L1</v>
      </c>
      <c r="B1922" s="120">
        <f t="shared" si="220"/>
        <v>43883</v>
      </c>
      <c r="C1922" s="119" t="str">
        <f t="shared" si="221"/>
        <v>Zone 5 - Mile 108</v>
      </c>
      <c r="D1922" s="109" t="s">
        <v>1688</v>
      </c>
      <c r="E1922" s="116" t="str">
        <f t="shared" si="213"/>
        <v>William</v>
      </c>
      <c r="F1922" s="116" t="str">
        <f t="shared" si="214"/>
        <v>Schickerling</v>
      </c>
      <c r="G1922" s="116" t="str">
        <f t="shared" si="215"/>
        <v>Men Senior</v>
      </c>
      <c r="H1922" s="116" t="str">
        <f t="shared" si="216"/>
        <v>Orca Angling Club</v>
      </c>
      <c r="I1922" s="109"/>
      <c r="J1922" s="109" t="s">
        <v>1340</v>
      </c>
      <c r="K1922" s="109">
        <v>113</v>
      </c>
      <c r="L1922" s="118">
        <f t="shared" si="217"/>
        <v>6.6</v>
      </c>
      <c r="M1922" s="118">
        <f t="shared" si="218"/>
        <v>6.6</v>
      </c>
    </row>
    <row r="1923" spans="1:13" x14ac:dyDescent="0.3">
      <c r="A1923" s="119" t="str">
        <f t="shared" si="219"/>
        <v>2020-IC-L1</v>
      </c>
      <c r="B1923" s="120">
        <f t="shared" si="220"/>
        <v>43883</v>
      </c>
      <c r="C1923" s="119" t="str">
        <f t="shared" si="221"/>
        <v>Zone 5 - Mile 108</v>
      </c>
      <c r="D1923" s="109" t="s">
        <v>1688</v>
      </c>
      <c r="E1923" s="116" t="str">
        <f t="shared" si="213"/>
        <v>William</v>
      </c>
      <c r="F1923" s="116" t="str">
        <f t="shared" si="214"/>
        <v>Schickerling</v>
      </c>
      <c r="G1923" s="116" t="str">
        <f t="shared" si="215"/>
        <v>Men Senior</v>
      </c>
      <c r="H1923" s="116" t="str">
        <f t="shared" si="216"/>
        <v>Orca Angling Club</v>
      </c>
      <c r="I1923" s="109"/>
      <c r="J1923" s="109" t="s">
        <v>1340</v>
      </c>
      <c r="K1923" s="109">
        <v>119</v>
      </c>
      <c r="L1923" s="118">
        <f t="shared" si="217"/>
        <v>7.9</v>
      </c>
      <c r="M1923" s="118">
        <f t="shared" si="218"/>
        <v>7.9</v>
      </c>
    </row>
    <row r="1924" spans="1:13" x14ac:dyDescent="0.3">
      <c r="A1924" s="119" t="str">
        <f t="shared" si="219"/>
        <v>2020-IC-L1</v>
      </c>
      <c r="B1924" s="120">
        <f t="shared" si="220"/>
        <v>43883</v>
      </c>
      <c r="C1924" s="119" t="str">
        <f t="shared" si="221"/>
        <v>Zone 5 - Mile 108</v>
      </c>
      <c r="D1924" s="109" t="s">
        <v>1688</v>
      </c>
      <c r="E1924" s="116" t="str">
        <f t="shared" si="213"/>
        <v>William</v>
      </c>
      <c r="F1924" s="116" t="str">
        <f t="shared" si="214"/>
        <v>Schickerling</v>
      </c>
      <c r="G1924" s="116" t="str">
        <f t="shared" si="215"/>
        <v>Men Senior</v>
      </c>
      <c r="H1924" s="116" t="str">
        <f t="shared" si="216"/>
        <v>Orca Angling Club</v>
      </c>
      <c r="I1924" s="109"/>
      <c r="J1924" s="109" t="s">
        <v>1340</v>
      </c>
      <c r="K1924" s="109">
        <v>105</v>
      </c>
      <c r="L1924" s="118">
        <f t="shared" si="217"/>
        <v>5.0999999999999996</v>
      </c>
      <c r="M1924" s="118">
        <f t="shared" si="218"/>
        <v>5.0999999999999996</v>
      </c>
    </row>
    <row r="1925" spans="1:13" x14ac:dyDescent="0.3">
      <c r="A1925" s="119" t="str">
        <f t="shared" si="219"/>
        <v>2020-IC-L1</v>
      </c>
      <c r="B1925" s="120">
        <f t="shared" si="220"/>
        <v>43883</v>
      </c>
      <c r="C1925" s="119" t="str">
        <f t="shared" si="221"/>
        <v>Zone 5 - Mile 108</v>
      </c>
      <c r="D1925" s="109" t="s">
        <v>1688</v>
      </c>
      <c r="E1925" s="116" t="str">
        <f t="shared" si="213"/>
        <v>William</v>
      </c>
      <c r="F1925" s="116" t="str">
        <f t="shared" si="214"/>
        <v>Schickerling</v>
      </c>
      <c r="G1925" s="116" t="str">
        <f t="shared" si="215"/>
        <v>Men Senior</v>
      </c>
      <c r="H1925" s="116" t="str">
        <f t="shared" si="216"/>
        <v>Orca Angling Club</v>
      </c>
      <c r="I1925" s="109"/>
      <c r="J1925" s="109" t="s">
        <v>1340</v>
      </c>
      <c r="K1925" s="109">
        <v>98</v>
      </c>
      <c r="L1925" s="118">
        <f t="shared" si="217"/>
        <v>4</v>
      </c>
      <c r="M1925" s="118">
        <f t="shared" si="218"/>
        <v>4</v>
      </c>
    </row>
    <row r="1926" spans="1:13" x14ac:dyDescent="0.3">
      <c r="A1926" s="119" t="str">
        <f t="shared" si="219"/>
        <v>2020-IC-L1</v>
      </c>
      <c r="B1926" s="120">
        <f t="shared" si="220"/>
        <v>43883</v>
      </c>
      <c r="C1926" s="119" t="str">
        <f t="shared" si="221"/>
        <v>Zone 5 - Mile 108</v>
      </c>
      <c r="D1926" s="109" t="s">
        <v>552</v>
      </c>
      <c r="E1926" s="116" t="str">
        <f t="shared" si="213"/>
        <v>Alec</v>
      </c>
      <c r="F1926" s="116" t="str">
        <f t="shared" si="214"/>
        <v>Landers</v>
      </c>
      <c r="G1926" s="116" t="str">
        <f t="shared" si="215"/>
        <v>Men Senior</v>
      </c>
      <c r="H1926" s="116" t="str">
        <f t="shared" si="216"/>
        <v>Orca Angling Club</v>
      </c>
      <c r="I1926" s="109"/>
      <c r="J1926" s="109"/>
      <c r="K1926" s="109"/>
      <c r="L1926" s="118" t="str">
        <f t="shared" si="217"/>
        <v/>
      </c>
      <c r="M1926" s="118" t="str">
        <f t="shared" si="218"/>
        <v/>
      </c>
    </row>
    <row r="1927" spans="1:13" x14ac:dyDescent="0.3">
      <c r="A1927" s="119" t="str">
        <f t="shared" si="219"/>
        <v>2020-IC-L1</v>
      </c>
      <c r="B1927" s="120">
        <f t="shared" si="220"/>
        <v>43883</v>
      </c>
      <c r="C1927" s="119" t="str">
        <f t="shared" si="221"/>
        <v>Zone 5 - Mile 108</v>
      </c>
      <c r="D1927" s="109" t="s">
        <v>1689</v>
      </c>
      <c r="E1927" s="116" t="str">
        <f t="shared" si="213"/>
        <v>Juanne-Louis</v>
      </c>
      <c r="F1927" s="116" t="str">
        <f t="shared" si="214"/>
        <v>Grobler</v>
      </c>
      <c r="G1927" s="116" t="str">
        <f t="shared" si="215"/>
        <v>Men Senior</v>
      </c>
      <c r="H1927" s="116" t="str">
        <f t="shared" si="216"/>
        <v>Orca Angling Club</v>
      </c>
      <c r="I1927" s="109"/>
      <c r="J1927" s="109" t="s">
        <v>1366</v>
      </c>
      <c r="K1927" s="109">
        <v>63</v>
      </c>
      <c r="L1927" s="118">
        <f t="shared" si="217"/>
        <v>3.7</v>
      </c>
      <c r="M1927" s="118">
        <f t="shared" si="218"/>
        <v>3.7</v>
      </c>
    </row>
    <row r="1928" spans="1:13" x14ac:dyDescent="0.3">
      <c r="A1928" s="119" t="str">
        <f t="shared" si="219"/>
        <v>2020-IC-L1</v>
      </c>
      <c r="B1928" s="120">
        <f t="shared" si="220"/>
        <v>43883</v>
      </c>
      <c r="C1928" s="119" t="str">
        <f t="shared" si="221"/>
        <v>Zone 5 - Mile 108</v>
      </c>
      <c r="D1928" s="109" t="s">
        <v>1689</v>
      </c>
      <c r="E1928" s="116" t="str">
        <f t="shared" si="213"/>
        <v>Juanne-Louis</v>
      </c>
      <c r="F1928" s="116" t="str">
        <f t="shared" si="214"/>
        <v>Grobler</v>
      </c>
      <c r="G1928" s="116" t="str">
        <f t="shared" si="215"/>
        <v>Men Senior</v>
      </c>
      <c r="H1928" s="116" t="str">
        <f t="shared" si="216"/>
        <v>Orca Angling Club</v>
      </c>
      <c r="I1928" s="109"/>
      <c r="J1928" s="109" t="s">
        <v>1340</v>
      </c>
      <c r="K1928" s="109">
        <v>152</v>
      </c>
      <c r="L1928" s="118">
        <f t="shared" si="217"/>
        <v>18.2</v>
      </c>
      <c r="M1928" s="118">
        <f t="shared" si="218"/>
        <v>18.2</v>
      </c>
    </row>
    <row r="1929" spans="1:13" x14ac:dyDescent="0.3">
      <c r="A1929" s="119" t="str">
        <f t="shared" si="219"/>
        <v>2020-IC-L1</v>
      </c>
      <c r="B1929" s="120">
        <f t="shared" si="220"/>
        <v>43883</v>
      </c>
      <c r="C1929" s="119" t="str">
        <f t="shared" si="221"/>
        <v>Zone 5 - Mile 108</v>
      </c>
      <c r="D1929" s="109" t="s">
        <v>618</v>
      </c>
      <c r="E1929" s="116" t="str">
        <f t="shared" si="213"/>
        <v>Immo</v>
      </c>
      <c r="F1929" s="116" t="str">
        <f t="shared" si="214"/>
        <v>Dresselhaus</v>
      </c>
      <c r="G1929" s="116" t="str">
        <f t="shared" si="215"/>
        <v>Men Senior</v>
      </c>
      <c r="H1929" s="116" t="str">
        <f t="shared" si="216"/>
        <v>Orca Angling Club</v>
      </c>
      <c r="I1929" s="109"/>
      <c r="J1929" s="109" t="s">
        <v>1340</v>
      </c>
      <c r="K1929" s="109">
        <v>101</v>
      </c>
      <c r="L1929" s="118">
        <f t="shared" si="217"/>
        <v>4.5</v>
      </c>
      <c r="M1929" s="118">
        <f t="shared" si="218"/>
        <v>4.5</v>
      </c>
    </row>
    <row r="1930" spans="1:13" x14ac:dyDescent="0.3">
      <c r="A1930" s="119" t="str">
        <f t="shared" si="219"/>
        <v>2020-IC-L1</v>
      </c>
      <c r="B1930" s="120">
        <f t="shared" si="220"/>
        <v>43883</v>
      </c>
      <c r="C1930" s="119" t="str">
        <f t="shared" si="221"/>
        <v>Zone 5 - Mile 108</v>
      </c>
      <c r="D1930" s="109" t="s">
        <v>618</v>
      </c>
      <c r="E1930" s="116" t="str">
        <f t="shared" si="213"/>
        <v>Immo</v>
      </c>
      <c r="F1930" s="116" t="str">
        <f t="shared" si="214"/>
        <v>Dresselhaus</v>
      </c>
      <c r="G1930" s="116" t="str">
        <f t="shared" si="215"/>
        <v>Men Senior</v>
      </c>
      <c r="H1930" s="116" t="str">
        <f t="shared" si="216"/>
        <v>Orca Angling Club</v>
      </c>
      <c r="I1930" s="109"/>
      <c r="J1930" s="109" t="s">
        <v>1340</v>
      </c>
      <c r="K1930" s="109">
        <v>98</v>
      </c>
      <c r="L1930" s="118">
        <f t="shared" si="217"/>
        <v>4</v>
      </c>
      <c r="M1930" s="118">
        <f t="shared" si="218"/>
        <v>4</v>
      </c>
    </row>
    <row r="1931" spans="1:13" x14ac:dyDescent="0.3">
      <c r="A1931" s="119" t="str">
        <f t="shared" si="219"/>
        <v>2020-IC-L1</v>
      </c>
      <c r="B1931" s="120">
        <f t="shared" si="220"/>
        <v>43883</v>
      </c>
      <c r="C1931" s="119" t="str">
        <f t="shared" si="221"/>
        <v>Zone 5 - Mile 108</v>
      </c>
      <c r="D1931" s="109" t="s">
        <v>618</v>
      </c>
      <c r="E1931" s="116" t="str">
        <f t="shared" si="213"/>
        <v>Immo</v>
      </c>
      <c r="F1931" s="116" t="str">
        <f t="shared" si="214"/>
        <v>Dresselhaus</v>
      </c>
      <c r="G1931" s="116" t="str">
        <f t="shared" si="215"/>
        <v>Men Senior</v>
      </c>
      <c r="H1931" s="116" t="str">
        <f t="shared" si="216"/>
        <v>Orca Angling Club</v>
      </c>
      <c r="I1931" s="109"/>
      <c r="J1931" s="109" t="s">
        <v>1340</v>
      </c>
      <c r="K1931" s="109">
        <v>132</v>
      </c>
      <c r="L1931" s="118">
        <f t="shared" si="217"/>
        <v>11.2</v>
      </c>
      <c r="M1931" s="118">
        <f t="shared" si="218"/>
        <v>11.2</v>
      </c>
    </row>
    <row r="1932" spans="1:13" x14ac:dyDescent="0.3">
      <c r="A1932" s="119" t="str">
        <f t="shared" si="219"/>
        <v>2020-IC-L1</v>
      </c>
      <c r="B1932" s="120">
        <f t="shared" si="220"/>
        <v>43883</v>
      </c>
      <c r="C1932" s="119" t="str">
        <f t="shared" si="221"/>
        <v>Zone 5 - Mile 108</v>
      </c>
      <c r="D1932" s="109" t="s">
        <v>618</v>
      </c>
      <c r="E1932" s="116" t="str">
        <f t="shared" si="213"/>
        <v>Immo</v>
      </c>
      <c r="F1932" s="116" t="str">
        <f t="shared" si="214"/>
        <v>Dresselhaus</v>
      </c>
      <c r="G1932" s="116" t="str">
        <f t="shared" si="215"/>
        <v>Men Senior</v>
      </c>
      <c r="H1932" s="116" t="str">
        <f t="shared" si="216"/>
        <v>Orca Angling Club</v>
      </c>
      <c r="I1932" s="109"/>
      <c r="J1932" s="109" t="s">
        <v>1340</v>
      </c>
      <c r="K1932" s="109">
        <v>107</v>
      </c>
      <c r="L1932" s="118">
        <f t="shared" si="217"/>
        <v>5.5</v>
      </c>
      <c r="M1932" s="118">
        <f t="shared" si="218"/>
        <v>5.5</v>
      </c>
    </row>
    <row r="1933" spans="1:13" x14ac:dyDescent="0.3">
      <c r="A1933" s="119" t="str">
        <f t="shared" si="219"/>
        <v>2020-IC-L1</v>
      </c>
      <c r="B1933" s="120">
        <f t="shared" si="220"/>
        <v>43883</v>
      </c>
      <c r="C1933" s="119" t="str">
        <f t="shared" si="221"/>
        <v>Zone 5 - Mile 108</v>
      </c>
      <c r="D1933" s="109" t="s">
        <v>618</v>
      </c>
      <c r="E1933" s="116" t="str">
        <f t="shared" si="213"/>
        <v>Immo</v>
      </c>
      <c r="F1933" s="116" t="str">
        <f t="shared" si="214"/>
        <v>Dresselhaus</v>
      </c>
      <c r="G1933" s="116" t="str">
        <f t="shared" si="215"/>
        <v>Men Senior</v>
      </c>
      <c r="H1933" s="116" t="str">
        <f t="shared" si="216"/>
        <v>Orca Angling Club</v>
      </c>
      <c r="I1933" s="109"/>
      <c r="J1933" s="109" t="s">
        <v>1340</v>
      </c>
      <c r="K1933" s="109">
        <v>102</v>
      </c>
      <c r="L1933" s="118">
        <f t="shared" si="217"/>
        <v>4.5999999999999996</v>
      </c>
      <c r="M1933" s="118">
        <f t="shared" si="218"/>
        <v>4.5999999999999996</v>
      </c>
    </row>
    <row r="1934" spans="1:13" x14ac:dyDescent="0.3">
      <c r="A1934" s="119" t="str">
        <f t="shared" si="219"/>
        <v>2020-IC-L1</v>
      </c>
      <c r="B1934" s="120">
        <f t="shared" si="220"/>
        <v>43883</v>
      </c>
      <c r="C1934" s="119" t="str">
        <f t="shared" si="221"/>
        <v>Zone 5 - Mile 108</v>
      </c>
      <c r="D1934" s="109" t="s">
        <v>618</v>
      </c>
      <c r="E1934" s="116" t="str">
        <f t="shared" si="213"/>
        <v>Immo</v>
      </c>
      <c r="F1934" s="116" t="str">
        <f t="shared" si="214"/>
        <v>Dresselhaus</v>
      </c>
      <c r="G1934" s="116" t="str">
        <f t="shared" si="215"/>
        <v>Men Senior</v>
      </c>
      <c r="H1934" s="116" t="str">
        <f t="shared" si="216"/>
        <v>Orca Angling Club</v>
      </c>
      <c r="I1934" s="109"/>
      <c r="J1934" s="109" t="s">
        <v>1340</v>
      </c>
      <c r="K1934" s="109">
        <v>147</v>
      </c>
      <c r="L1934" s="118">
        <f t="shared" si="217"/>
        <v>16.2</v>
      </c>
      <c r="M1934" s="118">
        <f t="shared" si="218"/>
        <v>16.2</v>
      </c>
    </row>
    <row r="1935" spans="1:13" x14ac:dyDescent="0.3">
      <c r="A1935" s="119" t="str">
        <f t="shared" si="219"/>
        <v>2020-IC-L1</v>
      </c>
      <c r="B1935" s="120">
        <f t="shared" si="220"/>
        <v>43883</v>
      </c>
      <c r="C1935" s="119" t="str">
        <f t="shared" si="221"/>
        <v>Zone 5 - Mile 108</v>
      </c>
      <c r="D1935" s="109" t="s">
        <v>618</v>
      </c>
      <c r="E1935" s="116" t="str">
        <f t="shared" si="213"/>
        <v>Immo</v>
      </c>
      <c r="F1935" s="116" t="str">
        <f t="shared" si="214"/>
        <v>Dresselhaus</v>
      </c>
      <c r="G1935" s="116" t="str">
        <f t="shared" si="215"/>
        <v>Men Senior</v>
      </c>
      <c r="H1935" s="116" t="str">
        <f t="shared" si="216"/>
        <v>Orca Angling Club</v>
      </c>
      <c r="I1935" s="109"/>
      <c r="J1935" s="109" t="s">
        <v>1341</v>
      </c>
      <c r="K1935" s="109">
        <v>70</v>
      </c>
      <c r="L1935" s="118">
        <f t="shared" si="217"/>
        <v>1.1000000000000001</v>
      </c>
      <c r="M1935" s="118">
        <f t="shared" si="218"/>
        <v>1.1000000000000001</v>
      </c>
    </row>
    <row r="1936" spans="1:13" x14ac:dyDescent="0.3">
      <c r="A1936" s="119" t="str">
        <f t="shared" si="219"/>
        <v>2020-IC-L1</v>
      </c>
      <c r="B1936" s="120">
        <f t="shared" si="220"/>
        <v>43883</v>
      </c>
      <c r="C1936" s="119" t="str">
        <f t="shared" si="221"/>
        <v>Zone 5 - Mile 108</v>
      </c>
      <c r="D1936" s="109" t="s">
        <v>1803</v>
      </c>
      <c r="E1936" s="116" t="str">
        <f t="shared" si="213"/>
        <v>Micheal</v>
      </c>
      <c r="F1936" s="116" t="str">
        <f t="shared" si="214"/>
        <v>Lotter</v>
      </c>
      <c r="G1936" s="116" t="str">
        <f t="shared" si="215"/>
        <v>Men Master</v>
      </c>
      <c r="H1936" s="116" t="str">
        <f t="shared" si="216"/>
        <v>Orca Angling Club</v>
      </c>
      <c r="I1936" s="109"/>
      <c r="J1936" s="109" t="s">
        <v>8</v>
      </c>
      <c r="K1936" s="109">
        <v>76</v>
      </c>
      <c r="L1936" s="118">
        <f t="shared" si="217"/>
        <v>3.5</v>
      </c>
      <c r="M1936" s="118">
        <f t="shared" si="218"/>
        <v>3.5</v>
      </c>
    </row>
    <row r="1937" spans="1:13" x14ac:dyDescent="0.3">
      <c r="A1937" s="119" t="str">
        <f t="shared" si="219"/>
        <v>2020-IC-L1</v>
      </c>
      <c r="B1937" s="120">
        <f t="shared" si="220"/>
        <v>43883</v>
      </c>
      <c r="C1937" s="119" t="str">
        <f t="shared" si="221"/>
        <v>Zone 5 - Mile 108</v>
      </c>
      <c r="D1937" s="109" t="s">
        <v>1803</v>
      </c>
      <c r="E1937" s="116" t="str">
        <f t="shared" si="213"/>
        <v>Micheal</v>
      </c>
      <c r="F1937" s="116" t="str">
        <f t="shared" si="214"/>
        <v>Lotter</v>
      </c>
      <c r="G1937" s="116" t="str">
        <f t="shared" si="215"/>
        <v>Men Master</v>
      </c>
      <c r="H1937" s="116" t="str">
        <f t="shared" si="216"/>
        <v>Orca Angling Club</v>
      </c>
      <c r="I1937" s="109"/>
      <c r="J1937" s="109" t="s">
        <v>20</v>
      </c>
      <c r="K1937" s="109">
        <v>72</v>
      </c>
      <c r="L1937" s="118">
        <f t="shared" si="217"/>
        <v>1.3</v>
      </c>
      <c r="M1937" s="118">
        <f t="shared" si="218"/>
        <v>1.3</v>
      </c>
    </row>
    <row r="1938" spans="1:13" x14ac:dyDescent="0.3">
      <c r="A1938" s="119" t="str">
        <f t="shared" si="219"/>
        <v>2020-IC-L1</v>
      </c>
      <c r="B1938" s="120">
        <f t="shared" si="220"/>
        <v>43883</v>
      </c>
      <c r="C1938" s="119" t="str">
        <f t="shared" si="221"/>
        <v>Zone 5 - Mile 108</v>
      </c>
      <c r="D1938" s="109" t="s">
        <v>1803</v>
      </c>
      <c r="E1938" s="116" t="str">
        <f t="shared" si="213"/>
        <v>Micheal</v>
      </c>
      <c r="F1938" s="116" t="str">
        <f t="shared" si="214"/>
        <v>Lotter</v>
      </c>
      <c r="G1938" s="116" t="str">
        <f t="shared" si="215"/>
        <v>Men Master</v>
      </c>
      <c r="H1938" s="116" t="str">
        <f t="shared" si="216"/>
        <v>Orca Angling Club</v>
      </c>
      <c r="I1938" s="109"/>
      <c r="J1938" s="109" t="s">
        <v>8</v>
      </c>
      <c r="K1938" s="109">
        <v>75</v>
      </c>
      <c r="L1938" s="118">
        <f t="shared" si="217"/>
        <v>3.4</v>
      </c>
      <c r="M1938" s="118">
        <f t="shared" si="218"/>
        <v>3.4</v>
      </c>
    </row>
    <row r="1939" spans="1:13" x14ac:dyDescent="0.3">
      <c r="A1939" s="119" t="str">
        <f t="shared" si="219"/>
        <v>2020-IC-L1</v>
      </c>
      <c r="B1939" s="120">
        <f t="shared" si="220"/>
        <v>43883</v>
      </c>
      <c r="C1939" s="119" t="str">
        <f t="shared" si="221"/>
        <v>Zone 5 - Mile 108</v>
      </c>
      <c r="D1939" s="109" t="s">
        <v>1388</v>
      </c>
      <c r="E1939" s="116" t="str">
        <f t="shared" si="213"/>
        <v>Ferdi</v>
      </c>
      <c r="F1939" s="116" t="str">
        <f t="shared" si="214"/>
        <v>Roetz</v>
      </c>
      <c r="G1939" s="116" t="str">
        <f t="shared" si="215"/>
        <v>Men Senior</v>
      </c>
      <c r="H1939" s="116" t="str">
        <f t="shared" si="216"/>
        <v>Orca Angling Club</v>
      </c>
      <c r="I1939" s="109"/>
      <c r="J1939" s="109" t="s">
        <v>1334</v>
      </c>
      <c r="K1939" s="109">
        <v>145</v>
      </c>
      <c r="L1939" s="118">
        <f t="shared" si="217"/>
        <v>41.1</v>
      </c>
      <c r="M1939" s="118">
        <f t="shared" si="218"/>
        <v>41.1</v>
      </c>
    </row>
    <row r="1940" spans="1:13" x14ac:dyDescent="0.3">
      <c r="A1940" s="119" t="str">
        <f t="shared" si="219"/>
        <v>2020-IC-L1</v>
      </c>
      <c r="B1940" s="120">
        <f t="shared" si="220"/>
        <v>43883</v>
      </c>
      <c r="C1940" s="119" t="str">
        <f t="shared" si="221"/>
        <v>Zone 5 - Mile 108</v>
      </c>
      <c r="D1940" s="109" t="s">
        <v>1388</v>
      </c>
      <c r="E1940" s="116" t="str">
        <f t="shared" si="213"/>
        <v>Ferdi</v>
      </c>
      <c r="F1940" s="116" t="str">
        <f t="shared" si="214"/>
        <v>Roetz</v>
      </c>
      <c r="G1940" s="116" t="str">
        <f t="shared" si="215"/>
        <v>Men Senior</v>
      </c>
      <c r="H1940" s="116" t="str">
        <f t="shared" si="216"/>
        <v>Orca Angling Club</v>
      </c>
      <c r="I1940" s="109"/>
      <c r="J1940" s="109" t="s">
        <v>1366</v>
      </c>
      <c r="K1940" s="109">
        <v>61</v>
      </c>
      <c r="L1940" s="118">
        <f t="shared" si="217"/>
        <v>3.4</v>
      </c>
      <c r="M1940" s="118">
        <f t="shared" si="218"/>
        <v>3.4</v>
      </c>
    </row>
    <row r="1941" spans="1:13" x14ac:dyDescent="0.3">
      <c r="A1941" s="119" t="str">
        <f t="shared" si="219"/>
        <v>2020-IC-L1</v>
      </c>
      <c r="B1941" s="120">
        <f t="shared" si="220"/>
        <v>43883</v>
      </c>
      <c r="C1941" s="119" t="str">
        <f t="shared" si="221"/>
        <v>Zone 5 - Mile 108</v>
      </c>
      <c r="D1941" s="109" t="s">
        <v>1388</v>
      </c>
      <c r="E1941" s="116" t="str">
        <f t="shared" si="213"/>
        <v>Ferdi</v>
      </c>
      <c r="F1941" s="116" t="str">
        <f t="shared" si="214"/>
        <v>Roetz</v>
      </c>
      <c r="G1941" s="116" t="str">
        <f t="shared" si="215"/>
        <v>Men Senior</v>
      </c>
      <c r="H1941" s="116" t="str">
        <f t="shared" si="216"/>
        <v>Orca Angling Club</v>
      </c>
      <c r="I1941" s="109"/>
      <c r="J1941" s="109" t="s">
        <v>1340</v>
      </c>
      <c r="K1941" s="109">
        <v>93</v>
      </c>
      <c r="L1941" s="118">
        <f t="shared" si="217"/>
        <v>3.4</v>
      </c>
      <c r="M1941" s="118">
        <f t="shared" si="218"/>
        <v>3.4</v>
      </c>
    </row>
    <row r="1942" spans="1:13" x14ac:dyDescent="0.3">
      <c r="A1942" s="119" t="str">
        <f t="shared" si="219"/>
        <v>2020-IC-L1</v>
      </c>
      <c r="B1942" s="120">
        <f t="shared" si="220"/>
        <v>43883</v>
      </c>
      <c r="C1942" s="119" t="str">
        <f t="shared" si="221"/>
        <v>Zone 5 - Mile 108</v>
      </c>
      <c r="D1942" s="109" t="s">
        <v>1388</v>
      </c>
      <c r="E1942" s="116" t="str">
        <f t="shared" si="213"/>
        <v>Ferdi</v>
      </c>
      <c r="F1942" s="116" t="str">
        <f t="shared" si="214"/>
        <v>Roetz</v>
      </c>
      <c r="G1942" s="116" t="str">
        <f t="shared" si="215"/>
        <v>Men Senior</v>
      </c>
      <c r="H1942" s="116" t="str">
        <f t="shared" si="216"/>
        <v>Orca Angling Club</v>
      </c>
      <c r="I1942" s="109"/>
      <c r="J1942" s="109" t="s">
        <v>1340</v>
      </c>
      <c r="K1942" s="109">
        <v>170</v>
      </c>
      <c r="L1942" s="118">
        <f t="shared" si="217"/>
        <v>26.7</v>
      </c>
      <c r="M1942" s="118">
        <f t="shared" si="218"/>
        <v>26.7</v>
      </c>
    </row>
    <row r="1943" spans="1:13" x14ac:dyDescent="0.3">
      <c r="A1943" s="119" t="str">
        <f t="shared" si="219"/>
        <v>2020-IC-L1</v>
      </c>
      <c r="B1943" s="120">
        <f t="shared" si="220"/>
        <v>43883</v>
      </c>
      <c r="C1943" s="119" t="str">
        <f t="shared" si="221"/>
        <v>Zone 5 - Mile 108</v>
      </c>
      <c r="D1943" s="109" t="s">
        <v>1794</v>
      </c>
      <c r="E1943" s="116" t="str">
        <f t="shared" si="213"/>
        <v>Franco</v>
      </c>
      <c r="F1943" s="116" t="str">
        <f t="shared" si="214"/>
        <v>Horn</v>
      </c>
      <c r="G1943" s="116" t="str">
        <f t="shared" si="215"/>
        <v>Men Senior</v>
      </c>
      <c r="H1943" s="116" t="str">
        <f t="shared" si="216"/>
        <v>Orca Angling Club</v>
      </c>
      <c r="I1943" s="109"/>
      <c r="J1943" s="109"/>
      <c r="K1943" s="109"/>
      <c r="L1943" s="118" t="str">
        <f t="shared" si="217"/>
        <v/>
      </c>
      <c r="M1943" s="118" t="str">
        <f t="shared" si="218"/>
        <v/>
      </c>
    </row>
    <row r="1944" spans="1:13" x14ac:dyDescent="0.3">
      <c r="A1944" s="119" t="str">
        <f t="shared" si="219"/>
        <v>2020-IC-L1</v>
      </c>
      <c r="B1944" s="120">
        <f t="shared" si="220"/>
        <v>43883</v>
      </c>
      <c r="C1944" s="119" t="str">
        <f t="shared" si="221"/>
        <v>Zone 5 - Mile 108</v>
      </c>
      <c r="D1944" s="109" t="s">
        <v>911</v>
      </c>
      <c r="E1944" s="116" t="str">
        <f t="shared" si="213"/>
        <v>Richard</v>
      </c>
      <c r="F1944" s="116" t="str">
        <f t="shared" si="214"/>
        <v>Punzul</v>
      </c>
      <c r="G1944" s="116" t="str">
        <f t="shared" si="215"/>
        <v>Men Senior</v>
      </c>
      <c r="H1944" s="116" t="str">
        <f t="shared" si="216"/>
        <v>Orca Angling Club</v>
      </c>
      <c r="I1944" s="109"/>
      <c r="J1944" s="109" t="s">
        <v>20</v>
      </c>
      <c r="K1944" s="109">
        <v>71</v>
      </c>
      <c r="L1944" s="118">
        <f t="shared" si="217"/>
        <v>1.3</v>
      </c>
      <c r="M1944" s="118">
        <f t="shared" si="218"/>
        <v>1.3</v>
      </c>
    </row>
    <row r="1945" spans="1:13" x14ac:dyDescent="0.3">
      <c r="A1945" s="119" t="str">
        <f t="shared" si="219"/>
        <v>2020-IC-L1</v>
      </c>
      <c r="B1945" s="120">
        <f t="shared" si="220"/>
        <v>43883</v>
      </c>
      <c r="C1945" s="119" t="str">
        <f t="shared" si="221"/>
        <v>Zone 5 - Mile 108</v>
      </c>
      <c r="D1945" s="109" t="s">
        <v>911</v>
      </c>
      <c r="E1945" s="116" t="str">
        <f t="shared" si="213"/>
        <v>Richard</v>
      </c>
      <c r="F1945" s="116" t="str">
        <f t="shared" si="214"/>
        <v>Punzul</v>
      </c>
      <c r="G1945" s="116" t="str">
        <f t="shared" si="215"/>
        <v>Men Senior</v>
      </c>
      <c r="H1945" s="116" t="str">
        <f t="shared" si="216"/>
        <v>Orca Angling Club</v>
      </c>
      <c r="I1945" s="109"/>
      <c r="J1945" s="109" t="s">
        <v>8</v>
      </c>
      <c r="K1945" s="109">
        <v>70</v>
      </c>
      <c r="L1945" s="118">
        <f t="shared" si="217"/>
        <v>2.7</v>
      </c>
      <c r="M1945" s="118">
        <f t="shared" si="218"/>
        <v>2.7</v>
      </c>
    </row>
    <row r="1946" spans="1:13" x14ac:dyDescent="0.3">
      <c r="A1946" s="119" t="str">
        <f t="shared" si="219"/>
        <v>2020-IC-L1</v>
      </c>
      <c r="B1946" s="120">
        <f t="shared" si="220"/>
        <v>43883</v>
      </c>
      <c r="C1946" s="119" t="str">
        <f t="shared" si="221"/>
        <v>Zone 5 - Mile 108</v>
      </c>
      <c r="D1946" s="109" t="s">
        <v>530</v>
      </c>
      <c r="E1946" s="116" t="str">
        <f t="shared" si="213"/>
        <v>Leandre</v>
      </c>
      <c r="F1946" s="116" t="str">
        <f t="shared" si="214"/>
        <v>Horn</v>
      </c>
      <c r="G1946" s="116" t="str">
        <f t="shared" si="215"/>
        <v>Ladies Senior</v>
      </c>
      <c r="H1946" s="116" t="str">
        <f t="shared" si="216"/>
        <v>Orca Angling Club</v>
      </c>
      <c r="I1946" s="109"/>
      <c r="J1946" s="109" t="s">
        <v>8</v>
      </c>
      <c r="K1946" s="109">
        <v>76</v>
      </c>
      <c r="L1946" s="118">
        <f t="shared" si="217"/>
        <v>3.5</v>
      </c>
      <c r="M1946" s="118">
        <f t="shared" si="218"/>
        <v>3.5</v>
      </c>
    </row>
    <row r="1947" spans="1:13" x14ac:dyDescent="0.3">
      <c r="A1947" s="119" t="str">
        <f t="shared" si="219"/>
        <v>2020-IC-L1</v>
      </c>
      <c r="B1947" s="120">
        <f t="shared" si="220"/>
        <v>43883</v>
      </c>
      <c r="C1947" s="119" t="str">
        <f t="shared" si="221"/>
        <v>Zone 5 - Mile 108</v>
      </c>
      <c r="D1947" s="109" t="s">
        <v>1628</v>
      </c>
      <c r="E1947" s="116" t="str">
        <f t="shared" si="213"/>
        <v>Melany</v>
      </c>
      <c r="F1947" s="116" t="str">
        <f t="shared" si="214"/>
        <v>Lotter</v>
      </c>
      <c r="G1947" s="116" t="str">
        <f t="shared" si="215"/>
        <v>Ladies Senior</v>
      </c>
      <c r="H1947" s="116" t="str">
        <f t="shared" si="216"/>
        <v>xOrca Angling Club</v>
      </c>
      <c r="I1947" s="109"/>
      <c r="J1947" s="109" t="s">
        <v>1318</v>
      </c>
      <c r="K1947" s="109">
        <v>56</v>
      </c>
      <c r="L1947" s="118">
        <f t="shared" si="217"/>
        <v>3.2</v>
      </c>
      <c r="M1947" s="118">
        <f t="shared" si="218"/>
        <v>3.2</v>
      </c>
    </row>
    <row r="1948" spans="1:13" x14ac:dyDescent="0.3">
      <c r="A1948" s="119" t="str">
        <f t="shared" si="219"/>
        <v>2020-IC-L1</v>
      </c>
      <c r="B1948" s="120">
        <f t="shared" si="220"/>
        <v>43883</v>
      </c>
      <c r="C1948" s="119" t="str">
        <f t="shared" si="221"/>
        <v>Zone 5 - Mile 108</v>
      </c>
      <c r="D1948" s="109" t="s">
        <v>1628</v>
      </c>
      <c r="E1948" s="116" t="str">
        <f t="shared" si="213"/>
        <v>Melany</v>
      </c>
      <c r="F1948" s="116" t="str">
        <f t="shared" si="214"/>
        <v>Lotter</v>
      </c>
      <c r="G1948" s="116" t="str">
        <f t="shared" si="215"/>
        <v>Ladies Senior</v>
      </c>
      <c r="H1948" s="116" t="str">
        <f t="shared" si="216"/>
        <v>xOrca Angling Club</v>
      </c>
      <c r="I1948" s="109"/>
      <c r="J1948" s="109" t="s">
        <v>8</v>
      </c>
      <c r="K1948" s="109">
        <v>82</v>
      </c>
      <c r="L1948" s="118">
        <f t="shared" si="217"/>
        <v>4.4000000000000004</v>
      </c>
      <c r="M1948" s="118">
        <f t="shared" si="218"/>
        <v>4.4000000000000004</v>
      </c>
    </row>
    <row r="1949" spans="1:13" x14ac:dyDescent="0.3">
      <c r="A1949" s="119" t="str">
        <f t="shared" si="219"/>
        <v>2020-IC-L1</v>
      </c>
      <c r="B1949" s="120">
        <f t="shared" si="220"/>
        <v>43883</v>
      </c>
      <c r="C1949" s="119" t="str">
        <f t="shared" si="221"/>
        <v>Zone 5 - Mile 108</v>
      </c>
      <c r="D1949" s="109" t="s">
        <v>1255</v>
      </c>
      <c r="E1949" s="116" t="str">
        <f t="shared" si="213"/>
        <v>Dale</v>
      </c>
      <c r="F1949" s="116" t="str">
        <f t="shared" si="214"/>
        <v>Smith</v>
      </c>
      <c r="G1949" s="116" t="str">
        <f t="shared" si="215"/>
        <v>Men Senior</v>
      </c>
      <c r="H1949" s="116" t="str">
        <f t="shared" si="216"/>
        <v>xPenguin</v>
      </c>
      <c r="I1949" s="109"/>
      <c r="J1949" s="109" t="s">
        <v>1356</v>
      </c>
      <c r="K1949" s="109">
        <v>124</v>
      </c>
      <c r="L1949" s="118">
        <f t="shared" si="217"/>
        <v>17.5</v>
      </c>
      <c r="M1949" s="118">
        <f t="shared" si="218"/>
        <v>17.5</v>
      </c>
    </row>
    <row r="1950" spans="1:13" x14ac:dyDescent="0.3">
      <c r="A1950" s="119" t="str">
        <f t="shared" si="219"/>
        <v>2020-IC-L1</v>
      </c>
      <c r="B1950" s="120">
        <f t="shared" si="220"/>
        <v>43883</v>
      </c>
      <c r="C1950" s="119" t="str">
        <f t="shared" si="221"/>
        <v>Zone 5 - Mile 108</v>
      </c>
      <c r="D1950" s="109" t="s">
        <v>1255</v>
      </c>
      <c r="E1950" s="116" t="str">
        <f t="shared" si="213"/>
        <v>Dale</v>
      </c>
      <c r="F1950" s="116" t="str">
        <f t="shared" si="214"/>
        <v>Smith</v>
      </c>
      <c r="G1950" s="116" t="str">
        <f t="shared" si="215"/>
        <v>Men Senior</v>
      </c>
      <c r="H1950" s="116" t="str">
        <f t="shared" si="216"/>
        <v>xPenguin</v>
      </c>
      <c r="I1950" s="109"/>
      <c r="J1950" s="109" t="s">
        <v>1339</v>
      </c>
      <c r="K1950" s="109">
        <v>131</v>
      </c>
      <c r="L1950" s="118">
        <f t="shared" si="217"/>
        <v>29.1</v>
      </c>
      <c r="M1950" s="118">
        <f t="shared" si="218"/>
        <v>29.1</v>
      </c>
    </row>
    <row r="1951" spans="1:13" x14ac:dyDescent="0.3">
      <c r="A1951" s="119" t="str">
        <f t="shared" si="219"/>
        <v>2020-IC-L1</v>
      </c>
      <c r="B1951" s="120">
        <f t="shared" si="220"/>
        <v>43883</v>
      </c>
      <c r="C1951" s="119" t="str">
        <f t="shared" si="221"/>
        <v>Zone 5 - Mile 108</v>
      </c>
      <c r="D1951" s="109" t="s">
        <v>1420</v>
      </c>
      <c r="E1951" s="116" t="str">
        <f t="shared" si="213"/>
        <v>Allen</v>
      </c>
      <c r="F1951" s="116" t="str">
        <f t="shared" si="214"/>
        <v>Langenstrassen</v>
      </c>
      <c r="G1951" s="116" t="str">
        <f t="shared" si="215"/>
        <v>Men Veteran</v>
      </c>
      <c r="H1951" s="116" t="str">
        <f t="shared" si="216"/>
        <v>Penguin</v>
      </c>
      <c r="I1951" s="109"/>
      <c r="J1951" s="109" t="s">
        <v>1340</v>
      </c>
      <c r="K1951" s="109">
        <v>119</v>
      </c>
      <c r="L1951" s="118">
        <f t="shared" si="217"/>
        <v>7.9</v>
      </c>
      <c r="M1951" s="118">
        <f t="shared" si="218"/>
        <v>7.9</v>
      </c>
    </row>
    <row r="1952" spans="1:13" x14ac:dyDescent="0.3">
      <c r="A1952" s="119" t="str">
        <f t="shared" si="219"/>
        <v>2020-IC-L1</v>
      </c>
      <c r="B1952" s="120">
        <f t="shared" si="220"/>
        <v>43883</v>
      </c>
      <c r="C1952" s="119" t="str">
        <f t="shared" si="221"/>
        <v>Zone 5 - Mile 108</v>
      </c>
      <c r="D1952" s="109" t="s">
        <v>1420</v>
      </c>
      <c r="E1952" s="116" t="str">
        <f t="shared" si="213"/>
        <v>Allen</v>
      </c>
      <c r="F1952" s="116" t="str">
        <f t="shared" si="214"/>
        <v>Langenstrassen</v>
      </c>
      <c r="G1952" s="116" t="str">
        <f t="shared" si="215"/>
        <v>Men Veteran</v>
      </c>
      <c r="H1952" s="116" t="str">
        <f t="shared" si="216"/>
        <v>Penguin</v>
      </c>
      <c r="I1952" s="109"/>
      <c r="J1952" s="109" t="s">
        <v>1340</v>
      </c>
      <c r="K1952" s="109">
        <v>88</v>
      </c>
      <c r="L1952" s="118">
        <f t="shared" si="217"/>
        <v>2.8</v>
      </c>
      <c r="M1952" s="118">
        <f t="shared" si="218"/>
        <v>2.8</v>
      </c>
    </row>
    <row r="1953" spans="1:13" x14ac:dyDescent="0.3">
      <c r="A1953" s="119" t="str">
        <f t="shared" si="219"/>
        <v>2020-IC-L1</v>
      </c>
      <c r="B1953" s="120">
        <f t="shared" si="220"/>
        <v>43883</v>
      </c>
      <c r="C1953" s="119" t="str">
        <f t="shared" si="221"/>
        <v>Zone 5 - Mile 108</v>
      </c>
      <c r="D1953" s="109" t="s">
        <v>1420</v>
      </c>
      <c r="E1953" s="116" t="str">
        <f t="shared" si="213"/>
        <v>Allen</v>
      </c>
      <c r="F1953" s="116" t="str">
        <f t="shared" si="214"/>
        <v>Langenstrassen</v>
      </c>
      <c r="G1953" s="116" t="str">
        <f t="shared" si="215"/>
        <v>Men Veteran</v>
      </c>
      <c r="H1953" s="116" t="str">
        <f t="shared" si="216"/>
        <v>Penguin</v>
      </c>
      <c r="I1953" s="109"/>
      <c r="J1953" s="109" t="s">
        <v>1340</v>
      </c>
      <c r="K1953" s="109">
        <v>139</v>
      </c>
      <c r="L1953" s="118">
        <f t="shared" si="217"/>
        <v>13.4</v>
      </c>
      <c r="M1953" s="118">
        <f t="shared" si="218"/>
        <v>13.4</v>
      </c>
    </row>
    <row r="1954" spans="1:13" x14ac:dyDescent="0.3">
      <c r="A1954" s="119" t="str">
        <f t="shared" si="219"/>
        <v>2020-IC-L1</v>
      </c>
      <c r="B1954" s="120">
        <f t="shared" si="220"/>
        <v>43883</v>
      </c>
      <c r="C1954" s="119" t="str">
        <f t="shared" si="221"/>
        <v>Zone 5 - Mile 108</v>
      </c>
      <c r="D1954" s="109" t="s">
        <v>1420</v>
      </c>
      <c r="E1954" s="116" t="str">
        <f t="shared" si="213"/>
        <v>Allen</v>
      </c>
      <c r="F1954" s="116" t="str">
        <f t="shared" si="214"/>
        <v>Langenstrassen</v>
      </c>
      <c r="G1954" s="116" t="str">
        <f t="shared" si="215"/>
        <v>Men Veteran</v>
      </c>
      <c r="H1954" s="116" t="str">
        <f t="shared" si="216"/>
        <v>Penguin</v>
      </c>
      <c r="I1954" s="109"/>
      <c r="J1954" s="109" t="s">
        <v>1339</v>
      </c>
      <c r="K1954" s="109">
        <v>102</v>
      </c>
      <c r="L1954" s="118">
        <f t="shared" si="217"/>
        <v>12.8</v>
      </c>
      <c r="M1954" s="118">
        <f t="shared" si="218"/>
        <v>12.8</v>
      </c>
    </row>
    <row r="1955" spans="1:13" x14ac:dyDescent="0.3">
      <c r="A1955" s="119" t="str">
        <f t="shared" si="219"/>
        <v>2020-IC-L1</v>
      </c>
      <c r="B1955" s="120">
        <f t="shared" si="220"/>
        <v>43883</v>
      </c>
      <c r="C1955" s="119" t="str">
        <f t="shared" si="221"/>
        <v>Zone 5 - Mile 108</v>
      </c>
      <c r="D1955" s="109" t="s">
        <v>1420</v>
      </c>
      <c r="E1955" s="116" t="str">
        <f t="shared" si="213"/>
        <v>Allen</v>
      </c>
      <c r="F1955" s="116" t="str">
        <f t="shared" si="214"/>
        <v>Langenstrassen</v>
      </c>
      <c r="G1955" s="116" t="str">
        <f t="shared" si="215"/>
        <v>Men Veteran</v>
      </c>
      <c r="H1955" s="116" t="str">
        <f t="shared" si="216"/>
        <v>Penguin</v>
      </c>
      <c r="I1955" s="109"/>
      <c r="J1955" s="109" t="s">
        <v>1339</v>
      </c>
      <c r="K1955" s="109">
        <v>122</v>
      </c>
      <c r="L1955" s="118">
        <f t="shared" si="217"/>
        <v>23</v>
      </c>
      <c r="M1955" s="118">
        <f t="shared" si="218"/>
        <v>23</v>
      </c>
    </row>
    <row r="1956" spans="1:13" x14ac:dyDescent="0.3">
      <c r="A1956" s="119" t="str">
        <f t="shared" si="219"/>
        <v>2020-IC-L1</v>
      </c>
      <c r="B1956" s="120">
        <f t="shared" si="220"/>
        <v>43883</v>
      </c>
      <c r="C1956" s="119" t="str">
        <f t="shared" si="221"/>
        <v>Zone 5 - Mile 108</v>
      </c>
      <c r="D1956" s="109" t="s">
        <v>1491</v>
      </c>
      <c r="E1956" s="116" t="str">
        <f t="shared" si="213"/>
        <v>Annelien</v>
      </c>
      <c r="F1956" s="116" t="str">
        <f t="shared" si="214"/>
        <v>Langenstrassen</v>
      </c>
      <c r="G1956" s="116" t="str">
        <f t="shared" si="215"/>
        <v>Ladies Veteran</v>
      </c>
      <c r="H1956" s="116" t="str">
        <f t="shared" si="216"/>
        <v>Penguin</v>
      </c>
      <c r="I1956" s="109"/>
      <c r="J1956" s="109" t="s">
        <v>1340</v>
      </c>
      <c r="K1956" s="109">
        <v>75</v>
      </c>
      <c r="L1956" s="118">
        <f t="shared" si="217"/>
        <v>1.6</v>
      </c>
      <c r="M1956" s="118">
        <f t="shared" si="218"/>
        <v>1.6</v>
      </c>
    </row>
    <row r="1957" spans="1:13" x14ac:dyDescent="0.3">
      <c r="A1957" s="119" t="str">
        <f t="shared" si="219"/>
        <v>2020-IC-L1</v>
      </c>
      <c r="B1957" s="120">
        <f t="shared" si="220"/>
        <v>43883</v>
      </c>
      <c r="C1957" s="119" t="str">
        <f t="shared" si="221"/>
        <v>Zone 5 - Mile 108</v>
      </c>
      <c r="D1957" s="109" t="s">
        <v>1491</v>
      </c>
      <c r="E1957" s="116" t="str">
        <f t="shared" si="213"/>
        <v>Annelien</v>
      </c>
      <c r="F1957" s="116" t="str">
        <f t="shared" si="214"/>
        <v>Langenstrassen</v>
      </c>
      <c r="G1957" s="116" t="str">
        <f t="shared" si="215"/>
        <v>Ladies Veteran</v>
      </c>
      <c r="H1957" s="116" t="str">
        <f t="shared" si="216"/>
        <v>Penguin</v>
      </c>
      <c r="I1957" s="109"/>
      <c r="J1957" s="109" t="s">
        <v>1341</v>
      </c>
      <c r="K1957" s="109">
        <v>65</v>
      </c>
      <c r="L1957" s="118">
        <f t="shared" si="217"/>
        <v>0</v>
      </c>
      <c r="M1957" s="118">
        <f t="shared" si="218"/>
        <v>0</v>
      </c>
    </row>
    <row r="1958" spans="1:13" x14ac:dyDescent="0.3">
      <c r="A1958" s="119" t="str">
        <f t="shared" si="219"/>
        <v>2020-IC-L1</v>
      </c>
      <c r="B1958" s="120">
        <f t="shared" si="220"/>
        <v>43883</v>
      </c>
      <c r="C1958" s="119" t="str">
        <f t="shared" si="221"/>
        <v>Zone 5 - Mile 108</v>
      </c>
      <c r="D1958" s="109" t="s">
        <v>1491</v>
      </c>
      <c r="E1958" s="116" t="str">
        <f t="shared" si="213"/>
        <v>Annelien</v>
      </c>
      <c r="F1958" s="116" t="str">
        <f t="shared" si="214"/>
        <v>Langenstrassen</v>
      </c>
      <c r="G1958" s="116" t="str">
        <f t="shared" si="215"/>
        <v>Ladies Veteran</v>
      </c>
      <c r="H1958" s="116" t="str">
        <f t="shared" si="216"/>
        <v>Penguin</v>
      </c>
      <c r="I1958" s="109"/>
      <c r="J1958" s="109" t="s">
        <v>1341</v>
      </c>
      <c r="K1958" s="109">
        <v>66</v>
      </c>
      <c r="L1958" s="118">
        <f t="shared" si="217"/>
        <v>0</v>
      </c>
      <c r="M1958" s="118">
        <f t="shared" si="218"/>
        <v>0</v>
      </c>
    </row>
    <row r="1959" spans="1:13" x14ac:dyDescent="0.3">
      <c r="A1959" s="119" t="str">
        <f t="shared" si="219"/>
        <v>2020-IC-L1</v>
      </c>
      <c r="B1959" s="120">
        <f t="shared" si="220"/>
        <v>43883</v>
      </c>
      <c r="C1959" s="119" t="str">
        <f t="shared" si="221"/>
        <v>Zone 5 - Mile 108</v>
      </c>
      <c r="D1959" s="109" t="s">
        <v>1758</v>
      </c>
      <c r="E1959" s="116" t="str">
        <f t="shared" si="213"/>
        <v>Pieter</v>
      </c>
      <c r="F1959" s="116" t="str">
        <f t="shared" si="214"/>
        <v>Jansen Van Vuuren</v>
      </c>
      <c r="G1959" s="116" t="str">
        <f t="shared" si="215"/>
        <v>Men Senior</v>
      </c>
      <c r="H1959" s="116" t="str">
        <f t="shared" si="216"/>
        <v>Penguin</v>
      </c>
      <c r="I1959" s="109"/>
      <c r="J1959" s="109" t="s">
        <v>1340</v>
      </c>
      <c r="K1959" s="109">
        <v>97</v>
      </c>
      <c r="L1959" s="118">
        <f t="shared" si="217"/>
        <v>3.9</v>
      </c>
      <c r="M1959" s="118">
        <f t="shared" si="218"/>
        <v>3.9</v>
      </c>
    </row>
    <row r="1960" spans="1:13" x14ac:dyDescent="0.3">
      <c r="A1960" s="119" t="str">
        <f t="shared" si="219"/>
        <v>2020-IC-L1</v>
      </c>
      <c r="B1960" s="120">
        <f t="shared" si="220"/>
        <v>43883</v>
      </c>
      <c r="C1960" s="119" t="str">
        <f t="shared" si="221"/>
        <v>Zone 5 - Mile 108</v>
      </c>
      <c r="D1960" s="109" t="s">
        <v>1758</v>
      </c>
      <c r="E1960" s="116" t="str">
        <f t="shared" si="213"/>
        <v>Pieter</v>
      </c>
      <c r="F1960" s="116" t="str">
        <f t="shared" si="214"/>
        <v>Jansen Van Vuuren</v>
      </c>
      <c r="G1960" s="116" t="str">
        <f t="shared" si="215"/>
        <v>Men Senior</v>
      </c>
      <c r="H1960" s="116" t="str">
        <f t="shared" si="216"/>
        <v>Penguin</v>
      </c>
      <c r="I1960" s="109"/>
      <c r="J1960" s="109" t="s">
        <v>1335</v>
      </c>
      <c r="K1960" s="109">
        <v>166</v>
      </c>
      <c r="L1960" s="118">
        <f t="shared" si="217"/>
        <v>60.1</v>
      </c>
      <c r="M1960" s="118">
        <f t="shared" si="218"/>
        <v>60.1</v>
      </c>
    </row>
    <row r="1961" spans="1:13" x14ac:dyDescent="0.3">
      <c r="A1961" s="119" t="str">
        <f t="shared" si="219"/>
        <v>2020-IC-L1</v>
      </c>
      <c r="B1961" s="120">
        <f t="shared" si="220"/>
        <v>43883</v>
      </c>
      <c r="C1961" s="119" t="str">
        <f t="shared" si="221"/>
        <v>Zone 5 - Mile 108</v>
      </c>
      <c r="D1961" s="109" t="s">
        <v>667</v>
      </c>
      <c r="E1961" s="116" t="str">
        <f t="shared" si="213"/>
        <v>Corne</v>
      </c>
      <c r="F1961" s="116" t="str">
        <f t="shared" si="214"/>
        <v>Van Niekerk</v>
      </c>
      <c r="G1961" s="116" t="str">
        <f t="shared" si="215"/>
        <v>Men Senior</v>
      </c>
      <c r="H1961" s="116" t="str">
        <f t="shared" si="216"/>
        <v>Penguin</v>
      </c>
      <c r="I1961" s="109"/>
      <c r="J1961" s="109"/>
      <c r="K1961" s="109"/>
      <c r="L1961" s="118" t="str">
        <f t="shared" si="217"/>
        <v/>
      </c>
      <c r="M1961" s="118" t="str">
        <f t="shared" si="218"/>
        <v/>
      </c>
    </row>
    <row r="1962" spans="1:13" x14ac:dyDescent="0.3">
      <c r="A1962" s="119" t="str">
        <f t="shared" si="219"/>
        <v>2020-IC-L1</v>
      </c>
      <c r="B1962" s="120">
        <f t="shared" si="220"/>
        <v>43883</v>
      </c>
      <c r="C1962" s="119" t="str">
        <f t="shared" si="221"/>
        <v>Zone 5 - Mile 108</v>
      </c>
      <c r="D1962" s="109" t="s">
        <v>686</v>
      </c>
      <c r="E1962" s="116" t="str">
        <f t="shared" si="213"/>
        <v>Chris Junior</v>
      </c>
      <c r="F1962" s="116" t="str">
        <f t="shared" si="214"/>
        <v>Orffer</v>
      </c>
      <c r="G1962" s="116" t="str">
        <f t="shared" si="215"/>
        <v>Men Senior</v>
      </c>
      <c r="H1962" s="116" t="str">
        <f t="shared" si="216"/>
        <v>Penguin</v>
      </c>
      <c r="I1962" s="109"/>
      <c r="J1962" s="109" t="s">
        <v>1341</v>
      </c>
      <c r="K1962" s="109">
        <v>93</v>
      </c>
      <c r="L1962" s="118">
        <f t="shared" si="217"/>
        <v>2.9</v>
      </c>
      <c r="M1962" s="118">
        <f t="shared" si="218"/>
        <v>2.9</v>
      </c>
    </row>
    <row r="1963" spans="1:13" x14ac:dyDescent="0.3">
      <c r="A1963" s="119" t="str">
        <f t="shared" si="219"/>
        <v>2020-IC-L1</v>
      </c>
      <c r="B1963" s="120">
        <f t="shared" si="220"/>
        <v>43883</v>
      </c>
      <c r="C1963" s="119" t="str">
        <f t="shared" si="221"/>
        <v>Zone 5 - Mile 108</v>
      </c>
      <c r="D1963" s="109" t="s">
        <v>686</v>
      </c>
      <c r="E1963" s="116" t="str">
        <f t="shared" si="213"/>
        <v>Chris Junior</v>
      </c>
      <c r="F1963" s="116" t="str">
        <f t="shared" si="214"/>
        <v>Orffer</v>
      </c>
      <c r="G1963" s="116" t="str">
        <f t="shared" si="215"/>
        <v>Men Senior</v>
      </c>
      <c r="H1963" s="116" t="str">
        <f t="shared" si="216"/>
        <v>Penguin</v>
      </c>
      <c r="I1963" s="109"/>
      <c r="J1963" s="109" t="s">
        <v>1341</v>
      </c>
      <c r="K1963" s="109">
        <v>95</v>
      </c>
      <c r="L1963" s="118">
        <f t="shared" si="217"/>
        <v>3.1</v>
      </c>
      <c r="M1963" s="118">
        <f t="shared" si="218"/>
        <v>3.1</v>
      </c>
    </row>
    <row r="1964" spans="1:13" x14ac:dyDescent="0.3">
      <c r="A1964" s="119" t="str">
        <f t="shared" si="219"/>
        <v>2020-IC-L1</v>
      </c>
      <c r="B1964" s="120">
        <f t="shared" si="220"/>
        <v>43883</v>
      </c>
      <c r="C1964" s="119" t="str">
        <f t="shared" si="221"/>
        <v>Zone 5 - Mile 108</v>
      </c>
      <c r="D1964" s="109" t="s">
        <v>556</v>
      </c>
      <c r="E1964" s="116" t="str">
        <f t="shared" si="213"/>
        <v>Julian</v>
      </c>
      <c r="F1964" s="116" t="str">
        <f t="shared" si="214"/>
        <v>Viljoen</v>
      </c>
      <c r="G1964" s="116" t="str">
        <f t="shared" si="215"/>
        <v>Men Grand Masters</v>
      </c>
      <c r="H1964" s="116" t="str">
        <f t="shared" si="216"/>
        <v>Penguin</v>
      </c>
      <c r="I1964" s="109"/>
      <c r="J1964" s="109" t="s">
        <v>1356</v>
      </c>
      <c r="K1964" s="109">
        <v>140</v>
      </c>
      <c r="L1964" s="118">
        <f t="shared" si="217"/>
        <v>25.6</v>
      </c>
      <c r="M1964" s="118">
        <f t="shared" si="218"/>
        <v>25.6</v>
      </c>
    </row>
    <row r="1965" spans="1:13" x14ac:dyDescent="0.3">
      <c r="A1965" s="119" t="str">
        <f t="shared" si="219"/>
        <v>2020-IC-L1</v>
      </c>
      <c r="B1965" s="120">
        <f t="shared" si="220"/>
        <v>43883</v>
      </c>
      <c r="C1965" s="119" t="str">
        <f t="shared" si="221"/>
        <v>Zone 5 - Mile 108</v>
      </c>
      <c r="D1965" s="109" t="s">
        <v>621</v>
      </c>
      <c r="E1965" s="116" t="str">
        <f t="shared" si="213"/>
        <v>Colin</v>
      </c>
      <c r="F1965" s="116" t="str">
        <f t="shared" si="214"/>
        <v>Hart</v>
      </c>
      <c r="G1965" s="116" t="str">
        <f t="shared" si="215"/>
        <v>Men Grand Masters</v>
      </c>
      <c r="H1965" s="116" t="str">
        <f t="shared" si="216"/>
        <v>Penguin</v>
      </c>
      <c r="I1965" s="109"/>
      <c r="J1965" s="109"/>
      <c r="K1965" s="109"/>
      <c r="L1965" s="118" t="str">
        <f t="shared" si="217"/>
        <v/>
      </c>
      <c r="M1965" s="118" t="str">
        <f t="shared" si="218"/>
        <v/>
      </c>
    </row>
    <row r="1966" spans="1:13" x14ac:dyDescent="0.3">
      <c r="A1966" s="119" t="str">
        <f t="shared" si="219"/>
        <v>2020-IC-L1</v>
      </c>
      <c r="B1966" s="120">
        <f t="shared" si="220"/>
        <v>43883</v>
      </c>
      <c r="C1966" s="119" t="str">
        <f t="shared" si="221"/>
        <v>Zone 5 - Mile 108</v>
      </c>
      <c r="D1966" s="109" t="s">
        <v>656</v>
      </c>
      <c r="E1966" s="116" t="str">
        <f t="shared" si="213"/>
        <v>Julia</v>
      </c>
      <c r="F1966" s="116" t="str">
        <f t="shared" si="214"/>
        <v>Hart</v>
      </c>
      <c r="G1966" s="116" t="str">
        <f t="shared" si="215"/>
        <v>Ladies Master</v>
      </c>
      <c r="H1966" s="116" t="str">
        <f t="shared" si="216"/>
        <v>Penguin</v>
      </c>
      <c r="I1966" s="109"/>
      <c r="J1966" s="109"/>
      <c r="K1966" s="109"/>
      <c r="L1966" s="118" t="str">
        <f t="shared" si="217"/>
        <v/>
      </c>
      <c r="M1966" s="118" t="str">
        <f t="shared" si="218"/>
        <v/>
      </c>
    </row>
    <row r="1967" spans="1:13" x14ac:dyDescent="0.3">
      <c r="A1967" s="119" t="str">
        <f t="shared" si="219"/>
        <v>2020-IC-L1</v>
      </c>
      <c r="B1967" s="120">
        <f t="shared" si="220"/>
        <v>43883</v>
      </c>
      <c r="C1967" s="119" t="str">
        <f t="shared" si="221"/>
        <v>Zone 5 - Mile 108</v>
      </c>
      <c r="D1967" s="109" t="s">
        <v>501</v>
      </c>
      <c r="E1967" s="116" t="str">
        <f t="shared" si="213"/>
        <v>Lesley</v>
      </c>
      <c r="F1967" s="116" t="str">
        <f t="shared" si="214"/>
        <v>Page</v>
      </c>
      <c r="G1967" s="116" t="str">
        <f t="shared" si="215"/>
        <v>Men Master</v>
      </c>
      <c r="H1967" s="116" t="str">
        <f t="shared" si="216"/>
        <v>Penguin</v>
      </c>
      <c r="I1967" s="109"/>
      <c r="J1967" s="109" t="s">
        <v>1340</v>
      </c>
      <c r="K1967" s="109">
        <v>148</v>
      </c>
      <c r="L1967" s="118">
        <f t="shared" si="217"/>
        <v>16.600000000000001</v>
      </c>
      <c r="M1967" s="118">
        <f t="shared" si="218"/>
        <v>16.600000000000001</v>
      </c>
    </row>
    <row r="1968" spans="1:13" x14ac:dyDescent="0.3">
      <c r="A1968" s="119" t="str">
        <f t="shared" si="219"/>
        <v>2020-IC-L1</v>
      </c>
      <c r="B1968" s="120">
        <f t="shared" si="220"/>
        <v>43883</v>
      </c>
      <c r="C1968" s="119" t="str">
        <f t="shared" si="221"/>
        <v>Zone 5 - Mile 108</v>
      </c>
      <c r="D1968" s="109" t="s">
        <v>777</v>
      </c>
      <c r="E1968" s="116" t="str">
        <f t="shared" si="213"/>
        <v>Kevin</v>
      </c>
      <c r="F1968" s="116" t="str">
        <f t="shared" si="214"/>
        <v>Page</v>
      </c>
      <c r="G1968" s="116" t="str">
        <f t="shared" si="215"/>
        <v>Men U/21</v>
      </c>
      <c r="H1968" s="116" t="str">
        <f t="shared" si="216"/>
        <v>Penguin</v>
      </c>
      <c r="I1968" s="109"/>
      <c r="J1968" s="109" t="s">
        <v>1340</v>
      </c>
      <c r="K1968" s="109">
        <v>156</v>
      </c>
      <c r="L1968" s="118">
        <f t="shared" si="217"/>
        <v>19.899999999999999</v>
      </c>
      <c r="M1968" s="118">
        <f t="shared" si="218"/>
        <v>19.899999999999999</v>
      </c>
    </row>
    <row r="1969" spans="1:13" x14ac:dyDescent="0.3">
      <c r="A1969" s="119" t="str">
        <f t="shared" si="219"/>
        <v>2020-IC-L1</v>
      </c>
      <c r="B1969" s="120">
        <f t="shared" si="220"/>
        <v>43883</v>
      </c>
      <c r="C1969" s="119" t="str">
        <f t="shared" si="221"/>
        <v>Zone 5 - Mile 108</v>
      </c>
      <c r="D1969" s="109" t="s">
        <v>516</v>
      </c>
      <c r="E1969" s="116" t="str">
        <f t="shared" si="213"/>
        <v>Morne</v>
      </c>
      <c r="F1969" s="116" t="str">
        <f t="shared" si="214"/>
        <v>Horn</v>
      </c>
      <c r="G1969" s="116" t="str">
        <f t="shared" si="215"/>
        <v>Men Veteran</v>
      </c>
      <c r="H1969" s="116" t="str">
        <f t="shared" si="216"/>
        <v>Welwitschia</v>
      </c>
      <c r="I1969" s="109"/>
      <c r="J1969" s="109" t="s">
        <v>1340</v>
      </c>
      <c r="K1969" s="109">
        <v>148</v>
      </c>
      <c r="L1969" s="118">
        <f t="shared" si="217"/>
        <v>16.600000000000001</v>
      </c>
      <c r="M1969" s="118">
        <f t="shared" si="218"/>
        <v>16.600000000000001</v>
      </c>
    </row>
    <row r="1970" spans="1:13" x14ac:dyDescent="0.3">
      <c r="A1970" s="119" t="str">
        <f t="shared" si="219"/>
        <v>2020-IC-L1</v>
      </c>
      <c r="B1970" s="120">
        <f t="shared" si="220"/>
        <v>43883</v>
      </c>
      <c r="C1970" s="119" t="str">
        <f t="shared" si="221"/>
        <v>Zone 5 - Mile 108</v>
      </c>
      <c r="D1970" s="109" t="s">
        <v>516</v>
      </c>
      <c r="E1970" s="116" t="str">
        <f t="shared" si="213"/>
        <v>Morne</v>
      </c>
      <c r="F1970" s="116" t="str">
        <f t="shared" si="214"/>
        <v>Horn</v>
      </c>
      <c r="G1970" s="116" t="str">
        <f t="shared" si="215"/>
        <v>Men Veteran</v>
      </c>
      <c r="H1970" s="116" t="str">
        <f t="shared" si="216"/>
        <v>Welwitschia</v>
      </c>
      <c r="I1970" s="109"/>
      <c r="J1970" s="109" t="s">
        <v>1341</v>
      </c>
      <c r="K1970" s="109">
        <v>72</v>
      </c>
      <c r="L1970" s="118">
        <f t="shared" si="217"/>
        <v>1.2</v>
      </c>
      <c r="M1970" s="118">
        <f t="shared" si="218"/>
        <v>1.2</v>
      </c>
    </row>
    <row r="1971" spans="1:13" x14ac:dyDescent="0.3">
      <c r="A1971" s="119" t="str">
        <f t="shared" si="219"/>
        <v>2020-IC-L1</v>
      </c>
      <c r="B1971" s="120">
        <f t="shared" si="220"/>
        <v>43883</v>
      </c>
      <c r="C1971" s="119" t="str">
        <f t="shared" si="221"/>
        <v>Zone 5 - Mile 108</v>
      </c>
      <c r="D1971" s="109" t="s">
        <v>516</v>
      </c>
      <c r="E1971" s="116" t="str">
        <f t="shared" si="213"/>
        <v>Morne</v>
      </c>
      <c r="F1971" s="116" t="str">
        <f t="shared" si="214"/>
        <v>Horn</v>
      </c>
      <c r="G1971" s="116" t="str">
        <f t="shared" si="215"/>
        <v>Men Veteran</v>
      </c>
      <c r="H1971" s="116" t="str">
        <f t="shared" si="216"/>
        <v>Welwitschia</v>
      </c>
      <c r="I1971" s="109"/>
      <c r="J1971" s="109" t="s">
        <v>1341</v>
      </c>
      <c r="K1971" s="109">
        <v>66</v>
      </c>
      <c r="L1971" s="118">
        <f t="shared" si="217"/>
        <v>0</v>
      </c>
      <c r="M1971" s="118">
        <f t="shared" si="218"/>
        <v>0</v>
      </c>
    </row>
    <row r="1972" spans="1:13" x14ac:dyDescent="0.3">
      <c r="A1972" s="119" t="str">
        <f t="shared" si="219"/>
        <v>2020-IC-L1</v>
      </c>
      <c r="B1972" s="120">
        <f t="shared" si="220"/>
        <v>43883</v>
      </c>
      <c r="C1972" s="119" t="str">
        <f t="shared" si="221"/>
        <v>Zone 5 - Mile 108</v>
      </c>
      <c r="D1972" s="109" t="s">
        <v>673</v>
      </c>
      <c r="E1972" s="116" t="str">
        <f t="shared" si="213"/>
        <v>Corne</v>
      </c>
      <c r="F1972" s="116" t="str">
        <f t="shared" si="214"/>
        <v>Burger</v>
      </c>
      <c r="G1972" s="116" t="str">
        <f t="shared" si="215"/>
        <v>Men U/21</v>
      </c>
      <c r="H1972" s="116" t="str">
        <f t="shared" si="216"/>
        <v>Penguin</v>
      </c>
      <c r="I1972" s="109"/>
      <c r="J1972" s="109"/>
      <c r="K1972" s="109"/>
      <c r="L1972" s="118" t="str">
        <f t="shared" si="217"/>
        <v/>
      </c>
      <c r="M1972" s="118" t="str">
        <f t="shared" si="218"/>
        <v/>
      </c>
    </row>
    <row r="1973" spans="1:13" x14ac:dyDescent="0.3">
      <c r="A1973" s="119" t="str">
        <f t="shared" si="219"/>
        <v>2020-IC-L1</v>
      </c>
      <c r="B1973" s="120">
        <f t="shared" si="220"/>
        <v>43883</v>
      </c>
      <c r="C1973" s="119" t="str">
        <f t="shared" si="221"/>
        <v>Zone 5 - Mile 108</v>
      </c>
      <c r="D1973" s="109" t="s">
        <v>666</v>
      </c>
      <c r="E1973" s="116" t="str">
        <f t="shared" si="213"/>
        <v>David</v>
      </c>
      <c r="F1973" s="116" t="str">
        <f t="shared" si="214"/>
        <v>Laws</v>
      </c>
      <c r="G1973" s="116" t="str">
        <f t="shared" si="215"/>
        <v>Men Master</v>
      </c>
      <c r="H1973" s="116" t="str">
        <f t="shared" si="216"/>
        <v>Penguin</v>
      </c>
      <c r="I1973" s="109"/>
      <c r="J1973" s="109" t="s">
        <v>1341</v>
      </c>
      <c r="K1973" s="109">
        <v>76</v>
      </c>
      <c r="L1973" s="118">
        <f t="shared" si="217"/>
        <v>1.4</v>
      </c>
      <c r="M1973" s="118">
        <f t="shared" si="218"/>
        <v>1.4</v>
      </c>
    </row>
    <row r="1974" spans="1:13" x14ac:dyDescent="0.3">
      <c r="A1974" s="119" t="str">
        <f t="shared" si="219"/>
        <v>2020-IC-L1</v>
      </c>
      <c r="B1974" s="120">
        <f t="shared" si="220"/>
        <v>43883</v>
      </c>
      <c r="C1974" s="119" t="str">
        <f t="shared" si="221"/>
        <v>Zone 5 - Mile 108</v>
      </c>
      <c r="D1974" s="109" t="s">
        <v>666</v>
      </c>
      <c r="E1974" s="116" t="str">
        <f t="shared" si="213"/>
        <v>David</v>
      </c>
      <c r="F1974" s="116" t="str">
        <f t="shared" si="214"/>
        <v>Laws</v>
      </c>
      <c r="G1974" s="116" t="str">
        <f t="shared" si="215"/>
        <v>Men Master</v>
      </c>
      <c r="H1974" s="116" t="str">
        <f t="shared" si="216"/>
        <v>Penguin</v>
      </c>
      <c r="I1974" s="109"/>
      <c r="J1974" s="109" t="s">
        <v>1341</v>
      </c>
      <c r="K1974" s="109">
        <v>75</v>
      </c>
      <c r="L1974" s="118">
        <f t="shared" si="217"/>
        <v>1.3</v>
      </c>
      <c r="M1974" s="118">
        <f t="shared" si="218"/>
        <v>1.3</v>
      </c>
    </row>
    <row r="1975" spans="1:13" x14ac:dyDescent="0.3">
      <c r="A1975" s="119" t="str">
        <f t="shared" si="219"/>
        <v>2020-IC-L1</v>
      </c>
      <c r="B1975" s="120">
        <f t="shared" si="220"/>
        <v>43883</v>
      </c>
      <c r="C1975" s="119" t="str">
        <f t="shared" si="221"/>
        <v>Zone 5 - Mile 108</v>
      </c>
      <c r="D1975" s="109" t="s">
        <v>666</v>
      </c>
      <c r="E1975" s="116" t="str">
        <f t="shared" si="213"/>
        <v>David</v>
      </c>
      <c r="F1975" s="116" t="str">
        <f t="shared" si="214"/>
        <v>Laws</v>
      </c>
      <c r="G1975" s="116" t="str">
        <f t="shared" si="215"/>
        <v>Men Master</v>
      </c>
      <c r="H1975" s="116" t="str">
        <f t="shared" si="216"/>
        <v>Penguin</v>
      </c>
      <c r="I1975" s="109"/>
      <c r="J1975" s="109" t="s">
        <v>1340</v>
      </c>
      <c r="K1975" s="109">
        <v>88</v>
      </c>
      <c r="L1975" s="118">
        <f t="shared" si="217"/>
        <v>2.8</v>
      </c>
      <c r="M1975" s="118">
        <f t="shared" si="218"/>
        <v>2.8</v>
      </c>
    </row>
    <row r="1976" spans="1:13" x14ac:dyDescent="0.3">
      <c r="A1976" s="119" t="str">
        <f t="shared" si="219"/>
        <v>2020-IC-L1</v>
      </c>
      <c r="B1976" s="120">
        <f t="shared" si="220"/>
        <v>43883</v>
      </c>
      <c r="C1976" s="119" t="str">
        <f t="shared" si="221"/>
        <v>Zone 5 - Mile 108</v>
      </c>
      <c r="D1976" s="109" t="s">
        <v>666</v>
      </c>
      <c r="E1976" s="116" t="str">
        <f t="shared" si="213"/>
        <v>David</v>
      </c>
      <c r="F1976" s="116" t="str">
        <f t="shared" si="214"/>
        <v>Laws</v>
      </c>
      <c r="G1976" s="116" t="str">
        <f t="shared" si="215"/>
        <v>Men Master</v>
      </c>
      <c r="H1976" s="116" t="str">
        <f t="shared" si="216"/>
        <v>Penguin</v>
      </c>
      <c r="I1976" s="109"/>
      <c r="J1976" s="109" t="s">
        <v>1340</v>
      </c>
      <c r="K1976" s="109">
        <v>82</v>
      </c>
      <c r="L1976" s="118">
        <f t="shared" si="217"/>
        <v>2.2000000000000002</v>
      </c>
      <c r="M1976" s="118">
        <f t="shared" si="218"/>
        <v>2.2000000000000002</v>
      </c>
    </row>
    <row r="1977" spans="1:13" x14ac:dyDescent="0.3">
      <c r="A1977" s="119" t="str">
        <f t="shared" si="219"/>
        <v>2020-IC-L1</v>
      </c>
      <c r="B1977" s="120">
        <f t="shared" si="220"/>
        <v>43883</v>
      </c>
      <c r="C1977" s="119" t="str">
        <f t="shared" si="221"/>
        <v>Zone 5 - Mile 108</v>
      </c>
      <c r="D1977" s="109" t="s">
        <v>1710</v>
      </c>
      <c r="E1977" s="116" t="str">
        <f t="shared" si="213"/>
        <v>Clinton</v>
      </c>
      <c r="F1977" s="116" t="str">
        <f t="shared" si="214"/>
        <v>Barnhard</v>
      </c>
      <c r="G1977" s="116" t="str">
        <f t="shared" si="215"/>
        <v>Men Senior</v>
      </c>
      <c r="H1977" s="116" t="str">
        <f t="shared" si="216"/>
        <v>Henties Bay</v>
      </c>
      <c r="I1977" s="109"/>
      <c r="J1977" s="109"/>
      <c r="K1977" s="109"/>
      <c r="L1977" s="118" t="str">
        <f t="shared" si="217"/>
        <v/>
      </c>
      <c r="M1977" s="118" t="str">
        <f t="shared" si="218"/>
        <v/>
      </c>
    </row>
    <row r="1978" spans="1:13" x14ac:dyDescent="0.3">
      <c r="A1978" s="119" t="str">
        <f t="shared" si="219"/>
        <v>2020-IC-L1</v>
      </c>
      <c r="B1978" s="120">
        <f t="shared" si="220"/>
        <v>43883</v>
      </c>
      <c r="C1978" s="119" t="str">
        <f t="shared" si="221"/>
        <v>Zone 5 - Mile 108</v>
      </c>
      <c r="D1978" s="109" t="s">
        <v>1711</v>
      </c>
      <c r="E1978" s="116" t="str">
        <f t="shared" ref="E1978:E2041" si="222">IF(D1978="","",VLOOKUP(D1978,Master,3,FALSE))</f>
        <v>Lindie</v>
      </c>
      <c r="F1978" s="116" t="str">
        <f t="shared" ref="F1978:F2041" si="223">IF(D1978="","",VLOOKUP(D1978,Master,4,FALSE))</f>
        <v>Barnhard</v>
      </c>
      <c r="G1978" s="116" t="str">
        <f t="shared" ref="G1978:G2041" si="224">IF(D1978="","",VLOOKUP(D1978,Master,5,FALSE))</f>
        <v>Ladies Veteran</v>
      </c>
      <c r="H1978" s="116" t="str">
        <f t="shared" ref="H1978:H2041" si="225">IF(D1978="","",VLOOKUP(D1978,Master,2,FALSE))</f>
        <v>Henties Bay</v>
      </c>
      <c r="I1978" s="109"/>
      <c r="J1978" s="109"/>
      <c r="K1978" s="109"/>
      <c r="L1978" s="118" t="str">
        <f t="shared" ref="L1978:L2041" si="226">IF(K1978="","",IF(I1978="",ROUND(HLOOKUP(J1978,kgList,K1978,FALSE),1),ROUND(HLOOKUP(I1978,kgList,K1978,FALSE),1)))</f>
        <v/>
      </c>
      <c r="M1978" s="118" t="str">
        <f t="shared" ref="M1978:M2041" si="227">IF(L1978="","",IF(COUNTA(I1978:J1978)&gt;1,"Edible or Inedible",IF(COUNTA(I1978)=1,L1978*1,IF(COUNTA(J1978)=1,L1978*1,"ERROR"))))</f>
        <v/>
      </c>
    </row>
    <row r="1979" spans="1:13" x14ac:dyDescent="0.3">
      <c r="A1979" s="119" t="str">
        <f t="shared" ref="A1979:A2042" si="228">IF(D1979="","",A1978)</f>
        <v>2020-IC-L1</v>
      </c>
      <c r="B1979" s="120">
        <f t="shared" ref="B1979:B2042" si="229">IF(D1979="","",B1978)</f>
        <v>43883</v>
      </c>
      <c r="C1979" s="119" t="str">
        <f t="shared" ref="C1979:C2042" si="230">IF(D1979="","",C1978)</f>
        <v>Zone 5 - Mile 108</v>
      </c>
      <c r="D1979" s="109" t="s">
        <v>505</v>
      </c>
      <c r="E1979" s="116" t="str">
        <f t="shared" si="222"/>
        <v>Henry</v>
      </c>
      <c r="F1979" s="116" t="str">
        <f t="shared" si="223"/>
        <v>Loubser</v>
      </c>
      <c r="G1979" s="116" t="str">
        <f t="shared" si="224"/>
        <v>Men Grand Masters</v>
      </c>
      <c r="H1979" s="116" t="str">
        <f t="shared" si="225"/>
        <v>Penguin</v>
      </c>
      <c r="I1979" s="109"/>
      <c r="J1979" s="109" t="s">
        <v>1356</v>
      </c>
      <c r="K1979" s="109">
        <v>141</v>
      </c>
      <c r="L1979" s="118">
        <f t="shared" si="226"/>
        <v>26.2</v>
      </c>
      <c r="M1979" s="118">
        <f t="shared" si="227"/>
        <v>26.2</v>
      </c>
    </row>
    <row r="1980" spans="1:13" x14ac:dyDescent="0.3">
      <c r="A1980" s="119" t="str">
        <f t="shared" si="228"/>
        <v>2020-IC-L1</v>
      </c>
      <c r="B1980" s="120">
        <f t="shared" si="229"/>
        <v>43883</v>
      </c>
      <c r="C1980" s="119" t="str">
        <f t="shared" si="230"/>
        <v>Zone 5 - Mile 108</v>
      </c>
      <c r="D1980" s="109" t="s">
        <v>563</v>
      </c>
      <c r="E1980" s="116" t="str">
        <f t="shared" si="222"/>
        <v>Louis</v>
      </c>
      <c r="F1980" s="116" t="str">
        <f t="shared" si="223"/>
        <v>Potgieter</v>
      </c>
      <c r="G1980" s="116" t="str">
        <f t="shared" si="224"/>
        <v>Men Veteran</v>
      </c>
      <c r="H1980" s="116" t="str">
        <f t="shared" si="225"/>
        <v>Welwitschia</v>
      </c>
      <c r="I1980" s="109"/>
      <c r="J1980" s="109" t="s">
        <v>1339</v>
      </c>
      <c r="K1980" s="109">
        <v>158</v>
      </c>
      <c r="L1980" s="118">
        <f t="shared" si="226"/>
        <v>53.8</v>
      </c>
      <c r="M1980" s="118">
        <f t="shared" si="227"/>
        <v>53.8</v>
      </c>
    </row>
    <row r="1981" spans="1:13" x14ac:dyDescent="0.3">
      <c r="A1981" s="119" t="str">
        <f t="shared" si="228"/>
        <v>2020-IC-L1</v>
      </c>
      <c r="B1981" s="120">
        <f t="shared" si="229"/>
        <v>43883</v>
      </c>
      <c r="C1981" s="119" t="str">
        <f t="shared" si="230"/>
        <v>Zone 5 - Mile 108</v>
      </c>
      <c r="D1981" s="109" t="s">
        <v>674</v>
      </c>
      <c r="E1981" s="116" t="str">
        <f t="shared" si="222"/>
        <v>Devon</v>
      </c>
      <c r="F1981" s="116" t="str">
        <f t="shared" si="223"/>
        <v>Burger</v>
      </c>
      <c r="G1981" s="116" t="str">
        <f t="shared" si="224"/>
        <v>Men U/21</v>
      </c>
      <c r="H1981" s="116" t="str">
        <f t="shared" si="225"/>
        <v>Penguin</v>
      </c>
      <c r="I1981" s="109"/>
      <c r="J1981" s="109" t="s">
        <v>1340</v>
      </c>
      <c r="K1981" s="109">
        <v>149</v>
      </c>
      <c r="L1981" s="118">
        <f t="shared" si="226"/>
        <v>17</v>
      </c>
      <c r="M1981" s="118">
        <f t="shared" si="227"/>
        <v>17</v>
      </c>
    </row>
    <row r="1982" spans="1:13" x14ac:dyDescent="0.3">
      <c r="A1982" s="119" t="str">
        <f t="shared" si="228"/>
        <v>2020-IC-L1</v>
      </c>
      <c r="B1982" s="120">
        <f t="shared" si="229"/>
        <v>43883</v>
      </c>
      <c r="C1982" s="119" t="str">
        <f t="shared" si="230"/>
        <v>Zone 5 - Mile 108</v>
      </c>
      <c r="D1982" s="109" t="s">
        <v>674</v>
      </c>
      <c r="E1982" s="116" t="str">
        <f t="shared" si="222"/>
        <v>Devon</v>
      </c>
      <c r="F1982" s="116" t="str">
        <f t="shared" si="223"/>
        <v>Burger</v>
      </c>
      <c r="G1982" s="116" t="str">
        <f t="shared" si="224"/>
        <v>Men U/21</v>
      </c>
      <c r="H1982" s="116" t="str">
        <f t="shared" si="225"/>
        <v>Penguin</v>
      </c>
      <c r="I1982" s="109"/>
      <c r="J1982" s="109" t="s">
        <v>8</v>
      </c>
      <c r="K1982" s="109">
        <v>60</v>
      </c>
      <c r="L1982" s="118">
        <f t="shared" si="226"/>
        <v>1.7</v>
      </c>
      <c r="M1982" s="118">
        <f t="shared" si="227"/>
        <v>1.7</v>
      </c>
    </row>
    <row r="1983" spans="1:13" x14ac:dyDescent="0.3">
      <c r="A1983" s="119" t="str">
        <f t="shared" si="228"/>
        <v>2020-IC-L1</v>
      </c>
      <c r="B1983" s="120">
        <f t="shared" si="229"/>
        <v>43883</v>
      </c>
      <c r="C1983" s="119" t="str">
        <f t="shared" si="230"/>
        <v>Zone 5 - Mile 108</v>
      </c>
      <c r="D1983" s="109" t="s">
        <v>500</v>
      </c>
      <c r="E1983" s="116" t="str">
        <f t="shared" si="222"/>
        <v>Charles</v>
      </c>
      <c r="F1983" s="116" t="str">
        <f t="shared" si="223"/>
        <v>Bothma</v>
      </c>
      <c r="G1983" s="116" t="str">
        <f t="shared" si="224"/>
        <v>Men Grand Masters</v>
      </c>
      <c r="H1983" s="116" t="str">
        <f t="shared" si="225"/>
        <v>Penguin</v>
      </c>
      <c r="I1983" s="109"/>
      <c r="J1983" s="109" t="s">
        <v>1317</v>
      </c>
      <c r="K1983" s="109">
        <v>57</v>
      </c>
      <c r="L1983" s="118">
        <f t="shared" si="226"/>
        <v>0</v>
      </c>
      <c r="M1983" s="118">
        <f t="shared" si="227"/>
        <v>0</v>
      </c>
    </row>
    <row r="1984" spans="1:13" x14ac:dyDescent="0.3">
      <c r="A1984" s="119" t="str">
        <f t="shared" si="228"/>
        <v>2020-IC-L1</v>
      </c>
      <c r="B1984" s="120">
        <f t="shared" si="229"/>
        <v>43883</v>
      </c>
      <c r="C1984" s="119" t="str">
        <f t="shared" si="230"/>
        <v>Zone 5 - Mile 108</v>
      </c>
      <c r="D1984" s="109" t="s">
        <v>500</v>
      </c>
      <c r="E1984" s="116" t="str">
        <f t="shared" si="222"/>
        <v>Charles</v>
      </c>
      <c r="F1984" s="116" t="str">
        <f t="shared" si="223"/>
        <v>Bothma</v>
      </c>
      <c r="G1984" s="116" t="str">
        <f t="shared" si="224"/>
        <v>Men Grand Masters</v>
      </c>
      <c r="H1984" s="116" t="str">
        <f t="shared" si="225"/>
        <v>Penguin</v>
      </c>
      <c r="I1984" s="109"/>
      <c r="J1984" s="109" t="s">
        <v>1340</v>
      </c>
      <c r="K1984" s="109">
        <v>85</v>
      </c>
      <c r="L1984" s="118">
        <f t="shared" si="226"/>
        <v>2.5</v>
      </c>
      <c r="M1984" s="118">
        <f t="shared" si="227"/>
        <v>2.5</v>
      </c>
    </row>
    <row r="1985" spans="1:13" x14ac:dyDescent="0.3">
      <c r="A1985" s="119" t="str">
        <f t="shared" si="228"/>
        <v>2020-IC-L1</v>
      </c>
      <c r="B1985" s="120">
        <f t="shared" si="229"/>
        <v>43883</v>
      </c>
      <c r="C1985" s="119" t="str">
        <f t="shared" si="230"/>
        <v>Zone 5 - Mile 108</v>
      </c>
      <c r="D1985" s="109" t="s">
        <v>500</v>
      </c>
      <c r="E1985" s="116" t="str">
        <f t="shared" si="222"/>
        <v>Charles</v>
      </c>
      <c r="F1985" s="116" t="str">
        <f t="shared" si="223"/>
        <v>Bothma</v>
      </c>
      <c r="G1985" s="116" t="str">
        <f t="shared" si="224"/>
        <v>Men Grand Masters</v>
      </c>
      <c r="H1985" s="116" t="str">
        <f t="shared" si="225"/>
        <v>Penguin</v>
      </c>
      <c r="I1985" s="109"/>
      <c r="J1985" s="109" t="s">
        <v>1340</v>
      </c>
      <c r="K1985" s="109">
        <v>76</v>
      </c>
      <c r="L1985" s="118">
        <f t="shared" si="226"/>
        <v>1.7</v>
      </c>
      <c r="M1985" s="118">
        <f t="shared" si="227"/>
        <v>1.7</v>
      </c>
    </row>
    <row r="1986" spans="1:13" x14ac:dyDescent="0.3">
      <c r="A1986" s="119" t="str">
        <f t="shared" si="228"/>
        <v>2020-IC-L1</v>
      </c>
      <c r="B1986" s="120">
        <f t="shared" si="229"/>
        <v>43883</v>
      </c>
      <c r="C1986" s="119" t="str">
        <f t="shared" si="230"/>
        <v>Zone 5 - Mile 108</v>
      </c>
      <c r="D1986" s="109" t="s">
        <v>500</v>
      </c>
      <c r="E1986" s="116" t="str">
        <f t="shared" si="222"/>
        <v>Charles</v>
      </c>
      <c r="F1986" s="116" t="str">
        <f t="shared" si="223"/>
        <v>Bothma</v>
      </c>
      <c r="G1986" s="116" t="str">
        <f t="shared" si="224"/>
        <v>Men Grand Masters</v>
      </c>
      <c r="H1986" s="116" t="str">
        <f t="shared" si="225"/>
        <v>Penguin</v>
      </c>
      <c r="I1986" s="109"/>
      <c r="J1986" s="109" t="s">
        <v>1340</v>
      </c>
      <c r="K1986" s="109">
        <v>105</v>
      </c>
      <c r="L1986" s="118">
        <f t="shared" si="226"/>
        <v>5.0999999999999996</v>
      </c>
      <c r="M1986" s="118">
        <f t="shared" si="227"/>
        <v>5.0999999999999996</v>
      </c>
    </row>
    <row r="1987" spans="1:13" x14ac:dyDescent="0.3">
      <c r="A1987" s="119" t="str">
        <f t="shared" si="228"/>
        <v>2020-IC-L1</v>
      </c>
      <c r="B1987" s="120">
        <f t="shared" si="229"/>
        <v>43883</v>
      </c>
      <c r="C1987" s="119" t="str">
        <f t="shared" si="230"/>
        <v>Zone 5 - Mile 108</v>
      </c>
      <c r="D1987" s="109" t="s">
        <v>557</v>
      </c>
      <c r="E1987" s="116" t="str">
        <f t="shared" si="222"/>
        <v>Frans</v>
      </c>
      <c r="F1987" s="116" t="str">
        <f t="shared" si="223"/>
        <v>Klimas</v>
      </c>
      <c r="G1987" s="116" t="str">
        <f t="shared" si="224"/>
        <v>Men Grand Masters</v>
      </c>
      <c r="H1987" s="116" t="str">
        <f t="shared" si="225"/>
        <v>Penguin</v>
      </c>
      <c r="I1987" s="109"/>
      <c r="J1987" s="109" t="s">
        <v>1340</v>
      </c>
      <c r="K1987" s="109">
        <v>117</v>
      </c>
      <c r="L1987" s="118">
        <f t="shared" si="226"/>
        <v>7.4</v>
      </c>
      <c r="M1987" s="118">
        <f t="shared" si="227"/>
        <v>7.4</v>
      </c>
    </row>
    <row r="1988" spans="1:13" x14ac:dyDescent="0.3">
      <c r="A1988" s="119" t="str">
        <f t="shared" si="228"/>
        <v>2020-IC-L1</v>
      </c>
      <c r="B1988" s="120">
        <f t="shared" si="229"/>
        <v>43883</v>
      </c>
      <c r="C1988" s="119" t="str">
        <f t="shared" si="230"/>
        <v>Zone 5 - Mile 108</v>
      </c>
      <c r="D1988" s="109" t="s">
        <v>1499</v>
      </c>
      <c r="E1988" s="116" t="str">
        <f t="shared" si="222"/>
        <v>Phillip</v>
      </c>
      <c r="F1988" s="116" t="str">
        <f t="shared" si="223"/>
        <v>Coetzee</v>
      </c>
      <c r="G1988" s="116" t="str">
        <f t="shared" si="224"/>
        <v>Men Senior</v>
      </c>
      <c r="H1988" s="116" t="str">
        <f t="shared" si="225"/>
        <v>Penguin</v>
      </c>
      <c r="I1988" s="109"/>
      <c r="J1988" s="109"/>
      <c r="K1988" s="109"/>
      <c r="L1988" s="118" t="str">
        <f t="shared" si="226"/>
        <v/>
      </c>
      <c r="M1988" s="118" t="str">
        <f t="shared" si="227"/>
        <v/>
      </c>
    </row>
    <row r="1989" spans="1:13" x14ac:dyDescent="0.3">
      <c r="A1989" s="119" t="str">
        <f t="shared" si="228"/>
        <v>2020-IC-L1</v>
      </c>
      <c r="B1989" s="120">
        <f t="shared" si="229"/>
        <v>43883</v>
      </c>
      <c r="C1989" s="119" t="str">
        <f t="shared" si="230"/>
        <v>Zone 5 - Mile 108</v>
      </c>
      <c r="D1989" s="109" t="s">
        <v>1806</v>
      </c>
      <c r="E1989" s="116" t="str">
        <f t="shared" si="222"/>
        <v>Armand</v>
      </c>
      <c r="F1989" s="116" t="str">
        <f t="shared" si="223"/>
        <v>Pretoruis</v>
      </c>
      <c r="G1989" s="116" t="str">
        <f t="shared" si="224"/>
        <v>Men Senior</v>
      </c>
      <c r="H1989" s="116" t="str">
        <f t="shared" si="225"/>
        <v>xPenguin</v>
      </c>
      <c r="I1989" s="109"/>
      <c r="J1989" s="109" t="s">
        <v>1318</v>
      </c>
      <c r="K1989" s="109">
        <v>70</v>
      </c>
      <c r="L1989" s="118">
        <f t="shared" si="226"/>
        <v>6.2</v>
      </c>
      <c r="M1989" s="118">
        <f t="shared" si="227"/>
        <v>6.2</v>
      </c>
    </row>
    <row r="1990" spans="1:13" x14ac:dyDescent="0.3">
      <c r="A1990" s="119" t="str">
        <f t="shared" si="228"/>
        <v>2020-IC-L1</v>
      </c>
      <c r="B1990" s="120">
        <f t="shared" si="229"/>
        <v>43883</v>
      </c>
      <c r="C1990" s="119" t="str">
        <f t="shared" si="230"/>
        <v>Zone 5 - Mile 108</v>
      </c>
      <c r="D1990" s="109" t="s">
        <v>749</v>
      </c>
      <c r="E1990" s="116" t="str">
        <f t="shared" si="222"/>
        <v>Grant</v>
      </c>
      <c r="F1990" s="116" t="str">
        <f t="shared" si="223"/>
        <v>Knight</v>
      </c>
      <c r="G1990" s="116" t="str">
        <f t="shared" si="224"/>
        <v>Men Veteran</v>
      </c>
      <c r="H1990" s="116" t="str">
        <f t="shared" si="225"/>
        <v>Penguin</v>
      </c>
      <c r="I1990" s="109"/>
      <c r="J1990" s="109" t="s">
        <v>1341</v>
      </c>
      <c r="K1990" s="109">
        <v>77</v>
      </c>
      <c r="L1990" s="118">
        <f t="shared" si="226"/>
        <v>1.5</v>
      </c>
      <c r="M1990" s="118">
        <f t="shared" si="227"/>
        <v>1.5</v>
      </c>
    </row>
    <row r="1991" spans="1:13" x14ac:dyDescent="0.3">
      <c r="A1991" s="119" t="str">
        <f t="shared" si="228"/>
        <v>2020-IC-L1</v>
      </c>
      <c r="B1991" s="120">
        <f t="shared" si="229"/>
        <v>43883</v>
      </c>
      <c r="C1991" s="119" t="str">
        <f t="shared" si="230"/>
        <v>Zone 5 - Mile 108</v>
      </c>
      <c r="D1991" s="109" t="s">
        <v>749</v>
      </c>
      <c r="E1991" s="116" t="str">
        <f t="shared" si="222"/>
        <v>Grant</v>
      </c>
      <c r="F1991" s="116" t="str">
        <f t="shared" si="223"/>
        <v>Knight</v>
      </c>
      <c r="G1991" s="116" t="str">
        <f t="shared" si="224"/>
        <v>Men Veteran</v>
      </c>
      <c r="H1991" s="116" t="str">
        <f t="shared" si="225"/>
        <v>Penguin</v>
      </c>
      <c r="I1991" s="109"/>
      <c r="J1991" s="109" t="s">
        <v>1356</v>
      </c>
      <c r="K1991" s="109">
        <v>130</v>
      </c>
      <c r="L1991" s="118">
        <f t="shared" si="226"/>
        <v>20.3</v>
      </c>
      <c r="M1991" s="118">
        <f t="shared" si="227"/>
        <v>20.3</v>
      </c>
    </row>
    <row r="1992" spans="1:13" x14ac:dyDescent="0.3">
      <c r="A1992" s="119" t="str">
        <f t="shared" si="228"/>
        <v>2020-IC-L1</v>
      </c>
      <c r="B1992" s="120">
        <f t="shared" si="229"/>
        <v>43883</v>
      </c>
      <c r="C1992" s="119" t="str">
        <f t="shared" si="230"/>
        <v>Zone 5 - Mile 108</v>
      </c>
      <c r="D1992" s="109" t="s">
        <v>749</v>
      </c>
      <c r="E1992" s="116" t="str">
        <f t="shared" si="222"/>
        <v>Grant</v>
      </c>
      <c r="F1992" s="116" t="str">
        <f t="shared" si="223"/>
        <v>Knight</v>
      </c>
      <c r="G1992" s="116" t="str">
        <f t="shared" si="224"/>
        <v>Men Veteran</v>
      </c>
      <c r="H1992" s="116" t="str">
        <f t="shared" si="225"/>
        <v>Penguin</v>
      </c>
      <c r="I1992" s="109"/>
      <c r="J1992" s="109" t="s">
        <v>1340</v>
      </c>
      <c r="K1992" s="109">
        <v>125</v>
      </c>
      <c r="L1992" s="118">
        <f t="shared" si="226"/>
        <v>9.3000000000000007</v>
      </c>
      <c r="M1992" s="118">
        <f t="shared" si="227"/>
        <v>9.3000000000000007</v>
      </c>
    </row>
    <row r="1993" spans="1:13" x14ac:dyDescent="0.3">
      <c r="A1993" s="119" t="str">
        <f t="shared" si="228"/>
        <v>2020-IC-L1</v>
      </c>
      <c r="B1993" s="120">
        <f t="shared" si="229"/>
        <v>43883</v>
      </c>
      <c r="C1993" s="119" t="str">
        <f t="shared" si="230"/>
        <v>Zone 5 - Mile 108</v>
      </c>
      <c r="D1993" s="109" t="s">
        <v>749</v>
      </c>
      <c r="E1993" s="116" t="str">
        <f t="shared" si="222"/>
        <v>Grant</v>
      </c>
      <c r="F1993" s="116" t="str">
        <f t="shared" si="223"/>
        <v>Knight</v>
      </c>
      <c r="G1993" s="116" t="str">
        <f t="shared" si="224"/>
        <v>Men Veteran</v>
      </c>
      <c r="H1993" s="116" t="str">
        <f t="shared" si="225"/>
        <v>Penguin</v>
      </c>
      <c r="I1993" s="109"/>
      <c r="J1993" s="109" t="s">
        <v>1340</v>
      </c>
      <c r="K1993" s="109">
        <v>154</v>
      </c>
      <c r="L1993" s="118">
        <f t="shared" si="226"/>
        <v>19.100000000000001</v>
      </c>
      <c r="M1993" s="118">
        <f t="shared" si="227"/>
        <v>19.100000000000001</v>
      </c>
    </row>
    <row r="1994" spans="1:13" x14ac:dyDescent="0.3">
      <c r="A1994" s="119" t="str">
        <f t="shared" si="228"/>
        <v>2020-IC-L1</v>
      </c>
      <c r="B1994" s="120">
        <f t="shared" si="229"/>
        <v>43883</v>
      </c>
      <c r="C1994" s="119" t="str">
        <f t="shared" si="230"/>
        <v>Zone 5 - Mile 108</v>
      </c>
      <c r="D1994" s="109" t="s">
        <v>754</v>
      </c>
      <c r="E1994" s="116" t="str">
        <f t="shared" si="222"/>
        <v>Henri</v>
      </c>
      <c r="F1994" s="116" t="str">
        <f t="shared" si="223"/>
        <v>Snyman</v>
      </c>
      <c r="G1994" s="116" t="str">
        <f t="shared" si="224"/>
        <v>Men Veteran</v>
      </c>
      <c r="H1994" s="116" t="str">
        <f t="shared" si="225"/>
        <v>Penguin</v>
      </c>
      <c r="I1994" s="109"/>
      <c r="J1994" s="109" t="s">
        <v>1340</v>
      </c>
      <c r="K1994" s="109">
        <v>155</v>
      </c>
      <c r="L1994" s="118">
        <f t="shared" si="226"/>
        <v>19.5</v>
      </c>
      <c r="M1994" s="118">
        <f t="shared" si="227"/>
        <v>19.5</v>
      </c>
    </row>
    <row r="1995" spans="1:13" x14ac:dyDescent="0.3">
      <c r="A1995" s="119" t="str">
        <f t="shared" si="228"/>
        <v>2020-IC-L1</v>
      </c>
      <c r="B1995" s="120">
        <f t="shared" si="229"/>
        <v>43883</v>
      </c>
      <c r="C1995" s="119" t="str">
        <f t="shared" si="230"/>
        <v>Zone 5 - Mile 108</v>
      </c>
      <c r="D1995" s="109" t="s">
        <v>754</v>
      </c>
      <c r="E1995" s="116" t="str">
        <f t="shared" si="222"/>
        <v>Henri</v>
      </c>
      <c r="F1995" s="116" t="str">
        <f t="shared" si="223"/>
        <v>Snyman</v>
      </c>
      <c r="G1995" s="116" t="str">
        <f t="shared" si="224"/>
        <v>Men Veteran</v>
      </c>
      <c r="H1995" s="116" t="str">
        <f t="shared" si="225"/>
        <v>Penguin</v>
      </c>
      <c r="I1995" s="109"/>
      <c r="J1995" s="109" t="s">
        <v>1340</v>
      </c>
      <c r="K1995" s="109">
        <v>90</v>
      </c>
      <c r="L1995" s="118">
        <f t="shared" si="226"/>
        <v>3</v>
      </c>
      <c r="M1995" s="118">
        <f t="shared" si="227"/>
        <v>3</v>
      </c>
    </row>
    <row r="1996" spans="1:13" x14ac:dyDescent="0.3">
      <c r="A1996" s="119" t="str">
        <f t="shared" si="228"/>
        <v>2020-IC-L1</v>
      </c>
      <c r="B1996" s="120">
        <f t="shared" si="229"/>
        <v>43883</v>
      </c>
      <c r="C1996" s="119" t="str">
        <f t="shared" si="230"/>
        <v>Zone 5 - Mile 108</v>
      </c>
      <c r="D1996" s="109" t="s">
        <v>754</v>
      </c>
      <c r="E1996" s="116" t="str">
        <f t="shared" si="222"/>
        <v>Henri</v>
      </c>
      <c r="F1996" s="116" t="str">
        <f t="shared" si="223"/>
        <v>Snyman</v>
      </c>
      <c r="G1996" s="116" t="str">
        <f t="shared" si="224"/>
        <v>Men Veteran</v>
      </c>
      <c r="H1996" s="116" t="str">
        <f t="shared" si="225"/>
        <v>Penguin</v>
      </c>
      <c r="I1996" s="109"/>
      <c r="J1996" s="109" t="s">
        <v>1356</v>
      </c>
      <c r="K1996" s="109">
        <v>117</v>
      </c>
      <c r="L1996" s="118">
        <f t="shared" si="226"/>
        <v>14.6</v>
      </c>
      <c r="M1996" s="118">
        <f t="shared" si="227"/>
        <v>14.6</v>
      </c>
    </row>
    <row r="1997" spans="1:13" x14ac:dyDescent="0.3">
      <c r="A1997" s="119" t="str">
        <f t="shared" si="228"/>
        <v>2020-IC-L1</v>
      </c>
      <c r="B1997" s="120">
        <f t="shared" si="229"/>
        <v>43883</v>
      </c>
      <c r="C1997" s="119" t="str">
        <f t="shared" si="230"/>
        <v>Zone 5 - Mile 108</v>
      </c>
      <c r="D1997" s="109" t="s">
        <v>754</v>
      </c>
      <c r="E1997" s="116" t="str">
        <f t="shared" si="222"/>
        <v>Henri</v>
      </c>
      <c r="F1997" s="116" t="str">
        <f t="shared" si="223"/>
        <v>Snyman</v>
      </c>
      <c r="G1997" s="116" t="str">
        <f t="shared" si="224"/>
        <v>Men Veteran</v>
      </c>
      <c r="H1997" s="116" t="str">
        <f t="shared" si="225"/>
        <v>Penguin</v>
      </c>
      <c r="I1997" s="109"/>
      <c r="J1997" s="109" t="s">
        <v>1340</v>
      </c>
      <c r="K1997" s="109">
        <v>85</v>
      </c>
      <c r="L1997" s="118">
        <f t="shared" si="226"/>
        <v>2.5</v>
      </c>
      <c r="M1997" s="118">
        <f t="shared" si="227"/>
        <v>2.5</v>
      </c>
    </row>
    <row r="1998" spans="1:13" x14ac:dyDescent="0.3">
      <c r="A1998" s="119" t="str">
        <f t="shared" si="228"/>
        <v>2020-IC-L1</v>
      </c>
      <c r="B1998" s="120">
        <f t="shared" si="229"/>
        <v>43883</v>
      </c>
      <c r="C1998" s="119" t="str">
        <f t="shared" si="230"/>
        <v>Zone 5 - Mile 108</v>
      </c>
      <c r="D1998" s="109" t="s">
        <v>754</v>
      </c>
      <c r="E1998" s="116" t="str">
        <f t="shared" si="222"/>
        <v>Henri</v>
      </c>
      <c r="F1998" s="116" t="str">
        <f t="shared" si="223"/>
        <v>Snyman</v>
      </c>
      <c r="G1998" s="116" t="str">
        <f t="shared" si="224"/>
        <v>Men Veteran</v>
      </c>
      <c r="H1998" s="116" t="str">
        <f t="shared" si="225"/>
        <v>Penguin</v>
      </c>
      <c r="I1998" s="109"/>
      <c r="J1998" s="109" t="s">
        <v>1339</v>
      </c>
      <c r="K1998" s="109">
        <v>147</v>
      </c>
      <c r="L1998" s="118">
        <f t="shared" si="226"/>
        <v>42.4</v>
      </c>
      <c r="M1998" s="118">
        <f t="shared" si="227"/>
        <v>42.4</v>
      </c>
    </row>
    <row r="1999" spans="1:13" x14ac:dyDescent="0.3">
      <c r="A1999" s="119" t="str">
        <f t="shared" si="228"/>
        <v>2020-IC-L1</v>
      </c>
      <c r="B1999" s="120">
        <f t="shared" si="229"/>
        <v>43883</v>
      </c>
      <c r="C1999" s="119" t="str">
        <f t="shared" si="230"/>
        <v>Zone 5 - Mile 108</v>
      </c>
      <c r="D1999" s="109" t="s">
        <v>856</v>
      </c>
      <c r="E1999" s="116" t="str">
        <f t="shared" si="222"/>
        <v>Henno</v>
      </c>
      <c r="F1999" s="116" t="str">
        <f t="shared" si="223"/>
        <v>Snyman</v>
      </c>
      <c r="G1999" s="116" t="str">
        <f t="shared" si="224"/>
        <v>Men Veteran</v>
      </c>
      <c r="H1999" s="116" t="str">
        <f t="shared" si="225"/>
        <v>Penguin</v>
      </c>
      <c r="I1999" s="109"/>
      <c r="J1999" s="109" t="s">
        <v>1335</v>
      </c>
      <c r="K1999" s="109">
        <v>139</v>
      </c>
      <c r="L1999" s="118">
        <f t="shared" si="226"/>
        <v>34.6</v>
      </c>
      <c r="M1999" s="118">
        <f t="shared" si="227"/>
        <v>34.6</v>
      </c>
    </row>
    <row r="2000" spans="1:13" x14ac:dyDescent="0.3">
      <c r="A2000" s="119" t="str">
        <f t="shared" si="228"/>
        <v>2020-IC-L1</v>
      </c>
      <c r="B2000" s="120">
        <f t="shared" si="229"/>
        <v>43883</v>
      </c>
      <c r="C2000" s="119" t="str">
        <f t="shared" si="230"/>
        <v>Zone 5 - Mile 108</v>
      </c>
      <c r="D2000" s="109" t="s">
        <v>502</v>
      </c>
      <c r="E2000" s="116" t="str">
        <f t="shared" si="222"/>
        <v>Nico</v>
      </c>
      <c r="F2000" s="116" t="str">
        <f t="shared" si="223"/>
        <v>Kotze</v>
      </c>
      <c r="G2000" s="116" t="str">
        <f t="shared" si="224"/>
        <v>Men Veteran</v>
      </c>
      <c r="H2000" s="116" t="str">
        <f t="shared" si="225"/>
        <v>Penguin</v>
      </c>
      <c r="I2000" s="109"/>
      <c r="J2000" s="109" t="s">
        <v>1341</v>
      </c>
      <c r="K2000" s="109">
        <v>72</v>
      </c>
      <c r="L2000" s="118">
        <f t="shared" si="226"/>
        <v>1.2</v>
      </c>
      <c r="M2000" s="118">
        <f t="shared" si="227"/>
        <v>1.2</v>
      </c>
    </row>
    <row r="2001" spans="1:13" x14ac:dyDescent="0.3">
      <c r="A2001" s="119" t="str">
        <f t="shared" si="228"/>
        <v>2020-IC-L1</v>
      </c>
      <c r="B2001" s="120">
        <f t="shared" si="229"/>
        <v>43883</v>
      </c>
      <c r="C2001" s="119" t="str">
        <f t="shared" si="230"/>
        <v>Zone 5 - Mile 108</v>
      </c>
      <c r="D2001" s="109" t="s">
        <v>502</v>
      </c>
      <c r="E2001" s="116" t="str">
        <f t="shared" si="222"/>
        <v>Nico</v>
      </c>
      <c r="F2001" s="116" t="str">
        <f t="shared" si="223"/>
        <v>Kotze</v>
      </c>
      <c r="G2001" s="116" t="str">
        <f t="shared" si="224"/>
        <v>Men Veteran</v>
      </c>
      <c r="H2001" s="116" t="str">
        <f t="shared" si="225"/>
        <v>Penguin</v>
      </c>
      <c r="I2001" s="109"/>
      <c r="J2001" s="109" t="s">
        <v>1341</v>
      </c>
      <c r="K2001" s="109">
        <v>61</v>
      </c>
      <c r="L2001" s="118">
        <f t="shared" si="226"/>
        <v>0</v>
      </c>
      <c r="M2001" s="118">
        <f t="shared" si="227"/>
        <v>0</v>
      </c>
    </row>
    <row r="2002" spans="1:13" x14ac:dyDescent="0.3">
      <c r="A2002" s="119" t="str">
        <f t="shared" si="228"/>
        <v>2020-IC-L1</v>
      </c>
      <c r="B2002" s="120">
        <f t="shared" si="229"/>
        <v>43883</v>
      </c>
      <c r="C2002" s="119" t="str">
        <f t="shared" si="230"/>
        <v>Zone 5 - Mile 108</v>
      </c>
      <c r="D2002" s="109" t="s">
        <v>502</v>
      </c>
      <c r="E2002" s="116" t="str">
        <f t="shared" si="222"/>
        <v>Nico</v>
      </c>
      <c r="F2002" s="116" t="str">
        <f t="shared" si="223"/>
        <v>Kotze</v>
      </c>
      <c r="G2002" s="116" t="str">
        <f t="shared" si="224"/>
        <v>Men Veteran</v>
      </c>
      <c r="H2002" s="116" t="str">
        <f t="shared" si="225"/>
        <v>Penguin</v>
      </c>
      <c r="I2002" s="109"/>
      <c r="J2002" s="109" t="s">
        <v>8</v>
      </c>
      <c r="K2002" s="109">
        <v>83</v>
      </c>
      <c r="L2002" s="118">
        <f t="shared" si="226"/>
        <v>4.5999999999999996</v>
      </c>
      <c r="M2002" s="118">
        <f t="shared" si="227"/>
        <v>4.5999999999999996</v>
      </c>
    </row>
    <row r="2003" spans="1:13" x14ac:dyDescent="0.3">
      <c r="A2003" s="119" t="str">
        <f t="shared" si="228"/>
        <v>2020-IC-L1</v>
      </c>
      <c r="B2003" s="120">
        <f t="shared" si="229"/>
        <v>43883</v>
      </c>
      <c r="C2003" s="119" t="str">
        <f t="shared" si="230"/>
        <v>Zone 5 - Mile 108</v>
      </c>
      <c r="D2003" s="109" t="s">
        <v>885</v>
      </c>
      <c r="E2003" s="116" t="str">
        <f t="shared" si="222"/>
        <v>Henko</v>
      </c>
      <c r="F2003" s="116" t="str">
        <f t="shared" si="223"/>
        <v>Snyman</v>
      </c>
      <c r="G2003" s="116" t="str">
        <f t="shared" si="224"/>
        <v>Men U/21</v>
      </c>
      <c r="H2003" s="116" t="str">
        <f t="shared" si="225"/>
        <v>Penguin</v>
      </c>
      <c r="I2003" s="109"/>
      <c r="J2003" s="109" t="s">
        <v>1356</v>
      </c>
      <c r="K2003" s="109">
        <v>110</v>
      </c>
      <c r="L2003" s="118">
        <f t="shared" si="226"/>
        <v>12</v>
      </c>
      <c r="M2003" s="118">
        <f t="shared" si="227"/>
        <v>12</v>
      </c>
    </row>
    <row r="2004" spans="1:13" x14ac:dyDescent="0.3">
      <c r="A2004" s="119" t="str">
        <f t="shared" si="228"/>
        <v>2020-IC-L1</v>
      </c>
      <c r="B2004" s="120">
        <f t="shared" si="229"/>
        <v>43883</v>
      </c>
      <c r="C2004" s="119" t="str">
        <f t="shared" si="230"/>
        <v>Zone 5 - Mile 108</v>
      </c>
      <c r="D2004" s="109" t="s">
        <v>549</v>
      </c>
      <c r="E2004" s="116" t="str">
        <f t="shared" si="222"/>
        <v>Stefan</v>
      </c>
      <c r="F2004" s="116" t="str">
        <f t="shared" si="223"/>
        <v>Du Preez</v>
      </c>
      <c r="G2004" s="116" t="str">
        <f t="shared" si="224"/>
        <v>Men Master</v>
      </c>
      <c r="H2004" s="116" t="str">
        <f t="shared" si="225"/>
        <v>Walvis Bay</v>
      </c>
      <c r="I2004" s="109" t="s">
        <v>19</v>
      </c>
      <c r="J2004" s="109"/>
      <c r="K2004" s="109">
        <v>47</v>
      </c>
      <c r="L2004" s="118">
        <f t="shared" si="226"/>
        <v>1.1000000000000001</v>
      </c>
      <c r="M2004" s="118">
        <f t="shared" si="227"/>
        <v>1.1000000000000001</v>
      </c>
    </row>
    <row r="2005" spans="1:13" x14ac:dyDescent="0.3">
      <c r="A2005" s="119" t="str">
        <f t="shared" si="228"/>
        <v>2020-IC-L1</v>
      </c>
      <c r="B2005" s="120">
        <f t="shared" si="229"/>
        <v>43883</v>
      </c>
      <c r="C2005" s="119" t="str">
        <f t="shared" si="230"/>
        <v>Zone 5 - Mile 108</v>
      </c>
      <c r="D2005" s="109" t="s">
        <v>549</v>
      </c>
      <c r="E2005" s="116" t="str">
        <f t="shared" si="222"/>
        <v>Stefan</v>
      </c>
      <c r="F2005" s="116" t="str">
        <f t="shared" si="223"/>
        <v>Du Preez</v>
      </c>
      <c r="G2005" s="116" t="str">
        <f t="shared" si="224"/>
        <v>Men Master</v>
      </c>
      <c r="H2005" s="116" t="str">
        <f t="shared" si="225"/>
        <v>Walvis Bay</v>
      </c>
      <c r="I2005" s="109" t="s">
        <v>19</v>
      </c>
      <c r="J2005" s="109"/>
      <c r="K2005" s="109">
        <v>47</v>
      </c>
      <c r="L2005" s="118">
        <f t="shared" si="226"/>
        <v>1.1000000000000001</v>
      </c>
      <c r="M2005" s="118">
        <f t="shared" si="227"/>
        <v>1.1000000000000001</v>
      </c>
    </row>
    <row r="2006" spans="1:13" x14ac:dyDescent="0.3">
      <c r="A2006" s="119" t="str">
        <f t="shared" si="228"/>
        <v>2020-IC-L1</v>
      </c>
      <c r="B2006" s="120">
        <f t="shared" si="229"/>
        <v>43883</v>
      </c>
      <c r="C2006" s="119" t="str">
        <f t="shared" si="230"/>
        <v>Zone 5 - Mile 108</v>
      </c>
      <c r="D2006" s="109" t="s">
        <v>549</v>
      </c>
      <c r="E2006" s="116" t="str">
        <f t="shared" si="222"/>
        <v>Stefan</v>
      </c>
      <c r="F2006" s="116" t="str">
        <f t="shared" si="223"/>
        <v>Du Preez</v>
      </c>
      <c r="G2006" s="116" t="str">
        <f t="shared" si="224"/>
        <v>Men Master</v>
      </c>
      <c r="H2006" s="116" t="str">
        <f t="shared" si="225"/>
        <v>Walvis Bay</v>
      </c>
      <c r="I2006" s="109" t="s">
        <v>19</v>
      </c>
      <c r="J2006" s="109"/>
      <c r="K2006" s="109">
        <v>50</v>
      </c>
      <c r="L2006" s="118">
        <f t="shared" si="226"/>
        <v>1.3</v>
      </c>
      <c r="M2006" s="118">
        <f t="shared" si="227"/>
        <v>1.3</v>
      </c>
    </row>
    <row r="2007" spans="1:13" x14ac:dyDescent="0.3">
      <c r="A2007" s="119" t="str">
        <f t="shared" si="228"/>
        <v>2020-IC-L1</v>
      </c>
      <c r="B2007" s="120">
        <f t="shared" si="229"/>
        <v>43883</v>
      </c>
      <c r="C2007" s="119" t="str">
        <f t="shared" si="230"/>
        <v>Zone 5 - Mile 108</v>
      </c>
      <c r="D2007" s="109" t="s">
        <v>549</v>
      </c>
      <c r="E2007" s="116" t="str">
        <f t="shared" si="222"/>
        <v>Stefan</v>
      </c>
      <c r="F2007" s="116" t="str">
        <f t="shared" si="223"/>
        <v>Du Preez</v>
      </c>
      <c r="G2007" s="116" t="str">
        <f t="shared" si="224"/>
        <v>Men Master</v>
      </c>
      <c r="H2007" s="116" t="str">
        <f t="shared" si="225"/>
        <v>Walvis Bay</v>
      </c>
      <c r="I2007" s="109" t="s">
        <v>19</v>
      </c>
      <c r="J2007" s="109"/>
      <c r="K2007" s="109">
        <v>45</v>
      </c>
      <c r="L2007" s="118">
        <f t="shared" si="226"/>
        <v>0.9</v>
      </c>
      <c r="M2007" s="118">
        <f t="shared" si="227"/>
        <v>0.9</v>
      </c>
    </row>
    <row r="2008" spans="1:13" x14ac:dyDescent="0.3">
      <c r="A2008" s="119" t="str">
        <f t="shared" si="228"/>
        <v>2020-IC-L1</v>
      </c>
      <c r="B2008" s="120">
        <f t="shared" si="229"/>
        <v>43883</v>
      </c>
      <c r="C2008" s="119" t="str">
        <f t="shared" si="230"/>
        <v>Zone 5 - Mile 108</v>
      </c>
      <c r="D2008" s="109" t="s">
        <v>620</v>
      </c>
      <c r="E2008" s="116" t="str">
        <f t="shared" si="222"/>
        <v>Stefan Jnr</v>
      </c>
      <c r="F2008" s="116" t="str">
        <f t="shared" si="223"/>
        <v>Du Preez</v>
      </c>
      <c r="G2008" s="116" t="str">
        <f t="shared" si="224"/>
        <v>Men U/21</v>
      </c>
      <c r="H2008" s="116" t="str">
        <f t="shared" si="225"/>
        <v>Walvis Bay</v>
      </c>
      <c r="I2008" s="109"/>
      <c r="J2008" s="109"/>
      <c r="K2008" s="109"/>
      <c r="L2008" s="118" t="str">
        <f t="shared" si="226"/>
        <v/>
      </c>
      <c r="M2008" s="118" t="str">
        <f t="shared" si="227"/>
        <v/>
      </c>
    </row>
    <row r="2009" spans="1:13" x14ac:dyDescent="0.3">
      <c r="A2009" s="119" t="str">
        <f t="shared" si="228"/>
        <v>2020-IC-L1</v>
      </c>
      <c r="B2009" s="120">
        <f t="shared" si="229"/>
        <v>43883</v>
      </c>
      <c r="C2009" s="119" t="str">
        <f t="shared" si="230"/>
        <v>Zone 5 - Mile 108</v>
      </c>
      <c r="D2009" s="109" t="s">
        <v>1504</v>
      </c>
      <c r="E2009" s="116" t="str">
        <f t="shared" si="222"/>
        <v>Fanie</v>
      </c>
      <c r="F2009" s="116" t="str">
        <f t="shared" si="223"/>
        <v>Terblanche</v>
      </c>
      <c r="G2009" s="116" t="str">
        <f t="shared" si="224"/>
        <v>Men Veteran</v>
      </c>
      <c r="H2009" s="116" t="str">
        <f t="shared" si="225"/>
        <v>Walvis Bay</v>
      </c>
      <c r="I2009" s="109"/>
      <c r="J2009" s="109" t="s">
        <v>1341</v>
      </c>
      <c r="K2009" s="109">
        <v>71</v>
      </c>
      <c r="L2009" s="118">
        <f t="shared" si="226"/>
        <v>1.1000000000000001</v>
      </c>
      <c r="M2009" s="118">
        <f t="shared" si="227"/>
        <v>1.1000000000000001</v>
      </c>
    </row>
    <row r="2010" spans="1:13" x14ac:dyDescent="0.3">
      <c r="A2010" s="119" t="str">
        <f t="shared" si="228"/>
        <v>2020-IC-L1</v>
      </c>
      <c r="B2010" s="120">
        <f t="shared" si="229"/>
        <v>43883</v>
      </c>
      <c r="C2010" s="119" t="str">
        <f t="shared" si="230"/>
        <v>Zone 5 - Mile 108</v>
      </c>
      <c r="D2010" s="109" t="s">
        <v>879</v>
      </c>
      <c r="E2010" s="116" t="str">
        <f t="shared" si="222"/>
        <v>Mossie (CL)</v>
      </c>
      <c r="F2010" s="116" t="str">
        <f t="shared" si="223"/>
        <v>Mostert</v>
      </c>
      <c r="G2010" s="116" t="str">
        <f t="shared" si="224"/>
        <v>Men Grand Masters</v>
      </c>
      <c r="H2010" s="116" t="str">
        <f t="shared" si="225"/>
        <v>Walvis Bay</v>
      </c>
      <c r="I2010" s="109"/>
      <c r="J2010" s="109"/>
      <c r="K2010" s="109"/>
      <c r="L2010" s="118" t="str">
        <f t="shared" si="226"/>
        <v/>
      </c>
      <c r="M2010" s="118" t="str">
        <f t="shared" si="227"/>
        <v/>
      </c>
    </row>
    <row r="2011" spans="1:13" x14ac:dyDescent="0.3">
      <c r="A2011" s="119" t="str">
        <f t="shared" si="228"/>
        <v>2020-IC-L1</v>
      </c>
      <c r="B2011" s="120">
        <f t="shared" si="229"/>
        <v>43883</v>
      </c>
      <c r="C2011" s="119" t="str">
        <f t="shared" si="230"/>
        <v>Zone 5 - Mile 108</v>
      </c>
      <c r="D2011" s="109" t="s">
        <v>1201</v>
      </c>
      <c r="E2011" s="116" t="str">
        <f t="shared" si="222"/>
        <v>Martin</v>
      </c>
      <c r="F2011" s="116" t="str">
        <f t="shared" si="223"/>
        <v>Cordier</v>
      </c>
      <c r="G2011" s="116" t="str">
        <f t="shared" si="224"/>
        <v>Men Veteran</v>
      </c>
      <c r="H2011" s="116" t="str">
        <f t="shared" si="225"/>
        <v>Walvis Bay</v>
      </c>
      <c r="I2011" s="109"/>
      <c r="J2011" s="109" t="s">
        <v>1340</v>
      </c>
      <c r="K2011" s="109">
        <v>96</v>
      </c>
      <c r="L2011" s="118">
        <f t="shared" si="226"/>
        <v>3.8</v>
      </c>
      <c r="M2011" s="118">
        <f t="shared" si="227"/>
        <v>3.8</v>
      </c>
    </row>
    <row r="2012" spans="1:13" x14ac:dyDescent="0.3">
      <c r="A2012" s="119" t="str">
        <f t="shared" si="228"/>
        <v>2020-IC-L1</v>
      </c>
      <c r="B2012" s="120">
        <f t="shared" si="229"/>
        <v>43883</v>
      </c>
      <c r="C2012" s="119" t="str">
        <f t="shared" si="230"/>
        <v>Zone 5 - Mile 108</v>
      </c>
      <c r="D2012" s="109" t="s">
        <v>1201</v>
      </c>
      <c r="E2012" s="116" t="str">
        <f t="shared" si="222"/>
        <v>Martin</v>
      </c>
      <c r="F2012" s="116" t="str">
        <f t="shared" si="223"/>
        <v>Cordier</v>
      </c>
      <c r="G2012" s="116" t="str">
        <f t="shared" si="224"/>
        <v>Men Veteran</v>
      </c>
      <c r="H2012" s="116" t="str">
        <f t="shared" si="225"/>
        <v>Walvis Bay</v>
      </c>
      <c r="I2012" s="109"/>
      <c r="J2012" s="109" t="s">
        <v>1340</v>
      </c>
      <c r="K2012" s="109">
        <v>127</v>
      </c>
      <c r="L2012" s="118">
        <f t="shared" si="226"/>
        <v>9.8000000000000007</v>
      </c>
      <c r="M2012" s="118">
        <f t="shared" si="227"/>
        <v>9.8000000000000007</v>
      </c>
    </row>
    <row r="2013" spans="1:13" x14ac:dyDescent="0.3">
      <c r="A2013" s="119" t="str">
        <f t="shared" si="228"/>
        <v>2020-IC-L1</v>
      </c>
      <c r="B2013" s="120">
        <f t="shared" si="229"/>
        <v>43883</v>
      </c>
      <c r="C2013" s="119" t="str">
        <f t="shared" si="230"/>
        <v>Zone 5 - Mile 108</v>
      </c>
      <c r="D2013" s="109" t="s">
        <v>1201</v>
      </c>
      <c r="E2013" s="116" t="str">
        <f t="shared" si="222"/>
        <v>Martin</v>
      </c>
      <c r="F2013" s="116" t="str">
        <f t="shared" si="223"/>
        <v>Cordier</v>
      </c>
      <c r="G2013" s="116" t="str">
        <f t="shared" si="224"/>
        <v>Men Veteran</v>
      </c>
      <c r="H2013" s="116" t="str">
        <f t="shared" si="225"/>
        <v>Walvis Bay</v>
      </c>
      <c r="I2013" s="109"/>
      <c r="J2013" s="109" t="s">
        <v>1340</v>
      </c>
      <c r="K2013" s="109">
        <v>125</v>
      </c>
      <c r="L2013" s="118">
        <f t="shared" si="226"/>
        <v>9.3000000000000007</v>
      </c>
      <c r="M2013" s="118">
        <f t="shared" si="227"/>
        <v>9.3000000000000007</v>
      </c>
    </row>
    <row r="2014" spans="1:13" x14ac:dyDescent="0.3">
      <c r="A2014" s="119" t="str">
        <f t="shared" si="228"/>
        <v>2020-IC-L1</v>
      </c>
      <c r="B2014" s="120">
        <f t="shared" si="229"/>
        <v>43883</v>
      </c>
      <c r="C2014" s="119" t="str">
        <f t="shared" si="230"/>
        <v>Zone 5 - Mile 108</v>
      </c>
      <c r="D2014" s="109" t="s">
        <v>1201</v>
      </c>
      <c r="E2014" s="116" t="str">
        <f t="shared" si="222"/>
        <v>Martin</v>
      </c>
      <c r="F2014" s="116" t="str">
        <f t="shared" si="223"/>
        <v>Cordier</v>
      </c>
      <c r="G2014" s="116" t="str">
        <f t="shared" si="224"/>
        <v>Men Veteran</v>
      </c>
      <c r="H2014" s="116" t="str">
        <f t="shared" si="225"/>
        <v>Walvis Bay</v>
      </c>
      <c r="I2014" s="109"/>
      <c r="J2014" s="109" t="s">
        <v>1340</v>
      </c>
      <c r="K2014" s="109">
        <v>86</v>
      </c>
      <c r="L2014" s="118">
        <f t="shared" si="226"/>
        <v>2.6</v>
      </c>
      <c r="M2014" s="118">
        <f t="shared" si="227"/>
        <v>2.6</v>
      </c>
    </row>
    <row r="2015" spans="1:13" x14ac:dyDescent="0.3">
      <c r="A2015" s="119" t="str">
        <f t="shared" si="228"/>
        <v>2020-IC-L1</v>
      </c>
      <c r="B2015" s="120">
        <f t="shared" si="229"/>
        <v>43883</v>
      </c>
      <c r="C2015" s="119" t="str">
        <f t="shared" si="230"/>
        <v>Zone 5 - Mile 108</v>
      </c>
      <c r="D2015" s="109" t="s">
        <v>1201</v>
      </c>
      <c r="E2015" s="116" t="str">
        <f t="shared" si="222"/>
        <v>Martin</v>
      </c>
      <c r="F2015" s="116" t="str">
        <f t="shared" si="223"/>
        <v>Cordier</v>
      </c>
      <c r="G2015" s="116" t="str">
        <f t="shared" si="224"/>
        <v>Men Veteran</v>
      </c>
      <c r="H2015" s="116" t="str">
        <f t="shared" si="225"/>
        <v>Walvis Bay</v>
      </c>
      <c r="I2015" s="109"/>
      <c r="J2015" s="109" t="s">
        <v>1340</v>
      </c>
      <c r="K2015" s="109">
        <v>81</v>
      </c>
      <c r="L2015" s="118">
        <f t="shared" si="226"/>
        <v>2.1</v>
      </c>
      <c r="M2015" s="118">
        <f t="shared" si="227"/>
        <v>2.1</v>
      </c>
    </row>
    <row r="2016" spans="1:13" x14ac:dyDescent="0.3">
      <c r="A2016" s="119" t="str">
        <f t="shared" si="228"/>
        <v>2020-IC-L1</v>
      </c>
      <c r="B2016" s="120">
        <f t="shared" si="229"/>
        <v>43883</v>
      </c>
      <c r="C2016" s="119" t="str">
        <f t="shared" si="230"/>
        <v>Zone 5 - Mile 108</v>
      </c>
      <c r="D2016" s="109" t="s">
        <v>1201</v>
      </c>
      <c r="E2016" s="116" t="str">
        <f t="shared" si="222"/>
        <v>Martin</v>
      </c>
      <c r="F2016" s="116" t="str">
        <f t="shared" si="223"/>
        <v>Cordier</v>
      </c>
      <c r="G2016" s="116" t="str">
        <f t="shared" si="224"/>
        <v>Men Veteran</v>
      </c>
      <c r="H2016" s="116" t="str">
        <f t="shared" si="225"/>
        <v>Walvis Bay</v>
      </c>
      <c r="I2016" s="109"/>
      <c r="J2016" s="109" t="s">
        <v>1341</v>
      </c>
      <c r="K2016" s="109">
        <v>91</v>
      </c>
      <c r="L2016" s="118">
        <f t="shared" si="226"/>
        <v>2.7</v>
      </c>
      <c r="M2016" s="118">
        <f t="shared" si="227"/>
        <v>2.7</v>
      </c>
    </row>
    <row r="2017" spans="1:13" x14ac:dyDescent="0.3">
      <c r="A2017" s="119" t="str">
        <f t="shared" si="228"/>
        <v>2020-IC-L1</v>
      </c>
      <c r="B2017" s="120">
        <f t="shared" si="229"/>
        <v>43883</v>
      </c>
      <c r="C2017" s="119" t="str">
        <f t="shared" si="230"/>
        <v>Zone 5 - Mile 108</v>
      </c>
      <c r="D2017" s="109" t="s">
        <v>1805</v>
      </c>
      <c r="E2017" s="116" t="str">
        <f t="shared" si="222"/>
        <v>Andre</v>
      </c>
      <c r="F2017" s="116" t="str">
        <f t="shared" si="223"/>
        <v>Bezuidehout</v>
      </c>
      <c r="G2017" s="116" t="str">
        <f t="shared" si="224"/>
        <v>Men Master</v>
      </c>
      <c r="H2017" s="116" t="str">
        <f t="shared" si="225"/>
        <v>Walvis Bay</v>
      </c>
      <c r="I2017" s="109"/>
      <c r="J2017" s="109" t="s">
        <v>1340</v>
      </c>
      <c r="K2017" s="109">
        <v>153</v>
      </c>
      <c r="L2017" s="118">
        <f t="shared" si="226"/>
        <v>18.600000000000001</v>
      </c>
      <c r="M2017" s="118">
        <f t="shared" si="227"/>
        <v>18.600000000000001</v>
      </c>
    </row>
    <row r="2018" spans="1:13" x14ac:dyDescent="0.3">
      <c r="A2018" s="119" t="str">
        <f t="shared" si="228"/>
        <v>2020-IC-L1</v>
      </c>
      <c r="B2018" s="120">
        <f t="shared" si="229"/>
        <v>43883</v>
      </c>
      <c r="C2018" s="119" t="str">
        <f t="shared" si="230"/>
        <v>Zone 5 - Mile 108</v>
      </c>
      <c r="D2018" s="109" t="s">
        <v>1805</v>
      </c>
      <c r="E2018" s="116" t="str">
        <f t="shared" si="222"/>
        <v>Andre</v>
      </c>
      <c r="F2018" s="116" t="str">
        <f t="shared" si="223"/>
        <v>Bezuidehout</v>
      </c>
      <c r="G2018" s="116" t="str">
        <f t="shared" si="224"/>
        <v>Men Master</v>
      </c>
      <c r="H2018" s="116" t="str">
        <f t="shared" si="225"/>
        <v>Walvis Bay</v>
      </c>
      <c r="I2018" s="109"/>
      <c r="J2018" s="109" t="s">
        <v>1341</v>
      </c>
      <c r="K2018" s="109">
        <v>102</v>
      </c>
      <c r="L2018" s="118">
        <f t="shared" si="226"/>
        <v>4</v>
      </c>
      <c r="M2018" s="118">
        <f t="shared" si="227"/>
        <v>4</v>
      </c>
    </row>
    <row r="2019" spans="1:13" x14ac:dyDescent="0.3">
      <c r="A2019" s="119" t="str">
        <f t="shared" si="228"/>
        <v>2020-IC-L1</v>
      </c>
      <c r="B2019" s="120">
        <f t="shared" si="229"/>
        <v>43883</v>
      </c>
      <c r="C2019" s="119" t="str">
        <f t="shared" si="230"/>
        <v>Zone 5 - Mile 108</v>
      </c>
      <c r="D2019" s="109" t="s">
        <v>1805</v>
      </c>
      <c r="E2019" s="116" t="str">
        <f t="shared" si="222"/>
        <v>Andre</v>
      </c>
      <c r="F2019" s="116" t="str">
        <f t="shared" si="223"/>
        <v>Bezuidehout</v>
      </c>
      <c r="G2019" s="116" t="str">
        <f t="shared" si="224"/>
        <v>Men Master</v>
      </c>
      <c r="H2019" s="116" t="str">
        <f t="shared" si="225"/>
        <v>Walvis Bay</v>
      </c>
      <c r="I2019" s="109"/>
      <c r="J2019" s="109" t="s">
        <v>1340</v>
      </c>
      <c r="K2019" s="109">
        <v>136</v>
      </c>
      <c r="L2019" s="118">
        <f t="shared" si="226"/>
        <v>12.4</v>
      </c>
      <c r="M2019" s="118">
        <f t="shared" si="227"/>
        <v>12.4</v>
      </c>
    </row>
    <row r="2020" spans="1:13" x14ac:dyDescent="0.3">
      <c r="A2020" s="119" t="str">
        <f t="shared" si="228"/>
        <v>2020-IC-L1</v>
      </c>
      <c r="B2020" s="120">
        <f t="shared" si="229"/>
        <v>43883</v>
      </c>
      <c r="C2020" s="119" t="str">
        <f t="shared" si="230"/>
        <v>Zone 5 - Mile 108</v>
      </c>
      <c r="D2020" s="109" t="s">
        <v>1805</v>
      </c>
      <c r="E2020" s="116" t="str">
        <f t="shared" si="222"/>
        <v>Andre</v>
      </c>
      <c r="F2020" s="116" t="str">
        <f t="shared" si="223"/>
        <v>Bezuidehout</v>
      </c>
      <c r="G2020" s="116" t="str">
        <f t="shared" si="224"/>
        <v>Men Master</v>
      </c>
      <c r="H2020" s="116" t="str">
        <f t="shared" si="225"/>
        <v>Walvis Bay</v>
      </c>
      <c r="I2020" s="109"/>
      <c r="J2020" s="109" t="s">
        <v>1341</v>
      </c>
      <c r="K2020" s="109">
        <v>74</v>
      </c>
      <c r="L2020" s="118">
        <f t="shared" si="226"/>
        <v>1.3</v>
      </c>
      <c r="M2020" s="118">
        <f t="shared" si="227"/>
        <v>1.3</v>
      </c>
    </row>
    <row r="2021" spans="1:13" x14ac:dyDescent="0.3">
      <c r="A2021" s="119" t="str">
        <f t="shared" si="228"/>
        <v>2020-IC-L1</v>
      </c>
      <c r="B2021" s="120">
        <f t="shared" si="229"/>
        <v>43883</v>
      </c>
      <c r="C2021" s="119" t="str">
        <f t="shared" si="230"/>
        <v>Zone 5 - Mile 108</v>
      </c>
      <c r="D2021" s="109" t="s">
        <v>834</v>
      </c>
      <c r="E2021" s="116" t="str">
        <f t="shared" si="222"/>
        <v>Morne</v>
      </c>
      <c r="F2021" s="116" t="str">
        <f t="shared" si="223"/>
        <v>Hugo</v>
      </c>
      <c r="G2021" s="116" t="str">
        <f t="shared" si="224"/>
        <v>Men Veteran</v>
      </c>
      <c r="H2021" s="116" t="str">
        <f t="shared" si="225"/>
        <v>Walvis Bay</v>
      </c>
      <c r="I2021" s="109"/>
      <c r="J2021" s="109" t="s">
        <v>1340</v>
      </c>
      <c r="K2021" s="109">
        <v>147</v>
      </c>
      <c r="L2021" s="118">
        <f t="shared" si="226"/>
        <v>16.2</v>
      </c>
      <c r="M2021" s="118">
        <f t="shared" si="227"/>
        <v>16.2</v>
      </c>
    </row>
    <row r="2022" spans="1:13" x14ac:dyDescent="0.3">
      <c r="A2022" s="119" t="str">
        <f t="shared" si="228"/>
        <v>2020-IC-L1</v>
      </c>
      <c r="B2022" s="120">
        <f t="shared" si="229"/>
        <v>43883</v>
      </c>
      <c r="C2022" s="119" t="str">
        <f t="shared" si="230"/>
        <v>Zone 5 - Mile 108</v>
      </c>
      <c r="D2022" s="109" t="s">
        <v>834</v>
      </c>
      <c r="E2022" s="116" t="str">
        <f t="shared" si="222"/>
        <v>Morne</v>
      </c>
      <c r="F2022" s="116" t="str">
        <f t="shared" si="223"/>
        <v>Hugo</v>
      </c>
      <c r="G2022" s="116" t="str">
        <f t="shared" si="224"/>
        <v>Men Veteran</v>
      </c>
      <c r="H2022" s="116" t="str">
        <f t="shared" si="225"/>
        <v>Walvis Bay</v>
      </c>
      <c r="I2022" s="109"/>
      <c r="J2022" s="109" t="s">
        <v>1341</v>
      </c>
      <c r="K2022" s="109">
        <v>66</v>
      </c>
      <c r="L2022" s="118">
        <f t="shared" si="226"/>
        <v>0</v>
      </c>
      <c r="M2022" s="118">
        <f t="shared" si="227"/>
        <v>0</v>
      </c>
    </row>
    <row r="2023" spans="1:13" x14ac:dyDescent="0.3">
      <c r="A2023" s="119" t="str">
        <f t="shared" si="228"/>
        <v>2020-IC-L1</v>
      </c>
      <c r="B2023" s="120">
        <f t="shared" si="229"/>
        <v>43883</v>
      </c>
      <c r="C2023" s="119" t="str">
        <f t="shared" si="230"/>
        <v>Zone 5 - Mile 108</v>
      </c>
      <c r="D2023" s="109" t="s">
        <v>834</v>
      </c>
      <c r="E2023" s="116" t="str">
        <f t="shared" si="222"/>
        <v>Morne</v>
      </c>
      <c r="F2023" s="116" t="str">
        <f t="shared" si="223"/>
        <v>Hugo</v>
      </c>
      <c r="G2023" s="116" t="str">
        <f t="shared" si="224"/>
        <v>Men Veteran</v>
      </c>
      <c r="H2023" s="116" t="str">
        <f t="shared" si="225"/>
        <v>Walvis Bay</v>
      </c>
      <c r="I2023" s="109"/>
      <c r="J2023" s="109" t="s">
        <v>1341</v>
      </c>
      <c r="K2023" s="109">
        <v>80</v>
      </c>
      <c r="L2023" s="118">
        <f t="shared" si="226"/>
        <v>1.7</v>
      </c>
      <c r="M2023" s="118">
        <f t="shared" si="227"/>
        <v>1.7</v>
      </c>
    </row>
    <row r="2024" spans="1:13" x14ac:dyDescent="0.3">
      <c r="A2024" s="119" t="str">
        <f t="shared" si="228"/>
        <v>2020-IC-L1</v>
      </c>
      <c r="B2024" s="120">
        <f t="shared" si="229"/>
        <v>43883</v>
      </c>
      <c r="C2024" s="119" t="str">
        <f t="shared" si="230"/>
        <v>Zone 5 - Mile 108</v>
      </c>
      <c r="D2024" s="109" t="s">
        <v>834</v>
      </c>
      <c r="E2024" s="116" t="str">
        <f t="shared" si="222"/>
        <v>Morne</v>
      </c>
      <c r="F2024" s="116" t="str">
        <f t="shared" si="223"/>
        <v>Hugo</v>
      </c>
      <c r="G2024" s="116" t="str">
        <f t="shared" si="224"/>
        <v>Men Veteran</v>
      </c>
      <c r="H2024" s="116" t="str">
        <f t="shared" si="225"/>
        <v>Walvis Bay</v>
      </c>
      <c r="I2024" s="109"/>
      <c r="J2024" s="109" t="s">
        <v>1340</v>
      </c>
      <c r="K2024" s="109">
        <v>109</v>
      </c>
      <c r="L2024" s="118">
        <f t="shared" si="226"/>
        <v>5.8</v>
      </c>
      <c r="M2024" s="118">
        <f t="shared" si="227"/>
        <v>5.8</v>
      </c>
    </row>
    <row r="2025" spans="1:13" x14ac:dyDescent="0.3">
      <c r="A2025" s="119" t="str">
        <f t="shared" si="228"/>
        <v>2020-IC-L1</v>
      </c>
      <c r="B2025" s="120">
        <f t="shared" si="229"/>
        <v>43883</v>
      </c>
      <c r="C2025" s="119" t="str">
        <f t="shared" si="230"/>
        <v>Zone 5 - Mile 108</v>
      </c>
      <c r="D2025" s="109" t="s">
        <v>834</v>
      </c>
      <c r="E2025" s="116" t="str">
        <f t="shared" si="222"/>
        <v>Morne</v>
      </c>
      <c r="F2025" s="116" t="str">
        <f t="shared" si="223"/>
        <v>Hugo</v>
      </c>
      <c r="G2025" s="116" t="str">
        <f t="shared" si="224"/>
        <v>Men Veteran</v>
      </c>
      <c r="H2025" s="116" t="str">
        <f t="shared" si="225"/>
        <v>Walvis Bay</v>
      </c>
      <c r="I2025" s="109"/>
      <c r="J2025" s="109" t="s">
        <v>1341</v>
      </c>
      <c r="K2025" s="109">
        <v>85</v>
      </c>
      <c r="L2025" s="118">
        <f t="shared" si="226"/>
        <v>2.1</v>
      </c>
      <c r="M2025" s="118">
        <f t="shared" si="227"/>
        <v>2.1</v>
      </c>
    </row>
    <row r="2026" spans="1:13" x14ac:dyDescent="0.3">
      <c r="A2026" s="119" t="str">
        <f t="shared" si="228"/>
        <v>2020-IC-L1</v>
      </c>
      <c r="B2026" s="120">
        <f t="shared" si="229"/>
        <v>43883</v>
      </c>
      <c r="C2026" s="119" t="str">
        <f t="shared" si="230"/>
        <v>Zone 5 - Mile 108</v>
      </c>
      <c r="D2026" s="109" t="s">
        <v>1123</v>
      </c>
      <c r="E2026" s="116" t="str">
        <f t="shared" si="222"/>
        <v>Roberto</v>
      </c>
      <c r="F2026" s="116" t="str">
        <f t="shared" si="223"/>
        <v>Celotto</v>
      </c>
      <c r="G2026" s="116" t="str">
        <f t="shared" si="224"/>
        <v>Men Senior</v>
      </c>
      <c r="H2026" s="116" t="str">
        <f t="shared" si="225"/>
        <v>xWalvis Bay</v>
      </c>
      <c r="I2026" s="109"/>
      <c r="J2026" s="109" t="s">
        <v>8</v>
      </c>
      <c r="K2026" s="109">
        <v>78</v>
      </c>
      <c r="L2026" s="118">
        <f t="shared" si="226"/>
        <v>3.8</v>
      </c>
      <c r="M2026" s="118">
        <f t="shared" si="227"/>
        <v>3.8</v>
      </c>
    </row>
    <row r="2027" spans="1:13" x14ac:dyDescent="0.3">
      <c r="A2027" s="119" t="str">
        <f t="shared" si="228"/>
        <v>2020-IC-L1</v>
      </c>
      <c r="B2027" s="120">
        <f t="shared" si="229"/>
        <v>43883</v>
      </c>
      <c r="C2027" s="119" t="str">
        <f t="shared" si="230"/>
        <v>Zone 5 - Mile 108</v>
      </c>
      <c r="D2027" s="109" t="s">
        <v>1123</v>
      </c>
      <c r="E2027" s="116" t="str">
        <f t="shared" si="222"/>
        <v>Roberto</v>
      </c>
      <c r="F2027" s="116" t="str">
        <f t="shared" si="223"/>
        <v>Celotto</v>
      </c>
      <c r="G2027" s="116" t="str">
        <f t="shared" si="224"/>
        <v>Men Senior</v>
      </c>
      <c r="H2027" s="116" t="str">
        <f t="shared" si="225"/>
        <v>xWalvis Bay</v>
      </c>
      <c r="I2027" s="109"/>
      <c r="J2027" s="109" t="s">
        <v>1340</v>
      </c>
      <c r="K2027" s="109">
        <v>157</v>
      </c>
      <c r="L2027" s="118">
        <f t="shared" si="226"/>
        <v>20.399999999999999</v>
      </c>
      <c r="M2027" s="118">
        <f t="shared" si="227"/>
        <v>20.399999999999999</v>
      </c>
    </row>
    <row r="2028" spans="1:13" x14ac:dyDescent="0.3">
      <c r="A2028" s="119" t="str">
        <f t="shared" si="228"/>
        <v>2020-IC-L1</v>
      </c>
      <c r="B2028" s="120">
        <f t="shared" si="229"/>
        <v>43883</v>
      </c>
      <c r="C2028" s="119" t="str">
        <f t="shared" si="230"/>
        <v>Zone 5 - Mile 108</v>
      </c>
      <c r="D2028" s="109" t="s">
        <v>1123</v>
      </c>
      <c r="E2028" s="116" t="str">
        <f t="shared" si="222"/>
        <v>Roberto</v>
      </c>
      <c r="F2028" s="116" t="str">
        <f t="shared" si="223"/>
        <v>Celotto</v>
      </c>
      <c r="G2028" s="116" t="str">
        <f t="shared" si="224"/>
        <v>Men Senior</v>
      </c>
      <c r="H2028" s="116" t="str">
        <f t="shared" si="225"/>
        <v>xWalvis Bay</v>
      </c>
      <c r="I2028" s="109"/>
      <c r="J2028" s="109" t="s">
        <v>1340</v>
      </c>
      <c r="K2028" s="109">
        <v>72</v>
      </c>
      <c r="L2028" s="118">
        <f t="shared" si="226"/>
        <v>1.4</v>
      </c>
      <c r="M2028" s="118">
        <f t="shared" si="227"/>
        <v>1.4</v>
      </c>
    </row>
    <row r="2029" spans="1:13" x14ac:dyDescent="0.3">
      <c r="A2029" s="119" t="str">
        <f t="shared" si="228"/>
        <v>2020-IC-L1</v>
      </c>
      <c r="B2029" s="120">
        <f t="shared" si="229"/>
        <v>43883</v>
      </c>
      <c r="C2029" s="119" t="str">
        <f t="shared" si="230"/>
        <v>Zone 5 - Mile 108</v>
      </c>
      <c r="D2029" s="109" t="s">
        <v>1123</v>
      </c>
      <c r="E2029" s="116" t="str">
        <f t="shared" si="222"/>
        <v>Roberto</v>
      </c>
      <c r="F2029" s="116" t="str">
        <f t="shared" si="223"/>
        <v>Celotto</v>
      </c>
      <c r="G2029" s="116" t="str">
        <f t="shared" si="224"/>
        <v>Men Senior</v>
      </c>
      <c r="H2029" s="116" t="str">
        <f t="shared" si="225"/>
        <v>xWalvis Bay</v>
      </c>
      <c r="I2029" s="109"/>
      <c r="J2029" s="109" t="s">
        <v>1340</v>
      </c>
      <c r="K2029" s="109">
        <v>74</v>
      </c>
      <c r="L2029" s="118">
        <f t="shared" si="226"/>
        <v>1.5</v>
      </c>
      <c r="M2029" s="118">
        <f t="shared" si="227"/>
        <v>1.5</v>
      </c>
    </row>
    <row r="2030" spans="1:13" x14ac:dyDescent="0.3">
      <c r="A2030" s="119" t="str">
        <f t="shared" si="228"/>
        <v>2020-IC-L1</v>
      </c>
      <c r="B2030" s="120">
        <f t="shared" si="229"/>
        <v>43883</v>
      </c>
      <c r="C2030" s="119" t="str">
        <f t="shared" si="230"/>
        <v>Zone 5 - Mile 108</v>
      </c>
      <c r="D2030" s="109" t="s">
        <v>881</v>
      </c>
      <c r="E2030" s="116" t="str">
        <f t="shared" si="222"/>
        <v>Raymond</v>
      </c>
      <c r="F2030" s="116" t="str">
        <f t="shared" si="223"/>
        <v>Duvenhage</v>
      </c>
      <c r="G2030" s="116" t="str">
        <f t="shared" si="224"/>
        <v>Men Veteran</v>
      </c>
      <c r="H2030" s="116" t="str">
        <f t="shared" si="225"/>
        <v>Walvis Bay</v>
      </c>
      <c r="I2030" s="109"/>
      <c r="J2030" s="109" t="s">
        <v>1341</v>
      </c>
      <c r="K2030" s="109">
        <v>92</v>
      </c>
      <c r="L2030" s="118">
        <f t="shared" si="226"/>
        <v>2.8</v>
      </c>
      <c r="M2030" s="118">
        <f t="shared" si="227"/>
        <v>2.8</v>
      </c>
    </row>
    <row r="2031" spans="1:13" x14ac:dyDescent="0.3">
      <c r="A2031" s="119" t="str">
        <f t="shared" si="228"/>
        <v>2020-IC-L1</v>
      </c>
      <c r="B2031" s="120">
        <f t="shared" si="229"/>
        <v>43883</v>
      </c>
      <c r="C2031" s="119" t="str">
        <f t="shared" si="230"/>
        <v>Zone 5 - Mile 108</v>
      </c>
      <c r="D2031" s="109" t="s">
        <v>881</v>
      </c>
      <c r="E2031" s="116" t="str">
        <f t="shared" si="222"/>
        <v>Raymond</v>
      </c>
      <c r="F2031" s="116" t="str">
        <f t="shared" si="223"/>
        <v>Duvenhage</v>
      </c>
      <c r="G2031" s="116" t="str">
        <f t="shared" si="224"/>
        <v>Men Veteran</v>
      </c>
      <c r="H2031" s="116" t="str">
        <f t="shared" si="225"/>
        <v>Walvis Bay</v>
      </c>
      <c r="I2031" s="109"/>
      <c r="J2031" s="109" t="s">
        <v>1340</v>
      </c>
      <c r="K2031" s="109">
        <v>141</v>
      </c>
      <c r="L2031" s="118">
        <f t="shared" si="226"/>
        <v>14.1</v>
      </c>
      <c r="M2031" s="118">
        <f t="shared" si="227"/>
        <v>14.1</v>
      </c>
    </row>
    <row r="2032" spans="1:13" x14ac:dyDescent="0.3">
      <c r="A2032" s="119" t="str">
        <f t="shared" si="228"/>
        <v>2020-IC-L1</v>
      </c>
      <c r="B2032" s="120">
        <f t="shared" si="229"/>
        <v>43883</v>
      </c>
      <c r="C2032" s="119" t="str">
        <f t="shared" si="230"/>
        <v>Zone 5 - Mile 108</v>
      </c>
      <c r="D2032" s="109" t="s">
        <v>1211</v>
      </c>
      <c r="E2032" s="116" t="str">
        <f t="shared" si="222"/>
        <v>Leon</v>
      </c>
      <c r="F2032" s="116" t="str">
        <f t="shared" si="223"/>
        <v>Sagner</v>
      </c>
      <c r="G2032" s="116" t="str">
        <f t="shared" si="224"/>
        <v>Men Master</v>
      </c>
      <c r="H2032" s="116" t="str">
        <f t="shared" si="225"/>
        <v>Walvis Bay</v>
      </c>
      <c r="I2032" s="109"/>
      <c r="J2032" s="109"/>
      <c r="K2032" s="109"/>
      <c r="L2032" s="118" t="str">
        <f t="shared" si="226"/>
        <v/>
      </c>
      <c r="M2032" s="118" t="str">
        <f t="shared" si="227"/>
        <v/>
      </c>
    </row>
    <row r="2033" spans="1:13" x14ac:dyDescent="0.3">
      <c r="A2033" s="119" t="str">
        <f t="shared" si="228"/>
        <v>2020-IC-L1</v>
      </c>
      <c r="B2033" s="120">
        <f t="shared" si="229"/>
        <v>43883</v>
      </c>
      <c r="C2033" s="119" t="str">
        <f t="shared" si="230"/>
        <v>Zone 5 - Mile 108</v>
      </c>
      <c r="D2033" s="109" t="s">
        <v>1638</v>
      </c>
      <c r="E2033" s="116" t="str">
        <f t="shared" si="222"/>
        <v>Breggie</v>
      </c>
      <c r="F2033" s="116" t="str">
        <f t="shared" si="223"/>
        <v>Ferreira</v>
      </c>
      <c r="G2033" s="116" t="str">
        <f t="shared" si="224"/>
        <v>Ladies Master</v>
      </c>
      <c r="H2033" s="116" t="str">
        <f t="shared" si="225"/>
        <v>Walvis Bay</v>
      </c>
      <c r="I2033" s="109"/>
      <c r="J2033" s="109" t="s">
        <v>8</v>
      </c>
      <c r="K2033" s="109">
        <v>85</v>
      </c>
      <c r="L2033" s="118">
        <f t="shared" si="226"/>
        <v>4.9000000000000004</v>
      </c>
      <c r="M2033" s="118">
        <f t="shared" si="227"/>
        <v>4.9000000000000004</v>
      </c>
    </row>
    <row r="2034" spans="1:13" x14ac:dyDescent="0.3">
      <c r="A2034" s="119" t="str">
        <f t="shared" si="228"/>
        <v>2020-IC-L1</v>
      </c>
      <c r="B2034" s="120">
        <f t="shared" si="229"/>
        <v>43883</v>
      </c>
      <c r="C2034" s="119" t="str">
        <f t="shared" si="230"/>
        <v>Zone 5 - Mile 108</v>
      </c>
      <c r="D2034" s="109" t="s">
        <v>1638</v>
      </c>
      <c r="E2034" s="116" t="str">
        <f t="shared" si="222"/>
        <v>Breggie</v>
      </c>
      <c r="F2034" s="116" t="str">
        <f t="shared" si="223"/>
        <v>Ferreira</v>
      </c>
      <c r="G2034" s="116" t="str">
        <f t="shared" si="224"/>
        <v>Ladies Master</v>
      </c>
      <c r="H2034" s="116" t="str">
        <f t="shared" si="225"/>
        <v>Walvis Bay</v>
      </c>
      <c r="I2034" s="109"/>
      <c r="J2034" s="109" t="s">
        <v>8</v>
      </c>
      <c r="K2034" s="109">
        <v>91</v>
      </c>
      <c r="L2034" s="118">
        <f t="shared" si="226"/>
        <v>6</v>
      </c>
      <c r="M2034" s="118">
        <f t="shared" si="227"/>
        <v>6</v>
      </c>
    </row>
    <row r="2035" spans="1:13" x14ac:dyDescent="0.3">
      <c r="A2035" s="119" t="str">
        <f t="shared" si="228"/>
        <v>2020-IC-L1</v>
      </c>
      <c r="B2035" s="120">
        <f t="shared" si="229"/>
        <v>43883</v>
      </c>
      <c r="C2035" s="119" t="str">
        <f t="shared" si="230"/>
        <v>Zone 5 - Mile 108</v>
      </c>
      <c r="D2035" s="109" t="s">
        <v>1384</v>
      </c>
      <c r="E2035" s="116" t="str">
        <f t="shared" si="222"/>
        <v>Frikkie</v>
      </c>
      <c r="F2035" s="116" t="str">
        <f t="shared" si="223"/>
        <v>Ferreira</v>
      </c>
      <c r="G2035" s="116" t="str">
        <f t="shared" si="224"/>
        <v>Men Master</v>
      </c>
      <c r="H2035" s="116" t="str">
        <f t="shared" si="225"/>
        <v>Walvis Bay</v>
      </c>
      <c r="I2035" s="109"/>
      <c r="J2035" s="109" t="s">
        <v>1341</v>
      </c>
      <c r="K2035" s="109">
        <v>67</v>
      </c>
      <c r="L2035" s="118">
        <f t="shared" si="226"/>
        <v>0</v>
      </c>
      <c r="M2035" s="118">
        <f t="shared" si="227"/>
        <v>0</v>
      </c>
    </row>
    <row r="2036" spans="1:13" x14ac:dyDescent="0.3">
      <c r="A2036" s="119" t="str">
        <f t="shared" si="228"/>
        <v>2020-IC-L1</v>
      </c>
      <c r="B2036" s="120">
        <f t="shared" si="229"/>
        <v>43883</v>
      </c>
      <c r="C2036" s="119" t="str">
        <f t="shared" si="230"/>
        <v>Zone 5 - Mile 108</v>
      </c>
      <c r="D2036" s="109" t="s">
        <v>628</v>
      </c>
      <c r="E2036" s="116" t="str">
        <f t="shared" si="222"/>
        <v>Chris</v>
      </c>
      <c r="F2036" s="116" t="str">
        <f t="shared" si="223"/>
        <v>Scholtz</v>
      </c>
      <c r="G2036" s="116" t="str">
        <f t="shared" si="224"/>
        <v>Men Veteran</v>
      </c>
      <c r="H2036" s="116" t="str">
        <f t="shared" si="225"/>
        <v>Henties Bay</v>
      </c>
      <c r="I2036" s="109"/>
      <c r="J2036" s="109"/>
      <c r="K2036" s="109"/>
      <c r="L2036" s="118" t="str">
        <f t="shared" si="226"/>
        <v/>
      </c>
      <c r="M2036" s="118" t="str">
        <f t="shared" si="227"/>
        <v/>
      </c>
    </row>
    <row r="2037" spans="1:13" x14ac:dyDescent="0.3">
      <c r="A2037" s="119" t="str">
        <f t="shared" si="228"/>
        <v>2020-IC-L1</v>
      </c>
      <c r="B2037" s="120">
        <f t="shared" si="229"/>
        <v>43883</v>
      </c>
      <c r="C2037" s="119" t="str">
        <f t="shared" si="230"/>
        <v>Zone 5 - Mile 108</v>
      </c>
      <c r="D2037" s="109" t="s">
        <v>632</v>
      </c>
      <c r="E2037" s="116" t="str">
        <f t="shared" si="222"/>
        <v>Stewart</v>
      </c>
      <c r="F2037" s="116" t="str">
        <f t="shared" si="223"/>
        <v>Reimann</v>
      </c>
      <c r="G2037" s="116" t="str">
        <f t="shared" si="224"/>
        <v>Men U/16</v>
      </c>
      <c r="H2037" s="116" t="str">
        <f t="shared" si="225"/>
        <v>Walvis Bay</v>
      </c>
      <c r="I2037" s="109"/>
      <c r="J2037" s="109"/>
      <c r="K2037" s="109"/>
      <c r="L2037" s="118" t="str">
        <f t="shared" si="226"/>
        <v/>
      </c>
      <c r="M2037" s="118" t="str">
        <f t="shared" si="227"/>
        <v/>
      </c>
    </row>
    <row r="2038" spans="1:13" x14ac:dyDescent="0.3">
      <c r="A2038" s="119" t="str">
        <f t="shared" si="228"/>
        <v>2020-IC-L1</v>
      </c>
      <c r="B2038" s="120">
        <f t="shared" si="229"/>
        <v>43883</v>
      </c>
      <c r="C2038" s="119" t="str">
        <f t="shared" si="230"/>
        <v>Zone 5 - Mile 108</v>
      </c>
      <c r="D2038" s="109" t="s">
        <v>644</v>
      </c>
      <c r="E2038" s="116" t="str">
        <f t="shared" si="222"/>
        <v>Gunther</v>
      </c>
      <c r="F2038" s="116" t="str">
        <f t="shared" si="223"/>
        <v>Krauer</v>
      </c>
      <c r="G2038" s="116" t="str">
        <f t="shared" si="224"/>
        <v>Men Veteran</v>
      </c>
      <c r="H2038" s="116" t="str">
        <f t="shared" si="225"/>
        <v>Walvis Bay</v>
      </c>
      <c r="I2038" s="109"/>
      <c r="J2038" s="109" t="s">
        <v>1340</v>
      </c>
      <c r="K2038" s="109">
        <v>102</v>
      </c>
      <c r="L2038" s="118">
        <f t="shared" si="226"/>
        <v>4.5999999999999996</v>
      </c>
      <c r="M2038" s="118">
        <f t="shared" si="227"/>
        <v>4.5999999999999996</v>
      </c>
    </row>
    <row r="2039" spans="1:13" x14ac:dyDescent="0.3">
      <c r="A2039" s="119" t="str">
        <f t="shared" si="228"/>
        <v>2020-IC-L1</v>
      </c>
      <c r="B2039" s="120">
        <f t="shared" si="229"/>
        <v>43883</v>
      </c>
      <c r="C2039" s="119" t="str">
        <f t="shared" si="230"/>
        <v>Zone 5 - Mile 108</v>
      </c>
      <c r="D2039" s="109" t="s">
        <v>537</v>
      </c>
      <c r="E2039" s="116" t="str">
        <f t="shared" si="222"/>
        <v>Terence</v>
      </c>
      <c r="F2039" s="116" t="str">
        <f t="shared" si="223"/>
        <v>Clark</v>
      </c>
      <c r="G2039" s="116" t="str">
        <f t="shared" si="224"/>
        <v>Men Grand Masters</v>
      </c>
      <c r="H2039" s="116" t="str">
        <f t="shared" si="225"/>
        <v>Walvis Bay</v>
      </c>
      <c r="I2039" s="109"/>
      <c r="J2039" s="109" t="s">
        <v>1341</v>
      </c>
      <c r="K2039" s="109">
        <v>66</v>
      </c>
      <c r="L2039" s="118">
        <f t="shared" si="226"/>
        <v>0</v>
      </c>
      <c r="M2039" s="118">
        <f t="shared" si="227"/>
        <v>0</v>
      </c>
    </row>
    <row r="2040" spans="1:13" x14ac:dyDescent="0.3">
      <c r="A2040" s="119" t="str">
        <f t="shared" si="228"/>
        <v>2020-IC-L1</v>
      </c>
      <c r="B2040" s="120">
        <f t="shared" si="229"/>
        <v>43883</v>
      </c>
      <c r="C2040" s="119" t="str">
        <f t="shared" si="230"/>
        <v>Zone 5 - Mile 108</v>
      </c>
      <c r="D2040" s="109" t="s">
        <v>537</v>
      </c>
      <c r="E2040" s="116" t="str">
        <f t="shared" si="222"/>
        <v>Terence</v>
      </c>
      <c r="F2040" s="116" t="str">
        <f t="shared" si="223"/>
        <v>Clark</v>
      </c>
      <c r="G2040" s="116" t="str">
        <f t="shared" si="224"/>
        <v>Men Grand Masters</v>
      </c>
      <c r="H2040" s="116" t="str">
        <f t="shared" si="225"/>
        <v>Walvis Bay</v>
      </c>
      <c r="I2040" s="109"/>
      <c r="J2040" s="109" t="s">
        <v>1340</v>
      </c>
      <c r="K2040" s="109">
        <v>87</v>
      </c>
      <c r="L2040" s="118">
        <f t="shared" si="226"/>
        <v>2.7</v>
      </c>
      <c r="M2040" s="118">
        <f t="shared" si="227"/>
        <v>2.7</v>
      </c>
    </row>
    <row r="2041" spans="1:13" x14ac:dyDescent="0.3">
      <c r="A2041" s="119" t="str">
        <f t="shared" si="228"/>
        <v>2020-IC-L1</v>
      </c>
      <c r="B2041" s="120">
        <f t="shared" si="229"/>
        <v>43883</v>
      </c>
      <c r="C2041" s="119" t="str">
        <f t="shared" si="230"/>
        <v>Zone 5 - Mile 108</v>
      </c>
      <c r="D2041" s="109" t="s">
        <v>537</v>
      </c>
      <c r="E2041" s="116" t="str">
        <f t="shared" si="222"/>
        <v>Terence</v>
      </c>
      <c r="F2041" s="116" t="str">
        <f t="shared" si="223"/>
        <v>Clark</v>
      </c>
      <c r="G2041" s="116" t="str">
        <f t="shared" si="224"/>
        <v>Men Grand Masters</v>
      </c>
      <c r="H2041" s="116" t="str">
        <f t="shared" si="225"/>
        <v>Walvis Bay</v>
      </c>
      <c r="I2041" s="109"/>
      <c r="J2041" s="109" t="s">
        <v>1341</v>
      </c>
      <c r="K2041" s="109">
        <v>78</v>
      </c>
      <c r="L2041" s="118">
        <f t="shared" si="226"/>
        <v>1.5</v>
      </c>
      <c r="M2041" s="118">
        <f t="shared" si="227"/>
        <v>1.5</v>
      </c>
    </row>
    <row r="2042" spans="1:13" x14ac:dyDescent="0.3">
      <c r="A2042" s="119" t="str">
        <f t="shared" si="228"/>
        <v>2020-IC-L1</v>
      </c>
      <c r="B2042" s="120">
        <f t="shared" si="229"/>
        <v>43883</v>
      </c>
      <c r="C2042" s="119" t="str">
        <f t="shared" si="230"/>
        <v>Zone 5 - Mile 108</v>
      </c>
      <c r="D2042" s="109" t="s">
        <v>537</v>
      </c>
      <c r="E2042" s="116" t="str">
        <f t="shared" ref="E2042:E2075" si="231">IF(D2042="","",VLOOKUP(D2042,Master,3,FALSE))</f>
        <v>Terence</v>
      </c>
      <c r="F2042" s="116" t="str">
        <f t="shared" ref="F2042:F2075" si="232">IF(D2042="","",VLOOKUP(D2042,Master,4,FALSE))</f>
        <v>Clark</v>
      </c>
      <c r="G2042" s="116" t="str">
        <f t="shared" ref="G2042:G2075" si="233">IF(D2042="","",VLOOKUP(D2042,Master,5,FALSE))</f>
        <v>Men Grand Masters</v>
      </c>
      <c r="H2042" s="116" t="str">
        <f t="shared" ref="H2042:H2075" si="234">IF(D2042="","",VLOOKUP(D2042,Master,2,FALSE))</f>
        <v>Walvis Bay</v>
      </c>
      <c r="I2042" s="109"/>
      <c r="J2042" s="109" t="s">
        <v>1339</v>
      </c>
      <c r="K2042" s="109">
        <v>153</v>
      </c>
      <c r="L2042" s="118">
        <f t="shared" ref="L2042:L2075" si="235">IF(K2042="","",IF(I2042="",ROUND(HLOOKUP(J2042,kgList,K2042,FALSE),1),ROUND(HLOOKUP(I2042,kgList,K2042,FALSE),1)))</f>
        <v>48.4</v>
      </c>
      <c r="M2042" s="118">
        <f t="shared" ref="M2042:M2075" si="236">IF(L2042="","",IF(COUNTA(I2042:J2042)&gt;1,"Edible or Inedible",IF(COUNTA(I2042)=1,L2042*1,IF(COUNTA(J2042)=1,L2042*1,"ERROR"))))</f>
        <v>48.4</v>
      </c>
    </row>
    <row r="2043" spans="1:13" x14ac:dyDescent="0.3">
      <c r="A2043" s="119" t="str">
        <f t="shared" ref="A2043:A2075" si="237">IF(D2043="","",A2042)</f>
        <v>2020-IC-L1</v>
      </c>
      <c r="B2043" s="120">
        <f t="shared" ref="B2043:B2075" si="238">IF(D2043="","",B2042)</f>
        <v>43883</v>
      </c>
      <c r="C2043" s="119" t="str">
        <f t="shared" ref="C2043:C2075" si="239">IF(D2043="","",C2042)</f>
        <v>Zone 5 - Mile 108</v>
      </c>
      <c r="D2043" s="109" t="s">
        <v>596</v>
      </c>
      <c r="E2043" s="116" t="str">
        <f t="shared" si="231"/>
        <v>Werner</v>
      </c>
      <c r="F2043" s="116" t="str">
        <f t="shared" si="232"/>
        <v>Van Riet</v>
      </c>
      <c r="G2043" s="116" t="str">
        <f t="shared" si="233"/>
        <v>Men Veteran</v>
      </c>
      <c r="H2043" s="116" t="str">
        <f t="shared" si="234"/>
        <v>Walvis Bay</v>
      </c>
      <c r="I2043" s="109"/>
      <c r="J2043" s="109" t="s">
        <v>1340</v>
      </c>
      <c r="K2043" s="109">
        <v>107</v>
      </c>
      <c r="L2043" s="118">
        <f t="shared" si="235"/>
        <v>5.5</v>
      </c>
      <c r="M2043" s="118">
        <f t="shared" si="236"/>
        <v>5.5</v>
      </c>
    </row>
    <row r="2044" spans="1:13" x14ac:dyDescent="0.3">
      <c r="A2044" s="119" t="str">
        <f t="shared" si="237"/>
        <v>2020-IC-L1</v>
      </c>
      <c r="B2044" s="120">
        <f t="shared" si="238"/>
        <v>43883</v>
      </c>
      <c r="C2044" s="119" t="str">
        <f t="shared" si="239"/>
        <v>Zone 5 - Mile 108</v>
      </c>
      <c r="D2044" s="109" t="s">
        <v>596</v>
      </c>
      <c r="E2044" s="116" t="str">
        <f t="shared" si="231"/>
        <v>Werner</v>
      </c>
      <c r="F2044" s="116" t="str">
        <f t="shared" si="232"/>
        <v>Van Riet</v>
      </c>
      <c r="G2044" s="116" t="str">
        <f t="shared" si="233"/>
        <v>Men Veteran</v>
      </c>
      <c r="H2044" s="116" t="str">
        <f t="shared" si="234"/>
        <v>Walvis Bay</v>
      </c>
      <c r="I2044" s="109"/>
      <c r="J2044" s="109" t="s">
        <v>1340</v>
      </c>
      <c r="K2044" s="109">
        <v>83</v>
      </c>
      <c r="L2044" s="118">
        <f t="shared" si="235"/>
        <v>2.2999999999999998</v>
      </c>
      <c r="M2044" s="118">
        <f t="shared" si="236"/>
        <v>2.2999999999999998</v>
      </c>
    </row>
    <row r="2045" spans="1:13" x14ac:dyDescent="0.3">
      <c r="A2045" s="119" t="str">
        <f t="shared" si="237"/>
        <v>2020-IC-L1</v>
      </c>
      <c r="B2045" s="120">
        <f t="shared" si="238"/>
        <v>43883</v>
      </c>
      <c r="C2045" s="119" t="str">
        <f t="shared" si="239"/>
        <v>Zone 5 - Mile 108</v>
      </c>
      <c r="D2045" s="109" t="s">
        <v>596</v>
      </c>
      <c r="E2045" s="116" t="str">
        <f t="shared" si="231"/>
        <v>Werner</v>
      </c>
      <c r="F2045" s="116" t="str">
        <f t="shared" si="232"/>
        <v>Van Riet</v>
      </c>
      <c r="G2045" s="116" t="str">
        <f t="shared" si="233"/>
        <v>Men Veteran</v>
      </c>
      <c r="H2045" s="116" t="str">
        <f t="shared" si="234"/>
        <v>Walvis Bay</v>
      </c>
      <c r="I2045" s="109"/>
      <c r="J2045" s="109" t="s">
        <v>1341</v>
      </c>
      <c r="K2045" s="109">
        <v>76</v>
      </c>
      <c r="L2045" s="118">
        <f t="shared" si="235"/>
        <v>1.4</v>
      </c>
      <c r="M2045" s="118">
        <f t="shared" si="236"/>
        <v>1.4</v>
      </c>
    </row>
    <row r="2046" spans="1:13" x14ac:dyDescent="0.3">
      <c r="A2046" s="119" t="str">
        <f t="shared" si="237"/>
        <v>2020-IC-L1</v>
      </c>
      <c r="B2046" s="120">
        <f t="shared" si="238"/>
        <v>43883</v>
      </c>
      <c r="C2046" s="119" t="str">
        <f t="shared" si="239"/>
        <v>Zone 5 - Mile 108</v>
      </c>
      <c r="D2046" s="109" t="s">
        <v>596</v>
      </c>
      <c r="E2046" s="116" t="str">
        <f t="shared" si="231"/>
        <v>Werner</v>
      </c>
      <c r="F2046" s="116" t="str">
        <f t="shared" si="232"/>
        <v>Van Riet</v>
      </c>
      <c r="G2046" s="116" t="str">
        <f t="shared" si="233"/>
        <v>Men Veteran</v>
      </c>
      <c r="H2046" s="116" t="str">
        <f t="shared" si="234"/>
        <v>Walvis Bay</v>
      </c>
      <c r="I2046" s="109"/>
      <c r="J2046" s="109" t="s">
        <v>1341</v>
      </c>
      <c r="K2046" s="109">
        <v>73</v>
      </c>
      <c r="L2046" s="118">
        <f t="shared" si="235"/>
        <v>1.2</v>
      </c>
      <c r="M2046" s="118">
        <f t="shared" si="236"/>
        <v>1.2</v>
      </c>
    </row>
    <row r="2047" spans="1:13" x14ac:dyDescent="0.3">
      <c r="A2047" s="119" t="str">
        <f t="shared" si="237"/>
        <v>2020-IC-L1</v>
      </c>
      <c r="B2047" s="120">
        <f t="shared" si="238"/>
        <v>43883</v>
      </c>
      <c r="C2047" s="119" t="str">
        <f t="shared" si="239"/>
        <v>Zone 5 - Mile 108</v>
      </c>
      <c r="D2047" s="109" t="s">
        <v>816</v>
      </c>
      <c r="E2047" s="116" t="str">
        <f t="shared" si="231"/>
        <v>Gerrit</v>
      </c>
      <c r="F2047" s="116" t="str">
        <f t="shared" si="232"/>
        <v>Fouche</v>
      </c>
      <c r="G2047" s="116" t="str">
        <f t="shared" si="233"/>
        <v>Men Veteran</v>
      </c>
      <c r="H2047" s="116" t="str">
        <f t="shared" si="234"/>
        <v>Walvis Bay</v>
      </c>
      <c r="I2047" s="109"/>
      <c r="J2047" s="109"/>
      <c r="K2047" s="109"/>
      <c r="L2047" s="118" t="str">
        <f t="shared" si="235"/>
        <v/>
      </c>
      <c r="M2047" s="118" t="str">
        <f t="shared" si="236"/>
        <v/>
      </c>
    </row>
    <row r="2048" spans="1:13" x14ac:dyDescent="0.3">
      <c r="A2048" s="119" t="str">
        <f t="shared" si="237"/>
        <v>2020-IC-L1</v>
      </c>
      <c r="B2048" s="120">
        <f t="shared" si="238"/>
        <v>43883</v>
      </c>
      <c r="C2048" s="119" t="str">
        <f t="shared" si="239"/>
        <v>Zone 5 - Mile 108</v>
      </c>
      <c r="D2048" s="109" t="s">
        <v>1258</v>
      </c>
      <c r="E2048" s="116" t="str">
        <f t="shared" si="231"/>
        <v>Jaco</v>
      </c>
      <c r="F2048" s="116" t="str">
        <f t="shared" si="232"/>
        <v>Duvenhage</v>
      </c>
      <c r="G2048" s="116" t="str">
        <f t="shared" si="233"/>
        <v>Men Veteran</v>
      </c>
      <c r="H2048" s="116" t="str">
        <f t="shared" si="234"/>
        <v>Mako</v>
      </c>
      <c r="I2048" s="109"/>
      <c r="J2048" s="109" t="s">
        <v>1341</v>
      </c>
      <c r="K2048" s="109">
        <v>80</v>
      </c>
      <c r="L2048" s="118">
        <f t="shared" si="235"/>
        <v>1.7</v>
      </c>
      <c r="M2048" s="118">
        <f t="shared" si="236"/>
        <v>1.7</v>
      </c>
    </row>
    <row r="2049" spans="1:13" x14ac:dyDescent="0.3">
      <c r="A2049" s="119" t="str">
        <f t="shared" si="237"/>
        <v>2020-IC-L1</v>
      </c>
      <c r="B2049" s="120">
        <f t="shared" si="238"/>
        <v>43883</v>
      </c>
      <c r="C2049" s="119" t="str">
        <f t="shared" si="239"/>
        <v>Zone 5 - Mile 108</v>
      </c>
      <c r="D2049" s="109" t="s">
        <v>1258</v>
      </c>
      <c r="E2049" s="116" t="str">
        <f t="shared" si="231"/>
        <v>Jaco</v>
      </c>
      <c r="F2049" s="116" t="str">
        <f t="shared" si="232"/>
        <v>Duvenhage</v>
      </c>
      <c r="G2049" s="116" t="str">
        <f t="shared" si="233"/>
        <v>Men Veteran</v>
      </c>
      <c r="H2049" s="116" t="str">
        <f t="shared" si="234"/>
        <v>Mako</v>
      </c>
      <c r="I2049" s="109"/>
      <c r="J2049" s="109" t="s">
        <v>1341</v>
      </c>
      <c r="K2049" s="109">
        <v>111</v>
      </c>
      <c r="L2049" s="118">
        <f t="shared" si="235"/>
        <v>5.3</v>
      </c>
      <c r="M2049" s="118">
        <f t="shared" si="236"/>
        <v>5.3</v>
      </c>
    </row>
    <row r="2050" spans="1:13" x14ac:dyDescent="0.3">
      <c r="A2050" s="119" t="str">
        <f t="shared" si="237"/>
        <v>2020-IC-L1</v>
      </c>
      <c r="B2050" s="120">
        <f t="shared" si="238"/>
        <v>43883</v>
      </c>
      <c r="C2050" s="119" t="str">
        <f t="shared" si="239"/>
        <v>Zone 5 - Mile 108</v>
      </c>
      <c r="D2050" s="109" t="s">
        <v>1627</v>
      </c>
      <c r="E2050" s="116" t="str">
        <f t="shared" si="231"/>
        <v>Janco</v>
      </c>
      <c r="F2050" s="116" t="str">
        <f t="shared" si="232"/>
        <v>Duvenhage</v>
      </c>
      <c r="G2050" s="116" t="str">
        <f t="shared" si="233"/>
        <v>Men U/16</v>
      </c>
      <c r="H2050" s="116" t="str">
        <f t="shared" si="234"/>
        <v>Mako</v>
      </c>
      <c r="I2050" s="109"/>
      <c r="J2050" s="109"/>
      <c r="K2050" s="109"/>
      <c r="L2050" s="118" t="str">
        <f t="shared" si="235"/>
        <v/>
      </c>
      <c r="M2050" s="118" t="str">
        <f t="shared" si="236"/>
        <v/>
      </c>
    </row>
    <row r="2051" spans="1:13" x14ac:dyDescent="0.3">
      <c r="A2051" s="119" t="str">
        <f t="shared" si="237"/>
        <v>2020-IC-L1</v>
      </c>
      <c r="B2051" s="120">
        <f t="shared" si="238"/>
        <v>43883</v>
      </c>
      <c r="C2051" s="119" t="str">
        <f t="shared" si="239"/>
        <v>Zone 5 - Mile 108</v>
      </c>
      <c r="D2051" s="109" t="s">
        <v>1443</v>
      </c>
      <c r="E2051" s="116" t="str">
        <f t="shared" si="231"/>
        <v>Frank</v>
      </c>
      <c r="F2051" s="116" t="str">
        <f t="shared" si="232"/>
        <v>Burusso</v>
      </c>
      <c r="G2051" s="116" t="str">
        <f t="shared" si="233"/>
        <v>Men Master</v>
      </c>
      <c r="H2051" s="116" t="str">
        <f t="shared" si="234"/>
        <v>Walvis Bay</v>
      </c>
      <c r="I2051" s="109"/>
      <c r="J2051" s="109"/>
      <c r="K2051" s="109"/>
      <c r="L2051" s="118" t="str">
        <f t="shared" si="235"/>
        <v/>
      </c>
      <c r="M2051" s="118" t="str">
        <f t="shared" si="236"/>
        <v/>
      </c>
    </row>
    <row r="2052" spans="1:13" x14ac:dyDescent="0.3">
      <c r="A2052" s="119" t="str">
        <f t="shared" si="237"/>
        <v>2020-IC-L1</v>
      </c>
      <c r="B2052" s="120">
        <f t="shared" si="238"/>
        <v>43883</v>
      </c>
      <c r="C2052" s="119" t="str">
        <f t="shared" si="239"/>
        <v>Zone 5 - Mile 108</v>
      </c>
      <c r="D2052" s="109" t="s">
        <v>1417</v>
      </c>
      <c r="E2052" s="116" t="str">
        <f t="shared" si="231"/>
        <v>Donavin</v>
      </c>
      <c r="F2052" s="116" t="str">
        <f t="shared" si="232"/>
        <v>Bezuidehout</v>
      </c>
      <c r="G2052" s="116" t="str">
        <f t="shared" si="233"/>
        <v>Men Senior</v>
      </c>
      <c r="H2052" s="116" t="str">
        <f t="shared" si="234"/>
        <v>Walvis Bay</v>
      </c>
      <c r="I2052" s="109"/>
      <c r="J2052" s="109" t="s">
        <v>1340</v>
      </c>
      <c r="K2052" s="109">
        <v>140</v>
      </c>
      <c r="L2052" s="118">
        <f t="shared" si="235"/>
        <v>13.7</v>
      </c>
      <c r="M2052" s="118">
        <f t="shared" si="236"/>
        <v>13.7</v>
      </c>
    </row>
    <row r="2053" spans="1:13" x14ac:dyDescent="0.3">
      <c r="A2053" s="119" t="str">
        <f t="shared" si="237"/>
        <v>2020-IC-L1</v>
      </c>
      <c r="B2053" s="120">
        <f t="shared" si="238"/>
        <v>43883</v>
      </c>
      <c r="C2053" s="119" t="str">
        <f t="shared" si="239"/>
        <v>Zone 5 - Mile 108</v>
      </c>
      <c r="D2053" s="109" t="s">
        <v>1417</v>
      </c>
      <c r="E2053" s="116" t="str">
        <f t="shared" si="231"/>
        <v>Donavin</v>
      </c>
      <c r="F2053" s="116" t="str">
        <f t="shared" si="232"/>
        <v>Bezuidehout</v>
      </c>
      <c r="G2053" s="116" t="str">
        <f t="shared" si="233"/>
        <v>Men Senior</v>
      </c>
      <c r="H2053" s="116" t="str">
        <f t="shared" si="234"/>
        <v>Walvis Bay</v>
      </c>
      <c r="I2053" s="109"/>
      <c r="J2053" s="109" t="s">
        <v>1341</v>
      </c>
      <c r="K2053" s="109">
        <v>127</v>
      </c>
      <c r="L2053" s="118">
        <f t="shared" si="235"/>
        <v>8.5</v>
      </c>
      <c r="M2053" s="118">
        <f t="shared" si="236"/>
        <v>8.5</v>
      </c>
    </row>
    <row r="2054" spans="1:13" x14ac:dyDescent="0.3">
      <c r="A2054" s="119" t="str">
        <f t="shared" si="237"/>
        <v>2020-IC-L1</v>
      </c>
      <c r="B2054" s="120">
        <f t="shared" si="238"/>
        <v>43883</v>
      </c>
      <c r="C2054" s="119" t="str">
        <f t="shared" si="239"/>
        <v>Zone 5 - Mile 108</v>
      </c>
      <c r="D2054" s="109" t="s">
        <v>1417</v>
      </c>
      <c r="E2054" s="116" t="str">
        <f t="shared" si="231"/>
        <v>Donavin</v>
      </c>
      <c r="F2054" s="116" t="str">
        <f t="shared" si="232"/>
        <v>Bezuidehout</v>
      </c>
      <c r="G2054" s="116" t="str">
        <f t="shared" si="233"/>
        <v>Men Senior</v>
      </c>
      <c r="H2054" s="116" t="str">
        <f t="shared" si="234"/>
        <v>Walvis Bay</v>
      </c>
      <c r="I2054" s="109"/>
      <c r="J2054" s="109" t="s">
        <v>1341</v>
      </c>
      <c r="K2054" s="109">
        <v>77</v>
      </c>
      <c r="L2054" s="118">
        <f t="shared" si="235"/>
        <v>1.5</v>
      </c>
      <c r="M2054" s="118">
        <f t="shared" si="236"/>
        <v>1.5</v>
      </c>
    </row>
    <row r="2055" spans="1:13" x14ac:dyDescent="0.3">
      <c r="A2055" s="119" t="str">
        <f t="shared" si="237"/>
        <v>2020-IC-L1</v>
      </c>
      <c r="B2055" s="120">
        <f t="shared" si="238"/>
        <v>43883</v>
      </c>
      <c r="C2055" s="119" t="str">
        <f t="shared" si="239"/>
        <v>Zone 5 - Mile 108</v>
      </c>
      <c r="D2055" s="109" t="s">
        <v>1417</v>
      </c>
      <c r="E2055" s="116" t="str">
        <f t="shared" si="231"/>
        <v>Donavin</v>
      </c>
      <c r="F2055" s="116" t="str">
        <f t="shared" si="232"/>
        <v>Bezuidehout</v>
      </c>
      <c r="G2055" s="116" t="str">
        <f t="shared" si="233"/>
        <v>Men Senior</v>
      </c>
      <c r="H2055" s="116" t="str">
        <f t="shared" si="234"/>
        <v>Walvis Bay</v>
      </c>
      <c r="I2055" s="109"/>
      <c r="J2055" s="109" t="s">
        <v>1341</v>
      </c>
      <c r="K2055" s="109">
        <v>128</v>
      </c>
      <c r="L2055" s="118">
        <f t="shared" si="235"/>
        <v>8.8000000000000007</v>
      </c>
      <c r="M2055" s="118">
        <f t="shared" si="236"/>
        <v>8.8000000000000007</v>
      </c>
    </row>
    <row r="2056" spans="1:13" x14ac:dyDescent="0.3">
      <c r="A2056" s="119" t="str">
        <f t="shared" si="237"/>
        <v>2020-IC-L1</v>
      </c>
      <c r="B2056" s="120">
        <f t="shared" si="238"/>
        <v>43883</v>
      </c>
      <c r="C2056" s="119" t="str">
        <f t="shared" si="239"/>
        <v>Zone 5 - Mile 108</v>
      </c>
      <c r="D2056" s="109" t="s">
        <v>1018</v>
      </c>
      <c r="E2056" s="116" t="str">
        <f t="shared" si="231"/>
        <v>Eduard</v>
      </c>
      <c r="F2056" s="116" t="str">
        <f t="shared" si="232"/>
        <v>Janse v Rensburg</v>
      </c>
      <c r="G2056" s="116" t="str">
        <f t="shared" si="233"/>
        <v>Men U/21</v>
      </c>
      <c r="H2056" s="116" t="str">
        <f t="shared" si="234"/>
        <v>Walvis Bay</v>
      </c>
      <c r="I2056" s="109"/>
      <c r="J2056" s="109"/>
      <c r="K2056" s="109"/>
      <c r="L2056" s="118" t="str">
        <f t="shared" si="235"/>
        <v/>
      </c>
      <c r="M2056" s="118" t="str">
        <f t="shared" si="236"/>
        <v/>
      </c>
    </row>
    <row r="2057" spans="1:13" x14ac:dyDescent="0.3">
      <c r="A2057" s="119" t="str">
        <f t="shared" si="237"/>
        <v>2020-IC-L1</v>
      </c>
      <c r="B2057" s="120">
        <f t="shared" si="238"/>
        <v>43883</v>
      </c>
      <c r="C2057" s="119" t="str">
        <f t="shared" si="239"/>
        <v>Zone 5 - Mile 108</v>
      </c>
      <c r="D2057" s="109" t="s">
        <v>802</v>
      </c>
      <c r="E2057" s="116" t="str">
        <f t="shared" si="231"/>
        <v>Sean</v>
      </c>
      <c r="F2057" s="116" t="str">
        <f t="shared" si="232"/>
        <v>Oberg</v>
      </c>
      <c r="G2057" s="116" t="str">
        <f t="shared" si="233"/>
        <v>Men Senior</v>
      </c>
      <c r="H2057" s="116" t="str">
        <f t="shared" si="234"/>
        <v>Walvis Bay</v>
      </c>
      <c r="I2057" s="109"/>
      <c r="J2057" s="109" t="s">
        <v>1341</v>
      </c>
      <c r="K2057" s="109">
        <v>74</v>
      </c>
      <c r="L2057" s="118">
        <f t="shared" si="235"/>
        <v>1.3</v>
      </c>
      <c r="M2057" s="118">
        <f t="shared" si="236"/>
        <v>1.3</v>
      </c>
    </row>
    <row r="2058" spans="1:13" x14ac:dyDescent="0.3">
      <c r="A2058" s="119" t="str">
        <f t="shared" si="237"/>
        <v>2020-IC-L1</v>
      </c>
      <c r="B2058" s="120">
        <f t="shared" si="238"/>
        <v>43883</v>
      </c>
      <c r="C2058" s="119" t="str">
        <f t="shared" si="239"/>
        <v>Zone 5 - Mile 108</v>
      </c>
      <c r="D2058" s="109" t="s">
        <v>802</v>
      </c>
      <c r="E2058" s="116" t="str">
        <f t="shared" si="231"/>
        <v>Sean</v>
      </c>
      <c r="F2058" s="116" t="str">
        <f t="shared" si="232"/>
        <v>Oberg</v>
      </c>
      <c r="G2058" s="116" t="str">
        <f t="shared" si="233"/>
        <v>Men Senior</v>
      </c>
      <c r="H2058" s="116" t="str">
        <f t="shared" si="234"/>
        <v>Walvis Bay</v>
      </c>
      <c r="I2058" s="109"/>
      <c r="J2058" s="109" t="s">
        <v>8</v>
      </c>
      <c r="K2058" s="109">
        <v>54</v>
      </c>
      <c r="L2058" s="118">
        <f t="shared" si="235"/>
        <v>1.3</v>
      </c>
      <c r="M2058" s="118">
        <f t="shared" si="236"/>
        <v>1.3</v>
      </c>
    </row>
    <row r="2059" spans="1:13" x14ac:dyDescent="0.3">
      <c r="A2059" s="119" t="str">
        <f t="shared" si="237"/>
        <v>2020-IC-L1</v>
      </c>
      <c r="B2059" s="120">
        <f t="shared" si="238"/>
        <v>43883</v>
      </c>
      <c r="C2059" s="119" t="str">
        <f t="shared" si="239"/>
        <v>Zone 5 - Mile 108</v>
      </c>
      <c r="D2059" s="109" t="s">
        <v>1639</v>
      </c>
      <c r="E2059" s="116" t="str">
        <f t="shared" si="231"/>
        <v>Francois Jnr</v>
      </c>
      <c r="F2059" s="116" t="str">
        <f t="shared" si="232"/>
        <v>Wolfaardt</v>
      </c>
      <c r="G2059" s="116" t="str">
        <f t="shared" si="233"/>
        <v>Men U/21</v>
      </c>
      <c r="H2059" s="116" t="str">
        <f t="shared" si="234"/>
        <v>Walvis Bay</v>
      </c>
      <c r="I2059" s="109"/>
      <c r="J2059" s="109" t="s">
        <v>1341</v>
      </c>
      <c r="K2059" s="109">
        <v>95</v>
      </c>
      <c r="L2059" s="118">
        <f t="shared" si="235"/>
        <v>3.1</v>
      </c>
      <c r="M2059" s="118">
        <f t="shared" si="236"/>
        <v>3.1</v>
      </c>
    </row>
    <row r="2060" spans="1:13" x14ac:dyDescent="0.3">
      <c r="A2060" s="119" t="str">
        <f t="shared" si="237"/>
        <v>2020-IC-L1</v>
      </c>
      <c r="B2060" s="120">
        <f t="shared" si="238"/>
        <v>43883</v>
      </c>
      <c r="C2060" s="119" t="str">
        <f t="shared" si="239"/>
        <v>Zone 5 - Mile 108</v>
      </c>
      <c r="D2060" s="109" t="s">
        <v>1639</v>
      </c>
      <c r="E2060" s="116" t="str">
        <f t="shared" si="231"/>
        <v>Francois Jnr</v>
      </c>
      <c r="F2060" s="116" t="str">
        <f t="shared" si="232"/>
        <v>Wolfaardt</v>
      </c>
      <c r="G2060" s="116" t="str">
        <f t="shared" si="233"/>
        <v>Men U/21</v>
      </c>
      <c r="H2060" s="116" t="str">
        <f t="shared" si="234"/>
        <v>Walvis Bay</v>
      </c>
      <c r="I2060" s="109"/>
      <c r="J2060" s="109" t="s">
        <v>1341</v>
      </c>
      <c r="K2060" s="109">
        <v>85</v>
      </c>
      <c r="L2060" s="118">
        <f t="shared" si="235"/>
        <v>2.1</v>
      </c>
      <c r="M2060" s="118">
        <f t="shared" si="236"/>
        <v>2.1</v>
      </c>
    </row>
    <row r="2061" spans="1:13" x14ac:dyDescent="0.3">
      <c r="A2061" s="119" t="str">
        <f t="shared" si="237"/>
        <v>2020-IC-L1</v>
      </c>
      <c r="B2061" s="120">
        <f t="shared" si="238"/>
        <v>43883</v>
      </c>
      <c r="C2061" s="119" t="str">
        <f t="shared" si="239"/>
        <v>Zone 5 - Mile 108</v>
      </c>
      <c r="D2061" s="109" t="s">
        <v>1639</v>
      </c>
      <c r="E2061" s="116" t="str">
        <f t="shared" si="231"/>
        <v>Francois Jnr</v>
      </c>
      <c r="F2061" s="116" t="str">
        <f t="shared" si="232"/>
        <v>Wolfaardt</v>
      </c>
      <c r="G2061" s="116" t="str">
        <f t="shared" si="233"/>
        <v>Men U/21</v>
      </c>
      <c r="H2061" s="116" t="str">
        <f t="shared" si="234"/>
        <v>Walvis Bay</v>
      </c>
      <c r="I2061" s="109"/>
      <c r="J2061" s="109" t="s">
        <v>1340</v>
      </c>
      <c r="K2061" s="109">
        <v>85</v>
      </c>
      <c r="L2061" s="118">
        <f t="shared" si="235"/>
        <v>2.5</v>
      </c>
      <c r="M2061" s="118">
        <f t="shared" si="236"/>
        <v>2.5</v>
      </c>
    </row>
    <row r="2062" spans="1:13" x14ac:dyDescent="0.3">
      <c r="A2062" s="119" t="str">
        <f t="shared" si="237"/>
        <v>2020-IC-L1</v>
      </c>
      <c r="B2062" s="120">
        <f t="shared" si="238"/>
        <v>43883</v>
      </c>
      <c r="C2062" s="119" t="str">
        <f t="shared" si="239"/>
        <v>Zone 5 - Mile 108</v>
      </c>
      <c r="D2062" s="109" t="s">
        <v>1639</v>
      </c>
      <c r="E2062" s="116" t="str">
        <f t="shared" si="231"/>
        <v>Francois Jnr</v>
      </c>
      <c r="F2062" s="116" t="str">
        <f t="shared" si="232"/>
        <v>Wolfaardt</v>
      </c>
      <c r="G2062" s="116" t="str">
        <f t="shared" si="233"/>
        <v>Men U/21</v>
      </c>
      <c r="H2062" s="116" t="str">
        <f t="shared" si="234"/>
        <v>Walvis Bay</v>
      </c>
      <c r="I2062" s="109"/>
      <c r="J2062" s="109" t="s">
        <v>1340</v>
      </c>
      <c r="K2062" s="109">
        <v>112</v>
      </c>
      <c r="L2062" s="118">
        <f t="shared" si="235"/>
        <v>6.4</v>
      </c>
      <c r="M2062" s="118">
        <f t="shared" si="236"/>
        <v>6.4</v>
      </c>
    </row>
    <row r="2063" spans="1:13" x14ac:dyDescent="0.3">
      <c r="A2063" s="119" t="str">
        <f t="shared" si="237"/>
        <v>2020-IC-L1</v>
      </c>
      <c r="B2063" s="120">
        <f t="shared" si="238"/>
        <v>43883</v>
      </c>
      <c r="C2063" s="119" t="str">
        <f t="shared" si="239"/>
        <v>Zone 5 - Mile 108</v>
      </c>
      <c r="D2063" s="109" t="s">
        <v>1639</v>
      </c>
      <c r="E2063" s="116" t="str">
        <f t="shared" si="231"/>
        <v>Francois Jnr</v>
      </c>
      <c r="F2063" s="116" t="str">
        <f t="shared" si="232"/>
        <v>Wolfaardt</v>
      </c>
      <c r="G2063" s="116" t="str">
        <f t="shared" si="233"/>
        <v>Men U/21</v>
      </c>
      <c r="H2063" s="116" t="str">
        <f t="shared" si="234"/>
        <v>Walvis Bay</v>
      </c>
      <c r="I2063" s="109"/>
      <c r="J2063" s="109" t="s">
        <v>1340</v>
      </c>
      <c r="K2063" s="109">
        <v>108</v>
      </c>
      <c r="L2063" s="118">
        <f t="shared" si="235"/>
        <v>5.6</v>
      </c>
      <c r="M2063" s="118">
        <f t="shared" si="236"/>
        <v>5.6</v>
      </c>
    </row>
    <row r="2064" spans="1:13" x14ac:dyDescent="0.3">
      <c r="A2064" s="119" t="str">
        <f t="shared" si="237"/>
        <v>2020-IC-L1</v>
      </c>
      <c r="B2064" s="120">
        <f t="shared" si="238"/>
        <v>43883</v>
      </c>
      <c r="C2064" s="119" t="str">
        <f t="shared" si="239"/>
        <v>Zone 5 - Mile 108</v>
      </c>
      <c r="D2064" s="109" t="s">
        <v>1639</v>
      </c>
      <c r="E2064" s="116" t="str">
        <f t="shared" si="231"/>
        <v>Francois Jnr</v>
      </c>
      <c r="F2064" s="116" t="str">
        <f t="shared" si="232"/>
        <v>Wolfaardt</v>
      </c>
      <c r="G2064" s="116" t="str">
        <f t="shared" si="233"/>
        <v>Men U/21</v>
      </c>
      <c r="H2064" s="116" t="str">
        <f t="shared" si="234"/>
        <v>Walvis Bay</v>
      </c>
      <c r="I2064" s="109" t="s">
        <v>19</v>
      </c>
      <c r="J2064" s="109"/>
      <c r="K2064" s="109">
        <v>58</v>
      </c>
      <c r="L2064" s="118">
        <f t="shared" si="235"/>
        <v>2</v>
      </c>
      <c r="M2064" s="118">
        <f t="shared" si="236"/>
        <v>2</v>
      </c>
    </row>
    <row r="2065" spans="1:13" x14ac:dyDescent="0.3">
      <c r="A2065" s="119" t="str">
        <f t="shared" si="237"/>
        <v>2020-IC-L1</v>
      </c>
      <c r="B2065" s="120">
        <f t="shared" si="238"/>
        <v>43883</v>
      </c>
      <c r="C2065" s="119" t="str">
        <f t="shared" si="239"/>
        <v>Zone 5 - Mile 108</v>
      </c>
      <c r="D2065" s="109" t="s">
        <v>1639</v>
      </c>
      <c r="E2065" s="116" t="str">
        <f t="shared" si="231"/>
        <v>Francois Jnr</v>
      </c>
      <c r="F2065" s="116" t="str">
        <f t="shared" si="232"/>
        <v>Wolfaardt</v>
      </c>
      <c r="G2065" s="116" t="str">
        <f t="shared" si="233"/>
        <v>Men U/21</v>
      </c>
      <c r="H2065" s="116" t="str">
        <f t="shared" si="234"/>
        <v>Walvis Bay</v>
      </c>
      <c r="I2065" s="109"/>
      <c r="J2065" s="109" t="s">
        <v>10</v>
      </c>
      <c r="K2065" s="109">
        <v>40</v>
      </c>
      <c r="L2065" s="118">
        <f t="shared" si="235"/>
        <v>1</v>
      </c>
      <c r="M2065" s="118">
        <f t="shared" si="236"/>
        <v>1</v>
      </c>
    </row>
    <row r="2066" spans="1:13" x14ac:dyDescent="0.3">
      <c r="A2066" s="119" t="str">
        <f t="shared" si="237"/>
        <v>2020-IC-L1</v>
      </c>
      <c r="B2066" s="120">
        <f t="shared" si="238"/>
        <v>43883</v>
      </c>
      <c r="C2066" s="119" t="str">
        <f t="shared" si="239"/>
        <v>Zone 5 - Mile 108</v>
      </c>
      <c r="D2066" s="109" t="s">
        <v>1639</v>
      </c>
      <c r="E2066" s="116" t="str">
        <f t="shared" si="231"/>
        <v>Francois Jnr</v>
      </c>
      <c r="F2066" s="116" t="str">
        <f t="shared" si="232"/>
        <v>Wolfaardt</v>
      </c>
      <c r="G2066" s="116" t="str">
        <f t="shared" si="233"/>
        <v>Men U/21</v>
      </c>
      <c r="H2066" s="116" t="str">
        <f t="shared" si="234"/>
        <v>Walvis Bay</v>
      </c>
      <c r="I2066" s="109"/>
      <c r="J2066" s="109" t="s">
        <v>10</v>
      </c>
      <c r="K2066" s="109">
        <v>40</v>
      </c>
      <c r="L2066" s="118">
        <f t="shared" si="235"/>
        <v>1</v>
      </c>
      <c r="M2066" s="118">
        <f t="shared" si="236"/>
        <v>1</v>
      </c>
    </row>
    <row r="2067" spans="1:13" x14ac:dyDescent="0.3">
      <c r="A2067" s="119" t="str">
        <f t="shared" si="237"/>
        <v>2020-IC-L1</v>
      </c>
      <c r="B2067" s="120">
        <f t="shared" si="238"/>
        <v>43883</v>
      </c>
      <c r="C2067" s="119" t="str">
        <f t="shared" si="239"/>
        <v>Zone 5 - Mile 108</v>
      </c>
      <c r="D2067" s="109" t="s">
        <v>709</v>
      </c>
      <c r="E2067" s="116" t="str">
        <f t="shared" si="231"/>
        <v>Elrico</v>
      </c>
      <c r="F2067" s="116" t="str">
        <f t="shared" si="232"/>
        <v>Janse v Rensburg</v>
      </c>
      <c r="G2067" s="116" t="str">
        <f t="shared" si="233"/>
        <v>Men Veteran</v>
      </c>
      <c r="H2067" s="116" t="str">
        <f t="shared" si="234"/>
        <v>Walvis Bay</v>
      </c>
      <c r="I2067" s="109"/>
      <c r="J2067" s="109" t="s">
        <v>1340</v>
      </c>
      <c r="K2067" s="109">
        <v>76</v>
      </c>
      <c r="L2067" s="118">
        <f t="shared" si="235"/>
        <v>1.7</v>
      </c>
      <c r="M2067" s="118">
        <f t="shared" si="236"/>
        <v>1.7</v>
      </c>
    </row>
    <row r="2068" spans="1:13" x14ac:dyDescent="0.3">
      <c r="A2068" s="119" t="str">
        <f t="shared" si="237"/>
        <v>2020-IC-L1</v>
      </c>
      <c r="B2068" s="120">
        <f t="shared" si="238"/>
        <v>43883</v>
      </c>
      <c r="C2068" s="119" t="str">
        <f t="shared" si="239"/>
        <v>Zone 5 - Mile 108</v>
      </c>
      <c r="D2068" s="109" t="s">
        <v>1715</v>
      </c>
      <c r="E2068" s="116" t="str">
        <f t="shared" si="231"/>
        <v>Krynauw</v>
      </c>
      <c r="F2068" s="116" t="str">
        <f t="shared" si="232"/>
        <v>Bouer</v>
      </c>
      <c r="G2068" s="116" t="str">
        <f t="shared" si="233"/>
        <v>Men U/21</v>
      </c>
      <c r="H2068" s="116" t="str">
        <f t="shared" si="234"/>
        <v>xWalvis Bay</v>
      </c>
      <c r="I2068" s="109"/>
      <c r="J2068" s="109" t="s">
        <v>1341</v>
      </c>
      <c r="K2068" s="109">
        <v>71</v>
      </c>
      <c r="L2068" s="118">
        <f t="shared" si="235"/>
        <v>1.1000000000000001</v>
      </c>
      <c r="M2068" s="118">
        <f t="shared" si="236"/>
        <v>1.1000000000000001</v>
      </c>
    </row>
    <row r="2069" spans="1:13" x14ac:dyDescent="0.3">
      <c r="A2069" s="119" t="str">
        <f t="shared" si="237"/>
        <v>2020-IC-L1</v>
      </c>
      <c r="B2069" s="120">
        <f t="shared" si="238"/>
        <v>43883</v>
      </c>
      <c r="C2069" s="119" t="str">
        <f t="shared" si="239"/>
        <v>Zone 5 - Mile 108</v>
      </c>
      <c r="D2069" s="109" t="s">
        <v>683</v>
      </c>
      <c r="E2069" s="116" t="str">
        <f t="shared" si="231"/>
        <v>Alessandro</v>
      </c>
      <c r="F2069" s="116" t="str">
        <f t="shared" si="232"/>
        <v>Engelbrecht</v>
      </c>
      <c r="G2069" s="116" t="str">
        <f t="shared" si="233"/>
        <v>Men Senior</v>
      </c>
      <c r="H2069" s="116" t="str">
        <f t="shared" si="234"/>
        <v>Walvis Bay</v>
      </c>
      <c r="I2069" s="109"/>
      <c r="J2069" s="109" t="s">
        <v>1341</v>
      </c>
      <c r="K2069" s="109">
        <v>70</v>
      </c>
      <c r="L2069" s="118">
        <f t="shared" si="235"/>
        <v>1.1000000000000001</v>
      </c>
      <c r="M2069" s="118">
        <f t="shared" si="236"/>
        <v>1.1000000000000001</v>
      </c>
    </row>
    <row r="2070" spans="1:13" x14ac:dyDescent="0.3">
      <c r="A2070" s="119" t="str">
        <f t="shared" si="237"/>
        <v>2020-IC-L1</v>
      </c>
      <c r="B2070" s="120">
        <f t="shared" si="238"/>
        <v>43883</v>
      </c>
      <c r="C2070" s="119" t="str">
        <f t="shared" si="239"/>
        <v>Zone 5 - Mile 108</v>
      </c>
      <c r="D2070" s="109" t="s">
        <v>1620</v>
      </c>
      <c r="E2070" s="116" t="str">
        <f t="shared" si="231"/>
        <v>Brandon</v>
      </c>
      <c r="F2070" s="116" t="str">
        <f t="shared" si="232"/>
        <v>Grane</v>
      </c>
      <c r="G2070" s="116" t="str">
        <f t="shared" si="233"/>
        <v>Men Senior</v>
      </c>
      <c r="H2070" s="116" t="str">
        <f t="shared" si="234"/>
        <v>Walvis Bay</v>
      </c>
      <c r="I2070" s="109"/>
      <c r="J2070" s="109" t="s">
        <v>1340</v>
      </c>
      <c r="K2070" s="109">
        <v>117</v>
      </c>
      <c r="L2070" s="118">
        <f t="shared" si="235"/>
        <v>7.4</v>
      </c>
      <c r="M2070" s="118">
        <f t="shared" si="236"/>
        <v>7.4</v>
      </c>
    </row>
    <row r="2071" spans="1:13" x14ac:dyDescent="0.3">
      <c r="A2071" s="119" t="str">
        <f t="shared" si="237"/>
        <v>2020-IC-L1</v>
      </c>
      <c r="B2071" s="120">
        <f t="shared" si="238"/>
        <v>43883</v>
      </c>
      <c r="C2071" s="119" t="str">
        <f t="shared" si="239"/>
        <v>Zone 5 - Mile 108</v>
      </c>
      <c r="D2071" s="109" t="s">
        <v>1620</v>
      </c>
      <c r="E2071" s="116" t="str">
        <f t="shared" si="231"/>
        <v>Brandon</v>
      </c>
      <c r="F2071" s="116" t="str">
        <f t="shared" si="232"/>
        <v>Grane</v>
      </c>
      <c r="G2071" s="116" t="str">
        <f t="shared" si="233"/>
        <v>Men Senior</v>
      </c>
      <c r="H2071" s="116" t="str">
        <f t="shared" si="234"/>
        <v>Walvis Bay</v>
      </c>
      <c r="I2071" s="109"/>
      <c r="J2071" s="109" t="s">
        <v>1339</v>
      </c>
      <c r="K2071" s="109">
        <v>130</v>
      </c>
      <c r="L2071" s="118">
        <f t="shared" si="235"/>
        <v>28.3</v>
      </c>
      <c r="M2071" s="118">
        <f t="shared" si="236"/>
        <v>28.3</v>
      </c>
    </row>
    <row r="2072" spans="1:13" x14ac:dyDescent="0.3">
      <c r="A2072" s="119" t="str">
        <f t="shared" si="237"/>
        <v>2020-IC-L1</v>
      </c>
      <c r="B2072" s="120">
        <f t="shared" si="238"/>
        <v>43883</v>
      </c>
      <c r="C2072" s="119" t="str">
        <f t="shared" si="239"/>
        <v>Zone 5 - Mile 108</v>
      </c>
      <c r="D2072" s="109" t="s">
        <v>1620</v>
      </c>
      <c r="E2072" s="116" t="str">
        <f t="shared" si="231"/>
        <v>Brandon</v>
      </c>
      <c r="F2072" s="116" t="str">
        <f t="shared" si="232"/>
        <v>Grane</v>
      </c>
      <c r="G2072" s="116" t="str">
        <f t="shared" si="233"/>
        <v>Men Senior</v>
      </c>
      <c r="H2072" s="116" t="str">
        <f t="shared" si="234"/>
        <v>Walvis Bay</v>
      </c>
      <c r="I2072" s="109"/>
      <c r="J2072" s="109" t="s">
        <v>1341</v>
      </c>
      <c r="K2072" s="109">
        <v>84</v>
      </c>
      <c r="L2072" s="118">
        <f t="shared" si="235"/>
        <v>2</v>
      </c>
      <c r="M2072" s="118">
        <f t="shared" si="236"/>
        <v>2</v>
      </c>
    </row>
    <row r="2073" spans="1:13" x14ac:dyDescent="0.3">
      <c r="A2073" s="119" t="str">
        <f t="shared" si="237"/>
        <v>2020-IC-L1</v>
      </c>
      <c r="B2073" s="120">
        <f t="shared" si="238"/>
        <v>43883</v>
      </c>
      <c r="C2073" s="119" t="str">
        <f t="shared" si="239"/>
        <v>Zone 5 - Mile 108</v>
      </c>
      <c r="D2073" s="109" t="s">
        <v>665</v>
      </c>
      <c r="E2073" s="116" t="str">
        <f t="shared" si="231"/>
        <v>Morne</v>
      </c>
      <c r="F2073" s="116" t="str">
        <f t="shared" si="232"/>
        <v>Janse v Rensburg</v>
      </c>
      <c r="G2073" s="116" t="str">
        <f t="shared" si="233"/>
        <v>Men Veteran</v>
      </c>
      <c r="H2073" s="116" t="str">
        <f t="shared" si="234"/>
        <v>Walvis Bay</v>
      </c>
      <c r="I2073" s="109"/>
      <c r="J2073" s="109"/>
      <c r="K2073" s="109"/>
      <c r="L2073" s="118" t="str">
        <f t="shared" si="235"/>
        <v/>
      </c>
      <c r="M2073" s="118" t="str">
        <f t="shared" si="236"/>
        <v/>
      </c>
    </row>
    <row r="2074" spans="1:13" x14ac:dyDescent="0.3">
      <c r="A2074" s="119" t="str">
        <f t="shared" si="237"/>
        <v>2020-IC-L1</v>
      </c>
      <c r="B2074" s="120">
        <f t="shared" si="238"/>
        <v>43883</v>
      </c>
      <c r="C2074" s="119" t="str">
        <f t="shared" si="239"/>
        <v>Zone 5 - Mile 108</v>
      </c>
      <c r="D2074" s="109" t="s">
        <v>1707</v>
      </c>
      <c r="E2074" s="116" t="str">
        <f t="shared" si="231"/>
        <v>Francois</v>
      </c>
      <c r="F2074" s="116" t="str">
        <f t="shared" si="232"/>
        <v>Wolfaardt</v>
      </c>
      <c r="G2074" s="116" t="str">
        <f t="shared" si="233"/>
        <v>Men Veteran</v>
      </c>
      <c r="H2074" s="116" t="str">
        <f t="shared" si="234"/>
        <v>Walvis Bay</v>
      </c>
      <c r="I2074" s="109"/>
      <c r="J2074" s="109" t="s">
        <v>1340</v>
      </c>
      <c r="K2074" s="109">
        <v>102</v>
      </c>
      <c r="L2074" s="118">
        <f t="shared" si="235"/>
        <v>4.5999999999999996</v>
      </c>
      <c r="M2074" s="118">
        <f t="shared" si="236"/>
        <v>4.5999999999999996</v>
      </c>
    </row>
    <row r="2075" spans="1:13" x14ac:dyDescent="0.3">
      <c r="A2075" s="119" t="str">
        <f t="shared" si="237"/>
        <v>2020-IC-L1</v>
      </c>
      <c r="B2075" s="120">
        <f t="shared" si="238"/>
        <v>43883</v>
      </c>
      <c r="C2075" s="119" t="str">
        <f t="shared" si="239"/>
        <v>Zone 5 - Mile 108</v>
      </c>
      <c r="D2075" s="109" t="s">
        <v>1703</v>
      </c>
      <c r="E2075" s="116" t="str">
        <f t="shared" si="231"/>
        <v>Gert</v>
      </c>
      <c r="F2075" s="116" t="str">
        <f t="shared" si="232"/>
        <v>Nelson</v>
      </c>
      <c r="G2075" s="116" t="str">
        <f t="shared" si="233"/>
        <v>Men Veteran</v>
      </c>
      <c r="H2075" s="116" t="str">
        <f t="shared" si="234"/>
        <v>Walvis Bay</v>
      </c>
      <c r="I2075" s="109"/>
      <c r="J2075" s="109" t="s">
        <v>1341</v>
      </c>
      <c r="K2075" s="109">
        <v>93</v>
      </c>
      <c r="L2075" s="118">
        <f t="shared" si="235"/>
        <v>2.9</v>
      </c>
      <c r="M2075" s="118">
        <f t="shared" si="236"/>
        <v>2.9</v>
      </c>
    </row>
    <row r="2076" spans="1:13" x14ac:dyDescent="0.3">
      <c r="A2076" s="121" t="s">
        <v>2005</v>
      </c>
      <c r="B2076" s="122">
        <v>44156</v>
      </c>
      <c r="C2076" s="121" t="s">
        <v>2006</v>
      </c>
      <c r="D2076" s="109" t="s">
        <v>541</v>
      </c>
      <c r="E2076" s="116" t="str">
        <f t="shared" ref="E2076:E2139" si="240">IF(D2076="","",VLOOKUP(D2076,Master,3,FALSE))</f>
        <v>Chrisjan</v>
      </c>
      <c r="F2076" s="116" t="str">
        <f t="shared" ref="F2076:F2139" si="241">IF(D2076="","",VLOOKUP(D2076,Master,4,FALSE))</f>
        <v>Potgieter</v>
      </c>
      <c r="G2076" s="116" t="str">
        <f t="shared" ref="G2076:G2139" si="242">IF(D2076="","",VLOOKUP(D2076,Master,5,FALSE))</f>
        <v>Men Senior</v>
      </c>
      <c r="H2076" s="116" t="str">
        <f t="shared" ref="H2076:H2139" si="243">IF(D2076="","",VLOOKUP(D2076,Master,2,FALSE))</f>
        <v>Seagull Angling Club</v>
      </c>
      <c r="I2076" s="109"/>
      <c r="J2076" s="109" t="s">
        <v>1318</v>
      </c>
      <c r="K2076" s="109">
        <v>67</v>
      </c>
      <c r="L2076" s="118">
        <f t="shared" ref="L2076:L2139" si="244">IF(K2076="","",IF(I2076="",ROUND(HLOOKUP(J2076,kgList,K2076,FALSE),1),ROUND(HLOOKUP(I2076,kgList,K2076,FALSE),1)))</f>
        <v>5.5</v>
      </c>
      <c r="M2076" s="118">
        <f t="shared" ref="M2076:M2139" si="245">IF(L2076="","",IF(COUNTA(I2076:J2076)&gt;1,"Edible or Inedible",IF(COUNTA(I2076)=1,L2076*1,IF(COUNTA(J2076)=1,L2076*1,"ERROR"))))</f>
        <v>5.5</v>
      </c>
    </row>
    <row r="2077" spans="1:13" x14ac:dyDescent="0.3">
      <c r="A2077" s="121" t="s">
        <v>2005</v>
      </c>
      <c r="B2077" s="122">
        <v>44156</v>
      </c>
      <c r="C2077" s="121" t="s">
        <v>2006</v>
      </c>
      <c r="D2077" s="109" t="s">
        <v>541</v>
      </c>
      <c r="E2077" s="116" t="str">
        <f t="shared" si="240"/>
        <v>Chrisjan</v>
      </c>
      <c r="F2077" s="116" t="str">
        <f t="shared" si="241"/>
        <v>Potgieter</v>
      </c>
      <c r="G2077" s="116" t="str">
        <f t="shared" si="242"/>
        <v>Men Senior</v>
      </c>
      <c r="H2077" s="116" t="str">
        <f t="shared" si="243"/>
        <v>Seagull Angling Club</v>
      </c>
      <c r="I2077" s="109"/>
      <c r="J2077" s="109" t="s">
        <v>1340</v>
      </c>
      <c r="K2077" s="109">
        <v>154</v>
      </c>
      <c r="L2077" s="118">
        <f t="shared" si="244"/>
        <v>19.100000000000001</v>
      </c>
      <c r="M2077" s="118">
        <f t="shared" si="245"/>
        <v>19.100000000000001</v>
      </c>
    </row>
    <row r="2078" spans="1:13" x14ac:dyDescent="0.3">
      <c r="A2078" s="121" t="s">
        <v>2005</v>
      </c>
      <c r="B2078" s="122">
        <v>44156</v>
      </c>
      <c r="C2078" s="121" t="s">
        <v>2006</v>
      </c>
      <c r="D2078" s="109" t="s">
        <v>541</v>
      </c>
      <c r="E2078" s="116" t="str">
        <f t="shared" si="240"/>
        <v>Chrisjan</v>
      </c>
      <c r="F2078" s="116" t="str">
        <f t="shared" si="241"/>
        <v>Potgieter</v>
      </c>
      <c r="G2078" s="116" t="str">
        <f t="shared" si="242"/>
        <v>Men Senior</v>
      </c>
      <c r="H2078" s="116" t="str">
        <f t="shared" si="243"/>
        <v>Seagull Angling Club</v>
      </c>
      <c r="I2078" s="109"/>
      <c r="J2078" s="109" t="s">
        <v>1340</v>
      </c>
      <c r="K2078" s="109">
        <v>163</v>
      </c>
      <c r="L2078" s="118">
        <f t="shared" si="244"/>
        <v>23.1</v>
      </c>
      <c r="M2078" s="118">
        <f t="shared" si="245"/>
        <v>23.1</v>
      </c>
    </row>
    <row r="2079" spans="1:13" x14ac:dyDescent="0.3">
      <c r="A2079" s="121" t="s">
        <v>2005</v>
      </c>
      <c r="B2079" s="122">
        <v>44156</v>
      </c>
      <c r="C2079" s="121" t="s">
        <v>2006</v>
      </c>
      <c r="D2079" s="109" t="s">
        <v>649</v>
      </c>
      <c r="E2079" s="116" t="str">
        <f t="shared" si="240"/>
        <v>Francois</v>
      </c>
      <c r="F2079" s="116" t="str">
        <f t="shared" si="241"/>
        <v>Lottering</v>
      </c>
      <c r="G2079" s="116" t="str">
        <f t="shared" si="242"/>
        <v>Men Senior</v>
      </c>
      <c r="H2079" s="116" t="str">
        <f t="shared" si="243"/>
        <v>Seagull Angling Club</v>
      </c>
      <c r="I2079" s="109"/>
      <c r="J2079" s="109" t="s">
        <v>1341</v>
      </c>
      <c r="K2079" s="109">
        <v>77</v>
      </c>
      <c r="L2079" s="118">
        <f t="shared" si="244"/>
        <v>1.5</v>
      </c>
      <c r="M2079" s="118">
        <f t="shared" si="245"/>
        <v>1.5</v>
      </c>
    </row>
    <row r="2080" spans="1:13" x14ac:dyDescent="0.3">
      <c r="A2080" s="121" t="s">
        <v>2005</v>
      </c>
      <c r="B2080" s="122">
        <v>44156</v>
      </c>
      <c r="C2080" s="121" t="s">
        <v>2006</v>
      </c>
      <c r="D2080" s="109" t="s">
        <v>649</v>
      </c>
      <c r="E2080" s="116" t="str">
        <f t="shared" si="240"/>
        <v>Francois</v>
      </c>
      <c r="F2080" s="116" t="str">
        <f t="shared" si="241"/>
        <v>Lottering</v>
      </c>
      <c r="G2080" s="116" t="str">
        <f t="shared" si="242"/>
        <v>Men Senior</v>
      </c>
      <c r="H2080" s="116" t="str">
        <f t="shared" si="243"/>
        <v>Seagull Angling Club</v>
      </c>
      <c r="I2080" s="109"/>
      <c r="J2080" s="109" t="s">
        <v>1341</v>
      </c>
      <c r="K2080" s="109">
        <v>107</v>
      </c>
      <c r="L2080" s="118">
        <f t="shared" si="244"/>
        <v>4.7</v>
      </c>
      <c r="M2080" s="118">
        <f t="shared" si="245"/>
        <v>4.7</v>
      </c>
    </row>
    <row r="2081" spans="1:13" x14ac:dyDescent="0.3">
      <c r="A2081" s="121" t="s">
        <v>2005</v>
      </c>
      <c r="B2081" s="122">
        <v>44156</v>
      </c>
      <c r="C2081" s="121" t="s">
        <v>2006</v>
      </c>
      <c r="D2081" s="109" t="s">
        <v>649</v>
      </c>
      <c r="E2081" s="116" t="str">
        <f t="shared" si="240"/>
        <v>Francois</v>
      </c>
      <c r="F2081" s="116" t="str">
        <f t="shared" si="241"/>
        <v>Lottering</v>
      </c>
      <c r="G2081" s="116" t="str">
        <f t="shared" si="242"/>
        <v>Men Senior</v>
      </c>
      <c r="H2081" s="116" t="str">
        <f t="shared" si="243"/>
        <v>Seagull Angling Club</v>
      </c>
      <c r="I2081" s="109"/>
      <c r="J2081" s="109" t="s">
        <v>1341</v>
      </c>
      <c r="K2081" s="109">
        <v>121</v>
      </c>
      <c r="L2081" s="118">
        <f t="shared" si="244"/>
        <v>7.2</v>
      </c>
      <c r="M2081" s="118">
        <f t="shared" si="245"/>
        <v>7.2</v>
      </c>
    </row>
    <row r="2082" spans="1:13" x14ac:dyDescent="0.3">
      <c r="A2082" s="121" t="s">
        <v>2005</v>
      </c>
      <c r="B2082" s="122">
        <v>44156</v>
      </c>
      <c r="C2082" s="121" t="s">
        <v>2006</v>
      </c>
      <c r="D2082" s="109" t="s">
        <v>649</v>
      </c>
      <c r="E2082" s="116" t="str">
        <f t="shared" si="240"/>
        <v>Francois</v>
      </c>
      <c r="F2082" s="116" t="str">
        <f t="shared" si="241"/>
        <v>Lottering</v>
      </c>
      <c r="G2082" s="116" t="str">
        <f t="shared" si="242"/>
        <v>Men Senior</v>
      </c>
      <c r="H2082" s="116" t="str">
        <f t="shared" si="243"/>
        <v>Seagull Angling Club</v>
      </c>
      <c r="I2082" s="109"/>
      <c r="J2082" s="109" t="s">
        <v>1341</v>
      </c>
      <c r="K2082" s="109">
        <v>94</v>
      </c>
      <c r="L2082" s="118">
        <f t="shared" si="244"/>
        <v>3</v>
      </c>
      <c r="M2082" s="118">
        <f t="shared" si="245"/>
        <v>3</v>
      </c>
    </row>
    <row r="2083" spans="1:13" x14ac:dyDescent="0.3">
      <c r="A2083" s="121" t="s">
        <v>2005</v>
      </c>
      <c r="B2083" s="122">
        <v>44156</v>
      </c>
      <c r="C2083" s="121" t="s">
        <v>2006</v>
      </c>
      <c r="D2083" s="109" t="s">
        <v>649</v>
      </c>
      <c r="E2083" s="116" t="str">
        <f t="shared" si="240"/>
        <v>Francois</v>
      </c>
      <c r="F2083" s="116" t="str">
        <f t="shared" si="241"/>
        <v>Lottering</v>
      </c>
      <c r="G2083" s="116" t="str">
        <f t="shared" si="242"/>
        <v>Men Senior</v>
      </c>
      <c r="H2083" s="116" t="str">
        <f t="shared" si="243"/>
        <v>Seagull Angling Club</v>
      </c>
      <c r="I2083" s="109"/>
      <c r="J2083" s="109" t="s">
        <v>1340</v>
      </c>
      <c r="K2083" s="109">
        <v>105</v>
      </c>
      <c r="L2083" s="118">
        <f t="shared" si="244"/>
        <v>5.0999999999999996</v>
      </c>
      <c r="M2083" s="118">
        <f t="shared" si="245"/>
        <v>5.0999999999999996</v>
      </c>
    </row>
    <row r="2084" spans="1:13" x14ac:dyDescent="0.3">
      <c r="A2084" s="121" t="s">
        <v>2005</v>
      </c>
      <c r="B2084" s="122">
        <v>44156</v>
      </c>
      <c r="C2084" s="121" t="s">
        <v>2006</v>
      </c>
      <c r="D2084" s="109" t="s">
        <v>636</v>
      </c>
      <c r="E2084" s="116" t="str">
        <f t="shared" si="240"/>
        <v>Jan</v>
      </c>
      <c r="F2084" s="116" t="str">
        <f t="shared" si="241"/>
        <v>Potgieter</v>
      </c>
      <c r="G2084" s="116" t="str">
        <f t="shared" si="242"/>
        <v>Men Veteran</v>
      </c>
      <c r="H2084" s="116" t="str">
        <f t="shared" si="243"/>
        <v>Seagull Angling Club</v>
      </c>
      <c r="I2084" s="109"/>
      <c r="J2084" s="109" t="s">
        <v>1341</v>
      </c>
      <c r="K2084" s="109">
        <v>74</v>
      </c>
      <c r="L2084" s="118">
        <f t="shared" si="244"/>
        <v>1.3</v>
      </c>
      <c r="M2084" s="118">
        <f t="shared" si="245"/>
        <v>1.3</v>
      </c>
    </row>
    <row r="2085" spans="1:13" x14ac:dyDescent="0.3">
      <c r="A2085" s="121" t="s">
        <v>2005</v>
      </c>
      <c r="B2085" s="122">
        <v>44156</v>
      </c>
      <c r="C2085" s="121" t="s">
        <v>2006</v>
      </c>
      <c r="D2085" s="109" t="s">
        <v>625</v>
      </c>
      <c r="E2085" s="116" t="str">
        <f t="shared" si="240"/>
        <v>Pieter</v>
      </c>
      <c r="F2085" s="116" t="str">
        <f t="shared" si="241"/>
        <v>van Aarde</v>
      </c>
      <c r="G2085" s="116" t="str">
        <f t="shared" si="242"/>
        <v>Men Senior</v>
      </c>
      <c r="H2085" s="116" t="str">
        <f t="shared" si="243"/>
        <v>Seagull Angling Club</v>
      </c>
      <c r="I2085" s="109"/>
      <c r="J2085" s="109" t="s">
        <v>1341</v>
      </c>
      <c r="K2085" s="109">
        <v>118.5</v>
      </c>
      <c r="L2085" s="118">
        <f t="shared" si="244"/>
        <v>6.6</v>
      </c>
      <c r="M2085" s="118">
        <f t="shared" si="245"/>
        <v>6.6</v>
      </c>
    </row>
    <row r="2086" spans="1:13" x14ac:dyDescent="0.3">
      <c r="A2086" s="121" t="s">
        <v>2005</v>
      </c>
      <c r="B2086" s="122">
        <v>44156</v>
      </c>
      <c r="C2086" s="121" t="s">
        <v>2006</v>
      </c>
      <c r="D2086" s="109" t="s">
        <v>625</v>
      </c>
      <c r="E2086" s="116" t="str">
        <f t="shared" si="240"/>
        <v>Pieter</v>
      </c>
      <c r="F2086" s="116" t="str">
        <f t="shared" si="241"/>
        <v>van Aarde</v>
      </c>
      <c r="G2086" s="116" t="str">
        <f t="shared" si="242"/>
        <v>Men Senior</v>
      </c>
      <c r="H2086" s="116" t="str">
        <f t="shared" si="243"/>
        <v>Seagull Angling Club</v>
      </c>
      <c r="I2086" s="109"/>
      <c r="J2086" s="109" t="s">
        <v>1340</v>
      </c>
      <c r="K2086" s="109">
        <v>94</v>
      </c>
      <c r="L2086" s="118">
        <f t="shared" si="244"/>
        <v>3.5</v>
      </c>
      <c r="M2086" s="118">
        <f t="shared" si="245"/>
        <v>3.5</v>
      </c>
    </row>
    <row r="2087" spans="1:13" x14ac:dyDescent="0.3">
      <c r="A2087" s="121" t="s">
        <v>2005</v>
      </c>
      <c r="B2087" s="122">
        <v>44156</v>
      </c>
      <c r="C2087" s="121" t="s">
        <v>2006</v>
      </c>
      <c r="D2087" s="109" t="s">
        <v>625</v>
      </c>
      <c r="E2087" s="116" t="str">
        <f t="shared" si="240"/>
        <v>Pieter</v>
      </c>
      <c r="F2087" s="116" t="str">
        <f t="shared" si="241"/>
        <v>van Aarde</v>
      </c>
      <c r="G2087" s="116" t="str">
        <f t="shared" si="242"/>
        <v>Men Senior</v>
      </c>
      <c r="H2087" s="116" t="str">
        <f t="shared" si="243"/>
        <v>Seagull Angling Club</v>
      </c>
      <c r="I2087" s="109"/>
      <c r="J2087" s="109" t="s">
        <v>1318</v>
      </c>
      <c r="K2087" s="109">
        <v>75</v>
      </c>
      <c r="L2087" s="118">
        <f t="shared" si="244"/>
        <v>7.7</v>
      </c>
      <c r="M2087" s="118">
        <f t="shared" si="245"/>
        <v>7.7</v>
      </c>
    </row>
    <row r="2088" spans="1:13" x14ac:dyDescent="0.3">
      <c r="A2088" s="121" t="s">
        <v>2005</v>
      </c>
      <c r="B2088" s="122">
        <v>44156</v>
      </c>
      <c r="C2088" s="121" t="s">
        <v>2006</v>
      </c>
      <c r="D2088" s="109" t="s">
        <v>625</v>
      </c>
      <c r="E2088" s="116" t="str">
        <f t="shared" si="240"/>
        <v>Pieter</v>
      </c>
      <c r="F2088" s="116" t="str">
        <f t="shared" si="241"/>
        <v>van Aarde</v>
      </c>
      <c r="G2088" s="116" t="str">
        <f t="shared" si="242"/>
        <v>Men Senior</v>
      </c>
      <c r="H2088" s="116" t="str">
        <f t="shared" si="243"/>
        <v>Seagull Angling Club</v>
      </c>
      <c r="I2088" s="109"/>
      <c r="J2088" s="109" t="s">
        <v>1341</v>
      </c>
      <c r="K2088" s="109">
        <v>116</v>
      </c>
      <c r="L2088" s="118">
        <f t="shared" si="244"/>
        <v>6.2</v>
      </c>
      <c r="M2088" s="118">
        <f t="shared" si="245"/>
        <v>6.2</v>
      </c>
    </row>
    <row r="2089" spans="1:13" x14ac:dyDescent="0.3">
      <c r="A2089" s="121" t="s">
        <v>2005</v>
      </c>
      <c r="B2089" s="122">
        <v>44156</v>
      </c>
      <c r="C2089" s="121" t="s">
        <v>2006</v>
      </c>
      <c r="D2089" s="109" t="s">
        <v>625</v>
      </c>
      <c r="E2089" s="116" t="str">
        <f t="shared" si="240"/>
        <v>Pieter</v>
      </c>
      <c r="F2089" s="116" t="str">
        <f t="shared" si="241"/>
        <v>van Aarde</v>
      </c>
      <c r="G2089" s="116" t="str">
        <f t="shared" si="242"/>
        <v>Men Senior</v>
      </c>
      <c r="H2089" s="116" t="str">
        <f t="shared" si="243"/>
        <v>Seagull Angling Club</v>
      </c>
      <c r="I2089" s="109"/>
      <c r="J2089" s="109" t="s">
        <v>1341</v>
      </c>
      <c r="K2089" s="109">
        <v>76</v>
      </c>
      <c r="L2089" s="118">
        <f t="shared" si="244"/>
        <v>1.4</v>
      </c>
      <c r="M2089" s="118">
        <f t="shared" si="245"/>
        <v>1.4</v>
      </c>
    </row>
    <row r="2090" spans="1:13" x14ac:dyDescent="0.3">
      <c r="A2090" s="121" t="s">
        <v>2005</v>
      </c>
      <c r="B2090" s="122">
        <v>44156</v>
      </c>
      <c r="C2090" s="121" t="s">
        <v>2006</v>
      </c>
      <c r="D2090" s="109" t="s">
        <v>625</v>
      </c>
      <c r="E2090" s="116" t="str">
        <f t="shared" si="240"/>
        <v>Pieter</v>
      </c>
      <c r="F2090" s="116" t="str">
        <f t="shared" si="241"/>
        <v>van Aarde</v>
      </c>
      <c r="G2090" s="116" t="str">
        <f t="shared" si="242"/>
        <v>Men Senior</v>
      </c>
      <c r="H2090" s="116" t="str">
        <f t="shared" si="243"/>
        <v>Seagull Angling Club</v>
      </c>
      <c r="I2090" s="109"/>
      <c r="J2090" s="109" t="s">
        <v>1340</v>
      </c>
      <c r="K2090" s="109">
        <v>115</v>
      </c>
      <c r="L2090" s="118">
        <f t="shared" si="244"/>
        <v>7</v>
      </c>
      <c r="M2090" s="118">
        <f t="shared" si="245"/>
        <v>7</v>
      </c>
    </row>
    <row r="2091" spans="1:13" x14ac:dyDescent="0.3">
      <c r="A2091" s="121" t="s">
        <v>2005</v>
      </c>
      <c r="B2091" s="122">
        <v>44156</v>
      </c>
      <c r="C2091" s="121" t="s">
        <v>2006</v>
      </c>
      <c r="D2091" s="109" t="s">
        <v>574</v>
      </c>
      <c r="E2091" s="116" t="str">
        <f t="shared" si="240"/>
        <v>Richard</v>
      </c>
      <c r="F2091" s="116" t="str">
        <f t="shared" si="241"/>
        <v>Kotze</v>
      </c>
      <c r="G2091" s="116" t="str">
        <f t="shared" si="242"/>
        <v>Men Grand Masters</v>
      </c>
      <c r="H2091" s="116" t="str">
        <f t="shared" si="243"/>
        <v>Seagull Angling Club</v>
      </c>
      <c r="I2091" s="109"/>
      <c r="J2091" s="109"/>
      <c r="K2091" s="109"/>
      <c r="L2091" s="118" t="str">
        <f t="shared" si="244"/>
        <v/>
      </c>
      <c r="M2091" s="118" t="str">
        <f t="shared" si="245"/>
        <v/>
      </c>
    </row>
    <row r="2092" spans="1:13" x14ac:dyDescent="0.3">
      <c r="A2092" s="121" t="s">
        <v>2005</v>
      </c>
      <c r="B2092" s="122">
        <v>44156</v>
      </c>
      <c r="C2092" s="121" t="s">
        <v>2006</v>
      </c>
      <c r="D2092" s="109" t="s">
        <v>597</v>
      </c>
      <c r="E2092" s="116" t="str">
        <f t="shared" si="240"/>
        <v>Tertius</v>
      </c>
      <c r="F2092" s="116" t="str">
        <f t="shared" si="241"/>
        <v>Potgieter</v>
      </c>
      <c r="G2092" s="116" t="str">
        <f t="shared" si="242"/>
        <v>Men Senior</v>
      </c>
      <c r="H2092" s="116" t="str">
        <f t="shared" si="243"/>
        <v>Seagull Angling Club</v>
      </c>
      <c r="I2092" s="109"/>
      <c r="J2092" s="109" t="s">
        <v>1340</v>
      </c>
      <c r="K2092" s="109">
        <v>107</v>
      </c>
      <c r="L2092" s="118">
        <f t="shared" si="244"/>
        <v>5.5</v>
      </c>
      <c r="M2092" s="118">
        <f t="shared" si="245"/>
        <v>5.5</v>
      </c>
    </row>
    <row r="2093" spans="1:13" x14ac:dyDescent="0.3">
      <c r="A2093" s="121" t="s">
        <v>2005</v>
      </c>
      <c r="B2093" s="122">
        <v>44156</v>
      </c>
      <c r="C2093" s="121" t="s">
        <v>2006</v>
      </c>
      <c r="D2093" s="109" t="s">
        <v>597</v>
      </c>
      <c r="E2093" s="116" t="str">
        <f t="shared" si="240"/>
        <v>Tertius</v>
      </c>
      <c r="F2093" s="116" t="str">
        <f t="shared" si="241"/>
        <v>Potgieter</v>
      </c>
      <c r="G2093" s="116" t="str">
        <f t="shared" si="242"/>
        <v>Men Senior</v>
      </c>
      <c r="H2093" s="116" t="str">
        <f t="shared" si="243"/>
        <v>Seagull Angling Club</v>
      </c>
      <c r="I2093" s="109"/>
      <c r="J2093" s="109" t="s">
        <v>1340</v>
      </c>
      <c r="K2093" s="109">
        <v>104</v>
      </c>
      <c r="L2093" s="118">
        <f t="shared" si="244"/>
        <v>5</v>
      </c>
      <c r="M2093" s="118">
        <f t="shared" si="245"/>
        <v>5</v>
      </c>
    </row>
    <row r="2094" spans="1:13" x14ac:dyDescent="0.3">
      <c r="A2094" s="121" t="s">
        <v>2005</v>
      </c>
      <c r="B2094" s="122">
        <v>44156</v>
      </c>
      <c r="C2094" s="121" t="s">
        <v>2006</v>
      </c>
      <c r="D2094" s="109" t="s">
        <v>793</v>
      </c>
      <c r="E2094" s="116" t="str">
        <f t="shared" si="240"/>
        <v>Danie</v>
      </c>
      <c r="F2094" s="116" t="str">
        <f t="shared" si="241"/>
        <v>Smith</v>
      </c>
      <c r="G2094" s="116" t="str">
        <f t="shared" si="242"/>
        <v>Men Veteran</v>
      </c>
      <c r="H2094" s="116" t="str">
        <f t="shared" si="243"/>
        <v>Seagull Angling Club</v>
      </c>
      <c r="I2094" s="109"/>
      <c r="J2094" s="109" t="s">
        <v>1341</v>
      </c>
      <c r="K2094" s="109">
        <v>79</v>
      </c>
      <c r="L2094" s="118">
        <f t="shared" si="244"/>
        <v>1.6</v>
      </c>
      <c r="M2094" s="118">
        <f t="shared" si="245"/>
        <v>1.6</v>
      </c>
    </row>
    <row r="2095" spans="1:13" x14ac:dyDescent="0.3">
      <c r="A2095" s="121" t="s">
        <v>2005</v>
      </c>
      <c r="B2095" s="122">
        <v>44156</v>
      </c>
      <c r="C2095" s="121" t="s">
        <v>2006</v>
      </c>
      <c r="D2095" s="109" t="s">
        <v>793</v>
      </c>
      <c r="E2095" s="116" t="str">
        <f t="shared" si="240"/>
        <v>Danie</v>
      </c>
      <c r="F2095" s="116" t="str">
        <f t="shared" si="241"/>
        <v>Smith</v>
      </c>
      <c r="G2095" s="116" t="str">
        <f t="shared" si="242"/>
        <v>Men Veteran</v>
      </c>
      <c r="H2095" s="116" t="str">
        <f t="shared" si="243"/>
        <v>Seagull Angling Club</v>
      </c>
      <c r="I2095" s="109"/>
      <c r="J2095" s="109" t="s">
        <v>1340</v>
      </c>
      <c r="K2095" s="109">
        <v>146</v>
      </c>
      <c r="L2095" s="118">
        <f t="shared" si="244"/>
        <v>15.9</v>
      </c>
      <c r="M2095" s="118">
        <f t="shared" si="245"/>
        <v>15.9</v>
      </c>
    </row>
    <row r="2096" spans="1:13" x14ac:dyDescent="0.3">
      <c r="A2096" s="121" t="s">
        <v>2005</v>
      </c>
      <c r="B2096" s="122">
        <v>44156</v>
      </c>
      <c r="C2096" s="121" t="s">
        <v>2006</v>
      </c>
      <c r="D2096" s="109" t="s">
        <v>793</v>
      </c>
      <c r="E2096" s="116" t="str">
        <f t="shared" si="240"/>
        <v>Danie</v>
      </c>
      <c r="F2096" s="116" t="str">
        <f t="shared" si="241"/>
        <v>Smith</v>
      </c>
      <c r="G2096" s="116" t="str">
        <f t="shared" si="242"/>
        <v>Men Veteran</v>
      </c>
      <c r="H2096" s="116" t="str">
        <f t="shared" si="243"/>
        <v>Seagull Angling Club</v>
      </c>
      <c r="I2096" s="109"/>
      <c r="J2096" s="109" t="s">
        <v>10</v>
      </c>
      <c r="K2096" s="109">
        <v>42</v>
      </c>
      <c r="L2096" s="118">
        <f t="shared" si="244"/>
        <v>1.1000000000000001</v>
      </c>
      <c r="M2096" s="118">
        <f t="shared" si="245"/>
        <v>1.1000000000000001</v>
      </c>
    </row>
    <row r="2097" spans="1:13" x14ac:dyDescent="0.3">
      <c r="A2097" s="121" t="s">
        <v>2005</v>
      </c>
      <c r="B2097" s="122">
        <v>44156</v>
      </c>
      <c r="C2097" s="121" t="s">
        <v>2006</v>
      </c>
      <c r="D2097" s="109" t="s">
        <v>546</v>
      </c>
      <c r="E2097" s="116" t="str">
        <f t="shared" si="240"/>
        <v>Sean</v>
      </c>
      <c r="F2097" s="116" t="str">
        <f t="shared" si="241"/>
        <v>Van Den Heuvel</v>
      </c>
      <c r="G2097" s="116" t="str">
        <f t="shared" si="242"/>
        <v>Men Veteran</v>
      </c>
      <c r="H2097" s="116" t="str">
        <f t="shared" si="243"/>
        <v>Seagull Angling Club</v>
      </c>
      <c r="I2097" s="109"/>
      <c r="J2097" s="109" t="s">
        <v>1340</v>
      </c>
      <c r="K2097" s="109">
        <v>143</v>
      </c>
      <c r="L2097" s="118">
        <f t="shared" si="244"/>
        <v>14.8</v>
      </c>
      <c r="M2097" s="118">
        <f t="shared" si="245"/>
        <v>14.8</v>
      </c>
    </row>
    <row r="2098" spans="1:13" x14ac:dyDescent="0.3">
      <c r="A2098" s="121" t="s">
        <v>2005</v>
      </c>
      <c r="B2098" s="122">
        <v>44156</v>
      </c>
      <c r="C2098" s="121" t="s">
        <v>2006</v>
      </c>
      <c r="D2098" s="109" t="s">
        <v>546</v>
      </c>
      <c r="E2098" s="116" t="str">
        <f t="shared" si="240"/>
        <v>Sean</v>
      </c>
      <c r="F2098" s="116" t="str">
        <f t="shared" si="241"/>
        <v>Van Den Heuvel</v>
      </c>
      <c r="G2098" s="116" t="str">
        <f t="shared" si="242"/>
        <v>Men Veteran</v>
      </c>
      <c r="H2098" s="116" t="str">
        <f t="shared" si="243"/>
        <v>Seagull Angling Club</v>
      </c>
      <c r="I2098" s="109"/>
      <c r="J2098" s="109" t="s">
        <v>1341</v>
      </c>
      <c r="K2098" s="109">
        <v>161</v>
      </c>
      <c r="L2098" s="118">
        <f t="shared" si="244"/>
        <v>19.600000000000001</v>
      </c>
      <c r="M2098" s="118">
        <f t="shared" si="245"/>
        <v>19.600000000000001</v>
      </c>
    </row>
    <row r="2099" spans="1:13" x14ac:dyDescent="0.3">
      <c r="A2099" s="121" t="s">
        <v>2005</v>
      </c>
      <c r="B2099" s="122">
        <v>44156</v>
      </c>
      <c r="C2099" s="121" t="s">
        <v>2006</v>
      </c>
      <c r="D2099" s="109" t="s">
        <v>528</v>
      </c>
      <c r="E2099" s="116" t="str">
        <f t="shared" si="240"/>
        <v>Jaco</v>
      </c>
      <c r="F2099" s="116" t="str">
        <f t="shared" si="241"/>
        <v>Mertens</v>
      </c>
      <c r="G2099" s="116" t="str">
        <f t="shared" si="242"/>
        <v>Men Senior</v>
      </c>
      <c r="H2099" s="116" t="str">
        <f t="shared" si="243"/>
        <v>Seagull Angling Club</v>
      </c>
      <c r="I2099" s="109"/>
      <c r="J2099" s="109" t="s">
        <v>1341</v>
      </c>
      <c r="K2099" s="109">
        <v>71</v>
      </c>
      <c r="L2099" s="118">
        <f t="shared" si="244"/>
        <v>1.1000000000000001</v>
      </c>
      <c r="M2099" s="118">
        <f t="shared" si="245"/>
        <v>1.1000000000000001</v>
      </c>
    </row>
    <row r="2100" spans="1:13" x14ac:dyDescent="0.3">
      <c r="A2100" s="121" t="s">
        <v>2005</v>
      </c>
      <c r="B2100" s="122">
        <v>44156</v>
      </c>
      <c r="C2100" s="121" t="s">
        <v>2006</v>
      </c>
      <c r="D2100" s="109" t="s">
        <v>528</v>
      </c>
      <c r="E2100" s="116" t="str">
        <f t="shared" si="240"/>
        <v>Jaco</v>
      </c>
      <c r="F2100" s="116" t="str">
        <f t="shared" si="241"/>
        <v>Mertens</v>
      </c>
      <c r="G2100" s="116" t="str">
        <f t="shared" si="242"/>
        <v>Men Senior</v>
      </c>
      <c r="H2100" s="116" t="str">
        <f t="shared" si="243"/>
        <v>Seagull Angling Club</v>
      </c>
      <c r="I2100" s="109"/>
      <c r="J2100" s="109" t="s">
        <v>1341</v>
      </c>
      <c r="K2100" s="109">
        <v>108</v>
      </c>
      <c r="L2100" s="118">
        <f t="shared" si="244"/>
        <v>4.8</v>
      </c>
      <c r="M2100" s="118">
        <f t="shared" si="245"/>
        <v>4.8</v>
      </c>
    </row>
    <row r="2101" spans="1:13" x14ac:dyDescent="0.3">
      <c r="A2101" s="121" t="s">
        <v>2005</v>
      </c>
      <c r="B2101" s="122">
        <v>44156</v>
      </c>
      <c r="C2101" s="121" t="s">
        <v>2006</v>
      </c>
      <c r="D2101" s="109" t="s">
        <v>528</v>
      </c>
      <c r="E2101" s="116" t="str">
        <f t="shared" si="240"/>
        <v>Jaco</v>
      </c>
      <c r="F2101" s="116" t="str">
        <f t="shared" si="241"/>
        <v>Mertens</v>
      </c>
      <c r="G2101" s="116" t="str">
        <f t="shared" si="242"/>
        <v>Men Senior</v>
      </c>
      <c r="H2101" s="116" t="str">
        <f t="shared" si="243"/>
        <v>Seagull Angling Club</v>
      </c>
      <c r="I2101" s="109"/>
      <c r="J2101" s="109" t="s">
        <v>1341</v>
      </c>
      <c r="K2101" s="109">
        <v>77</v>
      </c>
      <c r="L2101" s="118">
        <f t="shared" si="244"/>
        <v>1.5</v>
      </c>
      <c r="M2101" s="118">
        <f t="shared" si="245"/>
        <v>1.5</v>
      </c>
    </row>
    <row r="2102" spans="1:13" x14ac:dyDescent="0.3">
      <c r="A2102" s="121" t="s">
        <v>2005</v>
      </c>
      <c r="B2102" s="122">
        <v>44156</v>
      </c>
      <c r="C2102" s="121" t="s">
        <v>2006</v>
      </c>
      <c r="D2102" s="109" t="s">
        <v>528</v>
      </c>
      <c r="E2102" s="116" t="str">
        <f t="shared" si="240"/>
        <v>Jaco</v>
      </c>
      <c r="F2102" s="116" t="str">
        <f t="shared" si="241"/>
        <v>Mertens</v>
      </c>
      <c r="G2102" s="116" t="str">
        <f t="shared" si="242"/>
        <v>Men Senior</v>
      </c>
      <c r="H2102" s="116" t="str">
        <f t="shared" si="243"/>
        <v>Seagull Angling Club</v>
      </c>
      <c r="I2102" s="109"/>
      <c r="J2102" s="109" t="s">
        <v>1340</v>
      </c>
      <c r="K2102" s="109">
        <v>160</v>
      </c>
      <c r="L2102" s="118">
        <f t="shared" si="244"/>
        <v>21.7</v>
      </c>
      <c r="M2102" s="118">
        <f t="shared" si="245"/>
        <v>21.7</v>
      </c>
    </row>
    <row r="2103" spans="1:13" x14ac:dyDescent="0.3">
      <c r="A2103" s="121" t="s">
        <v>2005</v>
      </c>
      <c r="B2103" s="122">
        <v>44156</v>
      </c>
      <c r="C2103" s="121" t="s">
        <v>2006</v>
      </c>
      <c r="D2103" s="109" t="s">
        <v>1248</v>
      </c>
      <c r="E2103" s="116" t="str">
        <f t="shared" si="240"/>
        <v>Martinus</v>
      </c>
      <c r="F2103" s="116" t="str">
        <f t="shared" si="241"/>
        <v>Venter</v>
      </c>
      <c r="G2103" s="116" t="str">
        <f t="shared" si="242"/>
        <v>Men Veteran</v>
      </c>
      <c r="H2103" s="116" t="str">
        <f t="shared" si="243"/>
        <v>Otjiwarongo</v>
      </c>
      <c r="I2103" s="109"/>
      <c r="J2103" s="109" t="s">
        <v>1318</v>
      </c>
      <c r="K2103" s="109">
        <v>75</v>
      </c>
      <c r="L2103" s="118">
        <f t="shared" si="244"/>
        <v>7.7</v>
      </c>
      <c r="M2103" s="118">
        <f t="shared" si="245"/>
        <v>7.7</v>
      </c>
    </row>
    <row r="2104" spans="1:13" x14ac:dyDescent="0.3">
      <c r="A2104" s="121" t="s">
        <v>2005</v>
      </c>
      <c r="B2104" s="122">
        <v>44156</v>
      </c>
      <c r="C2104" s="121" t="s">
        <v>2006</v>
      </c>
      <c r="D2104" s="109" t="s">
        <v>1248</v>
      </c>
      <c r="E2104" s="116" t="str">
        <f t="shared" si="240"/>
        <v>Martinus</v>
      </c>
      <c r="F2104" s="116" t="str">
        <f t="shared" si="241"/>
        <v>Venter</v>
      </c>
      <c r="G2104" s="116" t="str">
        <f t="shared" si="242"/>
        <v>Men Veteran</v>
      </c>
      <c r="H2104" s="116" t="str">
        <f t="shared" si="243"/>
        <v>Otjiwarongo</v>
      </c>
      <c r="I2104" s="109"/>
      <c r="J2104" s="109" t="s">
        <v>1341</v>
      </c>
      <c r="K2104" s="109">
        <v>75</v>
      </c>
      <c r="L2104" s="118">
        <f t="shared" si="244"/>
        <v>1.3</v>
      </c>
      <c r="M2104" s="118">
        <f t="shared" si="245"/>
        <v>1.3</v>
      </c>
    </row>
    <row r="2105" spans="1:13" x14ac:dyDescent="0.3">
      <c r="A2105" s="121" t="s">
        <v>2005</v>
      </c>
      <c r="B2105" s="122">
        <v>44156</v>
      </c>
      <c r="C2105" s="121" t="s">
        <v>2006</v>
      </c>
      <c r="D2105" s="109" t="s">
        <v>1248</v>
      </c>
      <c r="E2105" s="116" t="str">
        <f t="shared" si="240"/>
        <v>Martinus</v>
      </c>
      <c r="F2105" s="116" t="str">
        <f t="shared" si="241"/>
        <v>Venter</v>
      </c>
      <c r="G2105" s="116" t="str">
        <f t="shared" si="242"/>
        <v>Men Veteran</v>
      </c>
      <c r="H2105" s="116" t="str">
        <f t="shared" si="243"/>
        <v>Otjiwarongo</v>
      </c>
      <c r="I2105" s="109"/>
      <c r="J2105" s="109" t="s">
        <v>1340</v>
      </c>
      <c r="K2105" s="109">
        <v>164</v>
      </c>
      <c r="L2105" s="118">
        <f t="shared" si="244"/>
        <v>23.6</v>
      </c>
      <c r="M2105" s="118">
        <f t="shared" si="245"/>
        <v>23.6</v>
      </c>
    </row>
    <row r="2106" spans="1:13" x14ac:dyDescent="0.3">
      <c r="A2106" s="121" t="s">
        <v>2005</v>
      </c>
      <c r="B2106" s="122">
        <v>44156</v>
      </c>
      <c r="C2106" s="121" t="s">
        <v>2006</v>
      </c>
      <c r="D2106" s="109" t="s">
        <v>1248</v>
      </c>
      <c r="E2106" s="116" t="str">
        <f t="shared" si="240"/>
        <v>Martinus</v>
      </c>
      <c r="F2106" s="116" t="str">
        <f t="shared" si="241"/>
        <v>Venter</v>
      </c>
      <c r="G2106" s="116" t="str">
        <f t="shared" si="242"/>
        <v>Men Veteran</v>
      </c>
      <c r="H2106" s="116" t="str">
        <f t="shared" si="243"/>
        <v>Otjiwarongo</v>
      </c>
      <c r="I2106" s="109"/>
      <c r="J2106" s="109" t="s">
        <v>20</v>
      </c>
      <c r="K2106" s="109">
        <v>89</v>
      </c>
      <c r="L2106" s="118">
        <f t="shared" si="244"/>
        <v>2.6</v>
      </c>
      <c r="M2106" s="118">
        <f t="shared" si="245"/>
        <v>2.6</v>
      </c>
    </row>
    <row r="2107" spans="1:13" x14ac:dyDescent="0.3">
      <c r="A2107" s="121" t="s">
        <v>2005</v>
      </c>
      <c r="B2107" s="122">
        <v>44156</v>
      </c>
      <c r="C2107" s="121" t="s">
        <v>2006</v>
      </c>
      <c r="D2107" s="109" t="s">
        <v>1248</v>
      </c>
      <c r="E2107" s="116" t="str">
        <f t="shared" si="240"/>
        <v>Martinus</v>
      </c>
      <c r="F2107" s="116" t="str">
        <f t="shared" si="241"/>
        <v>Venter</v>
      </c>
      <c r="G2107" s="116" t="str">
        <f t="shared" si="242"/>
        <v>Men Veteran</v>
      </c>
      <c r="H2107" s="116" t="str">
        <f t="shared" si="243"/>
        <v>Otjiwarongo</v>
      </c>
      <c r="I2107" s="109"/>
      <c r="J2107" s="109" t="s">
        <v>20</v>
      </c>
      <c r="K2107" s="109">
        <v>82</v>
      </c>
      <c r="L2107" s="118">
        <f t="shared" si="244"/>
        <v>2</v>
      </c>
      <c r="M2107" s="118">
        <f t="shared" si="245"/>
        <v>2</v>
      </c>
    </row>
    <row r="2108" spans="1:13" x14ac:dyDescent="0.3">
      <c r="A2108" s="121" t="s">
        <v>2005</v>
      </c>
      <c r="B2108" s="122">
        <v>44156</v>
      </c>
      <c r="C2108" s="121" t="s">
        <v>2006</v>
      </c>
      <c r="D2108" s="109" t="s">
        <v>883</v>
      </c>
      <c r="E2108" s="116" t="str">
        <f t="shared" si="240"/>
        <v>Org</v>
      </c>
      <c r="F2108" s="116" t="str">
        <f t="shared" si="241"/>
        <v>Van Rensburg</v>
      </c>
      <c r="G2108" s="116" t="str">
        <f t="shared" si="242"/>
        <v>Men Senior</v>
      </c>
      <c r="H2108" s="116" t="str">
        <f t="shared" si="243"/>
        <v>Mako</v>
      </c>
      <c r="I2108" s="109"/>
      <c r="J2108" s="109" t="s">
        <v>20</v>
      </c>
      <c r="K2108" s="109">
        <v>93</v>
      </c>
      <c r="L2108" s="118">
        <f t="shared" si="244"/>
        <v>3</v>
      </c>
      <c r="M2108" s="118">
        <f t="shared" si="245"/>
        <v>3</v>
      </c>
    </row>
    <row r="2109" spans="1:13" x14ac:dyDescent="0.3">
      <c r="A2109" s="121" t="s">
        <v>2005</v>
      </c>
      <c r="B2109" s="122">
        <v>44156</v>
      </c>
      <c r="C2109" s="121" t="s">
        <v>2006</v>
      </c>
      <c r="D2109" s="109" t="s">
        <v>565</v>
      </c>
      <c r="E2109" s="116" t="str">
        <f t="shared" si="240"/>
        <v>Maritz</v>
      </c>
      <c r="F2109" s="116" t="str">
        <f t="shared" si="241"/>
        <v>Jansen van Vuuren</v>
      </c>
      <c r="G2109" s="116" t="str">
        <f t="shared" si="242"/>
        <v>Men Veteran</v>
      </c>
      <c r="H2109" s="116" t="str">
        <f t="shared" si="243"/>
        <v>Otjiwarongo</v>
      </c>
      <c r="I2109" s="109"/>
      <c r="J2109" s="109" t="s">
        <v>1341</v>
      </c>
      <c r="K2109" s="109">
        <v>109</v>
      </c>
      <c r="L2109" s="118">
        <f t="shared" si="244"/>
        <v>5</v>
      </c>
      <c r="M2109" s="118">
        <f t="shared" si="245"/>
        <v>5</v>
      </c>
    </row>
    <row r="2110" spans="1:13" x14ac:dyDescent="0.3">
      <c r="A2110" s="121" t="s">
        <v>2005</v>
      </c>
      <c r="B2110" s="122">
        <v>44156</v>
      </c>
      <c r="C2110" s="121" t="s">
        <v>2006</v>
      </c>
      <c r="D2110" s="109" t="s">
        <v>565</v>
      </c>
      <c r="E2110" s="116" t="str">
        <f t="shared" si="240"/>
        <v>Maritz</v>
      </c>
      <c r="F2110" s="116" t="str">
        <f t="shared" si="241"/>
        <v>Jansen van Vuuren</v>
      </c>
      <c r="G2110" s="116" t="str">
        <f t="shared" si="242"/>
        <v>Men Veteran</v>
      </c>
      <c r="H2110" s="116" t="str">
        <f t="shared" si="243"/>
        <v>Otjiwarongo</v>
      </c>
      <c r="I2110" s="109"/>
      <c r="J2110" s="109" t="s">
        <v>1341</v>
      </c>
      <c r="K2110" s="109">
        <v>111</v>
      </c>
      <c r="L2110" s="118">
        <f t="shared" si="244"/>
        <v>5.3</v>
      </c>
      <c r="M2110" s="118">
        <f t="shared" si="245"/>
        <v>5.3</v>
      </c>
    </row>
    <row r="2111" spans="1:13" x14ac:dyDescent="0.3">
      <c r="A2111" s="121" t="s">
        <v>2005</v>
      </c>
      <c r="B2111" s="122">
        <v>44156</v>
      </c>
      <c r="C2111" s="121" t="s">
        <v>2006</v>
      </c>
      <c r="D2111" s="109" t="s">
        <v>565</v>
      </c>
      <c r="E2111" s="116" t="str">
        <f t="shared" si="240"/>
        <v>Maritz</v>
      </c>
      <c r="F2111" s="116" t="str">
        <f t="shared" si="241"/>
        <v>Jansen van Vuuren</v>
      </c>
      <c r="G2111" s="116" t="str">
        <f t="shared" si="242"/>
        <v>Men Veteran</v>
      </c>
      <c r="H2111" s="116" t="str">
        <f t="shared" si="243"/>
        <v>Otjiwarongo</v>
      </c>
      <c r="I2111" s="109"/>
      <c r="J2111" s="109" t="s">
        <v>1340</v>
      </c>
      <c r="K2111" s="109">
        <v>131</v>
      </c>
      <c r="L2111" s="118">
        <f t="shared" si="244"/>
        <v>10.9</v>
      </c>
      <c r="M2111" s="118">
        <f t="shared" si="245"/>
        <v>10.9</v>
      </c>
    </row>
    <row r="2112" spans="1:13" x14ac:dyDescent="0.3">
      <c r="A2112" s="121" t="s">
        <v>2005</v>
      </c>
      <c r="B2112" s="122">
        <v>44156</v>
      </c>
      <c r="C2112" s="121" t="s">
        <v>2006</v>
      </c>
      <c r="D2112" s="109" t="s">
        <v>565</v>
      </c>
      <c r="E2112" s="116" t="str">
        <f t="shared" si="240"/>
        <v>Maritz</v>
      </c>
      <c r="F2112" s="116" t="str">
        <f t="shared" si="241"/>
        <v>Jansen van Vuuren</v>
      </c>
      <c r="G2112" s="116" t="str">
        <f t="shared" si="242"/>
        <v>Men Veteran</v>
      </c>
      <c r="H2112" s="116" t="str">
        <f t="shared" si="243"/>
        <v>Otjiwarongo</v>
      </c>
      <c r="I2112" s="109" t="s">
        <v>19</v>
      </c>
      <c r="J2112" s="109"/>
      <c r="K2112" s="109">
        <v>42</v>
      </c>
      <c r="L2112" s="118">
        <f t="shared" si="244"/>
        <v>0.8</v>
      </c>
      <c r="M2112" s="118">
        <f t="shared" si="245"/>
        <v>0.8</v>
      </c>
    </row>
    <row r="2113" spans="1:13" x14ac:dyDescent="0.3">
      <c r="A2113" s="121" t="s">
        <v>2005</v>
      </c>
      <c r="B2113" s="122">
        <v>44156</v>
      </c>
      <c r="C2113" s="121" t="s">
        <v>2006</v>
      </c>
      <c r="D2113" s="109" t="s">
        <v>1093</v>
      </c>
      <c r="E2113" s="116" t="str">
        <f t="shared" si="240"/>
        <v>Louw</v>
      </c>
      <c r="F2113" s="116" t="str">
        <f t="shared" si="241"/>
        <v>Durand</v>
      </c>
      <c r="G2113" s="116" t="str">
        <f t="shared" si="242"/>
        <v>Men Veteran</v>
      </c>
      <c r="H2113" s="116" t="str">
        <f t="shared" si="243"/>
        <v>xOtjiwarongo</v>
      </c>
      <c r="I2113" s="109" t="s">
        <v>19</v>
      </c>
      <c r="J2113" s="109"/>
      <c r="K2113" s="109">
        <v>45</v>
      </c>
      <c r="L2113" s="118">
        <f t="shared" si="244"/>
        <v>0.9</v>
      </c>
      <c r="M2113" s="118">
        <f t="shared" si="245"/>
        <v>0.9</v>
      </c>
    </row>
    <row r="2114" spans="1:13" x14ac:dyDescent="0.3">
      <c r="A2114" s="121" t="s">
        <v>2005</v>
      </c>
      <c r="B2114" s="122">
        <v>44156</v>
      </c>
      <c r="C2114" s="121" t="s">
        <v>2006</v>
      </c>
      <c r="D2114" s="109" t="s">
        <v>1617</v>
      </c>
      <c r="E2114" s="116" t="str">
        <f t="shared" si="240"/>
        <v xml:space="preserve">Paul </v>
      </c>
      <c r="F2114" s="116" t="str">
        <f t="shared" si="241"/>
        <v>Visser</v>
      </c>
      <c r="G2114" s="116" t="str">
        <f t="shared" si="242"/>
        <v>Men Senior</v>
      </c>
      <c r="H2114" s="116" t="str">
        <f t="shared" si="243"/>
        <v>xOtjiwarongo</v>
      </c>
      <c r="I2114" s="109" t="s">
        <v>9</v>
      </c>
      <c r="J2114" s="109"/>
      <c r="K2114" s="109">
        <v>33</v>
      </c>
      <c r="L2114" s="118">
        <f t="shared" si="244"/>
        <v>0.7</v>
      </c>
      <c r="M2114" s="118">
        <f t="shared" si="245"/>
        <v>0.7</v>
      </c>
    </row>
    <row r="2115" spans="1:13" x14ac:dyDescent="0.3">
      <c r="A2115" s="121" t="s">
        <v>2005</v>
      </c>
      <c r="B2115" s="122">
        <v>44156</v>
      </c>
      <c r="C2115" s="121" t="s">
        <v>2006</v>
      </c>
      <c r="D2115" s="109" t="s">
        <v>1188</v>
      </c>
      <c r="E2115" s="116" t="str">
        <f t="shared" si="240"/>
        <v>Rinus</v>
      </c>
      <c r="F2115" s="116" t="str">
        <f t="shared" si="241"/>
        <v>Van Der Westhuizen</v>
      </c>
      <c r="G2115" s="116" t="str">
        <f t="shared" si="242"/>
        <v>Men Senior</v>
      </c>
      <c r="H2115" s="116" t="str">
        <f t="shared" si="243"/>
        <v>Otjiwarongo</v>
      </c>
      <c r="I2115" s="109"/>
      <c r="J2115" s="109" t="s">
        <v>1341</v>
      </c>
      <c r="K2115" s="109">
        <v>93</v>
      </c>
      <c r="L2115" s="118">
        <f t="shared" si="244"/>
        <v>2.9</v>
      </c>
      <c r="M2115" s="118">
        <f t="shared" si="245"/>
        <v>2.9</v>
      </c>
    </row>
    <row r="2116" spans="1:13" x14ac:dyDescent="0.3">
      <c r="A2116" s="121" t="s">
        <v>2005</v>
      </c>
      <c r="B2116" s="122">
        <v>44156</v>
      </c>
      <c r="C2116" s="121" t="s">
        <v>2006</v>
      </c>
      <c r="D2116" s="109" t="s">
        <v>1188</v>
      </c>
      <c r="E2116" s="116" t="str">
        <f t="shared" si="240"/>
        <v>Rinus</v>
      </c>
      <c r="F2116" s="116" t="str">
        <f t="shared" si="241"/>
        <v>Van Der Westhuizen</v>
      </c>
      <c r="G2116" s="116" t="str">
        <f t="shared" si="242"/>
        <v>Men Senior</v>
      </c>
      <c r="H2116" s="116" t="str">
        <f t="shared" si="243"/>
        <v>Otjiwarongo</v>
      </c>
      <c r="I2116" s="109"/>
      <c r="J2116" s="109" t="s">
        <v>1318</v>
      </c>
      <c r="K2116" s="109">
        <v>88</v>
      </c>
      <c r="L2116" s="118">
        <f t="shared" si="244"/>
        <v>12.6</v>
      </c>
      <c r="M2116" s="118">
        <f t="shared" si="245"/>
        <v>12.6</v>
      </c>
    </row>
    <row r="2117" spans="1:13" x14ac:dyDescent="0.3">
      <c r="A2117" s="121" t="s">
        <v>2005</v>
      </c>
      <c r="B2117" s="122">
        <v>44156</v>
      </c>
      <c r="C2117" s="121" t="s">
        <v>2006</v>
      </c>
      <c r="D2117" s="109" t="s">
        <v>1188</v>
      </c>
      <c r="E2117" s="116" t="str">
        <f t="shared" si="240"/>
        <v>Rinus</v>
      </c>
      <c r="F2117" s="116" t="str">
        <f t="shared" si="241"/>
        <v>Van Der Westhuizen</v>
      </c>
      <c r="G2117" s="116" t="str">
        <f t="shared" si="242"/>
        <v>Men Senior</v>
      </c>
      <c r="H2117" s="116" t="str">
        <f t="shared" si="243"/>
        <v>Otjiwarongo</v>
      </c>
      <c r="I2117" s="109"/>
      <c r="J2117" s="109" t="s">
        <v>1341</v>
      </c>
      <c r="K2117" s="109">
        <v>110</v>
      </c>
      <c r="L2117" s="118">
        <f t="shared" si="244"/>
        <v>5.2</v>
      </c>
      <c r="M2117" s="118">
        <f t="shared" si="245"/>
        <v>5.2</v>
      </c>
    </row>
    <row r="2118" spans="1:13" x14ac:dyDescent="0.3">
      <c r="A2118" s="121" t="s">
        <v>2005</v>
      </c>
      <c r="B2118" s="122">
        <v>44156</v>
      </c>
      <c r="C2118" s="121" t="s">
        <v>2006</v>
      </c>
      <c r="D2118" s="109" t="s">
        <v>1188</v>
      </c>
      <c r="E2118" s="116" t="str">
        <f t="shared" si="240"/>
        <v>Rinus</v>
      </c>
      <c r="F2118" s="116" t="str">
        <f t="shared" si="241"/>
        <v>Van Der Westhuizen</v>
      </c>
      <c r="G2118" s="116" t="str">
        <f t="shared" si="242"/>
        <v>Men Senior</v>
      </c>
      <c r="H2118" s="116" t="str">
        <f t="shared" si="243"/>
        <v>Otjiwarongo</v>
      </c>
      <c r="I2118" s="109"/>
      <c r="J2118" s="109" t="s">
        <v>1341</v>
      </c>
      <c r="K2118" s="109">
        <v>73</v>
      </c>
      <c r="L2118" s="118">
        <f t="shared" si="244"/>
        <v>1.2</v>
      </c>
      <c r="M2118" s="118">
        <f t="shared" si="245"/>
        <v>1.2</v>
      </c>
    </row>
    <row r="2119" spans="1:13" x14ac:dyDescent="0.3">
      <c r="A2119" s="121" t="s">
        <v>2005</v>
      </c>
      <c r="B2119" s="122">
        <v>44156</v>
      </c>
      <c r="C2119" s="121" t="s">
        <v>2006</v>
      </c>
      <c r="D2119" s="109" t="s">
        <v>770</v>
      </c>
      <c r="E2119" s="116" t="str">
        <f t="shared" si="240"/>
        <v>Willem C</v>
      </c>
      <c r="F2119" s="116" t="str">
        <f t="shared" si="241"/>
        <v>Schalkwyk</v>
      </c>
      <c r="G2119" s="116" t="str">
        <f t="shared" si="242"/>
        <v>Men Veteran</v>
      </c>
      <c r="H2119" s="116" t="str">
        <f t="shared" si="243"/>
        <v>Otjiwarongo</v>
      </c>
      <c r="I2119" s="109"/>
      <c r="J2119" s="109" t="s">
        <v>1318</v>
      </c>
      <c r="K2119" s="109">
        <v>96</v>
      </c>
      <c r="L2119" s="118">
        <f t="shared" si="244"/>
        <v>16.399999999999999</v>
      </c>
      <c r="M2119" s="118">
        <f t="shared" si="245"/>
        <v>16.399999999999999</v>
      </c>
    </row>
    <row r="2120" spans="1:13" x14ac:dyDescent="0.3">
      <c r="A2120" s="121" t="s">
        <v>2005</v>
      </c>
      <c r="B2120" s="122">
        <v>44156</v>
      </c>
      <c r="C2120" s="121" t="s">
        <v>2006</v>
      </c>
      <c r="D2120" s="109" t="s">
        <v>564</v>
      </c>
      <c r="E2120" s="116" t="str">
        <f t="shared" si="240"/>
        <v>Chris</v>
      </c>
      <c r="F2120" s="116" t="str">
        <f t="shared" si="241"/>
        <v>Feyerabend</v>
      </c>
      <c r="G2120" s="116" t="str">
        <f t="shared" si="242"/>
        <v>Men Veteran</v>
      </c>
      <c r="H2120" s="116" t="str">
        <f t="shared" si="243"/>
        <v>Otjiwarongo</v>
      </c>
      <c r="I2120" s="109"/>
      <c r="J2120" s="109" t="s">
        <v>1341</v>
      </c>
      <c r="K2120" s="109">
        <v>102</v>
      </c>
      <c r="L2120" s="118">
        <f t="shared" si="244"/>
        <v>4</v>
      </c>
      <c r="M2120" s="118">
        <f t="shared" si="245"/>
        <v>4</v>
      </c>
    </row>
    <row r="2121" spans="1:13" x14ac:dyDescent="0.3">
      <c r="A2121" s="121" t="s">
        <v>2005</v>
      </c>
      <c r="B2121" s="122">
        <v>44156</v>
      </c>
      <c r="C2121" s="121" t="s">
        <v>2006</v>
      </c>
      <c r="D2121" s="109" t="s">
        <v>1024</v>
      </c>
      <c r="E2121" s="116" t="str">
        <f t="shared" si="240"/>
        <v>Otto</v>
      </c>
      <c r="F2121" s="116" t="str">
        <f t="shared" si="241"/>
        <v>Feyerabend</v>
      </c>
      <c r="G2121" s="116" t="str">
        <f t="shared" si="242"/>
        <v>Men U/21</v>
      </c>
      <c r="H2121" s="116" t="str">
        <f t="shared" si="243"/>
        <v>Otjiwarongo</v>
      </c>
      <c r="I2121" s="109"/>
      <c r="J2121" s="109" t="s">
        <v>8</v>
      </c>
      <c r="K2121" s="109">
        <v>75</v>
      </c>
      <c r="L2121" s="118">
        <f t="shared" si="244"/>
        <v>3.4</v>
      </c>
      <c r="M2121" s="118">
        <f t="shared" si="245"/>
        <v>3.4</v>
      </c>
    </row>
    <row r="2122" spans="1:13" x14ac:dyDescent="0.3">
      <c r="A2122" s="121" t="s">
        <v>2005</v>
      </c>
      <c r="B2122" s="122">
        <v>44156</v>
      </c>
      <c r="C2122" s="121" t="s">
        <v>2006</v>
      </c>
      <c r="D2122" s="109" t="s">
        <v>588</v>
      </c>
      <c r="E2122" s="116" t="str">
        <f t="shared" si="240"/>
        <v>Joseph</v>
      </c>
      <c r="F2122" s="116" t="str">
        <f t="shared" si="241"/>
        <v>Payne</v>
      </c>
      <c r="G2122" s="116" t="str">
        <f t="shared" si="242"/>
        <v>Men Veteran</v>
      </c>
      <c r="H2122" s="116" t="str">
        <f t="shared" si="243"/>
        <v>Otjiwarongo</v>
      </c>
      <c r="I2122" s="109"/>
      <c r="J2122" s="109" t="s">
        <v>1318</v>
      </c>
      <c r="K2122" s="109">
        <v>75</v>
      </c>
      <c r="L2122" s="118">
        <f t="shared" si="244"/>
        <v>7.7</v>
      </c>
      <c r="M2122" s="118">
        <f t="shared" si="245"/>
        <v>7.7</v>
      </c>
    </row>
    <row r="2123" spans="1:13" x14ac:dyDescent="0.3">
      <c r="A2123" s="121" t="s">
        <v>2005</v>
      </c>
      <c r="B2123" s="122">
        <v>44156</v>
      </c>
      <c r="C2123" s="121" t="s">
        <v>2006</v>
      </c>
      <c r="D2123" s="109" t="s">
        <v>588</v>
      </c>
      <c r="E2123" s="116" t="str">
        <f t="shared" si="240"/>
        <v>Joseph</v>
      </c>
      <c r="F2123" s="116" t="str">
        <f t="shared" si="241"/>
        <v>Payne</v>
      </c>
      <c r="G2123" s="116" t="str">
        <f t="shared" si="242"/>
        <v>Men Veteran</v>
      </c>
      <c r="H2123" s="116" t="str">
        <f t="shared" si="243"/>
        <v>Otjiwarongo</v>
      </c>
      <c r="I2123" s="109"/>
      <c r="J2123" s="109" t="s">
        <v>1340</v>
      </c>
      <c r="K2123" s="109">
        <v>164</v>
      </c>
      <c r="L2123" s="118">
        <f t="shared" si="244"/>
        <v>23.6</v>
      </c>
      <c r="M2123" s="118">
        <f t="shared" si="245"/>
        <v>23.6</v>
      </c>
    </row>
    <row r="2124" spans="1:13" x14ac:dyDescent="0.3">
      <c r="A2124" s="121" t="s">
        <v>2005</v>
      </c>
      <c r="B2124" s="122">
        <v>44156</v>
      </c>
      <c r="C2124" s="121" t="s">
        <v>2006</v>
      </c>
      <c r="D2124" s="109" t="s">
        <v>736</v>
      </c>
      <c r="E2124" s="116" t="str">
        <f t="shared" si="240"/>
        <v>Renier</v>
      </c>
      <c r="F2124" s="116" t="str">
        <f t="shared" si="241"/>
        <v>Viviers</v>
      </c>
      <c r="G2124" s="116" t="str">
        <f t="shared" si="242"/>
        <v>Men Veteran</v>
      </c>
      <c r="H2124" s="116" t="str">
        <f t="shared" si="243"/>
        <v>xOtjiwarongo</v>
      </c>
      <c r="I2124" s="109" t="s">
        <v>19</v>
      </c>
      <c r="J2124" s="109"/>
      <c r="K2124" s="109">
        <v>46</v>
      </c>
      <c r="L2124" s="118">
        <f t="shared" si="244"/>
        <v>1</v>
      </c>
      <c r="M2124" s="118">
        <f t="shared" si="245"/>
        <v>1</v>
      </c>
    </row>
    <row r="2125" spans="1:13" x14ac:dyDescent="0.3">
      <c r="A2125" s="121" t="s">
        <v>2005</v>
      </c>
      <c r="B2125" s="122">
        <v>44156</v>
      </c>
      <c r="C2125" s="121" t="s">
        <v>2006</v>
      </c>
      <c r="D2125" s="109" t="s">
        <v>1785</v>
      </c>
      <c r="E2125" s="116" t="str">
        <f t="shared" si="240"/>
        <v>Maritz JNR</v>
      </c>
      <c r="F2125" s="116" t="str">
        <f t="shared" si="241"/>
        <v>Jansen Van Vuuren</v>
      </c>
      <c r="G2125" s="116" t="str">
        <f t="shared" si="242"/>
        <v>Men U/16</v>
      </c>
      <c r="H2125" s="116" t="str">
        <f t="shared" si="243"/>
        <v>Otjiwarongo</v>
      </c>
      <c r="I2125" s="109"/>
      <c r="J2125" s="109"/>
      <c r="K2125" s="109"/>
      <c r="L2125" s="118" t="str">
        <f t="shared" si="244"/>
        <v/>
      </c>
      <c r="M2125" s="118" t="str">
        <f t="shared" si="245"/>
        <v/>
      </c>
    </row>
    <row r="2126" spans="1:13" x14ac:dyDescent="0.3">
      <c r="A2126" s="121" t="s">
        <v>2005</v>
      </c>
      <c r="B2126" s="122">
        <v>44156</v>
      </c>
      <c r="C2126" s="121" t="s">
        <v>2006</v>
      </c>
      <c r="D2126" s="109" t="s">
        <v>1408</v>
      </c>
      <c r="E2126" s="116" t="str">
        <f t="shared" si="240"/>
        <v>Hannes</v>
      </c>
      <c r="F2126" s="116" t="str">
        <f t="shared" si="241"/>
        <v>DeHaast</v>
      </c>
      <c r="G2126" s="116" t="str">
        <f t="shared" si="242"/>
        <v>Men Senior</v>
      </c>
      <c r="H2126" s="116" t="str">
        <f t="shared" si="243"/>
        <v>Otjiwarongo</v>
      </c>
      <c r="I2126" s="109"/>
      <c r="J2126" s="109"/>
      <c r="K2126" s="109"/>
      <c r="L2126" s="118" t="str">
        <f t="shared" si="244"/>
        <v/>
      </c>
      <c r="M2126" s="118" t="str">
        <f t="shared" si="245"/>
        <v/>
      </c>
    </row>
    <row r="2127" spans="1:13" x14ac:dyDescent="0.3">
      <c r="A2127" s="121" t="s">
        <v>2005</v>
      </c>
      <c r="B2127" s="122">
        <v>44156</v>
      </c>
      <c r="C2127" s="121" t="s">
        <v>2006</v>
      </c>
      <c r="D2127" s="109" t="s">
        <v>1194</v>
      </c>
      <c r="E2127" s="116" t="str">
        <f t="shared" si="240"/>
        <v>Francois</v>
      </c>
      <c r="F2127" s="116" t="str">
        <f t="shared" si="241"/>
        <v>Du Plessis</v>
      </c>
      <c r="G2127" s="116" t="str">
        <f t="shared" si="242"/>
        <v>Men Veteran</v>
      </c>
      <c r="H2127" s="116" t="str">
        <f t="shared" si="243"/>
        <v>Otjiwarongo</v>
      </c>
      <c r="I2127" s="109" t="s">
        <v>19</v>
      </c>
      <c r="J2127" s="109"/>
      <c r="K2127" s="109">
        <v>70</v>
      </c>
      <c r="L2127" s="118">
        <f t="shared" si="244"/>
        <v>3.6</v>
      </c>
      <c r="M2127" s="118">
        <f t="shared" si="245"/>
        <v>3.6</v>
      </c>
    </row>
    <row r="2128" spans="1:13" x14ac:dyDescent="0.3">
      <c r="A2128" s="121" t="s">
        <v>2005</v>
      </c>
      <c r="B2128" s="122">
        <v>44156</v>
      </c>
      <c r="C2128" s="121" t="s">
        <v>2006</v>
      </c>
      <c r="D2128" s="109" t="s">
        <v>1194</v>
      </c>
      <c r="E2128" s="116" t="str">
        <f t="shared" si="240"/>
        <v>Francois</v>
      </c>
      <c r="F2128" s="116" t="str">
        <f t="shared" si="241"/>
        <v>Du Plessis</v>
      </c>
      <c r="G2128" s="116" t="str">
        <f t="shared" si="242"/>
        <v>Men Veteran</v>
      </c>
      <c r="H2128" s="116" t="str">
        <f t="shared" si="243"/>
        <v>Otjiwarongo</v>
      </c>
      <c r="I2128" s="109"/>
      <c r="J2128" s="109" t="s">
        <v>10</v>
      </c>
      <c r="K2128" s="109">
        <v>45</v>
      </c>
      <c r="L2128" s="118">
        <f t="shared" si="244"/>
        <v>1.4</v>
      </c>
      <c r="M2128" s="118">
        <f t="shared" si="245"/>
        <v>1.4</v>
      </c>
    </row>
    <row r="2129" spans="1:13" x14ac:dyDescent="0.3">
      <c r="A2129" s="121" t="s">
        <v>2005</v>
      </c>
      <c r="B2129" s="122">
        <v>44156</v>
      </c>
      <c r="C2129" s="121" t="s">
        <v>2006</v>
      </c>
      <c r="D2129" s="109" t="s">
        <v>1406</v>
      </c>
      <c r="E2129" s="116" t="str">
        <f t="shared" si="240"/>
        <v>Albertus</v>
      </c>
      <c r="F2129" s="116" t="str">
        <f t="shared" si="241"/>
        <v>De Jager</v>
      </c>
      <c r="G2129" s="116" t="str">
        <f t="shared" si="242"/>
        <v>Men Veteran</v>
      </c>
      <c r="H2129" s="116" t="str">
        <f t="shared" si="243"/>
        <v>Otjiwarongo</v>
      </c>
      <c r="I2129" s="109"/>
      <c r="J2129" s="109"/>
      <c r="K2129" s="109"/>
      <c r="L2129" s="118" t="str">
        <f t="shared" si="244"/>
        <v/>
      </c>
      <c r="M2129" s="118" t="str">
        <f t="shared" si="245"/>
        <v/>
      </c>
    </row>
    <row r="2130" spans="1:13" x14ac:dyDescent="0.3">
      <c r="A2130" s="121" t="s">
        <v>2005</v>
      </c>
      <c r="B2130" s="122">
        <v>44156</v>
      </c>
      <c r="C2130" s="121" t="s">
        <v>2006</v>
      </c>
      <c r="D2130" s="109" t="s">
        <v>1750</v>
      </c>
      <c r="E2130" s="116" t="str">
        <f t="shared" si="240"/>
        <v>Willem Louis</v>
      </c>
      <c r="F2130" s="116" t="str">
        <f t="shared" si="241"/>
        <v>Klazinga</v>
      </c>
      <c r="G2130" s="116" t="str">
        <f t="shared" si="242"/>
        <v>Men Grand Masters</v>
      </c>
      <c r="H2130" s="116" t="str">
        <f t="shared" si="243"/>
        <v>Otjiwarongo</v>
      </c>
      <c r="I2130" s="109"/>
      <c r="J2130" s="109"/>
      <c r="K2130" s="109"/>
      <c r="L2130" s="118" t="str">
        <f t="shared" si="244"/>
        <v/>
      </c>
      <c r="M2130" s="118" t="str">
        <f t="shared" si="245"/>
        <v/>
      </c>
    </row>
    <row r="2131" spans="1:13" x14ac:dyDescent="0.3">
      <c r="A2131" s="121" t="s">
        <v>2005</v>
      </c>
      <c r="B2131" s="122">
        <v>44156</v>
      </c>
      <c r="C2131" s="121" t="s">
        <v>2006</v>
      </c>
      <c r="D2131" s="109" t="s">
        <v>1784</v>
      </c>
      <c r="E2131" s="116" t="str">
        <f t="shared" si="240"/>
        <v>Japie</v>
      </c>
      <c r="F2131" s="116" t="str">
        <f t="shared" si="241"/>
        <v>Avis</v>
      </c>
      <c r="G2131" s="116" t="str">
        <f t="shared" si="242"/>
        <v>Men Master</v>
      </c>
      <c r="H2131" s="116" t="str">
        <f t="shared" si="243"/>
        <v>xOtjiwarongo</v>
      </c>
      <c r="I2131" s="109"/>
      <c r="J2131" s="109"/>
      <c r="K2131" s="109"/>
      <c r="L2131" s="118" t="str">
        <f t="shared" si="244"/>
        <v/>
      </c>
      <c r="M2131" s="118" t="str">
        <f t="shared" si="245"/>
        <v/>
      </c>
    </row>
    <row r="2132" spans="1:13" x14ac:dyDescent="0.3">
      <c r="A2132" s="121" t="s">
        <v>2005</v>
      </c>
      <c r="B2132" s="122">
        <v>44156</v>
      </c>
      <c r="C2132" s="121" t="s">
        <v>2006</v>
      </c>
      <c r="D2132" s="109" t="s">
        <v>1844</v>
      </c>
      <c r="E2132" s="116" t="str">
        <f t="shared" si="240"/>
        <v>Nicolette</v>
      </c>
      <c r="F2132" s="116" t="str">
        <f t="shared" si="241"/>
        <v>Schreuder</v>
      </c>
      <c r="G2132" s="116" t="str">
        <f t="shared" si="242"/>
        <v>Ladies Veteran</v>
      </c>
      <c r="H2132" s="116" t="str">
        <f t="shared" si="243"/>
        <v>Walvis Bay</v>
      </c>
      <c r="I2132" s="109"/>
      <c r="J2132" s="109"/>
      <c r="K2132" s="109"/>
      <c r="L2132" s="118" t="str">
        <f t="shared" si="244"/>
        <v/>
      </c>
      <c r="M2132" s="118" t="str">
        <f t="shared" si="245"/>
        <v/>
      </c>
    </row>
    <row r="2133" spans="1:13" x14ac:dyDescent="0.3">
      <c r="A2133" s="121" t="s">
        <v>2005</v>
      </c>
      <c r="B2133" s="122">
        <v>44156</v>
      </c>
      <c r="C2133" s="121" t="s">
        <v>2006</v>
      </c>
      <c r="D2133" s="109" t="s">
        <v>676</v>
      </c>
      <c r="E2133" s="116" t="str">
        <f t="shared" si="240"/>
        <v>Elaine</v>
      </c>
      <c r="F2133" s="116" t="str">
        <f t="shared" si="241"/>
        <v>Vorster</v>
      </c>
      <c r="G2133" s="116" t="str">
        <f t="shared" si="242"/>
        <v>Ladies Veteran</v>
      </c>
      <c r="H2133" s="116" t="str">
        <f t="shared" si="243"/>
        <v>Orca Angling Club</v>
      </c>
      <c r="I2133" s="109"/>
      <c r="J2133" s="109"/>
      <c r="K2133" s="109"/>
      <c r="L2133" s="118" t="str">
        <f t="shared" si="244"/>
        <v/>
      </c>
      <c r="M2133" s="118" t="str">
        <f t="shared" si="245"/>
        <v/>
      </c>
    </row>
    <row r="2134" spans="1:13" x14ac:dyDescent="0.3">
      <c r="A2134" s="121" t="s">
        <v>2005</v>
      </c>
      <c r="B2134" s="122">
        <v>44156</v>
      </c>
      <c r="C2134" s="121" t="s">
        <v>2006</v>
      </c>
      <c r="D2134" s="109" t="s">
        <v>570</v>
      </c>
      <c r="E2134" s="116" t="str">
        <f t="shared" si="240"/>
        <v>Corne</v>
      </c>
      <c r="F2134" s="116" t="str">
        <f t="shared" si="241"/>
        <v>Agenbag</v>
      </c>
      <c r="G2134" s="116" t="str">
        <f t="shared" si="242"/>
        <v>Men Senior</v>
      </c>
      <c r="H2134" s="116" t="str">
        <f t="shared" si="243"/>
        <v>Henties Bay</v>
      </c>
      <c r="I2134" s="109"/>
      <c r="J2134" s="109"/>
      <c r="K2134" s="109"/>
      <c r="L2134" s="118" t="str">
        <f t="shared" si="244"/>
        <v/>
      </c>
      <c r="M2134" s="118" t="str">
        <f t="shared" si="245"/>
        <v/>
      </c>
    </row>
    <row r="2135" spans="1:13" x14ac:dyDescent="0.3">
      <c r="A2135" s="121" t="s">
        <v>2005</v>
      </c>
      <c r="B2135" s="122">
        <v>44156</v>
      </c>
      <c r="C2135" s="121" t="s">
        <v>2006</v>
      </c>
      <c r="D2135" s="109" t="s">
        <v>646</v>
      </c>
      <c r="E2135" s="116" t="str">
        <f t="shared" si="240"/>
        <v>Lindie</v>
      </c>
      <c r="F2135" s="116" t="str">
        <f t="shared" si="241"/>
        <v>Krauze</v>
      </c>
      <c r="G2135" s="116" t="str">
        <f t="shared" si="242"/>
        <v>Ladies Veteran</v>
      </c>
      <c r="H2135" s="116" t="str">
        <f t="shared" si="243"/>
        <v>Orca Angling Club</v>
      </c>
      <c r="I2135" s="109"/>
      <c r="J2135" s="109"/>
      <c r="K2135" s="109"/>
      <c r="L2135" s="118" t="str">
        <f t="shared" si="244"/>
        <v/>
      </c>
      <c r="M2135" s="118" t="str">
        <f t="shared" si="245"/>
        <v/>
      </c>
    </row>
    <row r="2136" spans="1:13" x14ac:dyDescent="0.3">
      <c r="A2136" s="121" t="s">
        <v>2005</v>
      </c>
      <c r="B2136" s="122">
        <v>44156</v>
      </c>
      <c r="C2136" s="121" t="s">
        <v>2006</v>
      </c>
      <c r="D2136" s="109" t="s">
        <v>591</v>
      </c>
      <c r="E2136" s="116" t="str">
        <f t="shared" si="240"/>
        <v>Simen</v>
      </c>
      <c r="F2136" s="116" t="str">
        <f t="shared" si="241"/>
        <v>Andersen</v>
      </c>
      <c r="G2136" s="116" t="str">
        <f t="shared" si="242"/>
        <v>Men Master</v>
      </c>
      <c r="H2136" s="116" t="str">
        <f t="shared" si="243"/>
        <v>Henties Bay</v>
      </c>
      <c r="I2136" s="109"/>
      <c r="J2136" s="109" t="s">
        <v>1340</v>
      </c>
      <c r="K2136" s="109">
        <v>152</v>
      </c>
      <c r="L2136" s="118">
        <f t="shared" si="244"/>
        <v>18.2</v>
      </c>
      <c r="M2136" s="118">
        <f t="shared" si="245"/>
        <v>18.2</v>
      </c>
    </row>
    <row r="2137" spans="1:13" x14ac:dyDescent="0.3">
      <c r="A2137" s="121" t="s">
        <v>2005</v>
      </c>
      <c r="B2137" s="122">
        <v>44156</v>
      </c>
      <c r="C2137" s="121" t="s">
        <v>2006</v>
      </c>
      <c r="D2137" s="109" t="s">
        <v>591</v>
      </c>
      <c r="E2137" s="116" t="str">
        <f t="shared" si="240"/>
        <v>Simen</v>
      </c>
      <c r="F2137" s="116" t="str">
        <f t="shared" si="241"/>
        <v>Andersen</v>
      </c>
      <c r="G2137" s="116" t="str">
        <f t="shared" si="242"/>
        <v>Men Master</v>
      </c>
      <c r="H2137" s="116" t="str">
        <f t="shared" si="243"/>
        <v>Henties Bay</v>
      </c>
      <c r="I2137" s="109"/>
      <c r="J2137" s="109" t="s">
        <v>1341</v>
      </c>
      <c r="K2137" s="109">
        <v>94</v>
      </c>
      <c r="L2137" s="118">
        <f t="shared" si="244"/>
        <v>3</v>
      </c>
      <c r="M2137" s="118">
        <f t="shared" si="245"/>
        <v>3</v>
      </c>
    </row>
    <row r="2138" spans="1:13" x14ac:dyDescent="0.3">
      <c r="A2138" s="121" t="s">
        <v>2005</v>
      </c>
      <c r="B2138" s="122">
        <v>44156</v>
      </c>
      <c r="C2138" s="121" t="s">
        <v>2006</v>
      </c>
      <c r="D2138" s="109" t="s">
        <v>591</v>
      </c>
      <c r="E2138" s="116" t="str">
        <f t="shared" si="240"/>
        <v>Simen</v>
      </c>
      <c r="F2138" s="116" t="str">
        <f t="shared" si="241"/>
        <v>Andersen</v>
      </c>
      <c r="G2138" s="116" t="str">
        <f t="shared" si="242"/>
        <v>Men Master</v>
      </c>
      <c r="H2138" s="116" t="str">
        <f t="shared" si="243"/>
        <v>Henties Bay</v>
      </c>
      <c r="I2138" s="109"/>
      <c r="J2138" s="109" t="s">
        <v>20</v>
      </c>
      <c r="K2138" s="109">
        <v>90</v>
      </c>
      <c r="L2138" s="118">
        <f t="shared" si="244"/>
        <v>2.7</v>
      </c>
      <c r="M2138" s="118">
        <f t="shared" si="245"/>
        <v>2.7</v>
      </c>
    </row>
    <row r="2139" spans="1:13" x14ac:dyDescent="0.3">
      <c r="A2139" s="121" t="s">
        <v>2005</v>
      </c>
      <c r="B2139" s="122">
        <v>44156</v>
      </c>
      <c r="C2139" s="121" t="s">
        <v>2006</v>
      </c>
      <c r="D2139" s="109" t="s">
        <v>591</v>
      </c>
      <c r="E2139" s="116" t="str">
        <f t="shared" si="240"/>
        <v>Simen</v>
      </c>
      <c r="F2139" s="116" t="str">
        <f t="shared" si="241"/>
        <v>Andersen</v>
      </c>
      <c r="G2139" s="116" t="str">
        <f t="shared" si="242"/>
        <v>Men Master</v>
      </c>
      <c r="H2139" s="116" t="str">
        <f t="shared" si="243"/>
        <v>Henties Bay</v>
      </c>
      <c r="I2139" s="109"/>
      <c r="J2139" s="109" t="s">
        <v>20</v>
      </c>
      <c r="K2139" s="109">
        <v>84</v>
      </c>
      <c r="L2139" s="118">
        <f t="shared" si="244"/>
        <v>2.2000000000000002</v>
      </c>
      <c r="M2139" s="118">
        <f t="shared" si="245"/>
        <v>2.2000000000000002</v>
      </c>
    </row>
    <row r="2140" spans="1:13" x14ac:dyDescent="0.3">
      <c r="A2140" s="121" t="s">
        <v>2005</v>
      </c>
      <c r="B2140" s="122">
        <v>44156</v>
      </c>
      <c r="C2140" s="121" t="s">
        <v>2006</v>
      </c>
      <c r="D2140" s="109" t="s">
        <v>591</v>
      </c>
      <c r="E2140" s="116" t="str">
        <f t="shared" ref="E2140:E2203" si="246">IF(D2140="","",VLOOKUP(D2140,Master,3,FALSE))</f>
        <v>Simen</v>
      </c>
      <c r="F2140" s="116" t="str">
        <f t="shared" ref="F2140:F2203" si="247">IF(D2140="","",VLOOKUP(D2140,Master,4,FALSE))</f>
        <v>Andersen</v>
      </c>
      <c r="G2140" s="116" t="str">
        <f t="shared" ref="G2140:G2203" si="248">IF(D2140="","",VLOOKUP(D2140,Master,5,FALSE))</f>
        <v>Men Master</v>
      </c>
      <c r="H2140" s="116" t="str">
        <f t="shared" ref="H2140:H2203" si="249">IF(D2140="","",VLOOKUP(D2140,Master,2,FALSE))</f>
        <v>Henties Bay</v>
      </c>
      <c r="I2140" s="109"/>
      <c r="J2140" s="109" t="s">
        <v>1340</v>
      </c>
      <c r="K2140" s="109">
        <v>154</v>
      </c>
      <c r="L2140" s="118">
        <f t="shared" ref="L2140:L2203" si="250">IF(K2140="","",IF(I2140="",ROUND(HLOOKUP(J2140,kgList,K2140,FALSE),1),ROUND(HLOOKUP(I2140,kgList,K2140,FALSE),1)))</f>
        <v>19.100000000000001</v>
      </c>
      <c r="M2140" s="118">
        <f t="shared" ref="M2140:M2203" si="251">IF(L2140="","",IF(COUNTA(I2140:J2140)&gt;1,"Edible or Inedible",IF(COUNTA(I2140)=1,L2140*1,IF(COUNTA(J2140)=1,L2140*1,"ERROR"))))</f>
        <v>19.100000000000001</v>
      </c>
    </row>
    <row r="2141" spans="1:13" x14ac:dyDescent="0.3">
      <c r="A2141" s="121" t="s">
        <v>2005</v>
      </c>
      <c r="B2141" s="122">
        <v>44156</v>
      </c>
      <c r="C2141" s="121" t="s">
        <v>2006</v>
      </c>
      <c r="D2141" s="109" t="s">
        <v>591</v>
      </c>
      <c r="E2141" s="116" t="str">
        <f t="shared" si="246"/>
        <v>Simen</v>
      </c>
      <c r="F2141" s="116" t="str">
        <f t="shared" si="247"/>
        <v>Andersen</v>
      </c>
      <c r="G2141" s="116" t="str">
        <f t="shared" si="248"/>
        <v>Men Master</v>
      </c>
      <c r="H2141" s="116" t="str">
        <f t="shared" si="249"/>
        <v>Henties Bay</v>
      </c>
      <c r="I2141" s="109"/>
      <c r="J2141" s="109" t="s">
        <v>1320</v>
      </c>
      <c r="K2141" s="109">
        <v>74</v>
      </c>
      <c r="L2141" s="118">
        <f t="shared" si="250"/>
        <v>19.2</v>
      </c>
      <c r="M2141" s="118">
        <f t="shared" si="251"/>
        <v>19.2</v>
      </c>
    </row>
    <row r="2142" spans="1:13" x14ac:dyDescent="0.3">
      <c r="A2142" s="121" t="s">
        <v>2005</v>
      </c>
      <c r="B2142" s="122">
        <v>44156</v>
      </c>
      <c r="C2142" s="121" t="s">
        <v>2006</v>
      </c>
      <c r="D2142" s="109" t="s">
        <v>591</v>
      </c>
      <c r="E2142" s="116" t="str">
        <f t="shared" si="246"/>
        <v>Simen</v>
      </c>
      <c r="F2142" s="116" t="str">
        <f t="shared" si="247"/>
        <v>Andersen</v>
      </c>
      <c r="G2142" s="116" t="str">
        <f t="shared" si="248"/>
        <v>Men Master</v>
      </c>
      <c r="H2142" s="116" t="str">
        <f t="shared" si="249"/>
        <v>Henties Bay</v>
      </c>
      <c r="I2142" s="109"/>
      <c r="J2142" s="109" t="s">
        <v>1318</v>
      </c>
      <c r="K2142" s="109">
        <v>89</v>
      </c>
      <c r="L2142" s="118">
        <f t="shared" si="250"/>
        <v>13</v>
      </c>
      <c r="M2142" s="118">
        <f t="shared" si="251"/>
        <v>13</v>
      </c>
    </row>
    <row r="2143" spans="1:13" x14ac:dyDescent="0.3">
      <c r="A2143" s="121" t="s">
        <v>2005</v>
      </c>
      <c r="B2143" s="122">
        <v>44156</v>
      </c>
      <c r="C2143" s="121" t="s">
        <v>2006</v>
      </c>
      <c r="D2143" s="109" t="s">
        <v>591</v>
      </c>
      <c r="E2143" s="116" t="str">
        <f t="shared" si="246"/>
        <v>Simen</v>
      </c>
      <c r="F2143" s="116" t="str">
        <f t="shared" si="247"/>
        <v>Andersen</v>
      </c>
      <c r="G2143" s="116" t="str">
        <f t="shared" si="248"/>
        <v>Men Master</v>
      </c>
      <c r="H2143" s="116" t="str">
        <f t="shared" si="249"/>
        <v>Henties Bay</v>
      </c>
      <c r="I2143" s="109"/>
      <c r="J2143" s="109" t="s">
        <v>1340</v>
      </c>
      <c r="K2143" s="109">
        <v>92</v>
      </c>
      <c r="L2143" s="118">
        <f t="shared" si="250"/>
        <v>3.3</v>
      </c>
      <c r="M2143" s="118">
        <f t="shared" si="251"/>
        <v>3.3</v>
      </c>
    </row>
    <row r="2144" spans="1:13" x14ac:dyDescent="0.3">
      <c r="A2144" s="121" t="s">
        <v>2005</v>
      </c>
      <c r="B2144" s="122">
        <v>44156</v>
      </c>
      <c r="C2144" s="121" t="s">
        <v>2006</v>
      </c>
      <c r="D2144" s="109" t="s">
        <v>610</v>
      </c>
      <c r="E2144" s="116" t="str">
        <f t="shared" si="246"/>
        <v>Michele</v>
      </c>
      <c r="F2144" s="116" t="str">
        <f t="shared" si="247"/>
        <v>Andersen</v>
      </c>
      <c r="G2144" s="116" t="str">
        <f t="shared" si="248"/>
        <v>Ladies Grand Masters</v>
      </c>
      <c r="H2144" s="116" t="str">
        <f t="shared" si="249"/>
        <v>Henties Bay</v>
      </c>
      <c r="I2144" s="109"/>
      <c r="J2144" s="109" t="s">
        <v>1341</v>
      </c>
      <c r="K2144" s="109">
        <v>80</v>
      </c>
      <c r="L2144" s="118">
        <f t="shared" si="250"/>
        <v>1.7</v>
      </c>
      <c r="M2144" s="118">
        <f t="shared" si="251"/>
        <v>1.7</v>
      </c>
    </row>
    <row r="2145" spans="1:13" x14ac:dyDescent="0.3">
      <c r="A2145" s="121" t="s">
        <v>2005</v>
      </c>
      <c r="B2145" s="122">
        <v>44156</v>
      </c>
      <c r="C2145" s="121" t="s">
        <v>2006</v>
      </c>
      <c r="D2145" s="109" t="s">
        <v>540</v>
      </c>
      <c r="E2145" s="116" t="str">
        <f t="shared" si="246"/>
        <v>Leon</v>
      </c>
      <c r="F2145" s="116" t="str">
        <f t="shared" si="247"/>
        <v>Krauze</v>
      </c>
      <c r="G2145" s="116" t="str">
        <f t="shared" si="248"/>
        <v>Men Veteran</v>
      </c>
      <c r="H2145" s="116" t="str">
        <f t="shared" si="249"/>
        <v>Orca Angling Club</v>
      </c>
      <c r="I2145" s="109"/>
      <c r="J2145" s="109" t="s">
        <v>1318</v>
      </c>
      <c r="K2145" s="109">
        <v>47</v>
      </c>
      <c r="L2145" s="118">
        <f t="shared" si="250"/>
        <v>1.8</v>
      </c>
      <c r="M2145" s="118">
        <f t="shared" si="251"/>
        <v>1.8</v>
      </c>
    </row>
    <row r="2146" spans="1:13" x14ac:dyDescent="0.3">
      <c r="A2146" s="121" t="s">
        <v>2005</v>
      </c>
      <c r="B2146" s="122">
        <v>44156</v>
      </c>
      <c r="C2146" s="121" t="s">
        <v>2006</v>
      </c>
      <c r="D2146" s="109" t="s">
        <v>540</v>
      </c>
      <c r="E2146" s="116" t="str">
        <f t="shared" si="246"/>
        <v>Leon</v>
      </c>
      <c r="F2146" s="116" t="str">
        <f t="shared" si="247"/>
        <v>Krauze</v>
      </c>
      <c r="G2146" s="116" t="str">
        <f t="shared" si="248"/>
        <v>Men Veteran</v>
      </c>
      <c r="H2146" s="116" t="str">
        <f t="shared" si="249"/>
        <v>Orca Angling Club</v>
      </c>
      <c r="I2146" s="109"/>
      <c r="J2146" s="109" t="s">
        <v>1340</v>
      </c>
      <c r="K2146" s="109">
        <v>114</v>
      </c>
      <c r="L2146" s="118">
        <f t="shared" si="250"/>
        <v>6.8</v>
      </c>
      <c r="M2146" s="118">
        <f t="shared" si="251"/>
        <v>6.8</v>
      </c>
    </row>
    <row r="2147" spans="1:13" x14ac:dyDescent="0.3">
      <c r="A2147" s="121" t="s">
        <v>2005</v>
      </c>
      <c r="B2147" s="122">
        <v>44156</v>
      </c>
      <c r="C2147" s="121" t="s">
        <v>2006</v>
      </c>
      <c r="D2147" s="109" t="s">
        <v>540</v>
      </c>
      <c r="E2147" s="116" t="str">
        <f t="shared" si="246"/>
        <v>Leon</v>
      </c>
      <c r="F2147" s="116" t="str">
        <f t="shared" si="247"/>
        <v>Krauze</v>
      </c>
      <c r="G2147" s="116" t="str">
        <f t="shared" si="248"/>
        <v>Men Veteran</v>
      </c>
      <c r="H2147" s="116" t="str">
        <f t="shared" si="249"/>
        <v>Orca Angling Club</v>
      </c>
      <c r="I2147" s="109"/>
      <c r="J2147" s="109" t="s">
        <v>1341</v>
      </c>
      <c r="K2147" s="109">
        <v>117</v>
      </c>
      <c r="L2147" s="118">
        <f t="shared" si="250"/>
        <v>6.4</v>
      </c>
      <c r="M2147" s="118">
        <f t="shared" si="251"/>
        <v>6.4</v>
      </c>
    </row>
    <row r="2148" spans="1:13" x14ac:dyDescent="0.3">
      <c r="A2148" s="121" t="s">
        <v>2005</v>
      </c>
      <c r="B2148" s="122">
        <v>44156</v>
      </c>
      <c r="C2148" s="121" t="s">
        <v>2006</v>
      </c>
      <c r="D2148" s="109" t="s">
        <v>540</v>
      </c>
      <c r="E2148" s="116" t="str">
        <f t="shared" si="246"/>
        <v>Leon</v>
      </c>
      <c r="F2148" s="116" t="str">
        <f t="shared" si="247"/>
        <v>Krauze</v>
      </c>
      <c r="G2148" s="116" t="str">
        <f t="shared" si="248"/>
        <v>Men Veteran</v>
      </c>
      <c r="H2148" s="116" t="str">
        <f t="shared" si="249"/>
        <v>Orca Angling Club</v>
      </c>
      <c r="I2148" s="109"/>
      <c r="J2148" s="109" t="s">
        <v>20</v>
      </c>
      <c r="K2148" s="109">
        <v>92</v>
      </c>
      <c r="L2148" s="118">
        <f t="shared" si="250"/>
        <v>2.9</v>
      </c>
      <c r="M2148" s="118">
        <f t="shared" si="251"/>
        <v>2.9</v>
      </c>
    </row>
    <row r="2149" spans="1:13" x14ac:dyDescent="0.3">
      <c r="A2149" s="121" t="s">
        <v>2005</v>
      </c>
      <c r="B2149" s="122">
        <v>44156</v>
      </c>
      <c r="C2149" s="121" t="s">
        <v>2006</v>
      </c>
      <c r="D2149" s="109" t="s">
        <v>540</v>
      </c>
      <c r="E2149" s="116" t="str">
        <f t="shared" si="246"/>
        <v>Leon</v>
      </c>
      <c r="F2149" s="116" t="str">
        <f t="shared" si="247"/>
        <v>Krauze</v>
      </c>
      <c r="G2149" s="116" t="str">
        <f t="shared" si="248"/>
        <v>Men Veteran</v>
      </c>
      <c r="H2149" s="116" t="str">
        <f t="shared" si="249"/>
        <v>Orca Angling Club</v>
      </c>
      <c r="I2149" s="109"/>
      <c r="J2149" s="109" t="s">
        <v>20</v>
      </c>
      <c r="K2149" s="109">
        <v>91</v>
      </c>
      <c r="L2149" s="118">
        <f t="shared" si="250"/>
        <v>2.8</v>
      </c>
      <c r="M2149" s="118">
        <f t="shared" si="251"/>
        <v>2.8</v>
      </c>
    </row>
    <row r="2150" spans="1:13" x14ac:dyDescent="0.3">
      <c r="A2150" s="121" t="s">
        <v>2005</v>
      </c>
      <c r="B2150" s="122">
        <v>44156</v>
      </c>
      <c r="C2150" s="121" t="s">
        <v>2006</v>
      </c>
      <c r="D2150" s="109" t="s">
        <v>540</v>
      </c>
      <c r="E2150" s="116" t="str">
        <f t="shared" si="246"/>
        <v>Leon</v>
      </c>
      <c r="F2150" s="116" t="str">
        <f t="shared" si="247"/>
        <v>Krauze</v>
      </c>
      <c r="G2150" s="116" t="str">
        <f t="shared" si="248"/>
        <v>Men Veteran</v>
      </c>
      <c r="H2150" s="116" t="str">
        <f t="shared" si="249"/>
        <v>Orca Angling Club</v>
      </c>
      <c r="I2150" s="109"/>
      <c r="J2150" s="109" t="s">
        <v>20</v>
      </c>
      <c r="K2150" s="109">
        <v>75</v>
      </c>
      <c r="L2150" s="118">
        <f t="shared" si="250"/>
        <v>1.5</v>
      </c>
      <c r="M2150" s="118">
        <f t="shared" si="251"/>
        <v>1.5</v>
      </c>
    </row>
    <row r="2151" spans="1:13" x14ac:dyDescent="0.3">
      <c r="A2151" s="121" t="s">
        <v>2005</v>
      </c>
      <c r="B2151" s="122">
        <v>44156</v>
      </c>
      <c r="C2151" s="121" t="s">
        <v>2006</v>
      </c>
      <c r="D2151" s="109" t="s">
        <v>540</v>
      </c>
      <c r="E2151" s="116" t="str">
        <f t="shared" si="246"/>
        <v>Leon</v>
      </c>
      <c r="F2151" s="116" t="str">
        <f t="shared" si="247"/>
        <v>Krauze</v>
      </c>
      <c r="G2151" s="116" t="str">
        <f t="shared" si="248"/>
        <v>Men Veteran</v>
      </c>
      <c r="H2151" s="116" t="str">
        <f t="shared" si="249"/>
        <v>Orca Angling Club</v>
      </c>
      <c r="I2151" s="109"/>
      <c r="J2151" s="109" t="s">
        <v>1341</v>
      </c>
      <c r="K2151" s="109">
        <v>91</v>
      </c>
      <c r="L2151" s="118">
        <f t="shared" si="250"/>
        <v>2.7</v>
      </c>
      <c r="M2151" s="118">
        <f t="shared" si="251"/>
        <v>2.7</v>
      </c>
    </row>
    <row r="2152" spans="1:13" x14ac:dyDescent="0.3">
      <c r="A2152" s="121" t="s">
        <v>2005</v>
      </c>
      <c r="B2152" s="122">
        <v>44156</v>
      </c>
      <c r="C2152" s="121" t="s">
        <v>2006</v>
      </c>
      <c r="D2152" s="109" t="s">
        <v>540</v>
      </c>
      <c r="E2152" s="116" t="str">
        <f t="shared" si="246"/>
        <v>Leon</v>
      </c>
      <c r="F2152" s="116" t="str">
        <f t="shared" si="247"/>
        <v>Krauze</v>
      </c>
      <c r="G2152" s="116" t="str">
        <f t="shared" si="248"/>
        <v>Men Veteran</v>
      </c>
      <c r="H2152" s="116" t="str">
        <f t="shared" si="249"/>
        <v>Orca Angling Club</v>
      </c>
      <c r="I2152" s="109"/>
      <c r="J2152" s="109" t="s">
        <v>1341</v>
      </c>
      <c r="K2152" s="109">
        <v>151</v>
      </c>
      <c r="L2152" s="118">
        <f t="shared" si="250"/>
        <v>15.6</v>
      </c>
      <c r="M2152" s="118">
        <f t="shared" si="251"/>
        <v>15.6</v>
      </c>
    </row>
    <row r="2153" spans="1:13" x14ac:dyDescent="0.3">
      <c r="A2153" s="121" t="s">
        <v>2005</v>
      </c>
      <c r="B2153" s="122">
        <v>44156</v>
      </c>
      <c r="C2153" s="121" t="s">
        <v>2006</v>
      </c>
      <c r="D2153" s="109" t="s">
        <v>1212</v>
      </c>
      <c r="E2153" s="116" t="str">
        <f t="shared" si="246"/>
        <v>Lourens</v>
      </c>
      <c r="F2153" s="116" t="str">
        <f t="shared" si="247"/>
        <v>Fourie</v>
      </c>
      <c r="G2153" s="116" t="str">
        <f t="shared" si="248"/>
        <v>Men Master</v>
      </c>
      <c r="H2153" s="116" t="str">
        <f t="shared" si="249"/>
        <v>Henties Bay</v>
      </c>
      <c r="I2153" s="109"/>
      <c r="J2153" s="109" t="s">
        <v>1340</v>
      </c>
      <c r="K2153" s="109">
        <v>130</v>
      </c>
      <c r="L2153" s="118">
        <f t="shared" si="250"/>
        <v>10.7</v>
      </c>
      <c r="M2153" s="118">
        <f t="shared" si="251"/>
        <v>10.7</v>
      </c>
    </row>
    <row r="2154" spans="1:13" x14ac:dyDescent="0.3">
      <c r="A2154" s="121" t="s">
        <v>2005</v>
      </c>
      <c r="B2154" s="122">
        <v>44156</v>
      </c>
      <c r="C2154" s="121" t="s">
        <v>2006</v>
      </c>
      <c r="D2154" s="109" t="s">
        <v>1212</v>
      </c>
      <c r="E2154" s="116" t="str">
        <f t="shared" si="246"/>
        <v>Lourens</v>
      </c>
      <c r="F2154" s="116" t="str">
        <f t="shared" si="247"/>
        <v>Fourie</v>
      </c>
      <c r="G2154" s="116" t="str">
        <f t="shared" si="248"/>
        <v>Men Master</v>
      </c>
      <c r="H2154" s="116" t="str">
        <f t="shared" si="249"/>
        <v>Henties Bay</v>
      </c>
      <c r="I2154" s="109"/>
      <c r="J2154" s="109" t="s">
        <v>1318</v>
      </c>
      <c r="K2154" s="109">
        <v>79</v>
      </c>
      <c r="L2154" s="118">
        <f t="shared" si="250"/>
        <v>9</v>
      </c>
      <c r="M2154" s="118">
        <f t="shared" si="251"/>
        <v>9</v>
      </c>
    </row>
    <row r="2155" spans="1:13" x14ac:dyDescent="0.3">
      <c r="A2155" s="121" t="s">
        <v>2005</v>
      </c>
      <c r="B2155" s="122">
        <v>44156</v>
      </c>
      <c r="C2155" s="121" t="s">
        <v>2006</v>
      </c>
      <c r="D2155" s="109" t="s">
        <v>1212</v>
      </c>
      <c r="E2155" s="116" t="str">
        <f t="shared" si="246"/>
        <v>Lourens</v>
      </c>
      <c r="F2155" s="116" t="str">
        <f t="shared" si="247"/>
        <v>Fourie</v>
      </c>
      <c r="G2155" s="116" t="str">
        <f t="shared" si="248"/>
        <v>Men Master</v>
      </c>
      <c r="H2155" s="116" t="str">
        <f t="shared" si="249"/>
        <v>Henties Bay</v>
      </c>
      <c r="I2155" s="109"/>
      <c r="J2155" s="109" t="s">
        <v>1318</v>
      </c>
      <c r="K2155" s="109">
        <v>76</v>
      </c>
      <c r="L2155" s="118">
        <f t="shared" si="250"/>
        <v>8</v>
      </c>
      <c r="M2155" s="118">
        <f t="shared" si="251"/>
        <v>8</v>
      </c>
    </row>
    <row r="2156" spans="1:13" x14ac:dyDescent="0.3">
      <c r="A2156" s="121" t="s">
        <v>2005</v>
      </c>
      <c r="B2156" s="122">
        <v>44156</v>
      </c>
      <c r="C2156" s="121" t="s">
        <v>2006</v>
      </c>
      <c r="D2156" s="109" t="s">
        <v>1212</v>
      </c>
      <c r="E2156" s="116" t="str">
        <f t="shared" si="246"/>
        <v>Lourens</v>
      </c>
      <c r="F2156" s="116" t="str">
        <f t="shared" si="247"/>
        <v>Fourie</v>
      </c>
      <c r="G2156" s="116" t="str">
        <f t="shared" si="248"/>
        <v>Men Master</v>
      </c>
      <c r="H2156" s="116" t="str">
        <f t="shared" si="249"/>
        <v>Henties Bay</v>
      </c>
      <c r="I2156" s="109"/>
      <c r="J2156" s="109" t="s">
        <v>20</v>
      </c>
      <c r="K2156" s="109">
        <v>92</v>
      </c>
      <c r="L2156" s="118">
        <f t="shared" si="250"/>
        <v>2.9</v>
      </c>
      <c r="M2156" s="118">
        <f t="shared" si="251"/>
        <v>2.9</v>
      </c>
    </row>
    <row r="2157" spans="1:13" x14ac:dyDescent="0.3">
      <c r="A2157" s="121" t="s">
        <v>2005</v>
      </c>
      <c r="B2157" s="122">
        <v>44156</v>
      </c>
      <c r="C2157" s="121" t="s">
        <v>2006</v>
      </c>
      <c r="D2157" s="109" t="s">
        <v>1212</v>
      </c>
      <c r="E2157" s="116" t="str">
        <f t="shared" si="246"/>
        <v>Lourens</v>
      </c>
      <c r="F2157" s="116" t="str">
        <f t="shared" si="247"/>
        <v>Fourie</v>
      </c>
      <c r="G2157" s="116" t="str">
        <f t="shared" si="248"/>
        <v>Men Master</v>
      </c>
      <c r="H2157" s="116" t="str">
        <f t="shared" si="249"/>
        <v>Henties Bay</v>
      </c>
      <c r="I2157" s="109"/>
      <c r="J2157" s="109" t="s">
        <v>1340</v>
      </c>
      <c r="K2157" s="109">
        <v>159</v>
      </c>
      <c r="L2157" s="118">
        <f t="shared" si="250"/>
        <v>21.3</v>
      </c>
      <c r="M2157" s="118">
        <f t="shared" si="251"/>
        <v>21.3</v>
      </c>
    </row>
    <row r="2158" spans="1:13" x14ac:dyDescent="0.3">
      <c r="A2158" s="121" t="s">
        <v>2005</v>
      </c>
      <c r="B2158" s="122">
        <v>44156</v>
      </c>
      <c r="C2158" s="121" t="s">
        <v>2006</v>
      </c>
      <c r="D2158" s="109" t="s">
        <v>1212</v>
      </c>
      <c r="E2158" s="116" t="str">
        <f t="shared" si="246"/>
        <v>Lourens</v>
      </c>
      <c r="F2158" s="116" t="str">
        <f t="shared" si="247"/>
        <v>Fourie</v>
      </c>
      <c r="G2158" s="116" t="str">
        <f t="shared" si="248"/>
        <v>Men Master</v>
      </c>
      <c r="H2158" s="116" t="str">
        <f t="shared" si="249"/>
        <v>Henties Bay</v>
      </c>
      <c r="I2158" s="109"/>
      <c r="J2158" s="109" t="s">
        <v>1340</v>
      </c>
      <c r="K2158" s="109">
        <v>144</v>
      </c>
      <c r="L2158" s="118">
        <f t="shared" si="250"/>
        <v>15.1</v>
      </c>
      <c r="M2158" s="118">
        <f t="shared" si="251"/>
        <v>15.1</v>
      </c>
    </row>
    <row r="2159" spans="1:13" x14ac:dyDescent="0.3">
      <c r="A2159" s="121" t="s">
        <v>2005</v>
      </c>
      <c r="B2159" s="122">
        <v>44156</v>
      </c>
      <c r="C2159" s="121" t="s">
        <v>2006</v>
      </c>
      <c r="D2159" s="109" t="s">
        <v>1212</v>
      </c>
      <c r="E2159" s="116" t="str">
        <f t="shared" si="246"/>
        <v>Lourens</v>
      </c>
      <c r="F2159" s="116" t="str">
        <f t="shared" si="247"/>
        <v>Fourie</v>
      </c>
      <c r="G2159" s="116" t="str">
        <f t="shared" si="248"/>
        <v>Men Master</v>
      </c>
      <c r="H2159" s="116" t="str">
        <f t="shared" si="249"/>
        <v>Henties Bay</v>
      </c>
      <c r="I2159" s="109"/>
      <c r="J2159" s="109" t="s">
        <v>1340</v>
      </c>
      <c r="K2159" s="109">
        <v>143</v>
      </c>
      <c r="L2159" s="118">
        <f t="shared" si="250"/>
        <v>14.8</v>
      </c>
      <c r="M2159" s="118">
        <f t="shared" si="251"/>
        <v>14.8</v>
      </c>
    </row>
    <row r="2160" spans="1:13" x14ac:dyDescent="0.3">
      <c r="A2160" s="121" t="s">
        <v>2005</v>
      </c>
      <c r="B2160" s="122">
        <v>44156</v>
      </c>
      <c r="C2160" s="121" t="s">
        <v>2006</v>
      </c>
      <c r="D2160" s="109" t="s">
        <v>902</v>
      </c>
      <c r="E2160" s="116" t="str">
        <f t="shared" si="246"/>
        <v>Renier</v>
      </c>
      <c r="F2160" s="116" t="str">
        <f t="shared" si="247"/>
        <v>De Villiers</v>
      </c>
      <c r="G2160" s="116" t="str">
        <f t="shared" si="248"/>
        <v>Men Master</v>
      </c>
      <c r="H2160" s="116" t="str">
        <f t="shared" si="249"/>
        <v>Henties Bay</v>
      </c>
      <c r="I2160" s="109"/>
      <c r="J2160" s="109" t="s">
        <v>20</v>
      </c>
      <c r="K2160" s="109">
        <v>96</v>
      </c>
      <c r="L2160" s="118">
        <f t="shared" si="250"/>
        <v>3.3</v>
      </c>
      <c r="M2160" s="118">
        <f t="shared" si="251"/>
        <v>3.3</v>
      </c>
    </row>
    <row r="2161" spans="1:13" x14ac:dyDescent="0.3">
      <c r="A2161" s="121" t="s">
        <v>2005</v>
      </c>
      <c r="B2161" s="122">
        <v>44156</v>
      </c>
      <c r="C2161" s="121" t="s">
        <v>2006</v>
      </c>
      <c r="D2161" s="109" t="s">
        <v>902</v>
      </c>
      <c r="E2161" s="116" t="str">
        <f t="shared" si="246"/>
        <v>Renier</v>
      </c>
      <c r="F2161" s="116" t="str">
        <f t="shared" si="247"/>
        <v>De Villiers</v>
      </c>
      <c r="G2161" s="116" t="str">
        <f t="shared" si="248"/>
        <v>Men Master</v>
      </c>
      <c r="H2161" s="116" t="str">
        <f t="shared" si="249"/>
        <v>Henties Bay</v>
      </c>
      <c r="I2161" s="109"/>
      <c r="J2161" s="109" t="s">
        <v>1318</v>
      </c>
      <c r="K2161" s="109">
        <v>83</v>
      </c>
      <c r="L2161" s="118">
        <f t="shared" si="250"/>
        <v>10.5</v>
      </c>
      <c r="M2161" s="118">
        <f t="shared" si="251"/>
        <v>10.5</v>
      </c>
    </row>
    <row r="2162" spans="1:13" x14ac:dyDescent="0.3">
      <c r="A2162" s="121" t="s">
        <v>2005</v>
      </c>
      <c r="B2162" s="122">
        <v>44156</v>
      </c>
      <c r="C2162" s="121" t="s">
        <v>2006</v>
      </c>
      <c r="D2162" s="109" t="s">
        <v>902</v>
      </c>
      <c r="E2162" s="116" t="str">
        <f t="shared" si="246"/>
        <v>Renier</v>
      </c>
      <c r="F2162" s="116" t="str">
        <f t="shared" si="247"/>
        <v>De Villiers</v>
      </c>
      <c r="G2162" s="116" t="str">
        <f t="shared" si="248"/>
        <v>Men Master</v>
      </c>
      <c r="H2162" s="116" t="str">
        <f t="shared" si="249"/>
        <v>Henties Bay</v>
      </c>
      <c r="I2162" s="109"/>
      <c r="J2162" s="109" t="s">
        <v>1340</v>
      </c>
      <c r="K2162" s="109">
        <v>150</v>
      </c>
      <c r="L2162" s="118">
        <f t="shared" si="250"/>
        <v>17.399999999999999</v>
      </c>
      <c r="M2162" s="118">
        <f t="shared" si="251"/>
        <v>17.399999999999999</v>
      </c>
    </row>
    <row r="2163" spans="1:13" x14ac:dyDescent="0.3">
      <c r="A2163" s="121" t="s">
        <v>2005</v>
      </c>
      <c r="B2163" s="122">
        <v>44156</v>
      </c>
      <c r="C2163" s="121" t="s">
        <v>2006</v>
      </c>
      <c r="D2163" s="109" t="s">
        <v>902</v>
      </c>
      <c r="E2163" s="116" t="str">
        <f t="shared" si="246"/>
        <v>Renier</v>
      </c>
      <c r="F2163" s="116" t="str">
        <f t="shared" si="247"/>
        <v>De Villiers</v>
      </c>
      <c r="G2163" s="116" t="str">
        <f t="shared" si="248"/>
        <v>Men Master</v>
      </c>
      <c r="H2163" s="116" t="str">
        <f t="shared" si="249"/>
        <v>Henties Bay</v>
      </c>
      <c r="I2163" s="109"/>
      <c r="J2163" s="109" t="s">
        <v>20</v>
      </c>
      <c r="K2163" s="109">
        <v>87</v>
      </c>
      <c r="L2163" s="118">
        <f t="shared" si="250"/>
        <v>2.4</v>
      </c>
      <c r="M2163" s="118">
        <f t="shared" si="251"/>
        <v>2.4</v>
      </c>
    </row>
    <row r="2164" spans="1:13" x14ac:dyDescent="0.3">
      <c r="A2164" s="121" t="s">
        <v>2005</v>
      </c>
      <c r="B2164" s="122">
        <v>44156</v>
      </c>
      <c r="C2164" s="121" t="s">
        <v>2006</v>
      </c>
      <c r="D2164" s="109" t="s">
        <v>902</v>
      </c>
      <c r="E2164" s="116" t="str">
        <f t="shared" si="246"/>
        <v>Renier</v>
      </c>
      <c r="F2164" s="116" t="str">
        <f t="shared" si="247"/>
        <v>De Villiers</v>
      </c>
      <c r="G2164" s="116" t="str">
        <f t="shared" si="248"/>
        <v>Men Master</v>
      </c>
      <c r="H2164" s="116" t="str">
        <f t="shared" si="249"/>
        <v>Henties Bay</v>
      </c>
      <c r="I2164" s="109"/>
      <c r="J2164" s="109" t="s">
        <v>1340</v>
      </c>
      <c r="K2164" s="109">
        <v>121</v>
      </c>
      <c r="L2164" s="118">
        <f t="shared" si="250"/>
        <v>8.3000000000000007</v>
      </c>
      <c r="M2164" s="118">
        <f t="shared" si="251"/>
        <v>8.3000000000000007</v>
      </c>
    </row>
    <row r="2165" spans="1:13" x14ac:dyDescent="0.3">
      <c r="A2165" s="121" t="s">
        <v>2005</v>
      </c>
      <c r="B2165" s="122">
        <v>44156</v>
      </c>
      <c r="C2165" s="121" t="s">
        <v>2006</v>
      </c>
      <c r="D2165" s="109" t="s">
        <v>902</v>
      </c>
      <c r="E2165" s="116" t="str">
        <f t="shared" si="246"/>
        <v>Renier</v>
      </c>
      <c r="F2165" s="116" t="str">
        <f t="shared" si="247"/>
        <v>De Villiers</v>
      </c>
      <c r="G2165" s="116" t="str">
        <f t="shared" si="248"/>
        <v>Men Master</v>
      </c>
      <c r="H2165" s="116" t="str">
        <f t="shared" si="249"/>
        <v>Henties Bay</v>
      </c>
      <c r="I2165" s="109"/>
      <c r="J2165" s="109" t="s">
        <v>1340</v>
      </c>
      <c r="K2165" s="109">
        <v>121</v>
      </c>
      <c r="L2165" s="118">
        <f t="shared" si="250"/>
        <v>8.3000000000000007</v>
      </c>
      <c r="M2165" s="118">
        <f t="shared" si="251"/>
        <v>8.3000000000000007</v>
      </c>
    </row>
    <row r="2166" spans="1:13" x14ac:dyDescent="0.3">
      <c r="A2166" s="121" t="s">
        <v>2005</v>
      </c>
      <c r="B2166" s="122">
        <v>44156</v>
      </c>
      <c r="C2166" s="121" t="s">
        <v>2006</v>
      </c>
      <c r="D2166" s="109" t="s">
        <v>1842</v>
      </c>
      <c r="E2166" s="116" t="str">
        <f t="shared" si="246"/>
        <v>Steve</v>
      </c>
      <c r="F2166" s="116" t="str">
        <f t="shared" si="247"/>
        <v>Alexander</v>
      </c>
      <c r="G2166" s="116" t="str">
        <f t="shared" si="248"/>
        <v>Men Master</v>
      </c>
      <c r="H2166" s="116" t="str">
        <f t="shared" si="249"/>
        <v>Henties Bay</v>
      </c>
      <c r="I2166" s="109"/>
      <c r="J2166" s="109" t="s">
        <v>1318</v>
      </c>
      <c r="K2166" s="109">
        <v>47</v>
      </c>
      <c r="L2166" s="118">
        <f t="shared" si="250"/>
        <v>1.8</v>
      </c>
      <c r="M2166" s="118">
        <f t="shared" si="251"/>
        <v>1.8</v>
      </c>
    </row>
    <row r="2167" spans="1:13" x14ac:dyDescent="0.3">
      <c r="A2167" s="121" t="s">
        <v>2005</v>
      </c>
      <c r="B2167" s="122">
        <v>44156</v>
      </c>
      <c r="C2167" s="121" t="s">
        <v>2006</v>
      </c>
      <c r="D2167" s="109" t="s">
        <v>691</v>
      </c>
      <c r="E2167" s="116" t="str">
        <f t="shared" si="246"/>
        <v>Louis</v>
      </c>
      <c r="F2167" s="116" t="str">
        <f t="shared" si="247"/>
        <v>Fenaux</v>
      </c>
      <c r="G2167" s="116" t="str">
        <f t="shared" si="248"/>
        <v>Men Veteran</v>
      </c>
      <c r="H2167" s="116" t="str">
        <f t="shared" si="249"/>
        <v>Henties Bay</v>
      </c>
      <c r="I2167" s="109"/>
      <c r="J2167" s="109" t="s">
        <v>1340</v>
      </c>
      <c r="K2167" s="109">
        <v>159</v>
      </c>
      <c r="L2167" s="118">
        <f t="shared" si="250"/>
        <v>21.3</v>
      </c>
      <c r="M2167" s="118">
        <f t="shared" si="251"/>
        <v>21.3</v>
      </c>
    </row>
    <row r="2168" spans="1:13" x14ac:dyDescent="0.3">
      <c r="A2168" s="121" t="s">
        <v>2005</v>
      </c>
      <c r="B2168" s="122">
        <v>44156</v>
      </c>
      <c r="C2168" s="121" t="s">
        <v>2006</v>
      </c>
      <c r="D2168" s="109" t="s">
        <v>691</v>
      </c>
      <c r="E2168" s="116" t="str">
        <f t="shared" si="246"/>
        <v>Louis</v>
      </c>
      <c r="F2168" s="116" t="str">
        <f t="shared" si="247"/>
        <v>Fenaux</v>
      </c>
      <c r="G2168" s="116" t="str">
        <f t="shared" si="248"/>
        <v>Men Veteran</v>
      </c>
      <c r="H2168" s="116" t="str">
        <f t="shared" si="249"/>
        <v>Henties Bay</v>
      </c>
      <c r="I2168" s="109"/>
      <c r="J2168" s="109" t="s">
        <v>1340</v>
      </c>
      <c r="K2168" s="109">
        <v>153</v>
      </c>
      <c r="L2168" s="118">
        <f t="shared" si="250"/>
        <v>18.600000000000001</v>
      </c>
      <c r="M2168" s="118">
        <f t="shared" si="251"/>
        <v>18.600000000000001</v>
      </c>
    </row>
    <row r="2169" spans="1:13" x14ac:dyDescent="0.3">
      <c r="A2169" s="121" t="s">
        <v>2005</v>
      </c>
      <c r="B2169" s="122">
        <v>44156</v>
      </c>
      <c r="C2169" s="121" t="s">
        <v>2006</v>
      </c>
      <c r="D2169" s="109" t="s">
        <v>691</v>
      </c>
      <c r="E2169" s="116" t="str">
        <f t="shared" si="246"/>
        <v>Louis</v>
      </c>
      <c r="F2169" s="116" t="str">
        <f t="shared" si="247"/>
        <v>Fenaux</v>
      </c>
      <c r="G2169" s="116" t="str">
        <f t="shared" si="248"/>
        <v>Men Veteran</v>
      </c>
      <c r="H2169" s="116" t="str">
        <f t="shared" si="249"/>
        <v>Henties Bay</v>
      </c>
      <c r="I2169" s="109"/>
      <c r="J2169" s="109" t="s">
        <v>1340</v>
      </c>
      <c r="K2169" s="109">
        <v>170</v>
      </c>
      <c r="L2169" s="118">
        <f t="shared" si="250"/>
        <v>26.7</v>
      </c>
      <c r="M2169" s="118">
        <f t="shared" si="251"/>
        <v>26.7</v>
      </c>
    </row>
    <row r="2170" spans="1:13" x14ac:dyDescent="0.3">
      <c r="A2170" s="121" t="s">
        <v>2005</v>
      </c>
      <c r="B2170" s="122">
        <v>44156</v>
      </c>
      <c r="C2170" s="121" t="s">
        <v>2006</v>
      </c>
      <c r="D2170" s="109" t="s">
        <v>691</v>
      </c>
      <c r="E2170" s="116" t="str">
        <f t="shared" si="246"/>
        <v>Louis</v>
      </c>
      <c r="F2170" s="116" t="str">
        <f t="shared" si="247"/>
        <v>Fenaux</v>
      </c>
      <c r="G2170" s="116" t="str">
        <f t="shared" si="248"/>
        <v>Men Veteran</v>
      </c>
      <c r="H2170" s="116" t="str">
        <f t="shared" si="249"/>
        <v>Henties Bay</v>
      </c>
      <c r="I2170" s="109"/>
      <c r="J2170" s="109" t="s">
        <v>1340</v>
      </c>
      <c r="K2170" s="109">
        <v>164</v>
      </c>
      <c r="L2170" s="118">
        <f t="shared" si="250"/>
        <v>23.6</v>
      </c>
      <c r="M2170" s="118">
        <f t="shared" si="251"/>
        <v>23.6</v>
      </c>
    </row>
    <row r="2171" spans="1:13" x14ac:dyDescent="0.3">
      <c r="A2171" s="121" t="s">
        <v>2005</v>
      </c>
      <c r="B2171" s="122">
        <v>44156</v>
      </c>
      <c r="C2171" s="121" t="s">
        <v>2006</v>
      </c>
      <c r="D2171" s="109" t="s">
        <v>691</v>
      </c>
      <c r="E2171" s="116" t="str">
        <f t="shared" si="246"/>
        <v>Louis</v>
      </c>
      <c r="F2171" s="116" t="str">
        <f t="shared" si="247"/>
        <v>Fenaux</v>
      </c>
      <c r="G2171" s="116" t="str">
        <f t="shared" si="248"/>
        <v>Men Veteran</v>
      </c>
      <c r="H2171" s="116" t="str">
        <f t="shared" si="249"/>
        <v>Henties Bay</v>
      </c>
      <c r="I2171" s="109"/>
      <c r="J2171" s="109" t="s">
        <v>1340</v>
      </c>
      <c r="K2171" s="109">
        <v>152</v>
      </c>
      <c r="L2171" s="118">
        <f t="shared" si="250"/>
        <v>18.2</v>
      </c>
      <c r="M2171" s="118">
        <f t="shared" si="251"/>
        <v>18.2</v>
      </c>
    </row>
    <row r="2172" spans="1:13" x14ac:dyDescent="0.3">
      <c r="A2172" s="121" t="s">
        <v>2005</v>
      </c>
      <c r="B2172" s="122">
        <v>44156</v>
      </c>
      <c r="C2172" s="121" t="s">
        <v>2006</v>
      </c>
      <c r="D2172" s="109" t="s">
        <v>691</v>
      </c>
      <c r="E2172" s="116" t="str">
        <f t="shared" si="246"/>
        <v>Louis</v>
      </c>
      <c r="F2172" s="116" t="str">
        <f t="shared" si="247"/>
        <v>Fenaux</v>
      </c>
      <c r="G2172" s="116" t="str">
        <f t="shared" si="248"/>
        <v>Men Veteran</v>
      </c>
      <c r="H2172" s="116" t="str">
        <f t="shared" si="249"/>
        <v>Henties Bay</v>
      </c>
      <c r="I2172" s="109"/>
      <c r="J2172" s="109" t="s">
        <v>1341</v>
      </c>
      <c r="K2172" s="109">
        <v>105</v>
      </c>
      <c r="L2172" s="118">
        <f t="shared" si="250"/>
        <v>4.4000000000000004</v>
      </c>
      <c r="M2172" s="118">
        <f t="shared" si="251"/>
        <v>4.4000000000000004</v>
      </c>
    </row>
    <row r="2173" spans="1:13" x14ac:dyDescent="0.3">
      <c r="A2173" s="121" t="s">
        <v>2005</v>
      </c>
      <c r="B2173" s="122">
        <v>44156</v>
      </c>
      <c r="C2173" s="121" t="s">
        <v>2006</v>
      </c>
      <c r="D2173" s="109" t="s">
        <v>1429</v>
      </c>
      <c r="E2173" s="116" t="str">
        <f t="shared" si="246"/>
        <v>Nadine</v>
      </c>
      <c r="F2173" s="116" t="str">
        <f t="shared" si="247"/>
        <v>Downing</v>
      </c>
      <c r="G2173" s="116" t="str">
        <f t="shared" si="248"/>
        <v>Ladies Veteran</v>
      </c>
      <c r="H2173" s="116" t="str">
        <f t="shared" si="249"/>
        <v>Henties Bay</v>
      </c>
      <c r="I2173" s="109"/>
      <c r="J2173" s="109" t="s">
        <v>20</v>
      </c>
      <c r="K2173" s="109">
        <v>84</v>
      </c>
      <c r="L2173" s="118">
        <f t="shared" si="250"/>
        <v>2.2000000000000002</v>
      </c>
      <c r="M2173" s="118">
        <f t="shared" si="251"/>
        <v>2.2000000000000002</v>
      </c>
    </row>
    <row r="2174" spans="1:13" x14ac:dyDescent="0.3">
      <c r="A2174" s="121" t="s">
        <v>2005</v>
      </c>
      <c r="B2174" s="122">
        <v>44156</v>
      </c>
      <c r="C2174" s="121" t="s">
        <v>2006</v>
      </c>
      <c r="D2174" s="109" t="s">
        <v>1429</v>
      </c>
      <c r="E2174" s="116" t="str">
        <f t="shared" si="246"/>
        <v>Nadine</v>
      </c>
      <c r="F2174" s="116" t="str">
        <f t="shared" si="247"/>
        <v>Downing</v>
      </c>
      <c r="G2174" s="116" t="str">
        <f t="shared" si="248"/>
        <v>Ladies Veteran</v>
      </c>
      <c r="H2174" s="116" t="str">
        <f t="shared" si="249"/>
        <v>Henties Bay</v>
      </c>
      <c r="I2174" s="109"/>
      <c r="J2174" s="109" t="s">
        <v>1320</v>
      </c>
      <c r="K2174" s="109">
        <v>36</v>
      </c>
      <c r="L2174" s="118">
        <f t="shared" si="250"/>
        <v>1.8</v>
      </c>
      <c r="M2174" s="118">
        <f t="shared" si="251"/>
        <v>1.8</v>
      </c>
    </row>
    <row r="2175" spans="1:13" x14ac:dyDescent="0.3">
      <c r="A2175" s="121" t="s">
        <v>2005</v>
      </c>
      <c r="B2175" s="122">
        <v>44156</v>
      </c>
      <c r="C2175" s="121" t="s">
        <v>2006</v>
      </c>
      <c r="D2175" s="109" t="s">
        <v>1503</v>
      </c>
      <c r="E2175" s="116" t="str">
        <f t="shared" si="246"/>
        <v>Tiaan</v>
      </c>
      <c r="F2175" s="116" t="str">
        <f t="shared" si="247"/>
        <v>Fourie</v>
      </c>
      <c r="G2175" s="116" t="str">
        <f t="shared" si="248"/>
        <v>Men Senior</v>
      </c>
      <c r="H2175" s="116" t="str">
        <f t="shared" si="249"/>
        <v>Henties Bay</v>
      </c>
      <c r="I2175" s="109"/>
      <c r="J2175" s="109" t="s">
        <v>1318</v>
      </c>
      <c r="K2175" s="109">
        <v>60</v>
      </c>
      <c r="L2175" s="118">
        <f t="shared" si="250"/>
        <v>3.9</v>
      </c>
      <c r="M2175" s="118">
        <f t="shared" si="251"/>
        <v>3.9</v>
      </c>
    </row>
    <row r="2176" spans="1:13" x14ac:dyDescent="0.3">
      <c r="A2176" s="121" t="s">
        <v>2005</v>
      </c>
      <c r="B2176" s="122">
        <v>44156</v>
      </c>
      <c r="C2176" s="121" t="s">
        <v>2006</v>
      </c>
      <c r="D2176" s="109" t="s">
        <v>1503</v>
      </c>
      <c r="E2176" s="116" t="str">
        <f t="shared" si="246"/>
        <v>Tiaan</v>
      </c>
      <c r="F2176" s="116" t="str">
        <f t="shared" si="247"/>
        <v>Fourie</v>
      </c>
      <c r="G2176" s="116" t="str">
        <f t="shared" si="248"/>
        <v>Men Senior</v>
      </c>
      <c r="H2176" s="116" t="str">
        <f t="shared" si="249"/>
        <v>Henties Bay</v>
      </c>
      <c r="I2176" s="109"/>
      <c r="J2176" s="109" t="s">
        <v>1340</v>
      </c>
      <c r="K2176" s="109">
        <v>102</v>
      </c>
      <c r="L2176" s="118">
        <f t="shared" si="250"/>
        <v>4.5999999999999996</v>
      </c>
      <c r="M2176" s="118">
        <f t="shared" si="251"/>
        <v>4.5999999999999996</v>
      </c>
    </row>
    <row r="2177" spans="1:13" x14ac:dyDescent="0.3">
      <c r="A2177" s="121" t="s">
        <v>2005</v>
      </c>
      <c r="B2177" s="122">
        <v>44156</v>
      </c>
      <c r="C2177" s="121" t="s">
        <v>2006</v>
      </c>
      <c r="D2177" s="109" t="s">
        <v>1503</v>
      </c>
      <c r="E2177" s="116" t="str">
        <f t="shared" si="246"/>
        <v>Tiaan</v>
      </c>
      <c r="F2177" s="116" t="str">
        <f t="shared" si="247"/>
        <v>Fourie</v>
      </c>
      <c r="G2177" s="116" t="str">
        <f t="shared" si="248"/>
        <v>Men Senior</v>
      </c>
      <c r="H2177" s="116" t="str">
        <f t="shared" si="249"/>
        <v>Henties Bay</v>
      </c>
      <c r="I2177" s="109"/>
      <c r="J2177" s="109" t="s">
        <v>1340</v>
      </c>
      <c r="K2177" s="109">
        <v>159</v>
      </c>
      <c r="L2177" s="118">
        <f t="shared" si="250"/>
        <v>21.3</v>
      </c>
      <c r="M2177" s="118">
        <f t="shared" si="251"/>
        <v>21.3</v>
      </c>
    </row>
    <row r="2178" spans="1:13" x14ac:dyDescent="0.3">
      <c r="A2178" s="121" t="s">
        <v>2005</v>
      </c>
      <c r="B2178" s="122">
        <v>44156</v>
      </c>
      <c r="C2178" s="121" t="s">
        <v>2006</v>
      </c>
      <c r="D2178" s="109" t="s">
        <v>1503</v>
      </c>
      <c r="E2178" s="116" t="str">
        <f t="shared" si="246"/>
        <v>Tiaan</v>
      </c>
      <c r="F2178" s="116" t="str">
        <f t="shared" si="247"/>
        <v>Fourie</v>
      </c>
      <c r="G2178" s="116" t="str">
        <f t="shared" si="248"/>
        <v>Men Senior</v>
      </c>
      <c r="H2178" s="116" t="str">
        <f t="shared" si="249"/>
        <v>Henties Bay</v>
      </c>
      <c r="I2178" s="109"/>
      <c r="J2178" s="109" t="s">
        <v>1340</v>
      </c>
      <c r="K2178" s="109">
        <v>138</v>
      </c>
      <c r="L2178" s="118">
        <f t="shared" si="250"/>
        <v>13.1</v>
      </c>
      <c r="M2178" s="118">
        <f t="shared" si="251"/>
        <v>13.1</v>
      </c>
    </row>
    <row r="2179" spans="1:13" x14ac:dyDescent="0.3">
      <c r="A2179" s="121" t="s">
        <v>2005</v>
      </c>
      <c r="B2179" s="122">
        <v>44156</v>
      </c>
      <c r="C2179" s="121" t="s">
        <v>2006</v>
      </c>
      <c r="D2179" s="109" t="s">
        <v>1503</v>
      </c>
      <c r="E2179" s="116" t="str">
        <f t="shared" si="246"/>
        <v>Tiaan</v>
      </c>
      <c r="F2179" s="116" t="str">
        <f t="shared" si="247"/>
        <v>Fourie</v>
      </c>
      <c r="G2179" s="116" t="str">
        <f t="shared" si="248"/>
        <v>Men Senior</v>
      </c>
      <c r="H2179" s="116" t="str">
        <f t="shared" si="249"/>
        <v>Henties Bay</v>
      </c>
      <c r="I2179" s="109"/>
      <c r="J2179" s="109" t="s">
        <v>1340</v>
      </c>
      <c r="K2179" s="109">
        <v>116</v>
      </c>
      <c r="L2179" s="118">
        <f t="shared" si="250"/>
        <v>7.2</v>
      </c>
      <c r="M2179" s="118">
        <f t="shared" si="251"/>
        <v>7.2</v>
      </c>
    </row>
    <row r="2180" spans="1:13" x14ac:dyDescent="0.3">
      <c r="A2180" s="121" t="s">
        <v>2005</v>
      </c>
      <c r="B2180" s="122">
        <v>44156</v>
      </c>
      <c r="C2180" s="121" t="s">
        <v>2006</v>
      </c>
      <c r="D2180" s="109" t="s">
        <v>1503</v>
      </c>
      <c r="E2180" s="116" t="str">
        <f t="shared" si="246"/>
        <v>Tiaan</v>
      </c>
      <c r="F2180" s="116" t="str">
        <f t="shared" si="247"/>
        <v>Fourie</v>
      </c>
      <c r="G2180" s="116" t="str">
        <f t="shared" si="248"/>
        <v>Men Senior</v>
      </c>
      <c r="H2180" s="116" t="str">
        <f t="shared" si="249"/>
        <v>Henties Bay</v>
      </c>
      <c r="I2180" s="109"/>
      <c r="J2180" s="109" t="s">
        <v>1340</v>
      </c>
      <c r="K2180" s="109">
        <v>147</v>
      </c>
      <c r="L2180" s="118">
        <f t="shared" si="250"/>
        <v>16.2</v>
      </c>
      <c r="M2180" s="118">
        <f t="shared" si="251"/>
        <v>16.2</v>
      </c>
    </row>
    <row r="2181" spans="1:13" x14ac:dyDescent="0.3">
      <c r="A2181" s="121" t="s">
        <v>2005</v>
      </c>
      <c r="B2181" s="122">
        <v>44156</v>
      </c>
      <c r="C2181" s="121" t="s">
        <v>2006</v>
      </c>
      <c r="D2181" s="109" t="s">
        <v>799</v>
      </c>
      <c r="E2181" s="116" t="str">
        <f t="shared" si="246"/>
        <v>Herman</v>
      </c>
      <c r="F2181" s="116" t="str">
        <f t="shared" si="247"/>
        <v>Krauze</v>
      </c>
      <c r="G2181" s="116" t="str">
        <f t="shared" si="248"/>
        <v>Men U/21</v>
      </c>
      <c r="H2181" s="116" t="str">
        <f t="shared" si="249"/>
        <v>Orca Angling Club</v>
      </c>
      <c r="I2181" s="109"/>
      <c r="J2181" s="109" t="s">
        <v>1318</v>
      </c>
      <c r="K2181" s="109">
        <v>62</v>
      </c>
      <c r="L2181" s="118">
        <f t="shared" si="250"/>
        <v>4.3</v>
      </c>
      <c r="M2181" s="118">
        <f t="shared" si="251"/>
        <v>4.3</v>
      </c>
    </row>
    <row r="2182" spans="1:13" x14ac:dyDescent="0.3">
      <c r="A2182" s="121" t="s">
        <v>2005</v>
      </c>
      <c r="B2182" s="122">
        <v>44156</v>
      </c>
      <c r="C2182" s="121" t="s">
        <v>2006</v>
      </c>
      <c r="D2182" s="109" t="s">
        <v>799</v>
      </c>
      <c r="E2182" s="116" t="str">
        <f t="shared" si="246"/>
        <v>Herman</v>
      </c>
      <c r="F2182" s="116" t="str">
        <f t="shared" si="247"/>
        <v>Krauze</v>
      </c>
      <c r="G2182" s="116" t="str">
        <f t="shared" si="248"/>
        <v>Men U/21</v>
      </c>
      <c r="H2182" s="116" t="str">
        <f t="shared" si="249"/>
        <v>Orca Angling Club</v>
      </c>
      <c r="I2182" s="109"/>
      <c r="J2182" s="109" t="s">
        <v>1340</v>
      </c>
      <c r="K2182" s="109">
        <v>160</v>
      </c>
      <c r="L2182" s="118">
        <f t="shared" si="250"/>
        <v>21.7</v>
      </c>
      <c r="M2182" s="118">
        <f t="shared" si="251"/>
        <v>21.7</v>
      </c>
    </row>
    <row r="2183" spans="1:13" x14ac:dyDescent="0.3">
      <c r="A2183" s="121" t="s">
        <v>2005</v>
      </c>
      <c r="B2183" s="122">
        <v>44156</v>
      </c>
      <c r="C2183" s="121" t="s">
        <v>2006</v>
      </c>
      <c r="D2183" s="109" t="s">
        <v>799</v>
      </c>
      <c r="E2183" s="116" t="str">
        <f t="shared" si="246"/>
        <v>Herman</v>
      </c>
      <c r="F2183" s="116" t="str">
        <f t="shared" si="247"/>
        <v>Krauze</v>
      </c>
      <c r="G2183" s="116" t="str">
        <f t="shared" si="248"/>
        <v>Men U/21</v>
      </c>
      <c r="H2183" s="116" t="str">
        <f t="shared" si="249"/>
        <v>Orca Angling Club</v>
      </c>
      <c r="I2183" s="109"/>
      <c r="J2183" s="109" t="s">
        <v>20</v>
      </c>
      <c r="K2183" s="109">
        <v>89</v>
      </c>
      <c r="L2183" s="118">
        <f t="shared" si="250"/>
        <v>2.6</v>
      </c>
      <c r="M2183" s="118">
        <f t="shared" si="251"/>
        <v>2.6</v>
      </c>
    </row>
    <row r="2184" spans="1:13" x14ac:dyDescent="0.3">
      <c r="A2184" s="121" t="s">
        <v>2005</v>
      </c>
      <c r="B2184" s="122">
        <v>44156</v>
      </c>
      <c r="C2184" s="121" t="s">
        <v>2006</v>
      </c>
      <c r="D2184" s="109" t="s">
        <v>799</v>
      </c>
      <c r="E2184" s="116" t="str">
        <f t="shared" si="246"/>
        <v>Herman</v>
      </c>
      <c r="F2184" s="116" t="str">
        <f t="shared" si="247"/>
        <v>Krauze</v>
      </c>
      <c r="G2184" s="116" t="str">
        <f t="shared" si="248"/>
        <v>Men U/21</v>
      </c>
      <c r="H2184" s="116" t="str">
        <f t="shared" si="249"/>
        <v>Orca Angling Club</v>
      </c>
      <c r="I2184" s="109"/>
      <c r="J2184" s="109" t="s">
        <v>20</v>
      </c>
      <c r="K2184" s="109">
        <v>85</v>
      </c>
      <c r="L2184" s="118">
        <f t="shared" si="250"/>
        <v>2.2000000000000002</v>
      </c>
      <c r="M2184" s="118">
        <f t="shared" si="251"/>
        <v>2.2000000000000002</v>
      </c>
    </row>
    <row r="2185" spans="1:13" x14ac:dyDescent="0.3">
      <c r="A2185" s="121" t="s">
        <v>2005</v>
      </c>
      <c r="B2185" s="122">
        <v>44156</v>
      </c>
      <c r="C2185" s="121" t="s">
        <v>2006</v>
      </c>
      <c r="D2185" s="109" t="s">
        <v>799</v>
      </c>
      <c r="E2185" s="116" t="str">
        <f t="shared" si="246"/>
        <v>Herman</v>
      </c>
      <c r="F2185" s="116" t="str">
        <f t="shared" si="247"/>
        <v>Krauze</v>
      </c>
      <c r="G2185" s="116" t="str">
        <f t="shared" si="248"/>
        <v>Men U/21</v>
      </c>
      <c r="H2185" s="116" t="str">
        <f t="shared" si="249"/>
        <v>Orca Angling Club</v>
      </c>
      <c r="I2185" s="109"/>
      <c r="J2185" s="109" t="s">
        <v>20</v>
      </c>
      <c r="K2185" s="109">
        <v>82</v>
      </c>
      <c r="L2185" s="118">
        <f t="shared" si="250"/>
        <v>2</v>
      </c>
      <c r="M2185" s="118">
        <f t="shared" si="251"/>
        <v>2</v>
      </c>
    </row>
    <row r="2186" spans="1:13" x14ac:dyDescent="0.3">
      <c r="A2186" s="121" t="s">
        <v>2005</v>
      </c>
      <c r="B2186" s="122">
        <v>44156</v>
      </c>
      <c r="C2186" s="121" t="s">
        <v>2006</v>
      </c>
      <c r="D2186" s="109" t="s">
        <v>799</v>
      </c>
      <c r="E2186" s="116" t="str">
        <f t="shared" si="246"/>
        <v>Herman</v>
      </c>
      <c r="F2186" s="116" t="str">
        <f t="shared" si="247"/>
        <v>Krauze</v>
      </c>
      <c r="G2186" s="116" t="str">
        <f t="shared" si="248"/>
        <v>Men U/21</v>
      </c>
      <c r="H2186" s="116" t="str">
        <f t="shared" si="249"/>
        <v>Orca Angling Club</v>
      </c>
      <c r="I2186" s="109"/>
      <c r="J2186" s="109" t="s">
        <v>20</v>
      </c>
      <c r="K2186" s="109">
        <v>101</v>
      </c>
      <c r="L2186" s="118">
        <f t="shared" si="250"/>
        <v>3.9</v>
      </c>
      <c r="M2186" s="118">
        <f t="shared" si="251"/>
        <v>3.9</v>
      </c>
    </row>
    <row r="2187" spans="1:13" x14ac:dyDescent="0.3">
      <c r="A2187" s="121" t="s">
        <v>2005</v>
      </c>
      <c r="B2187" s="122">
        <v>44156</v>
      </c>
      <c r="C2187" s="121" t="s">
        <v>2006</v>
      </c>
      <c r="D2187" s="109" t="s">
        <v>799</v>
      </c>
      <c r="E2187" s="116" t="str">
        <f t="shared" si="246"/>
        <v>Herman</v>
      </c>
      <c r="F2187" s="116" t="str">
        <f t="shared" si="247"/>
        <v>Krauze</v>
      </c>
      <c r="G2187" s="116" t="str">
        <f t="shared" si="248"/>
        <v>Men U/21</v>
      </c>
      <c r="H2187" s="116" t="str">
        <f t="shared" si="249"/>
        <v>Orca Angling Club</v>
      </c>
      <c r="I2187" s="109"/>
      <c r="J2187" s="109" t="s">
        <v>1341</v>
      </c>
      <c r="K2187" s="109">
        <v>148</v>
      </c>
      <c r="L2187" s="118">
        <f t="shared" si="250"/>
        <v>14.6</v>
      </c>
      <c r="M2187" s="118">
        <f t="shared" si="251"/>
        <v>14.6</v>
      </c>
    </row>
    <row r="2188" spans="1:13" x14ac:dyDescent="0.3">
      <c r="A2188" s="121" t="s">
        <v>2005</v>
      </c>
      <c r="B2188" s="122">
        <v>44156</v>
      </c>
      <c r="C2188" s="121" t="s">
        <v>2006</v>
      </c>
      <c r="D2188" s="109" t="s">
        <v>799</v>
      </c>
      <c r="E2188" s="116" t="str">
        <f t="shared" si="246"/>
        <v>Herman</v>
      </c>
      <c r="F2188" s="116" t="str">
        <f t="shared" si="247"/>
        <v>Krauze</v>
      </c>
      <c r="G2188" s="116" t="str">
        <f t="shared" si="248"/>
        <v>Men U/21</v>
      </c>
      <c r="H2188" s="116" t="str">
        <f t="shared" si="249"/>
        <v>Orca Angling Club</v>
      </c>
      <c r="I2188" s="109"/>
      <c r="J2188" s="109" t="s">
        <v>1341</v>
      </c>
      <c r="K2188" s="109">
        <v>136</v>
      </c>
      <c r="L2188" s="118">
        <f t="shared" si="250"/>
        <v>10.8</v>
      </c>
      <c r="M2188" s="118">
        <f t="shared" si="251"/>
        <v>10.8</v>
      </c>
    </row>
    <row r="2189" spans="1:13" x14ac:dyDescent="0.3">
      <c r="A2189" s="121" t="s">
        <v>2005</v>
      </c>
      <c r="B2189" s="122">
        <v>44156</v>
      </c>
      <c r="C2189" s="121" t="s">
        <v>2006</v>
      </c>
      <c r="D2189" s="109" t="s">
        <v>799</v>
      </c>
      <c r="E2189" s="116" t="str">
        <f t="shared" si="246"/>
        <v>Herman</v>
      </c>
      <c r="F2189" s="116" t="str">
        <f t="shared" si="247"/>
        <v>Krauze</v>
      </c>
      <c r="G2189" s="116" t="str">
        <f t="shared" si="248"/>
        <v>Men U/21</v>
      </c>
      <c r="H2189" s="116" t="str">
        <f t="shared" si="249"/>
        <v>Orca Angling Club</v>
      </c>
      <c r="I2189" s="109"/>
      <c r="J2189" s="109" t="s">
        <v>20</v>
      </c>
      <c r="K2189" s="109">
        <v>80</v>
      </c>
      <c r="L2189" s="118">
        <f t="shared" si="250"/>
        <v>1.8</v>
      </c>
      <c r="M2189" s="118">
        <f t="shared" si="251"/>
        <v>1.8</v>
      </c>
    </row>
    <row r="2190" spans="1:13" x14ac:dyDescent="0.3">
      <c r="A2190" s="121" t="s">
        <v>2005</v>
      </c>
      <c r="B2190" s="122">
        <v>44156</v>
      </c>
      <c r="C2190" s="121" t="s">
        <v>2006</v>
      </c>
      <c r="D2190" s="109" t="s">
        <v>1078</v>
      </c>
      <c r="E2190" s="116" t="str">
        <f t="shared" si="246"/>
        <v>Johan</v>
      </c>
      <c r="F2190" s="116" t="str">
        <f t="shared" si="247"/>
        <v>Burger</v>
      </c>
      <c r="G2190" s="116" t="str">
        <f t="shared" si="248"/>
        <v>Men Master</v>
      </c>
      <c r="H2190" s="116" t="str">
        <f t="shared" si="249"/>
        <v>Mako</v>
      </c>
      <c r="I2190" s="109"/>
      <c r="J2190" s="109" t="s">
        <v>1340</v>
      </c>
      <c r="K2190" s="109">
        <v>135</v>
      </c>
      <c r="L2190" s="118">
        <f t="shared" si="250"/>
        <v>12.1</v>
      </c>
      <c r="M2190" s="118">
        <f t="shared" si="251"/>
        <v>12.1</v>
      </c>
    </row>
    <row r="2191" spans="1:13" x14ac:dyDescent="0.3">
      <c r="A2191" s="121" t="s">
        <v>2005</v>
      </c>
      <c r="B2191" s="122">
        <v>44156</v>
      </c>
      <c r="C2191" s="121" t="s">
        <v>2006</v>
      </c>
      <c r="D2191" s="109" t="s">
        <v>1078</v>
      </c>
      <c r="E2191" s="116" t="str">
        <f t="shared" si="246"/>
        <v>Johan</v>
      </c>
      <c r="F2191" s="116" t="str">
        <f t="shared" si="247"/>
        <v>Burger</v>
      </c>
      <c r="G2191" s="116" t="str">
        <f t="shared" si="248"/>
        <v>Men Master</v>
      </c>
      <c r="H2191" s="116" t="str">
        <f t="shared" si="249"/>
        <v>Mako</v>
      </c>
      <c r="I2191" s="109"/>
      <c r="J2191" s="109" t="s">
        <v>1340</v>
      </c>
      <c r="K2191" s="109">
        <v>154</v>
      </c>
      <c r="L2191" s="118">
        <f t="shared" si="250"/>
        <v>19.100000000000001</v>
      </c>
      <c r="M2191" s="118">
        <f t="shared" si="251"/>
        <v>19.100000000000001</v>
      </c>
    </row>
    <row r="2192" spans="1:13" x14ac:dyDescent="0.3">
      <c r="A2192" s="121" t="s">
        <v>2005</v>
      </c>
      <c r="B2192" s="122">
        <v>44156</v>
      </c>
      <c r="C2192" s="121" t="s">
        <v>2006</v>
      </c>
      <c r="D2192" s="109" t="s">
        <v>1078</v>
      </c>
      <c r="E2192" s="116" t="str">
        <f t="shared" si="246"/>
        <v>Johan</v>
      </c>
      <c r="F2192" s="116" t="str">
        <f t="shared" si="247"/>
        <v>Burger</v>
      </c>
      <c r="G2192" s="116" t="str">
        <f t="shared" si="248"/>
        <v>Men Master</v>
      </c>
      <c r="H2192" s="116" t="str">
        <f t="shared" si="249"/>
        <v>Mako</v>
      </c>
      <c r="I2192" s="109"/>
      <c r="J2192" s="109" t="s">
        <v>20</v>
      </c>
      <c r="K2192" s="109">
        <v>79</v>
      </c>
      <c r="L2192" s="118">
        <f t="shared" si="250"/>
        <v>1.8</v>
      </c>
      <c r="M2192" s="118">
        <f t="shared" si="251"/>
        <v>1.8</v>
      </c>
    </row>
    <row r="2193" spans="1:13" x14ac:dyDescent="0.3">
      <c r="A2193" s="121" t="s">
        <v>2005</v>
      </c>
      <c r="B2193" s="122">
        <v>44156</v>
      </c>
      <c r="C2193" s="121" t="s">
        <v>2006</v>
      </c>
      <c r="D2193" s="109" t="s">
        <v>1078</v>
      </c>
      <c r="E2193" s="116" t="str">
        <f t="shared" si="246"/>
        <v>Johan</v>
      </c>
      <c r="F2193" s="116" t="str">
        <f t="shared" si="247"/>
        <v>Burger</v>
      </c>
      <c r="G2193" s="116" t="str">
        <f t="shared" si="248"/>
        <v>Men Master</v>
      </c>
      <c r="H2193" s="116" t="str">
        <f t="shared" si="249"/>
        <v>Mako</v>
      </c>
      <c r="I2193" s="109"/>
      <c r="J2193" s="109" t="s">
        <v>20</v>
      </c>
      <c r="K2193" s="109">
        <v>95</v>
      </c>
      <c r="L2193" s="118">
        <f t="shared" si="250"/>
        <v>3.2</v>
      </c>
      <c r="M2193" s="118">
        <f t="shared" si="251"/>
        <v>3.2</v>
      </c>
    </row>
    <row r="2194" spans="1:13" x14ac:dyDescent="0.3">
      <c r="A2194" s="121" t="s">
        <v>2005</v>
      </c>
      <c r="B2194" s="122">
        <v>44156</v>
      </c>
      <c r="C2194" s="121" t="s">
        <v>2006</v>
      </c>
      <c r="D2194" s="109" t="s">
        <v>669</v>
      </c>
      <c r="E2194" s="116" t="str">
        <f t="shared" si="246"/>
        <v>Carel</v>
      </c>
      <c r="F2194" s="116" t="str">
        <f t="shared" si="247"/>
        <v>Agenbag</v>
      </c>
      <c r="G2194" s="116" t="str">
        <f t="shared" si="248"/>
        <v>Men Senior</v>
      </c>
      <c r="H2194" s="116" t="str">
        <f t="shared" si="249"/>
        <v>Henties Bay</v>
      </c>
      <c r="I2194" s="109"/>
      <c r="J2194" s="109" t="s">
        <v>1340</v>
      </c>
      <c r="K2194" s="109">
        <v>114</v>
      </c>
      <c r="L2194" s="118">
        <f t="shared" si="250"/>
        <v>6.8</v>
      </c>
      <c r="M2194" s="118">
        <f t="shared" si="251"/>
        <v>6.8</v>
      </c>
    </row>
    <row r="2195" spans="1:13" x14ac:dyDescent="0.3">
      <c r="A2195" s="121" t="s">
        <v>2005</v>
      </c>
      <c r="B2195" s="122">
        <v>44156</v>
      </c>
      <c r="C2195" s="121" t="s">
        <v>2006</v>
      </c>
      <c r="D2195" s="109" t="s">
        <v>522</v>
      </c>
      <c r="E2195" s="116" t="str">
        <f t="shared" si="246"/>
        <v>Johan</v>
      </c>
      <c r="F2195" s="116" t="str">
        <f t="shared" si="247"/>
        <v>Agenbag</v>
      </c>
      <c r="G2195" s="116" t="str">
        <f t="shared" si="248"/>
        <v>Men Master</v>
      </c>
      <c r="H2195" s="116" t="str">
        <f t="shared" si="249"/>
        <v>Henties Bay</v>
      </c>
      <c r="I2195" s="109"/>
      <c r="J2195" s="109" t="s">
        <v>1340</v>
      </c>
      <c r="K2195" s="109">
        <v>155</v>
      </c>
      <c r="L2195" s="118">
        <f t="shared" si="250"/>
        <v>19.5</v>
      </c>
      <c r="M2195" s="118">
        <f t="shared" si="251"/>
        <v>19.5</v>
      </c>
    </row>
    <row r="2196" spans="1:13" x14ac:dyDescent="0.3">
      <c r="A2196" s="121" t="s">
        <v>2005</v>
      </c>
      <c r="B2196" s="122">
        <v>44156</v>
      </c>
      <c r="C2196" s="121" t="s">
        <v>2006</v>
      </c>
      <c r="D2196" s="109" t="s">
        <v>522</v>
      </c>
      <c r="E2196" s="116" t="str">
        <f t="shared" si="246"/>
        <v>Johan</v>
      </c>
      <c r="F2196" s="116" t="str">
        <f t="shared" si="247"/>
        <v>Agenbag</v>
      </c>
      <c r="G2196" s="116" t="str">
        <f t="shared" si="248"/>
        <v>Men Master</v>
      </c>
      <c r="H2196" s="116" t="str">
        <f t="shared" si="249"/>
        <v>Henties Bay</v>
      </c>
      <c r="I2196" s="109"/>
      <c r="J2196" s="109" t="s">
        <v>1341</v>
      </c>
      <c r="K2196" s="109">
        <v>77</v>
      </c>
      <c r="L2196" s="118">
        <f t="shared" si="250"/>
        <v>1.5</v>
      </c>
      <c r="M2196" s="118">
        <f t="shared" si="251"/>
        <v>1.5</v>
      </c>
    </row>
    <row r="2197" spans="1:13" x14ac:dyDescent="0.3">
      <c r="A2197" s="121" t="s">
        <v>2005</v>
      </c>
      <c r="B2197" s="122">
        <v>44156</v>
      </c>
      <c r="C2197" s="121" t="s">
        <v>2006</v>
      </c>
      <c r="D2197" s="109" t="s">
        <v>522</v>
      </c>
      <c r="E2197" s="116" t="str">
        <f t="shared" si="246"/>
        <v>Johan</v>
      </c>
      <c r="F2197" s="116" t="str">
        <f t="shared" si="247"/>
        <v>Agenbag</v>
      </c>
      <c r="G2197" s="116" t="str">
        <f t="shared" si="248"/>
        <v>Men Master</v>
      </c>
      <c r="H2197" s="116" t="str">
        <f t="shared" si="249"/>
        <v>Henties Bay</v>
      </c>
      <c r="I2197" s="109"/>
      <c r="J2197" s="109" t="s">
        <v>20</v>
      </c>
      <c r="K2197" s="109">
        <v>87</v>
      </c>
      <c r="L2197" s="118">
        <f t="shared" si="250"/>
        <v>2.4</v>
      </c>
      <c r="M2197" s="118">
        <f t="shared" si="251"/>
        <v>2.4</v>
      </c>
    </row>
    <row r="2198" spans="1:13" x14ac:dyDescent="0.3">
      <c r="A2198" s="121" t="s">
        <v>2005</v>
      </c>
      <c r="B2198" s="122">
        <v>44156</v>
      </c>
      <c r="C2198" s="121" t="s">
        <v>2006</v>
      </c>
      <c r="D2198" s="109" t="s">
        <v>522</v>
      </c>
      <c r="E2198" s="116" t="str">
        <f t="shared" si="246"/>
        <v>Johan</v>
      </c>
      <c r="F2198" s="116" t="str">
        <f t="shared" si="247"/>
        <v>Agenbag</v>
      </c>
      <c r="G2198" s="116" t="str">
        <f t="shared" si="248"/>
        <v>Men Master</v>
      </c>
      <c r="H2198" s="116" t="str">
        <f t="shared" si="249"/>
        <v>Henties Bay</v>
      </c>
      <c r="I2198" s="109"/>
      <c r="J2198" s="109" t="s">
        <v>1340</v>
      </c>
      <c r="K2198" s="109">
        <v>93</v>
      </c>
      <c r="L2198" s="118">
        <f t="shared" si="250"/>
        <v>3.4</v>
      </c>
      <c r="M2198" s="118">
        <f t="shared" si="251"/>
        <v>3.4</v>
      </c>
    </row>
    <row r="2199" spans="1:13" x14ac:dyDescent="0.3">
      <c r="A2199" s="121" t="s">
        <v>2005</v>
      </c>
      <c r="B2199" s="122">
        <v>44156</v>
      </c>
      <c r="C2199" s="121" t="s">
        <v>2006</v>
      </c>
      <c r="D2199" s="109" t="s">
        <v>764</v>
      </c>
      <c r="E2199" s="116" t="str">
        <f t="shared" si="246"/>
        <v>Heinz</v>
      </c>
      <c r="F2199" s="116" t="str">
        <f t="shared" si="247"/>
        <v>Bresele</v>
      </c>
      <c r="G2199" s="116" t="str">
        <f t="shared" si="248"/>
        <v>Men Grand Masters</v>
      </c>
      <c r="H2199" s="116" t="str">
        <f t="shared" si="249"/>
        <v>Atlantic Angling Club</v>
      </c>
      <c r="I2199" s="109"/>
      <c r="J2199" s="109" t="s">
        <v>1320</v>
      </c>
      <c r="K2199" s="109">
        <v>41</v>
      </c>
      <c r="L2199" s="118">
        <f t="shared" si="250"/>
        <v>2.8</v>
      </c>
      <c r="M2199" s="118">
        <f t="shared" si="251"/>
        <v>2.8</v>
      </c>
    </row>
    <row r="2200" spans="1:13" x14ac:dyDescent="0.3">
      <c r="A2200" s="121" t="s">
        <v>2005</v>
      </c>
      <c r="B2200" s="122">
        <v>44156</v>
      </c>
      <c r="C2200" s="121" t="s">
        <v>2006</v>
      </c>
      <c r="D2200" s="109" t="s">
        <v>1799</v>
      </c>
      <c r="E2200" s="116" t="str">
        <f t="shared" si="246"/>
        <v>Norman</v>
      </c>
      <c r="F2200" s="116" t="str">
        <f t="shared" si="247"/>
        <v>Campbell</v>
      </c>
      <c r="G2200" s="116" t="str">
        <f t="shared" si="248"/>
        <v>Men Senior</v>
      </c>
      <c r="H2200" s="116" t="str">
        <f t="shared" si="249"/>
        <v>Benguella</v>
      </c>
      <c r="I2200" s="109"/>
      <c r="J2200" s="109" t="s">
        <v>1318</v>
      </c>
      <c r="K2200" s="109">
        <v>79</v>
      </c>
      <c r="L2200" s="118">
        <f t="shared" si="250"/>
        <v>9</v>
      </c>
      <c r="M2200" s="118">
        <f t="shared" si="251"/>
        <v>9</v>
      </c>
    </row>
    <row r="2201" spans="1:13" x14ac:dyDescent="0.3">
      <c r="A2201" s="121" t="s">
        <v>2005</v>
      </c>
      <c r="B2201" s="122">
        <v>44156</v>
      </c>
      <c r="C2201" s="121" t="s">
        <v>2006</v>
      </c>
      <c r="D2201" s="109" t="s">
        <v>1799</v>
      </c>
      <c r="E2201" s="116" t="str">
        <f t="shared" si="246"/>
        <v>Norman</v>
      </c>
      <c r="F2201" s="116" t="str">
        <f t="shared" si="247"/>
        <v>Campbell</v>
      </c>
      <c r="G2201" s="116" t="str">
        <f t="shared" si="248"/>
        <v>Men Senior</v>
      </c>
      <c r="H2201" s="116" t="str">
        <f t="shared" si="249"/>
        <v>Benguella</v>
      </c>
      <c r="I2201" s="109"/>
      <c r="J2201" s="109" t="s">
        <v>1340</v>
      </c>
      <c r="K2201" s="109">
        <v>163</v>
      </c>
      <c r="L2201" s="118">
        <f t="shared" si="250"/>
        <v>23.1</v>
      </c>
      <c r="M2201" s="118">
        <f t="shared" si="251"/>
        <v>23.1</v>
      </c>
    </row>
    <row r="2202" spans="1:13" x14ac:dyDescent="0.3">
      <c r="A2202" s="121" t="s">
        <v>2005</v>
      </c>
      <c r="B2202" s="122">
        <v>44156</v>
      </c>
      <c r="C2202" s="121" t="s">
        <v>2006</v>
      </c>
      <c r="D2202" s="109" t="s">
        <v>705</v>
      </c>
      <c r="E2202" s="116" t="str">
        <f t="shared" si="246"/>
        <v>Jaco</v>
      </c>
      <c r="F2202" s="116" t="str">
        <f t="shared" si="247"/>
        <v>Heydenrich</v>
      </c>
      <c r="G2202" s="116" t="str">
        <f t="shared" si="248"/>
        <v>Men Master</v>
      </c>
      <c r="H2202" s="116" t="str">
        <f t="shared" si="249"/>
        <v>Benguella</v>
      </c>
      <c r="I2202" s="109"/>
      <c r="J2202" s="109"/>
      <c r="K2202" s="109"/>
      <c r="L2202" s="118" t="str">
        <f t="shared" si="250"/>
        <v/>
      </c>
      <c r="M2202" s="118" t="str">
        <f t="shared" si="251"/>
        <v/>
      </c>
    </row>
    <row r="2203" spans="1:13" x14ac:dyDescent="0.3">
      <c r="A2203" s="121" t="s">
        <v>2005</v>
      </c>
      <c r="B2203" s="122">
        <v>44156</v>
      </c>
      <c r="C2203" s="121" t="s">
        <v>2006</v>
      </c>
      <c r="D2203" s="109" t="s">
        <v>701</v>
      </c>
      <c r="E2203" s="116" t="str">
        <f t="shared" si="246"/>
        <v>Pieter</v>
      </c>
      <c r="F2203" s="116" t="str">
        <f t="shared" si="247"/>
        <v>van Wyk</v>
      </c>
      <c r="G2203" s="116" t="str">
        <f t="shared" si="248"/>
        <v>Men Master</v>
      </c>
      <c r="H2203" s="116" t="str">
        <f t="shared" si="249"/>
        <v>xBenguella</v>
      </c>
      <c r="I2203" s="109"/>
      <c r="J2203" s="109"/>
      <c r="K2203" s="109"/>
      <c r="L2203" s="118" t="str">
        <f t="shared" si="250"/>
        <v/>
      </c>
      <c r="M2203" s="118" t="str">
        <f t="shared" si="251"/>
        <v/>
      </c>
    </row>
    <row r="2204" spans="1:13" x14ac:dyDescent="0.3">
      <c r="A2204" s="121" t="s">
        <v>2005</v>
      </c>
      <c r="B2204" s="122">
        <v>44156</v>
      </c>
      <c r="C2204" s="121" t="s">
        <v>2006</v>
      </c>
      <c r="D2204" s="109" t="s">
        <v>526</v>
      </c>
      <c r="E2204" s="116" t="str">
        <f t="shared" ref="E2204:E2267" si="252">IF(D2204="","",VLOOKUP(D2204,Master,3,FALSE))</f>
        <v>Etienne</v>
      </c>
      <c r="F2204" s="116" t="str">
        <f t="shared" ref="F2204:F2267" si="253">IF(D2204="","",VLOOKUP(D2204,Master,4,FALSE))</f>
        <v>Stipp</v>
      </c>
      <c r="G2204" s="116" t="str">
        <f t="shared" ref="G2204:G2267" si="254">IF(D2204="","",VLOOKUP(D2204,Master,5,FALSE))</f>
        <v>Men Master</v>
      </c>
      <c r="H2204" s="116" t="str">
        <f t="shared" ref="H2204:H2267" si="255">IF(D2204="","",VLOOKUP(D2204,Master,2,FALSE))</f>
        <v>Benguella</v>
      </c>
      <c r="I2204" s="109"/>
      <c r="J2204" s="109" t="s">
        <v>1318</v>
      </c>
      <c r="K2204" s="109">
        <v>79</v>
      </c>
      <c r="L2204" s="118">
        <f t="shared" ref="L2204:L2267" si="256">IF(K2204="","",IF(I2204="",ROUND(HLOOKUP(J2204,kgList,K2204,FALSE),1),ROUND(HLOOKUP(I2204,kgList,K2204,FALSE),1)))</f>
        <v>9</v>
      </c>
      <c r="M2204" s="118">
        <f t="shared" ref="M2204:M2267" si="257">IF(L2204="","",IF(COUNTA(I2204:J2204)&gt;1,"Edible or Inedible",IF(COUNTA(I2204)=1,L2204*1,IF(COUNTA(J2204)=1,L2204*1,"ERROR"))))</f>
        <v>9</v>
      </c>
    </row>
    <row r="2205" spans="1:13" x14ac:dyDescent="0.3">
      <c r="A2205" s="121" t="s">
        <v>2005</v>
      </c>
      <c r="B2205" s="122">
        <v>44156</v>
      </c>
      <c r="C2205" s="121" t="s">
        <v>2006</v>
      </c>
      <c r="D2205" s="109" t="s">
        <v>526</v>
      </c>
      <c r="E2205" s="116" t="str">
        <f t="shared" si="252"/>
        <v>Etienne</v>
      </c>
      <c r="F2205" s="116" t="str">
        <f t="shared" si="253"/>
        <v>Stipp</v>
      </c>
      <c r="G2205" s="116" t="str">
        <f t="shared" si="254"/>
        <v>Men Master</v>
      </c>
      <c r="H2205" s="116" t="str">
        <f t="shared" si="255"/>
        <v>Benguella</v>
      </c>
      <c r="I2205" s="109"/>
      <c r="J2205" s="109" t="s">
        <v>1340</v>
      </c>
      <c r="K2205" s="109">
        <v>113</v>
      </c>
      <c r="L2205" s="118">
        <f t="shared" si="256"/>
        <v>6.6</v>
      </c>
      <c r="M2205" s="118">
        <f t="shared" si="257"/>
        <v>6.6</v>
      </c>
    </row>
    <row r="2206" spans="1:13" x14ac:dyDescent="0.3">
      <c r="A2206" s="121" t="s">
        <v>2005</v>
      </c>
      <c r="B2206" s="122">
        <v>44156</v>
      </c>
      <c r="C2206" s="121" t="s">
        <v>2006</v>
      </c>
      <c r="D2206" s="109" t="s">
        <v>526</v>
      </c>
      <c r="E2206" s="116" t="str">
        <f t="shared" si="252"/>
        <v>Etienne</v>
      </c>
      <c r="F2206" s="116" t="str">
        <f t="shared" si="253"/>
        <v>Stipp</v>
      </c>
      <c r="G2206" s="116" t="str">
        <f t="shared" si="254"/>
        <v>Men Master</v>
      </c>
      <c r="H2206" s="116" t="str">
        <f t="shared" si="255"/>
        <v>Benguella</v>
      </c>
      <c r="I2206" s="109"/>
      <c r="J2206" s="109" t="s">
        <v>1341</v>
      </c>
      <c r="K2206" s="109">
        <v>100</v>
      </c>
      <c r="L2206" s="118">
        <f t="shared" si="256"/>
        <v>3.7</v>
      </c>
      <c r="M2206" s="118">
        <f t="shared" si="257"/>
        <v>3.7</v>
      </c>
    </row>
    <row r="2207" spans="1:13" x14ac:dyDescent="0.3">
      <c r="A2207" s="121" t="s">
        <v>2005</v>
      </c>
      <c r="B2207" s="122">
        <v>44156</v>
      </c>
      <c r="C2207" s="121" t="s">
        <v>2006</v>
      </c>
      <c r="D2207" s="109" t="s">
        <v>526</v>
      </c>
      <c r="E2207" s="116" t="str">
        <f t="shared" si="252"/>
        <v>Etienne</v>
      </c>
      <c r="F2207" s="116" t="str">
        <f t="shared" si="253"/>
        <v>Stipp</v>
      </c>
      <c r="G2207" s="116" t="str">
        <f t="shared" si="254"/>
        <v>Men Master</v>
      </c>
      <c r="H2207" s="116" t="str">
        <f t="shared" si="255"/>
        <v>Benguella</v>
      </c>
      <c r="I2207" s="109"/>
      <c r="J2207" s="109" t="s">
        <v>1341</v>
      </c>
      <c r="K2207" s="109">
        <v>150</v>
      </c>
      <c r="L2207" s="118">
        <f t="shared" si="256"/>
        <v>15.3</v>
      </c>
      <c r="M2207" s="118">
        <f t="shared" si="257"/>
        <v>15.3</v>
      </c>
    </row>
    <row r="2208" spans="1:13" x14ac:dyDescent="0.3">
      <c r="A2208" s="121" t="s">
        <v>2005</v>
      </c>
      <c r="B2208" s="122">
        <v>44156</v>
      </c>
      <c r="C2208" s="121" t="s">
        <v>2006</v>
      </c>
      <c r="D2208" s="109" t="s">
        <v>526</v>
      </c>
      <c r="E2208" s="116" t="str">
        <f t="shared" si="252"/>
        <v>Etienne</v>
      </c>
      <c r="F2208" s="116" t="str">
        <f t="shared" si="253"/>
        <v>Stipp</v>
      </c>
      <c r="G2208" s="116" t="str">
        <f t="shared" si="254"/>
        <v>Men Master</v>
      </c>
      <c r="H2208" s="116" t="str">
        <f t="shared" si="255"/>
        <v>Benguella</v>
      </c>
      <c r="I2208" s="109"/>
      <c r="J2208" s="109" t="s">
        <v>1340</v>
      </c>
      <c r="K2208" s="109">
        <v>155</v>
      </c>
      <c r="L2208" s="118">
        <f t="shared" si="256"/>
        <v>19.5</v>
      </c>
      <c r="M2208" s="118">
        <f t="shared" si="257"/>
        <v>19.5</v>
      </c>
    </row>
    <row r="2209" spans="1:13" x14ac:dyDescent="0.3">
      <c r="A2209" s="121" t="s">
        <v>2005</v>
      </c>
      <c r="B2209" s="122">
        <v>44156</v>
      </c>
      <c r="C2209" s="121" t="s">
        <v>2006</v>
      </c>
      <c r="D2209" s="109" t="s">
        <v>633</v>
      </c>
      <c r="E2209" s="116" t="str">
        <f t="shared" si="252"/>
        <v>Beatrice</v>
      </c>
      <c r="F2209" s="116" t="str">
        <f t="shared" si="253"/>
        <v>Grebe</v>
      </c>
      <c r="G2209" s="116" t="str">
        <f t="shared" si="254"/>
        <v>Ladies Grand Masters</v>
      </c>
      <c r="H2209" s="116" t="str">
        <f t="shared" si="255"/>
        <v>xBenguella</v>
      </c>
      <c r="I2209" s="109" t="s">
        <v>19</v>
      </c>
      <c r="J2209" s="109"/>
      <c r="K2209" s="109">
        <v>43</v>
      </c>
      <c r="L2209" s="118">
        <f t="shared" si="256"/>
        <v>0.8</v>
      </c>
      <c r="M2209" s="118">
        <f t="shared" si="257"/>
        <v>0.8</v>
      </c>
    </row>
    <row r="2210" spans="1:13" x14ac:dyDescent="0.3">
      <c r="A2210" s="121" t="s">
        <v>2005</v>
      </c>
      <c r="B2210" s="122">
        <v>44156</v>
      </c>
      <c r="C2210" s="121" t="s">
        <v>2006</v>
      </c>
      <c r="D2210" s="109" t="s">
        <v>630</v>
      </c>
      <c r="E2210" s="116" t="str">
        <f t="shared" si="252"/>
        <v>Hennie</v>
      </c>
      <c r="F2210" s="116" t="str">
        <f t="shared" si="253"/>
        <v>Cloete</v>
      </c>
      <c r="G2210" s="116" t="str">
        <f t="shared" si="254"/>
        <v>Men Grand Masters</v>
      </c>
      <c r="H2210" s="116" t="str">
        <f t="shared" si="255"/>
        <v>Benguella</v>
      </c>
      <c r="I2210" s="109"/>
      <c r="J2210" s="109"/>
      <c r="K2210" s="109"/>
      <c r="L2210" s="118" t="str">
        <f t="shared" si="256"/>
        <v/>
      </c>
      <c r="M2210" s="118" t="str">
        <f t="shared" si="257"/>
        <v/>
      </c>
    </row>
    <row r="2211" spans="1:13" x14ac:dyDescent="0.3">
      <c r="A2211" s="121" t="s">
        <v>2005</v>
      </c>
      <c r="B2211" s="122">
        <v>44156</v>
      </c>
      <c r="C2211" s="121" t="s">
        <v>2006</v>
      </c>
      <c r="D2211" s="109" t="s">
        <v>594</v>
      </c>
      <c r="E2211" s="116" t="str">
        <f t="shared" si="252"/>
        <v>Johan</v>
      </c>
      <c r="F2211" s="116" t="str">
        <f t="shared" si="253"/>
        <v>Grebe</v>
      </c>
      <c r="G2211" s="116" t="str">
        <f t="shared" si="254"/>
        <v>Men Grand Masters</v>
      </c>
      <c r="H2211" s="116" t="str">
        <f t="shared" si="255"/>
        <v>xBenguella</v>
      </c>
      <c r="I2211" s="109"/>
      <c r="J2211" s="109"/>
      <c r="K2211" s="109"/>
      <c r="L2211" s="118" t="str">
        <f t="shared" si="256"/>
        <v/>
      </c>
      <c r="M2211" s="118" t="str">
        <f t="shared" si="257"/>
        <v/>
      </c>
    </row>
    <row r="2212" spans="1:13" x14ac:dyDescent="0.3">
      <c r="A2212" s="121" t="s">
        <v>2005</v>
      </c>
      <c r="B2212" s="122">
        <v>44156</v>
      </c>
      <c r="C2212" s="121" t="s">
        <v>2006</v>
      </c>
      <c r="D2212" s="109" t="s">
        <v>1038</v>
      </c>
      <c r="E2212" s="116" t="str">
        <f t="shared" si="252"/>
        <v>Stephen</v>
      </c>
      <c r="F2212" s="116" t="str">
        <f t="shared" si="253"/>
        <v>Botha</v>
      </c>
      <c r="G2212" s="116" t="str">
        <f t="shared" si="254"/>
        <v>Men Senior</v>
      </c>
      <c r="H2212" s="116" t="str">
        <f t="shared" si="255"/>
        <v>Benguella</v>
      </c>
      <c r="I2212" s="109"/>
      <c r="J2212" s="109" t="s">
        <v>1318</v>
      </c>
      <c r="K2212" s="109">
        <v>74</v>
      </c>
      <c r="L2212" s="118">
        <f t="shared" si="256"/>
        <v>7.4</v>
      </c>
      <c r="M2212" s="118">
        <f t="shared" si="257"/>
        <v>7.4</v>
      </c>
    </row>
    <row r="2213" spans="1:13" x14ac:dyDescent="0.3">
      <c r="A2213" s="121" t="s">
        <v>2005</v>
      </c>
      <c r="B2213" s="122">
        <v>44156</v>
      </c>
      <c r="C2213" s="121" t="s">
        <v>2006</v>
      </c>
      <c r="D2213" s="109" t="s">
        <v>1038</v>
      </c>
      <c r="E2213" s="116" t="str">
        <f t="shared" si="252"/>
        <v>Stephen</v>
      </c>
      <c r="F2213" s="116" t="str">
        <f t="shared" si="253"/>
        <v>Botha</v>
      </c>
      <c r="G2213" s="116" t="str">
        <f t="shared" si="254"/>
        <v>Men Senior</v>
      </c>
      <c r="H2213" s="116" t="str">
        <f t="shared" si="255"/>
        <v>Benguella</v>
      </c>
      <c r="I2213" s="109"/>
      <c r="J2213" s="109" t="s">
        <v>1340</v>
      </c>
      <c r="K2213" s="109">
        <v>111</v>
      </c>
      <c r="L2213" s="118">
        <f t="shared" si="256"/>
        <v>6.2</v>
      </c>
      <c r="M2213" s="118">
        <f t="shared" si="257"/>
        <v>6.2</v>
      </c>
    </row>
    <row r="2214" spans="1:13" x14ac:dyDescent="0.3">
      <c r="A2214" s="121" t="s">
        <v>2005</v>
      </c>
      <c r="B2214" s="122">
        <v>44156</v>
      </c>
      <c r="C2214" s="121" t="s">
        <v>2006</v>
      </c>
      <c r="D2214" s="109" t="s">
        <v>609</v>
      </c>
      <c r="E2214" s="116" t="str">
        <f t="shared" si="252"/>
        <v>Shaun</v>
      </c>
      <c r="F2214" s="116" t="str">
        <f t="shared" si="253"/>
        <v>Bothma</v>
      </c>
      <c r="G2214" s="116" t="str">
        <f t="shared" si="254"/>
        <v>Men Veteran</v>
      </c>
      <c r="H2214" s="116" t="str">
        <f t="shared" si="255"/>
        <v>Benguella</v>
      </c>
      <c r="I2214" s="109"/>
      <c r="J2214" s="109"/>
      <c r="K2214" s="109"/>
      <c r="L2214" s="118" t="str">
        <f t="shared" si="256"/>
        <v/>
      </c>
      <c r="M2214" s="118" t="str">
        <f t="shared" si="257"/>
        <v/>
      </c>
    </row>
    <row r="2215" spans="1:13" x14ac:dyDescent="0.3">
      <c r="A2215" s="121" t="s">
        <v>2005</v>
      </c>
      <c r="B2215" s="122">
        <v>44156</v>
      </c>
      <c r="C2215" s="121" t="s">
        <v>2006</v>
      </c>
      <c r="D2215" s="109" t="s">
        <v>1798</v>
      </c>
      <c r="E2215" s="116" t="str">
        <f t="shared" si="252"/>
        <v>Adrian</v>
      </c>
      <c r="F2215" s="116" t="str">
        <f t="shared" si="253"/>
        <v>Steenkamp</v>
      </c>
      <c r="G2215" s="116" t="str">
        <f t="shared" si="254"/>
        <v>Men U/21</v>
      </c>
      <c r="H2215" s="116" t="str">
        <f t="shared" si="255"/>
        <v>Benguella</v>
      </c>
      <c r="I2215" s="109"/>
      <c r="J2215" s="109"/>
      <c r="K2215" s="109"/>
      <c r="L2215" s="118" t="str">
        <f t="shared" si="256"/>
        <v/>
      </c>
      <c r="M2215" s="118" t="str">
        <f t="shared" si="257"/>
        <v/>
      </c>
    </row>
    <row r="2216" spans="1:13" x14ac:dyDescent="0.3">
      <c r="A2216" s="121" t="s">
        <v>2005</v>
      </c>
      <c r="B2216" s="122">
        <v>44156</v>
      </c>
      <c r="C2216" s="121" t="s">
        <v>2006</v>
      </c>
      <c r="D2216" s="109" t="s">
        <v>715</v>
      </c>
      <c r="E2216" s="116" t="str">
        <f t="shared" si="252"/>
        <v>Nadia</v>
      </c>
      <c r="F2216" s="116" t="str">
        <f t="shared" si="253"/>
        <v>Steenkamp</v>
      </c>
      <c r="G2216" s="116" t="str">
        <f t="shared" si="254"/>
        <v>Ladies Veteran</v>
      </c>
      <c r="H2216" s="116" t="str">
        <f t="shared" si="255"/>
        <v>Benguella</v>
      </c>
      <c r="I2216" s="109"/>
      <c r="J2216" s="109"/>
      <c r="K2216" s="109"/>
      <c r="L2216" s="118" t="str">
        <f t="shared" si="256"/>
        <v/>
      </c>
      <c r="M2216" s="118" t="str">
        <f t="shared" si="257"/>
        <v/>
      </c>
    </row>
    <row r="2217" spans="1:13" x14ac:dyDescent="0.3">
      <c r="A2217" s="121" t="s">
        <v>2005</v>
      </c>
      <c r="B2217" s="122">
        <v>44156</v>
      </c>
      <c r="C2217" s="121" t="s">
        <v>2006</v>
      </c>
      <c r="D2217" s="109" t="s">
        <v>711</v>
      </c>
      <c r="E2217" s="116" t="str">
        <f t="shared" si="252"/>
        <v>Loandro</v>
      </c>
      <c r="F2217" s="116" t="str">
        <f t="shared" si="253"/>
        <v>Steenkamp</v>
      </c>
      <c r="G2217" s="116" t="str">
        <f t="shared" si="254"/>
        <v>Men Master</v>
      </c>
      <c r="H2217" s="116" t="str">
        <f t="shared" si="255"/>
        <v>Benguella</v>
      </c>
      <c r="I2217" s="109"/>
      <c r="J2217" s="109"/>
      <c r="K2217" s="109"/>
      <c r="L2217" s="118" t="str">
        <f t="shared" si="256"/>
        <v/>
      </c>
      <c r="M2217" s="118" t="str">
        <f t="shared" si="257"/>
        <v/>
      </c>
    </row>
    <row r="2218" spans="1:13" x14ac:dyDescent="0.3">
      <c r="A2218" s="121" t="s">
        <v>2005</v>
      </c>
      <c r="B2218" s="122">
        <v>44156</v>
      </c>
      <c r="C2218" s="121" t="s">
        <v>2006</v>
      </c>
      <c r="D2218" s="109" t="s">
        <v>1774</v>
      </c>
      <c r="E2218" s="116" t="str">
        <f t="shared" si="252"/>
        <v>Hendrik JNR</v>
      </c>
      <c r="F2218" s="116" t="str">
        <f t="shared" si="253"/>
        <v>Cloete</v>
      </c>
      <c r="G2218" s="116" t="str">
        <f t="shared" si="254"/>
        <v>Men Senior</v>
      </c>
      <c r="H2218" s="116" t="str">
        <f t="shared" si="255"/>
        <v>Benguella</v>
      </c>
      <c r="I2218" s="109"/>
      <c r="J2218" s="109"/>
      <c r="K2218" s="109"/>
      <c r="L2218" s="118" t="str">
        <f t="shared" si="256"/>
        <v/>
      </c>
      <c r="M2218" s="118" t="str">
        <f t="shared" si="257"/>
        <v/>
      </c>
    </row>
    <row r="2219" spans="1:13" x14ac:dyDescent="0.3">
      <c r="A2219" s="121" t="s">
        <v>2005</v>
      </c>
      <c r="B2219" s="122">
        <v>44156</v>
      </c>
      <c r="C2219" s="121" t="s">
        <v>2006</v>
      </c>
      <c r="D2219" s="109" t="s">
        <v>558</v>
      </c>
      <c r="E2219" s="116" t="str">
        <f t="shared" si="252"/>
        <v>Piet</v>
      </c>
      <c r="F2219" s="116" t="str">
        <f t="shared" si="253"/>
        <v>Weitz</v>
      </c>
      <c r="G2219" s="116" t="str">
        <f t="shared" si="254"/>
        <v>Men Grand Masters</v>
      </c>
      <c r="H2219" s="116" t="str">
        <f t="shared" si="255"/>
        <v>Benguella</v>
      </c>
      <c r="I2219" s="109"/>
      <c r="J2219" s="109" t="s">
        <v>1341</v>
      </c>
      <c r="K2219" s="109">
        <v>128</v>
      </c>
      <c r="L2219" s="118">
        <f t="shared" si="256"/>
        <v>8.8000000000000007</v>
      </c>
      <c r="M2219" s="118">
        <f t="shared" si="257"/>
        <v>8.8000000000000007</v>
      </c>
    </row>
    <row r="2220" spans="1:13" x14ac:dyDescent="0.3">
      <c r="A2220" s="121" t="s">
        <v>2005</v>
      </c>
      <c r="B2220" s="122">
        <v>44156</v>
      </c>
      <c r="C2220" s="121" t="s">
        <v>2006</v>
      </c>
      <c r="D2220" s="109" t="s">
        <v>558</v>
      </c>
      <c r="E2220" s="116" t="str">
        <f t="shared" si="252"/>
        <v>Piet</v>
      </c>
      <c r="F2220" s="116" t="str">
        <f t="shared" si="253"/>
        <v>Weitz</v>
      </c>
      <c r="G2220" s="116" t="str">
        <f t="shared" si="254"/>
        <v>Men Grand Masters</v>
      </c>
      <c r="H2220" s="116" t="str">
        <f t="shared" si="255"/>
        <v>Benguella</v>
      </c>
      <c r="I2220" s="109"/>
      <c r="J2220" s="109" t="s">
        <v>1318</v>
      </c>
      <c r="K2220" s="109">
        <v>53</v>
      </c>
      <c r="L2220" s="118">
        <f t="shared" si="256"/>
        <v>2.7</v>
      </c>
      <c r="M2220" s="118">
        <f t="shared" si="257"/>
        <v>2.7</v>
      </c>
    </row>
    <row r="2221" spans="1:13" x14ac:dyDescent="0.3">
      <c r="A2221" s="121" t="s">
        <v>2005</v>
      </c>
      <c r="B2221" s="122">
        <v>44156</v>
      </c>
      <c r="C2221" s="121" t="s">
        <v>2006</v>
      </c>
      <c r="D2221" s="109" t="s">
        <v>821</v>
      </c>
      <c r="E2221" s="116" t="str">
        <f t="shared" si="252"/>
        <v>Chris</v>
      </c>
      <c r="F2221" s="116" t="str">
        <f t="shared" si="253"/>
        <v>Coetzee</v>
      </c>
      <c r="G2221" s="116" t="str">
        <f t="shared" si="254"/>
        <v>Men Grand Masters</v>
      </c>
      <c r="H2221" s="116" t="str">
        <f t="shared" si="255"/>
        <v>xBenguella</v>
      </c>
      <c r="I2221" s="109"/>
      <c r="J2221" s="109"/>
      <c r="K2221" s="109"/>
      <c r="L2221" s="118" t="str">
        <f t="shared" si="256"/>
        <v/>
      </c>
      <c r="M2221" s="118" t="str">
        <f t="shared" si="257"/>
        <v/>
      </c>
    </row>
    <row r="2222" spans="1:13" x14ac:dyDescent="0.3">
      <c r="A2222" s="121" t="s">
        <v>2005</v>
      </c>
      <c r="B2222" s="122">
        <v>44156</v>
      </c>
      <c r="C2222" s="121" t="s">
        <v>2006</v>
      </c>
      <c r="D2222" s="109" t="s">
        <v>587</v>
      </c>
      <c r="E2222" s="116" t="str">
        <f t="shared" si="252"/>
        <v>Deon</v>
      </c>
      <c r="F2222" s="116" t="str">
        <f t="shared" si="253"/>
        <v>Jacobs</v>
      </c>
      <c r="G2222" s="116" t="str">
        <f t="shared" si="254"/>
        <v>Men Grand Masters</v>
      </c>
      <c r="H2222" s="116" t="str">
        <f t="shared" si="255"/>
        <v>Benguella</v>
      </c>
      <c r="I2222" s="109" t="s">
        <v>19</v>
      </c>
      <c r="J2222" s="109"/>
      <c r="K2222" s="109">
        <v>45</v>
      </c>
      <c r="L2222" s="118">
        <f t="shared" si="256"/>
        <v>0.9</v>
      </c>
      <c r="M2222" s="118">
        <f t="shared" si="257"/>
        <v>0.9</v>
      </c>
    </row>
    <row r="2223" spans="1:13" x14ac:dyDescent="0.3">
      <c r="A2223" s="121" t="s">
        <v>2005</v>
      </c>
      <c r="B2223" s="122">
        <v>44156</v>
      </c>
      <c r="C2223" s="121" t="s">
        <v>2006</v>
      </c>
      <c r="D2223" s="109" t="s">
        <v>617</v>
      </c>
      <c r="E2223" s="116" t="str">
        <f t="shared" si="252"/>
        <v>Lezelle</v>
      </c>
      <c r="F2223" s="116" t="str">
        <f t="shared" si="253"/>
        <v xml:space="preserve">Smit </v>
      </c>
      <c r="G2223" s="116" t="str">
        <f t="shared" si="254"/>
        <v>Ladies Veteran</v>
      </c>
      <c r="H2223" s="116" t="str">
        <f t="shared" si="255"/>
        <v>Benguella</v>
      </c>
      <c r="I2223" s="109"/>
      <c r="J2223" s="109" t="s">
        <v>20</v>
      </c>
      <c r="K2223" s="109">
        <v>79</v>
      </c>
      <c r="L2223" s="118">
        <f t="shared" si="256"/>
        <v>1.8</v>
      </c>
      <c r="M2223" s="118">
        <f t="shared" si="257"/>
        <v>1.8</v>
      </c>
    </row>
    <row r="2224" spans="1:13" x14ac:dyDescent="0.3">
      <c r="A2224" s="121" t="s">
        <v>2005</v>
      </c>
      <c r="B2224" s="122">
        <v>44156</v>
      </c>
      <c r="C2224" s="121" t="s">
        <v>2006</v>
      </c>
      <c r="D2224" s="109" t="s">
        <v>668</v>
      </c>
      <c r="E2224" s="116" t="str">
        <f t="shared" si="252"/>
        <v>PJ</v>
      </c>
      <c r="F2224" s="116" t="str">
        <f t="shared" si="253"/>
        <v>van Wyk</v>
      </c>
      <c r="G2224" s="116" t="str">
        <f t="shared" si="254"/>
        <v>Men Senior</v>
      </c>
      <c r="H2224" s="116" t="str">
        <f t="shared" si="255"/>
        <v>Benguella</v>
      </c>
      <c r="I2224" s="109"/>
      <c r="J2224" s="109" t="s">
        <v>1340</v>
      </c>
      <c r="K2224" s="109">
        <v>86</v>
      </c>
      <c r="L2224" s="118">
        <f t="shared" si="256"/>
        <v>2.6</v>
      </c>
      <c r="M2224" s="118">
        <f t="shared" si="257"/>
        <v>2.6</v>
      </c>
    </row>
    <row r="2225" spans="1:13" x14ac:dyDescent="0.3">
      <c r="A2225" s="121" t="s">
        <v>2005</v>
      </c>
      <c r="B2225" s="122">
        <v>44156</v>
      </c>
      <c r="C2225" s="121" t="s">
        <v>2006</v>
      </c>
      <c r="D2225" s="109" t="s">
        <v>1534</v>
      </c>
      <c r="E2225" s="116" t="str">
        <f t="shared" si="252"/>
        <v>Luan</v>
      </c>
      <c r="F2225" s="116" t="str">
        <f t="shared" si="253"/>
        <v>Karstens</v>
      </c>
      <c r="G2225" s="116" t="str">
        <f t="shared" si="254"/>
        <v>Men U/16</v>
      </c>
      <c r="H2225" s="116" t="str">
        <f t="shared" si="255"/>
        <v>Benguella</v>
      </c>
      <c r="I2225" s="109"/>
      <c r="J2225" s="109"/>
      <c r="K2225" s="109"/>
      <c r="L2225" s="118" t="str">
        <f t="shared" si="256"/>
        <v/>
      </c>
      <c r="M2225" s="118" t="str">
        <f t="shared" si="257"/>
        <v/>
      </c>
    </row>
    <row r="2226" spans="1:13" x14ac:dyDescent="0.3">
      <c r="A2226" s="121" t="s">
        <v>2005</v>
      </c>
      <c r="B2226" s="122">
        <v>44156</v>
      </c>
      <c r="C2226" s="121" t="s">
        <v>2006</v>
      </c>
      <c r="D2226" s="109" t="s">
        <v>712</v>
      </c>
      <c r="E2226" s="116" t="str">
        <f t="shared" si="252"/>
        <v>Paul</v>
      </c>
      <c r="F2226" s="116" t="str">
        <f t="shared" si="253"/>
        <v>Smit</v>
      </c>
      <c r="G2226" s="116" t="str">
        <f t="shared" si="254"/>
        <v>Men Grand Masters</v>
      </c>
      <c r="H2226" s="116" t="str">
        <f t="shared" si="255"/>
        <v>Benguella</v>
      </c>
      <c r="I2226" s="109"/>
      <c r="J2226" s="109"/>
      <c r="K2226" s="109"/>
      <c r="L2226" s="118" t="str">
        <f t="shared" si="256"/>
        <v/>
      </c>
      <c r="M2226" s="118" t="str">
        <f t="shared" si="257"/>
        <v/>
      </c>
    </row>
    <row r="2227" spans="1:13" x14ac:dyDescent="0.3">
      <c r="A2227" s="121" t="s">
        <v>2005</v>
      </c>
      <c r="B2227" s="122">
        <v>44156</v>
      </c>
      <c r="C2227" s="121" t="s">
        <v>2006</v>
      </c>
      <c r="D2227" s="109" t="s">
        <v>1692</v>
      </c>
      <c r="E2227" s="116" t="str">
        <f t="shared" si="252"/>
        <v>Dries</v>
      </c>
      <c r="F2227" s="116" t="str">
        <f t="shared" si="253"/>
        <v>Van Zyl</v>
      </c>
      <c r="G2227" s="116" t="str">
        <f t="shared" si="254"/>
        <v>Men Senior</v>
      </c>
      <c r="H2227" s="116" t="str">
        <f t="shared" si="255"/>
        <v>Benguella</v>
      </c>
      <c r="I2227" s="109"/>
      <c r="J2227" s="109"/>
      <c r="K2227" s="109"/>
      <c r="L2227" s="118" t="str">
        <f t="shared" si="256"/>
        <v/>
      </c>
      <c r="M2227" s="118" t="str">
        <f t="shared" si="257"/>
        <v/>
      </c>
    </row>
    <row r="2228" spans="1:13" x14ac:dyDescent="0.3">
      <c r="A2228" s="121" t="s">
        <v>2005</v>
      </c>
      <c r="B2228" s="122">
        <v>44156</v>
      </c>
      <c r="C2228" s="121" t="s">
        <v>2006</v>
      </c>
      <c r="D2228" s="109" t="s">
        <v>710</v>
      </c>
      <c r="E2228" s="116" t="str">
        <f t="shared" si="252"/>
        <v>Chips</v>
      </c>
      <c r="F2228" s="116" t="str">
        <f t="shared" si="253"/>
        <v>Chiappini</v>
      </c>
      <c r="G2228" s="116" t="str">
        <f t="shared" si="254"/>
        <v>Men Grand Masters</v>
      </c>
      <c r="H2228" s="116" t="str">
        <f t="shared" si="255"/>
        <v>Benguella</v>
      </c>
      <c r="I2228" s="109"/>
      <c r="J2228" s="109"/>
      <c r="K2228" s="109"/>
      <c r="L2228" s="118" t="str">
        <f t="shared" si="256"/>
        <v/>
      </c>
      <c r="M2228" s="118" t="str">
        <f t="shared" si="257"/>
        <v/>
      </c>
    </row>
    <row r="2229" spans="1:13" x14ac:dyDescent="0.3">
      <c r="A2229" s="121" t="s">
        <v>2005</v>
      </c>
      <c r="B2229" s="122">
        <v>44156</v>
      </c>
      <c r="C2229" s="121" t="s">
        <v>2006</v>
      </c>
      <c r="D2229" s="109" t="s">
        <v>1052</v>
      </c>
      <c r="E2229" s="116" t="str">
        <f t="shared" si="252"/>
        <v>Graham</v>
      </c>
      <c r="F2229" s="116" t="str">
        <f t="shared" si="253"/>
        <v>Gramovsky</v>
      </c>
      <c r="G2229" s="116" t="str">
        <f t="shared" si="254"/>
        <v>Men Veteran</v>
      </c>
      <c r="H2229" s="116" t="str">
        <f t="shared" si="255"/>
        <v>Benguella</v>
      </c>
      <c r="I2229" s="109"/>
      <c r="J2229" s="109" t="s">
        <v>20</v>
      </c>
      <c r="K2229" s="109">
        <v>91</v>
      </c>
      <c r="L2229" s="118">
        <f t="shared" si="256"/>
        <v>2.8</v>
      </c>
      <c r="M2229" s="118">
        <f t="shared" si="257"/>
        <v>2.8</v>
      </c>
    </row>
    <row r="2230" spans="1:13" x14ac:dyDescent="0.3">
      <c r="A2230" s="121" t="s">
        <v>2005</v>
      </c>
      <c r="B2230" s="122">
        <v>44156</v>
      </c>
      <c r="C2230" s="121" t="s">
        <v>2006</v>
      </c>
      <c r="D2230" s="109" t="s">
        <v>1052</v>
      </c>
      <c r="E2230" s="116" t="str">
        <f t="shared" si="252"/>
        <v>Graham</v>
      </c>
      <c r="F2230" s="116" t="str">
        <f t="shared" si="253"/>
        <v>Gramovsky</v>
      </c>
      <c r="G2230" s="116" t="str">
        <f t="shared" si="254"/>
        <v>Men Veteran</v>
      </c>
      <c r="H2230" s="116" t="str">
        <f t="shared" si="255"/>
        <v>Benguella</v>
      </c>
      <c r="I2230" s="109"/>
      <c r="J2230" s="109" t="s">
        <v>1320</v>
      </c>
      <c r="K2230" s="109">
        <v>80</v>
      </c>
      <c r="L2230" s="118">
        <f t="shared" si="256"/>
        <v>24.7</v>
      </c>
      <c r="M2230" s="118">
        <f t="shared" si="257"/>
        <v>24.7</v>
      </c>
    </row>
    <row r="2231" spans="1:13" x14ac:dyDescent="0.3">
      <c r="A2231" s="121" t="s">
        <v>2005</v>
      </c>
      <c r="B2231" s="122">
        <v>44156</v>
      </c>
      <c r="C2231" s="121" t="s">
        <v>2006</v>
      </c>
      <c r="D2231" s="109" t="s">
        <v>1782</v>
      </c>
      <c r="E2231" s="116" t="str">
        <f t="shared" si="252"/>
        <v>Heiko Jnr</v>
      </c>
      <c r="F2231" s="116" t="str">
        <f t="shared" si="253"/>
        <v>Doll</v>
      </c>
      <c r="G2231" s="116" t="str">
        <f t="shared" si="254"/>
        <v>Men U/16</v>
      </c>
      <c r="H2231" s="116" t="str">
        <f t="shared" si="255"/>
        <v>Okahandja</v>
      </c>
      <c r="I2231" s="109"/>
      <c r="J2231" s="109" t="s">
        <v>20</v>
      </c>
      <c r="K2231" s="109">
        <v>85</v>
      </c>
      <c r="L2231" s="118">
        <f t="shared" si="256"/>
        <v>2.2000000000000002</v>
      </c>
      <c r="M2231" s="118">
        <f t="shared" si="257"/>
        <v>2.2000000000000002</v>
      </c>
    </row>
    <row r="2232" spans="1:13" x14ac:dyDescent="0.3">
      <c r="A2232" s="121" t="s">
        <v>2005</v>
      </c>
      <c r="B2232" s="122">
        <v>44156</v>
      </c>
      <c r="C2232" s="121" t="s">
        <v>2006</v>
      </c>
      <c r="D2232" s="109" t="s">
        <v>750</v>
      </c>
      <c r="E2232" s="116" t="str">
        <f t="shared" si="252"/>
        <v>Heiko</v>
      </c>
      <c r="F2232" s="116" t="str">
        <f t="shared" si="253"/>
        <v>Doll</v>
      </c>
      <c r="G2232" s="116" t="str">
        <f t="shared" si="254"/>
        <v>Men Veteran</v>
      </c>
      <c r="H2232" s="116" t="str">
        <f t="shared" si="255"/>
        <v>Okahandja</v>
      </c>
      <c r="I2232" s="109"/>
      <c r="J2232" s="109" t="s">
        <v>1340</v>
      </c>
      <c r="K2232" s="109">
        <v>167</v>
      </c>
      <c r="L2232" s="118">
        <f t="shared" si="256"/>
        <v>25.2</v>
      </c>
      <c r="M2232" s="118">
        <f t="shared" si="257"/>
        <v>25.2</v>
      </c>
    </row>
    <row r="2233" spans="1:13" x14ac:dyDescent="0.3">
      <c r="A2233" s="121" t="s">
        <v>2005</v>
      </c>
      <c r="B2233" s="122">
        <v>44156</v>
      </c>
      <c r="C2233" s="121" t="s">
        <v>2006</v>
      </c>
      <c r="D2233" s="109" t="s">
        <v>608</v>
      </c>
      <c r="E2233" s="116" t="str">
        <f t="shared" si="252"/>
        <v>Danie</v>
      </c>
      <c r="F2233" s="116" t="str">
        <f t="shared" si="253"/>
        <v>Van Zyl</v>
      </c>
      <c r="G2233" s="116" t="str">
        <f t="shared" si="254"/>
        <v>Men Veteran</v>
      </c>
      <c r="H2233" s="116" t="str">
        <f t="shared" si="255"/>
        <v>Okahandja</v>
      </c>
      <c r="I2233" s="109"/>
      <c r="J2233" s="109" t="s">
        <v>1341</v>
      </c>
      <c r="K2233" s="109">
        <v>78</v>
      </c>
      <c r="L2233" s="118">
        <f t="shared" si="256"/>
        <v>1.5</v>
      </c>
      <c r="M2233" s="118">
        <f t="shared" si="257"/>
        <v>1.5</v>
      </c>
    </row>
    <row r="2234" spans="1:13" x14ac:dyDescent="0.3">
      <c r="A2234" s="121" t="s">
        <v>2005</v>
      </c>
      <c r="B2234" s="122">
        <v>44156</v>
      </c>
      <c r="C2234" s="121" t="s">
        <v>2006</v>
      </c>
      <c r="D2234" s="109" t="s">
        <v>1105</v>
      </c>
      <c r="E2234" s="116" t="str">
        <f t="shared" si="252"/>
        <v>Fanie</v>
      </c>
      <c r="F2234" s="116" t="str">
        <f t="shared" si="253"/>
        <v>Van Vuuren</v>
      </c>
      <c r="G2234" s="116" t="str">
        <f t="shared" si="254"/>
        <v>Men Grand Masters</v>
      </c>
      <c r="H2234" s="116" t="str">
        <f t="shared" si="255"/>
        <v>Okahandja</v>
      </c>
      <c r="I2234" s="109"/>
      <c r="J2234" s="109" t="s">
        <v>1334</v>
      </c>
      <c r="K2234" s="109">
        <v>86</v>
      </c>
      <c r="L2234" s="118">
        <f t="shared" si="256"/>
        <v>7.8</v>
      </c>
      <c r="M2234" s="118">
        <f t="shared" si="257"/>
        <v>7.8</v>
      </c>
    </row>
    <row r="2235" spans="1:13" x14ac:dyDescent="0.3">
      <c r="A2235" s="121" t="s">
        <v>2005</v>
      </c>
      <c r="B2235" s="122">
        <v>44156</v>
      </c>
      <c r="C2235" s="121" t="s">
        <v>2006</v>
      </c>
      <c r="D2235" s="109" t="s">
        <v>1166</v>
      </c>
      <c r="E2235" s="116" t="str">
        <f t="shared" si="252"/>
        <v>Christo</v>
      </c>
      <c r="F2235" s="116" t="str">
        <f t="shared" si="253"/>
        <v>Senekal</v>
      </c>
      <c r="G2235" s="116" t="str">
        <f t="shared" si="254"/>
        <v>Men Senior</v>
      </c>
      <c r="H2235" s="116" t="str">
        <f t="shared" si="255"/>
        <v>Okahandja</v>
      </c>
      <c r="I2235" s="109"/>
      <c r="J2235" s="109" t="s">
        <v>1318</v>
      </c>
      <c r="K2235" s="109">
        <v>60</v>
      </c>
      <c r="L2235" s="118">
        <f t="shared" si="256"/>
        <v>3.9</v>
      </c>
      <c r="M2235" s="118">
        <f t="shared" si="257"/>
        <v>3.9</v>
      </c>
    </row>
    <row r="2236" spans="1:13" x14ac:dyDescent="0.3">
      <c r="A2236" s="121" t="s">
        <v>2005</v>
      </c>
      <c r="B2236" s="122">
        <v>44156</v>
      </c>
      <c r="C2236" s="121" t="s">
        <v>2006</v>
      </c>
      <c r="D2236" s="109" t="s">
        <v>1166</v>
      </c>
      <c r="E2236" s="116" t="str">
        <f t="shared" si="252"/>
        <v>Christo</v>
      </c>
      <c r="F2236" s="116" t="str">
        <f t="shared" si="253"/>
        <v>Senekal</v>
      </c>
      <c r="G2236" s="116" t="str">
        <f t="shared" si="254"/>
        <v>Men Senior</v>
      </c>
      <c r="H2236" s="116" t="str">
        <f t="shared" si="255"/>
        <v>Okahandja</v>
      </c>
      <c r="I2236" s="109"/>
      <c r="J2236" s="109" t="s">
        <v>1340</v>
      </c>
      <c r="K2236" s="109">
        <v>141</v>
      </c>
      <c r="L2236" s="118">
        <f t="shared" si="256"/>
        <v>14.1</v>
      </c>
      <c r="M2236" s="118">
        <f t="shared" si="257"/>
        <v>14.1</v>
      </c>
    </row>
    <row r="2237" spans="1:13" x14ac:dyDescent="0.3">
      <c r="A2237" s="121" t="s">
        <v>2005</v>
      </c>
      <c r="B2237" s="122">
        <v>44156</v>
      </c>
      <c r="C2237" s="121" t="s">
        <v>2006</v>
      </c>
      <c r="D2237" s="109" t="s">
        <v>1410</v>
      </c>
      <c r="E2237" s="116" t="str">
        <f t="shared" si="252"/>
        <v>Johan Spyker</v>
      </c>
      <c r="F2237" s="116" t="str">
        <f t="shared" si="253"/>
        <v>Kotze</v>
      </c>
      <c r="G2237" s="116" t="str">
        <f t="shared" si="254"/>
        <v>Men Senior</v>
      </c>
      <c r="H2237" s="116" t="str">
        <f t="shared" si="255"/>
        <v>Okahandja</v>
      </c>
      <c r="I2237" s="109"/>
      <c r="J2237" s="109" t="s">
        <v>1340</v>
      </c>
      <c r="K2237" s="109">
        <v>117</v>
      </c>
      <c r="L2237" s="118">
        <f t="shared" si="256"/>
        <v>7.4</v>
      </c>
      <c r="M2237" s="118">
        <f t="shared" si="257"/>
        <v>7.4</v>
      </c>
    </row>
    <row r="2238" spans="1:13" x14ac:dyDescent="0.3">
      <c r="A2238" s="121" t="s">
        <v>2005</v>
      </c>
      <c r="B2238" s="122">
        <v>44156</v>
      </c>
      <c r="C2238" s="121" t="s">
        <v>2006</v>
      </c>
      <c r="D2238" s="109" t="s">
        <v>1410</v>
      </c>
      <c r="E2238" s="116" t="str">
        <f t="shared" si="252"/>
        <v>Johan Spyker</v>
      </c>
      <c r="F2238" s="116" t="str">
        <f t="shared" si="253"/>
        <v>Kotze</v>
      </c>
      <c r="G2238" s="116" t="str">
        <f t="shared" si="254"/>
        <v>Men Senior</v>
      </c>
      <c r="H2238" s="116" t="str">
        <f t="shared" si="255"/>
        <v>Okahandja</v>
      </c>
      <c r="I2238" s="109"/>
      <c r="J2238" s="109" t="s">
        <v>1340</v>
      </c>
      <c r="K2238" s="109">
        <v>145</v>
      </c>
      <c r="L2238" s="118">
        <f t="shared" si="256"/>
        <v>15.5</v>
      </c>
      <c r="M2238" s="118">
        <f t="shared" si="257"/>
        <v>15.5</v>
      </c>
    </row>
    <row r="2239" spans="1:13" x14ac:dyDescent="0.3">
      <c r="A2239" s="121" t="s">
        <v>2005</v>
      </c>
      <c r="B2239" s="122">
        <v>44156</v>
      </c>
      <c r="C2239" s="121" t="s">
        <v>2006</v>
      </c>
      <c r="D2239" s="109" t="s">
        <v>1410</v>
      </c>
      <c r="E2239" s="116" t="str">
        <f t="shared" si="252"/>
        <v>Johan Spyker</v>
      </c>
      <c r="F2239" s="116" t="str">
        <f t="shared" si="253"/>
        <v>Kotze</v>
      </c>
      <c r="G2239" s="116" t="str">
        <f t="shared" si="254"/>
        <v>Men Senior</v>
      </c>
      <c r="H2239" s="116" t="str">
        <f t="shared" si="255"/>
        <v>Okahandja</v>
      </c>
      <c r="I2239" s="109"/>
      <c r="J2239" s="109" t="s">
        <v>1340</v>
      </c>
      <c r="K2239" s="109">
        <v>146</v>
      </c>
      <c r="L2239" s="118">
        <f t="shared" si="256"/>
        <v>15.9</v>
      </c>
      <c r="M2239" s="118">
        <f t="shared" si="257"/>
        <v>15.9</v>
      </c>
    </row>
    <row r="2240" spans="1:13" x14ac:dyDescent="0.3">
      <c r="A2240" s="121" t="s">
        <v>2005</v>
      </c>
      <c r="B2240" s="122">
        <v>44156</v>
      </c>
      <c r="C2240" s="121" t="s">
        <v>2006</v>
      </c>
      <c r="D2240" s="109" t="s">
        <v>1410</v>
      </c>
      <c r="E2240" s="116" t="str">
        <f t="shared" si="252"/>
        <v>Johan Spyker</v>
      </c>
      <c r="F2240" s="116" t="str">
        <f t="shared" si="253"/>
        <v>Kotze</v>
      </c>
      <c r="G2240" s="116" t="str">
        <f t="shared" si="254"/>
        <v>Men Senior</v>
      </c>
      <c r="H2240" s="116" t="str">
        <f t="shared" si="255"/>
        <v>Okahandja</v>
      </c>
      <c r="I2240" s="109"/>
      <c r="J2240" s="109" t="s">
        <v>1340</v>
      </c>
      <c r="K2240" s="109">
        <v>149</v>
      </c>
      <c r="L2240" s="118">
        <f t="shared" si="256"/>
        <v>17</v>
      </c>
      <c r="M2240" s="118">
        <f t="shared" si="257"/>
        <v>17</v>
      </c>
    </row>
    <row r="2241" spans="1:13" x14ac:dyDescent="0.3">
      <c r="A2241" s="121" t="s">
        <v>2005</v>
      </c>
      <c r="B2241" s="122">
        <v>44156</v>
      </c>
      <c r="C2241" s="121" t="s">
        <v>2006</v>
      </c>
      <c r="D2241" s="109" t="s">
        <v>1410</v>
      </c>
      <c r="E2241" s="116" t="str">
        <f t="shared" si="252"/>
        <v>Johan Spyker</v>
      </c>
      <c r="F2241" s="116" t="str">
        <f t="shared" si="253"/>
        <v>Kotze</v>
      </c>
      <c r="G2241" s="116" t="str">
        <f t="shared" si="254"/>
        <v>Men Senior</v>
      </c>
      <c r="H2241" s="116" t="str">
        <f t="shared" si="255"/>
        <v>Okahandja</v>
      </c>
      <c r="I2241" s="109"/>
      <c r="J2241" s="109" t="s">
        <v>1340</v>
      </c>
      <c r="K2241" s="109">
        <v>148</v>
      </c>
      <c r="L2241" s="118">
        <f t="shared" si="256"/>
        <v>16.600000000000001</v>
      </c>
      <c r="M2241" s="118">
        <f t="shared" si="257"/>
        <v>16.600000000000001</v>
      </c>
    </row>
    <row r="2242" spans="1:13" x14ac:dyDescent="0.3">
      <c r="A2242" s="121" t="s">
        <v>2005</v>
      </c>
      <c r="B2242" s="122">
        <v>44156</v>
      </c>
      <c r="C2242" s="121" t="s">
        <v>2006</v>
      </c>
      <c r="D2242" s="109" t="s">
        <v>1393</v>
      </c>
      <c r="E2242" s="116" t="str">
        <f t="shared" si="252"/>
        <v>Jacques</v>
      </c>
      <c r="F2242" s="116" t="str">
        <f t="shared" si="253"/>
        <v>Joubert</v>
      </c>
      <c r="G2242" s="116" t="str">
        <f t="shared" si="254"/>
        <v>Men Master</v>
      </c>
      <c r="H2242" s="116" t="str">
        <f t="shared" si="255"/>
        <v>Okahandja</v>
      </c>
      <c r="I2242" s="109"/>
      <c r="J2242" s="109"/>
      <c r="K2242" s="109"/>
      <c r="L2242" s="118" t="str">
        <f t="shared" si="256"/>
        <v/>
      </c>
      <c r="M2242" s="118" t="str">
        <f t="shared" si="257"/>
        <v/>
      </c>
    </row>
    <row r="2243" spans="1:13" x14ac:dyDescent="0.3">
      <c r="A2243" s="121" t="s">
        <v>2005</v>
      </c>
      <c r="B2243" s="122">
        <v>44156</v>
      </c>
      <c r="C2243" s="121" t="s">
        <v>2006</v>
      </c>
      <c r="D2243" s="109" t="s">
        <v>1456</v>
      </c>
      <c r="E2243" s="116" t="str">
        <f t="shared" si="252"/>
        <v>Devout</v>
      </c>
      <c r="F2243" s="116" t="str">
        <f t="shared" si="253"/>
        <v>Joubert</v>
      </c>
      <c r="G2243" s="116" t="str">
        <f t="shared" si="254"/>
        <v>Men U/21</v>
      </c>
      <c r="H2243" s="116" t="str">
        <f t="shared" si="255"/>
        <v>xOkahandja</v>
      </c>
      <c r="I2243" s="109"/>
      <c r="J2243" s="109"/>
      <c r="K2243" s="109"/>
      <c r="L2243" s="118" t="str">
        <f t="shared" si="256"/>
        <v/>
      </c>
      <c r="M2243" s="118" t="str">
        <f t="shared" si="257"/>
        <v/>
      </c>
    </row>
    <row r="2244" spans="1:13" x14ac:dyDescent="0.3">
      <c r="A2244" s="121" t="s">
        <v>2005</v>
      </c>
      <c r="B2244" s="122">
        <v>44156</v>
      </c>
      <c r="C2244" s="121" t="s">
        <v>2006</v>
      </c>
      <c r="D2244" s="109" t="s">
        <v>703</v>
      </c>
      <c r="E2244" s="116" t="str">
        <f t="shared" si="252"/>
        <v>Ettienne</v>
      </c>
      <c r="F2244" s="116" t="str">
        <f t="shared" si="253"/>
        <v>Erasmus</v>
      </c>
      <c r="G2244" s="116" t="str">
        <f t="shared" si="254"/>
        <v>Men Veteran</v>
      </c>
      <c r="H2244" s="116" t="str">
        <f t="shared" si="255"/>
        <v>xOkahandja</v>
      </c>
      <c r="I2244" s="109"/>
      <c r="J2244" s="109"/>
      <c r="K2244" s="109"/>
      <c r="L2244" s="118" t="str">
        <f t="shared" si="256"/>
        <v/>
      </c>
      <c r="M2244" s="118" t="str">
        <f t="shared" si="257"/>
        <v/>
      </c>
    </row>
    <row r="2245" spans="1:13" x14ac:dyDescent="0.3">
      <c r="A2245" s="121" t="s">
        <v>2005</v>
      </c>
      <c r="B2245" s="122">
        <v>44156</v>
      </c>
      <c r="C2245" s="121" t="s">
        <v>2006</v>
      </c>
      <c r="D2245" s="109" t="s">
        <v>595</v>
      </c>
      <c r="E2245" s="116" t="str">
        <f t="shared" si="252"/>
        <v>JJ</v>
      </c>
      <c r="F2245" s="116" t="str">
        <f t="shared" si="253"/>
        <v>Joubert</v>
      </c>
      <c r="G2245" s="116" t="str">
        <f t="shared" si="254"/>
        <v>Men U/21</v>
      </c>
      <c r="H2245" s="116" t="str">
        <f t="shared" si="255"/>
        <v>xOkahandja</v>
      </c>
      <c r="I2245" s="109"/>
      <c r="J2245" s="109"/>
      <c r="K2245" s="109"/>
      <c r="L2245" s="118" t="str">
        <f t="shared" si="256"/>
        <v/>
      </c>
      <c r="M2245" s="118" t="str">
        <f t="shared" si="257"/>
        <v/>
      </c>
    </row>
    <row r="2246" spans="1:13" x14ac:dyDescent="0.3">
      <c r="A2246" s="121" t="s">
        <v>2005</v>
      </c>
      <c r="B2246" s="122">
        <v>44156</v>
      </c>
      <c r="C2246" s="121" t="s">
        <v>2006</v>
      </c>
      <c r="D2246" s="109" t="s">
        <v>1382</v>
      </c>
      <c r="E2246" s="116" t="str">
        <f t="shared" si="252"/>
        <v>Kiaan</v>
      </c>
      <c r="F2246" s="116" t="str">
        <f t="shared" si="253"/>
        <v>Fourie</v>
      </c>
      <c r="G2246" s="116" t="str">
        <f t="shared" si="254"/>
        <v>Men Senior</v>
      </c>
      <c r="H2246" s="116" t="str">
        <f t="shared" si="255"/>
        <v>Okahandja</v>
      </c>
      <c r="I2246" s="109"/>
      <c r="J2246" s="109" t="s">
        <v>20</v>
      </c>
      <c r="K2246" s="109">
        <v>96</v>
      </c>
      <c r="L2246" s="118">
        <f t="shared" si="256"/>
        <v>3.3</v>
      </c>
      <c r="M2246" s="118">
        <f t="shared" si="257"/>
        <v>3.3</v>
      </c>
    </row>
    <row r="2247" spans="1:13" x14ac:dyDescent="0.3">
      <c r="A2247" s="121" t="s">
        <v>2005</v>
      </c>
      <c r="B2247" s="122">
        <v>44156</v>
      </c>
      <c r="C2247" s="121" t="s">
        <v>2006</v>
      </c>
      <c r="D2247" s="109" t="s">
        <v>511</v>
      </c>
      <c r="E2247" s="116" t="str">
        <f t="shared" si="252"/>
        <v>Herman</v>
      </c>
      <c r="F2247" s="116" t="str">
        <f t="shared" si="253"/>
        <v>Fourie</v>
      </c>
      <c r="G2247" s="116" t="str">
        <f t="shared" si="254"/>
        <v>Men Grand Masters</v>
      </c>
      <c r="H2247" s="116" t="str">
        <f t="shared" si="255"/>
        <v>Okahandja</v>
      </c>
      <c r="I2247" s="109"/>
      <c r="J2247" s="109" t="s">
        <v>1340</v>
      </c>
      <c r="K2247" s="109">
        <v>168</v>
      </c>
      <c r="L2247" s="118">
        <f t="shared" si="256"/>
        <v>25.7</v>
      </c>
      <c r="M2247" s="118">
        <f t="shared" si="257"/>
        <v>25.7</v>
      </c>
    </row>
    <row r="2248" spans="1:13" x14ac:dyDescent="0.3">
      <c r="A2248" s="121" t="s">
        <v>2005</v>
      </c>
      <c r="B2248" s="122">
        <v>44156</v>
      </c>
      <c r="C2248" s="121" t="s">
        <v>2006</v>
      </c>
      <c r="D2248" s="109" t="s">
        <v>511</v>
      </c>
      <c r="E2248" s="116" t="str">
        <f t="shared" si="252"/>
        <v>Herman</v>
      </c>
      <c r="F2248" s="116" t="str">
        <f t="shared" si="253"/>
        <v>Fourie</v>
      </c>
      <c r="G2248" s="116" t="str">
        <f t="shared" si="254"/>
        <v>Men Grand Masters</v>
      </c>
      <c r="H2248" s="116" t="str">
        <f t="shared" si="255"/>
        <v>Okahandja</v>
      </c>
      <c r="I2248" s="109"/>
      <c r="J2248" s="109" t="s">
        <v>1318</v>
      </c>
      <c r="K2248" s="109">
        <v>84</v>
      </c>
      <c r="L2248" s="118">
        <f t="shared" si="256"/>
        <v>10.9</v>
      </c>
      <c r="M2248" s="118">
        <f t="shared" si="257"/>
        <v>10.9</v>
      </c>
    </row>
    <row r="2249" spans="1:13" x14ac:dyDescent="0.3">
      <c r="A2249" s="121" t="s">
        <v>2005</v>
      </c>
      <c r="B2249" s="122">
        <v>44156</v>
      </c>
      <c r="C2249" s="121" t="s">
        <v>2006</v>
      </c>
      <c r="D2249" s="109" t="s">
        <v>511</v>
      </c>
      <c r="E2249" s="116" t="str">
        <f t="shared" si="252"/>
        <v>Herman</v>
      </c>
      <c r="F2249" s="116" t="str">
        <f t="shared" si="253"/>
        <v>Fourie</v>
      </c>
      <c r="G2249" s="116" t="str">
        <f t="shared" si="254"/>
        <v>Men Grand Masters</v>
      </c>
      <c r="H2249" s="116" t="str">
        <f t="shared" si="255"/>
        <v>Okahandja</v>
      </c>
      <c r="I2249" s="109"/>
      <c r="J2249" s="109" t="s">
        <v>1340</v>
      </c>
      <c r="K2249" s="109">
        <v>155</v>
      </c>
      <c r="L2249" s="118">
        <f t="shared" si="256"/>
        <v>19.5</v>
      </c>
      <c r="M2249" s="118">
        <f t="shared" si="257"/>
        <v>19.5</v>
      </c>
    </row>
    <row r="2250" spans="1:13" x14ac:dyDescent="0.3">
      <c r="A2250" s="121" t="s">
        <v>2005</v>
      </c>
      <c r="B2250" s="122">
        <v>44156</v>
      </c>
      <c r="C2250" s="121" t="s">
        <v>2006</v>
      </c>
      <c r="D2250" s="109" t="s">
        <v>738</v>
      </c>
      <c r="E2250" s="116" t="str">
        <f t="shared" si="252"/>
        <v>Dirk</v>
      </c>
      <c r="F2250" s="116" t="str">
        <f t="shared" si="253"/>
        <v>Hansen</v>
      </c>
      <c r="G2250" s="116" t="str">
        <f t="shared" si="254"/>
        <v>Men Veteran</v>
      </c>
      <c r="H2250" s="116" t="str">
        <f t="shared" si="255"/>
        <v>Steenbras</v>
      </c>
      <c r="I2250" s="109"/>
      <c r="J2250" s="109" t="s">
        <v>1340</v>
      </c>
      <c r="K2250" s="109">
        <v>83</v>
      </c>
      <c r="L2250" s="118">
        <f t="shared" si="256"/>
        <v>2.2999999999999998</v>
      </c>
      <c r="M2250" s="118">
        <f t="shared" si="257"/>
        <v>2.2999999999999998</v>
      </c>
    </row>
    <row r="2251" spans="1:13" x14ac:dyDescent="0.3">
      <c r="A2251" s="121" t="s">
        <v>2005</v>
      </c>
      <c r="B2251" s="122">
        <v>44156</v>
      </c>
      <c r="C2251" s="121" t="s">
        <v>2006</v>
      </c>
      <c r="D2251" s="109" t="s">
        <v>1748</v>
      </c>
      <c r="E2251" s="116" t="str">
        <f t="shared" si="252"/>
        <v>L'wyk</v>
      </c>
      <c r="F2251" s="116" t="str">
        <f t="shared" si="253"/>
        <v>Viljoen</v>
      </c>
      <c r="G2251" s="116" t="str">
        <f t="shared" si="254"/>
        <v>Men U/16</v>
      </c>
      <c r="H2251" s="116" t="str">
        <f t="shared" si="255"/>
        <v>Steenbras</v>
      </c>
      <c r="I2251" s="109"/>
      <c r="J2251" s="109" t="s">
        <v>20</v>
      </c>
      <c r="K2251" s="109">
        <v>87</v>
      </c>
      <c r="L2251" s="118">
        <f t="shared" si="256"/>
        <v>2.4</v>
      </c>
      <c r="M2251" s="118">
        <f t="shared" si="257"/>
        <v>2.4</v>
      </c>
    </row>
    <row r="2252" spans="1:13" x14ac:dyDescent="0.3">
      <c r="A2252" s="121" t="s">
        <v>2005</v>
      </c>
      <c r="B2252" s="122">
        <v>44156</v>
      </c>
      <c r="C2252" s="121" t="s">
        <v>2006</v>
      </c>
      <c r="D2252" s="109" t="s">
        <v>1570</v>
      </c>
      <c r="E2252" s="116" t="str">
        <f t="shared" si="252"/>
        <v>Maryna</v>
      </c>
      <c r="F2252" s="116" t="str">
        <f t="shared" si="253"/>
        <v>Viljoen</v>
      </c>
      <c r="G2252" s="116" t="str">
        <f t="shared" si="254"/>
        <v>Ladies Senior</v>
      </c>
      <c r="H2252" s="116" t="str">
        <f t="shared" si="255"/>
        <v>Steenbras</v>
      </c>
      <c r="I2252" s="109"/>
      <c r="J2252" s="109" t="s">
        <v>1340</v>
      </c>
      <c r="K2252" s="109">
        <v>155</v>
      </c>
      <c r="L2252" s="118">
        <f t="shared" si="256"/>
        <v>19.5</v>
      </c>
      <c r="M2252" s="118">
        <f t="shared" si="257"/>
        <v>19.5</v>
      </c>
    </row>
    <row r="2253" spans="1:13" x14ac:dyDescent="0.3">
      <c r="A2253" s="121" t="s">
        <v>2005</v>
      </c>
      <c r="B2253" s="122">
        <v>44156</v>
      </c>
      <c r="C2253" s="121" t="s">
        <v>2006</v>
      </c>
      <c r="D2253" s="109" t="s">
        <v>1642</v>
      </c>
      <c r="E2253" s="116" t="str">
        <f t="shared" si="252"/>
        <v>Frank</v>
      </c>
      <c r="F2253" s="116" t="str">
        <f t="shared" si="253"/>
        <v>Oberholster</v>
      </c>
      <c r="G2253" s="116" t="str">
        <f t="shared" si="254"/>
        <v>Men Senior</v>
      </c>
      <c r="H2253" s="116" t="str">
        <f t="shared" si="255"/>
        <v>Steenbras</v>
      </c>
      <c r="I2253" s="109"/>
      <c r="J2253" s="109" t="s">
        <v>20</v>
      </c>
      <c r="K2253" s="109">
        <v>87</v>
      </c>
      <c r="L2253" s="118">
        <f t="shared" si="256"/>
        <v>2.4</v>
      </c>
      <c r="M2253" s="118">
        <f t="shared" si="257"/>
        <v>2.4</v>
      </c>
    </row>
    <row r="2254" spans="1:13" x14ac:dyDescent="0.3">
      <c r="A2254" s="121" t="s">
        <v>2005</v>
      </c>
      <c r="B2254" s="122">
        <v>44156</v>
      </c>
      <c r="C2254" s="121" t="s">
        <v>2006</v>
      </c>
      <c r="D2254" s="109" t="s">
        <v>688</v>
      </c>
      <c r="E2254" s="116" t="str">
        <f t="shared" si="252"/>
        <v>Jan</v>
      </c>
      <c r="F2254" s="116" t="str">
        <f t="shared" si="253"/>
        <v>Heath</v>
      </c>
      <c r="G2254" s="116" t="str">
        <f t="shared" si="254"/>
        <v>Men Master</v>
      </c>
      <c r="H2254" s="116" t="str">
        <f t="shared" si="255"/>
        <v>Steenbras</v>
      </c>
      <c r="I2254" s="109"/>
      <c r="J2254" s="109"/>
      <c r="K2254" s="109"/>
      <c r="L2254" s="118" t="str">
        <f t="shared" si="256"/>
        <v/>
      </c>
      <c r="M2254" s="118" t="str">
        <f t="shared" si="257"/>
        <v/>
      </c>
    </row>
    <row r="2255" spans="1:13" x14ac:dyDescent="0.3">
      <c r="A2255" s="121" t="s">
        <v>2005</v>
      </c>
      <c r="B2255" s="122">
        <v>44156</v>
      </c>
      <c r="C2255" s="121" t="s">
        <v>2006</v>
      </c>
      <c r="D2255" s="109" t="s">
        <v>1454</v>
      </c>
      <c r="E2255" s="116" t="str">
        <f t="shared" si="252"/>
        <v>Jacomien</v>
      </c>
      <c r="F2255" s="116" t="str">
        <f t="shared" si="253"/>
        <v>Heath</v>
      </c>
      <c r="G2255" s="116" t="str">
        <f t="shared" si="254"/>
        <v>Ladies Senior</v>
      </c>
      <c r="H2255" s="116" t="str">
        <f t="shared" si="255"/>
        <v>Henties Bay</v>
      </c>
      <c r="I2255" s="109"/>
      <c r="J2255" s="109"/>
      <c r="K2255" s="109"/>
      <c r="L2255" s="118" t="str">
        <f t="shared" si="256"/>
        <v/>
      </c>
      <c r="M2255" s="118" t="str">
        <f t="shared" si="257"/>
        <v/>
      </c>
    </row>
    <row r="2256" spans="1:13" x14ac:dyDescent="0.3">
      <c r="A2256" s="121" t="s">
        <v>2005</v>
      </c>
      <c r="B2256" s="122">
        <v>44156</v>
      </c>
      <c r="C2256" s="121" t="s">
        <v>2006</v>
      </c>
      <c r="D2256" s="109" t="s">
        <v>733</v>
      </c>
      <c r="E2256" s="116" t="str">
        <f t="shared" si="252"/>
        <v>Jayden</v>
      </c>
      <c r="F2256" s="116" t="str">
        <f t="shared" si="253"/>
        <v>Hansen</v>
      </c>
      <c r="G2256" s="116" t="str">
        <f t="shared" si="254"/>
        <v>Men U/16</v>
      </c>
      <c r="H2256" s="116" t="str">
        <f t="shared" si="255"/>
        <v>Steenbras</v>
      </c>
      <c r="I2256" s="109"/>
      <c r="J2256" s="109"/>
      <c r="K2256" s="109"/>
      <c r="L2256" s="118" t="str">
        <f t="shared" si="256"/>
        <v/>
      </c>
      <c r="M2256" s="118" t="str">
        <f t="shared" si="257"/>
        <v/>
      </c>
    </row>
    <row r="2257" spans="1:13" x14ac:dyDescent="0.3">
      <c r="A2257" s="121" t="s">
        <v>2005</v>
      </c>
      <c r="B2257" s="122">
        <v>44156</v>
      </c>
      <c r="C2257" s="121" t="s">
        <v>2006</v>
      </c>
      <c r="D2257" s="109" t="s">
        <v>722</v>
      </c>
      <c r="E2257" s="116" t="str">
        <f t="shared" si="252"/>
        <v>Danie</v>
      </c>
      <c r="F2257" s="116" t="str">
        <f t="shared" si="253"/>
        <v>Swanepoel</v>
      </c>
      <c r="G2257" s="116" t="str">
        <f t="shared" si="254"/>
        <v>Men Senior</v>
      </c>
      <c r="H2257" s="116" t="str">
        <f t="shared" si="255"/>
        <v>Steenbras</v>
      </c>
      <c r="I2257" s="109"/>
      <c r="J2257" s="109"/>
      <c r="K2257" s="109"/>
      <c r="L2257" s="118" t="str">
        <f t="shared" si="256"/>
        <v/>
      </c>
      <c r="M2257" s="118" t="str">
        <f t="shared" si="257"/>
        <v/>
      </c>
    </row>
    <row r="2258" spans="1:13" x14ac:dyDescent="0.3">
      <c r="A2258" s="121" t="s">
        <v>2005</v>
      </c>
      <c r="B2258" s="122">
        <v>44156</v>
      </c>
      <c r="C2258" s="121" t="s">
        <v>2006</v>
      </c>
      <c r="D2258" s="109" t="s">
        <v>589</v>
      </c>
      <c r="E2258" s="116" t="str">
        <f t="shared" si="252"/>
        <v>Burger</v>
      </c>
      <c r="F2258" s="116" t="str">
        <f t="shared" si="253"/>
        <v>Van Taak</v>
      </c>
      <c r="G2258" s="116" t="str">
        <f t="shared" si="254"/>
        <v>Men Senior</v>
      </c>
      <c r="H2258" s="116" t="str">
        <f t="shared" si="255"/>
        <v>Steenbras</v>
      </c>
      <c r="I2258" s="109"/>
      <c r="J2258" s="109" t="s">
        <v>1341</v>
      </c>
      <c r="K2258" s="109">
        <v>117</v>
      </c>
      <c r="L2258" s="118">
        <f t="shared" si="256"/>
        <v>6.4</v>
      </c>
      <c r="M2258" s="118">
        <f t="shared" si="257"/>
        <v>6.4</v>
      </c>
    </row>
    <row r="2259" spans="1:13" x14ac:dyDescent="0.3">
      <c r="A2259" s="121" t="s">
        <v>2005</v>
      </c>
      <c r="B2259" s="122">
        <v>44156</v>
      </c>
      <c r="C2259" s="121" t="s">
        <v>2006</v>
      </c>
      <c r="D2259" s="109" t="s">
        <v>689</v>
      </c>
      <c r="E2259" s="116" t="str">
        <f t="shared" si="252"/>
        <v>Michael</v>
      </c>
      <c r="F2259" s="116" t="str">
        <f t="shared" si="253"/>
        <v>Durant</v>
      </c>
      <c r="G2259" s="116" t="str">
        <f t="shared" si="254"/>
        <v>Men Senior</v>
      </c>
      <c r="H2259" s="116" t="str">
        <f t="shared" si="255"/>
        <v>Steenbras</v>
      </c>
      <c r="I2259" s="109"/>
      <c r="J2259" s="109" t="s">
        <v>1341</v>
      </c>
      <c r="K2259" s="109">
        <v>109</v>
      </c>
      <c r="L2259" s="118">
        <f t="shared" si="256"/>
        <v>5</v>
      </c>
      <c r="M2259" s="118">
        <f t="shared" si="257"/>
        <v>5</v>
      </c>
    </row>
    <row r="2260" spans="1:13" x14ac:dyDescent="0.3">
      <c r="A2260" s="121" t="s">
        <v>2005</v>
      </c>
      <c r="B2260" s="122">
        <v>44156</v>
      </c>
      <c r="C2260" s="121" t="s">
        <v>2006</v>
      </c>
      <c r="D2260" s="109" t="s">
        <v>1048</v>
      </c>
      <c r="E2260" s="116" t="str">
        <f t="shared" si="252"/>
        <v>Lawrence</v>
      </c>
      <c r="F2260" s="116" t="str">
        <f t="shared" si="253"/>
        <v>Durant</v>
      </c>
      <c r="G2260" s="116" t="str">
        <f t="shared" si="254"/>
        <v>Men Grand Masters</v>
      </c>
      <c r="H2260" s="116" t="str">
        <f t="shared" si="255"/>
        <v>Steenbras</v>
      </c>
      <c r="I2260" s="109"/>
      <c r="J2260" s="109" t="s">
        <v>1340</v>
      </c>
      <c r="K2260" s="109">
        <v>149</v>
      </c>
      <c r="L2260" s="118">
        <f t="shared" si="256"/>
        <v>17</v>
      </c>
      <c r="M2260" s="118">
        <f t="shared" si="257"/>
        <v>17</v>
      </c>
    </row>
    <row r="2261" spans="1:13" x14ac:dyDescent="0.3">
      <c r="A2261" s="121" t="s">
        <v>2005</v>
      </c>
      <c r="B2261" s="122">
        <v>44156</v>
      </c>
      <c r="C2261" s="121" t="s">
        <v>2006</v>
      </c>
      <c r="D2261" s="109" t="s">
        <v>1569</v>
      </c>
      <c r="E2261" s="116" t="str">
        <f t="shared" si="252"/>
        <v>Wikus</v>
      </c>
      <c r="F2261" s="116" t="str">
        <f t="shared" si="253"/>
        <v>Viljoen</v>
      </c>
      <c r="G2261" s="116" t="str">
        <f t="shared" si="254"/>
        <v>Men Veteran</v>
      </c>
      <c r="H2261" s="116" t="str">
        <f t="shared" si="255"/>
        <v>Steenbras</v>
      </c>
      <c r="I2261" s="109"/>
      <c r="J2261" s="109" t="s">
        <v>20</v>
      </c>
      <c r="K2261" s="109">
        <v>95</v>
      </c>
      <c r="L2261" s="118">
        <f t="shared" si="256"/>
        <v>3.2</v>
      </c>
      <c r="M2261" s="118">
        <f t="shared" si="257"/>
        <v>3.2</v>
      </c>
    </row>
    <row r="2262" spans="1:13" x14ac:dyDescent="0.3">
      <c r="A2262" s="121" t="s">
        <v>2005</v>
      </c>
      <c r="B2262" s="122">
        <v>44156</v>
      </c>
      <c r="C2262" s="121" t="s">
        <v>2006</v>
      </c>
      <c r="D2262" s="109" t="s">
        <v>1569</v>
      </c>
      <c r="E2262" s="116" t="str">
        <f t="shared" si="252"/>
        <v>Wikus</v>
      </c>
      <c r="F2262" s="116" t="str">
        <f t="shared" si="253"/>
        <v>Viljoen</v>
      </c>
      <c r="G2262" s="116" t="str">
        <f t="shared" si="254"/>
        <v>Men Veteran</v>
      </c>
      <c r="H2262" s="116" t="str">
        <f t="shared" si="255"/>
        <v>Steenbras</v>
      </c>
      <c r="I2262" s="109"/>
      <c r="J2262" s="109" t="s">
        <v>20</v>
      </c>
      <c r="K2262" s="109">
        <v>98</v>
      </c>
      <c r="L2262" s="118">
        <f t="shared" si="256"/>
        <v>3.5</v>
      </c>
      <c r="M2262" s="118">
        <f t="shared" si="257"/>
        <v>3.5</v>
      </c>
    </row>
    <row r="2263" spans="1:13" x14ac:dyDescent="0.3">
      <c r="A2263" s="121" t="s">
        <v>2005</v>
      </c>
      <c r="B2263" s="122">
        <v>44156</v>
      </c>
      <c r="C2263" s="121" t="s">
        <v>2006</v>
      </c>
      <c r="D2263" s="109" t="s">
        <v>1569</v>
      </c>
      <c r="E2263" s="116" t="str">
        <f t="shared" si="252"/>
        <v>Wikus</v>
      </c>
      <c r="F2263" s="116" t="str">
        <f t="shared" si="253"/>
        <v>Viljoen</v>
      </c>
      <c r="G2263" s="116" t="str">
        <f t="shared" si="254"/>
        <v>Men Veteran</v>
      </c>
      <c r="H2263" s="116" t="str">
        <f t="shared" si="255"/>
        <v>Steenbras</v>
      </c>
      <c r="I2263" s="109"/>
      <c r="J2263" s="109" t="s">
        <v>1340</v>
      </c>
      <c r="K2263" s="109">
        <v>137</v>
      </c>
      <c r="L2263" s="118">
        <f t="shared" si="256"/>
        <v>12.8</v>
      </c>
      <c r="M2263" s="118">
        <f t="shared" si="257"/>
        <v>12.8</v>
      </c>
    </row>
    <row r="2264" spans="1:13" x14ac:dyDescent="0.3">
      <c r="A2264" s="121" t="s">
        <v>2005</v>
      </c>
      <c r="B2264" s="122">
        <v>44156</v>
      </c>
      <c r="C2264" s="121" t="s">
        <v>2006</v>
      </c>
      <c r="D2264" s="109" t="s">
        <v>1569</v>
      </c>
      <c r="E2264" s="116" t="str">
        <f t="shared" si="252"/>
        <v>Wikus</v>
      </c>
      <c r="F2264" s="116" t="str">
        <f t="shared" si="253"/>
        <v>Viljoen</v>
      </c>
      <c r="G2264" s="116" t="str">
        <f t="shared" si="254"/>
        <v>Men Veteran</v>
      </c>
      <c r="H2264" s="116" t="str">
        <f t="shared" si="255"/>
        <v>Steenbras</v>
      </c>
      <c r="I2264" s="109"/>
      <c r="J2264" s="109" t="s">
        <v>1341</v>
      </c>
      <c r="K2264" s="109">
        <v>119</v>
      </c>
      <c r="L2264" s="118">
        <f t="shared" si="256"/>
        <v>6.8</v>
      </c>
      <c r="M2264" s="118">
        <f t="shared" si="257"/>
        <v>6.8</v>
      </c>
    </row>
    <row r="2265" spans="1:13" x14ac:dyDescent="0.3">
      <c r="A2265" s="121" t="s">
        <v>2005</v>
      </c>
      <c r="B2265" s="122">
        <v>44156</v>
      </c>
      <c r="C2265" s="121" t="s">
        <v>2006</v>
      </c>
      <c r="D2265" s="109" t="s">
        <v>809</v>
      </c>
      <c r="E2265" s="116" t="str">
        <f t="shared" si="252"/>
        <v>Christopher</v>
      </c>
      <c r="F2265" s="116" t="str">
        <f t="shared" si="253"/>
        <v>Durant</v>
      </c>
      <c r="G2265" s="116" t="str">
        <f t="shared" si="254"/>
        <v>Men Senior</v>
      </c>
      <c r="H2265" s="116" t="str">
        <f t="shared" si="255"/>
        <v>Steenbras</v>
      </c>
      <c r="I2265" s="109"/>
      <c r="J2265" s="109"/>
      <c r="K2265" s="109"/>
      <c r="L2265" s="118" t="str">
        <f t="shared" si="256"/>
        <v/>
      </c>
      <c r="M2265" s="118" t="str">
        <f t="shared" si="257"/>
        <v/>
      </c>
    </row>
    <row r="2266" spans="1:13" x14ac:dyDescent="0.3">
      <c r="A2266" s="121" t="s">
        <v>2005</v>
      </c>
      <c r="B2266" s="122">
        <v>44156</v>
      </c>
      <c r="C2266" s="121" t="s">
        <v>2006</v>
      </c>
      <c r="D2266" s="109" t="s">
        <v>532</v>
      </c>
      <c r="E2266" s="116" t="str">
        <f t="shared" si="252"/>
        <v>Gunther</v>
      </c>
      <c r="F2266" s="116" t="str">
        <f t="shared" si="253"/>
        <v>Doll</v>
      </c>
      <c r="G2266" s="116" t="str">
        <f t="shared" si="254"/>
        <v>Men Senior</v>
      </c>
      <c r="H2266" s="116" t="str">
        <f t="shared" si="255"/>
        <v>Mako</v>
      </c>
      <c r="I2266" s="109"/>
      <c r="J2266" s="109" t="s">
        <v>1340</v>
      </c>
      <c r="K2266" s="109">
        <v>161</v>
      </c>
      <c r="L2266" s="118">
        <f t="shared" si="256"/>
        <v>22.2</v>
      </c>
      <c r="M2266" s="118">
        <f t="shared" si="257"/>
        <v>22.2</v>
      </c>
    </row>
    <row r="2267" spans="1:13" x14ac:dyDescent="0.3">
      <c r="A2267" s="121" t="s">
        <v>2005</v>
      </c>
      <c r="B2267" s="122">
        <v>44156</v>
      </c>
      <c r="C2267" s="121" t="s">
        <v>2006</v>
      </c>
      <c r="D2267" s="109" t="s">
        <v>532</v>
      </c>
      <c r="E2267" s="116" t="str">
        <f t="shared" si="252"/>
        <v>Gunther</v>
      </c>
      <c r="F2267" s="116" t="str">
        <f t="shared" si="253"/>
        <v>Doll</v>
      </c>
      <c r="G2267" s="116" t="str">
        <f t="shared" si="254"/>
        <v>Men Senior</v>
      </c>
      <c r="H2267" s="116" t="str">
        <f t="shared" si="255"/>
        <v>Mako</v>
      </c>
      <c r="I2267" s="109"/>
      <c r="J2267" s="109" t="s">
        <v>1341</v>
      </c>
      <c r="K2267" s="109">
        <v>139</v>
      </c>
      <c r="L2267" s="118">
        <f t="shared" si="256"/>
        <v>11.7</v>
      </c>
      <c r="M2267" s="118">
        <f t="shared" si="257"/>
        <v>11.7</v>
      </c>
    </row>
    <row r="2268" spans="1:13" x14ac:dyDescent="0.3">
      <c r="A2268" s="121" t="s">
        <v>2005</v>
      </c>
      <c r="B2268" s="122">
        <v>44156</v>
      </c>
      <c r="C2268" s="121" t="s">
        <v>2006</v>
      </c>
      <c r="D2268" s="109" t="s">
        <v>532</v>
      </c>
      <c r="E2268" s="116" t="str">
        <f t="shared" ref="E2268:E2331" si="258">IF(D2268="","",VLOOKUP(D2268,Master,3,FALSE))</f>
        <v>Gunther</v>
      </c>
      <c r="F2268" s="116" t="str">
        <f t="shared" ref="F2268:F2331" si="259">IF(D2268="","",VLOOKUP(D2268,Master,4,FALSE))</f>
        <v>Doll</v>
      </c>
      <c r="G2268" s="116" t="str">
        <f t="shared" ref="G2268:G2331" si="260">IF(D2268="","",VLOOKUP(D2268,Master,5,FALSE))</f>
        <v>Men Senior</v>
      </c>
      <c r="H2268" s="116" t="str">
        <f t="shared" ref="H2268:H2331" si="261">IF(D2268="","",VLOOKUP(D2268,Master,2,FALSE))</f>
        <v>Mako</v>
      </c>
      <c r="I2268" s="109"/>
      <c r="J2268" s="109" t="s">
        <v>20</v>
      </c>
      <c r="K2268" s="109">
        <v>95</v>
      </c>
      <c r="L2268" s="118">
        <f t="shared" ref="L2268:L2331" si="262">IF(K2268="","",IF(I2268="",ROUND(HLOOKUP(J2268,kgList,K2268,FALSE),1),ROUND(HLOOKUP(I2268,kgList,K2268,FALSE),1)))</f>
        <v>3.2</v>
      </c>
      <c r="M2268" s="118">
        <f t="shared" ref="M2268:M2331" si="263">IF(L2268="","",IF(COUNTA(I2268:J2268)&gt;1,"Edible or Inedible",IF(COUNTA(I2268)=1,L2268*1,IF(COUNTA(J2268)=1,L2268*1,"ERROR"))))</f>
        <v>3.2</v>
      </c>
    </row>
    <row r="2269" spans="1:13" x14ac:dyDescent="0.3">
      <c r="A2269" s="121" t="s">
        <v>2005</v>
      </c>
      <c r="B2269" s="122">
        <v>44156</v>
      </c>
      <c r="C2269" s="121" t="s">
        <v>2006</v>
      </c>
      <c r="D2269" s="109" t="s">
        <v>582</v>
      </c>
      <c r="E2269" s="116" t="str">
        <f t="shared" si="258"/>
        <v>Hendrik</v>
      </c>
      <c r="F2269" s="116" t="str">
        <f t="shared" si="259"/>
        <v>Dry</v>
      </c>
      <c r="G2269" s="116" t="str">
        <f t="shared" si="260"/>
        <v>Men Veteran</v>
      </c>
      <c r="H2269" s="116" t="str">
        <f t="shared" si="261"/>
        <v>Mako</v>
      </c>
      <c r="I2269" s="109"/>
      <c r="J2269" s="109" t="s">
        <v>20</v>
      </c>
      <c r="K2269" s="109">
        <v>95</v>
      </c>
      <c r="L2269" s="118">
        <f t="shared" si="262"/>
        <v>3.2</v>
      </c>
      <c r="M2269" s="118">
        <f t="shared" si="263"/>
        <v>3.2</v>
      </c>
    </row>
    <row r="2270" spans="1:13" x14ac:dyDescent="0.3">
      <c r="A2270" s="121" t="s">
        <v>2005</v>
      </c>
      <c r="B2270" s="122">
        <v>44156</v>
      </c>
      <c r="C2270" s="121" t="s">
        <v>2006</v>
      </c>
      <c r="D2270" s="109" t="s">
        <v>681</v>
      </c>
      <c r="E2270" s="116" t="str">
        <f t="shared" si="258"/>
        <v>Sue</v>
      </c>
      <c r="F2270" s="116" t="str">
        <f t="shared" si="259"/>
        <v>Drake</v>
      </c>
      <c r="G2270" s="116" t="str">
        <f t="shared" si="260"/>
        <v>Ladies Grand Masters</v>
      </c>
      <c r="H2270" s="116" t="str">
        <f t="shared" si="261"/>
        <v>Mako</v>
      </c>
      <c r="I2270" s="109"/>
      <c r="J2270" s="109" t="s">
        <v>1320</v>
      </c>
      <c r="K2270" s="109">
        <v>56</v>
      </c>
      <c r="L2270" s="118">
        <f t="shared" si="262"/>
        <v>7.7</v>
      </c>
      <c r="M2270" s="118">
        <f t="shared" si="263"/>
        <v>7.7</v>
      </c>
    </row>
    <row r="2271" spans="1:13" x14ac:dyDescent="0.3">
      <c r="A2271" s="121" t="s">
        <v>2005</v>
      </c>
      <c r="B2271" s="122">
        <v>44156</v>
      </c>
      <c r="C2271" s="121" t="s">
        <v>2006</v>
      </c>
      <c r="D2271" s="109" t="s">
        <v>553</v>
      </c>
      <c r="E2271" s="116" t="str">
        <f t="shared" si="258"/>
        <v>Jeri</v>
      </c>
      <c r="F2271" s="116" t="str">
        <f t="shared" si="259"/>
        <v>Drake</v>
      </c>
      <c r="G2271" s="116" t="str">
        <f t="shared" si="260"/>
        <v>Men Grand Masters</v>
      </c>
      <c r="H2271" s="116" t="str">
        <f t="shared" si="261"/>
        <v>Mako</v>
      </c>
      <c r="I2271" s="109"/>
      <c r="J2271" s="109" t="s">
        <v>1318</v>
      </c>
      <c r="K2271" s="109">
        <v>67</v>
      </c>
      <c r="L2271" s="118">
        <f t="shared" si="262"/>
        <v>5.5</v>
      </c>
      <c r="M2271" s="118">
        <f t="shared" si="263"/>
        <v>5.5</v>
      </c>
    </row>
    <row r="2272" spans="1:13" x14ac:dyDescent="0.3">
      <c r="A2272" s="121" t="s">
        <v>2005</v>
      </c>
      <c r="B2272" s="122">
        <v>44156</v>
      </c>
      <c r="C2272" s="121" t="s">
        <v>2006</v>
      </c>
      <c r="D2272" s="109" t="s">
        <v>553</v>
      </c>
      <c r="E2272" s="116" t="str">
        <f t="shared" si="258"/>
        <v>Jeri</v>
      </c>
      <c r="F2272" s="116" t="str">
        <f t="shared" si="259"/>
        <v>Drake</v>
      </c>
      <c r="G2272" s="116" t="str">
        <f t="shared" si="260"/>
        <v>Men Grand Masters</v>
      </c>
      <c r="H2272" s="116" t="str">
        <f t="shared" si="261"/>
        <v>Mako</v>
      </c>
      <c r="I2272" s="109"/>
      <c r="J2272" s="109" t="s">
        <v>1318</v>
      </c>
      <c r="K2272" s="109">
        <v>50</v>
      </c>
      <c r="L2272" s="118">
        <f t="shared" si="262"/>
        <v>2.2000000000000002</v>
      </c>
      <c r="M2272" s="118">
        <f t="shared" si="263"/>
        <v>2.2000000000000002</v>
      </c>
    </row>
    <row r="2273" spans="1:13" x14ac:dyDescent="0.3">
      <c r="A2273" s="121" t="s">
        <v>2005</v>
      </c>
      <c r="B2273" s="122">
        <v>44156</v>
      </c>
      <c r="C2273" s="121" t="s">
        <v>2006</v>
      </c>
      <c r="D2273" s="109" t="s">
        <v>1129</v>
      </c>
      <c r="E2273" s="116" t="str">
        <f t="shared" si="258"/>
        <v>Murray</v>
      </c>
      <c r="F2273" s="116" t="str">
        <f t="shared" si="259"/>
        <v>Lewis</v>
      </c>
      <c r="G2273" s="116" t="str">
        <f t="shared" si="260"/>
        <v>Men Veteran</v>
      </c>
      <c r="H2273" s="116" t="str">
        <f t="shared" si="261"/>
        <v>Mako</v>
      </c>
      <c r="I2273" s="109"/>
      <c r="J2273" s="109" t="s">
        <v>1340</v>
      </c>
      <c r="K2273" s="109">
        <v>152.5</v>
      </c>
      <c r="L2273" s="118">
        <f t="shared" si="262"/>
        <v>18.2</v>
      </c>
      <c r="M2273" s="118">
        <f t="shared" si="263"/>
        <v>18.2</v>
      </c>
    </row>
    <row r="2274" spans="1:13" x14ac:dyDescent="0.3">
      <c r="A2274" s="121" t="s">
        <v>2005</v>
      </c>
      <c r="B2274" s="122">
        <v>44156</v>
      </c>
      <c r="C2274" s="121" t="s">
        <v>2006</v>
      </c>
      <c r="D2274" s="109" t="s">
        <v>1129</v>
      </c>
      <c r="E2274" s="116" t="str">
        <f t="shared" si="258"/>
        <v>Murray</v>
      </c>
      <c r="F2274" s="116" t="str">
        <f t="shared" si="259"/>
        <v>Lewis</v>
      </c>
      <c r="G2274" s="116" t="str">
        <f t="shared" si="260"/>
        <v>Men Veteran</v>
      </c>
      <c r="H2274" s="116" t="str">
        <f t="shared" si="261"/>
        <v>Mako</v>
      </c>
      <c r="I2274" s="109"/>
      <c r="J2274" s="109" t="s">
        <v>1340</v>
      </c>
      <c r="K2274" s="109">
        <v>165</v>
      </c>
      <c r="L2274" s="118">
        <f t="shared" si="262"/>
        <v>24.1</v>
      </c>
      <c r="M2274" s="118">
        <f t="shared" si="263"/>
        <v>24.1</v>
      </c>
    </row>
    <row r="2275" spans="1:13" x14ac:dyDescent="0.3">
      <c r="A2275" s="121" t="s">
        <v>2005</v>
      </c>
      <c r="B2275" s="122">
        <v>44156</v>
      </c>
      <c r="C2275" s="121" t="s">
        <v>2006</v>
      </c>
      <c r="D2275" s="109" t="s">
        <v>1129</v>
      </c>
      <c r="E2275" s="116" t="str">
        <f t="shared" si="258"/>
        <v>Murray</v>
      </c>
      <c r="F2275" s="116" t="str">
        <f t="shared" si="259"/>
        <v>Lewis</v>
      </c>
      <c r="G2275" s="116" t="str">
        <f t="shared" si="260"/>
        <v>Men Veteran</v>
      </c>
      <c r="H2275" s="116" t="str">
        <f t="shared" si="261"/>
        <v>Mako</v>
      </c>
      <c r="I2275" s="109" t="s">
        <v>19</v>
      </c>
      <c r="J2275" s="109"/>
      <c r="K2275" s="109">
        <v>49</v>
      </c>
      <c r="L2275" s="118">
        <f t="shared" si="262"/>
        <v>1.2</v>
      </c>
      <c r="M2275" s="118">
        <f t="shared" si="263"/>
        <v>1.2</v>
      </c>
    </row>
    <row r="2276" spans="1:13" x14ac:dyDescent="0.3">
      <c r="A2276" s="121" t="s">
        <v>2005</v>
      </c>
      <c r="B2276" s="122">
        <v>44156</v>
      </c>
      <c r="C2276" s="121" t="s">
        <v>2006</v>
      </c>
      <c r="D2276" s="109" t="s">
        <v>1129</v>
      </c>
      <c r="E2276" s="116" t="str">
        <f t="shared" si="258"/>
        <v>Murray</v>
      </c>
      <c r="F2276" s="116" t="str">
        <f t="shared" si="259"/>
        <v>Lewis</v>
      </c>
      <c r="G2276" s="116" t="str">
        <f t="shared" si="260"/>
        <v>Men Veteran</v>
      </c>
      <c r="H2276" s="116" t="str">
        <f t="shared" si="261"/>
        <v>Mako</v>
      </c>
      <c r="I2276" s="109"/>
      <c r="J2276" s="109" t="s">
        <v>1340</v>
      </c>
      <c r="K2276" s="109">
        <v>146</v>
      </c>
      <c r="L2276" s="118">
        <f t="shared" si="262"/>
        <v>15.9</v>
      </c>
      <c r="M2276" s="118">
        <f t="shared" si="263"/>
        <v>15.9</v>
      </c>
    </row>
    <row r="2277" spans="1:13" x14ac:dyDescent="0.3">
      <c r="A2277" s="121" t="s">
        <v>2005</v>
      </c>
      <c r="B2277" s="122">
        <v>44156</v>
      </c>
      <c r="C2277" s="121" t="s">
        <v>2006</v>
      </c>
      <c r="D2277" s="109" t="s">
        <v>1125</v>
      </c>
      <c r="E2277" s="116" t="str">
        <f t="shared" si="258"/>
        <v>Kallie</v>
      </c>
      <c r="F2277" s="116" t="str">
        <f t="shared" si="259"/>
        <v>Langeveld</v>
      </c>
      <c r="G2277" s="116" t="str">
        <f t="shared" si="260"/>
        <v>Men Veteran</v>
      </c>
      <c r="H2277" s="116" t="str">
        <f t="shared" si="261"/>
        <v>Mako</v>
      </c>
      <c r="I2277" s="109"/>
      <c r="J2277" s="109" t="s">
        <v>10</v>
      </c>
      <c r="K2277" s="109">
        <v>41</v>
      </c>
      <c r="L2277" s="118">
        <f t="shared" si="262"/>
        <v>1.1000000000000001</v>
      </c>
      <c r="M2277" s="118">
        <f t="shared" si="263"/>
        <v>1.1000000000000001</v>
      </c>
    </row>
    <row r="2278" spans="1:13" x14ac:dyDescent="0.3">
      <c r="A2278" s="121" t="s">
        <v>2005</v>
      </c>
      <c r="B2278" s="122">
        <v>44156</v>
      </c>
      <c r="C2278" s="121" t="s">
        <v>2006</v>
      </c>
      <c r="D2278" s="109" t="s">
        <v>700</v>
      </c>
      <c r="E2278" s="116" t="str">
        <f t="shared" si="258"/>
        <v>Leigh</v>
      </c>
      <c r="F2278" s="116" t="str">
        <f t="shared" si="259"/>
        <v>Skoppelitus</v>
      </c>
      <c r="G2278" s="116" t="str">
        <f t="shared" si="260"/>
        <v>Men Senior</v>
      </c>
      <c r="H2278" s="116" t="str">
        <f t="shared" si="261"/>
        <v>Mako</v>
      </c>
      <c r="I2278" s="109"/>
      <c r="J2278" s="109" t="s">
        <v>1340</v>
      </c>
      <c r="K2278" s="109">
        <v>141</v>
      </c>
      <c r="L2278" s="118">
        <f t="shared" si="262"/>
        <v>14.1</v>
      </c>
      <c r="M2278" s="118">
        <f t="shared" si="263"/>
        <v>14.1</v>
      </c>
    </row>
    <row r="2279" spans="1:13" x14ac:dyDescent="0.3">
      <c r="A2279" s="121" t="s">
        <v>2005</v>
      </c>
      <c r="B2279" s="122">
        <v>44156</v>
      </c>
      <c r="C2279" s="121" t="s">
        <v>2006</v>
      </c>
      <c r="D2279" s="109" t="s">
        <v>700</v>
      </c>
      <c r="E2279" s="116" t="str">
        <f t="shared" si="258"/>
        <v>Leigh</v>
      </c>
      <c r="F2279" s="116" t="str">
        <f t="shared" si="259"/>
        <v>Skoppelitus</v>
      </c>
      <c r="G2279" s="116" t="str">
        <f t="shared" si="260"/>
        <v>Men Senior</v>
      </c>
      <c r="H2279" s="116" t="str">
        <f t="shared" si="261"/>
        <v>Mako</v>
      </c>
      <c r="I2279" s="109"/>
      <c r="J2279" s="109" t="s">
        <v>1320</v>
      </c>
      <c r="K2279" s="109">
        <v>60</v>
      </c>
      <c r="L2279" s="118">
        <f t="shared" si="262"/>
        <v>9.6999999999999993</v>
      </c>
      <c r="M2279" s="118">
        <f t="shared" si="263"/>
        <v>9.6999999999999993</v>
      </c>
    </row>
    <row r="2280" spans="1:13" x14ac:dyDescent="0.3">
      <c r="A2280" s="121" t="s">
        <v>2005</v>
      </c>
      <c r="B2280" s="122">
        <v>44156</v>
      </c>
      <c r="C2280" s="121" t="s">
        <v>2006</v>
      </c>
      <c r="D2280" s="109" t="s">
        <v>700</v>
      </c>
      <c r="E2280" s="116" t="str">
        <f t="shared" si="258"/>
        <v>Leigh</v>
      </c>
      <c r="F2280" s="116" t="str">
        <f t="shared" si="259"/>
        <v>Skoppelitus</v>
      </c>
      <c r="G2280" s="116" t="str">
        <f t="shared" si="260"/>
        <v>Men Senior</v>
      </c>
      <c r="H2280" s="116" t="str">
        <f t="shared" si="261"/>
        <v>Mako</v>
      </c>
      <c r="I2280" s="109"/>
      <c r="J2280" s="109" t="s">
        <v>1340</v>
      </c>
      <c r="K2280" s="109">
        <v>157</v>
      </c>
      <c r="L2280" s="118">
        <f t="shared" si="262"/>
        <v>20.399999999999999</v>
      </c>
      <c r="M2280" s="118">
        <f t="shared" si="263"/>
        <v>20.399999999999999</v>
      </c>
    </row>
    <row r="2281" spans="1:13" x14ac:dyDescent="0.3">
      <c r="A2281" s="121" t="s">
        <v>2005</v>
      </c>
      <c r="B2281" s="122">
        <v>44156</v>
      </c>
      <c r="C2281" s="121" t="s">
        <v>2006</v>
      </c>
      <c r="D2281" s="109" t="s">
        <v>1486</v>
      </c>
      <c r="E2281" s="116" t="str">
        <f t="shared" si="258"/>
        <v>Angelique</v>
      </c>
      <c r="F2281" s="116" t="str">
        <f t="shared" si="259"/>
        <v>Connoway</v>
      </c>
      <c r="G2281" s="116" t="str">
        <f t="shared" si="260"/>
        <v>Ladies Senior</v>
      </c>
      <c r="H2281" s="116" t="str">
        <f t="shared" si="261"/>
        <v>xMako</v>
      </c>
      <c r="I2281" s="109"/>
      <c r="J2281" s="109"/>
      <c r="K2281" s="109"/>
      <c r="L2281" s="118" t="str">
        <f t="shared" si="262"/>
        <v/>
      </c>
      <c r="M2281" s="118" t="str">
        <f t="shared" si="263"/>
        <v/>
      </c>
    </row>
    <row r="2282" spans="1:13" x14ac:dyDescent="0.3">
      <c r="A2282" s="121" t="s">
        <v>2005</v>
      </c>
      <c r="B2282" s="122">
        <v>44156</v>
      </c>
      <c r="C2282" s="121" t="s">
        <v>2006</v>
      </c>
      <c r="D2282" s="109" t="s">
        <v>1626</v>
      </c>
      <c r="E2282" s="116" t="str">
        <f t="shared" si="258"/>
        <v>Megan</v>
      </c>
      <c r="F2282" s="116" t="str">
        <f t="shared" si="259"/>
        <v>Connoway</v>
      </c>
      <c r="G2282" s="116" t="str">
        <f t="shared" si="260"/>
        <v>Ladies Senior</v>
      </c>
      <c r="H2282" s="116" t="str">
        <f t="shared" si="261"/>
        <v>xMako</v>
      </c>
      <c r="I2282" s="109"/>
      <c r="J2282" s="109"/>
      <c r="K2282" s="109"/>
      <c r="L2282" s="118" t="str">
        <f t="shared" si="262"/>
        <v/>
      </c>
      <c r="M2282" s="118" t="str">
        <f t="shared" si="263"/>
        <v/>
      </c>
    </row>
    <row r="2283" spans="1:13" x14ac:dyDescent="0.3">
      <c r="A2283" s="121" t="s">
        <v>2005</v>
      </c>
      <c r="B2283" s="122">
        <v>44156</v>
      </c>
      <c r="C2283" s="121" t="s">
        <v>2006</v>
      </c>
      <c r="D2283" s="109" t="s">
        <v>513</v>
      </c>
      <c r="E2283" s="116" t="str">
        <f t="shared" si="258"/>
        <v>Riaan</v>
      </c>
      <c r="F2283" s="116" t="str">
        <f t="shared" si="259"/>
        <v>Tap</v>
      </c>
      <c r="G2283" s="116" t="str">
        <f t="shared" si="260"/>
        <v>Men Veteran</v>
      </c>
      <c r="H2283" s="116" t="str">
        <f t="shared" si="261"/>
        <v>Mako</v>
      </c>
      <c r="I2283" s="109"/>
      <c r="J2283" s="109" t="s">
        <v>1318</v>
      </c>
      <c r="K2283" s="109">
        <v>89</v>
      </c>
      <c r="L2283" s="118">
        <f t="shared" si="262"/>
        <v>13</v>
      </c>
      <c r="M2283" s="118">
        <f t="shared" si="263"/>
        <v>13</v>
      </c>
    </row>
    <row r="2284" spans="1:13" x14ac:dyDescent="0.3">
      <c r="A2284" s="121" t="s">
        <v>2005</v>
      </c>
      <c r="B2284" s="122">
        <v>44156</v>
      </c>
      <c r="C2284" s="121" t="s">
        <v>2006</v>
      </c>
      <c r="D2284" s="109" t="s">
        <v>513</v>
      </c>
      <c r="E2284" s="116" t="str">
        <f t="shared" si="258"/>
        <v>Riaan</v>
      </c>
      <c r="F2284" s="116" t="str">
        <f t="shared" si="259"/>
        <v>Tap</v>
      </c>
      <c r="G2284" s="116" t="str">
        <f t="shared" si="260"/>
        <v>Men Veteran</v>
      </c>
      <c r="H2284" s="116" t="str">
        <f t="shared" si="261"/>
        <v>Mako</v>
      </c>
      <c r="I2284" s="109"/>
      <c r="J2284" s="109" t="s">
        <v>1340</v>
      </c>
      <c r="K2284" s="109">
        <v>170</v>
      </c>
      <c r="L2284" s="118">
        <f t="shared" si="262"/>
        <v>26.7</v>
      </c>
      <c r="M2284" s="118">
        <f t="shared" si="263"/>
        <v>26.7</v>
      </c>
    </row>
    <row r="2285" spans="1:13" x14ac:dyDescent="0.3">
      <c r="A2285" s="121" t="s">
        <v>2005</v>
      </c>
      <c r="B2285" s="122">
        <v>44156</v>
      </c>
      <c r="C2285" s="121" t="s">
        <v>2006</v>
      </c>
      <c r="D2285" s="109" t="s">
        <v>513</v>
      </c>
      <c r="E2285" s="116" t="str">
        <f t="shared" si="258"/>
        <v>Riaan</v>
      </c>
      <c r="F2285" s="116" t="str">
        <f t="shared" si="259"/>
        <v>Tap</v>
      </c>
      <c r="G2285" s="116" t="str">
        <f t="shared" si="260"/>
        <v>Men Veteran</v>
      </c>
      <c r="H2285" s="116" t="str">
        <f t="shared" si="261"/>
        <v>Mako</v>
      </c>
      <c r="I2285" s="109"/>
      <c r="J2285" s="109" t="s">
        <v>1341</v>
      </c>
      <c r="K2285" s="109">
        <v>109</v>
      </c>
      <c r="L2285" s="118">
        <f t="shared" si="262"/>
        <v>5</v>
      </c>
      <c r="M2285" s="118">
        <f t="shared" si="263"/>
        <v>5</v>
      </c>
    </row>
    <row r="2286" spans="1:13" x14ac:dyDescent="0.3">
      <c r="A2286" s="121" t="s">
        <v>2005</v>
      </c>
      <c r="B2286" s="122">
        <v>44156</v>
      </c>
      <c r="C2286" s="121" t="s">
        <v>2006</v>
      </c>
      <c r="D2286" s="109" t="s">
        <v>531</v>
      </c>
      <c r="E2286" s="116" t="str">
        <f t="shared" si="258"/>
        <v>Johan</v>
      </c>
      <c r="F2286" s="116" t="str">
        <f t="shared" si="259"/>
        <v>van Wyk</v>
      </c>
      <c r="G2286" s="116" t="str">
        <f t="shared" si="260"/>
        <v>Men Veteran</v>
      </c>
      <c r="H2286" s="116" t="str">
        <f t="shared" si="261"/>
        <v>Mako</v>
      </c>
      <c r="I2286" s="109"/>
      <c r="J2286" s="109" t="s">
        <v>20</v>
      </c>
      <c r="K2286" s="109">
        <v>86</v>
      </c>
      <c r="L2286" s="118">
        <f t="shared" si="262"/>
        <v>2.2999999999999998</v>
      </c>
      <c r="M2286" s="118">
        <f t="shared" si="263"/>
        <v>2.2999999999999998</v>
      </c>
    </row>
    <row r="2287" spans="1:13" x14ac:dyDescent="0.3">
      <c r="A2287" s="121" t="s">
        <v>2005</v>
      </c>
      <c r="B2287" s="122">
        <v>44156</v>
      </c>
      <c r="C2287" s="121" t="s">
        <v>2006</v>
      </c>
      <c r="D2287" s="109" t="s">
        <v>531</v>
      </c>
      <c r="E2287" s="116" t="str">
        <f t="shared" si="258"/>
        <v>Johan</v>
      </c>
      <c r="F2287" s="116" t="str">
        <f t="shared" si="259"/>
        <v>van Wyk</v>
      </c>
      <c r="G2287" s="116" t="str">
        <f t="shared" si="260"/>
        <v>Men Veteran</v>
      </c>
      <c r="H2287" s="116" t="str">
        <f t="shared" si="261"/>
        <v>Mako</v>
      </c>
      <c r="I2287" s="109"/>
      <c r="J2287" s="109" t="s">
        <v>1340</v>
      </c>
      <c r="K2287" s="109">
        <v>160</v>
      </c>
      <c r="L2287" s="118">
        <f t="shared" si="262"/>
        <v>21.7</v>
      </c>
      <c r="M2287" s="118">
        <f t="shared" si="263"/>
        <v>21.7</v>
      </c>
    </row>
    <row r="2288" spans="1:13" x14ac:dyDescent="0.3">
      <c r="A2288" s="121" t="s">
        <v>2005</v>
      </c>
      <c r="B2288" s="122">
        <v>44156</v>
      </c>
      <c r="C2288" s="121" t="s">
        <v>2006</v>
      </c>
      <c r="D2288" s="109" t="s">
        <v>531</v>
      </c>
      <c r="E2288" s="116" t="str">
        <f t="shared" si="258"/>
        <v>Johan</v>
      </c>
      <c r="F2288" s="116" t="str">
        <f t="shared" si="259"/>
        <v>van Wyk</v>
      </c>
      <c r="G2288" s="116" t="str">
        <f t="shared" si="260"/>
        <v>Men Veteran</v>
      </c>
      <c r="H2288" s="116" t="str">
        <f t="shared" si="261"/>
        <v>Mako</v>
      </c>
      <c r="I2288" s="109"/>
      <c r="J2288" s="109" t="s">
        <v>1340</v>
      </c>
      <c r="K2288" s="109">
        <v>90</v>
      </c>
      <c r="L2288" s="118">
        <f t="shared" si="262"/>
        <v>3</v>
      </c>
      <c r="M2288" s="118">
        <f t="shared" si="263"/>
        <v>3</v>
      </c>
    </row>
    <row r="2289" spans="1:13" x14ac:dyDescent="0.3">
      <c r="A2289" s="121" t="s">
        <v>2005</v>
      </c>
      <c r="B2289" s="122">
        <v>44156</v>
      </c>
      <c r="C2289" s="121" t="s">
        <v>2006</v>
      </c>
      <c r="D2289" s="109" t="s">
        <v>531</v>
      </c>
      <c r="E2289" s="116" t="str">
        <f t="shared" si="258"/>
        <v>Johan</v>
      </c>
      <c r="F2289" s="116" t="str">
        <f t="shared" si="259"/>
        <v>van Wyk</v>
      </c>
      <c r="G2289" s="116" t="str">
        <f t="shared" si="260"/>
        <v>Men Veteran</v>
      </c>
      <c r="H2289" s="116" t="str">
        <f t="shared" si="261"/>
        <v>Mako</v>
      </c>
      <c r="I2289" s="109"/>
      <c r="J2289" s="109" t="s">
        <v>1340</v>
      </c>
      <c r="K2289" s="109">
        <v>164</v>
      </c>
      <c r="L2289" s="118">
        <f t="shared" si="262"/>
        <v>23.6</v>
      </c>
      <c r="M2289" s="118">
        <f t="shared" si="263"/>
        <v>23.6</v>
      </c>
    </row>
    <row r="2290" spans="1:13" x14ac:dyDescent="0.3">
      <c r="A2290" s="121" t="s">
        <v>2005</v>
      </c>
      <c r="B2290" s="122">
        <v>44156</v>
      </c>
      <c r="C2290" s="121" t="s">
        <v>2006</v>
      </c>
      <c r="D2290" s="109" t="s">
        <v>531</v>
      </c>
      <c r="E2290" s="116" t="str">
        <f t="shared" si="258"/>
        <v>Johan</v>
      </c>
      <c r="F2290" s="116" t="str">
        <f t="shared" si="259"/>
        <v>van Wyk</v>
      </c>
      <c r="G2290" s="116" t="str">
        <f t="shared" si="260"/>
        <v>Men Veteran</v>
      </c>
      <c r="H2290" s="116" t="str">
        <f t="shared" si="261"/>
        <v>Mako</v>
      </c>
      <c r="I2290" s="109"/>
      <c r="J2290" s="109" t="s">
        <v>1340</v>
      </c>
      <c r="K2290" s="109">
        <v>157</v>
      </c>
      <c r="L2290" s="118">
        <f t="shared" si="262"/>
        <v>20.399999999999999</v>
      </c>
      <c r="M2290" s="118">
        <f t="shared" si="263"/>
        <v>20.399999999999999</v>
      </c>
    </row>
    <row r="2291" spans="1:13" x14ac:dyDescent="0.3">
      <c r="A2291" s="121" t="s">
        <v>2005</v>
      </c>
      <c r="B2291" s="122">
        <v>44156</v>
      </c>
      <c r="C2291" s="121" t="s">
        <v>2006</v>
      </c>
      <c r="D2291" s="109" t="s">
        <v>531</v>
      </c>
      <c r="E2291" s="116" t="str">
        <f t="shared" si="258"/>
        <v>Johan</v>
      </c>
      <c r="F2291" s="116" t="str">
        <f t="shared" si="259"/>
        <v>van Wyk</v>
      </c>
      <c r="G2291" s="116" t="str">
        <f t="shared" si="260"/>
        <v>Men Veteran</v>
      </c>
      <c r="H2291" s="116" t="str">
        <f t="shared" si="261"/>
        <v>Mako</v>
      </c>
      <c r="I2291" s="109"/>
      <c r="J2291" s="109" t="s">
        <v>1340</v>
      </c>
      <c r="K2291" s="109">
        <v>166</v>
      </c>
      <c r="L2291" s="118">
        <f t="shared" si="262"/>
        <v>24.6</v>
      </c>
      <c r="M2291" s="118">
        <f t="shared" si="263"/>
        <v>24.6</v>
      </c>
    </row>
    <row r="2292" spans="1:13" x14ac:dyDescent="0.3">
      <c r="A2292" s="121" t="s">
        <v>2005</v>
      </c>
      <c r="B2292" s="122">
        <v>44156</v>
      </c>
      <c r="C2292" s="121" t="s">
        <v>2006</v>
      </c>
      <c r="D2292" s="109" t="s">
        <v>623</v>
      </c>
      <c r="E2292" s="116" t="str">
        <f t="shared" si="258"/>
        <v>Kiepie</v>
      </c>
      <c r="F2292" s="116" t="str">
        <f t="shared" si="259"/>
        <v>Burger</v>
      </c>
      <c r="G2292" s="116" t="str">
        <f t="shared" si="260"/>
        <v>Men Veteran</v>
      </c>
      <c r="H2292" s="116" t="str">
        <f t="shared" si="261"/>
        <v>Mako</v>
      </c>
      <c r="I2292" s="109"/>
      <c r="J2292" s="109" t="s">
        <v>1340</v>
      </c>
      <c r="K2292" s="109">
        <v>127</v>
      </c>
      <c r="L2292" s="118">
        <f t="shared" si="262"/>
        <v>9.8000000000000007</v>
      </c>
      <c r="M2292" s="118">
        <f t="shared" si="263"/>
        <v>9.8000000000000007</v>
      </c>
    </row>
    <row r="2293" spans="1:13" x14ac:dyDescent="0.3">
      <c r="A2293" s="121" t="s">
        <v>2005</v>
      </c>
      <c r="B2293" s="122">
        <v>44156</v>
      </c>
      <c r="C2293" s="121" t="s">
        <v>2006</v>
      </c>
      <c r="D2293" s="109" t="s">
        <v>623</v>
      </c>
      <c r="E2293" s="116" t="str">
        <f t="shared" si="258"/>
        <v>Kiepie</v>
      </c>
      <c r="F2293" s="116" t="str">
        <f t="shared" si="259"/>
        <v>Burger</v>
      </c>
      <c r="G2293" s="116" t="str">
        <f t="shared" si="260"/>
        <v>Men Veteran</v>
      </c>
      <c r="H2293" s="116" t="str">
        <f t="shared" si="261"/>
        <v>Mako</v>
      </c>
      <c r="I2293" s="109"/>
      <c r="J2293" s="109" t="s">
        <v>1340</v>
      </c>
      <c r="K2293" s="109">
        <v>160</v>
      </c>
      <c r="L2293" s="118">
        <f t="shared" si="262"/>
        <v>21.7</v>
      </c>
      <c r="M2293" s="118">
        <f t="shared" si="263"/>
        <v>21.7</v>
      </c>
    </row>
    <row r="2294" spans="1:13" x14ac:dyDescent="0.3">
      <c r="A2294" s="121" t="s">
        <v>2005</v>
      </c>
      <c r="B2294" s="122">
        <v>44156</v>
      </c>
      <c r="C2294" s="121" t="s">
        <v>2006</v>
      </c>
      <c r="D2294" s="109" t="s">
        <v>623</v>
      </c>
      <c r="E2294" s="116" t="str">
        <f t="shared" si="258"/>
        <v>Kiepie</v>
      </c>
      <c r="F2294" s="116" t="str">
        <f t="shared" si="259"/>
        <v>Burger</v>
      </c>
      <c r="G2294" s="116" t="str">
        <f t="shared" si="260"/>
        <v>Men Veteran</v>
      </c>
      <c r="H2294" s="116" t="str">
        <f t="shared" si="261"/>
        <v>Mako</v>
      </c>
      <c r="I2294" s="109"/>
      <c r="J2294" s="109" t="s">
        <v>1340</v>
      </c>
      <c r="K2294" s="109">
        <v>120</v>
      </c>
      <c r="L2294" s="118">
        <f t="shared" si="262"/>
        <v>8.1</v>
      </c>
      <c r="M2294" s="118">
        <f t="shared" si="263"/>
        <v>8.1</v>
      </c>
    </row>
    <row r="2295" spans="1:13" x14ac:dyDescent="0.3">
      <c r="A2295" s="121" t="s">
        <v>2005</v>
      </c>
      <c r="B2295" s="122">
        <v>44156</v>
      </c>
      <c r="C2295" s="121" t="s">
        <v>2006</v>
      </c>
      <c r="D2295" s="109" t="s">
        <v>515</v>
      </c>
      <c r="E2295" s="116" t="str">
        <f t="shared" si="258"/>
        <v>Johan</v>
      </c>
      <c r="F2295" s="116" t="str">
        <f t="shared" si="259"/>
        <v>Visser</v>
      </c>
      <c r="G2295" s="116" t="str">
        <f t="shared" si="260"/>
        <v>Men Senior</v>
      </c>
      <c r="H2295" s="116" t="str">
        <f t="shared" si="261"/>
        <v>Mako</v>
      </c>
      <c r="I2295" s="109"/>
      <c r="J2295" s="109" t="s">
        <v>1341</v>
      </c>
      <c r="K2295" s="109">
        <v>115</v>
      </c>
      <c r="L2295" s="118">
        <f t="shared" si="262"/>
        <v>6</v>
      </c>
      <c r="M2295" s="118">
        <f t="shared" si="263"/>
        <v>6</v>
      </c>
    </row>
    <row r="2296" spans="1:13" x14ac:dyDescent="0.3">
      <c r="A2296" s="121" t="s">
        <v>2005</v>
      </c>
      <c r="B2296" s="122">
        <v>44156</v>
      </c>
      <c r="C2296" s="121" t="s">
        <v>2006</v>
      </c>
      <c r="D2296" s="109" t="s">
        <v>515</v>
      </c>
      <c r="E2296" s="116" t="str">
        <f t="shared" si="258"/>
        <v>Johan</v>
      </c>
      <c r="F2296" s="116" t="str">
        <f t="shared" si="259"/>
        <v>Visser</v>
      </c>
      <c r="G2296" s="116" t="str">
        <f t="shared" si="260"/>
        <v>Men Senior</v>
      </c>
      <c r="H2296" s="116" t="str">
        <f t="shared" si="261"/>
        <v>Mako</v>
      </c>
      <c r="I2296" s="109" t="s">
        <v>19</v>
      </c>
      <c r="J2296" s="109"/>
      <c r="K2296" s="109">
        <v>42</v>
      </c>
      <c r="L2296" s="118">
        <f t="shared" si="262"/>
        <v>0.8</v>
      </c>
      <c r="M2296" s="118">
        <f t="shared" si="263"/>
        <v>0.8</v>
      </c>
    </row>
    <row r="2297" spans="1:13" x14ac:dyDescent="0.3">
      <c r="A2297" s="121" t="s">
        <v>2005</v>
      </c>
      <c r="B2297" s="122">
        <v>44156</v>
      </c>
      <c r="C2297" s="121" t="s">
        <v>2006</v>
      </c>
      <c r="D2297" s="109" t="s">
        <v>515</v>
      </c>
      <c r="E2297" s="116" t="str">
        <f t="shared" si="258"/>
        <v>Johan</v>
      </c>
      <c r="F2297" s="116" t="str">
        <f t="shared" si="259"/>
        <v>Visser</v>
      </c>
      <c r="G2297" s="116" t="str">
        <f t="shared" si="260"/>
        <v>Men Senior</v>
      </c>
      <c r="H2297" s="116" t="str">
        <f t="shared" si="261"/>
        <v>Mako</v>
      </c>
      <c r="I2297" s="109"/>
      <c r="J2297" s="109" t="s">
        <v>1340</v>
      </c>
      <c r="K2297" s="109">
        <v>143</v>
      </c>
      <c r="L2297" s="118">
        <f t="shared" si="262"/>
        <v>14.8</v>
      </c>
      <c r="M2297" s="118">
        <f t="shared" si="263"/>
        <v>14.8</v>
      </c>
    </row>
    <row r="2298" spans="1:13" x14ac:dyDescent="0.3">
      <c r="A2298" s="121" t="s">
        <v>2005</v>
      </c>
      <c r="B2298" s="122">
        <v>44156</v>
      </c>
      <c r="C2298" s="121" t="s">
        <v>2006</v>
      </c>
      <c r="D2298" s="109" t="s">
        <v>515</v>
      </c>
      <c r="E2298" s="116" t="str">
        <f t="shared" si="258"/>
        <v>Johan</v>
      </c>
      <c r="F2298" s="116" t="str">
        <f t="shared" si="259"/>
        <v>Visser</v>
      </c>
      <c r="G2298" s="116" t="str">
        <f t="shared" si="260"/>
        <v>Men Senior</v>
      </c>
      <c r="H2298" s="116" t="str">
        <f t="shared" si="261"/>
        <v>Mako</v>
      </c>
      <c r="I2298" s="109"/>
      <c r="J2298" s="109" t="s">
        <v>1340</v>
      </c>
      <c r="K2298" s="109">
        <v>95</v>
      </c>
      <c r="L2298" s="118">
        <f t="shared" si="262"/>
        <v>3.6</v>
      </c>
      <c r="M2298" s="118">
        <f t="shared" si="263"/>
        <v>3.6</v>
      </c>
    </row>
    <row r="2299" spans="1:13" x14ac:dyDescent="0.3">
      <c r="A2299" s="121" t="s">
        <v>2005</v>
      </c>
      <c r="B2299" s="122">
        <v>44156</v>
      </c>
      <c r="C2299" s="121" t="s">
        <v>2006</v>
      </c>
      <c r="D2299" s="109" t="s">
        <v>515</v>
      </c>
      <c r="E2299" s="116" t="str">
        <f t="shared" si="258"/>
        <v>Johan</v>
      </c>
      <c r="F2299" s="116" t="str">
        <f t="shared" si="259"/>
        <v>Visser</v>
      </c>
      <c r="G2299" s="116" t="str">
        <f t="shared" si="260"/>
        <v>Men Senior</v>
      </c>
      <c r="H2299" s="116" t="str">
        <f t="shared" si="261"/>
        <v>Mako</v>
      </c>
      <c r="I2299" s="109"/>
      <c r="J2299" s="109" t="s">
        <v>1341</v>
      </c>
      <c r="K2299" s="109">
        <v>106</v>
      </c>
      <c r="L2299" s="118">
        <f t="shared" si="262"/>
        <v>4.5</v>
      </c>
      <c r="M2299" s="118">
        <f t="shared" si="263"/>
        <v>4.5</v>
      </c>
    </row>
    <row r="2300" spans="1:13" x14ac:dyDescent="0.3">
      <c r="A2300" s="121" t="s">
        <v>2005</v>
      </c>
      <c r="B2300" s="122">
        <v>44156</v>
      </c>
      <c r="C2300" s="121" t="s">
        <v>2006</v>
      </c>
      <c r="D2300" s="109" t="s">
        <v>515</v>
      </c>
      <c r="E2300" s="116" t="str">
        <f t="shared" si="258"/>
        <v>Johan</v>
      </c>
      <c r="F2300" s="116" t="str">
        <f t="shared" si="259"/>
        <v>Visser</v>
      </c>
      <c r="G2300" s="116" t="str">
        <f t="shared" si="260"/>
        <v>Men Senior</v>
      </c>
      <c r="H2300" s="116" t="str">
        <f t="shared" si="261"/>
        <v>Mako</v>
      </c>
      <c r="I2300" s="109"/>
      <c r="J2300" s="109" t="s">
        <v>20</v>
      </c>
      <c r="K2300" s="109">
        <v>85</v>
      </c>
      <c r="L2300" s="118">
        <f t="shared" si="262"/>
        <v>2.2000000000000002</v>
      </c>
      <c r="M2300" s="118">
        <f t="shared" si="263"/>
        <v>2.2000000000000002</v>
      </c>
    </row>
    <row r="2301" spans="1:13" x14ac:dyDescent="0.3">
      <c r="A2301" s="121" t="s">
        <v>2005</v>
      </c>
      <c r="B2301" s="122">
        <v>44156</v>
      </c>
      <c r="C2301" s="121" t="s">
        <v>2006</v>
      </c>
      <c r="D2301" s="109" t="s">
        <v>515</v>
      </c>
      <c r="E2301" s="116" t="str">
        <f t="shared" si="258"/>
        <v>Johan</v>
      </c>
      <c r="F2301" s="116" t="str">
        <f t="shared" si="259"/>
        <v>Visser</v>
      </c>
      <c r="G2301" s="116" t="str">
        <f t="shared" si="260"/>
        <v>Men Senior</v>
      </c>
      <c r="H2301" s="116" t="str">
        <f t="shared" si="261"/>
        <v>Mako</v>
      </c>
      <c r="I2301" s="109"/>
      <c r="J2301" s="109" t="s">
        <v>1341</v>
      </c>
      <c r="K2301" s="109">
        <v>86</v>
      </c>
      <c r="L2301" s="118">
        <f t="shared" si="262"/>
        <v>2.2000000000000002</v>
      </c>
      <c r="M2301" s="118">
        <f t="shared" si="263"/>
        <v>2.2000000000000002</v>
      </c>
    </row>
    <row r="2302" spans="1:13" x14ac:dyDescent="0.3">
      <c r="A2302" s="121" t="s">
        <v>2005</v>
      </c>
      <c r="B2302" s="122">
        <v>44156</v>
      </c>
      <c r="C2302" s="121" t="s">
        <v>2006</v>
      </c>
      <c r="D2302" s="109" t="s">
        <v>515</v>
      </c>
      <c r="E2302" s="116" t="str">
        <f t="shared" si="258"/>
        <v>Johan</v>
      </c>
      <c r="F2302" s="116" t="str">
        <f t="shared" si="259"/>
        <v>Visser</v>
      </c>
      <c r="G2302" s="116" t="str">
        <f t="shared" si="260"/>
        <v>Men Senior</v>
      </c>
      <c r="H2302" s="116" t="str">
        <f t="shared" si="261"/>
        <v>Mako</v>
      </c>
      <c r="I2302" s="109"/>
      <c r="J2302" s="109" t="s">
        <v>1340</v>
      </c>
      <c r="K2302" s="109">
        <v>160</v>
      </c>
      <c r="L2302" s="118">
        <f t="shared" si="262"/>
        <v>21.7</v>
      </c>
      <c r="M2302" s="118">
        <f t="shared" si="263"/>
        <v>21.7</v>
      </c>
    </row>
    <row r="2303" spans="1:13" x14ac:dyDescent="0.3">
      <c r="A2303" s="121" t="s">
        <v>2005</v>
      </c>
      <c r="B2303" s="122">
        <v>44156</v>
      </c>
      <c r="C2303" s="121" t="s">
        <v>2006</v>
      </c>
      <c r="D2303" s="109" t="s">
        <v>515</v>
      </c>
      <c r="E2303" s="116" t="str">
        <f t="shared" si="258"/>
        <v>Johan</v>
      </c>
      <c r="F2303" s="116" t="str">
        <f t="shared" si="259"/>
        <v>Visser</v>
      </c>
      <c r="G2303" s="116" t="str">
        <f t="shared" si="260"/>
        <v>Men Senior</v>
      </c>
      <c r="H2303" s="116" t="str">
        <f t="shared" si="261"/>
        <v>Mako</v>
      </c>
      <c r="I2303" s="109"/>
      <c r="J2303" s="109" t="s">
        <v>1340</v>
      </c>
      <c r="K2303" s="109">
        <v>153</v>
      </c>
      <c r="L2303" s="118">
        <f t="shared" si="262"/>
        <v>18.600000000000001</v>
      </c>
      <c r="M2303" s="118">
        <f t="shared" si="263"/>
        <v>18.600000000000001</v>
      </c>
    </row>
    <row r="2304" spans="1:13" x14ac:dyDescent="0.3">
      <c r="A2304" s="121" t="s">
        <v>2005</v>
      </c>
      <c r="B2304" s="122">
        <v>44156</v>
      </c>
      <c r="C2304" s="121" t="s">
        <v>2006</v>
      </c>
      <c r="D2304" s="109" t="s">
        <v>515</v>
      </c>
      <c r="E2304" s="116" t="str">
        <f t="shared" si="258"/>
        <v>Johan</v>
      </c>
      <c r="F2304" s="116" t="str">
        <f t="shared" si="259"/>
        <v>Visser</v>
      </c>
      <c r="G2304" s="116" t="str">
        <f t="shared" si="260"/>
        <v>Men Senior</v>
      </c>
      <c r="H2304" s="116" t="str">
        <f t="shared" si="261"/>
        <v>Mako</v>
      </c>
      <c r="I2304" s="109"/>
      <c r="J2304" s="109" t="s">
        <v>1341</v>
      </c>
      <c r="K2304" s="109">
        <v>120</v>
      </c>
      <c r="L2304" s="118">
        <f t="shared" si="262"/>
        <v>7</v>
      </c>
      <c r="M2304" s="118">
        <f t="shared" si="263"/>
        <v>7</v>
      </c>
    </row>
    <row r="2305" spans="1:13" x14ac:dyDescent="0.3">
      <c r="A2305" s="121" t="s">
        <v>2005</v>
      </c>
      <c r="B2305" s="122">
        <v>44156</v>
      </c>
      <c r="C2305" s="121" t="s">
        <v>2006</v>
      </c>
      <c r="D2305" s="109" t="s">
        <v>1106</v>
      </c>
      <c r="E2305" s="116" t="str">
        <f t="shared" si="258"/>
        <v>Rudi(Jnr.)</v>
      </c>
      <c r="F2305" s="116" t="str">
        <f t="shared" si="259"/>
        <v>Swartz</v>
      </c>
      <c r="G2305" s="116" t="str">
        <f t="shared" si="260"/>
        <v>Men U/16</v>
      </c>
      <c r="H2305" s="116" t="str">
        <f t="shared" si="261"/>
        <v>Mako</v>
      </c>
      <c r="I2305" s="109"/>
      <c r="J2305" s="109" t="s">
        <v>1341</v>
      </c>
      <c r="K2305" s="109">
        <v>118</v>
      </c>
      <c r="L2305" s="118">
        <f t="shared" si="262"/>
        <v>6.6</v>
      </c>
      <c r="M2305" s="118">
        <f t="shared" si="263"/>
        <v>6.6</v>
      </c>
    </row>
    <row r="2306" spans="1:13" x14ac:dyDescent="0.3">
      <c r="A2306" s="121" t="s">
        <v>2005</v>
      </c>
      <c r="B2306" s="122">
        <v>44156</v>
      </c>
      <c r="C2306" s="121" t="s">
        <v>2006</v>
      </c>
      <c r="D2306" s="109" t="s">
        <v>1019</v>
      </c>
      <c r="E2306" s="116" t="str">
        <f t="shared" si="258"/>
        <v>Rudi</v>
      </c>
      <c r="F2306" s="116" t="str">
        <f t="shared" si="259"/>
        <v>Swartz</v>
      </c>
      <c r="G2306" s="116" t="str">
        <f t="shared" si="260"/>
        <v>Men Veteran</v>
      </c>
      <c r="H2306" s="116" t="str">
        <f t="shared" si="261"/>
        <v>Mako</v>
      </c>
      <c r="I2306" s="109"/>
      <c r="J2306" s="109" t="s">
        <v>1341</v>
      </c>
      <c r="K2306" s="109">
        <v>164</v>
      </c>
      <c r="L2306" s="118">
        <f t="shared" si="262"/>
        <v>20.9</v>
      </c>
      <c r="M2306" s="118">
        <f t="shared" si="263"/>
        <v>20.9</v>
      </c>
    </row>
    <row r="2307" spans="1:13" x14ac:dyDescent="0.3">
      <c r="A2307" s="121" t="s">
        <v>2005</v>
      </c>
      <c r="B2307" s="122">
        <v>44156</v>
      </c>
      <c r="C2307" s="121" t="s">
        <v>2006</v>
      </c>
      <c r="D2307" s="109" t="s">
        <v>1019</v>
      </c>
      <c r="E2307" s="116" t="str">
        <f t="shared" si="258"/>
        <v>Rudi</v>
      </c>
      <c r="F2307" s="116" t="str">
        <f t="shared" si="259"/>
        <v>Swartz</v>
      </c>
      <c r="G2307" s="116" t="str">
        <f t="shared" si="260"/>
        <v>Men Veteran</v>
      </c>
      <c r="H2307" s="116" t="str">
        <f t="shared" si="261"/>
        <v>Mako</v>
      </c>
      <c r="I2307" s="109"/>
      <c r="J2307" s="109" t="s">
        <v>1341</v>
      </c>
      <c r="K2307" s="109">
        <v>106</v>
      </c>
      <c r="L2307" s="118">
        <f t="shared" si="262"/>
        <v>4.5</v>
      </c>
      <c r="M2307" s="118">
        <f t="shared" si="263"/>
        <v>4.5</v>
      </c>
    </row>
    <row r="2308" spans="1:13" x14ac:dyDescent="0.3">
      <c r="A2308" s="121" t="s">
        <v>2005</v>
      </c>
      <c r="B2308" s="122">
        <v>44156</v>
      </c>
      <c r="C2308" s="121" t="s">
        <v>2006</v>
      </c>
      <c r="D2308" s="109" t="s">
        <v>1019</v>
      </c>
      <c r="E2308" s="116" t="str">
        <f t="shared" si="258"/>
        <v>Rudi</v>
      </c>
      <c r="F2308" s="116" t="str">
        <f t="shared" si="259"/>
        <v>Swartz</v>
      </c>
      <c r="G2308" s="116" t="str">
        <f t="shared" si="260"/>
        <v>Men Veteran</v>
      </c>
      <c r="H2308" s="116" t="str">
        <f t="shared" si="261"/>
        <v>Mako</v>
      </c>
      <c r="I2308" s="109"/>
      <c r="J2308" s="109" t="s">
        <v>1340</v>
      </c>
      <c r="K2308" s="109">
        <v>160</v>
      </c>
      <c r="L2308" s="118">
        <f t="shared" si="262"/>
        <v>21.7</v>
      </c>
      <c r="M2308" s="118">
        <f t="shared" si="263"/>
        <v>21.7</v>
      </c>
    </row>
    <row r="2309" spans="1:13" x14ac:dyDescent="0.3">
      <c r="A2309" s="121" t="s">
        <v>2005</v>
      </c>
      <c r="B2309" s="122">
        <v>44156</v>
      </c>
      <c r="C2309" s="121" t="s">
        <v>2006</v>
      </c>
      <c r="D2309" s="109" t="s">
        <v>1019</v>
      </c>
      <c r="E2309" s="116" t="str">
        <f t="shared" si="258"/>
        <v>Rudi</v>
      </c>
      <c r="F2309" s="116" t="str">
        <f t="shared" si="259"/>
        <v>Swartz</v>
      </c>
      <c r="G2309" s="116" t="str">
        <f t="shared" si="260"/>
        <v>Men Veteran</v>
      </c>
      <c r="H2309" s="116" t="str">
        <f t="shared" si="261"/>
        <v>Mako</v>
      </c>
      <c r="I2309" s="109"/>
      <c r="J2309" s="109" t="s">
        <v>1341</v>
      </c>
      <c r="K2309" s="109">
        <v>106</v>
      </c>
      <c r="L2309" s="118">
        <f t="shared" si="262"/>
        <v>4.5</v>
      </c>
      <c r="M2309" s="118">
        <f t="shared" si="263"/>
        <v>4.5</v>
      </c>
    </row>
    <row r="2310" spans="1:13" x14ac:dyDescent="0.3">
      <c r="A2310" s="121" t="s">
        <v>2005</v>
      </c>
      <c r="B2310" s="122">
        <v>44156</v>
      </c>
      <c r="C2310" s="121" t="s">
        <v>2006</v>
      </c>
      <c r="D2310" s="109" t="s">
        <v>1019</v>
      </c>
      <c r="E2310" s="116" t="str">
        <f t="shared" si="258"/>
        <v>Rudi</v>
      </c>
      <c r="F2310" s="116" t="str">
        <f t="shared" si="259"/>
        <v>Swartz</v>
      </c>
      <c r="G2310" s="116" t="str">
        <f t="shared" si="260"/>
        <v>Men Veteran</v>
      </c>
      <c r="H2310" s="116" t="str">
        <f t="shared" si="261"/>
        <v>Mako</v>
      </c>
      <c r="I2310" s="109"/>
      <c r="J2310" s="109" t="s">
        <v>1341</v>
      </c>
      <c r="K2310" s="109">
        <v>101</v>
      </c>
      <c r="L2310" s="118">
        <f t="shared" si="262"/>
        <v>3.8</v>
      </c>
      <c r="M2310" s="118">
        <f t="shared" si="263"/>
        <v>3.8</v>
      </c>
    </row>
    <row r="2311" spans="1:13" x14ac:dyDescent="0.3">
      <c r="A2311" s="121" t="s">
        <v>2005</v>
      </c>
      <c r="B2311" s="122">
        <v>44156</v>
      </c>
      <c r="C2311" s="121" t="s">
        <v>2006</v>
      </c>
      <c r="D2311" s="109" t="s">
        <v>577</v>
      </c>
      <c r="E2311" s="116" t="str">
        <f t="shared" si="258"/>
        <v>John-John</v>
      </c>
      <c r="F2311" s="116" t="str">
        <f t="shared" si="259"/>
        <v>Warrington</v>
      </c>
      <c r="G2311" s="116" t="str">
        <f t="shared" si="260"/>
        <v>Men Veteran</v>
      </c>
      <c r="H2311" s="116" t="str">
        <f t="shared" si="261"/>
        <v>Mako</v>
      </c>
      <c r="I2311" s="109"/>
      <c r="J2311" s="109" t="s">
        <v>1340</v>
      </c>
      <c r="K2311" s="109">
        <v>152</v>
      </c>
      <c r="L2311" s="118">
        <f t="shared" si="262"/>
        <v>18.2</v>
      </c>
      <c r="M2311" s="118">
        <f t="shared" si="263"/>
        <v>18.2</v>
      </c>
    </row>
    <row r="2312" spans="1:13" x14ac:dyDescent="0.3">
      <c r="A2312" s="121" t="s">
        <v>2005</v>
      </c>
      <c r="B2312" s="122">
        <v>44156</v>
      </c>
      <c r="C2312" s="121" t="s">
        <v>2006</v>
      </c>
      <c r="D2312" s="109" t="s">
        <v>497</v>
      </c>
      <c r="E2312" s="116" t="str">
        <f t="shared" si="258"/>
        <v>Philip</v>
      </c>
      <c r="F2312" s="116" t="str">
        <f t="shared" si="259"/>
        <v>Swartz</v>
      </c>
      <c r="G2312" s="116" t="str">
        <f t="shared" si="260"/>
        <v>Men U/16</v>
      </c>
      <c r="H2312" s="116" t="str">
        <f t="shared" si="261"/>
        <v>Mako</v>
      </c>
      <c r="I2312" s="109"/>
      <c r="J2312" s="109"/>
      <c r="K2312" s="109"/>
      <c r="L2312" s="118" t="str">
        <f t="shared" si="262"/>
        <v/>
      </c>
      <c r="M2312" s="118" t="str">
        <f t="shared" si="263"/>
        <v/>
      </c>
    </row>
    <row r="2313" spans="1:13" x14ac:dyDescent="0.3">
      <c r="A2313" s="121" t="s">
        <v>2005</v>
      </c>
      <c r="B2313" s="122">
        <v>44156</v>
      </c>
      <c r="C2313" s="121" t="s">
        <v>2006</v>
      </c>
      <c r="D2313" s="109" t="s">
        <v>1716</v>
      </c>
      <c r="E2313" s="116" t="str">
        <f t="shared" si="258"/>
        <v>Espe</v>
      </c>
      <c r="F2313" s="116" t="str">
        <f t="shared" si="259"/>
        <v>Steyl</v>
      </c>
      <c r="G2313" s="116" t="str">
        <f t="shared" si="260"/>
        <v>Men Veteran</v>
      </c>
      <c r="H2313" s="116" t="str">
        <f t="shared" si="261"/>
        <v>Atlantic Angling Club</v>
      </c>
      <c r="I2313" s="109"/>
      <c r="J2313" s="109" t="s">
        <v>10</v>
      </c>
      <c r="K2313" s="109">
        <v>4</v>
      </c>
      <c r="L2313" s="118">
        <f t="shared" si="262"/>
        <v>0</v>
      </c>
      <c r="M2313" s="118">
        <f t="shared" si="263"/>
        <v>0</v>
      </c>
    </row>
    <row r="2314" spans="1:13" x14ac:dyDescent="0.3">
      <c r="A2314" s="121" t="s">
        <v>2005</v>
      </c>
      <c r="B2314" s="122">
        <v>44156</v>
      </c>
      <c r="C2314" s="121" t="s">
        <v>2006</v>
      </c>
      <c r="D2314" s="109" t="s">
        <v>641</v>
      </c>
      <c r="E2314" s="116" t="str">
        <f t="shared" si="258"/>
        <v>Hennie</v>
      </c>
      <c r="F2314" s="116" t="str">
        <f t="shared" si="259"/>
        <v>Roets</v>
      </c>
      <c r="G2314" s="116" t="str">
        <f t="shared" si="260"/>
        <v>Men Veteran</v>
      </c>
      <c r="H2314" s="116" t="str">
        <f t="shared" si="261"/>
        <v>Atlantic Angling Club</v>
      </c>
      <c r="I2314" s="109"/>
      <c r="J2314" s="109" t="s">
        <v>1340</v>
      </c>
      <c r="K2314" s="109">
        <v>118</v>
      </c>
      <c r="L2314" s="118">
        <f t="shared" si="262"/>
        <v>7.6</v>
      </c>
      <c r="M2314" s="118">
        <f t="shared" si="263"/>
        <v>7.6</v>
      </c>
    </row>
    <row r="2315" spans="1:13" x14ac:dyDescent="0.3">
      <c r="A2315" s="121" t="s">
        <v>2005</v>
      </c>
      <c r="B2315" s="122">
        <v>44156</v>
      </c>
      <c r="C2315" s="121" t="s">
        <v>2006</v>
      </c>
      <c r="D2315" s="109" t="s">
        <v>641</v>
      </c>
      <c r="E2315" s="116" t="str">
        <f t="shared" si="258"/>
        <v>Hennie</v>
      </c>
      <c r="F2315" s="116" t="str">
        <f t="shared" si="259"/>
        <v>Roets</v>
      </c>
      <c r="G2315" s="116" t="str">
        <f t="shared" si="260"/>
        <v>Men Veteran</v>
      </c>
      <c r="H2315" s="116" t="str">
        <f t="shared" si="261"/>
        <v>Atlantic Angling Club</v>
      </c>
      <c r="I2315" s="109"/>
      <c r="J2315" s="109" t="s">
        <v>10</v>
      </c>
      <c r="K2315" s="109">
        <v>46</v>
      </c>
      <c r="L2315" s="118">
        <f t="shared" si="262"/>
        <v>1.5</v>
      </c>
      <c r="M2315" s="118">
        <f t="shared" si="263"/>
        <v>1.5</v>
      </c>
    </row>
    <row r="2316" spans="1:13" x14ac:dyDescent="0.3">
      <c r="A2316" s="121" t="s">
        <v>2005</v>
      </c>
      <c r="B2316" s="122">
        <v>44156</v>
      </c>
      <c r="C2316" s="121" t="s">
        <v>2006</v>
      </c>
      <c r="D2316" s="109" t="s">
        <v>641</v>
      </c>
      <c r="E2316" s="116" t="str">
        <f t="shared" si="258"/>
        <v>Hennie</v>
      </c>
      <c r="F2316" s="116" t="str">
        <f t="shared" si="259"/>
        <v>Roets</v>
      </c>
      <c r="G2316" s="116" t="str">
        <f t="shared" si="260"/>
        <v>Men Veteran</v>
      </c>
      <c r="H2316" s="116" t="str">
        <f t="shared" si="261"/>
        <v>Atlantic Angling Club</v>
      </c>
      <c r="I2316" s="109"/>
      <c r="J2316" s="109" t="s">
        <v>1340</v>
      </c>
      <c r="K2316" s="109">
        <v>152</v>
      </c>
      <c r="L2316" s="118">
        <f t="shared" si="262"/>
        <v>18.2</v>
      </c>
      <c r="M2316" s="118">
        <f t="shared" si="263"/>
        <v>18.2</v>
      </c>
    </row>
    <row r="2317" spans="1:13" x14ac:dyDescent="0.3">
      <c r="A2317" s="121" t="s">
        <v>2005</v>
      </c>
      <c r="B2317" s="122">
        <v>44156</v>
      </c>
      <c r="C2317" s="121" t="s">
        <v>2006</v>
      </c>
      <c r="D2317" s="109" t="s">
        <v>1847</v>
      </c>
      <c r="E2317" s="116" t="str">
        <f t="shared" si="258"/>
        <v>Andre</v>
      </c>
      <c r="F2317" s="116" t="str">
        <f t="shared" si="259"/>
        <v>Nell</v>
      </c>
      <c r="G2317" s="116" t="str">
        <f t="shared" si="260"/>
        <v>Men Grand Masters</v>
      </c>
      <c r="H2317" s="116" t="str">
        <f t="shared" si="261"/>
        <v>Atlantic Angling Club</v>
      </c>
      <c r="I2317" s="109"/>
      <c r="J2317" s="109"/>
      <c r="K2317" s="109"/>
      <c r="L2317" s="118" t="str">
        <f t="shared" si="262"/>
        <v/>
      </c>
      <c r="M2317" s="118" t="str">
        <f t="shared" si="263"/>
        <v/>
      </c>
    </row>
    <row r="2318" spans="1:13" x14ac:dyDescent="0.3">
      <c r="A2318" s="121" t="s">
        <v>2005</v>
      </c>
      <c r="B2318" s="122">
        <v>44156</v>
      </c>
      <c r="C2318" s="121" t="s">
        <v>2006</v>
      </c>
      <c r="D2318" s="109" t="s">
        <v>1773</v>
      </c>
      <c r="E2318" s="116" t="str">
        <f t="shared" si="258"/>
        <v>Jacobus</v>
      </c>
      <c r="F2318" s="116" t="str">
        <f t="shared" si="259"/>
        <v>Steyl</v>
      </c>
      <c r="G2318" s="116" t="str">
        <f t="shared" si="260"/>
        <v>Men Grand Masters</v>
      </c>
      <c r="H2318" s="116" t="str">
        <f t="shared" si="261"/>
        <v>Atlantic Angling Club</v>
      </c>
      <c r="I2318" s="109"/>
      <c r="J2318" s="109"/>
      <c r="K2318" s="109"/>
      <c r="L2318" s="118" t="str">
        <f t="shared" si="262"/>
        <v/>
      </c>
      <c r="M2318" s="118" t="str">
        <f t="shared" si="263"/>
        <v/>
      </c>
    </row>
    <row r="2319" spans="1:13" x14ac:dyDescent="0.3">
      <c r="A2319" s="121" t="s">
        <v>2005</v>
      </c>
      <c r="B2319" s="122">
        <v>44156</v>
      </c>
      <c r="C2319" s="121" t="s">
        <v>2006</v>
      </c>
      <c r="D2319" s="109" t="s">
        <v>507</v>
      </c>
      <c r="E2319" s="116" t="str">
        <f t="shared" si="258"/>
        <v>Johan</v>
      </c>
      <c r="F2319" s="116" t="str">
        <f t="shared" si="259"/>
        <v>Mostert</v>
      </c>
      <c r="G2319" s="116" t="str">
        <f t="shared" si="260"/>
        <v>Men Senior</v>
      </c>
      <c r="H2319" s="116" t="str">
        <f t="shared" si="261"/>
        <v>Atlantic Angling Club</v>
      </c>
      <c r="I2319" s="109"/>
      <c r="J2319" s="109" t="s">
        <v>1341</v>
      </c>
      <c r="K2319" s="109">
        <v>80.5</v>
      </c>
      <c r="L2319" s="118">
        <f t="shared" si="262"/>
        <v>1.7</v>
      </c>
      <c r="M2319" s="118">
        <f t="shared" si="263"/>
        <v>1.7</v>
      </c>
    </row>
    <row r="2320" spans="1:13" x14ac:dyDescent="0.3">
      <c r="A2320" s="121" t="s">
        <v>2005</v>
      </c>
      <c r="B2320" s="122">
        <v>44156</v>
      </c>
      <c r="C2320" s="121" t="s">
        <v>2006</v>
      </c>
      <c r="D2320" s="109" t="s">
        <v>507</v>
      </c>
      <c r="E2320" s="116" t="str">
        <f t="shared" si="258"/>
        <v>Johan</v>
      </c>
      <c r="F2320" s="116" t="str">
        <f t="shared" si="259"/>
        <v>Mostert</v>
      </c>
      <c r="G2320" s="116" t="str">
        <f t="shared" si="260"/>
        <v>Men Senior</v>
      </c>
      <c r="H2320" s="116" t="str">
        <f t="shared" si="261"/>
        <v>Atlantic Angling Club</v>
      </c>
      <c r="I2320" s="109"/>
      <c r="J2320" s="109" t="s">
        <v>1340</v>
      </c>
      <c r="K2320" s="109">
        <v>157</v>
      </c>
      <c r="L2320" s="118">
        <f t="shared" si="262"/>
        <v>20.399999999999999</v>
      </c>
      <c r="M2320" s="118">
        <f t="shared" si="263"/>
        <v>20.399999999999999</v>
      </c>
    </row>
    <row r="2321" spans="1:13" x14ac:dyDescent="0.3">
      <c r="A2321" s="121" t="s">
        <v>2005</v>
      </c>
      <c r="B2321" s="122">
        <v>44156</v>
      </c>
      <c r="C2321" s="121" t="s">
        <v>2006</v>
      </c>
      <c r="D2321" s="109" t="s">
        <v>507</v>
      </c>
      <c r="E2321" s="116" t="str">
        <f t="shared" si="258"/>
        <v>Johan</v>
      </c>
      <c r="F2321" s="116" t="str">
        <f t="shared" si="259"/>
        <v>Mostert</v>
      </c>
      <c r="G2321" s="116" t="str">
        <f t="shared" si="260"/>
        <v>Men Senior</v>
      </c>
      <c r="H2321" s="116" t="str">
        <f t="shared" si="261"/>
        <v>Atlantic Angling Club</v>
      </c>
      <c r="I2321" s="109"/>
      <c r="J2321" s="109" t="s">
        <v>1340</v>
      </c>
      <c r="K2321" s="109">
        <v>118</v>
      </c>
      <c r="L2321" s="118">
        <f t="shared" si="262"/>
        <v>7.6</v>
      </c>
      <c r="M2321" s="118">
        <f t="shared" si="263"/>
        <v>7.6</v>
      </c>
    </row>
    <row r="2322" spans="1:13" x14ac:dyDescent="0.3">
      <c r="A2322" s="121" t="s">
        <v>2005</v>
      </c>
      <c r="B2322" s="122">
        <v>44156</v>
      </c>
      <c r="C2322" s="121" t="s">
        <v>2006</v>
      </c>
      <c r="D2322" s="109" t="s">
        <v>507</v>
      </c>
      <c r="E2322" s="116" t="str">
        <f t="shared" si="258"/>
        <v>Johan</v>
      </c>
      <c r="F2322" s="116" t="str">
        <f t="shared" si="259"/>
        <v>Mostert</v>
      </c>
      <c r="G2322" s="116" t="str">
        <f t="shared" si="260"/>
        <v>Men Senior</v>
      </c>
      <c r="H2322" s="116" t="str">
        <f t="shared" si="261"/>
        <v>Atlantic Angling Club</v>
      </c>
      <c r="I2322" s="109"/>
      <c r="J2322" s="109" t="s">
        <v>1340</v>
      </c>
      <c r="K2322" s="109">
        <v>154</v>
      </c>
      <c r="L2322" s="118">
        <f t="shared" si="262"/>
        <v>19.100000000000001</v>
      </c>
      <c r="M2322" s="118">
        <f t="shared" si="263"/>
        <v>19.100000000000001</v>
      </c>
    </row>
    <row r="2323" spans="1:13" x14ac:dyDescent="0.3">
      <c r="A2323" s="121" t="s">
        <v>2005</v>
      </c>
      <c r="B2323" s="122">
        <v>44156</v>
      </c>
      <c r="C2323" s="121" t="s">
        <v>2006</v>
      </c>
      <c r="D2323" s="109" t="s">
        <v>729</v>
      </c>
      <c r="E2323" s="116" t="str">
        <f t="shared" si="258"/>
        <v>Henning</v>
      </c>
      <c r="F2323" s="116" t="str">
        <f t="shared" si="259"/>
        <v>Du Plessis</v>
      </c>
      <c r="G2323" s="116" t="str">
        <f t="shared" si="260"/>
        <v>Men Master</v>
      </c>
      <c r="H2323" s="116" t="str">
        <f t="shared" si="261"/>
        <v>Atlantic Angling Club</v>
      </c>
      <c r="I2323" s="109"/>
      <c r="J2323" s="109" t="s">
        <v>1318</v>
      </c>
      <c r="K2323" s="109">
        <v>87</v>
      </c>
      <c r="L2323" s="118">
        <f t="shared" si="262"/>
        <v>12.1</v>
      </c>
      <c r="M2323" s="118">
        <f t="shared" si="263"/>
        <v>12.1</v>
      </c>
    </row>
    <row r="2324" spans="1:13" x14ac:dyDescent="0.3">
      <c r="A2324" s="121" t="s">
        <v>2005</v>
      </c>
      <c r="B2324" s="122">
        <v>44156</v>
      </c>
      <c r="C2324" s="121" t="s">
        <v>2006</v>
      </c>
      <c r="D2324" s="109" t="s">
        <v>729</v>
      </c>
      <c r="E2324" s="116" t="str">
        <f t="shared" si="258"/>
        <v>Henning</v>
      </c>
      <c r="F2324" s="116" t="str">
        <f t="shared" si="259"/>
        <v>Du Plessis</v>
      </c>
      <c r="G2324" s="116" t="str">
        <f t="shared" si="260"/>
        <v>Men Master</v>
      </c>
      <c r="H2324" s="116" t="str">
        <f t="shared" si="261"/>
        <v>Atlantic Angling Club</v>
      </c>
      <c r="I2324" s="109"/>
      <c r="J2324" s="109" t="s">
        <v>1340</v>
      </c>
      <c r="K2324" s="109">
        <v>159</v>
      </c>
      <c r="L2324" s="118">
        <f t="shared" si="262"/>
        <v>21.3</v>
      </c>
      <c r="M2324" s="118">
        <f t="shared" si="263"/>
        <v>21.3</v>
      </c>
    </row>
    <row r="2325" spans="1:13" x14ac:dyDescent="0.3">
      <c r="A2325" s="121" t="s">
        <v>2005</v>
      </c>
      <c r="B2325" s="122">
        <v>44156</v>
      </c>
      <c r="C2325" s="121" t="s">
        <v>2006</v>
      </c>
      <c r="D2325" s="109" t="s">
        <v>729</v>
      </c>
      <c r="E2325" s="116" t="str">
        <f t="shared" si="258"/>
        <v>Henning</v>
      </c>
      <c r="F2325" s="116" t="str">
        <f t="shared" si="259"/>
        <v>Du Plessis</v>
      </c>
      <c r="G2325" s="116" t="str">
        <f t="shared" si="260"/>
        <v>Men Master</v>
      </c>
      <c r="H2325" s="116" t="str">
        <f t="shared" si="261"/>
        <v>Atlantic Angling Club</v>
      </c>
      <c r="I2325" s="109"/>
      <c r="J2325" s="109" t="s">
        <v>1340</v>
      </c>
      <c r="K2325" s="109">
        <v>86</v>
      </c>
      <c r="L2325" s="118">
        <f t="shared" si="262"/>
        <v>2.6</v>
      </c>
      <c r="M2325" s="118">
        <f t="shared" si="263"/>
        <v>2.6</v>
      </c>
    </row>
    <row r="2326" spans="1:13" x14ac:dyDescent="0.3">
      <c r="A2326" s="121" t="s">
        <v>2005</v>
      </c>
      <c r="B2326" s="122">
        <v>44156</v>
      </c>
      <c r="C2326" s="121" t="s">
        <v>2006</v>
      </c>
      <c r="D2326" s="109" t="s">
        <v>729</v>
      </c>
      <c r="E2326" s="116" t="str">
        <f t="shared" si="258"/>
        <v>Henning</v>
      </c>
      <c r="F2326" s="116" t="str">
        <f t="shared" si="259"/>
        <v>Du Plessis</v>
      </c>
      <c r="G2326" s="116" t="str">
        <f t="shared" si="260"/>
        <v>Men Master</v>
      </c>
      <c r="H2326" s="116" t="str">
        <f t="shared" si="261"/>
        <v>Atlantic Angling Club</v>
      </c>
      <c r="I2326" s="109"/>
      <c r="J2326" s="109" t="s">
        <v>1318</v>
      </c>
      <c r="K2326" s="109">
        <v>88</v>
      </c>
      <c r="L2326" s="118">
        <f t="shared" si="262"/>
        <v>12.6</v>
      </c>
      <c r="M2326" s="118">
        <f t="shared" si="263"/>
        <v>12.6</v>
      </c>
    </row>
    <row r="2327" spans="1:13" x14ac:dyDescent="0.3">
      <c r="A2327" s="121" t="s">
        <v>2005</v>
      </c>
      <c r="B2327" s="122">
        <v>44156</v>
      </c>
      <c r="C2327" s="121" t="s">
        <v>2006</v>
      </c>
      <c r="D2327" s="109" t="s">
        <v>1624</v>
      </c>
      <c r="E2327" s="116" t="str">
        <f t="shared" si="258"/>
        <v>Stefano</v>
      </c>
      <c r="F2327" s="116" t="str">
        <f t="shared" si="259"/>
        <v>Strappazzon</v>
      </c>
      <c r="G2327" s="116" t="str">
        <f t="shared" si="260"/>
        <v>Men Veteran</v>
      </c>
      <c r="H2327" s="116" t="str">
        <f t="shared" si="261"/>
        <v>Atlantic Angling Club</v>
      </c>
      <c r="I2327" s="109"/>
      <c r="J2327" s="109"/>
      <c r="K2327" s="109"/>
      <c r="L2327" s="118" t="str">
        <f t="shared" si="262"/>
        <v/>
      </c>
      <c r="M2327" s="118" t="str">
        <f t="shared" si="263"/>
        <v/>
      </c>
    </row>
    <row r="2328" spans="1:13" x14ac:dyDescent="0.3">
      <c r="A2328" s="121" t="s">
        <v>2005</v>
      </c>
      <c r="B2328" s="122">
        <v>44156</v>
      </c>
      <c r="C2328" s="121" t="s">
        <v>2006</v>
      </c>
      <c r="D2328" s="109" t="s">
        <v>735</v>
      </c>
      <c r="E2328" s="116" t="str">
        <f t="shared" si="258"/>
        <v>Natasha</v>
      </c>
      <c r="F2328" s="116" t="str">
        <f t="shared" si="259"/>
        <v>Mostert</v>
      </c>
      <c r="G2328" s="116" t="str">
        <f t="shared" si="260"/>
        <v>Ladies Senior</v>
      </c>
      <c r="H2328" s="116" t="str">
        <f t="shared" si="261"/>
        <v>Atlantic Angling Club</v>
      </c>
      <c r="I2328" s="109"/>
      <c r="J2328" s="109" t="s">
        <v>20</v>
      </c>
      <c r="K2328" s="109">
        <v>75</v>
      </c>
      <c r="L2328" s="118">
        <f t="shared" si="262"/>
        <v>1.5</v>
      </c>
      <c r="M2328" s="118">
        <f t="shared" si="263"/>
        <v>1.5</v>
      </c>
    </row>
    <row r="2329" spans="1:13" x14ac:dyDescent="0.3">
      <c r="A2329" s="121" t="s">
        <v>2005</v>
      </c>
      <c r="B2329" s="122">
        <v>44156</v>
      </c>
      <c r="C2329" s="121" t="s">
        <v>2006</v>
      </c>
      <c r="D2329" s="109" t="s">
        <v>704</v>
      </c>
      <c r="E2329" s="116" t="str">
        <f t="shared" si="258"/>
        <v>Adri</v>
      </c>
      <c r="F2329" s="116" t="str">
        <f t="shared" si="259"/>
        <v>Roets</v>
      </c>
      <c r="G2329" s="116" t="str">
        <f t="shared" si="260"/>
        <v>Men Master</v>
      </c>
      <c r="H2329" s="116" t="str">
        <f t="shared" si="261"/>
        <v>Atlantic Angling Club</v>
      </c>
      <c r="I2329" s="109"/>
      <c r="J2329" s="109" t="s">
        <v>1341</v>
      </c>
      <c r="K2329" s="109">
        <v>93</v>
      </c>
      <c r="L2329" s="118">
        <f t="shared" si="262"/>
        <v>2.9</v>
      </c>
      <c r="M2329" s="118">
        <f t="shared" si="263"/>
        <v>2.9</v>
      </c>
    </row>
    <row r="2330" spans="1:13" x14ac:dyDescent="0.3">
      <c r="A2330" s="121" t="s">
        <v>2005</v>
      </c>
      <c r="B2330" s="122">
        <v>44156</v>
      </c>
      <c r="C2330" s="121" t="s">
        <v>2006</v>
      </c>
      <c r="D2330" s="109" t="s">
        <v>704</v>
      </c>
      <c r="E2330" s="116" t="str">
        <f t="shared" si="258"/>
        <v>Adri</v>
      </c>
      <c r="F2330" s="116" t="str">
        <f t="shared" si="259"/>
        <v>Roets</v>
      </c>
      <c r="G2330" s="116" t="str">
        <f t="shared" si="260"/>
        <v>Men Master</v>
      </c>
      <c r="H2330" s="116" t="str">
        <f t="shared" si="261"/>
        <v>Atlantic Angling Club</v>
      </c>
      <c r="I2330" s="109"/>
      <c r="J2330" s="109" t="s">
        <v>1318</v>
      </c>
      <c r="K2330" s="109">
        <v>74</v>
      </c>
      <c r="L2330" s="118">
        <f t="shared" si="262"/>
        <v>7.4</v>
      </c>
      <c r="M2330" s="118">
        <f t="shared" si="263"/>
        <v>7.4</v>
      </c>
    </row>
    <row r="2331" spans="1:13" x14ac:dyDescent="0.3">
      <c r="A2331" s="121" t="s">
        <v>2005</v>
      </c>
      <c r="B2331" s="122">
        <v>44156</v>
      </c>
      <c r="C2331" s="121" t="s">
        <v>2006</v>
      </c>
      <c r="D2331" s="109" t="s">
        <v>704</v>
      </c>
      <c r="E2331" s="116" t="str">
        <f t="shared" si="258"/>
        <v>Adri</v>
      </c>
      <c r="F2331" s="116" t="str">
        <f t="shared" si="259"/>
        <v>Roets</v>
      </c>
      <c r="G2331" s="116" t="str">
        <f t="shared" si="260"/>
        <v>Men Master</v>
      </c>
      <c r="H2331" s="116" t="str">
        <f t="shared" si="261"/>
        <v>Atlantic Angling Club</v>
      </c>
      <c r="I2331" s="109"/>
      <c r="J2331" s="109" t="s">
        <v>1318</v>
      </c>
      <c r="K2331" s="109">
        <v>83</v>
      </c>
      <c r="L2331" s="118">
        <f t="shared" si="262"/>
        <v>10.5</v>
      </c>
      <c r="M2331" s="118">
        <f t="shared" si="263"/>
        <v>10.5</v>
      </c>
    </row>
    <row r="2332" spans="1:13" x14ac:dyDescent="0.3">
      <c r="A2332" s="121" t="s">
        <v>2005</v>
      </c>
      <c r="B2332" s="122">
        <v>44156</v>
      </c>
      <c r="C2332" s="121" t="s">
        <v>2006</v>
      </c>
      <c r="D2332" s="109" t="s">
        <v>704</v>
      </c>
      <c r="E2332" s="116" t="str">
        <f t="shared" ref="E2332:E2395" si="264">IF(D2332="","",VLOOKUP(D2332,Master,3,FALSE))</f>
        <v>Adri</v>
      </c>
      <c r="F2332" s="116" t="str">
        <f t="shared" ref="F2332:F2395" si="265">IF(D2332="","",VLOOKUP(D2332,Master,4,FALSE))</f>
        <v>Roets</v>
      </c>
      <c r="G2332" s="116" t="str">
        <f t="shared" ref="G2332:G2395" si="266">IF(D2332="","",VLOOKUP(D2332,Master,5,FALSE))</f>
        <v>Men Master</v>
      </c>
      <c r="H2332" s="116" t="str">
        <f t="shared" ref="H2332:H2395" si="267">IF(D2332="","",VLOOKUP(D2332,Master,2,FALSE))</f>
        <v>Atlantic Angling Club</v>
      </c>
      <c r="I2332" s="109"/>
      <c r="J2332" s="109" t="s">
        <v>20</v>
      </c>
      <c r="K2332" s="109">
        <v>83</v>
      </c>
      <c r="L2332" s="118">
        <f t="shared" ref="L2332:L2395" si="268">IF(K2332="","",IF(I2332="",ROUND(HLOOKUP(J2332,kgList,K2332,FALSE),1),ROUND(HLOOKUP(I2332,kgList,K2332,FALSE),1)))</f>
        <v>2.1</v>
      </c>
      <c r="M2332" s="118">
        <f t="shared" ref="M2332:M2395" si="269">IF(L2332="","",IF(COUNTA(I2332:J2332)&gt;1,"Edible or Inedible",IF(COUNTA(I2332)=1,L2332*1,IF(COUNTA(J2332)=1,L2332*1,"ERROR"))))</f>
        <v>2.1</v>
      </c>
    </row>
    <row r="2333" spans="1:13" x14ac:dyDescent="0.3">
      <c r="A2333" s="121" t="s">
        <v>2005</v>
      </c>
      <c r="B2333" s="122">
        <v>44156</v>
      </c>
      <c r="C2333" s="121" t="s">
        <v>2006</v>
      </c>
      <c r="D2333" s="109" t="s">
        <v>704</v>
      </c>
      <c r="E2333" s="116" t="str">
        <f t="shared" si="264"/>
        <v>Adri</v>
      </c>
      <c r="F2333" s="116" t="str">
        <f t="shared" si="265"/>
        <v>Roets</v>
      </c>
      <c r="G2333" s="116" t="str">
        <f t="shared" si="266"/>
        <v>Men Master</v>
      </c>
      <c r="H2333" s="116" t="str">
        <f t="shared" si="267"/>
        <v>Atlantic Angling Club</v>
      </c>
      <c r="I2333" s="109"/>
      <c r="J2333" s="109" t="s">
        <v>20</v>
      </c>
      <c r="K2333" s="109">
        <v>86</v>
      </c>
      <c r="L2333" s="118">
        <f t="shared" si="268"/>
        <v>2.2999999999999998</v>
      </c>
      <c r="M2333" s="118">
        <f t="shared" si="269"/>
        <v>2.2999999999999998</v>
      </c>
    </row>
    <row r="2334" spans="1:13" x14ac:dyDescent="0.3">
      <c r="A2334" s="121" t="s">
        <v>2005</v>
      </c>
      <c r="B2334" s="122">
        <v>44156</v>
      </c>
      <c r="C2334" s="121" t="s">
        <v>2006</v>
      </c>
      <c r="D2334" s="109" t="s">
        <v>704</v>
      </c>
      <c r="E2334" s="116" t="str">
        <f t="shared" si="264"/>
        <v>Adri</v>
      </c>
      <c r="F2334" s="116" t="str">
        <f t="shared" si="265"/>
        <v>Roets</v>
      </c>
      <c r="G2334" s="116" t="str">
        <f t="shared" si="266"/>
        <v>Men Master</v>
      </c>
      <c r="H2334" s="116" t="str">
        <f t="shared" si="267"/>
        <v>Atlantic Angling Club</v>
      </c>
      <c r="I2334" s="109"/>
      <c r="J2334" s="109" t="s">
        <v>1318</v>
      </c>
      <c r="K2334" s="109">
        <v>56</v>
      </c>
      <c r="L2334" s="118">
        <f t="shared" si="268"/>
        <v>3.2</v>
      </c>
      <c r="M2334" s="118">
        <f t="shared" si="269"/>
        <v>3.2</v>
      </c>
    </row>
    <row r="2335" spans="1:13" x14ac:dyDescent="0.3">
      <c r="A2335" s="121" t="s">
        <v>2005</v>
      </c>
      <c r="B2335" s="122">
        <v>44156</v>
      </c>
      <c r="C2335" s="121" t="s">
        <v>2006</v>
      </c>
      <c r="D2335" s="109" t="s">
        <v>704</v>
      </c>
      <c r="E2335" s="116" t="str">
        <f t="shared" si="264"/>
        <v>Adri</v>
      </c>
      <c r="F2335" s="116" t="str">
        <f t="shared" si="265"/>
        <v>Roets</v>
      </c>
      <c r="G2335" s="116" t="str">
        <f t="shared" si="266"/>
        <v>Men Master</v>
      </c>
      <c r="H2335" s="116" t="str">
        <f t="shared" si="267"/>
        <v>Atlantic Angling Club</v>
      </c>
      <c r="I2335" s="109"/>
      <c r="J2335" s="109" t="s">
        <v>1340</v>
      </c>
      <c r="K2335" s="109">
        <v>125</v>
      </c>
      <c r="L2335" s="118">
        <f t="shared" si="268"/>
        <v>9.3000000000000007</v>
      </c>
      <c r="M2335" s="118">
        <f t="shared" si="269"/>
        <v>9.3000000000000007</v>
      </c>
    </row>
    <row r="2336" spans="1:13" x14ac:dyDescent="0.3">
      <c r="A2336" s="121" t="s">
        <v>2005</v>
      </c>
      <c r="B2336" s="122">
        <v>44156</v>
      </c>
      <c r="C2336" s="121" t="s">
        <v>2006</v>
      </c>
      <c r="D2336" s="109" t="s">
        <v>519</v>
      </c>
      <c r="E2336" s="116" t="str">
        <f t="shared" si="264"/>
        <v>Jörg</v>
      </c>
      <c r="F2336" s="116" t="str">
        <f t="shared" si="265"/>
        <v>Walter</v>
      </c>
      <c r="G2336" s="116" t="str">
        <f t="shared" si="266"/>
        <v>Men Grand Masters</v>
      </c>
      <c r="H2336" s="116" t="str">
        <f t="shared" si="267"/>
        <v>Atlantic Angling Club</v>
      </c>
      <c r="I2336" s="109"/>
      <c r="J2336" s="109" t="s">
        <v>1341</v>
      </c>
      <c r="K2336" s="109">
        <v>81</v>
      </c>
      <c r="L2336" s="118">
        <f t="shared" si="268"/>
        <v>1.8</v>
      </c>
      <c r="M2336" s="118">
        <f t="shared" si="269"/>
        <v>1.8</v>
      </c>
    </row>
    <row r="2337" spans="1:13" x14ac:dyDescent="0.3">
      <c r="A2337" s="121" t="s">
        <v>2005</v>
      </c>
      <c r="B2337" s="122">
        <v>44156</v>
      </c>
      <c r="C2337" s="121" t="s">
        <v>2006</v>
      </c>
      <c r="D2337" s="109" t="s">
        <v>519</v>
      </c>
      <c r="E2337" s="116" t="str">
        <f t="shared" si="264"/>
        <v>Jörg</v>
      </c>
      <c r="F2337" s="116" t="str">
        <f t="shared" si="265"/>
        <v>Walter</v>
      </c>
      <c r="G2337" s="116" t="str">
        <f t="shared" si="266"/>
        <v>Men Grand Masters</v>
      </c>
      <c r="H2337" s="116" t="str">
        <f t="shared" si="267"/>
        <v>Atlantic Angling Club</v>
      </c>
      <c r="I2337" s="109"/>
      <c r="J2337" s="109" t="s">
        <v>20</v>
      </c>
      <c r="K2337" s="109">
        <v>87</v>
      </c>
      <c r="L2337" s="118">
        <f t="shared" si="268"/>
        <v>2.4</v>
      </c>
      <c r="M2337" s="118">
        <f t="shared" si="269"/>
        <v>2.4</v>
      </c>
    </row>
    <row r="2338" spans="1:13" x14ac:dyDescent="0.3">
      <c r="A2338" s="121" t="s">
        <v>2005</v>
      </c>
      <c r="B2338" s="122">
        <v>44156</v>
      </c>
      <c r="C2338" s="121" t="s">
        <v>2006</v>
      </c>
      <c r="D2338" s="109" t="s">
        <v>1634</v>
      </c>
      <c r="E2338" s="116" t="str">
        <f t="shared" si="264"/>
        <v>Sven</v>
      </c>
      <c r="F2338" s="116" t="str">
        <f t="shared" si="265"/>
        <v>Welzig</v>
      </c>
      <c r="G2338" s="116" t="str">
        <f t="shared" si="266"/>
        <v>Men U/21</v>
      </c>
      <c r="H2338" s="116" t="str">
        <f t="shared" si="267"/>
        <v>Atlantic Angling Club</v>
      </c>
      <c r="I2338" s="109"/>
      <c r="J2338" s="109" t="s">
        <v>20</v>
      </c>
      <c r="K2338" s="109">
        <v>87</v>
      </c>
      <c r="L2338" s="118">
        <f t="shared" si="268"/>
        <v>2.4</v>
      </c>
      <c r="M2338" s="118">
        <f t="shared" si="269"/>
        <v>2.4</v>
      </c>
    </row>
    <row r="2339" spans="1:13" x14ac:dyDescent="0.3">
      <c r="A2339" s="121" t="s">
        <v>2005</v>
      </c>
      <c r="B2339" s="122">
        <v>44156</v>
      </c>
      <c r="C2339" s="121" t="s">
        <v>2006</v>
      </c>
      <c r="D2339" s="109" t="s">
        <v>1634</v>
      </c>
      <c r="E2339" s="116" t="str">
        <f t="shared" si="264"/>
        <v>Sven</v>
      </c>
      <c r="F2339" s="116" t="str">
        <f t="shared" si="265"/>
        <v>Welzig</v>
      </c>
      <c r="G2339" s="116" t="str">
        <f t="shared" si="266"/>
        <v>Men U/21</v>
      </c>
      <c r="H2339" s="116" t="str">
        <f t="shared" si="267"/>
        <v>Atlantic Angling Club</v>
      </c>
      <c r="I2339" s="109"/>
      <c r="J2339" s="109" t="s">
        <v>1318</v>
      </c>
      <c r="K2339" s="109">
        <v>68</v>
      </c>
      <c r="L2339" s="118">
        <f t="shared" si="268"/>
        <v>5.7</v>
      </c>
      <c r="M2339" s="118">
        <f t="shared" si="269"/>
        <v>5.7</v>
      </c>
    </row>
    <row r="2340" spans="1:13" x14ac:dyDescent="0.3">
      <c r="A2340" s="121" t="s">
        <v>2005</v>
      </c>
      <c r="B2340" s="122">
        <v>44156</v>
      </c>
      <c r="C2340" s="121" t="s">
        <v>2006</v>
      </c>
      <c r="D2340" s="109" t="s">
        <v>1634</v>
      </c>
      <c r="E2340" s="116" t="str">
        <f t="shared" si="264"/>
        <v>Sven</v>
      </c>
      <c r="F2340" s="116" t="str">
        <f t="shared" si="265"/>
        <v>Welzig</v>
      </c>
      <c r="G2340" s="116" t="str">
        <f t="shared" si="266"/>
        <v>Men U/21</v>
      </c>
      <c r="H2340" s="116" t="str">
        <f t="shared" si="267"/>
        <v>Atlantic Angling Club</v>
      </c>
      <c r="I2340" s="109"/>
      <c r="J2340" s="109" t="s">
        <v>1341</v>
      </c>
      <c r="K2340" s="109">
        <v>118</v>
      </c>
      <c r="L2340" s="118">
        <f t="shared" si="268"/>
        <v>6.6</v>
      </c>
      <c r="M2340" s="118">
        <f t="shared" si="269"/>
        <v>6.6</v>
      </c>
    </row>
    <row r="2341" spans="1:13" x14ac:dyDescent="0.3">
      <c r="A2341" s="121" t="s">
        <v>2005</v>
      </c>
      <c r="B2341" s="122">
        <v>44156</v>
      </c>
      <c r="C2341" s="121" t="s">
        <v>2006</v>
      </c>
      <c r="D2341" s="109" t="s">
        <v>1634</v>
      </c>
      <c r="E2341" s="116" t="str">
        <f t="shared" si="264"/>
        <v>Sven</v>
      </c>
      <c r="F2341" s="116" t="str">
        <f t="shared" si="265"/>
        <v>Welzig</v>
      </c>
      <c r="G2341" s="116" t="str">
        <f t="shared" si="266"/>
        <v>Men U/21</v>
      </c>
      <c r="H2341" s="116" t="str">
        <f t="shared" si="267"/>
        <v>Atlantic Angling Club</v>
      </c>
      <c r="I2341" s="109"/>
      <c r="J2341" s="109" t="s">
        <v>1340</v>
      </c>
      <c r="K2341" s="109">
        <v>163</v>
      </c>
      <c r="L2341" s="118">
        <f t="shared" si="268"/>
        <v>23.1</v>
      </c>
      <c r="M2341" s="118">
        <f t="shared" si="269"/>
        <v>23.1</v>
      </c>
    </row>
    <row r="2342" spans="1:13" x14ac:dyDescent="0.3">
      <c r="A2342" s="121" t="s">
        <v>2005</v>
      </c>
      <c r="B2342" s="122">
        <v>44156</v>
      </c>
      <c r="C2342" s="121" t="s">
        <v>2006</v>
      </c>
      <c r="D2342" s="109" t="s">
        <v>1634</v>
      </c>
      <c r="E2342" s="116" t="str">
        <f t="shared" si="264"/>
        <v>Sven</v>
      </c>
      <c r="F2342" s="116" t="str">
        <f t="shared" si="265"/>
        <v>Welzig</v>
      </c>
      <c r="G2342" s="116" t="str">
        <f t="shared" si="266"/>
        <v>Men U/21</v>
      </c>
      <c r="H2342" s="116" t="str">
        <f t="shared" si="267"/>
        <v>Atlantic Angling Club</v>
      </c>
      <c r="I2342" s="109"/>
      <c r="J2342" s="109" t="s">
        <v>1341</v>
      </c>
      <c r="K2342" s="109">
        <v>133</v>
      </c>
      <c r="L2342" s="118">
        <f t="shared" si="268"/>
        <v>10</v>
      </c>
      <c r="M2342" s="118">
        <f t="shared" si="269"/>
        <v>10</v>
      </c>
    </row>
    <row r="2343" spans="1:13" x14ac:dyDescent="0.3">
      <c r="A2343" s="121" t="s">
        <v>2005</v>
      </c>
      <c r="B2343" s="122">
        <v>44156</v>
      </c>
      <c r="C2343" s="121" t="s">
        <v>2006</v>
      </c>
      <c r="D2343" s="109" t="s">
        <v>1634</v>
      </c>
      <c r="E2343" s="116" t="str">
        <f t="shared" si="264"/>
        <v>Sven</v>
      </c>
      <c r="F2343" s="116" t="str">
        <f t="shared" si="265"/>
        <v>Welzig</v>
      </c>
      <c r="G2343" s="116" t="str">
        <f t="shared" si="266"/>
        <v>Men U/21</v>
      </c>
      <c r="H2343" s="116" t="str">
        <f t="shared" si="267"/>
        <v>Atlantic Angling Club</v>
      </c>
      <c r="I2343" s="109"/>
      <c r="J2343" s="109" t="s">
        <v>1318</v>
      </c>
      <c r="K2343" s="109">
        <v>79</v>
      </c>
      <c r="L2343" s="118">
        <f t="shared" si="268"/>
        <v>9</v>
      </c>
      <c r="M2343" s="118">
        <f t="shared" si="269"/>
        <v>9</v>
      </c>
    </row>
    <row r="2344" spans="1:13" x14ac:dyDescent="0.3">
      <c r="A2344" s="121" t="s">
        <v>2005</v>
      </c>
      <c r="B2344" s="122">
        <v>44156</v>
      </c>
      <c r="C2344" s="121" t="s">
        <v>2006</v>
      </c>
      <c r="D2344" s="109" t="s">
        <v>1634</v>
      </c>
      <c r="E2344" s="116" t="str">
        <f t="shared" si="264"/>
        <v>Sven</v>
      </c>
      <c r="F2344" s="116" t="str">
        <f t="shared" si="265"/>
        <v>Welzig</v>
      </c>
      <c r="G2344" s="116" t="str">
        <f t="shared" si="266"/>
        <v>Men U/21</v>
      </c>
      <c r="H2344" s="116" t="str">
        <f t="shared" si="267"/>
        <v>Atlantic Angling Club</v>
      </c>
      <c r="I2344" s="109"/>
      <c r="J2344" s="109" t="s">
        <v>1340</v>
      </c>
      <c r="K2344" s="109">
        <v>163</v>
      </c>
      <c r="L2344" s="118">
        <f t="shared" si="268"/>
        <v>23.1</v>
      </c>
      <c r="M2344" s="118">
        <f t="shared" si="269"/>
        <v>23.1</v>
      </c>
    </row>
    <row r="2345" spans="1:13" x14ac:dyDescent="0.3">
      <c r="A2345" s="121" t="s">
        <v>2005</v>
      </c>
      <c r="B2345" s="122">
        <v>44156</v>
      </c>
      <c r="C2345" s="121" t="s">
        <v>2006</v>
      </c>
      <c r="D2345" s="109" t="s">
        <v>1759</v>
      </c>
      <c r="E2345" s="116" t="str">
        <f t="shared" si="264"/>
        <v>Andy</v>
      </c>
      <c r="F2345" s="116" t="str">
        <f t="shared" si="265"/>
        <v>Welzig</v>
      </c>
      <c r="G2345" s="116" t="str">
        <f t="shared" si="266"/>
        <v>Men Master</v>
      </c>
      <c r="H2345" s="116" t="str">
        <f t="shared" si="267"/>
        <v>Atlantic Angling Club</v>
      </c>
      <c r="I2345" s="109"/>
      <c r="J2345" s="109" t="s">
        <v>1340</v>
      </c>
      <c r="K2345" s="109">
        <v>157</v>
      </c>
      <c r="L2345" s="118">
        <f t="shared" si="268"/>
        <v>20.399999999999999</v>
      </c>
      <c r="M2345" s="118">
        <f t="shared" si="269"/>
        <v>20.399999999999999</v>
      </c>
    </row>
    <row r="2346" spans="1:13" x14ac:dyDescent="0.3">
      <c r="A2346" s="121" t="s">
        <v>2005</v>
      </c>
      <c r="B2346" s="122">
        <v>44156</v>
      </c>
      <c r="C2346" s="121" t="s">
        <v>2006</v>
      </c>
      <c r="D2346" s="109" t="s">
        <v>955</v>
      </c>
      <c r="E2346" s="116" t="str">
        <f t="shared" si="264"/>
        <v>Andries</v>
      </c>
      <c r="F2346" s="116" t="str">
        <f t="shared" si="265"/>
        <v>Burger</v>
      </c>
      <c r="G2346" s="116" t="str">
        <f t="shared" si="266"/>
        <v>Men Master</v>
      </c>
      <c r="H2346" s="116" t="str">
        <f t="shared" si="267"/>
        <v>Atlantic Angling Club</v>
      </c>
      <c r="I2346" s="109"/>
      <c r="J2346" s="109" t="s">
        <v>1341</v>
      </c>
      <c r="K2346" s="109">
        <v>107</v>
      </c>
      <c r="L2346" s="118">
        <f t="shared" si="268"/>
        <v>4.7</v>
      </c>
      <c r="M2346" s="118">
        <f t="shared" si="269"/>
        <v>4.7</v>
      </c>
    </row>
    <row r="2347" spans="1:13" x14ac:dyDescent="0.3">
      <c r="A2347" s="121" t="s">
        <v>2005</v>
      </c>
      <c r="B2347" s="122">
        <v>44156</v>
      </c>
      <c r="C2347" s="121" t="s">
        <v>2006</v>
      </c>
      <c r="D2347" s="109" t="s">
        <v>955</v>
      </c>
      <c r="E2347" s="116" t="str">
        <f t="shared" si="264"/>
        <v>Andries</v>
      </c>
      <c r="F2347" s="116" t="str">
        <f t="shared" si="265"/>
        <v>Burger</v>
      </c>
      <c r="G2347" s="116" t="str">
        <f t="shared" si="266"/>
        <v>Men Master</v>
      </c>
      <c r="H2347" s="116" t="str">
        <f t="shared" si="267"/>
        <v>Atlantic Angling Club</v>
      </c>
      <c r="I2347" s="109"/>
      <c r="J2347" s="109" t="s">
        <v>1341</v>
      </c>
      <c r="K2347" s="109">
        <v>102</v>
      </c>
      <c r="L2347" s="118">
        <f t="shared" si="268"/>
        <v>4</v>
      </c>
      <c r="M2347" s="118">
        <f t="shared" si="269"/>
        <v>4</v>
      </c>
    </row>
    <row r="2348" spans="1:13" x14ac:dyDescent="0.3">
      <c r="A2348" s="121" t="s">
        <v>2005</v>
      </c>
      <c r="B2348" s="122">
        <v>44156</v>
      </c>
      <c r="C2348" s="121" t="s">
        <v>2006</v>
      </c>
      <c r="D2348" s="109" t="s">
        <v>955</v>
      </c>
      <c r="E2348" s="116" t="str">
        <f t="shared" si="264"/>
        <v>Andries</v>
      </c>
      <c r="F2348" s="116" t="str">
        <f t="shared" si="265"/>
        <v>Burger</v>
      </c>
      <c r="G2348" s="116" t="str">
        <f t="shared" si="266"/>
        <v>Men Master</v>
      </c>
      <c r="H2348" s="116" t="str">
        <f t="shared" si="267"/>
        <v>Atlantic Angling Club</v>
      </c>
      <c r="I2348" s="109"/>
      <c r="J2348" s="109" t="s">
        <v>1318</v>
      </c>
      <c r="K2348" s="109">
        <v>56</v>
      </c>
      <c r="L2348" s="118">
        <f t="shared" si="268"/>
        <v>3.2</v>
      </c>
      <c r="M2348" s="118">
        <f t="shared" si="269"/>
        <v>3.2</v>
      </c>
    </row>
    <row r="2349" spans="1:13" x14ac:dyDescent="0.3">
      <c r="A2349" s="121" t="s">
        <v>2005</v>
      </c>
      <c r="B2349" s="122">
        <v>44156</v>
      </c>
      <c r="C2349" s="121" t="s">
        <v>2006</v>
      </c>
      <c r="D2349" s="109" t="s">
        <v>954</v>
      </c>
      <c r="E2349" s="116" t="str">
        <f t="shared" si="264"/>
        <v>Jaco</v>
      </c>
      <c r="F2349" s="116" t="str">
        <f t="shared" si="265"/>
        <v>Venter</v>
      </c>
      <c r="G2349" s="116" t="str">
        <f t="shared" si="266"/>
        <v>Men Master</v>
      </c>
      <c r="H2349" s="116" t="str">
        <f t="shared" si="267"/>
        <v>Atlantic Angling Club</v>
      </c>
      <c r="I2349" s="109"/>
      <c r="J2349" s="109" t="s">
        <v>1341</v>
      </c>
      <c r="K2349" s="109">
        <v>111</v>
      </c>
      <c r="L2349" s="118">
        <f t="shared" si="268"/>
        <v>5.3</v>
      </c>
      <c r="M2349" s="118">
        <f t="shared" si="269"/>
        <v>5.3</v>
      </c>
    </row>
    <row r="2350" spans="1:13" x14ac:dyDescent="0.3">
      <c r="A2350" s="121" t="s">
        <v>2005</v>
      </c>
      <c r="B2350" s="122">
        <v>44156</v>
      </c>
      <c r="C2350" s="121" t="s">
        <v>2006</v>
      </c>
      <c r="D2350" s="109" t="s">
        <v>954</v>
      </c>
      <c r="E2350" s="116" t="str">
        <f t="shared" si="264"/>
        <v>Jaco</v>
      </c>
      <c r="F2350" s="116" t="str">
        <f t="shared" si="265"/>
        <v>Venter</v>
      </c>
      <c r="G2350" s="116" t="str">
        <f t="shared" si="266"/>
        <v>Men Master</v>
      </c>
      <c r="H2350" s="116" t="str">
        <f t="shared" si="267"/>
        <v>Atlantic Angling Club</v>
      </c>
      <c r="I2350" s="109"/>
      <c r="J2350" s="109" t="s">
        <v>1341</v>
      </c>
      <c r="K2350" s="109">
        <v>100</v>
      </c>
      <c r="L2350" s="118">
        <f t="shared" si="268"/>
        <v>3.7</v>
      </c>
      <c r="M2350" s="118">
        <f t="shared" si="269"/>
        <v>3.7</v>
      </c>
    </row>
    <row r="2351" spans="1:13" x14ac:dyDescent="0.3">
      <c r="A2351" s="121" t="s">
        <v>2005</v>
      </c>
      <c r="B2351" s="122">
        <v>44156</v>
      </c>
      <c r="C2351" s="121" t="s">
        <v>2006</v>
      </c>
      <c r="D2351" s="109" t="s">
        <v>1498</v>
      </c>
      <c r="E2351" s="116" t="str">
        <f t="shared" si="264"/>
        <v>Kay</v>
      </c>
      <c r="F2351" s="116" t="str">
        <f t="shared" si="265"/>
        <v>Bachran</v>
      </c>
      <c r="G2351" s="116" t="str">
        <f t="shared" si="266"/>
        <v>Men U/21</v>
      </c>
      <c r="H2351" s="116" t="str">
        <f t="shared" si="267"/>
        <v>Atlantic Angling Club</v>
      </c>
      <c r="I2351" s="109"/>
      <c r="J2351" s="109" t="s">
        <v>1320</v>
      </c>
      <c r="K2351" s="109">
        <v>73</v>
      </c>
      <c r="L2351" s="118">
        <f t="shared" si="268"/>
        <v>18.3</v>
      </c>
      <c r="M2351" s="118">
        <f t="shared" si="269"/>
        <v>18.3</v>
      </c>
    </row>
    <row r="2352" spans="1:13" x14ac:dyDescent="0.3">
      <c r="A2352" s="121" t="s">
        <v>2005</v>
      </c>
      <c r="B2352" s="122">
        <v>44156</v>
      </c>
      <c r="C2352" s="121" t="s">
        <v>2006</v>
      </c>
      <c r="D2352" s="109" t="s">
        <v>502</v>
      </c>
      <c r="E2352" s="116" t="str">
        <f t="shared" si="264"/>
        <v>Nico</v>
      </c>
      <c r="F2352" s="116" t="str">
        <f t="shared" si="265"/>
        <v>Kotze</v>
      </c>
      <c r="G2352" s="116" t="str">
        <f t="shared" si="266"/>
        <v>Men Veteran</v>
      </c>
      <c r="H2352" s="116" t="str">
        <f t="shared" si="267"/>
        <v>Penguin</v>
      </c>
      <c r="I2352" s="109"/>
      <c r="J2352" s="109" t="s">
        <v>1340</v>
      </c>
      <c r="K2352" s="109">
        <v>93</v>
      </c>
      <c r="L2352" s="118">
        <f t="shared" si="268"/>
        <v>3.4</v>
      </c>
      <c r="M2352" s="118">
        <f t="shared" si="269"/>
        <v>3.4</v>
      </c>
    </row>
    <row r="2353" spans="1:13" x14ac:dyDescent="0.3">
      <c r="A2353" s="121" t="s">
        <v>2005</v>
      </c>
      <c r="B2353" s="122">
        <v>44156</v>
      </c>
      <c r="C2353" s="121" t="s">
        <v>2006</v>
      </c>
      <c r="D2353" s="109" t="s">
        <v>502</v>
      </c>
      <c r="E2353" s="116" t="str">
        <f t="shared" si="264"/>
        <v>Nico</v>
      </c>
      <c r="F2353" s="116" t="str">
        <f t="shared" si="265"/>
        <v>Kotze</v>
      </c>
      <c r="G2353" s="116" t="str">
        <f t="shared" si="266"/>
        <v>Men Veteran</v>
      </c>
      <c r="H2353" s="116" t="str">
        <f t="shared" si="267"/>
        <v>Penguin</v>
      </c>
      <c r="I2353" s="109"/>
      <c r="J2353" s="109" t="s">
        <v>1340</v>
      </c>
      <c r="K2353" s="109">
        <v>161</v>
      </c>
      <c r="L2353" s="118">
        <f t="shared" si="268"/>
        <v>22.2</v>
      </c>
      <c r="M2353" s="118">
        <f t="shared" si="269"/>
        <v>22.2</v>
      </c>
    </row>
    <row r="2354" spans="1:13" x14ac:dyDescent="0.3">
      <c r="A2354" s="121" t="s">
        <v>2005</v>
      </c>
      <c r="B2354" s="122">
        <v>44156</v>
      </c>
      <c r="C2354" s="121" t="s">
        <v>2006</v>
      </c>
      <c r="D2354" s="109" t="s">
        <v>502</v>
      </c>
      <c r="E2354" s="116" t="str">
        <f t="shared" si="264"/>
        <v>Nico</v>
      </c>
      <c r="F2354" s="116" t="str">
        <f t="shared" si="265"/>
        <v>Kotze</v>
      </c>
      <c r="G2354" s="116" t="str">
        <f t="shared" si="266"/>
        <v>Men Veteran</v>
      </c>
      <c r="H2354" s="116" t="str">
        <f t="shared" si="267"/>
        <v>Penguin</v>
      </c>
      <c r="I2354" s="109"/>
      <c r="J2354" s="109" t="s">
        <v>1340</v>
      </c>
      <c r="K2354" s="109">
        <v>78</v>
      </c>
      <c r="L2354" s="118">
        <f t="shared" si="268"/>
        <v>1.9</v>
      </c>
      <c r="M2354" s="118">
        <f t="shared" si="269"/>
        <v>1.9</v>
      </c>
    </row>
    <row r="2355" spans="1:13" x14ac:dyDescent="0.3">
      <c r="A2355" s="121" t="s">
        <v>2005</v>
      </c>
      <c r="B2355" s="122">
        <v>44156</v>
      </c>
      <c r="C2355" s="121" t="s">
        <v>2006</v>
      </c>
      <c r="D2355" s="109" t="s">
        <v>502</v>
      </c>
      <c r="E2355" s="116" t="str">
        <f t="shared" si="264"/>
        <v>Nico</v>
      </c>
      <c r="F2355" s="116" t="str">
        <f t="shared" si="265"/>
        <v>Kotze</v>
      </c>
      <c r="G2355" s="116" t="str">
        <f t="shared" si="266"/>
        <v>Men Veteran</v>
      </c>
      <c r="H2355" s="116" t="str">
        <f t="shared" si="267"/>
        <v>Penguin</v>
      </c>
      <c r="I2355" s="109"/>
      <c r="J2355" s="109" t="s">
        <v>1341</v>
      </c>
      <c r="K2355" s="109">
        <v>135</v>
      </c>
      <c r="L2355" s="118">
        <f t="shared" si="268"/>
        <v>10.6</v>
      </c>
      <c r="M2355" s="118">
        <f t="shared" si="269"/>
        <v>10.6</v>
      </c>
    </row>
    <row r="2356" spans="1:13" x14ac:dyDescent="0.3">
      <c r="A2356" s="121" t="s">
        <v>2005</v>
      </c>
      <c r="B2356" s="122">
        <v>44156</v>
      </c>
      <c r="C2356" s="121" t="s">
        <v>2006</v>
      </c>
      <c r="D2356" s="109" t="s">
        <v>502</v>
      </c>
      <c r="E2356" s="116" t="str">
        <f t="shared" si="264"/>
        <v>Nico</v>
      </c>
      <c r="F2356" s="116" t="str">
        <f t="shared" si="265"/>
        <v>Kotze</v>
      </c>
      <c r="G2356" s="116" t="str">
        <f t="shared" si="266"/>
        <v>Men Veteran</v>
      </c>
      <c r="H2356" s="116" t="str">
        <f t="shared" si="267"/>
        <v>Penguin</v>
      </c>
      <c r="I2356" s="109"/>
      <c r="J2356" s="109" t="s">
        <v>1340</v>
      </c>
      <c r="K2356" s="109">
        <v>163</v>
      </c>
      <c r="L2356" s="118">
        <f t="shared" si="268"/>
        <v>23.1</v>
      </c>
      <c r="M2356" s="118">
        <f t="shared" si="269"/>
        <v>23.1</v>
      </c>
    </row>
    <row r="2357" spans="1:13" x14ac:dyDescent="0.3">
      <c r="A2357" s="121" t="s">
        <v>2005</v>
      </c>
      <c r="B2357" s="122">
        <v>44156</v>
      </c>
      <c r="C2357" s="121" t="s">
        <v>2006</v>
      </c>
      <c r="D2357" s="109" t="s">
        <v>777</v>
      </c>
      <c r="E2357" s="116" t="str">
        <f t="shared" si="264"/>
        <v>Kevin</v>
      </c>
      <c r="F2357" s="116" t="str">
        <f t="shared" si="265"/>
        <v>Page</v>
      </c>
      <c r="G2357" s="116" t="str">
        <f t="shared" si="266"/>
        <v>Men U/21</v>
      </c>
      <c r="H2357" s="116" t="str">
        <f t="shared" si="267"/>
        <v>Penguin</v>
      </c>
      <c r="I2357" s="109"/>
      <c r="J2357" s="109" t="s">
        <v>1340</v>
      </c>
      <c r="K2357" s="109">
        <v>123</v>
      </c>
      <c r="L2357" s="118">
        <f t="shared" si="268"/>
        <v>8.8000000000000007</v>
      </c>
      <c r="M2357" s="118">
        <f t="shared" si="269"/>
        <v>8.8000000000000007</v>
      </c>
    </row>
    <row r="2358" spans="1:13" x14ac:dyDescent="0.3">
      <c r="A2358" s="121" t="s">
        <v>2005</v>
      </c>
      <c r="B2358" s="122">
        <v>44156</v>
      </c>
      <c r="C2358" s="121" t="s">
        <v>2006</v>
      </c>
      <c r="D2358" s="109" t="s">
        <v>777</v>
      </c>
      <c r="E2358" s="116" t="str">
        <f t="shared" si="264"/>
        <v>Kevin</v>
      </c>
      <c r="F2358" s="116" t="str">
        <f t="shared" si="265"/>
        <v>Page</v>
      </c>
      <c r="G2358" s="116" t="str">
        <f t="shared" si="266"/>
        <v>Men U/21</v>
      </c>
      <c r="H2358" s="116" t="str">
        <f t="shared" si="267"/>
        <v>Penguin</v>
      </c>
      <c r="I2358" s="109"/>
      <c r="J2358" s="109" t="s">
        <v>1340</v>
      </c>
      <c r="K2358" s="109">
        <v>152</v>
      </c>
      <c r="L2358" s="118">
        <f t="shared" si="268"/>
        <v>18.2</v>
      </c>
      <c r="M2358" s="118">
        <f t="shared" si="269"/>
        <v>18.2</v>
      </c>
    </row>
    <row r="2359" spans="1:13" x14ac:dyDescent="0.3">
      <c r="A2359" s="121" t="s">
        <v>2005</v>
      </c>
      <c r="B2359" s="122">
        <v>44156</v>
      </c>
      <c r="C2359" s="121" t="s">
        <v>2006</v>
      </c>
      <c r="D2359" s="109" t="s">
        <v>501</v>
      </c>
      <c r="E2359" s="116" t="str">
        <f t="shared" si="264"/>
        <v>Lesley</v>
      </c>
      <c r="F2359" s="116" t="str">
        <f t="shared" si="265"/>
        <v>Page</v>
      </c>
      <c r="G2359" s="116" t="str">
        <f t="shared" si="266"/>
        <v>Men Master</v>
      </c>
      <c r="H2359" s="116" t="str">
        <f t="shared" si="267"/>
        <v>Penguin</v>
      </c>
      <c r="I2359" s="109"/>
      <c r="J2359" s="109"/>
      <c r="K2359" s="109"/>
      <c r="L2359" s="118" t="str">
        <f t="shared" si="268"/>
        <v/>
      </c>
      <c r="M2359" s="118" t="str">
        <f t="shared" si="269"/>
        <v/>
      </c>
    </row>
    <row r="2360" spans="1:13" x14ac:dyDescent="0.3">
      <c r="A2360" s="121" t="s">
        <v>2005</v>
      </c>
      <c r="B2360" s="122">
        <v>44156</v>
      </c>
      <c r="C2360" s="121" t="s">
        <v>2006</v>
      </c>
      <c r="D2360" s="109" t="s">
        <v>749</v>
      </c>
      <c r="E2360" s="116" t="str">
        <f t="shared" si="264"/>
        <v>Grant</v>
      </c>
      <c r="F2360" s="116" t="str">
        <f t="shared" si="265"/>
        <v>Knight</v>
      </c>
      <c r="G2360" s="116" t="str">
        <f t="shared" si="266"/>
        <v>Men Veteran</v>
      </c>
      <c r="H2360" s="116" t="str">
        <f t="shared" si="267"/>
        <v>Penguin</v>
      </c>
      <c r="I2360" s="109"/>
      <c r="J2360" s="109" t="s">
        <v>1341</v>
      </c>
      <c r="K2360" s="109">
        <v>111</v>
      </c>
      <c r="L2360" s="118">
        <f t="shared" si="268"/>
        <v>5.3</v>
      </c>
      <c r="M2360" s="118">
        <f t="shared" si="269"/>
        <v>5.3</v>
      </c>
    </row>
    <row r="2361" spans="1:13" x14ac:dyDescent="0.3">
      <c r="A2361" s="121" t="s">
        <v>2005</v>
      </c>
      <c r="B2361" s="122">
        <v>44156</v>
      </c>
      <c r="C2361" s="121" t="s">
        <v>2006</v>
      </c>
      <c r="D2361" s="109" t="s">
        <v>749</v>
      </c>
      <c r="E2361" s="116" t="str">
        <f t="shared" si="264"/>
        <v>Grant</v>
      </c>
      <c r="F2361" s="116" t="str">
        <f t="shared" si="265"/>
        <v>Knight</v>
      </c>
      <c r="G2361" s="116" t="str">
        <f t="shared" si="266"/>
        <v>Men Veteran</v>
      </c>
      <c r="H2361" s="116" t="str">
        <f t="shared" si="267"/>
        <v>Penguin</v>
      </c>
      <c r="I2361" s="109"/>
      <c r="J2361" s="109" t="s">
        <v>1318</v>
      </c>
      <c r="K2361" s="109">
        <v>52</v>
      </c>
      <c r="L2361" s="118">
        <f t="shared" si="268"/>
        <v>2.5</v>
      </c>
      <c r="M2361" s="118">
        <f t="shared" si="269"/>
        <v>2.5</v>
      </c>
    </row>
    <row r="2362" spans="1:13" x14ac:dyDescent="0.3">
      <c r="A2362" s="121" t="s">
        <v>2005</v>
      </c>
      <c r="B2362" s="122">
        <v>44156</v>
      </c>
      <c r="C2362" s="121" t="s">
        <v>2006</v>
      </c>
      <c r="D2362" s="109" t="s">
        <v>749</v>
      </c>
      <c r="E2362" s="116" t="str">
        <f t="shared" si="264"/>
        <v>Grant</v>
      </c>
      <c r="F2362" s="116" t="str">
        <f t="shared" si="265"/>
        <v>Knight</v>
      </c>
      <c r="G2362" s="116" t="str">
        <f t="shared" si="266"/>
        <v>Men Veteran</v>
      </c>
      <c r="H2362" s="116" t="str">
        <f t="shared" si="267"/>
        <v>Penguin</v>
      </c>
      <c r="I2362" s="109"/>
      <c r="J2362" s="109" t="s">
        <v>1341</v>
      </c>
      <c r="K2362" s="109">
        <v>115</v>
      </c>
      <c r="L2362" s="118">
        <f t="shared" si="268"/>
        <v>6</v>
      </c>
      <c r="M2362" s="118">
        <f t="shared" si="269"/>
        <v>6</v>
      </c>
    </row>
    <row r="2363" spans="1:13" x14ac:dyDescent="0.3">
      <c r="A2363" s="121" t="s">
        <v>2005</v>
      </c>
      <c r="B2363" s="122">
        <v>44156</v>
      </c>
      <c r="C2363" s="121" t="s">
        <v>2006</v>
      </c>
      <c r="D2363" s="109" t="s">
        <v>749</v>
      </c>
      <c r="E2363" s="116" t="str">
        <f t="shared" si="264"/>
        <v>Grant</v>
      </c>
      <c r="F2363" s="116" t="str">
        <f t="shared" si="265"/>
        <v>Knight</v>
      </c>
      <c r="G2363" s="116" t="str">
        <f t="shared" si="266"/>
        <v>Men Veteran</v>
      </c>
      <c r="H2363" s="116" t="str">
        <f t="shared" si="267"/>
        <v>Penguin</v>
      </c>
      <c r="I2363" s="109"/>
      <c r="J2363" s="109" t="s">
        <v>1340</v>
      </c>
      <c r="K2363" s="109">
        <v>166</v>
      </c>
      <c r="L2363" s="118">
        <f t="shared" si="268"/>
        <v>24.6</v>
      </c>
      <c r="M2363" s="118">
        <f t="shared" si="269"/>
        <v>24.6</v>
      </c>
    </row>
    <row r="2364" spans="1:13" x14ac:dyDescent="0.3">
      <c r="A2364" s="121" t="s">
        <v>2005</v>
      </c>
      <c r="B2364" s="122">
        <v>44156</v>
      </c>
      <c r="C2364" s="121" t="s">
        <v>2006</v>
      </c>
      <c r="D2364" s="109" t="s">
        <v>563</v>
      </c>
      <c r="E2364" s="116" t="str">
        <f t="shared" si="264"/>
        <v>Louis</v>
      </c>
      <c r="F2364" s="116" t="str">
        <f t="shared" si="265"/>
        <v>Potgieter</v>
      </c>
      <c r="G2364" s="116" t="str">
        <f t="shared" si="266"/>
        <v>Men Veteran</v>
      </c>
      <c r="H2364" s="116" t="str">
        <f t="shared" si="267"/>
        <v>Welwitschia</v>
      </c>
      <c r="I2364" s="109"/>
      <c r="J2364" s="109" t="s">
        <v>1340</v>
      </c>
      <c r="K2364" s="109">
        <v>166</v>
      </c>
      <c r="L2364" s="118">
        <f t="shared" si="268"/>
        <v>24.6</v>
      </c>
      <c r="M2364" s="118">
        <f t="shared" si="269"/>
        <v>24.6</v>
      </c>
    </row>
    <row r="2365" spans="1:13" x14ac:dyDescent="0.3">
      <c r="A2365" s="121" t="s">
        <v>2005</v>
      </c>
      <c r="B2365" s="122">
        <v>44156</v>
      </c>
      <c r="C2365" s="121" t="s">
        <v>2006</v>
      </c>
      <c r="D2365" s="109" t="s">
        <v>563</v>
      </c>
      <c r="E2365" s="116" t="str">
        <f t="shared" si="264"/>
        <v>Louis</v>
      </c>
      <c r="F2365" s="116" t="str">
        <f t="shared" si="265"/>
        <v>Potgieter</v>
      </c>
      <c r="G2365" s="116" t="str">
        <f t="shared" si="266"/>
        <v>Men Veteran</v>
      </c>
      <c r="H2365" s="116" t="str">
        <f t="shared" si="267"/>
        <v>Welwitschia</v>
      </c>
      <c r="I2365" s="109"/>
      <c r="J2365" s="109" t="s">
        <v>1340</v>
      </c>
      <c r="K2365" s="109">
        <v>151</v>
      </c>
      <c r="L2365" s="118">
        <f t="shared" si="268"/>
        <v>17.8</v>
      </c>
      <c r="M2365" s="118">
        <f t="shared" si="269"/>
        <v>17.8</v>
      </c>
    </row>
    <row r="2366" spans="1:13" x14ac:dyDescent="0.3">
      <c r="A2366" s="121" t="s">
        <v>2005</v>
      </c>
      <c r="B2366" s="122">
        <v>44156</v>
      </c>
      <c r="C2366" s="121" t="s">
        <v>2006</v>
      </c>
      <c r="D2366" s="109" t="s">
        <v>563</v>
      </c>
      <c r="E2366" s="116" t="str">
        <f t="shared" si="264"/>
        <v>Louis</v>
      </c>
      <c r="F2366" s="116" t="str">
        <f t="shared" si="265"/>
        <v>Potgieter</v>
      </c>
      <c r="G2366" s="116" t="str">
        <f t="shared" si="266"/>
        <v>Men Veteran</v>
      </c>
      <c r="H2366" s="116" t="str">
        <f t="shared" si="267"/>
        <v>Welwitschia</v>
      </c>
      <c r="I2366" s="109"/>
      <c r="J2366" s="109" t="s">
        <v>1340</v>
      </c>
      <c r="K2366" s="109">
        <v>157</v>
      </c>
      <c r="L2366" s="118">
        <f t="shared" si="268"/>
        <v>20.399999999999999</v>
      </c>
      <c r="M2366" s="118">
        <f t="shared" si="269"/>
        <v>20.399999999999999</v>
      </c>
    </row>
    <row r="2367" spans="1:13" x14ac:dyDescent="0.3">
      <c r="A2367" s="121" t="s">
        <v>2005</v>
      </c>
      <c r="B2367" s="122">
        <v>44156</v>
      </c>
      <c r="C2367" s="121" t="s">
        <v>2006</v>
      </c>
      <c r="D2367" s="109" t="s">
        <v>563</v>
      </c>
      <c r="E2367" s="116" t="str">
        <f t="shared" si="264"/>
        <v>Louis</v>
      </c>
      <c r="F2367" s="116" t="str">
        <f t="shared" si="265"/>
        <v>Potgieter</v>
      </c>
      <c r="G2367" s="116" t="str">
        <f t="shared" si="266"/>
        <v>Men Veteran</v>
      </c>
      <c r="H2367" s="116" t="str">
        <f t="shared" si="267"/>
        <v>Welwitschia</v>
      </c>
      <c r="I2367" s="109"/>
      <c r="J2367" s="109" t="s">
        <v>1340</v>
      </c>
      <c r="K2367" s="109">
        <v>154</v>
      </c>
      <c r="L2367" s="118">
        <f t="shared" si="268"/>
        <v>19.100000000000001</v>
      </c>
      <c r="M2367" s="118">
        <f t="shared" si="269"/>
        <v>19.100000000000001</v>
      </c>
    </row>
    <row r="2368" spans="1:13" x14ac:dyDescent="0.3">
      <c r="A2368" s="121" t="s">
        <v>2005</v>
      </c>
      <c r="B2368" s="122">
        <v>44156</v>
      </c>
      <c r="C2368" s="121" t="s">
        <v>2006</v>
      </c>
      <c r="D2368" s="109" t="s">
        <v>563</v>
      </c>
      <c r="E2368" s="116" t="str">
        <f t="shared" si="264"/>
        <v>Louis</v>
      </c>
      <c r="F2368" s="116" t="str">
        <f t="shared" si="265"/>
        <v>Potgieter</v>
      </c>
      <c r="G2368" s="116" t="str">
        <f t="shared" si="266"/>
        <v>Men Veteran</v>
      </c>
      <c r="H2368" s="116" t="str">
        <f t="shared" si="267"/>
        <v>Welwitschia</v>
      </c>
      <c r="I2368" s="109"/>
      <c r="J2368" s="109" t="s">
        <v>1340</v>
      </c>
      <c r="K2368" s="109">
        <v>129</v>
      </c>
      <c r="L2368" s="118">
        <f t="shared" si="268"/>
        <v>10.4</v>
      </c>
      <c r="M2368" s="118">
        <f t="shared" si="269"/>
        <v>10.4</v>
      </c>
    </row>
    <row r="2369" spans="1:13" x14ac:dyDescent="0.3">
      <c r="A2369" s="121" t="s">
        <v>2005</v>
      </c>
      <c r="B2369" s="122">
        <v>44156</v>
      </c>
      <c r="C2369" s="121" t="s">
        <v>2006</v>
      </c>
      <c r="D2369" s="109" t="s">
        <v>516</v>
      </c>
      <c r="E2369" s="116" t="str">
        <f t="shared" si="264"/>
        <v>Morne</v>
      </c>
      <c r="F2369" s="116" t="str">
        <f t="shared" si="265"/>
        <v>Horn</v>
      </c>
      <c r="G2369" s="116" t="str">
        <f t="shared" si="266"/>
        <v>Men Veteran</v>
      </c>
      <c r="H2369" s="116" t="str">
        <f t="shared" si="267"/>
        <v>Welwitschia</v>
      </c>
      <c r="I2369" s="109"/>
      <c r="J2369" s="109" t="s">
        <v>1340</v>
      </c>
      <c r="K2369" s="109">
        <v>120</v>
      </c>
      <c r="L2369" s="118">
        <f t="shared" si="268"/>
        <v>8.1</v>
      </c>
      <c r="M2369" s="118">
        <f t="shared" si="269"/>
        <v>8.1</v>
      </c>
    </row>
    <row r="2370" spans="1:13" x14ac:dyDescent="0.3">
      <c r="A2370" s="121" t="s">
        <v>2005</v>
      </c>
      <c r="B2370" s="122">
        <v>44156</v>
      </c>
      <c r="C2370" s="121" t="s">
        <v>2006</v>
      </c>
      <c r="D2370" s="109" t="s">
        <v>557</v>
      </c>
      <c r="E2370" s="116" t="str">
        <f t="shared" si="264"/>
        <v>Frans</v>
      </c>
      <c r="F2370" s="116" t="str">
        <f t="shared" si="265"/>
        <v>Klimas</v>
      </c>
      <c r="G2370" s="116" t="str">
        <f t="shared" si="266"/>
        <v>Men Grand Masters</v>
      </c>
      <c r="H2370" s="116" t="str">
        <f t="shared" si="267"/>
        <v>Penguin</v>
      </c>
      <c r="I2370" s="109"/>
      <c r="J2370" s="109"/>
      <c r="K2370" s="109"/>
      <c r="L2370" s="118" t="str">
        <f t="shared" si="268"/>
        <v/>
      </c>
      <c r="M2370" s="118" t="str">
        <f t="shared" si="269"/>
        <v/>
      </c>
    </row>
    <row r="2371" spans="1:13" x14ac:dyDescent="0.3">
      <c r="A2371" s="121" t="s">
        <v>2005</v>
      </c>
      <c r="B2371" s="122">
        <v>44156</v>
      </c>
      <c r="C2371" s="121" t="s">
        <v>2006</v>
      </c>
      <c r="D2371" s="109" t="s">
        <v>1420</v>
      </c>
      <c r="E2371" s="116" t="str">
        <f t="shared" si="264"/>
        <v>Allen</v>
      </c>
      <c r="F2371" s="116" t="str">
        <f t="shared" si="265"/>
        <v>Langenstrassen</v>
      </c>
      <c r="G2371" s="116" t="str">
        <f t="shared" si="266"/>
        <v>Men Veteran</v>
      </c>
      <c r="H2371" s="116" t="str">
        <f t="shared" si="267"/>
        <v>Penguin</v>
      </c>
      <c r="I2371" s="109"/>
      <c r="J2371" s="109" t="s">
        <v>1340</v>
      </c>
      <c r="K2371" s="109">
        <v>159</v>
      </c>
      <c r="L2371" s="118">
        <f t="shared" si="268"/>
        <v>21.3</v>
      </c>
      <c r="M2371" s="118">
        <f t="shared" si="269"/>
        <v>21.3</v>
      </c>
    </row>
    <row r="2372" spans="1:13" x14ac:dyDescent="0.3">
      <c r="A2372" s="121" t="s">
        <v>2005</v>
      </c>
      <c r="B2372" s="122">
        <v>44156</v>
      </c>
      <c r="C2372" s="121" t="s">
        <v>2006</v>
      </c>
      <c r="D2372" s="109" t="s">
        <v>1420</v>
      </c>
      <c r="E2372" s="116" t="str">
        <f t="shared" si="264"/>
        <v>Allen</v>
      </c>
      <c r="F2372" s="116" t="str">
        <f t="shared" si="265"/>
        <v>Langenstrassen</v>
      </c>
      <c r="G2372" s="116" t="str">
        <f t="shared" si="266"/>
        <v>Men Veteran</v>
      </c>
      <c r="H2372" s="116" t="str">
        <f t="shared" si="267"/>
        <v>Penguin</v>
      </c>
      <c r="I2372" s="109"/>
      <c r="J2372" s="109" t="s">
        <v>1340</v>
      </c>
      <c r="K2372" s="109">
        <v>167</v>
      </c>
      <c r="L2372" s="118">
        <f t="shared" si="268"/>
        <v>25.2</v>
      </c>
      <c r="M2372" s="118">
        <f t="shared" si="269"/>
        <v>25.2</v>
      </c>
    </row>
    <row r="2373" spans="1:13" x14ac:dyDescent="0.3">
      <c r="A2373" s="121" t="s">
        <v>2005</v>
      </c>
      <c r="B2373" s="122">
        <v>44156</v>
      </c>
      <c r="C2373" s="121" t="s">
        <v>2006</v>
      </c>
      <c r="D2373" s="109" t="s">
        <v>1420</v>
      </c>
      <c r="E2373" s="116" t="str">
        <f t="shared" si="264"/>
        <v>Allen</v>
      </c>
      <c r="F2373" s="116" t="str">
        <f t="shared" si="265"/>
        <v>Langenstrassen</v>
      </c>
      <c r="G2373" s="116" t="str">
        <f t="shared" si="266"/>
        <v>Men Veteran</v>
      </c>
      <c r="H2373" s="116" t="str">
        <f t="shared" si="267"/>
        <v>Penguin</v>
      </c>
      <c r="I2373" s="109"/>
      <c r="J2373" s="109" t="s">
        <v>1340</v>
      </c>
      <c r="K2373" s="109">
        <v>154</v>
      </c>
      <c r="L2373" s="118">
        <f t="shared" si="268"/>
        <v>19.100000000000001</v>
      </c>
      <c r="M2373" s="118">
        <f t="shared" si="269"/>
        <v>19.100000000000001</v>
      </c>
    </row>
    <row r="2374" spans="1:13" x14ac:dyDescent="0.3">
      <c r="A2374" s="121" t="s">
        <v>2005</v>
      </c>
      <c r="B2374" s="122">
        <v>44156</v>
      </c>
      <c r="C2374" s="121" t="s">
        <v>2006</v>
      </c>
      <c r="D2374" s="109" t="s">
        <v>1491</v>
      </c>
      <c r="E2374" s="116" t="str">
        <f t="shared" si="264"/>
        <v>Annelien</v>
      </c>
      <c r="F2374" s="116" t="str">
        <f t="shared" si="265"/>
        <v>Langenstrassen</v>
      </c>
      <c r="G2374" s="116" t="str">
        <f t="shared" si="266"/>
        <v>Ladies Veteran</v>
      </c>
      <c r="H2374" s="116" t="str">
        <f t="shared" si="267"/>
        <v>Penguin</v>
      </c>
      <c r="I2374" s="109"/>
      <c r="J2374" s="109"/>
      <c r="K2374" s="109"/>
      <c r="L2374" s="118" t="str">
        <f t="shared" si="268"/>
        <v/>
      </c>
      <c r="M2374" s="118" t="str">
        <f t="shared" si="269"/>
        <v/>
      </c>
    </row>
    <row r="2375" spans="1:13" x14ac:dyDescent="0.3">
      <c r="A2375" s="121" t="s">
        <v>2005</v>
      </c>
      <c r="B2375" s="122">
        <v>44156</v>
      </c>
      <c r="C2375" s="121" t="s">
        <v>2006</v>
      </c>
      <c r="D2375" s="109" t="s">
        <v>1710</v>
      </c>
      <c r="E2375" s="116" t="str">
        <f t="shared" si="264"/>
        <v>Clinton</v>
      </c>
      <c r="F2375" s="116" t="str">
        <f t="shared" si="265"/>
        <v>Barnhard</v>
      </c>
      <c r="G2375" s="116" t="str">
        <f t="shared" si="266"/>
        <v>Men Senior</v>
      </c>
      <c r="H2375" s="116" t="str">
        <f t="shared" si="267"/>
        <v>Henties Bay</v>
      </c>
      <c r="I2375" s="109"/>
      <c r="J2375" s="109" t="s">
        <v>1341</v>
      </c>
      <c r="K2375" s="109">
        <v>101</v>
      </c>
      <c r="L2375" s="118">
        <f t="shared" si="268"/>
        <v>3.8</v>
      </c>
      <c r="M2375" s="118">
        <f t="shared" si="269"/>
        <v>3.8</v>
      </c>
    </row>
    <row r="2376" spans="1:13" x14ac:dyDescent="0.3">
      <c r="A2376" s="121" t="s">
        <v>2005</v>
      </c>
      <c r="B2376" s="122">
        <v>44156</v>
      </c>
      <c r="C2376" s="121" t="s">
        <v>2006</v>
      </c>
      <c r="D2376" s="109" t="s">
        <v>1711</v>
      </c>
      <c r="E2376" s="116" t="str">
        <f t="shared" si="264"/>
        <v>Lindie</v>
      </c>
      <c r="F2376" s="116" t="str">
        <f t="shared" si="265"/>
        <v>Barnhard</v>
      </c>
      <c r="G2376" s="116" t="str">
        <f t="shared" si="266"/>
        <v>Ladies Veteran</v>
      </c>
      <c r="H2376" s="116" t="str">
        <f t="shared" si="267"/>
        <v>Henties Bay</v>
      </c>
      <c r="I2376" s="109"/>
      <c r="J2376" s="109"/>
      <c r="K2376" s="109"/>
      <c r="L2376" s="118" t="str">
        <f t="shared" si="268"/>
        <v/>
      </c>
      <c r="M2376" s="118" t="str">
        <f t="shared" si="269"/>
        <v/>
      </c>
    </row>
    <row r="2377" spans="1:13" x14ac:dyDescent="0.3">
      <c r="A2377" s="121" t="s">
        <v>2005</v>
      </c>
      <c r="B2377" s="122">
        <v>44156</v>
      </c>
      <c r="C2377" s="121" t="s">
        <v>2006</v>
      </c>
      <c r="D2377" s="109" t="s">
        <v>1789</v>
      </c>
      <c r="E2377" s="116" t="str">
        <f t="shared" si="264"/>
        <v>Eric</v>
      </c>
      <c r="F2377" s="116" t="str">
        <f t="shared" si="265"/>
        <v>Mans</v>
      </c>
      <c r="G2377" s="116" t="str">
        <f t="shared" si="266"/>
        <v>Men Senior</v>
      </c>
      <c r="H2377" s="116" t="str">
        <f t="shared" si="267"/>
        <v>Henties Bay</v>
      </c>
      <c r="I2377" s="109"/>
      <c r="J2377" s="109" t="s">
        <v>1341</v>
      </c>
      <c r="K2377" s="109">
        <v>81</v>
      </c>
      <c r="L2377" s="118">
        <f t="shared" si="268"/>
        <v>1.8</v>
      </c>
      <c r="M2377" s="118">
        <f t="shared" si="269"/>
        <v>1.8</v>
      </c>
    </row>
    <row r="2378" spans="1:13" x14ac:dyDescent="0.3">
      <c r="A2378" s="121" t="s">
        <v>2005</v>
      </c>
      <c r="B2378" s="122">
        <v>44156</v>
      </c>
      <c r="C2378" s="121" t="s">
        <v>2006</v>
      </c>
      <c r="D2378" s="109" t="s">
        <v>686</v>
      </c>
      <c r="E2378" s="116" t="str">
        <f t="shared" si="264"/>
        <v>Chris Junior</v>
      </c>
      <c r="F2378" s="116" t="str">
        <f t="shared" si="265"/>
        <v>Orffer</v>
      </c>
      <c r="G2378" s="116" t="str">
        <f t="shared" si="266"/>
        <v>Men Senior</v>
      </c>
      <c r="H2378" s="116" t="str">
        <f t="shared" si="267"/>
        <v>Penguin</v>
      </c>
      <c r="I2378" s="109"/>
      <c r="J2378" s="109" t="s">
        <v>1320</v>
      </c>
      <c r="K2378" s="109">
        <v>88</v>
      </c>
      <c r="L2378" s="118">
        <f t="shared" si="268"/>
        <v>33.700000000000003</v>
      </c>
      <c r="M2378" s="118">
        <f t="shared" si="269"/>
        <v>33.700000000000003</v>
      </c>
    </row>
    <row r="2379" spans="1:13" x14ac:dyDescent="0.3">
      <c r="A2379" s="121" t="s">
        <v>2005</v>
      </c>
      <c r="B2379" s="122">
        <v>44156</v>
      </c>
      <c r="C2379" s="121" t="s">
        <v>2006</v>
      </c>
      <c r="D2379" s="109" t="s">
        <v>686</v>
      </c>
      <c r="E2379" s="116" t="str">
        <f t="shared" si="264"/>
        <v>Chris Junior</v>
      </c>
      <c r="F2379" s="116" t="str">
        <f t="shared" si="265"/>
        <v>Orffer</v>
      </c>
      <c r="G2379" s="116" t="str">
        <f t="shared" si="266"/>
        <v>Men Senior</v>
      </c>
      <c r="H2379" s="116" t="str">
        <f t="shared" si="267"/>
        <v>Penguin</v>
      </c>
      <c r="I2379" s="109"/>
      <c r="J2379" s="109" t="s">
        <v>1341</v>
      </c>
      <c r="K2379" s="109">
        <v>133</v>
      </c>
      <c r="L2379" s="118">
        <f t="shared" si="268"/>
        <v>10</v>
      </c>
      <c r="M2379" s="118">
        <f t="shared" si="269"/>
        <v>10</v>
      </c>
    </row>
    <row r="2380" spans="1:13" x14ac:dyDescent="0.3">
      <c r="A2380" s="121" t="s">
        <v>2005</v>
      </c>
      <c r="B2380" s="122">
        <v>44156</v>
      </c>
      <c r="C2380" s="121" t="s">
        <v>2006</v>
      </c>
      <c r="D2380" s="109" t="s">
        <v>686</v>
      </c>
      <c r="E2380" s="116" t="str">
        <f t="shared" si="264"/>
        <v>Chris Junior</v>
      </c>
      <c r="F2380" s="116" t="str">
        <f t="shared" si="265"/>
        <v>Orffer</v>
      </c>
      <c r="G2380" s="116" t="str">
        <f t="shared" si="266"/>
        <v>Men Senior</v>
      </c>
      <c r="H2380" s="116" t="str">
        <f t="shared" si="267"/>
        <v>Penguin</v>
      </c>
      <c r="I2380" s="109"/>
      <c r="J2380" s="109" t="s">
        <v>1318</v>
      </c>
      <c r="K2380" s="109">
        <v>83</v>
      </c>
      <c r="L2380" s="118">
        <f t="shared" si="268"/>
        <v>10.5</v>
      </c>
      <c r="M2380" s="118">
        <f t="shared" si="269"/>
        <v>10.5</v>
      </c>
    </row>
    <row r="2381" spans="1:13" x14ac:dyDescent="0.3">
      <c r="A2381" s="121" t="s">
        <v>2005</v>
      </c>
      <c r="B2381" s="122">
        <v>44156</v>
      </c>
      <c r="C2381" s="121" t="s">
        <v>2006</v>
      </c>
      <c r="D2381" s="109" t="s">
        <v>686</v>
      </c>
      <c r="E2381" s="116" t="str">
        <f t="shared" si="264"/>
        <v>Chris Junior</v>
      </c>
      <c r="F2381" s="116" t="str">
        <f t="shared" si="265"/>
        <v>Orffer</v>
      </c>
      <c r="G2381" s="116" t="str">
        <f t="shared" si="266"/>
        <v>Men Senior</v>
      </c>
      <c r="H2381" s="116" t="str">
        <f t="shared" si="267"/>
        <v>Penguin</v>
      </c>
      <c r="I2381" s="109"/>
      <c r="J2381" s="109" t="s">
        <v>20</v>
      </c>
      <c r="K2381" s="109">
        <v>89</v>
      </c>
      <c r="L2381" s="118">
        <f t="shared" si="268"/>
        <v>2.6</v>
      </c>
      <c r="M2381" s="118">
        <f t="shared" si="269"/>
        <v>2.6</v>
      </c>
    </row>
    <row r="2382" spans="1:13" x14ac:dyDescent="0.3">
      <c r="A2382" s="121" t="s">
        <v>2005</v>
      </c>
      <c r="B2382" s="122">
        <v>44156</v>
      </c>
      <c r="C2382" s="121" t="s">
        <v>2006</v>
      </c>
      <c r="D2382" s="109" t="s">
        <v>667</v>
      </c>
      <c r="E2382" s="116" t="str">
        <f t="shared" si="264"/>
        <v>Corne</v>
      </c>
      <c r="F2382" s="116" t="str">
        <f t="shared" si="265"/>
        <v>Van Niekerk</v>
      </c>
      <c r="G2382" s="116" t="str">
        <f t="shared" si="266"/>
        <v>Men Senior</v>
      </c>
      <c r="H2382" s="116" t="str">
        <f t="shared" si="267"/>
        <v>Penguin</v>
      </c>
      <c r="I2382" s="109"/>
      <c r="J2382" s="109"/>
      <c r="K2382" s="109"/>
      <c r="L2382" s="118" t="str">
        <f t="shared" si="268"/>
        <v/>
      </c>
      <c r="M2382" s="118" t="str">
        <f t="shared" si="269"/>
        <v/>
      </c>
    </row>
    <row r="2383" spans="1:13" x14ac:dyDescent="0.3">
      <c r="A2383" s="121" t="s">
        <v>2005</v>
      </c>
      <c r="B2383" s="122">
        <v>44156</v>
      </c>
      <c r="C2383" s="121" t="s">
        <v>2006</v>
      </c>
      <c r="D2383" s="109" t="s">
        <v>1758</v>
      </c>
      <c r="E2383" s="116" t="str">
        <f t="shared" si="264"/>
        <v>Pieter</v>
      </c>
      <c r="F2383" s="116" t="str">
        <f t="shared" si="265"/>
        <v>Jansen Van Vuuren</v>
      </c>
      <c r="G2383" s="116" t="str">
        <f t="shared" si="266"/>
        <v>Men Senior</v>
      </c>
      <c r="H2383" s="116" t="str">
        <f t="shared" si="267"/>
        <v>Penguin</v>
      </c>
      <c r="I2383" s="109"/>
      <c r="J2383" s="109" t="s">
        <v>1341</v>
      </c>
      <c r="K2383" s="109">
        <v>98</v>
      </c>
      <c r="L2383" s="118">
        <f t="shared" si="268"/>
        <v>3.4</v>
      </c>
      <c r="M2383" s="118">
        <f t="shared" si="269"/>
        <v>3.4</v>
      </c>
    </row>
    <row r="2384" spans="1:13" x14ac:dyDescent="0.3">
      <c r="A2384" s="121" t="s">
        <v>2005</v>
      </c>
      <c r="B2384" s="122">
        <v>44156</v>
      </c>
      <c r="C2384" s="121" t="s">
        <v>2006</v>
      </c>
      <c r="D2384" s="109" t="s">
        <v>754</v>
      </c>
      <c r="E2384" s="116" t="str">
        <f t="shared" si="264"/>
        <v>Henri</v>
      </c>
      <c r="F2384" s="116" t="str">
        <f t="shared" si="265"/>
        <v>Snyman</v>
      </c>
      <c r="G2384" s="116" t="str">
        <f t="shared" si="266"/>
        <v>Men Veteran</v>
      </c>
      <c r="H2384" s="116" t="str">
        <f t="shared" si="267"/>
        <v>Penguin</v>
      </c>
      <c r="I2384" s="109"/>
      <c r="J2384" s="109" t="s">
        <v>1340</v>
      </c>
      <c r="K2384" s="109">
        <v>128</v>
      </c>
      <c r="L2384" s="118">
        <f t="shared" si="268"/>
        <v>10.1</v>
      </c>
      <c r="M2384" s="118">
        <f t="shared" si="269"/>
        <v>10.1</v>
      </c>
    </row>
    <row r="2385" spans="1:13" x14ac:dyDescent="0.3">
      <c r="A2385" s="121" t="s">
        <v>2005</v>
      </c>
      <c r="B2385" s="122">
        <v>44156</v>
      </c>
      <c r="C2385" s="121" t="s">
        <v>2006</v>
      </c>
      <c r="D2385" s="109" t="s">
        <v>754</v>
      </c>
      <c r="E2385" s="116" t="str">
        <f t="shared" si="264"/>
        <v>Henri</v>
      </c>
      <c r="F2385" s="116" t="str">
        <f t="shared" si="265"/>
        <v>Snyman</v>
      </c>
      <c r="G2385" s="116" t="str">
        <f t="shared" si="266"/>
        <v>Men Veteran</v>
      </c>
      <c r="H2385" s="116" t="str">
        <f t="shared" si="267"/>
        <v>Penguin</v>
      </c>
      <c r="I2385" s="109"/>
      <c r="J2385" s="109" t="s">
        <v>1340</v>
      </c>
      <c r="K2385" s="109">
        <v>146</v>
      </c>
      <c r="L2385" s="118">
        <f t="shared" si="268"/>
        <v>15.9</v>
      </c>
      <c r="M2385" s="118">
        <f t="shared" si="269"/>
        <v>15.9</v>
      </c>
    </row>
    <row r="2386" spans="1:13" x14ac:dyDescent="0.3">
      <c r="A2386" s="121" t="s">
        <v>2005</v>
      </c>
      <c r="B2386" s="122">
        <v>44156</v>
      </c>
      <c r="C2386" s="121" t="s">
        <v>2006</v>
      </c>
      <c r="D2386" s="109" t="s">
        <v>754</v>
      </c>
      <c r="E2386" s="116" t="str">
        <f t="shared" si="264"/>
        <v>Henri</v>
      </c>
      <c r="F2386" s="116" t="str">
        <f t="shared" si="265"/>
        <v>Snyman</v>
      </c>
      <c r="G2386" s="116" t="str">
        <f t="shared" si="266"/>
        <v>Men Veteran</v>
      </c>
      <c r="H2386" s="116" t="str">
        <f t="shared" si="267"/>
        <v>Penguin</v>
      </c>
      <c r="I2386" s="109"/>
      <c r="J2386" s="109" t="s">
        <v>1340</v>
      </c>
      <c r="K2386" s="109">
        <v>100</v>
      </c>
      <c r="L2386" s="118">
        <f t="shared" si="268"/>
        <v>4.3</v>
      </c>
      <c r="M2386" s="118">
        <f t="shared" si="269"/>
        <v>4.3</v>
      </c>
    </row>
    <row r="2387" spans="1:13" x14ac:dyDescent="0.3">
      <c r="A2387" s="121" t="s">
        <v>2005</v>
      </c>
      <c r="B2387" s="122">
        <v>44156</v>
      </c>
      <c r="C2387" s="121" t="s">
        <v>2006</v>
      </c>
      <c r="D2387" s="109" t="s">
        <v>754</v>
      </c>
      <c r="E2387" s="116" t="str">
        <f t="shared" si="264"/>
        <v>Henri</v>
      </c>
      <c r="F2387" s="116" t="str">
        <f t="shared" si="265"/>
        <v>Snyman</v>
      </c>
      <c r="G2387" s="116" t="str">
        <f t="shared" si="266"/>
        <v>Men Veteran</v>
      </c>
      <c r="H2387" s="116" t="str">
        <f t="shared" si="267"/>
        <v>Penguin</v>
      </c>
      <c r="I2387" s="109"/>
      <c r="J2387" s="109" t="s">
        <v>1340</v>
      </c>
      <c r="K2387" s="109">
        <v>112</v>
      </c>
      <c r="L2387" s="118">
        <f t="shared" si="268"/>
        <v>6.4</v>
      </c>
      <c r="M2387" s="118">
        <f t="shared" si="269"/>
        <v>6.4</v>
      </c>
    </row>
    <row r="2388" spans="1:13" x14ac:dyDescent="0.3">
      <c r="A2388" s="121" t="s">
        <v>2005</v>
      </c>
      <c r="B2388" s="122">
        <v>44156</v>
      </c>
      <c r="C2388" s="121" t="s">
        <v>2006</v>
      </c>
      <c r="D2388" s="109" t="s">
        <v>754</v>
      </c>
      <c r="E2388" s="116" t="str">
        <f t="shared" si="264"/>
        <v>Henri</v>
      </c>
      <c r="F2388" s="116" t="str">
        <f t="shared" si="265"/>
        <v>Snyman</v>
      </c>
      <c r="G2388" s="116" t="str">
        <f t="shared" si="266"/>
        <v>Men Veteran</v>
      </c>
      <c r="H2388" s="116" t="str">
        <f t="shared" si="267"/>
        <v>Penguin</v>
      </c>
      <c r="I2388" s="109"/>
      <c r="J2388" s="109" t="s">
        <v>1340</v>
      </c>
      <c r="K2388" s="109">
        <v>129</v>
      </c>
      <c r="L2388" s="118">
        <f t="shared" si="268"/>
        <v>10.4</v>
      </c>
      <c r="M2388" s="118">
        <f t="shared" si="269"/>
        <v>10.4</v>
      </c>
    </row>
    <row r="2389" spans="1:13" x14ac:dyDescent="0.3">
      <c r="A2389" s="121" t="s">
        <v>2005</v>
      </c>
      <c r="B2389" s="122">
        <v>44156</v>
      </c>
      <c r="C2389" s="121" t="s">
        <v>2006</v>
      </c>
      <c r="D2389" s="109" t="s">
        <v>856</v>
      </c>
      <c r="E2389" s="116" t="str">
        <f t="shared" si="264"/>
        <v>Henno</v>
      </c>
      <c r="F2389" s="116" t="str">
        <f t="shared" si="265"/>
        <v>Snyman</v>
      </c>
      <c r="G2389" s="116" t="str">
        <f t="shared" si="266"/>
        <v>Men Veteran</v>
      </c>
      <c r="H2389" s="116" t="str">
        <f t="shared" si="267"/>
        <v>Penguin</v>
      </c>
      <c r="I2389" s="109"/>
      <c r="J2389" s="109" t="s">
        <v>1340</v>
      </c>
      <c r="K2389" s="109">
        <v>161</v>
      </c>
      <c r="L2389" s="118">
        <f t="shared" si="268"/>
        <v>22.2</v>
      </c>
      <c r="M2389" s="118">
        <f t="shared" si="269"/>
        <v>22.2</v>
      </c>
    </row>
    <row r="2390" spans="1:13" x14ac:dyDescent="0.3">
      <c r="A2390" s="121" t="s">
        <v>2005</v>
      </c>
      <c r="B2390" s="122">
        <v>44156</v>
      </c>
      <c r="C2390" s="121" t="s">
        <v>2006</v>
      </c>
      <c r="D2390" s="109" t="s">
        <v>856</v>
      </c>
      <c r="E2390" s="116" t="str">
        <f t="shared" si="264"/>
        <v>Henno</v>
      </c>
      <c r="F2390" s="116" t="str">
        <f t="shared" si="265"/>
        <v>Snyman</v>
      </c>
      <c r="G2390" s="116" t="str">
        <f t="shared" si="266"/>
        <v>Men Veteran</v>
      </c>
      <c r="H2390" s="116" t="str">
        <f t="shared" si="267"/>
        <v>Penguin</v>
      </c>
      <c r="I2390" s="109"/>
      <c r="J2390" s="109" t="s">
        <v>1340</v>
      </c>
      <c r="K2390" s="109">
        <v>120</v>
      </c>
      <c r="L2390" s="118">
        <f t="shared" si="268"/>
        <v>8.1</v>
      </c>
      <c r="M2390" s="118">
        <f t="shared" si="269"/>
        <v>8.1</v>
      </c>
    </row>
    <row r="2391" spans="1:13" x14ac:dyDescent="0.3">
      <c r="A2391" s="121" t="s">
        <v>2005</v>
      </c>
      <c r="B2391" s="122">
        <v>44156</v>
      </c>
      <c r="C2391" s="121" t="s">
        <v>2006</v>
      </c>
      <c r="D2391" s="109" t="s">
        <v>856</v>
      </c>
      <c r="E2391" s="116" t="str">
        <f t="shared" si="264"/>
        <v>Henno</v>
      </c>
      <c r="F2391" s="116" t="str">
        <f t="shared" si="265"/>
        <v>Snyman</v>
      </c>
      <c r="G2391" s="116" t="str">
        <f t="shared" si="266"/>
        <v>Men Veteran</v>
      </c>
      <c r="H2391" s="116" t="str">
        <f t="shared" si="267"/>
        <v>Penguin</v>
      </c>
      <c r="I2391" s="109"/>
      <c r="J2391" s="109" t="s">
        <v>20</v>
      </c>
      <c r="K2391" s="109">
        <v>81</v>
      </c>
      <c r="L2391" s="118">
        <f t="shared" si="268"/>
        <v>1.9</v>
      </c>
      <c r="M2391" s="118">
        <f t="shared" si="269"/>
        <v>1.9</v>
      </c>
    </row>
    <row r="2392" spans="1:13" x14ac:dyDescent="0.3">
      <c r="A2392" s="121" t="s">
        <v>2005</v>
      </c>
      <c r="B2392" s="122">
        <v>44156</v>
      </c>
      <c r="C2392" s="121" t="s">
        <v>2006</v>
      </c>
      <c r="D2392" s="109" t="s">
        <v>885</v>
      </c>
      <c r="E2392" s="116" t="str">
        <f t="shared" si="264"/>
        <v>Henko</v>
      </c>
      <c r="F2392" s="116" t="str">
        <f t="shared" si="265"/>
        <v>Snyman</v>
      </c>
      <c r="G2392" s="116" t="str">
        <f t="shared" si="266"/>
        <v>Men U/21</v>
      </c>
      <c r="H2392" s="116" t="str">
        <f t="shared" si="267"/>
        <v>Penguin</v>
      </c>
      <c r="I2392" s="109"/>
      <c r="J2392" s="109" t="s">
        <v>1318</v>
      </c>
      <c r="K2392" s="109">
        <v>67</v>
      </c>
      <c r="L2392" s="118">
        <f t="shared" si="268"/>
        <v>5.5</v>
      </c>
      <c r="M2392" s="118">
        <f t="shared" si="269"/>
        <v>5.5</v>
      </c>
    </row>
    <row r="2393" spans="1:13" x14ac:dyDescent="0.3">
      <c r="A2393" s="121" t="s">
        <v>2005</v>
      </c>
      <c r="B2393" s="122">
        <v>44156</v>
      </c>
      <c r="C2393" s="121" t="s">
        <v>2006</v>
      </c>
      <c r="D2393" s="109" t="s">
        <v>500</v>
      </c>
      <c r="E2393" s="116" t="str">
        <f t="shared" si="264"/>
        <v>Charles</v>
      </c>
      <c r="F2393" s="116" t="str">
        <f t="shared" si="265"/>
        <v>Bothma</v>
      </c>
      <c r="G2393" s="116" t="str">
        <f t="shared" si="266"/>
        <v>Men Grand Masters</v>
      </c>
      <c r="H2393" s="116" t="str">
        <f t="shared" si="267"/>
        <v>Penguin</v>
      </c>
      <c r="I2393" s="109"/>
      <c r="J2393" s="109" t="s">
        <v>20</v>
      </c>
      <c r="K2393" s="109">
        <v>96</v>
      </c>
      <c r="L2393" s="118">
        <f t="shared" si="268"/>
        <v>3.3</v>
      </c>
      <c r="M2393" s="118">
        <f t="shared" si="269"/>
        <v>3.3</v>
      </c>
    </row>
    <row r="2394" spans="1:13" x14ac:dyDescent="0.3">
      <c r="A2394" s="121" t="s">
        <v>2005</v>
      </c>
      <c r="B2394" s="122">
        <v>44156</v>
      </c>
      <c r="C2394" s="121" t="s">
        <v>2006</v>
      </c>
      <c r="D2394" s="109" t="s">
        <v>500</v>
      </c>
      <c r="E2394" s="116" t="str">
        <f t="shared" si="264"/>
        <v>Charles</v>
      </c>
      <c r="F2394" s="116" t="str">
        <f t="shared" si="265"/>
        <v>Bothma</v>
      </c>
      <c r="G2394" s="116" t="str">
        <f t="shared" si="266"/>
        <v>Men Grand Masters</v>
      </c>
      <c r="H2394" s="116" t="str">
        <f t="shared" si="267"/>
        <v>Penguin</v>
      </c>
      <c r="I2394" s="109"/>
      <c r="J2394" s="109" t="s">
        <v>1318</v>
      </c>
      <c r="K2394" s="109">
        <v>70</v>
      </c>
      <c r="L2394" s="118">
        <f t="shared" si="268"/>
        <v>6.2</v>
      </c>
      <c r="M2394" s="118">
        <f t="shared" si="269"/>
        <v>6.2</v>
      </c>
    </row>
    <row r="2395" spans="1:13" x14ac:dyDescent="0.3">
      <c r="A2395" s="121" t="s">
        <v>2005</v>
      </c>
      <c r="B2395" s="122">
        <v>44156</v>
      </c>
      <c r="C2395" s="121" t="s">
        <v>2006</v>
      </c>
      <c r="D2395" s="109" t="s">
        <v>1469</v>
      </c>
      <c r="E2395" s="116" t="str">
        <f t="shared" si="264"/>
        <v>Barren</v>
      </c>
      <c r="F2395" s="116" t="str">
        <f t="shared" si="265"/>
        <v>Van Es</v>
      </c>
      <c r="G2395" s="116" t="str">
        <f t="shared" si="266"/>
        <v>Men Senior</v>
      </c>
      <c r="H2395" s="116" t="str">
        <f t="shared" si="267"/>
        <v>Penguin</v>
      </c>
      <c r="I2395" s="109"/>
      <c r="J2395" s="109" t="s">
        <v>1340</v>
      </c>
      <c r="K2395" s="109">
        <v>151</v>
      </c>
      <c r="L2395" s="118">
        <f t="shared" si="268"/>
        <v>17.8</v>
      </c>
      <c r="M2395" s="118">
        <f t="shared" si="269"/>
        <v>17.8</v>
      </c>
    </row>
    <row r="2396" spans="1:13" x14ac:dyDescent="0.3">
      <c r="A2396" s="121" t="s">
        <v>2005</v>
      </c>
      <c r="B2396" s="122">
        <v>44156</v>
      </c>
      <c r="C2396" s="121" t="s">
        <v>2006</v>
      </c>
      <c r="D2396" s="109" t="s">
        <v>1469</v>
      </c>
      <c r="E2396" s="116" t="str">
        <f t="shared" ref="E2396:E2459" si="270">IF(D2396="","",VLOOKUP(D2396,Master,3,FALSE))</f>
        <v>Barren</v>
      </c>
      <c r="F2396" s="116" t="str">
        <f t="shared" ref="F2396:F2459" si="271">IF(D2396="","",VLOOKUP(D2396,Master,4,FALSE))</f>
        <v>Van Es</v>
      </c>
      <c r="G2396" s="116" t="str">
        <f t="shared" ref="G2396:G2459" si="272">IF(D2396="","",VLOOKUP(D2396,Master,5,FALSE))</f>
        <v>Men Senior</v>
      </c>
      <c r="H2396" s="116" t="str">
        <f t="shared" ref="H2396:H2459" si="273">IF(D2396="","",VLOOKUP(D2396,Master,2,FALSE))</f>
        <v>Penguin</v>
      </c>
      <c r="I2396" s="109"/>
      <c r="J2396" s="109" t="s">
        <v>1340</v>
      </c>
      <c r="K2396" s="109">
        <v>138</v>
      </c>
      <c r="L2396" s="118">
        <f t="shared" ref="L2396:L2459" si="274">IF(K2396="","",IF(I2396="",ROUND(HLOOKUP(J2396,kgList,K2396,FALSE),1),ROUND(HLOOKUP(I2396,kgList,K2396,FALSE),1)))</f>
        <v>13.1</v>
      </c>
      <c r="M2396" s="118">
        <f t="shared" ref="M2396:M2459" si="275">IF(L2396="","",IF(COUNTA(I2396:J2396)&gt;1,"Edible or Inedible",IF(COUNTA(I2396)=1,L2396*1,IF(COUNTA(J2396)=1,L2396*1,"ERROR"))))</f>
        <v>13.1</v>
      </c>
    </row>
    <row r="2397" spans="1:13" x14ac:dyDescent="0.3">
      <c r="A2397" s="121" t="s">
        <v>2005</v>
      </c>
      <c r="B2397" s="122">
        <v>44156</v>
      </c>
      <c r="C2397" s="121" t="s">
        <v>2006</v>
      </c>
      <c r="D2397" s="109" t="s">
        <v>1469</v>
      </c>
      <c r="E2397" s="116" t="str">
        <f t="shared" si="270"/>
        <v>Barren</v>
      </c>
      <c r="F2397" s="116" t="str">
        <f t="shared" si="271"/>
        <v>Van Es</v>
      </c>
      <c r="G2397" s="116" t="str">
        <f t="shared" si="272"/>
        <v>Men Senior</v>
      </c>
      <c r="H2397" s="116" t="str">
        <f t="shared" si="273"/>
        <v>Penguin</v>
      </c>
      <c r="I2397" s="109"/>
      <c r="J2397" s="109" t="s">
        <v>1340</v>
      </c>
      <c r="K2397" s="109">
        <v>152</v>
      </c>
      <c r="L2397" s="118">
        <f t="shared" si="274"/>
        <v>18.2</v>
      </c>
      <c r="M2397" s="118">
        <f t="shared" si="275"/>
        <v>18.2</v>
      </c>
    </row>
    <row r="2398" spans="1:13" x14ac:dyDescent="0.3">
      <c r="A2398" s="121" t="s">
        <v>2005</v>
      </c>
      <c r="B2398" s="122">
        <v>44156</v>
      </c>
      <c r="C2398" s="121" t="s">
        <v>2006</v>
      </c>
      <c r="D2398" s="109" t="s">
        <v>674</v>
      </c>
      <c r="E2398" s="116" t="str">
        <f t="shared" si="270"/>
        <v>Devon</v>
      </c>
      <c r="F2398" s="116" t="str">
        <f t="shared" si="271"/>
        <v>Burger</v>
      </c>
      <c r="G2398" s="116" t="str">
        <f t="shared" si="272"/>
        <v>Men U/21</v>
      </c>
      <c r="H2398" s="116" t="str">
        <f t="shared" si="273"/>
        <v>Penguin</v>
      </c>
      <c r="I2398" s="109"/>
      <c r="J2398" s="109" t="s">
        <v>1341</v>
      </c>
      <c r="K2398" s="109">
        <v>132</v>
      </c>
      <c r="L2398" s="118">
        <f t="shared" si="274"/>
        <v>9.8000000000000007</v>
      </c>
      <c r="M2398" s="118">
        <f t="shared" si="275"/>
        <v>9.8000000000000007</v>
      </c>
    </row>
    <row r="2399" spans="1:13" x14ac:dyDescent="0.3">
      <c r="A2399" s="121" t="s">
        <v>2005</v>
      </c>
      <c r="B2399" s="122">
        <v>44156</v>
      </c>
      <c r="C2399" s="121" t="s">
        <v>2006</v>
      </c>
      <c r="D2399" s="109" t="s">
        <v>674</v>
      </c>
      <c r="E2399" s="116" t="str">
        <f t="shared" si="270"/>
        <v>Devon</v>
      </c>
      <c r="F2399" s="116" t="str">
        <f t="shared" si="271"/>
        <v>Burger</v>
      </c>
      <c r="G2399" s="116" t="str">
        <f t="shared" si="272"/>
        <v>Men U/21</v>
      </c>
      <c r="H2399" s="116" t="str">
        <f t="shared" si="273"/>
        <v>Penguin</v>
      </c>
      <c r="I2399" s="109"/>
      <c r="J2399" s="109" t="s">
        <v>1340</v>
      </c>
      <c r="K2399" s="109">
        <v>138</v>
      </c>
      <c r="L2399" s="118">
        <f t="shared" si="274"/>
        <v>13.1</v>
      </c>
      <c r="M2399" s="118">
        <f t="shared" si="275"/>
        <v>13.1</v>
      </c>
    </row>
    <row r="2400" spans="1:13" x14ac:dyDescent="0.3">
      <c r="A2400" s="121" t="s">
        <v>2005</v>
      </c>
      <c r="B2400" s="122">
        <v>44156</v>
      </c>
      <c r="C2400" s="121" t="s">
        <v>2006</v>
      </c>
      <c r="D2400" s="109" t="s">
        <v>674</v>
      </c>
      <c r="E2400" s="116" t="str">
        <f t="shared" si="270"/>
        <v>Devon</v>
      </c>
      <c r="F2400" s="116" t="str">
        <f t="shared" si="271"/>
        <v>Burger</v>
      </c>
      <c r="G2400" s="116" t="str">
        <f t="shared" si="272"/>
        <v>Men U/21</v>
      </c>
      <c r="H2400" s="116" t="str">
        <f t="shared" si="273"/>
        <v>Penguin</v>
      </c>
      <c r="I2400" s="109"/>
      <c r="J2400" s="109" t="s">
        <v>1340</v>
      </c>
      <c r="K2400" s="109">
        <v>151</v>
      </c>
      <c r="L2400" s="118">
        <f t="shared" si="274"/>
        <v>17.8</v>
      </c>
      <c r="M2400" s="118">
        <f t="shared" si="275"/>
        <v>17.8</v>
      </c>
    </row>
    <row r="2401" spans="1:13" x14ac:dyDescent="0.3">
      <c r="A2401" s="121" t="s">
        <v>2005</v>
      </c>
      <c r="B2401" s="122">
        <v>44156</v>
      </c>
      <c r="C2401" s="121" t="s">
        <v>2006</v>
      </c>
      <c r="D2401" s="109" t="s">
        <v>673</v>
      </c>
      <c r="E2401" s="116" t="str">
        <f t="shared" si="270"/>
        <v>Corne</v>
      </c>
      <c r="F2401" s="116" t="str">
        <f t="shared" si="271"/>
        <v>Burger</v>
      </c>
      <c r="G2401" s="116" t="str">
        <f t="shared" si="272"/>
        <v>Men U/21</v>
      </c>
      <c r="H2401" s="116" t="str">
        <f t="shared" si="273"/>
        <v>Penguin</v>
      </c>
      <c r="I2401" s="109"/>
      <c r="J2401" s="109" t="s">
        <v>1340</v>
      </c>
      <c r="K2401" s="109">
        <v>104</v>
      </c>
      <c r="L2401" s="118">
        <f t="shared" si="274"/>
        <v>5</v>
      </c>
      <c r="M2401" s="118">
        <f t="shared" si="275"/>
        <v>5</v>
      </c>
    </row>
    <row r="2402" spans="1:13" x14ac:dyDescent="0.3">
      <c r="A2402" s="121" t="s">
        <v>2005</v>
      </c>
      <c r="B2402" s="122">
        <v>44156</v>
      </c>
      <c r="C2402" s="121" t="s">
        <v>2006</v>
      </c>
      <c r="D2402" s="109" t="s">
        <v>673</v>
      </c>
      <c r="E2402" s="116" t="str">
        <f t="shared" si="270"/>
        <v>Corne</v>
      </c>
      <c r="F2402" s="116" t="str">
        <f t="shared" si="271"/>
        <v>Burger</v>
      </c>
      <c r="G2402" s="116" t="str">
        <f t="shared" si="272"/>
        <v>Men U/21</v>
      </c>
      <c r="H2402" s="116" t="str">
        <f t="shared" si="273"/>
        <v>Penguin</v>
      </c>
      <c r="I2402" s="109"/>
      <c r="J2402" s="109" t="s">
        <v>1340</v>
      </c>
      <c r="K2402" s="109">
        <v>155</v>
      </c>
      <c r="L2402" s="118">
        <f t="shared" si="274"/>
        <v>19.5</v>
      </c>
      <c r="M2402" s="118">
        <f t="shared" si="275"/>
        <v>19.5</v>
      </c>
    </row>
    <row r="2403" spans="1:13" x14ac:dyDescent="0.3">
      <c r="A2403" s="121" t="s">
        <v>2005</v>
      </c>
      <c r="B2403" s="122">
        <v>44156</v>
      </c>
      <c r="C2403" s="121" t="s">
        <v>2006</v>
      </c>
      <c r="D2403" s="109" t="s">
        <v>505</v>
      </c>
      <c r="E2403" s="116" t="str">
        <f t="shared" si="270"/>
        <v>Henry</v>
      </c>
      <c r="F2403" s="116" t="str">
        <f t="shared" si="271"/>
        <v>Loubser</v>
      </c>
      <c r="G2403" s="116" t="str">
        <f t="shared" si="272"/>
        <v>Men Grand Masters</v>
      </c>
      <c r="H2403" s="116" t="str">
        <f t="shared" si="273"/>
        <v>Penguin</v>
      </c>
      <c r="I2403" s="109"/>
      <c r="J2403" s="109" t="s">
        <v>1320</v>
      </c>
      <c r="K2403" s="109">
        <v>37</v>
      </c>
      <c r="L2403" s="118">
        <f t="shared" si="274"/>
        <v>2</v>
      </c>
      <c r="M2403" s="118">
        <f t="shared" si="275"/>
        <v>2</v>
      </c>
    </row>
    <row r="2404" spans="1:13" x14ac:dyDescent="0.3">
      <c r="A2404" s="121" t="s">
        <v>2005</v>
      </c>
      <c r="B2404" s="122">
        <v>44156</v>
      </c>
      <c r="C2404" s="121" t="s">
        <v>2006</v>
      </c>
      <c r="D2404" s="109" t="s">
        <v>505</v>
      </c>
      <c r="E2404" s="116" t="str">
        <f t="shared" si="270"/>
        <v>Henry</v>
      </c>
      <c r="F2404" s="116" t="str">
        <f t="shared" si="271"/>
        <v>Loubser</v>
      </c>
      <c r="G2404" s="116" t="str">
        <f t="shared" si="272"/>
        <v>Men Grand Masters</v>
      </c>
      <c r="H2404" s="116" t="str">
        <f t="shared" si="273"/>
        <v>Penguin</v>
      </c>
      <c r="I2404" s="109"/>
      <c r="J2404" s="109" t="s">
        <v>1318</v>
      </c>
      <c r="K2404" s="109">
        <v>77</v>
      </c>
      <c r="L2404" s="118">
        <f t="shared" si="274"/>
        <v>8.4</v>
      </c>
      <c r="M2404" s="118">
        <f t="shared" si="275"/>
        <v>8.4</v>
      </c>
    </row>
    <row r="2405" spans="1:13" x14ac:dyDescent="0.3">
      <c r="A2405" s="121" t="s">
        <v>2005</v>
      </c>
      <c r="B2405" s="122">
        <v>44156</v>
      </c>
      <c r="C2405" s="121" t="s">
        <v>2006</v>
      </c>
      <c r="D2405" s="109" t="s">
        <v>505</v>
      </c>
      <c r="E2405" s="116" t="str">
        <f t="shared" si="270"/>
        <v>Henry</v>
      </c>
      <c r="F2405" s="116" t="str">
        <f t="shared" si="271"/>
        <v>Loubser</v>
      </c>
      <c r="G2405" s="116" t="str">
        <f t="shared" si="272"/>
        <v>Men Grand Masters</v>
      </c>
      <c r="H2405" s="116" t="str">
        <f t="shared" si="273"/>
        <v>Penguin</v>
      </c>
      <c r="I2405" s="109"/>
      <c r="J2405" s="109" t="s">
        <v>1340</v>
      </c>
      <c r="K2405" s="109">
        <v>157</v>
      </c>
      <c r="L2405" s="118">
        <f t="shared" si="274"/>
        <v>20.399999999999999</v>
      </c>
      <c r="M2405" s="118">
        <f t="shared" si="275"/>
        <v>20.399999999999999</v>
      </c>
    </row>
    <row r="2406" spans="1:13" x14ac:dyDescent="0.3">
      <c r="A2406" s="121" t="s">
        <v>2005</v>
      </c>
      <c r="B2406" s="122">
        <v>44156</v>
      </c>
      <c r="C2406" s="121" t="s">
        <v>2006</v>
      </c>
      <c r="D2406" s="109" t="s">
        <v>505</v>
      </c>
      <c r="E2406" s="116" t="str">
        <f t="shared" si="270"/>
        <v>Henry</v>
      </c>
      <c r="F2406" s="116" t="str">
        <f t="shared" si="271"/>
        <v>Loubser</v>
      </c>
      <c r="G2406" s="116" t="str">
        <f t="shared" si="272"/>
        <v>Men Grand Masters</v>
      </c>
      <c r="H2406" s="116" t="str">
        <f t="shared" si="273"/>
        <v>Penguin</v>
      </c>
      <c r="I2406" s="109"/>
      <c r="J2406" s="109" t="s">
        <v>1318</v>
      </c>
      <c r="K2406" s="109">
        <v>38</v>
      </c>
      <c r="L2406" s="118">
        <f t="shared" si="274"/>
        <v>1</v>
      </c>
      <c r="M2406" s="118">
        <f t="shared" si="275"/>
        <v>1</v>
      </c>
    </row>
    <row r="2407" spans="1:13" x14ac:dyDescent="0.3">
      <c r="A2407" s="121" t="s">
        <v>2005</v>
      </c>
      <c r="B2407" s="122">
        <v>44156</v>
      </c>
      <c r="C2407" s="121" t="s">
        <v>2006</v>
      </c>
      <c r="D2407" s="109" t="s">
        <v>1255</v>
      </c>
      <c r="E2407" s="116" t="str">
        <f t="shared" si="270"/>
        <v>Dale</v>
      </c>
      <c r="F2407" s="116" t="str">
        <f t="shared" si="271"/>
        <v>Smith</v>
      </c>
      <c r="G2407" s="116" t="str">
        <f t="shared" si="272"/>
        <v>Men Senior</v>
      </c>
      <c r="H2407" s="116" t="str">
        <f t="shared" si="273"/>
        <v>xPenguin</v>
      </c>
      <c r="I2407" s="109"/>
      <c r="J2407" s="109" t="s">
        <v>1320</v>
      </c>
      <c r="K2407" s="109">
        <v>46</v>
      </c>
      <c r="L2407" s="118">
        <f t="shared" si="274"/>
        <v>4.0999999999999996</v>
      </c>
      <c r="M2407" s="118">
        <f t="shared" si="275"/>
        <v>4.0999999999999996</v>
      </c>
    </row>
    <row r="2408" spans="1:13" x14ac:dyDescent="0.3">
      <c r="A2408" s="121" t="s">
        <v>2005</v>
      </c>
      <c r="B2408" s="122">
        <v>44156</v>
      </c>
      <c r="C2408" s="121" t="s">
        <v>2006</v>
      </c>
      <c r="D2408" s="109" t="s">
        <v>1255</v>
      </c>
      <c r="E2408" s="116" t="str">
        <f t="shared" si="270"/>
        <v>Dale</v>
      </c>
      <c r="F2408" s="116" t="str">
        <f t="shared" si="271"/>
        <v>Smith</v>
      </c>
      <c r="G2408" s="116" t="str">
        <f t="shared" si="272"/>
        <v>Men Senior</v>
      </c>
      <c r="H2408" s="116" t="str">
        <f t="shared" si="273"/>
        <v>xPenguin</v>
      </c>
      <c r="I2408" s="109"/>
      <c r="J2408" s="109" t="s">
        <v>1341</v>
      </c>
      <c r="K2408" s="109">
        <v>72</v>
      </c>
      <c r="L2408" s="118">
        <f t="shared" si="274"/>
        <v>1.2</v>
      </c>
      <c r="M2408" s="118">
        <f t="shared" si="275"/>
        <v>1.2</v>
      </c>
    </row>
    <row r="2409" spans="1:13" x14ac:dyDescent="0.3">
      <c r="A2409" s="121" t="s">
        <v>2005</v>
      </c>
      <c r="B2409" s="122">
        <v>44156</v>
      </c>
      <c r="C2409" s="121" t="s">
        <v>2006</v>
      </c>
      <c r="D2409" s="109" t="s">
        <v>504</v>
      </c>
      <c r="E2409" s="116" t="str">
        <f t="shared" si="270"/>
        <v>Andre</v>
      </c>
      <c r="F2409" s="116" t="str">
        <f t="shared" si="271"/>
        <v>Coetzee</v>
      </c>
      <c r="G2409" s="116" t="str">
        <f t="shared" si="272"/>
        <v>Men Grand Masters</v>
      </c>
      <c r="H2409" s="116" t="str">
        <f t="shared" si="273"/>
        <v>Namib Park</v>
      </c>
      <c r="I2409" s="109"/>
      <c r="J2409" s="109" t="s">
        <v>1340</v>
      </c>
      <c r="K2409" s="109">
        <v>134</v>
      </c>
      <c r="L2409" s="118">
        <f t="shared" si="274"/>
        <v>11.8</v>
      </c>
      <c r="M2409" s="118">
        <f t="shared" si="275"/>
        <v>11.8</v>
      </c>
    </row>
    <row r="2410" spans="1:13" x14ac:dyDescent="0.3">
      <c r="A2410" s="121" t="s">
        <v>2005</v>
      </c>
      <c r="B2410" s="122">
        <v>44156</v>
      </c>
      <c r="C2410" s="121" t="s">
        <v>2006</v>
      </c>
      <c r="D2410" s="109" t="s">
        <v>1679</v>
      </c>
      <c r="E2410" s="116" t="str">
        <f t="shared" si="270"/>
        <v>Johan</v>
      </c>
      <c r="F2410" s="116" t="str">
        <f t="shared" si="271"/>
        <v>Van Niekerk</v>
      </c>
      <c r="G2410" s="116" t="str">
        <f t="shared" si="272"/>
        <v>Men Senior</v>
      </c>
      <c r="H2410" s="116" t="str">
        <f t="shared" si="273"/>
        <v>Namib Park</v>
      </c>
      <c r="I2410" s="109"/>
      <c r="J2410" s="109" t="s">
        <v>1318</v>
      </c>
      <c r="K2410" s="109">
        <v>77</v>
      </c>
      <c r="L2410" s="118">
        <f t="shared" si="274"/>
        <v>8.4</v>
      </c>
      <c r="M2410" s="118">
        <f t="shared" si="275"/>
        <v>8.4</v>
      </c>
    </row>
    <row r="2411" spans="1:13" x14ac:dyDescent="0.3">
      <c r="A2411" s="121" t="s">
        <v>2005</v>
      </c>
      <c r="B2411" s="122">
        <v>44156</v>
      </c>
      <c r="C2411" s="121" t="s">
        <v>2006</v>
      </c>
      <c r="D2411" s="109" t="s">
        <v>1679</v>
      </c>
      <c r="E2411" s="116" t="str">
        <f t="shared" si="270"/>
        <v>Johan</v>
      </c>
      <c r="F2411" s="116" t="str">
        <f t="shared" si="271"/>
        <v>Van Niekerk</v>
      </c>
      <c r="G2411" s="116" t="str">
        <f t="shared" si="272"/>
        <v>Men Senior</v>
      </c>
      <c r="H2411" s="116" t="str">
        <f t="shared" si="273"/>
        <v>Namib Park</v>
      </c>
      <c r="I2411" s="109"/>
      <c r="J2411" s="109" t="s">
        <v>1318</v>
      </c>
      <c r="K2411" s="109">
        <v>83</v>
      </c>
      <c r="L2411" s="118">
        <f t="shared" si="274"/>
        <v>10.5</v>
      </c>
      <c r="M2411" s="118">
        <f t="shared" si="275"/>
        <v>10.5</v>
      </c>
    </row>
    <row r="2412" spans="1:13" x14ac:dyDescent="0.3">
      <c r="A2412" s="121" t="s">
        <v>2005</v>
      </c>
      <c r="B2412" s="122">
        <v>44156</v>
      </c>
      <c r="C2412" s="121" t="s">
        <v>2006</v>
      </c>
      <c r="D2412" s="109" t="s">
        <v>509</v>
      </c>
      <c r="E2412" s="116" t="str">
        <f t="shared" si="270"/>
        <v>Rodger</v>
      </c>
      <c r="F2412" s="116" t="str">
        <f t="shared" si="271"/>
        <v>Boon</v>
      </c>
      <c r="G2412" s="116" t="str">
        <f t="shared" si="272"/>
        <v>Men Master</v>
      </c>
      <c r="H2412" s="116" t="str">
        <f t="shared" si="273"/>
        <v>Namib Park</v>
      </c>
      <c r="I2412" s="109"/>
      <c r="J2412" s="109" t="s">
        <v>1340</v>
      </c>
      <c r="K2412" s="109">
        <v>138</v>
      </c>
      <c r="L2412" s="118">
        <f t="shared" si="274"/>
        <v>13.1</v>
      </c>
      <c r="M2412" s="118">
        <f t="shared" si="275"/>
        <v>13.1</v>
      </c>
    </row>
    <row r="2413" spans="1:13" x14ac:dyDescent="0.3">
      <c r="A2413" s="121" t="s">
        <v>2005</v>
      </c>
      <c r="B2413" s="122">
        <v>44156</v>
      </c>
      <c r="C2413" s="121" t="s">
        <v>2006</v>
      </c>
      <c r="D2413" s="109" t="s">
        <v>509</v>
      </c>
      <c r="E2413" s="116" t="str">
        <f t="shared" si="270"/>
        <v>Rodger</v>
      </c>
      <c r="F2413" s="116" t="str">
        <f t="shared" si="271"/>
        <v>Boon</v>
      </c>
      <c r="G2413" s="116" t="str">
        <f t="shared" si="272"/>
        <v>Men Master</v>
      </c>
      <c r="H2413" s="116" t="str">
        <f t="shared" si="273"/>
        <v>Namib Park</v>
      </c>
      <c r="I2413" s="109"/>
      <c r="J2413" s="109" t="s">
        <v>1340</v>
      </c>
      <c r="K2413" s="109">
        <v>139</v>
      </c>
      <c r="L2413" s="118">
        <f t="shared" si="274"/>
        <v>13.4</v>
      </c>
      <c r="M2413" s="118">
        <f t="shared" si="275"/>
        <v>13.4</v>
      </c>
    </row>
    <row r="2414" spans="1:13" x14ac:dyDescent="0.3">
      <c r="A2414" s="121" t="s">
        <v>2005</v>
      </c>
      <c r="B2414" s="122">
        <v>44156</v>
      </c>
      <c r="C2414" s="121" t="s">
        <v>2006</v>
      </c>
      <c r="D2414" s="109" t="s">
        <v>658</v>
      </c>
      <c r="E2414" s="116" t="str">
        <f t="shared" si="270"/>
        <v>Coennie</v>
      </c>
      <c r="F2414" s="116" t="str">
        <f t="shared" si="271"/>
        <v>Steyn</v>
      </c>
      <c r="G2414" s="116" t="str">
        <f t="shared" si="272"/>
        <v>Men Grand Masters</v>
      </c>
      <c r="H2414" s="116" t="str">
        <f t="shared" si="273"/>
        <v>Namib Park</v>
      </c>
      <c r="I2414" s="109"/>
      <c r="J2414" s="109"/>
      <c r="K2414" s="109"/>
      <c r="L2414" s="118" t="str">
        <f t="shared" si="274"/>
        <v/>
      </c>
      <c r="M2414" s="118" t="str">
        <f t="shared" si="275"/>
        <v/>
      </c>
    </row>
    <row r="2415" spans="1:13" x14ac:dyDescent="0.3">
      <c r="A2415" s="121" t="s">
        <v>2005</v>
      </c>
      <c r="B2415" s="122">
        <v>44156</v>
      </c>
      <c r="C2415" s="121" t="s">
        <v>2006</v>
      </c>
      <c r="D2415" s="109" t="s">
        <v>1787</v>
      </c>
      <c r="E2415" s="116" t="str">
        <f t="shared" si="270"/>
        <v>Ryno</v>
      </c>
      <c r="F2415" s="116" t="str">
        <f t="shared" si="271"/>
        <v>Enslin</v>
      </c>
      <c r="G2415" s="116" t="str">
        <f t="shared" si="272"/>
        <v>Men Senior</v>
      </c>
      <c r="H2415" s="116" t="str">
        <f t="shared" si="273"/>
        <v>Walvis Bay</v>
      </c>
      <c r="I2415" s="109"/>
      <c r="J2415" s="109" t="s">
        <v>1341</v>
      </c>
      <c r="K2415" s="109">
        <v>156</v>
      </c>
      <c r="L2415" s="118">
        <f t="shared" si="274"/>
        <v>17.5</v>
      </c>
      <c r="M2415" s="118">
        <f t="shared" si="275"/>
        <v>17.5</v>
      </c>
    </row>
    <row r="2416" spans="1:13" x14ac:dyDescent="0.3">
      <c r="A2416" s="121" t="s">
        <v>2005</v>
      </c>
      <c r="B2416" s="122">
        <v>44156</v>
      </c>
      <c r="C2416" s="121" t="s">
        <v>2006</v>
      </c>
      <c r="D2416" s="109" t="s">
        <v>1787</v>
      </c>
      <c r="E2416" s="116" t="str">
        <f t="shared" si="270"/>
        <v>Ryno</v>
      </c>
      <c r="F2416" s="116" t="str">
        <f t="shared" si="271"/>
        <v>Enslin</v>
      </c>
      <c r="G2416" s="116" t="str">
        <f t="shared" si="272"/>
        <v>Men Senior</v>
      </c>
      <c r="H2416" s="116" t="str">
        <f t="shared" si="273"/>
        <v>Walvis Bay</v>
      </c>
      <c r="I2416" s="109"/>
      <c r="J2416" s="109" t="s">
        <v>1340</v>
      </c>
      <c r="K2416" s="109">
        <v>154</v>
      </c>
      <c r="L2416" s="118">
        <f t="shared" si="274"/>
        <v>19.100000000000001</v>
      </c>
      <c r="M2416" s="118">
        <f t="shared" si="275"/>
        <v>19.100000000000001</v>
      </c>
    </row>
    <row r="2417" spans="1:13" x14ac:dyDescent="0.3">
      <c r="A2417" s="121" t="s">
        <v>2005</v>
      </c>
      <c r="B2417" s="122">
        <v>44156</v>
      </c>
      <c r="C2417" s="121" t="s">
        <v>2006</v>
      </c>
      <c r="D2417" s="109" t="s">
        <v>1787</v>
      </c>
      <c r="E2417" s="116" t="str">
        <f t="shared" si="270"/>
        <v>Ryno</v>
      </c>
      <c r="F2417" s="116" t="str">
        <f t="shared" si="271"/>
        <v>Enslin</v>
      </c>
      <c r="G2417" s="116" t="str">
        <f t="shared" si="272"/>
        <v>Men Senior</v>
      </c>
      <c r="H2417" s="116" t="str">
        <f t="shared" si="273"/>
        <v>Walvis Bay</v>
      </c>
      <c r="I2417" s="109"/>
      <c r="J2417" s="109" t="s">
        <v>1341</v>
      </c>
      <c r="K2417" s="109">
        <v>91</v>
      </c>
      <c r="L2417" s="118">
        <f t="shared" si="274"/>
        <v>2.7</v>
      </c>
      <c r="M2417" s="118">
        <f t="shared" si="275"/>
        <v>2.7</v>
      </c>
    </row>
    <row r="2418" spans="1:13" x14ac:dyDescent="0.3">
      <c r="A2418" s="121" t="s">
        <v>2005</v>
      </c>
      <c r="B2418" s="122">
        <v>44156</v>
      </c>
      <c r="C2418" s="121" t="s">
        <v>2006</v>
      </c>
      <c r="D2418" s="109" t="s">
        <v>1788</v>
      </c>
      <c r="E2418" s="116" t="str">
        <f t="shared" si="270"/>
        <v>Wanda</v>
      </c>
      <c r="F2418" s="116" t="str">
        <f t="shared" si="271"/>
        <v>Enslin</v>
      </c>
      <c r="G2418" s="116" t="str">
        <f t="shared" si="272"/>
        <v>Ladies Senior</v>
      </c>
      <c r="H2418" s="116" t="str">
        <f t="shared" si="273"/>
        <v>Walvis Bay</v>
      </c>
      <c r="I2418" s="109"/>
      <c r="J2418" s="109"/>
      <c r="K2418" s="109"/>
      <c r="L2418" s="118" t="str">
        <f t="shared" si="274"/>
        <v/>
      </c>
      <c r="M2418" s="118" t="str">
        <f t="shared" si="275"/>
        <v/>
      </c>
    </row>
    <row r="2419" spans="1:13" x14ac:dyDescent="0.3">
      <c r="A2419" s="121" t="s">
        <v>2005</v>
      </c>
      <c r="B2419" s="122">
        <v>44156</v>
      </c>
      <c r="C2419" s="121" t="s">
        <v>2006</v>
      </c>
      <c r="D2419" s="109" t="s">
        <v>506</v>
      </c>
      <c r="E2419" s="116" t="str">
        <f t="shared" si="270"/>
        <v>Johan</v>
      </c>
      <c r="F2419" s="116" t="str">
        <f t="shared" si="271"/>
        <v>Hoon</v>
      </c>
      <c r="G2419" s="116" t="str">
        <f t="shared" si="272"/>
        <v>Men Senior</v>
      </c>
      <c r="H2419" s="116" t="str">
        <f t="shared" si="273"/>
        <v>Namib Park</v>
      </c>
      <c r="I2419" s="109"/>
      <c r="J2419" s="109" t="s">
        <v>1340</v>
      </c>
      <c r="K2419" s="109">
        <v>161</v>
      </c>
      <c r="L2419" s="118">
        <f t="shared" si="274"/>
        <v>22.2</v>
      </c>
      <c r="M2419" s="118">
        <f t="shared" si="275"/>
        <v>22.2</v>
      </c>
    </row>
    <row r="2420" spans="1:13" x14ac:dyDescent="0.3">
      <c r="A2420" s="121" t="s">
        <v>2005</v>
      </c>
      <c r="B2420" s="122">
        <v>44156</v>
      </c>
      <c r="C2420" s="121" t="s">
        <v>2006</v>
      </c>
      <c r="D2420" s="109" t="s">
        <v>506</v>
      </c>
      <c r="E2420" s="116" t="str">
        <f t="shared" si="270"/>
        <v>Johan</v>
      </c>
      <c r="F2420" s="116" t="str">
        <f t="shared" si="271"/>
        <v>Hoon</v>
      </c>
      <c r="G2420" s="116" t="str">
        <f t="shared" si="272"/>
        <v>Men Senior</v>
      </c>
      <c r="H2420" s="116" t="str">
        <f t="shared" si="273"/>
        <v>Namib Park</v>
      </c>
      <c r="I2420" s="109"/>
      <c r="J2420" s="109" t="s">
        <v>1340</v>
      </c>
      <c r="K2420" s="109">
        <v>165</v>
      </c>
      <c r="L2420" s="118">
        <f t="shared" si="274"/>
        <v>24.1</v>
      </c>
      <c r="M2420" s="118">
        <f t="shared" si="275"/>
        <v>24.1</v>
      </c>
    </row>
    <row r="2421" spans="1:13" x14ac:dyDescent="0.3">
      <c r="A2421" s="121" t="s">
        <v>2005</v>
      </c>
      <c r="B2421" s="122">
        <v>44156</v>
      </c>
      <c r="C2421" s="121" t="s">
        <v>2006</v>
      </c>
      <c r="D2421" s="109" t="s">
        <v>1387</v>
      </c>
      <c r="E2421" s="116" t="str">
        <f t="shared" si="270"/>
        <v>Mark</v>
      </c>
      <c r="F2421" s="116" t="str">
        <f t="shared" si="271"/>
        <v>Van Der Merwe</v>
      </c>
      <c r="G2421" s="116" t="str">
        <f t="shared" si="272"/>
        <v>Men U/21</v>
      </c>
      <c r="H2421" s="116" t="str">
        <f t="shared" si="273"/>
        <v>Namib Park</v>
      </c>
      <c r="I2421" s="109"/>
      <c r="J2421" s="109"/>
      <c r="K2421" s="109"/>
      <c r="L2421" s="118" t="str">
        <f t="shared" si="274"/>
        <v/>
      </c>
      <c r="M2421" s="118" t="str">
        <f t="shared" si="275"/>
        <v/>
      </c>
    </row>
    <row r="2422" spans="1:13" x14ac:dyDescent="0.3">
      <c r="A2422" s="121" t="s">
        <v>2005</v>
      </c>
      <c r="B2422" s="122">
        <v>44156</v>
      </c>
      <c r="C2422" s="121" t="s">
        <v>2006</v>
      </c>
      <c r="D2422" s="109" t="s">
        <v>596</v>
      </c>
      <c r="E2422" s="116" t="str">
        <f t="shared" si="270"/>
        <v>Werner</v>
      </c>
      <c r="F2422" s="116" t="str">
        <f t="shared" si="271"/>
        <v>Van Riet</v>
      </c>
      <c r="G2422" s="116" t="str">
        <f t="shared" si="272"/>
        <v>Men Veteran</v>
      </c>
      <c r="H2422" s="116" t="str">
        <f t="shared" si="273"/>
        <v>Walvis Bay</v>
      </c>
      <c r="I2422" s="109"/>
      <c r="J2422" s="109" t="s">
        <v>20</v>
      </c>
      <c r="K2422" s="109">
        <v>86</v>
      </c>
      <c r="L2422" s="118">
        <f t="shared" si="274"/>
        <v>2.2999999999999998</v>
      </c>
      <c r="M2422" s="118">
        <f t="shared" si="275"/>
        <v>2.2999999999999998</v>
      </c>
    </row>
    <row r="2423" spans="1:13" x14ac:dyDescent="0.3">
      <c r="A2423" s="121" t="s">
        <v>2005</v>
      </c>
      <c r="B2423" s="122">
        <v>44156</v>
      </c>
      <c r="C2423" s="121" t="s">
        <v>2006</v>
      </c>
      <c r="D2423" s="109" t="s">
        <v>596</v>
      </c>
      <c r="E2423" s="116" t="str">
        <f t="shared" si="270"/>
        <v>Werner</v>
      </c>
      <c r="F2423" s="116" t="str">
        <f t="shared" si="271"/>
        <v>Van Riet</v>
      </c>
      <c r="G2423" s="116" t="str">
        <f t="shared" si="272"/>
        <v>Men Veteran</v>
      </c>
      <c r="H2423" s="116" t="str">
        <f t="shared" si="273"/>
        <v>Walvis Bay</v>
      </c>
      <c r="I2423" s="109"/>
      <c r="J2423" s="109" t="s">
        <v>1340</v>
      </c>
      <c r="K2423" s="109">
        <v>164</v>
      </c>
      <c r="L2423" s="118">
        <f t="shared" si="274"/>
        <v>23.6</v>
      </c>
      <c r="M2423" s="118">
        <f t="shared" si="275"/>
        <v>23.6</v>
      </c>
    </row>
    <row r="2424" spans="1:13" x14ac:dyDescent="0.3">
      <c r="A2424" s="121" t="s">
        <v>2005</v>
      </c>
      <c r="B2424" s="122">
        <v>44156</v>
      </c>
      <c r="C2424" s="121" t="s">
        <v>2006</v>
      </c>
      <c r="D2424" s="109" t="s">
        <v>596</v>
      </c>
      <c r="E2424" s="116" t="str">
        <f t="shared" si="270"/>
        <v>Werner</v>
      </c>
      <c r="F2424" s="116" t="str">
        <f t="shared" si="271"/>
        <v>Van Riet</v>
      </c>
      <c r="G2424" s="116" t="str">
        <f t="shared" si="272"/>
        <v>Men Veteran</v>
      </c>
      <c r="H2424" s="116" t="str">
        <f t="shared" si="273"/>
        <v>Walvis Bay</v>
      </c>
      <c r="I2424" s="109"/>
      <c r="J2424" s="109" t="s">
        <v>1320</v>
      </c>
      <c r="K2424" s="109">
        <v>51</v>
      </c>
      <c r="L2424" s="118">
        <f t="shared" si="274"/>
        <v>5.7</v>
      </c>
      <c r="M2424" s="118">
        <f t="shared" si="275"/>
        <v>5.7</v>
      </c>
    </row>
    <row r="2425" spans="1:13" x14ac:dyDescent="0.3">
      <c r="A2425" s="121" t="s">
        <v>2005</v>
      </c>
      <c r="B2425" s="122">
        <v>44156</v>
      </c>
      <c r="C2425" s="121" t="s">
        <v>2006</v>
      </c>
      <c r="D2425" s="109" t="s">
        <v>596</v>
      </c>
      <c r="E2425" s="116" t="str">
        <f t="shared" si="270"/>
        <v>Werner</v>
      </c>
      <c r="F2425" s="116" t="str">
        <f t="shared" si="271"/>
        <v>Van Riet</v>
      </c>
      <c r="G2425" s="116" t="str">
        <f t="shared" si="272"/>
        <v>Men Veteran</v>
      </c>
      <c r="H2425" s="116" t="str">
        <f t="shared" si="273"/>
        <v>Walvis Bay</v>
      </c>
      <c r="I2425" s="109"/>
      <c r="J2425" s="109" t="s">
        <v>1341</v>
      </c>
      <c r="K2425" s="109">
        <v>110</v>
      </c>
      <c r="L2425" s="118">
        <f t="shared" si="274"/>
        <v>5.2</v>
      </c>
      <c r="M2425" s="118">
        <f t="shared" si="275"/>
        <v>5.2</v>
      </c>
    </row>
    <row r="2426" spans="1:13" x14ac:dyDescent="0.3">
      <c r="A2426" s="121" t="s">
        <v>2005</v>
      </c>
      <c r="B2426" s="122">
        <v>44156</v>
      </c>
      <c r="C2426" s="121" t="s">
        <v>2006</v>
      </c>
      <c r="D2426" s="109" t="s">
        <v>596</v>
      </c>
      <c r="E2426" s="116" t="str">
        <f t="shared" si="270"/>
        <v>Werner</v>
      </c>
      <c r="F2426" s="116" t="str">
        <f t="shared" si="271"/>
        <v>Van Riet</v>
      </c>
      <c r="G2426" s="116" t="str">
        <f t="shared" si="272"/>
        <v>Men Veteran</v>
      </c>
      <c r="H2426" s="116" t="str">
        <f t="shared" si="273"/>
        <v>Walvis Bay</v>
      </c>
      <c r="I2426" s="109"/>
      <c r="J2426" s="109" t="s">
        <v>20</v>
      </c>
      <c r="K2426" s="109">
        <v>86</v>
      </c>
      <c r="L2426" s="118">
        <f t="shared" si="274"/>
        <v>2.2999999999999998</v>
      </c>
      <c r="M2426" s="118">
        <f t="shared" si="275"/>
        <v>2.2999999999999998</v>
      </c>
    </row>
    <row r="2427" spans="1:13" x14ac:dyDescent="0.3">
      <c r="A2427" s="121" t="s">
        <v>2005</v>
      </c>
      <c r="B2427" s="122">
        <v>44156</v>
      </c>
      <c r="C2427" s="121" t="s">
        <v>2006</v>
      </c>
      <c r="D2427" s="109" t="s">
        <v>596</v>
      </c>
      <c r="E2427" s="116" t="str">
        <f t="shared" si="270"/>
        <v>Werner</v>
      </c>
      <c r="F2427" s="116" t="str">
        <f t="shared" si="271"/>
        <v>Van Riet</v>
      </c>
      <c r="G2427" s="116" t="str">
        <f t="shared" si="272"/>
        <v>Men Veteran</v>
      </c>
      <c r="H2427" s="116" t="str">
        <f t="shared" si="273"/>
        <v>Walvis Bay</v>
      </c>
      <c r="I2427" s="109"/>
      <c r="J2427" s="109" t="s">
        <v>20</v>
      </c>
      <c r="K2427" s="109">
        <v>85</v>
      </c>
      <c r="L2427" s="118">
        <f t="shared" si="274"/>
        <v>2.2000000000000002</v>
      </c>
      <c r="M2427" s="118">
        <f t="shared" si="275"/>
        <v>2.2000000000000002</v>
      </c>
    </row>
    <row r="2428" spans="1:13" x14ac:dyDescent="0.3">
      <c r="A2428" s="121" t="s">
        <v>2005</v>
      </c>
      <c r="B2428" s="122">
        <v>44156</v>
      </c>
      <c r="C2428" s="121" t="s">
        <v>2006</v>
      </c>
      <c r="D2428" s="109" t="s">
        <v>596</v>
      </c>
      <c r="E2428" s="116" t="str">
        <f t="shared" si="270"/>
        <v>Werner</v>
      </c>
      <c r="F2428" s="116" t="str">
        <f t="shared" si="271"/>
        <v>Van Riet</v>
      </c>
      <c r="G2428" s="116" t="str">
        <f t="shared" si="272"/>
        <v>Men Veteran</v>
      </c>
      <c r="H2428" s="116" t="str">
        <f t="shared" si="273"/>
        <v>Walvis Bay</v>
      </c>
      <c r="I2428" s="109"/>
      <c r="J2428" s="109" t="s">
        <v>1320</v>
      </c>
      <c r="K2428" s="109">
        <v>34</v>
      </c>
      <c r="L2428" s="118">
        <f t="shared" si="274"/>
        <v>1.5</v>
      </c>
      <c r="M2428" s="118">
        <f t="shared" si="275"/>
        <v>1.5</v>
      </c>
    </row>
    <row r="2429" spans="1:13" x14ac:dyDescent="0.3">
      <c r="A2429" s="121" t="s">
        <v>2005</v>
      </c>
      <c r="B2429" s="122">
        <v>44156</v>
      </c>
      <c r="C2429" s="121" t="s">
        <v>2006</v>
      </c>
      <c r="D2429" s="109" t="s">
        <v>1805</v>
      </c>
      <c r="E2429" s="116" t="str">
        <f t="shared" si="270"/>
        <v>Andre</v>
      </c>
      <c r="F2429" s="116" t="str">
        <f t="shared" si="271"/>
        <v>Bezuidehout</v>
      </c>
      <c r="G2429" s="116" t="str">
        <f t="shared" si="272"/>
        <v>Men Master</v>
      </c>
      <c r="H2429" s="116" t="str">
        <f t="shared" si="273"/>
        <v>Walvis Bay</v>
      </c>
      <c r="I2429" s="109"/>
      <c r="J2429" s="109" t="s">
        <v>20</v>
      </c>
      <c r="K2429" s="109">
        <v>90</v>
      </c>
      <c r="L2429" s="118">
        <f t="shared" si="274"/>
        <v>2.7</v>
      </c>
      <c r="M2429" s="118">
        <f t="shared" si="275"/>
        <v>2.7</v>
      </c>
    </row>
    <row r="2430" spans="1:13" x14ac:dyDescent="0.3">
      <c r="A2430" s="121" t="s">
        <v>2005</v>
      </c>
      <c r="B2430" s="122">
        <v>44156</v>
      </c>
      <c r="C2430" s="121" t="s">
        <v>2006</v>
      </c>
      <c r="D2430" s="109" t="s">
        <v>1805</v>
      </c>
      <c r="E2430" s="116" t="str">
        <f t="shared" si="270"/>
        <v>Andre</v>
      </c>
      <c r="F2430" s="116" t="str">
        <f t="shared" si="271"/>
        <v>Bezuidehout</v>
      </c>
      <c r="G2430" s="116" t="str">
        <f t="shared" si="272"/>
        <v>Men Master</v>
      </c>
      <c r="H2430" s="116" t="str">
        <f t="shared" si="273"/>
        <v>Walvis Bay</v>
      </c>
      <c r="I2430" s="109"/>
      <c r="J2430" s="109" t="s">
        <v>1340</v>
      </c>
      <c r="K2430" s="109">
        <v>168</v>
      </c>
      <c r="L2430" s="118">
        <f t="shared" si="274"/>
        <v>25.7</v>
      </c>
      <c r="M2430" s="118">
        <f t="shared" si="275"/>
        <v>25.7</v>
      </c>
    </row>
    <row r="2431" spans="1:13" x14ac:dyDescent="0.3">
      <c r="A2431" s="121" t="s">
        <v>2005</v>
      </c>
      <c r="B2431" s="122">
        <v>44156</v>
      </c>
      <c r="C2431" s="121" t="s">
        <v>2006</v>
      </c>
      <c r="D2431" s="109" t="s">
        <v>1805</v>
      </c>
      <c r="E2431" s="116" t="str">
        <f t="shared" si="270"/>
        <v>Andre</v>
      </c>
      <c r="F2431" s="116" t="str">
        <f t="shared" si="271"/>
        <v>Bezuidehout</v>
      </c>
      <c r="G2431" s="116" t="str">
        <f t="shared" si="272"/>
        <v>Men Master</v>
      </c>
      <c r="H2431" s="116" t="str">
        <f t="shared" si="273"/>
        <v>Walvis Bay</v>
      </c>
      <c r="I2431" s="109"/>
      <c r="J2431" s="109" t="s">
        <v>1320</v>
      </c>
      <c r="K2431" s="109">
        <v>63</v>
      </c>
      <c r="L2431" s="118">
        <f t="shared" si="274"/>
        <v>11.4</v>
      </c>
      <c r="M2431" s="118">
        <f t="shared" si="275"/>
        <v>11.4</v>
      </c>
    </row>
    <row r="2432" spans="1:13" x14ac:dyDescent="0.3">
      <c r="A2432" s="121" t="s">
        <v>2005</v>
      </c>
      <c r="B2432" s="122">
        <v>44156</v>
      </c>
      <c r="C2432" s="121" t="s">
        <v>2006</v>
      </c>
      <c r="D2432" s="109" t="s">
        <v>537</v>
      </c>
      <c r="E2432" s="116" t="str">
        <f t="shared" si="270"/>
        <v>Terence</v>
      </c>
      <c r="F2432" s="116" t="str">
        <f t="shared" si="271"/>
        <v>Clark</v>
      </c>
      <c r="G2432" s="116" t="str">
        <f t="shared" si="272"/>
        <v>Men Grand Masters</v>
      </c>
      <c r="H2432" s="116" t="str">
        <f t="shared" si="273"/>
        <v>Walvis Bay</v>
      </c>
      <c r="I2432" s="109"/>
      <c r="J2432" s="109" t="s">
        <v>20</v>
      </c>
      <c r="K2432" s="109">
        <v>94</v>
      </c>
      <c r="L2432" s="118">
        <f t="shared" si="274"/>
        <v>3.1</v>
      </c>
      <c r="M2432" s="118">
        <f t="shared" si="275"/>
        <v>3.1</v>
      </c>
    </row>
    <row r="2433" spans="1:13" x14ac:dyDescent="0.3">
      <c r="A2433" s="121" t="s">
        <v>2005</v>
      </c>
      <c r="B2433" s="122">
        <v>44156</v>
      </c>
      <c r="C2433" s="121" t="s">
        <v>2006</v>
      </c>
      <c r="D2433" s="109" t="s">
        <v>537</v>
      </c>
      <c r="E2433" s="116" t="str">
        <f t="shared" si="270"/>
        <v>Terence</v>
      </c>
      <c r="F2433" s="116" t="str">
        <f t="shared" si="271"/>
        <v>Clark</v>
      </c>
      <c r="G2433" s="116" t="str">
        <f t="shared" si="272"/>
        <v>Men Grand Masters</v>
      </c>
      <c r="H2433" s="116" t="str">
        <f t="shared" si="273"/>
        <v>Walvis Bay</v>
      </c>
      <c r="I2433" s="109"/>
      <c r="J2433" s="109" t="s">
        <v>1340</v>
      </c>
      <c r="K2433" s="109">
        <v>158</v>
      </c>
      <c r="L2433" s="118">
        <f t="shared" si="274"/>
        <v>20.8</v>
      </c>
      <c r="M2433" s="118">
        <f t="shared" si="275"/>
        <v>20.8</v>
      </c>
    </row>
    <row r="2434" spans="1:13" x14ac:dyDescent="0.3">
      <c r="A2434" s="121" t="s">
        <v>2005</v>
      </c>
      <c r="B2434" s="122">
        <v>44156</v>
      </c>
      <c r="C2434" s="121" t="s">
        <v>2006</v>
      </c>
      <c r="D2434" s="109" t="s">
        <v>537</v>
      </c>
      <c r="E2434" s="116" t="str">
        <f t="shared" si="270"/>
        <v>Terence</v>
      </c>
      <c r="F2434" s="116" t="str">
        <f t="shared" si="271"/>
        <v>Clark</v>
      </c>
      <c r="G2434" s="116" t="str">
        <f t="shared" si="272"/>
        <v>Men Grand Masters</v>
      </c>
      <c r="H2434" s="116" t="str">
        <f t="shared" si="273"/>
        <v>Walvis Bay</v>
      </c>
      <c r="I2434" s="109"/>
      <c r="J2434" s="109" t="s">
        <v>20</v>
      </c>
      <c r="K2434" s="109">
        <v>92</v>
      </c>
      <c r="L2434" s="118">
        <f t="shared" si="274"/>
        <v>2.9</v>
      </c>
      <c r="M2434" s="118">
        <f t="shared" si="275"/>
        <v>2.9</v>
      </c>
    </row>
    <row r="2435" spans="1:13" x14ac:dyDescent="0.3">
      <c r="A2435" s="121" t="s">
        <v>2005</v>
      </c>
      <c r="B2435" s="122">
        <v>44156</v>
      </c>
      <c r="C2435" s="121" t="s">
        <v>2006</v>
      </c>
      <c r="D2435" s="109" t="s">
        <v>537</v>
      </c>
      <c r="E2435" s="116" t="str">
        <f t="shared" si="270"/>
        <v>Terence</v>
      </c>
      <c r="F2435" s="116" t="str">
        <f t="shared" si="271"/>
        <v>Clark</v>
      </c>
      <c r="G2435" s="116" t="str">
        <f t="shared" si="272"/>
        <v>Men Grand Masters</v>
      </c>
      <c r="H2435" s="116" t="str">
        <f t="shared" si="273"/>
        <v>Walvis Bay</v>
      </c>
      <c r="I2435" s="109"/>
      <c r="J2435" s="109" t="s">
        <v>1340</v>
      </c>
      <c r="K2435" s="109">
        <v>123</v>
      </c>
      <c r="L2435" s="118">
        <f t="shared" si="274"/>
        <v>8.8000000000000007</v>
      </c>
      <c r="M2435" s="118">
        <f t="shared" si="275"/>
        <v>8.8000000000000007</v>
      </c>
    </row>
    <row r="2436" spans="1:13" x14ac:dyDescent="0.3">
      <c r="A2436" s="121" t="s">
        <v>2005</v>
      </c>
      <c r="B2436" s="122">
        <v>44156</v>
      </c>
      <c r="C2436" s="121" t="s">
        <v>2006</v>
      </c>
      <c r="D2436" s="109" t="s">
        <v>1018</v>
      </c>
      <c r="E2436" s="116" t="str">
        <f t="shared" si="270"/>
        <v>Eduard</v>
      </c>
      <c r="F2436" s="116" t="str">
        <f t="shared" si="271"/>
        <v>Janse v Rensburg</v>
      </c>
      <c r="G2436" s="116" t="str">
        <f t="shared" si="272"/>
        <v>Men U/21</v>
      </c>
      <c r="H2436" s="116" t="str">
        <f t="shared" si="273"/>
        <v>Walvis Bay</v>
      </c>
      <c r="I2436" s="109"/>
      <c r="J2436" s="109" t="s">
        <v>1340</v>
      </c>
      <c r="K2436" s="109">
        <v>166</v>
      </c>
      <c r="L2436" s="118">
        <f t="shared" si="274"/>
        <v>24.6</v>
      </c>
      <c r="M2436" s="118">
        <f t="shared" si="275"/>
        <v>24.6</v>
      </c>
    </row>
    <row r="2437" spans="1:13" x14ac:dyDescent="0.3">
      <c r="A2437" s="121" t="s">
        <v>2005</v>
      </c>
      <c r="B2437" s="122">
        <v>44156</v>
      </c>
      <c r="C2437" s="121" t="s">
        <v>2006</v>
      </c>
      <c r="D2437" s="109" t="s">
        <v>709</v>
      </c>
      <c r="E2437" s="116" t="str">
        <f t="shared" si="270"/>
        <v>Elrico</v>
      </c>
      <c r="F2437" s="116" t="str">
        <f t="shared" si="271"/>
        <v>Janse v Rensburg</v>
      </c>
      <c r="G2437" s="116" t="str">
        <f t="shared" si="272"/>
        <v>Men Veteran</v>
      </c>
      <c r="H2437" s="116" t="str">
        <f t="shared" si="273"/>
        <v>Walvis Bay</v>
      </c>
      <c r="I2437" s="109"/>
      <c r="J2437" s="109" t="s">
        <v>1318</v>
      </c>
      <c r="K2437" s="109">
        <v>81</v>
      </c>
      <c r="L2437" s="118">
        <f t="shared" si="274"/>
        <v>9.8000000000000007</v>
      </c>
      <c r="M2437" s="118">
        <f t="shared" si="275"/>
        <v>9.8000000000000007</v>
      </c>
    </row>
    <row r="2438" spans="1:13" x14ac:dyDescent="0.3">
      <c r="A2438" s="121" t="s">
        <v>2005</v>
      </c>
      <c r="B2438" s="122">
        <v>44156</v>
      </c>
      <c r="C2438" s="121" t="s">
        <v>2006</v>
      </c>
      <c r="D2438" s="109" t="s">
        <v>709</v>
      </c>
      <c r="E2438" s="116" t="str">
        <f t="shared" si="270"/>
        <v>Elrico</v>
      </c>
      <c r="F2438" s="116" t="str">
        <f t="shared" si="271"/>
        <v>Janse v Rensburg</v>
      </c>
      <c r="G2438" s="116" t="str">
        <f t="shared" si="272"/>
        <v>Men Veteran</v>
      </c>
      <c r="H2438" s="116" t="str">
        <f t="shared" si="273"/>
        <v>Walvis Bay</v>
      </c>
      <c r="I2438" s="109"/>
      <c r="J2438" s="109" t="s">
        <v>1340</v>
      </c>
      <c r="K2438" s="109">
        <v>159</v>
      </c>
      <c r="L2438" s="118">
        <f t="shared" si="274"/>
        <v>21.3</v>
      </c>
      <c r="M2438" s="118">
        <f t="shared" si="275"/>
        <v>21.3</v>
      </c>
    </row>
    <row r="2439" spans="1:13" x14ac:dyDescent="0.3">
      <c r="A2439" s="121" t="s">
        <v>2005</v>
      </c>
      <c r="B2439" s="122">
        <v>44156</v>
      </c>
      <c r="C2439" s="121" t="s">
        <v>2006</v>
      </c>
      <c r="D2439" s="109" t="s">
        <v>709</v>
      </c>
      <c r="E2439" s="116" t="str">
        <f t="shared" si="270"/>
        <v>Elrico</v>
      </c>
      <c r="F2439" s="116" t="str">
        <f t="shared" si="271"/>
        <v>Janse v Rensburg</v>
      </c>
      <c r="G2439" s="116" t="str">
        <f t="shared" si="272"/>
        <v>Men Veteran</v>
      </c>
      <c r="H2439" s="116" t="str">
        <f t="shared" si="273"/>
        <v>Walvis Bay</v>
      </c>
      <c r="I2439" s="109"/>
      <c r="J2439" s="109" t="s">
        <v>1320</v>
      </c>
      <c r="K2439" s="109">
        <v>72</v>
      </c>
      <c r="L2439" s="118">
        <f t="shared" si="274"/>
        <v>17.5</v>
      </c>
      <c r="M2439" s="118">
        <f t="shared" si="275"/>
        <v>17.5</v>
      </c>
    </row>
    <row r="2440" spans="1:13" x14ac:dyDescent="0.3">
      <c r="A2440" s="121" t="s">
        <v>2005</v>
      </c>
      <c r="B2440" s="122">
        <v>44156</v>
      </c>
      <c r="C2440" s="121" t="s">
        <v>2006</v>
      </c>
      <c r="D2440" s="109" t="s">
        <v>709</v>
      </c>
      <c r="E2440" s="116" t="str">
        <f t="shared" si="270"/>
        <v>Elrico</v>
      </c>
      <c r="F2440" s="116" t="str">
        <f t="shared" si="271"/>
        <v>Janse v Rensburg</v>
      </c>
      <c r="G2440" s="116" t="str">
        <f t="shared" si="272"/>
        <v>Men Veteran</v>
      </c>
      <c r="H2440" s="116" t="str">
        <f t="shared" si="273"/>
        <v>Walvis Bay</v>
      </c>
      <c r="I2440" s="109"/>
      <c r="J2440" s="109" t="s">
        <v>20</v>
      </c>
      <c r="K2440" s="109">
        <v>87</v>
      </c>
      <c r="L2440" s="118">
        <f t="shared" si="274"/>
        <v>2.4</v>
      </c>
      <c r="M2440" s="118">
        <f t="shared" si="275"/>
        <v>2.4</v>
      </c>
    </row>
    <row r="2441" spans="1:13" x14ac:dyDescent="0.3">
      <c r="A2441" s="121" t="s">
        <v>2005</v>
      </c>
      <c r="B2441" s="122">
        <v>44156</v>
      </c>
      <c r="C2441" s="121" t="s">
        <v>2006</v>
      </c>
      <c r="D2441" s="109" t="s">
        <v>665</v>
      </c>
      <c r="E2441" s="116" t="str">
        <f t="shared" si="270"/>
        <v>Morne</v>
      </c>
      <c r="F2441" s="116" t="str">
        <f t="shared" si="271"/>
        <v>Janse v Rensburg</v>
      </c>
      <c r="G2441" s="116" t="str">
        <f t="shared" si="272"/>
        <v>Men Veteran</v>
      </c>
      <c r="H2441" s="116" t="str">
        <f t="shared" si="273"/>
        <v>Walvis Bay</v>
      </c>
      <c r="I2441" s="109"/>
      <c r="J2441" s="109"/>
      <c r="K2441" s="109"/>
      <c r="L2441" s="118" t="str">
        <f t="shared" si="274"/>
        <v/>
      </c>
      <c r="M2441" s="118" t="str">
        <f t="shared" si="275"/>
        <v/>
      </c>
    </row>
    <row r="2442" spans="1:13" x14ac:dyDescent="0.3">
      <c r="A2442" s="121" t="s">
        <v>2005</v>
      </c>
      <c r="B2442" s="122">
        <v>44156</v>
      </c>
      <c r="C2442" s="121" t="s">
        <v>2006</v>
      </c>
      <c r="D2442" s="109" t="s">
        <v>1504</v>
      </c>
      <c r="E2442" s="116" t="str">
        <f t="shared" si="270"/>
        <v>Fanie</v>
      </c>
      <c r="F2442" s="116" t="str">
        <f t="shared" si="271"/>
        <v>Terblanche</v>
      </c>
      <c r="G2442" s="116" t="str">
        <f t="shared" si="272"/>
        <v>Men Veteran</v>
      </c>
      <c r="H2442" s="116" t="str">
        <f t="shared" si="273"/>
        <v>Walvis Bay</v>
      </c>
      <c r="I2442" s="109"/>
      <c r="J2442" s="109" t="s">
        <v>20</v>
      </c>
      <c r="K2442" s="109">
        <v>82</v>
      </c>
      <c r="L2442" s="118">
        <f t="shared" si="274"/>
        <v>2</v>
      </c>
      <c r="M2442" s="118">
        <f t="shared" si="275"/>
        <v>2</v>
      </c>
    </row>
    <row r="2443" spans="1:13" x14ac:dyDescent="0.3">
      <c r="A2443" s="121" t="s">
        <v>2005</v>
      </c>
      <c r="B2443" s="122">
        <v>44156</v>
      </c>
      <c r="C2443" s="121" t="s">
        <v>2006</v>
      </c>
      <c r="D2443" s="109" t="s">
        <v>1211</v>
      </c>
      <c r="E2443" s="116" t="str">
        <f t="shared" si="270"/>
        <v>Leon</v>
      </c>
      <c r="F2443" s="116" t="str">
        <f t="shared" si="271"/>
        <v>Sagner</v>
      </c>
      <c r="G2443" s="116" t="str">
        <f t="shared" si="272"/>
        <v>Men Master</v>
      </c>
      <c r="H2443" s="116" t="str">
        <f t="shared" si="273"/>
        <v>Walvis Bay</v>
      </c>
      <c r="I2443" s="109" t="s">
        <v>19</v>
      </c>
      <c r="J2443" s="109"/>
      <c r="K2443" s="109">
        <v>61</v>
      </c>
      <c r="L2443" s="118">
        <f t="shared" si="274"/>
        <v>2.2999999999999998</v>
      </c>
      <c r="M2443" s="118">
        <f t="shared" si="275"/>
        <v>2.2999999999999998</v>
      </c>
    </row>
    <row r="2444" spans="1:13" x14ac:dyDescent="0.3">
      <c r="A2444" s="121" t="s">
        <v>2005</v>
      </c>
      <c r="B2444" s="122">
        <v>44156</v>
      </c>
      <c r="C2444" s="121" t="s">
        <v>2006</v>
      </c>
      <c r="D2444" s="109" t="s">
        <v>1845</v>
      </c>
      <c r="E2444" s="116" t="str">
        <f t="shared" si="270"/>
        <v>Dylan</v>
      </c>
      <c r="F2444" s="116" t="str">
        <f t="shared" si="271"/>
        <v>Spencer</v>
      </c>
      <c r="G2444" s="116" t="str">
        <f t="shared" si="272"/>
        <v>Men Senior</v>
      </c>
      <c r="H2444" s="116" t="str">
        <f t="shared" si="273"/>
        <v>Walvis Bay</v>
      </c>
      <c r="I2444" s="109"/>
      <c r="J2444" s="109" t="s">
        <v>1340</v>
      </c>
      <c r="K2444" s="109">
        <v>157</v>
      </c>
      <c r="L2444" s="118">
        <f t="shared" si="274"/>
        <v>20.399999999999999</v>
      </c>
      <c r="M2444" s="118">
        <f t="shared" si="275"/>
        <v>20.399999999999999</v>
      </c>
    </row>
    <row r="2445" spans="1:13" x14ac:dyDescent="0.3">
      <c r="A2445" s="121" t="s">
        <v>2005</v>
      </c>
      <c r="B2445" s="122">
        <v>44156</v>
      </c>
      <c r="C2445" s="121" t="s">
        <v>2006</v>
      </c>
      <c r="D2445" s="109" t="s">
        <v>1201</v>
      </c>
      <c r="E2445" s="116" t="str">
        <f t="shared" si="270"/>
        <v>Martin</v>
      </c>
      <c r="F2445" s="116" t="str">
        <f t="shared" si="271"/>
        <v>Cordier</v>
      </c>
      <c r="G2445" s="116" t="str">
        <f t="shared" si="272"/>
        <v>Men Veteran</v>
      </c>
      <c r="H2445" s="116" t="str">
        <f t="shared" si="273"/>
        <v>Walvis Bay</v>
      </c>
      <c r="I2445" s="109"/>
      <c r="J2445" s="109" t="s">
        <v>1341</v>
      </c>
      <c r="K2445" s="109">
        <v>155</v>
      </c>
      <c r="L2445" s="118">
        <f t="shared" si="274"/>
        <v>17.100000000000001</v>
      </c>
      <c r="M2445" s="118">
        <f t="shared" si="275"/>
        <v>17.100000000000001</v>
      </c>
    </row>
    <row r="2446" spans="1:13" x14ac:dyDescent="0.3">
      <c r="A2446" s="121" t="s">
        <v>2005</v>
      </c>
      <c r="B2446" s="122">
        <v>44156</v>
      </c>
      <c r="C2446" s="121" t="s">
        <v>2006</v>
      </c>
      <c r="D2446" s="109" t="s">
        <v>1201</v>
      </c>
      <c r="E2446" s="116" t="str">
        <f t="shared" si="270"/>
        <v>Martin</v>
      </c>
      <c r="F2446" s="116" t="str">
        <f t="shared" si="271"/>
        <v>Cordier</v>
      </c>
      <c r="G2446" s="116" t="str">
        <f t="shared" si="272"/>
        <v>Men Veteran</v>
      </c>
      <c r="H2446" s="116" t="str">
        <f t="shared" si="273"/>
        <v>Walvis Bay</v>
      </c>
      <c r="I2446" s="109"/>
      <c r="J2446" s="109" t="s">
        <v>1341</v>
      </c>
      <c r="K2446" s="109">
        <v>108</v>
      </c>
      <c r="L2446" s="118">
        <f t="shared" si="274"/>
        <v>4.8</v>
      </c>
      <c r="M2446" s="118">
        <f t="shared" si="275"/>
        <v>4.8</v>
      </c>
    </row>
    <row r="2447" spans="1:13" x14ac:dyDescent="0.3">
      <c r="A2447" s="121" t="s">
        <v>2005</v>
      </c>
      <c r="B2447" s="122">
        <v>44156</v>
      </c>
      <c r="C2447" s="121" t="s">
        <v>2006</v>
      </c>
      <c r="D2447" s="109" t="s">
        <v>1201</v>
      </c>
      <c r="E2447" s="116" t="str">
        <f t="shared" si="270"/>
        <v>Martin</v>
      </c>
      <c r="F2447" s="116" t="str">
        <f t="shared" si="271"/>
        <v>Cordier</v>
      </c>
      <c r="G2447" s="116" t="str">
        <f t="shared" si="272"/>
        <v>Men Veteran</v>
      </c>
      <c r="H2447" s="116" t="str">
        <f t="shared" si="273"/>
        <v>Walvis Bay</v>
      </c>
      <c r="I2447" s="109"/>
      <c r="J2447" s="109" t="s">
        <v>1341</v>
      </c>
      <c r="K2447" s="109">
        <v>134</v>
      </c>
      <c r="L2447" s="118">
        <f t="shared" si="274"/>
        <v>10.3</v>
      </c>
      <c r="M2447" s="118">
        <f t="shared" si="275"/>
        <v>10.3</v>
      </c>
    </row>
    <row r="2448" spans="1:13" x14ac:dyDescent="0.3">
      <c r="A2448" s="121" t="s">
        <v>2005</v>
      </c>
      <c r="B2448" s="122">
        <v>44156</v>
      </c>
      <c r="C2448" s="121" t="s">
        <v>2006</v>
      </c>
      <c r="D2448" s="109" t="s">
        <v>1201</v>
      </c>
      <c r="E2448" s="116" t="str">
        <f t="shared" si="270"/>
        <v>Martin</v>
      </c>
      <c r="F2448" s="116" t="str">
        <f t="shared" si="271"/>
        <v>Cordier</v>
      </c>
      <c r="G2448" s="116" t="str">
        <f t="shared" si="272"/>
        <v>Men Veteran</v>
      </c>
      <c r="H2448" s="116" t="str">
        <f t="shared" si="273"/>
        <v>Walvis Bay</v>
      </c>
      <c r="I2448" s="109"/>
      <c r="J2448" s="109" t="s">
        <v>1341</v>
      </c>
      <c r="K2448" s="109">
        <v>113</v>
      </c>
      <c r="L2448" s="118">
        <f t="shared" si="274"/>
        <v>5.7</v>
      </c>
      <c r="M2448" s="118">
        <f t="shared" si="275"/>
        <v>5.7</v>
      </c>
    </row>
    <row r="2449" spans="1:13" x14ac:dyDescent="0.3">
      <c r="A2449" s="121" t="s">
        <v>2005</v>
      </c>
      <c r="B2449" s="122">
        <v>44156</v>
      </c>
      <c r="C2449" s="121" t="s">
        <v>2006</v>
      </c>
      <c r="D2449" s="109" t="s">
        <v>1201</v>
      </c>
      <c r="E2449" s="116" t="str">
        <f t="shared" si="270"/>
        <v>Martin</v>
      </c>
      <c r="F2449" s="116" t="str">
        <f t="shared" si="271"/>
        <v>Cordier</v>
      </c>
      <c r="G2449" s="116" t="str">
        <f t="shared" si="272"/>
        <v>Men Veteran</v>
      </c>
      <c r="H2449" s="116" t="str">
        <f t="shared" si="273"/>
        <v>Walvis Bay</v>
      </c>
      <c r="I2449" s="109"/>
      <c r="J2449" s="109" t="s">
        <v>1341</v>
      </c>
      <c r="K2449" s="109">
        <v>101</v>
      </c>
      <c r="L2449" s="118">
        <f t="shared" si="274"/>
        <v>3.8</v>
      </c>
      <c r="M2449" s="118">
        <f t="shared" si="275"/>
        <v>3.8</v>
      </c>
    </row>
    <row r="2450" spans="1:13" x14ac:dyDescent="0.3">
      <c r="A2450" s="121" t="s">
        <v>2005</v>
      </c>
      <c r="B2450" s="122">
        <v>44156</v>
      </c>
      <c r="C2450" s="121" t="s">
        <v>2006</v>
      </c>
      <c r="D2450" s="109" t="s">
        <v>1201</v>
      </c>
      <c r="E2450" s="116" t="str">
        <f t="shared" si="270"/>
        <v>Martin</v>
      </c>
      <c r="F2450" s="116" t="str">
        <f t="shared" si="271"/>
        <v>Cordier</v>
      </c>
      <c r="G2450" s="116" t="str">
        <f t="shared" si="272"/>
        <v>Men Veteran</v>
      </c>
      <c r="H2450" s="116" t="str">
        <f t="shared" si="273"/>
        <v>Walvis Bay</v>
      </c>
      <c r="I2450" s="109"/>
      <c r="J2450" s="109" t="s">
        <v>1341</v>
      </c>
      <c r="K2450" s="109">
        <v>116</v>
      </c>
      <c r="L2450" s="118">
        <f t="shared" si="274"/>
        <v>6.2</v>
      </c>
      <c r="M2450" s="118">
        <f t="shared" si="275"/>
        <v>6.2</v>
      </c>
    </row>
    <row r="2451" spans="1:13" x14ac:dyDescent="0.3">
      <c r="A2451" s="121" t="s">
        <v>2005</v>
      </c>
      <c r="B2451" s="122">
        <v>44156</v>
      </c>
      <c r="C2451" s="121" t="s">
        <v>2006</v>
      </c>
      <c r="D2451" s="109" t="s">
        <v>1201</v>
      </c>
      <c r="E2451" s="116" t="str">
        <f t="shared" si="270"/>
        <v>Martin</v>
      </c>
      <c r="F2451" s="116" t="str">
        <f t="shared" si="271"/>
        <v>Cordier</v>
      </c>
      <c r="G2451" s="116" t="str">
        <f t="shared" si="272"/>
        <v>Men Veteran</v>
      </c>
      <c r="H2451" s="116" t="str">
        <f t="shared" si="273"/>
        <v>Walvis Bay</v>
      </c>
      <c r="I2451" s="109"/>
      <c r="J2451" s="109" t="s">
        <v>1341</v>
      </c>
      <c r="K2451" s="109">
        <v>135</v>
      </c>
      <c r="L2451" s="118">
        <f t="shared" si="274"/>
        <v>10.6</v>
      </c>
      <c r="M2451" s="118">
        <f t="shared" si="275"/>
        <v>10.6</v>
      </c>
    </row>
    <row r="2452" spans="1:13" x14ac:dyDescent="0.3">
      <c r="A2452" s="121" t="s">
        <v>2005</v>
      </c>
      <c r="B2452" s="122">
        <v>44156</v>
      </c>
      <c r="C2452" s="121" t="s">
        <v>2006</v>
      </c>
      <c r="D2452" s="109" t="s">
        <v>1201</v>
      </c>
      <c r="E2452" s="116" t="str">
        <f t="shared" si="270"/>
        <v>Martin</v>
      </c>
      <c r="F2452" s="116" t="str">
        <f t="shared" si="271"/>
        <v>Cordier</v>
      </c>
      <c r="G2452" s="116" t="str">
        <f t="shared" si="272"/>
        <v>Men Veteran</v>
      </c>
      <c r="H2452" s="116" t="str">
        <f t="shared" si="273"/>
        <v>Walvis Bay</v>
      </c>
      <c r="I2452" s="109"/>
      <c r="J2452" s="109" t="s">
        <v>1341</v>
      </c>
      <c r="K2452" s="109">
        <v>128</v>
      </c>
      <c r="L2452" s="118">
        <f t="shared" si="274"/>
        <v>8.8000000000000007</v>
      </c>
      <c r="M2452" s="118">
        <f t="shared" si="275"/>
        <v>8.8000000000000007</v>
      </c>
    </row>
    <row r="2453" spans="1:13" x14ac:dyDescent="0.3">
      <c r="A2453" s="121" t="s">
        <v>2005</v>
      </c>
      <c r="B2453" s="122">
        <v>44156</v>
      </c>
      <c r="C2453" s="121" t="s">
        <v>2006</v>
      </c>
      <c r="D2453" s="109" t="s">
        <v>1201</v>
      </c>
      <c r="E2453" s="116" t="str">
        <f t="shared" si="270"/>
        <v>Martin</v>
      </c>
      <c r="F2453" s="116" t="str">
        <f t="shared" si="271"/>
        <v>Cordier</v>
      </c>
      <c r="G2453" s="116" t="str">
        <f t="shared" si="272"/>
        <v>Men Veteran</v>
      </c>
      <c r="H2453" s="116" t="str">
        <f t="shared" si="273"/>
        <v>Walvis Bay</v>
      </c>
      <c r="I2453" s="109"/>
      <c r="J2453" s="109" t="s">
        <v>1340</v>
      </c>
      <c r="K2453" s="109">
        <v>163</v>
      </c>
      <c r="L2453" s="118">
        <f t="shared" si="274"/>
        <v>23.1</v>
      </c>
      <c r="M2453" s="118">
        <f t="shared" si="275"/>
        <v>23.1</v>
      </c>
    </row>
    <row r="2454" spans="1:13" x14ac:dyDescent="0.3">
      <c r="A2454" s="121" t="s">
        <v>2005</v>
      </c>
      <c r="B2454" s="122">
        <v>44156</v>
      </c>
      <c r="C2454" s="121" t="s">
        <v>2006</v>
      </c>
      <c r="D2454" s="109" t="s">
        <v>683</v>
      </c>
      <c r="E2454" s="116" t="str">
        <f t="shared" si="270"/>
        <v>Alessandro</v>
      </c>
      <c r="F2454" s="116" t="str">
        <f t="shared" si="271"/>
        <v>Engelbrecht</v>
      </c>
      <c r="G2454" s="116" t="str">
        <f t="shared" si="272"/>
        <v>Men Senior</v>
      </c>
      <c r="H2454" s="116" t="str">
        <f t="shared" si="273"/>
        <v>Walvis Bay</v>
      </c>
      <c r="I2454" s="109"/>
      <c r="J2454" s="109" t="s">
        <v>1341</v>
      </c>
      <c r="K2454" s="109">
        <v>109</v>
      </c>
      <c r="L2454" s="118">
        <f t="shared" si="274"/>
        <v>5</v>
      </c>
      <c r="M2454" s="118">
        <f t="shared" si="275"/>
        <v>5</v>
      </c>
    </row>
    <row r="2455" spans="1:13" x14ac:dyDescent="0.3">
      <c r="A2455" s="121" t="s">
        <v>2005</v>
      </c>
      <c r="B2455" s="122">
        <v>44156</v>
      </c>
      <c r="C2455" s="121" t="s">
        <v>2006</v>
      </c>
      <c r="D2455" s="109" t="s">
        <v>683</v>
      </c>
      <c r="E2455" s="116" t="str">
        <f t="shared" si="270"/>
        <v>Alessandro</v>
      </c>
      <c r="F2455" s="116" t="str">
        <f t="shared" si="271"/>
        <v>Engelbrecht</v>
      </c>
      <c r="G2455" s="116" t="str">
        <f t="shared" si="272"/>
        <v>Men Senior</v>
      </c>
      <c r="H2455" s="116" t="str">
        <f t="shared" si="273"/>
        <v>Walvis Bay</v>
      </c>
      <c r="I2455" s="109"/>
      <c r="J2455" s="109" t="s">
        <v>1340</v>
      </c>
      <c r="K2455" s="109">
        <v>154</v>
      </c>
      <c r="L2455" s="118">
        <f t="shared" si="274"/>
        <v>19.100000000000001</v>
      </c>
      <c r="M2455" s="118">
        <f t="shared" si="275"/>
        <v>19.100000000000001</v>
      </c>
    </row>
    <row r="2456" spans="1:13" x14ac:dyDescent="0.3">
      <c r="A2456" s="121" t="s">
        <v>2005</v>
      </c>
      <c r="B2456" s="122">
        <v>44156</v>
      </c>
      <c r="C2456" s="121" t="s">
        <v>2006</v>
      </c>
      <c r="D2456" s="109" t="s">
        <v>683</v>
      </c>
      <c r="E2456" s="116" t="str">
        <f t="shared" si="270"/>
        <v>Alessandro</v>
      </c>
      <c r="F2456" s="116" t="str">
        <f t="shared" si="271"/>
        <v>Engelbrecht</v>
      </c>
      <c r="G2456" s="116" t="str">
        <f t="shared" si="272"/>
        <v>Men Senior</v>
      </c>
      <c r="H2456" s="116" t="str">
        <f t="shared" si="273"/>
        <v>Walvis Bay</v>
      </c>
      <c r="I2456" s="109" t="s">
        <v>19</v>
      </c>
      <c r="J2456" s="109"/>
      <c r="K2456" s="109">
        <v>43</v>
      </c>
      <c r="L2456" s="118">
        <f t="shared" si="274"/>
        <v>0.8</v>
      </c>
      <c r="M2456" s="118">
        <f t="shared" si="275"/>
        <v>0.8</v>
      </c>
    </row>
    <row r="2457" spans="1:13" x14ac:dyDescent="0.3">
      <c r="A2457" s="121" t="s">
        <v>2005</v>
      </c>
      <c r="B2457" s="122">
        <v>44156</v>
      </c>
      <c r="C2457" s="121" t="s">
        <v>2006</v>
      </c>
      <c r="D2457" s="109" t="s">
        <v>683</v>
      </c>
      <c r="E2457" s="116" t="str">
        <f t="shared" si="270"/>
        <v>Alessandro</v>
      </c>
      <c r="F2457" s="116" t="str">
        <f t="shared" si="271"/>
        <v>Engelbrecht</v>
      </c>
      <c r="G2457" s="116" t="str">
        <f t="shared" si="272"/>
        <v>Men Senior</v>
      </c>
      <c r="H2457" s="116" t="str">
        <f t="shared" si="273"/>
        <v>Walvis Bay</v>
      </c>
      <c r="I2457" s="109"/>
      <c r="J2457" s="109" t="s">
        <v>1341</v>
      </c>
      <c r="K2457" s="109">
        <v>81</v>
      </c>
      <c r="L2457" s="118">
        <f t="shared" si="274"/>
        <v>1.8</v>
      </c>
      <c r="M2457" s="118">
        <f t="shared" si="275"/>
        <v>1.8</v>
      </c>
    </row>
    <row r="2458" spans="1:13" x14ac:dyDescent="0.3">
      <c r="A2458" s="121" t="s">
        <v>2005</v>
      </c>
      <c r="B2458" s="122">
        <v>44156</v>
      </c>
      <c r="C2458" s="121" t="s">
        <v>2006</v>
      </c>
      <c r="D2458" s="109" t="s">
        <v>1443</v>
      </c>
      <c r="E2458" s="116" t="str">
        <f t="shared" si="270"/>
        <v>Frank</v>
      </c>
      <c r="F2458" s="116" t="str">
        <f t="shared" si="271"/>
        <v>Burusso</v>
      </c>
      <c r="G2458" s="116" t="str">
        <f t="shared" si="272"/>
        <v>Men Master</v>
      </c>
      <c r="H2458" s="116" t="str">
        <f t="shared" si="273"/>
        <v>Walvis Bay</v>
      </c>
      <c r="I2458" s="109"/>
      <c r="J2458" s="109" t="s">
        <v>1341</v>
      </c>
      <c r="K2458" s="109">
        <v>116</v>
      </c>
      <c r="L2458" s="118">
        <f t="shared" si="274"/>
        <v>6.2</v>
      </c>
      <c r="M2458" s="118">
        <f t="shared" si="275"/>
        <v>6.2</v>
      </c>
    </row>
    <row r="2459" spans="1:13" x14ac:dyDescent="0.3">
      <c r="A2459" s="121" t="s">
        <v>2005</v>
      </c>
      <c r="B2459" s="122">
        <v>44156</v>
      </c>
      <c r="C2459" s="121" t="s">
        <v>2006</v>
      </c>
      <c r="D2459" s="109" t="s">
        <v>1261</v>
      </c>
      <c r="E2459" s="116" t="str">
        <f t="shared" si="270"/>
        <v>Flippie</v>
      </c>
      <c r="F2459" s="116" t="str">
        <f t="shared" si="271"/>
        <v>Scheepers</v>
      </c>
      <c r="G2459" s="116" t="str">
        <f t="shared" si="272"/>
        <v>Men Veteran</v>
      </c>
      <c r="H2459" s="116" t="str">
        <f t="shared" si="273"/>
        <v>Walvis Bay</v>
      </c>
      <c r="I2459" s="109"/>
      <c r="J2459" s="109" t="s">
        <v>1320</v>
      </c>
      <c r="K2459" s="109">
        <v>42</v>
      </c>
      <c r="L2459" s="118">
        <f t="shared" si="274"/>
        <v>3</v>
      </c>
      <c r="M2459" s="118">
        <f t="shared" si="275"/>
        <v>3</v>
      </c>
    </row>
    <row r="2460" spans="1:13" x14ac:dyDescent="0.3">
      <c r="A2460" s="121" t="s">
        <v>2005</v>
      </c>
      <c r="B2460" s="122">
        <v>44156</v>
      </c>
      <c r="C2460" s="121" t="s">
        <v>2006</v>
      </c>
      <c r="D2460" s="109" t="s">
        <v>1261</v>
      </c>
      <c r="E2460" s="116" t="str">
        <f t="shared" ref="E2460:E2523" si="276">IF(D2460="","",VLOOKUP(D2460,Master,3,FALSE))</f>
        <v>Flippie</v>
      </c>
      <c r="F2460" s="116" t="str">
        <f t="shared" ref="F2460:F2523" si="277">IF(D2460="","",VLOOKUP(D2460,Master,4,FALSE))</f>
        <v>Scheepers</v>
      </c>
      <c r="G2460" s="116" t="str">
        <f t="shared" ref="G2460:G2523" si="278">IF(D2460="","",VLOOKUP(D2460,Master,5,FALSE))</f>
        <v>Men Veteran</v>
      </c>
      <c r="H2460" s="116" t="str">
        <f t="shared" ref="H2460:H2523" si="279">IF(D2460="","",VLOOKUP(D2460,Master,2,FALSE))</f>
        <v>Walvis Bay</v>
      </c>
      <c r="I2460" s="109"/>
      <c r="J2460" s="109" t="s">
        <v>1341</v>
      </c>
      <c r="K2460" s="109">
        <v>125</v>
      </c>
      <c r="L2460" s="118">
        <f t="shared" ref="L2460:L2523" si="280">IF(K2460="","",IF(I2460="",ROUND(HLOOKUP(J2460,kgList,K2460,FALSE),1),ROUND(HLOOKUP(I2460,kgList,K2460,FALSE),1)))</f>
        <v>8.1</v>
      </c>
      <c r="M2460" s="118">
        <f t="shared" ref="M2460:M2523" si="281">IF(L2460="","",IF(COUNTA(I2460:J2460)&gt;1,"Edible or Inedible",IF(COUNTA(I2460)=1,L2460*1,IF(COUNTA(J2460)=1,L2460*1,"ERROR"))))</f>
        <v>8.1</v>
      </c>
    </row>
    <row r="2461" spans="1:13" x14ac:dyDescent="0.3">
      <c r="A2461" s="121" t="s">
        <v>2005</v>
      </c>
      <c r="B2461" s="122">
        <v>44156</v>
      </c>
      <c r="C2461" s="121" t="s">
        <v>2006</v>
      </c>
      <c r="D2461" s="109" t="s">
        <v>620</v>
      </c>
      <c r="E2461" s="116" t="str">
        <f t="shared" si="276"/>
        <v>Stefan Jnr</v>
      </c>
      <c r="F2461" s="116" t="str">
        <f t="shared" si="277"/>
        <v>Du Preez</v>
      </c>
      <c r="G2461" s="116" t="str">
        <f t="shared" si="278"/>
        <v>Men U/21</v>
      </c>
      <c r="H2461" s="116" t="str">
        <f t="shared" si="279"/>
        <v>Walvis Bay</v>
      </c>
      <c r="I2461" s="109"/>
      <c r="J2461" s="109" t="s">
        <v>20</v>
      </c>
      <c r="K2461" s="109">
        <v>85</v>
      </c>
      <c r="L2461" s="118">
        <f t="shared" si="280"/>
        <v>2.2000000000000002</v>
      </c>
      <c r="M2461" s="118">
        <f t="shared" si="281"/>
        <v>2.2000000000000002</v>
      </c>
    </row>
    <row r="2462" spans="1:13" x14ac:dyDescent="0.3">
      <c r="A2462" s="121" t="s">
        <v>2005</v>
      </c>
      <c r="B2462" s="122">
        <v>44156</v>
      </c>
      <c r="C2462" s="121" t="s">
        <v>2006</v>
      </c>
      <c r="D2462" s="109" t="s">
        <v>620</v>
      </c>
      <c r="E2462" s="116" t="str">
        <f t="shared" si="276"/>
        <v>Stefan Jnr</v>
      </c>
      <c r="F2462" s="116" t="str">
        <f t="shared" si="277"/>
        <v>Du Preez</v>
      </c>
      <c r="G2462" s="116" t="str">
        <f t="shared" si="278"/>
        <v>Men U/21</v>
      </c>
      <c r="H2462" s="116" t="str">
        <f t="shared" si="279"/>
        <v>Walvis Bay</v>
      </c>
      <c r="I2462" s="109"/>
      <c r="J2462" s="109" t="s">
        <v>20</v>
      </c>
      <c r="K2462" s="109">
        <v>80</v>
      </c>
      <c r="L2462" s="118">
        <f t="shared" si="280"/>
        <v>1.8</v>
      </c>
      <c r="M2462" s="118">
        <f t="shared" si="281"/>
        <v>1.8</v>
      </c>
    </row>
    <row r="2463" spans="1:13" x14ac:dyDescent="0.3">
      <c r="A2463" s="121" t="s">
        <v>2005</v>
      </c>
      <c r="B2463" s="122">
        <v>44156</v>
      </c>
      <c r="C2463" s="121" t="s">
        <v>2006</v>
      </c>
      <c r="D2463" s="109" t="s">
        <v>620</v>
      </c>
      <c r="E2463" s="116" t="str">
        <f t="shared" si="276"/>
        <v>Stefan Jnr</v>
      </c>
      <c r="F2463" s="116" t="str">
        <f t="shared" si="277"/>
        <v>Du Preez</v>
      </c>
      <c r="G2463" s="116" t="str">
        <f t="shared" si="278"/>
        <v>Men U/21</v>
      </c>
      <c r="H2463" s="116" t="str">
        <f t="shared" si="279"/>
        <v>Walvis Bay</v>
      </c>
      <c r="I2463" s="109"/>
      <c r="J2463" s="109" t="s">
        <v>20</v>
      </c>
      <c r="K2463" s="109">
        <v>96</v>
      </c>
      <c r="L2463" s="118">
        <f t="shared" si="280"/>
        <v>3.3</v>
      </c>
      <c r="M2463" s="118">
        <f t="shared" si="281"/>
        <v>3.3</v>
      </c>
    </row>
    <row r="2464" spans="1:13" x14ac:dyDescent="0.3">
      <c r="A2464" s="121" t="s">
        <v>2005</v>
      </c>
      <c r="B2464" s="122">
        <v>44156</v>
      </c>
      <c r="C2464" s="121" t="s">
        <v>2006</v>
      </c>
      <c r="D2464" s="109" t="s">
        <v>802</v>
      </c>
      <c r="E2464" s="116" t="str">
        <f t="shared" si="276"/>
        <v>Sean</v>
      </c>
      <c r="F2464" s="116" t="str">
        <f t="shared" si="277"/>
        <v>Oberg</v>
      </c>
      <c r="G2464" s="116" t="str">
        <f t="shared" si="278"/>
        <v>Men Senior</v>
      </c>
      <c r="H2464" s="116" t="str">
        <f t="shared" si="279"/>
        <v>Walvis Bay</v>
      </c>
      <c r="I2464" s="109"/>
      <c r="J2464" s="109" t="s">
        <v>20</v>
      </c>
      <c r="K2464" s="109">
        <v>93</v>
      </c>
      <c r="L2464" s="118">
        <f t="shared" si="280"/>
        <v>3</v>
      </c>
      <c r="M2464" s="118">
        <f t="shared" si="281"/>
        <v>3</v>
      </c>
    </row>
    <row r="2465" spans="1:13" x14ac:dyDescent="0.3">
      <c r="A2465" s="121" t="s">
        <v>2005</v>
      </c>
      <c r="B2465" s="122">
        <v>44156</v>
      </c>
      <c r="C2465" s="121" t="s">
        <v>2006</v>
      </c>
      <c r="D2465" s="109" t="s">
        <v>802</v>
      </c>
      <c r="E2465" s="116" t="str">
        <f t="shared" si="276"/>
        <v>Sean</v>
      </c>
      <c r="F2465" s="116" t="str">
        <f t="shared" si="277"/>
        <v>Oberg</v>
      </c>
      <c r="G2465" s="116" t="str">
        <f t="shared" si="278"/>
        <v>Men Senior</v>
      </c>
      <c r="H2465" s="116" t="str">
        <f t="shared" si="279"/>
        <v>Walvis Bay</v>
      </c>
      <c r="I2465" s="109"/>
      <c r="J2465" s="109" t="s">
        <v>1318</v>
      </c>
      <c r="K2465" s="109">
        <v>54</v>
      </c>
      <c r="L2465" s="118">
        <f t="shared" si="280"/>
        <v>2.8</v>
      </c>
      <c r="M2465" s="118">
        <f t="shared" si="281"/>
        <v>2.8</v>
      </c>
    </row>
    <row r="2466" spans="1:13" x14ac:dyDescent="0.3">
      <c r="A2466" s="121" t="s">
        <v>2005</v>
      </c>
      <c r="B2466" s="122">
        <v>44156</v>
      </c>
      <c r="C2466" s="121" t="s">
        <v>2006</v>
      </c>
      <c r="D2466" s="109" t="s">
        <v>834</v>
      </c>
      <c r="E2466" s="116" t="str">
        <f t="shared" si="276"/>
        <v>Morne</v>
      </c>
      <c r="F2466" s="116" t="str">
        <f t="shared" si="277"/>
        <v>Hugo</v>
      </c>
      <c r="G2466" s="116" t="str">
        <f t="shared" si="278"/>
        <v>Men Veteran</v>
      </c>
      <c r="H2466" s="116" t="str">
        <f t="shared" si="279"/>
        <v>Walvis Bay</v>
      </c>
      <c r="I2466" s="109"/>
      <c r="J2466" s="109" t="s">
        <v>1341</v>
      </c>
      <c r="K2466" s="109">
        <v>117</v>
      </c>
      <c r="L2466" s="118">
        <f t="shared" si="280"/>
        <v>6.4</v>
      </c>
      <c r="M2466" s="118">
        <f t="shared" si="281"/>
        <v>6.4</v>
      </c>
    </row>
    <row r="2467" spans="1:13" x14ac:dyDescent="0.3">
      <c r="A2467" s="121" t="s">
        <v>2005</v>
      </c>
      <c r="B2467" s="122">
        <v>44156</v>
      </c>
      <c r="C2467" s="121" t="s">
        <v>2006</v>
      </c>
      <c r="D2467" s="109" t="s">
        <v>834</v>
      </c>
      <c r="E2467" s="116" t="str">
        <f t="shared" si="276"/>
        <v>Morne</v>
      </c>
      <c r="F2467" s="116" t="str">
        <f t="shared" si="277"/>
        <v>Hugo</v>
      </c>
      <c r="G2467" s="116" t="str">
        <f t="shared" si="278"/>
        <v>Men Veteran</v>
      </c>
      <c r="H2467" s="116" t="str">
        <f t="shared" si="279"/>
        <v>Walvis Bay</v>
      </c>
      <c r="I2467" s="109"/>
      <c r="J2467" s="109" t="s">
        <v>1341</v>
      </c>
      <c r="K2467" s="109">
        <v>128</v>
      </c>
      <c r="L2467" s="118">
        <f t="shared" si="280"/>
        <v>8.8000000000000007</v>
      </c>
      <c r="M2467" s="118">
        <f t="shared" si="281"/>
        <v>8.8000000000000007</v>
      </c>
    </row>
    <row r="2468" spans="1:13" x14ac:dyDescent="0.3">
      <c r="A2468" s="121" t="s">
        <v>2005</v>
      </c>
      <c r="B2468" s="122">
        <v>44156</v>
      </c>
      <c r="C2468" s="121" t="s">
        <v>2006</v>
      </c>
      <c r="D2468" s="109" t="s">
        <v>834</v>
      </c>
      <c r="E2468" s="116" t="str">
        <f t="shared" si="276"/>
        <v>Morne</v>
      </c>
      <c r="F2468" s="116" t="str">
        <f t="shared" si="277"/>
        <v>Hugo</v>
      </c>
      <c r="G2468" s="116" t="str">
        <f t="shared" si="278"/>
        <v>Men Veteran</v>
      </c>
      <c r="H2468" s="116" t="str">
        <f t="shared" si="279"/>
        <v>Walvis Bay</v>
      </c>
      <c r="I2468" s="109"/>
      <c r="J2468" s="109" t="s">
        <v>1341</v>
      </c>
      <c r="K2468" s="109">
        <v>140</v>
      </c>
      <c r="L2468" s="118">
        <f t="shared" si="280"/>
        <v>12</v>
      </c>
      <c r="M2468" s="118">
        <f t="shared" si="281"/>
        <v>12</v>
      </c>
    </row>
    <row r="2469" spans="1:13" x14ac:dyDescent="0.3">
      <c r="A2469" s="121" t="s">
        <v>2005</v>
      </c>
      <c r="B2469" s="122">
        <v>44156</v>
      </c>
      <c r="C2469" s="121" t="s">
        <v>2006</v>
      </c>
      <c r="D2469" s="109" t="s">
        <v>834</v>
      </c>
      <c r="E2469" s="116" t="str">
        <f t="shared" si="276"/>
        <v>Morne</v>
      </c>
      <c r="F2469" s="116" t="str">
        <f t="shared" si="277"/>
        <v>Hugo</v>
      </c>
      <c r="G2469" s="116" t="str">
        <f t="shared" si="278"/>
        <v>Men Veteran</v>
      </c>
      <c r="H2469" s="116" t="str">
        <f t="shared" si="279"/>
        <v>Walvis Bay</v>
      </c>
      <c r="I2469" s="109"/>
      <c r="J2469" s="109" t="s">
        <v>1341</v>
      </c>
      <c r="K2469" s="109">
        <v>120</v>
      </c>
      <c r="L2469" s="118">
        <f t="shared" si="280"/>
        <v>7</v>
      </c>
      <c r="M2469" s="118">
        <f t="shared" si="281"/>
        <v>7</v>
      </c>
    </row>
    <row r="2470" spans="1:13" x14ac:dyDescent="0.3">
      <c r="A2470" s="121" t="s">
        <v>2005</v>
      </c>
      <c r="B2470" s="122">
        <v>44156</v>
      </c>
      <c r="C2470" s="121" t="s">
        <v>2006</v>
      </c>
      <c r="D2470" s="109" t="s">
        <v>1638</v>
      </c>
      <c r="E2470" s="116" t="str">
        <f t="shared" si="276"/>
        <v>Breggie</v>
      </c>
      <c r="F2470" s="116" t="str">
        <f t="shared" si="277"/>
        <v>Ferreira</v>
      </c>
      <c r="G2470" s="116" t="str">
        <f t="shared" si="278"/>
        <v>Ladies Master</v>
      </c>
      <c r="H2470" s="116" t="str">
        <f t="shared" si="279"/>
        <v>Walvis Bay</v>
      </c>
      <c r="I2470" s="109"/>
      <c r="J2470" s="109"/>
      <c r="K2470" s="109"/>
      <c r="L2470" s="118" t="str">
        <f t="shared" si="280"/>
        <v/>
      </c>
      <c r="M2470" s="118" t="str">
        <f t="shared" si="281"/>
        <v/>
      </c>
    </row>
    <row r="2471" spans="1:13" x14ac:dyDescent="0.3">
      <c r="A2471" s="121" t="s">
        <v>2005</v>
      </c>
      <c r="B2471" s="122">
        <v>44156</v>
      </c>
      <c r="C2471" s="121" t="s">
        <v>2006</v>
      </c>
      <c r="D2471" s="109" t="s">
        <v>1384</v>
      </c>
      <c r="E2471" s="116" t="str">
        <f t="shared" si="276"/>
        <v>Frikkie</v>
      </c>
      <c r="F2471" s="116" t="str">
        <f t="shared" si="277"/>
        <v>Ferreira</v>
      </c>
      <c r="G2471" s="116" t="str">
        <f t="shared" si="278"/>
        <v>Men Master</v>
      </c>
      <c r="H2471" s="116" t="str">
        <f t="shared" si="279"/>
        <v>Walvis Bay</v>
      </c>
      <c r="I2471" s="109"/>
      <c r="J2471" s="109"/>
      <c r="K2471" s="109"/>
      <c r="L2471" s="118" t="str">
        <f t="shared" si="280"/>
        <v/>
      </c>
      <c r="M2471" s="118" t="str">
        <f t="shared" si="281"/>
        <v/>
      </c>
    </row>
    <row r="2472" spans="1:13" x14ac:dyDescent="0.3">
      <c r="A2472" s="121" t="s">
        <v>2005</v>
      </c>
      <c r="B2472" s="122">
        <v>44156</v>
      </c>
      <c r="C2472" s="121" t="s">
        <v>2006</v>
      </c>
      <c r="D2472" s="109" t="s">
        <v>549</v>
      </c>
      <c r="E2472" s="116" t="str">
        <f t="shared" si="276"/>
        <v>Stefan</v>
      </c>
      <c r="F2472" s="116" t="str">
        <f t="shared" si="277"/>
        <v>Du Preez</v>
      </c>
      <c r="G2472" s="116" t="str">
        <f t="shared" si="278"/>
        <v>Men Master</v>
      </c>
      <c r="H2472" s="116" t="str">
        <f t="shared" si="279"/>
        <v>Walvis Bay</v>
      </c>
      <c r="I2472" s="109"/>
      <c r="J2472" s="109"/>
      <c r="K2472" s="109"/>
      <c r="L2472" s="118" t="str">
        <f t="shared" si="280"/>
        <v/>
      </c>
      <c r="M2472" s="118" t="str">
        <f t="shared" si="281"/>
        <v/>
      </c>
    </row>
    <row r="2473" spans="1:13" x14ac:dyDescent="0.3">
      <c r="A2473" s="121" t="s">
        <v>2005</v>
      </c>
      <c r="B2473" s="122">
        <v>44156</v>
      </c>
      <c r="C2473" s="121" t="s">
        <v>2006</v>
      </c>
      <c r="D2473" s="109" t="s">
        <v>644</v>
      </c>
      <c r="E2473" s="116" t="str">
        <f t="shared" si="276"/>
        <v>Gunther</v>
      </c>
      <c r="F2473" s="116" t="str">
        <f t="shared" si="277"/>
        <v>Krauer</v>
      </c>
      <c r="G2473" s="116" t="str">
        <f t="shared" si="278"/>
        <v>Men Veteran</v>
      </c>
      <c r="H2473" s="116" t="str">
        <f t="shared" si="279"/>
        <v>Walvis Bay</v>
      </c>
      <c r="I2473" s="109"/>
      <c r="J2473" s="109" t="s">
        <v>1340</v>
      </c>
      <c r="K2473" s="109">
        <v>127</v>
      </c>
      <c r="L2473" s="118">
        <f t="shared" si="280"/>
        <v>9.8000000000000007</v>
      </c>
      <c r="M2473" s="118">
        <f t="shared" si="281"/>
        <v>9.8000000000000007</v>
      </c>
    </row>
    <row r="2474" spans="1:13" x14ac:dyDescent="0.3">
      <c r="A2474" s="121" t="s">
        <v>2005</v>
      </c>
      <c r="B2474" s="122">
        <v>44156</v>
      </c>
      <c r="C2474" s="121" t="s">
        <v>2006</v>
      </c>
      <c r="D2474" s="109" t="s">
        <v>644</v>
      </c>
      <c r="E2474" s="116" t="str">
        <f t="shared" si="276"/>
        <v>Gunther</v>
      </c>
      <c r="F2474" s="116" t="str">
        <f t="shared" si="277"/>
        <v>Krauer</v>
      </c>
      <c r="G2474" s="116" t="str">
        <f t="shared" si="278"/>
        <v>Men Veteran</v>
      </c>
      <c r="H2474" s="116" t="str">
        <f t="shared" si="279"/>
        <v>Walvis Bay</v>
      </c>
      <c r="I2474" s="109"/>
      <c r="J2474" s="109" t="s">
        <v>1340</v>
      </c>
      <c r="K2474" s="109">
        <v>107</v>
      </c>
      <c r="L2474" s="118">
        <f t="shared" si="280"/>
        <v>5.5</v>
      </c>
      <c r="M2474" s="118">
        <f t="shared" si="281"/>
        <v>5.5</v>
      </c>
    </row>
    <row r="2475" spans="1:13" x14ac:dyDescent="0.3">
      <c r="A2475" s="121" t="s">
        <v>2005</v>
      </c>
      <c r="B2475" s="122">
        <v>44156</v>
      </c>
      <c r="C2475" s="121" t="s">
        <v>2006</v>
      </c>
      <c r="D2475" s="109" t="s">
        <v>644</v>
      </c>
      <c r="E2475" s="116" t="str">
        <f t="shared" si="276"/>
        <v>Gunther</v>
      </c>
      <c r="F2475" s="116" t="str">
        <f t="shared" si="277"/>
        <v>Krauer</v>
      </c>
      <c r="G2475" s="116" t="str">
        <f t="shared" si="278"/>
        <v>Men Veteran</v>
      </c>
      <c r="H2475" s="116" t="str">
        <f t="shared" si="279"/>
        <v>Walvis Bay</v>
      </c>
      <c r="I2475" s="109"/>
      <c r="J2475" s="109" t="s">
        <v>1340</v>
      </c>
      <c r="K2475" s="109">
        <v>99</v>
      </c>
      <c r="L2475" s="118">
        <f t="shared" si="280"/>
        <v>4.2</v>
      </c>
      <c r="M2475" s="118">
        <f t="shared" si="281"/>
        <v>4.2</v>
      </c>
    </row>
    <row r="2476" spans="1:13" x14ac:dyDescent="0.3">
      <c r="A2476" s="121" t="s">
        <v>2005</v>
      </c>
      <c r="B2476" s="122">
        <v>44156</v>
      </c>
      <c r="C2476" s="121" t="s">
        <v>2006</v>
      </c>
      <c r="D2476" s="109" t="s">
        <v>644</v>
      </c>
      <c r="E2476" s="116" t="str">
        <f t="shared" si="276"/>
        <v>Gunther</v>
      </c>
      <c r="F2476" s="116" t="str">
        <f t="shared" si="277"/>
        <v>Krauer</v>
      </c>
      <c r="G2476" s="116" t="str">
        <f t="shared" si="278"/>
        <v>Men Veteran</v>
      </c>
      <c r="H2476" s="116" t="str">
        <f t="shared" si="279"/>
        <v>Walvis Bay</v>
      </c>
      <c r="I2476" s="109"/>
      <c r="J2476" s="109" t="s">
        <v>1340</v>
      </c>
      <c r="K2476" s="109">
        <v>137</v>
      </c>
      <c r="L2476" s="118">
        <f t="shared" si="280"/>
        <v>12.8</v>
      </c>
      <c r="M2476" s="118">
        <f t="shared" si="281"/>
        <v>12.8</v>
      </c>
    </row>
    <row r="2477" spans="1:13" x14ac:dyDescent="0.3">
      <c r="A2477" s="121" t="s">
        <v>2005</v>
      </c>
      <c r="B2477" s="122">
        <v>44156</v>
      </c>
      <c r="C2477" s="121" t="s">
        <v>2006</v>
      </c>
      <c r="D2477" s="109" t="s">
        <v>628</v>
      </c>
      <c r="E2477" s="116" t="str">
        <f t="shared" si="276"/>
        <v>Chris</v>
      </c>
      <c r="F2477" s="116" t="str">
        <f t="shared" si="277"/>
        <v>Scholtz</v>
      </c>
      <c r="G2477" s="116" t="str">
        <f t="shared" si="278"/>
        <v>Men Veteran</v>
      </c>
      <c r="H2477" s="116" t="str">
        <f t="shared" si="279"/>
        <v>Henties Bay</v>
      </c>
      <c r="I2477" s="109"/>
      <c r="J2477" s="109" t="s">
        <v>1340</v>
      </c>
      <c r="K2477" s="109">
        <v>161</v>
      </c>
      <c r="L2477" s="118">
        <f t="shared" si="280"/>
        <v>22.2</v>
      </c>
      <c r="M2477" s="118">
        <f t="shared" si="281"/>
        <v>22.2</v>
      </c>
    </row>
    <row r="2478" spans="1:13" x14ac:dyDescent="0.3">
      <c r="A2478" s="121" t="s">
        <v>2005</v>
      </c>
      <c r="B2478" s="122">
        <v>44156</v>
      </c>
      <c r="C2478" s="121" t="s">
        <v>2006</v>
      </c>
      <c r="D2478" s="109" t="s">
        <v>628</v>
      </c>
      <c r="E2478" s="116" t="str">
        <f t="shared" si="276"/>
        <v>Chris</v>
      </c>
      <c r="F2478" s="116" t="str">
        <f t="shared" si="277"/>
        <v>Scholtz</v>
      </c>
      <c r="G2478" s="116" t="str">
        <f t="shared" si="278"/>
        <v>Men Veteran</v>
      </c>
      <c r="H2478" s="116" t="str">
        <f t="shared" si="279"/>
        <v>Henties Bay</v>
      </c>
      <c r="I2478" s="109"/>
      <c r="J2478" s="109" t="s">
        <v>1320</v>
      </c>
      <c r="K2478" s="109">
        <v>61</v>
      </c>
      <c r="L2478" s="118">
        <f t="shared" si="280"/>
        <v>10.199999999999999</v>
      </c>
      <c r="M2478" s="118">
        <f t="shared" si="281"/>
        <v>10.199999999999999</v>
      </c>
    </row>
    <row r="2479" spans="1:13" x14ac:dyDescent="0.3">
      <c r="A2479" s="121" t="s">
        <v>2005</v>
      </c>
      <c r="B2479" s="122">
        <v>44156</v>
      </c>
      <c r="C2479" s="121" t="s">
        <v>2006</v>
      </c>
      <c r="D2479" s="109" t="s">
        <v>628</v>
      </c>
      <c r="E2479" s="116" t="str">
        <f t="shared" si="276"/>
        <v>Chris</v>
      </c>
      <c r="F2479" s="116" t="str">
        <f t="shared" si="277"/>
        <v>Scholtz</v>
      </c>
      <c r="G2479" s="116" t="str">
        <f t="shared" si="278"/>
        <v>Men Veteran</v>
      </c>
      <c r="H2479" s="116" t="str">
        <f t="shared" si="279"/>
        <v>Henties Bay</v>
      </c>
      <c r="I2479" s="109"/>
      <c r="J2479" s="109" t="s">
        <v>1340</v>
      </c>
      <c r="K2479" s="109">
        <v>105</v>
      </c>
      <c r="L2479" s="118">
        <f t="shared" si="280"/>
        <v>5.0999999999999996</v>
      </c>
      <c r="M2479" s="118">
        <f t="shared" si="281"/>
        <v>5.0999999999999996</v>
      </c>
    </row>
    <row r="2480" spans="1:13" x14ac:dyDescent="0.3">
      <c r="A2480" s="121" t="s">
        <v>2005</v>
      </c>
      <c r="B2480" s="122">
        <v>44156</v>
      </c>
      <c r="C2480" s="121" t="s">
        <v>2006</v>
      </c>
      <c r="D2480" s="109" t="s">
        <v>632</v>
      </c>
      <c r="E2480" s="116" t="str">
        <f t="shared" si="276"/>
        <v>Stewart</v>
      </c>
      <c r="F2480" s="116" t="str">
        <f t="shared" si="277"/>
        <v>Reimann</v>
      </c>
      <c r="G2480" s="116" t="str">
        <f t="shared" si="278"/>
        <v>Men U/16</v>
      </c>
      <c r="H2480" s="116" t="str">
        <f t="shared" si="279"/>
        <v>Walvis Bay</v>
      </c>
      <c r="I2480" s="109"/>
      <c r="J2480" s="109"/>
      <c r="K2480" s="109"/>
      <c r="L2480" s="118" t="str">
        <f t="shared" si="280"/>
        <v/>
      </c>
      <c r="M2480" s="118" t="str">
        <f t="shared" si="281"/>
        <v/>
      </c>
    </row>
    <row r="2481" spans="1:13" x14ac:dyDescent="0.3">
      <c r="A2481" s="121" t="s">
        <v>2005</v>
      </c>
      <c r="B2481" s="122">
        <v>44156</v>
      </c>
      <c r="C2481" s="121" t="s">
        <v>2006</v>
      </c>
      <c r="D2481" s="109" t="s">
        <v>1627</v>
      </c>
      <c r="E2481" s="116" t="str">
        <f t="shared" si="276"/>
        <v>Janco</v>
      </c>
      <c r="F2481" s="116" t="str">
        <f t="shared" si="277"/>
        <v>Duvenhage</v>
      </c>
      <c r="G2481" s="116" t="str">
        <f t="shared" si="278"/>
        <v>Men U/16</v>
      </c>
      <c r="H2481" s="116" t="str">
        <f t="shared" si="279"/>
        <v>Mako</v>
      </c>
      <c r="I2481" s="109"/>
      <c r="J2481" s="109" t="s">
        <v>1340</v>
      </c>
      <c r="K2481" s="109">
        <v>110</v>
      </c>
      <c r="L2481" s="118">
        <f t="shared" si="280"/>
        <v>6</v>
      </c>
      <c r="M2481" s="118">
        <f t="shared" si="281"/>
        <v>6</v>
      </c>
    </row>
    <row r="2482" spans="1:13" x14ac:dyDescent="0.3">
      <c r="A2482" s="121" t="s">
        <v>2005</v>
      </c>
      <c r="B2482" s="122">
        <v>44156</v>
      </c>
      <c r="C2482" s="121" t="s">
        <v>2006</v>
      </c>
      <c r="D2482" s="109" t="s">
        <v>816</v>
      </c>
      <c r="E2482" s="116" t="str">
        <f t="shared" si="276"/>
        <v>Gerrit</v>
      </c>
      <c r="F2482" s="116" t="str">
        <f t="shared" si="277"/>
        <v>Fouche</v>
      </c>
      <c r="G2482" s="116" t="str">
        <f t="shared" si="278"/>
        <v>Men Veteran</v>
      </c>
      <c r="H2482" s="116" t="str">
        <f t="shared" si="279"/>
        <v>Walvis Bay</v>
      </c>
      <c r="I2482" s="109"/>
      <c r="J2482" s="109"/>
      <c r="K2482" s="109"/>
      <c r="L2482" s="118" t="str">
        <f t="shared" si="280"/>
        <v/>
      </c>
      <c r="M2482" s="118" t="str">
        <f t="shared" si="281"/>
        <v/>
      </c>
    </row>
    <row r="2483" spans="1:13" x14ac:dyDescent="0.3">
      <c r="A2483" s="121" t="s">
        <v>2005</v>
      </c>
      <c r="B2483" s="122">
        <v>44156</v>
      </c>
      <c r="C2483" s="121" t="s">
        <v>2006</v>
      </c>
      <c r="D2483" s="109" t="s">
        <v>1258</v>
      </c>
      <c r="E2483" s="116" t="str">
        <f t="shared" si="276"/>
        <v>Jaco</v>
      </c>
      <c r="F2483" s="116" t="str">
        <f t="shared" si="277"/>
        <v>Duvenhage</v>
      </c>
      <c r="G2483" s="116" t="str">
        <f t="shared" si="278"/>
        <v>Men Veteran</v>
      </c>
      <c r="H2483" s="116" t="str">
        <f t="shared" si="279"/>
        <v>Mako</v>
      </c>
      <c r="I2483" s="109"/>
      <c r="J2483" s="109" t="s">
        <v>20</v>
      </c>
      <c r="K2483" s="109">
        <v>83</v>
      </c>
      <c r="L2483" s="118">
        <f t="shared" si="280"/>
        <v>2.1</v>
      </c>
      <c r="M2483" s="118">
        <f t="shared" si="281"/>
        <v>2.1</v>
      </c>
    </row>
    <row r="2484" spans="1:13" x14ac:dyDescent="0.3">
      <c r="A2484" s="121" t="s">
        <v>2005</v>
      </c>
      <c r="B2484" s="122">
        <v>44156</v>
      </c>
      <c r="C2484" s="121" t="s">
        <v>2006</v>
      </c>
      <c r="D2484" s="109" t="s">
        <v>774</v>
      </c>
      <c r="E2484" s="116" t="str">
        <f t="shared" si="276"/>
        <v>Ras</v>
      </c>
      <c r="F2484" s="116" t="str">
        <f t="shared" si="277"/>
        <v>Van Der Westhuizen</v>
      </c>
      <c r="G2484" s="116" t="str">
        <f t="shared" si="278"/>
        <v>Men Senior</v>
      </c>
      <c r="H2484" s="116" t="str">
        <f t="shared" si="279"/>
        <v>Welwitschia</v>
      </c>
      <c r="I2484" s="109"/>
      <c r="J2484" s="109" t="s">
        <v>20</v>
      </c>
      <c r="K2484" s="109">
        <v>82</v>
      </c>
      <c r="L2484" s="118">
        <f t="shared" si="280"/>
        <v>2</v>
      </c>
      <c r="M2484" s="118">
        <f t="shared" si="281"/>
        <v>2</v>
      </c>
    </row>
    <row r="2485" spans="1:13" x14ac:dyDescent="0.3">
      <c r="A2485" s="121" t="s">
        <v>2005</v>
      </c>
      <c r="B2485" s="122">
        <v>44156</v>
      </c>
      <c r="C2485" s="121" t="s">
        <v>2006</v>
      </c>
      <c r="D2485" s="109" t="s">
        <v>774</v>
      </c>
      <c r="E2485" s="116" t="str">
        <f t="shared" si="276"/>
        <v>Ras</v>
      </c>
      <c r="F2485" s="116" t="str">
        <f t="shared" si="277"/>
        <v>Van Der Westhuizen</v>
      </c>
      <c r="G2485" s="116" t="str">
        <f t="shared" si="278"/>
        <v>Men Senior</v>
      </c>
      <c r="H2485" s="116" t="str">
        <f t="shared" si="279"/>
        <v>Welwitschia</v>
      </c>
      <c r="I2485" s="109"/>
      <c r="J2485" s="109" t="s">
        <v>1341</v>
      </c>
      <c r="K2485" s="109">
        <v>81</v>
      </c>
      <c r="L2485" s="118">
        <f t="shared" si="280"/>
        <v>1.8</v>
      </c>
      <c r="M2485" s="118">
        <f t="shared" si="281"/>
        <v>1.8</v>
      </c>
    </row>
    <row r="2486" spans="1:13" x14ac:dyDescent="0.3">
      <c r="A2486" s="121" t="s">
        <v>2005</v>
      </c>
      <c r="B2486" s="122">
        <v>44156</v>
      </c>
      <c r="C2486" s="121" t="s">
        <v>2006</v>
      </c>
      <c r="D2486" s="109" t="s">
        <v>774</v>
      </c>
      <c r="E2486" s="116" t="str">
        <f t="shared" si="276"/>
        <v>Ras</v>
      </c>
      <c r="F2486" s="116" t="str">
        <f t="shared" si="277"/>
        <v>Van Der Westhuizen</v>
      </c>
      <c r="G2486" s="116" t="str">
        <f t="shared" si="278"/>
        <v>Men Senior</v>
      </c>
      <c r="H2486" s="116" t="str">
        <f t="shared" si="279"/>
        <v>Welwitschia</v>
      </c>
      <c r="I2486" s="109"/>
      <c r="J2486" s="109" t="s">
        <v>1341</v>
      </c>
      <c r="K2486" s="109">
        <v>98</v>
      </c>
      <c r="L2486" s="118">
        <f t="shared" si="280"/>
        <v>3.4</v>
      </c>
      <c r="M2486" s="118">
        <f t="shared" si="281"/>
        <v>3.4</v>
      </c>
    </row>
    <row r="2487" spans="1:13" x14ac:dyDescent="0.3">
      <c r="A2487" s="121" t="s">
        <v>2005</v>
      </c>
      <c r="B2487" s="122">
        <v>44156</v>
      </c>
      <c r="C2487" s="121" t="s">
        <v>2006</v>
      </c>
      <c r="D2487" s="109" t="s">
        <v>774</v>
      </c>
      <c r="E2487" s="116" t="str">
        <f t="shared" si="276"/>
        <v>Ras</v>
      </c>
      <c r="F2487" s="116" t="str">
        <f t="shared" si="277"/>
        <v>Van Der Westhuizen</v>
      </c>
      <c r="G2487" s="116" t="str">
        <f t="shared" si="278"/>
        <v>Men Senior</v>
      </c>
      <c r="H2487" s="116" t="str">
        <f t="shared" si="279"/>
        <v>Welwitschia</v>
      </c>
      <c r="I2487" s="109"/>
      <c r="J2487" s="109" t="s">
        <v>1318</v>
      </c>
      <c r="K2487" s="109">
        <v>59</v>
      </c>
      <c r="L2487" s="118">
        <f t="shared" si="280"/>
        <v>3.7</v>
      </c>
      <c r="M2487" s="118">
        <f t="shared" si="281"/>
        <v>3.7</v>
      </c>
    </row>
    <row r="2488" spans="1:13" x14ac:dyDescent="0.3">
      <c r="A2488" s="121" t="s">
        <v>2005</v>
      </c>
      <c r="B2488" s="122">
        <v>44156</v>
      </c>
      <c r="C2488" s="121" t="s">
        <v>2006</v>
      </c>
      <c r="D2488" s="109" t="s">
        <v>1793</v>
      </c>
      <c r="E2488" s="116" t="str">
        <f t="shared" si="276"/>
        <v>Wenzel</v>
      </c>
      <c r="F2488" s="116" t="str">
        <f t="shared" si="277"/>
        <v>Smal</v>
      </c>
      <c r="G2488" s="116" t="str">
        <f t="shared" si="278"/>
        <v>Men Senior</v>
      </c>
      <c r="H2488" s="116" t="str">
        <f t="shared" si="279"/>
        <v>Welwitschia</v>
      </c>
      <c r="I2488" s="109"/>
      <c r="J2488" s="109" t="s">
        <v>1340</v>
      </c>
      <c r="K2488" s="109">
        <v>157</v>
      </c>
      <c r="L2488" s="118">
        <f t="shared" si="280"/>
        <v>20.399999999999999</v>
      </c>
      <c r="M2488" s="118">
        <f t="shared" si="281"/>
        <v>20.399999999999999</v>
      </c>
    </row>
    <row r="2489" spans="1:13" x14ac:dyDescent="0.3">
      <c r="A2489" s="121" t="s">
        <v>2005</v>
      </c>
      <c r="B2489" s="122">
        <v>44156</v>
      </c>
      <c r="C2489" s="121" t="s">
        <v>2006</v>
      </c>
      <c r="D2489" s="109" t="s">
        <v>1793</v>
      </c>
      <c r="E2489" s="116" t="str">
        <f t="shared" si="276"/>
        <v>Wenzel</v>
      </c>
      <c r="F2489" s="116" t="str">
        <f t="shared" si="277"/>
        <v>Smal</v>
      </c>
      <c r="G2489" s="116" t="str">
        <f t="shared" si="278"/>
        <v>Men Senior</v>
      </c>
      <c r="H2489" s="116" t="str">
        <f t="shared" si="279"/>
        <v>Welwitschia</v>
      </c>
      <c r="I2489" s="109"/>
      <c r="J2489" s="109" t="s">
        <v>1341</v>
      </c>
      <c r="K2489" s="109">
        <v>116</v>
      </c>
      <c r="L2489" s="118">
        <f t="shared" si="280"/>
        <v>6.2</v>
      </c>
      <c r="M2489" s="118">
        <f t="shared" si="281"/>
        <v>6.2</v>
      </c>
    </row>
    <row r="2490" spans="1:13" x14ac:dyDescent="0.3">
      <c r="A2490" s="121" t="s">
        <v>2005</v>
      </c>
      <c r="B2490" s="122">
        <v>44156</v>
      </c>
      <c r="C2490" s="121" t="s">
        <v>2006</v>
      </c>
      <c r="D2490" s="109" t="s">
        <v>1793</v>
      </c>
      <c r="E2490" s="116" t="str">
        <f t="shared" si="276"/>
        <v>Wenzel</v>
      </c>
      <c r="F2490" s="116" t="str">
        <f t="shared" si="277"/>
        <v>Smal</v>
      </c>
      <c r="G2490" s="116" t="str">
        <f t="shared" si="278"/>
        <v>Men Senior</v>
      </c>
      <c r="H2490" s="116" t="str">
        <f t="shared" si="279"/>
        <v>Welwitschia</v>
      </c>
      <c r="I2490" s="109"/>
      <c r="J2490" s="109" t="s">
        <v>1341</v>
      </c>
      <c r="K2490" s="109">
        <v>138</v>
      </c>
      <c r="L2490" s="118">
        <f t="shared" si="280"/>
        <v>11.4</v>
      </c>
      <c r="M2490" s="118">
        <f t="shared" si="281"/>
        <v>11.4</v>
      </c>
    </row>
    <row r="2491" spans="1:13" x14ac:dyDescent="0.3">
      <c r="A2491" s="121" t="s">
        <v>2005</v>
      </c>
      <c r="B2491" s="122">
        <v>44156</v>
      </c>
      <c r="C2491" s="121" t="s">
        <v>2006</v>
      </c>
      <c r="D2491" s="109" t="s">
        <v>512</v>
      </c>
      <c r="E2491" s="116" t="str">
        <f t="shared" si="276"/>
        <v>Johan</v>
      </c>
      <c r="F2491" s="116" t="str">
        <f t="shared" si="277"/>
        <v>Diedericks</v>
      </c>
      <c r="G2491" s="116" t="str">
        <f t="shared" si="278"/>
        <v>Men Senior</v>
      </c>
      <c r="H2491" s="116" t="str">
        <f t="shared" si="279"/>
        <v>Welwitschia</v>
      </c>
      <c r="I2491" s="109"/>
      <c r="J2491" s="109" t="s">
        <v>1340</v>
      </c>
      <c r="K2491" s="109">
        <v>142</v>
      </c>
      <c r="L2491" s="118">
        <f t="shared" si="280"/>
        <v>14.4</v>
      </c>
      <c r="M2491" s="118">
        <f t="shared" si="281"/>
        <v>14.4</v>
      </c>
    </row>
    <row r="2492" spans="1:13" x14ac:dyDescent="0.3">
      <c r="A2492" s="121" t="s">
        <v>2005</v>
      </c>
      <c r="B2492" s="122">
        <v>44156</v>
      </c>
      <c r="C2492" s="121" t="s">
        <v>2006</v>
      </c>
      <c r="D2492" s="109" t="s">
        <v>699</v>
      </c>
      <c r="E2492" s="116" t="str">
        <f t="shared" si="276"/>
        <v>Andre</v>
      </c>
      <c r="F2492" s="116" t="str">
        <f t="shared" si="277"/>
        <v>Muller</v>
      </c>
      <c r="G2492" s="116" t="str">
        <f t="shared" si="278"/>
        <v>Men Grand Masters</v>
      </c>
      <c r="H2492" s="116" t="str">
        <f t="shared" si="279"/>
        <v>Welwitschia</v>
      </c>
      <c r="I2492" s="109"/>
      <c r="J2492" s="109" t="s">
        <v>1320</v>
      </c>
      <c r="K2492" s="109">
        <v>31</v>
      </c>
      <c r="L2492" s="118">
        <f t="shared" si="280"/>
        <v>1.1000000000000001</v>
      </c>
      <c r="M2492" s="118">
        <f t="shared" si="281"/>
        <v>1.1000000000000001</v>
      </c>
    </row>
    <row r="2493" spans="1:13" x14ac:dyDescent="0.3">
      <c r="A2493" s="121" t="s">
        <v>2005</v>
      </c>
      <c r="B2493" s="122">
        <v>44156</v>
      </c>
      <c r="C2493" s="121" t="s">
        <v>2006</v>
      </c>
      <c r="D2493" s="109" t="s">
        <v>639</v>
      </c>
      <c r="E2493" s="116" t="str">
        <f t="shared" si="276"/>
        <v>Andre</v>
      </c>
      <c r="F2493" s="116" t="str">
        <f t="shared" si="277"/>
        <v>Aggenbag</v>
      </c>
      <c r="G2493" s="116" t="str">
        <f t="shared" si="278"/>
        <v>Men Senior</v>
      </c>
      <c r="H2493" s="116" t="str">
        <f t="shared" si="279"/>
        <v>Welwitschia</v>
      </c>
      <c r="I2493" s="109"/>
      <c r="J2493" s="109" t="s">
        <v>1340</v>
      </c>
      <c r="K2493" s="109">
        <v>145</v>
      </c>
      <c r="L2493" s="118">
        <f t="shared" si="280"/>
        <v>15.5</v>
      </c>
      <c r="M2493" s="118">
        <f t="shared" si="281"/>
        <v>15.5</v>
      </c>
    </row>
    <row r="2494" spans="1:13" x14ac:dyDescent="0.3">
      <c r="A2494" s="121" t="s">
        <v>2005</v>
      </c>
      <c r="B2494" s="122">
        <v>44156</v>
      </c>
      <c r="C2494" s="121" t="s">
        <v>2006</v>
      </c>
      <c r="D2494" s="109" t="s">
        <v>639</v>
      </c>
      <c r="E2494" s="116" t="str">
        <f t="shared" si="276"/>
        <v>Andre</v>
      </c>
      <c r="F2494" s="116" t="str">
        <f t="shared" si="277"/>
        <v>Aggenbag</v>
      </c>
      <c r="G2494" s="116" t="str">
        <f t="shared" si="278"/>
        <v>Men Senior</v>
      </c>
      <c r="H2494" s="116" t="str">
        <f t="shared" si="279"/>
        <v>Welwitschia</v>
      </c>
      <c r="I2494" s="109"/>
      <c r="J2494" s="109" t="s">
        <v>1318</v>
      </c>
      <c r="K2494" s="109">
        <v>83</v>
      </c>
      <c r="L2494" s="118">
        <f t="shared" si="280"/>
        <v>10.5</v>
      </c>
      <c r="M2494" s="118">
        <f t="shared" si="281"/>
        <v>10.5</v>
      </c>
    </row>
    <row r="2495" spans="1:13" x14ac:dyDescent="0.3">
      <c r="A2495" s="121" t="s">
        <v>2005</v>
      </c>
      <c r="B2495" s="122">
        <v>44156</v>
      </c>
      <c r="C2495" s="121" t="s">
        <v>2006</v>
      </c>
      <c r="D2495" s="109" t="s">
        <v>957</v>
      </c>
      <c r="E2495" s="116" t="str">
        <f t="shared" si="276"/>
        <v>Wilfred</v>
      </c>
      <c r="F2495" s="116" t="str">
        <f t="shared" si="277"/>
        <v>Matthys</v>
      </c>
      <c r="G2495" s="116" t="str">
        <f t="shared" si="278"/>
        <v>Men Veteran</v>
      </c>
      <c r="H2495" s="116" t="str">
        <f t="shared" si="279"/>
        <v>Welwitschia</v>
      </c>
      <c r="I2495" s="109"/>
      <c r="J2495" s="109"/>
      <c r="K2495" s="109"/>
      <c r="L2495" s="118" t="str">
        <f t="shared" si="280"/>
        <v/>
      </c>
      <c r="M2495" s="118" t="str">
        <f t="shared" si="281"/>
        <v/>
      </c>
    </row>
    <row r="2496" spans="1:13" x14ac:dyDescent="0.3">
      <c r="A2496" s="121" t="s">
        <v>2005</v>
      </c>
      <c r="B2496" s="122">
        <v>44156</v>
      </c>
      <c r="C2496" s="121" t="s">
        <v>2006</v>
      </c>
      <c r="D2496" s="109" t="s">
        <v>510</v>
      </c>
      <c r="E2496" s="116" t="str">
        <f t="shared" si="276"/>
        <v>Willem</v>
      </c>
      <c r="F2496" s="116" t="str">
        <f t="shared" si="277"/>
        <v>Steyn</v>
      </c>
      <c r="G2496" s="116" t="str">
        <f t="shared" si="278"/>
        <v>Men Veteran</v>
      </c>
      <c r="H2496" s="116" t="str">
        <f t="shared" si="279"/>
        <v>Welwitschia</v>
      </c>
      <c r="I2496" s="109"/>
      <c r="J2496" s="109" t="s">
        <v>1318</v>
      </c>
      <c r="K2496" s="109">
        <v>90</v>
      </c>
      <c r="L2496" s="118">
        <f t="shared" si="280"/>
        <v>13.5</v>
      </c>
      <c r="M2496" s="118">
        <f t="shared" si="281"/>
        <v>13.5</v>
      </c>
    </row>
    <row r="2497" spans="1:13" x14ac:dyDescent="0.3">
      <c r="A2497" s="121" t="s">
        <v>2005</v>
      </c>
      <c r="B2497" s="122">
        <v>44156</v>
      </c>
      <c r="C2497" s="121" t="s">
        <v>2006</v>
      </c>
      <c r="D2497" s="109" t="s">
        <v>510</v>
      </c>
      <c r="E2497" s="116" t="str">
        <f t="shared" si="276"/>
        <v>Willem</v>
      </c>
      <c r="F2497" s="116" t="str">
        <f t="shared" si="277"/>
        <v>Steyn</v>
      </c>
      <c r="G2497" s="116" t="str">
        <f t="shared" si="278"/>
        <v>Men Veteran</v>
      </c>
      <c r="H2497" s="116" t="str">
        <f t="shared" si="279"/>
        <v>Welwitschia</v>
      </c>
      <c r="I2497" s="109"/>
      <c r="J2497" s="109" t="s">
        <v>1340</v>
      </c>
      <c r="K2497" s="109">
        <v>155</v>
      </c>
      <c r="L2497" s="118">
        <f t="shared" si="280"/>
        <v>19.5</v>
      </c>
      <c r="M2497" s="118">
        <f t="shared" si="281"/>
        <v>19.5</v>
      </c>
    </row>
    <row r="2498" spans="1:13" x14ac:dyDescent="0.3">
      <c r="A2498" s="121" t="s">
        <v>2005</v>
      </c>
      <c r="B2498" s="122">
        <v>44156</v>
      </c>
      <c r="C2498" s="121" t="s">
        <v>2006</v>
      </c>
      <c r="D2498" s="109" t="s">
        <v>510</v>
      </c>
      <c r="E2498" s="116" t="str">
        <f t="shared" si="276"/>
        <v>Willem</v>
      </c>
      <c r="F2498" s="116" t="str">
        <f t="shared" si="277"/>
        <v>Steyn</v>
      </c>
      <c r="G2498" s="116" t="str">
        <f t="shared" si="278"/>
        <v>Men Veteran</v>
      </c>
      <c r="H2498" s="116" t="str">
        <f t="shared" si="279"/>
        <v>Welwitschia</v>
      </c>
      <c r="I2498" s="109"/>
      <c r="J2498" s="109" t="s">
        <v>1340</v>
      </c>
      <c r="K2498" s="109">
        <v>112</v>
      </c>
      <c r="L2498" s="118">
        <f t="shared" si="280"/>
        <v>6.4</v>
      </c>
      <c r="M2498" s="118">
        <f t="shared" si="281"/>
        <v>6.4</v>
      </c>
    </row>
    <row r="2499" spans="1:13" x14ac:dyDescent="0.3">
      <c r="A2499" s="121" t="s">
        <v>2005</v>
      </c>
      <c r="B2499" s="122">
        <v>44156</v>
      </c>
      <c r="C2499" s="121" t="s">
        <v>2006</v>
      </c>
      <c r="D2499" s="109" t="s">
        <v>510</v>
      </c>
      <c r="E2499" s="116" t="str">
        <f t="shared" si="276"/>
        <v>Willem</v>
      </c>
      <c r="F2499" s="116" t="str">
        <f t="shared" si="277"/>
        <v>Steyn</v>
      </c>
      <c r="G2499" s="116" t="str">
        <f t="shared" si="278"/>
        <v>Men Veteran</v>
      </c>
      <c r="H2499" s="116" t="str">
        <f t="shared" si="279"/>
        <v>Welwitschia</v>
      </c>
      <c r="I2499" s="109"/>
      <c r="J2499" s="109" t="s">
        <v>1341</v>
      </c>
      <c r="K2499" s="109">
        <v>102</v>
      </c>
      <c r="L2499" s="118">
        <f t="shared" si="280"/>
        <v>4</v>
      </c>
      <c r="M2499" s="118">
        <f t="shared" si="281"/>
        <v>4</v>
      </c>
    </row>
    <row r="2500" spans="1:13" x14ac:dyDescent="0.3">
      <c r="A2500" s="121" t="s">
        <v>2005</v>
      </c>
      <c r="B2500" s="122">
        <v>44156</v>
      </c>
      <c r="C2500" s="121" t="s">
        <v>2006</v>
      </c>
      <c r="D2500" s="109" t="s">
        <v>1623</v>
      </c>
      <c r="E2500" s="116" t="str">
        <f t="shared" si="276"/>
        <v>Daniel</v>
      </c>
      <c r="F2500" s="116" t="str">
        <f t="shared" si="277"/>
        <v>Pretorius</v>
      </c>
      <c r="G2500" s="116" t="str">
        <f t="shared" si="278"/>
        <v>Men Senior</v>
      </c>
      <c r="H2500" s="116" t="str">
        <f t="shared" si="279"/>
        <v>Welwitschia</v>
      </c>
      <c r="I2500" s="109"/>
      <c r="J2500" s="109" t="s">
        <v>1340</v>
      </c>
      <c r="K2500" s="109">
        <v>150</v>
      </c>
      <c r="L2500" s="118">
        <f t="shared" si="280"/>
        <v>17.399999999999999</v>
      </c>
      <c r="M2500" s="118">
        <f t="shared" si="281"/>
        <v>17.399999999999999</v>
      </c>
    </row>
    <row r="2501" spans="1:13" x14ac:dyDescent="0.3">
      <c r="A2501" s="121" t="s">
        <v>2005</v>
      </c>
      <c r="B2501" s="122">
        <v>44156</v>
      </c>
      <c r="C2501" s="121" t="s">
        <v>2006</v>
      </c>
      <c r="D2501" s="109" t="s">
        <v>1623</v>
      </c>
      <c r="E2501" s="116" t="str">
        <f t="shared" si="276"/>
        <v>Daniel</v>
      </c>
      <c r="F2501" s="116" t="str">
        <f t="shared" si="277"/>
        <v>Pretorius</v>
      </c>
      <c r="G2501" s="116" t="str">
        <f t="shared" si="278"/>
        <v>Men Senior</v>
      </c>
      <c r="H2501" s="116" t="str">
        <f t="shared" si="279"/>
        <v>Welwitschia</v>
      </c>
      <c r="I2501" s="109"/>
      <c r="J2501" s="109" t="s">
        <v>1340</v>
      </c>
      <c r="K2501" s="109">
        <v>124</v>
      </c>
      <c r="L2501" s="118">
        <f t="shared" si="280"/>
        <v>9.1</v>
      </c>
      <c r="M2501" s="118">
        <f t="shared" si="281"/>
        <v>9.1</v>
      </c>
    </row>
    <row r="2502" spans="1:13" x14ac:dyDescent="0.3">
      <c r="A2502" s="121" t="s">
        <v>2005</v>
      </c>
      <c r="B2502" s="122">
        <v>44156</v>
      </c>
      <c r="C2502" s="121" t="s">
        <v>2006</v>
      </c>
      <c r="D2502" s="109" t="s">
        <v>1623</v>
      </c>
      <c r="E2502" s="116" t="str">
        <f t="shared" si="276"/>
        <v>Daniel</v>
      </c>
      <c r="F2502" s="116" t="str">
        <f t="shared" si="277"/>
        <v>Pretorius</v>
      </c>
      <c r="G2502" s="116" t="str">
        <f t="shared" si="278"/>
        <v>Men Senior</v>
      </c>
      <c r="H2502" s="116" t="str">
        <f t="shared" si="279"/>
        <v>Welwitschia</v>
      </c>
      <c r="I2502" s="109"/>
      <c r="J2502" s="109" t="s">
        <v>1340</v>
      </c>
      <c r="K2502" s="109">
        <v>118</v>
      </c>
      <c r="L2502" s="118">
        <f t="shared" si="280"/>
        <v>7.6</v>
      </c>
      <c r="M2502" s="118">
        <f t="shared" si="281"/>
        <v>7.6</v>
      </c>
    </row>
    <row r="2503" spans="1:13" x14ac:dyDescent="0.3">
      <c r="A2503" s="121" t="s">
        <v>2005</v>
      </c>
      <c r="B2503" s="122">
        <v>44156</v>
      </c>
      <c r="C2503" s="121" t="s">
        <v>2006</v>
      </c>
      <c r="D2503" s="109" t="s">
        <v>1623</v>
      </c>
      <c r="E2503" s="116" t="str">
        <f t="shared" si="276"/>
        <v>Daniel</v>
      </c>
      <c r="F2503" s="116" t="str">
        <f t="shared" si="277"/>
        <v>Pretorius</v>
      </c>
      <c r="G2503" s="116" t="str">
        <f t="shared" si="278"/>
        <v>Men Senior</v>
      </c>
      <c r="H2503" s="116" t="str">
        <f t="shared" si="279"/>
        <v>Welwitschia</v>
      </c>
      <c r="I2503" s="109"/>
      <c r="J2503" s="109" t="s">
        <v>1340</v>
      </c>
      <c r="K2503" s="109">
        <v>95</v>
      </c>
      <c r="L2503" s="118">
        <f t="shared" si="280"/>
        <v>3.6</v>
      </c>
      <c r="M2503" s="118">
        <f t="shared" si="281"/>
        <v>3.6</v>
      </c>
    </row>
    <row r="2504" spans="1:13" x14ac:dyDescent="0.3">
      <c r="A2504" s="121" t="s">
        <v>2005</v>
      </c>
      <c r="B2504" s="122">
        <v>44156</v>
      </c>
      <c r="C2504" s="121" t="s">
        <v>2006</v>
      </c>
      <c r="D2504" s="109" t="s">
        <v>1623</v>
      </c>
      <c r="E2504" s="116" t="str">
        <f t="shared" si="276"/>
        <v>Daniel</v>
      </c>
      <c r="F2504" s="116" t="str">
        <f t="shared" si="277"/>
        <v>Pretorius</v>
      </c>
      <c r="G2504" s="116" t="str">
        <f t="shared" si="278"/>
        <v>Men Senior</v>
      </c>
      <c r="H2504" s="116" t="str">
        <f t="shared" si="279"/>
        <v>Welwitschia</v>
      </c>
      <c r="I2504" s="109"/>
      <c r="J2504" s="109" t="s">
        <v>1340</v>
      </c>
      <c r="K2504" s="109">
        <v>104</v>
      </c>
      <c r="L2504" s="118">
        <f t="shared" si="280"/>
        <v>5</v>
      </c>
      <c r="M2504" s="118">
        <f t="shared" si="281"/>
        <v>5</v>
      </c>
    </row>
    <row r="2505" spans="1:13" x14ac:dyDescent="0.3">
      <c r="A2505" s="121" t="s">
        <v>2005</v>
      </c>
      <c r="B2505" s="122">
        <v>44156</v>
      </c>
      <c r="C2505" s="121" t="s">
        <v>2006</v>
      </c>
      <c r="D2505" s="109" t="s">
        <v>1623</v>
      </c>
      <c r="E2505" s="116" t="str">
        <f t="shared" si="276"/>
        <v>Daniel</v>
      </c>
      <c r="F2505" s="116" t="str">
        <f t="shared" si="277"/>
        <v>Pretorius</v>
      </c>
      <c r="G2505" s="116" t="str">
        <f t="shared" si="278"/>
        <v>Men Senior</v>
      </c>
      <c r="H2505" s="116" t="str">
        <f t="shared" si="279"/>
        <v>Welwitschia</v>
      </c>
      <c r="I2505" s="109"/>
      <c r="J2505" s="109" t="s">
        <v>1340</v>
      </c>
      <c r="K2505" s="109">
        <v>100</v>
      </c>
      <c r="L2505" s="118">
        <f t="shared" si="280"/>
        <v>4.3</v>
      </c>
      <c r="M2505" s="118">
        <f t="shared" si="281"/>
        <v>4.3</v>
      </c>
    </row>
    <row r="2506" spans="1:13" x14ac:dyDescent="0.3">
      <c r="A2506" s="121" t="s">
        <v>2005</v>
      </c>
      <c r="B2506" s="122">
        <v>44156</v>
      </c>
      <c r="C2506" s="121" t="s">
        <v>2006</v>
      </c>
      <c r="D2506" s="109" t="s">
        <v>1623</v>
      </c>
      <c r="E2506" s="116" t="str">
        <f t="shared" si="276"/>
        <v>Daniel</v>
      </c>
      <c r="F2506" s="116" t="str">
        <f t="shared" si="277"/>
        <v>Pretorius</v>
      </c>
      <c r="G2506" s="116" t="str">
        <f t="shared" si="278"/>
        <v>Men Senior</v>
      </c>
      <c r="H2506" s="116" t="str">
        <f t="shared" si="279"/>
        <v>Welwitschia</v>
      </c>
      <c r="I2506" s="109"/>
      <c r="J2506" s="109" t="s">
        <v>1341</v>
      </c>
      <c r="K2506" s="109">
        <v>105</v>
      </c>
      <c r="L2506" s="118">
        <f t="shared" si="280"/>
        <v>4.4000000000000004</v>
      </c>
      <c r="M2506" s="118">
        <f t="shared" si="281"/>
        <v>4.4000000000000004</v>
      </c>
    </row>
    <row r="2507" spans="1:13" x14ac:dyDescent="0.3">
      <c r="A2507" s="121" t="s">
        <v>2005</v>
      </c>
      <c r="B2507" s="122">
        <v>44156</v>
      </c>
      <c r="C2507" s="121" t="s">
        <v>2006</v>
      </c>
      <c r="D2507" s="109" t="s">
        <v>499</v>
      </c>
      <c r="E2507" s="116" t="str">
        <f t="shared" si="276"/>
        <v>Bertie</v>
      </c>
      <c r="F2507" s="116" t="str">
        <f t="shared" si="277"/>
        <v>Diedericks</v>
      </c>
      <c r="G2507" s="116" t="str">
        <f t="shared" si="278"/>
        <v>Men Grand Masters</v>
      </c>
      <c r="H2507" s="116" t="str">
        <f t="shared" si="279"/>
        <v>Welwitschia</v>
      </c>
      <c r="I2507" s="109"/>
      <c r="J2507" s="109" t="s">
        <v>1340</v>
      </c>
      <c r="K2507" s="109">
        <v>131</v>
      </c>
      <c r="L2507" s="118">
        <f t="shared" si="280"/>
        <v>10.9</v>
      </c>
      <c r="M2507" s="118">
        <f t="shared" si="281"/>
        <v>10.9</v>
      </c>
    </row>
    <row r="2508" spans="1:13" x14ac:dyDescent="0.3">
      <c r="A2508" s="121" t="s">
        <v>2005</v>
      </c>
      <c r="B2508" s="122">
        <v>44156</v>
      </c>
      <c r="C2508" s="121" t="s">
        <v>2006</v>
      </c>
      <c r="D2508" s="109" t="s">
        <v>499</v>
      </c>
      <c r="E2508" s="116" t="str">
        <f t="shared" si="276"/>
        <v>Bertie</v>
      </c>
      <c r="F2508" s="116" t="str">
        <f t="shared" si="277"/>
        <v>Diedericks</v>
      </c>
      <c r="G2508" s="116" t="str">
        <f t="shared" si="278"/>
        <v>Men Grand Masters</v>
      </c>
      <c r="H2508" s="116" t="str">
        <f t="shared" si="279"/>
        <v>Welwitschia</v>
      </c>
      <c r="I2508" s="109"/>
      <c r="J2508" s="109" t="s">
        <v>1340</v>
      </c>
      <c r="K2508" s="109">
        <v>113</v>
      </c>
      <c r="L2508" s="118">
        <f t="shared" si="280"/>
        <v>6.6</v>
      </c>
      <c r="M2508" s="118">
        <f t="shared" si="281"/>
        <v>6.6</v>
      </c>
    </row>
    <row r="2509" spans="1:13" x14ac:dyDescent="0.3">
      <c r="A2509" s="121" t="s">
        <v>2005</v>
      </c>
      <c r="B2509" s="122">
        <v>44156</v>
      </c>
      <c r="C2509" s="121" t="s">
        <v>2006</v>
      </c>
      <c r="D2509" s="109" t="s">
        <v>1846</v>
      </c>
      <c r="E2509" s="116" t="str">
        <f t="shared" si="276"/>
        <v>Terence</v>
      </c>
      <c r="F2509" s="116" t="str">
        <f t="shared" si="277"/>
        <v>Knowles</v>
      </c>
      <c r="G2509" s="116" t="str">
        <f t="shared" si="278"/>
        <v>Men Senior</v>
      </c>
      <c r="H2509" s="116" t="str">
        <f t="shared" si="279"/>
        <v>Orca Angling Club</v>
      </c>
      <c r="I2509" s="109"/>
      <c r="J2509" s="109" t="s">
        <v>20</v>
      </c>
      <c r="K2509" s="109">
        <v>91</v>
      </c>
      <c r="L2509" s="118">
        <f t="shared" si="280"/>
        <v>2.8</v>
      </c>
      <c r="M2509" s="118">
        <f t="shared" si="281"/>
        <v>2.8</v>
      </c>
    </row>
    <row r="2510" spans="1:13" x14ac:dyDescent="0.3">
      <c r="A2510" s="121" t="s">
        <v>2005</v>
      </c>
      <c r="B2510" s="122">
        <v>44156</v>
      </c>
      <c r="C2510" s="121" t="s">
        <v>2006</v>
      </c>
      <c r="D2510" s="109" t="s">
        <v>823</v>
      </c>
      <c r="E2510" s="116" t="str">
        <f t="shared" si="276"/>
        <v>Gelhar</v>
      </c>
      <c r="F2510" s="116" t="str">
        <f t="shared" si="277"/>
        <v>Slabbert</v>
      </c>
      <c r="G2510" s="116" t="str">
        <f t="shared" si="278"/>
        <v>Men Senior</v>
      </c>
      <c r="H2510" s="116" t="str">
        <f t="shared" si="279"/>
        <v>Orca Angling Club</v>
      </c>
      <c r="I2510" s="109"/>
      <c r="J2510" s="109" t="s">
        <v>1340</v>
      </c>
      <c r="K2510" s="109">
        <v>159</v>
      </c>
      <c r="L2510" s="118">
        <f t="shared" si="280"/>
        <v>21.3</v>
      </c>
      <c r="M2510" s="118">
        <f t="shared" si="281"/>
        <v>21.3</v>
      </c>
    </row>
    <row r="2511" spans="1:13" x14ac:dyDescent="0.3">
      <c r="A2511" s="121" t="s">
        <v>2005</v>
      </c>
      <c r="B2511" s="122">
        <v>44156</v>
      </c>
      <c r="C2511" s="121" t="s">
        <v>2006</v>
      </c>
      <c r="D2511" s="109" t="s">
        <v>823</v>
      </c>
      <c r="E2511" s="116" t="str">
        <f t="shared" si="276"/>
        <v>Gelhar</v>
      </c>
      <c r="F2511" s="116" t="str">
        <f t="shared" si="277"/>
        <v>Slabbert</v>
      </c>
      <c r="G2511" s="116" t="str">
        <f t="shared" si="278"/>
        <v>Men Senior</v>
      </c>
      <c r="H2511" s="116" t="str">
        <f t="shared" si="279"/>
        <v>Orca Angling Club</v>
      </c>
      <c r="I2511" s="109"/>
      <c r="J2511" s="109" t="s">
        <v>1318</v>
      </c>
      <c r="K2511" s="109">
        <v>78</v>
      </c>
      <c r="L2511" s="118">
        <f t="shared" si="280"/>
        <v>8.6999999999999993</v>
      </c>
      <c r="M2511" s="118">
        <f t="shared" si="281"/>
        <v>8.6999999999999993</v>
      </c>
    </row>
    <row r="2512" spans="1:13" x14ac:dyDescent="0.3">
      <c r="A2512" s="121" t="s">
        <v>2005</v>
      </c>
      <c r="B2512" s="122">
        <v>44156</v>
      </c>
      <c r="C2512" s="121" t="s">
        <v>2006</v>
      </c>
      <c r="D2512" s="109" t="s">
        <v>823</v>
      </c>
      <c r="E2512" s="116" t="str">
        <f t="shared" si="276"/>
        <v>Gelhar</v>
      </c>
      <c r="F2512" s="116" t="str">
        <f t="shared" si="277"/>
        <v>Slabbert</v>
      </c>
      <c r="G2512" s="116" t="str">
        <f t="shared" si="278"/>
        <v>Men Senior</v>
      </c>
      <c r="H2512" s="116" t="str">
        <f t="shared" si="279"/>
        <v>Orca Angling Club</v>
      </c>
      <c r="I2512" s="109"/>
      <c r="J2512" s="109" t="s">
        <v>1340</v>
      </c>
      <c r="K2512" s="109">
        <v>154</v>
      </c>
      <c r="L2512" s="118">
        <f t="shared" si="280"/>
        <v>19.100000000000001</v>
      </c>
      <c r="M2512" s="118">
        <f t="shared" si="281"/>
        <v>19.100000000000001</v>
      </c>
    </row>
    <row r="2513" spans="1:13" x14ac:dyDescent="0.3">
      <c r="A2513" s="121" t="s">
        <v>2005</v>
      </c>
      <c r="B2513" s="122">
        <v>44156</v>
      </c>
      <c r="C2513" s="121" t="s">
        <v>2006</v>
      </c>
      <c r="D2513" s="109" t="s">
        <v>823</v>
      </c>
      <c r="E2513" s="116" t="str">
        <f t="shared" si="276"/>
        <v>Gelhar</v>
      </c>
      <c r="F2513" s="116" t="str">
        <f t="shared" si="277"/>
        <v>Slabbert</v>
      </c>
      <c r="G2513" s="116" t="str">
        <f t="shared" si="278"/>
        <v>Men Senior</v>
      </c>
      <c r="H2513" s="116" t="str">
        <f t="shared" si="279"/>
        <v>Orca Angling Club</v>
      </c>
      <c r="I2513" s="109"/>
      <c r="J2513" s="109" t="s">
        <v>1341</v>
      </c>
      <c r="K2513" s="109">
        <v>163</v>
      </c>
      <c r="L2513" s="118">
        <f t="shared" si="280"/>
        <v>20.399999999999999</v>
      </c>
      <c r="M2513" s="118">
        <f t="shared" si="281"/>
        <v>20.399999999999999</v>
      </c>
    </row>
    <row r="2514" spans="1:13" x14ac:dyDescent="0.3">
      <c r="A2514" s="121" t="s">
        <v>2005</v>
      </c>
      <c r="B2514" s="122">
        <v>44156</v>
      </c>
      <c r="C2514" s="121" t="s">
        <v>2006</v>
      </c>
      <c r="D2514" s="109" t="s">
        <v>823</v>
      </c>
      <c r="E2514" s="116" t="str">
        <f t="shared" si="276"/>
        <v>Gelhar</v>
      </c>
      <c r="F2514" s="116" t="str">
        <f t="shared" si="277"/>
        <v>Slabbert</v>
      </c>
      <c r="G2514" s="116" t="str">
        <f t="shared" si="278"/>
        <v>Men Senior</v>
      </c>
      <c r="H2514" s="116" t="str">
        <f t="shared" si="279"/>
        <v>Orca Angling Club</v>
      </c>
      <c r="I2514" s="109"/>
      <c r="J2514" s="109" t="s">
        <v>1318</v>
      </c>
      <c r="K2514" s="109">
        <v>82</v>
      </c>
      <c r="L2514" s="118">
        <f t="shared" si="280"/>
        <v>10.1</v>
      </c>
      <c r="M2514" s="118">
        <f t="shared" si="281"/>
        <v>10.1</v>
      </c>
    </row>
    <row r="2515" spans="1:13" x14ac:dyDescent="0.3">
      <c r="A2515" s="121" t="s">
        <v>2005</v>
      </c>
      <c r="B2515" s="122">
        <v>44156</v>
      </c>
      <c r="C2515" s="121" t="s">
        <v>2006</v>
      </c>
      <c r="D2515" s="109" t="s">
        <v>823</v>
      </c>
      <c r="E2515" s="116" t="str">
        <f t="shared" si="276"/>
        <v>Gelhar</v>
      </c>
      <c r="F2515" s="116" t="str">
        <f t="shared" si="277"/>
        <v>Slabbert</v>
      </c>
      <c r="G2515" s="116" t="str">
        <f t="shared" si="278"/>
        <v>Men Senior</v>
      </c>
      <c r="H2515" s="116" t="str">
        <f t="shared" si="279"/>
        <v>Orca Angling Club</v>
      </c>
      <c r="I2515" s="109"/>
      <c r="J2515" s="109" t="s">
        <v>1340</v>
      </c>
      <c r="K2515" s="109">
        <v>166</v>
      </c>
      <c r="L2515" s="118">
        <f t="shared" si="280"/>
        <v>24.6</v>
      </c>
      <c r="M2515" s="118">
        <f t="shared" si="281"/>
        <v>24.6</v>
      </c>
    </row>
    <row r="2516" spans="1:13" x14ac:dyDescent="0.3">
      <c r="A2516" s="121" t="s">
        <v>2005</v>
      </c>
      <c r="B2516" s="122">
        <v>44156</v>
      </c>
      <c r="C2516" s="121" t="s">
        <v>2006</v>
      </c>
      <c r="D2516" s="109" t="s">
        <v>823</v>
      </c>
      <c r="E2516" s="116" t="str">
        <f t="shared" si="276"/>
        <v>Gelhar</v>
      </c>
      <c r="F2516" s="116" t="str">
        <f t="shared" si="277"/>
        <v>Slabbert</v>
      </c>
      <c r="G2516" s="116" t="str">
        <f t="shared" si="278"/>
        <v>Men Senior</v>
      </c>
      <c r="H2516" s="116" t="str">
        <f t="shared" si="279"/>
        <v>Orca Angling Club</v>
      </c>
      <c r="I2516" s="109"/>
      <c r="J2516" s="109" t="s">
        <v>1340</v>
      </c>
      <c r="K2516" s="109">
        <v>160</v>
      </c>
      <c r="L2516" s="118">
        <f t="shared" si="280"/>
        <v>21.7</v>
      </c>
      <c r="M2516" s="118">
        <f t="shared" si="281"/>
        <v>21.7</v>
      </c>
    </row>
    <row r="2517" spans="1:13" x14ac:dyDescent="0.3">
      <c r="A2517" s="121" t="s">
        <v>2005</v>
      </c>
      <c r="B2517" s="122">
        <v>44156</v>
      </c>
      <c r="C2517" s="121" t="s">
        <v>2006</v>
      </c>
      <c r="D2517" s="109" t="s">
        <v>823</v>
      </c>
      <c r="E2517" s="116" t="str">
        <f t="shared" si="276"/>
        <v>Gelhar</v>
      </c>
      <c r="F2517" s="116" t="str">
        <f t="shared" si="277"/>
        <v>Slabbert</v>
      </c>
      <c r="G2517" s="116" t="str">
        <f t="shared" si="278"/>
        <v>Men Senior</v>
      </c>
      <c r="H2517" s="116" t="str">
        <f t="shared" si="279"/>
        <v>Orca Angling Club</v>
      </c>
      <c r="I2517" s="109"/>
      <c r="J2517" s="109" t="s">
        <v>20</v>
      </c>
      <c r="K2517" s="109">
        <v>84</v>
      </c>
      <c r="L2517" s="118">
        <f t="shared" si="280"/>
        <v>2.2000000000000002</v>
      </c>
      <c r="M2517" s="118">
        <f t="shared" si="281"/>
        <v>2.2000000000000002</v>
      </c>
    </row>
    <row r="2518" spans="1:13" x14ac:dyDescent="0.3">
      <c r="A2518" s="121" t="s">
        <v>2005</v>
      </c>
      <c r="B2518" s="122">
        <v>44156</v>
      </c>
      <c r="C2518" s="121" t="s">
        <v>2006</v>
      </c>
      <c r="D2518" s="109" t="s">
        <v>552</v>
      </c>
      <c r="E2518" s="116" t="str">
        <f t="shared" si="276"/>
        <v>Alec</v>
      </c>
      <c r="F2518" s="116" t="str">
        <f t="shared" si="277"/>
        <v>Landers</v>
      </c>
      <c r="G2518" s="116" t="str">
        <f t="shared" si="278"/>
        <v>Men Senior</v>
      </c>
      <c r="H2518" s="116" t="str">
        <f t="shared" si="279"/>
        <v>Orca Angling Club</v>
      </c>
      <c r="I2518" s="109"/>
      <c r="J2518" s="109" t="s">
        <v>1340</v>
      </c>
      <c r="K2518" s="109">
        <v>84</v>
      </c>
      <c r="L2518" s="118">
        <f t="shared" si="280"/>
        <v>2.4</v>
      </c>
      <c r="M2518" s="118">
        <f t="shared" si="281"/>
        <v>2.4</v>
      </c>
    </row>
    <row r="2519" spans="1:13" x14ac:dyDescent="0.3">
      <c r="A2519" s="121" t="s">
        <v>2005</v>
      </c>
      <c r="B2519" s="122">
        <v>44156</v>
      </c>
      <c r="C2519" s="121" t="s">
        <v>2006</v>
      </c>
      <c r="D2519" s="109" t="s">
        <v>552</v>
      </c>
      <c r="E2519" s="116" t="str">
        <f t="shared" si="276"/>
        <v>Alec</v>
      </c>
      <c r="F2519" s="116" t="str">
        <f t="shared" si="277"/>
        <v>Landers</v>
      </c>
      <c r="G2519" s="116" t="str">
        <f t="shared" si="278"/>
        <v>Men Senior</v>
      </c>
      <c r="H2519" s="116" t="str">
        <f t="shared" si="279"/>
        <v>Orca Angling Club</v>
      </c>
      <c r="I2519" s="109"/>
      <c r="J2519" s="109" t="s">
        <v>1340</v>
      </c>
      <c r="K2519" s="109">
        <v>164</v>
      </c>
      <c r="L2519" s="118">
        <f t="shared" si="280"/>
        <v>23.6</v>
      </c>
      <c r="M2519" s="118">
        <f t="shared" si="281"/>
        <v>23.6</v>
      </c>
    </row>
    <row r="2520" spans="1:13" x14ac:dyDescent="0.3">
      <c r="A2520" s="121" t="s">
        <v>2005</v>
      </c>
      <c r="B2520" s="122">
        <v>44156</v>
      </c>
      <c r="C2520" s="121" t="s">
        <v>2006</v>
      </c>
      <c r="D2520" s="109" t="s">
        <v>552</v>
      </c>
      <c r="E2520" s="116" t="str">
        <f t="shared" si="276"/>
        <v>Alec</v>
      </c>
      <c r="F2520" s="116" t="str">
        <f t="shared" si="277"/>
        <v>Landers</v>
      </c>
      <c r="G2520" s="116" t="str">
        <f t="shared" si="278"/>
        <v>Men Senior</v>
      </c>
      <c r="H2520" s="116" t="str">
        <f t="shared" si="279"/>
        <v>Orca Angling Club</v>
      </c>
      <c r="I2520" s="109"/>
      <c r="J2520" s="109" t="s">
        <v>1340</v>
      </c>
      <c r="K2520" s="109">
        <v>156</v>
      </c>
      <c r="L2520" s="118">
        <f t="shared" si="280"/>
        <v>19.899999999999999</v>
      </c>
      <c r="M2520" s="118">
        <f t="shared" si="281"/>
        <v>19.899999999999999</v>
      </c>
    </row>
    <row r="2521" spans="1:13" x14ac:dyDescent="0.3">
      <c r="A2521" s="121" t="s">
        <v>2005</v>
      </c>
      <c r="B2521" s="122">
        <v>44156</v>
      </c>
      <c r="C2521" s="121" t="s">
        <v>2006</v>
      </c>
      <c r="D2521" s="109" t="s">
        <v>1388</v>
      </c>
      <c r="E2521" s="116" t="str">
        <f t="shared" si="276"/>
        <v>Ferdi</v>
      </c>
      <c r="F2521" s="116" t="str">
        <f t="shared" si="277"/>
        <v>Roetz</v>
      </c>
      <c r="G2521" s="116" t="str">
        <f t="shared" si="278"/>
        <v>Men Senior</v>
      </c>
      <c r="H2521" s="116" t="str">
        <f t="shared" si="279"/>
        <v>Orca Angling Club</v>
      </c>
      <c r="I2521" s="109"/>
      <c r="J2521" s="109" t="s">
        <v>1340</v>
      </c>
      <c r="K2521" s="109">
        <v>81</v>
      </c>
      <c r="L2521" s="118">
        <f t="shared" si="280"/>
        <v>2.1</v>
      </c>
      <c r="M2521" s="118">
        <f t="shared" si="281"/>
        <v>2.1</v>
      </c>
    </row>
    <row r="2522" spans="1:13" x14ac:dyDescent="0.3">
      <c r="A2522" s="121" t="s">
        <v>2005</v>
      </c>
      <c r="B2522" s="122">
        <v>44156</v>
      </c>
      <c r="C2522" s="121" t="s">
        <v>2006</v>
      </c>
      <c r="D2522" s="109" t="s">
        <v>1388</v>
      </c>
      <c r="E2522" s="116" t="str">
        <f t="shared" si="276"/>
        <v>Ferdi</v>
      </c>
      <c r="F2522" s="116" t="str">
        <f t="shared" si="277"/>
        <v>Roetz</v>
      </c>
      <c r="G2522" s="116" t="str">
        <f t="shared" si="278"/>
        <v>Men Senior</v>
      </c>
      <c r="H2522" s="116" t="str">
        <f t="shared" si="279"/>
        <v>Orca Angling Club</v>
      </c>
      <c r="I2522" s="109"/>
      <c r="J2522" s="109" t="s">
        <v>1340</v>
      </c>
      <c r="K2522" s="109">
        <v>110</v>
      </c>
      <c r="L2522" s="118">
        <f t="shared" si="280"/>
        <v>6</v>
      </c>
      <c r="M2522" s="118">
        <f t="shared" si="281"/>
        <v>6</v>
      </c>
    </row>
    <row r="2523" spans="1:13" x14ac:dyDescent="0.3">
      <c r="A2523" s="121" t="s">
        <v>2005</v>
      </c>
      <c r="B2523" s="122">
        <v>44156</v>
      </c>
      <c r="C2523" s="121" t="s">
        <v>2006</v>
      </c>
      <c r="D2523" s="109" t="s">
        <v>1058</v>
      </c>
      <c r="E2523" s="116" t="str">
        <f t="shared" si="276"/>
        <v>Boytjie</v>
      </c>
      <c r="F2523" s="116" t="str">
        <f t="shared" si="277"/>
        <v>Schikerling</v>
      </c>
      <c r="G2523" s="116" t="str">
        <f t="shared" si="278"/>
        <v>Men Master</v>
      </c>
      <c r="H2523" s="116" t="str">
        <f t="shared" si="279"/>
        <v>Orca Angling Club</v>
      </c>
      <c r="I2523" s="109"/>
      <c r="J2523" s="109" t="s">
        <v>1341</v>
      </c>
      <c r="K2523" s="109">
        <v>130</v>
      </c>
      <c r="L2523" s="118">
        <f t="shared" si="280"/>
        <v>9.3000000000000007</v>
      </c>
      <c r="M2523" s="118">
        <f t="shared" si="281"/>
        <v>9.3000000000000007</v>
      </c>
    </row>
    <row r="2524" spans="1:13" x14ac:dyDescent="0.3">
      <c r="A2524" s="121" t="s">
        <v>2005</v>
      </c>
      <c r="B2524" s="122">
        <v>44156</v>
      </c>
      <c r="C2524" s="121" t="s">
        <v>2006</v>
      </c>
      <c r="D2524" s="109" t="s">
        <v>1058</v>
      </c>
      <c r="E2524" s="116" t="str">
        <f t="shared" ref="E2524:E2587" si="282">IF(D2524="","",VLOOKUP(D2524,Master,3,FALSE))</f>
        <v>Boytjie</v>
      </c>
      <c r="F2524" s="116" t="str">
        <f t="shared" ref="F2524:F2587" si="283">IF(D2524="","",VLOOKUP(D2524,Master,4,FALSE))</f>
        <v>Schikerling</v>
      </c>
      <c r="G2524" s="116" t="str">
        <f t="shared" ref="G2524:G2587" si="284">IF(D2524="","",VLOOKUP(D2524,Master,5,FALSE))</f>
        <v>Men Master</v>
      </c>
      <c r="H2524" s="116" t="str">
        <f t="shared" ref="H2524:H2587" si="285">IF(D2524="","",VLOOKUP(D2524,Master,2,FALSE))</f>
        <v>Orca Angling Club</v>
      </c>
      <c r="I2524" s="109"/>
      <c r="J2524" s="109" t="s">
        <v>1320</v>
      </c>
      <c r="K2524" s="109">
        <v>67</v>
      </c>
      <c r="L2524" s="118">
        <f t="shared" ref="L2524:L2587" si="286">IF(K2524="","",IF(I2524="",ROUND(HLOOKUP(J2524,kgList,K2524,FALSE),1),ROUND(HLOOKUP(I2524,kgList,K2524,FALSE),1)))</f>
        <v>13.9</v>
      </c>
      <c r="M2524" s="118">
        <f t="shared" ref="M2524:M2587" si="287">IF(L2524="","",IF(COUNTA(I2524:J2524)&gt;1,"Edible or Inedible",IF(COUNTA(I2524)=1,L2524*1,IF(COUNTA(J2524)=1,L2524*1,"ERROR"))))</f>
        <v>13.9</v>
      </c>
    </row>
    <row r="2525" spans="1:13" x14ac:dyDescent="0.3">
      <c r="A2525" s="121" t="s">
        <v>2005</v>
      </c>
      <c r="B2525" s="122">
        <v>44156</v>
      </c>
      <c r="C2525" s="121" t="s">
        <v>2006</v>
      </c>
      <c r="D2525" s="109" t="s">
        <v>521</v>
      </c>
      <c r="E2525" s="116" t="str">
        <f t="shared" si="282"/>
        <v>Heini</v>
      </c>
      <c r="F2525" s="116" t="str">
        <f t="shared" si="283"/>
        <v>Zahrt</v>
      </c>
      <c r="G2525" s="116" t="str">
        <f t="shared" si="284"/>
        <v>Men Senior</v>
      </c>
      <c r="H2525" s="116" t="str">
        <f t="shared" si="285"/>
        <v>Orca Angling Club</v>
      </c>
      <c r="I2525" s="109"/>
      <c r="J2525" s="109" t="s">
        <v>1340</v>
      </c>
      <c r="K2525" s="109">
        <v>128</v>
      </c>
      <c r="L2525" s="118">
        <f t="shared" si="286"/>
        <v>10.1</v>
      </c>
      <c r="M2525" s="118">
        <f t="shared" si="287"/>
        <v>10.1</v>
      </c>
    </row>
    <row r="2526" spans="1:13" x14ac:dyDescent="0.3">
      <c r="A2526" s="121" t="s">
        <v>2005</v>
      </c>
      <c r="B2526" s="122">
        <v>44156</v>
      </c>
      <c r="C2526" s="121" t="s">
        <v>2006</v>
      </c>
      <c r="D2526" s="109" t="s">
        <v>521</v>
      </c>
      <c r="E2526" s="116" t="str">
        <f t="shared" si="282"/>
        <v>Heini</v>
      </c>
      <c r="F2526" s="116" t="str">
        <f t="shared" si="283"/>
        <v>Zahrt</v>
      </c>
      <c r="G2526" s="116" t="str">
        <f t="shared" si="284"/>
        <v>Men Senior</v>
      </c>
      <c r="H2526" s="116" t="str">
        <f t="shared" si="285"/>
        <v>Orca Angling Club</v>
      </c>
      <c r="I2526" s="109"/>
      <c r="J2526" s="109" t="s">
        <v>1340</v>
      </c>
      <c r="K2526" s="109">
        <v>125</v>
      </c>
      <c r="L2526" s="118">
        <f t="shared" si="286"/>
        <v>9.3000000000000007</v>
      </c>
      <c r="M2526" s="118">
        <f t="shared" si="287"/>
        <v>9.3000000000000007</v>
      </c>
    </row>
    <row r="2527" spans="1:13" x14ac:dyDescent="0.3">
      <c r="A2527" s="121" t="s">
        <v>2005</v>
      </c>
      <c r="B2527" s="122">
        <v>44156</v>
      </c>
      <c r="C2527" s="121" t="s">
        <v>2006</v>
      </c>
      <c r="D2527" s="109" t="s">
        <v>521</v>
      </c>
      <c r="E2527" s="116" t="str">
        <f t="shared" si="282"/>
        <v>Heini</v>
      </c>
      <c r="F2527" s="116" t="str">
        <f t="shared" si="283"/>
        <v>Zahrt</v>
      </c>
      <c r="G2527" s="116" t="str">
        <f t="shared" si="284"/>
        <v>Men Senior</v>
      </c>
      <c r="H2527" s="116" t="str">
        <f t="shared" si="285"/>
        <v>Orca Angling Club</v>
      </c>
      <c r="I2527" s="109"/>
      <c r="J2527" s="109" t="s">
        <v>1341</v>
      </c>
      <c r="K2527" s="109">
        <v>91</v>
      </c>
      <c r="L2527" s="118">
        <f t="shared" si="286"/>
        <v>2.7</v>
      </c>
      <c r="M2527" s="118">
        <f t="shared" si="287"/>
        <v>2.7</v>
      </c>
    </row>
    <row r="2528" spans="1:13" x14ac:dyDescent="0.3">
      <c r="A2528" s="121" t="s">
        <v>2005</v>
      </c>
      <c r="B2528" s="122">
        <v>44156</v>
      </c>
      <c r="C2528" s="121" t="s">
        <v>2006</v>
      </c>
      <c r="D2528" s="109" t="s">
        <v>521</v>
      </c>
      <c r="E2528" s="116" t="str">
        <f t="shared" si="282"/>
        <v>Heini</v>
      </c>
      <c r="F2528" s="116" t="str">
        <f t="shared" si="283"/>
        <v>Zahrt</v>
      </c>
      <c r="G2528" s="116" t="str">
        <f t="shared" si="284"/>
        <v>Men Senior</v>
      </c>
      <c r="H2528" s="116" t="str">
        <f t="shared" si="285"/>
        <v>Orca Angling Club</v>
      </c>
      <c r="I2528" s="109"/>
      <c r="J2528" s="109" t="s">
        <v>1341</v>
      </c>
      <c r="K2528" s="109">
        <v>92</v>
      </c>
      <c r="L2528" s="118">
        <f t="shared" si="286"/>
        <v>2.8</v>
      </c>
      <c r="M2528" s="118">
        <f t="shared" si="287"/>
        <v>2.8</v>
      </c>
    </row>
    <row r="2529" spans="1:13" x14ac:dyDescent="0.3">
      <c r="A2529" s="121" t="s">
        <v>2005</v>
      </c>
      <c r="B2529" s="122">
        <v>44156</v>
      </c>
      <c r="C2529" s="121" t="s">
        <v>2006</v>
      </c>
      <c r="D2529" s="109" t="s">
        <v>1628</v>
      </c>
      <c r="E2529" s="116" t="str">
        <f t="shared" si="282"/>
        <v>Melany</v>
      </c>
      <c r="F2529" s="116" t="str">
        <f t="shared" si="283"/>
        <v>Lotter</v>
      </c>
      <c r="G2529" s="116" t="str">
        <f t="shared" si="284"/>
        <v>Ladies Senior</v>
      </c>
      <c r="H2529" s="116" t="str">
        <f t="shared" si="285"/>
        <v>xOrca Angling Club</v>
      </c>
      <c r="I2529" s="109"/>
      <c r="J2529" s="109"/>
      <c r="K2529" s="109"/>
      <c r="L2529" s="118" t="str">
        <f t="shared" si="286"/>
        <v/>
      </c>
      <c r="M2529" s="118" t="str">
        <f t="shared" si="287"/>
        <v/>
      </c>
    </row>
    <row r="2530" spans="1:13" x14ac:dyDescent="0.3">
      <c r="A2530" s="121" t="s">
        <v>2005</v>
      </c>
      <c r="B2530" s="122">
        <v>44156</v>
      </c>
      <c r="C2530" s="121" t="s">
        <v>2006</v>
      </c>
      <c r="D2530" s="109" t="s">
        <v>911</v>
      </c>
      <c r="E2530" s="116" t="str">
        <f t="shared" si="282"/>
        <v>Richard</v>
      </c>
      <c r="F2530" s="116" t="str">
        <f t="shared" si="283"/>
        <v>Punzul</v>
      </c>
      <c r="G2530" s="116" t="str">
        <f t="shared" si="284"/>
        <v>Men Senior</v>
      </c>
      <c r="H2530" s="116" t="str">
        <f t="shared" si="285"/>
        <v>Orca Angling Club</v>
      </c>
      <c r="I2530" s="109"/>
      <c r="J2530" s="109" t="s">
        <v>1340</v>
      </c>
      <c r="K2530" s="109">
        <v>100</v>
      </c>
      <c r="L2530" s="118">
        <f t="shared" si="286"/>
        <v>4.3</v>
      </c>
      <c r="M2530" s="118">
        <f t="shared" si="287"/>
        <v>4.3</v>
      </c>
    </row>
    <row r="2531" spans="1:13" x14ac:dyDescent="0.3">
      <c r="A2531" s="121" t="s">
        <v>2005</v>
      </c>
      <c r="B2531" s="122">
        <v>44156</v>
      </c>
      <c r="C2531" s="121" t="s">
        <v>2006</v>
      </c>
      <c r="D2531" s="109" t="s">
        <v>911</v>
      </c>
      <c r="E2531" s="116" t="str">
        <f t="shared" si="282"/>
        <v>Richard</v>
      </c>
      <c r="F2531" s="116" t="str">
        <f t="shared" si="283"/>
        <v>Punzul</v>
      </c>
      <c r="G2531" s="116" t="str">
        <f t="shared" si="284"/>
        <v>Men Senior</v>
      </c>
      <c r="H2531" s="116" t="str">
        <f t="shared" si="285"/>
        <v>Orca Angling Club</v>
      </c>
      <c r="I2531" s="109"/>
      <c r="J2531" s="109" t="s">
        <v>1318</v>
      </c>
      <c r="K2531" s="109">
        <v>64</v>
      </c>
      <c r="L2531" s="118">
        <f t="shared" si="286"/>
        <v>4.7</v>
      </c>
      <c r="M2531" s="118">
        <f t="shared" si="287"/>
        <v>4.7</v>
      </c>
    </row>
    <row r="2532" spans="1:13" x14ac:dyDescent="0.3">
      <c r="A2532" s="121" t="s">
        <v>2005</v>
      </c>
      <c r="B2532" s="122">
        <v>44156</v>
      </c>
      <c r="C2532" s="121" t="s">
        <v>2006</v>
      </c>
      <c r="D2532" s="109" t="s">
        <v>578</v>
      </c>
      <c r="E2532" s="116" t="str">
        <f t="shared" si="282"/>
        <v>Johan</v>
      </c>
      <c r="F2532" s="116" t="str">
        <f t="shared" si="283"/>
        <v>Potgieter</v>
      </c>
      <c r="G2532" s="116" t="str">
        <f t="shared" si="284"/>
        <v>Men Senior</v>
      </c>
      <c r="H2532" s="116" t="str">
        <f t="shared" si="285"/>
        <v>xOrca Angling Club</v>
      </c>
      <c r="I2532" s="109"/>
      <c r="J2532" s="109"/>
      <c r="K2532" s="109"/>
      <c r="L2532" s="118" t="str">
        <f t="shared" si="286"/>
        <v/>
      </c>
      <c r="M2532" s="118" t="str">
        <f t="shared" si="287"/>
        <v/>
      </c>
    </row>
    <row r="2533" spans="1:13" x14ac:dyDescent="0.3">
      <c r="A2533" s="121" t="s">
        <v>2005</v>
      </c>
      <c r="B2533" s="122">
        <v>44156</v>
      </c>
      <c r="C2533" s="121" t="s">
        <v>2006</v>
      </c>
      <c r="D2533" s="109" t="s">
        <v>723</v>
      </c>
      <c r="E2533" s="116" t="str">
        <f t="shared" si="282"/>
        <v>Corne</v>
      </c>
      <c r="F2533" s="116" t="str">
        <f t="shared" si="283"/>
        <v>Kruger</v>
      </c>
      <c r="G2533" s="116" t="str">
        <f t="shared" si="284"/>
        <v>Men Senior</v>
      </c>
      <c r="H2533" s="116" t="str">
        <f t="shared" si="285"/>
        <v>Orca Angling Club</v>
      </c>
      <c r="I2533" s="109"/>
      <c r="J2533" s="109" t="s">
        <v>1340</v>
      </c>
      <c r="K2533" s="109">
        <v>160</v>
      </c>
      <c r="L2533" s="118">
        <f t="shared" si="286"/>
        <v>21.7</v>
      </c>
      <c r="M2533" s="118">
        <f t="shared" si="287"/>
        <v>21.7</v>
      </c>
    </row>
    <row r="2534" spans="1:13" x14ac:dyDescent="0.3">
      <c r="A2534" s="121" t="s">
        <v>2005</v>
      </c>
      <c r="B2534" s="122">
        <v>44156</v>
      </c>
      <c r="C2534" s="121" t="s">
        <v>2006</v>
      </c>
      <c r="D2534" s="109" t="s">
        <v>723</v>
      </c>
      <c r="E2534" s="116" t="str">
        <f t="shared" si="282"/>
        <v>Corne</v>
      </c>
      <c r="F2534" s="116" t="str">
        <f t="shared" si="283"/>
        <v>Kruger</v>
      </c>
      <c r="G2534" s="116" t="str">
        <f t="shared" si="284"/>
        <v>Men Senior</v>
      </c>
      <c r="H2534" s="116" t="str">
        <f t="shared" si="285"/>
        <v>Orca Angling Club</v>
      </c>
      <c r="I2534" s="109"/>
      <c r="J2534" s="109" t="s">
        <v>1340</v>
      </c>
      <c r="K2534" s="109">
        <v>163</v>
      </c>
      <c r="L2534" s="118">
        <f t="shared" si="286"/>
        <v>23.1</v>
      </c>
      <c r="M2534" s="118">
        <f t="shared" si="287"/>
        <v>23.1</v>
      </c>
    </row>
    <row r="2535" spans="1:13" x14ac:dyDescent="0.3">
      <c r="A2535" s="121" t="s">
        <v>2005</v>
      </c>
      <c r="B2535" s="122">
        <v>44156</v>
      </c>
      <c r="C2535" s="121" t="s">
        <v>2006</v>
      </c>
      <c r="D2535" s="109" t="s">
        <v>723</v>
      </c>
      <c r="E2535" s="116" t="str">
        <f t="shared" si="282"/>
        <v>Corne</v>
      </c>
      <c r="F2535" s="116" t="str">
        <f t="shared" si="283"/>
        <v>Kruger</v>
      </c>
      <c r="G2535" s="116" t="str">
        <f t="shared" si="284"/>
        <v>Men Senior</v>
      </c>
      <c r="H2535" s="116" t="str">
        <f t="shared" si="285"/>
        <v>Orca Angling Club</v>
      </c>
      <c r="I2535" s="109"/>
      <c r="J2535" s="109" t="s">
        <v>1340</v>
      </c>
      <c r="K2535" s="109">
        <v>161</v>
      </c>
      <c r="L2535" s="118">
        <f t="shared" si="286"/>
        <v>22.2</v>
      </c>
      <c r="M2535" s="118">
        <f t="shared" si="287"/>
        <v>22.2</v>
      </c>
    </row>
    <row r="2536" spans="1:13" x14ac:dyDescent="0.3">
      <c r="A2536" s="121" t="s">
        <v>2005</v>
      </c>
      <c r="B2536" s="122">
        <v>44156</v>
      </c>
      <c r="C2536" s="121" t="s">
        <v>2006</v>
      </c>
      <c r="D2536" s="109" t="s">
        <v>618</v>
      </c>
      <c r="E2536" s="116" t="str">
        <f t="shared" si="282"/>
        <v>Immo</v>
      </c>
      <c r="F2536" s="116" t="str">
        <f t="shared" si="283"/>
        <v>Dresselhaus</v>
      </c>
      <c r="G2536" s="116" t="str">
        <f t="shared" si="284"/>
        <v>Men Senior</v>
      </c>
      <c r="H2536" s="116" t="str">
        <f t="shared" si="285"/>
        <v>Orca Angling Club</v>
      </c>
      <c r="I2536" s="109"/>
      <c r="J2536" s="109" t="s">
        <v>1318</v>
      </c>
      <c r="K2536" s="109">
        <v>64</v>
      </c>
      <c r="L2536" s="118">
        <f t="shared" si="286"/>
        <v>4.7</v>
      </c>
      <c r="M2536" s="118">
        <f t="shared" si="287"/>
        <v>4.7</v>
      </c>
    </row>
    <row r="2537" spans="1:13" x14ac:dyDescent="0.3">
      <c r="A2537" s="121" t="s">
        <v>2005</v>
      </c>
      <c r="B2537" s="122">
        <v>44156</v>
      </c>
      <c r="C2537" s="121" t="s">
        <v>2006</v>
      </c>
      <c r="D2537" s="109" t="s">
        <v>615</v>
      </c>
      <c r="E2537" s="116" t="str">
        <f t="shared" si="282"/>
        <v xml:space="preserve">Joe </v>
      </c>
      <c r="F2537" s="116" t="str">
        <f t="shared" si="283"/>
        <v>Herman</v>
      </c>
      <c r="G2537" s="116" t="str">
        <f t="shared" si="284"/>
        <v>Men Senior</v>
      </c>
      <c r="H2537" s="116" t="str">
        <f t="shared" si="285"/>
        <v>Orca Angling Club</v>
      </c>
      <c r="I2537" s="109"/>
      <c r="J2537" s="109" t="s">
        <v>1340</v>
      </c>
      <c r="K2537" s="109">
        <v>84</v>
      </c>
      <c r="L2537" s="118">
        <f t="shared" si="286"/>
        <v>2.4</v>
      </c>
      <c r="M2537" s="118">
        <f t="shared" si="287"/>
        <v>2.4</v>
      </c>
    </row>
    <row r="2538" spans="1:13" x14ac:dyDescent="0.3">
      <c r="A2538" s="121" t="s">
        <v>2005</v>
      </c>
      <c r="B2538" s="122">
        <v>44156</v>
      </c>
      <c r="C2538" s="121" t="s">
        <v>2006</v>
      </c>
      <c r="D2538" s="109" t="s">
        <v>615</v>
      </c>
      <c r="E2538" s="116" t="str">
        <f t="shared" si="282"/>
        <v xml:space="preserve">Joe </v>
      </c>
      <c r="F2538" s="116" t="str">
        <f t="shared" si="283"/>
        <v>Herman</v>
      </c>
      <c r="G2538" s="116" t="str">
        <f t="shared" si="284"/>
        <v>Men Senior</v>
      </c>
      <c r="H2538" s="116" t="str">
        <f t="shared" si="285"/>
        <v>Orca Angling Club</v>
      </c>
      <c r="I2538" s="109"/>
      <c r="J2538" s="109" t="s">
        <v>1340</v>
      </c>
      <c r="K2538" s="109">
        <v>146</v>
      </c>
      <c r="L2538" s="118">
        <f t="shared" si="286"/>
        <v>15.9</v>
      </c>
      <c r="M2538" s="118">
        <f t="shared" si="287"/>
        <v>15.9</v>
      </c>
    </row>
    <row r="2539" spans="1:13" x14ac:dyDescent="0.3">
      <c r="A2539" s="121" t="s">
        <v>2005</v>
      </c>
      <c r="B2539" s="122">
        <v>44156</v>
      </c>
      <c r="C2539" s="121" t="s">
        <v>2006</v>
      </c>
      <c r="D2539" s="109" t="s">
        <v>615</v>
      </c>
      <c r="E2539" s="116" t="str">
        <f t="shared" si="282"/>
        <v xml:space="preserve">Joe </v>
      </c>
      <c r="F2539" s="116" t="str">
        <f t="shared" si="283"/>
        <v>Herman</v>
      </c>
      <c r="G2539" s="116" t="str">
        <f t="shared" si="284"/>
        <v>Men Senior</v>
      </c>
      <c r="H2539" s="116" t="str">
        <f t="shared" si="285"/>
        <v>Orca Angling Club</v>
      </c>
      <c r="I2539" s="109"/>
      <c r="J2539" s="109" t="s">
        <v>1340</v>
      </c>
      <c r="K2539" s="109">
        <v>93</v>
      </c>
      <c r="L2539" s="118">
        <f t="shared" si="286"/>
        <v>3.4</v>
      </c>
      <c r="M2539" s="118">
        <f t="shared" si="287"/>
        <v>3.4</v>
      </c>
    </row>
    <row r="2540" spans="1:13" x14ac:dyDescent="0.3">
      <c r="A2540" s="121" t="s">
        <v>2005</v>
      </c>
      <c r="B2540" s="122">
        <v>44156</v>
      </c>
      <c r="C2540" s="121" t="s">
        <v>2006</v>
      </c>
      <c r="D2540" s="109" t="s">
        <v>615</v>
      </c>
      <c r="E2540" s="116" t="str">
        <f t="shared" si="282"/>
        <v xml:space="preserve">Joe </v>
      </c>
      <c r="F2540" s="116" t="str">
        <f t="shared" si="283"/>
        <v>Herman</v>
      </c>
      <c r="G2540" s="116" t="str">
        <f t="shared" si="284"/>
        <v>Men Senior</v>
      </c>
      <c r="H2540" s="116" t="str">
        <f t="shared" si="285"/>
        <v>Orca Angling Club</v>
      </c>
      <c r="I2540" s="109"/>
      <c r="J2540" s="109" t="s">
        <v>1340</v>
      </c>
      <c r="K2540" s="109">
        <v>157</v>
      </c>
      <c r="L2540" s="118">
        <f t="shared" si="286"/>
        <v>20.399999999999999</v>
      </c>
      <c r="M2540" s="118">
        <f t="shared" si="287"/>
        <v>20.399999999999999</v>
      </c>
    </row>
    <row r="2541" spans="1:13" x14ac:dyDescent="0.3">
      <c r="A2541" s="121" t="s">
        <v>2005</v>
      </c>
      <c r="B2541" s="122">
        <v>44156</v>
      </c>
      <c r="C2541" s="121" t="s">
        <v>2006</v>
      </c>
      <c r="D2541" s="109" t="s">
        <v>503</v>
      </c>
      <c r="E2541" s="116" t="str">
        <f t="shared" si="282"/>
        <v>Brian</v>
      </c>
      <c r="F2541" s="116" t="str">
        <f t="shared" si="283"/>
        <v>Curtis</v>
      </c>
      <c r="G2541" s="116" t="str">
        <f t="shared" si="284"/>
        <v>Men Senior</v>
      </c>
      <c r="H2541" s="116" t="str">
        <f t="shared" si="285"/>
        <v>Orca Angling Club</v>
      </c>
      <c r="I2541" s="109"/>
      <c r="J2541" s="109" t="s">
        <v>1341</v>
      </c>
      <c r="K2541" s="109">
        <v>79</v>
      </c>
      <c r="L2541" s="118">
        <f t="shared" si="286"/>
        <v>1.6</v>
      </c>
      <c r="M2541" s="118">
        <f t="shared" si="287"/>
        <v>1.6</v>
      </c>
    </row>
    <row r="2542" spans="1:13" x14ac:dyDescent="0.3">
      <c r="A2542" s="121" t="s">
        <v>2005</v>
      </c>
      <c r="B2542" s="122">
        <v>44156</v>
      </c>
      <c r="C2542" s="121" t="s">
        <v>2006</v>
      </c>
      <c r="D2542" s="109" t="s">
        <v>503</v>
      </c>
      <c r="E2542" s="116" t="str">
        <f t="shared" si="282"/>
        <v>Brian</v>
      </c>
      <c r="F2542" s="116" t="str">
        <f t="shared" si="283"/>
        <v>Curtis</v>
      </c>
      <c r="G2542" s="116" t="str">
        <f t="shared" si="284"/>
        <v>Men Senior</v>
      </c>
      <c r="H2542" s="116" t="str">
        <f t="shared" si="285"/>
        <v>Orca Angling Club</v>
      </c>
      <c r="I2542" s="109"/>
      <c r="J2542" s="109" t="s">
        <v>1340</v>
      </c>
      <c r="K2542" s="109">
        <v>99</v>
      </c>
      <c r="L2542" s="118">
        <f t="shared" si="286"/>
        <v>4.2</v>
      </c>
      <c r="M2542" s="118">
        <f t="shared" si="287"/>
        <v>4.2</v>
      </c>
    </row>
    <row r="2543" spans="1:13" x14ac:dyDescent="0.3">
      <c r="A2543" s="121" t="s">
        <v>2005</v>
      </c>
      <c r="B2543" s="122">
        <v>44156</v>
      </c>
      <c r="C2543" s="121" t="s">
        <v>2006</v>
      </c>
      <c r="D2543" s="109" t="s">
        <v>503</v>
      </c>
      <c r="E2543" s="116" t="str">
        <f t="shared" si="282"/>
        <v>Brian</v>
      </c>
      <c r="F2543" s="116" t="str">
        <f t="shared" si="283"/>
        <v>Curtis</v>
      </c>
      <c r="G2543" s="116" t="str">
        <f t="shared" si="284"/>
        <v>Men Senior</v>
      </c>
      <c r="H2543" s="116" t="str">
        <f t="shared" si="285"/>
        <v>Orca Angling Club</v>
      </c>
      <c r="I2543" s="109"/>
      <c r="J2543" s="109" t="s">
        <v>1341</v>
      </c>
      <c r="K2543" s="109">
        <v>111</v>
      </c>
      <c r="L2543" s="118">
        <f t="shared" si="286"/>
        <v>5.3</v>
      </c>
      <c r="M2543" s="118">
        <f t="shared" si="287"/>
        <v>5.3</v>
      </c>
    </row>
    <row r="2544" spans="1:13" x14ac:dyDescent="0.3">
      <c r="A2544" s="121" t="s">
        <v>2005</v>
      </c>
      <c r="B2544" s="122">
        <v>44156</v>
      </c>
      <c r="C2544" s="121" t="s">
        <v>2006</v>
      </c>
      <c r="D2544" s="109" t="s">
        <v>503</v>
      </c>
      <c r="E2544" s="116" t="str">
        <f t="shared" si="282"/>
        <v>Brian</v>
      </c>
      <c r="F2544" s="116" t="str">
        <f t="shared" si="283"/>
        <v>Curtis</v>
      </c>
      <c r="G2544" s="116" t="str">
        <f t="shared" si="284"/>
        <v>Men Senior</v>
      </c>
      <c r="H2544" s="116" t="str">
        <f t="shared" si="285"/>
        <v>Orca Angling Club</v>
      </c>
      <c r="I2544" s="109"/>
      <c r="J2544" s="109" t="s">
        <v>1340</v>
      </c>
      <c r="K2544" s="109">
        <v>158</v>
      </c>
      <c r="L2544" s="118">
        <f t="shared" si="286"/>
        <v>20.8</v>
      </c>
      <c r="M2544" s="118">
        <f t="shared" si="287"/>
        <v>20.8</v>
      </c>
    </row>
    <row r="2545" spans="1:13" x14ac:dyDescent="0.3">
      <c r="A2545" s="121" t="s">
        <v>2005</v>
      </c>
      <c r="B2545" s="122">
        <v>44156</v>
      </c>
      <c r="C2545" s="121" t="s">
        <v>2006</v>
      </c>
      <c r="D2545" s="109" t="s">
        <v>503</v>
      </c>
      <c r="E2545" s="116" t="str">
        <f t="shared" si="282"/>
        <v>Brian</v>
      </c>
      <c r="F2545" s="116" t="str">
        <f t="shared" si="283"/>
        <v>Curtis</v>
      </c>
      <c r="G2545" s="116" t="str">
        <f t="shared" si="284"/>
        <v>Men Senior</v>
      </c>
      <c r="H2545" s="116" t="str">
        <f t="shared" si="285"/>
        <v>Orca Angling Club</v>
      </c>
      <c r="I2545" s="109"/>
      <c r="J2545" s="109" t="s">
        <v>20</v>
      </c>
      <c r="K2545" s="109">
        <v>87</v>
      </c>
      <c r="L2545" s="118">
        <f t="shared" si="286"/>
        <v>2.4</v>
      </c>
      <c r="M2545" s="118">
        <f t="shared" si="287"/>
        <v>2.4</v>
      </c>
    </row>
    <row r="2546" spans="1:13" x14ac:dyDescent="0.3">
      <c r="A2546" s="121" t="s">
        <v>2005</v>
      </c>
      <c r="B2546" s="122">
        <v>44156</v>
      </c>
      <c r="C2546" s="121" t="s">
        <v>2006</v>
      </c>
      <c r="D2546" s="109" t="s">
        <v>503</v>
      </c>
      <c r="E2546" s="116" t="str">
        <f t="shared" si="282"/>
        <v>Brian</v>
      </c>
      <c r="F2546" s="116" t="str">
        <f t="shared" si="283"/>
        <v>Curtis</v>
      </c>
      <c r="G2546" s="116" t="str">
        <f t="shared" si="284"/>
        <v>Men Senior</v>
      </c>
      <c r="H2546" s="116" t="str">
        <f t="shared" si="285"/>
        <v>Orca Angling Club</v>
      </c>
      <c r="I2546" s="109"/>
      <c r="J2546" s="109" t="s">
        <v>1340</v>
      </c>
      <c r="K2546" s="109">
        <v>156</v>
      </c>
      <c r="L2546" s="118">
        <f t="shared" si="286"/>
        <v>19.899999999999999</v>
      </c>
      <c r="M2546" s="118">
        <f t="shared" si="287"/>
        <v>19.899999999999999</v>
      </c>
    </row>
    <row r="2547" spans="1:13" x14ac:dyDescent="0.3">
      <c r="A2547" s="121" t="s">
        <v>2005</v>
      </c>
      <c r="B2547" s="122">
        <v>44156</v>
      </c>
      <c r="C2547" s="121" t="s">
        <v>2006</v>
      </c>
      <c r="D2547" s="109" t="s">
        <v>503</v>
      </c>
      <c r="E2547" s="116" t="str">
        <f t="shared" si="282"/>
        <v>Brian</v>
      </c>
      <c r="F2547" s="116" t="str">
        <f t="shared" si="283"/>
        <v>Curtis</v>
      </c>
      <c r="G2547" s="116" t="str">
        <f t="shared" si="284"/>
        <v>Men Senior</v>
      </c>
      <c r="H2547" s="116" t="str">
        <f t="shared" si="285"/>
        <v>Orca Angling Club</v>
      </c>
      <c r="I2547" s="109"/>
      <c r="J2547" s="109" t="s">
        <v>1340</v>
      </c>
      <c r="K2547" s="109">
        <v>157</v>
      </c>
      <c r="L2547" s="118">
        <f t="shared" si="286"/>
        <v>20.399999999999999</v>
      </c>
      <c r="M2547" s="118">
        <f t="shared" si="287"/>
        <v>20.399999999999999</v>
      </c>
    </row>
    <row r="2548" spans="1:13" x14ac:dyDescent="0.3">
      <c r="A2548" s="121" t="s">
        <v>2005</v>
      </c>
      <c r="B2548" s="122">
        <v>44156</v>
      </c>
      <c r="C2548" s="121" t="s">
        <v>2006</v>
      </c>
      <c r="D2548" s="109" t="s">
        <v>503</v>
      </c>
      <c r="E2548" s="116" t="str">
        <f t="shared" si="282"/>
        <v>Brian</v>
      </c>
      <c r="F2548" s="116" t="str">
        <f t="shared" si="283"/>
        <v>Curtis</v>
      </c>
      <c r="G2548" s="116" t="str">
        <f t="shared" si="284"/>
        <v>Men Senior</v>
      </c>
      <c r="H2548" s="116" t="str">
        <f t="shared" si="285"/>
        <v>Orca Angling Club</v>
      </c>
      <c r="I2548" s="109"/>
      <c r="J2548" s="109" t="s">
        <v>1340</v>
      </c>
      <c r="K2548" s="109">
        <v>157</v>
      </c>
      <c r="L2548" s="118">
        <f t="shared" si="286"/>
        <v>20.399999999999999</v>
      </c>
      <c r="M2548" s="118">
        <f t="shared" si="287"/>
        <v>20.399999999999999</v>
      </c>
    </row>
    <row r="2549" spans="1:13" x14ac:dyDescent="0.3">
      <c r="A2549" s="121" t="s">
        <v>2005</v>
      </c>
      <c r="B2549" s="122">
        <v>44156</v>
      </c>
      <c r="C2549" s="121" t="s">
        <v>2006</v>
      </c>
      <c r="D2549" s="109" t="s">
        <v>503</v>
      </c>
      <c r="E2549" s="116" t="str">
        <f t="shared" si="282"/>
        <v>Brian</v>
      </c>
      <c r="F2549" s="116" t="str">
        <f t="shared" si="283"/>
        <v>Curtis</v>
      </c>
      <c r="G2549" s="116" t="str">
        <f t="shared" si="284"/>
        <v>Men Senior</v>
      </c>
      <c r="H2549" s="116" t="str">
        <f t="shared" si="285"/>
        <v>Orca Angling Club</v>
      </c>
      <c r="I2549" s="109"/>
      <c r="J2549" s="109" t="s">
        <v>20</v>
      </c>
      <c r="K2549" s="109">
        <v>89</v>
      </c>
      <c r="L2549" s="118">
        <f t="shared" si="286"/>
        <v>2.6</v>
      </c>
      <c r="M2549" s="118">
        <f t="shared" si="287"/>
        <v>2.6</v>
      </c>
    </row>
    <row r="2550" spans="1:13" x14ac:dyDescent="0.3">
      <c r="A2550" s="121" t="s">
        <v>2005</v>
      </c>
      <c r="B2550" s="122">
        <v>44156</v>
      </c>
      <c r="C2550" s="121" t="s">
        <v>2006</v>
      </c>
      <c r="D2550" s="109" t="s">
        <v>503</v>
      </c>
      <c r="E2550" s="116" t="str">
        <f t="shared" si="282"/>
        <v>Brian</v>
      </c>
      <c r="F2550" s="116" t="str">
        <f t="shared" si="283"/>
        <v>Curtis</v>
      </c>
      <c r="G2550" s="116" t="str">
        <f t="shared" si="284"/>
        <v>Men Senior</v>
      </c>
      <c r="H2550" s="116" t="str">
        <f t="shared" si="285"/>
        <v>Orca Angling Club</v>
      </c>
      <c r="I2550" s="109"/>
      <c r="J2550" s="109" t="s">
        <v>1318</v>
      </c>
      <c r="K2550" s="109">
        <v>97</v>
      </c>
      <c r="L2550" s="118">
        <f t="shared" si="286"/>
        <v>16.899999999999999</v>
      </c>
      <c r="M2550" s="118">
        <f t="shared" si="287"/>
        <v>16.899999999999999</v>
      </c>
    </row>
    <row r="2551" spans="1:13" x14ac:dyDescent="0.3">
      <c r="A2551" s="121" t="s">
        <v>2005</v>
      </c>
      <c r="B2551" s="122">
        <v>44156</v>
      </c>
      <c r="C2551" s="121" t="s">
        <v>2006</v>
      </c>
      <c r="D2551" s="109" t="s">
        <v>1688</v>
      </c>
      <c r="E2551" s="116" t="str">
        <f t="shared" si="282"/>
        <v>William</v>
      </c>
      <c r="F2551" s="116" t="str">
        <f t="shared" si="283"/>
        <v>Schickerling</v>
      </c>
      <c r="G2551" s="116" t="str">
        <f t="shared" si="284"/>
        <v>Men Senior</v>
      </c>
      <c r="H2551" s="116" t="str">
        <f t="shared" si="285"/>
        <v>Orca Angling Club</v>
      </c>
      <c r="I2551" s="109"/>
      <c r="J2551" s="109" t="s">
        <v>1341</v>
      </c>
      <c r="K2551" s="109">
        <v>96</v>
      </c>
      <c r="L2551" s="118">
        <f t="shared" si="286"/>
        <v>3.2</v>
      </c>
      <c r="M2551" s="118">
        <f t="shared" si="287"/>
        <v>3.2</v>
      </c>
    </row>
    <row r="2552" spans="1:13" x14ac:dyDescent="0.3">
      <c r="A2552" s="121" t="s">
        <v>2005</v>
      </c>
      <c r="B2552" s="122">
        <v>44156</v>
      </c>
      <c r="C2552" s="121" t="s">
        <v>2006</v>
      </c>
      <c r="D2552" s="109" t="s">
        <v>1688</v>
      </c>
      <c r="E2552" s="116" t="str">
        <f t="shared" si="282"/>
        <v>William</v>
      </c>
      <c r="F2552" s="116" t="str">
        <f t="shared" si="283"/>
        <v>Schickerling</v>
      </c>
      <c r="G2552" s="116" t="str">
        <f t="shared" si="284"/>
        <v>Men Senior</v>
      </c>
      <c r="H2552" s="116" t="str">
        <f t="shared" si="285"/>
        <v>Orca Angling Club</v>
      </c>
      <c r="I2552" s="109"/>
      <c r="J2552" s="109" t="s">
        <v>1340</v>
      </c>
      <c r="K2552" s="109">
        <v>163</v>
      </c>
      <c r="L2552" s="118">
        <f t="shared" si="286"/>
        <v>23.1</v>
      </c>
      <c r="M2552" s="118">
        <f t="shared" si="287"/>
        <v>23.1</v>
      </c>
    </row>
    <row r="2553" spans="1:13" x14ac:dyDescent="0.3">
      <c r="A2553" s="121" t="s">
        <v>2005</v>
      </c>
      <c r="B2553" s="122">
        <v>44156</v>
      </c>
      <c r="C2553" s="121" t="s">
        <v>2006</v>
      </c>
      <c r="D2553" s="109" t="s">
        <v>1688</v>
      </c>
      <c r="E2553" s="116" t="str">
        <f t="shared" si="282"/>
        <v>William</v>
      </c>
      <c r="F2553" s="116" t="str">
        <f t="shared" si="283"/>
        <v>Schickerling</v>
      </c>
      <c r="G2553" s="116" t="str">
        <f t="shared" si="284"/>
        <v>Men Senior</v>
      </c>
      <c r="H2553" s="116" t="str">
        <f t="shared" si="285"/>
        <v>Orca Angling Club</v>
      </c>
      <c r="I2553" s="109"/>
      <c r="J2553" s="109" t="s">
        <v>1340</v>
      </c>
      <c r="K2553" s="109">
        <v>155</v>
      </c>
      <c r="L2553" s="118">
        <f t="shared" si="286"/>
        <v>19.5</v>
      </c>
      <c r="M2553" s="118">
        <f t="shared" si="287"/>
        <v>19.5</v>
      </c>
    </row>
    <row r="2554" spans="1:13" x14ac:dyDescent="0.3">
      <c r="A2554" s="121" t="s">
        <v>2005</v>
      </c>
      <c r="B2554" s="122">
        <v>44156</v>
      </c>
      <c r="C2554" s="121" t="s">
        <v>2006</v>
      </c>
      <c r="D2554" s="109" t="s">
        <v>1689</v>
      </c>
      <c r="E2554" s="116" t="str">
        <f t="shared" si="282"/>
        <v>Juanne-Louis</v>
      </c>
      <c r="F2554" s="116" t="str">
        <f t="shared" si="283"/>
        <v>Grobler</v>
      </c>
      <c r="G2554" s="116" t="str">
        <f t="shared" si="284"/>
        <v>Men Senior</v>
      </c>
      <c r="H2554" s="116" t="str">
        <f t="shared" si="285"/>
        <v>Orca Angling Club</v>
      </c>
      <c r="I2554" s="109"/>
      <c r="J2554" s="109" t="s">
        <v>1340</v>
      </c>
      <c r="K2554" s="109">
        <v>154</v>
      </c>
      <c r="L2554" s="118">
        <f t="shared" si="286"/>
        <v>19.100000000000001</v>
      </c>
      <c r="M2554" s="118">
        <f t="shared" si="287"/>
        <v>19.100000000000001</v>
      </c>
    </row>
    <row r="2555" spans="1:13" x14ac:dyDescent="0.3">
      <c r="A2555" s="121" t="s">
        <v>2005</v>
      </c>
      <c r="B2555" s="122">
        <v>44156</v>
      </c>
      <c r="C2555" s="121" t="s">
        <v>2006</v>
      </c>
      <c r="D2555" s="109" t="s">
        <v>1689</v>
      </c>
      <c r="E2555" s="116" t="str">
        <f t="shared" si="282"/>
        <v>Juanne-Louis</v>
      </c>
      <c r="F2555" s="116" t="str">
        <f t="shared" si="283"/>
        <v>Grobler</v>
      </c>
      <c r="G2555" s="116" t="str">
        <f t="shared" si="284"/>
        <v>Men Senior</v>
      </c>
      <c r="H2555" s="116" t="str">
        <f t="shared" si="285"/>
        <v>Orca Angling Club</v>
      </c>
      <c r="I2555" s="109"/>
      <c r="J2555" s="109" t="s">
        <v>1340</v>
      </c>
      <c r="K2555" s="109">
        <v>132</v>
      </c>
      <c r="L2555" s="118">
        <f t="shared" si="286"/>
        <v>11.2</v>
      </c>
      <c r="M2555" s="118">
        <f t="shared" si="287"/>
        <v>11.2</v>
      </c>
    </row>
    <row r="2556" spans="1:13" x14ac:dyDescent="0.3">
      <c r="A2556" s="121" t="s">
        <v>2005</v>
      </c>
      <c r="B2556" s="122">
        <v>44156</v>
      </c>
      <c r="C2556" s="121" t="s">
        <v>2006</v>
      </c>
      <c r="D2556" s="109" t="s">
        <v>1689</v>
      </c>
      <c r="E2556" s="116" t="str">
        <f t="shared" si="282"/>
        <v>Juanne-Louis</v>
      </c>
      <c r="F2556" s="116" t="str">
        <f t="shared" si="283"/>
        <v>Grobler</v>
      </c>
      <c r="G2556" s="116" t="str">
        <f t="shared" si="284"/>
        <v>Men Senior</v>
      </c>
      <c r="H2556" s="116" t="str">
        <f t="shared" si="285"/>
        <v>Orca Angling Club</v>
      </c>
      <c r="I2556" s="109"/>
      <c r="J2556" s="109" t="s">
        <v>20</v>
      </c>
      <c r="K2556" s="109">
        <v>76</v>
      </c>
      <c r="L2556" s="118">
        <f t="shared" si="286"/>
        <v>1.6</v>
      </c>
      <c r="M2556" s="118">
        <f t="shared" si="287"/>
        <v>1.6</v>
      </c>
    </row>
    <row r="2557" spans="1:13" x14ac:dyDescent="0.3">
      <c r="A2557" s="121" t="s">
        <v>2005</v>
      </c>
      <c r="B2557" s="122">
        <v>44156</v>
      </c>
      <c r="C2557" s="121" t="s">
        <v>2006</v>
      </c>
      <c r="D2557" s="109" t="s">
        <v>527</v>
      </c>
      <c r="E2557" s="116" t="str">
        <f t="shared" si="282"/>
        <v>Emil</v>
      </c>
      <c r="F2557" s="116" t="str">
        <f t="shared" si="283"/>
        <v>Prinsloo</v>
      </c>
      <c r="G2557" s="116" t="str">
        <f t="shared" si="284"/>
        <v>Men Veteran</v>
      </c>
      <c r="H2557" s="116" t="str">
        <f t="shared" si="285"/>
        <v>Henties Bay</v>
      </c>
      <c r="I2557" s="109"/>
      <c r="J2557" s="109" t="s">
        <v>1341</v>
      </c>
      <c r="K2557" s="109">
        <v>102</v>
      </c>
      <c r="L2557" s="118">
        <f t="shared" si="286"/>
        <v>4</v>
      </c>
      <c r="M2557" s="118">
        <f t="shared" si="287"/>
        <v>4</v>
      </c>
    </row>
    <row r="2558" spans="1:13" x14ac:dyDescent="0.3">
      <c r="A2558" s="121" t="s">
        <v>2005</v>
      </c>
      <c r="B2558" s="122">
        <v>44156</v>
      </c>
      <c r="C2558" s="121" t="s">
        <v>2006</v>
      </c>
      <c r="D2558" s="109" t="s">
        <v>527</v>
      </c>
      <c r="E2558" s="116" t="str">
        <f t="shared" si="282"/>
        <v>Emil</v>
      </c>
      <c r="F2558" s="116" t="str">
        <f t="shared" si="283"/>
        <v>Prinsloo</v>
      </c>
      <c r="G2558" s="116" t="str">
        <f t="shared" si="284"/>
        <v>Men Veteran</v>
      </c>
      <c r="H2558" s="116" t="str">
        <f t="shared" si="285"/>
        <v>Henties Bay</v>
      </c>
      <c r="I2558" s="109"/>
      <c r="J2558" s="109" t="s">
        <v>1340</v>
      </c>
      <c r="K2558" s="109">
        <v>87</v>
      </c>
      <c r="L2558" s="118">
        <f t="shared" si="286"/>
        <v>2.7</v>
      </c>
      <c r="M2558" s="118">
        <f t="shared" si="287"/>
        <v>2.7</v>
      </c>
    </row>
    <row r="2559" spans="1:13" x14ac:dyDescent="0.3">
      <c r="A2559" s="121" t="s">
        <v>2005</v>
      </c>
      <c r="B2559" s="122">
        <v>44156</v>
      </c>
      <c r="C2559" s="121" t="s">
        <v>2006</v>
      </c>
      <c r="D2559" s="109" t="s">
        <v>527</v>
      </c>
      <c r="E2559" s="116" t="str">
        <f t="shared" si="282"/>
        <v>Emil</v>
      </c>
      <c r="F2559" s="116" t="str">
        <f t="shared" si="283"/>
        <v>Prinsloo</v>
      </c>
      <c r="G2559" s="116" t="str">
        <f t="shared" si="284"/>
        <v>Men Veteran</v>
      </c>
      <c r="H2559" s="116" t="str">
        <f t="shared" si="285"/>
        <v>Henties Bay</v>
      </c>
      <c r="I2559" s="109"/>
      <c r="J2559" s="109" t="s">
        <v>1341</v>
      </c>
      <c r="K2559" s="109">
        <v>90</v>
      </c>
      <c r="L2559" s="118">
        <f t="shared" si="286"/>
        <v>2.6</v>
      </c>
      <c r="M2559" s="118">
        <f t="shared" si="287"/>
        <v>2.6</v>
      </c>
    </row>
    <row r="2560" spans="1:13" x14ac:dyDescent="0.3">
      <c r="A2560" s="121" t="s">
        <v>2005</v>
      </c>
      <c r="B2560" s="122">
        <v>44156</v>
      </c>
      <c r="C2560" s="121" t="s">
        <v>2006</v>
      </c>
      <c r="D2560" s="109" t="s">
        <v>527</v>
      </c>
      <c r="E2560" s="116" t="str">
        <f t="shared" si="282"/>
        <v>Emil</v>
      </c>
      <c r="F2560" s="116" t="str">
        <f t="shared" si="283"/>
        <v>Prinsloo</v>
      </c>
      <c r="G2560" s="116" t="str">
        <f t="shared" si="284"/>
        <v>Men Veteran</v>
      </c>
      <c r="H2560" s="116" t="str">
        <f t="shared" si="285"/>
        <v>Henties Bay</v>
      </c>
      <c r="I2560" s="109" t="s">
        <v>19</v>
      </c>
      <c r="J2560" s="109"/>
      <c r="K2560" s="109">
        <v>81</v>
      </c>
      <c r="L2560" s="118">
        <f t="shared" si="286"/>
        <v>5.6</v>
      </c>
      <c r="M2560" s="118">
        <f t="shared" si="287"/>
        <v>5.6</v>
      </c>
    </row>
    <row r="2561" spans="1:13" x14ac:dyDescent="0.3">
      <c r="A2561" s="121" t="s">
        <v>2005</v>
      </c>
      <c r="B2561" s="122">
        <v>44156</v>
      </c>
      <c r="C2561" s="121" t="s">
        <v>2006</v>
      </c>
      <c r="D2561" s="109" t="s">
        <v>527</v>
      </c>
      <c r="E2561" s="116" t="str">
        <f t="shared" si="282"/>
        <v>Emil</v>
      </c>
      <c r="F2561" s="116" t="str">
        <f t="shared" si="283"/>
        <v>Prinsloo</v>
      </c>
      <c r="G2561" s="116" t="str">
        <f t="shared" si="284"/>
        <v>Men Veteran</v>
      </c>
      <c r="H2561" s="116" t="str">
        <f t="shared" si="285"/>
        <v>Henties Bay</v>
      </c>
      <c r="I2561" s="109"/>
      <c r="J2561" s="109" t="s">
        <v>1340</v>
      </c>
      <c r="K2561" s="109">
        <v>103</v>
      </c>
      <c r="L2561" s="118">
        <f t="shared" si="286"/>
        <v>4.8</v>
      </c>
      <c r="M2561" s="118">
        <f t="shared" si="287"/>
        <v>4.8</v>
      </c>
    </row>
    <row r="2562" spans="1:13" x14ac:dyDescent="0.3">
      <c r="A2562" s="121" t="s">
        <v>2005</v>
      </c>
      <c r="B2562" s="122">
        <v>44156</v>
      </c>
      <c r="C2562" s="121" t="s">
        <v>2006</v>
      </c>
      <c r="D2562" s="109" t="s">
        <v>527</v>
      </c>
      <c r="E2562" s="116" t="str">
        <f t="shared" si="282"/>
        <v>Emil</v>
      </c>
      <c r="F2562" s="116" t="str">
        <f t="shared" si="283"/>
        <v>Prinsloo</v>
      </c>
      <c r="G2562" s="116" t="str">
        <f t="shared" si="284"/>
        <v>Men Veteran</v>
      </c>
      <c r="H2562" s="116" t="str">
        <f t="shared" si="285"/>
        <v>Henties Bay</v>
      </c>
      <c r="I2562" s="109"/>
      <c r="J2562" s="109" t="s">
        <v>1320</v>
      </c>
      <c r="K2562" s="109">
        <v>45</v>
      </c>
      <c r="L2562" s="118">
        <f t="shared" si="286"/>
        <v>3.8</v>
      </c>
      <c r="M2562" s="118">
        <f t="shared" si="287"/>
        <v>3.8</v>
      </c>
    </row>
    <row r="2563" spans="1:13" x14ac:dyDescent="0.3">
      <c r="A2563" s="121" t="s">
        <v>2005</v>
      </c>
      <c r="B2563" s="122">
        <v>44156</v>
      </c>
      <c r="C2563" s="121" t="s">
        <v>2006</v>
      </c>
      <c r="D2563" s="109" t="s">
        <v>1794</v>
      </c>
      <c r="E2563" s="116" t="str">
        <f t="shared" si="282"/>
        <v>Franco</v>
      </c>
      <c r="F2563" s="116" t="str">
        <f t="shared" si="283"/>
        <v>Horn</v>
      </c>
      <c r="G2563" s="116" t="str">
        <f t="shared" si="284"/>
        <v>Men Senior</v>
      </c>
      <c r="H2563" s="116" t="str">
        <f t="shared" si="285"/>
        <v>Orca Angling Club</v>
      </c>
      <c r="I2563" s="109"/>
      <c r="J2563" s="109" t="s">
        <v>1340</v>
      </c>
      <c r="K2563" s="109">
        <v>109</v>
      </c>
      <c r="L2563" s="118">
        <f t="shared" si="286"/>
        <v>5.8</v>
      </c>
      <c r="M2563" s="118">
        <f t="shared" si="287"/>
        <v>5.8</v>
      </c>
    </row>
    <row r="2564" spans="1:13" x14ac:dyDescent="0.3">
      <c r="A2564" s="121" t="s">
        <v>2005</v>
      </c>
      <c r="B2564" s="122">
        <v>44156</v>
      </c>
      <c r="C2564" s="121" t="s">
        <v>2006</v>
      </c>
      <c r="D2564" s="109" t="s">
        <v>1794</v>
      </c>
      <c r="E2564" s="116" t="str">
        <f t="shared" si="282"/>
        <v>Franco</v>
      </c>
      <c r="F2564" s="116" t="str">
        <f t="shared" si="283"/>
        <v>Horn</v>
      </c>
      <c r="G2564" s="116" t="str">
        <f t="shared" si="284"/>
        <v>Men Senior</v>
      </c>
      <c r="H2564" s="116" t="str">
        <f t="shared" si="285"/>
        <v>Orca Angling Club</v>
      </c>
      <c r="I2564" s="109"/>
      <c r="J2564" s="109" t="s">
        <v>1340</v>
      </c>
      <c r="K2564" s="109">
        <v>108</v>
      </c>
      <c r="L2564" s="118">
        <f t="shared" si="286"/>
        <v>5.6</v>
      </c>
      <c r="M2564" s="118">
        <f t="shared" si="287"/>
        <v>5.6</v>
      </c>
    </row>
    <row r="2565" spans="1:13" x14ac:dyDescent="0.3">
      <c r="A2565" s="121" t="s">
        <v>2005</v>
      </c>
      <c r="B2565" s="122">
        <v>44156</v>
      </c>
      <c r="C2565" s="121" t="s">
        <v>2006</v>
      </c>
      <c r="D2565" s="109" t="s">
        <v>1794</v>
      </c>
      <c r="E2565" s="116" t="str">
        <f t="shared" si="282"/>
        <v>Franco</v>
      </c>
      <c r="F2565" s="116" t="str">
        <f t="shared" si="283"/>
        <v>Horn</v>
      </c>
      <c r="G2565" s="116" t="str">
        <f t="shared" si="284"/>
        <v>Men Senior</v>
      </c>
      <c r="H2565" s="116" t="str">
        <f t="shared" si="285"/>
        <v>Orca Angling Club</v>
      </c>
      <c r="I2565" s="109"/>
      <c r="J2565" s="109" t="s">
        <v>1340</v>
      </c>
      <c r="K2565" s="109">
        <v>105</v>
      </c>
      <c r="L2565" s="118">
        <f t="shared" si="286"/>
        <v>5.0999999999999996</v>
      </c>
      <c r="M2565" s="118">
        <f t="shared" si="287"/>
        <v>5.0999999999999996</v>
      </c>
    </row>
    <row r="2566" spans="1:13" x14ac:dyDescent="0.3">
      <c r="A2566" s="121" t="s">
        <v>2005</v>
      </c>
      <c r="B2566" s="122">
        <v>44156</v>
      </c>
      <c r="C2566" s="121" t="s">
        <v>2006</v>
      </c>
      <c r="D2566" s="109" t="s">
        <v>1794</v>
      </c>
      <c r="E2566" s="116" t="str">
        <f t="shared" si="282"/>
        <v>Franco</v>
      </c>
      <c r="F2566" s="116" t="str">
        <f t="shared" si="283"/>
        <v>Horn</v>
      </c>
      <c r="G2566" s="116" t="str">
        <f t="shared" si="284"/>
        <v>Men Senior</v>
      </c>
      <c r="H2566" s="116" t="str">
        <f t="shared" si="285"/>
        <v>Orca Angling Club</v>
      </c>
      <c r="I2566" s="109"/>
      <c r="J2566" s="109" t="s">
        <v>1340</v>
      </c>
      <c r="K2566" s="109">
        <v>153</v>
      </c>
      <c r="L2566" s="118">
        <f t="shared" si="286"/>
        <v>18.600000000000001</v>
      </c>
      <c r="M2566" s="118">
        <f t="shared" si="287"/>
        <v>18.600000000000001</v>
      </c>
    </row>
    <row r="2567" spans="1:13" x14ac:dyDescent="0.3">
      <c r="A2567" s="121" t="s">
        <v>2005</v>
      </c>
      <c r="B2567" s="122">
        <v>44156</v>
      </c>
      <c r="C2567" s="121" t="s">
        <v>2006</v>
      </c>
      <c r="D2567" s="109" t="s">
        <v>1794</v>
      </c>
      <c r="E2567" s="116" t="str">
        <f t="shared" si="282"/>
        <v>Franco</v>
      </c>
      <c r="F2567" s="116" t="str">
        <f t="shared" si="283"/>
        <v>Horn</v>
      </c>
      <c r="G2567" s="116" t="str">
        <f t="shared" si="284"/>
        <v>Men Senior</v>
      </c>
      <c r="H2567" s="116" t="str">
        <f t="shared" si="285"/>
        <v>Orca Angling Club</v>
      </c>
      <c r="I2567" s="109"/>
      <c r="J2567" s="109" t="s">
        <v>20</v>
      </c>
      <c r="K2567" s="109">
        <v>92</v>
      </c>
      <c r="L2567" s="118">
        <f t="shared" si="286"/>
        <v>2.9</v>
      </c>
      <c r="M2567" s="118">
        <f t="shared" si="287"/>
        <v>2.9</v>
      </c>
    </row>
    <row r="2568" spans="1:13" x14ac:dyDescent="0.3">
      <c r="A2568" s="121" t="s">
        <v>2005</v>
      </c>
      <c r="B2568" s="122">
        <v>44156</v>
      </c>
      <c r="C2568" s="121" t="s">
        <v>2006</v>
      </c>
      <c r="D2568" s="109" t="s">
        <v>530</v>
      </c>
      <c r="E2568" s="116" t="str">
        <f t="shared" si="282"/>
        <v>Leandre</v>
      </c>
      <c r="F2568" s="116" t="str">
        <f t="shared" si="283"/>
        <v>Horn</v>
      </c>
      <c r="G2568" s="116" t="str">
        <f t="shared" si="284"/>
        <v>Ladies Senior</v>
      </c>
      <c r="H2568" s="116" t="str">
        <f t="shared" si="285"/>
        <v>Orca Angling Club</v>
      </c>
      <c r="I2568" s="109"/>
      <c r="J2568" s="109"/>
      <c r="K2568" s="109"/>
      <c r="L2568" s="118" t="str">
        <f t="shared" si="286"/>
        <v/>
      </c>
      <c r="M2568" s="118" t="str">
        <f t="shared" si="287"/>
        <v/>
      </c>
    </row>
    <row r="2569" spans="1:13" x14ac:dyDescent="0.3">
      <c r="A2569" s="121" t="s">
        <v>2005</v>
      </c>
      <c r="B2569" s="122">
        <v>44156</v>
      </c>
      <c r="C2569" s="121" t="s">
        <v>2006</v>
      </c>
      <c r="D2569" s="109" t="s">
        <v>959</v>
      </c>
      <c r="E2569" s="116" t="str">
        <f t="shared" si="282"/>
        <v>Jan-Hendrik</v>
      </c>
      <c r="F2569" s="116" t="str">
        <f t="shared" si="283"/>
        <v>Jacobs</v>
      </c>
      <c r="G2569" s="116" t="str">
        <f t="shared" si="284"/>
        <v>Men Senior</v>
      </c>
      <c r="H2569" s="116" t="str">
        <f t="shared" si="285"/>
        <v>Orca Angling Club</v>
      </c>
      <c r="I2569" s="109"/>
      <c r="J2569" s="109" t="s">
        <v>1340</v>
      </c>
      <c r="K2569" s="109">
        <v>124</v>
      </c>
      <c r="L2569" s="118">
        <f t="shared" si="286"/>
        <v>9.1</v>
      </c>
      <c r="M2569" s="118">
        <f t="shared" si="287"/>
        <v>9.1</v>
      </c>
    </row>
    <row r="2570" spans="1:13" x14ac:dyDescent="0.3">
      <c r="A2570" s="121" t="s">
        <v>2005</v>
      </c>
      <c r="B2570" s="122">
        <v>44156</v>
      </c>
      <c r="C2570" s="121" t="s">
        <v>2006</v>
      </c>
      <c r="D2570" s="109" t="s">
        <v>527</v>
      </c>
      <c r="E2570" s="116" t="str">
        <f t="shared" si="282"/>
        <v>Emil</v>
      </c>
      <c r="F2570" s="116" t="str">
        <f t="shared" si="283"/>
        <v>Prinsloo</v>
      </c>
      <c r="G2570" s="116" t="str">
        <f t="shared" si="284"/>
        <v>Men Veteran</v>
      </c>
      <c r="H2570" s="116" t="str">
        <f t="shared" si="285"/>
        <v>Henties Bay</v>
      </c>
      <c r="I2570" s="109"/>
      <c r="J2570" s="109" t="s">
        <v>1340</v>
      </c>
      <c r="K2570" s="109">
        <v>170</v>
      </c>
      <c r="L2570" s="118">
        <f t="shared" si="286"/>
        <v>26.7</v>
      </c>
      <c r="M2570" s="118">
        <f t="shared" si="287"/>
        <v>26.7</v>
      </c>
    </row>
    <row r="2571" spans="1:13" x14ac:dyDescent="0.3">
      <c r="A2571" s="121" t="s">
        <v>2007</v>
      </c>
      <c r="B2571" s="122">
        <v>43519</v>
      </c>
      <c r="C2571" s="121" t="s">
        <v>2008</v>
      </c>
      <c r="D2571" s="109" t="s">
        <v>1536</v>
      </c>
      <c r="E2571" s="116" t="str">
        <f t="shared" si="282"/>
        <v>Gerhard</v>
      </c>
      <c r="F2571" s="116" t="str">
        <f t="shared" si="283"/>
        <v>Van Niekerk</v>
      </c>
      <c r="G2571" s="116" t="str">
        <f t="shared" si="284"/>
        <v>Men Senior</v>
      </c>
      <c r="H2571" s="116" t="str">
        <f t="shared" si="285"/>
        <v>Seagull Angling Club</v>
      </c>
      <c r="I2571" s="109"/>
      <c r="J2571" s="109"/>
      <c r="K2571" s="109"/>
      <c r="L2571" s="118" t="str">
        <f t="shared" si="286"/>
        <v/>
      </c>
      <c r="M2571" s="118" t="str">
        <f t="shared" si="287"/>
        <v/>
      </c>
    </row>
    <row r="2572" spans="1:13" x14ac:dyDescent="0.3">
      <c r="A2572" s="121" t="str">
        <f t="shared" ref="A2572:A2635" si="288">IF(D2572="","",A2571)</f>
        <v>2019-IC-L1</v>
      </c>
      <c r="B2572" s="122">
        <f t="shared" ref="B2572:B2635" si="289">IF(D2572="","",B2571)</f>
        <v>43519</v>
      </c>
      <c r="C2572" s="121" t="str">
        <f t="shared" ref="C2572:C2635" si="290">IF(D2572="","",C2571)</f>
        <v>Zone 1 -  Mile 8</v>
      </c>
      <c r="D2572" s="109" t="s">
        <v>793</v>
      </c>
      <c r="E2572" s="116" t="str">
        <f t="shared" si="282"/>
        <v>Danie</v>
      </c>
      <c r="F2572" s="116" t="str">
        <f t="shared" si="283"/>
        <v>Smith</v>
      </c>
      <c r="G2572" s="116" t="str">
        <f t="shared" si="284"/>
        <v>Men Veteran</v>
      </c>
      <c r="H2572" s="116" t="str">
        <f t="shared" si="285"/>
        <v>Seagull Angling Club</v>
      </c>
      <c r="I2572" s="109"/>
      <c r="J2572" s="109"/>
      <c r="K2572" s="109"/>
      <c r="L2572" s="118" t="str">
        <f t="shared" si="286"/>
        <v/>
      </c>
      <c r="M2572" s="118" t="str">
        <f t="shared" si="287"/>
        <v/>
      </c>
    </row>
    <row r="2573" spans="1:13" x14ac:dyDescent="0.3">
      <c r="A2573" s="121" t="str">
        <f t="shared" si="288"/>
        <v>2019-IC-L1</v>
      </c>
      <c r="B2573" s="122">
        <f t="shared" si="289"/>
        <v>43519</v>
      </c>
      <c r="C2573" s="121" t="str">
        <f t="shared" si="290"/>
        <v>Zone 1 -  Mile 8</v>
      </c>
      <c r="D2573" s="109" t="s">
        <v>546</v>
      </c>
      <c r="E2573" s="116" t="str">
        <f t="shared" si="282"/>
        <v>Sean</v>
      </c>
      <c r="F2573" s="116" t="str">
        <f t="shared" si="283"/>
        <v>Van Den Heuvel</v>
      </c>
      <c r="G2573" s="116" t="str">
        <f t="shared" si="284"/>
        <v>Men Veteran</v>
      </c>
      <c r="H2573" s="116" t="str">
        <f t="shared" si="285"/>
        <v>Seagull Angling Club</v>
      </c>
      <c r="I2573" s="109"/>
      <c r="J2573" s="109"/>
      <c r="K2573" s="109"/>
      <c r="L2573" s="118" t="str">
        <f t="shared" si="286"/>
        <v/>
      </c>
      <c r="M2573" s="118" t="str">
        <f t="shared" si="287"/>
        <v/>
      </c>
    </row>
    <row r="2574" spans="1:13" x14ac:dyDescent="0.3">
      <c r="A2574" s="121" t="str">
        <f t="shared" si="288"/>
        <v>2019-IC-L1</v>
      </c>
      <c r="B2574" s="122">
        <f t="shared" si="289"/>
        <v>43519</v>
      </c>
      <c r="C2574" s="121" t="str">
        <f t="shared" si="290"/>
        <v>Zone 1 -  Mile 8</v>
      </c>
      <c r="D2574" s="109" t="s">
        <v>982</v>
      </c>
      <c r="E2574" s="116" t="str">
        <f t="shared" si="282"/>
        <v>Hannes</v>
      </c>
      <c r="F2574" s="116" t="str">
        <f t="shared" si="283"/>
        <v>Swartz</v>
      </c>
      <c r="G2574" s="116" t="str">
        <f t="shared" si="284"/>
        <v>Men Veteran</v>
      </c>
      <c r="H2574" s="116" t="str">
        <f t="shared" si="285"/>
        <v>Seagull Angling Club</v>
      </c>
      <c r="I2574" s="109"/>
      <c r="J2574" s="109"/>
      <c r="K2574" s="109"/>
      <c r="L2574" s="118" t="str">
        <f t="shared" si="286"/>
        <v/>
      </c>
      <c r="M2574" s="118" t="str">
        <f t="shared" si="287"/>
        <v/>
      </c>
    </row>
    <row r="2575" spans="1:13" x14ac:dyDescent="0.3">
      <c r="A2575" s="121" t="str">
        <f t="shared" si="288"/>
        <v>2019-IC-L1</v>
      </c>
      <c r="B2575" s="122">
        <f t="shared" si="289"/>
        <v>43519</v>
      </c>
      <c r="C2575" s="121" t="str">
        <f t="shared" si="290"/>
        <v>Zone 1 -  Mile 8</v>
      </c>
      <c r="D2575" s="109" t="s">
        <v>1703</v>
      </c>
      <c r="E2575" s="116" t="str">
        <f t="shared" si="282"/>
        <v>Gert</v>
      </c>
      <c r="F2575" s="116" t="str">
        <f t="shared" si="283"/>
        <v>Nelson</v>
      </c>
      <c r="G2575" s="116" t="str">
        <f t="shared" si="284"/>
        <v>Men Veteran</v>
      </c>
      <c r="H2575" s="116" t="str">
        <f t="shared" si="285"/>
        <v>Walvis Bay</v>
      </c>
      <c r="I2575" s="109"/>
      <c r="J2575" s="109"/>
      <c r="K2575" s="109"/>
      <c r="L2575" s="118" t="str">
        <f t="shared" si="286"/>
        <v/>
      </c>
      <c r="M2575" s="118" t="str">
        <f t="shared" si="287"/>
        <v/>
      </c>
    </row>
    <row r="2576" spans="1:13" x14ac:dyDescent="0.3">
      <c r="A2576" s="121" t="str">
        <f t="shared" si="288"/>
        <v>2019-IC-L1</v>
      </c>
      <c r="B2576" s="122">
        <f t="shared" si="289"/>
        <v>43519</v>
      </c>
      <c r="C2576" s="121" t="str">
        <f t="shared" si="290"/>
        <v>Zone 1 -  Mile 8</v>
      </c>
      <c r="D2576" s="109" t="s">
        <v>1537</v>
      </c>
      <c r="E2576" s="116" t="str">
        <f t="shared" si="282"/>
        <v>Jaco</v>
      </c>
      <c r="F2576" s="116" t="str">
        <f t="shared" si="283"/>
        <v>Wiese</v>
      </c>
      <c r="G2576" s="116" t="str">
        <f t="shared" si="284"/>
        <v>Men Senior</v>
      </c>
      <c r="H2576" s="116" t="str">
        <f t="shared" si="285"/>
        <v>Seagull Angling Club</v>
      </c>
      <c r="I2576" s="109"/>
      <c r="J2576" s="109"/>
      <c r="K2576" s="109"/>
      <c r="L2576" s="118" t="str">
        <f t="shared" si="286"/>
        <v/>
      </c>
      <c r="M2576" s="118" t="str">
        <f t="shared" si="287"/>
        <v/>
      </c>
    </row>
    <row r="2577" spans="1:13" x14ac:dyDescent="0.3">
      <c r="A2577" s="121" t="str">
        <f t="shared" si="288"/>
        <v>2019-IC-L1</v>
      </c>
      <c r="B2577" s="122">
        <f t="shared" si="289"/>
        <v>43519</v>
      </c>
      <c r="C2577" s="121" t="str">
        <f t="shared" si="290"/>
        <v>Zone 1 -  Mile 8</v>
      </c>
      <c r="D2577" s="109" t="s">
        <v>597</v>
      </c>
      <c r="E2577" s="116" t="str">
        <f t="shared" si="282"/>
        <v>Tertius</v>
      </c>
      <c r="F2577" s="116" t="str">
        <f t="shared" si="283"/>
        <v>Potgieter</v>
      </c>
      <c r="G2577" s="116" t="str">
        <f t="shared" si="284"/>
        <v>Men Senior</v>
      </c>
      <c r="H2577" s="116" t="str">
        <f t="shared" si="285"/>
        <v>Seagull Angling Club</v>
      </c>
      <c r="I2577" s="109"/>
      <c r="J2577" s="109"/>
      <c r="K2577" s="109"/>
      <c r="L2577" s="118" t="str">
        <f t="shared" si="286"/>
        <v/>
      </c>
      <c r="M2577" s="118" t="str">
        <f t="shared" si="287"/>
        <v/>
      </c>
    </row>
    <row r="2578" spans="1:13" x14ac:dyDescent="0.3">
      <c r="A2578" s="121" t="str">
        <f t="shared" si="288"/>
        <v>2019-IC-L1</v>
      </c>
      <c r="B2578" s="122">
        <f t="shared" si="289"/>
        <v>43519</v>
      </c>
      <c r="C2578" s="121" t="str">
        <f t="shared" si="290"/>
        <v>Zone 1 -  Mile 8</v>
      </c>
      <c r="D2578" s="109" t="s">
        <v>528</v>
      </c>
      <c r="E2578" s="116" t="str">
        <f t="shared" si="282"/>
        <v>Jaco</v>
      </c>
      <c r="F2578" s="116" t="str">
        <f t="shared" si="283"/>
        <v>Mertens</v>
      </c>
      <c r="G2578" s="116" t="str">
        <f t="shared" si="284"/>
        <v>Men Senior</v>
      </c>
      <c r="H2578" s="116" t="str">
        <f t="shared" si="285"/>
        <v>Seagull Angling Club</v>
      </c>
      <c r="I2578" s="109"/>
      <c r="J2578" s="109"/>
      <c r="K2578" s="109"/>
      <c r="L2578" s="118" t="str">
        <f t="shared" si="286"/>
        <v/>
      </c>
      <c r="M2578" s="118" t="str">
        <f t="shared" si="287"/>
        <v/>
      </c>
    </row>
    <row r="2579" spans="1:13" x14ac:dyDescent="0.3">
      <c r="A2579" s="121" t="str">
        <f t="shared" si="288"/>
        <v>2019-IC-L1</v>
      </c>
      <c r="B2579" s="122">
        <f t="shared" si="289"/>
        <v>43519</v>
      </c>
      <c r="C2579" s="121" t="str">
        <f t="shared" si="290"/>
        <v>Zone 1 -  Mile 8</v>
      </c>
      <c r="D2579" s="109" t="s">
        <v>931</v>
      </c>
      <c r="E2579" s="116" t="str">
        <f t="shared" si="282"/>
        <v>Martin</v>
      </c>
      <c r="F2579" s="116" t="str">
        <f t="shared" si="283"/>
        <v>Gouws</v>
      </c>
      <c r="G2579" s="116" t="str">
        <f t="shared" si="284"/>
        <v>Men Senior</v>
      </c>
      <c r="H2579" s="116" t="str">
        <f t="shared" si="285"/>
        <v>Seagull Angling Club</v>
      </c>
      <c r="I2579" s="109"/>
      <c r="J2579" s="109" t="s">
        <v>20</v>
      </c>
      <c r="K2579" s="109">
        <v>71</v>
      </c>
      <c r="L2579" s="118">
        <f t="shared" si="286"/>
        <v>1.3</v>
      </c>
      <c r="M2579" s="118">
        <f t="shared" si="287"/>
        <v>1.3</v>
      </c>
    </row>
    <row r="2580" spans="1:13" x14ac:dyDescent="0.3">
      <c r="A2580" s="121" t="str">
        <f t="shared" si="288"/>
        <v>2019-IC-L1</v>
      </c>
      <c r="B2580" s="122">
        <f t="shared" si="289"/>
        <v>43519</v>
      </c>
      <c r="C2580" s="121" t="str">
        <f t="shared" si="290"/>
        <v>Zone 1 -  Mile 8</v>
      </c>
      <c r="D2580" s="109" t="s">
        <v>931</v>
      </c>
      <c r="E2580" s="116" t="str">
        <f t="shared" si="282"/>
        <v>Martin</v>
      </c>
      <c r="F2580" s="116" t="str">
        <f t="shared" si="283"/>
        <v>Gouws</v>
      </c>
      <c r="G2580" s="116" t="str">
        <f t="shared" si="284"/>
        <v>Men Senior</v>
      </c>
      <c r="H2580" s="116" t="str">
        <f t="shared" si="285"/>
        <v>Seagull Angling Club</v>
      </c>
      <c r="I2580" s="109"/>
      <c r="J2580" s="109" t="s">
        <v>2018</v>
      </c>
      <c r="K2580" s="109">
        <v>122</v>
      </c>
      <c r="L2580" s="118">
        <f t="shared" si="286"/>
        <v>8.6</v>
      </c>
      <c r="M2580" s="118">
        <f t="shared" si="287"/>
        <v>8.6</v>
      </c>
    </row>
    <row r="2581" spans="1:13" x14ac:dyDescent="0.3">
      <c r="A2581" s="121" t="str">
        <f t="shared" si="288"/>
        <v>2019-IC-L1</v>
      </c>
      <c r="B2581" s="122">
        <f t="shared" si="289"/>
        <v>43519</v>
      </c>
      <c r="C2581" s="121" t="str">
        <f t="shared" si="290"/>
        <v>Zone 1 -  Mile 8</v>
      </c>
      <c r="D2581" s="109" t="s">
        <v>1686</v>
      </c>
      <c r="E2581" s="116" t="str">
        <f t="shared" si="282"/>
        <v>Iwan</v>
      </c>
      <c r="F2581" s="116" t="str">
        <f t="shared" si="283"/>
        <v>Kotze</v>
      </c>
      <c r="G2581" s="116" t="str">
        <f t="shared" si="284"/>
        <v>Men Senior</v>
      </c>
      <c r="H2581" s="116" t="str">
        <f t="shared" si="285"/>
        <v>Seagull Angling Club</v>
      </c>
      <c r="I2581" s="109"/>
      <c r="J2581" s="109" t="s">
        <v>10</v>
      </c>
      <c r="K2581" s="109">
        <v>40</v>
      </c>
      <c r="L2581" s="118">
        <f t="shared" si="286"/>
        <v>1</v>
      </c>
      <c r="M2581" s="118">
        <f t="shared" si="287"/>
        <v>1</v>
      </c>
    </row>
    <row r="2582" spans="1:13" x14ac:dyDescent="0.3">
      <c r="A2582" s="121" t="str">
        <f t="shared" si="288"/>
        <v>2019-IC-L1</v>
      </c>
      <c r="B2582" s="122">
        <f t="shared" si="289"/>
        <v>43519</v>
      </c>
      <c r="C2582" s="121" t="str">
        <f t="shared" si="290"/>
        <v>Zone 1 -  Mile 8</v>
      </c>
      <c r="D2582" s="109" t="s">
        <v>1167</v>
      </c>
      <c r="E2582" s="116" t="str">
        <f t="shared" si="282"/>
        <v>De Wet</v>
      </c>
      <c r="F2582" s="116" t="str">
        <f t="shared" si="283"/>
        <v>Vorster</v>
      </c>
      <c r="G2582" s="116" t="str">
        <f t="shared" si="284"/>
        <v>Men Veteran</v>
      </c>
      <c r="H2582" s="116" t="str">
        <f t="shared" si="285"/>
        <v>Seagull Angling Club</v>
      </c>
      <c r="I2582" s="109" t="s">
        <v>9</v>
      </c>
      <c r="J2582" s="109"/>
      <c r="K2582" s="109">
        <v>31</v>
      </c>
      <c r="L2582" s="118">
        <f t="shared" si="286"/>
        <v>0.5</v>
      </c>
      <c r="M2582" s="118">
        <f t="shared" si="287"/>
        <v>0.5</v>
      </c>
    </row>
    <row r="2583" spans="1:13" x14ac:dyDescent="0.3">
      <c r="A2583" s="121" t="str">
        <f t="shared" si="288"/>
        <v>2019-IC-L1</v>
      </c>
      <c r="B2583" s="122">
        <f t="shared" si="289"/>
        <v>43519</v>
      </c>
      <c r="C2583" s="121" t="str">
        <f t="shared" si="290"/>
        <v>Zone 1 -  Mile 8</v>
      </c>
      <c r="D2583" s="109" t="s">
        <v>1167</v>
      </c>
      <c r="E2583" s="116" t="str">
        <f t="shared" si="282"/>
        <v>De Wet</v>
      </c>
      <c r="F2583" s="116" t="str">
        <f t="shared" si="283"/>
        <v>Vorster</v>
      </c>
      <c r="G2583" s="116" t="str">
        <f t="shared" si="284"/>
        <v>Men Veteran</v>
      </c>
      <c r="H2583" s="116" t="str">
        <f t="shared" si="285"/>
        <v>Seagull Angling Club</v>
      </c>
      <c r="I2583" s="109" t="s">
        <v>9</v>
      </c>
      <c r="J2583" s="109"/>
      <c r="K2583" s="109">
        <v>32</v>
      </c>
      <c r="L2583" s="118">
        <f t="shared" si="286"/>
        <v>0.6</v>
      </c>
      <c r="M2583" s="118">
        <f t="shared" si="287"/>
        <v>0.6</v>
      </c>
    </row>
    <row r="2584" spans="1:13" x14ac:dyDescent="0.3">
      <c r="A2584" s="121" t="str">
        <f t="shared" si="288"/>
        <v>2019-IC-L1</v>
      </c>
      <c r="B2584" s="122">
        <f t="shared" si="289"/>
        <v>43519</v>
      </c>
      <c r="C2584" s="121" t="str">
        <f t="shared" si="290"/>
        <v>Zone 1 -  Mile 8</v>
      </c>
      <c r="D2584" s="109" t="s">
        <v>1167</v>
      </c>
      <c r="E2584" s="116" t="str">
        <f t="shared" si="282"/>
        <v>De Wet</v>
      </c>
      <c r="F2584" s="116" t="str">
        <f t="shared" si="283"/>
        <v>Vorster</v>
      </c>
      <c r="G2584" s="116" t="str">
        <f t="shared" si="284"/>
        <v>Men Veteran</v>
      </c>
      <c r="H2584" s="116" t="str">
        <f t="shared" si="285"/>
        <v>Seagull Angling Club</v>
      </c>
      <c r="I2584" s="109" t="s">
        <v>9</v>
      </c>
      <c r="J2584" s="109"/>
      <c r="K2584" s="109">
        <v>30</v>
      </c>
      <c r="L2584" s="118">
        <f t="shared" si="286"/>
        <v>0.5</v>
      </c>
      <c r="M2584" s="118">
        <f t="shared" si="287"/>
        <v>0.5</v>
      </c>
    </row>
    <row r="2585" spans="1:13" x14ac:dyDescent="0.3">
      <c r="A2585" s="121" t="str">
        <f t="shared" si="288"/>
        <v>2019-IC-L1</v>
      </c>
      <c r="B2585" s="122">
        <f t="shared" si="289"/>
        <v>43519</v>
      </c>
      <c r="C2585" s="121" t="str">
        <f t="shared" si="290"/>
        <v>Zone 1 -  Mile 8</v>
      </c>
      <c r="D2585" s="109" t="s">
        <v>1687</v>
      </c>
      <c r="E2585" s="116" t="str">
        <f t="shared" si="282"/>
        <v>Stanley</v>
      </c>
      <c r="F2585" s="116" t="str">
        <f t="shared" si="283"/>
        <v>Truter</v>
      </c>
      <c r="G2585" s="116" t="str">
        <f t="shared" si="284"/>
        <v>Men Veteran</v>
      </c>
      <c r="H2585" s="116" t="str">
        <f t="shared" si="285"/>
        <v>xSeagulls WVB</v>
      </c>
      <c r="I2585" s="109"/>
      <c r="J2585" s="109"/>
      <c r="K2585" s="109"/>
      <c r="L2585" s="118" t="str">
        <f t="shared" si="286"/>
        <v/>
      </c>
      <c r="M2585" s="118" t="str">
        <f t="shared" si="287"/>
        <v/>
      </c>
    </row>
    <row r="2586" spans="1:13" x14ac:dyDescent="0.3">
      <c r="A2586" s="121" t="str">
        <f t="shared" si="288"/>
        <v>2019-IC-L1</v>
      </c>
      <c r="B2586" s="122">
        <f t="shared" si="289"/>
        <v>43519</v>
      </c>
      <c r="C2586" s="121" t="str">
        <f t="shared" si="290"/>
        <v>Zone 1 -  Mile 8</v>
      </c>
      <c r="D2586" s="109" t="s">
        <v>1544</v>
      </c>
      <c r="E2586" s="116" t="str">
        <f t="shared" si="282"/>
        <v>PW</v>
      </c>
      <c r="F2586" s="116" t="str">
        <f t="shared" si="283"/>
        <v>Esterhuizen</v>
      </c>
      <c r="G2586" s="116" t="str">
        <f t="shared" si="284"/>
        <v>Men Veteran</v>
      </c>
      <c r="H2586" s="116" t="str">
        <f t="shared" si="285"/>
        <v>xSeagulls WVB</v>
      </c>
      <c r="I2586" s="109"/>
      <c r="J2586" s="109"/>
      <c r="K2586" s="109"/>
      <c r="L2586" s="118" t="str">
        <f t="shared" si="286"/>
        <v/>
      </c>
      <c r="M2586" s="118" t="str">
        <f t="shared" si="287"/>
        <v/>
      </c>
    </row>
    <row r="2587" spans="1:13" x14ac:dyDescent="0.3">
      <c r="A2587" s="121" t="str">
        <f t="shared" si="288"/>
        <v>2019-IC-L1</v>
      </c>
      <c r="B2587" s="122">
        <f t="shared" si="289"/>
        <v>43519</v>
      </c>
      <c r="C2587" s="121" t="str">
        <f t="shared" si="290"/>
        <v>Zone 1 -  Mile 8</v>
      </c>
      <c r="D2587" s="109" t="s">
        <v>891</v>
      </c>
      <c r="E2587" s="116" t="str">
        <f t="shared" si="282"/>
        <v>Renier</v>
      </c>
      <c r="F2587" s="116" t="str">
        <f t="shared" si="283"/>
        <v>Van Zyl</v>
      </c>
      <c r="G2587" s="116" t="str">
        <f t="shared" si="284"/>
        <v>Men Veteran</v>
      </c>
      <c r="H2587" s="116" t="str">
        <f t="shared" si="285"/>
        <v>Benguella</v>
      </c>
      <c r="I2587" s="109"/>
      <c r="J2587" s="109"/>
      <c r="K2587" s="109"/>
      <c r="L2587" s="118" t="str">
        <f t="shared" si="286"/>
        <v/>
      </c>
      <c r="M2587" s="118" t="str">
        <f t="shared" si="287"/>
        <v/>
      </c>
    </row>
    <row r="2588" spans="1:13" x14ac:dyDescent="0.3">
      <c r="A2588" s="121" t="str">
        <f t="shared" si="288"/>
        <v>2019-IC-L1</v>
      </c>
      <c r="B2588" s="122">
        <f t="shared" si="289"/>
        <v>43519</v>
      </c>
      <c r="C2588" s="121" t="str">
        <f t="shared" si="290"/>
        <v>Zone 1 -  Mile 8</v>
      </c>
      <c r="D2588" s="109" t="s">
        <v>1474</v>
      </c>
      <c r="E2588" s="116" t="str">
        <f t="shared" ref="E2588:E2651" si="291">IF(D2588="","",VLOOKUP(D2588,Master,3,FALSE))</f>
        <v>Stanley</v>
      </c>
      <c r="F2588" s="116" t="str">
        <f t="shared" ref="F2588:F2651" si="292">IF(D2588="","",VLOOKUP(D2588,Master,4,FALSE))</f>
        <v>Van Zyl</v>
      </c>
      <c r="G2588" s="116" t="str">
        <f t="shared" ref="G2588:G2651" si="293">IF(D2588="","",VLOOKUP(D2588,Master,5,FALSE))</f>
        <v>Men Grand Masters</v>
      </c>
      <c r="H2588" s="116" t="str">
        <f t="shared" ref="H2588:H2651" si="294">IF(D2588="","",VLOOKUP(D2588,Master,2,FALSE))</f>
        <v>Benguella</v>
      </c>
      <c r="I2588" s="109"/>
      <c r="J2588" s="109"/>
      <c r="K2588" s="109"/>
      <c r="L2588" s="118" t="str">
        <f t="shared" ref="L2588:L2651" si="295">IF(K2588="","",IF(I2588="",ROUND(HLOOKUP(J2588,kgList,K2588,FALSE),1),ROUND(HLOOKUP(I2588,kgList,K2588,FALSE),1)))</f>
        <v/>
      </c>
      <c r="M2588" s="118" t="str">
        <f t="shared" ref="M2588:M2651" si="296">IF(L2588="","",IF(COUNTA(I2588:J2588)&gt;1,"Edible or Inedible",IF(COUNTA(I2588)=1,L2588*1,IF(COUNTA(J2588)=1,L2588*1,"ERROR"))))</f>
        <v/>
      </c>
    </row>
    <row r="2589" spans="1:13" x14ac:dyDescent="0.3">
      <c r="A2589" s="121" t="str">
        <f t="shared" si="288"/>
        <v>2019-IC-L1</v>
      </c>
      <c r="B2589" s="122">
        <f t="shared" si="289"/>
        <v>43519</v>
      </c>
      <c r="C2589" s="121" t="str">
        <f t="shared" si="290"/>
        <v>Zone 1 -  Mile 8</v>
      </c>
      <c r="D2589" s="109" t="s">
        <v>574</v>
      </c>
      <c r="E2589" s="116" t="str">
        <f t="shared" si="291"/>
        <v>Richard</v>
      </c>
      <c r="F2589" s="116" t="str">
        <f t="shared" si="292"/>
        <v>Kotze</v>
      </c>
      <c r="G2589" s="116" t="str">
        <f t="shared" si="293"/>
        <v>Men Grand Masters</v>
      </c>
      <c r="H2589" s="116" t="str">
        <f t="shared" si="294"/>
        <v>Seagull Angling Club</v>
      </c>
      <c r="I2589" s="109"/>
      <c r="J2589" s="109"/>
      <c r="K2589" s="109"/>
      <c r="L2589" s="118" t="str">
        <f t="shared" si="295"/>
        <v/>
      </c>
      <c r="M2589" s="118" t="str">
        <f t="shared" si="296"/>
        <v/>
      </c>
    </row>
    <row r="2590" spans="1:13" x14ac:dyDescent="0.3">
      <c r="A2590" s="121" t="str">
        <f t="shared" si="288"/>
        <v>2019-IC-L1</v>
      </c>
      <c r="B2590" s="122">
        <f t="shared" si="289"/>
        <v>43519</v>
      </c>
      <c r="C2590" s="121" t="str">
        <f t="shared" si="290"/>
        <v>Zone 1 -  Mile 8</v>
      </c>
      <c r="D2590" s="109" t="s">
        <v>1552</v>
      </c>
      <c r="E2590" s="116" t="str">
        <f t="shared" si="291"/>
        <v>Gert</v>
      </c>
      <c r="F2590" s="116" t="str">
        <f t="shared" si="292"/>
        <v>Visage</v>
      </c>
      <c r="G2590" s="116" t="str">
        <f t="shared" si="293"/>
        <v>Men Senior</v>
      </c>
      <c r="H2590" s="116" t="str">
        <f t="shared" si="294"/>
        <v>Seagull Angling Club</v>
      </c>
      <c r="I2590" s="109"/>
      <c r="J2590" s="109"/>
      <c r="K2590" s="109"/>
      <c r="L2590" s="118" t="str">
        <f t="shared" si="295"/>
        <v/>
      </c>
      <c r="M2590" s="118" t="str">
        <f t="shared" si="296"/>
        <v/>
      </c>
    </row>
    <row r="2591" spans="1:13" x14ac:dyDescent="0.3">
      <c r="A2591" s="121" t="str">
        <f t="shared" si="288"/>
        <v>2019-IC-L1</v>
      </c>
      <c r="B2591" s="122">
        <f t="shared" si="289"/>
        <v>43519</v>
      </c>
      <c r="C2591" s="121" t="str">
        <f t="shared" si="290"/>
        <v>Zone 1 -  Mile 8</v>
      </c>
      <c r="D2591" s="109" t="s">
        <v>566</v>
      </c>
      <c r="E2591" s="116" t="str">
        <f t="shared" si="291"/>
        <v>Herbert</v>
      </c>
      <c r="F2591" s="116" t="str">
        <f t="shared" si="292"/>
        <v>Van Niekerk</v>
      </c>
      <c r="G2591" s="116" t="str">
        <f t="shared" si="293"/>
        <v>Men Master</v>
      </c>
      <c r="H2591" s="116" t="str">
        <f t="shared" si="294"/>
        <v>Seagull Angling Club</v>
      </c>
      <c r="I2591" s="109"/>
      <c r="J2591" s="109"/>
      <c r="K2591" s="109"/>
      <c r="L2591" s="118" t="str">
        <f t="shared" si="295"/>
        <v/>
      </c>
      <c r="M2591" s="118" t="str">
        <f t="shared" si="296"/>
        <v/>
      </c>
    </row>
    <row r="2592" spans="1:13" x14ac:dyDescent="0.3">
      <c r="A2592" s="121" t="str">
        <f t="shared" si="288"/>
        <v>2019-IC-L1</v>
      </c>
      <c r="B2592" s="122">
        <f t="shared" si="289"/>
        <v>43519</v>
      </c>
      <c r="C2592" s="121" t="str">
        <f t="shared" si="290"/>
        <v>Zone 1 -  Mile 8</v>
      </c>
      <c r="D2592" s="109" t="s">
        <v>1290</v>
      </c>
      <c r="E2592" s="116" t="str">
        <f t="shared" si="291"/>
        <v>Gerhardus</v>
      </c>
      <c r="F2592" s="116" t="str">
        <f t="shared" si="292"/>
        <v>Louw</v>
      </c>
      <c r="G2592" s="116" t="str">
        <f t="shared" si="293"/>
        <v>Men Senior</v>
      </c>
      <c r="H2592" s="116" t="str">
        <f t="shared" si="294"/>
        <v>xSeagull Angling Club</v>
      </c>
      <c r="I2592" s="109"/>
      <c r="J2592" s="109"/>
      <c r="K2592" s="109"/>
      <c r="L2592" s="118" t="str">
        <f t="shared" si="295"/>
        <v/>
      </c>
      <c r="M2592" s="118" t="str">
        <f t="shared" si="296"/>
        <v/>
      </c>
    </row>
    <row r="2593" spans="1:13" x14ac:dyDescent="0.3">
      <c r="A2593" s="121" t="str">
        <f t="shared" si="288"/>
        <v>2019-IC-L1</v>
      </c>
      <c r="B2593" s="122">
        <f t="shared" si="289"/>
        <v>43519</v>
      </c>
      <c r="C2593" s="121" t="str">
        <f t="shared" si="290"/>
        <v>Zone 1 -  Mile 8</v>
      </c>
      <c r="D2593" s="109" t="s">
        <v>541</v>
      </c>
      <c r="E2593" s="116" t="str">
        <f t="shared" si="291"/>
        <v>Chrisjan</v>
      </c>
      <c r="F2593" s="116" t="str">
        <f t="shared" si="292"/>
        <v>Potgieter</v>
      </c>
      <c r="G2593" s="116" t="str">
        <f t="shared" si="293"/>
        <v>Men Senior</v>
      </c>
      <c r="H2593" s="116" t="str">
        <f t="shared" si="294"/>
        <v>Seagull Angling Club</v>
      </c>
      <c r="I2593" s="109"/>
      <c r="J2593" s="109"/>
      <c r="K2593" s="109"/>
      <c r="L2593" s="118" t="str">
        <f t="shared" si="295"/>
        <v/>
      </c>
      <c r="M2593" s="118" t="str">
        <f t="shared" si="296"/>
        <v/>
      </c>
    </row>
    <row r="2594" spans="1:13" x14ac:dyDescent="0.3">
      <c r="A2594" s="121" t="str">
        <f t="shared" si="288"/>
        <v>2019-IC-L1</v>
      </c>
      <c r="B2594" s="122">
        <f t="shared" si="289"/>
        <v>43519</v>
      </c>
      <c r="C2594" s="121" t="str">
        <f t="shared" si="290"/>
        <v>Zone 1 -  Mile 8</v>
      </c>
      <c r="D2594" s="109" t="s">
        <v>625</v>
      </c>
      <c r="E2594" s="116" t="str">
        <f t="shared" si="291"/>
        <v>Pieter</v>
      </c>
      <c r="F2594" s="116" t="str">
        <f t="shared" si="292"/>
        <v>van Aarde</v>
      </c>
      <c r="G2594" s="116" t="str">
        <f t="shared" si="293"/>
        <v>Men Senior</v>
      </c>
      <c r="H2594" s="116" t="str">
        <f t="shared" si="294"/>
        <v>Seagull Angling Club</v>
      </c>
      <c r="I2594" s="109" t="s">
        <v>2019</v>
      </c>
      <c r="J2594" s="109"/>
      <c r="K2594" s="109">
        <v>80</v>
      </c>
      <c r="L2594" s="118">
        <f t="shared" si="295"/>
        <v>5.4</v>
      </c>
      <c r="M2594" s="118">
        <f t="shared" si="296"/>
        <v>5.4</v>
      </c>
    </row>
    <row r="2595" spans="1:13" x14ac:dyDescent="0.3">
      <c r="A2595" s="121" t="str">
        <f t="shared" si="288"/>
        <v>2019-IC-L1</v>
      </c>
      <c r="B2595" s="122">
        <f t="shared" si="289"/>
        <v>43519</v>
      </c>
      <c r="C2595" s="121" t="str">
        <f t="shared" si="290"/>
        <v>Zone 1 -  Mile 8</v>
      </c>
      <c r="D2595" s="109" t="s">
        <v>649</v>
      </c>
      <c r="E2595" s="116" t="str">
        <f t="shared" si="291"/>
        <v>Francois</v>
      </c>
      <c r="F2595" s="116" t="str">
        <f t="shared" si="292"/>
        <v>Lottering</v>
      </c>
      <c r="G2595" s="116" t="str">
        <f t="shared" si="293"/>
        <v>Men Senior</v>
      </c>
      <c r="H2595" s="116" t="str">
        <f t="shared" si="294"/>
        <v>Seagull Angling Club</v>
      </c>
      <c r="I2595" s="109"/>
      <c r="J2595" s="109"/>
      <c r="K2595" s="109"/>
      <c r="L2595" s="118" t="str">
        <f t="shared" si="295"/>
        <v/>
      </c>
      <c r="M2595" s="118" t="str">
        <f t="shared" si="296"/>
        <v/>
      </c>
    </row>
    <row r="2596" spans="1:13" x14ac:dyDescent="0.3">
      <c r="A2596" s="121" t="str">
        <f t="shared" si="288"/>
        <v>2019-IC-L1</v>
      </c>
      <c r="B2596" s="122">
        <f t="shared" si="289"/>
        <v>43519</v>
      </c>
      <c r="C2596" s="121" t="str">
        <f t="shared" si="290"/>
        <v>Zone 1 -  Mile 8</v>
      </c>
      <c r="D2596" s="109" t="s">
        <v>752</v>
      </c>
      <c r="E2596" s="116" t="str">
        <f t="shared" si="291"/>
        <v>Lu-Andre</v>
      </c>
      <c r="F2596" s="116" t="str">
        <f t="shared" si="292"/>
        <v>Duvenhage</v>
      </c>
      <c r="G2596" s="116" t="str">
        <f t="shared" si="293"/>
        <v>Men Senior</v>
      </c>
      <c r="H2596" s="116" t="str">
        <f t="shared" si="294"/>
        <v>Seagull Angling Club</v>
      </c>
      <c r="I2596" s="109"/>
      <c r="J2596" s="109"/>
      <c r="K2596" s="109"/>
      <c r="L2596" s="118" t="str">
        <f t="shared" si="295"/>
        <v/>
      </c>
      <c r="M2596" s="118" t="str">
        <f t="shared" si="296"/>
        <v/>
      </c>
    </row>
    <row r="2597" spans="1:13" x14ac:dyDescent="0.3">
      <c r="A2597" s="121" t="str">
        <f t="shared" si="288"/>
        <v>2019-IC-L1</v>
      </c>
      <c r="B2597" s="122">
        <f t="shared" si="289"/>
        <v>43519</v>
      </c>
      <c r="C2597" s="121" t="str">
        <f t="shared" si="290"/>
        <v>Zone 1 -  Mile 8</v>
      </c>
      <c r="D2597" s="109" t="s">
        <v>1125</v>
      </c>
      <c r="E2597" s="116" t="str">
        <f t="shared" si="291"/>
        <v>Kallie</v>
      </c>
      <c r="F2597" s="116" t="str">
        <f t="shared" si="292"/>
        <v>Langeveld</v>
      </c>
      <c r="G2597" s="116" t="str">
        <f t="shared" si="293"/>
        <v>Men Veteran</v>
      </c>
      <c r="H2597" s="116" t="str">
        <f t="shared" si="294"/>
        <v>Mako</v>
      </c>
      <c r="I2597" s="109" t="s">
        <v>2019</v>
      </c>
      <c r="J2597" s="109"/>
      <c r="K2597" s="109">
        <v>74</v>
      </c>
      <c r="L2597" s="118">
        <f t="shared" si="295"/>
        <v>4.2</v>
      </c>
      <c r="M2597" s="118">
        <f t="shared" si="296"/>
        <v>4.2</v>
      </c>
    </row>
    <row r="2598" spans="1:13" x14ac:dyDescent="0.3">
      <c r="A2598" s="121" t="str">
        <f t="shared" si="288"/>
        <v>2019-IC-L1</v>
      </c>
      <c r="B2598" s="122">
        <f t="shared" si="289"/>
        <v>43519</v>
      </c>
      <c r="C2598" s="121" t="str">
        <f t="shared" si="290"/>
        <v>Zone 1 -  Mile 8</v>
      </c>
      <c r="D2598" s="109" t="s">
        <v>1125</v>
      </c>
      <c r="E2598" s="116" t="str">
        <f t="shared" si="291"/>
        <v>Kallie</v>
      </c>
      <c r="F2598" s="116" t="str">
        <f t="shared" si="292"/>
        <v>Langeveld</v>
      </c>
      <c r="G2598" s="116" t="str">
        <f t="shared" si="293"/>
        <v>Men Veteran</v>
      </c>
      <c r="H2598" s="116" t="str">
        <f t="shared" si="294"/>
        <v>Mako</v>
      </c>
      <c r="I2598" s="109" t="s">
        <v>9</v>
      </c>
      <c r="J2598" s="109"/>
      <c r="K2598" s="109">
        <v>33</v>
      </c>
      <c r="L2598" s="118">
        <f t="shared" si="295"/>
        <v>0.7</v>
      </c>
      <c r="M2598" s="118">
        <f t="shared" si="296"/>
        <v>0.7</v>
      </c>
    </row>
    <row r="2599" spans="1:13" x14ac:dyDescent="0.3">
      <c r="A2599" s="121" t="str">
        <f t="shared" si="288"/>
        <v>2019-IC-L1</v>
      </c>
      <c r="B2599" s="122">
        <f t="shared" si="289"/>
        <v>43519</v>
      </c>
      <c r="C2599" s="121" t="str">
        <f t="shared" si="290"/>
        <v>Zone 1 -  Mile 8</v>
      </c>
      <c r="D2599" s="109" t="s">
        <v>515</v>
      </c>
      <c r="E2599" s="116" t="str">
        <f t="shared" si="291"/>
        <v>Johan</v>
      </c>
      <c r="F2599" s="116" t="str">
        <f t="shared" si="292"/>
        <v>Visser</v>
      </c>
      <c r="G2599" s="116" t="str">
        <f t="shared" si="293"/>
        <v>Men Senior</v>
      </c>
      <c r="H2599" s="116" t="str">
        <f t="shared" si="294"/>
        <v>Mako</v>
      </c>
      <c r="I2599" s="109"/>
      <c r="J2599" s="109" t="s">
        <v>2018</v>
      </c>
      <c r="K2599" s="109">
        <v>116</v>
      </c>
      <c r="L2599" s="118">
        <f t="shared" si="295"/>
        <v>7.2</v>
      </c>
      <c r="M2599" s="118">
        <f t="shared" si="296"/>
        <v>7.2</v>
      </c>
    </row>
    <row r="2600" spans="1:13" x14ac:dyDescent="0.3">
      <c r="A2600" s="121" t="str">
        <f t="shared" si="288"/>
        <v>2019-IC-L1</v>
      </c>
      <c r="B2600" s="122">
        <f t="shared" si="289"/>
        <v>43519</v>
      </c>
      <c r="C2600" s="121" t="str">
        <f t="shared" si="290"/>
        <v>Zone 1 -  Mile 8</v>
      </c>
      <c r="D2600" s="109" t="s">
        <v>1019</v>
      </c>
      <c r="E2600" s="116" t="str">
        <f t="shared" si="291"/>
        <v>Rudi</v>
      </c>
      <c r="F2600" s="116" t="str">
        <f t="shared" si="292"/>
        <v>Swartz</v>
      </c>
      <c r="G2600" s="116" t="str">
        <f t="shared" si="293"/>
        <v>Men Veteran</v>
      </c>
      <c r="H2600" s="116" t="str">
        <f t="shared" si="294"/>
        <v>Mako</v>
      </c>
      <c r="I2600" s="109" t="s">
        <v>2019</v>
      </c>
      <c r="J2600" s="109"/>
      <c r="K2600" s="109">
        <v>52</v>
      </c>
      <c r="L2600" s="118">
        <f t="shared" si="295"/>
        <v>1.4</v>
      </c>
      <c r="M2600" s="118">
        <f t="shared" si="296"/>
        <v>1.4</v>
      </c>
    </row>
    <row r="2601" spans="1:13" x14ac:dyDescent="0.3">
      <c r="A2601" s="121" t="str">
        <f t="shared" si="288"/>
        <v>2019-IC-L1</v>
      </c>
      <c r="B2601" s="122">
        <f t="shared" si="289"/>
        <v>43519</v>
      </c>
      <c r="C2601" s="121" t="str">
        <f t="shared" si="290"/>
        <v>Zone 1 -  Mile 8</v>
      </c>
      <c r="D2601" s="109" t="s">
        <v>1626</v>
      </c>
      <c r="E2601" s="116" t="str">
        <f t="shared" si="291"/>
        <v>Megan</v>
      </c>
      <c r="F2601" s="116" t="str">
        <f t="shared" si="292"/>
        <v>Connoway</v>
      </c>
      <c r="G2601" s="116" t="str">
        <f t="shared" si="293"/>
        <v>Ladies Senior</v>
      </c>
      <c r="H2601" s="116" t="str">
        <f t="shared" si="294"/>
        <v>xMako</v>
      </c>
      <c r="I2601" s="109"/>
      <c r="J2601" s="109" t="s">
        <v>20</v>
      </c>
      <c r="K2601" s="109">
        <v>82</v>
      </c>
      <c r="L2601" s="118">
        <f t="shared" si="295"/>
        <v>2</v>
      </c>
      <c r="M2601" s="118">
        <f t="shared" si="296"/>
        <v>2</v>
      </c>
    </row>
    <row r="2602" spans="1:13" x14ac:dyDescent="0.3">
      <c r="A2602" s="121" t="str">
        <f t="shared" si="288"/>
        <v>2019-IC-L1</v>
      </c>
      <c r="B2602" s="122">
        <f t="shared" si="289"/>
        <v>43519</v>
      </c>
      <c r="C2602" s="121" t="str">
        <f t="shared" si="290"/>
        <v>Zone 1 -  Mile 8</v>
      </c>
      <c r="D2602" s="109" t="s">
        <v>681</v>
      </c>
      <c r="E2602" s="116" t="str">
        <f t="shared" si="291"/>
        <v>Sue</v>
      </c>
      <c r="F2602" s="116" t="str">
        <f t="shared" si="292"/>
        <v>Drake</v>
      </c>
      <c r="G2602" s="116" t="str">
        <f t="shared" si="293"/>
        <v>Ladies Grand Masters</v>
      </c>
      <c r="H2602" s="116" t="str">
        <f t="shared" si="294"/>
        <v>Mako</v>
      </c>
      <c r="I2602" s="109"/>
      <c r="J2602" s="109"/>
      <c r="K2602" s="109"/>
      <c r="L2602" s="118" t="str">
        <f t="shared" si="295"/>
        <v/>
      </c>
      <c r="M2602" s="118" t="str">
        <f t="shared" si="296"/>
        <v/>
      </c>
    </row>
    <row r="2603" spans="1:13" x14ac:dyDescent="0.3">
      <c r="A2603" s="121" t="str">
        <f t="shared" si="288"/>
        <v>2019-IC-L1</v>
      </c>
      <c r="B2603" s="122">
        <f t="shared" si="289"/>
        <v>43519</v>
      </c>
      <c r="C2603" s="121" t="str">
        <f t="shared" si="290"/>
        <v>Zone 1 -  Mile 8</v>
      </c>
      <c r="D2603" s="109" t="s">
        <v>553</v>
      </c>
      <c r="E2603" s="116" t="str">
        <f t="shared" si="291"/>
        <v>Jeri</v>
      </c>
      <c r="F2603" s="116" t="str">
        <f t="shared" si="292"/>
        <v>Drake</v>
      </c>
      <c r="G2603" s="116" t="str">
        <f t="shared" si="293"/>
        <v>Men Grand Masters</v>
      </c>
      <c r="H2603" s="116" t="str">
        <f t="shared" si="294"/>
        <v>Mako</v>
      </c>
      <c r="I2603" s="109"/>
      <c r="J2603" s="109"/>
      <c r="K2603" s="109"/>
      <c r="L2603" s="118" t="str">
        <f t="shared" si="295"/>
        <v/>
      </c>
      <c r="M2603" s="118" t="str">
        <f t="shared" si="296"/>
        <v/>
      </c>
    </row>
    <row r="2604" spans="1:13" x14ac:dyDescent="0.3">
      <c r="A2604" s="121" t="str">
        <f t="shared" si="288"/>
        <v>2019-IC-L1</v>
      </c>
      <c r="B2604" s="122">
        <f t="shared" si="289"/>
        <v>43519</v>
      </c>
      <c r="C2604" s="121" t="str">
        <f t="shared" si="290"/>
        <v>Zone 1 -  Mile 8</v>
      </c>
      <c r="D2604" s="109" t="s">
        <v>1106</v>
      </c>
      <c r="E2604" s="116" t="str">
        <f t="shared" si="291"/>
        <v>Rudi(Jnr.)</v>
      </c>
      <c r="F2604" s="116" t="str">
        <f t="shared" si="292"/>
        <v>Swartz</v>
      </c>
      <c r="G2604" s="116" t="str">
        <f t="shared" si="293"/>
        <v>Men U/16</v>
      </c>
      <c r="H2604" s="116" t="str">
        <f t="shared" si="294"/>
        <v>Mako</v>
      </c>
      <c r="I2604" s="109"/>
      <c r="J2604" s="109"/>
      <c r="K2604" s="109"/>
      <c r="L2604" s="118" t="str">
        <f t="shared" si="295"/>
        <v/>
      </c>
      <c r="M2604" s="118" t="str">
        <f t="shared" si="296"/>
        <v/>
      </c>
    </row>
    <row r="2605" spans="1:13" x14ac:dyDescent="0.3">
      <c r="A2605" s="121" t="str">
        <f t="shared" si="288"/>
        <v>2019-IC-L1</v>
      </c>
      <c r="B2605" s="122">
        <f t="shared" si="289"/>
        <v>43519</v>
      </c>
      <c r="C2605" s="121" t="str">
        <f t="shared" si="290"/>
        <v>Zone 1 -  Mile 8</v>
      </c>
      <c r="D2605" s="109" t="s">
        <v>532</v>
      </c>
      <c r="E2605" s="116" t="str">
        <f t="shared" si="291"/>
        <v>Gunther</v>
      </c>
      <c r="F2605" s="116" t="str">
        <f t="shared" si="292"/>
        <v>Doll</v>
      </c>
      <c r="G2605" s="116" t="str">
        <f t="shared" si="293"/>
        <v>Men Senior</v>
      </c>
      <c r="H2605" s="116" t="str">
        <f t="shared" si="294"/>
        <v>Mako</v>
      </c>
      <c r="I2605" s="109"/>
      <c r="J2605" s="109"/>
      <c r="K2605" s="109"/>
      <c r="L2605" s="118" t="str">
        <f t="shared" si="295"/>
        <v/>
      </c>
      <c r="M2605" s="118" t="str">
        <f t="shared" si="296"/>
        <v/>
      </c>
    </row>
    <row r="2606" spans="1:13" x14ac:dyDescent="0.3">
      <c r="A2606" s="121" t="str">
        <f t="shared" si="288"/>
        <v>2019-IC-L1</v>
      </c>
      <c r="B2606" s="122">
        <f t="shared" si="289"/>
        <v>43519</v>
      </c>
      <c r="C2606" s="121" t="str">
        <f t="shared" si="290"/>
        <v>Zone 1 -  Mile 8</v>
      </c>
      <c r="D2606" s="109" t="s">
        <v>623</v>
      </c>
      <c r="E2606" s="116" t="str">
        <f t="shared" si="291"/>
        <v>Kiepie</v>
      </c>
      <c r="F2606" s="116" t="str">
        <f t="shared" si="292"/>
        <v>Burger</v>
      </c>
      <c r="G2606" s="116" t="str">
        <f t="shared" si="293"/>
        <v>Men Veteran</v>
      </c>
      <c r="H2606" s="116" t="str">
        <f t="shared" si="294"/>
        <v>Mako</v>
      </c>
      <c r="I2606" s="109"/>
      <c r="J2606" s="109"/>
      <c r="K2606" s="109"/>
      <c r="L2606" s="118" t="str">
        <f t="shared" si="295"/>
        <v/>
      </c>
      <c r="M2606" s="118" t="str">
        <f t="shared" si="296"/>
        <v/>
      </c>
    </row>
    <row r="2607" spans="1:13" x14ac:dyDescent="0.3">
      <c r="A2607" s="121" t="str">
        <f t="shared" si="288"/>
        <v>2019-IC-L1</v>
      </c>
      <c r="B2607" s="122">
        <f t="shared" si="289"/>
        <v>43519</v>
      </c>
      <c r="C2607" s="121" t="str">
        <f t="shared" si="290"/>
        <v>Zone 1 -  Mile 8</v>
      </c>
      <c r="D2607" s="109" t="s">
        <v>582</v>
      </c>
      <c r="E2607" s="116" t="str">
        <f t="shared" si="291"/>
        <v>Hendrik</v>
      </c>
      <c r="F2607" s="116" t="str">
        <f t="shared" si="292"/>
        <v>Dry</v>
      </c>
      <c r="G2607" s="116" t="str">
        <f t="shared" si="293"/>
        <v>Men Veteran</v>
      </c>
      <c r="H2607" s="116" t="str">
        <f t="shared" si="294"/>
        <v>Mako</v>
      </c>
      <c r="I2607" s="109"/>
      <c r="J2607" s="109"/>
      <c r="K2607" s="109"/>
      <c r="L2607" s="118" t="str">
        <f t="shared" si="295"/>
        <v/>
      </c>
      <c r="M2607" s="118" t="str">
        <f t="shared" si="296"/>
        <v/>
      </c>
    </row>
    <row r="2608" spans="1:13" x14ac:dyDescent="0.3">
      <c r="A2608" s="121" t="str">
        <f t="shared" si="288"/>
        <v>2019-IC-L1</v>
      </c>
      <c r="B2608" s="122">
        <f t="shared" si="289"/>
        <v>43519</v>
      </c>
      <c r="C2608" s="121" t="str">
        <f t="shared" si="290"/>
        <v>Zone 1 -  Mile 8</v>
      </c>
      <c r="D2608" s="109" t="s">
        <v>1625</v>
      </c>
      <c r="E2608" s="116" t="str">
        <f t="shared" si="291"/>
        <v>Pierre</v>
      </c>
      <c r="F2608" s="116" t="str">
        <f t="shared" si="292"/>
        <v>Nel</v>
      </c>
      <c r="G2608" s="116" t="str">
        <f t="shared" si="293"/>
        <v>Men U/21</v>
      </c>
      <c r="H2608" s="116" t="str">
        <f t="shared" si="294"/>
        <v>Mako</v>
      </c>
      <c r="I2608" s="109"/>
      <c r="J2608" s="109"/>
      <c r="K2608" s="109"/>
      <c r="L2608" s="118" t="str">
        <f t="shared" si="295"/>
        <v/>
      </c>
      <c r="M2608" s="118" t="str">
        <f t="shared" si="296"/>
        <v/>
      </c>
    </row>
    <row r="2609" spans="1:13" x14ac:dyDescent="0.3">
      <c r="A2609" s="121" t="str">
        <f t="shared" si="288"/>
        <v>2019-IC-L1</v>
      </c>
      <c r="B2609" s="122">
        <f t="shared" si="289"/>
        <v>43519</v>
      </c>
      <c r="C2609" s="121" t="str">
        <f t="shared" si="290"/>
        <v>Zone 1 -  Mile 8</v>
      </c>
      <c r="D2609" s="109" t="s">
        <v>1495</v>
      </c>
      <c r="E2609" s="116" t="str">
        <f t="shared" si="291"/>
        <v>Ritz</v>
      </c>
      <c r="F2609" s="116" t="str">
        <f t="shared" si="292"/>
        <v>Nel</v>
      </c>
      <c r="G2609" s="116" t="str">
        <f t="shared" si="293"/>
        <v>Men Veteran</v>
      </c>
      <c r="H2609" s="116" t="str">
        <f t="shared" si="294"/>
        <v>xMako</v>
      </c>
      <c r="I2609" s="109"/>
      <c r="J2609" s="109"/>
      <c r="K2609" s="109"/>
      <c r="L2609" s="118" t="str">
        <f t="shared" si="295"/>
        <v/>
      </c>
      <c r="M2609" s="118" t="str">
        <f t="shared" si="296"/>
        <v/>
      </c>
    </row>
    <row r="2610" spans="1:13" x14ac:dyDescent="0.3">
      <c r="A2610" s="121" t="str">
        <f t="shared" si="288"/>
        <v>2019-IC-L1</v>
      </c>
      <c r="B2610" s="122">
        <f t="shared" si="289"/>
        <v>43519</v>
      </c>
      <c r="C2610" s="121" t="str">
        <f t="shared" si="290"/>
        <v>Zone 1 -  Mile 8</v>
      </c>
      <c r="D2610" s="109" t="s">
        <v>520</v>
      </c>
      <c r="E2610" s="116" t="str">
        <f t="shared" si="291"/>
        <v>Andrew</v>
      </c>
      <c r="F2610" s="116" t="str">
        <f t="shared" si="292"/>
        <v>Van Der Westhuizen</v>
      </c>
      <c r="G2610" s="116" t="str">
        <f t="shared" si="293"/>
        <v>Men Veteran</v>
      </c>
      <c r="H2610" s="116" t="str">
        <f t="shared" si="294"/>
        <v>Mako</v>
      </c>
      <c r="I2610" s="109"/>
      <c r="J2610" s="109"/>
      <c r="K2610" s="109"/>
      <c r="L2610" s="118" t="str">
        <f t="shared" si="295"/>
        <v/>
      </c>
      <c r="M2610" s="118" t="str">
        <f t="shared" si="296"/>
        <v/>
      </c>
    </row>
    <row r="2611" spans="1:13" x14ac:dyDescent="0.3">
      <c r="A2611" s="121" t="str">
        <f t="shared" si="288"/>
        <v>2019-IC-L1</v>
      </c>
      <c r="B2611" s="122">
        <f t="shared" si="289"/>
        <v>43519</v>
      </c>
      <c r="C2611" s="121" t="str">
        <f t="shared" si="290"/>
        <v>Zone 1 -  Mile 8</v>
      </c>
      <c r="D2611" s="109" t="s">
        <v>1486</v>
      </c>
      <c r="E2611" s="116" t="str">
        <f t="shared" si="291"/>
        <v>Angelique</v>
      </c>
      <c r="F2611" s="116" t="str">
        <f t="shared" si="292"/>
        <v>Connoway</v>
      </c>
      <c r="G2611" s="116" t="str">
        <f t="shared" si="293"/>
        <v>Ladies Senior</v>
      </c>
      <c r="H2611" s="116" t="str">
        <f t="shared" si="294"/>
        <v>xMako</v>
      </c>
      <c r="I2611" s="109"/>
      <c r="J2611" s="109"/>
      <c r="K2611" s="109"/>
      <c r="L2611" s="118" t="str">
        <f t="shared" si="295"/>
        <v/>
      </c>
      <c r="M2611" s="118" t="str">
        <f t="shared" si="296"/>
        <v/>
      </c>
    </row>
    <row r="2612" spans="1:13" x14ac:dyDescent="0.3">
      <c r="A2612" s="121" t="str">
        <f t="shared" si="288"/>
        <v>2019-IC-L1</v>
      </c>
      <c r="B2612" s="122">
        <f t="shared" si="289"/>
        <v>43519</v>
      </c>
      <c r="C2612" s="121" t="str">
        <f t="shared" si="290"/>
        <v>Zone 1 -  Mile 8</v>
      </c>
      <c r="D2612" s="109" t="s">
        <v>557</v>
      </c>
      <c r="E2612" s="116" t="str">
        <f t="shared" si="291"/>
        <v>Frans</v>
      </c>
      <c r="F2612" s="116" t="str">
        <f t="shared" si="292"/>
        <v>Klimas</v>
      </c>
      <c r="G2612" s="116" t="str">
        <f t="shared" si="293"/>
        <v>Men Grand Masters</v>
      </c>
      <c r="H2612" s="116" t="str">
        <f t="shared" si="294"/>
        <v>Penguin</v>
      </c>
      <c r="I2612" s="109"/>
      <c r="J2612" s="109"/>
      <c r="K2612" s="109"/>
      <c r="L2612" s="118" t="str">
        <f t="shared" si="295"/>
        <v/>
      </c>
      <c r="M2612" s="118" t="str">
        <f t="shared" si="296"/>
        <v/>
      </c>
    </row>
    <row r="2613" spans="1:13" x14ac:dyDescent="0.3">
      <c r="A2613" s="121" t="str">
        <f t="shared" si="288"/>
        <v>2019-IC-L1</v>
      </c>
      <c r="B2613" s="122">
        <f t="shared" si="289"/>
        <v>43519</v>
      </c>
      <c r="C2613" s="121" t="str">
        <f t="shared" si="290"/>
        <v>Zone 1 -  Mile 8</v>
      </c>
      <c r="D2613" s="109" t="s">
        <v>531</v>
      </c>
      <c r="E2613" s="116" t="str">
        <f t="shared" si="291"/>
        <v>Johan</v>
      </c>
      <c r="F2613" s="116" t="str">
        <f t="shared" si="292"/>
        <v>van Wyk</v>
      </c>
      <c r="G2613" s="116" t="str">
        <f t="shared" si="293"/>
        <v>Men Veteran</v>
      </c>
      <c r="H2613" s="116" t="str">
        <f t="shared" si="294"/>
        <v>Mako</v>
      </c>
      <c r="I2613" s="109"/>
      <c r="J2613" s="109"/>
      <c r="K2613" s="109"/>
      <c r="L2613" s="118" t="str">
        <f t="shared" si="295"/>
        <v/>
      </c>
      <c r="M2613" s="118" t="str">
        <f t="shared" si="296"/>
        <v/>
      </c>
    </row>
    <row r="2614" spans="1:13" x14ac:dyDescent="0.3">
      <c r="A2614" s="121" t="str">
        <f t="shared" si="288"/>
        <v>2019-IC-L1</v>
      </c>
      <c r="B2614" s="122">
        <f t="shared" si="289"/>
        <v>43519</v>
      </c>
      <c r="C2614" s="121" t="str">
        <f t="shared" si="290"/>
        <v>Zone 1 -  Mile 8</v>
      </c>
      <c r="D2614" s="109" t="s">
        <v>1685</v>
      </c>
      <c r="E2614" s="116" t="str">
        <f t="shared" si="291"/>
        <v>Ferdie</v>
      </c>
      <c r="F2614" s="116" t="str">
        <f t="shared" si="292"/>
        <v>Kuhn</v>
      </c>
      <c r="G2614" s="116" t="str">
        <f t="shared" si="293"/>
        <v>Men Master</v>
      </c>
      <c r="H2614" s="116" t="str">
        <f t="shared" si="294"/>
        <v>Otjiwarongo</v>
      </c>
      <c r="I2614" s="109" t="s">
        <v>9</v>
      </c>
      <c r="J2614" s="109"/>
      <c r="K2614" s="109">
        <v>32</v>
      </c>
      <c r="L2614" s="118">
        <f t="shared" si="295"/>
        <v>0.6</v>
      </c>
      <c r="M2614" s="118">
        <f t="shared" si="296"/>
        <v>0.6</v>
      </c>
    </row>
    <row r="2615" spans="1:13" x14ac:dyDescent="0.3">
      <c r="A2615" s="121" t="str">
        <f t="shared" si="288"/>
        <v>2019-IC-L1</v>
      </c>
      <c r="B2615" s="122">
        <f t="shared" si="289"/>
        <v>43519</v>
      </c>
      <c r="C2615" s="121" t="str">
        <f t="shared" si="290"/>
        <v>Zone 1 -  Mile 8</v>
      </c>
      <c r="D2615" s="109" t="s">
        <v>564</v>
      </c>
      <c r="E2615" s="116" t="str">
        <f t="shared" si="291"/>
        <v>Chris</v>
      </c>
      <c r="F2615" s="116" t="str">
        <f t="shared" si="292"/>
        <v>Feyerabend</v>
      </c>
      <c r="G2615" s="116" t="str">
        <f t="shared" si="293"/>
        <v>Men Veteran</v>
      </c>
      <c r="H2615" s="116" t="str">
        <f t="shared" si="294"/>
        <v>Otjiwarongo</v>
      </c>
      <c r="I2615" s="109" t="s">
        <v>9</v>
      </c>
      <c r="J2615" s="109"/>
      <c r="K2615" s="109">
        <v>31</v>
      </c>
      <c r="L2615" s="118">
        <f t="shared" si="295"/>
        <v>0.5</v>
      </c>
      <c r="M2615" s="118">
        <f t="shared" si="296"/>
        <v>0.5</v>
      </c>
    </row>
    <row r="2616" spans="1:13" x14ac:dyDescent="0.3">
      <c r="A2616" s="121" t="str">
        <f t="shared" si="288"/>
        <v>2019-IC-L1</v>
      </c>
      <c r="B2616" s="122">
        <f t="shared" si="289"/>
        <v>43519</v>
      </c>
      <c r="C2616" s="121" t="str">
        <f t="shared" si="290"/>
        <v>Zone 1 -  Mile 8</v>
      </c>
      <c r="D2616" s="109" t="s">
        <v>564</v>
      </c>
      <c r="E2616" s="116" t="str">
        <f t="shared" si="291"/>
        <v>Chris</v>
      </c>
      <c r="F2616" s="116" t="str">
        <f t="shared" si="292"/>
        <v>Feyerabend</v>
      </c>
      <c r="G2616" s="116" t="str">
        <f t="shared" si="293"/>
        <v>Men Veteran</v>
      </c>
      <c r="H2616" s="116" t="str">
        <f t="shared" si="294"/>
        <v>Otjiwarongo</v>
      </c>
      <c r="I2616" s="109" t="s">
        <v>9</v>
      </c>
      <c r="J2616" s="109"/>
      <c r="K2616" s="109">
        <v>30</v>
      </c>
      <c r="L2616" s="118">
        <f t="shared" si="295"/>
        <v>0.5</v>
      </c>
      <c r="M2616" s="118">
        <f t="shared" si="296"/>
        <v>0.5</v>
      </c>
    </row>
    <row r="2617" spans="1:13" x14ac:dyDescent="0.3">
      <c r="A2617" s="121" t="str">
        <f t="shared" si="288"/>
        <v>2019-IC-L1</v>
      </c>
      <c r="B2617" s="122">
        <f t="shared" si="289"/>
        <v>43519</v>
      </c>
      <c r="C2617" s="121" t="str">
        <f t="shared" si="290"/>
        <v>Zone 1 -  Mile 8</v>
      </c>
      <c r="D2617" s="109" t="s">
        <v>1024</v>
      </c>
      <c r="E2617" s="116" t="str">
        <f t="shared" si="291"/>
        <v>Otto</v>
      </c>
      <c r="F2617" s="116" t="str">
        <f t="shared" si="292"/>
        <v>Feyerabend</v>
      </c>
      <c r="G2617" s="116" t="str">
        <f t="shared" si="293"/>
        <v>Men U/21</v>
      </c>
      <c r="H2617" s="116" t="str">
        <f t="shared" si="294"/>
        <v>Otjiwarongo</v>
      </c>
      <c r="I2617" s="109"/>
      <c r="J2617" s="109" t="s">
        <v>20</v>
      </c>
      <c r="K2617" s="109">
        <v>68</v>
      </c>
      <c r="L2617" s="118">
        <f t="shared" si="295"/>
        <v>1.1000000000000001</v>
      </c>
      <c r="M2617" s="118">
        <f t="shared" si="296"/>
        <v>1.1000000000000001</v>
      </c>
    </row>
    <row r="2618" spans="1:13" x14ac:dyDescent="0.3">
      <c r="A2618" s="121" t="str">
        <f t="shared" si="288"/>
        <v>2019-IC-L1</v>
      </c>
      <c r="B2618" s="122">
        <f t="shared" si="289"/>
        <v>43519</v>
      </c>
      <c r="C2618" s="121" t="str">
        <f t="shared" si="290"/>
        <v>Zone 1 -  Mile 8</v>
      </c>
      <c r="D2618" s="109" t="s">
        <v>1188</v>
      </c>
      <c r="E2618" s="116" t="str">
        <f t="shared" si="291"/>
        <v>Rinus</v>
      </c>
      <c r="F2618" s="116" t="str">
        <f t="shared" si="292"/>
        <v>Van Der Westhuizen</v>
      </c>
      <c r="G2618" s="116" t="str">
        <f t="shared" si="293"/>
        <v>Men Senior</v>
      </c>
      <c r="H2618" s="116" t="str">
        <f t="shared" si="294"/>
        <v>Otjiwarongo</v>
      </c>
      <c r="I2618" s="109"/>
      <c r="J2618" s="109" t="s">
        <v>10</v>
      </c>
      <c r="K2618" s="109">
        <v>41</v>
      </c>
      <c r="L2618" s="118">
        <f t="shared" si="295"/>
        <v>1.1000000000000001</v>
      </c>
      <c r="M2618" s="118">
        <f t="shared" si="296"/>
        <v>1.1000000000000001</v>
      </c>
    </row>
    <row r="2619" spans="1:13" x14ac:dyDescent="0.3">
      <c r="A2619" s="121" t="str">
        <f t="shared" si="288"/>
        <v>2019-IC-L1</v>
      </c>
      <c r="B2619" s="122">
        <f t="shared" si="289"/>
        <v>43519</v>
      </c>
      <c r="C2619" s="121" t="str">
        <f t="shared" si="290"/>
        <v>Zone 1 -  Mile 8</v>
      </c>
      <c r="D2619" s="109" t="s">
        <v>1406</v>
      </c>
      <c r="E2619" s="116" t="str">
        <f t="shared" si="291"/>
        <v>Albertus</v>
      </c>
      <c r="F2619" s="116" t="str">
        <f t="shared" si="292"/>
        <v>De Jager</v>
      </c>
      <c r="G2619" s="116" t="str">
        <f t="shared" si="293"/>
        <v>Men Veteran</v>
      </c>
      <c r="H2619" s="116" t="str">
        <f t="shared" si="294"/>
        <v>Otjiwarongo</v>
      </c>
      <c r="I2619" s="109"/>
      <c r="J2619" s="109" t="s">
        <v>2018</v>
      </c>
      <c r="K2619" s="109">
        <v>94</v>
      </c>
      <c r="L2619" s="118">
        <f t="shared" si="295"/>
        <v>3.5</v>
      </c>
      <c r="M2619" s="118">
        <f t="shared" si="296"/>
        <v>3.5</v>
      </c>
    </row>
    <row r="2620" spans="1:13" x14ac:dyDescent="0.3">
      <c r="A2620" s="121" t="str">
        <f t="shared" si="288"/>
        <v>2019-IC-L1</v>
      </c>
      <c r="B2620" s="122">
        <f t="shared" si="289"/>
        <v>43519</v>
      </c>
      <c r="C2620" s="121" t="str">
        <f t="shared" si="290"/>
        <v>Zone 1 -  Mile 8</v>
      </c>
      <c r="D2620" s="109" t="s">
        <v>883</v>
      </c>
      <c r="E2620" s="116" t="str">
        <f t="shared" si="291"/>
        <v>Org</v>
      </c>
      <c r="F2620" s="116" t="str">
        <f t="shared" si="292"/>
        <v>Van Rensburg</v>
      </c>
      <c r="G2620" s="116" t="str">
        <f t="shared" si="293"/>
        <v>Men Senior</v>
      </c>
      <c r="H2620" s="116" t="str">
        <f t="shared" si="294"/>
        <v>Mako</v>
      </c>
      <c r="I2620" s="109"/>
      <c r="J2620" s="109"/>
      <c r="K2620" s="109"/>
      <c r="L2620" s="118" t="str">
        <f t="shared" si="295"/>
        <v/>
      </c>
      <c r="M2620" s="118" t="str">
        <f t="shared" si="296"/>
        <v/>
      </c>
    </row>
    <row r="2621" spans="1:13" x14ac:dyDescent="0.3">
      <c r="A2621" s="121" t="str">
        <f t="shared" si="288"/>
        <v>2019-IC-L1</v>
      </c>
      <c r="B2621" s="122">
        <f t="shared" si="289"/>
        <v>43519</v>
      </c>
      <c r="C2621" s="121" t="str">
        <f t="shared" si="290"/>
        <v>Zone 1 -  Mile 8</v>
      </c>
      <c r="D2621" s="109" t="s">
        <v>1248</v>
      </c>
      <c r="E2621" s="116" t="str">
        <f t="shared" si="291"/>
        <v>Martinus</v>
      </c>
      <c r="F2621" s="116" t="str">
        <f t="shared" si="292"/>
        <v>Venter</v>
      </c>
      <c r="G2621" s="116" t="str">
        <f t="shared" si="293"/>
        <v>Men Veteran</v>
      </c>
      <c r="H2621" s="116" t="str">
        <f t="shared" si="294"/>
        <v>Otjiwarongo</v>
      </c>
      <c r="I2621" s="109"/>
      <c r="J2621" s="109"/>
      <c r="K2621" s="109"/>
      <c r="L2621" s="118" t="str">
        <f t="shared" si="295"/>
        <v/>
      </c>
      <c r="M2621" s="118" t="str">
        <f t="shared" si="296"/>
        <v/>
      </c>
    </row>
    <row r="2622" spans="1:13" x14ac:dyDescent="0.3">
      <c r="A2622" s="121" t="str">
        <f t="shared" si="288"/>
        <v>2019-IC-L1</v>
      </c>
      <c r="B2622" s="122">
        <f t="shared" si="289"/>
        <v>43519</v>
      </c>
      <c r="C2622" s="121" t="str">
        <f t="shared" si="290"/>
        <v>Zone 1 -  Mile 8</v>
      </c>
      <c r="D2622" s="109" t="s">
        <v>770</v>
      </c>
      <c r="E2622" s="116" t="str">
        <f t="shared" si="291"/>
        <v>Willem C</v>
      </c>
      <c r="F2622" s="116" t="str">
        <f t="shared" si="292"/>
        <v>Schalkwyk</v>
      </c>
      <c r="G2622" s="116" t="str">
        <f t="shared" si="293"/>
        <v>Men Veteran</v>
      </c>
      <c r="H2622" s="116" t="str">
        <f t="shared" si="294"/>
        <v>Otjiwarongo</v>
      </c>
      <c r="I2622" s="109"/>
      <c r="J2622" s="109"/>
      <c r="K2622" s="109"/>
      <c r="L2622" s="118" t="str">
        <f t="shared" si="295"/>
        <v/>
      </c>
      <c r="M2622" s="118" t="str">
        <f t="shared" si="296"/>
        <v/>
      </c>
    </row>
    <row r="2623" spans="1:13" x14ac:dyDescent="0.3">
      <c r="A2623" s="121" t="str">
        <f t="shared" si="288"/>
        <v>2019-IC-L1</v>
      </c>
      <c r="B2623" s="122">
        <f t="shared" si="289"/>
        <v>43519</v>
      </c>
      <c r="C2623" s="121" t="str">
        <f t="shared" si="290"/>
        <v>Zone 1 -  Mile 8</v>
      </c>
      <c r="D2623" s="109" t="s">
        <v>827</v>
      </c>
      <c r="E2623" s="116" t="str">
        <f t="shared" si="291"/>
        <v>Chris</v>
      </c>
      <c r="F2623" s="116" t="str">
        <f t="shared" si="292"/>
        <v>Coetzee</v>
      </c>
      <c r="G2623" s="116" t="str">
        <f t="shared" si="293"/>
        <v>Men Grand Masters</v>
      </c>
      <c r="H2623" s="116" t="str">
        <f t="shared" si="294"/>
        <v>xOtjiwarongo</v>
      </c>
      <c r="I2623" s="109"/>
      <c r="J2623" s="109"/>
      <c r="K2623" s="109"/>
      <c r="L2623" s="118" t="str">
        <f t="shared" si="295"/>
        <v/>
      </c>
      <c r="M2623" s="118" t="str">
        <f t="shared" si="296"/>
        <v/>
      </c>
    </row>
    <row r="2624" spans="1:13" x14ac:dyDescent="0.3">
      <c r="A2624" s="121" t="str">
        <f t="shared" si="288"/>
        <v>2019-IC-L1</v>
      </c>
      <c r="B2624" s="122">
        <f t="shared" si="289"/>
        <v>43519</v>
      </c>
      <c r="C2624" s="121" t="str">
        <f t="shared" si="290"/>
        <v>Zone 1 -  Mile 8</v>
      </c>
      <c r="D2624" s="109" t="s">
        <v>1408</v>
      </c>
      <c r="E2624" s="116" t="str">
        <f t="shared" si="291"/>
        <v>Hannes</v>
      </c>
      <c r="F2624" s="116" t="str">
        <f t="shared" si="292"/>
        <v>DeHaast</v>
      </c>
      <c r="G2624" s="116" t="str">
        <f t="shared" si="293"/>
        <v>Men Senior</v>
      </c>
      <c r="H2624" s="116" t="str">
        <f t="shared" si="294"/>
        <v>Otjiwarongo</v>
      </c>
      <c r="I2624" s="109"/>
      <c r="J2624" s="109"/>
      <c r="K2624" s="109"/>
      <c r="L2624" s="118" t="str">
        <f t="shared" si="295"/>
        <v/>
      </c>
      <c r="M2624" s="118" t="str">
        <f t="shared" si="296"/>
        <v/>
      </c>
    </row>
    <row r="2625" spans="1:13" x14ac:dyDescent="0.3">
      <c r="A2625" s="121" t="str">
        <f t="shared" si="288"/>
        <v>2019-IC-L1</v>
      </c>
      <c r="B2625" s="122">
        <f t="shared" si="289"/>
        <v>43519</v>
      </c>
      <c r="C2625" s="121" t="str">
        <f t="shared" si="290"/>
        <v>Zone 1 -  Mile 8</v>
      </c>
      <c r="D2625" s="109" t="s">
        <v>670</v>
      </c>
      <c r="E2625" s="116" t="str">
        <f t="shared" si="291"/>
        <v>Dirk</v>
      </c>
      <c r="F2625" s="116" t="str">
        <f t="shared" si="292"/>
        <v>Coetzee</v>
      </c>
      <c r="G2625" s="116" t="str">
        <f t="shared" si="293"/>
        <v>Men Veteran</v>
      </c>
      <c r="H2625" s="116" t="str">
        <f t="shared" si="294"/>
        <v>Otjiwarongo</v>
      </c>
      <c r="I2625" s="109"/>
      <c r="J2625" s="109"/>
      <c r="K2625" s="109"/>
      <c r="L2625" s="118" t="str">
        <f t="shared" si="295"/>
        <v/>
      </c>
      <c r="M2625" s="118" t="str">
        <f t="shared" si="296"/>
        <v/>
      </c>
    </row>
    <row r="2626" spans="1:13" x14ac:dyDescent="0.3">
      <c r="A2626" s="121" t="str">
        <f t="shared" si="288"/>
        <v>2019-IC-L1</v>
      </c>
      <c r="B2626" s="122">
        <f t="shared" si="289"/>
        <v>43519</v>
      </c>
      <c r="C2626" s="121" t="str">
        <f t="shared" si="290"/>
        <v>Zone 1 -  Mile 8</v>
      </c>
      <c r="D2626" s="109" t="s">
        <v>1753</v>
      </c>
      <c r="E2626" s="116" t="str">
        <f t="shared" si="291"/>
        <v>Franco</v>
      </c>
      <c r="F2626" s="116" t="str">
        <f t="shared" si="292"/>
        <v>Kuhn</v>
      </c>
      <c r="G2626" s="116" t="str">
        <f t="shared" si="293"/>
        <v>Men Senior</v>
      </c>
      <c r="H2626" s="116" t="str">
        <f t="shared" si="294"/>
        <v>Otjiwarongo</v>
      </c>
      <c r="I2626" s="109"/>
      <c r="J2626" s="109"/>
      <c r="K2626" s="109"/>
      <c r="L2626" s="118" t="str">
        <f t="shared" si="295"/>
        <v/>
      </c>
      <c r="M2626" s="118" t="str">
        <f t="shared" si="296"/>
        <v/>
      </c>
    </row>
    <row r="2627" spans="1:13" x14ac:dyDescent="0.3">
      <c r="A2627" s="121" t="str">
        <f t="shared" si="288"/>
        <v>2019-IC-L1</v>
      </c>
      <c r="B2627" s="122">
        <f t="shared" si="289"/>
        <v>43519</v>
      </c>
      <c r="C2627" s="121" t="str">
        <f t="shared" si="290"/>
        <v>Zone 1 -  Mile 8</v>
      </c>
      <c r="D2627" s="109" t="s">
        <v>1784</v>
      </c>
      <c r="E2627" s="116" t="str">
        <f t="shared" si="291"/>
        <v>Japie</v>
      </c>
      <c r="F2627" s="116" t="str">
        <f t="shared" si="292"/>
        <v>Avis</v>
      </c>
      <c r="G2627" s="116" t="str">
        <f t="shared" si="293"/>
        <v>Men Master</v>
      </c>
      <c r="H2627" s="116" t="str">
        <f t="shared" si="294"/>
        <v>xOtjiwarongo</v>
      </c>
      <c r="I2627" s="109"/>
      <c r="J2627" s="109" t="s">
        <v>20</v>
      </c>
      <c r="K2627" s="109">
        <v>78</v>
      </c>
      <c r="L2627" s="118">
        <f t="shared" si="295"/>
        <v>1.7</v>
      </c>
      <c r="M2627" s="118">
        <f t="shared" si="296"/>
        <v>1.7</v>
      </c>
    </row>
    <row r="2628" spans="1:13" x14ac:dyDescent="0.3">
      <c r="A2628" s="121" t="str">
        <f t="shared" si="288"/>
        <v>2019-IC-L1</v>
      </c>
      <c r="B2628" s="122">
        <f t="shared" si="289"/>
        <v>43519</v>
      </c>
      <c r="C2628" s="121" t="str">
        <f t="shared" si="290"/>
        <v>Zone 1 -  Mile 8</v>
      </c>
      <c r="D2628" s="109" t="s">
        <v>1784</v>
      </c>
      <c r="E2628" s="116" t="str">
        <f t="shared" si="291"/>
        <v>Japie</v>
      </c>
      <c r="F2628" s="116" t="str">
        <f t="shared" si="292"/>
        <v>Avis</v>
      </c>
      <c r="G2628" s="116" t="str">
        <f t="shared" si="293"/>
        <v>Men Master</v>
      </c>
      <c r="H2628" s="116" t="str">
        <f t="shared" si="294"/>
        <v>xOtjiwarongo</v>
      </c>
      <c r="I2628" s="109" t="s">
        <v>2019</v>
      </c>
      <c r="J2628" s="109"/>
      <c r="K2628" s="109">
        <v>52</v>
      </c>
      <c r="L2628" s="118">
        <f t="shared" si="295"/>
        <v>1.4</v>
      </c>
      <c r="M2628" s="118">
        <f t="shared" si="296"/>
        <v>1.4</v>
      </c>
    </row>
    <row r="2629" spans="1:13" x14ac:dyDescent="0.3">
      <c r="A2629" s="121" t="str">
        <f t="shared" si="288"/>
        <v>2019-IC-L1</v>
      </c>
      <c r="B2629" s="122">
        <f t="shared" si="289"/>
        <v>43519</v>
      </c>
      <c r="C2629" s="121" t="str">
        <f t="shared" si="290"/>
        <v>Zone 1 -  Mile 8</v>
      </c>
      <c r="D2629" s="109" t="s">
        <v>1784</v>
      </c>
      <c r="E2629" s="116" t="str">
        <f t="shared" si="291"/>
        <v>Japie</v>
      </c>
      <c r="F2629" s="116" t="str">
        <f t="shared" si="292"/>
        <v>Avis</v>
      </c>
      <c r="G2629" s="116" t="str">
        <f t="shared" si="293"/>
        <v>Men Master</v>
      </c>
      <c r="H2629" s="116" t="str">
        <f t="shared" si="294"/>
        <v>xOtjiwarongo</v>
      </c>
      <c r="I2629" s="109"/>
      <c r="J2629" s="109" t="s">
        <v>20</v>
      </c>
      <c r="K2629" s="109">
        <v>83</v>
      </c>
      <c r="L2629" s="118">
        <f t="shared" si="295"/>
        <v>2.1</v>
      </c>
      <c r="M2629" s="118">
        <f t="shared" si="296"/>
        <v>2.1</v>
      </c>
    </row>
    <row r="2630" spans="1:13" x14ac:dyDescent="0.3">
      <c r="A2630" s="121" t="str">
        <f t="shared" si="288"/>
        <v>2019-IC-L1</v>
      </c>
      <c r="B2630" s="122">
        <f t="shared" si="289"/>
        <v>43519</v>
      </c>
      <c r="C2630" s="121" t="str">
        <f t="shared" si="290"/>
        <v>Zone 1 -  Mile 8</v>
      </c>
      <c r="D2630" s="109" t="s">
        <v>1784</v>
      </c>
      <c r="E2630" s="116" t="str">
        <f t="shared" si="291"/>
        <v>Japie</v>
      </c>
      <c r="F2630" s="116" t="str">
        <f t="shared" si="292"/>
        <v>Avis</v>
      </c>
      <c r="G2630" s="116" t="str">
        <f t="shared" si="293"/>
        <v>Men Master</v>
      </c>
      <c r="H2630" s="116" t="str">
        <f t="shared" si="294"/>
        <v>xOtjiwarongo</v>
      </c>
      <c r="I2630" s="109"/>
      <c r="J2630" s="109" t="s">
        <v>20</v>
      </c>
      <c r="K2630" s="109">
        <v>92</v>
      </c>
      <c r="L2630" s="118">
        <f t="shared" si="295"/>
        <v>2.9</v>
      </c>
      <c r="M2630" s="118">
        <f t="shared" si="296"/>
        <v>2.9</v>
      </c>
    </row>
    <row r="2631" spans="1:13" x14ac:dyDescent="0.3">
      <c r="A2631" s="121" t="str">
        <f t="shared" si="288"/>
        <v>2019-IC-L1</v>
      </c>
      <c r="B2631" s="122">
        <f t="shared" si="289"/>
        <v>43519</v>
      </c>
      <c r="C2631" s="121" t="str">
        <f t="shared" si="290"/>
        <v>Zone 1 -  Mile 8</v>
      </c>
      <c r="D2631" s="109" t="s">
        <v>1783</v>
      </c>
      <c r="E2631" s="116" t="str">
        <f t="shared" si="291"/>
        <v>Jaco</v>
      </c>
      <c r="F2631" s="116" t="str">
        <f t="shared" si="292"/>
        <v>Alberts</v>
      </c>
      <c r="G2631" s="116" t="str">
        <f t="shared" si="293"/>
        <v>Men Veteran</v>
      </c>
      <c r="H2631" s="116" t="str">
        <f t="shared" si="294"/>
        <v>xOtjiwarongo</v>
      </c>
      <c r="I2631" s="109"/>
      <c r="J2631" s="109"/>
      <c r="K2631" s="109"/>
      <c r="L2631" s="118" t="str">
        <f t="shared" si="295"/>
        <v/>
      </c>
      <c r="M2631" s="118" t="str">
        <f t="shared" si="296"/>
        <v/>
      </c>
    </row>
    <row r="2632" spans="1:13" x14ac:dyDescent="0.3">
      <c r="A2632" s="121" t="str">
        <f t="shared" si="288"/>
        <v>2019-IC-L1</v>
      </c>
      <c r="B2632" s="122">
        <f t="shared" si="289"/>
        <v>43519</v>
      </c>
      <c r="C2632" s="121" t="str">
        <f t="shared" si="290"/>
        <v>Zone 1 -  Mile 8</v>
      </c>
      <c r="D2632" s="109" t="s">
        <v>1786</v>
      </c>
      <c r="E2632" s="116" t="str">
        <f t="shared" si="291"/>
        <v>SW</v>
      </c>
      <c r="F2632" s="116" t="str">
        <f t="shared" si="292"/>
        <v>Van Wyk</v>
      </c>
      <c r="G2632" s="116" t="str">
        <f t="shared" si="293"/>
        <v>Men U/16</v>
      </c>
      <c r="H2632" s="116" t="str">
        <f t="shared" si="294"/>
        <v>xOtjiwarongo</v>
      </c>
      <c r="I2632" s="109"/>
      <c r="J2632" s="109"/>
      <c r="K2632" s="109"/>
      <c r="L2632" s="118" t="str">
        <f t="shared" si="295"/>
        <v/>
      </c>
      <c r="M2632" s="118" t="str">
        <f t="shared" si="296"/>
        <v/>
      </c>
    </row>
    <row r="2633" spans="1:13" x14ac:dyDescent="0.3">
      <c r="A2633" s="121" t="str">
        <f t="shared" si="288"/>
        <v>2019-IC-L1</v>
      </c>
      <c r="B2633" s="122">
        <f t="shared" si="289"/>
        <v>43519</v>
      </c>
      <c r="C2633" s="121" t="str">
        <f t="shared" si="290"/>
        <v>Zone 1 -  Mile 8</v>
      </c>
      <c r="D2633" s="109" t="s">
        <v>579</v>
      </c>
      <c r="E2633" s="116" t="str">
        <f t="shared" si="291"/>
        <v>Wikus</v>
      </c>
      <c r="F2633" s="116" t="str">
        <f t="shared" si="292"/>
        <v>Van Wyk</v>
      </c>
      <c r="G2633" s="116" t="str">
        <f t="shared" si="293"/>
        <v>Men Veteran</v>
      </c>
      <c r="H2633" s="116" t="str">
        <f t="shared" si="294"/>
        <v>Otjiwarongo</v>
      </c>
      <c r="I2633" s="109"/>
      <c r="J2633" s="109"/>
      <c r="K2633" s="109"/>
      <c r="L2633" s="118" t="str">
        <f t="shared" si="295"/>
        <v/>
      </c>
      <c r="M2633" s="118" t="str">
        <f t="shared" si="296"/>
        <v/>
      </c>
    </row>
    <row r="2634" spans="1:13" x14ac:dyDescent="0.3">
      <c r="A2634" s="121" t="str">
        <f t="shared" si="288"/>
        <v>2019-IC-L1</v>
      </c>
      <c r="B2634" s="122">
        <f t="shared" si="289"/>
        <v>43519</v>
      </c>
      <c r="C2634" s="121" t="str">
        <f t="shared" si="290"/>
        <v>Zone 1 -  Mile 8</v>
      </c>
      <c r="D2634" s="109" t="s">
        <v>1617</v>
      </c>
      <c r="E2634" s="116" t="str">
        <f t="shared" si="291"/>
        <v xml:space="preserve">Paul </v>
      </c>
      <c r="F2634" s="116" t="str">
        <f t="shared" si="292"/>
        <v>Visser</v>
      </c>
      <c r="G2634" s="116" t="str">
        <f t="shared" si="293"/>
        <v>Men Senior</v>
      </c>
      <c r="H2634" s="116" t="str">
        <f t="shared" si="294"/>
        <v>xOtjiwarongo</v>
      </c>
      <c r="I2634" s="109"/>
      <c r="J2634" s="109"/>
      <c r="K2634" s="109"/>
      <c r="L2634" s="118" t="str">
        <f t="shared" si="295"/>
        <v/>
      </c>
      <c r="M2634" s="118" t="str">
        <f t="shared" si="296"/>
        <v/>
      </c>
    </row>
    <row r="2635" spans="1:13" x14ac:dyDescent="0.3">
      <c r="A2635" s="121" t="str">
        <f t="shared" si="288"/>
        <v>2019-IC-L1</v>
      </c>
      <c r="B2635" s="122">
        <f t="shared" si="289"/>
        <v>43519</v>
      </c>
      <c r="C2635" s="121" t="str">
        <f t="shared" si="290"/>
        <v>Zone 1 -  Mile 8</v>
      </c>
      <c r="D2635" s="109" t="s">
        <v>1684</v>
      </c>
      <c r="E2635" s="116" t="str">
        <f t="shared" si="291"/>
        <v>Dakkie</v>
      </c>
      <c r="F2635" s="116" t="str">
        <f t="shared" si="292"/>
        <v>Mollendorff</v>
      </c>
      <c r="G2635" s="116" t="str">
        <f t="shared" si="293"/>
        <v>Men Master</v>
      </c>
      <c r="H2635" s="116" t="str">
        <f t="shared" si="294"/>
        <v>xOtjiwarongo</v>
      </c>
      <c r="I2635" s="109"/>
      <c r="J2635" s="109"/>
      <c r="K2635" s="109"/>
      <c r="L2635" s="118" t="str">
        <f t="shared" si="295"/>
        <v/>
      </c>
      <c r="M2635" s="118" t="str">
        <f t="shared" si="296"/>
        <v/>
      </c>
    </row>
    <row r="2636" spans="1:13" x14ac:dyDescent="0.3">
      <c r="A2636" s="121" t="str">
        <f t="shared" ref="A2636:A2699" si="297">IF(D2636="","",A2635)</f>
        <v>2019-IC-L1</v>
      </c>
      <c r="B2636" s="122">
        <f t="shared" ref="B2636:B2699" si="298">IF(D2636="","",B2635)</f>
        <v>43519</v>
      </c>
      <c r="C2636" s="121" t="str">
        <f t="shared" ref="C2636:C2699" si="299">IF(D2636="","",C2635)</f>
        <v>Zone 1 -  Mile 8</v>
      </c>
      <c r="D2636" s="109" t="s">
        <v>1196</v>
      </c>
      <c r="E2636" s="116" t="str">
        <f t="shared" si="291"/>
        <v>Ockert</v>
      </c>
      <c r="F2636" s="116" t="str">
        <f t="shared" si="292"/>
        <v>Du Plessis</v>
      </c>
      <c r="G2636" s="116" t="str">
        <f t="shared" si="293"/>
        <v>Men Veteran</v>
      </c>
      <c r="H2636" s="116" t="str">
        <f t="shared" si="294"/>
        <v>xOtjiwarongo</v>
      </c>
      <c r="I2636" s="109"/>
      <c r="J2636" s="109"/>
      <c r="K2636" s="109"/>
      <c r="L2636" s="118" t="str">
        <f t="shared" si="295"/>
        <v/>
      </c>
      <c r="M2636" s="118" t="str">
        <f t="shared" si="296"/>
        <v/>
      </c>
    </row>
    <row r="2637" spans="1:13" x14ac:dyDescent="0.3">
      <c r="A2637" s="121" t="str">
        <f t="shared" si="297"/>
        <v>2019-IC-L1</v>
      </c>
      <c r="B2637" s="122">
        <f t="shared" si="298"/>
        <v>43519</v>
      </c>
      <c r="C2637" s="121" t="str">
        <f t="shared" si="299"/>
        <v>Zone 1 -  Mile 8</v>
      </c>
      <c r="D2637" s="109" t="s">
        <v>1194</v>
      </c>
      <c r="E2637" s="116" t="str">
        <f t="shared" si="291"/>
        <v>Francois</v>
      </c>
      <c r="F2637" s="116" t="str">
        <f t="shared" si="292"/>
        <v>Du Plessis</v>
      </c>
      <c r="G2637" s="116" t="str">
        <f t="shared" si="293"/>
        <v>Men Veteran</v>
      </c>
      <c r="H2637" s="116" t="str">
        <f t="shared" si="294"/>
        <v>Otjiwarongo</v>
      </c>
      <c r="I2637" s="109"/>
      <c r="J2637" s="109"/>
      <c r="K2637" s="109"/>
      <c r="L2637" s="118" t="str">
        <f t="shared" si="295"/>
        <v/>
      </c>
      <c r="M2637" s="118" t="str">
        <f t="shared" si="296"/>
        <v/>
      </c>
    </row>
    <row r="2638" spans="1:13" x14ac:dyDescent="0.3">
      <c r="A2638" s="121" t="str">
        <f t="shared" si="297"/>
        <v>2019-IC-L1</v>
      </c>
      <c r="B2638" s="122">
        <f t="shared" si="298"/>
        <v>43519</v>
      </c>
      <c r="C2638" s="121" t="str">
        <f t="shared" si="299"/>
        <v>Zone 1 -  Mile 8</v>
      </c>
      <c r="D2638" s="109" t="s">
        <v>565</v>
      </c>
      <c r="E2638" s="116" t="str">
        <f t="shared" si="291"/>
        <v>Maritz</v>
      </c>
      <c r="F2638" s="116" t="str">
        <f t="shared" si="292"/>
        <v>Jansen van Vuuren</v>
      </c>
      <c r="G2638" s="116" t="str">
        <f t="shared" si="293"/>
        <v>Men Veteran</v>
      </c>
      <c r="H2638" s="116" t="str">
        <f t="shared" si="294"/>
        <v>Otjiwarongo</v>
      </c>
      <c r="I2638" s="109"/>
      <c r="J2638" s="109"/>
      <c r="K2638" s="109"/>
      <c r="L2638" s="118" t="str">
        <f t="shared" si="295"/>
        <v/>
      </c>
      <c r="M2638" s="118" t="str">
        <f t="shared" si="296"/>
        <v/>
      </c>
    </row>
    <row r="2639" spans="1:13" x14ac:dyDescent="0.3">
      <c r="A2639" s="121" t="str">
        <f t="shared" si="297"/>
        <v>2019-IC-L1</v>
      </c>
      <c r="B2639" s="122">
        <f t="shared" si="298"/>
        <v>43519</v>
      </c>
      <c r="C2639" s="121" t="str">
        <f t="shared" si="299"/>
        <v>Zone 1 -  Mile 8</v>
      </c>
      <c r="D2639" s="109" t="s">
        <v>1785</v>
      </c>
      <c r="E2639" s="116" t="str">
        <f t="shared" si="291"/>
        <v>Maritz JNR</v>
      </c>
      <c r="F2639" s="116" t="str">
        <f t="shared" si="292"/>
        <v>Jansen Van Vuuren</v>
      </c>
      <c r="G2639" s="116" t="str">
        <f t="shared" si="293"/>
        <v>Men U/16</v>
      </c>
      <c r="H2639" s="116" t="str">
        <f t="shared" si="294"/>
        <v>Otjiwarongo</v>
      </c>
      <c r="I2639" s="109"/>
      <c r="J2639" s="109"/>
      <c r="K2639" s="109"/>
      <c r="L2639" s="118" t="str">
        <f t="shared" si="295"/>
        <v/>
      </c>
      <c r="M2639" s="118" t="str">
        <f t="shared" si="296"/>
        <v/>
      </c>
    </row>
    <row r="2640" spans="1:13" x14ac:dyDescent="0.3">
      <c r="A2640" s="121" t="str">
        <f t="shared" si="297"/>
        <v>2019-IC-L1</v>
      </c>
      <c r="B2640" s="122">
        <f t="shared" si="298"/>
        <v>43519</v>
      </c>
      <c r="C2640" s="121" t="str">
        <f t="shared" si="299"/>
        <v>Zone 1 -  Mile 8</v>
      </c>
      <c r="D2640" s="109" t="s">
        <v>1504</v>
      </c>
      <c r="E2640" s="116" t="str">
        <f t="shared" si="291"/>
        <v>Fanie</v>
      </c>
      <c r="F2640" s="116" t="str">
        <f t="shared" si="292"/>
        <v>Terblanche</v>
      </c>
      <c r="G2640" s="116" t="str">
        <f t="shared" si="293"/>
        <v>Men Veteran</v>
      </c>
      <c r="H2640" s="116" t="str">
        <f t="shared" si="294"/>
        <v>Walvis Bay</v>
      </c>
      <c r="I2640" s="109" t="s">
        <v>9</v>
      </c>
      <c r="J2640" s="109"/>
      <c r="K2640" s="109">
        <v>30</v>
      </c>
      <c r="L2640" s="118">
        <f t="shared" si="295"/>
        <v>0.5</v>
      </c>
      <c r="M2640" s="118">
        <f t="shared" si="296"/>
        <v>0.5</v>
      </c>
    </row>
    <row r="2641" spans="1:13" x14ac:dyDescent="0.3">
      <c r="A2641" s="121" t="str">
        <f t="shared" si="297"/>
        <v>2019-IC-L1</v>
      </c>
      <c r="B2641" s="122">
        <f t="shared" si="298"/>
        <v>43519</v>
      </c>
      <c r="C2641" s="121" t="str">
        <f t="shared" si="299"/>
        <v>Zone 1 -  Mile 8</v>
      </c>
      <c r="D2641" s="109" t="s">
        <v>1211</v>
      </c>
      <c r="E2641" s="116" t="str">
        <f t="shared" si="291"/>
        <v>Leon</v>
      </c>
      <c r="F2641" s="116" t="str">
        <f t="shared" si="292"/>
        <v>Sagner</v>
      </c>
      <c r="G2641" s="116" t="str">
        <f t="shared" si="293"/>
        <v>Men Master</v>
      </c>
      <c r="H2641" s="116" t="str">
        <f t="shared" si="294"/>
        <v>Walvis Bay</v>
      </c>
      <c r="I2641" s="109" t="s">
        <v>9</v>
      </c>
      <c r="J2641" s="109"/>
      <c r="K2641" s="109">
        <v>31</v>
      </c>
      <c r="L2641" s="118">
        <f t="shared" si="295"/>
        <v>0.5</v>
      </c>
      <c r="M2641" s="118">
        <f t="shared" si="296"/>
        <v>0.5</v>
      </c>
    </row>
    <row r="2642" spans="1:13" x14ac:dyDescent="0.3">
      <c r="A2642" s="121" t="str">
        <f t="shared" si="297"/>
        <v>2019-IC-L1</v>
      </c>
      <c r="B2642" s="122">
        <f t="shared" si="298"/>
        <v>43519</v>
      </c>
      <c r="C2642" s="121" t="str">
        <f t="shared" si="299"/>
        <v>Zone 1 -  Mile 8</v>
      </c>
      <c r="D2642" s="109" t="s">
        <v>1211</v>
      </c>
      <c r="E2642" s="116" t="str">
        <f t="shared" si="291"/>
        <v>Leon</v>
      </c>
      <c r="F2642" s="116" t="str">
        <f t="shared" si="292"/>
        <v>Sagner</v>
      </c>
      <c r="G2642" s="116" t="str">
        <f t="shared" si="293"/>
        <v>Men Master</v>
      </c>
      <c r="H2642" s="116" t="str">
        <f t="shared" si="294"/>
        <v>Walvis Bay</v>
      </c>
      <c r="I2642" s="109" t="s">
        <v>9</v>
      </c>
      <c r="J2642" s="109"/>
      <c r="K2642" s="109">
        <v>30</v>
      </c>
      <c r="L2642" s="118">
        <f t="shared" si="295"/>
        <v>0.5</v>
      </c>
      <c r="M2642" s="118">
        <f t="shared" si="296"/>
        <v>0.5</v>
      </c>
    </row>
    <row r="2643" spans="1:13" x14ac:dyDescent="0.3">
      <c r="A2643" s="121" t="str">
        <f t="shared" si="297"/>
        <v>2019-IC-L1</v>
      </c>
      <c r="B2643" s="122">
        <f t="shared" si="298"/>
        <v>43519</v>
      </c>
      <c r="C2643" s="121" t="str">
        <f t="shared" si="299"/>
        <v>Zone 1 -  Mile 8</v>
      </c>
      <c r="D2643" s="109" t="s">
        <v>1384</v>
      </c>
      <c r="E2643" s="116" t="str">
        <f t="shared" si="291"/>
        <v>Frikkie</v>
      </c>
      <c r="F2643" s="116" t="str">
        <f t="shared" si="292"/>
        <v>Ferreira</v>
      </c>
      <c r="G2643" s="116" t="str">
        <f t="shared" si="293"/>
        <v>Men Master</v>
      </c>
      <c r="H2643" s="116" t="str">
        <f t="shared" si="294"/>
        <v>Walvis Bay</v>
      </c>
      <c r="I2643" s="109"/>
      <c r="J2643" s="109"/>
      <c r="K2643" s="109"/>
      <c r="L2643" s="118" t="str">
        <f t="shared" si="295"/>
        <v/>
      </c>
      <c r="M2643" s="118" t="str">
        <f t="shared" si="296"/>
        <v/>
      </c>
    </row>
    <row r="2644" spans="1:13" x14ac:dyDescent="0.3">
      <c r="A2644" s="121" t="str">
        <f t="shared" si="297"/>
        <v>2019-IC-L1</v>
      </c>
      <c r="B2644" s="122">
        <f t="shared" si="298"/>
        <v>43519</v>
      </c>
      <c r="C2644" s="121" t="str">
        <f t="shared" si="299"/>
        <v>Zone 1 -  Mile 8</v>
      </c>
      <c r="D2644" s="109" t="s">
        <v>1710</v>
      </c>
      <c r="E2644" s="116" t="str">
        <f t="shared" si="291"/>
        <v>Clinton</v>
      </c>
      <c r="F2644" s="116" t="str">
        <f t="shared" si="292"/>
        <v>Barnhard</v>
      </c>
      <c r="G2644" s="116" t="str">
        <f t="shared" si="293"/>
        <v>Men Senior</v>
      </c>
      <c r="H2644" s="116" t="str">
        <f t="shared" si="294"/>
        <v>Henties Bay</v>
      </c>
      <c r="I2644" s="109"/>
      <c r="J2644" s="109"/>
      <c r="K2644" s="109"/>
      <c r="L2644" s="118" t="str">
        <f t="shared" si="295"/>
        <v/>
      </c>
      <c r="M2644" s="118" t="str">
        <f t="shared" si="296"/>
        <v/>
      </c>
    </row>
    <row r="2645" spans="1:13" x14ac:dyDescent="0.3">
      <c r="A2645" s="121" t="str">
        <f t="shared" si="297"/>
        <v>2019-IC-L1</v>
      </c>
      <c r="B2645" s="122">
        <f t="shared" si="298"/>
        <v>43519</v>
      </c>
      <c r="C2645" s="121" t="str">
        <f t="shared" si="299"/>
        <v>Zone 1 -  Mile 8</v>
      </c>
      <c r="D2645" s="109" t="s">
        <v>1711</v>
      </c>
      <c r="E2645" s="116" t="str">
        <f t="shared" si="291"/>
        <v>Lindie</v>
      </c>
      <c r="F2645" s="116" t="str">
        <f t="shared" si="292"/>
        <v>Barnhard</v>
      </c>
      <c r="G2645" s="116" t="str">
        <f t="shared" si="293"/>
        <v>Ladies Veteran</v>
      </c>
      <c r="H2645" s="116" t="str">
        <f t="shared" si="294"/>
        <v>Henties Bay</v>
      </c>
      <c r="I2645" s="109"/>
      <c r="J2645" s="109"/>
      <c r="K2645" s="109"/>
      <c r="L2645" s="118" t="str">
        <f t="shared" si="295"/>
        <v/>
      </c>
      <c r="M2645" s="118" t="str">
        <f t="shared" si="296"/>
        <v/>
      </c>
    </row>
    <row r="2646" spans="1:13" x14ac:dyDescent="0.3">
      <c r="A2646" s="121" t="str">
        <f t="shared" si="297"/>
        <v>2019-IC-L1</v>
      </c>
      <c r="B2646" s="122">
        <f t="shared" si="298"/>
        <v>43519</v>
      </c>
      <c r="C2646" s="121" t="str">
        <f t="shared" si="299"/>
        <v>Zone 1 -  Mile 8</v>
      </c>
      <c r="D2646" s="109" t="s">
        <v>1789</v>
      </c>
      <c r="E2646" s="116" t="str">
        <f t="shared" si="291"/>
        <v>Eric</v>
      </c>
      <c r="F2646" s="116" t="str">
        <f t="shared" si="292"/>
        <v>Mans</v>
      </c>
      <c r="G2646" s="116" t="str">
        <f t="shared" si="293"/>
        <v>Men Senior</v>
      </c>
      <c r="H2646" s="116" t="str">
        <f t="shared" si="294"/>
        <v>Henties Bay</v>
      </c>
      <c r="I2646" s="109"/>
      <c r="J2646" s="109"/>
      <c r="K2646" s="109"/>
      <c r="L2646" s="118" t="str">
        <f t="shared" si="295"/>
        <v/>
      </c>
      <c r="M2646" s="118" t="str">
        <f t="shared" si="296"/>
        <v/>
      </c>
    </row>
    <row r="2647" spans="1:13" x14ac:dyDescent="0.3">
      <c r="A2647" s="121" t="str">
        <f t="shared" si="297"/>
        <v>2019-IC-L1</v>
      </c>
      <c r="B2647" s="122">
        <f t="shared" si="298"/>
        <v>43519</v>
      </c>
      <c r="C2647" s="121" t="str">
        <f t="shared" si="299"/>
        <v>Zone 1 -  Mile 8</v>
      </c>
      <c r="D2647" s="109" t="s">
        <v>1638</v>
      </c>
      <c r="E2647" s="116" t="str">
        <f t="shared" si="291"/>
        <v>Breggie</v>
      </c>
      <c r="F2647" s="116" t="str">
        <f t="shared" si="292"/>
        <v>Ferreira</v>
      </c>
      <c r="G2647" s="116" t="str">
        <f t="shared" si="293"/>
        <v>Ladies Master</v>
      </c>
      <c r="H2647" s="116" t="str">
        <f t="shared" si="294"/>
        <v>Walvis Bay</v>
      </c>
      <c r="I2647" s="109"/>
      <c r="J2647" s="109"/>
      <c r="K2647" s="109"/>
      <c r="L2647" s="118" t="str">
        <f t="shared" si="295"/>
        <v/>
      </c>
      <c r="M2647" s="118" t="str">
        <f t="shared" si="296"/>
        <v/>
      </c>
    </row>
    <row r="2648" spans="1:13" x14ac:dyDescent="0.3">
      <c r="A2648" s="121" t="str">
        <f t="shared" si="297"/>
        <v>2019-IC-L1</v>
      </c>
      <c r="B2648" s="122">
        <f t="shared" si="298"/>
        <v>43519</v>
      </c>
      <c r="C2648" s="121" t="str">
        <f t="shared" si="299"/>
        <v>Zone 1 -  Mile 8</v>
      </c>
      <c r="D2648" s="109" t="s">
        <v>1790</v>
      </c>
      <c r="E2648" s="116" t="str">
        <f t="shared" si="291"/>
        <v>David</v>
      </c>
      <c r="F2648" s="116" t="str">
        <f t="shared" si="292"/>
        <v>Hyman</v>
      </c>
      <c r="G2648" s="116" t="str">
        <f t="shared" si="293"/>
        <v>Men Master</v>
      </c>
      <c r="H2648" s="116" t="str">
        <f t="shared" si="294"/>
        <v>Penguin</v>
      </c>
      <c r="I2648" s="109"/>
      <c r="J2648" s="109"/>
      <c r="K2648" s="109"/>
      <c r="L2648" s="118" t="str">
        <f t="shared" si="295"/>
        <v/>
      </c>
      <c r="M2648" s="118" t="str">
        <f t="shared" si="296"/>
        <v/>
      </c>
    </row>
    <row r="2649" spans="1:13" x14ac:dyDescent="0.3">
      <c r="A2649" s="121" t="str">
        <f t="shared" si="297"/>
        <v>2019-IC-L1</v>
      </c>
      <c r="B2649" s="122">
        <f t="shared" si="298"/>
        <v>43519</v>
      </c>
      <c r="C2649" s="121" t="str">
        <f t="shared" si="299"/>
        <v>Zone 1 -  Mile 8</v>
      </c>
      <c r="D2649" s="109" t="s">
        <v>596</v>
      </c>
      <c r="E2649" s="116" t="str">
        <f t="shared" si="291"/>
        <v>Werner</v>
      </c>
      <c r="F2649" s="116" t="str">
        <f t="shared" si="292"/>
        <v>Van Riet</v>
      </c>
      <c r="G2649" s="116" t="str">
        <f t="shared" si="293"/>
        <v>Men Veteran</v>
      </c>
      <c r="H2649" s="116" t="str">
        <f t="shared" si="294"/>
        <v>Walvis Bay</v>
      </c>
      <c r="I2649" s="109"/>
      <c r="J2649" s="109"/>
      <c r="K2649" s="109"/>
      <c r="L2649" s="118" t="str">
        <f t="shared" si="295"/>
        <v/>
      </c>
      <c r="M2649" s="118" t="str">
        <f t="shared" si="296"/>
        <v/>
      </c>
    </row>
    <row r="2650" spans="1:13" x14ac:dyDescent="0.3">
      <c r="A2650" s="121" t="str">
        <f t="shared" si="297"/>
        <v>2019-IC-L1</v>
      </c>
      <c r="B2650" s="122">
        <f t="shared" si="298"/>
        <v>43519</v>
      </c>
      <c r="C2650" s="121" t="str">
        <f t="shared" si="299"/>
        <v>Zone 1 -  Mile 8</v>
      </c>
      <c r="D2650" s="109" t="s">
        <v>644</v>
      </c>
      <c r="E2650" s="116" t="str">
        <f t="shared" si="291"/>
        <v>Gunther</v>
      </c>
      <c r="F2650" s="116" t="str">
        <f t="shared" si="292"/>
        <v>Krauer</v>
      </c>
      <c r="G2650" s="116" t="str">
        <f t="shared" si="293"/>
        <v>Men Veteran</v>
      </c>
      <c r="H2650" s="116" t="str">
        <f t="shared" si="294"/>
        <v>Walvis Bay</v>
      </c>
      <c r="I2650" s="109"/>
      <c r="J2650" s="109"/>
      <c r="K2650" s="109"/>
      <c r="L2650" s="118" t="str">
        <f t="shared" si="295"/>
        <v/>
      </c>
      <c r="M2650" s="118" t="str">
        <f t="shared" si="296"/>
        <v/>
      </c>
    </row>
    <row r="2651" spans="1:13" x14ac:dyDescent="0.3">
      <c r="A2651" s="121" t="str">
        <f t="shared" si="297"/>
        <v>2019-IC-L1</v>
      </c>
      <c r="B2651" s="122">
        <f t="shared" si="298"/>
        <v>43519</v>
      </c>
      <c r="C2651" s="121" t="str">
        <f t="shared" si="299"/>
        <v>Zone 1 -  Mile 8</v>
      </c>
      <c r="D2651" s="109" t="s">
        <v>1715</v>
      </c>
      <c r="E2651" s="116" t="str">
        <f t="shared" si="291"/>
        <v>Krynauw</v>
      </c>
      <c r="F2651" s="116" t="str">
        <f t="shared" si="292"/>
        <v>Bouer</v>
      </c>
      <c r="G2651" s="116" t="str">
        <f t="shared" si="293"/>
        <v>Men U/21</v>
      </c>
      <c r="H2651" s="116" t="str">
        <f t="shared" si="294"/>
        <v>xWalvis Bay</v>
      </c>
      <c r="I2651" s="109"/>
      <c r="J2651" s="109"/>
      <c r="K2651" s="109"/>
      <c r="L2651" s="118" t="str">
        <f t="shared" si="295"/>
        <v/>
      </c>
      <c r="M2651" s="118" t="str">
        <f t="shared" si="296"/>
        <v/>
      </c>
    </row>
    <row r="2652" spans="1:13" x14ac:dyDescent="0.3">
      <c r="A2652" s="121" t="str">
        <f t="shared" si="297"/>
        <v>2019-IC-L1</v>
      </c>
      <c r="B2652" s="122">
        <f t="shared" si="298"/>
        <v>43519</v>
      </c>
      <c r="C2652" s="121" t="str">
        <f t="shared" si="299"/>
        <v>Zone 1 -  Mile 8</v>
      </c>
      <c r="D2652" s="109" t="s">
        <v>658</v>
      </c>
      <c r="E2652" s="116" t="str">
        <f t="shared" ref="E2652:E2715" si="300">IF(D2652="","",VLOOKUP(D2652,Master,3,FALSE))</f>
        <v>Coennie</v>
      </c>
      <c r="F2652" s="116" t="str">
        <f t="shared" ref="F2652:F2715" si="301">IF(D2652="","",VLOOKUP(D2652,Master,4,FALSE))</f>
        <v>Steyn</v>
      </c>
      <c r="G2652" s="116" t="str">
        <f t="shared" ref="G2652:G2715" si="302">IF(D2652="","",VLOOKUP(D2652,Master,5,FALSE))</f>
        <v>Men Grand Masters</v>
      </c>
      <c r="H2652" s="116" t="str">
        <f t="shared" ref="H2652:H2715" si="303">IF(D2652="","",VLOOKUP(D2652,Master,2,FALSE))</f>
        <v>Namib Park</v>
      </c>
      <c r="I2652" s="109"/>
      <c r="J2652" s="109" t="s">
        <v>2020</v>
      </c>
      <c r="K2652" s="109">
        <v>90</v>
      </c>
      <c r="L2652" s="118">
        <f t="shared" ref="L2652:L2715" si="304">IF(K2652="","",IF(I2652="",ROUND(HLOOKUP(J2652,kgList,K2652,FALSE),1),ROUND(HLOOKUP(I2652,kgList,K2652,FALSE),1)))</f>
        <v>2.6</v>
      </c>
      <c r="M2652" s="118">
        <f t="shared" ref="M2652:M2715" si="305">IF(L2652="","",IF(COUNTA(I2652:J2652)&gt;1,"Edible or Inedible",IF(COUNTA(I2652)=1,L2652*1,IF(COUNTA(J2652)=1,L2652*1,"ERROR"))))</f>
        <v>2.6</v>
      </c>
    </row>
    <row r="2653" spans="1:13" x14ac:dyDescent="0.3">
      <c r="A2653" s="121" t="str">
        <f t="shared" si="297"/>
        <v>2019-IC-L1</v>
      </c>
      <c r="B2653" s="122">
        <f t="shared" si="298"/>
        <v>43519</v>
      </c>
      <c r="C2653" s="121" t="str">
        <f t="shared" si="299"/>
        <v>Zone 1 -  Mile 8</v>
      </c>
      <c r="D2653" s="109" t="s">
        <v>1682</v>
      </c>
      <c r="E2653" s="116" t="str">
        <f t="shared" si="300"/>
        <v>Eben</v>
      </c>
      <c r="F2653" s="116" t="str">
        <f t="shared" si="301"/>
        <v>Scheun</v>
      </c>
      <c r="G2653" s="116" t="str">
        <f t="shared" si="302"/>
        <v>Men Senior</v>
      </c>
      <c r="H2653" s="116" t="str">
        <f t="shared" si="303"/>
        <v>xNamib Park</v>
      </c>
      <c r="I2653" s="109"/>
      <c r="J2653" s="109"/>
      <c r="K2653" s="109"/>
      <c r="L2653" s="118" t="str">
        <f t="shared" si="304"/>
        <v/>
      </c>
      <c r="M2653" s="118" t="str">
        <f t="shared" si="305"/>
        <v/>
      </c>
    </row>
    <row r="2654" spans="1:13" x14ac:dyDescent="0.3">
      <c r="A2654" s="121" t="str">
        <f t="shared" si="297"/>
        <v>2019-IC-L1</v>
      </c>
      <c r="B2654" s="122">
        <f t="shared" si="298"/>
        <v>43519</v>
      </c>
      <c r="C2654" s="121" t="str">
        <f t="shared" si="299"/>
        <v>Zone 1 -  Mile 8</v>
      </c>
      <c r="D2654" s="109" t="s">
        <v>634</v>
      </c>
      <c r="E2654" s="116" t="str">
        <f t="shared" si="300"/>
        <v>Pierre</v>
      </c>
      <c r="F2654" s="116" t="str">
        <f t="shared" si="301"/>
        <v>Coetzee</v>
      </c>
      <c r="G2654" s="116" t="str">
        <f t="shared" si="302"/>
        <v>Men Veteran</v>
      </c>
      <c r="H2654" s="116" t="str">
        <f t="shared" si="303"/>
        <v>xNamib Park</v>
      </c>
      <c r="I2654" s="109"/>
      <c r="J2654" s="109"/>
      <c r="K2654" s="109"/>
      <c r="L2654" s="118" t="str">
        <f t="shared" si="304"/>
        <v/>
      </c>
      <c r="M2654" s="118" t="str">
        <f t="shared" si="305"/>
        <v/>
      </c>
    </row>
    <row r="2655" spans="1:13" x14ac:dyDescent="0.3">
      <c r="A2655" s="121" t="str">
        <f t="shared" si="297"/>
        <v>2019-IC-L1</v>
      </c>
      <c r="B2655" s="122">
        <f t="shared" si="298"/>
        <v>43519</v>
      </c>
      <c r="C2655" s="121" t="str">
        <f t="shared" si="299"/>
        <v>Zone 1 -  Mile 8</v>
      </c>
      <c r="D2655" s="109" t="s">
        <v>1679</v>
      </c>
      <c r="E2655" s="116" t="str">
        <f t="shared" si="300"/>
        <v>Johan</v>
      </c>
      <c r="F2655" s="116" t="str">
        <f t="shared" si="301"/>
        <v>Van Niekerk</v>
      </c>
      <c r="G2655" s="116" t="str">
        <f t="shared" si="302"/>
        <v>Men Senior</v>
      </c>
      <c r="H2655" s="116" t="str">
        <f t="shared" si="303"/>
        <v>Namib Park</v>
      </c>
      <c r="I2655" s="109"/>
      <c r="J2655" s="109"/>
      <c r="K2655" s="109"/>
      <c r="L2655" s="118" t="str">
        <f t="shared" si="304"/>
        <v/>
      </c>
      <c r="M2655" s="118" t="str">
        <f t="shared" si="305"/>
        <v/>
      </c>
    </row>
    <row r="2656" spans="1:13" x14ac:dyDescent="0.3">
      <c r="A2656" s="121" t="str">
        <f t="shared" si="297"/>
        <v>2019-IC-L1</v>
      </c>
      <c r="B2656" s="122">
        <f t="shared" si="298"/>
        <v>43519</v>
      </c>
      <c r="C2656" s="121" t="str">
        <f t="shared" si="299"/>
        <v>Zone 1 -  Mile 8</v>
      </c>
      <c r="D2656" s="109" t="s">
        <v>504</v>
      </c>
      <c r="E2656" s="116" t="str">
        <f t="shared" si="300"/>
        <v>Andre</v>
      </c>
      <c r="F2656" s="116" t="str">
        <f t="shared" si="301"/>
        <v>Coetzee</v>
      </c>
      <c r="G2656" s="116" t="str">
        <f t="shared" si="302"/>
        <v>Men Grand Masters</v>
      </c>
      <c r="H2656" s="116" t="str">
        <f t="shared" si="303"/>
        <v>Namib Park</v>
      </c>
      <c r="I2656" s="109"/>
      <c r="J2656" s="109"/>
      <c r="K2656" s="109"/>
      <c r="L2656" s="118" t="str">
        <f t="shared" si="304"/>
        <v/>
      </c>
      <c r="M2656" s="118" t="str">
        <f t="shared" si="305"/>
        <v/>
      </c>
    </row>
    <row r="2657" spans="1:13" x14ac:dyDescent="0.3">
      <c r="A2657" s="121" t="str">
        <f t="shared" si="297"/>
        <v>2019-IC-L1</v>
      </c>
      <c r="B2657" s="122">
        <f t="shared" si="298"/>
        <v>43519</v>
      </c>
      <c r="C2657" s="121" t="str">
        <f t="shared" si="299"/>
        <v>Zone 1 -  Mile 8</v>
      </c>
      <c r="D2657" s="109" t="s">
        <v>509</v>
      </c>
      <c r="E2657" s="116" t="str">
        <f t="shared" si="300"/>
        <v>Rodger</v>
      </c>
      <c r="F2657" s="116" t="str">
        <f t="shared" si="301"/>
        <v>Boon</v>
      </c>
      <c r="G2657" s="116" t="str">
        <f t="shared" si="302"/>
        <v>Men Master</v>
      </c>
      <c r="H2657" s="116" t="str">
        <f t="shared" si="303"/>
        <v>Namib Park</v>
      </c>
      <c r="I2657" s="109"/>
      <c r="J2657" s="109"/>
      <c r="K2657" s="109"/>
      <c r="L2657" s="118" t="str">
        <f t="shared" si="304"/>
        <v/>
      </c>
      <c r="M2657" s="118" t="str">
        <f t="shared" si="305"/>
        <v/>
      </c>
    </row>
    <row r="2658" spans="1:13" x14ac:dyDescent="0.3">
      <c r="A2658" s="121" t="str">
        <f t="shared" si="297"/>
        <v>2019-IC-L1</v>
      </c>
      <c r="B2658" s="122">
        <f t="shared" si="298"/>
        <v>43519</v>
      </c>
      <c r="C2658" s="121" t="str">
        <f t="shared" si="299"/>
        <v>Zone 1 -  Mile 8</v>
      </c>
      <c r="D2658" s="109" t="s">
        <v>638</v>
      </c>
      <c r="E2658" s="116" t="str">
        <f t="shared" si="300"/>
        <v>Robert</v>
      </c>
      <c r="F2658" s="116" t="str">
        <f t="shared" si="301"/>
        <v>Moyce</v>
      </c>
      <c r="G2658" s="116" t="str">
        <f t="shared" si="302"/>
        <v>Men Grand Masters</v>
      </c>
      <c r="H2658" s="116" t="str">
        <f t="shared" si="303"/>
        <v>Namib Park</v>
      </c>
      <c r="I2658" s="109"/>
      <c r="J2658" s="109"/>
      <c r="K2658" s="109"/>
      <c r="L2658" s="118" t="str">
        <f t="shared" si="304"/>
        <v/>
      </c>
      <c r="M2658" s="118" t="str">
        <f t="shared" si="305"/>
        <v/>
      </c>
    </row>
    <row r="2659" spans="1:13" x14ac:dyDescent="0.3">
      <c r="A2659" s="121" t="str">
        <f t="shared" si="297"/>
        <v>2019-IC-L1</v>
      </c>
      <c r="B2659" s="122">
        <f t="shared" si="298"/>
        <v>43519</v>
      </c>
      <c r="C2659" s="121" t="str">
        <f t="shared" si="299"/>
        <v>Zone 1 -  Mile 8</v>
      </c>
      <c r="D2659" s="109" t="s">
        <v>654</v>
      </c>
      <c r="E2659" s="116" t="str">
        <f t="shared" si="300"/>
        <v>Stephan</v>
      </c>
      <c r="F2659" s="116" t="str">
        <f t="shared" si="301"/>
        <v>Swanepoel</v>
      </c>
      <c r="G2659" s="116" t="str">
        <f t="shared" si="302"/>
        <v>Men Veteran</v>
      </c>
      <c r="H2659" s="116" t="str">
        <f t="shared" si="303"/>
        <v>Namib Park</v>
      </c>
      <c r="I2659" s="109"/>
      <c r="J2659" s="109"/>
      <c r="K2659" s="109"/>
      <c r="L2659" s="118" t="str">
        <f t="shared" si="304"/>
        <v/>
      </c>
      <c r="M2659" s="118" t="str">
        <f t="shared" si="305"/>
        <v/>
      </c>
    </row>
    <row r="2660" spans="1:13" x14ac:dyDescent="0.3">
      <c r="A2660" s="121" t="str">
        <f t="shared" si="297"/>
        <v>2019-IC-L1</v>
      </c>
      <c r="B2660" s="122">
        <f t="shared" si="298"/>
        <v>43519</v>
      </c>
      <c r="C2660" s="121" t="str">
        <f t="shared" si="299"/>
        <v>Zone 1 -  Mile 8</v>
      </c>
      <c r="D2660" s="109" t="s">
        <v>535</v>
      </c>
      <c r="E2660" s="116" t="str">
        <f t="shared" si="300"/>
        <v>Attie</v>
      </c>
      <c r="F2660" s="116" t="str">
        <f t="shared" si="301"/>
        <v>Von Bosch</v>
      </c>
      <c r="G2660" s="116" t="str">
        <f t="shared" si="302"/>
        <v>Men Veteran</v>
      </c>
      <c r="H2660" s="116" t="str">
        <f t="shared" si="303"/>
        <v>Atlantic Angling Club</v>
      </c>
      <c r="I2660" s="109"/>
      <c r="J2660" s="109"/>
      <c r="K2660" s="109"/>
      <c r="L2660" s="118" t="str">
        <f t="shared" si="304"/>
        <v/>
      </c>
      <c r="M2660" s="118" t="str">
        <f t="shared" si="305"/>
        <v/>
      </c>
    </row>
    <row r="2661" spans="1:13" x14ac:dyDescent="0.3">
      <c r="A2661" s="121" t="str">
        <f t="shared" si="297"/>
        <v>2019-IC-L1</v>
      </c>
      <c r="B2661" s="122">
        <f t="shared" si="298"/>
        <v>43519</v>
      </c>
      <c r="C2661" s="121" t="str">
        <f t="shared" si="299"/>
        <v>Zone 1 -  Mile 8</v>
      </c>
      <c r="D2661" s="109" t="s">
        <v>551</v>
      </c>
      <c r="E2661" s="116" t="str">
        <f t="shared" si="300"/>
        <v>Morne</v>
      </c>
      <c r="F2661" s="116" t="str">
        <f t="shared" si="301"/>
        <v>Von Bosch</v>
      </c>
      <c r="G2661" s="116" t="str">
        <f t="shared" si="302"/>
        <v>Men Senior</v>
      </c>
      <c r="H2661" s="116" t="str">
        <f t="shared" si="303"/>
        <v>xNamib Park</v>
      </c>
      <c r="I2661" s="109"/>
      <c r="J2661" s="109"/>
      <c r="K2661" s="109"/>
      <c r="L2661" s="118" t="str">
        <f t="shared" si="304"/>
        <v/>
      </c>
      <c r="M2661" s="118" t="str">
        <f t="shared" si="305"/>
        <v/>
      </c>
    </row>
    <row r="2662" spans="1:13" x14ac:dyDescent="0.3">
      <c r="A2662" s="121" t="str">
        <f t="shared" si="297"/>
        <v>2019-IC-L1</v>
      </c>
      <c r="B2662" s="122">
        <f t="shared" si="298"/>
        <v>43519</v>
      </c>
      <c r="C2662" s="121" t="str">
        <f t="shared" si="299"/>
        <v>Zone 1 -  Mile 8</v>
      </c>
      <c r="D2662" s="109" t="s">
        <v>1005</v>
      </c>
      <c r="E2662" s="116" t="str">
        <f t="shared" si="300"/>
        <v>Dewald</v>
      </c>
      <c r="F2662" s="116" t="str">
        <f t="shared" si="301"/>
        <v>Van Der Merwe</v>
      </c>
      <c r="G2662" s="116" t="str">
        <f t="shared" si="302"/>
        <v>Men Master</v>
      </c>
      <c r="H2662" s="116" t="str">
        <f t="shared" si="303"/>
        <v>Steenbras</v>
      </c>
      <c r="I2662" s="109" t="s">
        <v>9</v>
      </c>
      <c r="J2662" s="109"/>
      <c r="K2662" s="109">
        <v>30</v>
      </c>
      <c r="L2662" s="118">
        <f t="shared" si="304"/>
        <v>0.5</v>
      </c>
      <c r="M2662" s="118">
        <f t="shared" si="305"/>
        <v>0.5</v>
      </c>
    </row>
    <row r="2663" spans="1:13" x14ac:dyDescent="0.3">
      <c r="A2663" s="121" t="str">
        <f t="shared" si="297"/>
        <v>2019-IC-L1</v>
      </c>
      <c r="B2663" s="122">
        <f t="shared" si="298"/>
        <v>43519</v>
      </c>
      <c r="C2663" s="121" t="str">
        <f t="shared" si="299"/>
        <v>Zone 1 -  Mile 8</v>
      </c>
      <c r="D2663" s="109" t="s">
        <v>1569</v>
      </c>
      <c r="E2663" s="116" t="str">
        <f t="shared" si="300"/>
        <v>Wikus</v>
      </c>
      <c r="F2663" s="116" t="str">
        <f t="shared" si="301"/>
        <v>Viljoen</v>
      </c>
      <c r="G2663" s="116" t="str">
        <f t="shared" si="302"/>
        <v>Men Veteran</v>
      </c>
      <c r="H2663" s="116" t="str">
        <f t="shared" si="303"/>
        <v>Steenbras</v>
      </c>
      <c r="I2663" s="109" t="s">
        <v>11</v>
      </c>
      <c r="J2663" s="109"/>
      <c r="K2663" s="109">
        <v>60</v>
      </c>
      <c r="L2663" s="118">
        <f t="shared" si="304"/>
        <v>2.7</v>
      </c>
      <c r="M2663" s="118">
        <f t="shared" si="305"/>
        <v>2.7</v>
      </c>
    </row>
    <row r="2664" spans="1:13" x14ac:dyDescent="0.3">
      <c r="A2664" s="121" t="str">
        <f t="shared" si="297"/>
        <v>2019-IC-L1</v>
      </c>
      <c r="B2664" s="122">
        <f t="shared" si="298"/>
        <v>43519</v>
      </c>
      <c r="C2664" s="121" t="str">
        <f t="shared" si="299"/>
        <v>Zone 1 -  Mile 8</v>
      </c>
      <c r="D2664" s="109" t="s">
        <v>1570</v>
      </c>
      <c r="E2664" s="116" t="str">
        <f t="shared" si="300"/>
        <v>Maryna</v>
      </c>
      <c r="F2664" s="116" t="str">
        <f t="shared" si="301"/>
        <v>Viljoen</v>
      </c>
      <c r="G2664" s="116" t="str">
        <f t="shared" si="302"/>
        <v>Ladies Senior</v>
      </c>
      <c r="H2664" s="116" t="str">
        <f t="shared" si="303"/>
        <v>Steenbras</v>
      </c>
      <c r="I2664" s="109"/>
      <c r="J2664" s="109"/>
      <c r="K2664" s="109"/>
      <c r="L2664" s="118" t="str">
        <f t="shared" si="304"/>
        <v/>
      </c>
      <c r="M2664" s="118" t="str">
        <f t="shared" si="305"/>
        <v/>
      </c>
    </row>
    <row r="2665" spans="1:13" x14ac:dyDescent="0.3">
      <c r="A2665" s="121" t="str">
        <f t="shared" si="297"/>
        <v>2019-IC-L1</v>
      </c>
      <c r="B2665" s="122">
        <f t="shared" si="298"/>
        <v>43519</v>
      </c>
      <c r="C2665" s="121" t="str">
        <f t="shared" si="299"/>
        <v>Zone 1 -  Mile 8</v>
      </c>
      <c r="D2665" s="109" t="s">
        <v>809</v>
      </c>
      <c r="E2665" s="116" t="str">
        <f t="shared" si="300"/>
        <v>Christopher</v>
      </c>
      <c r="F2665" s="116" t="str">
        <f t="shared" si="301"/>
        <v>Durant</v>
      </c>
      <c r="G2665" s="116" t="str">
        <f t="shared" si="302"/>
        <v>Men Senior</v>
      </c>
      <c r="H2665" s="116" t="str">
        <f t="shared" si="303"/>
        <v>Steenbras</v>
      </c>
      <c r="I2665" s="109"/>
      <c r="J2665" s="109"/>
      <c r="K2665" s="109"/>
      <c r="L2665" s="118" t="str">
        <f t="shared" si="304"/>
        <v/>
      </c>
      <c r="M2665" s="118" t="str">
        <f t="shared" si="305"/>
        <v/>
      </c>
    </row>
    <row r="2666" spans="1:13" x14ac:dyDescent="0.3">
      <c r="A2666" s="121" t="str">
        <f t="shared" si="297"/>
        <v>2019-IC-L1</v>
      </c>
      <c r="B2666" s="122">
        <f t="shared" si="298"/>
        <v>43519</v>
      </c>
      <c r="C2666" s="121" t="str">
        <f t="shared" si="299"/>
        <v>Zone 1 -  Mile 8</v>
      </c>
      <c r="D2666" s="109" t="s">
        <v>1048</v>
      </c>
      <c r="E2666" s="116" t="str">
        <f t="shared" si="300"/>
        <v>Lawrence</v>
      </c>
      <c r="F2666" s="116" t="str">
        <f t="shared" si="301"/>
        <v>Durant</v>
      </c>
      <c r="G2666" s="116" t="str">
        <f t="shared" si="302"/>
        <v>Men Grand Masters</v>
      </c>
      <c r="H2666" s="116" t="str">
        <f t="shared" si="303"/>
        <v>Steenbras</v>
      </c>
      <c r="I2666" s="109"/>
      <c r="J2666" s="109"/>
      <c r="K2666" s="109"/>
      <c r="L2666" s="118" t="str">
        <f t="shared" si="304"/>
        <v/>
      </c>
      <c r="M2666" s="118" t="str">
        <f t="shared" si="305"/>
        <v/>
      </c>
    </row>
    <row r="2667" spans="1:13" x14ac:dyDescent="0.3">
      <c r="A2667" s="121" t="str">
        <f t="shared" si="297"/>
        <v>2019-IC-L1</v>
      </c>
      <c r="B2667" s="122">
        <f t="shared" si="298"/>
        <v>43519</v>
      </c>
      <c r="C2667" s="121" t="str">
        <f t="shared" si="299"/>
        <v>Zone 1 -  Mile 8</v>
      </c>
      <c r="D2667" s="109" t="s">
        <v>1493</v>
      </c>
      <c r="E2667" s="116" t="str">
        <f t="shared" si="300"/>
        <v>Karin</v>
      </c>
      <c r="F2667" s="116" t="str">
        <f t="shared" si="301"/>
        <v>v/d Merwe</v>
      </c>
      <c r="G2667" s="116" t="str">
        <f t="shared" si="302"/>
        <v>Ladies Senior</v>
      </c>
      <c r="H2667" s="116" t="str">
        <f t="shared" si="303"/>
        <v>xSteenbras</v>
      </c>
      <c r="I2667" s="109"/>
      <c r="J2667" s="109"/>
      <c r="K2667" s="109"/>
      <c r="L2667" s="118" t="str">
        <f t="shared" si="304"/>
        <v/>
      </c>
      <c r="M2667" s="118" t="str">
        <f t="shared" si="305"/>
        <v/>
      </c>
    </row>
    <row r="2668" spans="1:13" x14ac:dyDescent="0.3">
      <c r="A2668" s="121" t="str">
        <f t="shared" si="297"/>
        <v>2019-IC-L1</v>
      </c>
      <c r="B2668" s="122">
        <f t="shared" si="298"/>
        <v>43519</v>
      </c>
      <c r="C2668" s="121" t="str">
        <f t="shared" si="299"/>
        <v>Zone 1 -  Mile 8</v>
      </c>
      <c r="D2668" s="109" t="s">
        <v>1077</v>
      </c>
      <c r="E2668" s="116" t="str">
        <f t="shared" si="300"/>
        <v>Annelie</v>
      </c>
      <c r="F2668" s="116" t="str">
        <f t="shared" si="301"/>
        <v>Du Randt</v>
      </c>
      <c r="G2668" s="116" t="str">
        <f t="shared" si="302"/>
        <v>Ladies Grand Masters</v>
      </c>
      <c r="H2668" s="116" t="str">
        <f t="shared" si="303"/>
        <v>xSteenbras</v>
      </c>
      <c r="I2668" s="109"/>
      <c r="J2668" s="109"/>
      <c r="K2668" s="109"/>
      <c r="L2668" s="118" t="str">
        <f t="shared" si="304"/>
        <v/>
      </c>
      <c r="M2668" s="118" t="str">
        <f t="shared" si="305"/>
        <v/>
      </c>
    </row>
    <row r="2669" spans="1:13" x14ac:dyDescent="0.3">
      <c r="A2669" s="121" t="str">
        <f t="shared" si="297"/>
        <v>2019-IC-L1</v>
      </c>
      <c r="B2669" s="122">
        <f t="shared" si="298"/>
        <v>43519</v>
      </c>
      <c r="C2669" s="121" t="str">
        <f t="shared" si="299"/>
        <v>Zone 1 -  Mile 8</v>
      </c>
      <c r="D2669" s="109" t="s">
        <v>1494</v>
      </c>
      <c r="E2669" s="116" t="str">
        <f t="shared" si="300"/>
        <v>Jaco</v>
      </c>
      <c r="F2669" s="116" t="str">
        <f t="shared" si="301"/>
        <v>Coetzee</v>
      </c>
      <c r="G2669" s="116" t="str">
        <f t="shared" si="302"/>
        <v>Men Veteran</v>
      </c>
      <c r="H2669" s="116" t="str">
        <f t="shared" si="303"/>
        <v>xSteenbras</v>
      </c>
      <c r="I2669" s="109"/>
      <c r="J2669" s="109"/>
      <c r="K2669" s="109"/>
      <c r="L2669" s="118" t="str">
        <f t="shared" si="304"/>
        <v/>
      </c>
      <c r="M2669" s="118" t="str">
        <f t="shared" si="305"/>
        <v/>
      </c>
    </row>
    <row r="2670" spans="1:13" x14ac:dyDescent="0.3">
      <c r="A2670" s="121" t="str">
        <f t="shared" si="297"/>
        <v>2019-IC-L1</v>
      </c>
      <c r="B2670" s="122">
        <f t="shared" si="298"/>
        <v>43519</v>
      </c>
      <c r="C2670" s="121" t="str">
        <f t="shared" si="299"/>
        <v>Zone 1 -  Mile 8</v>
      </c>
      <c r="D2670" s="109" t="s">
        <v>568</v>
      </c>
      <c r="E2670" s="116" t="str">
        <f t="shared" si="300"/>
        <v>Louis</v>
      </c>
      <c r="F2670" s="116" t="str">
        <f t="shared" si="301"/>
        <v>Heath</v>
      </c>
      <c r="G2670" s="116" t="str">
        <f t="shared" si="302"/>
        <v>Men Grand Masters</v>
      </c>
      <c r="H2670" s="116" t="str">
        <f t="shared" si="303"/>
        <v>Steenbras</v>
      </c>
      <c r="I2670" s="109"/>
      <c r="J2670" s="109"/>
      <c r="K2670" s="109"/>
      <c r="L2670" s="118" t="str">
        <f t="shared" si="304"/>
        <v/>
      </c>
      <c r="M2670" s="118" t="str">
        <f t="shared" si="305"/>
        <v/>
      </c>
    </row>
    <row r="2671" spans="1:13" x14ac:dyDescent="0.3">
      <c r="A2671" s="121" t="str">
        <f t="shared" si="297"/>
        <v>2019-IC-L1</v>
      </c>
      <c r="B2671" s="122">
        <f t="shared" si="298"/>
        <v>43519</v>
      </c>
      <c r="C2671" s="121" t="str">
        <f t="shared" si="299"/>
        <v>Zone 1 -  Mile 8</v>
      </c>
      <c r="D2671" s="109" t="s">
        <v>738</v>
      </c>
      <c r="E2671" s="116" t="str">
        <f t="shared" si="300"/>
        <v>Dirk</v>
      </c>
      <c r="F2671" s="116" t="str">
        <f t="shared" si="301"/>
        <v>Hansen</v>
      </c>
      <c r="G2671" s="116" t="str">
        <f t="shared" si="302"/>
        <v>Men Veteran</v>
      </c>
      <c r="H2671" s="116" t="str">
        <f t="shared" si="303"/>
        <v>Steenbras</v>
      </c>
      <c r="I2671" s="109"/>
      <c r="J2671" s="109"/>
      <c r="K2671" s="109"/>
      <c r="L2671" s="118" t="str">
        <f t="shared" si="304"/>
        <v/>
      </c>
      <c r="M2671" s="118" t="str">
        <f t="shared" si="305"/>
        <v/>
      </c>
    </row>
    <row r="2672" spans="1:13" x14ac:dyDescent="0.3">
      <c r="A2672" s="121" t="str">
        <f t="shared" si="297"/>
        <v>2019-IC-L1</v>
      </c>
      <c r="B2672" s="122">
        <f t="shared" si="298"/>
        <v>43519</v>
      </c>
      <c r="C2672" s="121" t="str">
        <f t="shared" si="299"/>
        <v>Zone 1 -  Mile 8</v>
      </c>
      <c r="D2672" s="109" t="s">
        <v>1712</v>
      </c>
      <c r="E2672" s="116" t="str">
        <f t="shared" si="300"/>
        <v>Herman</v>
      </c>
      <c r="F2672" s="116" t="str">
        <f t="shared" si="301"/>
        <v>Swanepoel</v>
      </c>
      <c r="G2672" s="116" t="str">
        <f t="shared" si="302"/>
        <v>Men Senior</v>
      </c>
      <c r="H2672" s="116" t="str">
        <f t="shared" si="303"/>
        <v>Steenbras</v>
      </c>
      <c r="I2672" s="109"/>
      <c r="J2672" s="109"/>
      <c r="K2672" s="109"/>
      <c r="L2672" s="118" t="str">
        <f t="shared" si="304"/>
        <v/>
      </c>
      <c r="M2672" s="118" t="str">
        <f t="shared" si="305"/>
        <v/>
      </c>
    </row>
    <row r="2673" spans="1:13" x14ac:dyDescent="0.3">
      <c r="A2673" s="121" t="str">
        <f t="shared" si="297"/>
        <v>2019-IC-L1</v>
      </c>
      <c r="B2673" s="122">
        <f t="shared" si="298"/>
        <v>43519</v>
      </c>
      <c r="C2673" s="121" t="str">
        <f t="shared" si="299"/>
        <v>Zone 1 -  Mile 8</v>
      </c>
      <c r="D2673" s="109" t="s">
        <v>1748</v>
      </c>
      <c r="E2673" s="116" t="str">
        <f t="shared" si="300"/>
        <v>L'wyk</v>
      </c>
      <c r="F2673" s="116" t="str">
        <f t="shared" si="301"/>
        <v>Viljoen</v>
      </c>
      <c r="G2673" s="116" t="str">
        <f t="shared" si="302"/>
        <v>Men U/16</v>
      </c>
      <c r="H2673" s="116" t="str">
        <f t="shared" si="303"/>
        <v>Steenbras</v>
      </c>
      <c r="I2673" s="109"/>
      <c r="J2673" s="109"/>
      <c r="K2673" s="109"/>
      <c r="L2673" s="118" t="str">
        <f t="shared" si="304"/>
        <v/>
      </c>
      <c r="M2673" s="118" t="str">
        <f t="shared" si="305"/>
        <v/>
      </c>
    </row>
    <row r="2674" spans="1:13" x14ac:dyDescent="0.3">
      <c r="A2674" s="121" t="str">
        <f t="shared" si="297"/>
        <v>2019-IC-L1</v>
      </c>
      <c r="B2674" s="122">
        <f t="shared" si="298"/>
        <v>43519</v>
      </c>
      <c r="C2674" s="121" t="str">
        <f t="shared" si="299"/>
        <v>Zone 1 -  Mile 8</v>
      </c>
      <c r="D2674" s="109" t="s">
        <v>539</v>
      </c>
      <c r="E2674" s="116" t="str">
        <f t="shared" si="300"/>
        <v>Cecil</v>
      </c>
      <c r="F2674" s="116" t="str">
        <f t="shared" si="301"/>
        <v>Laubscher</v>
      </c>
      <c r="G2674" s="116" t="str">
        <f t="shared" si="302"/>
        <v>Ladies Master</v>
      </c>
      <c r="H2674" s="116" t="str">
        <f t="shared" si="303"/>
        <v>Welwitschia</v>
      </c>
      <c r="I2674" s="109" t="s">
        <v>2019</v>
      </c>
      <c r="J2674" s="109"/>
      <c r="K2674" s="109">
        <v>51</v>
      </c>
      <c r="L2674" s="118">
        <f t="shared" si="304"/>
        <v>1.4</v>
      </c>
      <c r="M2674" s="118">
        <f t="shared" si="305"/>
        <v>1.4</v>
      </c>
    </row>
    <row r="2675" spans="1:13" x14ac:dyDescent="0.3">
      <c r="A2675" s="121" t="str">
        <f t="shared" si="297"/>
        <v>2019-IC-L1</v>
      </c>
      <c r="B2675" s="122">
        <f t="shared" si="298"/>
        <v>43519</v>
      </c>
      <c r="C2675" s="121" t="str">
        <f t="shared" si="299"/>
        <v>Zone 1 -  Mile 8</v>
      </c>
      <c r="D2675" s="109" t="s">
        <v>1592</v>
      </c>
      <c r="E2675" s="116" t="str">
        <f t="shared" si="300"/>
        <v>GJ</v>
      </c>
      <c r="F2675" s="116" t="str">
        <f t="shared" si="301"/>
        <v>Oosthuizen</v>
      </c>
      <c r="G2675" s="116" t="str">
        <f t="shared" si="302"/>
        <v>Men Senior</v>
      </c>
      <c r="H2675" s="116" t="str">
        <f t="shared" si="303"/>
        <v>Welwitschia</v>
      </c>
      <c r="I2675" s="109" t="s">
        <v>2019</v>
      </c>
      <c r="J2675" s="109"/>
      <c r="K2675" s="109">
        <v>52</v>
      </c>
      <c r="L2675" s="118">
        <f t="shared" si="304"/>
        <v>1.4</v>
      </c>
      <c r="M2675" s="118">
        <f t="shared" si="305"/>
        <v>1.4</v>
      </c>
    </row>
    <row r="2676" spans="1:13" x14ac:dyDescent="0.3">
      <c r="A2676" s="121" t="str">
        <f t="shared" si="297"/>
        <v>2019-IC-L1</v>
      </c>
      <c r="B2676" s="122">
        <f t="shared" si="298"/>
        <v>43519</v>
      </c>
      <c r="C2676" s="121" t="str">
        <f t="shared" si="299"/>
        <v>Zone 1 -  Mile 8</v>
      </c>
      <c r="D2676" s="109" t="s">
        <v>699</v>
      </c>
      <c r="E2676" s="116" t="str">
        <f t="shared" si="300"/>
        <v>Andre</v>
      </c>
      <c r="F2676" s="116" t="str">
        <f t="shared" si="301"/>
        <v>Muller</v>
      </c>
      <c r="G2676" s="116" t="str">
        <f t="shared" si="302"/>
        <v>Men Grand Masters</v>
      </c>
      <c r="H2676" s="116" t="str">
        <f t="shared" si="303"/>
        <v>Welwitschia</v>
      </c>
      <c r="I2676" s="109"/>
      <c r="J2676" s="109" t="s">
        <v>2018</v>
      </c>
      <c r="K2676" s="109">
        <v>145</v>
      </c>
      <c r="L2676" s="118">
        <f t="shared" si="304"/>
        <v>15.5</v>
      </c>
      <c r="M2676" s="118">
        <f t="shared" si="305"/>
        <v>15.5</v>
      </c>
    </row>
    <row r="2677" spans="1:13" x14ac:dyDescent="0.3">
      <c r="A2677" s="121" t="str">
        <f t="shared" si="297"/>
        <v>2019-IC-L1</v>
      </c>
      <c r="B2677" s="122">
        <f t="shared" si="298"/>
        <v>43519</v>
      </c>
      <c r="C2677" s="121" t="str">
        <f t="shared" si="299"/>
        <v>Zone 1 -  Mile 8</v>
      </c>
      <c r="D2677" s="109" t="s">
        <v>1791</v>
      </c>
      <c r="E2677" s="116" t="str">
        <f t="shared" si="300"/>
        <v>Daniel</v>
      </c>
      <c r="F2677" s="116" t="str">
        <f t="shared" si="301"/>
        <v>Britz</v>
      </c>
      <c r="G2677" s="116" t="str">
        <f t="shared" si="302"/>
        <v>Men U/16</v>
      </c>
      <c r="H2677" s="116" t="str">
        <f t="shared" si="303"/>
        <v>xWelwitschia</v>
      </c>
      <c r="I2677" s="109"/>
      <c r="J2677" s="109" t="s">
        <v>10</v>
      </c>
      <c r="K2677" s="109">
        <v>44</v>
      </c>
      <c r="L2677" s="118">
        <f t="shared" si="304"/>
        <v>1.3</v>
      </c>
      <c r="M2677" s="118">
        <f t="shared" si="305"/>
        <v>1.3</v>
      </c>
    </row>
    <row r="2678" spans="1:13" x14ac:dyDescent="0.3">
      <c r="A2678" s="121" t="str">
        <f t="shared" si="297"/>
        <v>2019-IC-L1</v>
      </c>
      <c r="B2678" s="122">
        <f t="shared" si="298"/>
        <v>43519</v>
      </c>
      <c r="C2678" s="121" t="str">
        <f t="shared" si="299"/>
        <v>Zone 1 -  Mile 8</v>
      </c>
      <c r="D2678" s="109" t="s">
        <v>567</v>
      </c>
      <c r="E2678" s="116" t="str">
        <f t="shared" si="300"/>
        <v>Carlien</v>
      </c>
      <c r="F2678" s="116" t="str">
        <f t="shared" si="301"/>
        <v>Steyn</v>
      </c>
      <c r="G2678" s="116" t="str">
        <f t="shared" si="302"/>
        <v>Ladies Veteran</v>
      </c>
      <c r="H2678" s="116" t="str">
        <f t="shared" si="303"/>
        <v>Welwitschia</v>
      </c>
      <c r="I2678" s="109" t="s">
        <v>2019</v>
      </c>
      <c r="J2678" s="109"/>
      <c r="K2678" s="109">
        <v>49</v>
      </c>
      <c r="L2678" s="118">
        <f t="shared" si="304"/>
        <v>1.2</v>
      </c>
      <c r="M2678" s="118">
        <f t="shared" si="305"/>
        <v>1.2</v>
      </c>
    </row>
    <row r="2679" spans="1:13" x14ac:dyDescent="0.3">
      <c r="A2679" s="121" t="str">
        <f t="shared" si="297"/>
        <v>2019-IC-L1</v>
      </c>
      <c r="B2679" s="122">
        <f t="shared" si="298"/>
        <v>43519</v>
      </c>
      <c r="C2679" s="121" t="str">
        <f t="shared" si="299"/>
        <v>Zone 1 -  Mile 8</v>
      </c>
      <c r="D2679" s="109" t="s">
        <v>567</v>
      </c>
      <c r="E2679" s="116" t="str">
        <f t="shared" si="300"/>
        <v>Carlien</v>
      </c>
      <c r="F2679" s="116" t="str">
        <f t="shared" si="301"/>
        <v>Steyn</v>
      </c>
      <c r="G2679" s="116" t="str">
        <f t="shared" si="302"/>
        <v>Ladies Veteran</v>
      </c>
      <c r="H2679" s="116" t="str">
        <f t="shared" si="303"/>
        <v>Welwitschia</v>
      </c>
      <c r="I2679" s="109" t="s">
        <v>2019</v>
      </c>
      <c r="J2679" s="109"/>
      <c r="K2679" s="109">
        <v>43</v>
      </c>
      <c r="L2679" s="118">
        <f t="shared" si="304"/>
        <v>0.8</v>
      </c>
      <c r="M2679" s="118">
        <f t="shared" si="305"/>
        <v>0.8</v>
      </c>
    </row>
    <row r="2680" spans="1:13" x14ac:dyDescent="0.3">
      <c r="A2680" s="121" t="str">
        <f t="shared" si="297"/>
        <v>2019-IC-L1</v>
      </c>
      <c r="B2680" s="122">
        <f t="shared" si="298"/>
        <v>43519</v>
      </c>
      <c r="C2680" s="121" t="str">
        <f t="shared" si="299"/>
        <v>Zone 1 -  Mile 8</v>
      </c>
      <c r="D2680" s="109" t="s">
        <v>1793</v>
      </c>
      <c r="E2680" s="116" t="str">
        <f t="shared" si="300"/>
        <v>Wenzel</v>
      </c>
      <c r="F2680" s="116" t="str">
        <f t="shared" si="301"/>
        <v>Smal</v>
      </c>
      <c r="G2680" s="116" t="str">
        <f t="shared" si="302"/>
        <v>Men Senior</v>
      </c>
      <c r="H2680" s="116" t="str">
        <f t="shared" si="303"/>
        <v>Welwitschia</v>
      </c>
      <c r="I2680" s="109" t="s">
        <v>2019</v>
      </c>
      <c r="J2680" s="109"/>
      <c r="K2680" s="109">
        <v>63</v>
      </c>
      <c r="L2680" s="118">
        <f t="shared" si="304"/>
        <v>2.6</v>
      </c>
      <c r="M2680" s="118">
        <f t="shared" si="305"/>
        <v>2.6</v>
      </c>
    </row>
    <row r="2681" spans="1:13" x14ac:dyDescent="0.3">
      <c r="A2681" s="121" t="str">
        <f t="shared" si="297"/>
        <v>2019-IC-L1</v>
      </c>
      <c r="B2681" s="122">
        <f t="shared" si="298"/>
        <v>43519</v>
      </c>
      <c r="C2681" s="121" t="str">
        <f t="shared" si="299"/>
        <v>Zone 1 -  Mile 8</v>
      </c>
      <c r="D2681" s="109" t="s">
        <v>795</v>
      </c>
      <c r="E2681" s="116" t="str">
        <f t="shared" si="300"/>
        <v>Melanie</v>
      </c>
      <c r="F2681" s="116" t="str">
        <f t="shared" si="301"/>
        <v xml:space="preserve">Honiball </v>
      </c>
      <c r="G2681" s="116" t="str">
        <f t="shared" si="302"/>
        <v>Ladies Senior</v>
      </c>
      <c r="H2681" s="116" t="str">
        <f t="shared" si="303"/>
        <v>xWelwitschia</v>
      </c>
      <c r="I2681" s="109" t="s">
        <v>2019</v>
      </c>
      <c r="J2681" s="109"/>
      <c r="K2681" s="109">
        <v>55</v>
      </c>
      <c r="L2681" s="118">
        <f t="shared" si="304"/>
        <v>1.7</v>
      </c>
      <c r="M2681" s="118">
        <f t="shared" si="305"/>
        <v>1.7</v>
      </c>
    </row>
    <row r="2682" spans="1:13" x14ac:dyDescent="0.3">
      <c r="A2682" s="121" t="str">
        <f t="shared" si="297"/>
        <v>2019-IC-L1</v>
      </c>
      <c r="B2682" s="122">
        <f t="shared" si="298"/>
        <v>43519</v>
      </c>
      <c r="C2682" s="121" t="str">
        <f t="shared" si="299"/>
        <v>Zone 1 -  Mile 8</v>
      </c>
      <c r="D2682" s="109" t="s">
        <v>510</v>
      </c>
      <c r="E2682" s="116" t="str">
        <f t="shared" si="300"/>
        <v>Willem</v>
      </c>
      <c r="F2682" s="116" t="str">
        <f t="shared" si="301"/>
        <v>Steyn</v>
      </c>
      <c r="G2682" s="116" t="str">
        <f t="shared" si="302"/>
        <v>Men Veteran</v>
      </c>
      <c r="H2682" s="116" t="str">
        <f t="shared" si="303"/>
        <v>Welwitschia</v>
      </c>
      <c r="I2682" s="109"/>
      <c r="J2682" s="109" t="s">
        <v>20</v>
      </c>
      <c r="K2682" s="109">
        <v>89</v>
      </c>
      <c r="L2682" s="118">
        <f t="shared" si="304"/>
        <v>2.6</v>
      </c>
      <c r="M2682" s="118">
        <f t="shared" si="305"/>
        <v>2.6</v>
      </c>
    </row>
    <row r="2683" spans="1:13" x14ac:dyDescent="0.3">
      <c r="A2683" s="121" t="str">
        <f t="shared" si="297"/>
        <v>2019-IC-L1</v>
      </c>
      <c r="B2683" s="122">
        <f t="shared" si="298"/>
        <v>43519</v>
      </c>
      <c r="C2683" s="121" t="str">
        <f t="shared" si="299"/>
        <v>Zone 1 -  Mile 8</v>
      </c>
      <c r="D2683" s="109" t="s">
        <v>1204</v>
      </c>
      <c r="E2683" s="116" t="str">
        <f t="shared" si="300"/>
        <v>Karmen</v>
      </c>
      <c r="F2683" s="116" t="str">
        <f t="shared" si="301"/>
        <v>Mynhardt</v>
      </c>
      <c r="G2683" s="116" t="str">
        <f t="shared" si="302"/>
        <v>Ladies Master</v>
      </c>
      <c r="H2683" s="116" t="str">
        <f t="shared" si="303"/>
        <v>Atlantic Angling Club</v>
      </c>
      <c r="I2683" s="109"/>
      <c r="J2683" s="109"/>
      <c r="K2683" s="109"/>
      <c r="L2683" s="118" t="str">
        <f t="shared" si="304"/>
        <v/>
      </c>
      <c r="M2683" s="118" t="str">
        <f t="shared" si="305"/>
        <v/>
      </c>
    </row>
    <row r="2684" spans="1:13" x14ac:dyDescent="0.3">
      <c r="A2684" s="121" t="str">
        <f t="shared" si="297"/>
        <v>2019-IC-L1</v>
      </c>
      <c r="B2684" s="122">
        <f t="shared" si="298"/>
        <v>43519</v>
      </c>
      <c r="C2684" s="121" t="str">
        <f t="shared" si="299"/>
        <v>Zone 1 -  Mile 8</v>
      </c>
      <c r="D2684" s="109" t="s">
        <v>1706</v>
      </c>
      <c r="E2684" s="116" t="str">
        <f t="shared" si="300"/>
        <v>Riaan</v>
      </c>
      <c r="F2684" s="116" t="str">
        <f t="shared" si="301"/>
        <v>Van Rhyn</v>
      </c>
      <c r="G2684" s="116" t="str">
        <f t="shared" si="302"/>
        <v>Men Senior</v>
      </c>
      <c r="H2684" s="116" t="str">
        <f t="shared" si="303"/>
        <v>Welwitschia</v>
      </c>
      <c r="I2684" s="109"/>
      <c r="J2684" s="109"/>
      <c r="K2684" s="109"/>
      <c r="L2684" s="118" t="str">
        <f t="shared" si="304"/>
        <v/>
      </c>
      <c r="M2684" s="118" t="str">
        <f t="shared" si="305"/>
        <v/>
      </c>
    </row>
    <row r="2685" spans="1:13" x14ac:dyDescent="0.3">
      <c r="A2685" s="121" t="str">
        <f t="shared" si="297"/>
        <v>2019-IC-L1</v>
      </c>
      <c r="B2685" s="122">
        <f t="shared" si="298"/>
        <v>43519</v>
      </c>
      <c r="C2685" s="121" t="str">
        <f t="shared" si="299"/>
        <v>Zone 1 -  Mile 8</v>
      </c>
      <c r="D2685" s="109" t="s">
        <v>585</v>
      </c>
      <c r="E2685" s="116" t="str">
        <f t="shared" si="300"/>
        <v xml:space="preserve">Michael </v>
      </c>
      <c r="F2685" s="116" t="str">
        <f t="shared" si="301"/>
        <v>Maree</v>
      </c>
      <c r="G2685" s="116" t="str">
        <f t="shared" si="302"/>
        <v>Men Veteran</v>
      </c>
      <c r="H2685" s="116" t="str">
        <f t="shared" si="303"/>
        <v>Welwitschia</v>
      </c>
      <c r="I2685" s="109"/>
      <c r="J2685" s="109"/>
      <c r="K2685" s="109"/>
      <c r="L2685" s="118" t="str">
        <f t="shared" si="304"/>
        <v/>
      </c>
      <c r="M2685" s="118" t="str">
        <f t="shared" si="305"/>
        <v/>
      </c>
    </row>
    <row r="2686" spans="1:13" x14ac:dyDescent="0.3">
      <c r="A2686" s="121" t="str">
        <f t="shared" si="297"/>
        <v>2019-IC-L1</v>
      </c>
      <c r="B2686" s="122">
        <f t="shared" si="298"/>
        <v>43519</v>
      </c>
      <c r="C2686" s="121" t="str">
        <f t="shared" si="299"/>
        <v>Zone 1 -  Mile 8</v>
      </c>
      <c r="D2686" s="109" t="s">
        <v>508</v>
      </c>
      <c r="E2686" s="116" t="str">
        <f t="shared" si="300"/>
        <v>Walter</v>
      </c>
      <c r="F2686" s="116" t="str">
        <f t="shared" si="301"/>
        <v>Hankey</v>
      </c>
      <c r="G2686" s="116" t="str">
        <f t="shared" si="302"/>
        <v>Men Master</v>
      </c>
      <c r="H2686" s="116" t="str">
        <f t="shared" si="303"/>
        <v>xWelwitschia</v>
      </c>
      <c r="I2686" s="109"/>
      <c r="J2686" s="109"/>
      <c r="K2686" s="109"/>
      <c r="L2686" s="118" t="str">
        <f t="shared" si="304"/>
        <v/>
      </c>
      <c r="M2686" s="118" t="str">
        <f t="shared" si="305"/>
        <v/>
      </c>
    </row>
    <row r="2687" spans="1:13" x14ac:dyDescent="0.3">
      <c r="A2687" s="121" t="str">
        <f t="shared" si="297"/>
        <v>2019-IC-L1</v>
      </c>
      <c r="B2687" s="122">
        <f t="shared" si="298"/>
        <v>43519</v>
      </c>
      <c r="C2687" s="121" t="str">
        <f t="shared" si="299"/>
        <v>Zone 1 -  Mile 8</v>
      </c>
      <c r="D2687" s="109" t="s">
        <v>774</v>
      </c>
      <c r="E2687" s="116" t="str">
        <f t="shared" si="300"/>
        <v>Ras</v>
      </c>
      <c r="F2687" s="116" t="str">
        <f t="shared" si="301"/>
        <v>Van Der Westhuizen</v>
      </c>
      <c r="G2687" s="116" t="str">
        <f t="shared" si="302"/>
        <v>Men Senior</v>
      </c>
      <c r="H2687" s="116" t="str">
        <f t="shared" si="303"/>
        <v>Welwitschia</v>
      </c>
      <c r="I2687" s="109"/>
      <c r="J2687" s="109"/>
      <c r="K2687" s="109"/>
      <c r="L2687" s="118" t="str">
        <f t="shared" si="304"/>
        <v/>
      </c>
      <c r="M2687" s="118" t="str">
        <f t="shared" si="305"/>
        <v/>
      </c>
    </row>
    <row r="2688" spans="1:13" x14ac:dyDescent="0.3">
      <c r="A2688" s="121" t="str">
        <f t="shared" si="297"/>
        <v>2019-IC-L1</v>
      </c>
      <c r="B2688" s="122">
        <f t="shared" si="298"/>
        <v>43519</v>
      </c>
      <c r="C2688" s="121" t="str">
        <f t="shared" si="299"/>
        <v>Zone 1 -  Mile 8</v>
      </c>
      <c r="D2688" s="109" t="s">
        <v>639</v>
      </c>
      <c r="E2688" s="116" t="str">
        <f t="shared" si="300"/>
        <v>Andre</v>
      </c>
      <c r="F2688" s="116" t="str">
        <f t="shared" si="301"/>
        <v>Aggenbag</v>
      </c>
      <c r="G2688" s="116" t="str">
        <f t="shared" si="302"/>
        <v>Men Senior</v>
      </c>
      <c r="H2688" s="116" t="str">
        <f t="shared" si="303"/>
        <v>Welwitschia</v>
      </c>
      <c r="I2688" s="109"/>
      <c r="J2688" s="109"/>
      <c r="K2688" s="109"/>
      <c r="L2688" s="118" t="str">
        <f t="shared" si="304"/>
        <v/>
      </c>
      <c r="M2688" s="118" t="str">
        <f t="shared" si="305"/>
        <v/>
      </c>
    </row>
    <row r="2689" spans="1:13" x14ac:dyDescent="0.3">
      <c r="A2689" s="121" t="str">
        <f t="shared" si="297"/>
        <v>2019-IC-L1</v>
      </c>
      <c r="B2689" s="122">
        <f t="shared" si="298"/>
        <v>43519</v>
      </c>
      <c r="C2689" s="121" t="str">
        <f t="shared" si="299"/>
        <v>Zone 1 -  Mile 8</v>
      </c>
      <c r="D2689" s="109" t="s">
        <v>1791</v>
      </c>
      <c r="E2689" s="116" t="str">
        <f t="shared" si="300"/>
        <v>Daniel</v>
      </c>
      <c r="F2689" s="116" t="str">
        <f t="shared" si="301"/>
        <v>Britz</v>
      </c>
      <c r="G2689" s="116" t="str">
        <f t="shared" si="302"/>
        <v>Men U/16</v>
      </c>
      <c r="H2689" s="116" t="str">
        <f t="shared" si="303"/>
        <v>xWelwitschia</v>
      </c>
      <c r="I2689" s="109"/>
      <c r="J2689" s="109"/>
      <c r="K2689" s="109"/>
      <c r="L2689" s="118" t="str">
        <f t="shared" si="304"/>
        <v/>
      </c>
      <c r="M2689" s="118" t="str">
        <f t="shared" si="305"/>
        <v/>
      </c>
    </row>
    <row r="2690" spans="1:13" x14ac:dyDescent="0.3">
      <c r="A2690" s="121" t="str">
        <f t="shared" si="297"/>
        <v>2019-IC-L1</v>
      </c>
      <c r="B2690" s="122">
        <f t="shared" si="298"/>
        <v>43519</v>
      </c>
      <c r="C2690" s="121" t="str">
        <f t="shared" si="299"/>
        <v>Zone 1 -  Mile 8</v>
      </c>
      <c r="D2690" s="109" t="s">
        <v>562</v>
      </c>
      <c r="E2690" s="116" t="str">
        <f t="shared" si="300"/>
        <v>Nols</v>
      </c>
      <c r="F2690" s="116" t="str">
        <f t="shared" si="301"/>
        <v>Diedericks</v>
      </c>
      <c r="G2690" s="116" t="str">
        <f t="shared" si="302"/>
        <v>Men Senior</v>
      </c>
      <c r="H2690" s="116" t="str">
        <f t="shared" si="303"/>
        <v>Welwitschia</v>
      </c>
      <c r="I2690" s="109"/>
      <c r="J2690" s="109"/>
      <c r="K2690" s="109"/>
      <c r="L2690" s="118" t="str">
        <f t="shared" si="304"/>
        <v/>
      </c>
      <c r="M2690" s="118" t="str">
        <f t="shared" si="305"/>
        <v/>
      </c>
    </row>
    <row r="2691" spans="1:13" x14ac:dyDescent="0.3">
      <c r="A2691" s="121" t="str">
        <f t="shared" si="297"/>
        <v>2019-IC-L1</v>
      </c>
      <c r="B2691" s="122">
        <f t="shared" si="298"/>
        <v>43519</v>
      </c>
      <c r="C2691" s="121" t="str">
        <f t="shared" si="299"/>
        <v>Zone 1 -  Mile 8</v>
      </c>
      <c r="D2691" s="109" t="s">
        <v>499</v>
      </c>
      <c r="E2691" s="116" t="str">
        <f t="shared" si="300"/>
        <v>Bertie</v>
      </c>
      <c r="F2691" s="116" t="str">
        <f t="shared" si="301"/>
        <v>Diedericks</v>
      </c>
      <c r="G2691" s="116" t="str">
        <f t="shared" si="302"/>
        <v>Men Grand Masters</v>
      </c>
      <c r="H2691" s="116" t="str">
        <f t="shared" si="303"/>
        <v>Welwitschia</v>
      </c>
      <c r="I2691" s="109"/>
      <c r="J2691" s="109"/>
      <c r="K2691" s="109"/>
      <c r="L2691" s="118" t="str">
        <f t="shared" si="304"/>
        <v/>
      </c>
      <c r="M2691" s="118" t="str">
        <f t="shared" si="305"/>
        <v/>
      </c>
    </row>
    <row r="2692" spans="1:13" x14ac:dyDescent="0.3">
      <c r="A2692" s="121" t="str">
        <f t="shared" si="297"/>
        <v>2019-IC-L1</v>
      </c>
      <c r="B2692" s="122">
        <f t="shared" si="298"/>
        <v>43519</v>
      </c>
      <c r="C2692" s="121" t="str">
        <f t="shared" si="299"/>
        <v>Zone 1 -  Mile 8</v>
      </c>
      <c r="D2692" s="109" t="s">
        <v>1214</v>
      </c>
      <c r="E2692" s="116" t="str">
        <f t="shared" si="300"/>
        <v>Ryno</v>
      </c>
      <c r="F2692" s="116" t="str">
        <f t="shared" si="301"/>
        <v>Keys</v>
      </c>
      <c r="G2692" s="116" t="str">
        <f t="shared" si="302"/>
        <v>Men Grand Masters</v>
      </c>
      <c r="H2692" s="116" t="str">
        <f t="shared" si="303"/>
        <v>Welwitschia</v>
      </c>
      <c r="I2692" s="109"/>
      <c r="J2692" s="109"/>
      <c r="K2692" s="109"/>
      <c r="L2692" s="118" t="str">
        <f t="shared" si="304"/>
        <v/>
      </c>
      <c r="M2692" s="118" t="str">
        <f t="shared" si="305"/>
        <v/>
      </c>
    </row>
    <row r="2693" spans="1:13" x14ac:dyDescent="0.3">
      <c r="A2693" s="121" t="str">
        <f t="shared" si="297"/>
        <v>2019-IC-L1</v>
      </c>
      <c r="B2693" s="122">
        <f t="shared" si="298"/>
        <v>43519</v>
      </c>
      <c r="C2693" s="121" t="str">
        <f t="shared" si="299"/>
        <v>Zone 1 -  Mile 8</v>
      </c>
      <c r="D2693" s="109" t="s">
        <v>902</v>
      </c>
      <c r="E2693" s="116" t="str">
        <f t="shared" si="300"/>
        <v>Renier</v>
      </c>
      <c r="F2693" s="116" t="str">
        <f t="shared" si="301"/>
        <v>De Villiers</v>
      </c>
      <c r="G2693" s="116" t="str">
        <f t="shared" si="302"/>
        <v>Men Master</v>
      </c>
      <c r="H2693" s="116" t="str">
        <f t="shared" si="303"/>
        <v>Henties Bay</v>
      </c>
      <c r="I2693" s="109"/>
      <c r="J2693" s="109"/>
      <c r="K2693" s="109"/>
      <c r="L2693" s="118" t="str">
        <f t="shared" si="304"/>
        <v/>
      </c>
      <c r="M2693" s="118" t="str">
        <f t="shared" si="305"/>
        <v/>
      </c>
    </row>
    <row r="2694" spans="1:13" x14ac:dyDescent="0.3">
      <c r="A2694" s="121" t="str">
        <f t="shared" si="297"/>
        <v>2019-IC-L1</v>
      </c>
      <c r="B2694" s="122">
        <f t="shared" si="298"/>
        <v>43519</v>
      </c>
      <c r="C2694" s="121" t="str">
        <f t="shared" si="299"/>
        <v>Zone 1 -  Mile 8</v>
      </c>
      <c r="D2694" s="109" t="s">
        <v>536</v>
      </c>
      <c r="E2694" s="116" t="str">
        <f t="shared" si="300"/>
        <v>Morne</v>
      </c>
      <c r="F2694" s="116" t="str">
        <f t="shared" si="301"/>
        <v>Honiball</v>
      </c>
      <c r="G2694" s="116" t="str">
        <f t="shared" si="302"/>
        <v>Men Senior</v>
      </c>
      <c r="H2694" s="116" t="str">
        <f t="shared" si="303"/>
        <v>Welwitschia</v>
      </c>
      <c r="I2694" s="109"/>
      <c r="J2694" s="109"/>
      <c r="K2694" s="109"/>
      <c r="L2694" s="118" t="str">
        <f t="shared" si="304"/>
        <v/>
      </c>
      <c r="M2694" s="118" t="str">
        <f t="shared" si="305"/>
        <v/>
      </c>
    </row>
    <row r="2695" spans="1:13" x14ac:dyDescent="0.3">
      <c r="A2695" s="121" t="str">
        <f t="shared" si="297"/>
        <v>2019-IC-L1</v>
      </c>
      <c r="B2695" s="122">
        <f t="shared" si="298"/>
        <v>43519</v>
      </c>
      <c r="C2695" s="121" t="str">
        <f t="shared" si="299"/>
        <v>Zone 1 -  Mile 8</v>
      </c>
      <c r="D2695" s="109" t="s">
        <v>1624</v>
      </c>
      <c r="E2695" s="116" t="str">
        <f t="shared" si="300"/>
        <v>Stefano</v>
      </c>
      <c r="F2695" s="116" t="str">
        <f t="shared" si="301"/>
        <v>Strappazzon</v>
      </c>
      <c r="G2695" s="116" t="str">
        <f t="shared" si="302"/>
        <v>Men Veteran</v>
      </c>
      <c r="H2695" s="116" t="str">
        <f t="shared" si="303"/>
        <v>Atlantic Angling Club</v>
      </c>
      <c r="I2695" s="109" t="s">
        <v>9</v>
      </c>
      <c r="J2695" s="109"/>
      <c r="K2695" s="109">
        <v>31</v>
      </c>
      <c r="L2695" s="118">
        <f t="shared" si="304"/>
        <v>0.5</v>
      </c>
      <c r="M2695" s="118">
        <f t="shared" si="305"/>
        <v>0.5</v>
      </c>
    </row>
    <row r="2696" spans="1:13" x14ac:dyDescent="0.3">
      <c r="A2696" s="121" t="str">
        <f t="shared" si="297"/>
        <v>2019-IC-L1</v>
      </c>
      <c r="B2696" s="122">
        <f t="shared" si="298"/>
        <v>43519</v>
      </c>
      <c r="C2696" s="121" t="str">
        <f t="shared" si="299"/>
        <v>Zone 1 -  Mile 8</v>
      </c>
      <c r="D2696" s="109" t="s">
        <v>705</v>
      </c>
      <c r="E2696" s="116" t="str">
        <f t="shared" si="300"/>
        <v>Jaco</v>
      </c>
      <c r="F2696" s="116" t="str">
        <f t="shared" si="301"/>
        <v>Heydenrich</v>
      </c>
      <c r="G2696" s="116" t="str">
        <f t="shared" si="302"/>
        <v>Men Master</v>
      </c>
      <c r="H2696" s="116" t="str">
        <f t="shared" si="303"/>
        <v>Benguella</v>
      </c>
      <c r="I2696" s="109"/>
      <c r="J2696" s="109"/>
      <c r="K2696" s="109"/>
      <c r="L2696" s="118" t="str">
        <f t="shared" si="304"/>
        <v/>
      </c>
      <c r="M2696" s="118" t="str">
        <f t="shared" si="305"/>
        <v/>
      </c>
    </row>
    <row r="2697" spans="1:13" x14ac:dyDescent="0.3">
      <c r="A2697" s="121" t="str">
        <f t="shared" si="297"/>
        <v>2019-IC-L1</v>
      </c>
      <c r="B2697" s="122">
        <f t="shared" si="298"/>
        <v>43519</v>
      </c>
      <c r="C2697" s="121" t="str">
        <f t="shared" si="299"/>
        <v>Zone 1 -  Mile 8</v>
      </c>
      <c r="D2697" s="109" t="s">
        <v>558</v>
      </c>
      <c r="E2697" s="116" t="str">
        <f t="shared" si="300"/>
        <v>Piet</v>
      </c>
      <c r="F2697" s="116" t="str">
        <f t="shared" si="301"/>
        <v>Weitz</v>
      </c>
      <c r="G2697" s="116" t="str">
        <f t="shared" si="302"/>
        <v>Men Grand Masters</v>
      </c>
      <c r="H2697" s="116" t="str">
        <f t="shared" si="303"/>
        <v>Benguella</v>
      </c>
      <c r="I2697" s="109"/>
      <c r="J2697" s="109"/>
      <c r="K2697" s="109"/>
      <c r="L2697" s="118" t="str">
        <f t="shared" si="304"/>
        <v/>
      </c>
      <c r="M2697" s="118" t="str">
        <f t="shared" si="305"/>
        <v/>
      </c>
    </row>
    <row r="2698" spans="1:13" x14ac:dyDescent="0.3">
      <c r="A2698" s="121" t="str">
        <f t="shared" si="297"/>
        <v>2019-IC-L1</v>
      </c>
      <c r="B2698" s="122">
        <f t="shared" si="298"/>
        <v>43519</v>
      </c>
      <c r="C2698" s="121" t="str">
        <f t="shared" si="299"/>
        <v>Zone 1 -  Mile 8</v>
      </c>
      <c r="D2698" s="109" t="s">
        <v>1463</v>
      </c>
      <c r="E2698" s="116" t="str">
        <f t="shared" si="300"/>
        <v>Norman</v>
      </c>
      <c r="F2698" s="116" t="str">
        <f t="shared" si="301"/>
        <v>Campbell</v>
      </c>
      <c r="G2698" s="116" t="str">
        <f t="shared" si="302"/>
        <v>Men Senior</v>
      </c>
      <c r="H2698" s="116" t="str">
        <f t="shared" si="303"/>
        <v>xBenguella</v>
      </c>
      <c r="I2698" s="109"/>
      <c r="J2698" s="109"/>
      <c r="K2698" s="109"/>
      <c r="L2698" s="118" t="str">
        <f t="shared" si="304"/>
        <v/>
      </c>
      <c r="M2698" s="118" t="str">
        <f t="shared" si="305"/>
        <v/>
      </c>
    </row>
    <row r="2699" spans="1:13" x14ac:dyDescent="0.3">
      <c r="A2699" s="121" t="str">
        <f t="shared" si="297"/>
        <v>2019-IC-L1</v>
      </c>
      <c r="B2699" s="122">
        <f t="shared" si="298"/>
        <v>43519</v>
      </c>
      <c r="C2699" s="121" t="str">
        <f t="shared" si="299"/>
        <v>Zone 1 -  Mile 8</v>
      </c>
      <c r="D2699" s="109" t="s">
        <v>668</v>
      </c>
      <c r="E2699" s="116" t="str">
        <f t="shared" si="300"/>
        <v>PJ</v>
      </c>
      <c r="F2699" s="116" t="str">
        <f t="shared" si="301"/>
        <v>van Wyk</v>
      </c>
      <c r="G2699" s="116" t="str">
        <f t="shared" si="302"/>
        <v>Men Senior</v>
      </c>
      <c r="H2699" s="116" t="str">
        <f t="shared" si="303"/>
        <v>Benguella</v>
      </c>
      <c r="I2699" s="109"/>
      <c r="J2699" s="109"/>
      <c r="K2699" s="109"/>
      <c r="L2699" s="118" t="str">
        <f t="shared" si="304"/>
        <v/>
      </c>
      <c r="M2699" s="118" t="str">
        <f t="shared" si="305"/>
        <v/>
      </c>
    </row>
    <row r="2700" spans="1:13" x14ac:dyDescent="0.3">
      <c r="A2700" s="121" t="str">
        <f t="shared" ref="A2700:A2763" si="306">IF(D2700="","",A2699)</f>
        <v>2019-IC-L1</v>
      </c>
      <c r="B2700" s="122">
        <f t="shared" ref="B2700:B2763" si="307">IF(D2700="","",B2699)</f>
        <v>43519</v>
      </c>
      <c r="C2700" s="121" t="str">
        <f t="shared" ref="C2700:C2763" si="308">IF(D2700="","",C2699)</f>
        <v>Zone 1 -  Mile 8</v>
      </c>
      <c r="D2700" s="109" t="s">
        <v>821</v>
      </c>
      <c r="E2700" s="116" t="str">
        <f t="shared" si="300"/>
        <v>Chris</v>
      </c>
      <c r="F2700" s="116" t="str">
        <f t="shared" si="301"/>
        <v>Coetzee</v>
      </c>
      <c r="G2700" s="116" t="str">
        <f t="shared" si="302"/>
        <v>Men Grand Masters</v>
      </c>
      <c r="H2700" s="116" t="str">
        <f t="shared" si="303"/>
        <v>xBenguella</v>
      </c>
      <c r="I2700" s="109"/>
      <c r="J2700" s="109"/>
      <c r="K2700" s="109"/>
      <c r="L2700" s="118" t="str">
        <f t="shared" si="304"/>
        <v/>
      </c>
      <c r="M2700" s="118" t="str">
        <f t="shared" si="305"/>
        <v/>
      </c>
    </row>
    <row r="2701" spans="1:13" x14ac:dyDescent="0.3">
      <c r="A2701" s="121" t="str">
        <f t="shared" si="306"/>
        <v>2019-IC-L1</v>
      </c>
      <c r="B2701" s="122">
        <f t="shared" si="307"/>
        <v>43519</v>
      </c>
      <c r="C2701" s="121" t="str">
        <f t="shared" si="308"/>
        <v>Zone 1 -  Mile 8</v>
      </c>
      <c r="D2701" s="109" t="s">
        <v>630</v>
      </c>
      <c r="E2701" s="116" t="str">
        <f t="shared" si="300"/>
        <v>Hennie</v>
      </c>
      <c r="F2701" s="116" t="str">
        <f t="shared" si="301"/>
        <v>Cloete</v>
      </c>
      <c r="G2701" s="116" t="str">
        <f t="shared" si="302"/>
        <v>Men Grand Masters</v>
      </c>
      <c r="H2701" s="116" t="str">
        <f t="shared" si="303"/>
        <v>Benguella</v>
      </c>
      <c r="I2701" s="109"/>
      <c r="J2701" s="109"/>
      <c r="K2701" s="109"/>
      <c r="L2701" s="118" t="str">
        <f t="shared" si="304"/>
        <v/>
      </c>
      <c r="M2701" s="118" t="str">
        <f t="shared" si="305"/>
        <v/>
      </c>
    </row>
    <row r="2702" spans="1:13" x14ac:dyDescent="0.3">
      <c r="A2702" s="121" t="str">
        <f t="shared" si="306"/>
        <v>2019-IC-L1</v>
      </c>
      <c r="B2702" s="122">
        <f t="shared" si="307"/>
        <v>43519</v>
      </c>
      <c r="C2702" s="121" t="str">
        <f t="shared" si="308"/>
        <v>Zone 1 -  Mile 8</v>
      </c>
      <c r="D2702" s="109" t="s">
        <v>1774</v>
      </c>
      <c r="E2702" s="116" t="str">
        <f t="shared" si="300"/>
        <v>Hendrik JNR</v>
      </c>
      <c r="F2702" s="116" t="str">
        <f t="shared" si="301"/>
        <v>Cloete</v>
      </c>
      <c r="G2702" s="116" t="str">
        <f t="shared" si="302"/>
        <v>Men Senior</v>
      </c>
      <c r="H2702" s="116" t="str">
        <f t="shared" si="303"/>
        <v>Benguella</v>
      </c>
      <c r="I2702" s="109"/>
      <c r="J2702" s="109"/>
      <c r="K2702" s="109"/>
      <c r="L2702" s="118" t="str">
        <f t="shared" si="304"/>
        <v/>
      </c>
      <c r="M2702" s="118" t="str">
        <f t="shared" si="305"/>
        <v/>
      </c>
    </row>
    <row r="2703" spans="1:13" x14ac:dyDescent="0.3">
      <c r="A2703" s="121" t="str">
        <f t="shared" si="306"/>
        <v>2019-IC-L1</v>
      </c>
      <c r="B2703" s="122">
        <f t="shared" si="307"/>
        <v>43519</v>
      </c>
      <c r="C2703" s="121" t="str">
        <f t="shared" si="308"/>
        <v>Zone 1 -  Mile 8</v>
      </c>
      <c r="D2703" s="109" t="s">
        <v>587</v>
      </c>
      <c r="E2703" s="116" t="str">
        <f t="shared" si="300"/>
        <v>Deon</v>
      </c>
      <c r="F2703" s="116" t="str">
        <f t="shared" si="301"/>
        <v>Jacobs</v>
      </c>
      <c r="G2703" s="116" t="str">
        <f t="shared" si="302"/>
        <v>Men Grand Masters</v>
      </c>
      <c r="H2703" s="116" t="str">
        <f t="shared" si="303"/>
        <v>Benguella</v>
      </c>
      <c r="I2703" s="109"/>
      <c r="J2703" s="109"/>
      <c r="K2703" s="109"/>
      <c r="L2703" s="118" t="str">
        <f t="shared" si="304"/>
        <v/>
      </c>
      <c r="M2703" s="118" t="str">
        <f t="shared" si="305"/>
        <v/>
      </c>
    </row>
    <row r="2704" spans="1:13" x14ac:dyDescent="0.3">
      <c r="A2704" s="121" t="str">
        <f t="shared" si="306"/>
        <v>2019-IC-L1</v>
      </c>
      <c r="B2704" s="122">
        <f t="shared" si="307"/>
        <v>43519</v>
      </c>
      <c r="C2704" s="121" t="str">
        <f t="shared" si="308"/>
        <v>Zone 1 -  Mile 8</v>
      </c>
      <c r="D2704" s="109" t="s">
        <v>1633</v>
      </c>
      <c r="E2704" s="116" t="str">
        <f t="shared" si="300"/>
        <v>Daniela</v>
      </c>
      <c r="F2704" s="116" t="str">
        <f t="shared" si="301"/>
        <v>Schmalzriedt</v>
      </c>
      <c r="G2704" s="116" t="str">
        <f t="shared" si="302"/>
        <v>Ladies Veteran</v>
      </c>
      <c r="H2704" s="116" t="str">
        <f t="shared" si="303"/>
        <v>Benguella</v>
      </c>
      <c r="I2704" s="109"/>
      <c r="J2704" s="109"/>
      <c r="K2704" s="109"/>
      <c r="L2704" s="118" t="str">
        <f t="shared" si="304"/>
        <v/>
      </c>
      <c r="M2704" s="118" t="str">
        <f t="shared" si="305"/>
        <v/>
      </c>
    </row>
    <row r="2705" spans="1:13" x14ac:dyDescent="0.3">
      <c r="A2705" s="121" t="str">
        <f t="shared" si="306"/>
        <v>2019-IC-L1</v>
      </c>
      <c r="B2705" s="122">
        <f t="shared" si="307"/>
        <v>43519</v>
      </c>
      <c r="C2705" s="121" t="str">
        <f t="shared" si="308"/>
        <v>Zone 1 -  Mile 8</v>
      </c>
      <c r="D2705" s="109" t="s">
        <v>1081</v>
      </c>
      <c r="E2705" s="116" t="str">
        <f t="shared" si="300"/>
        <v>Harald</v>
      </c>
      <c r="F2705" s="116" t="str">
        <f t="shared" si="301"/>
        <v>Piek</v>
      </c>
      <c r="G2705" s="116" t="str">
        <f t="shared" si="302"/>
        <v>Men Veteran</v>
      </c>
      <c r="H2705" s="116" t="str">
        <f t="shared" si="303"/>
        <v>Benguella</v>
      </c>
      <c r="I2705" s="109"/>
      <c r="J2705" s="109"/>
      <c r="K2705" s="109"/>
      <c r="L2705" s="118" t="str">
        <f t="shared" si="304"/>
        <v/>
      </c>
      <c r="M2705" s="118" t="str">
        <f t="shared" si="305"/>
        <v/>
      </c>
    </row>
    <row r="2706" spans="1:13" x14ac:dyDescent="0.3">
      <c r="A2706" s="121" t="str">
        <f t="shared" si="306"/>
        <v>2019-IC-L1</v>
      </c>
      <c r="B2706" s="122">
        <f t="shared" si="307"/>
        <v>43519</v>
      </c>
      <c r="C2706" s="121" t="str">
        <f t="shared" si="308"/>
        <v>Zone 1 -  Mile 8</v>
      </c>
      <c r="D2706" s="109" t="s">
        <v>594</v>
      </c>
      <c r="E2706" s="116" t="str">
        <f t="shared" si="300"/>
        <v>Johan</v>
      </c>
      <c r="F2706" s="116" t="str">
        <f t="shared" si="301"/>
        <v>Grebe</v>
      </c>
      <c r="G2706" s="116" t="str">
        <f t="shared" si="302"/>
        <v>Men Grand Masters</v>
      </c>
      <c r="H2706" s="116" t="str">
        <f t="shared" si="303"/>
        <v>xBenguella</v>
      </c>
      <c r="I2706" s="109"/>
      <c r="J2706" s="109"/>
      <c r="K2706" s="109"/>
      <c r="L2706" s="118" t="str">
        <f t="shared" si="304"/>
        <v/>
      </c>
      <c r="M2706" s="118" t="str">
        <f t="shared" si="305"/>
        <v/>
      </c>
    </row>
    <row r="2707" spans="1:13" x14ac:dyDescent="0.3">
      <c r="A2707" s="121" t="str">
        <f t="shared" si="306"/>
        <v>2019-IC-L1</v>
      </c>
      <c r="B2707" s="122">
        <f t="shared" si="307"/>
        <v>43519</v>
      </c>
      <c r="C2707" s="121" t="str">
        <f t="shared" si="308"/>
        <v>Zone 1 -  Mile 8</v>
      </c>
      <c r="D2707" s="109" t="s">
        <v>633</v>
      </c>
      <c r="E2707" s="116" t="str">
        <f t="shared" si="300"/>
        <v>Beatrice</v>
      </c>
      <c r="F2707" s="116" t="str">
        <f t="shared" si="301"/>
        <v>Grebe</v>
      </c>
      <c r="G2707" s="116" t="str">
        <f t="shared" si="302"/>
        <v>Ladies Grand Masters</v>
      </c>
      <c r="H2707" s="116" t="str">
        <f t="shared" si="303"/>
        <v>xBenguella</v>
      </c>
      <c r="I2707" s="109"/>
      <c r="J2707" s="109"/>
      <c r="K2707" s="109"/>
      <c r="L2707" s="118" t="str">
        <f t="shared" si="304"/>
        <v/>
      </c>
      <c r="M2707" s="118" t="str">
        <f t="shared" si="305"/>
        <v/>
      </c>
    </row>
    <row r="2708" spans="1:13" x14ac:dyDescent="0.3">
      <c r="A2708" s="121" t="str">
        <f t="shared" si="306"/>
        <v>2019-IC-L1</v>
      </c>
      <c r="B2708" s="122">
        <f t="shared" si="307"/>
        <v>43519</v>
      </c>
      <c r="C2708" s="121" t="str">
        <f t="shared" si="308"/>
        <v>Zone 1 -  Mile 8</v>
      </c>
      <c r="D2708" s="109" t="s">
        <v>538</v>
      </c>
      <c r="E2708" s="116" t="str">
        <f t="shared" si="300"/>
        <v>Marcus</v>
      </c>
      <c r="F2708" s="116" t="str">
        <f t="shared" si="301"/>
        <v>Kirchner-Frankle</v>
      </c>
      <c r="G2708" s="116" t="str">
        <f t="shared" si="302"/>
        <v>Men Senior</v>
      </c>
      <c r="H2708" s="116" t="str">
        <f t="shared" si="303"/>
        <v>xBenguella</v>
      </c>
      <c r="I2708" s="109"/>
      <c r="J2708" s="109"/>
      <c r="K2708" s="109"/>
      <c r="L2708" s="118" t="str">
        <f t="shared" si="304"/>
        <v/>
      </c>
      <c r="M2708" s="118" t="str">
        <f t="shared" si="305"/>
        <v/>
      </c>
    </row>
    <row r="2709" spans="1:13" x14ac:dyDescent="0.3">
      <c r="A2709" s="121" t="str">
        <f t="shared" si="306"/>
        <v>2019-IC-L1</v>
      </c>
      <c r="B2709" s="122">
        <f t="shared" si="307"/>
        <v>43519</v>
      </c>
      <c r="C2709" s="121" t="str">
        <f t="shared" si="308"/>
        <v>Zone 1 -  Mile 8</v>
      </c>
      <c r="D2709" s="109" t="s">
        <v>1037</v>
      </c>
      <c r="E2709" s="116" t="str">
        <f t="shared" si="300"/>
        <v>Louis</v>
      </c>
      <c r="F2709" s="116" t="str">
        <f t="shared" si="301"/>
        <v>Arangies</v>
      </c>
      <c r="G2709" s="116" t="str">
        <f t="shared" si="302"/>
        <v>Men Veteran</v>
      </c>
      <c r="H2709" s="116" t="str">
        <f t="shared" si="303"/>
        <v>Benguella</v>
      </c>
      <c r="I2709" s="109"/>
      <c r="J2709" s="109"/>
      <c r="K2709" s="109"/>
      <c r="L2709" s="118" t="str">
        <f t="shared" si="304"/>
        <v/>
      </c>
      <c r="M2709" s="118" t="str">
        <f t="shared" si="305"/>
        <v/>
      </c>
    </row>
    <row r="2710" spans="1:13" x14ac:dyDescent="0.3">
      <c r="A2710" s="121" t="str">
        <f t="shared" si="306"/>
        <v>2019-IC-L1</v>
      </c>
      <c r="B2710" s="122">
        <f t="shared" si="307"/>
        <v>43519</v>
      </c>
      <c r="C2710" s="121" t="str">
        <f t="shared" si="308"/>
        <v>Zone 1 -  Mile 8</v>
      </c>
      <c r="D2710" s="109" t="s">
        <v>526</v>
      </c>
      <c r="E2710" s="116" t="str">
        <f t="shared" si="300"/>
        <v>Etienne</v>
      </c>
      <c r="F2710" s="116" t="str">
        <f t="shared" si="301"/>
        <v>Stipp</v>
      </c>
      <c r="G2710" s="116" t="str">
        <f t="shared" si="302"/>
        <v>Men Master</v>
      </c>
      <c r="H2710" s="116" t="str">
        <f t="shared" si="303"/>
        <v>Benguella</v>
      </c>
      <c r="I2710" s="109"/>
      <c r="J2710" s="109"/>
      <c r="K2710" s="109"/>
      <c r="L2710" s="118" t="str">
        <f t="shared" si="304"/>
        <v/>
      </c>
      <c r="M2710" s="118" t="str">
        <f t="shared" si="305"/>
        <v/>
      </c>
    </row>
    <row r="2711" spans="1:13" x14ac:dyDescent="0.3">
      <c r="A2711" s="121" t="str">
        <f t="shared" si="306"/>
        <v>2019-IC-L1</v>
      </c>
      <c r="B2711" s="122">
        <f t="shared" si="307"/>
        <v>43519</v>
      </c>
      <c r="C2711" s="121" t="str">
        <f t="shared" si="308"/>
        <v>Zone 1 -  Mile 8</v>
      </c>
      <c r="D2711" s="109" t="s">
        <v>701</v>
      </c>
      <c r="E2711" s="116" t="str">
        <f t="shared" si="300"/>
        <v>Pieter</v>
      </c>
      <c r="F2711" s="116" t="str">
        <f t="shared" si="301"/>
        <v>van Wyk</v>
      </c>
      <c r="G2711" s="116" t="str">
        <f t="shared" si="302"/>
        <v>Men Master</v>
      </c>
      <c r="H2711" s="116" t="str">
        <f t="shared" si="303"/>
        <v>xBenguella</v>
      </c>
      <c r="I2711" s="109"/>
      <c r="J2711" s="109"/>
      <c r="K2711" s="109"/>
      <c r="L2711" s="118" t="str">
        <f t="shared" si="304"/>
        <v/>
      </c>
      <c r="M2711" s="118" t="str">
        <f t="shared" si="305"/>
        <v/>
      </c>
    </row>
    <row r="2712" spans="1:13" x14ac:dyDescent="0.3">
      <c r="A2712" s="121" t="str">
        <f t="shared" si="306"/>
        <v>2019-IC-L1</v>
      </c>
      <c r="B2712" s="122">
        <f t="shared" si="307"/>
        <v>43519</v>
      </c>
      <c r="C2712" s="121" t="str">
        <f t="shared" si="308"/>
        <v>Zone 1 -  Mile 8</v>
      </c>
      <c r="D2712" s="109" t="s">
        <v>695</v>
      </c>
      <c r="E2712" s="116" t="str">
        <f t="shared" si="300"/>
        <v>Karel</v>
      </c>
      <c r="F2712" s="116" t="str">
        <f t="shared" si="301"/>
        <v>Van Der Bank</v>
      </c>
      <c r="G2712" s="116" t="str">
        <f t="shared" si="302"/>
        <v>Men Grand Masters</v>
      </c>
      <c r="H2712" s="116" t="str">
        <f t="shared" si="303"/>
        <v>Benguella</v>
      </c>
      <c r="I2712" s="109"/>
      <c r="J2712" s="109"/>
      <c r="K2712" s="109"/>
      <c r="L2712" s="118" t="str">
        <f t="shared" si="304"/>
        <v/>
      </c>
      <c r="M2712" s="118" t="str">
        <f t="shared" si="305"/>
        <v/>
      </c>
    </row>
    <row r="2713" spans="1:13" x14ac:dyDescent="0.3">
      <c r="A2713" s="121" t="str">
        <f t="shared" si="306"/>
        <v>2019-IC-L1</v>
      </c>
      <c r="B2713" s="122">
        <f t="shared" si="307"/>
        <v>43519</v>
      </c>
      <c r="C2713" s="121" t="str">
        <f t="shared" si="308"/>
        <v>Zone 1 -  Mile 8</v>
      </c>
      <c r="D2713" s="109" t="s">
        <v>1497</v>
      </c>
      <c r="E2713" s="116" t="str">
        <f t="shared" si="300"/>
        <v>Andi</v>
      </c>
      <c r="F2713" s="116" t="str">
        <f t="shared" si="301"/>
        <v>Bachran</v>
      </c>
      <c r="G2713" s="116" t="str">
        <f t="shared" si="302"/>
        <v>Men Master</v>
      </c>
      <c r="H2713" s="116" t="str">
        <f t="shared" si="303"/>
        <v>Atlantic Angling Club</v>
      </c>
      <c r="I2713" s="109"/>
      <c r="J2713" s="109" t="s">
        <v>20</v>
      </c>
      <c r="K2713" s="109">
        <v>85</v>
      </c>
      <c r="L2713" s="118">
        <f t="shared" si="304"/>
        <v>2.2000000000000002</v>
      </c>
      <c r="M2713" s="118">
        <f t="shared" si="305"/>
        <v>2.2000000000000002</v>
      </c>
    </row>
    <row r="2714" spans="1:13" x14ac:dyDescent="0.3">
      <c r="A2714" s="121" t="str">
        <f t="shared" si="306"/>
        <v>2019-IC-L1</v>
      </c>
      <c r="B2714" s="122">
        <f t="shared" si="307"/>
        <v>43519</v>
      </c>
      <c r="C2714" s="121" t="str">
        <f t="shared" si="308"/>
        <v>Zone 1 -  Mile 8</v>
      </c>
      <c r="D2714" s="109" t="s">
        <v>1261</v>
      </c>
      <c r="E2714" s="116" t="str">
        <f t="shared" si="300"/>
        <v>Flippie</v>
      </c>
      <c r="F2714" s="116" t="str">
        <f t="shared" si="301"/>
        <v>Scheepers</v>
      </c>
      <c r="G2714" s="116" t="str">
        <f t="shared" si="302"/>
        <v>Men Veteran</v>
      </c>
      <c r="H2714" s="116" t="str">
        <f t="shared" si="303"/>
        <v>Walvis Bay</v>
      </c>
      <c r="I2714" s="109"/>
      <c r="J2714" s="109" t="s">
        <v>2018</v>
      </c>
      <c r="K2714" s="109">
        <v>85</v>
      </c>
      <c r="L2714" s="118">
        <f t="shared" si="304"/>
        <v>2.5</v>
      </c>
      <c r="M2714" s="118">
        <f t="shared" si="305"/>
        <v>2.5</v>
      </c>
    </row>
    <row r="2715" spans="1:13" x14ac:dyDescent="0.3">
      <c r="A2715" s="121" t="str">
        <f t="shared" si="306"/>
        <v>2019-IC-L1</v>
      </c>
      <c r="B2715" s="122">
        <f t="shared" si="307"/>
        <v>43519</v>
      </c>
      <c r="C2715" s="121" t="str">
        <f t="shared" si="308"/>
        <v>Zone 1 -  Mile 8</v>
      </c>
      <c r="D2715" s="109" t="s">
        <v>1634</v>
      </c>
      <c r="E2715" s="116" t="str">
        <f t="shared" si="300"/>
        <v>Sven</v>
      </c>
      <c r="F2715" s="116" t="str">
        <f t="shared" si="301"/>
        <v>Welzig</v>
      </c>
      <c r="G2715" s="116" t="str">
        <f t="shared" si="302"/>
        <v>Men U/21</v>
      </c>
      <c r="H2715" s="116" t="str">
        <f t="shared" si="303"/>
        <v>Atlantic Angling Club</v>
      </c>
      <c r="I2715" s="109"/>
      <c r="J2715" s="109" t="s">
        <v>2018</v>
      </c>
      <c r="K2715" s="109">
        <v>93</v>
      </c>
      <c r="L2715" s="118">
        <f t="shared" si="304"/>
        <v>3.4</v>
      </c>
      <c r="M2715" s="118">
        <f t="shared" si="305"/>
        <v>3.4</v>
      </c>
    </row>
    <row r="2716" spans="1:13" x14ac:dyDescent="0.3">
      <c r="A2716" s="121" t="str">
        <f t="shared" si="306"/>
        <v>2019-IC-L1</v>
      </c>
      <c r="B2716" s="122">
        <f t="shared" si="307"/>
        <v>43519</v>
      </c>
      <c r="C2716" s="121" t="str">
        <f t="shared" si="308"/>
        <v>Zone 1 -  Mile 8</v>
      </c>
      <c r="D2716" s="109" t="s">
        <v>1759</v>
      </c>
      <c r="E2716" s="116" t="str">
        <f t="shared" ref="E2716:E2779" si="309">IF(D2716="","",VLOOKUP(D2716,Master,3,FALSE))</f>
        <v>Andy</v>
      </c>
      <c r="F2716" s="116" t="str">
        <f t="shared" ref="F2716:F2779" si="310">IF(D2716="","",VLOOKUP(D2716,Master,4,FALSE))</f>
        <v>Welzig</v>
      </c>
      <c r="G2716" s="116" t="str">
        <f t="shared" ref="G2716:G2779" si="311">IF(D2716="","",VLOOKUP(D2716,Master,5,FALSE))</f>
        <v>Men Master</v>
      </c>
      <c r="H2716" s="116" t="str">
        <f t="shared" ref="H2716:H2779" si="312">IF(D2716="","",VLOOKUP(D2716,Master,2,FALSE))</f>
        <v>Atlantic Angling Club</v>
      </c>
      <c r="I2716" s="109"/>
      <c r="J2716" s="109" t="s">
        <v>10</v>
      </c>
      <c r="K2716" s="109">
        <v>44</v>
      </c>
      <c r="L2716" s="118">
        <f t="shared" ref="L2716:L2779" si="313">IF(K2716="","",IF(I2716="",ROUND(HLOOKUP(J2716,kgList,K2716,FALSE),1),ROUND(HLOOKUP(I2716,kgList,K2716,FALSE),1)))</f>
        <v>1.3</v>
      </c>
      <c r="M2716" s="118">
        <f t="shared" ref="M2716:M2779" si="314">IF(L2716="","",IF(COUNTA(I2716:J2716)&gt;1,"Edible or Inedible",IF(COUNTA(I2716)=1,L2716*1,IF(COUNTA(J2716)=1,L2716*1,"ERROR"))))</f>
        <v>1.3</v>
      </c>
    </row>
    <row r="2717" spans="1:13" x14ac:dyDescent="0.3">
      <c r="A2717" s="121" t="str">
        <f t="shared" si="306"/>
        <v>2019-IC-L1</v>
      </c>
      <c r="B2717" s="122">
        <f t="shared" si="307"/>
        <v>43519</v>
      </c>
      <c r="C2717" s="121" t="str">
        <f t="shared" si="308"/>
        <v>Zone 1 -  Mile 8</v>
      </c>
      <c r="D2717" s="109" t="s">
        <v>1759</v>
      </c>
      <c r="E2717" s="116" t="str">
        <f t="shared" si="309"/>
        <v>Andy</v>
      </c>
      <c r="F2717" s="116" t="str">
        <f t="shared" si="310"/>
        <v>Welzig</v>
      </c>
      <c r="G2717" s="116" t="str">
        <f t="shared" si="311"/>
        <v>Men Master</v>
      </c>
      <c r="H2717" s="116" t="str">
        <f t="shared" si="312"/>
        <v>Atlantic Angling Club</v>
      </c>
      <c r="I2717" s="109"/>
      <c r="J2717" s="109" t="s">
        <v>20</v>
      </c>
      <c r="K2717" s="109">
        <v>82</v>
      </c>
      <c r="L2717" s="118">
        <f t="shared" si="313"/>
        <v>2</v>
      </c>
      <c r="M2717" s="118">
        <f t="shared" si="314"/>
        <v>2</v>
      </c>
    </row>
    <row r="2718" spans="1:13" x14ac:dyDescent="0.3">
      <c r="A2718" s="121" t="str">
        <f t="shared" si="306"/>
        <v>2019-IC-L1</v>
      </c>
      <c r="B2718" s="122">
        <f t="shared" si="307"/>
        <v>43519</v>
      </c>
      <c r="C2718" s="121" t="str">
        <f t="shared" si="308"/>
        <v>Zone 1 -  Mile 8</v>
      </c>
      <c r="D2718" s="109" t="s">
        <v>955</v>
      </c>
      <c r="E2718" s="116" t="str">
        <f t="shared" si="309"/>
        <v>Andries</v>
      </c>
      <c r="F2718" s="116" t="str">
        <f t="shared" si="310"/>
        <v>Burger</v>
      </c>
      <c r="G2718" s="116" t="str">
        <f t="shared" si="311"/>
        <v>Men Master</v>
      </c>
      <c r="H2718" s="116" t="str">
        <f t="shared" si="312"/>
        <v>Atlantic Angling Club</v>
      </c>
      <c r="I2718" s="109"/>
      <c r="J2718" s="109" t="s">
        <v>20</v>
      </c>
      <c r="K2718" s="109">
        <v>82</v>
      </c>
      <c r="L2718" s="118">
        <f t="shared" si="313"/>
        <v>2</v>
      </c>
      <c r="M2718" s="118">
        <f t="shared" si="314"/>
        <v>2</v>
      </c>
    </row>
    <row r="2719" spans="1:13" x14ac:dyDescent="0.3">
      <c r="A2719" s="121" t="str">
        <f t="shared" si="306"/>
        <v>2019-IC-L1</v>
      </c>
      <c r="B2719" s="122">
        <f t="shared" si="307"/>
        <v>43519</v>
      </c>
      <c r="C2719" s="121" t="str">
        <f t="shared" si="308"/>
        <v>Zone 1 -  Mile 8</v>
      </c>
      <c r="D2719" s="109" t="s">
        <v>641</v>
      </c>
      <c r="E2719" s="116" t="str">
        <f t="shared" si="309"/>
        <v>Hennie</v>
      </c>
      <c r="F2719" s="116" t="str">
        <f t="shared" si="310"/>
        <v>Roets</v>
      </c>
      <c r="G2719" s="116" t="str">
        <f t="shared" si="311"/>
        <v>Men Veteran</v>
      </c>
      <c r="H2719" s="116" t="str">
        <f t="shared" si="312"/>
        <v>Atlantic Angling Club</v>
      </c>
      <c r="I2719" s="109" t="s">
        <v>2019</v>
      </c>
      <c r="J2719" s="109"/>
      <c r="K2719" s="109">
        <v>94</v>
      </c>
      <c r="L2719" s="118">
        <f t="shared" si="313"/>
        <v>8.6999999999999993</v>
      </c>
      <c r="M2719" s="118">
        <f t="shared" si="314"/>
        <v>8.6999999999999993</v>
      </c>
    </row>
    <row r="2720" spans="1:13" x14ac:dyDescent="0.3">
      <c r="A2720" s="121" t="str">
        <f t="shared" si="306"/>
        <v>2019-IC-L1</v>
      </c>
      <c r="B2720" s="122">
        <f t="shared" si="307"/>
        <v>43519</v>
      </c>
      <c r="C2720" s="121" t="str">
        <f t="shared" si="308"/>
        <v>Zone 1 -  Mile 8</v>
      </c>
      <c r="D2720" s="109" t="s">
        <v>1772</v>
      </c>
      <c r="E2720" s="116" t="str">
        <f t="shared" si="309"/>
        <v>Frans</v>
      </c>
      <c r="F2720" s="116" t="str">
        <f t="shared" si="310"/>
        <v>Joubert</v>
      </c>
      <c r="G2720" s="116" t="str">
        <f t="shared" si="311"/>
        <v>Men Veteran</v>
      </c>
      <c r="H2720" s="116" t="str">
        <f t="shared" si="312"/>
        <v>xAtlantic Angling Club</v>
      </c>
      <c r="I2720" s="109"/>
      <c r="J2720" s="109"/>
      <c r="K2720" s="109"/>
      <c r="L2720" s="118" t="str">
        <f t="shared" si="313"/>
        <v/>
      </c>
      <c r="M2720" s="118" t="str">
        <f t="shared" si="314"/>
        <v/>
      </c>
    </row>
    <row r="2721" spans="1:13" x14ac:dyDescent="0.3">
      <c r="A2721" s="121" t="str">
        <f t="shared" si="306"/>
        <v>2019-IC-L1</v>
      </c>
      <c r="B2721" s="122">
        <f t="shared" si="307"/>
        <v>43519</v>
      </c>
      <c r="C2721" s="121" t="str">
        <f t="shared" si="308"/>
        <v>Zone 1 -  Mile 8</v>
      </c>
      <c r="D2721" s="109" t="s">
        <v>1773</v>
      </c>
      <c r="E2721" s="116" t="str">
        <f t="shared" si="309"/>
        <v>Jacobus</v>
      </c>
      <c r="F2721" s="116" t="str">
        <f t="shared" si="310"/>
        <v>Steyl</v>
      </c>
      <c r="G2721" s="116" t="str">
        <f t="shared" si="311"/>
        <v>Men Grand Masters</v>
      </c>
      <c r="H2721" s="116" t="str">
        <f t="shared" si="312"/>
        <v>Atlantic Angling Club</v>
      </c>
      <c r="I2721" s="109"/>
      <c r="J2721" s="109"/>
      <c r="K2721" s="109"/>
      <c r="L2721" s="118" t="str">
        <f t="shared" si="313"/>
        <v/>
      </c>
      <c r="M2721" s="118" t="str">
        <f t="shared" si="314"/>
        <v/>
      </c>
    </row>
    <row r="2722" spans="1:13" x14ac:dyDescent="0.3">
      <c r="A2722" s="121" t="str">
        <f t="shared" si="306"/>
        <v>2019-IC-L1</v>
      </c>
      <c r="B2722" s="122">
        <f t="shared" si="307"/>
        <v>43519</v>
      </c>
      <c r="C2722" s="121" t="str">
        <f t="shared" si="308"/>
        <v>Zone 1 -  Mile 8</v>
      </c>
      <c r="D2722" s="109" t="s">
        <v>954</v>
      </c>
      <c r="E2722" s="116" t="str">
        <f t="shared" si="309"/>
        <v>Jaco</v>
      </c>
      <c r="F2722" s="116" t="str">
        <f t="shared" si="310"/>
        <v>Venter</v>
      </c>
      <c r="G2722" s="116" t="str">
        <f t="shared" si="311"/>
        <v>Men Master</v>
      </c>
      <c r="H2722" s="116" t="str">
        <f t="shared" si="312"/>
        <v>Atlantic Angling Club</v>
      </c>
      <c r="I2722" s="109"/>
      <c r="J2722" s="109"/>
      <c r="K2722" s="109"/>
      <c r="L2722" s="118" t="str">
        <f t="shared" si="313"/>
        <v/>
      </c>
      <c r="M2722" s="118" t="str">
        <f t="shared" si="314"/>
        <v/>
      </c>
    </row>
    <row r="2723" spans="1:13" x14ac:dyDescent="0.3">
      <c r="A2723" s="121" t="str">
        <f t="shared" si="306"/>
        <v>2019-IC-L1</v>
      </c>
      <c r="B2723" s="122">
        <f t="shared" si="307"/>
        <v>43519</v>
      </c>
      <c r="C2723" s="121" t="str">
        <f t="shared" si="308"/>
        <v>Zone 1 -  Mile 8</v>
      </c>
      <c r="D2723" s="109" t="s">
        <v>1716</v>
      </c>
      <c r="E2723" s="116" t="str">
        <f t="shared" si="309"/>
        <v>Espe</v>
      </c>
      <c r="F2723" s="116" t="str">
        <f t="shared" si="310"/>
        <v>Steyl</v>
      </c>
      <c r="G2723" s="116" t="str">
        <f t="shared" si="311"/>
        <v>Men Veteran</v>
      </c>
      <c r="H2723" s="116" t="str">
        <f t="shared" si="312"/>
        <v>Atlantic Angling Club</v>
      </c>
      <c r="I2723" s="109"/>
      <c r="J2723" s="109"/>
      <c r="K2723" s="109"/>
      <c r="L2723" s="118" t="str">
        <f t="shared" si="313"/>
        <v/>
      </c>
      <c r="M2723" s="118" t="str">
        <f t="shared" si="314"/>
        <v/>
      </c>
    </row>
    <row r="2724" spans="1:13" x14ac:dyDescent="0.3">
      <c r="A2724" s="121" t="str">
        <f t="shared" si="306"/>
        <v>2019-IC-L1</v>
      </c>
      <c r="B2724" s="122">
        <f t="shared" si="307"/>
        <v>43519</v>
      </c>
      <c r="C2724" s="121" t="str">
        <f t="shared" si="308"/>
        <v>Zone 1 -  Mile 8</v>
      </c>
      <c r="D2724" s="109" t="s">
        <v>822</v>
      </c>
      <c r="E2724" s="116" t="str">
        <f t="shared" si="309"/>
        <v xml:space="preserve">Emile </v>
      </c>
      <c r="F2724" s="116" t="str">
        <f t="shared" si="310"/>
        <v>Van Heerden</v>
      </c>
      <c r="G2724" s="116" t="str">
        <f t="shared" si="311"/>
        <v>Men Senior</v>
      </c>
      <c r="H2724" s="116" t="str">
        <f t="shared" si="312"/>
        <v>Mako</v>
      </c>
      <c r="I2724" s="109"/>
      <c r="J2724" s="109"/>
      <c r="K2724" s="109"/>
      <c r="L2724" s="118" t="str">
        <f t="shared" si="313"/>
        <v/>
      </c>
      <c r="M2724" s="118" t="str">
        <f t="shared" si="314"/>
        <v/>
      </c>
    </row>
    <row r="2725" spans="1:13" x14ac:dyDescent="0.3">
      <c r="A2725" s="121" t="str">
        <f t="shared" si="306"/>
        <v>2019-IC-L1</v>
      </c>
      <c r="B2725" s="122">
        <f t="shared" si="307"/>
        <v>43519</v>
      </c>
      <c r="C2725" s="121" t="str">
        <f t="shared" si="308"/>
        <v>Zone 1 -  Mile 8</v>
      </c>
      <c r="D2725" s="109" t="s">
        <v>1209</v>
      </c>
      <c r="E2725" s="116" t="str">
        <f t="shared" si="309"/>
        <v>Jacques</v>
      </c>
      <c r="F2725" s="116" t="str">
        <f t="shared" si="310"/>
        <v>Van Rhyn</v>
      </c>
      <c r="G2725" s="116" t="str">
        <f t="shared" si="311"/>
        <v>Men Senior</v>
      </c>
      <c r="H2725" s="116" t="str">
        <f t="shared" si="312"/>
        <v>xAtlantic Angling Club</v>
      </c>
      <c r="I2725" s="109"/>
      <c r="J2725" s="109"/>
      <c r="K2725" s="109"/>
      <c r="L2725" s="118" t="str">
        <f t="shared" si="313"/>
        <v/>
      </c>
      <c r="M2725" s="118" t="str">
        <f t="shared" si="314"/>
        <v/>
      </c>
    </row>
    <row r="2726" spans="1:13" x14ac:dyDescent="0.3">
      <c r="A2726" s="121" t="str">
        <f t="shared" si="306"/>
        <v>2019-IC-L1</v>
      </c>
      <c r="B2726" s="122">
        <f t="shared" si="307"/>
        <v>43519</v>
      </c>
      <c r="C2726" s="121" t="str">
        <f t="shared" si="308"/>
        <v>Zone 1 -  Mile 8</v>
      </c>
      <c r="D2726" s="109" t="s">
        <v>1498</v>
      </c>
      <c r="E2726" s="116" t="str">
        <f t="shared" si="309"/>
        <v>Kay</v>
      </c>
      <c r="F2726" s="116" t="str">
        <f t="shared" si="310"/>
        <v>Bachran</v>
      </c>
      <c r="G2726" s="116" t="str">
        <f t="shared" si="311"/>
        <v>Men U/21</v>
      </c>
      <c r="H2726" s="116" t="str">
        <f t="shared" si="312"/>
        <v>Atlantic Angling Club</v>
      </c>
      <c r="I2726" s="109"/>
      <c r="J2726" s="109"/>
      <c r="K2726" s="109"/>
      <c r="L2726" s="118" t="str">
        <f t="shared" si="313"/>
        <v/>
      </c>
      <c r="M2726" s="118" t="str">
        <f t="shared" si="314"/>
        <v/>
      </c>
    </row>
    <row r="2727" spans="1:13" x14ac:dyDescent="0.3">
      <c r="A2727" s="121" t="str">
        <f t="shared" si="306"/>
        <v>2019-IC-L1</v>
      </c>
      <c r="B2727" s="122">
        <f t="shared" si="307"/>
        <v>43519</v>
      </c>
      <c r="C2727" s="121" t="str">
        <f t="shared" si="308"/>
        <v>Zone 1 -  Mile 8</v>
      </c>
      <c r="D2727" s="109" t="s">
        <v>1201</v>
      </c>
      <c r="E2727" s="116" t="str">
        <f t="shared" si="309"/>
        <v>Martin</v>
      </c>
      <c r="F2727" s="116" t="str">
        <f t="shared" si="310"/>
        <v>Cordier</v>
      </c>
      <c r="G2727" s="116" t="str">
        <f t="shared" si="311"/>
        <v>Men Veteran</v>
      </c>
      <c r="H2727" s="116" t="str">
        <f t="shared" si="312"/>
        <v>Walvis Bay</v>
      </c>
      <c r="I2727" s="109"/>
      <c r="J2727" s="109"/>
      <c r="K2727" s="109"/>
      <c r="L2727" s="118" t="str">
        <f t="shared" si="313"/>
        <v/>
      </c>
      <c r="M2727" s="118" t="str">
        <f t="shared" si="314"/>
        <v/>
      </c>
    </row>
    <row r="2728" spans="1:13" x14ac:dyDescent="0.3">
      <c r="A2728" s="121" t="str">
        <f t="shared" si="306"/>
        <v>2019-IC-L1</v>
      </c>
      <c r="B2728" s="122">
        <f t="shared" si="307"/>
        <v>43519</v>
      </c>
      <c r="C2728" s="121" t="str">
        <f t="shared" si="308"/>
        <v>Zone 1 -  Mile 8</v>
      </c>
      <c r="D2728" s="109" t="s">
        <v>704</v>
      </c>
      <c r="E2728" s="116" t="str">
        <f t="shared" si="309"/>
        <v>Adri</v>
      </c>
      <c r="F2728" s="116" t="str">
        <f t="shared" si="310"/>
        <v>Roets</v>
      </c>
      <c r="G2728" s="116" t="str">
        <f t="shared" si="311"/>
        <v>Men Master</v>
      </c>
      <c r="H2728" s="116" t="str">
        <f t="shared" si="312"/>
        <v>Atlantic Angling Club</v>
      </c>
      <c r="I2728" s="109"/>
      <c r="J2728" s="109"/>
      <c r="K2728" s="109"/>
      <c r="L2728" s="118" t="str">
        <f t="shared" si="313"/>
        <v/>
      </c>
      <c r="M2728" s="118" t="str">
        <f t="shared" si="314"/>
        <v/>
      </c>
    </row>
    <row r="2729" spans="1:13" x14ac:dyDescent="0.3">
      <c r="A2729" s="121" t="str">
        <f t="shared" si="306"/>
        <v>2019-IC-L1</v>
      </c>
      <c r="B2729" s="122">
        <f t="shared" si="307"/>
        <v>43519</v>
      </c>
      <c r="C2729" s="121" t="str">
        <f t="shared" si="308"/>
        <v>Zone 1 -  Mile 8</v>
      </c>
      <c r="D2729" s="109" t="s">
        <v>894</v>
      </c>
      <c r="E2729" s="116" t="str">
        <f t="shared" si="309"/>
        <v>Jaco</v>
      </c>
      <c r="F2729" s="116" t="str">
        <f t="shared" si="310"/>
        <v>Mac Gillicuddy</v>
      </c>
      <c r="G2729" s="116" t="str">
        <f t="shared" si="311"/>
        <v>Men Veteran</v>
      </c>
      <c r="H2729" s="116" t="str">
        <f t="shared" si="312"/>
        <v>Atlantic Angling Club</v>
      </c>
      <c r="I2729" s="109"/>
      <c r="J2729" s="109"/>
      <c r="K2729" s="109"/>
      <c r="L2729" s="118" t="str">
        <f t="shared" si="313"/>
        <v/>
      </c>
      <c r="M2729" s="118" t="str">
        <f t="shared" si="314"/>
        <v/>
      </c>
    </row>
    <row r="2730" spans="1:13" x14ac:dyDescent="0.3">
      <c r="A2730" s="121" t="str">
        <f t="shared" si="306"/>
        <v>2019-IC-L1</v>
      </c>
      <c r="B2730" s="122">
        <f t="shared" si="307"/>
        <v>43519</v>
      </c>
      <c r="C2730" s="121" t="str">
        <f t="shared" si="308"/>
        <v>Zone 1 -  Mile 8</v>
      </c>
      <c r="D2730" s="109" t="s">
        <v>519</v>
      </c>
      <c r="E2730" s="116" t="str">
        <f t="shared" si="309"/>
        <v>Jörg</v>
      </c>
      <c r="F2730" s="116" t="str">
        <f t="shared" si="310"/>
        <v>Walter</v>
      </c>
      <c r="G2730" s="116" t="str">
        <f t="shared" si="311"/>
        <v>Men Grand Masters</v>
      </c>
      <c r="H2730" s="116" t="str">
        <f t="shared" si="312"/>
        <v>Atlantic Angling Club</v>
      </c>
      <c r="I2730" s="109"/>
      <c r="J2730" s="109"/>
      <c r="K2730" s="109"/>
      <c r="L2730" s="118" t="str">
        <f t="shared" si="313"/>
        <v/>
      </c>
      <c r="M2730" s="118" t="str">
        <f t="shared" si="314"/>
        <v/>
      </c>
    </row>
    <row r="2731" spans="1:13" x14ac:dyDescent="0.3">
      <c r="A2731" s="121" t="str">
        <f t="shared" si="306"/>
        <v>2019-IC-L1</v>
      </c>
      <c r="B2731" s="122">
        <f t="shared" si="307"/>
        <v>43519</v>
      </c>
      <c r="C2731" s="121" t="str">
        <f t="shared" si="308"/>
        <v>Zone 1 -  Mile 8</v>
      </c>
      <c r="D2731" s="109" t="s">
        <v>735</v>
      </c>
      <c r="E2731" s="116" t="str">
        <f t="shared" si="309"/>
        <v>Natasha</v>
      </c>
      <c r="F2731" s="116" t="str">
        <f t="shared" si="310"/>
        <v>Mostert</v>
      </c>
      <c r="G2731" s="116" t="str">
        <f t="shared" si="311"/>
        <v>Ladies Senior</v>
      </c>
      <c r="H2731" s="116" t="str">
        <f t="shared" si="312"/>
        <v>Atlantic Angling Club</v>
      </c>
      <c r="I2731" s="109"/>
      <c r="J2731" s="109"/>
      <c r="K2731" s="109"/>
      <c r="L2731" s="118" t="str">
        <f t="shared" si="313"/>
        <v/>
      </c>
      <c r="M2731" s="118" t="str">
        <f t="shared" si="314"/>
        <v/>
      </c>
    </row>
    <row r="2732" spans="1:13" x14ac:dyDescent="0.3">
      <c r="A2732" s="121" t="str">
        <f t="shared" si="306"/>
        <v>2019-IC-L1</v>
      </c>
      <c r="B2732" s="122">
        <f t="shared" si="307"/>
        <v>43519</v>
      </c>
      <c r="C2732" s="121" t="str">
        <f t="shared" si="308"/>
        <v>Zone 1 -  Mile 8</v>
      </c>
      <c r="D2732" s="109" t="s">
        <v>507</v>
      </c>
      <c r="E2732" s="116" t="str">
        <f t="shared" si="309"/>
        <v>Johan</v>
      </c>
      <c r="F2732" s="116" t="str">
        <f t="shared" si="310"/>
        <v>Mostert</v>
      </c>
      <c r="G2732" s="116" t="str">
        <f t="shared" si="311"/>
        <v>Men Senior</v>
      </c>
      <c r="H2732" s="116" t="str">
        <f t="shared" si="312"/>
        <v>Atlantic Angling Club</v>
      </c>
      <c r="I2732" s="109"/>
      <c r="J2732" s="109"/>
      <c r="K2732" s="109"/>
      <c r="L2732" s="118" t="str">
        <f t="shared" si="313"/>
        <v/>
      </c>
      <c r="M2732" s="118" t="str">
        <f t="shared" si="314"/>
        <v/>
      </c>
    </row>
    <row r="2733" spans="1:13" x14ac:dyDescent="0.3">
      <c r="A2733" s="121" t="str">
        <f t="shared" si="306"/>
        <v>2019-IC-L1</v>
      </c>
      <c r="B2733" s="122">
        <f t="shared" si="307"/>
        <v>43519</v>
      </c>
      <c r="C2733" s="121" t="str">
        <f t="shared" si="308"/>
        <v>Zone 1 -  Mile 8</v>
      </c>
      <c r="D2733" s="109" t="s">
        <v>548</v>
      </c>
      <c r="E2733" s="116" t="str">
        <f t="shared" si="309"/>
        <v>Kai</v>
      </c>
      <c r="F2733" s="116" t="str">
        <f t="shared" si="310"/>
        <v>Metzger</v>
      </c>
      <c r="G2733" s="116" t="str">
        <f t="shared" si="311"/>
        <v>Men Veteran</v>
      </c>
      <c r="H2733" s="116" t="str">
        <f t="shared" si="312"/>
        <v>xAtlantic Angling Club</v>
      </c>
      <c r="I2733" s="109"/>
      <c r="J2733" s="109"/>
      <c r="K2733" s="109"/>
      <c r="L2733" s="118" t="str">
        <f t="shared" si="313"/>
        <v/>
      </c>
      <c r="M2733" s="118" t="str">
        <f t="shared" si="314"/>
        <v/>
      </c>
    </row>
    <row r="2734" spans="1:13" x14ac:dyDescent="0.3">
      <c r="A2734" s="121" t="str">
        <f t="shared" si="306"/>
        <v>2019-IC-L1</v>
      </c>
      <c r="B2734" s="122">
        <f t="shared" si="307"/>
        <v>43519</v>
      </c>
      <c r="C2734" s="121" t="str">
        <f t="shared" si="308"/>
        <v>Zone 1 -  Mile 8</v>
      </c>
      <c r="D2734" s="109" t="s">
        <v>754</v>
      </c>
      <c r="E2734" s="116" t="str">
        <f t="shared" si="309"/>
        <v>Henri</v>
      </c>
      <c r="F2734" s="116" t="str">
        <f t="shared" si="310"/>
        <v>Snyman</v>
      </c>
      <c r="G2734" s="116" t="str">
        <f t="shared" si="311"/>
        <v>Men Veteran</v>
      </c>
      <c r="H2734" s="116" t="str">
        <f t="shared" si="312"/>
        <v>Penguin</v>
      </c>
      <c r="I2734" s="109"/>
      <c r="J2734" s="109" t="s">
        <v>2018</v>
      </c>
      <c r="K2734" s="109">
        <v>174</v>
      </c>
      <c r="L2734" s="118">
        <f t="shared" si="313"/>
        <v>29</v>
      </c>
      <c r="M2734" s="118">
        <f t="shared" si="314"/>
        <v>29</v>
      </c>
    </row>
    <row r="2735" spans="1:13" x14ac:dyDescent="0.3">
      <c r="A2735" s="121" t="str">
        <f t="shared" si="306"/>
        <v>2019-IC-L1</v>
      </c>
      <c r="B2735" s="122">
        <f t="shared" si="307"/>
        <v>43519</v>
      </c>
      <c r="C2735" s="121" t="str">
        <f t="shared" si="308"/>
        <v>Zone 1 -  Mile 8</v>
      </c>
      <c r="D2735" s="109" t="s">
        <v>754</v>
      </c>
      <c r="E2735" s="116" t="str">
        <f t="shared" si="309"/>
        <v>Henri</v>
      </c>
      <c r="F2735" s="116" t="str">
        <f t="shared" si="310"/>
        <v>Snyman</v>
      </c>
      <c r="G2735" s="116" t="str">
        <f t="shared" si="311"/>
        <v>Men Veteran</v>
      </c>
      <c r="H2735" s="116" t="str">
        <f t="shared" si="312"/>
        <v>Penguin</v>
      </c>
      <c r="I2735" s="109"/>
      <c r="J2735" s="109" t="s">
        <v>10</v>
      </c>
      <c r="K2735" s="109">
        <v>43</v>
      </c>
      <c r="L2735" s="118">
        <f t="shared" si="313"/>
        <v>1.2</v>
      </c>
      <c r="M2735" s="118">
        <f t="shared" si="314"/>
        <v>1.2</v>
      </c>
    </row>
    <row r="2736" spans="1:13" x14ac:dyDescent="0.3">
      <c r="A2736" s="121" t="str">
        <f t="shared" si="306"/>
        <v>2019-IC-L1</v>
      </c>
      <c r="B2736" s="122">
        <f t="shared" si="307"/>
        <v>43519</v>
      </c>
      <c r="C2736" s="121" t="str">
        <f t="shared" si="308"/>
        <v>Zone 1 -  Mile 8</v>
      </c>
      <c r="D2736" s="109" t="s">
        <v>563</v>
      </c>
      <c r="E2736" s="116" t="str">
        <f t="shared" si="309"/>
        <v>Louis</v>
      </c>
      <c r="F2736" s="116" t="str">
        <f t="shared" si="310"/>
        <v>Potgieter</v>
      </c>
      <c r="G2736" s="116" t="str">
        <f t="shared" si="311"/>
        <v>Men Veteran</v>
      </c>
      <c r="H2736" s="116" t="str">
        <f t="shared" si="312"/>
        <v>Welwitschia</v>
      </c>
      <c r="I2736" s="109"/>
      <c r="J2736" s="109" t="s">
        <v>20</v>
      </c>
      <c r="K2736" s="109">
        <v>85</v>
      </c>
      <c r="L2736" s="118">
        <f t="shared" si="313"/>
        <v>2.2000000000000002</v>
      </c>
      <c r="M2736" s="118">
        <f t="shared" si="314"/>
        <v>2.2000000000000002</v>
      </c>
    </row>
    <row r="2737" spans="1:13" x14ac:dyDescent="0.3">
      <c r="A2737" s="121" t="str">
        <f t="shared" si="306"/>
        <v>2019-IC-L1</v>
      </c>
      <c r="B2737" s="122">
        <f t="shared" si="307"/>
        <v>43519</v>
      </c>
      <c r="C2737" s="121" t="str">
        <f t="shared" si="308"/>
        <v>Zone 1 -  Mile 8</v>
      </c>
      <c r="D2737" s="109" t="s">
        <v>1758</v>
      </c>
      <c r="E2737" s="116" t="str">
        <f t="shared" si="309"/>
        <v>Pieter</v>
      </c>
      <c r="F2737" s="116" t="str">
        <f t="shared" si="310"/>
        <v>Jansen Van Vuuren</v>
      </c>
      <c r="G2737" s="116" t="str">
        <f t="shared" si="311"/>
        <v>Men Senior</v>
      </c>
      <c r="H2737" s="116" t="str">
        <f t="shared" si="312"/>
        <v>Penguin</v>
      </c>
      <c r="I2737" s="109" t="s">
        <v>2019</v>
      </c>
      <c r="J2737" s="109"/>
      <c r="K2737" s="109">
        <v>72</v>
      </c>
      <c r="L2737" s="118">
        <f t="shared" si="313"/>
        <v>3.9</v>
      </c>
      <c r="M2737" s="118">
        <f t="shared" si="314"/>
        <v>3.9</v>
      </c>
    </row>
    <row r="2738" spans="1:13" x14ac:dyDescent="0.3">
      <c r="A2738" s="121" t="str">
        <f t="shared" si="306"/>
        <v>2019-IC-L1</v>
      </c>
      <c r="B2738" s="122">
        <f t="shared" si="307"/>
        <v>43519</v>
      </c>
      <c r="C2738" s="121" t="str">
        <f t="shared" si="308"/>
        <v>Zone 1 -  Mile 8</v>
      </c>
      <c r="D2738" s="109" t="s">
        <v>667</v>
      </c>
      <c r="E2738" s="116" t="str">
        <f t="shared" si="309"/>
        <v>Corne</v>
      </c>
      <c r="F2738" s="116" t="str">
        <f t="shared" si="310"/>
        <v>Van Niekerk</v>
      </c>
      <c r="G2738" s="116" t="str">
        <f t="shared" si="311"/>
        <v>Men Senior</v>
      </c>
      <c r="H2738" s="116" t="str">
        <f t="shared" si="312"/>
        <v>Penguin</v>
      </c>
      <c r="I2738" s="109" t="s">
        <v>2019</v>
      </c>
      <c r="J2738" s="109"/>
      <c r="K2738" s="109">
        <v>66</v>
      </c>
      <c r="L2738" s="118">
        <f t="shared" si="313"/>
        <v>3</v>
      </c>
      <c r="M2738" s="118">
        <f t="shared" si="314"/>
        <v>3</v>
      </c>
    </row>
    <row r="2739" spans="1:13" x14ac:dyDescent="0.3">
      <c r="A2739" s="121" t="str">
        <f t="shared" si="306"/>
        <v>2019-IC-L1</v>
      </c>
      <c r="B2739" s="122">
        <f t="shared" si="307"/>
        <v>43519</v>
      </c>
      <c r="C2739" s="121" t="str">
        <f t="shared" si="308"/>
        <v>Zone 1 -  Mile 8</v>
      </c>
      <c r="D2739" s="109" t="s">
        <v>667</v>
      </c>
      <c r="E2739" s="116" t="str">
        <f t="shared" si="309"/>
        <v>Corne</v>
      </c>
      <c r="F2739" s="116" t="str">
        <f t="shared" si="310"/>
        <v>Van Niekerk</v>
      </c>
      <c r="G2739" s="116" t="str">
        <f t="shared" si="311"/>
        <v>Men Senior</v>
      </c>
      <c r="H2739" s="116" t="str">
        <f t="shared" si="312"/>
        <v>Penguin</v>
      </c>
      <c r="I2739" s="109"/>
      <c r="J2739" s="109" t="s">
        <v>10</v>
      </c>
      <c r="K2739" s="109">
        <v>43</v>
      </c>
      <c r="L2739" s="118">
        <f t="shared" si="313"/>
        <v>1.2</v>
      </c>
      <c r="M2739" s="118">
        <f t="shared" si="314"/>
        <v>1.2</v>
      </c>
    </row>
    <row r="2740" spans="1:13" x14ac:dyDescent="0.3">
      <c r="A2740" s="121" t="str">
        <f t="shared" si="306"/>
        <v>2019-IC-L1</v>
      </c>
      <c r="B2740" s="122">
        <f t="shared" si="307"/>
        <v>43519</v>
      </c>
      <c r="C2740" s="121" t="str">
        <f t="shared" si="308"/>
        <v>Zone 1 -  Mile 8</v>
      </c>
      <c r="D2740" s="109" t="s">
        <v>686</v>
      </c>
      <c r="E2740" s="116" t="str">
        <f t="shared" si="309"/>
        <v>Chris Junior</v>
      </c>
      <c r="F2740" s="116" t="str">
        <f t="shared" si="310"/>
        <v>Orffer</v>
      </c>
      <c r="G2740" s="116" t="str">
        <f t="shared" si="311"/>
        <v>Men Senior</v>
      </c>
      <c r="H2740" s="116" t="str">
        <f t="shared" si="312"/>
        <v>Penguin</v>
      </c>
      <c r="I2740" s="109" t="s">
        <v>2019</v>
      </c>
      <c r="J2740" s="109"/>
      <c r="K2740" s="109">
        <v>66</v>
      </c>
      <c r="L2740" s="118">
        <f t="shared" si="313"/>
        <v>3</v>
      </c>
      <c r="M2740" s="118">
        <f t="shared" si="314"/>
        <v>3</v>
      </c>
    </row>
    <row r="2741" spans="1:13" x14ac:dyDescent="0.3">
      <c r="A2741" s="121" t="str">
        <f t="shared" si="306"/>
        <v>2019-IC-L1</v>
      </c>
      <c r="B2741" s="122">
        <f t="shared" si="307"/>
        <v>43519</v>
      </c>
      <c r="C2741" s="121" t="str">
        <f t="shared" si="308"/>
        <v>Zone 1 -  Mile 8</v>
      </c>
      <c r="D2741" s="109" t="s">
        <v>516</v>
      </c>
      <c r="E2741" s="116" t="str">
        <f t="shared" si="309"/>
        <v>Morne</v>
      </c>
      <c r="F2741" s="116" t="str">
        <f t="shared" si="310"/>
        <v>Horn</v>
      </c>
      <c r="G2741" s="116" t="str">
        <f t="shared" si="311"/>
        <v>Men Veteran</v>
      </c>
      <c r="H2741" s="116" t="str">
        <f t="shared" si="312"/>
        <v>Welwitschia</v>
      </c>
      <c r="I2741" s="109"/>
      <c r="J2741" s="109" t="s">
        <v>10</v>
      </c>
      <c r="K2741" s="109">
        <v>40</v>
      </c>
      <c r="L2741" s="118">
        <f t="shared" si="313"/>
        <v>1</v>
      </c>
      <c r="M2741" s="118">
        <f t="shared" si="314"/>
        <v>1</v>
      </c>
    </row>
    <row r="2742" spans="1:13" x14ac:dyDescent="0.3">
      <c r="A2742" s="121" t="str">
        <f t="shared" si="306"/>
        <v>2019-IC-L1</v>
      </c>
      <c r="B2742" s="122">
        <f t="shared" si="307"/>
        <v>43519</v>
      </c>
      <c r="C2742" s="121" t="str">
        <f t="shared" si="308"/>
        <v>Zone 1 -  Mile 8</v>
      </c>
      <c r="D2742" s="109" t="s">
        <v>518</v>
      </c>
      <c r="E2742" s="116" t="str">
        <f t="shared" si="309"/>
        <v>Warren</v>
      </c>
      <c r="F2742" s="116" t="str">
        <f t="shared" si="310"/>
        <v>Deysel</v>
      </c>
      <c r="G2742" s="116" t="str">
        <f t="shared" si="311"/>
        <v>Men Veteran</v>
      </c>
      <c r="H2742" s="116" t="str">
        <f t="shared" si="312"/>
        <v>XPenguin</v>
      </c>
      <c r="I2742" s="109"/>
      <c r="J2742" s="109" t="s">
        <v>2018</v>
      </c>
      <c r="K2742" s="109">
        <v>118</v>
      </c>
      <c r="L2742" s="118">
        <f t="shared" si="313"/>
        <v>7.6</v>
      </c>
      <c r="M2742" s="118">
        <f t="shared" si="314"/>
        <v>7.6</v>
      </c>
    </row>
    <row r="2743" spans="1:13" x14ac:dyDescent="0.3">
      <c r="A2743" s="121" t="str">
        <f t="shared" si="306"/>
        <v>2019-IC-L1</v>
      </c>
      <c r="B2743" s="122">
        <f t="shared" si="307"/>
        <v>43519</v>
      </c>
      <c r="C2743" s="121" t="str">
        <f t="shared" si="308"/>
        <v>Zone 1 -  Mile 8</v>
      </c>
      <c r="D2743" s="109" t="s">
        <v>518</v>
      </c>
      <c r="E2743" s="116" t="str">
        <f t="shared" si="309"/>
        <v>Warren</v>
      </c>
      <c r="F2743" s="116" t="str">
        <f t="shared" si="310"/>
        <v>Deysel</v>
      </c>
      <c r="G2743" s="116" t="str">
        <f t="shared" si="311"/>
        <v>Men Veteran</v>
      </c>
      <c r="H2743" s="116" t="str">
        <f t="shared" si="312"/>
        <v>XPenguin</v>
      </c>
      <c r="I2743" s="109" t="s">
        <v>11</v>
      </c>
      <c r="J2743" s="109"/>
      <c r="K2743" s="109">
        <v>52</v>
      </c>
      <c r="L2743" s="118">
        <f t="shared" si="313"/>
        <v>1.8</v>
      </c>
      <c r="M2743" s="118">
        <f t="shared" si="314"/>
        <v>1.8</v>
      </c>
    </row>
    <row r="2744" spans="1:13" x14ac:dyDescent="0.3">
      <c r="A2744" s="121" t="str">
        <f t="shared" si="306"/>
        <v>2019-IC-L1</v>
      </c>
      <c r="B2744" s="122">
        <f t="shared" si="307"/>
        <v>43519</v>
      </c>
      <c r="C2744" s="121" t="str">
        <f t="shared" si="308"/>
        <v>Zone 1 -  Mile 8</v>
      </c>
      <c r="D2744" s="109" t="s">
        <v>518</v>
      </c>
      <c r="E2744" s="116" t="str">
        <f t="shared" si="309"/>
        <v>Warren</v>
      </c>
      <c r="F2744" s="116" t="str">
        <f t="shared" si="310"/>
        <v>Deysel</v>
      </c>
      <c r="G2744" s="116" t="str">
        <f t="shared" si="311"/>
        <v>Men Veteran</v>
      </c>
      <c r="H2744" s="116" t="str">
        <f t="shared" si="312"/>
        <v>XPenguin</v>
      </c>
      <c r="I2744" s="109" t="s">
        <v>2019</v>
      </c>
      <c r="J2744" s="109"/>
      <c r="K2744" s="109">
        <v>74</v>
      </c>
      <c r="L2744" s="118">
        <f t="shared" si="313"/>
        <v>4.2</v>
      </c>
      <c r="M2744" s="118">
        <f t="shared" si="314"/>
        <v>4.2</v>
      </c>
    </row>
    <row r="2745" spans="1:13" x14ac:dyDescent="0.3">
      <c r="A2745" s="121" t="str">
        <f t="shared" si="306"/>
        <v>2019-IC-L1</v>
      </c>
      <c r="B2745" s="122">
        <f t="shared" si="307"/>
        <v>43519</v>
      </c>
      <c r="C2745" s="121" t="str">
        <f t="shared" si="308"/>
        <v>Zone 1 -  Mile 8</v>
      </c>
      <c r="D2745" s="109" t="s">
        <v>673</v>
      </c>
      <c r="E2745" s="116" t="str">
        <f t="shared" si="309"/>
        <v>Corne</v>
      </c>
      <c r="F2745" s="116" t="str">
        <f t="shared" si="310"/>
        <v>Burger</v>
      </c>
      <c r="G2745" s="116" t="str">
        <f t="shared" si="311"/>
        <v>Men U/21</v>
      </c>
      <c r="H2745" s="116" t="str">
        <f t="shared" si="312"/>
        <v>Penguin</v>
      </c>
      <c r="I2745" s="109" t="s">
        <v>2019</v>
      </c>
      <c r="J2745" s="109"/>
      <c r="K2745" s="109">
        <v>72</v>
      </c>
      <c r="L2745" s="118">
        <f t="shared" si="313"/>
        <v>3.9</v>
      </c>
      <c r="M2745" s="118">
        <f t="shared" si="314"/>
        <v>3.9</v>
      </c>
    </row>
    <row r="2746" spans="1:13" x14ac:dyDescent="0.3">
      <c r="A2746" s="121" t="str">
        <f t="shared" si="306"/>
        <v>2019-IC-L1</v>
      </c>
      <c r="B2746" s="122">
        <f t="shared" si="307"/>
        <v>43519</v>
      </c>
      <c r="C2746" s="121" t="str">
        <f t="shared" si="308"/>
        <v>Zone 1 -  Mile 8</v>
      </c>
      <c r="D2746" s="109" t="s">
        <v>673</v>
      </c>
      <c r="E2746" s="116" t="str">
        <f t="shared" si="309"/>
        <v>Corne</v>
      </c>
      <c r="F2746" s="116" t="str">
        <f t="shared" si="310"/>
        <v>Burger</v>
      </c>
      <c r="G2746" s="116" t="str">
        <f t="shared" si="311"/>
        <v>Men U/21</v>
      </c>
      <c r="H2746" s="116" t="str">
        <f t="shared" si="312"/>
        <v>Penguin</v>
      </c>
      <c r="I2746" s="109"/>
      <c r="J2746" s="109" t="s">
        <v>2018</v>
      </c>
      <c r="K2746" s="109">
        <v>164</v>
      </c>
      <c r="L2746" s="118">
        <f t="shared" si="313"/>
        <v>23.6</v>
      </c>
      <c r="M2746" s="118">
        <f t="shared" si="314"/>
        <v>23.6</v>
      </c>
    </row>
    <row r="2747" spans="1:13" x14ac:dyDescent="0.3">
      <c r="A2747" s="121" t="str">
        <f t="shared" si="306"/>
        <v>2019-IC-L1</v>
      </c>
      <c r="B2747" s="122">
        <f t="shared" si="307"/>
        <v>43519</v>
      </c>
      <c r="C2747" s="121" t="str">
        <f t="shared" si="308"/>
        <v>Zone 1 -  Mile 8</v>
      </c>
      <c r="D2747" s="109" t="s">
        <v>557</v>
      </c>
      <c r="E2747" s="116" t="str">
        <f t="shared" si="309"/>
        <v>Frans</v>
      </c>
      <c r="F2747" s="116" t="str">
        <f t="shared" si="310"/>
        <v>Klimas</v>
      </c>
      <c r="G2747" s="116" t="str">
        <f t="shared" si="311"/>
        <v>Men Grand Masters</v>
      </c>
      <c r="H2747" s="116" t="str">
        <f t="shared" si="312"/>
        <v>Penguin</v>
      </c>
      <c r="I2747" s="109" t="s">
        <v>2019</v>
      </c>
      <c r="J2747" s="109"/>
      <c r="K2747" s="109">
        <v>49</v>
      </c>
      <c r="L2747" s="118">
        <f t="shared" si="313"/>
        <v>1.2</v>
      </c>
      <c r="M2747" s="118">
        <f t="shared" si="314"/>
        <v>1.2</v>
      </c>
    </row>
    <row r="2748" spans="1:13" x14ac:dyDescent="0.3">
      <c r="A2748" s="121" t="str">
        <f t="shared" si="306"/>
        <v>2019-IC-L1</v>
      </c>
      <c r="B2748" s="122">
        <f t="shared" si="307"/>
        <v>43519</v>
      </c>
      <c r="C2748" s="121" t="str">
        <f t="shared" si="308"/>
        <v>Zone 1 -  Mile 8</v>
      </c>
      <c r="D2748" s="109" t="s">
        <v>557</v>
      </c>
      <c r="E2748" s="116" t="str">
        <f t="shared" si="309"/>
        <v>Frans</v>
      </c>
      <c r="F2748" s="116" t="str">
        <f t="shared" si="310"/>
        <v>Klimas</v>
      </c>
      <c r="G2748" s="116" t="str">
        <f t="shared" si="311"/>
        <v>Men Grand Masters</v>
      </c>
      <c r="H2748" s="116" t="str">
        <f t="shared" si="312"/>
        <v>Penguin</v>
      </c>
      <c r="I2748" s="109" t="s">
        <v>2019</v>
      </c>
      <c r="J2748" s="109"/>
      <c r="K2748" s="109">
        <v>42</v>
      </c>
      <c r="L2748" s="118">
        <f t="shared" si="313"/>
        <v>0.8</v>
      </c>
      <c r="M2748" s="118">
        <f t="shared" si="314"/>
        <v>0.8</v>
      </c>
    </row>
    <row r="2749" spans="1:13" x14ac:dyDescent="0.3">
      <c r="A2749" s="121" t="str">
        <f t="shared" si="306"/>
        <v>2019-IC-L1</v>
      </c>
      <c r="B2749" s="122">
        <f t="shared" si="307"/>
        <v>43519</v>
      </c>
      <c r="C2749" s="121" t="str">
        <f t="shared" si="308"/>
        <v>Zone 1 -  Mile 8</v>
      </c>
      <c r="D2749" s="109" t="s">
        <v>556</v>
      </c>
      <c r="E2749" s="116" t="str">
        <f t="shared" si="309"/>
        <v>Julian</v>
      </c>
      <c r="F2749" s="116" t="str">
        <f t="shared" si="310"/>
        <v>Viljoen</v>
      </c>
      <c r="G2749" s="116" t="str">
        <f t="shared" si="311"/>
        <v>Men Grand Masters</v>
      </c>
      <c r="H2749" s="116" t="str">
        <f t="shared" si="312"/>
        <v>Penguin</v>
      </c>
      <c r="I2749" s="109" t="s">
        <v>2019</v>
      </c>
      <c r="J2749" s="109"/>
      <c r="K2749" s="109">
        <v>74</v>
      </c>
      <c r="L2749" s="118">
        <f t="shared" si="313"/>
        <v>4.2</v>
      </c>
      <c r="M2749" s="118">
        <f t="shared" si="314"/>
        <v>4.2</v>
      </c>
    </row>
    <row r="2750" spans="1:13" x14ac:dyDescent="0.3">
      <c r="A2750" s="121" t="str">
        <f t="shared" si="306"/>
        <v>2019-IC-L1</v>
      </c>
      <c r="B2750" s="122">
        <f t="shared" si="307"/>
        <v>43519</v>
      </c>
      <c r="C2750" s="121" t="str">
        <f t="shared" si="308"/>
        <v>Zone 1 -  Mile 8</v>
      </c>
      <c r="D2750" s="109" t="s">
        <v>500</v>
      </c>
      <c r="E2750" s="116" t="str">
        <f t="shared" si="309"/>
        <v>Charles</v>
      </c>
      <c r="F2750" s="116" t="str">
        <f t="shared" si="310"/>
        <v>Bothma</v>
      </c>
      <c r="G2750" s="116" t="str">
        <f t="shared" si="311"/>
        <v>Men Grand Masters</v>
      </c>
      <c r="H2750" s="116" t="str">
        <f t="shared" si="312"/>
        <v>Penguin</v>
      </c>
      <c r="I2750" s="109"/>
      <c r="J2750" s="109" t="s">
        <v>20</v>
      </c>
      <c r="K2750" s="109">
        <v>75</v>
      </c>
      <c r="L2750" s="118">
        <f t="shared" si="313"/>
        <v>1.5</v>
      </c>
      <c r="M2750" s="118">
        <f t="shared" si="314"/>
        <v>1.5</v>
      </c>
    </row>
    <row r="2751" spans="1:13" x14ac:dyDescent="0.3">
      <c r="A2751" s="121" t="str">
        <f t="shared" si="306"/>
        <v>2019-IC-L1</v>
      </c>
      <c r="B2751" s="122">
        <f t="shared" si="307"/>
        <v>43519</v>
      </c>
      <c r="C2751" s="121" t="str">
        <f t="shared" si="308"/>
        <v>Zone 1 -  Mile 8</v>
      </c>
      <c r="D2751" s="109" t="s">
        <v>856</v>
      </c>
      <c r="E2751" s="116" t="str">
        <f t="shared" si="309"/>
        <v>Henno</v>
      </c>
      <c r="F2751" s="116" t="str">
        <f t="shared" si="310"/>
        <v>Snyman</v>
      </c>
      <c r="G2751" s="116" t="str">
        <f t="shared" si="311"/>
        <v>Men Veteran</v>
      </c>
      <c r="H2751" s="116" t="str">
        <f t="shared" si="312"/>
        <v>Penguin</v>
      </c>
      <c r="I2751" s="109"/>
      <c r="J2751" s="109"/>
      <c r="K2751" s="109"/>
      <c r="L2751" s="118" t="str">
        <f t="shared" si="313"/>
        <v/>
      </c>
      <c r="M2751" s="118" t="str">
        <f t="shared" si="314"/>
        <v/>
      </c>
    </row>
    <row r="2752" spans="1:13" x14ac:dyDescent="0.3">
      <c r="A2752" s="121" t="str">
        <f t="shared" si="306"/>
        <v>2019-IC-L1</v>
      </c>
      <c r="B2752" s="122">
        <f t="shared" si="307"/>
        <v>43519</v>
      </c>
      <c r="C2752" s="121" t="str">
        <f t="shared" si="308"/>
        <v>Zone 1 -  Mile 8</v>
      </c>
      <c r="D2752" s="109" t="s">
        <v>674</v>
      </c>
      <c r="E2752" s="116" t="str">
        <f t="shared" si="309"/>
        <v>Devon</v>
      </c>
      <c r="F2752" s="116" t="str">
        <f t="shared" si="310"/>
        <v>Burger</v>
      </c>
      <c r="G2752" s="116" t="str">
        <f t="shared" si="311"/>
        <v>Men U/21</v>
      </c>
      <c r="H2752" s="116" t="str">
        <f t="shared" si="312"/>
        <v>Penguin</v>
      </c>
      <c r="I2752" s="109"/>
      <c r="J2752" s="109"/>
      <c r="K2752" s="109"/>
      <c r="L2752" s="118" t="str">
        <f t="shared" si="313"/>
        <v/>
      </c>
      <c r="M2752" s="118" t="str">
        <f t="shared" si="314"/>
        <v/>
      </c>
    </row>
    <row r="2753" spans="1:13" x14ac:dyDescent="0.3">
      <c r="A2753" s="121" t="str">
        <f t="shared" si="306"/>
        <v>2019-IC-L1</v>
      </c>
      <c r="B2753" s="122">
        <f t="shared" si="307"/>
        <v>43519</v>
      </c>
      <c r="C2753" s="121" t="str">
        <f t="shared" si="308"/>
        <v>Zone 1 -  Mile 8</v>
      </c>
      <c r="D2753" s="109" t="s">
        <v>749</v>
      </c>
      <c r="E2753" s="116" t="str">
        <f t="shared" si="309"/>
        <v>Grant</v>
      </c>
      <c r="F2753" s="116" t="str">
        <f t="shared" si="310"/>
        <v>Knight</v>
      </c>
      <c r="G2753" s="116" t="str">
        <f t="shared" si="311"/>
        <v>Men Veteran</v>
      </c>
      <c r="H2753" s="116" t="str">
        <f t="shared" si="312"/>
        <v>Penguin</v>
      </c>
      <c r="I2753" s="109"/>
      <c r="J2753" s="109"/>
      <c r="K2753" s="109"/>
      <c r="L2753" s="118" t="str">
        <f t="shared" si="313"/>
        <v/>
      </c>
      <c r="M2753" s="118" t="str">
        <f t="shared" si="314"/>
        <v/>
      </c>
    </row>
    <row r="2754" spans="1:13" x14ac:dyDescent="0.3">
      <c r="A2754" s="121" t="str">
        <f t="shared" si="306"/>
        <v>2019-IC-L1</v>
      </c>
      <c r="B2754" s="122">
        <f t="shared" si="307"/>
        <v>43519</v>
      </c>
      <c r="C2754" s="121" t="str">
        <f t="shared" si="308"/>
        <v>Zone 1 -  Mile 8</v>
      </c>
      <c r="D2754" s="109" t="s">
        <v>850</v>
      </c>
      <c r="E2754" s="116" t="str">
        <f t="shared" si="309"/>
        <v>Gary</v>
      </c>
      <c r="F2754" s="116" t="str">
        <f t="shared" si="310"/>
        <v>Knight</v>
      </c>
      <c r="G2754" s="116" t="str">
        <f t="shared" si="311"/>
        <v>Men Veteran</v>
      </c>
      <c r="H2754" s="116" t="str">
        <f t="shared" si="312"/>
        <v>xPenguin</v>
      </c>
      <c r="I2754" s="109"/>
      <c r="J2754" s="109"/>
      <c r="K2754" s="109"/>
      <c r="L2754" s="118" t="str">
        <f t="shared" si="313"/>
        <v/>
      </c>
      <c r="M2754" s="118" t="str">
        <f t="shared" si="314"/>
        <v/>
      </c>
    </row>
    <row r="2755" spans="1:13" x14ac:dyDescent="0.3">
      <c r="A2755" s="121" t="str">
        <f t="shared" si="306"/>
        <v>2019-IC-L1</v>
      </c>
      <c r="B2755" s="122">
        <f t="shared" si="307"/>
        <v>43519</v>
      </c>
      <c r="C2755" s="121" t="str">
        <f t="shared" si="308"/>
        <v>Zone 1 -  Mile 8</v>
      </c>
      <c r="D2755" s="109" t="s">
        <v>502</v>
      </c>
      <c r="E2755" s="116" t="str">
        <f t="shared" si="309"/>
        <v>Nico</v>
      </c>
      <c r="F2755" s="116" t="str">
        <f t="shared" si="310"/>
        <v>Kotze</v>
      </c>
      <c r="G2755" s="116" t="str">
        <f t="shared" si="311"/>
        <v>Men Veteran</v>
      </c>
      <c r="H2755" s="116" t="str">
        <f t="shared" si="312"/>
        <v>Penguin</v>
      </c>
      <c r="I2755" s="109"/>
      <c r="J2755" s="109"/>
      <c r="K2755" s="109"/>
      <c r="L2755" s="118" t="str">
        <f t="shared" si="313"/>
        <v/>
      </c>
      <c r="M2755" s="118" t="str">
        <f t="shared" si="314"/>
        <v/>
      </c>
    </row>
    <row r="2756" spans="1:13" x14ac:dyDescent="0.3">
      <c r="A2756" s="121" t="str">
        <f t="shared" si="306"/>
        <v>2019-IC-L1</v>
      </c>
      <c r="B2756" s="122">
        <f t="shared" si="307"/>
        <v>43519</v>
      </c>
      <c r="C2756" s="121" t="str">
        <f t="shared" si="308"/>
        <v>Zone 1 -  Mile 8</v>
      </c>
      <c r="D2756" s="109" t="s">
        <v>666</v>
      </c>
      <c r="E2756" s="116" t="str">
        <f t="shared" si="309"/>
        <v>David</v>
      </c>
      <c r="F2756" s="116" t="str">
        <f t="shared" si="310"/>
        <v>Laws</v>
      </c>
      <c r="G2756" s="116" t="str">
        <f t="shared" si="311"/>
        <v>Men Master</v>
      </c>
      <c r="H2756" s="116" t="str">
        <f t="shared" si="312"/>
        <v>Penguin</v>
      </c>
      <c r="I2756" s="109"/>
      <c r="J2756" s="109"/>
      <c r="K2756" s="109"/>
      <c r="L2756" s="118" t="str">
        <f t="shared" si="313"/>
        <v/>
      </c>
      <c r="M2756" s="118" t="str">
        <f t="shared" si="314"/>
        <v/>
      </c>
    </row>
    <row r="2757" spans="1:13" x14ac:dyDescent="0.3">
      <c r="A2757" s="121" t="str">
        <f t="shared" si="306"/>
        <v>2019-IC-L1</v>
      </c>
      <c r="B2757" s="122">
        <f t="shared" si="307"/>
        <v>43519</v>
      </c>
      <c r="C2757" s="121" t="str">
        <f t="shared" si="308"/>
        <v>Zone 1 -  Mile 8</v>
      </c>
      <c r="D2757" s="109" t="s">
        <v>501</v>
      </c>
      <c r="E2757" s="116" t="str">
        <f t="shared" si="309"/>
        <v>Lesley</v>
      </c>
      <c r="F2757" s="116" t="str">
        <f t="shared" si="310"/>
        <v>Page</v>
      </c>
      <c r="G2757" s="116" t="str">
        <f t="shared" si="311"/>
        <v>Men Master</v>
      </c>
      <c r="H2757" s="116" t="str">
        <f t="shared" si="312"/>
        <v>Penguin</v>
      </c>
      <c r="I2757" s="109"/>
      <c r="J2757" s="109"/>
      <c r="K2757" s="109"/>
      <c r="L2757" s="118" t="str">
        <f t="shared" si="313"/>
        <v/>
      </c>
      <c r="M2757" s="118" t="str">
        <f t="shared" si="314"/>
        <v/>
      </c>
    </row>
    <row r="2758" spans="1:13" x14ac:dyDescent="0.3">
      <c r="A2758" s="121" t="str">
        <f t="shared" si="306"/>
        <v>2019-IC-L1</v>
      </c>
      <c r="B2758" s="122">
        <f t="shared" si="307"/>
        <v>43519</v>
      </c>
      <c r="C2758" s="121" t="str">
        <f t="shared" si="308"/>
        <v>Zone 1 -  Mile 8</v>
      </c>
      <c r="D2758" s="109" t="s">
        <v>1420</v>
      </c>
      <c r="E2758" s="116" t="str">
        <f t="shared" si="309"/>
        <v>Allen</v>
      </c>
      <c r="F2758" s="116" t="str">
        <f t="shared" si="310"/>
        <v>Langenstrassen</v>
      </c>
      <c r="G2758" s="116" t="str">
        <f t="shared" si="311"/>
        <v>Men Veteran</v>
      </c>
      <c r="H2758" s="116" t="str">
        <f t="shared" si="312"/>
        <v>Penguin</v>
      </c>
      <c r="I2758" s="109"/>
      <c r="J2758" s="109"/>
      <c r="K2758" s="109"/>
      <c r="L2758" s="118" t="str">
        <f t="shared" si="313"/>
        <v/>
      </c>
      <c r="M2758" s="118" t="str">
        <f t="shared" si="314"/>
        <v/>
      </c>
    </row>
    <row r="2759" spans="1:13" x14ac:dyDescent="0.3">
      <c r="A2759" s="121" t="str">
        <f t="shared" si="306"/>
        <v>2019-IC-L1</v>
      </c>
      <c r="B2759" s="122">
        <f t="shared" si="307"/>
        <v>43519</v>
      </c>
      <c r="C2759" s="121" t="str">
        <f t="shared" si="308"/>
        <v>Zone 1 -  Mile 8</v>
      </c>
      <c r="D2759" s="109" t="s">
        <v>1491</v>
      </c>
      <c r="E2759" s="116" t="str">
        <f t="shared" si="309"/>
        <v>Annelien</v>
      </c>
      <c r="F2759" s="116" t="str">
        <f t="shared" si="310"/>
        <v>Langenstrassen</v>
      </c>
      <c r="G2759" s="116" t="str">
        <f t="shared" si="311"/>
        <v>Ladies Veteran</v>
      </c>
      <c r="H2759" s="116" t="str">
        <f t="shared" si="312"/>
        <v>Penguin</v>
      </c>
      <c r="I2759" s="109"/>
      <c r="J2759" s="109"/>
      <c r="K2759" s="109"/>
      <c r="L2759" s="118" t="str">
        <f t="shared" si="313"/>
        <v/>
      </c>
      <c r="M2759" s="118" t="str">
        <f t="shared" si="314"/>
        <v/>
      </c>
    </row>
    <row r="2760" spans="1:13" x14ac:dyDescent="0.3">
      <c r="A2760" s="121" t="str">
        <f t="shared" si="306"/>
        <v>2019-IC-L1</v>
      </c>
      <c r="B2760" s="122">
        <f t="shared" si="307"/>
        <v>43519</v>
      </c>
      <c r="C2760" s="121" t="str">
        <f t="shared" si="308"/>
        <v>Zone 1 -  Mile 8</v>
      </c>
      <c r="D2760" s="109" t="s">
        <v>527</v>
      </c>
      <c r="E2760" s="116" t="str">
        <f t="shared" si="309"/>
        <v>Emil</v>
      </c>
      <c r="F2760" s="116" t="str">
        <f t="shared" si="310"/>
        <v>Prinsloo</v>
      </c>
      <c r="G2760" s="116" t="str">
        <f t="shared" si="311"/>
        <v>Men Veteran</v>
      </c>
      <c r="H2760" s="116" t="str">
        <f t="shared" si="312"/>
        <v>Henties Bay</v>
      </c>
      <c r="I2760" s="109"/>
      <c r="J2760" s="109"/>
      <c r="K2760" s="109"/>
      <c r="L2760" s="118" t="str">
        <f t="shared" si="313"/>
        <v/>
      </c>
      <c r="M2760" s="118" t="str">
        <f t="shared" si="314"/>
        <v/>
      </c>
    </row>
    <row r="2761" spans="1:13" x14ac:dyDescent="0.3">
      <c r="A2761" s="121" t="str">
        <f t="shared" si="306"/>
        <v>2019-IC-L1</v>
      </c>
      <c r="B2761" s="122">
        <f t="shared" si="307"/>
        <v>43519</v>
      </c>
      <c r="C2761" s="121" t="str">
        <f t="shared" si="308"/>
        <v>Zone 1 -  Mile 8</v>
      </c>
      <c r="D2761" s="109" t="s">
        <v>1388</v>
      </c>
      <c r="E2761" s="116" t="str">
        <f t="shared" si="309"/>
        <v>Ferdi</v>
      </c>
      <c r="F2761" s="116" t="str">
        <f t="shared" si="310"/>
        <v>Roetz</v>
      </c>
      <c r="G2761" s="116" t="str">
        <f t="shared" si="311"/>
        <v>Men Senior</v>
      </c>
      <c r="H2761" s="116" t="str">
        <f t="shared" si="312"/>
        <v>Orca Angling Club</v>
      </c>
      <c r="I2761" s="109" t="s">
        <v>9</v>
      </c>
      <c r="J2761" s="109"/>
      <c r="K2761" s="109">
        <v>30</v>
      </c>
      <c r="L2761" s="118">
        <f t="shared" si="313"/>
        <v>0.5</v>
      </c>
      <c r="M2761" s="118">
        <f t="shared" si="314"/>
        <v>0.5</v>
      </c>
    </row>
    <row r="2762" spans="1:13" x14ac:dyDescent="0.3">
      <c r="A2762" s="121" t="str">
        <f t="shared" si="306"/>
        <v>2019-IC-L1</v>
      </c>
      <c r="B2762" s="122">
        <f t="shared" si="307"/>
        <v>43519</v>
      </c>
      <c r="C2762" s="121" t="str">
        <f t="shared" si="308"/>
        <v>Zone 1 -  Mile 8</v>
      </c>
      <c r="D2762" s="109" t="s">
        <v>1388</v>
      </c>
      <c r="E2762" s="116" t="str">
        <f t="shared" si="309"/>
        <v>Ferdi</v>
      </c>
      <c r="F2762" s="116" t="str">
        <f t="shared" si="310"/>
        <v>Roetz</v>
      </c>
      <c r="G2762" s="116" t="str">
        <f t="shared" si="311"/>
        <v>Men Senior</v>
      </c>
      <c r="H2762" s="116" t="str">
        <f t="shared" si="312"/>
        <v>Orca Angling Club</v>
      </c>
      <c r="I2762" s="109" t="s">
        <v>9</v>
      </c>
      <c r="J2762" s="109"/>
      <c r="K2762" s="109">
        <v>30</v>
      </c>
      <c r="L2762" s="118">
        <f t="shared" si="313"/>
        <v>0.5</v>
      </c>
      <c r="M2762" s="118">
        <f t="shared" si="314"/>
        <v>0.5</v>
      </c>
    </row>
    <row r="2763" spans="1:13" x14ac:dyDescent="0.3">
      <c r="A2763" s="121" t="str">
        <f t="shared" si="306"/>
        <v>2019-IC-L1</v>
      </c>
      <c r="B2763" s="122">
        <f t="shared" si="307"/>
        <v>43519</v>
      </c>
      <c r="C2763" s="121" t="str">
        <f t="shared" si="308"/>
        <v>Zone 1 -  Mile 8</v>
      </c>
      <c r="D2763" s="109" t="s">
        <v>1388</v>
      </c>
      <c r="E2763" s="116" t="str">
        <f t="shared" si="309"/>
        <v>Ferdi</v>
      </c>
      <c r="F2763" s="116" t="str">
        <f t="shared" si="310"/>
        <v>Roetz</v>
      </c>
      <c r="G2763" s="116" t="str">
        <f t="shared" si="311"/>
        <v>Men Senior</v>
      </c>
      <c r="H2763" s="116" t="str">
        <f t="shared" si="312"/>
        <v>Orca Angling Club</v>
      </c>
      <c r="I2763" s="109" t="s">
        <v>9</v>
      </c>
      <c r="J2763" s="109"/>
      <c r="K2763" s="109">
        <v>31</v>
      </c>
      <c r="L2763" s="118">
        <f t="shared" si="313"/>
        <v>0.5</v>
      </c>
      <c r="M2763" s="118">
        <f t="shared" si="314"/>
        <v>0.5</v>
      </c>
    </row>
    <row r="2764" spans="1:13" x14ac:dyDescent="0.3">
      <c r="A2764" s="121" t="str">
        <f t="shared" ref="A2764:A2827" si="315">IF(D2764="","",A2763)</f>
        <v>2019-IC-L1</v>
      </c>
      <c r="B2764" s="122">
        <f t="shared" ref="B2764:B2827" si="316">IF(D2764="","",B2763)</f>
        <v>43519</v>
      </c>
      <c r="C2764" s="121" t="str">
        <f t="shared" ref="C2764:C2827" si="317">IF(D2764="","",C2763)</f>
        <v>Zone 1 -  Mile 8</v>
      </c>
      <c r="D2764" s="109" t="s">
        <v>1388</v>
      </c>
      <c r="E2764" s="116" t="str">
        <f t="shared" si="309"/>
        <v>Ferdi</v>
      </c>
      <c r="F2764" s="116" t="str">
        <f t="shared" si="310"/>
        <v>Roetz</v>
      </c>
      <c r="G2764" s="116" t="str">
        <f t="shared" si="311"/>
        <v>Men Senior</v>
      </c>
      <c r="H2764" s="116" t="str">
        <f t="shared" si="312"/>
        <v>Orca Angling Club</v>
      </c>
      <c r="I2764" s="109" t="s">
        <v>9</v>
      </c>
      <c r="J2764" s="109"/>
      <c r="K2764" s="109">
        <v>31</v>
      </c>
      <c r="L2764" s="118">
        <f t="shared" si="313"/>
        <v>0.5</v>
      </c>
      <c r="M2764" s="118">
        <f t="shared" si="314"/>
        <v>0.5</v>
      </c>
    </row>
    <row r="2765" spans="1:13" x14ac:dyDescent="0.3">
      <c r="A2765" s="121" t="str">
        <f t="shared" si="315"/>
        <v>2019-IC-L1</v>
      </c>
      <c r="B2765" s="122">
        <f t="shared" si="316"/>
        <v>43519</v>
      </c>
      <c r="C2765" s="121" t="str">
        <f t="shared" si="317"/>
        <v>Zone 1 -  Mile 8</v>
      </c>
      <c r="D2765" s="109" t="s">
        <v>1388</v>
      </c>
      <c r="E2765" s="116" t="str">
        <f t="shared" si="309"/>
        <v>Ferdi</v>
      </c>
      <c r="F2765" s="116" t="str">
        <f t="shared" si="310"/>
        <v>Roetz</v>
      </c>
      <c r="G2765" s="116" t="str">
        <f t="shared" si="311"/>
        <v>Men Senior</v>
      </c>
      <c r="H2765" s="116" t="str">
        <f t="shared" si="312"/>
        <v>Orca Angling Club</v>
      </c>
      <c r="I2765" s="109" t="s">
        <v>9</v>
      </c>
      <c r="J2765" s="109"/>
      <c r="K2765" s="109">
        <v>31</v>
      </c>
      <c r="L2765" s="118">
        <f t="shared" si="313"/>
        <v>0.5</v>
      </c>
      <c r="M2765" s="118">
        <f t="shared" si="314"/>
        <v>0.5</v>
      </c>
    </row>
    <row r="2766" spans="1:13" x14ac:dyDescent="0.3">
      <c r="A2766" s="121" t="str">
        <f t="shared" si="315"/>
        <v>2019-IC-L1</v>
      </c>
      <c r="B2766" s="122">
        <f t="shared" si="316"/>
        <v>43519</v>
      </c>
      <c r="C2766" s="121" t="str">
        <f t="shared" si="317"/>
        <v>Zone 1 -  Mile 8</v>
      </c>
      <c r="D2766" s="109" t="s">
        <v>1388</v>
      </c>
      <c r="E2766" s="116" t="str">
        <f t="shared" si="309"/>
        <v>Ferdi</v>
      </c>
      <c r="F2766" s="116" t="str">
        <f t="shared" si="310"/>
        <v>Roetz</v>
      </c>
      <c r="G2766" s="116" t="str">
        <f t="shared" si="311"/>
        <v>Men Senior</v>
      </c>
      <c r="H2766" s="116" t="str">
        <f t="shared" si="312"/>
        <v>Orca Angling Club</v>
      </c>
      <c r="I2766" s="109" t="s">
        <v>9</v>
      </c>
      <c r="J2766" s="109"/>
      <c r="K2766" s="109">
        <v>30</v>
      </c>
      <c r="L2766" s="118">
        <f t="shared" si="313"/>
        <v>0.5</v>
      </c>
      <c r="M2766" s="118">
        <f t="shared" si="314"/>
        <v>0.5</v>
      </c>
    </row>
    <row r="2767" spans="1:13" x14ac:dyDescent="0.3">
      <c r="A2767" s="121" t="str">
        <f t="shared" si="315"/>
        <v>2019-IC-L1</v>
      </c>
      <c r="B2767" s="122">
        <f t="shared" si="316"/>
        <v>43519</v>
      </c>
      <c r="C2767" s="121" t="str">
        <f t="shared" si="317"/>
        <v>Zone 1 -  Mile 8</v>
      </c>
      <c r="D2767" s="109" t="s">
        <v>1388</v>
      </c>
      <c r="E2767" s="116" t="str">
        <f t="shared" si="309"/>
        <v>Ferdi</v>
      </c>
      <c r="F2767" s="116" t="str">
        <f t="shared" si="310"/>
        <v>Roetz</v>
      </c>
      <c r="G2767" s="116" t="str">
        <f t="shared" si="311"/>
        <v>Men Senior</v>
      </c>
      <c r="H2767" s="116" t="str">
        <f t="shared" si="312"/>
        <v>Orca Angling Club</v>
      </c>
      <c r="I2767" s="109" t="s">
        <v>9</v>
      </c>
      <c r="J2767" s="109"/>
      <c r="K2767" s="109">
        <v>31</v>
      </c>
      <c r="L2767" s="118">
        <f t="shared" si="313"/>
        <v>0.5</v>
      </c>
      <c r="M2767" s="118">
        <f t="shared" si="314"/>
        <v>0.5</v>
      </c>
    </row>
    <row r="2768" spans="1:13" x14ac:dyDescent="0.3">
      <c r="A2768" s="121" t="str">
        <f t="shared" si="315"/>
        <v>2019-IC-L1</v>
      </c>
      <c r="B2768" s="122">
        <f t="shared" si="316"/>
        <v>43519</v>
      </c>
      <c r="C2768" s="121" t="str">
        <f t="shared" si="317"/>
        <v>Zone 1 -  Mile 8</v>
      </c>
      <c r="D2768" s="109" t="s">
        <v>1388</v>
      </c>
      <c r="E2768" s="116" t="str">
        <f t="shared" si="309"/>
        <v>Ferdi</v>
      </c>
      <c r="F2768" s="116" t="str">
        <f t="shared" si="310"/>
        <v>Roetz</v>
      </c>
      <c r="G2768" s="116" t="str">
        <f t="shared" si="311"/>
        <v>Men Senior</v>
      </c>
      <c r="H2768" s="116" t="str">
        <f t="shared" si="312"/>
        <v>Orca Angling Club</v>
      </c>
      <c r="I2768" s="109" t="s">
        <v>9</v>
      </c>
      <c r="J2768" s="109"/>
      <c r="K2768" s="109">
        <v>31</v>
      </c>
      <c r="L2768" s="118">
        <f t="shared" si="313"/>
        <v>0.5</v>
      </c>
      <c r="M2768" s="118">
        <f t="shared" si="314"/>
        <v>0.5</v>
      </c>
    </row>
    <row r="2769" spans="1:13" x14ac:dyDescent="0.3">
      <c r="A2769" s="121" t="str">
        <f t="shared" si="315"/>
        <v>2019-IC-L1</v>
      </c>
      <c r="B2769" s="122">
        <f t="shared" si="316"/>
        <v>43519</v>
      </c>
      <c r="C2769" s="121" t="str">
        <f t="shared" si="317"/>
        <v>Zone 1 -  Mile 8</v>
      </c>
      <c r="D2769" s="109" t="s">
        <v>1388</v>
      </c>
      <c r="E2769" s="116" t="str">
        <f t="shared" si="309"/>
        <v>Ferdi</v>
      </c>
      <c r="F2769" s="116" t="str">
        <f t="shared" si="310"/>
        <v>Roetz</v>
      </c>
      <c r="G2769" s="116" t="str">
        <f t="shared" si="311"/>
        <v>Men Senior</v>
      </c>
      <c r="H2769" s="116" t="str">
        <f t="shared" si="312"/>
        <v>Orca Angling Club</v>
      </c>
      <c r="I2769" s="109" t="s">
        <v>9</v>
      </c>
      <c r="J2769" s="109"/>
      <c r="K2769" s="109">
        <v>31</v>
      </c>
      <c r="L2769" s="118">
        <f t="shared" si="313"/>
        <v>0.5</v>
      </c>
      <c r="M2769" s="118">
        <f t="shared" si="314"/>
        <v>0.5</v>
      </c>
    </row>
    <row r="2770" spans="1:13" x14ac:dyDescent="0.3">
      <c r="A2770" s="121" t="str">
        <f t="shared" si="315"/>
        <v>2019-IC-L1</v>
      </c>
      <c r="B2770" s="122">
        <f t="shared" si="316"/>
        <v>43519</v>
      </c>
      <c r="C2770" s="121" t="str">
        <f t="shared" si="317"/>
        <v>Zone 1 -  Mile 8</v>
      </c>
      <c r="D2770" s="109" t="s">
        <v>1388</v>
      </c>
      <c r="E2770" s="116" t="str">
        <f t="shared" si="309"/>
        <v>Ferdi</v>
      </c>
      <c r="F2770" s="116" t="str">
        <f t="shared" si="310"/>
        <v>Roetz</v>
      </c>
      <c r="G2770" s="116" t="str">
        <f t="shared" si="311"/>
        <v>Men Senior</v>
      </c>
      <c r="H2770" s="116" t="str">
        <f t="shared" si="312"/>
        <v>Orca Angling Club</v>
      </c>
      <c r="I2770" s="109" t="s">
        <v>9</v>
      </c>
      <c r="J2770" s="109"/>
      <c r="K2770" s="109">
        <v>31</v>
      </c>
      <c r="L2770" s="118">
        <f t="shared" si="313"/>
        <v>0.5</v>
      </c>
      <c r="M2770" s="118">
        <f t="shared" si="314"/>
        <v>0.5</v>
      </c>
    </row>
    <row r="2771" spans="1:13" x14ac:dyDescent="0.3">
      <c r="A2771" s="121" t="str">
        <f t="shared" si="315"/>
        <v>2019-IC-L1</v>
      </c>
      <c r="B2771" s="122">
        <f t="shared" si="316"/>
        <v>43519</v>
      </c>
      <c r="C2771" s="121" t="str">
        <f t="shared" si="317"/>
        <v>Zone 1 -  Mile 8</v>
      </c>
      <c r="D2771" s="109" t="s">
        <v>552</v>
      </c>
      <c r="E2771" s="116" t="str">
        <f t="shared" si="309"/>
        <v>Alec</v>
      </c>
      <c r="F2771" s="116" t="str">
        <f t="shared" si="310"/>
        <v>Landers</v>
      </c>
      <c r="G2771" s="116" t="str">
        <f t="shared" si="311"/>
        <v>Men Senior</v>
      </c>
      <c r="H2771" s="116" t="str">
        <f t="shared" si="312"/>
        <v>Orca Angling Club</v>
      </c>
      <c r="I2771" s="109"/>
      <c r="J2771" s="109" t="s">
        <v>10</v>
      </c>
      <c r="K2771" s="109">
        <v>41</v>
      </c>
      <c r="L2771" s="118">
        <f t="shared" si="313"/>
        <v>1.1000000000000001</v>
      </c>
      <c r="M2771" s="118">
        <f t="shared" si="314"/>
        <v>1.1000000000000001</v>
      </c>
    </row>
    <row r="2772" spans="1:13" x14ac:dyDescent="0.3">
      <c r="A2772" s="121" t="str">
        <f t="shared" si="315"/>
        <v>2019-IC-L1</v>
      </c>
      <c r="B2772" s="122">
        <f t="shared" si="316"/>
        <v>43519</v>
      </c>
      <c r="C2772" s="121" t="str">
        <f t="shared" si="317"/>
        <v>Zone 1 -  Mile 8</v>
      </c>
      <c r="D2772" s="109" t="s">
        <v>552</v>
      </c>
      <c r="E2772" s="116" t="str">
        <f t="shared" si="309"/>
        <v>Alec</v>
      </c>
      <c r="F2772" s="116" t="str">
        <f t="shared" si="310"/>
        <v>Landers</v>
      </c>
      <c r="G2772" s="116" t="str">
        <f t="shared" si="311"/>
        <v>Men Senior</v>
      </c>
      <c r="H2772" s="116" t="str">
        <f t="shared" si="312"/>
        <v>Orca Angling Club</v>
      </c>
      <c r="I2772" s="109"/>
      <c r="J2772" s="109" t="s">
        <v>10</v>
      </c>
      <c r="K2772" s="109">
        <v>41</v>
      </c>
      <c r="L2772" s="118">
        <f t="shared" si="313"/>
        <v>1.1000000000000001</v>
      </c>
      <c r="M2772" s="118">
        <f t="shared" si="314"/>
        <v>1.1000000000000001</v>
      </c>
    </row>
    <row r="2773" spans="1:13" x14ac:dyDescent="0.3">
      <c r="A2773" s="121" t="str">
        <f t="shared" si="315"/>
        <v>2019-IC-L1</v>
      </c>
      <c r="B2773" s="122">
        <f t="shared" si="316"/>
        <v>43519</v>
      </c>
      <c r="C2773" s="121" t="str">
        <f t="shared" si="317"/>
        <v>Zone 1 -  Mile 8</v>
      </c>
      <c r="D2773" s="109" t="s">
        <v>552</v>
      </c>
      <c r="E2773" s="116" t="str">
        <f t="shared" si="309"/>
        <v>Alec</v>
      </c>
      <c r="F2773" s="116" t="str">
        <f t="shared" si="310"/>
        <v>Landers</v>
      </c>
      <c r="G2773" s="116" t="str">
        <f t="shared" si="311"/>
        <v>Men Senior</v>
      </c>
      <c r="H2773" s="116" t="str">
        <f t="shared" si="312"/>
        <v>Orca Angling Club</v>
      </c>
      <c r="I2773" s="109"/>
      <c r="J2773" s="109" t="s">
        <v>20</v>
      </c>
      <c r="K2773" s="109">
        <v>81</v>
      </c>
      <c r="L2773" s="118">
        <f t="shared" si="313"/>
        <v>1.9</v>
      </c>
      <c r="M2773" s="118">
        <f t="shared" si="314"/>
        <v>1.9</v>
      </c>
    </row>
    <row r="2774" spans="1:13" x14ac:dyDescent="0.3">
      <c r="A2774" s="121" t="str">
        <f t="shared" si="315"/>
        <v>2019-IC-L1</v>
      </c>
      <c r="B2774" s="122">
        <f t="shared" si="316"/>
        <v>43519</v>
      </c>
      <c r="C2774" s="121" t="str">
        <f t="shared" si="317"/>
        <v>Zone 1 -  Mile 8</v>
      </c>
      <c r="D2774" s="109" t="s">
        <v>552</v>
      </c>
      <c r="E2774" s="116" t="str">
        <f t="shared" si="309"/>
        <v>Alec</v>
      </c>
      <c r="F2774" s="116" t="str">
        <f t="shared" si="310"/>
        <v>Landers</v>
      </c>
      <c r="G2774" s="116" t="str">
        <f t="shared" si="311"/>
        <v>Men Senior</v>
      </c>
      <c r="H2774" s="116" t="str">
        <f t="shared" si="312"/>
        <v>Orca Angling Club</v>
      </c>
      <c r="I2774" s="109"/>
      <c r="J2774" s="109" t="s">
        <v>20</v>
      </c>
      <c r="K2774" s="109">
        <v>80</v>
      </c>
      <c r="L2774" s="118">
        <f t="shared" si="313"/>
        <v>1.8</v>
      </c>
      <c r="M2774" s="118">
        <f t="shared" si="314"/>
        <v>1.8</v>
      </c>
    </row>
    <row r="2775" spans="1:13" x14ac:dyDescent="0.3">
      <c r="A2775" s="121" t="str">
        <f t="shared" si="315"/>
        <v>2019-IC-L1</v>
      </c>
      <c r="B2775" s="122">
        <f t="shared" si="316"/>
        <v>43519</v>
      </c>
      <c r="C2775" s="121" t="str">
        <f t="shared" si="317"/>
        <v>Zone 1 -  Mile 8</v>
      </c>
      <c r="D2775" s="109" t="s">
        <v>552</v>
      </c>
      <c r="E2775" s="116" t="str">
        <f t="shared" si="309"/>
        <v>Alec</v>
      </c>
      <c r="F2775" s="116" t="str">
        <f t="shared" si="310"/>
        <v>Landers</v>
      </c>
      <c r="G2775" s="116" t="str">
        <f t="shared" si="311"/>
        <v>Men Senior</v>
      </c>
      <c r="H2775" s="116" t="str">
        <f t="shared" si="312"/>
        <v>Orca Angling Club</v>
      </c>
      <c r="I2775" s="109"/>
      <c r="J2775" s="109" t="s">
        <v>1319</v>
      </c>
      <c r="K2775" s="109">
        <v>60</v>
      </c>
      <c r="L2775" s="118">
        <f t="shared" si="313"/>
        <v>7.1</v>
      </c>
      <c r="M2775" s="118">
        <f t="shared" si="314"/>
        <v>7.1</v>
      </c>
    </row>
    <row r="2776" spans="1:13" x14ac:dyDescent="0.3">
      <c r="A2776" s="121" t="str">
        <f t="shared" si="315"/>
        <v>2019-IC-L1</v>
      </c>
      <c r="B2776" s="122">
        <f t="shared" si="316"/>
        <v>43519</v>
      </c>
      <c r="C2776" s="121" t="str">
        <f t="shared" si="317"/>
        <v>Zone 1 -  Mile 8</v>
      </c>
      <c r="D2776" s="109" t="s">
        <v>552</v>
      </c>
      <c r="E2776" s="116" t="str">
        <f t="shared" si="309"/>
        <v>Alec</v>
      </c>
      <c r="F2776" s="116" t="str">
        <f t="shared" si="310"/>
        <v>Landers</v>
      </c>
      <c r="G2776" s="116" t="str">
        <f t="shared" si="311"/>
        <v>Men Senior</v>
      </c>
      <c r="H2776" s="116" t="str">
        <f t="shared" si="312"/>
        <v>Orca Angling Club</v>
      </c>
      <c r="I2776" s="109"/>
      <c r="J2776" s="109" t="s">
        <v>1320</v>
      </c>
      <c r="K2776" s="109">
        <v>30</v>
      </c>
      <c r="L2776" s="118">
        <f t="shared" si="313"/>
        <v>1</v>
      </c>
      <c r="M2776" s="118">
        <f t="shared" si="314"/>
        <v>1</v>
      </c>
    </row>
    <row r="2777" spans="1:13" x14ac:dyDescent="0.3">
      <c r="A2777" s="121" t="str">
        <f t="shared" si="315"/>
        <v>2019-IC-L1</v>
      </c>
      <c r="B2777" s="122">
        <f t="shared" si="316"/>
        <v>43519</v>
      </c>
      <c r="C2777" s="121" t="str">
        <f t="shared" si="317"/>
        <v>Zone 1 -  Mile 8</v>
      </c>
      <c r="D2777" s="109" t="s">
        <v>503</v>
      </c>
      <c r="E2777" s="116" t="str">
        <f t="shared" si="309"/>
        <v>Brian</v>
      </c>
      <c r="F2777" s="116" t="str">
        <f t="shared" si="310"/>
        <v>Curtis</v>
      </c>
      <c r="G2777" s="116" t="str">
        <f t="shared" si="311"/>
        <v>Men Senior</v>
      </c>
      <c r="H2777" s="116" t="str">
        <f t="shared" si="312"/>
        <v>Orca Angling Club</v>
      </c>
      <c r="I2777" s="109"/>
      <c r="J2777" s="109" t="s">
        <v>20</v>
      </c>
      <c r="K2777" s="109">
        <v>88</v>
      </c>
      <c r="L2777" s="118">
        <f t="shared" si="313"/>
        <v>2.5</v>
      </c>
      <c r="M2777" s="118">
        <f t="shared" si="314"/>
        <v>2.5</v>
      </c>
    </row>
    <row r="2778" spans="1:13" x14ac:dyDescent="0.3">
      <c r="A2778" s="121" t="str">
        <f t="shared" si="315"/>
        <v>2019-IC-L1</v>
      </c>
      <c r="B2778" s="122">
        <f t="shared" si="316"/>
        <v>43519</v>
      </c>
      <c r="C2778" s="121" t="str">
        <f t="shared" si="317"/>
        <v>Zone 1 -  Mile 8</v>
      </c>
      <c r="D2778" s="109" t="s">
        <v>503</v>
      </c>
      <c r="E2778" s="116" t="str">
        <f t="shared" si="309"/>
        <v>Brian</v>
      </c>
      <c r="F2778" s="116" t="str">
        <f t="shared" si="310"/>
        <v>Curtis</v>
      </c>
      <c r="G2778" s="116" t="str">
        <f t="shared" si="311"/>
        <v>Men Senior</v>
      </c>
      <c r="H2778" s="116" t="str">
        <f t="shared" si="312"/>
        <v>Orca Angling Club</v>
      </c>
      <c r="I2778" s="109"/>
      <c r="J2778" s="109" t="s">
        <v>20</v>
      </c>
      <c r="K2778" s="109">
        <v>88</v>
      </c>
      <c r="L2778" s="118">
        <f t="shared" si="313"/>
        <v>2.5</v>
      </c>
      <c r="M2778" s="118">
        <f t="shared" si="314"/>
        <v>2.5</v>
      </c>
    </row>
    <row r="2779" spans="1:13" x14ac:dyDescent="0.3">
      <c r="A2779" s="121" t="str">
        <f t="shared" si="315"/>
        <v>2019-IC-L1</v>
      </c>
      <c r="B2779" s="122">
        <f t="shared" si="316"/>
        <v>43519</v>
      </c>
      <c r="C2779" s="121" t="str">
        <f t="shared" si="317"/>
        <v>Zone 1 -  Mile 8</v>
      </c>
      <c r="D2779" s="109" t="s">
        <v>503</v>
      </c>
      <c r="E2779" s="116" t="str">
        <f t="shared" si="309"/>
        <v>Brian</v>
      </c>
      <c r="F2779" s="116" t="str">
        <f t="shared" si="310"/>
        <v>Curtis</v>
      </c>
      <c r="G2779" s="116" t="str">
        <f t="shared" si="311"/>
        <v>Men Senior</v>
      </c>
      <c r="H2779" s="116" t="str">
        <f t="shared" si="312"/>
        <v>Orca Angling Club</v>
      </c>
      <c r="I2779" s="109"/>
      <c r="J2779" s="109" t="s">
        <v>20</v>
      </c>
      <c r="K2779" s="109">
        <v>68</v>
      </c>
      <c r="L2779" s="118">
        <f t="shared" si="313"/>
        <v>1.1000000000000001</v>
      </c>
      <c r="M2779" s="118">
        <f t="shared" si="314"/>
        <v>1.1000000000000001</v>
      </c>
    </row>
    <row r="2780" spans="1:13" x14ac:dyDescent="0.3">
      <c r="A2780" s="121" t="str">
        <f t="shared" si="315"/>
        <v>2019-IC-L1</v>
      </c>
      <c r="B2780" s="122">
        <f t="shared" si="316"/>
        <v>43519</v>
      </c>
      <c r="C2780" s="121" t="str">
        <f t="shared" si="317"/>
        <v>Zone 1 -  Mile 8</v>
      </c>
      <c r="D2780" s="109" t="s">
        <v>503</v>
      </c>
      <c r="E2780" s="116" t="str">
        <f t="shared" ref="E2780:E2843" si="318">IF(D2780="","",VLOOKUP(D2780,Master,3,FALSE))</f>
        <v>Brian</v>
      </c>
      <c r="F2780" s="116" t="str">
        <f t="shared" ref="F2780:F2843" si="319">IF(D2780="","",VLOOKUP(D2780,Master,4,FALSE))</f>
        <v>Curtis</v>
      </c>
      <c r="G2780" s="116" t="str">
        <f t="shared" ref="G2780:G2843" si="320">IF(D2780="","",VLOOKUP(D2780,Master,5,FALSE))</f>
        <v>Men Senior</v>
      </c>
      <c r="H2780" s="116" t="str">
        <f t="shared" ref="H2780:H2843" si="321">IF(D2780="","",VLOOKUP(D2780,Master,2,FALSE))</f>
        <v>Orca Angling Club</v>
      </c>
      <c r="I2780" s="109"/>
      <c r="J2780" s="109" t="s">
        <v>2020</v>
      </c>
      <c r="K2780" s="109">
        <v>86</v>
      </c>
      <c r="L2780" s="118">
        <f t="shared" ref="L2780:L2843" si="322">IF(K2780="","",IF(I2780="",ROUND(HLOOKUP(J2780,kgList,K2780,FALSE),1),ROUND(HLOOKUP(I2780,kgList,K2780,FALSE),1)))</f>
        <v>2.2000000000000002</v>
      </c>
      <c r="M2780" s="118">
        <f t="shared" ref="M2780:M2843" si="323">IF(L2780="","",IF(COUNTA(I2780:J2780)&gt;1,"Edible or Inedible",IF(COUNTA(I2780)=1,L2780*1,IF(COUNTA(J2780)=1,L2780*1,"ERROR"))))</f>
        <v>2.2000000000000002</v>
      </c>
    </row>
    <row r="2781" spans="1:13" x14ac:dyDescent="0.3">
      <c r="A2781" s="121" t="str">
        <f t="shared" si="315"/>
        <v>2019-IC-L1</v>
      </c>
      <c r="B2781" s="122">
        <f t="shared" si="316"/>
        <v>43519</v>
      </c>
      <c r="C2781" s="121" t="str">
        <f t="shared" si="317"/>
        <v>Zone 1 -  Mile 8</v>
      </c>
      <c r="D2781" s="109" t="s">
        <v>723</v>
      </c>
      <c r="E2781" s="116" t="str">
        <f t="shared" si="318"/>
        <v>Corne</v>
      </c>
      <c r="F2781" s="116" t="str">
        <f t="shared" si="319"/>
        <v>Kruger</v>
      </c>
      <c r="G2781" s="116" t="str">
        <f t="shared" si="320"/>
        <v>Men Senior</v>
      </c>
      <c r="H2781" s="116" t="str">
        <f t="shared" si="321"/>
        <v>Orca Angling Club</v>
      </c>
      <c r="I2781" s="109" t="s">
        <v>2019</v>
      </c>
      <c r="J2781" s="109"/>
      <c r="K2781" s="109">
        <v>57</v>
      </c>
      <c r="L2781" s="118">
        <f t="shared" si="322"/>
        <v>1.9</v>
      </c>
      <c r="M2781" s="118">
        <f t="shared" si="323"/>
        <v>1.9</v>
      </c>
    </row>
    <row r="2782" spans="1:13" x14ac:dyDescent="0.3">
      <c r="A2782" s="121" t="str">
        <f t="shared" si="315"/>
        <v>2019-IC-L1</v>
      </c>
      <c r="B2782" s="122">
        <f t="shared" si="316"/>
        <v>43519</v>
      </c>
      <c r="C2782" s="121" t="str">
        <f t="shared" si="317"/>
        <v>Zone 1 -  Mile 8</v>
      </c>
      <c r="D2782" s="109" t="s">
        <v>723</v>
      </c>
      <c r="E2782" s="116" t="str">
        <f t="shared" si="318"/>
        <v>Corne</v>
      </c>
      <c r="F2782" s="116" t="str">
        <f t="shared" si="319"/>
        <v>Kruger</v>
      </c>
      <c r="G2782" s="116" t="str">
        <f t="shared" si="320"/>
        <v>Men Senior</v>
      </c>
      <c r="H2782" s="116" t="str">
        <f t="shared" si="321"/>
        <v>Orca Angling Club</v>
      </c>
      <c r="I2782" s="109"/>
      <c r="J2782" s="109" t="s">
        <v>2018</v>
      </c>
      <c r="K2782" s="109">
        <v>108</v>
      </c>
      <c r="L2782" s="118">
        <f t="shared" si="322"/>
        <v>5.6</v>
      </c>
      <c r="M2782" s="118">
        <f t="shared" si="323"/>
        <v>5.6</v>
      </c>
    </row>
    <row r="2783" spans="1:13" x14ac:dyDescent="0.3">
      <c r="A2783" s="121" t="str">
        <f t="shared" si="315"/>
        <v>2019-IC-L1</v>
      </c>
      <c r="B2783" s="122">
        <f t="shared" si="316"/>
        <v>43519</v>
      </c>
      <c r="C2783" s="121" t="str">
        <f t="shared" si="317"/>
        <v>Zone 1 -  Mile 8</v>
      </c>
      <c r="D2783" s="109" t="s">
        <v>1058</v>
      </c>
      <c r="E2783" s="116" t="str">
        <f t="shared" si="318"/>
        <v>Boytjie</v>
      </c>
      <c r="F2783" s="116" t="str">
        <f t="shared" si="319"/>
        <v>Schikerling</v>
      </c>
      <c r="G2783" s="116" t="str">
        <f t="shared" si="320"/>
        <v>Men Master</v>
      </c>
      <c r="H2783" s="116" t="str">
        <f t="shared" si="321"/>
        <v>Orca Angling Club</v>
      </c>
      <c r="I2783" s="109" t="s">
        <v>9</v>
      </c>
      <c r="J2783" s="109"/>
      <c r="K2783" s="109">
        <v>32</v>
      </c>
      <c r="L2783" s="118">
        <f t="shared" si="322"/>
        <v>0.6</v>
      </c>
      <c r="M2783" s="118">
        <f t="shared" si="323"/>
        <v>0.6</v>
      </c>
    </row>
    <row r="2784" spans="1:13" x14ac:dyDescent="0.3">
      <c r="A2784" s="121" t="str">
        <f t="shared" si="315"/>
        <v>2019-IC-L1</v>
      </c>
      <c r="B2784" s="122">
        <f t="shared" si="316"/>
        <v>43519</v>
      </c>
      <c r="C2784" s="121" t="str">
        <f t="shared" si="317"/>
        <v>Zone 1 -  Mile 8</v>
      </c>
      <c r="D2784" s="109" t="s">
        <v>1058</v>
      </c>
      <c r="E2784" s="116" t="str">
        <f t="shared" si="318"/>
        <v>Boytjie</v>
      </c>
      <c r="F2784" s="116" t="str">
        <f t="shared" si="319"/>
        <v>Schikerling</v>
      </c>
      <c r="G2784" s="116" t="str">
        <f t="shared" si="320"/>
        <v>Men Master</v>
      </c>
      <c r="H2784" s="116" t="str">
        <f t="shared" si="321"/>
        <v>Orca Angling Club</v>
      </c>
      <c r="I2784" s="109"/>
      <c r="J2784" s="109" t="s">
        <v>2018</v>
      </c>
      <c r="K2784" s="109">
        <v>86</v>
      </c>
      <c r="L2784" s="118">
        <f t="shared" si="322"/>
        <v>2.6</v>
      </c>
      <c r="M2784" s="118">
        <f t="shared" si="323"/>
        <v>2.6</v>
      </c>
    </row>
    <row r="2785" spans="1:13" x14ac:dyDescent="0.3">
      <c r="A2785" s="121" t="str">
        <f t="shared" si="315"/>
        <v>2019-IC-L1</v>
      </c>
      <c r="B2785" s="122">
        <f t="shared" si="316"/>
        <v>43519</v>
      </c>
      <c r="C2785" s="121" t="str">
        <f t="shared" si="317"/>
        <v>Zone 1 -  Mile 8</v>
      </c>
      <c r="D2785" s="109" t="s">
        <v>1794</v>
      </c>
      <c r="E2785" s="116" t="str">
        <f t="shared" si="318"/>
        <v>Franco</v>
      </c>
      <c r="F2785" s="116" t="str">
        <f t="shared" si="319"/>
        <v>Horn</v>
      </c>
      <c r="G2785" s="116" t="str">
        <f t="shared" si="320"/>
        <v>Men Senior</v>
      </c>
      <c r="H2785" s="116" t="str">
        <f t="shared" si="321"/>
        <v>Orca Angling Club</v>
      </c>
      <c r="I2785" s="109" t="s">
        <v>9</v>
      </c>
      <c r="J2785" s="109"/>
      <c r="K2785" s="109">
        <v>30</v>
      </c>
      <c r="L2785" s="118">
        <f t="shared" si="322"/>
        <v>0.5</v>
      </c>
      <c r="M2785" s="118">
        <f t="shared" si="323"/>
        <v>0.5</v>
      </c>
    </row>
    <row r="2786" spans="1:13" x14ac:dyDescent="0.3">
      <c r="A2786" s="121" t="str">
        <f t="shared" si="315"/>
        <v>2019-IC-L1</v>
      </c>
      <c r="B2786" s="122">
        <f t="shared" si="316"/>
        <v>43519</v>
      </c>
      <c r="C2786" s="121" t="str">
        <f t="shared" si="317"/>
        <v>Zone 1 -  Mile 8</v>
      </c>
      <c r="D2786" s="109" t="s">
        <v>1794</v>
      </c>
      <c r="E2786" s="116" t="str">
        <f t="shared" si="318"/>
        <v>Franco</v>
      </c>
      <c r="F2786" s="116" t="str">
        <f t="shared" si="319"/>
        <v>Horn</v>
      </c>
      <c r="G2786" s="116" t="str">
        <f t="shared" si="320"/>
        <v>Men Senior</v>
      </c>
      <c r="H2786" s="116" t="str">
        <f t="shared" si="321"/>
        <v>Orca Angling Club</v>
      </c>
      <c r="I2786" s="109" t="s">
        <v>9</v>
      </c>
      <c r="J2786" s="109"/>
      <c r="K2786" s="109">
        <v>30</v>
      </c>
      <c r="L2786" s="118">
        <f t="shared" si="322"/>
        <v>0.5</v>
      </c>
      <c r="M2786" s="118">
        <f t="shared" si="323"/>
        <v>0.5</v>
      </c>
    </row>
    <row r="2787" spans="1:13" x14ac:dyDescent="0.3">
      <c r="A2787" s="121" t="str">
        <f t="shared" si="315"/>
        <v>2019-IC-L1</v>
      </c>
      <c r="B2787" s="122">
        <f t="shared" si="316"/>
        <v>43519</v>
      </c>
      <c r="C2787" s="121" t="str">
        <f t="shared" si="317"/>
        <v>Zone 1 -  Mile 8</v>
      </c>
      <c r="D2787" s="109" t="s">
        <v>1794</v>
      </c>
      <c r="E2787" s="116" t="str">
        <f t="shared" si="318"/>
        <v>Franco</v>
      </c>
      <c r="F2787" s="116" t="str">
        <f t="shared" si="319"/>
        <v>Horn</v>
      </c>
      <c r="G2787" s="116" t="str">
        <f t="shared" si="320"/>
        <v>Men Senior</v>
      </c>
      <c r="H2787" s="116" t="str">
        <f t="shared" si="321"/>
        <v>Orca Angling Club</v>
      </c>
      <c r="I2787" s="109" t="s">
        <v>9</v>
      </c>
      <c r="J2787" s="109"/>
      <c r="K2787" s="109">
        <v>30</v>
      </c>
      <c r="L2787" s="118">
        <f t="shared" si="322"/>
        <v>0.5</v>
      </c>
      <c r="M2787" s="118">
        <f t="shared" si="323"/>
        <v>0.5</v>
      </c>
    </row>
    <row r="2788" spans="1:13" x14ac:dyDescent="0.3">
      <c r="A2788" s="121" t="str">
        <f t="shared" si="315"/>
        <v>2019-IC-L1</v>
      </c>
      <c r="B2788" s="122">
        <f t="shared" si="316"/>
        <v>43519</v>
      </c>
      <c r="C2788" s="121" t="str">
        <f t="shared" si="317"/>
        <v>Zone 1 -  Mile 8</v>
      </c>
      <c r="D2788" s="109" t="s">
        <v>1794</v>
      </c>
      <c r="E2788" s="116" t="str">
        <f t="shared" si="318"/>
        <v>Franco</v>
      </c>
      <c r="F2788" s="116" t="str">
        <f t="shared" si="319"/>
        <v>Horn</v>
      </c>
      <c r="G2788" s="116" t="str">
        <f t="shared" si="320"/>
        <v>Men Senior</v>
      </c>
      <c r="H2788" s="116" t="str">
        <f t="shared" si="321"/>
        <v>Orca Angling Club</v>
      </c>
      <c r="I2788" s="109"/>
      <c r="J2788" s="109" t="s">
        <v>20</v>
      </c>
      <c r="K2788" s="109">
        <v>88</v>
      </c>
      <c r="L2788" s="118">
        <f t="shared" si="322"/>
        <v>2.5</v>
      </c>
      <c r="M2788" s="118">
        <f t="shared" si="323"/>
        <v>2.5</v>
      </c>
    </row>
    <row r="2789" spans="1:13" x14ac:dyDescent="0.3">
      <c r="A2789" s="121" t="str">
        <f t="shared" si="315"/>
        <v>2019-IC-L1</v>
      </c>
      <c r="B2789" s="122">
        <f t="shared" si="316"/>
        <v>43519</v>
      </c>
      <c r="C2789" s="121" t="str">
        <f t="shared" si="317"/>
        <v>Zone 1 -  Mile 8</v>
      </c>
      <c r="D2789" s="109" t="s">
        <v>1688</v>
      </c>
      <c r="E2789" s="116" t="str">
        <f t="shared" si="318"/>
        <v>William</v>
      </c>
      <c r="F2789" s="116" t="str">
        <f t="shared" si="319"/>
        <v>Schickerling</v>
      </c>
      <c r="G2789" s="116" t="str">
        <f t="shared" si="320"/>
        <v>Men Senior</v>
      </c>
      <c r="H2789" s="116" t="str">
        <f t="shared" si="321"/>
        <v>Orca Angling Club</v>
      </c>
      <c r="I2789" s="109" t="s">
        <v>9</v>
      </c>
      <c r="J2789" s="109"/>
      <c r="K2789" s="109">
        <v>31</v>
      </c>
      <c r="L2789" s="118">
        <f t="shared" si="322"/>
        <v>0.5</v>
      </c>
      <c r="M2789" s="118">
        <f t="shared" si="323"/>
        <v>0.5</v>
      </c>
    </row>
    <row r="2790" spans="1:13" x14ac:dyDescent="0.3">
      <c r="A2790" s="121" t="str">
        <f t="shared" si="315"/>
        <v>2019-IC-L1</v>
      </c>
      <c r="B2790" s="122">
        <f t="shared" si="316"/>
        <v>43519</v>
      </c>
      <c r="C2790" s="121" t="str">
        <f t="shared" si="317"/>
        <v>Zone 1 -  Mile 8</v>
      </c>
      <c r="D2790" s="109" t="s">
        <v>1688</v>
      </c>
      <c r="E2790" s="116" t="str">
        <f t="shared" si="318"/>
        <v>William</v>
      </c>
      <c r="F2790" s="116" t="str">
        <f t="shared" si="319"/>
        <v>Schickerling</v>
      </c>
      <c r="G2790" s="116" t="str">
        <f t="shared" si="320"/>
        <v>Men Senior</v>
      </c>
      <c r="H2790" s="116" t="str">
        <f t="shared" si="321"/>
        <v>Orca Angling Club</v>
      </c>
      <c r="I2790" s="109" t="s">
        <v>9</v>
      </c>
      <c r="J2790" s="109"/>
      <c r="K2790" s="109">
        <v>30</v>
      </c>
      <c r="L2790" s="118">
        <f t="shared" si="322"/>
        <v>0.5</v>
      </c>
      <c r="M2790" s="118">
        <f t="shared" si="323"/>
        <v>0.5</v>
      </c>
    </row>
    <row r="2791" spans="1:13" x14ac:dyDescent="0.3">
      <c r="A2791" s="121" t="str">
        <f t="shared" si="315"/>
        <v>2019-IC-L1</v>
      </c>
      <c r="B2791" s="122">
        <f t="shared" si="316"/>
        <v>43519</v>
      </c>
      <c r="C2791" s="121" t="str">
        <f t="shared" si="317"/>
        <v>Zone 1 -  Mile 8</v>
      </c>
      <c r="D2791" s="109" t="s">
        <v>1688</v>
      </c>
      <c r="E2791" s="116" t="str">
        <f t="shared" si="318"/>
        <v>William</v>
      </c>
      <c r="F2791" s="116" t="str">
        <f t="shared" si="319"/>
        <v>Schickerling</v>
      </c>
      <c r="G2791" s="116" t="str">
        <f t="shared" si="320"/>
        <v>Men Senior</v>
      </c>
      <c r="H2791" s="116" t="str">
        <f t="shared" si="321"/>
        <v>Orca Angling Club</v>
      </c>
      <c r="I2791" s="109"/>
      <c r="J2791" s="109" t="s">
        <v>20</v>
      </c>
      <c r="K2791" s="109">
        <v>83</v>
      </c>
      <c r="L2791" s="118">
        <f t="shared" si="322"/>
        <v>2.1</v>
      </c>
      <c r="M2791" s="118">
        <f t="shared" si="323"/>
        <v>2.1</v>
      </c>
    </row>
    <row r="2792" spans="1:13" x14ac:dyDescent="0.3">
      <c r="A2792" s="121" t="str">
        <f t="shared" si="315"/>
        <v>2019-IC-L1</v>
      </c>
      <c r="B2792" s="122">
        <f t="shared" si="316"/>
        <v>43519</v>
      </c>
      <c r="C2792" s="121" t="str">
        <f t="shared" si="317"/>
        <v>Zone 1 -  Mile 8</v>
      </c>
      <c r="D2792" s="109" t="s">
        <v>1689</v>
      </c>
      <c r="E2792" s="116" t="str">
        <f t="shared" si="318"/>
        <v>Juanne-Louis</v>
      </c>
      <c r="F2792" s="116" t="str">
        <f t="shared" si="319"/>
        <v>Grobler</v>
      </c>
      <c r="G2792" s="116" t="str">
        <f t="shared" si="320"/>
        <v>Men Senior</v>
      </c>
      <c r="H2792" s="116" t="str">
        <f t="shared" si="321"/>
        <v>Orca Angling Club</v>
      </c>
      <c r="I2792" s="109" t="s">
        <v>9</v>
      </c>
      <c r="J2792" s="109"/>
      <c r="K2792" s="109">
        <v>30</v>
      </c>
      <c r="L2792" s="118">
        <f t="shared" si="322"/>
        <v>0.5</v>
      </c>
      <c r="M2792" s="118">
        <f t="shared" si="323"/>
        <v>0.5</v>
      </c>
    </row>
    <row r="2793" spans="1:13" x14ac:dyDescent="0.3">
      <c r="A2793" s="121" t="str">
        <f t="shared" si="315"/>
        <v>2019-IC-L1</v>
      </c>
      <c r="B2793" s="122">
        <f t="shared" si="316"/>
        <v>43519</v>
      </c>
      <c r="C2793" s="121" t="str">
        <f t="shared" si="317"/>
        <v>Zone 1 -  Mile 8</v>
      </c>
      <c r="D2793" s="109" t="s">
        <v>1155</v>
      </c>
      <c r="E2793" s="116" t="str">
        <f t="shared" si="318"/>
        <v>Quintin</v>
      </c>
      <c r="F2793" s="116" t="str">
        <f t="shared" si="319"/>
        <v>Klem</v>
      </c>
      <c r="G2793" s="116" t="str">
        <f t="shared" si="320"/>
        <v>Men Senior</v>
      </c>
      <c r="H2793" s="116" t="str">
        <f t="shared" si="321"/>
        <v>Orca Angling Club</v>
      </c>
      <c r="I2793" s="109" t="s">
        <v>9</v>
      </c>
      <c r="J2793" s="109"/>
      <c r="K2793" s="109">
        <v>31</v>
      </c>
      <c r="L2793" s="118">
        <f t="shared" si="322"/>
        <v>0.5</v>
      </c>
      <c r="M2793" s="118">
        <f t="shared" si="323"/>
        <v>0.5</v>
      </c>
    </row>
    <row r="2794" spans="1:13" x14ac:dyDescent="0.3">
      <c r="A2794" s="121" t="str">
        <f t="shared" si="315"/>
        <v>2019-IC-L1</v>
      </c>
      <c r="B2794" s="122">
        <f t="shared" si="316"/>
        <v>43519</v>
      </c>
      <c r="C2794" s="121" t="str">
        <f t="shared" si="317"/>
        <v>Zone 1 -  Mile 8</v>
      </c>
      <c r="D2794" s="109" t="s">
        <v>1155</v>
      </c>
      <c r="E2794" s="116" t="str">
        <f t="shared" si="318"/>
        <v>Quintin</v>
      </c>
      <c r="F2794" s="116" t="str">
        <f t="shared" si="319"/>
        <v>Klem</v>
      </c>
      <c r="G2794" s="116" t="str">
        <f t="shared" si="320"/>
        <v>Men Senior</v>
      </c>
      <c r="H2794" s="116" t="str">
        <f t="shared" si="321"/>
        <v>Orca Angling Club</v>
      </c>
      <c r="I2794" s="109" t="s">
        <v>9</v>
      </c>
      <c r="J2794" s="109"/>
      <c r="K2794" s="109">
        <v>32</v>
      </c>
      <c r="L2794" s="118">
        <f t="shared" si="322"/>
        <v>0.6</v>
      </c>
      <c r="M2794" s="118">
        <f t="shared" si="323"/>
        <v>0.6</v>
      </c>
    </row>
    <row r="2795" spans="1:13" x14ac:dyDescent="0.3">
      <c r="A2795" s="121" t="str">
        <f t="shared" si="315"/>
        <v>2019-IC-L1</v>
      </c>
      <c r="B2795" s="122">
        <f t="shared" si="316"/>
        <v>43519</v>
      </c>
      <c r="C2795" s="121" t="str">
        <f t="shared" si="317"/>
        <v>Zone 1 -  Mile 8</v>
      </c>
      <c r="D2795" s="109" t="s">
        <v>1155</v>
      </c>
      <c r="E2795" s="116" t="str">
        <f t="shared" si="318"/>
        <v>Quintin</v>
      </c>
      <c r="F2795" s="116" t="str">
        <f t="shared" si="319"/>
        <v>Klem</v>
      </c>
      <c r="G2795" s="116" t="str">
        <f t="shared" si="320"/>
        <v>Men Senior</v>
      </c>
      <c r="H2795" s="116" t="str">
        <f t="shared" si="321"/>
        <v>Orca Angling Club</v>
      </c>
      <c r="I2795" s="109" t="s">
        <v>2019</v>
      </c>
      <c r="J2795" s="109"/>
      <c r="K2795" s="109">
        <v>75</v>
      </c>
      <c r="L2795" s="118">
        <f t="shared" si="322"/>
        <v>4.4000000000000004</v>
      </c>
      <c r="M2795" s="118">
        <f t="shared" si="323"/>
        <v>4.4000000000000004</v>
      </c>
    </row>
    <row r="2796" spans="1:13" x14ac:dyDescent="0.3">
      <c r="A2796" s="121" t="str">
        <f t="shared" si="315"/>
        <v>2019-IC-L1</v>
      </c>
      <c r="B2796" s="122">
        <f t="shared" si="316"/>
        <v>43519</v>
      </c>
      <c r="C2796" s="121" t="str">
        <f t="shared" si="317"/>
        <v>Zone 1 -  Mile 8</v>
      </c>
      <c r="D2796" s="109" t="s">
        <v>618</v>
      </c>
      <c r="E2796" s="116" t="str">
        <f t="shared" si="318"/>
        <v>Immo</v>
      </c>
      <c r="F2796" s="116" t="str">
        <f t="shared" si="319"/>
        <v>Dresselhaus</v>
      </c>
      <c r="G2796" s="116" t="str">
        <f t="shared" si="320"/>
        <v>Men Senior</v>
      </c>
      <c r="H2796" s="116" t="str">
        <f t="shared" si="321"/>
        <v>Orca Angling Club</v>
      </c>
      <c r="I2796" s="109"/>
      <c r="J2796" s="109" t="s">
        <v>2018</v>
      </c>
      <c r="K2796" s="109">
        <v>93</v>
      </c>
      <c r="L2796" s="118">
        <f t="shared" si="322"/>
        <v>3.4</v>
      </c>
      <c r="M2796" s="118">
        <f t="shared" si="323"/>
        <v>3.4</v>
      </c>
    </row>
    <row r="2797" spans="1:13" x14ac:dyDescent="0.3">
      <c r="A2797" s="121" t="str">
        <f t="shared" si="315"/>
        <v>2019-IC-L1</v>
      </c>
      <c r="B2797" s="122">
        <f t="shared" si="316"/>
        <v>43519</v>
      </c>
      <c r="C2797" s="121" t="str">
        <f t="shared" si="317"/>
        <v>Zone 1 -  Mile 8</v>
      </c>
      <c r="D2797" s="109" t="s">
        <v>618</v>
      </c>
      <c r="E2797" s="116" t="str">
        <f t="shared" si="318"/>
        <v>Immo</v>
      </c>
      <c r="F2797" s="116" t="str">
        <f t="shared" si="319"/>
        <v>Dresselhaus</v>
      </c>
      <c r="G2797" s="116" t="str">
        <f t="shared" si="320"/>
        <v>Men Senior</v>
      </c>
      <c r="H2797" s="116" t="str">
        <f t="shared" si="321"/>
        <v>Orca Angling Club</v>
      </c>
      <c r="I2797" s="109"/>
      <c r="J2797" s="109" t="s">
        <v>2020</v>
      </c>
      <c r="K2797" s="109">
        <v>93</v>
      </c>
      <c r="L2797" s="118">
        <f t="shared" si="322"/>
        <v>2.9</v>
      </c>
      <c r="M2797" s="118">
        <f t="shared" si="323"/>
        <v>2.9</v>
      </c>
    </row>
    <row r="2798" spans="1:13" x14ac:dyDescent="0.3">
      <c r="A2798" s="121" t="str">
        <f t="shared" si="315"/>
        <v>2019-IC-L1</v>
      </c>
      <c r="B2798" s="122">
        <f t="shared" si="316"/>
        <v>43519</v>
      </c>
      <c r="C2798" s="121" t="str">
        <f t="shared" si="317"/>
        <v>Zone 1 -  Mile 8</v>
      </c>
      <c r="D2798" s="109" t="s">
        <v>823</v>
      </c>
      <c r="E2798" s="116" t="str">
        <f t="shared" si="318"/>
        <v>Gelhar</v>
      </c>
      <c r="F2798" s="116" t="str">
        <f t="shared" si="319"/>
        <v>Slabbert</v>
      </c>
      <c r="G2798" s="116" t="str">
        <f t="shared" si="320"/>
        <v>Men Senior</v>
      </c>
      <c r="H2798" s="116" t="str">
        <f t="shared" si="321"/>
        <v>Orca Angling Club</v>
      </c>
      <c r="I2798" s="109"/>
      <c r="J2798" s="109" t="s">
        <v>20</v>
      </c>
      <c r="K2798" s="109">
        <v>66</v>
      </c>
      <c r="L2798" s="118">
        <f t="shared" si="322"/>
        <v>1</v>
      </c>
      <c r="M2798" s="118">
        <f t="shared" si="323"/>
        <v>1</v>
      </c>
    </row>
    <row r="2799" spans="1:13" x14ac:dyDescent="0.3">
      <c r="A2799" s="121" t="str">
        <f t="shared" si="315"/>
        <v>2019-IC-L1</v>
      </c>
      <c r="B2799" s="122">
        <f t="shared" si="316"/>
        <v>43519</v>
      </c>
      <c r="C2799" s="121" t="str">
        <f t="shared" si="317"/>
        <v>Zone 1 -  Mile 8</v>
      </c>
      <c r="D2799" s="109" t="s">
        <v>823</v>
      </c>
      <c r="E2799" s="116" t="str">
        <f t="shared" si="318"/>
        <v>Gelhar</v>
      </c>
      <c r="F2799" s="116" t="str">
        <f t="shared" si="319"/>
        <v>Slabbert</v>
      </c>
      <c r="G2799" s="116" t="str">
        <f t="shared" si="320"/>
        <v>Men Senior</v>
      </c>
      <c r="H2799" s="116" t="str">
        <f t="shared" si="321"/>
        <v>Orca Angling Club</v>
      </c>
      <c r="I2799" s="109"/>
      <c r="J2799" s="109" t="s">
        <v>20</v>
      </c>
      <c r="K2799" s="109">
        <v>73</v>
      </c>
      <c r="L2799" s="118">
        <f t="shared" si="322"/>
        <v>1.4</v>
      </c>
      <c r="M2799" s="118">
        <f t="shared" si="323"/>
        <v>1.4</v>
      </c>
    </row>
    <row r="2800" spans="1:13" x14ac:dyDescent="0.3">
      <c r="A2800" s="121" t="str">
        <f t="shared" si="315"/>
        <v>2019-IC-L1</v>
      </c>
      <c r="B2800" s="122">
        <f t="shared" si="316"/>
        <v>43519</v>
      </c>
      <c r="C2800" s="121" t="str">
        <f t="shared" si="317"/>
        <v>Zone 1 -  Mile 8</v>
      </c>
      <c r="D2800" s="109" t="s">
        <v>823</v>
      </c>
      <c r="E2800" s="116" t="str">
        <f t="shared" si="318"/>
        <v>Gelhar</v>
      </c>
      <c r="F2800" s="116" t="str">
        <f t="shared" si="319"/>
        <v>Slabbert</v>
      </c>
      <c r="G2800" s="116" t="str">
        <f t="shared" si="320"/>
        <v>Men Senior</v>
      </c>
      <c r="H2800" s="116" t="str">
        <f t="shared" si="321"/>
        <v>Orca Angling Club</v>
      </c>
      <c r="I2800" s="109"/>
      <c r="J2800" s="109" t="s">
        <v>2018</v>
      </c>
      <c r="K2800" s="109">
        <v>129</v>
      </c>
      <c r="L2800" s="118">
        <f t="shared" si="322"/>
        <v>10.4</v>
      </c>
      <c r="M2800" s="118">
        <f t="shared" si="323"/>
        <v>10.4</v>
      </c>
    </row>
    <row r="2801" spans="1:13" x14ac:dyDescent="0.3">
      <c r="A2801" s="121" t="str">
        <f t="shared" si="315"/>
        <v>2019-IC-L1</v>
      </c>
      <c r="B2801" s="122">
        <f t="shared" si="316"/>
        <v>43519</v>
      </c>
      <c r="C2801" s="121" t="str">
        <f t="shared" si="317"/>
        <v>Zone 1 -  Mile 8</v>
      </c>
      <c r="D2801" s="109" t="s">
        <v>823</v>
      </c>
      <c r="E2801" s="116" t="str">
        <f t="shared" si="318"/>
        <v>Gelhar</v>
      </c>
      <c r="F2801" s="116" t="str">
        <f t="shared" si="319"/>
        <v>Slabbert</v>
      </c>
      <c r="G2801" s="116" t="str">
        <f t="shared" si="320"/>
        <v>Men Senior</v>
      </c>
      <c r="H2801" s="116" t="str">
        <f t="shared" si="321"/>
        <v>Orca Angling Club</v>
      </c>
      <c r="I2801" s="109"/>
      <c r="J2801" s="109" t="s">
        <v>2018</v>
      </c>
      <c r="K2801" s="109">
        <v>106</v>
      </c>
      <c r="L2801" s="118">
        <f t="shared" si="322"/>
        <v>5.3</v>
      </c>
      <c r="M2801" s="118">
        <f t="shared" si="323"/>
        <v>5.3</v>
      </c>
    </row>
    <row r="2802" spans="1:13" x14ac:dyDescent="0.3">
      <c r="A2802" s="121" t="str">
        <f t="shared" si="315"/>
        <v>2019-IC-L1</v>
      </c>
      <c r="B2802" s="122">
        <f t="shared" si="316"/>
        <v>43519</v>
      </c>
      <c r="C2802" s="121" t="str">
        <f t="shared" si="317"/>
        <v>Zone 1 -  Mile 8</v>
      </c>
      <c r="D2802" s="109" t="s">
        <v>789</v>
      </c>
      <c r="E2802" s="116" t="str">
        <f t="shared" si="318"/>
        <v>Francois</v>
      </c>
      <c r="F2802" s="116" t="str">
        <f t="shared" si="319"/>
        <v>Rossouw</v>
      </c>
      <c r="G2802" s="116" t="str">
        <f t="shared" si="320"/>
        <v>Men Senior</v>
      </c>
      <c r="H2802" s="116" t="str">
        <f t="shared" si="321"/>
        <v>Orca Angling Club</v>
      </c>
      <c r="I2802" s="109" t="s">
        <v>9</v>
      </c>
      <c r="J2802" s="109"/>
      <c r="K2802" s="109">
        <v>30</v>
      </c>
      <c r="L2802" s="118">
        <f t="shared" si="322"/>
        <v>0.5</v>
      </c>
      <c r="M2802" s="118">
        <f t="shared" si="323"/>
        <v>0.5</v>
      </c>
    </row>
    <row r="2803" spans="1:13" x14ac:dyDescent="0.3">
      <c r="A2803" s="121" t="str">
        <f t="shared" si="315"/>
        <v>2019-IC-L1</v>
      </c>
      <c r="B2803" s="122">
        <f t="shared" si="316"/>
        <v>43519</v>
      </c>
      <c r="C2803" s="121" t="str">
        <f t="shared" si="317"/>
        <v>Zone 1 -  Mile 8</v>
      </c>
      <c r="D2803" s="109" t="s">
        <v>789</v>
      </c>
      <c r="E2803" s="116" t="str">
        <f t="shared" si="318"/>
        <v>Francois</v>
      </c>
      <c r="F2803" s="116" t="str">
        <f t="shared" si="319"/>
        <v>Rossouw</v>
      </c>
      <c r="G2803" s="116" t="str">
        <f t="shared" si="320"/>
        <v>Men Senior</v>
      </c>
      <c r="H2803" s="116" t="str">
        <f t="shared" si="321"/>
        <v>Orca Angling Club</v>
      </c>
      <c r="I2803" s="109" t="s">
        <v>9</v>
      </c>
      <c r="J2803" s="109"/>
      <c r="K2803" s="109">
        <v>30</v>
      </c>
      <c r="L2803" s="118">
        <f t="shared" si="322"/>
        <v>0.5</v>
      </c>
      <c r="M2803" s="118">
        <f t="shared" si="323"/>
        <v>0.5</v>
      </c>
    </row>
    <row r="2804" spans="1:13" x14ac:dyDescent="0.3">
      <c r="A2804" s="121" t="str">
        <f t="shared" si="315"/>
        <v>2019-IC-L1</v>
      </c>
      <c r="B2804" s="122">
        <f t="shared" si="316"/>
        <v>43519</v>
      </c>
      <c r="C2804" s="121" t="str">
        <f t="shared" si="317"/>
        <v>Zone 1 -  Mile 8</v>
      </c>
      <c r="D2804" s="109" t="s">
        <v>700</v>
      </c>
      <c r="E2804" s="116" t="str">
        <f t="shared" si="318"/>
        <v>Leigh</v>
      </c>
      <c r="F2804" s="116" t="str">
        <f t="shared" si="319"/>
        <v>Skoppelitus</v>
      </c>
      <c r="G2804" s="116" t="str">
        <f t="shared" si="320"/>
        <v>Men Senior</v>
      </c>
      <c r="H2804" s="116" t="str">
        <f t="shared" si="321"/>
        <v>Mako</v>
      </c>
      <c r="I2804" s="109"/>
      <c r="J2804" s="109" t="s">
        <v>2020</v>
      </c>
      <c r="K2804" s="109">
        <v>125</v>
      </c>
      <c r="L2804" s="118">
        <f t="shared" si="322"/>
        <v>8.1</v>
      </c>
      <c r="M2804" s="118">
        <f t="shared" si="323"/>
        <v>8.1</v>
      </c>
    </row>
    <row r="2805" spans="1:13" x14ac:dyDescent="0.3">
      <c r="A2805" s="121" t="str">
        <f t="shared" si="315"/>
        <v>2019-IC-L1</v>
      </c>
      <c r="B2805" s="122">
        <f t="shared" si="316"/>
        <v>43519</v>
      </c>
      <c r="C2805" s="121" t="str">
        <f t="shared" si="317"/>
        <v>Zone 1 -  Mile 8</v>
      </c>
      <c r="D2805" s="109" t="s">
        <v>700</v>
      </c>
      <c r="E2805" s="116" t="str">
        <f t="shared" si="318"/>
        <v>Leigh</v>
      </c>
      <c r="F2805" s="116" t="str">
        <f t="shared" si="319"/>
        <v>Skoppelitus</v>
      </c>
      <c r="G2805" s="116" t="str">
        <f t="shared" si="320"/>
        <v>Men Senior</v>
      </c>
      <c r="H2805" s="116" t="str">
        <f t="shared" si="321"/>
        <v>Mako</v>
      </c>
      <c r="I2805" s="109"/>
      <c r="J2805" s="109" t="s">
        <v>20</v>
      </c>
      <c r="K2805" s="109">
        <v>88</v>
      </c>
      <c r="L2805" s="118">
        <f t="shared" si="322"/>
        <v>2.5</v>
      </c>
      <c r="M2805" s="118">
        <f t="shared" si="323"/>
        <v>2.5</v>
      </c>
    </row>
    <row r="2806" spans="1:13" x14ac:dyDescent="0.3">
      <c r="A2806" s="121" t="str">
        <f t="shared" si="315"/>
        <v>2019-IC-L1</v>
      </c>
      <c r="B2806" s="122">
        <f t="shared" si="316"/>
        <v>43519</v>
      </c>
      <c r="C2806" s="121" t="str">
        <f t="shared" si="317"/>
        <v>Zone 1 -  Mile 8</v>
      </c>
      <c r="D2806" s="109" t="s">
        <v>615</v>
      </c>
      <c r="E2806" s="116" t="str">
        <f t="shared" si="318"/>
        <v xml:space="preserve">Joe </v>
      </c>
      <c r="F2806" s="116" t="str">
        <f t="shared" si="319"/>
        <v>Herman</v>
      </c>
      <c r="G2806" s="116" t="str">
        <f t="shared" si="320"/>
        <v>Men Senior</v>
      </c>
      <c r="H2806" s="116" t="str">
        <f t="shared" si="321"/>
        <v>Orca Angling Club</v>
      </c>
      <c r="I2806" s="109"/>
      <c r="J2806" s="109" t="s">
        <v>2020</v>
      </c>
      <c r="K2806" s="109">
        <v>82</v>
      </c>
      <c r="L2806" s="118">
        <f t="shared" si="322"/>
        <v>1.9</v>
      </c>
      <c r="M2806" s="118">
        <f t="shared" si="323"/>
        <v>1.9</v>
      </c>
    </row>
    <row r="2807" spans="1:13" x14ac:dyDescent="0.3">
      <c r="A2807" s="121" t="str">
        <f t="shared" si="315"/>
        <v>2019-IC-L1</v>
      </c>
      <c r="B2807" s="122">
        <f t="shared" si="316"/>
        <v>43519</v>
      </c>
      <c r="C2807" s="121" t="str">
        <f t="shared" si="317"/>
        <v>Zone 1 -  Mile 8</v>
      </c>
      <c r="D2807" s="109" t="s">
        <v>1154</v>
      </c>
      <c r="E2807" s="116" t="str">
        <f t="shared" si="318"/>
        <v>Frikkie</v>
      </c>
      <c r="F2807" s="116" t="str">
        <f t="shared" si="319"/>
        <v>Kotze</v>
      </c>
      <c r="G2807" s="116" t="str">
        <f t="shared" si="320"/>
        <v>Men Senior</v>
      </c>
      <c r="H2807" s="116" t="str">
        <f t="shared" si="321"/>
        <v>Namib Park</v>
      </c>
      <c r="I2807" s="109"/>
      <c r="J2807" s="109"/>
      <c r="K2807" s="109"/>
      <c r="L2807" s="118" t="str">
        <f t="shared" si="322"/>
        <v/>
      </c>
      <c r="M2807" s="118" t="str">
        <f t="shared" si="323"/>
        <v/>
      </c>
    </row>
    <row r="2808" spans="1:13" x14ac:dyDescent="0.3">
      <c r="A2808" s="121" t="str">
        <f t="shared" si="315"/>
        <v>2019-IC-L1</v>
      </c>
      <c r="B2808" s="122">
        <f t="shared" si="316"/>
        <v>43519</v>
      </c>
      <c r="C2808" s="121" t="str">
        <f t="shared" si="317"/>
        <v>Zone 1 -  Mile 8</v>
      </c>
      <c r="D2808" s="109" t="s">
        <v>1628</v>
      </c>
      <c r="E2808" s="116" t="str">
        <f t="shared" si="318"/>
        <v>Melany</v>
      </c>
      <c r="F2808" s="116" t="str">
        <f t="shared" si="319"/>
        <v>Lotter</v>
      </c>
      <c r="G2808" s="116" t="str">
        <f t="shared" si="320"/>
        <v>Ladies Senior</v>
      </c>
      <c r="H2808" s="116" t="str">
        <f t="shared" si="321"/>
        <v>xOrca Angling Club</v>
      </c>
      <c r="I2808" s="109"/>
      <c r="J2808" s="109"/>
      <c r="K2808" s="109"/>
      <c r="L2808" s="118" t="str">
        <f t="shared" si="322"/>
        <v/>
      </c>
      <c r="M2808" s="118" t="str">
        <f t="shared" si="323"/>
        <v/>
      </c>
    </row>
    <row r="2809" spans="1:13" x14ac:dyDescent="0.3">
      <c r="A2809" s="121" t="str">
        <f t="shared" si="315"/>
        <v>2019-IC-L1</v>
      </c>
      <c r="B2809" s="122">
        <f t="shared" si="316"/>
        <v>43519</v>
      </c>
      <c r="C2809" s="121" t="str">
        <f t="shared" si="317"/>
        <v>Zone 1 -  Mile 8</v>
      </c>
      <c r="D2809" s="109" t="s">
        <v>959</v>
      </c>
      <c r="E2809" s="116" t="str">
        <f t="shared" si="318"/>
        <v>Jan-Hendrik</v>
      </c>
      <c r="F2809" s="116" t="str">
        <f t="shared" si="319"/>
        <v>Jacobs</v>
      </c>
      <c r="G2809" s="116" t="str">
        <f t="shared" si="320"/>
        <v>Men Senior</v>
      </c>
      <c r="H2809" s="116" t="str">
        <f t="shared" si="321"/>
        <v>Orca Angling Club</v>
      </c>
      <c r="I2809" s="109"/>
      <c r="J2809" s="109"/>
      <c r="K2809" s="109"/>
      <c r="L2809" s="118" t="str">
        <f t="shared" si="322"/>
        <v/>
      </c>
      <c r="M2809" s="118" t="str">
        <f t="shared" si="323"/>
        <v/>
      </c>
    </row>
    <row r="2810" spans="1:13" x14ac:dyDescent="0.3">
      <c r="A2810" s="121" t="str">
        <f t="shared" si="315"/>
        <v>2019-IC-L1</v>
      </c>
      <c r="B2810" s="122">
        <f t="shared" si="316"/>
        <v>43519</v>
      </c>
      <c r="C2810" s="121" t="str">
        <f t="shared" si="317"/>
        <v>Zone 1 -  Mile 8</v>
      </c>
      <c r="D2810" s="109" t="s">
        <v>514</v>
      </c>
      <c r="E2810" s="116" t="str">
        <f t="shared" si="318"/>
        <v>Garreth</v>
      </c>
      <c r="F2810" s="116" t="str">
        <f t="shared" si="319"/>
        <v>Wolfaardt</v>
      </c>
      <c r="G2810" s="116" t="str">
        <f t="shared" si="320"/>
        <v>Men Veteran</v>
      </c>
      <c r="H2810" s="116" t="str">
        <f t="shared" si="321"/>
        <v>Walvis Bay</v>
      </c>
      <c r="I2810" s="109"/>
      <c r="J2810" s="109"/>
      <c r="K2810" s="109"/>
      <c r="L2810" s="118" t="str">
        <f t="shared" si="322"/>
        <v/>
      </c>
      <c r="M2810" s="118" t="str">
        <f t="shared" si="323"/>
        <v/>
      </c>
    </row>
    <row r="2811" spans="1:13" x14ac:dyDescent="0.3">
      <c r="A2811" s="121" t="str">
        <f t="shared" si="315"/>
        <v>2019-IC-L1</v>
      </c>
      <c r="B2811" s="122">
        <f t="shared" si="316"/>
        <v>43519</v>
      </c>
      <c r="C2811" s="121" t="str">
        <f t="shared" si="317"/>
        <v>Zone 1 -  Mile 8</v>
      </c>
      <c r="D2811" s="109" t="s">
        <v>540</v>
      </c>
      <c r="E2811" s="116" t="str">
        <f t="shared" si="318"/>
        <v>Leon</v>
      </c>
      <c r="F2811" s="116" t="str">
        <f t="shared" si="319"/>
        <v>Krauze</v>
      </c>
      <c r="G2811" s="116" t="str">
        <f t="shared" si="320"/>
        <v>Men Veteran</v>
      </c>
      <c r="H2811" s="116" t="str">
        <f t="shared" si="321"/>
        <v>Orca Angling Club</v>
      </c>
      <c r="I2811" s="109"/>
      <c r="J2811" s="109" t="s">
        <v>10</v>
      </c>
      <c r="K2811" s="109">
        <v>41</v>
      </c>
      <c r="L2811" s="118">
        <f t="shared" si="322"/>
        <v>1.1000000000000001</v>
      </c>
      <c r="M2811" s="118">
        <f t="shared" si="323"/>
        <v>1.1000000000000001</v>
      </c>
    </row>
    <row r="2812" spans="1:13" x14ac:dyDescent="0.3">
      <c r="A2812" s="121" t="str">
        <f t="shared" si="315"/>
        <v>2019-IC-L1</v>
      </c>
      <c r="B2812" s="122">
        <f t="shared" si="316"/>
        <v>43519</v>
      </c>
      <c r="C2812" s="121" t="str">
        <f t="shared" si="317"/>
        <v>Zone 1 -  Mile 8</v>
      </c>
      <c r="D2812" s="109" t="s">
        <v>697</v>
      </c>
      <c r="E2812" s="116" t="str">
        <f t="shared" si="318"/>
        <v>Chris</v>
      </c>
      <c r="F2812" s="116" t="str">
        <f t="shared" si="319"/>
        <v>Vorster</v>
      </c>
      <c r="G2812" s="116" t="str">
        <f t="shared" si="320"/>
        <v>Men Veteran</v>
      </c>
      <c r="H2812" s="116" t="str">
        <f t="shared" si="321"/>
        <v>Orca Angling Club</v>
      </c>
      <c r="I2812" s="109"/>
      <c r="J2812" s="109" t="s">
        <v>20</v>
      </c>
      <c r="K2812" s="109">
        <v>86</v>
      </c>
      <c r="L2812" s="118">
        <f t="shared" si="322"/>
        <v>2.2999999999999998</v>
      </c>
      <c r="M2812" s="118">
        <f t="shared" si="323"/>
        <v>2.2999999999999998</v>
      </c>
    </row>
    <row r="2813" spans="1:13" x14ac:dyDescent="0.3">
      <c r="A2813" s="121" t="str">
        <f t="shared" si="315"/>
        <v>2019-IC-L1</v>
      </c>
      <c r="B2813" s="122">
        <f t="shared" si="316"/>
        <v>43519</v>
      </c>
      <c r="C2813" s="121" t="str">
        <f t="shared" si="317"/>
        <v>Zone 1 -  Mile 8</v>
      </c>
      <c r="D2813" s="109" t="s">
        <v>1212</v>
      </c>
      <c r="E2813" s="116" t="str">
        <f t="shared" si="318"/>
        <v>Lourens</v>
      </c>
      <c r="F2813" s="116" t="str">
        <f t="shared" si="319"/>
        <v>Fourie</v>
      </c>
      <c r="G2813" s="116" t="str">
        <f t="shared" si="320"/>
        <v>Men Master</v>
      </c>
      <c r="H2813" s="116" t="str">
        <f t="shared" si="321"/>
        <v>Henties Bay</v>
      </c>
      <c r="I2813" s="109"/>
      <c r="J2813" s="109" t="s">
        <v>2020</v>
      </c>
      <c r="K2813" s="109">
        <v>91</v>
      </c>
      <c r="L2813" s="118">
        <f t="shared" si="322"/>
        <v>2.7</v>
      </c>
      <c r="M2813" s="118">
        <f t="shared" si="323"/>
        <v>2.7</v>
      </c>
    </row>
    <row r="2814" spans="1:13" x14ac:dyDescent="0.3">
      <c r="A2814" s="121" t="str">
        <f t="shared" si="315"/>
        <v>2019-IC-L1</v>
      </c>
      <c r="B2814" s="122">
        <f t="shared" si="316"/>
        <v>43519</v>
      </c>
      <c r="C2814" s="121" t="str">
        <f t="shared" si="317"/>
        <v>Zone 1 -  Mile 8</v>
      </c>
      <c r="D2814" s="109" t="s">
        <v>764</v>
      </c>
      <c r="E2814" s="116" t="str">
        <f t="shared" si="318"/>
        <v>Heinz</v>
      </c>
      <c r="F2814" s="116" t="str">
        <f t="shared" si="319"/>
        <v>Bresele</v>
      </c>
      <c r="G2814" s="116" t="str">
        <f t="shared" si="320"/>
        <v>Men Grand Masters</v>
      </c>
      <c r="H2814" s="116" t="str">
        <f t="shared" si="321"/>
        <v>Atlantic Angling Club</v>
      </c>
      <c r="I2814" s="109" t="s">
        <v>9</v>
      </c>
      <c r="J2814" s="109"/>
      <c r="K2814" s="109">
        <v>30</v>
      </c>
      <c r="L2814" s="118">
        <f t="shared" si="322"/>
        <v>0.5</v>
      </c>
      <c r="M2814" s="118">
        <f t="shared" si="323"/>
        <v>0.5</v>
      </c>
    </row>
    <row r="2815" spans="1:13" x14ac:dyDescent="0.3">
      <c r="A2815" s="121" t="str">
        <f t="shared" si="315"/>
        <v>2019-IC-L1</v>
      </c>
      <c r="B2815" s="122">
        <f t="shared" si="316"/>
        <v>43519</v>
      </c>
      <c r="C2815" s="121" t="str">
        <f t="shared" si="317"/>
        <v>Zone 1 -  Mile 8</v>
      </c>
      <c r="D2815" s="109" t="s">
        <v>676</v>
      </c>
      <c r="E2815" s="116" t="str">
        <f t="shared" si="318"/>
        <v>Elaine</v>
      </c>
      <c r="F2815" s="116" t="str">
        <f t="shared" si="319"/>
        <v>Vorster</v>
      </c>
      <c r="G2815" s="116" t="str">
        <f t="shared" si="320"/>
        <v>Ladies Veteran</v>
      </c>
      <c r="H2815" s="116" t="str">
        <f t="shared" si="321"/>
        <v>Orca Angling Club</v>
      </c>
      <c r="I2815" s="109"/>
      <c r="J2815" s="109" t="s">
        <v>20</v>
      </c>
      <c r="K2815" s="109">
        <v>78</v>
      </c>
      <c r="L2815" s="118">
        <f t="shared" si="322"/>
        <v>1.7</v>
      </c>
      <c r="M2815" s="118">
        <f t="shared" si="323"/>
        <v>1.7</v>
      </c>
    </row>
    <row r="2816" spans="1:13" x14ac:dyDescent="0.3">
      <c r="A2816" s="121" t="str">
        <f t="shared" si="315"/>
        <v>2019-IC-L1</v>
      </c>
      <c r="B2816" s="122">
        <f t="shared" si="316"/>
        <v>43519</v>
      </c>
      <c r="C2816" s="121" t="str">
        <f t="shared" si="317"/>
        <v>Zone 1 -  Mile 8</v>
      </c>
      <c r="D2816" s="109" t="s">
        <v>1260</v>
      </c>
      <c r="E2816" s="116" t="str">
        <f t="shared" si="318"/>
        <v>Nedjilka</v>
      </c>
      <c r="F2816" s="116" t="str">
        <f t="shared" si="319"/>
        <v>Kohler</v>
      </c>
      <c r="G2816" s="116" t="str">
        <f t="shared" si="320"/>
        <v>Ladies Master</v>
      </c>
      <c r="H2816" s="116" t="str">
        <f t="shared" si="321"/>
        <v>Henties Bay</v>
      </c>
      <c r="I2816" s="109"/>
      <c r="J2816" s="109"/>
      <c r="K2816" s="109"/>
      <c r="L2816" s="118" t="str">
        <f t="shared" si="322"/>
        <v/>
      </c>
      <c r="M2816" s="118" t="str">
        <f t="shared" si="323"/>
        <v/>
      </c>
    </row>
    <row r="2817" spans="1:13" x14ac:dyDescent="0.3">
      <c r="A2817" s="121" t="str">
        <f t="shared" si="315"/>
        <v>2019-IC-L1</v>
      </c>
      <c r="B2817" s="122">
        <f t="shared" si="316"/>
        <v>43519</v>
      </c>
      <c r="C2817" s="121" t="str">
        <f t="shared" si="317"/>
        <v>Zone 1 -  Mile 8</v>
      </c>
      <c r="D2817" s="109" t="s">
        <v>646</v>
      </c>
      <c r="E2817" s="116" t="str">
        <f t="shared" si="318"/>
        <v>Lindie</v>
      </c>
      <c r="F2817" s="116" t="str">
        <f t="shared" si="319"/>
        <v>Krauze</v>
      </c>
      <c r="G2817" s="116" t="str">
        <f t="shared" si="320"/>
        <v>Ladies Veteran</v>
      </c>
      <c r="H2817" s="116" t="str">
        <f t="shared" si="321"/>
        <v>Orca Angling Club</v>
      </c>
      <c r="I2817" s="109"/>
      <c r="J2817" s="109"/>
      <c r="K2817" s="109"/>
      <c r="L2817" s="118" t="str">
        <f t="shared" si="322"/>
        <v/>
      </c>
      <c r="M2817" s="118" t="str">
        <f t="shared" si="323"/>
        <v/>
      </c>
    </row>
    <row r="2818" spans="1:13" x14ac:dyDescent="0.3">
      <c r="A2818" s="121" t="str">
        <f t="shared" si="315"/>
        <v>2019-IC-L1</v>
      </c>
      <c r="B2818" s="122">
        <f t="shared" si="316"/>
        <v>43519</v>
      </c>
      <c r="C2818" s="121" t="str">
        <f t="shared" si="317"/>
        <v>Zone 1 -  Mile 8</v>
      </c>
      <c r="D2818" s="109" t="s">
        <v>1754</v>
      </c>
      <c r="E2818" s="116" t="str">
        <f t="shared" si="318"/>
        <v>Steyn</v>
      </c>
      <c r="F2818" s="116" t="str">
        <f t="shared" si="319"/>
        <v>Fourie</v>
      </c>
      <c r="G2818" s="116" t="str">
        <f t="shared" si="320"/>
        <v>Men Senior</v>
      </c>
      <c r="H2818" s="116" t="str">
        <f t="shared" si="321"/>
        <v>Henties Bay</v>
      </c>
      <c r="I2818" s="109"/>
      <c r="J2818" s="109"/>
      <c r="K2818" s="109"/>
      <c r="L2818" s="118" t="str">
        <f t="shared" si="322"/>
        <v/>
      </c>
      <c r="M2818" s="118" t="str">
        <f t="shared" si="323"/>
        <v/>
      </c>
    </row>
    <row r="2819" spans="1:13" x14ac:dyDescent="0.3">
      <c r="A2819" s="121" t="str">
        <f t="shared" si="315"/>
        <v>2019-IC-L1</v>
      </c>
      <c r="B2819" s="122">
        <f t="shared" si="316"/>
        <v>43519</v>
      </c>
      <c r="C2819" s="121" t="str">
        <f t="shared" si="317"/>
        <v>Zone 1 -  Mile 8</v>
      </c>
      <c r="D2819" s="109" t="s">
        <v>591</v>
      </c>
      <c r="E2819" s="116" t="str">
        <f t="shared" si="318"/>
        <v>Simen</v>
      </c>
      <c r="F2819" s="116" t="str">
        <f t="shared" si="319"/>
        <v>Andersen</v>
      </c>
      <c r="G2819" s="116" t="str">
        <f t="shared" si="320"/>
        <v>Men Master</v>
      </c>
      <c r="H2819" s="116" t="str">
        <f t="shared" si="321"/>
        <v>Henties Bay</v>
      </c>
      <c r="I2819" s="109"/>
      <c r="J2819" s="109"/>
      <c r="K2819" s="109"/>
      <c r="L2819" s="118" t="str">
        <f t="shared" si="322"/>
        <v/>
      </c>
      <c r="M2819" s="118" t="str">
        <f t="shared" si="323"/>
        <v/>
      </c>
    </row>
    <row r="2820" spans="1:13" x14ac:dyDescent="0.3">
      <c r="A2820" s="121" t="str">
        <f t="shared" si="315"/>
        <v>2019-IC-L1</v>
      </c>
      <c r="B2820" s="122">
        <f t="shared" si="316"/>
        <v>43519</v>
      </c>
      <c r="C2820" s="121" t="str">
        <f t="shared" si="317"/>
        <v>Zone 1 -  Mile 8</v>
      </c>
      <c r="D2820" s="109" t="s">
        <v>610</v>
      </c>
      <c r="E2820" s="116" t="str">
        <f t="shared" si="318"/>
        <v>Michele</v>
      </c>
      <c r="F2820" s="116" t="str">
        <f t="shared" si="319"/>
        <v>Andersen</v>
      </c>
      <c r="G2820" s="116" t="str">
        <f t="shared" si="320"/>
        <v>Ladies Grand Masters</v>
      </c>
      <c r="H2820" s="116" t="str">
        <f t="shared" si="321"/>
        <v>Henties Bay</v>
      </c>
      <c r="I2820" s="109"/>
      <c r="J2820" s="109"/>
      <c r="K2820" s="109"/>
      <c r="L2820" s="118" t="str">
        <f t="shared" si="322"/>
        <v/>
      </c>
      <c r="M2820" s="118" t="str">
        <f t="shared" si="323"/>
        <v/>
      </c>
    </row>
    <row r="2821" spans="1:13" x14ac:dyDescent="0.3">
      <c r="A2821" s="121" t="str">
        <f t="shared" si="315"/>
        <v>2019-IC-L1</v>
      </c>
      <c r="B2821" s="122">
        <f t="shared" si="316"/>
        <v>43519</v>
      </c>
      <c r="C2821" s="121" t="str">
        <f t="shared" si="317"/>
        <v>Zone 1 -  Mile 8</v>
      </c>
      <c r="D2821" s="109" t="s">
        <v>1575</v>
      </c>
      <c r="E2821" s="116" t="str">
        <f t="shared" si="318"/>
        <v>Sylvia</v>
      </c>
      <c r="F2821" s="116" t="str">
        <f t="shared" si="319"/>
        <v>Horn</v>
      </c>
      <c r="G2821" s="116" t="str">
        <f t="shared" si="320"/>
        <v>Ladies Master</v>
      </c>
      <c r="H2821" s="116" t="str">
        <f t="shared" si="321"/>
        <v>xHenties Bay</v>
      </c>
      <c r="I2821" s="109"/>
      <c r="J2821" s="109"/>
      <c r="K2821" s="109"/>
      <c r="L2821" s="118" t="str">
        <f t="shared" si="322"/>
        <v/>
      </c>
      <c r="M2821" s="118" t="str">
        <f t="shared" si="323"/>
        <v/>
      </c>
    </row>
    <row r="2822" spans="1:13" x14ac:dyDescent="0.3">
      <c r="A2822" s="121" t="str">
        <f t="shared" si="315"/>
        <v>2019-IC-L1</v>
      </c>
      <c r="B2822" s="122">
        <f t="shared" si="316"/>
        <v>43519</v>
      </c>
      <c r="C2822" s="121" t="str">
        <f t="shared" si="317"/>
        <v>Zone 1 -  Mile 8</v>
      </c>
      <c r="D2822" s="109" t="s">
        <v>1574</v>
      </c>
      <c r="E2822" s="116" t="str">
        <f t="shared" si="318"/>
        <v>Rian</v>
      </c>
      <c r="F2822" s="116" t="str">
        <f t="shared" si="319"/>
        <v>Horn</v>
      </c>
      <c r="G2822" s="116" t="str">
        <f t="shared" si="320"/>
        <v>Men Master</v>
      </c>
      <c r="H2822" s="116" t="str">
        <f t="shared" si="321"/>
        <v>xHenties Bay</v>
      </c>
      <c r="I2822" s="109"/>
      <c r="J2822" s="109"/>
      <c r="K2822" s="109"/>
      <c r="L2822" s="118" t="str">
        <f t="shared" si="322"/>
        <v/>
      </c>
      <c r="M2822" s="118" t="str">
        <f t="shared" si="323"/>
        <v/>
      </c>
    </row>
    <row r="2823" spans="1:13" x14ac:dyDescent="0.3">
      <c r="A2823" s="121" t="str">
        <f t="shared" si="315"/>
        <v>2019-IC-L1</v>
      </c>
      <c r="B2823" s="122">
        <f t="shared" si="316"/>
        <v>43519</v>
      </c>
      <c r="C2823" s="121" t="str">
        <f t="shared" si="317"/>
        <v>Zone 1 -  Mile 8</v>
      </c>
      <c r="D2823" s="109" t="s">
        <v>529</v>
      </c>
      <c r="E2823" s="116" t="str">
        <f t="shared" si="318"/>
        <v>Kobus</v>
      </c>
      <c r="F2823" s="116" t="str">
        <f t="shared" si="319"/>
        <v>Nel</v>
      </c>
      <c r="G2823" s="116" t="str">
        <f t="shared" si="320"/>
        <v>Men Master</v>
      </c>
      <c r="H2823" s="116" t="str">
        <f t="shared" si="321"/>
        <v>Henties Bay</v>
      </c>
      <c r="I2823" s="109"/>
      <c r="J2823" s="109"/>
      <c r="K2823" s="109"/>
      <c r="L2823" s="118" t="str">
        <f t="shared" si="322"/>
        <v/>
      </c>
      <c r="M2823" s="118" t="str">
        <f t="shared" si="323"/>
        <v/>
      </c>
    </row>
    <row r="2824" spans="1:13" x14ac:dyDescent="0.3">
      <c r="A2824" s="121" t="str">
        <f t="shared" si="315"/>
        <v>2019-IC-L1</v>
      </c>
      <c r="B2824" s="122">
        <f t="shared" si="316"/>
        <v>43519</v>
      </c>
      <c r="C2824" s="121" t="str">
        <f t="shared" si="317"/>
        <v>Zone 1 -  Mile 8</v>
      </c>
      <c r="D2824" s="109" t="s">
        <v>619</v>
      </c>
      <c r="E2824" s="116" t="str">
        <f t="shared" si="318"/>
        <v>Veronica</v>
      </c>
      <c r="F2824" s="116" t="str">
        <f t="shared" si="319"/>
        <v>Nel</v>
      </c>
      <c r="G2824" s="116" t="str">
        <f t="shared" si="320"/>
        <v>Ladies Master</v>
      </c>
      <c r="H2824" s="116" t="str">
        <f t="shared" si="321"/>
        <v>Henties Bay</v>
      </c>
      <c r="I2824" s="109"/>
      <c r="J2824" s="109"/>
      <c r="K2824" s="109"/>
      <c r="L2824" s="118" t="str">
        <f t="shared" si="322"/>
        <v/>
      </c>
      <c r="M2824" s="118" t="str">
        <f t="shared" si="323"/>
        <v/>
      </c>
    </row>
    <row r="2825" spans="1:13" x14ac:dyDescent="0.3">
      <c r="A2825" s="121" t="str">
        <f t="shared" si="315"/>
        <v>2019-IC-L1</v>
      </c>
      <c r="B2825" s="122">
        <f t="shared" si="316"/>
        <v>43519</v>
      </c>
      <c r="C2825" s="121" t="str">
        <f t="shared" si="317"/>
        <v>Zone 1 -  Mile 8</v>
      </c>
      <c r="D2825" s="109" t="s">
        <v>1503</v>
      </c>
      <c r="E2825" s="116" t="str">
        <f t="shared" si="318"/>
        <v>Tiaan</v>
      </c>
      <c r="F2825" s="116" t="str">
        <f t="shared" si="319"/>
        <v>Fourie</v>
      </c>
      <c r="G2825" s="116" t="str">
        <f t="shared" si="320"/>
        <v>Men Senior</v>
      </c>
      <c r="H2825" s="116" t="str">
        <f t="shared" si="321"/>
        <v>Henties Bay</v>
      </c>
      <c r="I2825" s="109"/>
      <c r="J2825" s="109"/>
      <c r="K2825" s="109"/>
      <c r="L2825" s="118" t="str">
        <f t="shared" si="322"/>
        <v/>
      </c>
      <c r="M2825" s="118" t="str">
        <f t="shared" si="323"/>
        <v/>
      </c>
    </row>
    <row r="2826" spans="1:13" x14ac:dyDescent="0.3">
      <c r="A2826" s="121" t="str">
        <f t="shared" si="315"/>
        <v>2019-IC-L1</v>
      </c>
      <c r="B2826" s="122">
        <f t="shared" si="316"/>
        <v>43519</v>
      </c>
      <c r="C2826" s="121" t="str">
        <f t="shared" si="317"/>
        <v>Zone 1 -  Mile 8</v>
      </c>
      <c r="D2826" s="109" t="s">
        <v>799</v>
      </c>
      <c r="E2826" s="116" t="str">
        <f t="shared" si="318"/>
        <v>Herman</v>
      </c>
      <c r="F2826" s="116" t="str">
        <f t="shared" si="319"/>
        <v>Krauze</v>
      </c>
      <c r="G2826" s="116" t="str">
        <f t="shared" si="320"/>
        <v>Men U/21</v>
      </c>
      <c r="H2826" s="116" t="str">
        <f t="shared" si="321"/>
        <v>Orca Angling Club</v>
      </c>
      <c r="I2826" s="109"/>
      <c r="J2826" s="109"/>
      <c r="K2826" s="109"/>
      <c r="L2826" s="118" t="str">
        <f t="shared" si="322"/>
        <v/>
      </c>
      <c r="M2826" s="118" t="str">
        <f t="shared" si="323"/>
        <v/>
      </c>
    </row>
    <row r="2827" spans="1:13" x14ac:dyDescent="0.3">
      <c r="A2827" s="121" t="str">
        <f t="shared" si="315"/>
        <v>2019-IC-L1</v>
      </c>
      <c r="B2827" s="122">
        <f t="shared" si="316"/>
        <v>43519</v>
      </c>
      <c r="C2827" s="121" t="str">
        <f t="shared" si="317"/>
        <v>Zone 1 -  Mile 8</v>
      </c>
      <c r="D2827" s="109" t="s">
        <v>1429</v>
      </c>
      <c r="E2827" s="116" t="str">
        <f t="shared" si="318"/>
        <v>Nadine</v>
      </c>
      <c r="F2827" s="116" t="str">
        <f t="shared" si="319"/>
        <v>Downing</v>
      </c>
      <c r="G2827" s="116" t="str">
        <f t="shared" si="320"/>
        <v>Ladies Veteran</v>
      </c>
      <c r="H2827" s="116" t="str">
        <f t="shared" si="321"/>
        <v>Henties Bay</v>
      </c>
      <c r="I2827" s="109"/>
      <c r="J2827" s="109"/>
      <c r="K2827" s="109"/>
      <c r="L2827" s="118" t="str">
        <f t="shared" si="322"/>
        <v/>
      </c>
      <c r="M2827" s="118" t="str">
        <f t="shared" si="323"/>
        <v/>
      </c>
    </row>
    <row r="2828" spans="1:13" x14ac:dyDescent="0.3">
      <c r="A2828" s="121" t="str">
        <f t="shared" ref="A2828:A2891" si="324">IF(D2828="","",A2827)</f>
        <v>2019-IC-L1</v>
      </c>
      <c r="B2828" s="122">
        <f t="shared" ref="B2828:B2891" si="325">IF(D2828="","",B2827)</f>
        <v>43519</v>
      </c>
      <c r="C2828" s="121" t="str">
        <f t="shared" ref="C2828:C2891" si="326">IF(D2828="","",C2827)</f>
        <v>Zone 1 -  Mile 8</v>
      </c>
      <c r="D2828" s="109" t="s">
        <v>1587</v>
      </c>
      <c r="E2828" s="116" t="str">
        <f t="shared" si="318"/>
        <v>Gert</v>
      </c>
      <c r="F2828" s="116" t="str">
        <f t="shared" si="319"/>
        <v>Muller</v>
      </c>
      <c r="G2828" s="116" t="str">
        <f t="shared" si="320"/>
        <v>Men Senior</v>
      </c>
      <c r="H2828" s="116" t="str">
        <f t="shared" si="321"/>
        <v>Henties Bay</v>
      </c>
      <c r="I2828" s="109"/>
      <c r="J2828" s="109"/>
      <c r="K2828" s="109"/>
      <c r="L2828" s="118" t="str">
        <f t="shared" si="322"/>
        <v/>
      </c>
      <c r="M2828" s="118" t="str">
        <f t="shared" si="323"/>
        <v/>
      </c>
    </row>
    <row r="2829" spans="1:13" x14ac:dyDescent="0.3">
      <c r="A2829" s="121" t="str">
        <f t="shared" si="324"/>
        <v>2019-IC-L1</v>
      </c>
      <c r="B2829" s="122">
        <f t="shared" si="325"/>
        <v>43519</v>
      </c>
      <c r="C2829" s="121" t="str">
        <f t="shared" si="326"/>
        <v>Zone 1 -  Mile 8</v>
      </c>
      <c r="D2829" s="109" t="s">
        <v>1779</v>
      </c>
      <c r="E2829" s="116" t="str">
        <f t="shared" si="318"/>
        <v>Hermien</v>
      </c>
      <c r="F2829" s="116" t="str">
        <f t="shared" si="319"/>
        <v>Theron</v>
      </c>
      <c r="G2829" s="116" t="str">
        <f t="shared" si="320"/>
        <v>Ladies Master</v>
      </c>
      <c r="H2829" s="116" t="str">
        <f t="shared" si="321"/>
        <v>xHenties Bay</v>
      </c>
      <c r="I2829" s="109"/>
      <c r="J2829" s="109"/>
      <c r="K2829" s="109"/>
      <c r="L2829" s="118" t="str">
        <f t="shared" si="322"/>
        <v/>
      </c>
      <c r="M2829" s="118" t="str">
        <f t="shared" si="323"/>
        <v/>
      </c>
    </row>
    <row r="2830" spans="1:13" x14ac:dyDescent="0.3">
      <c r="A2830" s="121" t="str">
        <f t="shared" si="324"/>
        <v>2019-IC-L1</v>
      </c>
      <c r="B2830" s="122">
        <f t="shared" si="325"/>
        <v>43519</v>
      </c>
      <c r="C2830" s="121" t="str">
        <f t="shared" si="326"/>
        <v>Zone 1 -  Mile 8</v>
      </c>
      <c r="D2830" s="109" t="s">
        <v>1795</v>
      </c>
      <c r="E2830" s="116" t="str">
        <f t="shared" si="318"/>
        <v>Hennie</v>
      </c>
      <c r="F2830" s="116" t="str">
        <f t="shared" si="319"/>
        <v>Theron</v>
      </c>
      <c r="G2830" s="116" t="str">
        <f t="shared" si="320"/>
        <v>Men Grand Masters</v>
      </c>
      <c r="H2830" s="116" t="str">
        <f t="shared" si="321"/>
        <v>xHenties Bay</v>
      </c>
      <c r="I2830" s="109"/>
      <c r="J2830" s="109" t="s">
        <v>20</v>
      </c>
      <c r="K2830" s="109">
        <v>77</v>
      </c>
      <c r="L2830" s="118">
        <f t="shared" si="322"/>
        <v>1.6</v>
      </c>
      <c r="M2830" s="118">
        <f t="shared" si="323"/>
        <v>1.6</v>
      </c>
    </row>
    <row r="2831" spans="1:13" x14ac:dyDescent="0.3">
      <c r="A2831" s="121" t="str">
        <f t="shared" si="324"/>
        <v>2019-IC-L1</v>
      </c>
      <c r="B2831" s="122">
        <f t="shared" si="325"/>
        <v>43519</v>
      </c>
      <c r="C2831" s="121" t="str">
        <f t="shared" si="326"/>
        <v>Zone 1 -  Mile 8</v>
      </c>
      <c r="D2831" s="109" t="s">
        <v>1796</v>
      </c>
      <c r="E2831" s="116" t="str">
        <f t="shared" si="318"/>
        <v>Andries</v>
      </c>
      <c r="F2831" s="116" t="str">
        <f t="shared" si="319"/>
        <v>Horn</v>
      </c>
      <c r="G2831" s="116" t="str">
        <f t="shared" si="320"/>
        <v>Men Senior</v>
      </c>
      <c r="H2831" s="116" t="str">
        <f t="shared" si="321"/>
        <v>xHenties Bay</v>
      </c>
      <c r="I2831" s="109"/>
      <c r="J2831" s="109"/>
      <c r="K2831" s="109"/>
      <c r="L2831" s="118" t="str">
        <f t="shared" si="322"/>
        <v/>
      </c>
      <c r="M2831" s="118" t="str">
        <f t="shared" si="323"/>
        <v/>
      </c>
    </row>
    <row r="2832" spans="1:13" x14ac:dyDescent="0.3">
      <c r="A2832" s="121" t="str">
        <f t="shared" si="324"/>
        <v>2019-IC-L1</v>
      </c>
      <c r="B2832" s="122">
        <f t="shared" si="325"/>
        <v>43519</v>
      </c>
      <c r="C2832" s="121" t="str">
        <f t="shared" si="326"/>
        <v>Zone 1 -  Mile 8</v>
      </c>
      <c r="D2832" s="109" t="s">
        <v>1123</v>
      </c>
      <c r="E2832" s="116" t="str">
        <f t="shared" si="318"/>
        <v>Roberto</v>
      </c>
      <c r="F2832" s="116" t="str">
        <f t="shared" si="319"/>
        <v>Celotto</v>
      </c>
      <c r="G2832" s="116" t="str">
        <f t="shared" si="320"/>
        <v>Men Senior</v>
      </c>
      <c r="H2832" s="116" t="str">
        <f t="shared" si="321"/>
        <v>xWalvis Bay</v>
      </c>
      <c r="I2832" s="109" t="s">
        <v>2019</v>
      </c>
      <c r="J2832" s="109"/>
      <c r="K2832" s="109">
        <v>93</v>
      </c>
      <c r="L2832" s="118">
        <f t="shared" si="322"/>
        <v>8.5</v>
      </c>
      <c r="M2832" s="118">
        <f t="shared" si="323"/>
        <v>8.5</v>
      </c>
    </row>
    <row r="2833" spans="1:13" x14ac:dyDescent="0.3">
      <c r="A2833" s="121" t="str">
        <f t="shared" si="324"/>
        <v>2019-IC-L1</v>
      </c>
      <c r="B2833" s="122">
        <f t="shared" si="325"/>
        <v>43519</v>
      </c>
      <c r="C2833" s="121" t="str">
        <f t="shared" si="326"/>
        <v>Zone 1 -  Mile 8</v>
      </c>
      <c r="D2833" s="109" t="s">
        <v>834</v>
      </c>
      <c r="E2833" s="116" t="str">
        <f t="shared" si="318"/>
        <v>Morne</v>
      </c>
      <c r="F2833" s="116" t="str">
        <f t="shared" si="319"/>
        <v>Hugo</v>
      </c>
      <c r="G2833" s="116" t="str">
        <f t="shared" si="320"/>
        <v>Men Veteran</v>
      </c>
      <c r="H2833" s="116" t="str">
        <f t="shared" si="321"/>
        <v>Walvis Bay</v>
      </c>
      <c r="I2833" s="109"/>
      <c r="J2833" s="109" t="s">
        <v>2018</v>
      </c>
      <c r="K2833" s="109">
        <v>101</v>
      </c>
      <c r="L2833" s="118">
        <f t="shared" si="322"/>
        <v>4.5</v>
      </c>
      <c r="M2833" s="118">
        <f t="shared" si="323"/>
        <v>4.5</v>
      </c>
    </row>
    <row r="2834" spans="1:13" x14ac:dyDescent="0.3">
      <c r="A2834" s="121" t="str">
        <f t="shared" si="324"/>
        <v>2019-IC-L1</v>
      </c>
      <c r="B2834" s="122">
        <f t="shared" si="325"/>
        <v>43519</v>
      </c>
      <c r="C2834" s="121" t="str">
        <f t="shared" si="326"/>
        <v>Zone 1 -  Mile 8</v>
      </c>
      <c r="D2834" s="109" t="s">
        <v>834</v>
      </c>
      <c r="E2834" s="116" t="str">
        <f t="shared" si="318"/>
        <v>Morne</v>
      </c>
      <c r="F2834" s="116" t="str">
        <f t="shared" si="319"/>
        <v>Hugo</v>
      </c>
      <c r="G2834" s="116" t="str">
        <f t="shared" si="320"/>
        <v>Men Veteran</v>
      </c>
      <c r="H2834" s="116" t="str">
        <f t="shared" si="321"/>
        <v>Walvis Bay</v>
      </c>
      <c r="I2834" s="109"/>
      <c r="J2834" s="109" t="s">
        <v>2018</v>
      </c>
      <c r="K2834" s="109">
        <v>112</v>
      </c>
      <c r="L2834" s="118">
        <f t="shared" si="322"/>
        <v>6.4</v>
      </c>
      <c r="M2834" s="118">
        <f t="shared" si="323"/>
        <v>6.4</v>
      </c>
    </row>
    <row r="2835" spans="1:13" x14ac:dyDescent="0.3">
      <c r="A2835" s="121" t="str">
        <f t="shared" si="324"/>
        <v>2019-IC-L1</v>
      </c>
      <c r="B2835" s="122">
        <f t="shared" si="325"/>
        <v>43519</v>
      </c>
      <c r="C2835" s="121" t="str">
        <f t="shared" si="326"/>
        <v>Zone 1 -  Mile 8</v>
      </c>
      <c r="D2835" s="109" t="s">
        <v>607</v>
      </c>
      <c r="E2835" s="116" t="str">
        <f t="shared" si="318"/>
        <v>Delano</v>
      </c>
      <c r="F2835" s="116" t="str">
        <f t="shared" si="319"/>
        <v>Louw</v>
      </c>
      <c r="G2835" s="116" t="str">
        <f t="shared" si="320"/>
        <v>Men Senior</v>
      </c>
      <c r="H2835" s="116" t="str">
        <f t="shared" si="321"/>
        <v>xSkeleton Coast</v>
      </c>
      <c r="I2835" s="109" t="s">
        <v>2019</v>
      </c>
      <c r="J2835" s="109"/>
      <c r="K2835" s="109">
        <v>43</v>
      </c>
      <c r="L2835" s="118">
        <f t="shared" si="322"/>
        <v>0.8</v>
      </c>
      <c r="M2835" s="118">
        <f t="shared" si="323"/>
        <v>0.8</v>
      </c>
    </row>
    <row r="2836" spans="1:13" x14ac:dyDescent="0.3">
      <c r="A2836" s="121" t="str">
        <f t="shared" si="324"/>
        <v>2019-IC-L1</v>
      </c>
      <c r="B2836" s="122">
        <f t="shared" si="325"/>
        <v>43519</v>
      </c>
      <c r="C2836" s="121" t="str">
        <f t="shared" si="326"/>
        <v>Zone 1 -  Mile 8</v>
      </c>
      <c r="D2836" s="109" t="s">
        <v>554</v>
      </c>
      <c r="E2836" s="116" t="str">
        <f t="shared" si="318"/>
        <v>Jan</v>
      </c>
      <c r="F2836" s="116" t="str">
        <f t="shared" si="319"/>
        <v>Olivier</v>
      </c>
      <c r="G2836" s="116" t="str">
        <f t="shared" si="320"/>
        <v>Men Master</v>
      </c>
      <c r="H2836" s="116" t="str">
        <f t="shared" si="321"/>
        <v>xSkeleton Coast</v>
      </c>
      <c r="I2836" s="109" t="s">
        <v>9</v>
      </c>
      <c r="J2836" s="109"/>
      <c r="K2836" s="109">
        <v>30</v>
      </c>
      <c r="L2836" s="118">
        <f t="shared" si="322"/>
        <v>0.5</v>
      </c>
      <c r="M2836" s="118">
        <f t="shared" si="323"/>
        <v>0.5</v>
      </c>
    </row>
    <row r="2837" spans="1:13" x14ac:dyDescent="0.3">
      <c r="A2837" s="121" t="str">
        <f t="shared" si="324"/>
        <v>2019-IC-L1</v>
      </c>
      <c r="B2837" s="122">
        <f t="shared" si="325"/>
        <v>43519</v>
      </c>
      <c r="C2837" s="121" t="str">
        <f t="shared" si="326"/>
        <v>Zone 1 -  Mile 8</v>
      </c>
      <c r="D2837" s="109" t="s">
        <v>1113</v>
      </c>
      <c r="E2837" s="116" t="str">
        <f t="shared" si="318"/>
        <v>Dries</v>
      </c>
      <c r="F2837" s="116" t="str">
        <f t="shared" si="319"/>
        <v>Oberholzer</v>
      </c>
      <c r="G2837" s="116" t="str">
        <f t="shared" si="320"/>
        <v>Men Veteran</v>
      </c>
      <c r="H2837" s="116" t="str">
        <f t="shared" si="321"/>
        <v>xSkeleton Coast</v>
      </c>
      <c r="I2837" s="109"/>
      <c r="J2837" s="109"/>
      <c r="K2837" s="109"/>
      <c r="L2837" s="118" t="str">
        <f t="shared" si="322"/>
        <v/>
      </c>
      <c r="M2837" s="118" t="str">
        <f t="shared" si="323"/>
        <v/>
      </c>
    </row>
    <row r="2838" spans="1:13" x14ac:dyDescent="0.3">
      <c r="A2838" s="121" t="str">
        <f t="shared" si="324"/>
        <v>2019-IC-L1</v>
      </c>
      <c r="B2838" s="122">
        <f t="shared" si="325"/>
        <v>43519</v>
      </c>
      <c r="C2838" s="121" t="str">
        <f t="shared" si="326"/>
        <v>Zone 1 -  Mile 8</v>
      </c>
      <c r="D2838" s="109" t="s">
        <v>560</v>
      </c>
      <c r="E2838" s="116" t="str">
        <f t="shared" si="318"/>
        <v>Gerrie</v>
      </c>
      <c r="F2838" s="116" t="str">
        <f t="shared" si="319"/>
        <v>Hough</v>
      </c>
      <c r="G2838" s="116" t="str">
        <f t="shared" si="320"/>
        <v>Men Master</v>
      </c>
      <c r="H2838" s="116" t="str">
        <f t="shared" si="321"/>
        <v>Mako</v>
      </c>
      <c r="I2838" s="109"/>
      <c r="J2838" s="109"/>
      <c r="K2838" s="109"/>
      <c r="L2838" s="118" t="str">
        <f t="shared" si="322"/>
        <v/>
      </c>
      <c r="M2838" s="118" t="str">
        <f t="shared" si="323"/>
        <v/>
      </c>
    </row>
    <row r="2839" spans="1:13" x14ac:dyDescent="0.3">
      <c r="A2839" s="121" t="str">
        <f t="shared" si="324"/>
        <v>2019-IC-L1</v>
      </c>
      <c r="B2839" s="122">
        <f t="shared" si="325"/>
        <v>43519</v>
      </c>
      <c r="C2839" s="121" t="str">
        <f t="shared" si="326"/>
        <v>Zone 1 -  Mile 8</v>
      </c>
      <c r="D2839" s="109" t="s">
        <v>1501</v>
      </c>
      <c r="E2839" s="116" t="str">
        <f t="shared" si="318"/>
        <v>Dreyer</v>
      </c>
      <c r="F2839" s="116" t="str">
        <f t="shared" si="319"/>
        <v>Oberholzer</v>
      </c>
      <c r="G2839" s="116" t="str">
        <f t="shared" si="320"/>
        <v>Men U/16</v>
      </c>
      <c r="H2839" s="116" t="str">
        <f t="shared" si="321"/>
        <v>xSkeleton Coast</v>
      </c>
      <c r="I2839" s="109"/>
      <c r="J2839" s="109"/>
      <c r="K2839" s="109"/>
      <c r="L2839" s="118" t="str">
        <f t="shared" si="322"/>
        <v/>
      </c>
      <c r="M2839" s="118" t="str">
        <f t="shared" si="323"/>
        <v/>
      </c>
    </row>
    <row r="2840" spans="1:13" x14ac:dyDescent="0.3">
      <c r="A2840" s="121" t="str">
        <f t="shared" si="324"/>
        <v>2019-IC-L1</v>
      </c>
      <c r="B2840" s="122">
        <f t="shared" si="325"/>
        <v>43519</v>
      </c>
      <c r="C2840" s="121" t="str">
        <f t="shared" si="326"/>
        <v>Zone 1 -  Mile 8</v>
      </c>
      <c r="D2840" s="109" t="s">
        <v>718</v>
      </c>
      <c r="E2840" s="116" t="str">
        <f t="shared" si="318"/>
        <v>Pieter</v>
      </c>
      <c r="F2840" s="116" t="str">
        <f t="shared" si="319"/>
        <v>Hough</v>
      </c>
      <c r="G2840" s="116" t="str">
        <f t="shared" si="320"/>
        <v>Men U/21</v>
      </c>
      <c r="H2840" s="116" t="str">
        <f t="shared" si="321"/>
        <v>xSkeleton Coast</v>
      </c>
      <c r="I2840" s="109"/>
      <c r="J2840" s="109"/>
      <c r="K2840" s="109"/>
      <c r="L2840" s="118" t="str">
        <f t="shared" si="322"/>
        <v/>
      </c>
      <c r="M2840" s="118" t="str">
        <f t="shared" si="323"/>
        <v/>
      </c>
    </row>
    <row r="2841" spans="1:13" x14ac:dyDescent="0.3">
      <c r="A2841" s="121" t="str">
        <f t="shared" si="324"/>
        <v>2019-IC-L1</v>
      </c>
      <c r="B2841" s="122">
        <f t="shared" si="325"/>
        <v>43519</v>
      </c>
      <c r="C2841" s="121" t="str">
        <f t="shared" si="326"/>
        <v>Zone 1 -  Mile 8</v>
      </c>
      <c r="D2841" s="109" t="s">
        <v>1446</v>
      </c>
      <c r="E2841" s="116" t="str">
        <f t="shared" si="318"/>
        <v>Janre</v>
      </c>
      <c r="F2841" s="116" t="str">
        <f t="shared" si="319"/>
        <v>Olivier</v>
      </c>
      <c r="G2841" s="116" t="str">
        <f t="shared" si="320"/>
        <v>Men U/16</v>
      </c>
      <c r="H2841" s="116" t="str">
        <f t="shared" si="321"/>
        <v>xSkeleton Coast</v>
      </c>
      <c r="I2841" s="109"/>
      <c r="J2841" s="109"/>
      <c r="K2841" s="109"/>
      <c r="L2841" s="118" t="str">
        <f t="shared" si="322"/>
        <v/>
      </c>
      <c r="M2841" s="118" t="str">
        <f t="shared" si="323"/>
        <v/>
      </c>
    </row>
    <row r="2842" spans="1:13" x14ac:dyDescent="0.3">
      <c r="A2842" s="121" t="str">
        <f t="shared" si="324"/>
        <v>2019-IC-L1</v>
      </c>
      <c r="B2842" s="122">
        <f t="shared" si="325"/>
        <v>43519</v>
      </c>
      <c r="C2842" s="121" t="str">
        <f t="shared" si="326"/>
        <v>Zone 1 -  Mile 8</v>
      </c>
      <c r="D2842" s="109" t="s">
        <v>1639</v>
      </c>
      <c r="E2842" s="116" t="str">
        <f t="shared" si="318"/>
        <v>Francois Jnr</v>
      </c>
      <c r="F2842" s="116" t="str">
        <f t="shared" si="319"/>
        <v>Wolfaardt</v>
      </c>
      <c r="G2842" s="116" t="str">
        <f t="shared" si="320"/>
        <v>Men U/21</v>
      </c>
      <c r="H2842" s="116" t="str">
        <f t="shared" si="321"/>
        <v>Walvis Bay</v>
      </c>
      <c r="I2842" s="109"/>
      <c r="J2842" s="109"/>
      <c r="K2842" s="109"/>
      <c r="L2842" s="118" t="str">
        <f t="shared" si="322"/>
        <v/>
      </c>
      <c r="M2842" s="118" t="str">
        <f t="shared" si="323"/>
        <v/>
      </c>
    </row>
    <row r="2843" spans="1:13" x14ac:dyDescent="0.3">
      <c r="A2843" s="121" t="str">
        <f t="shared" si="324"/>
        <v>2019-IC-L1</v>
      </c>
      <c r="B2843" s="122">
        <f t="shared" si="325"/>
        <v>43519</v>
      </c>
      <c r="C2843" s="121" t="str">
        <f t="shared" si="326"/>
        <v>Zone 1 -  Mile 8</v>
      </c>
      <c r="D2843" s="109" t="s">
        <v>512</v>
      </c>
      <c r="E2843" s="116" t="str">
        <f t="shared" si="318"/>
        <v>Johan</v>
      </c>
      <c r="F2843" s="116" t="str">
        <f t="shared" si="319"/>
        <v>Diedericks</v>
      </c>
      <c r="G2843" s="116" t="str">
        <f t="shared" si="320"/>
        <v>Men Senior</v>
      </c>
      <c r="H2843" s="116" t="str">
        <f t="shared" si="321"/>
        <v>Welwitschia</v>
      </c>
      <c r="I2843" s="109"/>
      <c r="J2843" s="109"/>
      <c r="K2843" s="109"/>
      <c r="L2843" s="118" t="str">
        <f t="shared" si="322"/>
        <v/>
      </c>
      <c r="M2843" s="118" t="str">
        <f t="shared" si="323"/>
        <v/>
      </c>
    </row>
    <row r="2844" spans="1:13" x14ac:dyDescent="0.3">
      <c r="A2844" s="121" t="str">
        <f t="shared" si="324"/>
        <v>2019-IC-L1</v>
      </c>
      <c r="B2844" s="122">
        <f t="shared" si="325"/>
        <v>43519</v>
      </c>
      <c r="C2844" s="121" t="str">
        <f t="shared" si="326"/>
        <v>Zone 1 -  Mile 8</v>
      </c>
      <c r="D2844" s="109" t="s">
        <v>569</v>
      </c>
      <c r="E2844" s="116" t="str">
        <f t="shared" ref="E2844:E2907" si="327">IF(D2844="","",VLOOKUP(D2844,Master,3,FALSE))</f>
        <v>Marina</v>
      </c>
      <c r="F2844" s="116" t="str">
        <f t="shared" ref="F2844:F2907" si="328">IF(D2844="","",VLOOKUP(D2844,Master,4,FALSE))</f>
        <v>Kruger</v>
      </c>
      <c r="G2844" s="116" t="str">
        <f t="shared" ref="G2844:G2907" si="329">IF(D2844="","",VLOOKUP(D2844,Master,5,FALSE))</f>
        <v>Ladies Master</v>
      </c>
      <c r="H2844" s="116" t="str">
        <f t="shared" ref="H2844:H2907" si="330">IF(D2844="","",VLOOKUP(D2844,Master,2,FALSE))</f>
        <v>Benguella</v>
      </c>
      <c r="I2844" s="109"/>
      <c r="J2844" s="109"/>
      <c r="K2844" s="109"/>
      <c r="L2844" s="118" t="str">
        <f t="shared" ref="L2844:L2907" si="331">IF(K2844="","",IF(I2844="",ROUND(HLOOKUP(J2844,kgList,K2844,FALSE),1),ROUND(HLOOKUP(I2844,kgList,K2844,FALSE),1)))</f>
        <v/>
      </c>
      <c r="M2844" s="118" t="str">
        <f t="shared" ref="M2844:M2907" si="332">IF(L2844="","",IF(COUNTA(I2844:J2844)&gt;1,"Edible or Inedible",IF(COUNTA(I2844)=1,L2844*1,IF(COUNTA(J2844)=1,L2844*1,"ERROR"))))</f>
        <v/>
      </c>
    </row>
    <row r="2845" spans="1:13" x14ac:dyDescent="0.3">
      <c r="A2845" s="121" t="str">
        <f t="shared" si="324"/>
        <v>2019-IC-L1</v>
      </c>
      <c r="B2845" s="122">
        <f t="shared" si="325"/>
        <v>43519</v>
      </c>
      <c r="C2845" s="121" t="str">
        <f t="shared" si="326"/>
        <v>Zone 1 -  Mile 8</v>
      </c>
      <c r="D2845" s="109" t="s">
        <v>724</v>
      </c>
      <c r="E2845" s="116" t="str">
        <f t="shared" si="327"/>
        <v>Spyker</v>
      </c>
      <c r="F2845" s="116" t="str">
        <f t="shared" si="328"/>
        <v>Kruger</v>
      </c>
      <c r="G2845" s="116" t="str">
        <f t="shared" si="329"/>
        <v>Men Master</v>
      </c>
      <c r="H2845" s="116" t="str">
        <f t="shared" si="330"/>
        <v>Benguella</v>
      </c>
      <c r="I2845" s="109"/>
      <c r="J2845" s="109"/>
      <c r="K2845" s="109"/>
      <c r="L2845" s="118" t="str">
        <f t="shared" si="331"/>
        <v/>
      </c>
      <c r="M2845" s="118" t="str">
        <f t="shared" si="332"/>
        <v/>
      </c>
    </row>
    <row r="2846" spans="1:13" x14ac:dyDescent="0.3">
      <c r="A2846" s="121" t="str">
        <f t="shared" si="324"/>
        <v>2019-IC-L1</v>
      </c>
      <c r="B2846" s="122">
        <f t="shared" si="325"/>
        <v>43519</v>
      </c>
      <c r="C2846" s="121" t="str">
        <f t="shared" si="326"/>
        <v>Zone 1 -  Mile 8</v>
      </c>
      <c r="D2846" s="109" t="s">
        <v>1499</v>
      </c>
      <c r="E2846" s="116" t="str">
        <f t="shared" si="327"/>
        <v>Phillip</v>
      </c>
      <c r="F2846" s="116" t="str">
        <f t="shared" si="328"/>
        <v>Coetzee</v>
      </c>
      <c r="G2846" s="116" t="str">
        <f t="shared" si="329"/>
        <v>Men Senior</v>
      </c>
      <c r="H2846" s="116" t="str">
        <f t="shared" si="330"/>
        <v>Penguin</v>
      </c>
      <c r="I2846" s="109"/>
      <c r="J2846" s="109"/>
      <c r="K2846" s="109"/>
      <c r="L2846" s="118" t="str">
        <f t="shared" si="331"/>
        <v/>
      </c>
      <c r="M2846" s="118" t="str">
        <f t="shared" si="332"/>
        <v/>
      </c>
    </row>
    <row r="2847" spans="1:13" x14ac:dyDescent="0.3">
      <c r="A2847" s="121" t="str">
        <f t="shared" si="324"/>
        <v>2019-IC-L1</v>
      </c>
      <c r="B2847" s="122">
        <f t="shared" si="325"/>
        <v>43519</v>
      </c>
      <c r="C2847" s="121" t="str">
        <f t="shared" si="326"/>
        <v>Zone 1 -  Mile 8</v>
      </c>
      <c r="D2847" s="109" t="s">
        <v>1588</v>
      </c>
      <c r="E2847" s="116" t="str">
        <f t="shared" si="327"/>
        <v>Kallie</v>
      </c>
      <c r="F2847" s="116" t="str">
        <f t="shared" si="328"/>
        <v>Zapke</v>
      </c>
      <c r="G2847" s="116" t="str">
        <f t="shared" si="329"/>
        <v>Men Master</v>
      </c>
      <c r="H2847" s="116" t="str">
        <f t="shared" si="330"/>
        <v>xSkeleton Coast</v>
      </c>
      <c r="I2847" s="109"/>
      <c r="J2847" s="109"/>
      <c r="K2847" s="109"/>
      <c r="L2847" s="118" t="str">
        <f t="shared" si="331"/>
        <v/>
      </c>
      <c r="M2847" s="118" t="str">
        <f t="shared" si="332"/>
        <v/>
      </c>
    </row>
    <row r="2848" spans="1:13" x14ac:dyDescent="0.3">
      <c r="A2848" s="121" t="str">
        <f t="shared" si="324"/>
        <v>2019-IC-L1</v>
      </c>
      <c r="B2848" s="122">
        <f t="shared" si="325"/>
        <v>43519</v>
      </c>
      <c r="C2848" s="121" t="str">
        <f t="shared" si="326"/>
        <v>Zone 1 -  Mile 8</v>
      </c>
      <c r="D2848" s="109" t="s">
        <v>1620</v>
      </c>
      <c r="E2848" s="116" t="str">
        <f t="shared" si="327"/>
        <v>Brandon</v>
      </c>
      <c r="F2848" s="116" t="str">
        <f t="shared" si="328"/>
        <v>Grane</v>
      </c>
      <c r="G2848" s="116" t="str">
        <f t="shared" si="329"/>
        <v>Men Senior</v>
      </c>
      <c r="H2848" s="116" t="str">
        <f t="shared" si="330"/>
        <v>Walvis Bay</v>
      </c>
      <c r="I2848" s="109"/>
      <c r="J2848" s="109"/>
      <c r="K2848" s="109"/>
      <c r="L2848" s="118" t="str">
        <f t="shared" si="331"/>
        <v/>
      </c>
      <c r="M2848" s="118" t="str">
        <f t="shared" si="332"/>
        <v/>
      </c>
    </row>
    <row r="2849" spans="1:13" x14ac:dyDescent="0.3">
      <c r="A2849" s="121" t="str">
        <f t="shared" si="324"/>
        <v>2019-IC-L1</v>
      </c>
      <c r="B2849" s="122">
        <f t="shared" si="325"/>
        <v>43519</v>
      </c>
      <c r="C2849" s="121" t="str">
        <f t="shared" si="326"/>
        <v>Zone 1 -  Mile 8</v>
      </c>
      <c r="D2849" s="109" t="s">
        <v>1714</v>
      </c>
      <c r="E2849" s="116" t="str">
        <f t="shared" si="327"/>
        <v>Rohann</v>
      </c>
      <c r="F2849" s="116" t="str">
        <f t="shared" si="328"/>
        <v>Blaauw</v>
      </c>
      <c r="G2849" s="116" t="str">
        <f t="shared" si="329"/>
        <v>Men Senior</v>
      </c>
      <c r="H2849" s="116" t="str">
        <f t="shared" si="330"/>
        <v>xSkeleton Coast</v>
      </c>
      <c r="I2849" s="109"/>
      <c r="J2849" s="109"/>
      <c r="K2849" s="109"/>
      <c r="L2849" s="118" t="str">
        <f t="shared" si="331"/>
        <v/>
      </c>
      <c r="M2849" s="118" t="str">
        <f t="shared" si="332"/>
        <v/>
      </c>
    </row>
    <row r="2850" spans="1:13" x14ac:dyDescent="0.3">
      <c r="A2850" s="121" t="str">
        <f t="shared" si="324"/>
        <v>2019-IC-L1</v>
      </c>
      <c r="B2850" s="122">
        <f t="shared" si="325"/>
        <v>43519</v>
      </c>
      <c r="C2850" s="121" t="str">
        <f t="shared" si="326"/>
        <v>Zone 1 -  Mile 8</v>
      </c>
      <c r="D2850" s="109" t="s">
        <v>748</v>
      </c>
      <c r="E2850" s="116" t="str">
        <f t="shared" si="327"/>
        <v>Coenraad</v>
      </c>
      <c r="F2850" s="116" t="str">
        <f t="shared" si="328"/>
        <v>Liebenberg</v>
      </c>
      <c r="G2850" s="116" t="str">
        <f t="shared" si="329"/>
        <v>Men Master</v>
      </c>
      <c r="H2850" s="116" t="str">
        <f t="shared" si="330"/>
        <v>xSkeleton Coast</v>
      </c>
      <c r="I2850" s="109"/>
      <c r="J2850" s="109"/>
      <c r="K2850" s="109"/>
      <c r="L2850" s="118" t="str">
        <f t="shared" si="331"/>
        <v/>
      </c>
      <c r="M2850" s="118" t="str">
        <f t="shared" si="332"/>
        <v/>
      </c>
    </row>
    <row r="2851" spans="1:13" x14ac:dyDescent="0.3">
      <c r="A2851" s="121" t="str">
        <f t="shared" si="324"/>
        <v>2019-IC-L1</v>
      </c>
      <c r="B2851" s="122">
        <f t="shared" si="325"/>
        <v>43519</v>
      </c>
      <c r="C2851" s="121" t="str">
        <f t="shared" si="326"/>
        <v>Zone 1 -  Mile 8</v>
      </c>
      <c r="D2851" s="109" t="s">
        <v>1251</v>
      </c>
      <c r="E2851" s="116" t="str">
        <f t="shared" si="327"/>
        <v>Armand</v>
      </c>
      <c r="F2851" s="116" t="str">
        <f t="shared" si="328"/>
        <v>Fourie</v>
      </c>
      <c r="G2851" s="116" t="str">
        <f t="shared" si="329"/>
        <v>Men Senior</v>
      </c>
      <c r="H2851" s="116" t="str">
        <f t="shared" si="330"/>
        <v>Okahandja</v>
      </c>
      <c r="I2851" s="109"/>
      <c r="J2851" s="109" t="s">
        <v>2020</v>
      </c>
      <c r="K2851" s="109">
        <v>127</v>
      </c>
      <c r="L2851" s="118">
        <f t="shared" si="331"/>
        <v>8.5</v>
      </c>
      <c r="M2851" s="118">
        <f t="shared" si="332"/>
        <v>8.5</v>
      </c>
    </row>
    <row r="2852" spans="1:13" x14ac:dyDescent="0.3">
      <c r="A2852" s="121" t="str">
        <f t="shared" si="324"/>
        <v>2019-IC-L1</v>
      </c>
      <c r="B2852" s="122">
        <f t="shared" si="325"/>
        <v>43519</v>
      </c>
      <c r="C2852" s="121" t="str">
        <f t="shared" si="326"/>
        <v>Zone 1 -  Mile 8</v>
      </c>
      <c r="D2852" s="109" t="s">
        <v>586</v>
      </c>
      <c r="E2852" s="116" t="str">
        <f t="shared" si="327"/>
        <v>James</v>
      </c>
      <c r="F2852" s="116" t="str">
        <f t="shared" si="328"/>
        <v>Scholtz</v>
      </c>
      <c r="G2852" s="116" t="str">
        <f t="shared" si="329"/>
        <v>Men Veteran</v>
      </c>
      <c r="H2852" s="116" t="str">
        <f t="shared" si="330"/>
        <v>xOkahandja</v>
      </c>
      <c r="I2852" s="109" t="s">
        <v>9</v>
      </c>
      <c r="J2852" s="109"/>
      <c r="K2852" s="109">
        <v>30</v>
      </c>
      <c r="L2852" s="118">
        <f t="shared" si="331"/>
        <v>0.5</v>
      </c>
      <c r="M2852" s="118">
        <f t="shared" si="332"/>
        <v>0.5</v>
      </c>
    </row>
    <row r="2853" spans="1:13" x14ac:dyDescent="0.3">
      <c r="A2853" s="121" t="str">
        <f t="shared" si="324"/>
        <v>2019-IC-L1</v>
      </c>
      <c r="B2853" s="122">
        <f t="shared" si="325"/>
        <v>43519</v>
      </c>
      <c r="C2853" s="121" t="str">
        <f t="shared" si="326"/>
        <v>Zone 1 -  Mile 8</v>
      </c>
      <c r="D2853" s="109" t="s">
        <v>1393</v>
      </c>
      <c r="E2853" s="116" t="str">
        <f t="shared" si="327"/>
        <v>Jacques</v>
      </c>
      <c r="F2853" s="116" t="str">
        <f t="shared" si="328"/>
        <v>Joubert</v>
      </c>
      <c r="G2853" s="116" t="str">
        <f t="shared" si="329"/>
        <v>Men Master</v>
      </c>
      <c r="H2853" s="116" t="str">
        <f t="shared" si="330"/>
        <v>Okahandja</v>
      </c>
      <c r="I2853" s="109" t="s">
        <v>9</v>
      </c>
      <c r="J2853" s="109"/>
      <c r="K2853" s="109">
        <v>31</v>
      </c>
      <c r="L2853" s="118">
        <f t="shared" si="331"/>
        <v>0.5</v>
      </c>
      <c r="M2853" s="118">
        <f t="shared" si="332"/>
        <v>0.5</v>
      </c>
    </row>
    <row r="2854" spans="1:13" x14ac:dyDescent="0.3">
      <c r="A2854" s="121" t="str">
        <f t="shared" si="324"/>
        <v>2019-IC-L1</v>
      </c>
      <c r="B2854" s="122">
        <f t="shared" si="325"/>
        <v>43519</v>
      </c>
      <c r="C2854" s="121" t="str">
        <f t="shared" si="326"/>
        <v>Zone 1 -  Mile 8</v>
      </c>
      <c r="D2854" s="109" t="s">
        <v>653</v>
      </c>
      <c r="E2854" s="116" t="str">
        <f t="shared" si="327"/>
        <v>Gerrit</v>
      </c>
      <c r="F2854" s="116" t="str">
        <f t="shared" si="328"/>
        <v>Viljoen</v>
      </c>
      <c r="G2854" s="116" t="str">
        <f t="shared" si="329"/>
        <v>Men Grand Masters</v>
      </c>
      <c r="H2854" s="116" t="str">
        <f t="shared" si="330"/>
        <v>Okahandja</v>
      </c>
      <c r="I2854" s="109"/>
      <c r="J2854" s="109" t="s">
        <v>20</v>
      </c>
      <c r="K2854" s="109">
        <v>72</v>
      </c>
      <c r="L2854" s="118">
        <f t="shared" si="331"/>
        <v>1.3</v>
      </c>
      <c r="M2854" s="118">
        <f t="shared" si="332"/>
        <v>1.3</v>
      </c>
    </row>
    <row r="2855" spans="1:13" x14ac:dyDescent="0.3">
      <c r="A2855" s="121" t="str">
        <f t="shared" si="324"/>
        <v>2019-IC-L1</v>
      </c>
      <c r="B2855" s="122">
        <f t="shared" si="325"/>
        <v>43519</v>
      </c>
      <c r="C2855" s="121" t="str">
        <f t="shared" si="326"/>
        <v>Zone 1 -  Mile 8</v>
      </c>
      <c r="D2855" s="109" t="s">
        <v>653</v>
      </c>
      <c r="E2855" s="116" t="str">
        <f t="shared" si="327"/>
        <v>Gerrit</v>
      </c>
      <c r="F2855" s="116" t="str">
        <f t="shared" si="328"/>
        <v>Viljoen</v>
      </c>
      <c r="G2855" s="116" t="str">
        <f t="shared" si="329"/>
        <v>Men Grand Masters</v>
      </c>
      <c r="H2855" s="116" t="str">
        <f t="shared" si="330"/>
        <v>Okahandja</v>
      </c>
      <c r="I2855" s="109"/>
      <c r="J2855" s="109" t="s">
        <v>20</v>
      </c>
      <c r="K2855" s="109">
        <v>77</v>
      </c>
      <c r="L2855" s="118">
        <f t="shared" si="331"/>
        <v>1.6</v>
      </c>
      <c r="M2855" s="118">
        <f t="shared" si="332"/>
        <v>1.6</v>
      </c>
    </row>
    <row r="2856" spans="1:13" x14ac:dyDescent="0.3">
      <c r="A2856" s="121" t="str">
        <f t="shared" si="324"/>
        <v>2019-IC-L1</v>
      </c>
      <c r="B2856" s="122">
        <f t="shared" si="325"/>
        <v>43519</v>
      </c>
      <c r="C2856" s="121" t="str">
        <f t="shared" si="326"/>
        <v>Zone 1 -  Mile 8</v>
      </c>
      <c r="D2856" s="109" t="s">
        <v>653</v>
      </c>
      <c r="E2856" s="116" t="str">
        <f t="shared" si="327"/>
        <v>Gerrit</v>
      </c>
      <c r="F2856" s="116" t="str">
        <f t="shared" si="328"/>
        <v>Viljoen</v>
      </c>
      <c r="G2856" s="116" t="str">
        <f t="shared" si="329"/>
        <v>Men Grand Masters</v>
      </c>
      <c r="H2856" s="116" t="str">
        <f t="shared" si="330"/>
        <v>Okahandja</v>
      </c>
      <c r="I2856" s="109"/>
      <c r="J2856" s="109" t="s">
        <v>20</v>
      </c>
      <c r="K2856" s="109">
        <v>85</v>
      </c>
      <c r="L2856" s="118">
        <f t="shared" si="331"/>
        <v>2.2000000000000002</v>
      </c>
      <c r="M2856" s="118">
        <f t="shared" si="332"/>
        <v>2.2000000000000002</v>
      </c>
    </row>
    <row r="2857" spans="1:13" x14ac:dyDescent="0.3">
      <c r="A2857" s="121" t="str">
        <f t="shared" si="324"/>
        <v>2019-IC-L1</v>
      </c>
      <c r="B2857" s="122">
        <f t="shared" si="325"/>
        <v>43519</v>
      </c>
      <c r="C2857" s="121" t="str">
        <f t="shared" si="326"/>
        <v>Zone 1 -  Mile 8</v>
      </c>
      <c r="D2857" s="109" t="s">
        <v>1456</v>
      </c>
      <c r="E2857" s="116" t="str">
        <f t="shared" si="327"/>
        <v>Devout</v>
      </c>
      <c r="F2857" s="116" t="str">
        <f t="shared" si="328"/>
        <v>Joubert</v>
      </c>
      <c r="G2857" s="116" t="str">
        <f t="shared" si="329"/>
        <v>Men U/21</v>
      </c>
      <c r="H2857" s="116" t="str">
        <f t="shared" si="330"/>
        <v>xOkahandja</v>
      </c>
      <c r="I2857" s="109"/>
      <c r="J2857" s="109"/>
      <c r="K2857" s="109"/>
      <c r="L2857" s="118" t="str">
        <f t="shared" si="331"/>
        <v/>
      </c>
      <c r="M2857" s="118" t="str">
        <f t="shared" si="332"/>
        <v/>
      </c>
    </row>
    <row r="2858" spans="1:13" x14ac:dyDescent="0.3">
      <c r="A2858" s="121" t="str">
        <f t="shared" si="324"/>
        <v>2019-IC-L1</v>
      </c>
      <c r="B2858" s="122">
        <f t="shared" si="325"/>
        <v>43519</v>
      </c>
      <c r="C2858" s="121" t="str">
        <f t="shared" si="326"/>
        <v>Zone 1 -  Mile 8</v>
      </c>
      <c r="D2858" s="109" t="s">
        <v>595</v>
      </c>
      <c r="E2858" s="116" t="str">
        <f t="shared" si="327"/>
        <v>JJ</v>
      </c>
      <c r="F2858" s="116" t="str">
        <f t="shared" si="328"/>
        <v>Joubert</v>
      </c>
      <c r="G2858" s="116" t="str">
        <f t="shared" si="329"/>
        <v>Men U/21</v>
      </c>
      <c r="H2858" s="116" t="str">
        <f t="shared" si="330"/>
        <v>xOkahandja</v>
      </c>
      <c r="I2858" s="109"/>
      <c r="J2858" s="109"/>
      <c r="K2858" s="109"/>
      <c r="L2858" s="118" t="str">
        <f t="shared" si="331"/>
        <v/>
      </c>
      <c r="M2858" s="118" t="str">
        <f t="shared" si="332"/>
        <v/>
      </c>
    </row>
    <row r="2859" spans="1:13" x14ac:dyDescent="0.3">
      <c r="A2859" s="121" t="str">
        <f t="shared" si="324"/>
        <v>2019-IC-L1</v>
      </c>
      <c r="B2859" s="122">
        <f t="shared" si="325"/>
        <v>43519</v>
      </c>
      <c r="C2859" s="121" t="str">
        <f t="shared" si="326"/>
        <v>Zone 1 -  Mile 8</v>
      </c>
      <c r="D2859" s="109" t="s">
        <v>1579</v>
      </c>
      <c r="E2859" s="116" t="str">
        <f t="shared" si="327"/>
        <v>Steyn</v>
      </c>
      <c r="F2859" s="116" t="str">
        <f t="shared" si="328"/>
        <v>Marais</v>
      </c>
      <c r="G2859" s="116" t="str">
        <f t="shared" si="329"/>
        <v>Men Senior</v>
      </c>
      <c r="H2859" s="116" t="str">
        <f t="shared" si="330"/>
        <v>xOkahandja</v>
      </c>
      <c r="I2859" s="109"/>
      <c r="J2859" s="109"/>
      <c r="K2859" s="109"/>
      <c r="L2859" s="118" t="str">
        <f t="shared" si="331"/>
        <v/>
      </c>
      <c r="M2859" s="118" t="str">
        <f t="shared" si="332"/>
        <v/>
      </c>
    </row>
    <row r="2860" spans="1:13" x14ac:dyDescent="0.3">
      <c r="A2860" s="121" t="str">
        <f t="shared" si="324"/>
        <v>2019-IC-L1</v>
      </c>
      <c r="B2860" s="122">
        <f t="shared" si="325"/>
        <v>43519</v>
      </c>
      <c r="C2860" s="121" t="str">
        <f t="shared" si="326"/>
        <v>Zone 1 -  Mile 8</v>
      </c>
      <c r="D2860" s="109" t="s">
        <v>750</v>
      </c>
      <c r="E2860" s="116" t="str">
        <f t="shared" si="327"/>
        <v>Heiko</v>
      </c>
      <c r="F2860" s="116" t="str">
        <f t="shared" si="328"/>
        <v>Doll</v>
      </c>
      <c r="G2860" s="116" t="str">
        <f t="shared" si="329"/>
        <v>Men Veteran</v>
      </c>
      <c r="H2860" s="116" t="str">
        <f t="shared" si="330"/>
        <v>Okahandja</v>
      </c>
      <c r="I2860" s="109"/>
      <c r="J2860" s="109"/>
      <c r="K2860" s="109"/>
      <c r="L2860" s="118" t="str">
        <f t="shared" si="331"/>
        <v/>
      </c>
      <c r="M2860" s="118" t="str">
        <f t="shared" si="332"/>
        <v/>
      </c>
    </row>
    <row r="2861" spans="1:13" x14ac:dyDescent="0.3">
      <c r="A2861" s="121" t="str">
        <f t="shared" si="324"/>
        <v>2019-IC-L1</v>
      </c>
      <c r="B2861" s="122">
        <f t="shared" si="325"/>
        <v>43519</v>
      </c>
      <c r="C2861" s="121" t="str">
        <f t="shared" si="326"/>
        <v>Zone 1 -  Mile 8</v>
      </c>
      <c r="D2861" s="109" t="s">
        <v>608</v>
      </c>
      <c r="E2861" s="116" t="str">
        <f t="shared" si="327"/>
        <v>Danie</v>
      </c>
      <c r="F2861" s="116" t="str">
        <f t="shared" si="328"/>
        <v>Van Zyl</v>
      </c>
      <c r="G2861" s="116" t="str">
        <f t="shared" si="329"/>
        <v>Men Veteran</v>
      </c>
      <c r="H2861" s="116" t="str">
        <f t="shared" si="330"/>
        <v>Okahandja</v>
      </c>
      <c r="I2861" s="109"/>
      <c r="J2861" s="109"/>
      <c r="K2861" s="109"/>
      <c r="L2861" s="118" t="str">
        <f t="shared" si="331"/>
        <v/>
      </c>
      <c r="M2861" s="118" t="str">
        <f t="shared" si="332"/>
        <v/>
      </c>
    </row>
    <row r="2862" spans="1:13" x14ac:dyDescent="0.3">
      <c r="A2862" s="121" t="str">
        <f t="shared" si="324"/>
        <v>2019-IC-L1</v>
      </c>
      <c r="B2862" s="122">
        <f t="shared" si="325"/>
        <v>43519</v>
      </c>
      <c r="C2862" s="121" t="str">
        <f t="shared" si="326"/>
        <v>Zone 1 -  Mile 8</v>
      </c>
      <c r="D2862" s="109" t="s">
        <v>1105</v>
      </c>
      <c r="E2862" s="116" t="str">
        <f t="shared" si="327"/>
        <v>Fanie</v>
      </c>
      <c r="F2862" s="116" t="str">
        <f t="shared" si="328"/>
        <v>Van Vuuren</v>
      </c>
      <c r="G2862" s="116" t="str">
        <f t="shared" si="329"/>
        <v>Men Grand Masters</v>
      </c>
      <c r="H2862" s="116" t="str">
        <f t="shared" si="330"/>
        <v>Okahandja</v>
      </c>
      <c r="I2862" s="109"/>
      <c r="J2862" s="109"/>
      <c r="K2862" s="109"/>
      <c r="L2862" s="118" t="str">
        <f t="shared" si="331"/>
        <v/>
      </c>
      <c r="M2862" s="118" t="str">
        <f t="shared" si="332"/>
        <v/>
      </c>
    </row>
    <row r="2863" spans="1:13" x14ac:dyDescent="0.3">
      <c r="A2863" s="121" t="str">
        <f t="shared" si="324"/>
        <v>2019-IC-L1</v>
      </c>
      <c r="B2863" s="122">
        <f t="shared" si="325"/>
        <v>43519</v>
      </c>
      <c r="C2863" s="121" t="str">
        <f t="shared" si="326"/>
        <v>Zone 1 -  Mile 8</v>
      </c>
      <c r="D2863" s="109" t="s">
        <v>1231</v>
      </c>
      <c r="E2863" s="116" t="str">
        <f t="shared" si="327"/>
        <v>Henning</v>
      </c>
      <c r="F2863" s="116" t="str">
        <f t="shared" si="328"/>
        <v>Van Wyk</v>
      </c>
      <c r="G2863" s="116" t="str">
        <f t="shared" si="329"/>
        <v>Men Senior</v>
      </c>
      <c r="H2863" s="116" t="str">
        <f t="shared" si="330"/>
        <v>xOkahandja</v>
      </c>
      <c r="I2863" s="109"/>
      <c r="J2863" s="109"/>
      <c r="K2863" s="109"/>
      <c r="L2863" s="118" t="str">
        <f t="shared" si="331"/>
        <v/>
      </c>
      <c r="M2863" s="118" t="str">
        <f t="shared" si="332"/>
        <v/>
      </c>
    </row>
    <row r="2864" spans="1:13" x14ac:dyDescent="0.3">
      <c r="A2864" s="121" t="str">
        <f t="shared" si="324"/>
        <v>2019-IC-L1</v>
      </c>
      <c r="B2864" s="122">
        <f t="shared" si="325"/>
        <v>43519</v>
      </c>
      <c r="C2864" s="121" t="str">
        <f t="shared" si="326"/>
        <v>Zone 1 -  Mile 8</v>
      </c>
      <c r="D2864" s="109" t="s">
        <v>1782</v>
      </c>
      <c r="E2864" s="116" t="str">
        <f t="shared" si="327"/>
        <v>Heiko Jnr</v>
      </c>
      <c r="F2864" s="116" t="str">
        <f t="shared" si="328"/>
        <v>Doll</v>
      </c>
      <c r="G2864" s="116" t="str">
        <f t="shared" si="329"/>
        <v>Men U/16</v>
      </c>
      <c r="H2864" s="116" t="str">
        <f t="shared" si="330"/>
        <v>Okahandja</v>
      </c>
      <c r="I2864" s="109"/>
      <c r="J2864" s="109"/>
      <c r="K2864" s="109"/>
      <c r="L2864" s="118" t="str">
        <f t="shared" si="331"/>
        <v/>
      </c>
      <c r="M2864" s="118" t="str">
        <f t="shared" si="332"/>
        <v/>
      </c>
    </row>
    <row r="2865" spans="1:13" x14ac:dyDescent="0.3">
      <c r="A2865" s="121" t="str">
        <f t="shared" si="324"/>
        <v>2019-IC-L1</v>
      </c>
      <c r="B2865" s="122">
        <f t="shared" si="325"/>
        <v>43519</v>
      </c>
      <c r="C2865" s="121" t="str">
        <f t="shared" si="326"/>
        <v>Zone 1 -  Mile 8</v>
      </c>
      <c r="D2865" s="109" t="s">
        <v>1093</v>
      </c>
      <c r="E2865" s="116" t="str">
        <f t="shared" si="327"/>
        <v>Louw</v>
      </c>
      <c r="F2865" s="116" t="str">
        <f t="shared" si="328"/>
        <v>Durand</v>
      </c>
      <c r="G2865" s="116" t="str">
        <f t="shared" si="329"/>
        <v>Men Veteran</v>
      </c>
      <c r="H2865" s="116" t="str">
        <f t="shared" si="330"/>
        <v>xOtjiwarongo</v>
      </c>
      <c r="I2865" s="109"/>
      <c r="J2865" s="109"/>
      <c r="K2865" s="109"/>
      <c r="L2865" s="118" t="str">
        <f t="shared" si="331"/>
        <v/>
      </c>
      <c r="M2865" s="118" t="str">
        <f t="shared" si="332"/>
        <v/>
      </c>
    </row>
    <row r="2866" spans="1:13" x14ac:dyDescent="0.3">
      <c r="A2866" s="121" t="str">
        <f t="shared" si="324"/>
        <v>2019-IC-L1</v>
      </c>
      <c r="B2866" s="122">
        <f t="shared" si="325"/>
        <v>43519</v>
      </c>
      <c r="C2866" s="121" t="str">
        <f t="shared" si="326"/>
        <v>Zone 1 -  Mile 8</v>
      </c>
      <c r="D2866" s="109" t="s">
        <v>1382</v>
      </c>
      <c r="E2866" s="116" t="str">
        <f t="shared" si="327"/>
        <v>Kiaan</v>
      </c>
      <c r="F2866" s="116" t="str">
        <f t="shared" si="328"/>
        <v>Fourie</v>
      </c>
      <c r="G2866" s="116" t="str">
        <f t="shared" si="329"/>
        <v>Men Senior</v>
      </c>
      <c r="H2866" s="116" t="str">
        <f t="shared" si="330"/>
        <v>Okahandja</v>
      </c>
      <c r="I2866" s="109"/>
      <c r="J2866" s="109"/>
      <c r="K2866" s="109"/>
      <c r="L2866" s="118" t="str">
        <f t="shared" si="331"/>
        <v/>
      </c>
      <c r="M2866" s="118" t="str">
        <f t="shared" si="332"/>
        <v/>
      </c>
    </row>
    <row r="2867" spans="1:13" x14ac:dyDescent="0.3">
      <c r="A2867" s="121" t="str">
        <f t="shared" si="324"/>
        <v>2019-IC-L1</v>
      </c>
      <c r="B2867" s="122">
        <f t="shared" si="325"/>
        <v>43519</v>
      </c>
      <c r="C2867" s="121" t="str">
        <f t="shared" si="326"/>
        <v>Zone 1 -  Mile 8</v>
      </c>
      <c r="D2867" s="109" t="s">
        <v>1780</v>
      </c>
      <c r="E2867" s="116" t="str">
        <f t="shared" si="327"/>
        <v>Gunther</v>
      </c>
      <c r="F2867" s="116" t="str">
        <f t="shared" si="328"/>
        <v>Heimstadt</v>
      </c>
      <c r="G2867" s="116" t="str">
        <f t="shared" si="329"/>
        <v>Men Veteran</v>
      </c>
      <c r="H2867" s="116" t="str">
        <f t="shared" si="330"/>
        <v>xOkahandja</v>
      </c>
      <c r="I2867" s="109"/>
      <c r="J2867" s="109"/>
      <c r="K2867" s="109"/>
      <c r="L2867" s="118" t="str">
        <f t="shared" si="331"/>
        <v/>
      </c>
      <c r="M2867" s="118" t="str">
        <f t="shared" si="332"/>
        <v/>
      </c>
    </row>
    <row r="2868" spans="1:13" x14ac:dyDescent="0.3">
      <c r="A2868" s="121" t="str">
        <f t="shared" si="324"/>
        <v>2019-IC-L1</v>
      </c>
      <c r="B2868" s="122">
        <f t="shared" si="325"/>
        <v>43519</v>
      </c>
      <c r="C2868" s="121" t="str">
        <f t="shared" si="326"/>
        <v>Zone 1 -  Mile 8</v>
      </c>
      <c r="D2868" s="109" t="s">
        <v>1798</v>
      </c>
      <c r="E2868" s="116" t="str">
        <f t="shared" si="327"/>
        <v>Adrian</v>
      </c>
      <c r="F2868" s="116" t="str">
        <f t="shared" si="328"/>
        <v>Steenkamp</v>
      </c>
      <c r="G2868" s="116" t="str">
        <f t="shared" si="329"/>
        <v>Men U/21</v>
      </c>
      <c r="H2868" s="116" t="str">
        <f t="shared" si="330"/>
        <v>Benguella</v>
      </c>
      <c r="I2868" s="109"/>
      <c r="J2868" s="109"/>
      <c r="K2868" s="109"/>
      <c r="L2868" s="118" t="str">
        <f t="shared" si="331"/>
        <v/>
      </c>
      <c r="M2868" s="118" t="str">
        <f t="shared" si="332"/>
        <v/>
      </c>
    </row>
    <row r="2869" spans="1:13" x14ac:dyDescent="0.3">
      <c r="A2869" s="121" t="str">
        <f t="shared" si="324"/>
        <v>2019-IC-L1</v>
      </c>
      <c r="B2869" s="122">
        <f t="shared" si="325"/>
        <v>43519</v>
      </c>
      <c r="C2869" s="121" t="str">
        <f t="shared" si="326"/>
        <v>Zone 1 -  Mile 8</v>
      </c>
      <c r="D2869" s="109" t="s">
        <v>1800</v>
      </c>
      <c r="E2869" s="116" t="str">
        <f t="shared" si="327"/>
        <v>Anne-Marie</v>
      </c>
      <c r="F2869" s="116" t="str">
        <f t="shared" si="328"/>
        <v>Muller</v>
      </c>
      <c r="G2869" s="116" t="str">
        <f t="shared" si="329"/>
        <v>Ladies Senior</v>
      </c>
      <c r="H2869" s="116" t="str">
        <f t="shared" si="330"/>
        <v>xHenties Bay</v>
      </c>
      <c r="I2869" s="109"/>
      <c r="J2869" s="109"/>
      <c r="K2869" s="109"/>
      <c r="L2869" s="118" t="str">
        <f t="shared" si="331"/>
        <v/>
      </c>
      <c r="M2869" s="118" t="str">
        <f t="shared" si="332"/>
        <v/>
      </c>
    </row>
    <row r="2870" spans="1:13" x14ac:dyDescent="0.3">
      <c r="A2870" s="121" t="s">
        <v>2009</v>
      </c>
      <c r="B2870" s="122">
        <v>43561</v>
      </c>
      <c r="C2870" s="121" t="s">
        <v>2010</v>
      </c>
      <c r="D2870" s="109" t="s">
        <v>1626</v>
      </c>
      <c r="E2870" s="116" t="str">
        <f t="shared" si="327"/>
        <v>Megan</v>
      </c>
      <c r="F2870" s="116" t="str">
        <f t="shared" si="328"/>
        <v>Connoway</v>
      </c>
      <c r="G2870" s="116" t="str">
        <f t="shared" si="329"/>
        <v>Ladies Senior</v>
      </c>
      <c r="H2870" s="116" t="str">
        <f t="shared" si="330"/>
        <v>xMako</v>
      </c>
      <c r="I2870" s="109"/>
      <c r="J2870" s="109" t="s">
        <v>20</v>
      </c>
      <c r="K2870" s="109">
        <v>77</v>
      </c>
      <c r="L2870" s="118">
        <f t="shared" si="331"/>
        <v>1.6</v>
      </c>
      <c r="M2870" s="118">
        <f t="shared" si="332"/>
        <v>1.6</v>
      </c>
    </row>
    <row r="2871" spans="1:13" x14ac:dyDescent="0.3">
      <c r="A2871" s="121" t="str">
        <f t="shared" si="324"/>
        <v>2019-IC-L2</v>
      </c>
      <c r="B2871" s="122">
        <f t="shared" si="325"/>
        <v>43561</v>
      </c>
      <c r="C2871" s="121" t="str">
        <f t="shared" si="326"/>
        <v>Zone 2 - Mile 30</v>
      </c>
      <c r="D2871" s="109" t="s">
        <v>531</v>
      </c>
      <c r="E2871" s="116" t="str">
        <f t="shared" si="327"/>
        <v>Johan</v>
      </c>
      <c r="F2871" s="116" t="str">
        <f t="shared" si="328"/>
        <v>van Wyk</v>
      </c>
      <c r="G2871" s="116" t="str">
        <f t="shared" si="329"/>
        <v>Men Veteran</v>
      </c>
      <c r="H2871" s="116" t="str">
        <f t="shared" si="330"/>
        <v>Mako</v>
      </c>
      <c r="I2871" s="109"/>
      <c r="J2871" s="109" t="s">
        <v>2018</v>
      </c>
      <c r="K2871" s="109">
        <v>149</v>
      </c>
      <c r="L2871" s="118">
        <f t="shared" si="331"/>
        <v>17</v>
      </c>
      <c r="M2871" s="118">
        <f t="shared" si="332"/>
        <v>17</v>
      </c>
    </row>
    <row r="2872" spans="1:13" x14ac:dyDescent="0.3">
      <c r="A2872" s="121" t="str">
        <f t="shared" si="324"/>
        <v>2019-IC-L2</v>
      </c>
      <c r="B2872" s="122">
        <f t="shared" si="325"/>
        <v>43561</v>
      </c>
      <c r="C2872" s="121" t="str">
        <f t="shared" si="326"/>
        <v>Zone 2 - Mile 30</v>
      </c>
      <c r="D2872" s="109" t="s">
        <v>1106</v>
      </c>
      <c r="E2872" s="116" t="str">
        <f t="shared" si="327"/>
        <v>Rudi(Jnr.)</v>
      </c>
      <c r="F2872" s="116" t="str">
        <f t="shared" si="328"/>
        <v>Swartz</v>
      </c>
      <c r="G2872" s="116" t="str">
        <f t="shared" si="329"/>
        <v>Men U/16</v>
      </c>
      <c r="H2872" s="116" t="str">
        <f t="shared" si="330"/>
        <v>Mako</v>
      </c>
      <c r="I2872" s="109" t="s">
        <v>2019</v>
      </c>
      <c r="J2872" s="109"/>
      <c r="K2872" s="109">
        <v>48</v>
      </c>
      <c r="L2872" s="118">
        <f t="shared" si="331"/>
        <v>1.1000000000000001</v>
      </c>
      <c r="M2872" s="118">
        <f t="shared" si="332"/>
        <v>1.1000000000000001</v>
      </c>
    </row>
    <row r="2873" spans="1:13" x14ac:dyDescent="0.3">
      <c r="A2873" s="121" t="str">
        <f t="shared" si="324"/>
        <v>2019-IC-L2</v>
      </c>
      <c r="B2873" s="122">
        <f t="shared" si="325"/>
        <v>43561</v>
      </c>
      <c r="C2873" s="121" t="str">
        <f t="shared" si="326"/>
        <v>Zone 2 - Mile 30</v>
      </c>
      <c r="D2873" s="109" t="s">
        <v>1129</v>
      </c>
      <c r="E2873" s="116" t="str">
        <f t="shared" si="327"/>
        <v>Murray</v>
      </c>
      <c r="F2873" s="116" t="str">
        <f t="shared" si="328"/>
        <v>Lewis</v>
      </c>
      <c r="G2873" s="116" t="str">
        <f t="shared" si="329"/>
        <v>Men Veteran</v>
      </c>
      <c r="H2873" s="116" t="str">
        <f t="shared" si="330"/>
        <v>Mako</v>
      </c>
      <c r="I2873" s="109"/>
      <c r="J2873" s="109" t="s">
        <v>2018</v>
      </c>
      <c r="K2873" s="109">
        <v>143</v>
      </c>
      <c r="L2873" s="118">
        <f t="shared" si="331"/>
        <v>14.8</v>
      </c>
      <c r="M2873" s="118">
        <f t="shared" si="332"/>
        <v>14.8</v>
      </c>
    </row>
    <row r="2874" spans="1:13" x14ac:dyDescent="0.3">
      <c r="A2874" s="121" t="str">
        <f t="shared" si="324"/>
        <v>2019-IC-L2</v>
      </c>
      <c r="B2874" s="122">
        <f t="shared" si="325"/>
        <v>43561</v>
      </c>
      <c r="C2874" s="121" t="str">
        <f t="shared" si="326"/>
        <v>Zone 2 - Mile 30</v>
      </c>
      <c r="D2874" s="109" t="s">
        <v>1019</v>
      </c>
      <c r="E2874" s="116" t="str">
        <f t="shared" si="327"/>
        <v>Rudi</v>
      </c>
      <c r="F2874" s="116" t="str">
        <f t="shared" si="328"/>
        <v>Swartz</v>
      </c>
      <c r="G2874" s="116" t="str">
        <f t="shared" si="329"/>
        <v>Men Veteran</v>
      </c>
      <c r="H2874" s="116" t="str">
        <f t="shared" si="330"/>
        <v>Mako</v>
      </c>
      <c r="I2874" s="109"/>
      <c r="J2874" s="109"/>
      <c r="K2874" s="109"/>
      <c r="L2874" s="118" t="str">
        <f t="shared" si="331"/>
        <v/>
      </c>
      <c r="M2874" s="118" t="str">
        <f t="shared" si="332"/>
        <v/>
      </c>
    </row>
    <row r="2875" spans="1:13" x14ac:dyDescent="0.3">
      <c r="A2875" s="121" t="str">
        <f t="shared" si="324"/>
        <v>2019-IC-L2</v>
      </c>
      <c r="B2875" s="122">
        <f t="shared" si="325"/>
        <v>43561</v>
      </c>
      <c r="C2875" s="121" t="str">
        <f t="shared" si="326"/>
        <v>Zone 2 - Mile 30</v>
      </c>
      <c r="D2875" s="109" t="s">
        <v>582</v>
      </c>
      <c r="E2875" s="116" t="str">
        <f t="shared" si="327"/>
        <v>Hendrik</v>
      </c>
      <c r="F2875" s="116" t="str">
        <f t="shared" si="328"/>
        <v>Dry</v>
      </c>
      <c r="G2875" s="116" t="str">
        <f t="shared" si="329"/>
        <v>Men Veteran</v>
      </c>
      <c r="H2875" s="116" t="str">
        <f t="shared" si="330"/>
        <v>Mako</v>
      </c>
      <c r="I2875" s="109"/>
      <c r="J2875" s="109"/>
      <c r="K2875" s="109"/>
      <c r="L2875" s="118" t="str">
        <f t="shared" si="331"/>
        <v/>
      </c>
      <c r="M2875" s="118" t="str">
        <f t="shared" si="332"/>
        <v/>
      </c>
    </row>
    <row r="2876" spans="1:13" x14ac:dyDescent="0.3">
      <c r="A2876" s="121" t="str">
        <f t="shared" si="324"/>
        <v>2019-IC-L2</v>
      </c>
      <c r="B2876" s="122">
        <f t="shared" si="325"/>
        <v>43561</v>
      </c>
      <c r="C2876" s="121" t="str">
        <f t="shared" si="326"/>
        <v>Zone 2 - Mile 30</v>
      </c>
      <c r="D2876" s="109" t="s">
        <v>1125</v>
      </c>
      <c r="E2876" s="116" t="str">
        <f t="shared" si="327"/>
        <v>Kallie</v>
      </c>
      <c r="F2876" s="116" t="str">
        <f t="shared" si="328"/>
        <v>Langeveld</v>
      </c>
      <c r="G2876" s="116" t="str">
        <f t="shared" si="329"/>
        <v>Men Veteran</v>
      </c>
      <c r="H2876" s="116" t="str">
        <f t="shared" si="330"/>
        <v>Mako</v>
      </c>
      <c r="I2876" s="109"/>
      <c r="J2876" s="109"/>
      <c r="K2876" s="109"/>
      <c r="L2876" s="118" t="str">
        <f t="shared" si="331"/>
        <v/>
      </c>
      <c r="M2876" s="118" t="str">
        <f t="shared" si="332"/>
        <v/>
      </c>
    </row>
    <row r="2877" spans="1:13" x14ac:dyDescent="0.3">
      <c r="A2877" s="121" t="str">
        <f t="shared" si="324"/>
        <v>2019-IC-L2</v>
      </c>
      <c r="B2877" s="122">
        <f t="shared" si="325"/>
        <v>43561</v>
      </c>
      <c r="C2877" s="121" t="str">
        <f t="shared" si="326"/>
        <v>Zone 2 - Mile 30</v>
      </c>
      <c r="D2877" s="109" t="s">
        <v>623</v>
      </c>
      <c r="E2877" s="116" t="str">
        <f t="shared" si="327"/>
        <v>Kiepie</v>
      </c>
      <c r="F2877" s="116" t="str">
        <f t="shared" si="328"/>
        <v>Burger</v>
      </c>
      <c r="G2877" s="116" t="str">
        <f t="shared" si="329"/>
        <v>Men Veteran</v>
      </c>
      <c r="H2877" s="116" t="str">
        <f t="shared" si="330"/>
        <v>Mako</v>
      </c>
      <c r="I2877" s="109"/>
      <c r="J2877" s="109"/>
      <c r="K2877" s="109"/>
      <c r="L2877" s="118" t="str">
        <f t="shared" si="331"/>
        <v/>
      </c>
      <c r="M2877" s="118" t="str">
        <f t="shared" si="332"/>
        <v/>
      </c>
    </row>
    <row r="2878" spans="1:13" x14ac:dyDescent="0.3">
      <c r="A2878" s="121" t="str">
        <f t="shared" si="324"/>
        <v>2019-IC-L2</v>
      </c>
      <c r="B2878" s="122">
        <f t="shared" si="325"/>
        <v>43561</v>
      </c>
      <c r="C2878" s="121" t="str">
        <f t="shared" si="326"/>
        <v>Zone 2 - Mile 30</v>
      </c>
      <c r="D2878" s="109" t="s">
        <v>520</v>
      </c>
      <c r="E2878" s="116" t="str">
        <f t="shared" si="327"/>
        <v>Andrew</v>
      </c>
      <c r="F2878" s="116" t="str">
        <f t="shared" si="328"/>
        <v>Van Der Westhuizen</v>
      </c>
      <c r="G2878" s="116" t="str">
        <f t="shared" si="329"/>
        <v>Men Veteran</v>
      </c>
      <c r="H2878" s="116" t="str">
        <f t="shared" si="330"/>
        <v>Mako</v>
      </c>
      <c r="I2878" s="109"/>
      <c r="J2878" s="109"/>
      <c r="K2878" s="109"/>
      <c r="L2878" s="118" t="str">
        <f t="shared" si="331"/>
        <v/>
      </c>
      <c r="M2878" s="118" t="str">
        <f t="shared" si="332"/>
        <v/>
      </c>
    </row>
    <row r="2879" spans="1:13" x14ac:dyDescent="0.3">
      <c r="A2879" s="121" t="str">
        <f t="shared" si="324"/>
        <v>2019-IC-L2</v>
      </c>
      <c r="B2879" s="122">
        <f t="shared" si="325"/>
        <v>43561</v>
      </c>
      <c r="C2879" s="121" t="str">
        <f t="shared" si="326"/>
        <v>Zone 2 - Mile 30</v>
      </c>
      <c r="D2879" s="109" t="s">
        <v>532</v>
      </c>
      <c r="E2879" s="116" t="str">
        <f t="shared" si="327"/>
        <v>Gunther</v>
      </c>
      <c r="F2879" s="116" t="str">
        <f t="shared" si="328"/>
        <v>Doll</v>
      </c>
      <c r="G2879" s="116" t="str">
        <f t="shared" si="329"/>
        <v>Men Senior</v>
      </c>
      <c r="H2879" s="116" t="str">
        <f t="shared" si="330"/>
        <v>Mako</v>
      </c>
      <c r="I2879" s="109"/>
      <c r="J2879" s="109"/>
      <c r="K2879" s="109"/>
      <c r="L2879" s="118" t="str">
        <f t="shared" si="331"/>
        <v/>
      </c>
      <c r="M2879" s="118" t="str">
        <f t="shared" si="332"/>
        <v/>
      </c>
    </row>
    <row r="2880" spans="1:13" x14ac:dyDescent="0.3">
      <c r="A2880" s="121" t="str">
        <f t="shared" si="324"/>
        <v>2019-IC-L2</v>
      </c>
      <c r="B2880" s="122">
        <f t="shared" si="325"/>
        <v>43561</v>
      </c>
      <c r="C2880" s="121" t="str">
        <f t="shared" si="326"/>
        <v>Zone 2 - Mile 30</v>
      </c>
      <c r="D2880" s="109" t="s">
        <v>681</v>
      </c>
      <c r="E2880" s="116" t="str">
        <f t="shared" si="327"/>
        <v>Sue</v>
      </c>
      <c r="F2880" s="116" t="str">
        <f t="shared" si="328"/>
        <v>Drake</v>
      </c>
      <c r="G2880" s="116" t="str">
        <f t="shared" si="329"/>
        <v>Ladies Grand Masters</v>
      </c>
      <c r="H2880" s="116" t="str">
        <f t="shared" si="330"/>
        <v>Mako</v>
      </c>
      <c r="I2880" s="109"/>
      <c r="J2880" s="109"/>
      <c r="K2880" s="109"/>
      <c r="L2880" s="118" t="str">
        <f t="shared" si="331"/>
        <v/>
      </c>
      <c r="M2880" s="118" t="str">
        <f t="shared" si="332"/>
        <v/>
      </c>
    </row>
    <row r="2881" spans="1:13" x14ac:dyDescent="0.3">
      <c r="A2881" s="121" t="str">
        <f t="shared" si="324"/>
        <v>2019-IC-L2</v>
      </c>
      <c r="B2881" s="122">
        <f t="shared" si="325"/>
        <v>43561</v>
      </c>
      <c r="C2881" s="121" t="str">
        <f t="shared" si="326"/>
        <v>Zone 2 - Mile 30</v>
      </c>
      <c r="D2881" s="109" t="s">
        <v>1486</v>
      </c>
      <c r="E2881" s="116" t="str">
        <f t="shared" si="327"/>
        <v>Angelique</v>
      </c>
      <c r="F2881" s="116" t="str">
        <f t="shared" si="328"/>
        <v>Connoway</v>
      </c>
      <c r="G2881" s="116" t="str">
        <f t="shared" si="329"/>
        <v>Ladies Senior</v>
      </c>
      <c r="H2881" s="116" t="str">
        <f t="shared" si="330"/>
        <v>xMako</v>
      </c>
      <c r="I2881" s="109"/>
      <c r="J2881" s="109"/>
      <c r="K2881" s="109"/>
      <c r="L2881" s="118" t="str">
        <f t="shared" si="331"/>
        <v/>
      </c>
      <c r="M2881" s="118" t="str">
        <f t="shared" si="332"/>
        <v/>
      </c>
    </row>
    <row r="2882" spans="1:13" x14ac:dyDescent="0.3">
      <c r="A2882" s="121" t="str">
        <f t="shared" si="324"/>
        <v>2019-IC-L2</v>
      </c>
      <c r="B2882" s="122">
        <f t="shared" si="325"/>
        <v>43561</v>
      </c>
      <c r="C2882" s="121" t="str">
        <f t="shared" si="326"/>
        <v>Zone 2 - Mile 30</v>
      </c>
      <c r="D2882" s="109" t="s">
        <v>553</v>
      </c>
      <c r="E2882" s="116" t="str">
        <f t="shared" si="327"/>
        <v>Jeri</v>
      </c>
      <c r="F2882" s="116" t="str">
        <f t="shared" si="328"/>
        <v>Drake</v>
      </c>
      <c r="G2882" s="116" t="str">
        <f t="shared" si="329"/>
        <v>Men Grand Masters</v>
      </c>
      <c r="H2882" s="116" t="str">
        <f t="shared" si="330"/>
        <v>Mako</v>
      </c>
      <c r="I2882" s="109"/>
      <c r="J2882" s="109"/>
      <c r="K2882" s="109"/>
      <c r="L2882" s="118" t="str">
        <f t="shared" si="331"/>
        <v/>
      </c>
      <c r="M2882" s="118" t="str">
        <f t="shared" si="332"/>
        <v/>
      </c>
    </row>
    <row r="2883" spans="1:13" x14ac:dyDescent="0.3">
      <c r="A2883" s="121" t="str">
        <f t="shared" si="324"/>
        <v>2019-IC-L2</v>
      </c>
      <c r="B2883" s="122">
        <f t="shared" si="325"/>
        <v>43561</v>
      </c>
      <c r="C2883" s="121" t="str">
        <f t="shared" si="326"/>
        <v>Zone 2 - Mile 30</v>
      </c>
      <c r="D2883" s="109" t="s">
        <v>1748</v>
      </c>
      <c r="E2883" s="116" t="str">
        <f t="shared" si="327"/>
        <v>L'wyk</v>
      </c>
      <c r="F2883" s="116" t="str">
        <f t="shared" si="328"/>
        <v>Viljoen</v>
      </c>
      <c r="G2883" s="116" t="str">
        <f t="shared" si="329"/>
        <v>Men U/16</v>
      </c>
      <c r="H2883" s="116" t="str">
        <f t="shared" si="330"/>
        <v>Steenbras</v>
      </c>
      <c r="I2883" s="109"/>
      <c r="J2883" s="109"/>
      <c r="K2883" s="109"/>
      <c r="L2883" s="118" t="str">
        <f t="shared" si="331"/>
        <v/>
      </c>
      <c r="M2883" s="118" t="str">
        <f t="shared" si="332"/>
        <v/>
      </c>
    </row>
    <row r="2884" spans="1:13" x14ac:dyDescent="0.3">
      <c r="A2884" s="121" t="str">
        <f t="shared" si="324"/>
        <v>2019-IC-L2</v>
      </c>
      <c r="B2884" s="122">
        <f t="shared" si="325"/>
        <v>43561</v>
      </c>
      <c r="C2884" s="121" t="str">
        <f t="shared" si="326"/>
        <v>Zone 2 - Mile 30</v>
      </c>
      <c r="D2884" s="109" t="s">
        <v>1569</v>
      </c>
      <c r="E2884" s="116" t="str">
        <f t="shared" si="327"/>
        <v>Wikus</v>
      </c>
      <c r="F2884" s="116" t="str">
        <f t="shared" si="328"/>
        <v>Viljoen</v>
      </c>
      <c r="G2884" s="116" t="str">
        <f t="shared" si="329"/>
        <v>Men Veteran</v>
      </c>
      <c r="H2884" s="116" t="str">
        <f t="shared" si="330"/>
        <v>Steenbras</v>
      </c>
      <c r="I2884" s="109"/>
      <c r="J2884" s="109"/>
      <c r="K2884" s="109"/>
      <c r="L2884" s="118" t="str">
        <f t="shared" si="331"/>
        <v/>
      </c>
      <c r="M2884" s="118" t="str">
        <f t="shared" si="332"/>
        <v/>
      </c>
    </row>
    <row r="2885" spans="1:13" x14ac:dyDescent="0.3">
      <c r="A2885" s="121" t="str">
        <f t="shared" si="324"/>
        <v>2019-IC-L2</v>
      </c>
      <c r="B2885" s="122">
        <f t="shared" si="325"/>
        <v>43561</v>
      </c>
      <c r="C2885" s="121" t="str">
        <f t="shared" si="326"/>
        <v>Zone 2 - Mile 30</v>
      </c>
      <c r="D2885" s="109" t="s">
        <v>738</v>
      </c>
      <c r="E2885" s="116" t="str">
        <f t="shared" si="327"/>
        <v>Dirk</v>
      </c>
      <c r="F2885" s="116" t="str">
        <f t="shared" si="328"/>
        <v>Hansen</v>
      </c>
      <c r="G2885" s="116" t="str">
        <f t="shared" si="329"/>
        <v>Men Veteran</v>
      </c>
      <c r="H2885" s="116" t="str">
        <f t="shared" si="330"/>
        <v>Steenbras</v>
      </c>
      <c r="I2885" s="109"/>
      <c r="J2885" s="109"/>
      <c r="K2885" s="109"/>
      <c r="L2885" s="118" t="str">
        <f t="shared" si="331"/>
        <v/>
      </c>
      <c r="M2885" s="118" t="str">
        <f t="shared" si="332"/>
        <v/>
      </c>
    </row>
    <row r="2886" spans="1:13" x14ac:dyDescent="0.3">
      <c r="A2886" s="121" t="str">
        <f t="shared" si="324"/>
        <v>2019-IC-L2</v>
      </c>
      <c r="B2886" s="122">
        <f t="shared" si="325"/>
        <v>43561</v>
      </c>
      <c r="C2886" s="121" t="str">
        <f t="shared" si="326"/>
        <v>Zone 2 - Mile 30</v>
      </c>
      <c r="D2886" s="109" t="s">
        <v>1570</v>
      </c>
      <c r="E2886" s="116" t="str">
        <f t="shared" si="327"/>
        <v>Maryna</v>
      </c>
      <c r="F2886" s="116" t="str">
        <f t="shared" si="328"/>
        <v>Viljoen</v>
      </c>
      <c r="G2886" s="116" t="str">
        <f t="shared" si="329"/>
        <v>Ladies Senior</v>
      </c>
      <c r="H2886" s="116" t="str">
        <f t="shared" si="330"/>
        <v>Steenbras</v>
      </c>
      <c r="I2886" s="109"/>
      <c r="J2886" s="109"/>
      <c r="K2886" s="109"/>
      <c r="L2886" s="118" t="str">
        <f t="shared" si="331"/>
        <v/>
      </c>
      <c r="M2886" s="118" t="str">
        <f t="shared" si="332"/>
        <v/>
      </c>
    </row>
    <row r="2887" spans="1:13" x14ac:dyDescent="0.3">
      <c r="A2887" s="121" t="str">
        <f t="shared" si="324"/>
        <v>2019-IC-L2</v>
      </c>
      <c r="B2887" s="122">
        <f t="shared" si="325"/>
        <v>43561</v>
      </c>
      <c r="C2887" s="121" t="str">
        <f t="shared" si="326"/>
        <v>Zone 2 - Mile 30</v>
      </c>
      <c r="D2887" s="109" t="s">
        <v>536</v>
      </c>
      <c r="E2887" s="116" t="str">
        <f t="shared" si="327"/>
        <v>Morne</v>
      </c>
      <c r="F2887" s="116" t="str">
        <f t="shared" si="328"/>
        <v>Honiball</v>
      </c>
      <c r="G2887" s="116" t="str">
        <f t="shared" si="329"/>
        <v>Men Senior</v>
      </c>
      <c r="H2887" s="116" t="str">
        <f t="shared" si="330"/>
        <v>Welwitschia</v>
      </c>
      <c r="I2887" s="109"/>
      <c r="J2887" s="109"/>
      <c r="K2887" s="109"/>
      <c r="L2887" s="118" t="str">
        <f t="shared" si="331"/>
        <v/>
      </c>
      <c r="M2887" s="118" t="str">
        <f t="shared" si="332"/>
        <v/>
      </c>
    </row>
    <row r="2888" spans="1:13" x14ac:dyDescent="0.3">
      <c r="A2888" s="121" t="str">
        <f t="shared" si="324"/>
        <v>2019-IC-L2</v>
      </c>
      <c r="B2888" s="122">
        <f t="shared" si="325"/>
        <v>43561</v>
      </c>
      <c r="C2888" s="121" t="str">
        <f t="shared" si="326"/>
        <v>Zone 2 - Mile 30</v>
      </c>
      <c r="D2888" s="109" t="s">
        <v>795</v>
      </c>
      <c r="E2888" s="116" t="str">
        <f t="shared" si="327"/>
        <v>Melanie</v>
      </c>
      <c r="F2888" s="116" t="str">
        <f t="shared" si="328"/>
        <v xml:space="preserve">Honiball </v>
      </c>
      <c r="G2888" s="116" t="str">
        <f t="shared" si="329"/>
        <v>Ladies Senior</v>
      </c>
      <c r="H2888" s="116" t="str">
        <f t="shared" si="330"/>
        <v>xWelwitschia</v>
      </c>
      <c r="I2888" s="109"/>
      <c r="J2888" s="109"/>
      <c r="K2888" s="109"/>
      <c r="L2888" s="118" t="str">
        <f t="shared" si="331"/>
        <v/>
      </c>
      <c r="M2888" s="118" t="str">
        <f t="shared" si="332"/>
        <v/>
      </c>
    </row>
    <row r="2889" spans="1:13" x14ac:dyDescent="0.3">
      <c r="A2889" s="121" t="str">
        <f t="shared" si="324"/>
        <v>2019-IC-L2</v>
      </c>
      <c r="B2889" s="122">
        <f t="shared" si="325"/>
        <v>43561</v>
      </c>
      <c r="C2889" s="121" t="str">
        <f t="shared" si="326"/>
        <v>Zone 2 - Mile 30</v>
      </c>
      <c r="D2889" s="109" t="s">
        <v>1793</v>
      </c>
      <c r="E2889" s="116" t="str">
        <f t="shared" si="327"/>
        <v>Wenzel</v>
      </c>
      <c r="F2889" s="116" t="str">
        <f t="shared" si="328"/>
        <v>Smal</v>
      </c>
      <c r="G2889" s="116" t="str">
        <f t="shared" si="329"/>
        <v>Men Senior</v>
      </c>
      <c r="H2889" s="116" t="str">
        <f t="shared" si="330"/>
        <v>Welwitschia</v>
      </c>
      <c r="I2889" s="109"/>
      <c r="J2889" s="109"/>
      <c r="K2889" s="109"/>
      <c r="L2889" s="118" t="str">
        <f t="shared" si="331"/>
        <v/>
      </c>
      <c r="M2889" s="118" t="str">
        <f t="shared" si="332"/>
        <v/>
      </c>
    </row>
    <row r="2890" spans="1:13" x14ac:dyDescent="0.3">
      <c r="A2890" s="121" t="str">
        <f t="shared" si="324"/>
        <v>2019-IC-L2</v>
      </c>
      <c r="B2890" s="122">
        <f t="shared" si="325"/>
        <v>43561</v>
      </c>
      <c r="C2890" s="121" t="str">
        <f t="shared" si="326"/>
        <v>Zone 2 - Mile 30</v>
      </c>
      <c r="D2890" s="109" t="s">
        <v>774</v>
      </c>
      <c r="E2890" s="116" t="str">
        <f t="shared" si="327"/>
        <v>Ras</v>
      </c>
      <c r="F2890" s="116" t="str">
        <f t="shared" si="328"/>
        <v>Van Der Westhuizen</v>
      </c>
      <c r="G2890" s="116" t="str">
        <f t="shared" si="329"/>
        <v>Men Senior</v>
      </c>
      <c r="H2890" s="116" t="str">
        <f t="shared" si="330"/>
        <v>Welwitschia</v>
      </c>
      <c r="I2890" s="109"/>
      <c r="J2890" s="109"/>
      <c r="K2890" s="109"/>
      <c r="L2890" s="118" t="str">
        <f t="shared" si="331"/>
        <v/>
      </c>
      <c r="M2890" s="118" t="str">
        <f t="shared" si="332"/>
        <v/>
      </c>
    </row>
    <row r="2891" spans="1:13" x14ac:dyDescent="0.3">
      <c r="A2891" s="121" t="str">
        <f t="shared" si="324"/>
        <v>2019-IC-L2</v>
      </c>
      <c r="B2891" s="122">
        <f t="shared" si="325"/>
        <v>43561</v>
      </c>
      <c r="C2891" s="121" t="str">
        <f t="shared" si="326"/>
        <v>Zone 2 - Mile 30</v>
      </c>
      <c r="D2891" s="109" t="s">
        <v>1623</v>
      </c>
      <c r="E2891" s="116" t="str">
        <f t="shared" si="327"/>
        <v>Daniel</v>
      </c>
      <c r="F2891" s="116" t="str">
        <f t="shared" si="328"/>
        <v>Pretorius</v>
      </c>
      <c r="G2891" s="116" t="str">
        <f t="shared" si="329"/>
        <v>Men Senior</v>
      </c>
      <c r="H2891" s="116" t="str">
        <f t="shared" si="330"/>
        <v>Welwitschia</v>
      </c>
      <c r="I2891" s="109"/>
      <c r="J2891" s="109"/>
      <c r="K2891" s="109"/>
      <c r="L2891" s="118" t="str">
        <f t="shared" si="331"/>
        <v/>
      </c>
      <c r="M2891" s="118" t="str">
        <f t="shared" si="332"/>
        <v/>
      </c>
    </row>
    <row r="2892" spans="1:13" x14ac:dyDescent="0.3">
      <c r="A2892" s="121" t="str">
        <f t="shared" ref="A2892:A2955" si="333">IF(D2892="","",A2891)</f>
        <v>2019-IC-L2</v>
      </c>
      <c r="B2892" s="122">
        <f t="shared" ref="B2892:B2955" si="334">IF(D2892="","",B2891)</f>
        <v>43561</v>
      </c>
      <c r="C2892" s="121" t="str">
        <f t="shared" ref="C2892:C2955" si="335">IF(D2892="","",C2891)</f>
        <v>Zone 2 - Mile 30</v>
      </c>
      <c r="D2892" s="109" t="s">
        <v>699</v>
      </c>
      <c r="E2892" s="116" t="str">
        <f t="shared" si="327"/>
        <v>Andre</v>
      </c>
      <c r="F2892" s="116" t="str">
        <f t="shared" si="328"/>
        <v>Muller</v>
      </c>
      <c r="G2892" s="116" t="str">
        <f t="shared" si="329"/>
        <v>Men Grand Masters</v>
      </c>
      <c r="H2892" s="116" t="str">
        <f t="shared" si="330"/>
        <v>Welwitschia</v>
      </c>
      <c r="I2892" s="109"/>
      <c r="J2892" s="109"/>
      <c r="K2892" s="109"/>
      <c r="L2892" s="118" t="str">
        <f t="shared" si="331"/>
        <v/>
      </c>
      <c r="M2892" s="118" t="str">
        <f t="shared" si="332"/>
        <v/>
      </c>
    </row>
    <row r="2893" spans="1:13" x14ac:dyDescent="0.3">
      <c r="A2893" s="121" t="str">
        <f t="shared" si="333"/>
        <v>2019-IC-L2</v>
      </c>
      <c r="B2893" s="122">
        <f t="shared" si="334"/>
        <v>43561</v>
      </c>
      <c r="C2893" s="121" t="str">
        <f t="shared" si="335"/>
        <v>Zone 2 - Mile 30</v>
      </c>
      <c r="D2893" s="109" t="s">
        <v>1706</v>
      </c>
      <c r="E2893" s="116" t="str">
        <f t="shared" si="327"/>
        <v>Riaan</v>
      </c>
      <c r="F2893" s="116" t="str">
        <f t="shared" si="328"/>
        <v>Van Rhyn</v>
      </c>
      <c r="G2893" s="116" t="str">
        <f t="shared" si="329"/>
        <v>Men Senior</v>
      </c>
      <c r="H2893" s="116" t="str">
        <f t="shared" si="330"/>
        <v>Welwitschia</v>
      </c>
      <c r="I2893" s="109"/>
      <c r="J2893" s="109"/>
      <c r="K2893" s="109"/>
      <c r="L2893" s="118" t="str">
        <f t="shared" si="331"/>
        <v/>
      </c>
      <c r="M2893" s="118" t="str">
        <f t="shared" si="332"/>
        <v/>
      </c>
    </row>
    <row r="2894" spans="1:13" x14ac:dyDescent="0.3">
      <c r="A2894" s="121" t="str">
        <f t="shared" si="333"/>
        <v>2019-IC-L2</v>
      </c>
      <c r="B2894" s="122">
        <f t="shared" si="334"/>
        <v>43561</v>
      </c>
      <c r="C2894" s="121" t="str">
        <f t="shared" si="335"/>
        <v>Zone 2 - Mile 30</v>
      </c>
      <c r="D2894" s="109" t="s">
        <v>510</v>
      </c>
      <c r="E2894" s="116" t="str">
        <f t="shared" si="327"/>
        <v>Willem</v>
      </c>
      <c r="F2894" s="116" t="str">
        <f t="shared" si="328"/>
        <v>Steyn</v>
      </c>
      <c r="G2894" s="116" t="str">
        <f t="shared" si="329"/>
        <v>Men Veteran</v>
      </c>
      <c r="H2894" s="116" t="str">
        <f t="shared" si="330"/>
        <v>Welwitschia</v>
      </c>
      <c r="I2894" s="109"/>
      <c r="J2894" s="109"/>
      <c r="K2894" s="109"/>
      <c r="L2894" s="118" t="str">
        <f t="shared" si="331"/>
        <v/>
      </c>
      <c r="M2894" s="118" t="str">
        <f t="shared" si="332"/>
        <v/>
      </c>
    </row>
    <row r="2895" spans="1:13" x14ac:dyDescent="0.3">
      <c r="A2895" s="121" t="str">
        <f t="shared" si="333"/>
        <v>2019-IC-L2</v>
      </c>
      <c r="B2895" s="122">
        <f t="shared" si="334"/>
        <v>43561</v>
      </c>
      <c r="C2895" s="121" t="str">
        <f t="shared" si="335"/>
        <v>Zone 2 - Mile 30</v>
      </c>
      <c r="D2895" s="109" t="s">
        <v>639</v>
      </c>
      <c r="E2895" s="116" t="str">
        <f t="shared" si="327"/>
        <v>Andre</v>
      </c>
      <c r="F2895" s="116" t="str">
        <f t="shared" si="328"/>
        <v>Aggenbag</v>
      </c>
      <c r="G2895" s="116" t="str">
        <f t="shared" si="329"/>
        <v>Men Senior</v>
      </c>
      <c r="H2895" s="116" t="str">
        <f t="shared" si="330"/>
        <v>Welwitschia</v>
      </c>
      <c r="I2895" s="109"/>
      <c r="J2895" s="109"/>
      <c r="K2895" s="109"/>
      <c r="L2895" s="118" t="str">
        <f t="shared" si="331"/>
        <v/>
      </c>
      <c r="M2895" s="118" t="str">
        <f t="shared" si="332"/>
        <v/>
      </c>
    </row>
    <row r="2896" spans="1:13" x14ac:dyDescent="0.3">
      <c r="A2896" s="121" t="str">
        <f t="shared" si="333"/>
        <v>2019-IC-L2</v>
      </c>
      <c r="B2896" s="122">
        <f t="shared" si="334"/>
        <v>43561</v>
      </c>
      <c r="C2896" s="121" t="str">
        <f t="shared" si="335"/>
        <v>Zone 2 - Mile 30</v>
      </c>
      <c r="D2896" s="109" t="s">
        <v>1204</v>
      </c>
      <c r="E2896" s="116" t="str">
        <f t="shared" si="327"/>
        <v>Karmen</v>
      </c>
      <c r="F2896" s="116" t="str">
        <f t="shared" si="328"/>
        <v>Mynhardt</v>
      </c>
      <c r="G2896" s="116" t="str">
        <f t="shared" si="329"/>
        <v>Ladies Master</v>
      </c>
      <c r="H2896" s="116" t="str">
        <f t="shared" si="330"/>
        <v>Atlantic Angling Club</v>
      </c>
      <c r="I2896" s="109"/>
      <c r="J2896" s="109"/>
      <c r="K2896" s="109"/>
      <c r="L2896" s="118" t="str">
        <f t="shared" si="331"/>
        <v/>
      </c>
      <c r="M2896" s="118" t="str">
        <f t="shared" si="332"/>
        <v/>
      </c>
    </row>
    <row r="2897" spans="1:13" x14ac:dyDescent="0.3">
      <c r="A2897" s="121" t="str">
        <f t="shared" si="333"/>
        <v>2019-IC-L2</v>
      </c>
      <c r="B2897" s="122">
        <f t="shared" si="334"/>
        <v>43561</v>
      </c>
      <c r="C2897" s="121" t="str">
        <f t="shared" si="335"/>
        <v>Zone 2 - Mile 30</v>
      </c>
      <c r="D2897" s="109" t="s">
        <v>958</v>
      </c>
      <c r="E2897" s="116" t="str">
        <f t="shared" si="327"/>
        <v>Sarel</v>
      </c>
      <c r="F2897" s="116" t="str">
        <f t="shared" si="328"/>
        <v>Mynhardt</v>
      </c>
      <c r="G2897" s="116" t="str">
        <f t="shared" si="329"/>
        <v>Men Master</v>
      </c>
      <c r="H2897" s="116" t="str">
        <f t="shared" si="330"/>
        <v>Atlantic Angling Club</v>
      </c>
      <c r="I2897" s="109"/>
      <c r="J2897" s="109"/>
      <c r="K2897" s="109"/>
      <c r="L2897" s="118" t="str">
        <f t="shared" si="331"/>
        <v/>
      </c>
      <c r="M2897" s="118" t="str">
        <f t="shared" si="332"/>
        <v/>
      </c>
    </row>
    <row r="2898" spans="1:13" x14ac:dyDescent="0.3">
      <c r="A2898" s="121" t="str">
        <f t="shared" si="333"/>
        <v>2019-IC-L2</v>
      </c>
      <c r="B2898" s="122">
        <f t="shared" si="334"/>
        <v>43561</v>
      </c>
      <c r="C2898" s="121" t="str">
        <f t="shared" si="335"/>
        <v>Zone 2 - Mile 30</v>
      </c>
      <c r="D2898" s="109" t="s">
        <v>539</v>
      </c>
      <c r="E2898" s="116" t="str">
        <f t="shared" si="327"/>
        <v>Cecil</v>
      </c>
      <c r="F2898" s="116" t="str">
        <f t="shared" si="328"/>
        <v>Laubscher</v>
      </c>
      <c r="G2898" s="116" t="str">
        <f t="shared" si="329"/>
        <v>Ladies Master</v>
      </c>
      <c r="H2898" s="116" t="str">
        <f t="shared" si="330"/>
        <v>Welwitschia</v>
      </c>
      <c r="I2898" s="109"/>
      <c r="J2898" s="109"/>
      <c r="K2898" s="109"/>
      <c r="L2898" s="118" t="str">
        <f t="shared" si="331"/>
        <v/>
      </c>
      <c r="M2898" s="118" t="str">
        <f t="shared" si="332"/>
        <v/>
      </c>
    </row>
    <row r="2899" spans="1:13" x14ac:dyDescent="0.3">
      <c r="A2899" s="121" t="str">
        <f t="shared" si="333"/>
        <v>2019-IC-L2</v>
      </c>
      <c r="B2899" s="122">
        <f t="shared" si="334"/>
        <v>43561</v>
      </c>
      <c r="C2899" s="121" t="str">
        <f t="shared" si="335"/>
        <v>Zone 2 - Mile 30</v>
      </c>
      <c r="D2899" s="109" t="s">
        <v>585</v>
      </c>
      <c r="E2899" s="116" t="str">
        <f t="shared" si="327"/>
        <v xml:space="preserve">Michael </v>
      </c>
      <c r="F2899" s="116" t="str">
        <f t="shared" si="328"/>
        <v>Maree</v>
      </c>
      <c r="G2899" s="116" t="str">
        <f t="shared" si="329"/>
        <v>Men Veteran</v>
      </c>
      <c r="H2899" s="116" t="str">
        <f t="shared" si="330"/>
        <v>Welwitschia</v>
      </c>
      <c r="I2899" s="109"/>
      <c r="J2899" s="109"/>
      <c r="K2899" s="109"/>
      <c r="L2899" s="118" t="str">
        <f t="shared" si="331"/>
        <v/>
      </c>
      <c r="M2899" s="118" t="str">
        <f t="shared" si="332"/>
        <v/>
      </c>
    </row>
    <row r="2900" spans="1:13" x14ac:dyDescent="0.3">
      <c r="A2900" s="121" t="str">
        <f t="shared" si="333"/>
        <v>2019-IC-L2</v>
      </c>
      <c r="B2900" s="122">
        <f t="shared" si="334"/>
        <v>43561</v>
      </c>
      <c r="C2900" s="121" t="str">
        <f t="shared" si="335"/>
        <v>Zone 2 - Mile 30</v>
      </c>
      <c r="D2900" s="109" t="s">
        <v>567</v>
      </c>
      <c r="E2900" s="116" t="str">
        <f t="shared" si="327"/>
        <v>Carlien</v>
      </c>
      <c r="F2900" s="116" t="str">
        <f t="shared" si="328"/>
        <v>Steyn</v>
      </c>
      <c r="G2900" s="116" t="str">
        <f t="shared" si="329"/>
        <v>Ladies Veteran</v>
      </c>
      <c r="H2900" s="116" t="str">
        <f t="shared" si="330"/>
        <v>Welwitschia</v>
      </c>
      <c r="I2900" s="109"/>
      <c r="J2900" s="109" t="s">
        <v>10</v>
      </c>
      <c r="K2900" s="109">
        <v>41</v>
      </c>
      <c r="L2900" s="118">
        <f t="shared" si="331"/>
        <v>1.1000000000000001</v>
      </c>
      <c r="M2900" s="118">
        <f t="shared" si="332"/>
        <v>1.1000000000000001</v>
      </c>
    </row>
    <row r="2901" spans="1:13" x14ac:dyDescent="0.3">
      <c r="A2901" s="121" t="str">
        <f t="shared" si="333"/>
        <v>2019-IC-L2</v>
      </c>
      <c r="B2901" s="122">
        <f t="shared" si="334"/>
        <v>43561</v>
      </c>
      <c r="C2901" s="121" t="str">
        <f t="shared" si="335"/>
        <v>Zone 2 - Mile 30</v>
      </c>
      <c r="D2901" s="109" t="s">
        <v>957</v>
      </c>
      <c r="E2901" s="116" t="str">
        <f t="shared" si="327"/>
        <v>Wilfred</v>
      </c>
      <c r="F2901" s="116" t="str">
        <f t="shared" si="328"/>
        <v>Matthys</v>
      </c>
      <c r="G2901" s="116" t="str">
        <f t="shared" si="329"/>
        <v>Men Veteran</v>
      </c>
      <c r="H2901" s="116" t="str">
        <f t="shared" si="330"/>
        <v>Welwitschia</v>
      </c>
      <c r="I2901" s="109" t="s">
        <v>7</v>
      </c>
      <c r="J2901" s="109"/>
      <c r="K2901" s="109">
        <v>38</v>
      </c>
      <c r="L2901" s="118">
        <f t="shared" si="331"/>
        <v>1.7</v>
      </c>
      <c r="M2901" s="118">
        <f t="shared" si="332"/>
        <v>1.7</v>
      </c>
    </row>
    <row r="2902" spans="1:13" x14ac:dyDescent="0.3">
      <c r="A2902" s="121" t="str">
        <f t="shared" si="333"/>
        <v>2019-IC-L2</v>
      </c>
      <c r="B2902" s="122">
        <f t="shared" si="334"/>
        <v>43561</v>
      </c>
      <c r="C2902" s="121" t="str">
        <f t="shared" si="335"/>
        <v>Zone 2 - Mile 30</v>
      </c>
      <c r="D2902" s="109" t="s">
        <v>957</v>
      </c>
      <c r="E2902" s="116" t="str">
        <f t="shared" si="327"/>
        <v>Wilfred</v>
      </c>
      <c r="F2902" s="116" t="str">
        <f t="shared" si="328"/>
        <v>Matthys</v>
      </c>
      <c r="G2902" s="116" t="str">
        <f t="shared" si="329"/>
        <v>Men Veteran</v>
      </c>
      <c r="H2902" s="116" t="str">
        <f t="shared" si="330"/>
        <v>Welwitschia</v>
      </c>
      <c r="I2902" s="109" t="s">
        <v>9</v>
      </c>
      <c r="J2902" s="109"/>
      <c r="K2902" s="109">
        <v>30</v>
      </c>
      <c r="L2902" s="118">
        <f t="shared" si="331"/>
        <v>0.5</v>
      </c>
      <c r="M2902" s="118">
        <f t="shared" si="332"/>
        <v>0.5</v>
      </c>
    </row>
    <row r="2903" spans="1:13" x14ac:dyDescent="0.3">
      <c r="A2903" s="121" t="str">
        <f t="shared" si="333"/>
        <v>2019-IC-L2</v>
      </c>
      <c r="B2903" s="122">
        <f t="shared" si="334"/>
        <v>43561</v>
      </c>
      <c r="C2903" s="121" t="str">
        <f t="shared" si="335"/>
        <v>Zone 2 - Mile 30</v>
      </c>
      <c r="D2903" s="109" t="s">
        <v>957</v>
      </c>
      <c r="E2903" s="116" t="str">
        <f t="shared" si="327"/>
        <v>Wilfred</v>
      </c>
      <c r="F2903" s="116" t="str">
        <f t="shared" si="328"/>
        <v>Matthys</v>
      </c>
      <c r="G2903" s="116" t="str">
        <f t="shared" si="329"/>
        <v>Men Veteran</v>
      </c>
      <c r="H2903" s="116" t="str">
        <f t="shared" si="330"/>
        <v>Welwitschia</v>
      </c>
      <c r="I2903" s="109" t="s">
        <v>9</v>
      </c>
      <c r="J2903" s="109"/>
      <c r="K2903" s="109">
        <v>33</v>
      </c>
      <c r="L2903" s="118">
        <f t="shared" si="331"/>
        <v>0.7</v>
      </c>
      <c r="M2903" s="118">
        <f t="shared" si="332"/>
        <v>0.7</v>
      </c>
    </row>
    <row r="2904" spans="1:13" x14ac:dyDescent="0.3">
      <c r="A2904" s="121" t="str">
        <f t="shared" si="333"/>
        <v>2019-IC-L2</v>
      </c>
      <c r="B2904" s="122">
        <f t="shared" si="334"/>
        <v>43561</v>
      </c>
      <c r="C2904" s="121" t="str">
        <f t="shared" si="335"/>
        <v>Zone 2 - Mile 30</v>
      </c>
      <c r="D2904" s="109" t="s">
        <v>1592</v>
      </c>
      <c r="E2904" s="116" t="str">
        <f t="shared" si="327"/>
        <v>GJ</v>
      </c>
      <c r="F2904" s="116" t="str">
        <f t="shared" si="328"/>
        <v>Oosthuizen</v>
      </c>
      <c r="G2904" s="116" t="str">
        <f t="shared" si="329"/>
        <v>Men Senior</v>
      </c>
      <c r="H2904" s="116" t="str">
        <f t="shared" si="330"/>
        <v>Welwitschia</v>
      </c>
      <c r="I2904" s="109" t="s">
        <v>9</v>
      </c>
      <c r="J2904" s="109"/>
      <c r="K2904" s="109">
        <v>30</v>
      </c>
      <c r="L2904" s="118">
        <f t="shared" si="331"/>
        <v>0.5</v>
      </c>
      <c r="M2904" s="118">
        <f t="shared" si="332"/>
        <v>0.5</v>
      </c>
    </row>
    <row r="2905" spans="1:13" x14ac:dyDescent="0.3">
      <c r="A2905" s="121" t="str">
        <f t="shared" si="333"/>
        <v>2019-IC-L2</v>
      </c>
      <c r="B2905" s="122">
        <f t="shared" si="334"/>
        <v>43561</v>
      </c>
      <c r="C2905" s="121" t="str">
        <f t="shared" si="335"/>
        <v>Zone 2 - Mile 30</v>
      </c>
      <c r="D2905" s="109" t="s">
        <v>1537</v>
      </c>
      <c r="E2905" s="116" t="str">
        <f t="shared" si="327"/>
        <v>Jaco</v>
      </c>
      <c r="F2905" s="116" t="str">
        <f t="shared" si="328"/>
        <v>Wiese</v>
      </c>
      <c r="G2905" s="116" t="str">
        <f t="shared" si="329"/>
        <v>Men Senior</v>
      </c>
      <c r="H2905" s="116" t="str">
        <f t="shared" si="330"/>
        <v>Seagull Angling Club</v>
      </c>
      <c r="I2905" s="109" t="s">
        <v>9</v>
      </c>
      <c r="J2905" s="109"/>
      <c r="K2905" s="109">
        <v>31</v>
      </c>
      <c r="L2905" s="118">
        <f t="shared" si="331"/>
        <v>0.5</v>
      </c>
      <c r="M2905" s="118">
        <f t="shared" si="332"/>
        <v>0.5</v>
      </c>
    </row>
    <row r="2906" spans="1:13" x14ac:dyDescent="0.3">
      <c r="A2906" s="121" t="str">
        <f t="shared" si="333"/>
        <v>2019-IC-L2</v>
      </c>
      <c r="B2906" s="122">
        <f t="shared" si="334"/>
        <v>43561</v>
      </c>
      <c r="C2906" s="121" t="str">
        <f t="shared" si="335"/>
        <v>Zone 2 - Mile 30</v>
      </c>
      <c r="D2906" s="109" t="s">
        <v>982</v>
      </c>
      <c r="E2906" s="116" t="str">
        <f t="shared" si="327"/>
        <v>Hannes</v>
      </c>
      <c r="F2906" s="116" t="str">
        <f t="shared" si="328"/>
        <v>Swartz</v>
      </c>
      <c r="G2906" s="116" t="str">
        <f t="shared" si="329"/>
        <v>Men Veteran</v>
      </c>
      <c r="H2906" s="116" t="str">
        <f t="shared" si="330"/>
        <v>Seagull Angling Club</v>
      </c>
      <c r="I2906" s="109" t="s">
        <v>9</v>
      </c>
      <c r="J2906" s="109"/>
      <c r="K2906" s="109">
        <v>31</v>
      </c>
      <c r="L2906" s="118">
        <f t="shared" si="331"/>
        <v>0.5</v>
      </c>
      <c r="M2906" s="118">
        <f t="shared" si="332"/>
        <v>0.5</v>
      </c>
    </row>
    <row r="2907" spans="1:13" x14ac:dyDescent="0.3">
      <c r="A2907" s="121" t="str">
        <f t="shared" si="333"/>
        <v>2019-IC-L2</v>
      </c>
      <c r="B2907" s="122">
        <f t="shared" si="334"/>
        <v>43561</v>
      </c>
      <c r="C2907" s="121" t="str">
        <f t="shared" si="335"/>
        <v>Zone 2 - Mile 30</v>
      </c>
      <c r="D2907" s="109" t="s">
        <v>546</v>
      </c>
      <c r="E2907" s="116" t="str">
        <f t="shared" si="327"/>
        <v>Sean</v>
      </c>
      <c r="F2907" s="116" t="str">
        <f t="shared" si="328"/>
        <v>Van Den Heuvel</v>
      </c>
      <c r="G2907" s="116" t="str">
        <f t="shared" si="329"/>
        <v>Men Veteran</v>
      </c>
      <c r="H2907" s="116" t="str">
        <f t="shared" si="330"/>
        <v>Seagull Angling Club</v>
      </c>
      <c r="I2907" s="109"/>
      <c r="J2907" s="109" t="s">
        <v>2018</v>
      </c>
      <c r="K2907" s="109">
        <v>150</v>
      </c>
      <c r="L2907" s="118">
        <f t="shared" si="331"/>
        <v>17.399999999999999</v>
      </c>
      <c r="M2907" s="118">
        <f t="shared" si="332"/>
        <v>17.399999999999999</v>
      </c>
    </row>
    <row r="2908" spans="1:13" x14ac:dyDescent="0.3">
      <c r="A2908" s="121" t="str">
        <f t="shared" si="333"/>
        <v>2019-IC-L2</v>
      </c>
      <c r="B2908" s="122">
        <f t="shared" si="334"/>
        <v>43561</v>
      </c>
      <c r="C2908" s="121" t="str">
        <f t="shared" si="335"/>
        <v>Zone 2 - Mile 30</v>
      </c>
      <c r="D2908" s="109" t="s">
        <v>763</v>
      </c>
      <c r="E2908" s="116" t="str">
        <f t="shared" ref="E2908:E2971" si="336">IF(D2908="","",VLOOKUP(D2908,Master,3,FALSE))</f>
        <v>Andre</v>
      </c>
      <c r="F2908" s="116" t="str">
        <f t="shared" ref="F2908:F2971" si="337">IF(D2908="","",VLOOKUP(D2908,Master,4,FALSE))</f>
        <v>Nel</v>
      </c>
      <c r="G2908" s="116" t="str">
        <f t="shared" ref="G2908:G2971" si="338">IF(D2908="","",VLOOKUP(D2908,Master,5,FALSE))</f>
        <v>Men Senior</v>
      </c>
      <c r="H2908" s="116" t="str">
        <f t="shared" ref="H2908:H2971" si="339">IF(D2908="","",VLOOKUP(D2908,Master,2,FALSE))</f>
        <v>Seagull Angling Club</v>
      </c>
      <c r="I2908" s="109"/>
      <c r="J2908" s="109"/>
      <c r="K2908" s="109"/>
      <c r="L2908" s="118" t="str">
        <f t="shared" ref="L2908:L2971" si="340">IF(K2908="","",IF(I2908="",ROUND(HLOOKUP(J2908,kgList,K2908,FALSE),1),ROUND(HLOOKUP(I2908,kgList,K2908,FALSE),1)))</f>
        <v/>
      </c>
      <c r="M2908" s="118" t="str">
        <f t="shared" ref="M2908:M2971" si="341">IF(L2908="","",IF(COUNTA(I2908:J2908)&gt;1,"Edible or Inedible",IF(COUNTA(I2908)=1,L2908*1,IF(COUNTA(J2908)=1,L2908*1,"ERROR"))))</f>
        <v/>
      </c>
    </row>
    <row r="2909" spans="1:13" x14ac:dyDescent="0.3">
      <c r="A2909" s="121" t="str">
        <f t="shared" si="333"/>
        <v>2019-IC-L2</v>
      </c>
      <c r="B2909" s="122">
        <f t="shared" si="334"/>
        <v>43561</v>
      </c>
      <c r="C2909" s="121" t="str">
        <f t="shared" si="335"/>
        <v>Zone 2 - Mile 30</v>
      </c>
      <c r="D2909" s="109" t="s">
        <v>793</v>
      </c>
      <c r="E2909" s="116" t="str">
        <f t="shared" si="336"/>
        <v>Danie</v>
      </c>
      <c r="F2909" s="116" t="str">
        <f t="shared" si="337"/>
        <v>Smith</v>
      </c>
      <c r="G2909" s="116" t="str">
        <f t="shared" si="338"/>
        <v>Men Veteran</v>
      </c>
      <c r="H2909" s="116" t="str">
        <f t="shared" si="339"/>
        <v>Seagull Angling Club</v>
      </c>
      <c r="I2909" s="109"/>
      <c r="J2909" s="109"/>
      <c r="K2909" s="109"/>
      <c r="L2909" s="118" t="str">
        <f t="shared" si="340"/>
        <v/>
      </c>
      <c r="M2909" s="118" t="str">
        <f t="shared" si="341"/>
        <v/>
      </c>
    </row>
    <row r="2910" spans="1:13" x14ac:dyDescent="0.3">
      <c r="A2910" s="121" t="str">
        <f t="shared" si="333"/>
        <v>2019-IC-L2</v>
      </c>
      <c r="B2910" s="122">
        <f t="shared" si="334"/>
        <v>43561</v>
      </c>
      <c r="C2910" s="121" t="str">
        <f t="shared" si="335"/>
        <v>Zone 2 - Mile 30</v>
      </c>
      <c r="D2910" s="109" t="s">
        <v>1703</v>
      </c>
      <c r="E2910" s="116" t="str">
        <f t="shared" si="336"/>
        <v>Gert</v>
      </c>
      <c r="F2910" s="116" t="str">
        <f t="shared" si="337"/>
        <v>Nelson</v>
      </c>
      <c r="G2910" s="116" t="str">
        <f t="shared" si="338"/>
        <v>Men Veteran</v>
      </c>
      <c r="H2910" s="116" t="str">
        <f t="shared" si="339"/>
        <v>Walvis Bay</v>
      </c>
      <c r="I2910" s="109"/>
      <c r="J2910" s="109"/>
      <c r="K2910" s="109"/>
      <c r="L2910" s="118" t="str">
        <f t="shared" si="340"/>
        <v/>
      </c>
      <c r="M2910" s="118" t="str">
        <f t="shared" si="341"/>
        <v/>
      </c>
    </row>
    <row r="2911" spans="1:13" x14ac:dyDescent="0.3">
      <c r="A2911" s="121" t="str">
        <f t="shared" si="333"/>
        <v>2019-IC-L2</v>
      </c>
      <c r="B2911" s="122">
        <f t="shared" si="334"/>
        <v>43561</v>
      </c>
      <c r="C2911" s="121" t="str">
        <f t="shared" si="335"/>
        <v>Zone 2 - Mile 30</v>
      </c>
      <c r="D2911" s="109" t="s">
        <v>931</v>
      </c>
      <c r="E2911" s="116" t="str">
        <f t="shared" si="336"/>
        <v>Martin</v>
      </c>
      <c r="F2911" s="116" t="str">
        <f t="shared" si="337"/>
        <v>Gouws</v>
      </c>
      <c r="G2911" s="116" t="str">
        <f t="shared" si="338"/>
        <v>Men Senior</v>
      </c>
      <c r="H2911" s="116" t="str">
        <f t="shared" si="339"/>
        <v>Seagull Angling Club</v>
      </c>
      <c r="I2911" s="109"/>
      <c r="J2911" s="109"/>
      <c r="K2911" s="109"/>
      <c r="L2911" s="118" t="str">
        <f t="shared" si="340"/>
        <v/>
      </c>
      <c r="M2911" s="118" t="str">
        <f t="shared" si="341"/>
        <v/>
      </c>
    </row>
    <row r="2912" spans="1:13" x14ac:dyDescent="0.3">
      <c r="A2912" s="121" t="str">
        <f t="shared" si="333"/>
        <v>2019-IC-L2</v>
      </c>
      <c r="B2912" s="122">
        <f t="shared" si="334"/>
        <v>43561</v>
      </c>
      <c r="C2912" s="121" t="str">
        <f t="shared" si="335"/>
        <v>Zone 2 - Mile 30</v>
      </c>
      <c r="D2912" s="109" t="s">
        <v>1040</v>
      </c>
      <c r="E2912" s="116" t="str">
        <f t="shared" si="336"/>
        <v>Monitilo</v>
      </c>
      <c r="F2912" s="116" t="str">
        <f t="shared" si="337"/>
        <v>du Toit</v>
      </c>
      <c r="G2912" s="116" t="str">
        <f t="shared" si="338"/>
        <v>Men Senior</v>
      </c>
      <c r="H2912" s="116" t="str">
        <f t="shared" si="339"/>
        <v>xSkeleton Coast</v>
      </c>
      <c r="I2912" s="109" t="s">
        <v>2019</v>
      </c>
      <c r="J2912" s="109"/>
      <c r="K2912" s="109">
        <v>41</v>
      </c>
      <c r="L2912" s="118">
        <f t="shared" si="340"/>
        <v>0.7</v>
      </c>
      <c r="M2912" s="118">
        <f t="shared" si="341"/>
        <v>0.7</v>
      </c>
    </row>
    <row r="2913" spans="1:13" x14ac:dyDescent="0.3">
      <c r="A2913" s="121" t="str">
        <f t="shared" si="333"/>
        <v>2019-IC-L2</v>
      </c>
      <c r="B2913" s="122">
        <f t="shared" si="334"/>
        <v>43561</v>
      </c>
      <c r="C2913" s="121" t="str">
        <f t="shared" si="335"/>
        <v>Zone 2 - Mile 30</v>
      </c>
      <c r="D2913" s="109" t="s">
        <v>834</v>
      </c>
      <c r="E2913" s="116" t="str">
        <f t="shared" si="336"/>
        <v>Morne</v>
      </c>
      <c r="F2913" s="116" t="str">
        <f t="shared" si="337"/>
        <v>Hugo</v>
      </c>
      <c r="G2913" s="116" t="str">
        <f t="shared" si="338"/>
        <v>Men Veteran</v>
      </c>
      <c r="H2913" s="116" t="str">
        <f t="shared" si="339"/>
        <v>Walvis Bay</v>
      </c>
      <c r="I2913" s="109"/>
      <c r="J2913" s="109" t="s">
        <v>2018</v>
      </c>
      <c r="K2913" s="109">
        <v>95</v>
      </c>
      <c r="L2913" s="118">
        <f t="shared" si="340"/>
        <v>3.6</v>
      </c>
      <c r="M2913" s="118">
        <f t="shared" si="341"/>
        <v>3.6</v>
      </c>
    </row>
    <row r="2914" spans="1:13" x14ac:dyDescent="0.3">
      <c r="A2914" s="121" t="str">
        <f t="shared" si="333"/>
        <v>2019-IC-L2</v>
      </c>
      <c r="B2914" s="122">
        <f t="shared" si="334"/>
        <v>43561</v>
      </c>
      <c r="C2914" s="121" t="str">
        <f t="shared" si="335"/>
        <v>Zone 2 - Mile 30</v>
      </c>
      <c r="D2914" s="109" t="s">
        <v>569</v>
      </c>
      <c r="E2914" s="116" t="str">
        <f t="shared" si="336"/>
        <v>Marina</v>
      </c>
      <c r="F2914" s="116" t="str">
        <f t="shared" si="337"/>
        <v>Kruger</v>
      </c>
      <c r="G2914" s="116" t="str">
        <f t="shared" si="338"/>
        <v>Ladies Master</v>
      </c>
      <c r="H2914" s="116" t="str">
        <f t="shared" si="339"/>
        <v>Benguella</v>
      </c>
      <c r="I2914" s="109" t="s">
        <v>2019</v>
      </c>
      <c r="J2914" s="109"/>
      <c r="K2914" s="109">
        <v>43</v>
      </c>
      <c r="L2914" s="118">
        <f t="shared" si="340"/>
        <v>0.8</v>
      </c>
      <c r="M2914" s="118">
        <f t="shared" si="341"/>
        <v>0.8</v>
      </c>
    </row>
    <row r="2915" spans="1:13" x14ac:dyDescent="0.3">
      <c r="A2915" s="121" t="str">
        <f t="shared" si="333"/>
        <v>2019-IC-L2</v>
      </c>
      <c r="B2915" s="122">
        <f t="shared" si="334"/>
        <v>43561</v>
      </c>
      <c r="C2915" s="121" t="str">
        <f t="shared" si="335"/>
        <v>Zone 2 - Mile 30</v>
      </c>
      <c r="D2915" s="109" t="s">
        <v>1499</v>
      </c>
      <c r="E2915" s="116" t="str">
        <f t="shared" si="336"/>
        <v>Phillip</v>
      </c>
      <c r="F2915" s="116" t="str">
        <f t="shared" si="337"/>
        <v>Coetzee</v>
      </c>
      <c r="G2915" s="116" t="str">
        <f t="shared" si="338"/>
        <v>Men Senior</v>
      </c>
      <c r="H2915" s="116" t="str">
        <f t="shared" si="339"/>
        <v>Penguin</v>
      </c>
      <c r="I2915" s="109" t="s">
        <v>9</v>
      </c>
      <c r="J2915" s="109"/>
      <c r="K2915" s="109">
        <v>33</v>
      </c>
      <c r="L2915" s="118">
        <f t="shared" si="340"/>
        <v>0.7</v>
      </c>
      <c r="M2915" s="118">
        <f t="shared" si="341"/>
        <v>0.7</v>
      </c>
    </row>
    <row r="2916" spans="1:13" x14ac:dyDescent="0.3">
      <c r="A2916" s="121" t="str">
        <f t="shared" si="333"/>
        <v>2019-IC-L2</v>
      </c>
      <c r="B2916" s="122">
        <f t="shared" si="334"/>
        <v>43561</v>
      </c>
      <c r="C2916" s="121" t="str">
        <f t="shared" si="335"/>
        <v>Zone 2 - Mile 30</v>
      </c>
      <c r="D2916" s="109" t="s">
        <v>599</v>
      </c>
      <c r="E2916" s="116" t="str">
        <f t="shared" si="336"/>
        <v>Herman</v>
      </c>
      <c r="F2916" s="116" t="str">
        <f t="shared" si="337"/>
        <v>De Vries</v>
      </c>
      <c r="G2916" s="116" t="str">
        <f t="shared" si="338"/>
        <v>Men Veteran</v>
      </c>
      <c r="H2916" s="116" t="str">
        <f t="shared" si="339"/>
        <v>xSkeleton Coast</v>
      </c>
      <c r="I2916" s="109" t="s">
        <v>9</v>
      </c>
      <c r="J2916" s="109"/>
      <c r="K2916" s="109">
        <v>32</v>
      </c>
      <c r="L2916" s="118">
        <f t="shared" si="340"/>
        <v>0.6</v>
      </c>
      <c r="M2916" s="118">
        <f t="shared" si="341"/>
        <v>0.6</v>
      </c>
    </row>
    <row r="2917" spans="1:13" x14ac:dyDescent="0.3">
      <c r="A2917" s="121" t="str">
        <f t="shared" si="333"/>
        <v>2019-IC-L2</v>
      </c>
      <c r="B2917" s="122">
        <f t="shared" si="334"/>
        <v>43561</v>
      </c>
      <c r="C2917" s="121" t="str">
        <f t="shared" si="335"/>
        <v>Zone 2 - Mile 30</v>
      </c>
      <c r="D2917" s="109" t="s">
        <v>560</v>
      </c>
      <c r="E2917" s="116" t="str">
        <f t="shared" si="336"/>
        <v>Gerrie</v>
      </c>
      <c r="F2917" s="116" t="str">
        <f t="shared" si="337"/>
        <v>Hough</v>
      </c>
      <c r="G2917" s="116" t="str">
        <f t="shared" si="338"/>
        <v>Men Master</v>
      </c>
      <c r="H2917" s="116" t="str">
        <f t="shared" si="339"/>
        <v>Mako</v>
      </c>
      <c r="I2917" s="109" t="s">
        <v>7</v>
      </c>
      <c r="J2917" s="109"/>
      <c r="K2917" s="109">
        <v>29</v>
      </c>
      <c r="L2917" s="118">
        <f t="shared" si="340"/>
        <v>0.7</v>
      </c>
      <c r="M2917" s="118">
        <f t="shared" si="341"/>
        <v>0.7</v>
      </c>
    </row>
    <row r="2918" spans="1:13" x14ac:dyDescent="0.3">
      <c r="A2918" s="121" t="str">
        <f t="shared" si="333"/>
        <v>2019-IC-L2</v>
      </c>
      <c r="B2918" s="122">
        <f t="shared" si="334"/>
        <v>43561</v>
      </c>
      <c r="C2918" s="121" t="str">
        <f t="shared" si="335"/>
        <v>Zone 2 - Mile 30</v>
      </c>
      <c r="D2918" s="109" t="s">
        <v>560</v>
      </c>
      <c r="E2918" s="116" t="str">
        <f t="shared" si="336"/>
        <v>Gerrie</v>
      </c>
      <c r="F2918" s="116" t="str">
        <f t="shared" si="337"/>
        <v>Hough</v>
      </c>
      <c r="G2918" s="116" t="str">
        <f t="shared" si="338"/>
        <v>Men Master</v>
      </c>
      <c r="H2918" s="116" t="str">
        <f t="shared" si="339"/>
        <v>Mako</v>
      </c>
      <c r="I2918" s="109" t="s">
        <v>7</v>
      </c>
      <c r="J2918" s="109"/>
      <c r="K2918" s="109">
        <v>27</v>
      </c>
      <c r="L2918" s="118">
        <f t="shared" si="340"/>
        <v>0.6</v>
      </c>
      <c r="M2918" s="118">
        <f t="shared" si="341"/>
        <v>0.6</v>
      </c>
    </row>
    <row r="2919" spans="1:13" x14ac:dyDescent="0.3">
      <c r="A2919" s="121" t="str">
        <f t="shared" si="333"/>
        <v>2019-IC-L2</v>
      </c>
      <c r="B2919" s="122">
        <f t="shared" si="334"/>
        <v>43561</v>
      </c>
      <c r="C2919" s="121" t="str">
        <f t="shared" si="335"/>
        <v>Zone 2 - Mile 30</v>
      </c>
      <c r="D2919" s="109" t="s">
        <v>523</v>
      </c>
      <c r="E2919" s="116" t="str">
        <f t="shared" si="336"/>
        <v>Andre</v>
      </c>
      <c r="F2919" s="116" t="str">
        <f t="shared" si="337"/>
        <v>Theart</v>
      </c>
      <c r="G2919" s="116" t="str">
        <f t="shared" si="338"/>
        <v>Men Grand Masters</v>
      </c>
      <c r="H2919" s="116" t="str">
        <f t="shared" si="339"/>
        <v>xSkeleton Coast</v>
      </c>
      <c r="I2919" s="109" t="s">
        <v>9</v>
      </c>
      <c r="J2919" s="109"/>
      <c r="K2919" s="109">
        <v>31</v>
      </c>
      <c r="L2919" s="118">
        <f t="shared" si="340"/>
        <v>0.5</v>
      </c>
      <c r="M2919" s="118">
        <f t="shared" si="341"/>
        <v>0.5</v>
      </c>
    </row>
    <row r="2920" spans="1:13" x14ac:dyDescent="0.3">
      <c r="A2920" s="121" t="str">
        <f t="shared" si="333"/>
        <v>2019-IC-L2</v>
      </c>
      <c r="B2920" s="122">
        <f t="shared" si="334"/>
        <v>43561</v>
      </c>
      <c r="C2920" s="121" t="str">
        <f t="shared" si="335"/>
        <v>Zone 2 - Mile 30</v>
      </c>
      <c r="D2920" s="109" t="s">
        <v>523</v>
      </c>
      <c r="E2920" s="116" t="str">
        <f t="shared" si="336"/>
        <v>Andre</v>
      </c>
      <c r="F2920" s="116" t="str">
        <f t="shared" si="337"/>
        <v>Theart</v>
      </c>
      <c r="G2920" s="116" t="str">
        <f t="shared" si="338"/>
        <v>Men Grand Masters</v>
      </c>
      <c r="H2920" s="116" t="str">
        <f t="shared" si="339"/>
        <v>xSkeleton Coast</v>
      </c>
      <c r="I2920" s="109" t="s">
        <v>2019</v>
      </c>
      <c r="J2920" s="109"/>
      <c r="K2920" s="109">
        <v>63</v>
      </c>
      <c r="L2920" s="118">
        <f t="shared" si="340"/>
        <v>2.6</v>
      </c>
      <c r="M2920" s="118">
        <f t="shared" si="341"/>
        <v>2.6</v>
      </c>
    </row>
    <row r="2921" spans="1:13" x14ac:dyDescent="0.3">
      <c r="A2921" s="121" t="str">
        <f t="shared" si="333"/>
        <v>2019-IC-L2</v>
      </c>
      <c r="B2921" s="122">
        <f t="shared" si="334"/>
        <v>43561</v>
      </c>
      <c r="C2921" s="121" t="str">
        <f t="shared" si="335"/>
        <v>Zone 2 - Mile 30</v>
      </c>
      <c r="D2921" s="109" t="s">
        <v>1113</v>
      </c>
      <c r="E2921" s="116" t="str">
        <f t="shared" si="336"/>
        <v>Dries</v>
      </c>
      <c r="F2921" s="116" t="str">
        <f t="shared" si="337"/>
        <v>Oberholzer</v>
      </c>
      <c r="G2921" s="116" t="str">
        <f t="shared" si="338"/>
        <v>Men Veteran</v>
      </c>
      <c r="H2921" s="116" t="str">
        <f t="shared" si="339"/>
        <v>xSkeleton Coast</v>
      </c>
      <c r="I2921" s="109"/>
      <c r="J2921" s="109"/>
      <c r="K2921" s="109"/>
      <c r="L2921" s="118" t="str">
        <f t="shared" si="340"/>
        <v/>
      </c>
      <c r="M2921" s="118" t="str">
        <f t="shared" si="341"/>
        <v/>
      </c>
    </row>
    <row r="2922" spans="1:13" x14ac:dyDescent="0.3">
      <c r="A2922" s="121" t="str">
        <f t="shared" si="333"/>
        <v>2019-IC-L2</v>
      </c>
      <c r="B2922" s="122">
        <f t="shared" si="334"/>
        <v>43561</v>
      </c>
      <c r="C2922" s="121" t="str">
        <f t="shared" si="335"/>
        <v>Zone 2 - Mile 30</v>
      </c>
      <c r="D2922" s="109" t="s">
        <v>1501</v>
      </c>
      <c r="E2922" s="116" t="str">
        <f t="shared" si="336"/>
        <v>Dreyer</v>
      </c>
      <c r="F2922" s="116" t="str">
        <f t="shared" si="337"/>
        <v>Oberholzer</v>
      </c>
      <c r="G2922" s="116" t="str">
        <f t="shared" si="338"/>
        <v>Men U/16</v>
      </c>
      <c r="H2922" s="116" t="str">
        <f t="shared" si="339"/>
        <v>xSkeleton Coast</v>
      </c>
      <c r="I2922" s="109"/>
      <c r="J2922" s="109"/>
      <c r="K2922" s="109"/>
      <c r="L2922" s="118" t="str">
        <f t="shared" si="340"/>
        <v/>
      </c>
      <c r="M2922" s="118" t="str">
        <f t="shared" si="341"/>
        <v/>
      </c>
    </row>
    <row r="2923" spans="1:13" x14ac:dyDescent="0.3">
      <c r="A2923" s="121" t="str">
        <f t="shared" si="333"/>
        <v>2019-IC-L2</v>
      </c>
      <c r="B2923" s="122">
        <f t="shared" si="334"/>
        <v>43561</v>
      </c>
      <c r="C2923" s="121" t="str">
        <f t="shared" si="335"/>
        <v>Zone 2 - Mile 30</v>
      </c>
      <c r="D2923" s="109" t="s">
        <v>718</v>
      </c>
      <c r="E2923" s="116" t="str">
        <f t="shared" si="336"/>
        <v>Pieter</v>
      </c>
      <c r="F2923" s="116" t="str">
        <f t="shared" si="337"/>
        <v>Hough</v>
      </c>
      <c r="G2923" s="116" t="str">
        <f t="shared" si="338"/>
        <v>Men U/21</v>
      </c>
      <c r="H2923" s="116" t="str">
        <f t="shared" si="339"/>
        <v>xSkeleton Coast</v>
      </c>
      <c r="I2923" s="109"/>
      <c r="J2923" s="109"/>
      <c r="K2923" s="109"/>
      <c r="L2923" s="118" t="str">
        <f t="shared" si="340"/>
        <v/>
      </c>
      <c r="M2923" s="118" t="str">
        <f t="shared" si="341"/>
        <v/>
      </c>
    </row>
    <row r="2924" spans="1:13" x14ac:dyDescent="0.3">
      <c r="A2924" s="121" t="str">
        <f t="shared" si="333"/>
        <v>2019-IC-L2</v>
      </c>
      <c r="B2924" s="122">
        <f t="shared" si="334"/>
        <v>43561</v>
      </c>
      <c r="C2924" s="121" t="str">
        <f t="shared" si="335"/>
        <v>Zone 2 - Mile 30</v>
      </c>
      <c r="D2924" s="109" t="s">
        <v>584</v>
      </c>
      <c r="E2924" s="116" t="str">
        <f t="shared" si="336"/>
        <v>Heiko</v>
      </c>
      <c r="F2924" s="116" t="str">
        <f t="shared" si="337"/>
        <v>Halbich</v>
      </c>
      <c r="G2924" s="116" t="str">
        <f t="shared" si="338"/>
        <v>Men Veteran</v>
      </c>
      <c r="H2924" s="116" t="str">
        <f t="shared" si="339"/>
        <v>xSeagull Angling Club</v>
      </c>
      <c r="I2924" s="109"/>
      <c r="J2924" s="109"/>
      <c r="K2924" s="109"/>
      <c r="L2924" s="118" t="str">
        <f t="shared" si="340"/>
        <v/>
      </c>
      <c r="M2924" s="118" t="str">
        <f t="shared" si="341"/>
        <v/>
      </c>
    </row>
    <row r="2925" spans="1:13" x14ac:dyDescent="0.3">
      <c r="A2925" s="121" t="str">
        <f t="shared" si="333"/>
        <v>2019-IC-L2</v>
      </c>
      <c r="B2925" s="122">
        <f t="shared" si="334"/>
        <v>43561</v>
      </c>
      <c r="C2925" s="121" t="str">
        <f t="shared" si="335"/>
        <v>Zone 2 - Mile 30</v>
      </c>
      <c r="D2925" s="109" t="s">
        <v>1620</v>
      </c>
      <c r="E2925" s="116" t="str">
        <f t="shared" si="336"/>
        <v>Brandon</v>
      </c>
      <c r="F2925" s="116" t="str">
        <f t="shared" si="337"/>
        <v>Grane</v>
      </c>
      <c r="G2925" s="116" t="str">
        <f t="shared" si="338"/>
        <v>Men Senior</v>
      </c>
      <c r="H2925" s="116" t="str">
        <f t="shared" si="339"/>
        <v>Walvis Bay</v>
      </c>
      <c r="I2925" s="109"/>
      <c r="J2925" s="109"/>
      <c r="K2925" s="109"/>
      <c r="L2925" s="118" t="str">
        <f t="shared" si="340"/>
        <v/>
      </c>
      <c r="M2925" s="118" t="str">
        <f t="shared" si="341"/>
        <v/>
      </c>
    </row>
    <row r="2926" spans="1:13" x14ac:dyDescent="0.3">
      <c r="A2926" s="121" t="str">
        <f t="shared" si="333"/>
        <v>2019-IC-L2</v>
      </c>
      <c r="B2926" s="122">
        <f t="shared" si="334"/>
        <v>43561</v>
      </c>
      <c r="C2926" s="121" t="str">
        <f t="shared" si="335"/>
        <v>Zone 2 - Mile 30</v>
      </c>
      <c r="D2926" s="109" t="s">
        <v>1123</v>
      </c>
      <c r="E2926" s="116" t="str">
        <f t="shared" si="336"/>
        <v>Roberto</v>
      </c>
      <c r="F2926" s="116" t="str">
        <f t="shared" si="337"/>
        <v>Celotto</v>
      </c>
      <c r="G2926" s="116" t="str">
        <f t="shared" si="338"/>
        <v>Men Senior</v>
      </c>
      <c r="H2926" s="116" t="str">
        <f t="shared" si="339"/>
        <v>xWalvis Bay</v>
      </c>
      <c r="I2926" s="109"/>
      <c r="J2926" s="109"/>
      <c r="K2926" s="109"/>
      <c r="L2926" s="118" t="str">
        <f t="shared" si="340"/>
        <v/>
      </c>
      <c r="M2926" s="118" t="str">
        <f t="shared" si="341"/>
        <v/>
      </c>
    </row>
    <row r="2927" spans="1:13" x14ac:dyDescent="0.3">
      <c r="A2927" s="121" t="str">
        <f t="shared" si="333"/>
        <v>2019-IC-L2</v>
      </c>
      <c r="B2927" s="122">
        <f t="shared" si="334"/>
        <v>43561</v>
      </c>
      <c r="C2927" s="121" t="str">
        <f t="shared" si="335"/>
        <v>Zone 2 - Mile 30</v>
      </c>
      <c r="D2927" s="109" t="s">
        <v>512</v>
      </c>
      <c r="E2927" s="116" t="str">
        <f t="shared" si="336"/>
        <v>Johan</v>
      </c>
      <c r="F2927" s="116" t="str">
        <f t="shared" si="337"/>
        <v>Diedericks</v>
      </c>
      <c r="G2927" s="116" t="str">
        <f t="shared" si="338"/>
        <v>Men Senior</v>
      </c>
      <c r="H2927" s="116" t="str">
        <f t="shared" si="339"/>
        <v>Welwitschia</v>
      </c>
      <c r="I2927" s="109"/>
      <c r="J2927" s="109"/>
      <c r="K2927" s="109"/>
      <c r="L2927" s="118" t="str">
        <f t="shared" si="340"/>
        <v/>
      </c>
      <c r="M2927" s="118" t="str">
        <f t="shared" si="341"/>
        <v/>
      </c>
    </row>
    <row r="2928" spans="1:13" x14ac:dyDescent="0.3">
      <c r="A2928" s="121" t="str">
        <f t="shared" si="333"/>
        <v>2019-IC-L2</v>
      </c>
      <c r="B2928" s="122">
        <f t="shared" si="334"/>
        <v>43561</v>
      </c>
      <c r="C2928" s="121" t="str">
        <f t="shared" si="335"/>
        <v>Zone 2 - Mile 30</v>
      </c>
      <c r="D2928" s="109" t="s">
        <v>1639</v>
      </c>
      <c r="E2928" s="116" t="str">
        <f t="shared" si="336"/>
        <v>Francois Jnr</v>
      </c>
      <c r="F2928" s="116" t="str">
        <f t="shared" si="337"/>
        <v>Wolfaardt</v>
      </c>
      <c r="G2928" s="116" t="str">
        <f t="shared" si="338"/>
        <v>Men U/21</v>
      </c>
      <c r="H2928" s="116" t="str">
        <f t="shared" si="339"/>
        <v>Walvis Bay</v>
      </c>
      <c r="I2928" s="109"/>
      <c r="J2928" s="109"/>
      <c r="K2928" s="109"/>
      <c r="L2928" s="118" t="str">
        <f t="shared" si="340"/>
        <v/>
      </c>
      <c r="M2928" s="118" t="str">
        <f t="shared" si="341"/>
        <v/>
      </c>
    </row>
    <row r="2929" spans="1:13" x14ac:dyDescent="0.3">
      <c r="A2929" s="121" t="str">
        <f t="shared" si="333"/>
        <v>2019-IC-L2</v>
      </c>
      <c r="B2929" s="122">
        <f t="shared" si="334"/>
        <v>43561</v>
      </c>
      <c r="C2929" s="121" t="str">
        <f t="shared" si="335"/>
        <v>Zone 2 - Mile 30</v>
      </c>
      <c r="D2929" s="109" t="s">
        <v>607</v>
      </c>
      <c r="E2929" s="116" t="str">
        <f t="shared" si="336"/>
        <v>Delano</v>
      </c>
      <c r="F2929" s="116" t="str">
        <f t="shared" si="337"/>
        <v>Louw</v>
      </c>
      <c r="G2929" s="116" t="str">
        <f t="shared" si="338"/>
        <v>Men Senior</v>
      </c>
      <c r="H2929" s="116" t="str">
        <f t="shared" si="339"/>
        <v>xSkeleton Coast</v>
      </c>
      <c r="I2929" s="109"/>
      <c r="J2929" s="109"/>
      <c r="K2929" s="109"/>
      <c r="L2929" s="118" t="str">
        <f t="shared" si="340"/>
        <v/>
      </c>
      <c r="M2929" s="118" t="str">
        <f t="shared" si="341"/>
        <v/>
      </c>
    </row>
    <row r="2930" spans="1:13" x14ac:dyDescent="0.3">
      <c r="A2930" s="121" t="str">
        <f t="shared" si="333"/>
        <v>2019-IC-L2</v>
      </c>
      <c r="B2930" s="122">
        <f t="shared" si="334"/>
        <v>43561</v>
      </c>
      <c r="C2930" s="121" t="str">
        <f t="shared" si="335"/>
        <v>Zone 2 - Mile 30</v>
      </c>
      <c r="D2930" s="109" t="s">
        <v>1707</v>
      </c>
      <c r="E2930" s="116" t="str">
        <f t="shared" si="336"/>
        <v>Francois</v>
      </c>
      <c r="F2930" s="116" t="str">
        <f t="shared" si="337"/>
        <v>Wolfaardt</v>
      </c>
      <c r="G2930" s="116" t="str">
        <f t="shared" si="338"/>
        <v>Men Veteran</v>
      </c>
      <c r="H2930" s="116" t="str">
        <f t="shared" si="339"/>
        <v>Walvis Bay</v>
      </c>
      <c r="I2930" s="109"/>
      <c r="J2930" s="109"/>
      <c r="K2930" s="109"/>
      <c r="L2930" s="118" t="str">
        <f t="shared" si="340"/>
        <v/>
      </c>
      <c r="M2930" s="118" t="str">
        <f t="shared" si="341"/>
        <v/>
      </c>
    </row>
    <row r="2931" spans="1:13" x14ac:dyDescent="0.3">
      <c r="A2931" s="121" t="str">
        <f t="shared" si="333"/>
        <v>2019-IC-L2</v>
      </c>
      <c r="B2931" s="122">
        <f t="shared" si="334"/>
        <v>43561</v>
      </c>
      <c r="C2931" s="121" t="str">
        <f t="shared" si="335"/>
        <v>Zone 2 - Mile 30</v>
      </c>
      <c r="D2931" s="109" t="s">
        <v>748</v>
      </c>
      <c r="E2931" s="116" t="str">
        <f t="shared" si="336"/>
        <v>Coenraad</v>
      </c>
      <c r="F2931" s="116" t="str">
        <f t="shared" si="337"/>
        <v>Liebenberg</v>
      </c>
      <c r="G2931" s="116" t="str">
        <f t="shared" si="338"/>
        <v>Men Master</v>
      </c>
      <c r="H2931" s="116" t="str">
        <f t="shared" si="339"/>
        <v>xSkeleton Coast</v>
      </c>
      <c r="I2931" s="109"/>
      <c r="J2931" s="109"/>
      <c r="K2931" s="109"/>
      <c r="L2931" s="118" t="str">
        <f t="shared" si="340"/>
        <v/>
      </c>
      <c r="M2931" s="118" t="str">
        <f t="shared" si="341"/>
        <v/>
      </c>
    </row>
    <row r="2932" spans="1:13" x14ac:dyDescent="0.3">
      <c r="A2932" s="121" t="str">
        <f t="shared" si="333"/>
        <v>2019-IC-L2</v>
      </c>
      <c r="B2932" s="122">
        <f t="shared" si="334"/>
        <v>43561</v>
      </c>
      <c r="C2932" s="121" t="str">
        <f t="shared" si="335"/>
        <v>Zone 2 - Mile 30</v>
      </c>
      <c r="D2932" s="109" t="s">
        <v>1714</v>
      </c>
      <c r="E2932" s="116" t="str">
        <f t="shared" si="336"/>
        <v>Rohann</v>
      </c>
      <c r="F2932" s="116" t="str">
        <f t="shared" si="337"/>
        <v>Blaauw</v>
      </c>
      <c r="G2932" s="116" t="str">
        <f t="shared" si="338"/>
        <v>Men Senior</v>
      </c>
      <c r="H2932" s="116" t="str">
        <f t="shared" si="339"/>
        <v>xSkeleton Coast</v>
      </c>
      <c r="I2932" s="109"/>
      <c r="J2932" s="109"/>
      <c r="K2932" s="109"/>
      <c r="L2932" s="118" t="str">
        <f t="shared" si="340"/>
        <v/>
      </c>
      <c r="M2932" s="118" t="str">
        <f t="shared" si="341"/>
        <v/>
      </c>
    </row>
    <row r="2933" spans="1:13" x14ac:dyDescent="0.3">
      <c r="A2933" s="121" t="str">
        <f t="shared" si="333"/>
        <v>2019-IC-L2</v>
      </c>
      <c r="B2933" s="122">
        <f t="shared" si="334"/>
        <v>43561</v>
      </c>
      <c r="C2933" s="121" t="str">
        <f t="shared" si="335"/>
        <v>Zone 2 - Mile 30</v>
      </c>
      <c r="D2933" s="109" t="s">
        <v>1713</v>
      </c>
      <c r="E2933" s="116" t="str">
        <f t="shared" si="336"/>
        <v>Renier</v>
      </c>
      <c r="F2933" s="116" t="str">
        <f t="shared" si="337"/>
        <v>Blaauw</v>
      </c>
      <c r="G2933" s="116" t="str">
        <f t="shared" si="338"/>
        <v>Men Master</v>
      </c>
      <c r="H2933" s="116" t="str">
        <f t="shared" si="339"/>
        <v>xSkeleton Coast</v>
      </c>
      <c r="I2933" s="109"/>
      <c r="J2933" s="109"/>
      <c r="K2933" s="109"/>
      <c r="L2933" s="118" t="str">
        <f t="shared" si="340"/>
        <v/>
      </c>
      <c r="M2933" s="118" t="str">
        <f t="shared" si="341"/>
        <v/>
      </c>
    </row>
    <row r="2934" spans="1:13" x14ac:dyDescent="0.3">
      <c r="A2934" s="121" t="str">
        <f t="shared" si="333"/>
        <v>2019-IC-L2</v>
      </c>
      <c r="B2934" s="122">
        <f t="shared" si="334"/>
        <v>43561</v>
      </c>
      <c r="C2934" s="121" t="str">
        <f t="shared" si="335"/>
        <v>Zone 2 - Mile 30</v>
      </c>
      <c r="D2934" s="109" t="s">
        <v>653</v>
      </c>
      <c r="E2934" s="116" t="str">
        <f t="shared" si="336"/>
        <v>Gerrit</v>
      </c>
      <c r="F2934" s="116" t="str">
        <f t="shared" si="337"/>
        <v>Viljoen</v>
      </c>
      <c r="G2934" s="116" t="str">
        <f t="shared" si="338"/>
        <v>Men Grand Masters</v>
      </c>
      <c r="H2934" s="116" t="str">
        <f t="shared" si="339"/>
        <v>Okahandja</v>
      </c>
      <c r="I2934" s="109" t="s">
        <v>2019</v>
      </c>
      <c r="J2934" s="109"/>
      <c r="K2934" s="109">
        <v>40</v>
      </c>
      <c r="L2934" s="118">
        <f t="shared" si="340"/>
        <v>0.7</v>
      </c>
      <c r="M2934" s="118">
        <f t="shared" si="341"/>
        <v>0.7</v>
      </c>
    </row>
    <row r="2935" spans="1:13" x14ac:dyDescent="0.3">
      <c r="A2935" s="121" t="str">
        <f t="shared" si="333"/>
        <v>2019-IC-L2</v>
      </c>
      <c r="B2935" s="122">
        <f t="shared" si="334"/>
        <v>43561</v>
      </c>
      <c r="C2935" s="121" t="str">
        <f t="shared" si="335"/>
        <v>Zone 2 - Mile 30</v>
      </c>
      <c r="D2935" s="109" t="s">
        <v>1410</v>
      </c>
      <c r="E2935" s="116" t="str">
        <f t="shared" si="336"/>
        <v>Johan Spyker</v>
      </c>
      <c r="F2935" s="116" t="str">
        <f t="shared" si="337"/>
        <v>Kotze</v>
      </c>
      <c r="G2935" s="116" t="str">
        <f t="shared" si="338"/>
        <v>Men Senior</v>
      </c>
      <c r="H2935" s="116" t="str">
        <f t="shared" si="339"/>
        <v>Okahandja</v>
      </c>
      <c r="I2935" s="109" t="s">
        <v>7</v>
      </c>
      <c r="J2935" s="109"/>
      <c r="K2935" s="109">
        <v>35</v>
      </c>
      <c r="L2935" s="118">
        <f t="shared" si="340"/>
        <v>1.3</v>
      </c>
      <c r="M2935" s="118">
        <f t="shared" si="341"/>
        <v>1.3</v>
      </c>
    </row>
    <row r="2936" spans="1:13" x14ac:dyDescent="0.3">
      <c r="A2936" s="121" t="str">
        <f t="shared" si="333"/>
        <v>2019-IC-L2</v>
      </c>
      <c r="B2936" s="122">
        <f t="shared" si="334"/>
        <v>43561</v>
      </c>
      <c r="C2936" s="121" t="str">
        <f t="shared" si="335"/>
        <v>Zone 2 - Mile 30</v>
      </c>
      <c r="D2936" s="109" t="s">
        <v>1410</v>
      </c>
      <c r="E2936" s="116" t="str">
        <f t="shared" si="336"/>
        <v>Johan Spyker</v>
      </c>
      <c r="F2936" s="116" t="str">
        <f t="shared" si="337"/>
        <v>Kotze</v>
      </c>
      <c r="G2936" s="116" t="str">
        <f t="shared" si="338"/>
        <v>Men Senior</v>
      </c>
      <c r="H2936" s="116" t="str">
        <f t="shared" si="339"/>
        <v>Okahandja</v>
      </c>
      <c r="I2936" s="109" t="s">
        <v>7</v>
      </c>
      <c r="J2936" s="109"/>
      <c r="K2936" s="109">
        <v>34</v>
      </c>
      <c r="L2936" s="118">
        <f t="shared" si="340"/>
        <v>1.2</v>
      </c>
      <c r="M2936" s="118">
        <f t="shared" si="341"/>
        <v>1.2</v>
      </c>
    </row>
    <row r="2937" spans="1:13" x14ac:dyDescent="0.3">
      <c r="A2937" s="121" t="str">
        <f t="shared" si="333"/>
        <v>2019-IC-L2</v>
      </c>
      <c r="B2937" s="122">
        <f t="shared" si="334"/>
        <v>43561</v>
      </c>
      <c r="C2937" s="121" t="str">
        <f t="shared" si="335"/>
        <v>Zone 2 - Mile 30</v>
      </c>
      <c r="D2937" s="109" t="s">
        <v>1782</v>
      </c>
      <c r="E2937" s="116" t="str">
        <f t="shared" si="336"/>
        <v>Heiko Jnr</v>
      </c>
      <c r="F2937" s="116" t="str">
        <f t="shared" si="337"/>
        <v>Doll</v>
      </c>
      <c r="G2937" s="116" t="str">
        <f t="shared" si="338"/>
        <v>Men U/16</v>
      </c>
      <c r="H2937" s="116" t="str">
        <f t="shared" si="339"/>
        <v>Okahandja</v>
      </c>
      <c r="I2937" s="109" t="s">
        <v>2019</v>
      </c>
      <c r="J2937" s="109"/>
      <c r="K2937" s="109">
        <v>61</v>
      </c>
      <c r="L2937" s="118">
        <f t="shared" si="340"/>
        <v>2.2999999999999998</v>
      </c>
      <c r="M2937" s="118">
        <f t="shared" si="341"/>
        <v>2.2999999999999998</v>
      </c>
    </row>
    <row r="2938" spans="1:13" x14ac:dyDescent="0.3">
      <c r="A2938" s="121" t="str">
        <f t="shared" si="333"/>
        <v>2019-IC-L2</v>
      </c>
      <c r="B2938" s="122">
        <f t="shared" si="334"/>
        <v>43561</v>
      </c>
      <c r="C2938" s="121" t="str">
        <f t="shared" si="335"/>
        <v>Zone 2 - Mile 30</v>
      </c>
      <c r="D2938" s="109" t="s">
        <v>750</v>
      </c>
      <c r="E2938" s="116" t="str">
        <f t="shared" si="336"/>
        <v>Heiko</v>
      </c>
      <c r="F2938" s="116" t="str">
        <f t="shared" si="337"/>
        <v>Doll</v>
      </c>
      <c r="G2938" s="116" t="str">
        <f t="shared" si="338"/>
        <v>Men Veteran</v>
      </c>
      <c r="H2938" s="116" t="str">
        <f t="shared" si="339"/>
        <v>Okahandja</v>
      </c>
      <c r="I2938" s="109" t="s">
        <v>9</v>
      </c>
      <c r="J2938" s="109"/>
      <c r="K2938" s="109">
        <v>38</v>
      </c>
      <c r="L2938" s="118">
        <f t="shared" si="340"/>
        <v>1</v>
      </c>
      <c r="M2938" s="118">
        <f t="shared" si="341"/>
        <v>1</v>
      </c>
    </row>
    <row r="2939" spans="1:13" x14ac:dyDescent="0.3">
      <c r="A2939" s="121" t="str">
        <f t="shared" si="333"/>
        <v>2019-IC-L2</v>
      </c>
      <c r="B2939" s="122">
        <f t="shared" si="334"/>
        <v>43561</v>
      </c>
      <c r="C2939" s="121" t="str">
        <f t="shared" si="335"/>
        <v>Zone 2 - Mile 30</v>
      </c>
      <c r="D2939" s="109" t="s">
        <v>1696</v>
      </c>
      <c r="E2939" s="116" t="str">
        <f t="shared" si="336"/>
        <v>Danie</v>
      </c>
      <c r="F2939" s="116" t="str">
        <f t="shared" si="337"/>
        <v>Van Wyk</v>
      </c>
      <c r="G2939" s="116" t="str">
        <f t="shared" si="338"/>
        <v>Men Senior</v>
      </c>
      <c r="H2939" s="116" t="str">
        <f t="shared" si="339"/>
        <v>Okahandja</v>
      </c>
      <c r="I2939" s="109" t="s">
        <v>7</v>
      </c>
      <c r="J2939" s="109"/>
      <c r="K2939" s="109">
        <v>34</v>
      </c>
      <c r="L2939" s="118">
        <f t="shared" si="340"/>
        <v>1.2</v>
      </c>
      <c r="M2939" s="118">
        <f t="shared" si="341"/>
        <v>1.2</v>
      </c>
    </row>
    <row r="2940" spans="1:13" x14ac:dyDescent="0.3">
      <c r="A2940" s="121" t="str">
        <f t="shared" si="333"/>
        <v>2019-IC-L2</v>
      </c>
      <c r="B2940" s="122">
        <f t="shared" si="334"/>
        <v>43561</v>
      </c>
      <c r="C2940" s="121" t="str">
        <f t="shared" si="335"/>
        <v>Zone 2 - Mile 30</v>
      </c>
      <c r="D2940" s="109" t="s">
        <v>1231</v>
      </c>
      <c r="E2940" s="116" t="str">
        <f t="shared" si="336"/>
        <v>Henning</v>
      </c>
      <c r="F2940" s="116" t="str">
        <f t="shared" si="337"/>
        <v>Van Wyk</v>
      </c>
      <c r="G2940" s="116" t="str">
        <f t="shared" si="338"/>
        <v>Men Senior</v>
      </c>
      <c r="H2940" s="116" t="str">
        <f t="shared" si="339"/>
        <v>xOkahandja</v>
      </c>
      <c r="I2940" s="109" t="s">
        <v>7</v>
      </c>
      <c r="J2940" s="109"/>
      <c r="K2940" s="109">
        <v>33</v>
      </c>
      <c r="L2940" s="118">
        <f t="shared" si="340"/>
        <v>1.1000000000000001</v>
      </c>
      <c r="M2940" s="118">
        <f t="shared" si="341"/>
        <v>1.1000000000000001</v>
      </c>
    </row>
    <row r="2941" spans="1:13" x14ac:dyDescent="0.3">
      <c r="A2941" s="121" t="str">
        <f t="shared" si="333"/>
        <v>2019-IC-L2</v>
      </c>
      <c r="B2941" s="122">
        <f t="shared" si="334"/>
        <v>43561</v>
      </c>
      <c r="C2941" s="121" t="str">
        <f t="shared" si="335"/>
        <v>Zone 2 - Mile 30</v>
      </c>
      <c r="D2941" s="109" t="s">
        <v>1708</v>
      </c>
      <c r="E2941" s="116" t="str">
        <f t="shared" si="336"/>
        <v>Stefni</v>
      </c>
      <c r="F2941" s="116" t="str">
        <f t="shared" si="337"/>
        <v>De jager</v>
      </c>
      <c r="G2941" s="116" t="str">
        <f t="shared" si="338"/>
        <v>Ladies Veteran</v>
      </c>
      <c r="H2941" s="116" t="str">
        <f t="shared" si="339"/>
        <v>xOkahandja</v>
      </c>
      <c r="I2941" s="109"/>
      <c r="J2941" s="109"/>
      <c r="K2941" s="109"/>
      <c r="L2941" s="118" t="str">
        <f t="shared" si="340"/>
        <v/>
      </c>
      <c r="M2941" s="118" t="str">
        <f t="shared" si="341"/>
        <v/>
      </c>
    </row>
    <row r="2942" spans="1:13" x14ac:dyDescent="0.3">
      <c r="A2942" s="121" t="str">
        <f t="shared" si="333"/>
        <v>2019-IC-L2</v>
      </c>
      <c r="B2942" s="122">
        <f t="shared" si="334"/>
        <v>43561</v>
      </c>
      <c r="C2942" s="121" t="str">
        <f t="shared" si="335"/>
        <v>Zone 2 - Mile 30</v>
      </c>
      <c r="D2942" s="109" t="s">
        <v>1166</v>
      </c>
      <c r="E2942" s="116" t="str">
        <f t="shared" si="336"/>
        <v>Christo</v>
      </c>
      <c r="F2942" s="116" t="str">
        <f t="shared" si="337"/>
        <v>Senekal</v>
      </c>
      <c r="G2942" s="116" t="str">
        <f t="shared" si="338"/>
        <v>Men Senior</v>
      </c>
      <c r="H2942" s="116" t="str">
        <f t="shared" si="339"/>
        <v>Okahandja</v>
      </c>
      <c r="I2942" s="109"/>
      <c r="J2942" s="109"/>
      <c r="K2942" s="109"/>
      <c r="L2942" s="118" t="str">
        <f t="shared" si="340"/>
        <v/>
      </c>
      <c r="M2942" s="118" t="str">
        <f t="shared" si="341"/>
        <v/>
      </c>
    </row>
    <row r="2943" spans="1:13" x14ac:dyDescent="0.3">
      <c r="A2943" s="121" t="str">
        <f t="shared" si="333"/>
        <v>2019-IC-L2</v>
      </c>
      <c r="B2943" s="122">
        <f t="shared" si="334"/>
        <v>43561</v>
      </c>
      <c r="C2943" s="121" t="str">
        <f t="shared" si="335"/>
        <v>Zone 2 - Mile 30</v>
      </c>
      <c r="D2943" s="109" t="s">
        <v>608</v>
      </c>
      <c r="E2943" s="116" t="str">
        <f t="shared" si="336"/>
        <v>Danie</v>
      </c>
      <c r="F2943" s="116" t="str">
        <f t="shared" si="337"/>
        <v>Van Zyl</v>
      </c>
      <c r="G2943" s="116" t="str">
        <f t="shared" si="338"/>
        <v>Men Veteran</v>
      </c>
      <c r="H2943" s="116" t="str">
        <f t="shared" si="339"/>
        <v>Okahandja</v>
      </c>
      <c r="I2943" s="109"/>
      <c r="J2943" s="109"/>
      <c r="K2943" s="109"/>
      <c r="L2943" s="118" t="str">
        <f t="shared" si="340"/>
        <v/>
      </c>
      <c r="M2943" s="118" t="str">
        <f t="shared" si="341"/>
        <v/>
      </c>
    </row>
    <row r="2944" spans="1:13" x14ac:dyDescent="0.3">
      <c r="A2944" s="121" t="str">
        <f t="shared" si="333"/>
        <v>2019-IC-L2</v>
      </c>
      <c r="B2944" s="122">
        <f t="shared" si="334"/>
        <v>43561</v>
      </c>
      <c r="C2944" s="121" t="str">
        <f t="shared" si="335"/>
        <v>Zone 2 - Mile 30</v>
      </c>
      <c r="D2944" s="109" t="s">
        <v>703</v>
      </c>
      <c r="E2944" s="116" t="str">
        <f t="shared" si="336"/>
        <v>Ettienne</v>
      </c>
      <c r="F2944" s="116" t="str">
        <f t="shared" si="337"/>
        <v>Erasmus</v>
      </c>
      <c r="G2944" s="116" t="str">
        <f t="shared" si="338"/>
        <v>Men Veteran</v>
      </c>
      <c r="H2944" s="116" t="str">
        <f t="shared" si="339"/>
        <v>xOkahandja</v>
      </c>
      <c r="I2944" s="109"/>
      <c r="J2944" s="109"/>
      <c r="K2944" s="109"/>
      <c r="L2944" s="118" t="str">
        <f t="shared" si="340"/>
        <v/>
      </c>
      <c r="M2944" s="118" t="str">
        <f t="shared" si="341"/>
        <v/>
      </c>
    </row>
    <row r="2945" spans="1:13" x14ac:dyDescent="0.3">
      <c r="A2945" s="121" t="str">
        <f t="shared" si="333"/>
        <v>2019-IC-L2</v>
      </c>
      <c r="B2945" s="122">
        <f t="shared" si="334"/>
        <v>43561</v>
      </c>
      <c r="C2945" s="121" t="str">
        <f t="shared" si="335"/>
        <v>Zone 2 - Mile 30</v>
      </c>
      <c r="D2945" s="109" t="s">
        <v>1780</v>
      </c>
      <c r="E2945" s="116" t="str">
        <f t="shared" si="336"/>
        <v>Gunther</v>
      </c>
      <c r="F2945" s="116" t="str">
        <f t="shared" si="337"/>
        <v>Heimstadt</v>
      </c>
      <c r="G2945" s="116" t="str">
        <f t="shared" si="338"/>
        <v>Men Veteran</v>
      </c>
      <c r="H2945" s="116" t="str">
        <f t="shared" si="339"/>
        <v>xOkahandja</v>
      </c>
      <c r="I2945" s="109"/>
      <c r="J2945" s="109"/>
      <c r="K2945" s="109"/>
      <c r="L2945" s="118" t="str">
        <f t="shared" si="340"/>
        <v/>
      </c>
      <c r="M2945" s="118" t="str">
        <f t="shared" si="341"/>
        <v/>
      </c>
    </row>
    <row r="2946" spans="1:13" x14ac:dyDescent="0.3">
      <c r="A2946" s="121" t="str">
        <f t="shared" si="333"/>
        <v>2019-IC-L2</v>
      </c>
      <c r="B2946" s="122">
        <f t="shared" si="334"/>
        <v>43561</v>
      </c>
      <c r="C2946" s="121" t="str">
        <f t="shared" si="335"/>
        <v>Zone 2 - Mile 30</v>
      </c>
      <c r="D2946" s="109" t="s">
        <v>1382</v>
      </c>
      <c r="E2946" s="116" t="str">
        <f t="shared" si="336"/>
        <v>Kiaan</v>
      </c>
      <c r="F2946" s="116" t="str">
        <f t="shared" si="337"/>
        <v>Fourie</v>
      </c>
      <c r="G2946" s="116" t="str">
        <f t="shared" si="338"/>
        <v>Men Senior</v>
      </c>
      <c r="H2946" s="116" t="str">
        <f t="shared" si="339"/>
        <v>Okahandja</v>
      </c>
      <c r="I2946" s="109"/>
      <c r="J2946" s="109"/>
      <c r="K2946" s="109"/>
      <c r="L2946" s="118" t="str">
        <f t="shared" si="340"/>
        <v/>
      </c>
      <c r="M2946" s="118" t="str">
        <f t="shared" si="341"/>
        <v/>
      </c>
    </row>
    <row r="2947" spans="1:13" x14ac:dyDescent="0.3">
      <c r="A2947" s="121" t="str">
        <f t="shared" si="333"/>
        <v>2019-IC-L2</v>
      </c>
      <c r="B2947" s="122">
        <f t="shared" si="334"/>
        <v>43561</v>
      </c>
      <c r="C2947" s="121" t="str">
        <f t="shared" si="335"/>
        <v>Zone 2 - Mile 30</v>
      </c>
      <c r="D2947" s="109" t="s">
        <v>1393</v>
      </c>
      <c r="E2947" s="116" t="str">
        <f t="shared" si="336"/>
        <v>Jacques</v>
      </c>
      <c r="F2947" s="116" t="str">
        <f t="shared" si="337"/>
        <v>Joubert</v>
      </c>
      <c r="G2947" s="116" t="str">
        <f t="shared" si="338"/>
        <v>Men Master</v>
      </c>
      <c r="H2947" s="116" t="str">
        <f t="shared" si="339"/>
        <v>Okahandja</v>
      </c>
      <c r="I2947" s="109"/>
      <c r="J2947" s="109"/>
      <c r="K2947" s="109"/>
      <c r="L2947" s="118" t="str">
        <f t="shared" si="340"/>
        <v/>
      </c>
      <c r="M2947" s="118" t="str">
        <f t="shared" si="341"/>
        <v/>
      </c>
    </row>
    <row r="2948" spans="1:13" x14ac:dyDescent="0.3">
      <c r="A2948" s="121" t="str">
        <f t="shared" si="333"/>
        <v>2019-IC-L2</v>
      </c>
      <c r="B2948" s="122">
        <f t="shared" si="334"/>
        <v>43561</v>
      </c>
      <c r="C2948" s="121" t="str">
        <f t="shared" si="335"/>
        <v>Zone 2 - Mile 30</v>
      </c>
      <c r="D2948" s="109" t="s">
        <v>626</v>
      </c>
      <c r="E2948" s="116" t="str">
        <f t="shared" si="336"/>
        <v>Loandro</v>
      </c>
      <c r="F2948" s="116" t="str">
        <f t="shared" si="337"/>
        <v>Erasmus</v>
      </c>
      <c r="G2948" s="116" t="str">
        <f t="shared" si="338"/>
        <v>Men Senior</v>
      </c>
      <c r="H2948" s="116" t="str">
        <f t="shared" si="339"/>
        <v>xOkahandja</v>
      </c>
      <c r="I2948" s="109"/>
      <c r="J2948" s="109"/>
      <c r="K2948" s="109"/>
      <c r="L2948" s="118" t="str">
        <f t="shared" si="340"/>
        <v/>
      </c>
      <c r="M2948" s="118" t="str">
        <f t="shared" si="341"/>
        <v/>
      </c>
    </row>
    <row r="2949" spans="1:13" x14ac:dyDescent="0.3">
      <c r="A2949" s="121" t="str">
        <f t="shared" si="333"/>
        <v>2019-IC-L2</v>
      </c>
      <c r="B2949" s="122">
        <f t="shared" si="334"/>
        <v>43561</v>
      </c>
      <c r="C2949" s="121" t="str">
        <f t="shared" si="335"/>
        <v>Zone 2 - Mile 30</v>
      </c>
      <c r="D2949" s="109" t="s">
        <v>1394</v>
      </c>
      <c r="E2949" s="116" t="str">
        <f t="shared" si="336"/>
        <v>Schane</v>
      </c>
      <c r="F2949" s="116" t="str">
        <f t="shared" si="337"/>
        <v>Junius</v>
      </c>
      <c r="G2949" s="116" t="str">
        <f t="shared" si="338"/>
        <v>Ladies Senior</v>
      </c>
      <c r="H2949" s="116" t="str">
        <f t="shared" si="339"/>
        <v>xOkahandja</v>
      </c>
      <c r="I2949" s="109"/>
      <c r="J2949" s="109"/>
      <c r="K2949" s="109"/>
      <c r="L2949" s="118" t="str">
        <f t="shared" si="340"/>
        <v/>
      </c>
      <c r="M2949" s="118" t="str">
        <f t="shared" si="341"/>
        <v/>
      </c>
    </row>
    <row r="2950" spans="1:13" x14ac:dyDescent="0.3">
      <c r="A2950" s="121" t="str">
        <f t="shared" si="333"/>
        <v>2019-IC-L2</v>
      </c>
      <c r="B2950" s="122">
        <f t="shared" si="334"/>
        <v>43561</v>
      </c>
      <c r="C2950" s="121" t="str">
        <f t="shared" si="335"/>
        <v>Zone 2 - Mile 30</v>
      </c>
      <c r="D2950" s="109" t="s">
        <v>1456</v>
      </c>
      <c r="E2950" s="116" t="str">
        <f t="shared" si="336"/>
        <v>Devout</v>
      </c>
      <c r="F2950" s="116" t="str">
        <f t="shared" si="337"/>
        <v>Joubert</v>
      </c>
      <c r="G2950" s="116" t="str">
        <f t="shared" si="338"/>
        <v>Men U/21</v>
      </c>
      <c r="H2950" s="116" t="str">
        <f t="shared" si="339"/>
        <v>xOkahandja</v>
      </c>
      <c r="I2950" s="109"/>
      <c r="J2950" s="109"/>
      <c r="K2950" s="109"/>
      <c r="L2950" s="118" t="str">
        <f t="shared" si="340"/>
        <v/>
      </c>
      <c r="M2950" s="118" t="str">
        <f t="shared" si="341"/>
        <v/>
      </c>
    </row>
    <row r="2951" spans="1:13" x14ac:dyDescent="0.3">
      <c r="A2951" s="121" t="str">
        <f t="shared" si="333"/>
        <v>2019-IC-L2</v>
      </c>
      <c r="B2951" s="122">
        <f t="shared" si="334"/>
        <v>43561</v>
      </c>
      <c r="C2951" s="121" t="str">
        <f t="shared" si="335"/>
        <v>Zone 2 - Mile 30</v>
      </c>
      <c r="D2951" s="109" t="s">
        <v>595</v>
      </c>
      <c r="E2951" s="116" t="str">
        <f t="shared" si="336"/>
        <v>JJ</v>
      </c>
      <c r="F2951" s="116" t="str">
        <f t="shared" si="337"/>
        <v>Joubert</v>
      </c>
      <c r="G2951" s="116" t="str">
        <f t="shared" si="338"/>
        <v>Men U/21</v>
      </c>
      <c r="H2951" s="116" t="str">
        <f t="shared" si="339"/>
        <v>xOkahandja</v>
      </c>
      <c r="I2951" s="109"/>
      <c r="J2951" s="109"/>
      <c r="K2951" s="109"/>
      <c r="L2951" s="118" t="str">
        <f t="shared" si="340"/>
        <v/>
      </c>
      <c r="M2951" s="118" t="str">
        <f t="shared" si="341"/>
        <v/>
      </c>
    </row>
    <row r="2952" spans="1:13" x14ac:dyDescent="0.3">
      <c r="A2952" s="121" t="str">
        <f t="shared" si="333"/>
        <v>2019-IC-L2</v>
      </c>
      <c r="B2952" s="122">
        <f t="shared" si="334"/>
        <v>43561</v>
      </c>
      <c r="C2952" s="121" t="str">
        <f t="shared" si="335"/>
        <v>Zone 2 - Mile 30</v>
      </c>
      <c r="D2952" s="109" t="s">
        <v>1251</v>
      </c>
      <c r="E2952" s="116" t="str">
        <f t="shared" si="336"/>
        <v>Armand</v>
      </c>
      <c r="F2952" s="116" t="str">
        <f t="shared" si="337"/>
        <v>Fourie</v>
      </c>
      <c r="G2952" s="116" t="str">
        <f t="shared" si="338"/>
        <v>Men Senior</v>
      </c>
      <c r="H2952" s="116" t="str">
        <f t="shared" si="339"/>
        <v>Okahandja</v>
      </c>
      <c r="I2952" s="109"/>
      <c r="J2952" s="109"/>
      <c r="K2952" s="109"/>
      <c r="L2952" s="118" t="str">
        <f t="shared" si="340"/>
        <v/>
      </c>
      <c r="M2952" s="118" t="str">
        <f t="shared" si="341"/>
        <v/>
      </c>
    </row>
    <row r="2953" spans="1:13" x14ac:dyDescent="0.3">
      <c r="A2953" s="121" t="str">
        <f t="shared" si="333"/>
        <v>2019-IC-L2</v>
      </c>
      <c r="B2953" s="122">
        <f t="shared" si="334"/>
        <v>43561</v>
      </c>
      <c r="C2953" s="121" t="str">
        <f t="shared" si="335"/>
        <v>Zone 2 - Mile 30</v>
      </c>
      <c r="D2953" s="109" t="s">
        <v>572</v>
      </c>
      <c r="E2953" s="116" t="str">
        <f t="shared" si="336"/>
        <v>Eddie</v>
      </c>
      <c r="F2953" s="116" t="str">
        <f t="shared" si="337"/>
        <v>Cowley</v>
      </c>
      <c r="G2953" s="116" t="str">
        <f t="shared" si="338"/>
        <v>Men Grand Masters</v>
      </c>
      <c r="H2953" s="116" t="str">
        <f t="shared" si="339"/>
        <v>xOkahandja</v>
      </c>
      <c r="I2953" s="109"/>
      <c r="J2953" s="109"/>
      <c r="K2953" s="109"/>
      <c r="L2953" s="118" t="str">
        <f t="shared" si="340"/>
        <v/>
      </c>
      <c r="M2953" s="118" t="str">
        <f t="shared" si="341"/>
        <v/>
      </c>
    </row>
    <row r="2954" spans="1:13" x14ac:dyDescent="0.3">
      <c r="A2954" s="121" t="str">
        <f t="shared" si="333"/>
        <v>2019-IC-L2</v>
      </c>
      <c r="B2954" s="122">
        <f t="shared" si="334"/>
        <v>43561</v>
      </c>
      <c r="C2954" s="121" t="str">
        <f t="shared" si="335"/>
        <v>Zone 2 - Mile 30</v>
      </c>
      <c r="D2954" s="109" t="s">
        <v>1093</v>
      </c>
      <c r="E2954" s="116" t="str">
        <f t="shared" si="336"/>
        <v>Louw</v>
      </c>
      <c r="F2954" s="116" t="str">
        <f t="shared" si="337"/>
        <v>Durand</v>
      </c>
      <c r="G2954" s="116" t="str">
        <f t="shared" si="338"/>
        <v>Men Veteran</v>
      </c>
      <c r="H2954" s="116" t="str">
        <f t="shared" si="339"/>
        <v>xOtjiwarongo</v>
      </c>
      <c r="I2954" s="109"/>
      <c r="J2954" s="109"/>
      <c r="K2954" s="109"/>
      <c r="L2954" s="118" t="str">
        <f t="shared" si="340"/>
        <v/>
      </c>
      <c r="M2954" s="118" t="str">
        <f t="shared" si="341"/>
        <v/>
      </c>
    </row>
    <row r="2955" spans="1:13" x14ac:dyDescent="0.3">
      <c r="A2955" s="121" t="str">
        <f t="shared" si="333"/>
        <v>2019-IC-L2</v>
      </c>
      <c r="B2955" s="122">
        <f t="shared" si="334"/>
        <v>43561</v>
      </c>
      <c r="C2955" s="121" t="str">
        <f t="shared" si="335"/>
        <v>Zone 2 - Mile 30</v>
      </c>
      <c r="D2955" s="109" t="s">
        <v>511</v>
      </c>
      <c r="E2955" s="116" t="str">
        <f t="shared" si="336"/>
        <v>Herman</v>
      </c>
      <c r="F2955" s="116" t="str">
        <f t="shared" si="337"/>
        <v>Fourie</v>
      </c>
      <c r="G2955" s="116" t="str">
        <f t="shared" si="338"/>
        <v>Men Grand Masters</v>
      </c>
      <c r="H2955" s="116" t="str">
        <f t="shared" si="339"/>
        <v>Okahandja</v>
      </c>
      <c r="I2955" s="109"/>
      <c r="J2955" s="109"/>
      <c r="K2955" s="109"/>
      <c r="L2955" s="118" t="str">
        <f t="shared" si="340"/>
        <v/>
      </c>
      <c r="M2955" s="118" t="str">
        <f t="shared" si="341"/>
        <v/>
      </c>
    </row>
    <row r="2956" spans="1:13" x14ac:dyDescent="0.3">
      <c r="A2956" s="121" t="str">
        <f t="shared" ref="A2956:A3019" si="342">IF(D2956="","",A2955)</f>
        <v>2019-IC-L2</v>
      </c>
      <c r="B2956" s="122">
        <f t="shared" ref="B2956:B3019" si="343">IF(D2956="","",B2955)</f>
        <v>43561</v>
      </c>
      <c r="C2956" s="121" t="str">
        <f t="shared" ref="C2956:C3019" si="344">IF(D2956="","",C2955)</f>
        <v>Zone 2 - Mile 30</v>
      </c>
      <c r="D2956" s="109" t="s">
        <v>917</v>
      </c>
      <c r="E2956" s="116" t="str">
        <f t="shared" si="336"/>
        <v>Detlef</v>
      </c>
      <c r="F2956" s="116" t="str">
        <f t="shared" si="337"/>
        <v>Heimstadt</v>
      </c>
      <c r="G2956" s="116" t="str">
        <f t="shared" si="338"/>
        <v>Men Master</v>
      </c>
      <c r="H2956" s="116" t="str">
        <f t="shared" si="339"/>
        <v>xOkahandja</v>
      </c>
      <c r="I2956" s="109"/>
      <c r="J2956" s="109"/>
      <c r="K2956" s="109"/>
      <c r="L2956" s="118" t="str">
        <f t="shared" si="340"/>
        <v/>
      </c>
      <c r="M2956" s="118" t="str">
        <f t="shared" si="341"/>
        <v/>
      </c>
    </row>
    <row r="2957" spans="1:13" x14ac:dyDescent="0.3">
      <c r="A2957" s="121" t="str">
        <f t="shared" si="342"/>
        <v>2019-IC-L2</v>
      </c>
      <c r="B2957" s="122">
        <f t="shared" si="343"/>
        <v>43561</v>
      </c>
      <c r="C2957" s="121" t="str">
        <f t="shared" si="344"/>
        <v>Zone 2 - Mile 30</v>
      </c>
      <c r="D2957" s="109" t="s">
        <v>1258</v>
      </c>
      <c r="E2957" s="116" t="str">
        <f t="shared" si="336"/>
        <v>Jaco</v>
      </c>
      <c r="F2957" s="116" t="str">
        <f t="shared" si="337"/>
        <v>Duvenhage</v>
      </c>
      <c r="G2957" s="116" t="str">
        <f t="shared" si="338"/>
        <v>Men Veteran</v>
      </c>
      <c r="H2957" s="116" t="str">
        <f t="shared" si="339"/>
        <v>Mako</v>
      </c>
      <c r="I2957" s="109" t="s">
        <v>2019</v>
      </c>
      <c r="J2957" s="109"/>
      <c r="K2957" s="109">
        <v>45</v>
      </c>
      <c r="L2957" s="118">
        <f t="shared" si="340"/>
        <v>0.9</v>
      </c>
      <c r="M2957" s="118">
        <f t="shared" si="341"/>
        <v>0.9</v>
      </c>
    </row>
    <row r="2958" spans="1:13" x14ac:dyDescent="0.3">
      <c r="A2958" s="121" t="str">
        <f t="shared" si="342"/>
        <v>2019-IC-L2</v>
      </c>
      <c r="B2958" s="122">
        <f t="shared" si="343"/>
        <v>43561</v>
      </c>
      <c r="C2958" s="121" t="str">
        <f t="shared" si="344"/>
        <v>Zone 2 - Mile 30</v>
      </c>
      <c r="D2958" s="109" t="s">
        <v>1417</v>
      </c>
      <c r="E2958" s="116" t="str">
        <f t="shared" si="336"/>
        <v>Donavin</v>
      </c>
      <c r="F2958" s="116" t="str">
        <f t="shared" si="337"/>
        <v>Bezuidehout</v>
      </c>
      <c r="G2958" s="116" t="str">
        <f t="shared" si="338"/>
        <v>Men Senior</v>
      </c>
      <c r="H2958" s="116" t="str">
        <f t="shared" si="339"/>
        <v>Walvis Bay</v>
      </c>
      <c r="I2958" s="109" t="s">
        <v>9</v>
      </c>
      <c r="J2958" s="109"/>
      <c r="K2958" s="109">
        <v>31</v>
      </c>
      <c r="L2958" s="118">
        <f t="shared" si="340"/>
        <v>0.5</v>
      </c>
      <c r="M2958" s="118">
        <f t="shared" si="341"/>
        <v>0.5</v>
      </c>
    </row>
    <row r="2959" spans="1:13" x14ac:dyDescent="0.3">
      <c r="A2959" s="121" t="str">
        <f t="shared" si="342"/>
        <v>2019-IC-L2</v>
      </c>
      <c r="B2959" s="122">
        <f t="shared" si="343"/>
        <v>43561</v>
      </c>
      <c r="C2959" s="121" t="str">
        <f t="shared" si="344"/>
        <v>Zone 2 - Mile 30</v>
      </c>
      <c r="D2959" s="109" t="s">
        <v>1787</v>
      </c>
      <c r="E2959" s="116" t="str">
        <f t="shared" si="336"/>
        <v>Ryno</v>
      </c>
      <c r="F2959" s="116" t="str">
        <f t="shared" si="337"/>
        <v>Enslin</v>
      </c>
      <c r="G2959" s="116" t="str">
        <f t="shared" si="338"/>
        <v>Men Senior</v>
      </c>
      <c r="H2959" s="116" t="str">
        <f t="shared" si="339"/>
        <v>Walvis Bay</v>
      </c>
      <c r="I2959" s="109"/>
      <c r="J2959" s="109" t="s">
        <v>2018</v>
      </c>
      <c r="K2959" s="109">
        <v>135</v>
      </c>
      <c r="L2959" s="118">
        <f t="shared" si="340"/>
        <v>12.1</v>
      </c>
      <c r="M2959" s="118">
        <f t="shared" si="341"/>
        <v>12.1</v>
      </c>
    </row>
    <row r="2960" spans="1:13" x14ac:dyDescent="0.3">
      <c r="A2960" s="121" t="str">
        <f t="shared" si="342"/>
        <v>2019-IC-L2</v>
      </c>
      <c r="B2960" s="122">
        <f t="shared" si="343"/>
        <v>43561</v>
      </c>
      <c r="C2960" s="121" t="str">
        <f t="shared" si="344"/>
        <v>Zone 2 - Mile 30</v>
      </c>
      <c r="D2960" s="109" t="s">
        <v>1504</v>
      </c>
      <c r="E2960" s="116" t="str">
        <f t="shared" si="336"/>
        <v>Fanie</v>
      </c>
      <c r="F2960" s="116" t="str">
        <f t="shared" si="337"/>
        <v>Terblanche</v>
      </c>
      <c r="G2960" s="116" t="str">
        <f t="shared" si="338"/>
        <v>Men Veteran</v>
      </c>
      <c r="H2960" s="116" t="str">
        <f t="shared" si="339"/>
        <v>Walvis Bay</v>
      </c>
      <c r="I2960" s="109" t="s">
        <v>9</v>
      </c>
      <c r="J2960" s="109"/>
      <c r="K2960" s="109">
        <v>32</v>
      </c>
      <c r="L2960" s="118">
        <f t="shared" si="340"/>
        <v>0.6</v>
      </c>
      <c r="M2960" s="118">
        <f t="shared" si="341"/>
        <v>0.6</v>
      </c>
    </row>
    <row r="2961" spans="1:13" x14ac:dyDescent="0.3">
      <c r="A2961" s="121" t="str">
        <f t="shared" si="342"/>
        <v>2019-IC-L2</v>
      </c>
      <c r="B2961" s="122">
        <f t="shared" si="343"/>
        <v>43561</v>
      </c>
      <c r="C2961" s="121" t="str">
        <f t="shared" si="344"/>
        <v>Zone 2 - Mile 30</v>
      </c>
      <c r="D2961" s="109" t="s">
        <v>1504</v>
      </c>
      <c r="E2961" s="116" t="str">
        <f t="shared" si="336"/>
        <v>Fanie</v>
      </c>
      <c r="F2961" s="116" t="str">
        <f t="shared" si="337"/>
        <v>Terblanche</v>
      </c>
      <c r="G2961" s="116" t="str">
        <f t="shared" si="338"/>
        <v>Men Veteran</v>
      </c>
      <c r="H2961" s="116" t="str">
        <f t="shared" si="339"/>
        <v>Walvis Bay</v>
      </c>
      <c r="I2961" s="109" t="s">
        <v>9</v>
      </c>
      <c r="J2961" s="109"/>
      <c r="K2961" s="109">
        <v>33</v>
      </c>
      <c r="L2961" s="118">
        <f t="shared" si="340"/>
        <v>0.7</v>
      </c>
      <c r="M2961" s="118">
        <f t="shared" si="341"/>
        <v>0.7</v>
      </c>
    </row>
    <row r="2962" spans="1:13" x14ac:dyDescent="0.3">
      <c r="A2962" s="121" t="str">
        <f t="shared" si="342"/>
        <v>2019-IC-L2</v>
      </c>
      <c r="B2962" s="122">
        <f t="shared" si="343"/>
        <v>43561</v>
      </c>
      <c r="C2962" s="121" t="str">
        <f t="shared" si="344"/>
        <v>Zone 2 - Mile 30</v>
      </c>
      <c r="D2962" s="109" t="s">
        <v>537</v>
      </c>
      <c r="E2962" s="116" t="str">
        <f t="shared" si="336"/>
        <v>Terence</v>
      </c>
      <c r="F2962" s="116" t="str">
        <f t="shared" si="337"/>
        <v>Clark</v>
      </c>
      <c r="G2962" s="116" t="str">
        <f t="shared" si="338"/>
        <v>Men Grand Masters</v>
      </c>
      <c r="H2962" s="116" t="str">
        <f t="shared" si="339"/>
        <v>Walvis Bay</v>
      </c>
      <c r="I2962" s="109"/>
      <c r="J2962" s="109"/>
      <c r="K2962" s="109"/>
      <c r="L2962" s="118" t="str">
        <f t="shared" si="340"/>
        <v/>
      </c>
      <c r="M2962" s="118" t="str">
        <f t="shared" si="341"/>
        <v/>
      </c>
    </row>
    <row r="2963" spans="1:13" x14ac:dyDescent="0.3">
      <c r="A2963" s="121" t="str">
        <f t="shared" si="342"/>
        <v>2019-IC-L2</v>
      </c>
      <c r="B2963" s="122">
        <f t="shared" si="343"/>
        <v>43561</v>
      </c>
      <c r="C2963" s="121" t="str">
        <f t="shared" si="344"/>
        <v>Zone 2 - Mile 30</v>
      </c>
      <c r="D2963" s="109" t="s">
        <v>1711</v>
      </c>
      <c r="E2963" s="116" t="str">
        <f t="shared" si="336"/>
        <v>Lindie</v>
      </c>
      <c r="F2963" s="116" t="str">
        <f t="shared" si="337"/>
        <v>Barnhard</v>
      </c>
      <c r="G2963" s="116" t="str">
        <f t="shared" si="338"/>
        <v>Ladies Veteran</v>
      </c>
      <c r="H2963" s="116" t="str">
        <f t="shared" si="339"/>
        <v>Henties Bay</v>
      </c>
      <c r="I2963" s="109"/>
      <c r="J2963" s="109"/>
      <c r="K2963" s="109"/>
      <c r="L2963" s="118" t="str">
        <f t="shared" si="340"/>
        <v/>
      </c>
      <c r="M2963" s="118" t="str">
        <f t="shared" si="341"/>
        <v/>
      </c>
    </row>
    <row r="2964" spans="1:13" x14ac:dyDescent="0.3">
      <c r="A2964" s="121" t="str">
        <f t="shared" si="342"/>
        <v>2019-IC-L2</v>
      </c>
      <c r="B2964" s="122">
        <f t="shared" si="343"/>
        <v>43561</v>
      </c>
      <c r="C2964" s="121" t="str">
        <f t="shared" si="344"/>
        <v>Zone 2 - Mile 30</v>
      </c>
      <c r="D2964" s="109" t="s">
        <v>1710</v>
      </c>
      <c r="E2964" s="116" t="str">
        <f t="shared" si="336"/>
        <v>Clinton</v>
      </c>
      <c r="F2964" s="116" t="str">
        <f t="shared" si="337"/>
        <v>Barnhard</v>
      </c>
      <c r="G2964" s="116" t="str">
        <f t="shared" si="338"/>
        <v>Men Senior</v>
      </c>
      <c r="H2964" s="116" t="str">
        <f t="shared" si="339"/>
        <v>Henties Bay</v>
      </c>
      <c r="I2964" s="109"/>
      <c r="J2964" s="109"/>
      <c r="K2964" s="109"/>
      <c r="L2964" s="118" t="str">
        <f t="shared" si="340"/>
        <v/>
      </c>
      <c r="M2964" s="118" t="str">
        <f t="shared" si="341"/>
        <v/>
      </c>
    </row>
    <row r="2965" spans="1:13" x14ac:dyDescent="0.3">
      <c r="A2965" s="121" t="str">
        <f t="shared" si="342"/>
        <v>2019-IC-L2</v>
      </c>
      <c r="B2965" s="122">
        <f t="shared" si="343"/>
        <v>43561</v>
      </c>
      <c r="C2965" s="121" t="str">
        <f t="shared" si="344"/>
        <v>Zone 2 - Mile 30</v>
      </c>
      <c r="D2965" s="109" t="s">
        <v>644</v>
      </c>
      <c r="E2965" s="116" t="str">
        <f t="shared" si="336"/>
        <v>Gunther</v>
      </c>
      <c r="F2965" s="116" t="str">
        <f t="shared" si="337"/>
        <v>Krauer</v>
      </c>
      <c r="G2965" s="116" t="str">
        <f t="shared" si="338"/>
        <v>Men Veteran</v>
      </c>
      <c r="H2965" s="116" t="str">
        <f t="shared" si="339"/>
        <v>Walvis Bay</v>
      </c>
      <c r="I2965" s="109"/>
      <c r="J2965" s="109"/>
      <c r="K2965" s="109"/>
      <c r="L2965" s="118" t="str">
        <f t="shared" si="340"/>
        <v/>
      </c>
      <c r="M2965" s="118" t="str">
        <f t="shared" si="341"/>
        <v/>
      </c>
    </row>
    <row r="2966" spans="1:13" x14ac:dyDescent="0.3">
      <c r="A2966" s="121" t="str">
        <f t="shared" si="342"/>
        <v>2019-IC-L2</v>
      </c>
      <c r="B2966" s="122">
        <f t="shared" si="343"/>
        <v>43561</v>
      </c>
      <c r="C2966" s="121" t="str">
        <f t="shared" si="344"/>
        <v>Zone 2 - Mile 30</v>
      </c>
      <c r="D2966" s="109" t="s">
        <v>1627</v>
      </c>
      <c r="E2966" s="116" t="str">
        <f t="shared" si="336"/>
        <v>Janco</v>
      </c>
      <c r="F2966" s="116" t="str">
        <f t="shared" si="337"/>
        <v>Duvenhage</v>
      </c>
      <c r="G2966" s="116" t="str">
        <f t="shared" si="338"/>
        <v>Men U/16</v>
      </c>
      <c r="H2966" s="116" t="str">
        <f t="shared" si="339"/>
        <v>Mako</v>
      </c>
      <c r="I2966" s="109"/>
      <c r="J2966" s="109"/>
      <c r="K2966" s="109"/>
      <c r="L2966" s="118" t="str">
        <f t="shared" si="340"/>
        <v/>
      </c>
      <c r="M2966" s="118" t="str">
        <f t="shared" si="341"/>
        <v/>
      </c>
    </row>
    <row r="2967" spans="1:13" x14ac:dyDescent="0.3">
      <c r="A2967" s="121" t="str">
        <f t="shared" si="342"/>
        <v>2019-IC-L2</v>
      </c>
      <c r="B2967" s="122">
        <f t="shared" si="343"/>
        <v>43561</v>
      </c>
      <c r="C2967" s="121" t="str">
        <f t="shared" si="344"/>
        <v>Zone 2 - Mile 30</v>
      </c>
      <c r="D2967" s="109" t="s">
        <v>1788</v>
      </c>
      <c r="E2967" s="116" t="str">
        <f t="shared" si="336"/>
        <v>Wanda</v>
      </c>
      <c r="F2967" s="116" t="str">
        <f t="shared" si="337"/>
        <v>Enslin</v>
      </c>
      <c r="G2967" s="116" t="str">
        <f t="shared" si="338"/>
        <v>Ladies Senior</v>
      </c>
      <c r="H2967" s="116" t="str">
        <f t="shared" si="339"/>
        <v>Walvis Bay</v>
      </c>
      <c r="I2967" s="109"/>
      <c r="J2967" s="109"/>
      <c r="K2967" s="109"/>
      <c r="L2967" s="118" t="str">
        <f t="shared" si="340"/>
        <v/>
      </c>
      <c r="M2967" s="118" t="str">
        <f t="shared" si="341"/>
        <v/>
      </c>
    </row>
    <row r="2968" spans="1:13" x14ac:dyDescent="0.3">
      <c r="A2968" s="121" t="str">
        <f t="shared" si="342"/>
        <v>2019-IC-L2</v>
      </c>
      <c r="B2968" s="122">
        <f t="shared" si="343"/>
        <v>43561</v>
      </c>
      <c r="C2968" s="121" t="str">
        <f t="shared" si="344"/>
        <v>Zone 2 - Mile 30</v>
      </c>
      <c r="D2968" s="109" t="s">
        <v>1211</v>
      </c>
      <c r="E2968" s="116" t="str">
        <f t="shared" si="336"/>
        <v>Leon</v>
      </c>
      <c r="F2968" s="116" t="str">
        <f t="shared" si="337"/>
        <v>Sagner</v>
      </c>
      <c r="G2968" s="116" t="str">
        <f t="shared" si="338"/>
        <v>Men Master</v>
      </c>
      <c r="H2968" s="116" t="str">
        <f t="shared" si="339"/>
        <v>Walvis Bay</v>
      </c>
      <c r="I2968" s="109"/>
      <c r="J2968" s="109"/>
      <c r="K2968" s="109"/>
      <c r="L2968" s="118" t="str">
        <f t="shared" si="340"/>
        <v/>
      </c>
      <c r="M2968" s="118" t="str">
        <f t="shared" si="341"/>
        <v/>
      </c>
    </row>
    <row r="2969" spans="1:13" x14ac:dyDescent="0.3">
      <c r="A2969" s="121" t="str">
        <f t="shared" si="342"/>
        <v>2019-IC-L2</v>
      </c>
      <c r="B2969" s="122">
        <f t="shared" si="343"/>
        <v>43561</v>
      </c>
      <c r="C2969" s="121" t="str">
        <f t="shared" si="344"/>
        <v>Zone 2 - Mile 30</v>
      </c>
      <c r="D2969" s="109" t="s">
        <v>1638</v>
      </c>
      <c r="E2969" s="116" t="str">
        <f t="shared" si="336"/>
        <v>Breggie</v>
      </c>
      <c r="F2969" s="116" t="str">
        <f t="shared" si="337"/>
        <v>Ferreira</v>
      </c>
      <c r="G2969" s="116" t="str">
        <f t="shared" si="338"/>
        <v>Ladies Master</v>
      </c>
      <c r="H2969" s="116" t="str">
        <f t="shared" si="339"/>
        <v>Walvis Bay</v>
      </c>
      <c r="I2969" s="109"/>
      <c r="J2969" s="109"/>
      <c r="K2969" s="109"/>
      <c r="L2969" s="118" t="str">
        <f t="shared" si="340"/>
        <v/>
      </c>
      <c r="M2969" s="118" t="str">
        <f t="shared" si="341"/>
        <v/>
      </c>
    </row>
    <row r="2970" spans="1:13" x14ac:dyDescent="0.3">
      <c r="A2970" s="121" t="str">
        <f t="shared" si="342"/>
        <v>2019-IC-L2</v>
      </c>
      <c r="B2970" s="122">
        <f t="shared" si="343"/>
        <v>43561</v>
      </c>
      <c r="C2970" s="121" t="str">
        <f t="shared" si="344"/>
        <v>Zone 2 - Mile 30</v>
      </c>
      <c r="D2970" s="109" t="s">
        <v>1384</v>
      </c>
      <c r="E2970" s="116" t="str">
        <f t="shared" si="336"/>
        <v>Frikkie</v>
      </c>
      <c r="F2970" s="116" t="str">
        <f t="shared" si="337"/>
        <v>Ferreira</v>
      </c>
      <c r="G2970" s="116" t="str">
        <f t="shared" si="338"/>
        <v>Men Master</v>
      </c>
      <c r="H2970" s="116" t="str">
        <f t="shared" si="339"/>
        <v>Walvis Bay</v>
      </c>
      <c r="I2970" s="109"/>
      <c r="J2970" s="109"/>
      <c r="K2970" s="109"/>
      <c r="L2970" s="118" t="str">
        <f t="shared" si="340"/>
        <v/>
      </c>
      <c r="M2970" s="118" t="str">
        <f t="shared" si="341"/>
        <v/>
      </c>
    </row>
    <row r="2971" spans="1:13" x14ac:dyDescent="0.3">
      <c r="A2971" s="121" t="str">
        <f t="shared" si="342"/>
        <v>2019-IC-L2</v>
      </c>
      <c r="B2971" s="122">
        <f t="shared" si="343"/>
        <v>43561</v>
      </c>
      <c r="C2971" s="121" t="str">
        <f t="shared" si="344"/>
        <v>Zone 2 - Mile 30</v>
      </c>
      <c r="D2971" s="109" t="s">
        <v>881</v>
      </c>
      <c r="E2971" s="116" t="str">
        <f t="shared" si="336"/>
        <v>Raymond</v>
      </c>
      <c r="F2971" s="116" t="str">
        <f t="shared" si="337"/>
        <v>Duvenhage</v>
      </c>
      <c r="G2971" s="116" t="str">
        <f t="shared" si="338"/>
        <v>Men Veteran</v>
      </c>
      <c r="H2971" s="116" t="str">
        <f t="shared" si="339"/>
        <v>Walvis Bay</v>
      </c>
      <c r="I2971" s="109"/>
      <c r="J2971" s="109"/>
      <c r="K2971" s="109"/>
      <c r="L2971" s="118" t="str">
        <f t="shared" si="340"/>
        <v/>
      </c>
      <c r="M2971" s="118" t="str">
        <f t="shared" si="341"/>
        <v/>
      </c>
    </row>
    <row r="2972" spans="1:13" x14ac:dyDescent="0.3">
      <c r="A2972" s="121" t="str">
        <f t="shared" si="342"/>
        <v>2019-IC-L2</v>
      </c>
      <c r="B2972" s="122">
        <f t="shared" si="343"/>
        <v>43561</v>
      </c>
      <c r="C2972" s="121" t="str">
        <f t="shared" si="344"/>
        <v>Zone 2 - Mile 30</v>
      </c>
      <c r="D2972" s="109" t="s">
        <v>1805</v>
      </c>
      <c r="E2972" s="116" t="str">
        <f t="shared" ref="E2972:E3035" si="345">IF(D2972="","",VLOOKUP(D2972,Master,3,FALSE))</f>
        <v>Andre</v>
      </c>
      <c r="F2972" s="116" t="str">
        <f t="shared" ref="F2972:F3035" si="346">IF(D2972="","",VLOOKUP(D2972,Master,4,FALSE))</f>
        <v>Bezuidehout</v>
      </c>
      <c r="G2972" s="116" t="str">
        <f t="shared" ref="G2972:G3035" si="347">IF(D2972="","",VLOOKUP(D2972,Master,5,FALSE))</f>
        <v>Men Master</v>
      </c>
      <c r="H2972" s="116" t="str">
        <f t="shared" ref="H2972:H3035" si="348">IF(D2972="","",VLOOKUP(D2972,Master,2,FALSE))</f>
        <v>Walvis Bay</v>
      </c>
      <c r="I2972" s="109"/>
      <c r="J2972" s="109"/>
      <c r="K2972" s="109"/>
      <c r="L2972" s="118" t="str">
        <f t="shared" ref="L2972:L3035" si="349">IF(K2972="","",IF(I2972="",ROUND(HLOOKUP(J2972,kgList,K2972,FALSE),1),ROUND(HLOOKUP(I2972,kgList,K2972,FALSE),1)))</f>
        <v/>
      </c>
      <c r="M2972" s="118" t="str">
        <f t="shared" ref="M2972:M3035" si="350">IF(L2972="","",IF(COUNTA(I2972:J2972)&gt;1,"Edible or Inedible",IF(COUNTA(I2972)=1,L2972*1,IF(COUNTA(J2972)=1,L2972*1,"ERROR"))))</f>
        <v/>
      </c>
    </row>
    <row r="2973" spans="1:13" x14ac:dyDescent="0.3">
      <c r="A2973" s="121" t="str">
        <f t="shared" si="342"/>
        <v>2019-IC-L2</v>
      </c>
      <c r="B2973" s="122">
        <f t="shared" si="343"/>
        <v>43561</v>
      </c>
      <c r="C2973" s="121" t="str">
        <f t="shared" si="344"/>
        <v>Zone 2 - Mile 30</v>
      </c>
      <c r="D2973" s="109" t="s">
        <v>1715</v>
      </c>
      <c r="E2973" s="116" t="str">
        <f t="shared" si="345"/>
        <v>Krynauw</v>
      </c>
      <c r="F2973" s="116" t="str">
        <f t="shared" si="346"/>
        <v>Bouer</v>
      </c>
      <c r="G2973" s="116" t="str">
        <f t="shared" si="347"/>
        <v>Men U/21</v>
      </c>
      <c r="H2973" s="116" t="str">
        <f t="shared" si="348"/>
        <v>xWalvis Bay</v>
      </c>
      <c r="I2973" s="109"/>
      <c r="J2973" s="109"/>
      <c r="K2973" s="109"/>
      <c r="L2973" s="118" t="str">
        <f t="shared" si="349"/>
        <v/>
      </c>
      <c r="M2973" s="118" t="str">
        <f t="shared" si="350"/>
        <v/>
      </c>
    </row>
    <row r="2974" spans="1:13" x14ac:dyDescent="0.3">
      <c r="A2974" s="121" t="str">
        <f t="shared" si="342"/>
        <v>2019-IC-L2</v>
      </c>
      <c r="B2974" s="122">
        <f t="shared" si="343"/>
        <v>43561</v>
      </c>
      <c r="C2974" s="121" t="str">
        <f t="shared" si="344"/>
        <v>Zone 2 - Mile 30</v>
      </c>
      <c r="D2974" s="109" t="s">
        <v>1804</v>
      </c>
      <c r="E2974" s="116" t="str">
        <f t="shared" si="345"/>
        <v>Jaco</v>
      </c>
      <c r="F2974" s="116" t="str">
        <f t="shared" si="346"/>
        <v>Snyders</v>
      </c>
      <c r="G2974" s="116" t="str">
        <f t="shared" si="347"/>
        <v>Men Veteran</v>
      </c>
      <c r="H2974" s="116" t="str">
        <f t="shared" si="348"/>
        <v>xWalvis Bay</v>
      </c>
      <c r="I2974" s="109"/>
      <c r="J2974" s="109"/>
      <c r="K2974" s="109"/>
      <c r="L2974" s="118" t="str">
        <f t="shared" si="349"/>
        <v/>
      </c>
      <c r="M2974" s="118" t="str">
        <f t="shared" si="350"/>
        <v/>
      </c>
    </row>
    <row r="2975" spans="1:13" x14ac:dyDescent="0.3">
      <c r="A2975" s="121" t="str">
        <f t="shared" si="342"/>
        <v>2019-IC-L2</v>
      </c>
      <c r="B2975" s="122">
        <f t="shared" si="343"/>
        <v>43561</v>
      </c>
      <c r="C2975" s="121" t="str">
        <f t="shared" si="344"/>
        <v>Zone 2 - Mile 30</v>
      </c>
      <c r="D2975" s="109" t="s">
        <v>596</v>
      </c>
      <c r="E2975" s="116" t="str">
        <f t="shared" si="345"/>
        <v>Werner</v>
      </c>
      <c r="F2975" s="116" t="str">
        <f t="shared" si="346"/>
        <v>Van Riet</v>
      </c>
      <c r="G2975" s="116" t="str">
        <f t="shared" si="347"/>
        <v>Men Veteran</v>
      </c>
      <c r="H2975" s="116" t="str">
        <f t="shared" si="348"/>
        <v>Walvis Bay</v>
      </c>
      <c r="I2975" s="109"/>
      <c r="J2975" s="109"/>
      <c r="K2975" s="109"/>
      <c r="L2975" s="118" t="str">
        <f t="shared" si="349"/>
        <v/>
      </c>
      <c r="M2975" s="118" t="str">
        <f t="shared" si="350"/>
        <v/>
      </c>
    </row>
    <row r="2976" spans="1:13" x14ac:dyDescent="0.3">
      <c r="A2976" s="121" t="str">
        <f t="shared" si="342"/>
        <v>2019-IC-L2</v>
      </c>
      <c r="B2976" s="122">
        <f t="shared" si="343"/>
        <v>43561</v>
      </c>
      <c r="C2976" s="121" t="str">
        <f t="shared" si="344"/>
        <v>Zone 2 - Mile 30</v>
      </c>
      <c r="D2976" s="109" t="s">
        <v>955</v>
      </c>
      <c r="E2976" s="116" t="str">
        <f t="shared" si="345"/>
        <v>Andries</v>
      </c>
      <c r="F2976" s="116" t="str">
        <f t="shared" si="346"/>
        <v>Burger</v>
      </c>
      <c r="G2976" s="116" t="str">
        <f t="shared" si="347"/>
        <v>Men Master</v>
      </c>
      <c r="H2976" s="116" t="str">
        <f t="shared" si="348"/>
        <v>Atlantic Angling Club</v>
      </c>
      <c r="I2976" s="109"/>
      <c r="J2976" s="109" t="s">
        <v>10</v>
      </c>
      <c r="K2976" s="109">
        <v>40</v>
      </c>
      <c r="L2976" s="118">
        <f t="shared" si="349"/>
        <v>1</v>
      </c>
      <c r="M2976" s="118">
        <f t="shared" si="350"/>
        <v>1</v>
      </c>
    </row>
    <row r="2977" spans="1:13" x14ac:dyDescent="0.3">
      <c r="A2977" s="121" t="str">
        <f t="shared" si="342"/>
        <v>2019-IC-L2</v>
      </c>
      <c r="B2977" s="122">
        <f t="shared" si="343"/>
        <v>43561</v>
      </c>
      <c r="C2977" s="121" t="str">
        <f t="shared" si="344"/>
        <v>Zone 2 - Mile 30</v>
      </c>
      <c r="D2977" s="109" t="s">
        <v>704</v>
      </c>
      <c r="E2977" s="116" t="str">
        <f t="shared" si="345"/>
        <v>Adri</v>
      </c>
      <c r="F2977" s="116" t="str">
        <f t="shared" si="346"/>
        <v>Roets</v>
      </c>
      <c r="G2977" s="116" t="str">
        <f t="shared" si="347"/>
        <v>Men Master</v>
      </c>
      <c r="H2977" s="116" t="str">
        <f t="shared" si="348"/>
        <v>Atlantic Angling Club</v>
      </c>
      <c r="I2977" s="109"/>
      <c r="J2977" s="109" t="s">
        <v>2018</v>
      </c>
      <c r="K2977" s="109">
        <v>119</v>
      </c>
      <c r="L2977" s="118">
        <f t="shared" si="349"/>
        <v>7.9</v>
      </c>
      <c r="M2977" s="118">
        <f t="shared" si="350"/>
        <v>7.9</v>
      </c>
    </row>
    <row r="2978" spans="1:13" x14ac:dyDescent="0.3">
      <c r="A2978" s="121" t="str">
        <f t="shared" si="342"/>
        <v>2019-IC-L2</v>
      </c>
      <c r="B2978" s="122">
        <f t="shared" si="343"/>
        <v>43561</v>
      </c>
      <c r="C2978" s="121" t="str">
        <f t="shared" si="344"/>
        <v>Zone 2 - Mile 30</v>
      </c>
      <c r="D2978" s="109" t="s">
        <v>1261</v>
      </c>
      <c r="E2978" s="116" t="str">
        <f t="shared" si="345"/>
        <v>Flippie</v>
      </c>
      <c r="F2978" s="116" t="str">
        <f t="shared" si="346"/>
        <v>Scheepers</v>
      </c>
      <c r="G2978" s="116" t="str">
        <f t="shared" si="347"/>
        <v>Men Veteran</v>
      </c>
      <c r="H2978" s="116" t="str">
        <f t="shared" si="348"/>
        <v>Walvis Bay</v>
      </c>
      <c r="I2978" s="109"/>
      <c r="J2978" s="109" t="s">
        <v>2018</v>
      </c>
      <c r="K2978" s="109">
        <v>88</v>
      </c>
      <c r="L2978" s="118">
        <f t="shared" si="349"/>
        <v>2.8</v>
      </c>
      <c r="M2978" s="118">
        <f t="shared" si="350"/>
        <v>2.8</v>
      </c>
    </row>
    <row r="2979" spans="1:13" x14ac:dyDescent="0.3">
      <c r="A2979" s="121" t="str">
        <f t="shared" si="342"/>
        <v>2019-IC-L2</v>
      </c>
      <c r="B2979" s="122">
        <f t="shared" si="343"/>
        <v>43561</v>
      </c>
      <c r="C2979" s="121" t="str">
        <f t="shared" si="344"/>
        <v>Zone 2 - Mile 30</v>
      </c>
      <c r="D2979" s="109" t="s">
        <v>1201</v>
      </c>
      <c r="E2979" s="116" t="str">
        <f t="shared" si="345"/>
        <v>Martin</v>
      </c>
      <c r="F2979" s="116" t="str">
        <f t="shared" si="346"/>
        <v>Cordier</v>
      </c>
      <c r="G2979" s="116" t="str">
        <f t="shared" si="347"/>
        <v>Men Veteran</v>
      </c>
      <c r="H2979" s="116" t="str">
        <f t="shared" si="348"/>
        <v>Walvis Bay</v>
      </c>
      <c r="I2979" s="109"/>
      <c r="J2979" s="109" t="s">
        <v>2018</v>
      </c>
      <c r="K2979" s="109">
        <v>113</v>
      </c>
      <c r="L2979" s="118">
        <f t="shared" si="349"/>
        <v>6.6</v>
      </c>
      <c r="M2979" s="118">
        <f t="shared" si="350"/>
        <v>6.6</v>
      </c>
    </row>
    <row r="2980" spans="1:13" x14ac:dyDescent="0.3">
      <c r="A2980" s="121" t="str">
        <f t="shared" si="342"/>
        <v>2019-IC-L2</v>
      </c>
      <c r="B2980" s="122">
        <f t="shared" si="343"/>
        <v>43561</v>
      </c>
      <c r="C2980" s="121" t="str">
        <f t="shared" si="344"/>
        <v>Zone 2 - Mile 30</v>
      </c>
      <c r="D2980" s="109" t="s">
        <v>1201</v>
      </c>
      <c r="E2980" s="116" t="str">
        <f t="shared" si="345"/>
        <v>Martin</v>
      </c>
      <c r="F2980" s="116" t="str">
        <f t="shared" si="346"/>
        <v>Cordier</v>
      </c>
      <c r="G2980" s="116" t="str">
        <f t="shared" si="347"/>
        <v>Men Veteran</v>
      </c>
      <c r="H2980" s="116" t="str">
        <f t="shared" si="348"/>
        <v>Walvis Bay</v>
      </c>
      <c r="I2980" s="109"/>
      <c r="J2980" s="109" t="s">
        <v>1366</v>
      </c>
      <c r="K2980" s="109">
        <v>78</v>
      </c>
      <c r="L2980" s="118">
        <f t="shared" si="349"/>
        <v>6</v>
      </c>
      <c r="M2980" s="118">
        <f t="shared" si="350"/>
        <v>6</v>
      </c>
    </row>
    <row r="2981" spans="1:13" x14ac:dyDescent="0.3">
      <c r="A2981" s="121" t="str">
        <f t="shared" si="342"/>
        <v>2019-IC-L2</v>
      </c>
      <c r="B2981" s="122">
        <f t="shared" si="343"/>
        <v>43561</v>
      </c>
      <c r="C2981" s="121" t="str">
        <f t="shared" si="344"/>
        <v>Zone 2 - Mile 30</v>
      </c>
      <c r="D2981" s="109" t="s">
        <v>1759</v>
      </c>
      <c r="E2981" s="116" t="str">
        <f t="shared" si="345"/>
        <v>Andy</v>
      </c>
      <c r="F2981" s="116" t="str">
        <f t="shared" si="346"/>
        <v>Welzig</v>
      </c>
      <c r="G2981" s="116" t="str">
        <f t="shared" si="347"/>
        <v>Men Master</v>
      </c>
      <c r="H2981" s="116" t="str">
        <f t="shared" si="348"/>
        <v>Atlantic Angling Club</v>
      </c>
      <c r="I2981" s="109"/>
      <c r="J2981" s="109"/>
      <c r="K2981" s="109"/>
      <c r="L2981" s="118" t="str">
        <f t="shared" si="349"/>
        <v/>
      </c>
      <c r="M2981" s="118" t="str">
        <f t="shared" si="350"/>
        <v/>
      </c>
    </row>
    <row r="2982" spans="1:13" x14ac:dyDescent="0.3">
      <c r="A2982" s="121" t="str">
        <f t="shared" si="342"/>
        <v>2019-IC-L2</v>
      </c>
      <c r="B2982" s="122">
        <f t="shared" si="343"/>
        <v>43561</v>
      </c>
      <c r="C2982" s="121" t="str">
        <f t="shared" si="344"/>
        <v>Zone 2 - Mile 30</v>
      </c>
      <c r="D2982" s="109" t="s">
        <v>1634</v>
      </c>
      <c r="E2982" s="116" t="str">
        <f t="shared" si="345"/>
        <v>Sven</v>
      </c>
      <c r="F2982" s="116" t="str">
        <f t="shared" si="346"/>
        <v>Welzig</v>
      </c>
      <c r="G2982" s="116" t="str">
        <f t="shared" si="347"/>
        <v>Men U/21</v>
      </c>
      <c r="H2982" s="116" t="str">
        <f t="shared" si="348"/>
        <v>Atlantic Angling Club</v>
      </c>
      <c r="I2982" s="109"/>
      <c r="J2982" s="109"/>
      <c r="K2982" s="109"/>
      <c r="L2982" s="118" t="str">
        <f t="shared" si="349"/>
        <v/>
      </c>
      <c r="M2982" s="118" t="str">
        <f t="shared" si="350"/>
        <v/>
      </c>
    </row>
    <row r="2983" spans="1:13" x14ac:dyDescent="0.3">
      <c r="A2983" s="121" t="str">
        <f t="shared" si="342"/>
        <v>2019-IC-L2</v>
      </c>
      <c r="B2983" s="122">
        <f t="shared" si="343"/>
        <v>43561</v>
      </c>
      <c r="C2983" s="121" t="str">
        <f t="shared" si="344"/>
        <v>Zone 2 - Mile 30</v>
      </c>
      <c r="D2983" s="109" t="s">
        <v>547</v>
      </c>
      <c r="E2983" s="116" t="str">
        <f t="shared" si="345"/>
        <v>Bernard</v>
      </c>
      <c r="F2983" s="116" t="str">
        <f t="shared" si="346"/>
        <v>Pretorius</v>
      </c>
      <c r="G2983" s="116" t="str">
        <f t="shared" si="347"/>
        <v>Men Master</v>
      </c>
      <c r="H2983" s="116" t="str">
        <f t="shared" si="348"/>
        <v>Penguin</v>
      </c>
      <c r="I2983" s="109"/>
      <c r="J2983" s="109"/>
      <c r="K2983" s="109"/>
      <c r="L2983" s="118" t="str">
        <f t="shared" si="349"/>
        <v/>
      </c>
      <c r="M2983" s="118" t="str">
        <f t="shared" si="350"/>
        <v/>
      </c>
    </row>
    <row r="2984" spans="1:13" x14ac:dyDescent="0.3">
      <c r="A2984" s="121" t="str">
        <f t="shared" si="342"/>
        <v>2019-IC-L2</v>
      </c>
      <c r="B2984" s="122">
        <f t="shared" si="343"/>
        <v>43561</v>
      </c>
      <c r="C2984" s="121" t="str">
        <f t="shared" si="344"/>
        <v>Zone 2 - Mile 30</v>
      </c>
      <c r="D2984" s="109" t="s">
        <v>1773</v>
      </c>
      <c r="E2984" s="116" t="str">
        <f t="shared" si="345"/>
        <v>Jacobus</v>
      </c>
      <c r="F2984" s="116" t="str">
        <f t="shared" si="346"/>
        <v>Steyl</v>
      </c>
      <c r="G2984" s="116" t="str">
        <f t="shared" si="347"/>
        <v>Men Grand Masters</v>
      </c>
      <c r="H2984" s="116" t="str">
        <f t="shared" si="348"/>
        <v>Atlantic Angling Club</v>
      </c>
      <c r="I2984" s="109"/>
      <c r="J2984" s="109"/>
      <c r="K2984" s="109"/>
      <c r="L2984" s="118" t="str">
        <f t="shared" si="349"/>
        <v/>
      </c>
      <c r="M2984" s="118" t="str">
        <f t="shared" si="350"/>
        <v/>
      </c>
    </row>
    <row r="2985" spans="1:13" x14ac:dyDescent="0.3">
      <c r="A2985" s="121" t="str">
        <f t="shared" si="342"/>
        <v>2019-IC-L2</v>
      </c>
      <c r="B2985" s="122">
        <f t="shared" si="343"/>
        <v>43561</v>
      </c>
      <c r="C2985" s="121" t="str">
        <f t="shared" si="344"/>
        <v>Zone 2 - Mile 30</v>
      </c>
      <c r="D2985" s="109" t="s">
        <v>1772</v>
      </c>
      <c r="E2985" s="116" t="str">
        <f t="shared" si="345"/>
        <v>Frans</v>
      </c>
      <c r="F2985" s="116" t="str">
        <f t="shared" si="346"/>
        <v>Joubert</v>
      </c>
      <c r="G2985" s="116" t="str">
        <f t="shared" si="347"/>
        <v>Men Veteran</v>
      </c>
      <c r="H2985" s="116" t="str">
        <f t="shared" si="348"/>
        <v>xAtlantic Angling Club</v>
      </c>
      <c r="I2985" s="109"/>
      <c r="J2985" s="109"/>
      <c r="K2985" s="109"/>
      <c r="L2985" s="118" t="str">
        <f t="shared" si="349"/>
        <v/>
      </c>
      <c r="M2985" s="118" t="str">
        <f t="shared" si="350"/>
        <v/>
      </c>
    </row>
    <row r="2986" spans="1:13" x14ac:dyDescent="0.3">
      <c r="A2986" s="121" t="str">
        <f t="shared" si="342"/>
        <v>2019-IC-L2</v>
      </c>
      <c r="B2986" s="122">
        <f t="shared" si="343"/>
        <v>43561</v>
      </c>
      <c r="C2986" s="121" t="str">
        <f t="shared" si="344"/>
        <v>Zone 2 - Mile 30</v>
      </c>
      <c r="D2986" s="109" t="s">
        <v>548</v>
      </c>
      <c r="E2986" s="116" t="str">
        <f t="shared" si="345"/>
        <v>Kai</v>
      </c>
      <c r="F2986" s="116" t="str">
        <f t="shared" si="346"/>
        <v>Metzger</v>
      </c>
      <c r="G2986" s="116" t="str">
        <f t="shared" si="347"/>
        <v>Men Veteran</v>
      </c>
      <c r="H2986" s="116" t="str">
        <f t="shared" si="348"/>
        <v>xAtlantic Angling Club</v>
      </c>
      <c r="I2986" s="109"/>
      <c r="J2986" s="109"/>
      <c r="K2986" s="109"/>
      <c r="L2986" s="118" t="str">
        <f t="shared" si="349"/>
        <v/>
      </c>
      <c r="M2986" s="118" t="str">
        <f t="shared" si="350"/>
        <v/>
      </c>
    </row>
    <row r="2987" spans="1:13" x14ac:dyDescent="0.3">
      <c r="A2987" s="121" t="str">
        <f t="shared" si="342"/>
        <v>2019-IC-L2</v>
      </c>
      <c r="B2987" s="122">
        <f t="shared" si="343"/>
        <v>43561</v>
      </c>
      <c r="C2987" s="121" t="str">
        <f t="shared" si="344"/>
        <v>Zone 2 - Mile 30</v>
      </c>
      <c r="D2987" s="109" t="s">
        <v>954</v>
      </c>
      <c r="E2987" s="116" t="str">
        <f t="shared" si="345"/>
        <v>Jaco</v>
      </c>
      <c r="F2987" s="116" t="str">
        <f t="shared" si="346"/>
        <v>Venter</v>
      </c>
      <c r="G2987" s="116" t="str">
        <f t="shared" si="347"/>
        <v>Men Master</v>
      </c>
      <c r="H2987" s="116" t="str">
        <f t="shared" si="348"/>
        <v>Atlantic Angling Club</v>
      </c>
      <c r="I2987" s="109"/>
      <c r="J2987" s="109"/>
      <c r="K2987" s="109"/>
      <c r="L2987" s="118" t="str">
        <f t="shared" si="349"/>
        <v/>
      </c>
      <c r="M2987" s="118" t="str">
        <f t="shared" si="350"/>
        <v/>
      </c>
    </row>
    <row r="2988" spans="1:13" x14ac:dyDescent="0.3">
      <c r="A2988" s="121" t="str">
        <f t="shared" si="342"/>
        <v>2019-IC-L2</v>
      </c>
      <c r="B2988" s="122">
        <f t="shared" si="343"/>
        <v>43561</v>
      </c>
      <c r="C2988" s="121" t="str">
        <f t="shared" si="344"/>
        <v>Zone 2 - Mile 30</v>
      </c>
      <c r="D2988" s="109" t="s">
        <v>1497</v>
      </c>
      <c r="E2988" s="116" t="str">
        <f t="shared" si="345"/>
        <v>Andi</v>
      </c>
      <c r="F2988" s="116" t="str">
        <f t="shared" si="346"/>
        <v>Bachran</v>
      </c>
      <c r="G2988" s="116" t="str">
        <f t="shared" si="347"/>
        <v>Men Master</v>
      </c>
      <c r="H2988" s="116" t="str">
        <f t="shared" si="348"/>
        <v>Atlantic Angling Club</v>
      </c>
      <c r="I2988" s="109"/>
      <c r="J2988" s="109"/>
      <c r="K2988" s="109"/>
      <c r="L2988" s="118" t="str">
        <f t="shared" si="349"/>
        <v/>
      </c>
      <c r="M2988" s="118" t="str">
        <f t="shared" si="350"/>
        <v/>
      </c>
    </row>
    <row r="2989" spans="1:13" x14ac:dyDescent="0.3">
      <c r="A2989" s="121" t="str">
        <f t="shared" si="342"/>
        <v>2019-IC-L2</v>
      </c>
      <c r="B2989" s="122">
        <f t="shared" si="343"/>
        <v>43561</v>
      </c>
      <c r="C2989" s="121" t="str">
        <f t="shared" si="344"/>
        <v>Zone 2 - Mile 30</v>
      </c>
      <c r="D2989" s="109" t="s">
        <v>1498</v>
      </c>
      <c r="E2989" s="116" t="str">
        <f t="shared" si="345"/>
        <v>Kay</v>
      </c>
      <c r="F2989" s="116" t="str">
        <f t="shared" si="346"/>
        <v>Bachran</v>
      </c>
      <c r="G2989" s="116" t="str">
        <f t="shared" si="347"/>
        <v>Men U/21</v>
      </c>
      <c r="H2989" s="116" t="str">
        <f t="shared" si="348"/>
        <v>Atlantic Angling Club</v>
      </c>
      <c r="I2989" s="109"/>
      <c r="J2989" s="109"/>
      <c r="K2989" s="109"/>
      <c r="L2989" s="118" t="str">
        <f t="shared" si="349"/>
        <v/>
      </c>
      <c r="M2989" s="118" t="str">
        <f t="shared" si="350"/>
        <v/>
      </c>
    </row>
    <row r="2990" spans="1:13" x14ac:dyDescent="0.3">
      <c r="A2990" s="121" t="str">
        <f t="shared" si="342"/>
        <v>2019-IC-L2</v>
      </c>
      <c r="B2990" s="122">
        <f t="shared" si="343"/>
        <v>43561</v>
      </c>
      <c r="C2990" s="121" t="str">
        <f t="shared" si="344"/>
        <v>Zone 2 - Mile 30</v>
      </c>
      <c r="D2990" s="109" t="s">
        <v>641</v>
      </c>
      <c r="E2990" s="116" t="str">
        <f t="shared" si="345"/>
        <v>Hennie</v>
      </c>
      <c r="F2990" s="116" t="str">
        <f t="shared" si="346"/>
        <v>Roets</v>
      </c>
      <c r="G2990" s="116" t="str">
        <f t="shared" si="347"/>
        <v>Men Veteran</v>
      </c>
      <c r="H2990" s="116" t="str">
        <f t="shared" si="348"/>
        <v>Atlantic Angling Club</v>
      </c>
      <c r="I2990" s="109"/>
      <c r="J2990" s="109"/>
      <c r="K2990" s="109"/>
      <c r="L2990" s="118" t="str">
        <f t="shared" si="349"/>
        <v/>
      </c>
      <c r="M2990" s="118" t="str">
        <f t="shared" si="350"/>
        <v/>
      </c>
    </row>
    <row r="2991" spans="1:13" x14ac:dyDescent="0.3">
      <c r="A2991" s="121" t="str">
        <f t="shared" si="342"/>
        <v>2019-IC-L2</v>
      </c>
      <c r="B2991" s="122">
        <f t="shared" si="343"/>
        <v>43561</v>
      </c>
      <c r="C2991" s="121" t="str">
        <f t="shared" si="344"/>
        <v>Zone 2 - Mile 30</v>
      </c>
      <c r="D2991" s="109" t="s">
        <v>519</v>
      </c>
      <c r="E2991" s="116" t="str">
        <f t="shared" si="345"/>
        <v>Jörg</v>
      </c>
      <c r="F2991" s="116" t="str">
        <f t="shared" si="346"/>
        <v>Walter</v>
      </c>
      <c r="G2991" s="116" t="str">
        <f t="shared" si="347"/>
        <v>Men Grand Masters</v>
      </c>
      <c r="H2991" s="116" t="str">
        <f t="shared" si="348"/>
        <v>Atlantic Angling Club</v>
      </c>
      <c r="I2991" s="109"/>
      <c r="J2991" s="109"/>
      <c r="K2991" s="109"/>
      <c r="L2991" s="118" t="str">
        <f t="shared" si="349"/>
        <v/>
      </c>
      <c r="M2991" s="118" t="str">
        <f t="shared" si="350"/>
        <v/>
      </c>
    </row>
    <row r="2992" spans="1:13" x14ac:dyDescent="0.3">
      <c r="A2992" s="121" t="str">
        <f t="shared" si="342"/>
        <v>2019-IC-L2</v>
      </c>
      <c r="B2992" s="122">
        <f t="shared" si="343"/>
        <v>43561</v>
      </c>
      <c r="C2992" s="121" t="str">
        <f t="shared" si="344"/>
        <v>Zone 2 - Mile 30</v>
      </c>
      <c r="D2992" s="109" t="s">
        <v>822</v>
      </c>
      <c r="E2992" s="116" t="str">
        <f t="shared" si="345"/>
        <v xml:space="preserve">Emile </v>
      </c>
      <c r="F2992" s="116" t="str">
        <f t="shared" si="346"/>
        <v>Van Heerden</v>
      </c>
      <c r="G2992" s="116" t="str">
        <f t="shared" si="347"/>
        <v>Men Senior</v>
      </c>
      <c r="H2992" s="116" t="str">
        <f t="shared" si="348"/>
        <v>Mako</v>
      </c>
      <c r="I2992" s="109"/>
      <c r="J2992" s="109"/>
      <c r="K2992" s="109"/>
      <c r="L2992" s="118" t="str">
        <f t="shared" si="349"/>
        <v/>
      </c>
      <c r="M2992" s="118" t="str">
        <f t="shared" si="350"/>
        <v/>
      </c>
    </row>
    <row r="2993" spans="1:13" x14ac:dyDescent="0.3">
      <c r="A2993" s="121" t="str">
        <f t="shared" si="342"/>
        <v>2019-IC-L2</v>
      </c>
      <c r="B2993" s="122">
        <f t="shared" si="343"/>
        <v>43561</v>
      </c>
      <c r="C2993" s="121" t="str">
        <f t="shared" si="344"/>
        <v>Zone 2 - Mile 30</v>
      </c>
      <c r="D2993" s="109" t="s">
        <v>894</v>
      </c>
      <c r="E2993" s="116" t="str">
        <f t="shared" si="345"/>
        <v>Jaco</v>
      </c>
      <c r="F2993" s="116" t="str">
        <f t="shared" si="346"/>
        <v>Mac Gillicuddy</v>
      </c>
      <c r="G2993" s="116" t="str">
        <f t="shared" si="347"/>
        <v>Men Veteran</v>
      </c>
      <c r="H2993" s="116" t="str">
        <f t="shared" si="348"/>
        <v>Atlantic Angling Club</v>
      </c>
      <c r="I2993" s="109"/>
      <c r="J2993" s="109"/>
      <c r="K2993" s="109"/>
      <c r="L2993" s="118" t="str">
        <f t="shared" si="349"/>
        <v/>
      </c>
      <c r="M2993" s="118" t="str">
        <f t="shared" si="350"/>
        <v/>
      </c>
    </row>
    <row r="2994" spans="1:13" x14ac:dyDescent="0.3">
      <c r="A2994" s="121" t="str">
        <f t="shared" si="342"/>
        <v>2019-IC-L2</v>
      </c>
      <c r="B2994" s="122">
        <f t="shared" si="343"/>
        <v>43561</v>
      </c>
      <c r="C2994" s="121" t="str">
        <f t="shared" si="344"/>
        <v>Zone 2 - Mile 30</v>
      </c>
      <c r="D2994" s="109" t="s">
        <v>507</v>
      </c>
      <c r="E2994" s="116" t="str">
        <f t="shared" si="345"/>
        <v>Johan</v>
      </c>
      <c r="F2994" s="116" t="str">
        <f t="shared" si="346"/>
        <v>Mostert</v>
      </c>
      <c r="G2994" s="116" t="str">
        <f t="shared" si="347"/>
        <v>Men Senior</v>
      </c>
      <c r="H2994" s="116" t="str">
        <f t="shared" si="348"/>
        <v>Atlantic Angling Club</v>
      </c>
      <c r="I2994" s="109"/>
      <c r="J2994" s="109"/>
      <c r="K2994" s="109"/>
      <c r="L2994" s="118" t="str">
        <f t="shared" si="349"/>
        <v/>
      </c>
      <c r="M2994" s="118" t="str">
        <f t="shared" si="350"/>
        <v/>
      </c>
    </row>
    <row r="2995" spans="1:13" x14ac:dyDescent="0.3">
      <c r="A2995" s="121" t="str">
        <f t="shared" si="342"/>
        <v>2019-IC-L2</v>
      </c>
      <c r="B2995" s="122">
        <f t="shared" si="343"/>
        <v>43561</v>
      </c>
      <c r="C2995" s="121" t="str">
        <f t="shared" si="344"/>
        <v>Zone 2 - Mile 30</v>
      </c>
      <c r="D2995" s="109" t="s">
        <v>735</v>
      </c>
      <c r="E2995" s="116" t="str">
        <f t="shared" si="345"/>
        <v>Natasha</v>
      </c>
      <c r="F2995" s="116" t="str">
        <f t="shared" si="346"/>
        <v>Mostert</v>
      </c>
      <c r="G2995" s="116" t="str">
        <f t="shared" si="347"/>
        <v>Ladies Senior</v>
      </c>
      <c r="H2995" s="116" t="str">
        <f t="shared" si="348"/>
        <v>Atlantic Angling Club</v>
      </c>
      <c r="I2995" s="109"/>
      <c r="J2995" s="109"/>
      <c r="K2995" s="109"/>
      <c r="L2995" s="118" t="str">
        <f t="shared" si="349"/>
        <v/>
      </c>
      <c r="M2995" s="118" t="str">
        <f t="shared" si="350"/>
        <v/>
      </c>
    </row>
    <row r="2996" spans="1:13" x14ac:dyDescent="0.3">
      <c r="A2996" s="121" t="str">
        <f t="shared" si="342"/>
        <v>2019-IC-L2</v>
      </c>
      <c r="B2996" s="122">
        <f t="shared" si="343"/>
        <v>43561</v>
      </c>
      <c r="C2996" s="121" t="str">
        <f t="shared" si="344"/>
        <v>Zone 2 - Mile 30</v>
      </c>
      <c r="D2996" s="109" t="s">
        <v>564</v>
      </c>
      <c r="E2996" s="116" t="str">
        <f t="shared" si="345"/>
        <v>Chris</v>
      </c>
      <c r="F2996" s="116" t="str">
        <f t="shared" si="346"/>
        <v>Feyerabend</v>
      </c>
      <c r="G2996" s="116" t="str">
        <f t="shared" si="347"/>
        <v>Men Veteran</v>
      </c>
      <c r="H2996" s="116" t="str">
        <f t="shared" si="348"/>
        <v>Otjiwarongo</v>
      </c>
      <c r="I2996" s="109" t="s">
        <v>2019</v>
      </c>
      <c r="J2996" s="109"/>
      <c r="K2996" s="109">
        <v>46</v>
      </c>
      <c r="L2996" s="118">
        <f t="shared" si="349"/>
        <v>1</v>
      </c>
      <c r="M2996" s="118">
        <f t="shared" si="350"/>
        <v>1</v>
      </c>
    </row>
    <row r="2997" spans="1:13" x14ac:dyDescent="0.3">
      <c r="A2997" s="121" t="str">
        <f t="shared" si="342"/>
        <v>2019-IC-L2</v>
      </c>
      <c r="B2997" s="122">
        <f t="shared" si="343"/>
        <v>43561</v>
      </c>
      <c r="C2997" s="121" t="str">
        <f t="shared" si="344"/>
        <v>Zone 2 - Mile 30</v>
      </c>
      <c r="D2997" s="109" t="s">
        <v>564</v>
      </c>
      <c r="E2997" s="116" t="str">
        <f t="shared" si="345"/>
        <v>Chris</v>
      </c>
      <c r="F2997" s="116" t="str">
        <f t="shared" si="346"/>
        <v>Feyerabend</v>
      </c>
      <c r="G2997" s="116" t="str">
        <f t="shared" si="347"/>
        <v>Men Veteran</v>
      </c>
      <c r="H2997" s="116" t="str">
        <f t="shared" si="348"/>
        <v>Otjiwarongo</v>
      </c>
      <c r="I2997" s="109" t="s">
        <v>2019</v>
      </c>
      <c r="J2997" s="109"/>
      <c r="K2997" s="109">
        <v>44</v>
      </c>
      <c r="L2997" s="118">
        <f t="shared" si="349"/>
        <v>0.9</v>
      </c>
      <c r="M2997" s="118">
        <f t="shared" si="350"/>
        <v>0.9</v>
      </c>
    </row>
    <row r="2998" spans="1:13" x14ac:dyDescent="0.3">
      <c r="A2998" s="121" t="str">
        <f t="shared" si="342"/>
        <v>2019-IC-L2</v>
      </c>
      <c r="B2998" s="122">
        <f t="shared" si="343"/>
        <v>43561</v>
      </c>
      <c r="C2998" s="121" t="str">
        <f t="shared" si="344"/>
        <v>Zone 2 - Mile 30</v>
      </c>
      <c r="D2998" s="109" t="s">
        <v>1408</v>
      </c>
      <c r="E2998" s="116" t="str">
        <f t="shared" si="345"/>
        <v>Hannes</v>
      </c>
      <c r="F2998" s="116" t="str">
        <f t="shared" si="346"/>
        <v>DeHaast</v>
      </c>
      <c r="G2998" s="116" t="str">
        <f t="shared" si="347"/>
        <v>Men Senior</v>
      </c>
      <c r="H2998" s="116" t="str">
        <f t="shared" si="348"/>
        <v>Otjiwarongo</v>
      </c>
      <c r="I2998" s="109" t="s">
        <v>9</v>
      </c>
      <c r="J2998" s="109"/>
      <c r="K2998" s="109">
        <v>30</v>
      </c>
      <c r="L2998" s="118">
        <f t="shared" si="349"/>
        <v>0.5</v>
      </c>
      <c r="M2998" s="118">
        <f t="shared" si="350"/>
        <v>0.5</v>
      </c>
    </row>
    <row r="2999" spans="1:13" x14ac:dyDescent="0.3">
      <c r="A2999" s="121" t="str">
        <f t="shared" si="342"/>
        <v>2019-IC-L2</v>
      </c>
      <c r="B2999" s="122">
        <f t="shared" si="343"/>
        <v>43561</v>
      </c>
      <c r="C2999" s="121" t="str">
        <f t="shared" si="344"/>
        <v>Zone 2 - Mile 30</v>
      </c>
      <c r="D2999" s="109" t="s">
        <v>1408</v>
      </c>
      <c r="E2999" s="116" t="str">
        <f t="shared" si="345"/>
        <v>Hannes</v>
      </c>
      <c r="F2999" s="116" t="str">
        <f t="shared" si="346"/>
        <v>DeHaast</v>
      </c>
      <c r="G2999" s="116" t="str">
        <f t="shared" si="347"/>
        <v>Men Senior</v>
      </c>
      <c r="H2999" s="116" t="str">
        <f t="shared" si="348"/>
        <v>Otjiwarongo</v>
      </c>
      <c r="I2999" s="109" t="s">
        <v>9</v>
      </c>
      <c r="J2999" s="109"/>
      <c r="K2999" s="109">
        <v>32</v>
      </c>
      <c r="L2999" s="118">
        <f t="shared" si="349"/>
        <v>0.6</v>
      </c>
      <c r="M2999" s="118">
        <f t="shared" si="350"/>
        <v>0.6</v>
      </c>
    </row>
    <row r="3000" spans="1:13" x14ac:dyDescent="0.3">
      <c r="A3000" s="121" t="str">
        <f t="shared" si="342"/>
        <v>2019-IC-L2</v>
      </c>
      <c r="B3000" s="122">
        <f t="shared" si="343"/>
        <v>43561</v>
      </c>
      <c r="C3000" s="121" t="str">
        <f t="shared" si="344"/>
        <v>Zone 2 - Mile 30</v>
      </c>
      <c r="D3000" s="109" t="s">
        <v>1617</v>
      </c>
      <c r="E3000" s="116" t="str">
        <f t="shared" si="345"/>
        <v xml:space="preserve">Paul </v>
      </c>
      <c r="F3000" s="116" t="str">
        <f t="shared" si="346"/>
        <v>Visser</v>
      </c>
      <c r="G3000" s="116" t="str">
        <f t="shared" si="347"/>
        <v>Men Senior</v>
      </c>
      <c r="H3000" s="116" t="str">
        <f t="shared" si="348"/>
        <v>xOtjiwarongo</v>
      </c>
      <c r="I3000" s="109" t="s">
        <v>9</v>
      </c>
      <c r="J3000" s="109"/>
      <c r="K3000" s="109">
        <v>30</v>
      </c>
      <c r="L3000" s="118">
        <f t="shared" si="349"/>
        <v>0.5</v>
      </c>
      <c r="M3000" s="118">
        <f t="shared" si="350"/>
        <v>0.5</v>
      </c>
    </row>
    <row r="3001" spans="1:13" x14ac:dyDescent="0.3">
      <c r="A3001" s="121" t="str">
        <f t="shared" si="342"/>
        <v>2019-IC-L2</v>
      </c>
      <c r="B3001" s="122">
        <f t="shared" si="343"/>
        <v>43561</v>
      </c>
      <c r="C3001" s="121" t="str">
        <f t="shared" si="344"/>
        <v>Zone 2 - Mile 30</v>
      </c>
      <c r="D3001" s="109" t="s">
        <v>1617</v>
      </c>
      <c r="E3001" s="116" t="str">
        <f t="shared" si="345"/>
        <v xml:space="preserve">Paul </v>
      </c>
      <c r="F3001" s="116" t="str">
        <f t="shared" si="346"/>
        <v>Visser</v>
      </c>
      <c r="G3001" s="116" t="str">
        <f t="shared" si="347"/>
        <v>Men Senior</v>
      </c>
      <c r="H3001" s="116" t="str">
        <f t="shared" si="348"/>
        <v>xOtjiwarongo</v>
      </c>
      <c r="I3001" s="109" t="s">
        <v>9</v>
      </c>
      <c r="J3001" s="109"/>
      <c r="K3001" s="109">
        <v>30</v>
      </c>
      <c r="L3001" s="118">
        <f t="shared" si="349"/>
        <v>0.5</v>
      </c>
      <c r="M3001" s="118">
        <f t="shared" si="350"/>
        <v>0.5</v>
      </c>
    </row>
    <row r="3002" spans="1:13" x14ac:dyDescent="0.3">
      <c r="A3002" s="121" t="str">
        <f t="shared" si="342"/>
        <v>2019-IC-L2</v>
      </c>
      <c r="B3002" s="122">
        <f t="shared" si="343"/>
        <v>43561</v>
      </c>
      <c r="C3002" s="121" t="str">
        <f t="shared" si="344"/>
        <v>Zone 2 - Mile 30</v>
      </c>
      <c r="D3002" s="109" t="s">
        <v>770</v>
      </c>
      <c r="E3002" s="116" t="str">
        <f t="shared" si="345"/>
        <v>Willem C</v>
      </c>
      <c r="F3002" s="116" t="str">
        <f t="shared" si="346"/>
        <v>Schalkwyk</v>
      </c>
      <c r="G3002" s="116" t="str">
        <f t="shared" si="347"/>
        <v>Men Veteran</v>
      </c>
      <c r="H3002" s="116" t="str">
        <f t="shared" si="348"/>
        <v>Otjiwarongo</v>
      </c>
      <c r="I3002" s="109" t="s">
        <v>9</v>
      </c>
      <c r="J3002" s="109"/>
      <c r="K3002" s="109">
        <v>33</v>
      </c>
      <c r="L3002" s="118">
        <f t="shared" si="349"/>
        <v>0.7</v>
      </c>
      <c r="M3002" s="118">
        <f t="shared" si="350"/>
        <v>0.7</v>
      </c>
    </row>
    <row r="3003" spans="1:13" x14ac:dyDescent="0.3">
      <c r="A3003" s="121" t="str">
        <f t="shared" si="342"/>
        <v>2019-IC-L2</v>
      </c>
      <c r="B3003" s="122">
        <f t="shared" si="343"/>
        <v>43561</v>
      </c>
      <c r="C3003" s="121" t="str">
        <f t="shared" si="344"/>
        <v>Zone 2 - Mile 30</v>
      </c>
      <c r="D3003" s="109" t="s">
        <v>1188</v>
      </c>
      <c r="E3003" s="116" t="str">
        <f t="shared" si="345"/>
        <v>Rinus</v>
      </c>
      <c r="F3003" s="116" t="str">
        <f t="shared" si="346"/>
        <v>Van Der Westhuizen</v>
      </c>
      <c r="G3003" s="116" t="str">
        <f t="shared" si="347"/>
        <v>Men Senior</v>
      </c>
      <c r="H3003" s="116" t="str">
        <f t="shared" si="348"/>
        <v>Otjiwarongo</v>
      </c>
      <c r="I3003" s="109" t="s">
        <v>9</v>
      </c>
      <c r="J3003" s="109"/>
      <c r="K3003" s="109">
        <v>34</v>
      </c>
      <c r="L3003" s="118">
        <f t="shared" si="349"/>
        <v>0.7</v>
      </c>
      <c r="M3003" s="118">
        <f t="shared" si="350"/>
        <v>0.7</v>
      </c>
    </row>
    <row r="3004" spans="1:13" x14ac:dyDescent="0.3">
      <c r="A3004" s="121" t="str">
        <f t="shared" si="342"/>
        <v>2019-IC-L2</v>
      </c>
      <c r="B3004" s="122">
        <f t="shared" si="343"/>
        <v>43561</v>
      </c>
      <c r="C3004" s="121" t="str">
        <f t="shared" si="344"/>
        <v>Zone 2 - Mile 30</v>
      </c>
      <c r="D3004" s="109" t="s">
        <v>1188</v>
      </c>
      <c r="E3004" s="116" t="str">
        <f t="shared" si="345"/>
        <v>Rinus</v>
      </c>
      <c r="F3004" s="116" t="str">
        <f t="shared" si="346"/>
        <v>Van Der Westhuizen</v>
      </c>
      <c r="G3004" s="116" t="str">
        <f t="shared" si="347"/>
        <v>Men Senior</v>
      </c>
      <c r="H3004" s="116" t="str">
        <f t="shared" si="348"/>
        <v>Otjiwarongo</v>
      </c>
      <c r="I3004" s="109" t="s">
        <v>9</v>
      </c>
      <c r="J3004" s="109"/>
      <c r="K3004" s="109">
        <v>30</v>
      </c>
      <c r="L3004" s="118">
        <f t="shared" si="349"/>
        <v>0.5</v>
      </c>
      <c r="M3004" s="118">
        <f t="shared" si="350"/>
        <v>0.5</v>
      </c>
    </row>
    <row r="3005" spans="1:13" x14ac:dyDescent="0.3">
      <c r="A3005" s="121" t="str">
        <f t="shared" si="342"/>
        <v>2019-IC-L2</v>
      </c>
      <c r="B3005" s="122">
        <f t="shared" si="343"/>
        <v>43561</v>
      </c>
      <c r="C3005" s="121" t="str">
        <f t="shared" si="344"/>
        <v>Zone 2 - Mile 30</v>
      </c>
      <c r="D3005" s="109" t="s">
        <v>1784</v>
      </c>
      <c r="E3005" s="116" t="str">
        <f t="shared" si="345"/>
        <v>Japie</v>
      </c>
      <c r="F3005" s="116" t="str">
        <f t="shared" si="346"/>
        <v>Avis</v>
      </c>
      <c r="G3005" s="116" t="str">
        <f t="shared" si="347"/>
        <v>Men Master</v>
      </c>
      <c r="H3005" s="116" t="str">
        <f t="shared" si="348"/>
        <v>xOtjiwarongo</v>
      </c>
      <c r="I3005" s="109" t="s">
        <v>24</v>
      </c>
      <c r="J3005" s="109"/>
      <c r="K3005" s="109">
        <v>44</v>
      </c>
      <c r="L3005" s="118">
        <f t="shared" si="349"/>
        <v>1.8</v>
      </c>
      <c r="M3005" s="118">
        <f t="shared" si="350"/>
        <v>1.8</v>
      </c>
    </row>
    <row r="3006" spans="1:13" x14ac:dyDescent="0.3">
      <c r="A3006" s="121" t="str">
        <f t="shared" si="342"/>
        <v>2019-IC-L2</v>
      </c>
      <c r="B3006" s="122">
        <f t="shared" si="343"/>
        <v>43561</v>
      </c>
      <c r="C3006" s="121" t="str">
        <f t="shared" si="344"/>
        <v>Zone 2 - Mile 30</v>
      </c>
      <c r="D3006" s="109" t="s">
        <v>1248</v>
      </c>
      <c r="E3006" s="116" t="str">
        <f t="shared" si="345"/>
        <v>Martinus</v>
      </c>
      <c r="F3006" s="116" t="str">
        <f t="shared" si="346"/>
        <v>Venter</v>
      </c>
      <c r="G3006" s="116" t="str">
        <f t="shared" si="347"/>
        <v>Men Veteran</v>
      </c>
      <c r="H3006" s="116" t="str">
        <f t="shared" si="348"/>
        <v>Otjiwarongo</v>
      </c>
      <c r="I3006" s="109"/>
      <c r="J3006" s="109" t="s">
        <v>2018</v>
      </c>
      <c r="K3006" s="109">
        <v>114</v>
      </c>
      <c r="L3006" s="118">
        <f t="shared" si="349"/>
        <v>6.8</v>
      </c>
      <c r="M3006" s="118">
        <f t="shared" si="350"/>
        <v>6.8</v>
      </c>
    </row>
    <row r="3007" spans="1:13" x14ac:dyDescent="0.3">
      <c r="A3007" s="121" t="str">
        <f t="shared" si="342"/>
        <v>2019-IC-L2</v>
      </c>
      <c r="B3007" s="122">
        <f t="shared" si="343"/>
        <v>43561</v>
      </c>
      <c r="C3007" s="121" t="str">
        <f t="shared" si="344"/>
        <v>Zone 2 - Mile 30</v>
      </c>
      <c r="D3007" s="109" t="s">
        <v>1248</v>
      </c>
      <c r="E3007" s="116" t="str">
        <f t="shared" si="345"/>
        <v>Martinus</v>
      </c>
      <c r="F3007" s="116" t="str">
        <f t="shared" si="346"/>
        <v>Venter</v>
      </c>
      <c r="G3007" s="116" t="str">
        <f t="shared" si="347"/>
        <v>Men Veteran</v>
      </c>
      <c r="H3007" s="116" t="str">
        <f t="shared" si="348"/>
        <v>Otjiwarongo</v>
      </c>
      <c r="I3007" s="109"/>
      <c r="J3007" s="109" t="s">
        <v>10</v>
      </c>
      <c r="K3007" s="109">
        <v>42</v>
      </c>
      <c r="L3007" s="118">
        <f t="shared" si="349"/>
        <v>1.1000000000000001</v>
      </c>
      <c r="M3007" s="118">
        <f t="shared" si="350"/>
        <v>1.1000000000000001</v>
      </c>
    </row>
    <row r="3008" spans="1:13" x14ac:dyDescent="0.3">
      <c r="A3008" s="121" t="str">
        <f t="shared" si="342"/>
        <v>2019-IC-L2</v>
      </c>
      <c r="B3008" s="122">
        <f t="shared" si="343"/>
        <v>43561</v>
      </c>
      <c r="C3008" s="121" t="str">
        <f t="shared" si="344"/>
        <v>Zone 2 - Mile 30</v>
      </c>
      <c r="D3008" s="109" t="s">
        <v>1786</v>
      </c>
      <c r="E3008" s="116" t="str">
        <f t="shared" si="345"/>
        <v>SW</v>
      </c>
      <c r="F3008" s="116" t="str">
        <f t="shared" si="346"/>
        <v>Van Wyk</v>
      </c>
      <c r="G3008" s="116" t="str">
        <f t="shared" si="347"/>
        <v>Men U/16</v>
      </c>
      <c r="H3008" s="116" t="str">
        <f t="shared" si="348"/>
        <v>xOtjiwarongo</v>
      </c>
      <c r="I3008" s="109"/>
      <c r="J3008" s="109"/>
      <c r="K3008" s="109"/>
      <c r="L3008" s="118" t="str">
        <f t="shared" si="349"/>
        <v/>
      </c>
      <c r="M3008" s="118" t="str">
        <f t="shared" si="350"/>
        <v/>
      </c>
    </row>
    <row r="3009" spans="1:13" x14ac:dyDescent="0.3">
      <c r="A3009" s="121" t="str">
        <f t="shared" si="342"/>
        <v>2019-IC-L2</v>
      </c>
      <c r="B3009" s="122">
        <f t="shared" si="343"/>
        <v>43561</v>
      </c>
      <c r="C3009" s="121" t="str">
        <f t="shared" si="344"/>
        <v>Zone 2 - Mile 30</v>
      </c>
      <c r="D3009" s="109" t="s">
        <v>579</v>
      </c>
      <c r="E3009" s="116" t="str">
        <f t="shared" si="345"/>
        <v>Wikus</v>
      </c>
      <c r="F3009" s="116" t="str">
        <f t="shared" si="346"/>
        <v>Van Wyk</v>
      </c>
      <c r="G3009" s="116" t="str">
        <f t="shared" si="347"/>
        <v>Men Veteran</v>
      </c>
      <c r="H3009" s="116" t="str">
        <f t="shared" si="348"/>
        <v>Otjiwarongo</v>
      </c>
      <c r="I3009" s="109"/>
      <c r="J3009" s="109"/>
      <c r="K3009" s="109"/>
      <c r="L3009" s="118" t="str">
        <f t="shared" si="349"/>
        <v/>
      </c>
      <c r="M3009" s="118" t="str">
        <f t="shared" si="350"/>
        <v/>
      </c>
    </row>
    <row r="3010" spans="1:13" x14ac:dyDescent="0.3">
      <c r="A3010" s="121" t="str">
        <f t="shared" si="342"/>
        <v>2019-IC-L2</v>
      </c>
      <c r="B3010" s="122">
        <f t="shared" si="343"/>
        <v>43561</v>
      </c>
      <c r="C3010" s="121" t="str">
        <f t="shared" si="344"/>
        <v>Zone 2 - Mile 30</v>
      </c>
      <c r="D3010" s="109" t="s">
        <v>1239</v>
      </c>
      <c r="E3010" s="116" t="str">
        <f t="shared" si="345"/>
        <v>Johan</v>
      </c>
      <c r="F3010" s="116" t="str">
        <f t="shared" si="346"/>
        <v>Van Deventer</v>
      </c>
      <c r="G3010" s="116" t="str">
        <f t="shared" si="347"/>
        <v>Men Veteran</v>
      </c>
      <c r="H3010" s="116" t="str">
        <f t="shared" si="348"/>
        <v>xOtjiwarongo</v>
      </c>
      <c r="I3010" s="109"/>
      <c r="J3010" s="109"/>
      <c r="K3010" s="109"/>
      <c r="L3010" s="118" t="str">
        <f t="shared" si="349"/>
        <v/>
      </c>
      <c r="M3010" s="118" t="str">
        <f t="shared" si="350"/>
        <v/>
      </c>
    </row>
    <row r="3011" spans="1:13" x14ac:dyDescent="0.3">
      <c r="A3011" s="121" t="str">
        <f t="shared" si="342"/>
        <v>2019-IC-L2</v>
      </c>
      <c r="B3011" s="122">
        <f t="shared" si="343"/>
        <v>43561</v>
      </c>
      <c r="C3011" s="121" t="str">
        <f t="shared" si="344"/>
        <v>Zone 2 - Mile 30</v>
      </c>
      <c r="D3011" s="109" t="s">
        <v>1196</v>
      </c>
      <c r="E3011" s="116" t="str">
        <f t="shared" si="345"/>
        <v>Ockert</v>
      </c>
      <c r="F3011" s="116" t="str">
        <f t="shared" si="346"/>
        <v>Du Plessis</v>
      </c>
      <c r="G3011" s="116" t="str">
        <f t="shared" si="347"/>
        <v>Men Veteran</v>
      </c>
      <c r="H3011" s="116" t="str">
        <f t="shared" si="348"/>
        <v>xOtjiwarongo</v>
      </c>
      <c r="I3011" s="109"/>
      <c r="J3011" s="109"/>
      <c r="K3011" s="109"/>
      <c r="L3011" s="118" t="str">
        <f t="shared" si="349"/>
        <v/>
      </c>
      <c r="M3011" s="118" t="str">
        <f t="shared" si="350"/>
        <v/>
      </c>
    </row>
    <row r="3012" spans="1:13" x14ac:dyDescent="0.3">
      <c r="A3012" s="121" t="str">
        <f t="shared" si="342"/>
        <v>2019-IC-L2</v>
      </c>
      <c r="B3012" s="122">
        <f t="shared" si="343"/>
        <v>43561</v>
      </c>
      <c r="C3012" s="121" t="str">
        <f t="shared" si="344"/>
        <v>Zone 2 - Mile 30</v>
      </c>
      <c r="D3012" s="109" t="s">
        <v>565</v>
      </c>
      <c r="E3012" s="116" t="str">
        <f t="shared" si="345"/>
        <v>Maritz</v>
      </c>
      <c r="F3012" s="116" t="str">
        <f t="shared" si="346"/>
        <v>Jansen van Vuuren</v>
      </c>
      <c r="G3012" s="116" t="str">
        <f t="shared" si="347"/>
        <v>Men Veteran</v>
      </c>
      <c r="H3012" s="116" t="str">
        <f t="shared" si="348"/>
        <v>Otjiwarongo</v>
      </c>
      <c r="I3012" s="109"/>
      <c r="J3012" s="109"/>
      <c r="K3012" s="109"/>
      <c r="L3012" s="118" t="str">
        <f t="shared" si="349"/>
        <v/>
      </c>
      <c r="M3012" s="118" t="str">
        <f t="shared" si="350"/>
        <v/>
      </c>
    </row>
    <row r="3013" spans="1:13" x14ac:dyDescent="0.3">
      <c r="A3013" s="121" t="str">
        <f t="shared" si="342"/>
        <v>2019-IC-L2</v>
      </c>
      <c r="B3013" s="122">
        <f t="shared" si="343"/>
        <v>43561</v>
      </c>
      <c r="C3013" s="121" t="str">
        <f t="shared" si="344"/>
        <v>Zone 2 - Mile 30</v>
      </c>
      <c r="D3013" s="109" t="s">
        <v>1194</v>
      </c>
      <c r="E3013" s="116" t="str">
        <f t="shared" si="345"/>
        <v>Francois</v>
      </c>
      <c r="F3013" s="116" t="str">
        <f t="shared" si="346"/>
        <v>Du Plessis</v>
      </c>
      <c r="G3013" s="116" t="str">
        <f t="shared" si="347"/>
        <v>Men Veteran</v>
      </c>
      <c r="H3013" s="116" t="str">
        <f t="shared" si="348"/>
        <v>Otjiwarongo</v>
      </c>
      <c r="I3013" s="109"/>
      <c r="J3013" s="109"/>
      <c r="K3013" s="109"/>
      <c r="L3013" s="118" t="str">
        <f t="shared" si="349"/>
        <v/>
      </c>
      <c r="M3013" s="118" t="str">
        <f t="shared" si="350"/>
        <v/>
      </c>
    </row>
    <row r="3014" spans="1:13" x14ac:dyDescent="0.3">
      <c r="A3014" s="121" t="str">
        <f t="shared" si="342"/>
        <v>2019-IC-L2</v>
      </c>
      <c r="B3014" s="122">
        <f t="shared" si="343"/>
        <v>43561</v>
      </c>
      <c r="C3014" s="121" t="str">
        <f t="shared" si="344"/>
        <v>Zone 2 - Mile 30</v>
      </c>
      <c r="D3014" s="109" t="s">
        <v>1785</v>
      </c>
      <c r="E3014" s="116" t="str">
        <f t="shared" si="345"/>
        <v>Maritz JNR</v>
      </c>
      <c r="F3014" s="116" t="str">
        <f t="shared" si="346"/>
        <v>Jansen Van Vuuren</v>
      </c>
      <c r="G3014" s="116" t="str">
        <f t="shared" si="347"/>
        <v>Men U/16</v>
      </c>
      <c r="H3014" s="116" t="str">
        <f t="shared" si="348"/>
        <v>Otjiwarongo</v>
      </c>
      <c r="I3014" s="109"/>
      <c r="J3014" s="109"/>
      <c r="K3014" s="109"/>
      <c r="L3014" s="118" t="str">
        <f t="shared" si="349"/>
        <v/>
      </c>
      <c r="M3014" s="118" t="str">
        <f t="shared" si="350"/>
        <v/>
      </c>
    </row>
    <row r="3015" spans="1:13" x14ac:dyDescent="0.3">
      <c r="A3015" s="121" t="str">
        <f t="shared" si="342"/>
        <v>2019-IC-L2</v>
      </c>
      <c r="B3015" s="122">
        <f t="shared" si="343"/>
        <v>43561</v>
      </c>
      <c r="C3015" s="121" t="str">
        <f t="shared" si="344"/>
        <v>Zone 2 - Mile 30</v>
      </c>
      <c r="D3015" s="109" t="s">
        <v>1685</v>
      </c>
      <c r="E3015" s="116" t="str">
        <f t="shared" si="345"/>
        <v>Ferdie</v>
      </c>
      <c r="F3015" s="116" t="str">
        <f t="shared" si="346"/>
        <v>Kuhn</v>
      </c>
      <c r="G3015" s="116" t="str">
        <f t="shared" si="347"/>
        <v>Men Master</v>
      </c>
      <c r="H3015" s="116" t="str">
        <f t="shared" si="348"/>
        <v>Otjiwarongo</v>
      </c>
      <c r="I3015" s="109"/>
      <c r="J3015" s="109"/>
      <c r="K3015" s="109"/>
      <c r="L3015" s="118" t="str">
        <f t="shared" si="349"/>
        <v/>
      </c>
      <c r="M3015" s="118" t="str">
        <f t="shared" si="350"/>
        <v/>
      </c>
    </row>
    <row r="3016" spans="1:13" x14ac:dyDescent="0.3">
      <c r="A3016" s="121" t="str">
        <f t="shared" si="342"/>
        <v>2019-IC-L2</v>
      </c>
      <c r="B3016" s="122">
        <f t="shared" si="343"/>
        <v>43561</v>
      </c>
      <c r="C3016" s="121" t="str">
        <f t="shared" si="344"/>
        <v>Zone 2 - Mile 30</v>
      </c>
      <c r="D3016" s="109" t="s">
        <v>1024</v>
      </c>
      <c r="E3016" s="116" t="str">
        <f t="shared" si="345"/>
        <v>Otto</v>
      </c>
      <c r="F3016" s="116" t="str">
        <f t="shared" si="346"/>
        <v>Feyerabend</v>
      </c>
      <c r="G3016" s="116" t="str">
        <f t="shared" si="347"/>
        <v>Men U/21</v>
      </c>
      <c r="H3016" s="116" t="str">
        <f t="shared" si="348"/>
        <v>Otjiwarongo</v>
      </c>
      <c r="I3016" s="109"/>
      <c r="J3016" s="109"/>
      <c r="K3016" s="109"/>
      <c r="L3016" s="118" t="str">
        <f t="shared" si="349"/>
        <v/>
      </c>
      <c r="M3016" s="118" t="str">
        <f t="shared" si="350"/>
        <v/>
      </c>
    </row>
    <row r="3017" spans="1:13" x14ac:dyDescent="0.3">
      <c r="A3017" s="121" t="str">
        <f t="shared" si="342"/>
        <v>2019-IC-L2</v>
      </c>
      <c r="B3017" s="122">
        <f t="shared" si="343"/>
        <v>43561</v>
      </c>
      <c r="C3017" s="121" t="str">
        <f t="shared" si="344"/>
        <v>Zone 2 - Mile 30</v>
      </c>
      <c r="D3017" s="109" t="s">
        <v>1753</v>
      </c>
      <c r="E3017" s="116" t="str">
        <f t="shared" si="345"/>
        <v>Franco</v>
      </c>
      <c r="F3017" s="116" t="str">
        <f t="shared" si="346"/>
        <v>Kuhn</v>
      </c>
      <c r="G3017" s="116" t="str">
        <f t="shared" si="347"/>
        <v>Men Senior</v>
      </c>
      <c r="H3017" s="116" t="str">
        <f t="shared" si="348"/>
        <v>Otjiwarongo</v>
      </c>
      <c r="I3017" s="109"/>
      <c r="J3017" s="109"/>
      <c r="K3017" s="109"/>
      <c r="L3017" s="118" t="str">
        <f t="shared" si="349"/>
        <v/>
      </c>
      <c r="M3017" s="118" t="str">
        <f t="shared" si="350"/>
        <v/>
      </c>
    </row>
    <row r="3018" spans="1:13" x14ac:dyDescent="0.3">
      <c r="A3018" s="121" t="str">
        <f t="shared" si="342"/>
        <v>2019-IC-L2</v>
      </c>
      <c r="B3018" s="122">
        <f t="shared" si="343"/>
        <v>43561</v>
      </c>
      <c r="C3018" s="121" t="str">
        <f t="shared" si="344"/>
        <v>Zone 2 - Mile 30</v>
      </c>
      <c r="D3018" s="109" t="s">
        <v>883</v>
      </c>
      <c r="E3018" s="116" t="str">
        <f t="shared" si="345"/>
        <v>Org</v>
      </c>
      <c r="F3018" s="116" t="str">
        <f t="shared" si="346"/>
        <v>Van Rensburg</v>
      </c>
      <c r="G3018" s="116" t="str">
        <f t="shared" si="347"/>
        <v>Men Senior</v>
      </c>
      <c r="H3018" s="116" t="str">
        <f t="shared" si="348"/>
        <v>Mako</v>
      </c>
      <c r="I3018" s="109"/>
      <c r="J3018" s="109"/>
      <c r="K3018" s="109"/>
      <c r="L3018" s="118" t="str">
        <f t="shared" si="349"/>
        <v/>
      </c>
      <c r="M3018" s="118" t="str">
        <f t="shared" si="350"/>
        <v/>
      </c>
    </row>
    <row r="3019" spans="1:13" x14ac:dyDescent="0.3">
      <c r="A3019" s="121" t="str">
        <f t="shared" si="342"/>
        <v>2019-IC-L2</v>
      </c>
      <c r="B3019" s="122">
        <f t="shared" si="343"/>
        <v>43561</v>
      </c>
      <c r="C3019" s="121" t="str">
        <f t="shared" si="344"/>
        <v>Zone 2 - Mile 30</v>
      </c>
      <c r="D3019" s="109" t="s">
        <v>1783</v>
      </c>
      <c r="E3019" s="116" t="str">
        <f t="shared" si="345"/>
        <v>Jaco</v>
      </c>
      <c r="F3019" s="116" t="str">
        <f t="shared" si="346"/>
        <v>Alberts</v>
      </c>
      <c r="G3019" s="116" t="str">
        <f t="shared" si="347"/>
        <v>Men Veteran</v>
      </c>
      <c r="H3019" s="116" t="str">
        <f t="shared" si="348"/>
        <v>xOtjiwarongo</v>
      </c>
      <c r="I3019" s="109"/>
      <c r="J3019" s="109"/>
      <c r="K3019" s="109"/>
      <c r="L3019" s="118" t="str">
        <f t="shared" si="349"/>
        <v/>
      </c>
      <c r="M3019" s="118" t="str">
        <f t="shared" si="350"/>
        <v/>
      </c>
    </row>
    <row r="3020" spans="1:13" x14ac:dyDescent="0.3">
      <c r="A3020" s="121" t="str">
        <f t="shared" ref="A3020:A3083" si="351">IF(D3020="","",A3019)</f>
        <v>2019-IC-L2</v>
      </c>
      <c r="B3020" s="122">
        <f t="shared" ref="B3020:B3083" si="352">IF(D3020="","",B3019)</f>
        <v>43561</v>
      </c>
      <c r="C3020" s="121" t="str">
        <f t="shared" ref="C3020:C3083" si="353">IF(D3020="","",C3019)</f>
        <v>Zone 2 - Mile 30</v>
      </c>
      <c r="D3020" s="109" t="s">
        <v>1750</v>
      </c>
      <c r="E3020" s="116" t="str">
        <f t="shared" si="345"/>
        <v>Willem Louis</v>
      </c>
      <c r="F3020" s="116" t="str">
        <f t="shared" si="346"/>
        <v>Klazinga</v>
      </c>
      <c r="G3020" s="116" t="str">
        <f t="shared" si="347"/>
        <v>Men Grand Masters</v>
      </c>
      <c r="H3020" s="116" t="str">
        <f t="shared" si="348"/>
        <v>Otjiwarongo</v>
      </c>
      <c r="I3020" s="109"/>
      <c r="J3020" s="109"/>
      <c r="K3020" s="109"/>
      <c r="L3020" s="118" t="str">
        <f t="shared" si="349"/>
        <v/>
      </c>
      <c r="M3020" s="118" t="str">
        <f t="shared" si="350"/>
        <v/>
      </c>
    </row>
    <row r="3021" spans="1:13" x14ac:dyDescent="0.3">
      <c r="A3021" s="121" t="str">
        <f t="shared" si="351"/>
        <v>2019-IC-L2</v>
      </c>
      <c r="B3021" s="122">
        <f t="shared" si="352"/>
        <v>43561</v>
      </c>
      <c r="C3021" s="121" t="str">
        <f t="shared" si="353"/>
        <v>Zone 2 - Mile 30</v>
      </c>
      <c r="D3021" s="109" t="s">
        <v>691</v>
      </c>
      <c r="E3021" s="116" t="str">
        <f t="shared" si="345"/>
        <v>Louis</v>
      </c>
      <c r="F3021" s="116" t="str">
        <f t="shared" si="346"/>
        <v>Fenaux</v>
      </c>
      <c r="G3021" s="116" t="str">
        <f t="shared" si="347"/>
        <v>Men Veteran</v>
      </c>
      <c r="H3021" s="116" t="str">
        <f t="shared" si="348"/>
        <v>Henties Bay</v>
      </c>
      <c r="I3021" s="109" t="s">
        <v>9</v>
      </c>
      <c r="J3021" s="109"/>
      <c r="K3021" s="109">
        <v>30</v>
      </c>
      <c r="L3021" s="118">
        <f t="shared" si="349"/>
        <v>0.5</v>
      </c>
      <c r="M3021" s="118">
        <f t="shared" si="350"/>
        <v>0.5</v>
      </c>
    </row>
    <row r="3022" spans="1:13" x14ac:dyDescent="0.3">
      <c r="A3022" s="121" t="str">
        <f t="shared" si="351"/>
        <v>2019-IC-L2</v>
      </c>
      <c r="B3022" s="122">
        <f t="shared" si="352"/>
        <v>43561</v>
      </c>
      <c r="C3022" s="121" t="str">
        <f t="shared" si="353"/>
        <v>Zone 2 - Mile 30</v>
      </c>
      <c r="D3022" s="109" t="s">
        <v>619</v>
      </c>
      <c r="E3022" s="116" t="str">
        <f t="shared" si="345"/>
        <v>Veronica</v>
      </c>
      <c r="F3022" s="116" t="str">
        <f t="shared" si="346"/>
        <v>Nel</v>
      </c>
      <c r="G3022" s="116" t="str">
        <f t="shared" si="347"/>
        <v>Ladies Master</v>
      </c>
      <c r="H3022" s="116" t="str">
        <f t="shared" si="348"/>
        <v>Henties Bay</v>
      </c>
      <c r="I3022" s="109" t="s">
        <v>7</v>
      </c>
      <c r="J3022" s="109"/>
      <c r="K3022" s="109">
        <v>35</v>
      </c>
      <c r="L3022" s="118">
        <f t="shared" si="349"/>
        <v>1.3</v>
      </c>
      <c r="M3022" s="118">
        <f t="shared" si="350"/>
        <v>1.3</v>
      </c>
    </row>
    <row r="3023" spans="1:13" x14ac:dyDescent="0.3">
      <c r="A3023" s="121" t="str">
        <f t="shared" si="351"/>
        <v>2019-IC-L2</v>
      </c>
      <c r="B3023" s="122">
        <f t="shared" si="352"/>
        <v>43561</v>
      </c>
      <c r="C3023" s="121" t="str">
        <f t="shared" si="353"/>
        <v>Zone 2 - Mile 30</v>
      </c>
      <c r="D3023" s="109" t="s">
        <v>540</v>
      </c>
      <c r="E3023" s="116" t="str">
        <f t="shared" si="345"/>
        <v>Leon</v>
      </c>
      <c r="F3023" s="116" t="str">
        <f t="shared" si="346"/>
        <v>Krauze</v>
      </c>
      <c r="G3023" s="116" t="str">
        <f t="shared" si="347"/>
        <v>Men Veteran</v>
      </c>
      <c r="H3023" s="116" t="str">
        <f t="shared" si="348"/>
        <v>Orca Angling Club</v>
      </c>
      <c r="I3023" s="109" t="s">
        <v>9</v>
      </c>
      <c r="J3023" s="109"/>
      <c r="K3023" s="109">
        <v>34</v>
      </c>
      <c r="L3023" s="118">
        <f t="shared" si="349"/>
        <v>0.7</v>
      </c>
      <c r="M3023" s="118">
        <f t="shared" si="350"/>
        <v>0.7</v>
      </c>
    </row>
    <row r="3024" spans="1:13" x14ac:dyDescent="0.3">
      <c r="A3024" s="121" t="str">
        <f t="shared" si="351"/>
        <v>2019-IC-L2</v>
      </c>
      <c r="B3024" s="122">
        <f t="shared" si="352"/>
        <v>43561</v>
      </c>
      <c r="C3024" s="121" t="str">
        <f t="shared" si="353"/>
        <v>Zone 2 - Mile 30</v>
      </c>
      <c r="D3024" s="109" t="s">
        <v>799</v>
      </c>
      <c r="E3024" s="116" t="str">
        <f t="shared" si="345"/>
        <v>Herman</v>
      </c>
      <c r="F3024" s="116" t="str">
        <f t="shared" si="346"/>
        <v>Krauze</v>
      </c>
      <c r="G3024" s="116" t="str">
        <f t="shared" si="347"/>
        <v>Men U/21</v>
      </c>
      <c r="H3024" s="116" t="str">
        <f t="shared" si="348"/>
        <v>Orca Angling Club</v>
      </c>
      <c r="I3024" s="109" t="s">
        <v>9</v>
      </c>
      <c r="J3024" s="109"/>
      <c r="K3024" s="109">
        <v>30</v>
      </c>
      <c r="L3024" s="118">
        <f t="shared" si="349"/>
        <v>0.5</v>
      </c>
      <c r="M3024" s="118">
        <f t="shared" si="350"/>
        <v>0.5</v>
      </c>
    </row>
    <row r="3025" spans="1:13" x14ac:dyDescent="0.3">
      <c r="A3025" s="121" t="str">
        <f t="shared" si="351"/>
        <v>2019-IC-L2</v>
      </c>
      <c r="B3025" s="122">
        <f t="shared" si="352"/>
        <v>43561</v>
      </c>
      <c r="C3025" s="121" t="str">
        <f t="shared" si="353"/>
        <v>Zone 2 - Mile 30</v>
      </c>
      <c r="D3025" s="109" t="s">
        <v>1503</v>
      </c>
      <c r="E3025" s="116" t="str">
        <f t="shared" si="345"/>
        <v>Tiaan</v>
      </c>
      <c r="F3025" s="116" t="str">
        <f t="shared" si="346"/>
        <v>Fourie</v>
      </c>
      <c r="G3025" s="116" t="str">
        <f t="shared" si="347"/>
        <v>Men Senior</v>
      </c>
      <c r="H3025" s="116" t="str">
        <f t="shared" si="348"/>
        <v>Henties Bay</v>
      </c>
      <c r="I3025" s="109"/>
      <c r="J3025" s="109" t="s">
        <v>1366</v>
      </c>
      <c r="K3025" s="109">
        <v>104</v>
      </c>
      <c r="L3025" s="118">
        <f t="shared" si="349"/>
        <v>11.7</v>
      </c>
      <c r="M3025" s="118">
        <f t="shared" si="350"/>
        <v>11.7</v>
      </c>
    </row>
    <row r="3026" spans="1:13" x14ac:dyDescent="0.3">
      <c r="A3026" s="121" t="str">
        <f t="shared" si="351"/>
        <v>2019-IC-L2</v>
      </c>
      <c r="B3026" s="122">
        <f t="shared" si="352"/>
        <v>43561</v>
      </c>
      <c r="C3026" s="121" t="str">
        <f t="shared" si="353"/>
        <v>Zone 2 - Mile 30</v>
      </c>
      <c r="D3026" s="109" t="s">
        <v>1503</v>
      </c>
      <c r="E3026" s="116" t="str">
        <f t="shared" si="345"/>
        <v>Tiaan</v>
      </c>
      <c r="F3026" s="116" t="str">
        <f t="shared" si="346"/>
        <v>Fourie</v>
      </c>
      <c r="G3026" s="116" t="str">
        <f t="shared" si="347"/>
        <v>Men Senior</v>
      </c>
      <c r="H3026" s="116" t="str">
        <f t="shared" si="348"/>
        <v>Henties Bay</v>
      </c>
      <c r="I3026" s="109"/>
      <c r="J3026" s="109" t="s">
        <v>1366</v>
      </c>
      <c r="K3026" s="109">
        <v>80</v>
      </c>
      <c r="L3026" s="118">
        <f t="shared" si="349"/>
        <v>6.4</v>
      </c>
      <c r="M3026" s="118">
        <f t="shared" si="350"/>
        <v>6.4</v>
      </c>
    </row>
    <row r="3027" spans="1:13" x14ac:dyDescent="0.3">
      <c r="A3027" s="121" t="str">
        <f t="shared" si="351"/>
        <v>2019-IC-L2</v>
      </c>
      <c r="B3027" s="122">
        <f t="shared" si="352"/>
        <v>43561</v>
      </c>
      <c r="C3027" s="121" t="str">
        <f t="shared" si="353"/>
        <v>Zone 2 - Mile 30</v>
      </c>
      <c r="D3027" s="109" t="s">
        <v>676</v>
      </c>
      <c r="E3027" s="116" t="str">
        <f t="shared" si="345"/>
        <v>Elaine</v>
      </c>
      <c r="F3027" s="116" t="str">
        <f t="shared" si="346"/>
        <v>Vorster</v>
      </c>
      <c r="G3027" s="116" t="str">
        <f t="shared" si="347"/>
        <v>Ladies Veteran</v>
      </c>
      <c r="H3027" s="116" t="str">
        <f t="shared" si="348"/>
        <v>Orca Angling Club</v>
      </c>
      <c r="I3027" s="109"/>
      <c r="J3027" s="109" t="s">
        <v>2018</v>
      </c>
      <c r="K3027" s="109">
        <v>97</v>
      </c>
      <c r="L3027" s="118">
        <f t="shared" si="349"/>
        <v>3.9</v>
      </c>
      <c r="M3027" s="118">
        <f t="shared" si="350"/>
        <v>3.9</v>
      </c>
    </row>
    <row r="3028" spans="1:13" x14ac:dyDescent="0.3">
      <c r="A3028" s="121" t="str">
        <f t="shared" si="351"/>
        <v>2019-IC-L2</v>
      </c>
      <c r="B3028" s="122">
        <f t="shared" si="352"/>
        <v>43561</v>
      </c>
      <c r="C3028" s="121" t="str">
        <f t="shared" si="353"/>
        <v>Zone 2 - Mile 30</v>
      </c>
      <c r="D3028" s="109" t="s">
        <v>591</v>
      </c>
      <c r="E3028" s="116" t="str">
        <f t="shared" si="345"/>
        <v>Simen</v>
      </c>
      <c r="F3028" s="116" t="str">
        <f t="shared" si="346"/>
        <v>Andersen</v>
      </c>
      <c r="G3028" s="116" t="str">
        <f t="shared" si="347"/>
        <v>Men Master</v>
      </c>
      <c r="H3028" s="116" t="str">
        <f t="shared" si="348"/>
        <v>Henties Bay</v>
      </c>
      <c r="I3028" s="109"/>
      <c r="J3028" s="109" t="s">
        <v>2018</v>
      </c>
      <c r="K3028" s="109">
        <v>156</v>
      </c>
      <c r="L3028" s="118">
        <f t="shared" si="349"/>
        <v>19.899999999999999</v>
      </c>
      <c r="M3028" s="118">
        <f t="shared" si="350"/>
        <v>19.899999999999999</v>
      </c>
    </row>
    <row r="3029" spans="1:13" x14ac:dyDescent="0.3">
      <c r="A3029" s="121" t="str">
        <f t="shared" si="351"/>
        <v>2019-IC-L2</v>
      </c>
      <c r="B3029" s="122">
        <f t="shared" si="352"/>
        <v>43561</v>
      </c>
      <c r="C3029" s="121" t="str">
        <f t="shared" si="353"/>
        <v>Zone 2 - Mile 30</v>
      </c>
      <c r="D3029" s="109" t="s">
        <v>610</v>
      </c>
      <c r="E3029" s="116" t="str">
        <f t="shared" si="345"/>
        <v>Michele</v>
      </c>
      <c r="F3029" s="116" t="str">
        <f t="shared" si="346"/>
        <v>Andersen</v>
      </c>
      <c r="G3029" s="116" t="str">
        <f t="shared" si="347"/>
        <v>Ladies Grand Masters</v>
      </c>
      <c r="H3029" s="116" t="str">
        <f t="shared" si="348"/>
        <v>Henties Bay</v>
      </c>
      <c r="I3029" s="109"/>
      <c r="J3029" s="109" t="s">
        <v>1366</v>
      </c>
      <c r="K3029" s="109">
        <v>68</v>
      </c>
      <c r="L3029" s="118">
        <f t="shared" si="349"/>
        <v>4.4000000000000004</v>
      </c>
      <c r="M3029" s="118">
        <f t="shared" si="350"/>
        <v>4.4000000000000004</v>
      </c>
    </row>
    <row r="3030" spans="1:13" x14ac:dyDescent="0.3">
      <c r="A3030" s="121" t="str">
        <f t="shared" si="351"/>
        <v>2019-IC-L2</v>
      </c>
      <c r="B3030" s="122">
        <f t="shared" si="352"/>
        <v>43561</v>
      </c>
      <c r="C3030" s="121" t="str">
        <f t="shared" si="353"/>
        <v>Zone 2 - Mile 30</v>
      </c>
      <c r="D3030" s="109" t="s">
        <v>669</v>
      </c>
      <c r="E3030" s="116" t="str">
        <f t="shared" si="345"/>
        <v>Carel</v>
      </c>
      <c r="F3030" s="116" t="str">
        <f t="shared" si="346"/>
        <v>Agenbag</v>
      </c>
      <c r="G3030" s="116" t="str">
        <f t="shared" si="347"/>
        <v>Men Senior</v>
      </c>
      <c r="H3030" s="116" t="str">
        <f t="shared" si="348"/>
        <v>Henties Bay</v>
      </c>
      <c r="I3030" s="109"/>
      <c r="J3030" s="109" t="s">
        <v>2018</v>
      </c>
      <c r="K3030" s="109">
        <v>123</v>
      </c>
      <c r="L3030" s="118">
        <f t="shared" si="349"/>
        <v>8.8000000000000007</v>
      </c>
      <c r="M3030" s="118">
        <f t="shared" si="350"/>
        <v>8.8000000000000007</v>
      </c>
    </row>
    <row r="3031" spans="1:13" x14ac:dyDescent="0.3">
      <c r="A3031" s="121" t="str">
        <f t="shared" si="351"/>
        <v>2019-IC-L2</v>
      </c>
      <c r="B3031" s="122">
        <f t="shared" si="352"/>
        <v>43561</v>
      </c>
      <c r="C3031" s="121" t="str">
        <f t="shared" si="353"/>
        <v>Zone 2 - Mile 30</v>
      </c>
      <c r="D3031" s="109" t="s">
        <v>522</v>
      </c>
      <c r="E3031" s="116" t="str">
        <f t="shared" si="345"/>
        <v>Johan</v>
      </c>
      <c r="F3031" s="116" t="str">
        <f t="shared" si="346"/>
        <v>Agenbag</v>
      </c>
      <c r="G3031" s="116" t="str">
        <f t="shared" si="347"/>
        <v>Men Master</v>
      </c>
      <c r="H3031" s="116" t="str">
        <f t="shared" si="348"/>
        <v>Henties Bay</v>
      </c>
      <c r="I3031" s="109"/>
      <c r="J3031" s="109"/>
      <c r="K3031" s="109"/>
      <c r="L3031" s="118" t="str">
        <f t="shared" si="349"/>
        <v/>
      </c>
      <c r="M3031" s="118" t="str">
        <f t="shared" si="350"/>
        <v/>
      </c>
    </row>
    <row r="3032" spans="1:13" x14ac:dyDescent="0.3">
      <c r="A3032" s="121" t="str">
        <f t="shared" si="351"/>
        <v>2019-IC-L2</v>
      </c>
      <c r="B3032" s="122">
        <f t="shared" si="352"/>
        <v>43561</v>
      </c>
      <c r="C3032" s="121" t="str">
        <f t="shared" si="353"/>
        <v>Zone 2 - Mile 30</v>
      </c>
      <c r="D3032" s="109" t="s">
        <v>646</v>
      </c>
      <c r="E3032" s="116" t="str">
        <f t="shared" si="345"/>
        <v>Lindie</v>
      </c>
      <c r="F3032" s="116" t="str">
        <f t="shared" si="346"/>
        <v>Krauze</v>
      </c>
      <c r="G3032" s="116" t="str">
        <f t="shared" si="347"/>
        <v>Ladies Veteran</v>
      </c>
      <c r="H3032" s="116" t="str">
        <f t="shared" si="348"/>
        <v>Orca Angling Club</v>
      </c>
      <c r="I3032" s="109"/>
      <c r="J3032" s="109"/>
      <c r="K3032" s="109"/>
      <c r="L3032" s="118" t="str">
        <f t="shared" si="349"/>
        <v/>
      </c>
      <c r="M3032" s="118" t="str">
        <f t="shared" si="350"/>
        <v/>
      </c>
    </row>
    <row r="3033" spans="1:13" x14ac:dyDescent="0.3">
      <c r="A3033" s="121" t="str">
        <f t="shared" si="351"/>
        <v>2019-IC-L2</v>
      </c>
      <c r="B3033" s="122">
        <f t="shared" si="352"/>
        <v>43561</v>
      </c>
      <c r="C3033" s="121" t="str">
        <f t="shared" si="353"/>
        <v>Zone 2 - Mile 30</v>
      </c>
      <c r="D3033" s="109" t="s">
        <v>1260</v>
      </c>
      <c r="E3033" s="116" t="str">
        <f t="shared" si="345"/>
        <v>Nedjilka</v>
      </c>
      <c r="F3033" s="116" t="str">
        <f t="shared" si="346"/>
        <v>Kohler</v>
      </c>
      <c r="G3033" s="116" t="str">
        <f t="shared" si="347"/>
        <v>Ladies Master</v>
      </c>
      <c r="H3033" s="116" t="str">
        <f t="shared" si="348"/>
        <v>Henties Bay</v>
      </c>
      <c r="I3033" s="109"/>
      <c r="J3033" s="109"/>
      <c r="K3033" s="109"/>
      <c r="L3033" s="118" t="str">
        <f t="shared" si="349"/>
        <v/>
      </c>
      <c r="M3033" s="118" t="str">
        <f t="shared" si="350"/>
        <v/>
      </c>
    </row>
    <row r="3034" spans="1:13" x14ac:dyDescent="0.3">
      <c r="A3034" s="121" t="str">
        <f t="shared" si="351"/>
        <v>2019-IC-L2</v>
      </c>
      <c r="B3034" s="122">
        <f t="shared" si="352"/>
        <v>43561</v>
      </c>
      <c r="C3034" s="121" t="str">
        <f t="shared" si="353"/>
        <v>Zone 2 - Mile 30</v>
      </c>
      <c r="D3034" s="109" t="s">
        <v>1259</v>
      </c>
      <c r="E3034" s="116" t="str">
        <f t="shared" si="345"/>
        <v>Wynand</v>
      </c>
      <c r="F3034" s="116" t="str">
        <f t="shared" si="346"/>
        <v>Kohler</v>
      </c>
      <c r="G3034" s="116" t="str">
        <f t="shared" si="347"/>
        <v>Men Master</v>
      </c>
      <c r="H3034" s="116" t="str">
        <f t="shared" si="348"/>
        <v>Henties Bay</v>
      </c>
      <c r="I3034" s="109"/>
      <c r="J3034" s="109"/>
      <c r="K3034" s="109"/>
      <c r="L3034" s="118" t="str">
        <f t="shared" si="349"/>
        <v/>
      </c>
      <c r="M3034" s="118" t="str">
        <f t="shared" si="350"/>
        <v/>
      </c>
    </row>
    <row r="3035" spans="1:13" x14ac:dyDescent="0.3">
      <c r="A3035" s="121" t="str">
        <f t="shared" si="351"/>
        <v>2019-IC-L2</v>
      </c>
      <c r="B3035" s="122">
        <f t="shared" si="352"/>
        <v>43561</v>
      </c>
      <c r="C3035" s="121" t="str">
        <f t="shared" si="353"/>
        <v>Zone 2 - Mile 30</v>
      </c>
      <c r="D3035" s="109" t="s">
        <v>697</v>
      </c>
      <c r="E3035" s="116" t="str">
        <f t="shared" si="345"/>
        <v>Chris</v>
      </c>
      <c r="F3035" s="116" t="str">
        <f t="shared" si="346"/>
        <v>Vorster</v>
      </c>
      <c r="G3035" s="116" t="str">
        <f t="shared" si="347"/>
        <v>Men Veteran</v>
      </c>
      <c r="H3035" s="116" t="str">
        <f t="shared" si="348"/>
        <v>Orca Angling Club</v>
      </c>
      <c r="I3035" s="109"/>
      <c r="J3035" s="109"/>
      <c r="K3035" s="109"/>
      <c r="L3035" s="118" t="str">
        <f t="shared" si="349"/>
        <v/>
      </c>
      <c r="M3035" s="118" t="str">
        <f t="shared" si="350"/>
        <v/>
      </c>
    </row>
    <row r="3036" spans="1:13" x14ac:dyDescent="0.3">
      <c r="A3036" s="121" t="str">
        <f t="shared" si="351"/>
        <v>2019-IC-L2</v>
      </c>
      <c r="B3036" s="122">
        <f t="shared" si="352"/>
        <v>43561</v>
      </c>
      <c r="C3036" s="121" t="str">
        <f t="shared" si="353"/>
        <v>Zone 2 - Mile 30</v>
      </c>
      <c r="D3036" s="109" t="s">
        <v>1429</v>
      </c>
      <c r="E3036" s="116" t="str">
        <f t="shared" ref="E3036:E3099" si="354">IF(D3036="","",VLOOKUP(D3036,Master,3,FALSE))</f>
        <v>Nadine</v>
      </c>
      <c r="F3036" s="116" t="str">
        <f t="shared" ref="F3036:F3099" si="355">IF(D3036="","",VLOOKUP(D3036,Master,4,FALSE))</f>
        <v>Downing</v>
      </c>
      <c r="G3036" s="116" t="str">
        <f t="shared" ref="G3036:G3099" si="356">IF(D3036="","",VLOOKUP(D3036,Master,5,FALSE))</f>
        <v>Ladies Veteran</v>
      </c>
      <c r="H3036" s="116" t="str">
        <f t="shared" ref="H3036:H3099" si="357">IF(D3036="","",VLOOKUP(D3036,Master,2,FALSE))</f>
        <v>Henties Bay</v>
      </c>
      <c r="I3036" s="109"/>
      <c r="J3036" s="109"/>
      <c r="K3036" s="109"/>
      <c r="L3036" s="118" t="str">
        <f t="shared" ref="L3036:L3099" si="358">IF(K3036="","",IF(I3036="",ROUND(HLOOKUP(J3036,kgList,K3036,FALSE),1),ROUND(HLOOKUP(I3036,kgList,K3036,FALSE),1)))</f>
        <v/>
      </c>
      <c r="M3036" s="118" t="str">
        <f t="shared" ref="M3036:M3099" si="359">IF(L3036="","",IF(COUNTA(I3036:J3036)&gt;1,"Edible or Inedible",IF(COUNTA(I3036)=1,L3036*1,IF(COUNTA(J3036)=1,L3036*1,"ERROR"))))</f>
        <v/>
      </c>
    </row>
    <row r="3037" spans="1:13" x14ac:dyDescent="0.3">
      <c r="A3037" s="121" t="str">
        <f t="shared" si="351"/>
        <v>2019-IC-L2</v>
      </c>
      <c r="B3037" s="122">
        <f t="shared" si="352"/>
        <v>43561</v>
      </c>
      <c r="C3037" s="121" t="str">
        <f t="shared" si="353"/>
        <v>Zone 2 - Mile 30</v>
      </c>
      <c r="D3037" s="109" t="s">
        <v>1212</v>
      </c>
      <c r="E3037" s="116" t="str">
        <f t="shared" si="354"/>
        <v>Lourens</v>
      </c>
      <c r="F3037" s="116" t="str">
        <f t="shared" si="355"/>
        <v>Fourie</v>
      </c>
      <c r="G3037" s="116" t="str">
        <f t="shared" si="356"/>
        <v>Men Master</v>
      </c>
      <c r="H3037" s="116" t="str">
        <f t="shared" si="357"/>
        <v>Henties Bay</v>
      </c>
      <c r="I3037" s="109"/>
      <c r="J3037" s="109"/>
      <c r="K3037" s="109"/>
      <c r="L3037" s="118" t="str">
        <f t="shared" si="358"/>
        <v/>
      </c>
      <c r="M3037" s="118" t="str">
        <f t="shared" si="359"/>
        <v/>
      </c>
    </row>
    <row r="3038" spans="1:13" x14ac:dyDescent="0.3">
      <c r="A3038" s="121" t="str">
        <f t="shared" si="351"/>
        <v>2019-IC-L2</v>
      </c>
      <c r="B3038" s="122">
        <f t="shared" si="352"/>
        <v>43561</v>
      </c>
      <c r="C3038" s="121" t="str">
        <f t="shared" si="353"/>
        <v>Zone 2 - Mile 30</v>
      </c>
      <c r="D3038" s="109" t="s">
        <v>1796</v>
      </c>
      <c r="E3038" s="116" t="str">
        <f t="shared" si="354"/>
        <v>Andries</v>
      </c>
      <c r="F3038" s="116" t="str">
        <f t="shared" si="355"/>
        <v>Horn</v>
      </c>
      <c r="G3038" s="116" t="str">
        <f t="shared" si="356"/>
        <v>Men Senior</v>
      </c>
      <c r="H3038" s="116" t="str">
        <f t="shared" si="357"/>
        <v>xHenties Bay</v>
      </c>
      <c r="I3038" s="109"/>
      <c r="J3038" s="109"/>
      <c r="K3038" s="109"/>
      <c r="L3038" s="118" t="str">
        <f t="shared" si="358"/>
        <v/>
      </c>
      <c r="M3038" s="118" t="str">
        <f t="shared" si="359"/>
        <v/>
      </c>
    </row>
    <row r="3039" spans="1:13" x14ac:dyDescent="0.3">
      <c r="A3039" s="121" t="str">
        <f t="shared" si="351"/>
        <v>2019-IC-L2</v>
      </c>
      <c r="B3039" s="122">
        <f t="shared" si="352"/>
        <v>43561</v>
      </c>
      <c r="C3039" s="121" t="str">
        <f t="shared" si="353"/>
        <v>Zone 2 - Mile 30</v>
      </c>
      <c r="D3039" s="109" t="s">
        <v>1574</v>
      </c>
      <c r="E3039" s="116" t="str">
        <f t="shared" si="354"/>
        <v>Rian</v>
      </c>
      <c r="F3039" s="116" t="str">
        <f t="shared" si="355"/>
        <v>Horn</v>
      </c>
      <c r="G3039" s="116" t="str">
        <f t="shared" si="356"/>
        <v>Men Master</v>
      </c>
      <c r="H3039" s="116" t="str">
        <f t="shared" si="357"/>
        <v>xHenties Bay</v>
      </c>
      <c r="I3039" s="109"/>
      <c r="J3039" s="109"/>
      <c r="K3039" s="109"/>
      <c r="L3039" s="118" t="str">
        <f t="shared" si="358"/>
        <v/>
      </c>
      <c r="M3039" s="118" t="str">
        <f t="shared" si="359"/>
        <v/>
      </c>
    </row>
    <row r="3040" spans="1:13" x14ac:dyDescent="0.3">
      <c r="A3040" s="121" t="str">
        <f t="shared" si="351"/>
        <v>2019-IC-L2</v>
      </c>
      <c r="B3040" s="122">
        <f t="shared" si="352"/>
        <v>43561</v>
      </c>
      <c r="C3040" s="121" t="str">
        <f t="shared" si="353"/>
        <v>Zone 2 - Mile 30</v>
      </c>
      <c r="D3040" s="109" t="s">
        <v>529</v>
      </c>
      <c r="E3040" s="116" t="str">
        <f t="shared" si="354"/>
        <v>Kobus</v>
      </c>
      <c r="F3040" s="116" t="str">
        <f t="shared" si="355"/>
        <v>Nel</v>
      </c>
      <c r="G3040" s="116" t="str">
        <f t="shared" si="356"/>
        <v>Men Master</v>
      </c>
      <c r="H3040" s="116" t="str">
        <f t="shared" si="357"/>
        <v>Henties Bay</v>
      </c>
      <c r="I3040" s="109"/>
      <c r="J3040" s="109"/>
      <c r="K3040" s="109"/>
      <c r="L3040" s="118" t="str">
        <f t="shared" si="358"/>
        <v/>
      </c>
      <c r="M3040" s="118" t="str">
        <f t="shared" si="359"/>
        <v/>
      </c>
    </row>
    <row r="3041" spans="1:13" x14ac:dyDescent="0.3">
      <c r="A3041" s="121" t="str">
        <f t="shared" si="351"/>
        <v>2019-IC-L2</v>
      </c>
      <c r="B3041" s="122">
        <f t="shared" si="352"/>
        <v>43561</v>
      </c>
      <c r="C3041" s="121" t="str">
        <f t="shared" si="353"/>
        <v>Zone 2 - Mile 30</v>
      </c>
      <c r="D3041" s="109" t="s">
        <v>658</v>
      </c>
      <c r="E3041" s="116" t="str">
        <f t="shared" si="354"/>
        <v>Coennie</v>
      </c>
      <c r="F3041" s="116" t="str">
        <f t="shared" si="355"/>
        <v>Steyn</v>
      </c>
      <c r="G3041" s="116" t="str">
        <f t="shared" si="356"/>
        <v>Men Grand Masters</v>
      </c>
      <c r="H3041" s="116" t="str">
        <f t="shared" si="357"/>
        <v>Namib Park</v>
      </c>
      <c r="I3041" s="109" t="s">
        <v>9</v>
      </c>
      <c r="J3041" s="109"/>
      <c r="K3041" s="109">
        <v>30</v>
      </c>
      <c r="L3041" s="118">
        <f t="shared" si="358"/>
        <v>0.5</v>
      </c>
      <c r="M3041" s="118">
        <f t="shared" si="359"/>
        <v>0.5</v>
      </c>
    </row>
    <row r="3042" spans="1:13" x14ac:dyDescent="0.3">
      <c r="A3042" s="121" t="str">
        <f t="shared" si="351"/>
        <v>2019-IC-L2</v>
      </c>
      <c r="B3042" s="122">
        <f t="shared" si="352"/>
        <v>43561</v>
      </c>
      <c r="C3042" s="121" t="str">
        <f t="shared" si="353"/>
        <v>Zone 2 - Mile 30</v>
      </c>
      <c r="D3042" s="109" t="s">
        <v>504</v>
      </c>
      <c r="E3042" s="116" t="str">
        <f t="shared" si="354"/>
        <v>Andre</v>
      </c>
      <c r="F3042" s="116" t="str">
        <f t="shared" si="355"/>
        <v>Coetzee</v>
      </c>
      <c r="G3042" s="116" t="str">
        <f t="shared" si="356"/>
        <v>Men Grand Masters</v>
      </c>
      <c r="H3042" s="116" t="str">
        <f t="shared" si="357"/>
        <v>Namib Park</v>
      </c>
      <c r="I3042" s="109" t="s">
        <v>9</v>
      </c>
      <c r="J3042" s="109"/>
      <c r="K3042" s="109">
        <v>33</v>
      </c>
      <c r="L3042" s="118">
        <f t="shared" si="358"/>
        <v>0.7</v>
      </c>
      <c r="M3042" s="118">
        <f t="shared" si="359"/>
        <v>0.7</v>
      </c>
    </row>
    <row r="3043" spans="1:13" x14ac:dyDescent="0.3">
      <c r="A3043" s="121" t="str">
        <f t="shared" si="351"/>
        <v>2019-IC-L2</v>
      </c>
      <c r="B3043" s="122">
        <f t="shared" si="352"/>
        <v>43561</v>
      </c>
      <c r="C3043" s="121" t="str">
        <f t="shared" si="353"/>
        <v>Zone 2 - Mile 30</v>
      </c>
      <c r="D3043" s="109" t="s">
        <v>504</v>
      </c>
      <c r="E3043" s="116" t="str">
        <f t="shared" si="354"/>
        <v>Andre</v>
      </c>
      <c r="F3043" s="116" t="str">
        <f t="shared" si="355"/>
        <v>Coetzee</v>
      </c>
      <c r="G3043" s="116" t="str">
        <f t="shared" si="356"/>
        <v>Men Grand Masters</v>
      </c>
      <c r="H3043" s="116" t="str">
        <f t="shared" si="357"/>
        <v>Namib Park</v>
      </c>
      <c r="I3043" s="109" t="s">
        <v>9</v>
      </c>
      <c r="J3043" s="109"/>
      <c r="K3043" s="109">
        <v>34</v>
      </c>
      <c r="L3043" s="118">
        <f t="shared" si="358"/>
        <v>0.7</v>
      </c>
      <c r="M3043" s="118">
        <f t="shared" si="359"/>
        <v>0.7</v>
      </c>
    </row>
    <row r="3044" spans="1:13" x14ac:dyDescent="0.3">
      <c r="A3044" s="121" t="str">
        <f t="shared" si="351"/>
        <v>2019-IC-L2</v>
      </c>
      <c r="B3044" s="122">
        <f t="shared" si="352"/>
        <v>43561</v>
      </c>
      <c r="C3044" s="121" t="str">
        <f t="shared" si="353"/>
        <v>Zone 2 - Mile 30</v>
      </c>
      <c r="D3044" s="109" t="s">
        <v>551</v>
      </c>
      <c r="E3044" s="116" t="str">
        <f t="shared" si="354"/>
        <v>Morne</v>
      </c>
      <c r="F3044" s="116" t="str">
        <f t="shared" si="355"/>
        <v>Von Bosch</v>
      </c>
      <c r="G3044" s="116" t="str">
        <f t="shared" si="356"/>
        <v>Men Senior</v>
      </c>
      <c r="H3044" s="116" t="str">
        <f t="shared" si="357"/>
        <v>xNamib Park</v>
      </c>
      <c r="I3044" s="109"/>
      <c r="J3044" s="109" t="s">
        <v>2018</v>
      </c>
      <c r="K3044" s="109">
        <v>110</v>
      </c>
      <c r="L3044" s="118">
        <f t="shared" si="358"/>
        <v>6</v>
      </c>
      <c r="M3044" s="118">
        <f t="shared" si="359"/>
        <v>6</v>
      </c>
    </row>
    <row r="3045" spans="1:13" x14ac:dyDescent="0.3">
      <c r="A3045" s="121" t="str">
        <f t="shared" si="351"/>
        <v>2019-IC-L2</v>
      </c>
      <c r="B3045" s="122">
        <f t="shared" si="352"/>
        <v>43561</v>
      </c>
      <c r="C3045" s="121" t="str">
        <f t="shared" si="353"/>
        <v>Zone 2 - Mile 30</v>
      </c>
      <c r="D3045" s="109" t="s">
        <v>1679</v>
      </c>
      <c r="E3045" s="116" t="str">
        <f t="shared" si="354"/>
        <v>Johan</v>
      </c>
      <c r="F3045" s="116" t="str">
        <f t="shared" si="355"/>
        <v>Van Niekerk</v>
      </c>
      <c r="G3045" s="116" t="str">
        <f t="shared" si="356"/>
        <v>Men Senior</v>
      </c>
      <c r="H3045" s="116" t="str">
        <f t="shared" si="357"/>
        <v>Namib Park</v>
      </c>
      <c r="I3045" s="109" t="s">
        <v>9</v>
      </c>
      <c r="J3045" s="109"/>
      <c r="K3045" s="109">
        <v>35</v>
      </c>
      <c r="L3045" s="118">
        <f t="shared" si="358"/>
        <v>0.8</v>
      </c>
      <c r="M3045" s="118">
        <f t="shared" si="359"/>
        <v>0.8</v>
      </c>
    </row>
    <row r="3046" spans="1:13" x14ac:dyDescent="0.3">
      <c r="A3046" s="121" t="str">
        <f t="shared" si="351"/>
        <v>2019-IC-L2</v>
      </c>
      <c r="B3046" s="122">
        <f t="shared" si="352"/>
        <v>43561</v>
      </c>
      <c r="C3046" s="121" t="str">
        <f t="shared" si="353"/>
        <v>Zone 2 - Mile 30</v>
      </c>
      <c r="D3046" s="109" t="s">
        <v>1679</v>
      </c>
      <c r="E3046" s="116" t="str">
        <f t="shared" si="354"/>
        <v>Johan</v>
      </c>
      <c r="F3046" s="116" t="str">
        <f t="shared" si="355"/>
        <v>Van Niekerk</v>
      </c>
      <c r="G3046" s="116" t="str">
        <f t="shared" si="356"/>
        <v>Men Senior</v>
      </c>
      <c r="H3046" s="116" t="str">
        <f t="shared" si="357"/>
        <v>Namib Park</v>
      </c>
      <c r="I3046" s="109" t="s">
        <v>9</v>
      </c>
      <c r="J3046" s="109"/>
      <c r="K3046" s="109">
        <v>32</v>
      </c>
      <c r="L3046" s="118">
        <f t="shared" si="358"/>
        <v>0.6</v>
      </c>
      <c r="M3046" s="118">
        <f t="shared" si="359"/>
        <v>0.6</v>
      </c>
    </row>
    <row r="3047" spans="1:13" x14ac:dyDescent="0.3">
      <c r="A3047" s="121" t="str">
        <f t="shared" si="351"/>
        <v>2019-IC-L2</v>
      </c>
      <c r="B3047" s="122">
        <f t="shared" si="352"/>
        <v>43561</v>
      </c>
      <c r="C3047" s="121" t="str">
        <f t="shared" si="353"/>
        <v>Zone 2 - Mile 30</v>
      </c>
      <c r="D3047" s="109" t="s">
        <v>1256</v>
      </c>
      <c r="E3047" s="116" t="str">
        <f t="shared" si="354"/>
        <v>Keith</v>
      </c>
      <c r="F3047" s="116" t="str">
        <f t="shared" si="355"/>
        <v>Du Plessis</v>
      </c>
      <c r="G3047" s="116" t="str">
        <f t="shared" si="356"/>
        <v>Men Veteran</v>
      </c>
      <c r="H3047" s="116" t="str">
        <f t="shared" si="357"/>
        <v>xNamib Park</v>
      </c>
      <c r="I3047" s="109"/>
      <c r="J3047" s="109"/>
      <c r="K3047" s="109"/>
      <c r="L3047" s="118" t="str">
        <f t="shared" si="358"/>
        <v/>
      </c>
      <c r="M3047" s="118" t="str">
        <f t="shared" si="359"/>
        <v/>
      </c>
    </row>
    <row r="3048" spans="1:13" x14ac:dyDescent="0.3">
      <c r="A3048" s="121" t="str">
        <f t="shared" si="351"/>
        <v>2019-IC-L2</v>
      </c>
      <c r="B3048" s="122">
        <f t="shared" si="352"/>
        <v>43561</v>
      </c>
      <c r="C3048" s="121" t="str">
        <f t="shared" si="353"/>
        <v>Zone 2 - Mile 30</v>
      </c>
      <c r="D3048" s="109" t="s">
        <v>614</v>
      </c>
      <c r="E3048" s="116" t="str">
        <f t="shared" si="354"/>
        <v>Olaf</v>
      </c>
      <c r="F3048" s="116" t="str">
        <f t="shared" si="355"/>
        <v>Coetzee</v>
      </c>
      <c r="G3048" s="116" t="str">
        <f t="shared" si="356"/>
        <v>Men Senior</v>
      </c>
      <c r="H3048" s="116" t="str">
        <f t="shared" si="357"/>
        <v>Namib Park</v>
      </c>
      <c r="I3048" s="109"/>
      <c r="J3048" s="109"/>
      <c r="K3048" s="109"/>
      <c r="L3048" s="118" t="str">
        <f t="shared" si="358"/>
        <v/>
      </c>
      <c r="M3048" s="118" t="str">
        <f t="shared" si="359"/>
        <v/>
      </c>
    </row>
    <row r="3049" spans="1:13" x14ac:dyDescent="0.3">
      <c r="A3049" s="121" t="str">
        <f t="shared" si="351"/>
        <v>2019-IC-L2</v>
      </c>
      <c r="B3049" s="122">
        <f t="shared" si="352"/>
        <v>43561</v>
      </c>
      <c r="C3049" s="121" t="str">
        <f t="shared" si="353"/>
        <v>Zone 2 - Mile 30</v>
      </c>
      <c r="D3049" s="109" t="s">
        <v>634</v>
      </c>
      <c r="E3049" s="116" t="str">
        <f t="shared" si="354"/>
        <v>Pierre</v>
      </c>
      <c r="F3049" s="116" t="str">
        <f t="shared" si="355"/>
        <v>Coetzee</v>
      </c>
      <c r="G3049" s="116" t="str">
        <f t="shared" si="356"/>
        <v>Men Veteran</v>
      </c>
      <c r="H3049" s="116" t="str">
        <f t="shared" si="357"/>
        <v>xNamib Park</v>
      </c>
      <c r="I3049" s="109"/>
      <c r="J3049" s="109"/>
      <c r="K3049" s="109"/>
      <c r="L3049" s="118" t="str">
        <f t="shared" si="358"/>
        <v/>
      </c>
      <c r="M3049" s="118" t="str">
        <f t="shared" si="359"/>
        <v/>
      </c>
    </row>
    <row r="3050" spans="1:13" x14ac:dyDescent="0.3">
      <c r="A3050" s="121" t="str">
        <f t="shared" si="351"/>
        <v>2019-IC-L2</v>
      </c>
      <c r="B3050" s="122">
        <f t="shared" si="352"/>
        <v>43561</v>
      </c>
      <c r="C3050" s="121" t="str">
        <f t="shared" si="353"/>
        <v>Zone 2 - Mile 30</v>
      </c>
      <c r="D3050" s="109" t="s">
        <v>1387</v>
      </c>
      <c r="E3050" s="116" t="str">
        <f t="shared" si="354"/>
        <v>Mark</v>
      </c>
      <c r="F3050" s="116" t="str">
        <f t="shared" si="355"/>
        <v>Van Der Merwe</v>
      </c>
      <c r="G3050" s="116" t="str">
        <f t="shared" si="356"/>
        <v>Men U/21</v>
      </c>
      <c r="H3050" s="116" t="str">
        <f t="shared" si="357"/>
        <v>Namib Park</v>
      </c>
      <c r="I3050" s="109"/>
      <c r="J3050" s="109"/>
      <c r="K3050" s="109"/>
      <c r="L3050" s="118" t="str">
        <f t="shared" si="358"/>
        <v/>
      </c>
      <c r="M3050" s="118" t="str">
        <f t="shared" si="359"/>
        <v/>
      </c>
    </row>
    <row r="3051" spans="1:13" x14ac:dyDescent="0.3">
      <c r="A3051" s="121" t="str">
        <f t="shared" si="351"/>
        <v>2019-IC-L2</v>
      </c>
      <c r="B3051" s="122">
        <f t="shared" si="352"/>
        <v>43561</v>
      </c>
      <c r="C3051" s="121" t="str">
        <f t="shared" si="353"/>
        <v>Zone 2 - Mile 30</v>
      </c>
      <c r="D3051" s="109" t="s">
        <v>638</v>
      </c>
      <c r="E3051" s="116" t="str">
        <f t="shared" si="354"/>
        <v>Robert</v>
      </c>
      <c r="F3051" s="116" t="str">
        <f t="shared" si="355"/>
        <v>Moyce</v>
      </c>
      <c r="G3051" s="116" t="str">
        <f t="shared" si="356"/>
        <v>Men Grand Masters</v>
      </c>
      <c r="H3051" s="116" t="str">
        <f t="shared" si="357"/>
        <v>Namib Park</v>
      </c>
      <c r="I3051" s="109"/>
      <c r="J3051" s="109"/>
      <c r="K3051" s="109"/>
      <c r="L3051" s="118" t="str">
        <f t="shared" si="358"/>
        <v/>
      </c>
      <c r="M3051" s="118" t="str">
        <f t="shared" si="359"/>
        <v/>
      </c>
    </row>
    <row r="3052" spans="1:13" x14ac:dyDescent="0.3">
      <c r="A3052" s="121" t="str">
        <f t="shared" si="351"/>
        <v>2019-IC-L2</v>
      </c>
      <c r="B3052" s="122">
        <f t="shared" si="352"/>
        <v>43561</v>
      </c>
      <c r="C3052" s="121" t="str">
        <f t="shared" si="353"/>
        <v>Zone 2 - Mile 30</v>
      </c>
      <c r="D3052" s="109" t="s">
        <v>509</v>
      </c>
      <c r="E3052" s="116" t="str">
        <f t="shared" si="354"/>
        <v>Rodger</v>
      </c>
      <c r="F3052" s="116" t="str">
        <f t="shared" si="355"/>
        <v>Boon</v>
      </c>
      <c r="G3052" s="116" t="str">
        <f t="shared" si="356"/>
        <v>Men Master</v>
      </c>
      <c r="H3052" s="116" t="str">
        <f t="shared" si="357"/>
        <v>Namib Park</v>
      </c>
      <c r="I3052" s="109"/>
      <c r="J3052" s="109"/>
      <c r="K3052" s="109"/>
      <c r="L3052" s="118" t="str">
        <f t="shared" si="358"/>
        <v/>
      </c>
      <c r="M3052" s="118" t="str">
        <f t="shared" si="359"/>
        <v/>
      </c>
    </row>
    <row r="3053" spans="1:13" x14ac:dyDescent="0.3">
      <c r="A3053" s="121" t="str">
        <f t="shared" si="351"/>
        <v>2019-IC-L2</v>
      </c>
      <c r="B3053" s="122">
        <f t="shared" si="352"/>
        <v>43561</v>
      </c>
      <c r="C3053" s="121" t="str">
        <f t="shared" si="353"/>
        <v>Zone 2 - Mile 30</v>
      </c>
      <c r="D3053" s="109" t="s">
        <v>1689</v>
      </c>
      <c r="E3053" s="116" t="str">
        <f t="shared" si="354"/>
        <v>Juanne-Louis</v>
      </c>
      <c r="F3053" s="116" t="str">
        <f t="shared" si="355"/>
        <v>Grobler</v>
      </c>
      <c r="G3053" s="116" t="str">
        <f t="shared" si="356"/>
        <v>Men Senior</v>
      </c>
      <c r="H3053" s="116" t="str">
        <f t="shared" si="357"/>
        <v>Orca Angling Club</v>
      </c>
      <c r="I3053" s="109" t="s">
        <v>9</v>
      </c>
      <c r="J3053" s="109"/>
      <c r="K3053" s="109">
        <v>34</v>
      </c>
      <c r="L3053" s="118">
        <f t="shared" si="358"/>
        <v>0.7</v>
      </c>
      <c r="M3053" s="118">
        <f t="shared" si="359"/>
        <v>0.7</v>
      </c>
    </row>
    <row r="3054" spans="1:13" x14ac:dyDescent="0.3">
      <c r="A3054" s="121" t="str">
        <f t="shared" si="351"/>
        <v>2019-IC-L2</v>
      </c>
      <c r="B3054" s="122">
        <f t="shared" si="352"/>
        <v>43561</v>
      </c>
      <c r="C3054" s="121" t="str">
        <f t="shared" si="353"/>
        <v>Zone 2 - Mile 30</v>
      </c>
      <c r="D3054" s="109" t="s">
        <v>1689</v>
      </c>
      <c r="E3054" s="116" t="str">
        <f t="shared" si="354"/>
        <v>Juanne-Louis</v>
      </c>
      <c r="F3054" s="116" t="str">
        <f t="shared" si="355"/>
        <v>Grobler</v>
      </c>
      <c r="G3054" s="116" t="str">
        <f t="shared" si="356"/>
        <v>Men Senior</v>
      </c>
      <c r="H3054" s="116" t="str">
        <f t="shared" si="357"/>
        <v>Orca Angling Club</v>
      </c>
      <c r="I3054" s="109" t="s">
        <v>9</v>
      </c>
      <c r="J3054" s="109"/>
      <c r="K3054" s="109">
        <v>30</v>
      </c>
      <c r="L3054" s="118">
        <f t="shared" si="358"/>
        <v>0.5</v>
      </c>
      <c r="M3054" s="118">
        <f t="shared" si="359"/>
        <v>0.5</v>
      </c>
    </row>
    <row r="3055" spans="1:13" x14ac:dyDescent="0.3">
      <c r="A3055" s="121" t="str">
        <f t="shared" si="351"/>
        <v>2019-IC-L2</v>
      </c>
      <c r="B3055" s="122">
        <f t="shared" si="352"/>
        <v>43561</v>
      </c>
      <c r="C3055" s="121" t="str">
        <f t="shared" si="353"/>
        <v>Zone 2 - Mile 30</v>
      </c>
      <c r="D3055" s="109" t="s">
        <v>1058</v>
      </c>
      <c r="E3055" s="116" t="str">
        <f t="shared" si="354"/>
        <v>Boytjie</v>
      </c>
      <c r="F3055" s="116" t="str">
        <f t="shared" si="355"/>
        <v>Schikerling</v>
      </c>
      <c r="G3055" s="116" t="str">
        <f t="shared" si="356"/>
        <v>Men Master</v>
      </c>
      <c r="H3055" s="116" t="str">
        <f t="shared" si="357"/>
        <v>Orca Angling Club</v>
      </c>
      <c r="I3055" s="109" t="s">
        <v>9</v>
      </c>
      <c r="J3055" s="109"/>
      <c r="K3055" s="109">
        <v>32</v>
      </c>
      <c r="L3055" s="118">
        <f t="shared" si="358"/>
        <v>0.6</v>
      </c>
      <c r="M3055" s="118">
        <f t="shared" si="359"/>
        <v>0.6</v>
      </c>
    </row>
    <row r="3056" spans="1:13" x14ac:dyDescent="0.3">
      <c r="A3056" s="121" t="str">
        <f t="shared" si="351"/>
        <v>2019-IC-L2</v>
      </c>
      <c r="B3056" s="122">
        <f t="shared" si="352"/>
        <v>43561</v>
      </c>
      <c r="C3056" s="121" t="str">
        <f t="shared" si="353"/>
        <v>Zone 2 - Mile 30</v>
      </c>
      <c r="D3056" s="109" t="s">
        <v>1058</v>
      </c>
      <c r="E3056" s="116" t="str">
        <f t="shared" si="354"/>
        <v>Boytjie</v>
      </c>
      <c r="F3056" s="116" t="str">
        <f t="shared" si="355"/>
        <v>Schikerling</v>
      </c>
      <c r="G3056" s="116" t="str">
        <f t="shared" si="356"/>
        <v>Men Master</v>
      </c>
      <c r="H3056" s="116" t="str">
        <f t="shared" si="357"/>
        <v>Orca Angling Club</v>
      </c>
      <c r="I3056" s="109"/>
      <c r="J3056" s="109" t="s">
        <v>1318</v>
      </c>
      <c r="K3056" s="109">
        <v>61</v>
      </c>
      <c r="L3056" s="118">
        <f t="shared" si="358"/>
        <v>4.0999999999999996</v>
      </c>
      <c r="M3056" s="118">
        <f t="shared" si="359"/>
        <v>4.0999999999999996</v>
      </c>
    </row>
    <row r="3057" spans="1:13" x14ac:dyDescent="0.3">
      <c r="A3057" s="121" t="str">
        <f t="shared" si="351"/>
        <v>2019-IC-L2</v>
      </c>
      <c r="B3057" s="122">
        <f t="shared" si="352"/>
        <v>43561</v>
      </c>
      <c r="C3057" s="121" t="str">
        <f t="shared" si="353"/>
        <v>Zone 2 - Mile 30</v>
      </c>
      <c r="D3057" s="109" t="s">
        <v>1628</v>
      </c>
      <c r="E3057" s="116" t="str">
        <f t="shared" si="354"/>
        <v>Melany</v>
      </c>
      <c r="F3057" s="116" t="str">
        <f t="shared" si="355"/>
        <v>Lotter</v>
      </c>
      <c r="G3057" s="116" t="str">
        <f t="shared" si="356"/>
        <v>Ladies Senior</v>
      </c>
      <c r="H3057" s="116" t="str">
        <f t="shared" si="357"/>
        <v>xOrca Angling Club</v>
      </c>
      <c r="I3057" s="109" t="s">
        <v>9</v>
      </c>
      <c r="J3057" s="109"/>
      <c r="K3057" s="109">
        <v>35</v>
      </c>
      <c r="L3057" s="118">
        <f t="shared" si="358"/>
        <v>0.8</v>
      </c>
      <c r="M3057" s="118">
        <f t="shared" si="359"/>
        <v>0.8</v>
      </c>
    </row>
    <row r="3058" spans="1:13" x14ac:dyDescent="0.3">
      <c r="A3058" s="121" t="str">
        <f t="shared" si="351"/>
        <v>2019-IC-L2</v>
      </c>
      <c r="B3058" s="122">
        <f t="shared" si="352"/>
        <v>43561</v>
      </c>
      <c r="C3058" s="121" t="str">
        <f t="shared" si="353"/>
        <v>Zone 2 - Mile 30</v>
      </c>
      <c r="D3058" s="109" t="s">
        <v>552</v>
      </c>
      <c r="E3058" s="116" t="str">
        <f t="shared" si="354"/>
        <v>Alec</v>
      </c>
      <c r="F3058" s="116" t="str">
        <f t="shared" si="355"/>
        <v>Landers</v>
      </c>
      <c r="G3058" s="116" t="str">
        <f t="shared" si="356"/>
        <v>Men Senior</v>
      </c>
      <c r="H3058" s="116" t="str">
        <f t="shared" si="357"/>
        <v>Orca Angling Club</v>
      </c>
      <c r="I3058" s="109" t="s">
        <v>9</v>
      </c>
      <c r="J3058" s="109"/>
      <c r="K3058" s="109">
        <v>30</v>
      </c>
      <c r="L3058" s="118">
        <f t="shared" si="358"/>
        <v>0.5</v>
      </c>
      <c r="M3058" s="118">
        <f t="shared" si="359"/>
        <v>0.5</v>
      </c>
    </row>
    <row r="3059" spans="1:13" x14ac:dyDescent="0.3">
      <c r="A3059" s="121" t="str">
        <f t="shared" si="351"/>
        <v>2019-IC-L2</v>
      </c>
      <c r="B3059" s="122">
        <f t="shared" si="352"/>
        <v>43561</v>
      </c>
      <c r="C3059" s="121" t="str">
        <f t="shared" si="353"/>
        <v>Zone 2 - Mile 30</v>
      </c>
      <c r="D3059" s="109" t="s">
        <v>552</v>
      </c>
      <c r="E3059" s="116" t="str">
        <f t="shared" si="354"/>
        <v>Alec</v>
      </c>
      <c r="F3059" s="116" t="str">
        <f t="shared" si="355"/>
        <v>Landers</v>
      </c>
      <c r="G3059" s="116" t="str">
        <f t="shared" si="356"/>
        <v>Men Senior</v>
      </c>
      <c r="H3059" s="116" t="str">
        <f t="shared" si="357"/>
        <v>Orca Angling Club</v>
      </c>
      <c r="I3059" s="109" t="s">
        <v>9</v>
      </c>
      <c r="J3059" s="109"/>
      <c r="K3059" s="109">
        <v>34</v>
      </c>
      <c r="L3059" s="118">
        <f t="shared" si="358"/>
        <v>0.7</v>
      </c>
      <c r="M3059" s="118">
        <f t="shared" si="359"/>
        <v>0.7</v>
      </c>
    </row>
    <row r="3060" spans="1:13" x14ac:dyDescent="0.3">
      <c r="A3060" s="121" t="str">
        <f t="shared" si="351"/>
        <v>2019-IC-L2</v>
      </c>
      <c r="B3060" s="122">
        <f t="shared" si="352"/>
        <v>43561</v>
      </c>
      <c r="C3060" s="121" t="str">
        <f t="shared" si="353"/>
        <v>Zone 2 - Mile 30</v>
      </c>
      <c r="D3060" s="109" t="s">
        <v>723</v>
      </c>
      <c r="E3060" s="116" t="str">
        <f t="shared" si="354"/>
        <v>Corne</v>
      </c>
      <c r="F3060" s="116" t="str">
        <f t="shared" si="355"/>
        <v>Kruger</v>
      </c>
      <c r="G3060" s="116" t="str">
        <f t="shared" si="356"/>
        <v>Men Senior</v>
      </c>
      <c r="H3060" s="116" t="str">
        <f t="shared" si="357"/>
        <v>Orca Angling Club</v>
      </c>
      <c r="I3060" s="109" t="s">
        <v>9</v>
      </c>
      <c r="J3060" s="109"/>
      <c r="K3060" s="109">
        <v>31</v>
      </c>
      <c r="L3060" s="118">
        <f t="shared" si="358"/>
        <v>0.5</v>
      </c>
      <c r="M3060" s="118">
        <f t="shared" si="359"/>
        <v>0.5</v>
      </c>
    </row>
    <row r="3061" spans="1:13" x14ac:dyDescent="0.3">
      <c r="A3061" s="121" t="str">
        <f t="shared" si="351"/>
        <v>2019-IC-L2</v>
      </c>
      <c r="B3061" s="122">
        <f t="shared" si="352"/>
        <v>43561</v>
      </c>
      <c r="C3061" s="121" t="str">
        <f t="shared" si="353"/>
        <v>Zone 2 - Mile 30</v>
      </c>
      <c r="D3061" s="109" t="s">
        <v>514</v>
      </c>
      <c r="E3061" s="116" t="str">
        <f t="shared" si="354"/>
        <v>Garreth</v>
      </c>
      <c r="F3061" s="116" t="str">
        <f t="shared" si="355"/>
        <v>Wolfaardt</v>
      </c>
      <c r="G3061" s="116" t="str">
        <f t="shared" si="356"/>
        <v>Men Veteran</v>
      </c>
      <c r="H3061" s="116" t="str">
        <f t="shared" si="357"/>
        <v>Walvis Bay</v>
      </c>
      <c r="I3061" s="109" t="s">
        <v>9</v>
      </c>
      <c r="J3061" s="109"/>
      <c r="K3061" s="109">
        <v>30</v>
      </c>
      <c r="L3061" s="118">
        <f t="shared" si="358"/>
        <v>0.5</v>
      </c>
      <c r="M3061" s="118">
        <f t="shared" si="359"/>
        <v>0.5</v>
      </c>
    </row>
    <row r="3062" spans="1:13" x14ac:dyDescent="0.3">
      <c r="A3062" s="121" t="str">
        <f t="shared" si="351"/>
        <v>2019-IC-L2</v>
      </c>
      <c r="B3062" s="122">
        <f t="shared" si="352"/>
        <v>43561</v>
      </c>
      <c r="C3062" s="121" t="str">
        <f t="shared" si="353"/>
        <v>Zone 2 - Mile 30</v>
      </c>
      <c r="D3062" s="109" t="s">
        <v>802</v>
      </c>
      <c r="E3062" s="116" t="str">
        <f t="shared" si="354"/>
        <v>Sean</v>
      </c>
      <c r="F3062" s="116" t="str">
        <f t="shared" si="355"/>
        <v>Oberg</v>
      </c>
      <c r="G3062" s="116" t="str">
        <f t="shared" si="356"/>
        <v>Men Senior</v>
      </c>
      <c r="H3062" s="116" t="str">
        <f t="shared" si="357"/>
        <v>Walvis Bay</v>
      </c>
      <c r="I3062" s="109" t="s">
        <v>9</v>
      </c>
      <c r="J3062" s="109"/>
      <c r="K3062" s="109">
        <v>30</v>
      </c>
      <c r="L3062" s="118">
        <f t="shared" si="358"/>
        <v>0.5</v>
      </c>
      <c r="M3062" s="118">
        <f t="shared" si="359"/>
        <v>0.5</v>
      </c>
    </row>
    <row r="3063" spans="1:13" x14ac:dyDescent="0.3">
      <c r="A3063" s="121" t="str">
        <f t="shared" si="351"/>
        <v>2019-IC-L2</v>
      </c>
      <c r="B3063" s="122">
        <f t="shared" si="352"/>
        <v>43561</v>
      </c>
      <c r="C3063" s="121" t="str">
        <f t="shared" si="353"/>
        <v>Zone 2 - Mile 30</v>
      </c>
      <c r="D3063" s="109" t="s">
        <v>802</v>
      </c>
      <c r="E3063" s="116" t="str">
        <f t="shared" si="354"/>
        <v>Sean</v>
      </c>
      <c r="F3063" s="116" t="str">
        <f t="shared" si="355"/>
        <v>Oberg</v>
      </c>
      <c r="G3063" s="116" t="str">
        <f t="shared" si="356"/>
        <v>Men Senior</v>
      </c>
      <c r="H3063" s="116" t="str">
        <f t="shared" si="357"/>
        <v>Walvis Bay</v>
      </c>
      <c r="I3063" s="109" t="s">
        <v>9</v>
      </c>
      <c r="J3063" s="109"/>
      <c r="K3063" s="109">
        <v>30</v>
      </c>
      <c r="L3063" s="118">
        <f t="shared" si="358"/>
        <v>0.5</v>
      </c>
      <c r="M3063" s="118">
        <f t="shared" si="359"/>
        <v>0.5</v>
      </c>
    </row>
    <row r="3064" spans="1:13" x14ac:dyDescent="0.3">
      <c r="A3064" s="121" t="str">
        <f t="shared" si="351"/>
        <v>2019-IC-L2</v>
      </c>
      <c r="B3064" s="122">
        <f t="shared" si="352"/>
        <v>43561</v>
      </c>
      <c r="C3064" s="121" t="str">
        <f t="shared" si="353"/>
        <v>Zone 2 - Mile 30</v>
      </c>
      <c r="D3064" s="109" t="s">
        <v>618</v>
      </c>
      <c r="E3064" s="116" t="str">
        <f t="shared" si="354"/>
        <v>Immo</v>
      </c>
      <c r="F3064" s="116" t="str">
        <f t="shared" si="355"/>
        <v>Dresselhaus</v>
      </c>
      <c r="G3064" s="116" t="str">
        <f t="shared" si="356"/>
        <v>Men Senior</v>
      </c>
      <c r="H3064" s="116" t="str">
        <f t="shared" si="357"/>
        <v>Orca Angling Club</v>
      </c>
      <c r="I3064" s="109"/>
      <c r="J3064" s="109" t="s">
        <v>2018</v>
      </c>
      <c r="K3064" s="109">
        <v>153</v>
      </c>
      <c r="L3064" s="118">
        <f t="shared" si="358"/>
        <v>18.600000000000001</v>
      </c>
      <c r="M3064" s="118">
        <f t="shared" si="359"/>
        <v>18.600000000000001</v>
      </c>
    </row>
    <row r="3065" spans="1:13" x14ac:dyDescent="0.3">
      <c r="A3065" s="121" t="str">
        <f t="shared" si="351"/>
        <v>2019-IC-L2</v>
      </c>
      <c r="B3065" s="122">
        <f t="shared" si="352"/>
        <v>43561</v>
      </c>
      <c r="C3065" s="121" t="str">
        <f t="shared" si="353"/>
        <v>Zone 2 - Mile 30</v>
      </c>
      <c r="D3065" s="109" t="s">
        <v>615</v>
      </c>
      <c r="E3065" s="116" t="str">
        <f t="shared" si="354"/>
        <v xml:space="preserve">Joe </v>
      </c>
      <c r="F3065" s="116" t="str">
        <f t="shared" si="355"/>
        <v>Herman</v>
      </c>
      <c r="G3065" s="116" t="str">
        <f t="shared" si="356"/>
        <v>Men Senior</v>
      </c>
      <c r="H3065" s="116" t="str">
        <f t="shared" si="357"/>
        <v>Orca Angling Club</v>
      </c>
      <c r="I3065" s="109"/>
      <c r="J3065" s="109" t="s">
        <v>2018</v>
      </c>
      <c r="K3065" s="109">
        <v>161</v>
      </c>
      <c r="L3065" s="118">
        <f t="shared" si="358"/>
        <v>22.2</v>
      </c>
      <c r="M3065" s="118">
        <f t="shared" si="359"/>
        <v>22.2</v>
      </c>
    </row>
    <row r="3066" spans="1:13" x14ac:dyDescent="0.3">
      <c r="A3066" s="121" t="str">
        <f t="shared" si="351"/>
        <v>2019-IC-L2</v>
      </c>
      <c r="B3066" s="122">
        <f t="shared" si="352"/>
        <v>43561</v>
      </c>
      <c r="C3066" s="121" t="str">
        <f t="shared" si="353"/>
        <v>Zone 2 - Mile 30</v>
      </c>
      <c r="D3066" s="109" t="s">
        <v>615</v>
      </c>
      <c r="E3066" s="116" t="str">
        <f t="shared" si="354"/>
        <v xml:space="preserve">Joe </v>
      </c>
      <c r="F3066" s="116" t="str">
        <f t="shared" si="355"/>
        <v>Herman</v>
      </c>
      <c r="G3066" s="116" t="str">
        <f t="shared" si="356"/>
        <v>Men Senior</v>
      </c>
      <c r="H3066" s="116" t="str">
        <f t="shared" si="357"/>
        <v>Orca Angling Club</v>
      </c>
      <c r="I3066" s="109"/>
      <c r="J3066" s="109" t="s">
        <v>1366</v>
      </c>
      <c r="K3066" s="109">
        <v>72</v>
      </c>
      <c r="L3066" s="118">
        <f t="shared" si="358"/>
        <v>5</v>
      </c>
      <c r="M3066" s="118">
        <f t="shared" si="359"/>
        <v>5</v>
      </c>
    </row>
    <row r="3067" spans="1:13" x14ac:dyDescent="0.3">
      <c r="A3067" s="121" t="str">
        <f t="shared" si="351"/>
        <v>2019-IC-L2</v>
      </c>
      <c r="B3067" s="122">
        <f t="shared" si="352"/>
        <v>43561</v>
      </c>
      <c r="C3067" s="121" t="str">
        <f t="shared" si="353"/>
        <v>Zone 2 - Mile 30</v>
      </c>
      <c r="D3067" s="109" t="s">
        <v>1688</v>
      </c>
      <c r="E3067" s="116" t="str">
        <f t="shared" si="354"/>
        <v>William</v>
      </c>
      <c r="F3067" s="116" t="str">
        <f t="shared" si="355"/>
        <v>Schickerling</v>
      </c>
      <c r="G3067" s="116" t="str">
        <f t="shared" si="356"/>
        <v>Men Senior</v>
      </c>
      <c r="H3067" s="116" t="str">
        <f t="shared" si="357"/>
        <v>Orca Angling Club</v>
      </c>
      <c r="I3067" s="109" t="s">
        <v>9</v>
      </c>
      <c r="J3067" s="109"/>
      <c r="K3067" s="109">
        <v>32</v>
      </c>
      <c r="L3067" s="118">
        <f t="shared" si="358"/>
        <v>0.6</v>
      </c>
      <c r="M3067" s="118">
        <f t="shared" si="359"/>
        <v>0.6</v>
      </c>
    </row>
    <row r="3068" spans="1:13" x14ac:dyDescent="0.3">
      <c r="A3068" s="121" t="str">
        <f t="shared" si="351"/>
        <v>2019-IC-L2</v>
      </c>
      <c r="B3068" s="122">
        <f t="shared" si="352"/>
        <v>43561</v>
      </c>
      <c r="C3068" s="121" t="str">
        <f t="shared" si="353"/>
        <v>Zone 2 - Mile 30</v>
      </c>
      <c r="D3068" s="109" t="s">
        <v>503</v>
      </c>
      <c r="E3068" s="116" t="str">
        <f t="shared" si="354"/>
        <v>Brian</v>
      </c>
      <c r="F3068" s="116" t="str">
        <f t="shared" si="355"/>
        <v>Curtis</v>
      </c>
      <c r="G3068" s="116" t="str">
        <f t="shared" si="356"/>
        <v>Men Senior</v>
      </c>
      <c r="H3068" s="116" t="str">
        <f t="shared" si="357"/>
        <v>Orca Angling Club</v>
      </c>
      <c r="I3068" s="109"/>
      <c r="J3068" s="109" t="s">
        <v>2018</v>
      </c>
      <c r="K3068" s="109">
        <v>115</v>
      </c>
      <c r="L3068" s="118">
        <f t="shared" si="358"/>
        <v>7</v>
      </c>
      <c r="M3068" s="118">
        <f t="shared" si="359"/>
        <v>7</v>
      </c>
    </row>
    <row r="3069" spans="1:13" x14ac:dyDescent="0.3">
      <c r="A3069" s="121" t="str">
        <f t="shared" si="351"/>
        <v>2019-IC-L2</v>
      </c>
      <c r="B3069" s="122">
        <f t="shared" si="352"/>
        <v>43561</v>
      </c>
      <c r="C3069" s="121" t="str">
        <f t="shared" si="353"/>
        <v>Zone 2 - Mile 30</v>
      </c>
      <c r="D3069" s="109" t="s">
        <v>503</v>
      </c>
      <c r="E3069" s="116" t="str">
        <f t="shared" si="354"/>
        <v>Brian</v>
      </c>
      <c r="F3069" s="116" t="str">
        <f t="shared" si="355"/>
        <v>Curtis</v>
      </c>
      <c r="G3069" s="116" t="str">
        <f t="shared" si="356"/>
        <v>Men Senior</v>
      </c>
      <c r="H3069" s="116" t="str">
        <f t="shared" si="357"/>
        <v>Orca Angling Club</v>
      </c>
      <c r="I3069" s="109"/>
      <c r="J3069" s="109" t="s">
        <v>2018</v>
      </c>
      <c r="K3069" s="109">
        <v>107</v>
      </c>
      <c r="L3069" s="118">
        <f t="shared" si="358"/>
        <v>5.5</v>
      </c>
      <c r="M3069" s="118">
        <f t="shared" si="359"/>
        <v>5.5</v>
      </c>
    </row>
    <row r="3070" spans="1:13" x14ac:dyDescent="0.3">
      <c r="A3070" s="121" t="str">
        <f t="shared" si="351"/>
        <v>2019-IC-L2</v>
      </c>
      <c r="B3070" s="122">
        <f t="shared" si="352"/>
        <v>43561</v>
      </c>
      <c r="C3070" s="121" t="str">
        <f t="shared" si="353"/>
        <v>Zone 2 - Mile 30</v>
      </c>
      <c r="D3070" s="109" t="s">
        <v>1388</v>
      </c>
      <c r="E3070" s="116" t="str">
        <f t="shared" si="354"/>
        <v>Ferdi</v>
      </c>
      <c r="F3070" s="116" t="str">
        <f t="shared" si="355"/>
        <v>Roetz</v>
      </c>
      <c r="G3070" s="116" t="str">
        <f t="shared" si="356"/>
        <v>Men Senior</v>
      </c>
      <c r="H3070" s="116" t="str">
        <f t="shared" si="357"/>
        <v>Orca Angling Club</v>
      </c>
      <c r="I3070" s="109"/>
      <c r="J3070" s="109" t="s">
        <v>2018</v>
      </c>
      <c r="K3070" s="109">
        <v>145</v>
      </c>
      <c r="L3070" s="118">
        <f t="shared" si="358"/>
        <v>15.5</v>
      </c>
      <c r="M3070" s="118">
        <f t="shared" si="359"/>
        <v>15.5</v>
      </c>
    </row>
    <row r="3071" spans="1:13" x14ac:dyDescent="0.3">
      <c r="A3071" s="121" t="str">
        <f t="shared" si="351"/>
        <v>2019-IC-L2</v>
      </c>
      <c r="B3071" s="122">
        <f t="shared" si="352"/>
        <v>43561</v>
      </c>
      <c r="C3071" s="121" t="str">
        <f t="shared" si="353"/>
        <v>Zone 2 - Mile 30</v>
      </c>
      <c r="D3071" s="109" t="s">
        <v>823</v>
      </c>
      <c r="E3071" s="116" t="str">
        <f t="shared" si="354"/>
        <v>Gelhar</v>
      </c>
      <c r="F3071" s="116" t="str">
        <f t="shared" si="355"/>
        <v>Slabbert</v>
      </c>
      <c r="G3071" s="116" t="str">
        <f t="shared" si="356"/>
        <v>Men Senior</v>
      </c>
      <c r="H3071" s="116" t="str">
        <f t="shared" si="357"/>
        <v>Orca Angling Club</v>
      </c>
      <c r="I3071" s="109"/>
      <c r="J3071" s="109" t="s">
        <v>2018</v>
      </c>
      <c r="K3071" s="109">
        <v>119</v>
      </c>
      <c r="L3071" s="118">
        <f t="shared" si="358"/>
        <v>7.9</v>
      </c>
      <c r="M3071" s="118">
        <f t="shared" si="359"/>
        <v>7.9</v>
      </c>
    </row>
    <row r="3072" spans="1:13" x14ac:dyDescent="0.3">
      <c r="A3072" s="121" t="str">
        <f t="shared" si="351"/>
        <v>2019-IC-L2</v>
      </c>
      <c r="B3072" s="122">
        <f t="shared" si="352"/>
        <v>43561</v>
      </c>
      <c r="C3072" s="121" t="str">
        <f t="shared" si="353"/>
        <v>Zone 2 - Mile 30</v>
      </c>
      <c r="D3072" s="109" t="s">
        <v>1803</v>
      </c>
      <c r="E3072" s="116" t="str">
        <f t="shared" si="354"/>
        <v>Micheal</v>
      </c>
      <c r="F3072" s="116" t="str">
        <f t="shared" si="355"/>
        <v>Lotter</v>
      </c>
      <c r="G3072" s="116" t="str">
        <f t="shared" si="356"/>
        <v>Men Master</v>
      </c>
      <c r="H3072" s="116" t="str">
        <f t="shared" si="357"/>
        <v>Orca Angling Club</v>
      </c>
      <c r="I3072" s="109"/>
      <c r="J3072" s="109"/>
      <c r="K3072" s="109"/>
      <c r="L3072" s="118" t="str">
        <f t="shared" si="358"/>
        <v/>
      </c>
      <c r="M3072" s="118" t="str">
        <f t="shared" si="359"/>
        <v/>
      </c>
    </row>
    <row r="3073" spans="1:13" x14ac:dyDescent="0.3">
      <c r="A3073" s="121" t="str">
        <f t="shared" si="351"/>
        <v>2019-IC-L2</v>
      </c>
      <c r="B3073" s="122">
        <f t="shared" si="352"/>
        <v>43561</v>
      </c>
      <c r="C3073" s="121" t="str">
        <f t="shared" si="353"/>
        <v>Zone 2 - Mile 30</v>
      </c>
      <c r="D3073" s="109" t="s">
        <v>1794</v>
      </c>
      <c r="E3073" s="116" t="str">
        <f t="shared" si="354"/>
        <v>Franco</v>
      </c>
      <c r="F3073" s="116" t="str">
        <f t="shared" si="355"/>
        <v>Horn</v>
      </c>
      <c r="G3073" s="116" t="str">
        <f t="shared" si="356"/>
        <v>Men Senior</v>
      </c>
      <c r="H3073" s="116" t="str">
        <f t="shared" si="357"/>
        <v>Orca Angling Club</v>
      </c>
      <c r="I3073" s="109"/>
      <c r="J3073" s="109"/>
      <c r="K3073" s="109"/>
      <c r="L3073" s="118" t="str">
        <f t="shared" si="358"/>
        <v/>
      </c>
      <c r="M3073" s="118" t="str">
        <f t="shared" si="359"/>
        <v/>
      </c>
    </row>
    <row r="3074" spans="1:13" x14ac:dyDescent="0.3">
      <c r="A3074" s="121" t="str">
        <f t="shared" si="351"/>
        <v>2019-IC-L2</v>
      </c>
      <c r="B3074" s="122">
        <f t="shared" si="352"/>
        <v>43561</v>
      </c>
      <c r="C3074" s="121" t="str">
        <f t="shared" si="353"/>
        <v>Zone 2 - Mile 30</v>
      </c>
      <c r="D3074" s="109" t="s">
        <v>959</v>
      </c>
      <c r="E3074" s="116" t="str">
        <f t="shared" si="354"/>
        <v>Jan-Hendrik</v>
      </c>
      <c r="F3074" s="116" t="str">
        <f t="shared" si="355"/>
        <v>Jacobs</v>
      </c>
      <c r="G3074" s="116" t="str">
        <f t="shared" si="356"/>
        <v>Men Senior</v>
      </c>
      <c r="H3074" s="116" t="str">
        <f t="shared" si="357"/>
        <v>Orca Angling Club</v>
      </c>
      <c r="I3074" s="109"/>
      <c r="J3074" s="109"/>
      <c r="K3074" s="109"/>
      <c r="L3074" s="118" t="str">
        <f t="shared" si="358"/>
        <v/>
      </c>
      <c r="M3074" s="118" t="str">
        <f t="shared" si="359"/>
        <v/>
      </c>
    </row>
    <row r="3075" spans="1:13" x14ac:dyDescent="0.3">
      <c r="A3075" s="121" t="str">
        <f t="shared" si="351"/>
        <v>2019-IC-L2</v>
      </c>
      <c r="B3075" s="122">
        <f t="shared" si="352"/>
        <v>43561</v>
      </c>
      <c r="C3075" s="121" t="str">
        <f t="shared" si="353"/>
        <v>Zone 2 - Mile 30</v>
      </c>
      <c r="D3075" s="109" t="s">
        <v>1155</v>
      </c>
      <c r="E3075" s="116" t="str">
        <f t="shared" si="354"/>
        <v>Quintin</v>
      </c>
      <c r="F3075" s="116" t="str">
        <f t="shared" si="355"/>
        <v>Klem</v>
      </c>
      <c r="G3075" s="116" t="str">
        <f t="shared" si="356"/>
        <v>Men Senior</v>
      </c>
      <c r="H3075" s="116" t="str">
        <f t="shared" si="357"/>
        <v>Orca Angling Club</v>
      </c>
      <c r="I3075" s="109"/>
      <c r="J3075" s="109"/>
      <c r="K3075" s="109"/>
      <c r="L3075" s="118" t="str">
        <f t="shared" si="358"/>
        <v/>
      </c>
      <c r="M3075" s="118" t="str">
        <f t="shared" si="359"/>
        <v/>
      </c>
    </row>
    <row r="3076" spans="1:13" x14ac:dyDescent="0.3">
      <c r="A3076" s="121" t="str">
        <f t="shared" si="351"/>
        <v>2019-IC-L2</v>
      </c>
      <c r="B3076" s="122">
        <f t="shared" si="352"/>
        <v>43561</v>
      </c>
      <c r="C3076" s="121" t="str">
        <f t="shared" si="353"/>
        <v>Zone 2 - Mile 30</v>
      </c>
      <c r="D3076" s="109" t="s">
        <v>700</v>
      </c>
      <c r="E3076" s="116" t="str">
        <f t="shared" si="354"/>
        <v>Leigh</v>
      </c>
      <c r="F3076" s="116" t="str">
        <f t="shared" si="355"/>
        <v>Skoppelitus</v>
      </c>
      <c r="G3076" s="116" t="str">
        <f t="shared" si="356"/>
        <v>Men Senior</v>
      </c>
      <c r="H3076" s="116" t="str">
        <f t="shared" si="357"/>
        <v>Mako</v>
      </c>
      <c r="I3076" s="109"/>
      <c r="J3076" s="109"/>
      <c r="K3076" s="109"/>
      <c r="L3076" s="118" t="str">
        <f t="shared" si="358"/>
        <v/>
      </c>
      <c r="M3076" s="118" t="str">
        <f t="shared" si="359"/>
        <v/>
      </c>
    </row>
    <row r="3077" spans="1:13" x14ac:dyDescent="0.3">
      <c r="A3077" s="121" t="str">
        <f t="shared" si="351"/>
        <v>2019-IC-L2</v>
      </c>
      <c r="B3077" s="122">
        <f t="shared" si="352"/>
        <v>43561</v>
      </c>
      <c r="C3077" s="121" t="str">
        <f t="shared" si="353"/>
        <v>Zone 2 - Mile 30</v>
      </c>
      <c r="D3077" s="109" t="s">
        <v>1154</v>
      </c>
      <c r="E3077" s="116" t="str">
        <f t="shared" si="354"/>
        <v>Frikkie</v>
      </c>
      <c r="F3077" s="116" t="str">
        <f t="shared" si="355"/>
        <v>Kotze</v>
      </c>
      <c r="G3077" s="116" t="str">
        <f t="shared" si="356"/>
        <v>Men Senior</v>
      </c>
      <c r="H3077" s="116" t="str">
        <f t="shared" si="357"/>
        <v>Namib Park</v>
      </c>
      <c r="I3077" s="109"/>
      <c r="J3077" s="109"/>
      <c r="K3077" s="109"/>
      <c r="L3077" s="118" t="str">
        <f t="shared" si="358"/>
        <v/>
      </c>
      <c r="M3077" s="118" t="str">
        <f t="shared" si="359"/>
        <v/>
      </c>
    </row>
    <row r="3078" spans="1:13" x14ac:dyDescent="0.3">
      <c r="A3078" s="121" t="str">
        <f t="shared" si="351"/>
        <v>2019-IC-L2</v>
      </c>
      <c r="B3078" s="122">
        <f t="shared" si="352"/>
        <v>43561</v>
      </c>
      <c r="C3078" s="121" t="str">
        <f t="shared" si="353"/>
        <v>Zone 2 - Mile 30</v>
      </c>
      <c r="D3078" s="109" t="s">
        <v>541</v>
      </c>
      <c r="E3078" s="116" t="str">
        <f t="shared" si="354"/>
        <v>Chrisjan</v>
      </c>
      <c r="F3078" s="116" t="str">
        <f t="shared" si="355"/>
        <v>Potgieter</v>
      </c>
      <c r="G3078" s="116" t="str">
        <f t="shared" si="356"/>
        <v>Men Senior</v>
      </c>
      <c r="H3078" s="116" t="str">
        <f t="shared" si="357"/>
        <v>Seagull Angling Club</v>
      </c>
      <c r="I3078" s="109" t="s">
        <v>19</v>
      </c>
      <c r="J3078" s="109"/>
      <c r="K3078" s="109">
        <v>54</v>
      </c>
      <c r="L3078" s="118">
        <f t="shared" si="358"/>
        <v>1.6</v>
      </c>
      <c r="M3078" s="118">
        <f t="shared" si="359"/>
        <v>1.6</v>
      </c>
    </row>
    <row r="3079" spans="1:13" x14ac:dyDescent="0.3">
      <c r="A3079" s="121" t="str">
        <f t="shared" si="351"/>
        <v>2019-IC-L2</v>
      </c>
      <c r="B3079" s="122">
        <f t="shared" si="352"/>
        <v>43561</v>
      </c>
      <c r="C3079" s="121" t="str">
        <f t="shared" si="353"/>
        <v>Zone 2 - Mile 30</v>
      </c>
      <c r="D3079" s="109" t="s">
        <v>541</v>
      </c>
      <c r="E3079" s="116" t="str">
        <f t="shared" si="354"/>
        <v>Chrisjan</v>
      </c>
      <c r="F3079" s="116" t="str">
        <f t="shared" si="355"/>
        <v>Potgieter</v>
      </c>
      <c r="G3079" s="116" t="str">
        <f t="shared" si="356"/>
        <v>Men Senior</v>
      </c>
      <c r="H3079" s="116" t="str">
        <f t="shared" si="357"/>
        <v>Seagull Angling Club</v>
      </c>
      <c r="I3079" s="109"/>
      <c r="J3079" s="109" t="s">
        <v>10</v>
      </c>
      <c r="K3079" s="109">
        <v>40</v>
      </c>
      <c r="L3079" s="118">
        <f t="shared" si="358"/>
        <v>1</v>
      </c>
      <c r="M3079" s="118">
        <f t="shared" si="359"/>
        <v>1</v>
      </c>
    </row>
    <row r="3080" spans="1:13" x14ac:dyDescent="0.3">
      <c r="A3080" s="121" t="str">
        <f t="shared" si="351"/>
        <v>2019-IC-L2</v>
      </c>
      <c r="B3080" s="122">
        <f t="shared" si="352"/>
        <v>43561</v>
      </c>
      <c r="C3080" s="121" t="str">
        <f t="shared" si="353"/>
        <v>Zone 2 - Mile 30</v>
      </c>
      <c r="D3080" s="109" t="s">
        <v>1141</v>
      </c>
      <c r="E3080" s="116" t="str">
        <f t="shared" si="354"/>
        <v>Tian</v>
      </c>
      <c r="F3080" s="116" t="str">
        <f t="shared" si="355"/>
        <v>Mostert</v>
      </c>
      <c r="G3080" s="116" t="str">
        <f t="shared" si="356"/>
        <v>Men Senior</v>
      </c>
      <c r="H3080" s="116" t="str">
        <f t="shared" si="357"/>
        <v>Seagull Angling Club</v>
      </c>
      <c r="I3080" s="109" t="s">
        <v>9</v>
      </c>
      <c r="J3080" s="109"/>
      <c r="K3080" s="109">
        <v>32</v>
      </c>
      <c r="L3080" s="118">
        <f t="shared" si="358"/>
        <v>0.6</v>
      </c>
      <c r="M3080" s="118">
        <f t="shared" si="359"/>
        <v>0.6</v>
      </c>
    </row>
    <row r="3081" spans="1:13" x14ac:dyDescent="0.3">
      <c r="A3081" s="121" t="str">
        <f t="shared" si="351"/>
        <v>2019-IC-L2</v>
      </c>
      <c r="B3081" s="122">
        <f t="shared" si="352"/>
        <v>43561</v>
      </c>
      <c r="C3081" s="121" t="str">
        <f t="shared" si="353"/>
        <v>Zone 2 - Mile 30</v>
      </c>
      <c r="D3081" s="109" t="s">
        <v>1167</v>
      </c>
      <c r="E3081" s="116" t="str">
        <f t="shared" si="354"/>
        <v>De Wet</v>
      </c>
      <c r="F3081" s="116" t="str">
        <f t="shared" si="355"/>
        <v>Vorster</v>
      </c>
      <c r="G3081" s="116" t="str">
        <f t="shared" si="356"/>
        <v>Men Veteran</v>
      </c>
      <c r="H3081" s="116" t="str">
        <f t="shared" si="357"/>
        <v>Seagull Angling Club</v>
      </c>
      <c r="I3081" s="109"/>
      <c r="J3081" s="109"/>
      <c r="K3081" s="109"/>
      <c r="L3081" s="118" t="str">
        <f t="shared" si="358"/>
        <v/>
      </c>
      <c r="M3081" s="118" t="str">
        <f t="shared" si="359"/>
        <v/>
      </c>
    </row>
    <row r="3082" spans="1:13" x14ac:dyDescent="0.3">
      <c r="A3082" s="121" t="str">
        <f t="shared" si="351"/>
        <v>2019-IC-L2</v>
      </c>
      <c r="B3082" s="122">
        <f t="shared" si="352"/>
        <v>43561</v>
      </c>
      <c r="C3082" s="121" t="str">
        <f t="shared" si="353"/>
        <v>Zone 2 - Mile 30</v>
      </c>
      <c r="D3082" s="109" t="s">
        <v>625</v>
      </c>
      <c r="E3082" s="116" t="str">
        <f t="shared" si="354"/>
        <v>Pieter</v>
      </c>
      <c r="F3082" s="116" t="str">
        <f t="shared" si="355"/>
        <v>van Aarde</v>
      </c>
      <c r="G3082" s="116" t="str">
        <f t="shared" si="356"/>
        <v>Men Senior</v>
      </c>
      <c r="H3082" s="116" t="str">
        <f t="shared" si="357"/>
        <v>Seagull Angling Club</v>
      </c>
      <c r="I3082" s="109"/>
      <c r="J3082" s="109"/>
      <c r="K3082" s="109"/>
      <c r="L3082" s="118" t="str">
        <f t="shared" si="358"/>
        <v/>
      </c>
      <c r="M3082" s="118" t="str">
        <f t="shared" si="359"/>
        <v/>
      </c>
    </row>
    <row r="3083" spans="1:13" x14ac:dyDescent="0.3">
      <c r="A3083" s="121" t="str">
        <f t="shared" si="351"/>
        <v>2019-IC-L2</v>
      </c>
      <c r="B3083" s="122">
        <f t="shared" si="352"/>
        <v>43561</v>
      </c>
      <c r="C3083" s="121" t="str">
        <f t="shared" si="353"/>
        <v>Zone 2 - Mile 30</v>
      </c>
      <c r="D3083" s="109" t="s">
        <v>566</v>
      </c>
      <c r="E3083" s="116" t="str">
        <f t="shared" si="354"/>
        <v>Herbert</v>
      </c>
      <c r="F3083" s="116" t="str">
        <f t="shared" si="355"/>
        <v>Van Niekerk</v>
      </c>
      <c r="G3083" s="116" t="str">
        <f t="shared" si="356"/>
        <v>Men Master</v>
      </c>
      <c r="H3083" s="116" t="str">
        <f t="shared" si="357"/>
        <v>Seagull Angling Club</v>
      </c>
      <c r="I3083" s="109"/>
      <c r="J3083" s="109"/>
      <c r="K3083" s="109"/>
      <c r="L3083" s="118" t="str">
        <f t="shared" si="358"/>
        <v/>
      </c>
      <c r="M3083" s="118" t="str">
        <f t="shared" si="359"/>
        <v/>
      </c>
    </row>
    <row r="3084" spans="1:13" x14ac:dyDescent="0.3">
      <c r="A3084" s="121" t="str">
        <f t="shared" ref="A3084:A3147" si="360">IF(D3084="","",A3083)</f>
        <v>2019-IC-L2</v>
      </c>
      <c r="B3084" s="122">
        <f t="shared" ref="B3084:B3147" si="361">IF(D3084="","",B3083)</f>
        <v>43561</v>
      </c>
      <c r="C3084" s="121" t="str">
        <f t="shared" ref="C3084:C3147" si="362">IF(D3084="","",C3083)</f>
        <v>Zone 2 - Mile 30</v>
      </c>
      <c r="D3084" s="109" t="s">
        <v>752</v>
      </c>
      <c r="E3084" s="116" t="str">
        <f t="shared" si="354"/>
        <v>Lu-Andre</v>
      </c>
      <c r="F3084" s="116" t="str">
        <f t="shared" si="355"/>
        <v>Duvenhage</v>
      </c>
      <c r="G3084" s="116" t="str">
        <f t="shared" si="356"/>
        <v>Men Senior</v>
      </c>
      <c r="H3084" s="116" t="str">
        <f t="shared" si="357"/>
        <v>Seagull Angling Club</v>
      </c>
      <c r="I3084" s="109"/>
      <c r="J3084" s="109"/>
      <c r="K3084" s="109"/>
      <c r="L3084" s="118" t="str">
        <f t="shared" si="358"/>
        <v/>
      </c>
      <c r="M3084" s="118" t="str">
        <f t="shared" si="359"/>
        <v/>
      </c>
    </row>
    <row r="3085" spans="1:13" x14ac:dyDescent="0.3">
      <c r="A3085" s="121" t="str">
        <f t="shared" si="360"/>
        <v>2019-IC-L2</v>
      </c>
      <c r="B3085" s="122">
        <f t="shared" si="361"/>
        <v>43561</v>
      </c>
      <c r="C3085" s="121" t="str">
        <f t="shared" si="362"/>
        <v>Zone 2 - Mile 30</v>
      </c>
      <c r="D3085" s="109" t="s">
        <v>1290</v>
      </c>
      <c r="E3085" s="116" t="str">
        <f t="shared" si="354"/>
        <v>Gerhardus</v>
      </c>
      <c r="F3085" s="116" t="str">
        <f t="shared" si="355"/>
        <v>Louw</v>
      </c>
      <c r="G3085" s="116" t="str">
        <f t="shared" si="356"/>
        <v>Men Senior</v>
      </c>
      <c r="H3085" s="116" t="str">
        <f t="shared" si="357"/>
        <v>xSeagull Angling Club</v>
      </c>
      <c r="I3085" s="109"/>
      <c r="J3085" s="109"/>
      <c r="K3085" s="109"/>
      <c r="L3085" s="118" t="str">
        <f t="shared" si="358"/>
        <v/>
      </c>
      <c r="M3085" s="118" t="str">
        <f t="shared" si="359"/>
        <v/>
      </c>
    </row>
    <row r="3086" spans="1:13" x14ac:dyDescent="0.3">
      <c r="A3086" s="121" t="str">
        <f t="shared" si="360"/>
        <v>2019-IC-L2</v>
      </c>
      <c r="B3086" s="122">
        <f t="shared" si="361"/>
        <v>43561</v>
      </c>
      <c r="C3086" s="121" t="str">
        <f t="shared" si="362"/>
        <v>Zone 2 - Mile 30</v>
      </c>
      <c r="D3086" s="109" t="s">
        <v>636</v>
      </c>
      <c r="E3086" s="116" t="str">
        <f t="shared" si="354"/>
        <v>Jan</v>
      </c>
      <c r="F3086" s="116" t="str">
        <f t="shared" si="355"/>
        <v>Potgieter</v>
      </c>
      <c r="G3086" s="116" t="str">
        <f t="shared" si="356"/>
        <v>Men Veteran</v>
      </c>
      <c r="H3086" s="116" t="str">
        <f t="shared" si="357"/>
        <v>Seagull Angling Club</v>
      </c>
      <c r="I3086" s="109"/>
      <c r="J3086" s="109"/>
      <c r="K3086" s="109"/>
      <c r="L3086" s="118" t="str">
        <f t="shared" si="358"/>
        <v/>
      </c>
      <c r="M3086" s="118" t="str">
        <f t="shared" si="359"/>
        <v/>
      </c>
    </row>
    <row r="3087" spans="1:13" x14ac:dyDescent="0.3">
      <c r="A3087" s="121" t="str">
        <f t="shared" si="360"/>
        <v>2019-IC-L2</v>
      </c>
      <c r="B3087" s="122">
        <f t="shared" si="361"/>
        <v>43561</v>
      </c>
      <c r="C3087" s="121" t="str">
        <f t="shared" si="362"/>
        <v>Zone 2 - Mile 30</v>
      </c>
      <c r="D3087" s="109" t="s">
        <v>1474</v>
      </c>
      <c r="E3087" s="116" t="str">
        <f t="shared" si="354"/>
        <v>Stanley</v>
      </c>
      <c r="F3087" s="116" t="str">
        <f t="shared" si="355"/>
        <v>Van Zyl</v>
      </c>
      <c r="G3087" s="116" t="str">
        <f t="shared" si="356"/>
        <v>Men Grand Masters</v>
      </c>
      <c r="H3087" s="116" t="str">
        <f t="shared" si="357"/>
        <v>Benguella</v>
      </c>
      <c r="I3087" s="109"/>
      <c r="J3087" s="109"/>
      <c r="K3087" s="109"/>
      <c r="L3087" s="118" t="str">
        <f t="shared" si="358"/>
        <v/>
      </c>
      <c r="M3087" s="118" t="str">
        <f t="shared" si="359"/>
        <v/>
      </c>
    </row>
    <row r="3088" spans="1:13" x14ac:dyDescent="0.3">
      <c r="A3088" s="121" t="str">
        <f t="shared" si="360"/>
        <v>2019-IC-L2</v>
      </c>
      <c r="B3088" s="122">
        <f t="shared" si="361"/>
        <v>43561</v>
      </c>
      <c r="C3088" s="121" t="str">
        <f t="shared" si="362"/>
        <v>Zone 2 - Mile 30</v>
      </c>
      <c r="D3088" s="109" t="s">
        <v>891</v>
      </c>
      <c r="E3088" s="116" t="str">
        <f t="shared" si="354"/>
        <v>Renier</v>
      </c>
      <c r="F3088" s="116" t="str">
        <f t="shared" si="355"/>
        <v>Van Zyl</v>
      </c>
      <c r="G3088" s="116" t="str">
        <f t="shared" si="356"/>
        <v>Men Veteran</v>
      </c>
      <c r="H3088" s="116" t="str">
        <f t="shared" si="357"/>
        <v>Benguella</v>
      </c>
      <c r="I3088" s="109"/>
      <c r="J3088" s="109"/>
      <c r="K3088" s="109"/>
      <c r="L3088" s="118" t="str">
        <f t="shared" si="358"/>
        <v/>
      </c>
      <c r="M3088" s="118" t="str">
        <f t="shared" si="359"/>
        <v/>
      </c>
    </row>
    <row r="3089" spans="1:13" x14ac:dyDescent="0.3">
      <c r="A3089" s="121" t="str">
        <f t="shared" si="360"/>
        <v>2019-IC-L2</v>
      </c>
      <c r="B3089" s="122">
        <f t="shared" si="361"/>
        <v>43561</v>
      </c>
      <c r="C3089" s="121" t="str">
        <f t="shared" si="362"/>
        <v>Zone 2 - Mile 30</v>
      </c>
      <c r="D3089" s="109" t="s">
        <v>587</v>
      </c>
      <c r="E3089" s="116" t="str">
        <f t="shared" si="354"/>
        <v>Deon</v>
      </c>
      <c r="F3089" s="116" t="str">
        <f t="shared" si="355"/>
        <v>Jacobs</v>
      </c>
      <c r="G3089" s="116" t="str">
        <f t="shared" si="356"/>
        <v>Men Grand Masters</v>
      </c>
      <c r="H3089" s="116" t="str">
        <f t="shared" si="357"/>
        <v>Benguella</v>
      </c>
      <c r="I3089" s="109" t="s">
        <v>19</v>
      </c>
      <c r="J3089" s="109"/>
      <c r="K3089" s="109">
        <v>44</v>
      </c>
      <c r="L3089" s="118">
        <f t="shared" si="358"/>
        <v>0.9</v>
      </c>
      <c r="M3089" s="118">
        <f t="shared" si="359"/>
        <v>0.9</v>
      </c>
    </row>
    <row r="3090" spans="1:13" x14ac:dyDescent="0.3">
      <c r="A3090" s="121" t="str">
        <f t="shared" si="360"/>
        <v>2019-IC-L2</v>
      </c>
      <c r="B3090" s="122">
        <f t="shared" si="361"/>
        <v>43561</v>
      </c>
      <c r="C3090" s="121" t="str">
        <f t="shared" si="362"/>
        <v>Zone 2 - Mile 30</v>
      </c>
      <c r="D3090" s="109" t="s">
        <v>587</v>
      </c>
      <c r="E3090" s="116" t="str">
        <f t="shared" si="354"/>
        <v>Deon</v>
      </c>
      <c r="F3090" s="116" t="str">
        <f t="shared" si="355"/>
        <v>Jacobs</v>
      </c>
      <c r="G3090" s="116" t="str">
        <f t="shared" si="356"/>
        <v>Men Grand Masters</v>
      </c>
      <c r="H3090" s="116" t="str">
        <f t="shared" si="357"/>
        <v>Benguella</v>
      </c>
      <c r="I3090" s="109"/>
      <c r="J3090" s="109" t="s">
        <v>20</v>
      </c>
      <c r="K3090" s="109">
        <v>91</v>
      </c>
      <c r="L3090" s="118">
        <f t="shared" si="358"/>
        <v>2.8</v>
      </c>
      <c r="M3090" s="118">
        <f t="shared" si="359"/>
        <v>2.8</v>
      </c>
    </row>
    <row r="3091" spans="1:13" x14ac:dyDescent="0.3">
      <c r="A3091" s="121" t="str">
        <f t="shared" si="360"/>
        <v>2019-IC-L2</v>
      </c>
      <c r="B3091" s="122">
        <f t="shared" si="361"/>
        <v>43561</v>
      </c>
      <c r="C3091" s="121" t="str">
        <f t="shared" si="362"/>
        <v>Zone 2 - Mile 30</v>
      </c>
      <c r="D3091" s="109" t="s">
        <v>526</v>
      </c>
      <c r="E3091" s="116" t="str">
        <f t="shared" si="354"/>
        <v>Etienne</v>
      </c>
      <c r="F3091" s="116" t="str">
        <f t="shared" si="355"/>
        <v>Stipp</v>
      </c>
      <c r="G3091" s="116" t="str">
        <f t="shared" si="356"/>
        <v>Men Master</v>
      </c>
      <c r="H3091" s="116" t="str">
        <f t="shared" si="357"/>
        <v>Benguella</v>
      </c>
      <c r="I3091" s="109"/>
      <c r="J3091" s="109" t="s">
        <v>2018</v>
      </c>
      <c r="K3091" s="109">
        <v>131</v>
      </c>
      <c r="L3091" s="118">
        <f t="shared" si="358"/>
        <v>10.9</v>
      </c>
      <c r="M3091" s="118">
        <f t="shared" si="359"/>
        <v>10.9</v>
      </c>
    </row>
    <row r="3092" spans="1:13" x14ac:dyDescent="0.3">
      <c r="A3092" s="121" t="str">
        <f t="shared" si="360"/>
        <v>2019-IC-L2</v>
      </c>
      <c r="B3092" s="122">
        <f t="shared" si="361"/>
        <v>43561</v>
      </c>
      <c r="C3092" s="121" t="str">
        <f t="shared" si="362"/>
        <v>Zone 2 - Mile 30</v>
      </c>
      <c r="D3092" s="109" t="s">
        <v>1798</v>
      </c>
      <c r="E3092" s="116" t="str">
        <f t="shared" si="354"/>
        <v>Adrian</v>
      </c>
      <c r="F3092" s="116" t="str">
        <f t="shared" si="355"/>
        <v>Steenkamp</v>
      </c>
      <c r="G3092" s="116" t="str">
        <f t="shared" si="356"/>
        <v>Men U/21</v>
      </c>
      <c r="H3092" s="116" t="str">
        <f t="shared" si="357"/>
        <v>Benguella</v>
      </c>
      <c r="I3092" s="109" t="s">
        <v>19</v>
      </c>
      <c r="J3092" s="109"/>
      <c r="K3092" s="109">
        <v>47</v>
      </c>
      <c r="L3092" s="118">
        <f t="shared" si="358"/>
        <v>1.1000000000000001</v>
      </c>
      <c r="M3092" s="118">
        <f t="shared" si="359"/>
        <v>1.1000000000000001</v>
      </c>
    </row>
    <row r="3093" spans="1:13" x14ac:dyDescent="0.3">
      <c r="A3093" s="121" t="str">
        <f t="shared" si="360"/>
        <v>2019-IC-L2</v>
      </c>
      <c r="B3093" s="122">
        <f t="shared" si="361"/>
        <v>43561</v>
      </c>
      <c r="C3093" s="121" t="str">
        <f t="shared" si="362"/>
        <v>Zone 2 - Mile 30</v>
      </c>
      <c r="D3093" s="109" t="s">
        <v>893</v>
      </c>
      <c r="E3093" s="116" t="str">
        <f t="shared" si="354"/>
        <v xml:space="preserve">Andre-Louis </v>
      </c>
      <c r="F3093" s="116" t="str">
        <f t="shared" si="355"/>
        <v>Stipp</v>
      </c>
      <c r="G3093" s="116" t="str">
        <f t="shared" si="356"/>
        <v>Men U/21</v>
      </c>
      <c r="H3093" s="116" t="str">
        <f t="shared" si="357"/>
        <v>Benguella</v>
      </c>
      <c r="I3093" s="109"/>
      <c r="J3093" s="109"/>
      <c r="K3093" s="109"/>
      <c r="L3093" s="118" t="str">
        <f t="shared" si="358"/>
        <v/>
      </c>
      <c r="M3093" s="118" t="str">
        <f t="shared" si="359"/>
        <v/>
      </c>
    </row>
    <row r="3094" spans="1:13" x14ac:dyDescent="0.3">
      <c r="A3094" s="121" t="str">
        <f t="shared" si="360"/>
        <v>2019-IC-L2</v>
      </c>
      <c r="B3094" s="122">
        <f t="shared" si="361"/>
        <v>43561</v>
      </c>
      <c r="C3094" s="121" t="str">
        <f t="shared" si="362"/>
        <v>Zone 2 - Mile 30</v>
      </c>
      <c r="D3094" s="109" t="s">
        <v>821</v>
      </c>
      <c r="E3094" s="116" t="str">
        <f t="shared" si="354"/>
        <v>Chris</v>
      </c>
      <c r="F3094" s="116" t="str">
        <f t="shared" si="355"/>
        <v>Coetzee</v>
      </c>
      <c r="G3094" s="116" t="str">
        <f t="shared" si="356"/>
        <v>Men Grand Masters</v>
      </c>
      <c r="H3094" s="116" t="str">
        <f t="shared" si="357"/>
        <v>xBenguella</v>
      </c>
      <c r="I3094" s="109"/>
      <c r="J3094" s="109"/>
      <c r="K3094" s="109"/>
      <c r="L3094" s="118" t="str">
        <f t="shared" si="358"/>
        <v/>
      </c>
      <c r="M3094" s="118" t="str">
        <f t="shared" si="359"/>
        <v/>
      </c>
    </row>
    <row r="3095" spans="1:13" x14ac:dyDescent="0.3">
      <c r="A3095" s="121" t="str">
        <f t="shared" si="360"/>
        <v>2019-IC-L2</v>
      </c>
      <c r="B3095" s="122">
        <f t="shared" si="361"/>
        <v>43561</v>
      </c>
      <c r="C3095" s="121" t="str">
        <f t="shared" si="362"/>
        <v>Zone 2 - Mile 30</v>
      </c>
      <c r="D3095" s="109" t="s">
        <v>1774</v>
      </c>
      <c r="E3095" s="116" t="str">
        <f t="shared" si="354"/>
        <v>Hendrik JNR</v>
      </c>
      <c r="F3095" s="116" t="str">
        <f t="shared" si="355"/>
        <v>Cloete</v>
      </c>
      <c r="G3095" s="116" t="str">
        <f t="shared" si="356"/>
        <v>Men Senior</v>
      </c>
      <c r="H3095" s="116" t="str">
        <f t="shared" si="357"/>
        <v>Benguella</v>
      </c>
      <c r="I3095" s="109"/>
      <c r="J3095" s="109"/>
      <c r="K3095" s="109"/>
      <c r="L3095" s="118" t="str">
        <f t="shared" si="358"/>
        <v/>
      </c>
      <c r="M3095" s="118" t="str">
        <f t="shared" si="359"/>
        <v/>
      </c>
    </row>
    <row r="3096" spans="1:13" x14ac:dyDescent="0.3">
      <c r="A3096" s="121" t="str">
        <f t="shared" si="360"/>
        <v>2019-IC-L2</v>
      </c>
      <c r="B3096" s="122">
        <f t="shared" si="361"/>
        <v>43561</v>
      </c>
      <c r="C3096" s="121" t="str">
        <f t="shared" si="362"/>
        <v>Zone 2 - Mile 30</v>
      </c>
      <c r="D3096" s="109" t="s">
        <v>630</v>
      </c>
      <c r="E3096" s="116" t="str">
        <f t="shared" si="354"/>
        <v>Hennie</v>
      </c>
      <c r="F3096" s="116" t="str">
        <f t="shared" si="355"/>
        <v>Cloete</v>
      </c>
      <c r="G3096" s="116" t="str">
        <f t="shared" si="356"/>
        <v>Men Grand Masters</v>
      </c>
      <c r="H3096" s="116" t="str">
        <f t="shared" si="357"/>
        <v>Benguella</v>
      </c>
      <c r="I3096" s="109"/>
      <c r="J3096" s="109"/>
      <c r="K3096" s="109"/>
      <c r="L3096" s="118" t="str">
        <f t="shared" si="358"/>
        <v/>
      </c>
      <c r="M3096" s="118" t="str">
        <f t="shared" si="359"/>
        <v/>
      </c>
    </row>
    <row r="3097" spans="1:13" x14ac:dyDescent="0.3">
      <c r="A3097" s="121" t="str">
        <f t="shared" si="360"/>
        <v>2019-IC-L2</v>
      </c>
      <c r="B3097" s="122">
        <f t="shared" si="361"/>
        <v>43561</v>
      </c>
      <c r="C3097" s="121" t="str">
        <f t="shared" si="362"/>
        <v>Zone 2 - Mile 30</v>
      </c>
      <c r="D3097" s="109" t="s">
        <v>1624</v>
      </c>
      <c r="E3097" s="116" t="str">
        <f t="shared" si="354"/>
        <v>Stefano</v>
      </c>
      <c r="F3097" s="116" t="str">
        <f t="shared" si="355"/>
        <v>Strappazzon</v>
      </c>
      <c r="G3097" s="116" t="str">
        <f t="shared" si="356"/>
        <v>Men Veteran</v>
      </c>
      <c r="H3097" s="116" t="str">
        <f t="shared" si="357"/>
        <v>Atlantic Angling Club</v>
      </c>
      <c r="I3097" s="109"/>
      <c r="J3097" s="109"/>
      <c r="K3097" s="109"/>
      <c r="L3097" s="118" t="str">
        <f t="shared" si="358"/>
        <v/>
      </c>
      <c r="M3097" s="118" t="str">
        <f t="shared" si="359"/>
        <v/>
      </c>
    </row>
    <row r="3098" spans="1:13" x14ac:dyDescent="0.3">
      <c r="A3098" s="121" t="str">
        <f t="shared" si="360"/>
        <v>2019-IC-L2</v>
      </c>
      <c r="B3098" s="122">
        <f t="shared" si="361"/>
        <v>43561</v>
      </c>
      <c r="C3098" s="121" t="str">
        <f t="shared" si="362"/>
        <v>Zone 2 - Mile 30</v>
      </c>
      <c r="D3098" s="109" t="s">
        <v>1692</v>
      </c>
      <c r="E3098" s="116" t="str">
        <f t="shared" si="354"/>
        <v>Dries</v>
      </c>
      <c r="F3098" s="116" t="str">
        <f t="shared" si="355"/>
        <v>Van Zyl</v>
      </c>
      <c r="G3098" s="116" t="str">
        <f t="shared" si="356"/>
        <v>Men Senior</v>
      </c>
      <c r="H3098" s="116" t="str">
        <f t="shared" si="357"/>
        <v>Benguella</v>
      </c>
      <c r="I3098" s="109"/>
      <c r="J3098" s="109"/>
      <c r="K3098" s="109"/>
      <c r="L3098" s="118" t="str">
        <f t="shared" si="358"/>
        <v/>
      </c>
      <c r="M3098" s="118" t="str">
        <f t="shared" si="359"/>
        <v/>
      </c>
    </row>
    <row r="3099" spans="1:13" x14ac:dyDescent="0.3">
      <c r="A3099" s="121" t="str">
        <f t="shared" si="360"/>
        <v>2019-IC-L2</v>
      </c>
      <c r="B3099" s="122">
        <f t="shared" si="361"/>
        <v>43561</v>
      </c>
      <c r="C3099" s="121" t="str">
        <f t="shared" si="362"/>
        <v>Zone 2 - Mile 30</v>
      </c>
      <c r="D3099" s="109" t="s">
        <v>1052</v>
      </c>
      <c r="E3099" s="116" t="str">
        <f t="shared" si="354"/>
        <v>Graham</v>
      </c>
      <c r="F3099" s="116" t="str">
        <f t="shared" si="355"/>
        <v>Gramovsky</v>
      </c>
      <c r="G3099" s="116" t="str">
        <f t="shared" si="356"/>
        <v>Men Veteran</v>
      </c>
      <c r="H3099" s="116" t="str">
        <f t="shared" si="357"/>
        <v>Benguella</v>
      </c>
      <c r="I3099" s="109"/>
      <c r="J3099" s="109"/>
      <c r="K3099" s="109"/>
      <c r="L3099" s="118" t="str">
        <f t="shared" si="358"/>
        <v/>
      </c>
      <c r="M3099" s="118" t="str">
        <f t="shared" si="359"/>
        <v/>
      </c>
    </row>
    <row r="3100" spans="1:13" x14ac:dyDescent="0.3">
      <c r="A3100" s="121" t="str">
        <f t="shared" si="360"/>
        <v>2019-IC-L2</v>
      </c>
      <c r="B3100" s="122">
        <f t="shared" si="361"/>
        <v>43561</v>
      </c>
      <c r="C3100" s="121" t="str">
        <f t="shared" si="362"/>
        <v>Zone 2 - Mile 30</v>
      </c>
      <c r="D3100" s="109" t="s">
        <v>701</v>
      </c>
      <c r="E3100" s="116" t="str">
        <f t="shared" ref="E3100:E3163" si="363">IF(D3100="","",VLOOKUP(D3100,Master,3,FALSE))</f>
        <v>Pieter</v>
      </c>
      <c r="F3100" s="116" t="str">
        <f t="shared" ref="F3100:F3163" si="364">IF(D3100="","",VLOOKUP(D3100,Master,4,FALSE))</f>
        <v>van Wyk</v>
      </c>
      <c r="G3100" s="116" t="str">
        <f t="shared" ref="G3100:G3163" si="365">IF(D3100="","",VLOOKUP(D3100,Master,5,FALSE))</f>
        <v>Men Master</v>
      </c>
      <c r="H3100" s="116" t="str">
        <f t="shared" ref="H3100:H3163" si="366">IF(D3100="","",VLOOKUP(D3100,Master,2,FALSE))</f>
        <v>xBenguella</v>
      </c>
      <c r="I3100" s="109"/>
      <c r="J3100" s="109"/>
      <c r="K3100" s="109"/>
      <c r="L3100" s="118" t="str">
        <f t="shared" ref="L3100:L3163" si="367">IF(K3100="","",IF(I3100="",ROUND(HLOOKUP(J3100,kgList,K3100,FALSE),1),ROUND(HLOOKUP(I3100,kgList,K3100,FALSE),1)))</f>
        <v/>
      </c>
      <c r="M3100" s="118" t="str">
        <f t="shared" ref="M3100:M3163" si="368">IF(L3100="","",IF(COUNTA(I3100:J3100)&gt;1,"Edible or Inedible",IF(COUNTA(I3100)=1,L3100*1,IF(COUNTA(J3100)=1,L3100*1,"ERROR"))))</f>
        <v/>
      </c>
    </row>
    <row r="3101" spans="1:13" x14ac:dyDescent="0.3">
      <c r="A3101" s="121" t="str">
        <f t="shared" si="360"/>
        <v>2019-IC-L2</v>
      </c>
      <c r="B3101" s="122">
        <f t="shared" si="361"/>
        <v>43561</v>
      </c>
      <c r="C3101" s="121" t="str">
        <f t="shared" si="362"/>
        <v>Zone 2 - Mile 30</v>
      </c>
      <c r="D3101" s="109" t="s">
        <v>1799</v>
      </c>
      <c r="E3101" s="116" t="str">
        <f t="shared" si="363"/>
        <v>Norman</v>
      </c>
      <c r="F3101" s="116" t="str">
        <f t="shared" si="364"/>
        <v>Campbell</v>
      </c>
      <c r="G3101" s="116" t="str">
        <f t="shared" si="365"/>
        <v>Men Senior</v>
      </c>
      <c r="H3101" s="116" t="str">
        <f t="shared" si="366"/>
        <v>Benguella</v>
      </c>
      <c r="I3101" s="109"/>
      <c r="J3101" s="109"/>
      <c r="K3101" s="109"/>
      <c r="L3101" s="118" t="str">
        <f t="shared" si="367"/>
        <v/>
      </c>
      <c r="M3101" s="118" t="str">
        <f t="shared" si="368"/>
        <v/>
      </c>
    </row>
    <row r="3102" spans="1:13" x14ac:dyDescent="0.3">
      <c r="A3102" s="121" t="str">
        <f t="shared" si="360"/>
        <v>2019-IC-L2</v>
      </c>
      <c r="B3102" s="122">
        <f t="shared" si="361"/>
        <v>43561</v>
      </c>
      <c r="C3102" s="121" t="str">
        <f t="shared" si="362"/>
        <v>Zone 2 - Mile 30</v>
      </c>
      <c r="D3102" s="109" t="s">
        <v>668</v>
      </c>
      <c r="E3102" s="116" t="str">
        <f t="shared" si="363"/>
        <v>PJ</v>
      </c>
      <c r="F3102" s="116" t="str">
        <f t="shared" si="364"/>
        <v>van Wyk</v>
      </c>
      <c r="G3102" s="116" t="str">
        <f t="shared" si="365"/>
        <v>Men Senior</v>
      </c>
      <c r="H3102" s="116" t="str">
        <f t="shared" si="366"/>
        <v>Benguella</v>
      </c>
      <c r="I3102" s="109"/>
      <c r="J3102" s="109"/>
      <c r="K3102" s="109"/>
      <c r="L3102" s="118" t="str">
        <f t="shared" si="367"/>
        <v/>
      </c>
      <c r="M3102" s="118" t="str">
        <f t="shared" si="368"/>
        <v/>
      </c>
    </row>
    <row r="3103" spans="1:13" x14ac:dyDescent="0.3">
      <c r="A3103" s="121" t="str">
        <f t="shared" si="360"/>
        <v>2019-IC-L2</v>
      </c>
      <c r="B3103" s="122">
        <f t="shared" si="361"/>
        <v>43561</v>
      </c>
      <c r="C3103" s="121" t="str">
        <f t="shared" si="362"/>
        <v>Zone 2 - Mile 30</v>
      </c>
      <c r="D3103" s="109" t="s">
        <v>516</v>
      </c>
      <c r="E3103" s="116" t="str">
        <f t="shared" si="363"/>
        <v>Morne</v>
      </c>
      <c r="F3103" s="116" t="str">
        <f t="shared" si="364"/>
        <v>Horn</v>
      </c>
      <c r="G3103" s="116" t="str">
        <f t="shared" si="365"/>
        <v>Men Veteran</v>
      </c>
      <c r="H3103" s="116" t="str">
        <f t="shared" si="366"/>
        <v>Welwitschia</v>
      </c>
      <c r="I3103" s="109"/>
      <c r="J3103" s="109"/>
      <c r="K3103" s="109"/>
      <c r="L3103" s="118" t="str">
        <f t="shared" si="367"/>
        <v/>
      </c>
      <c r="M3103" s="118" t="str">
        <f t="shared" si="368"/>
        <v/>
      </c>
    </row>
    <row r="3104" spans="1:13" x14ac:dyDescent="0.3">
      <c r="A3104" s="121" t="str">
        <f t="shared" si="360"/>
        <v>2019-IC-L2</v>
      </c>
      <c r="B3104" s="122">
        <f t="shared" si="361"/>
        <v>43561</v>
      </c>
      <c r="C3104" s="121" t="str">
        <f t="shared" si="362"/>
        <v>Zone 2 - Mile 30</v>
      </c>
      <c r="D3104" s="109" t="s">
        <v>777</v>
      </c>
      <c r="E3104" s="116" t="str">
        <f t="shared" si="363"/>
        <v>Kevin</v>
      </c>
      <c r="F3104" s="116" t="str">
        <f t="shared" si="364"/>
        <v>Page</v>
      </c>
      <c r="G3104" s="116" t="str">
        <f t="shared" si="365"/>
        <v>Men U/21</v>
      </c>
      <c r="H3104" s="116" t="str">
        <f t="shared" si="366"/>
        <v>Penguin</v>
      </c>
      <c r="I3104" s="109"/>
      <c r="J3104" s="109"/>
      <c r="K3104" s="109"/>
      <c r="L3104" s="118" t="str">
        <f t="shared" si="367"/>
        <v/>
      </c>
      <c r="M3104" s="118" t="str">
        <f t="shared" si="368"/>
        <v/>
      </c>
    </row>
    <row r="3105" spans="1:13" x14ac:dyDescent="0.3">
      <c r="A3105" s="121" t="str">
        <f t="shared" si="360"/>
        <v>2019-IC-L2</v>
      </c>
      <c r="B3105" s="122">
        <f t="shared" si="361"/>
        <v>43561</v>
      </c>
      <c r="C3105" s="121" t="str">
        <f t="shared" si="362"/>
        <v>Zone 2 - Mile 30</v>
      </c>
      <c r="D3105" s="109" t="s">
        <v>500</v>
      </c>
      <c r="E3105" s="116" t="str">
        <f t="shared" si="363"/>
        <v>Charles</v>
      </c>
      <c r="F3105" s="116" t="str">
        <f t="shared" si="364"/>
        <v>Bothma</v>
      </c>
      <c r="G3105" s="116" t="str">
        <f t="shared" si="365"/>
        <v>Men Grand Masters</v>
      </c>
      <c r="H3105" s="116" t="str">
        <f t="shared" si="366"/>
        <v>Penguin</v>
      </c>
      <c r="I3105" s="109"/>
      <c r="J3105" s="109"/>
      <c r="K3105" s="109"/>
      <c r="L3105" s="118" t="str">
        <f t="shared" si="367"/>
        <v/>
      </c>
      <c r="M3105" s="118" t="str">
        <f t="shared" si="368"/>
        <v/>
      </c>
    </row>
    <row r="3106" spans="1:13" x14ac:dyDescent="0.3">
      <c r="A3106" s="121" t="str">
        <f t="shared" si="360"/>
        <v>2019-IC-L2</v>
      </c>
      <c r="B3106" s="122">
        <f t="shared" si="361"/>
        <v>43561</v>
      </c>
      <c r="C3106" s="121" t="str">
        <f t="shared" si="362"/>
        <v>Zone 2 - Mile 30</v>
      </c>
      <c r="D3106" s="109" t="s">
        <v>754</v>
      </c>
      <c r="E3106" s="116" t="str">
        <f t="shared" si="363"/>
        <v>Henri</v>
      </c>
      <c r="F3106" s="116" t="str">
        <f t="shared" si="364"/>
        <v>Snyman</v>
      </c>
      <c r="G3106" s="116" t="str">
        <f t="shared" si="365"/>
        <v>Men Veteran</v>
      </c>
      <c r="H3106" s="116" t="str">
        <f t="shared" si="366"/>
        <v>Penguin</v>
      </c>
      <c r="I3106" s="109"/>
      <c r="J3106" s="109"/>
      <c r="K3106" s="109"/>
      <c r="L3106" s="118" t="str">
        <f t="shared" si="367"/>
        <v/>
      </c>
      <c r="M3106" s="118" t="str">
        <f t="shared" si="368"/>
        <v/>
      </c>
    </row>
    <row r="3107" spans="1:13" x14ac:dyDescent="0.3">
      <c r="A3107" s="121" t="str">
        <f t="shared" si="360"/>
        <v>2019-IC-L2</v>
      </c>
      <c r="B3107" s="122">
        <f t="shared" si="361"/>
        <v>43561</v>
      </c>
      <c r="C3107" s="121" t="str">
        <f t="shared" si="362"/>
        <v>Zone 2 - Mile 30</v>
      </c>
      <c r="D3107" s="109" t="s">
        <v>885</v>
      </c>
      <c r="E3107" s="116" t="str">
        <f t="shared" si="363"/>
        <v>Henko</v>
      </c>
      <c r="F3107" s="116" t="str">
        <f t="shared" si="364"/>
        <v>Snyman</v>
      </c>
      <c r="G3107" s="116" t="str">
        <f t="shared" si="365"/>
        <v>Men U/21</v>
      </c>
      <c r="H3107" s="116" t="str">
        <f t="shared" si="366"/>
        <v>Penguin</v>
      </c>
      <c r="I3107" s="109"/>
      <c r="J3107" s="109"/>
      <c r="K3107" s="109"/>
      <c r="L3107" s="118" t="str">
        <f t="shared" si="367"/>
        <v/>
      </c>
      <c r="M3107" s="118" t="str">
        <f t="shared" si="368"/>
        <v/>
      </c>
    </row>
    <row r="3108" spans="1:13" x14ac:dyDescent="0.3">
      <c r="A3108" s="121" t="str">
        <f t="shared" si="360"/>
        <v>2019-IC-L2</v>
      </c>
      <c r="B3108" s="122">
        <f t="shared" si="361"/>
        <v>43561</v>
      </c>
      <c r="C3108" s="121" t="str">
        <f t="shared" si="362"/>
        <v>Zone 2 - Mile 30</v>
      </c>
      <c r="D3108" s="109" t="s">
        <v>1491</v>
      </c>
      <c r="E3108" s="116" t="str">
        <f t="shared" si="363"/>
        <v>Annelien</v>
      </c>
      <c r="F3108" s="116" t="str">
        <f t="shared" si="364"/>
        <v>Langenstrassen</v>
      </c>
      <c r="G3108" s="116" t="str">
        <f t="shared" si="365"/>
        <v>Ladies Veteran</v>
      </c>
      <c r="H3108" s="116" t="str">
        <f t="shared" si="366"/>
        <v>Penguin</v>
      </c>
      <c r="I3108" s="109"/>
      <c r="J3108" s="109"/>
      <c r="K3108" s="109"/>
      <c r="L3108" s="118" t="str">
        <f t="shared" si="367"/>
        <v/>
      </c>
      <c r="M3108" s="118" t="str">
        <f t="shared" si="368"/>
        <v/>
      </c>
    </row>
    <row r="3109" spans="1:13" x14ac:dyDescent="0.3">
      <c r="A3109" s="121" t="str">
        <f t="shared" si="360"/>
        <v>2019-IC-L2</v>
      </c>
      <c r="B3109" s="122">
        <f t="shared" si="361"/>
        <v>43561</v>
      </c>
      <c r="C3109" s="121" t="str">
        <f t="shared" si="362"/>
        <v>Zone 2 - Mile 30</v>
      </c>
      <c r="D3109" s="109" t="s">
        <v>686</v>
      </c>
      <c r="E3109" s="116" t="str">
        <f t="shared" si="363"/>
        <v>Chris Junior</v>
      </c>
      <c r="F3109" s="116" t="str">
        <f t="shared" si="364"/>
        <v>Orffer</v>
      </c>
      <c r="G3109" s="116" t="str">
        <f t="shared" si="365"/>
        <v>Men Senior</v>
      </c>
      <c r="H3109" s="116" t="str">
        <f t="shared" si="366"/>
        <v>Penguin</v>
      </c>
      <c r="I3109" s="109"/>
      <c r="J3109" s="109"/>
      <c r="K3109" s="109"/>
      <c r="L3109" s="118" t="str">
        <f t="shared" si="367"/>
        <v/>
      </c>
      <c r="M3109" s="118" t="str">
        <f t="shared" si="368"/>
        <v/>
      </c>
    </row>
    <row r="3110" spans="1:13" x14ac:dyDescent="0.3">
      <c r="A3110" s="121" t="str">
        <f t="shared" si="360"/>
        <v>2019-IC-L2</v>
      </c>
      <c r="B3110" s="122">
        <f t="shared" si="361"/>
        <v>43561</v>
      </c>
      <c r="C3110" s="121" t="str">
        <f t="shared" si="362"/>
        <v>Zone 2 - Mile 30</v>
      </c>
      <c r="D3110" s="109" t="s">
        <v>667</v>
      </c>
      <c r="E3110" s="116" t="str">
        <f t="shared" si="363"/>
        <v>Corne</v>
      </c>
      <c r="F3110" s="116" t="str">
        <f t="shared" si="364"/>
        <v>Van Niekerk</v>
      </c>
      <c r="G3110" s="116" t="str">
        <f t="shared" si="365"/>
        <v>Men Senior</v>
      </c>
      <c r="H3110" s="116" t="str">
        <f t="shared" si="366"/>
        <v>Penguin</v>
      </c>
      <c r="I3110" s="109"/>
      <c r="J3110" s="109"/>
      <c r="K3110" s="109"/>
      <c r="L3110" s="118" t="str">
        <f t="shared" si="367"/>
        <v/>
      </c>
      <c r="M3110" s="118" t="str">
        <f t="shared" si="368"/>
        <v/>
      </c>
    </row>
    <row r="3111" spans="1:13" x14ac:dyDescent="0.3">
      <c r="A3111" s="121" t="str">
        <f t="shared" si="360"/>
        <v>2019-IC-L2</v>
      </c>
      <c r="B3111" s="122">
        <f t="shared" si="361"/>
        <v>43561</v>
      </c>
      <c r="C3111" s="121" t="str">
        <f t="shared" si="362"/>
        <v>Zone 2 - Mile 30</v>
      </c>
      <c r="D3111" s="109" t="s">
        <v>1758</v>
      </c>
      <c r="E3111" s="116" t="str">
        <f t="shared" si="363"/>
        <v>Pieter</v>
      </c>
      <c r="F3111" s="116" t="str">
        <f t="shared" si="364"/>
        <v>Jansen Van Vuuren</v>
      </c>
      <c r="G3111" s="116" t="str">
        <f t="shared" si="365"/>
        <v>Men Senior</v>
      </c>
      <c r="H3111" s="116" t="str">
        <f t="shared" si="366"/>
        <v>Penguin</v>
      </c>
      <c r="I3111" s="109"/>
      <c r="J3111" s="109"/>
      <c r="K3111" s="109"/>
      <c r="L3111" s="118" t="str">
        <f t="shared" si="367"/>
        <v/>
      </c>
      <c r="M3111" s="118" t="str">
        <f t="shared" si="368"/>
        <v/>
      </c>
    </row>
    <row r="3112" spans="1:13" x14ac:dyDescent="0.3">
      <c r="A3112" s="121" t="str">
        <f t="shared" si="360"/>
        <v>2019-IC-L2</v>
      </c>
      <c r="B3112" s="122">
        <f t="shared" si="361"/>
        <v>43561</v>
      </c>
      <c r="C3112" s="121" t="str">
        <f t="shared" si="362"/>
        <v>Zone 2 - Mile 30</v>
      </c>
      <c r="D3112" s="109" t="s">
        <v>557</v>
      </c>
      <c r="E3112" s="116" t="str">
        <f t="shared" si="363"/>
        <v>Frans</v>
      </c>
      <c r="F3112" s="116" t="str">
        <f t="shared" si="364"/>
        <v>Klimas</v>
      </c>
      <c r="G3112" s="116" t="str">
        <f t="shared" si="365"/>
        <v>Men Grand Masters</v>
      </c>
      <c r="H3112" s="116" t="str">
        <f t="shared" si="366"/>
        <v>Penguin</v>
      </c>
      <c r="I3112" s="109"/>
      <c r="J3112" s="109"/>
      <c r="K3112" s="109"/>
      <c r="L3112" s="118" t="str">
        <f t="shared" si="367"/>
        <v/>
      </c>
      <c r="M3112" s="118" t="str">
        <f t="shared" si="368"/>
        <v/>
      </c>
    </row>
    <row r="3113" spans="1:13" x14ac:dyDescent="0.3">
      <c r="A3113" s="121" t="str">
        <f t="shared" si="360"/>
        <v>2019-IC-L2</v>
      </c>
      <c r="B3113" s="122">
        <f t="shared" si="361"/>
        <v>43561</v>
      </c>
      <c r="C3113" s="121" t="str">
        <f t="shared" si="362"/>
        <v>Zone 2 - Mile 30</v>
      </c>
      <c r="D3113" s="109" t="s">
        <v>674</v>
      </c>
      <c r="E3113" s="116" t="str">
        <f t="shared" si="363"/>
        <v>Devon</v>
      </c>
      <c r="F3113" s="116" t="str">
        <f t="shared" si="364"/>
        <v>Burger</v>
      </c>
      <c r="G3113" s="116" t="str">
        <f t="shared" si="365"/>
        <v>Men U/21</v>
      </c>
      <c r="H3113" s="116" t="str">
        <f t="shared" si="366"/>
        <v>Penguin</v>
      </c>
      <c r="I3113" s="109"/>
      <c r="J3113" s="109"/>
      <c r="K3113" s="109"/>
      <c r="L3113" s="118" t="str">
        <f t="shared" si="367"/>
        <v/>
      </c>
      <c r="M3113" s="118" t="str">
        <f t="shared" si="368"/>
        <v/>
      </c>
    </row>
    <row r="3114" spans="1:13" x14ac:dyDescent="0.3">
      <c r="A3114" s="121" t="str">
        <f t="shared" si="360"/>
        <v>2019-IC-L2</v>
      </c>
      <c r="B3114" s="122">
        <f t="shared" si="361"/>
        <v>43561</v>
      </c>
      <c r="C3114" s="121" t="str">
        <f t="shared" si="362"/>
        <v>Zone 2 - Mile 30</v>
      </c>
      <c r="D3114" s="109" t="s">
        <v>673</v>
      </c>
      <c r="E3114" s="116" t="str">
        <f t="shared" si="363"/>
        <v>Corne</v>
      </c>
      <c r="F3114" s="116" t="str">
        <f t="shared" si="364"/>
        <v>Burger</v>
      </c>
      <c r="G3114" s="116" t="str">
        <f t="shared" si="365"/>
        <v>Men U/21</v>
      </c>
      <c r="H3114" s="116" t="str">
        <f t="shared" si="366"/>
        <v>Penguin</v>
      </c>
      <c r="I3114" s="109"/>
      <c r="J3114" s="109" t="s">
        <v>20</v>
      </c>
      <c r="K3114" s="109">
        <v>69</v>
      </c>
      <c r="L3114" s="118">
        <f t="shared" si="367"/>
        <v>1.2</v>
      </c>
      <c r="M3114" s="118">
        <f t="shared" si="368"/>
        <v>1.2</v>
      </c>
    </row>
    <row r="3115" spans="1:13" x14ac:dyDescent="0.3">
      <c r="A3115" s="121" t="str">
        <f t="shared" si="360"/>
        <v>2019-IC-L2</v>
      </c>
      <c r="B3115" s="122">
        <f t="shared" si="361"/>
        <v>43561</v>
      </c>
      <c r="C3115" s="121" t="str">
        <f t="shared" si="362"/>
        <v>Zone 2 - Mile 30</v>
      </c>
      <c r="D3115" s="109" t="s">
        <v>518</v>
      </c>
      <c r="E3115" s="116" t="str">
        <f t="shared" si="363"/>
        <v>Warren</v>
      </c>
      <c r="F3115" s="116" t="str">
        <f t="shared" si="364"/>
        <v>Deysel</v>
      </c>
      <c r="G3115" s="116" t="str">
        <f t="shared" si="365"/>
        <v>Men Veteran</v>
      </c>
      <c r="H3115" s="116" t="str">
        <f t="shared" si="366"/>
        <v>XPenguin</v>
      </c>
      <c r="I3115" s="109"/>
      <c r="J3115" s="109" t="s">
        <v>20</v>
      </c>
      <c r="K3115" s="109">
        <v>85</v>
      </c>
      <c r="L3115" s="118">
        <f t="shared" si="367"/>
        <v>2.2000000000000002</v>
      </c>
      <c r="M3115" s="118">
        <f t="shared" si="368"/>
        <v>2.2000000000000002</v>
      </c>
    </row>
    <row r="3116" spans="1:13" x14ac:dyDescent="0.3">
      <c r="A3116" s="121" t="str">
        <f t="shared" si="360"/>
        <v>2019-IC-L2</v>
      </c>
      <c r="B3116" s="122">
        <f t="shared" si="361"/>
        <v>43561</v>
      </c>
      <c r="C3116" s="121" t="str">
        <f t="shared" si="362"/>
        <v>Zone 2 - Mile 30</v>
      </c>
      <c r="D3116" s="109" t="s">
        <v>527</v>
      </c>
      <c r="E3116" s="116" t="str">
        <f t="shared" si="363"/>
        <v>Emil</v>
      </c>
      <c r="F3116" s="116" t="str">
        <f t="shared" si="364"/>
        <v>Prinsloo</v>
      </c>
      <c r="G3116" s="116" t="str">
        <f t="shared" si="365"/>
        <v>Men Veteran</v>
      </c>
      <c r="H3116" s="116" t="str">
        <f t="shared" si="366"/>
        <v>Henties Bay</v>
      </c>
      <c r="I3116" s="109"/>
      <c r="J3116" s="109" t="s">
        <v>2018</v>
      </c>
      <c r="K3116" s="109">
        <v>88</v>
      </c>
      <c r="L3116" s="118">
        <f t="shared" si="367"/>
        <v>2.8</v>
      </c>
      <c r="M3116" s="118">
        <f t="shared" si="368"/>
        <v>2.8</v>
      </c>
    </row>
    <row r="3117" spans="1:13" x14ac:dyDescent="0.3">
      <c r="A3117" s="121" t="str">
        <f t="shared" si="360"/>
        <v>2019-IC-L2</v>
      </c>
      <c r="B3117" s="122">
        <f t="shared" si="361"/>
        <v>43561</v>
      </c>
      <c r="C3117" s="121" t="str">
        <f t="shared" si="362"/>
        <v>Zone 2 - Mile 30</v>
      </c>
      <c r="D3117" s="109" t="s">
        <v>502</v>
      </c>
      <c r="E3117" s="116" t="str">
        <f t="shared" si="363"/>
        <v>Nico</v>
      </c>
      <c r="F3117" s="116" t="str">
        <f t="shared" si="364"/>
        <v>Kotze</v>
      </c>
      <c r="G3117" s="116" t="str">
        <f t="shared" si="365"/>
        <v>Men Veteran</v>
      </c>
      <c r="H3117" s="116" t="str">
        <f t="shared" si="366"/>
        <v>Penguin</v>
      </c>
      <c r="I3117" s="109" t="s">
        <v>9</v>
      </c>
      <c r="J3117" s="109"/>
      <c r="K3117" s="109">
        <v>30</v>
      </c>
      <c r="L3117" s="118">
        <f t="shared" si="367"/>
        <v>0.5</v>
      </c>
      <c r="M3117" s="118">
        <f t="shared" si="368"/>
        <v>0.5</v>
      </c>
    </row>
    <row r="3118" spans="1:13" x14ac:dyDescent="0.3">
      <c r="A3118" s="121" t="str">
        <f t="shared" si="360"/>
        <v>2019-IC-L2</v>
      </c>
      <c r="B3118" s="122">
        <f t="shared" si="361"/>
        <v>43561</v>
      </c>
      <c r="C3118" s="121" t="str">
        <f t="shared" si="362"/>
        <v>Zone 2 - Mile 30</v>
      </c>
      <c r="D3118" s="109" t="s">
        <v>563</v>
      </c>
      <c r="E3118" s="116" t="str">
        <f t="shared" si="363"/>
        <v>Louis</v>
      </c>
      <c r="F3118" s="116" t="str">
        <f t="shared" si="364"/>
        <v>Potgieter</v>
      </c>
      <c r="G3118" s="116" t="str">
        <f t="shared" si="365"/>
        <v>Men Veteran</v>
      </c>
      <c r="H3118" s="116" t="str">
        <f t="shared" si="366"/>
        <v>Welwitschia</v>
      </c>
      <c r="I3118" s="109"/>
      <c r="J3118" s="109" t="s">
        <v>2018</v>
      </c>
      <c r="K3118" s="109">
        <v>87</v>
      </c>
      <c r="L3118" s="118">
        <f t="shared" si="367"/>
        <v>2.7</v>
      </c>
      <c r="M3118" s="118">
        <f t="shared" si="368"/>
        <v>2.7</v>
      </c>
    </row>
    <row r="3119" spans="1:13" x14ac:dyDescent="0.3">
      <c r="A3119" s="121" t="str">
        <f t="shared" si="360"/>
        <v>2019-IC-L2</v>
      </c>
      <c r="B3119" s="122">
        <f t="shared" si="361"/>
        <v>43561</v>
      </c>
      <c r="C3119" s="121" t="str">
        <f t="shared" si="362"/>
        <v>Zone 2 - Mile 30</v>
      </c>
      <c r="D3119" s="109" t="s">
        <v>563</v>
      </c>
      <c r="E3119" s="116" t="str">
        <f t="shared" si="363"/>
        <v>Louis</v>
      </c>
      <c r="F3119" s="116" t="str">
        <f t="shared" si="364"/>
        <v>Potgieter</v>
      </c>
      <c r="G3119" s="116" t="str">
        <f t="shared" si="365"/>
        <v>Men Veteran</v>
      </c>
      <c r="H3119" s="116" t="str">
        <f t="shared" si="366"/>
        <v>Welwitschia</v>
      </c>
      <c r="I3119" s="109"/>
      <c r="J3119" s="109" t="s">
        <v>2018</v>
      </c>
      <c r="K3119" s="109">
        <v>147</v>
      </c>
      <c r="L3119" s="118">
        <f t="shared" si="367"/>
        <v>16.2</v>
      </c>
      <c r="M3119" s="118">
        <f t="shared" si="368"/>
        <v>16.2</v>
      </c>
    </row>
    <row r="3120" spans="1:13" x14ac:dyDescent="0.3">
      <c r="A3120" s="121" t="str">
        <f t="shared" si="360"/>
        <v>2019-IC-L2</v>
      </c>
      <c r="B3120" s="122">
        <f t="shared" si="361"/>
        <v>43561</v>
      </c>
      <c r="C3120" s="121" t="str">
        <f t="shared" si="362"/>
        <v>Zone 2 - Mile 30</v>
      </c>
      <c r="D3120" s="109" t="s">
        <v>556</v>
      </c>
      <c r="E3120" s="116" t="str">
        <f t="shared" si="363"/>
        <v>Julian</v>
      </c>
      <c r="F3120" s="116" t="str">
        <f t="shared" si="364"/>
        <v>Viljoen</v>
      </c>
      <c r="G3120" s="116" t="str">
        <f t="shared" si="365"/>
        <v>Men Grand Masters</v>
      </c>
      <c r="H3120" s="116" t="str">
        <f t="shared" si="366"/>
        <v>Penguin</v>
      </c>
      <c r="I3120" s="109"/>
      <c r="J3120" s="109" t="s">
        <v>2018</v>
      </c>
      <c r="K3120" s="109">
        <v>107</v>
      </c>
      <c r="L3120" s="118">
        <f t="shared" si="367"/>
        <v>5.5</v>
      </c>
      <c r="M3120" s="118">
        <f t="shared" si="368"/>
        <v>5.5</v>
      </c>
    </row>
    <row r="3121" spans="1:13" x14ac:dyDescent="0.3">
      <c r="A3121" s="121" t="str">
        <f t="shared" si="360"/>
        <v>2019-IC-L2</v>
      </c>
      <c r="B3121" s="122">
        <f t="shared" si="361"/>
        <v>43561</v>
      </c>
      <c r="C3121" s="121" t="str">
        <f t="shared" si="362"/>
        <v>Zone 2 - Mile 30</v>
      </c>
      <c r="D3121" s="109" t="s">
        <v>749</v>
      </c>
      <c r="E3121" s="116" t="str">
        <f t="shared" si="363"/>
        <v>Grant</v>
      </c>
      <c r="F3121" s="116" t="str">
        <f t="shared" si="364"/>
        <v>Knight</v>
      </c>
      <c r="G3121" s="116" t="str">
        <f t="shared" si="365"/>
        <v>Men Veteran</v>
      </c>
      <c r="H3121" s="116" t="str">
        <f t="shared" si="366"/>
        <v>Penguin</v>
      </c>
      <c r="I3121" s="109"/>
      <c r="J3121" s="109" t="s">
        <v>2018</v>
      </c>
      <c r="K3121" s="109">
        <v>157</v>
      </c>
      <c r="L3121" s="118">
        <f t="shared" si="367"/>
        <v>20.399999999999999</v>
      </c>
      <c r="M3121" s="118">
        <f t="shared" si="368"/>
        <v>20.399999999999999</v>
      </c>
    </row>
    <row r="3122" spans="1:13" x14ac:dyDescent="0.3">
      <c r="A3122" s="121" t="str">
        <f t="shared" si="360"/>
        <v>2019-IC-L2</v>
      </c>
      <c r="B3122" s="122">
        <f t="shared" si="361"/>
        <v>43561</v>
      </c>
      <c r="C3122" s="121" t="str">
        <f t="shared" si="362"/>
        <v>Zone 2 - Mile 30</v>
      </c>
      <c r="D3122" s="109" t="s">
        <v>749</v>
      </c>
      <c r="E3122" s="116" t="str">
        <f t="shared" si="363"/>
        <v>Grant</v>
      </c>
      <c r="F3122" s="116" t="str">
        <f t="shared" si="364"/>
        <v>Knight</v>
      </c>
      <c r="G3122" s="116" t="str">
        <f t="shared" si="365"/>
        <v>Men Veteran</v>
      </c>
      <c r="H3122" s="116" t="str">
        <f t="shared" si="366"/>
        <v>Penguin</v>
      </c>
      <c r="I3122" s="109"/>
      <c r="J3122" s="109" t="s">
        <v>2018</v>
      </c>
      <c r="K3122" s="109">
        <v>144</v>
      </c>
      <c r="L3122" s="118">
        <f t="shared" si="367"/>
        <v>15.1</v>
      </c>
      <c r="M3122" s="118">
        <f t="shared" si="368"/>
        <v>15.1</v>
      </c>
    </row>
    <row r="3123" spans="1:13" x14ac:dyDescent="0.3">
      <c r="A3123" s="121" t="str">
        <f t="shared" si="360"/>
        <v>2019-IC-L2</v>
      </c>
      <c r="B3123" s="122">
        <f t="shared" si="361"/>
        <v>43561</v>
      </c>
      <c r="C3123" s="121" t="str">
        <f t="shared" si="362"/>
        <v>Zone 2 - Mile 30</v>
      </c>
      <c r="D3123" s="109" t="s">
        <v>1420</v>
      </c>
      <c r="E3123" s="116" t="str">
        <f t="shared" si="363"/>
        <v>Allen</v>
      </c>
      <c r="F3123" s="116" t="str">
        <f t="shared" si="364"/>
        <v>Langenstrassen</v>
      </c>
      <c r="G3123" s="116" t="str">
        <f t="shared" si="365"/>
        <v>Men Veteran</v>
      </c>
      <c r="H3123" s="116" t="str">
        <f t="shared" si="366"/>
        <v>Penguin</v>
      </c>
      <c r="I3123" s="109"/>
      <c r="J3123" s="109" t="s">
        <v>2018</v>
      </c>
      <c r="K3123" s="109">
        <v>102</v>
      </c>
      <c r="L3123" s="118">
        <f t="shared" si="367"/>
        <v>4.5999999999999996</v>
      </c>
      <c r="M3123" s="118">
        <f t="shared" si="368"/>
        <v>4.5999999999999996</v>
      </c>
    </row>
    <row r="3124" spans="1:13" x14ac:dyDescent="0.3">
      <c r="A3124" s="121" t="str">
        <f t="shared" si="360"/>
        <v>2019-IC-L2</v>
      </c>
      <c r="B3124" s="122">
        <f t="shared" si="361"/>
        <v>43561</v>
      </c>
      <c r="C3124" s="121" t="str">
        <f t="shared" si="362"/>
        <v>Zone 2 - Mile 30</v>
      </c>
      <c r="D3124" s="109" t="s">
        <v>1420</v>
      </c>
      <c r="E3124" s="116" t="str">
        <f t="shared" si="363"/>
        <v>Allen</v>
      </c>
      <c r="F3124" s="116" t="str">
        <f t="shared" si="364"/>
        <v>Langenstrassen</v>
      </c>
      <c r="G3124" s="116" t="str">
        <f t="shared" si="365"/>
        <v>Men Veteran</v>
      </c>
      <c r="H3124" s="116" t="str">
        <f t="shared" si="366"/>
        <v>Penguin</v>
      </c>
      <c r="I3124" s="109"/>
      <c r="J3124" s="109" t="s">
        <v>2018</v>
      </c>
      <c r="K3124" s="109">
        <v>125</v>
      </c>
      <c r="L3124" s="118">
        <f t="shared" si="367"/>
        <v>9.3000000000000007</v>
      </c>
      <c r="M3124" s="118">
        <f t="shared" si="368"/>
        <v>9.3000000000000007</v>
      </c>
    </row>
    <row r="3125" spans="1:13" x14ac:dyDescent="0.3">
      <c r="A3125" s="121" t="str">
        <f t="shared" si="360"/>
        <v>2019-IC-L2</v>
      </c>
      <c r="B3125" s="122">
        <f t="shared" si="361"/>
        <v>43561</v>
      </c>
      <c r="C3125" s="121" t="str">
        <f t="shared" si="362"/>
        <v>Zone 2 - Mile 30</v>
      </c>
      <c r="D3125" s="109" t="s">
        <v>1420</v>
      </c>
      <c r="E3125" s="116" t="str">
        <f t="shared" si="363"/>
        <v>Allen</v>
      </c>
      <c r="F3125" s="116" t="str">
        <f t="shared" si="364"/>
        <v>Langenstrassen</v>
      </c>
      <c r="G3125" s="116" t="str">
        <f t="shared" si="365"/>
        <v>Men Veteran</v>
      </c>
      <c r="H3125" s="116" t="str">
        <f t="shared" si="366"/>
        <v>Penguin</v>
      </c>
      <c r="I3125" s="109"/>
      <c r="J3125" s="109" t="s">
        <v>2020</v>
      </c>
      <c r="K3125" s="109">
        <v>75</v>
      </c>
      <c r="L3125" s="118">
        <f t="shared" si="367"/>
        <v>1.3</v>
      </c>
      <c r="M3125" s="118">
        <f t="shared" si="368"/>
        <v>1.3</v>
      </c>
    </row>
    <row r="3126" spans="1:13" x14ac:dyDescent="0.3">
      <c r="A3126" s="121" t="str">
        <f t="shared" si="360"/>
        <v>2019-IC-L2</v>
      </c>
      <c r="B3126" s="122">
        <f t="shared" si="361"/>
        <v>43561</v>
      </c>
      <c r="C3126" s="121" t="str">
        <f t="shared" si="362"/>
        <v>Zone 2 - Mile 30</v>
      </c>
      <c r="D3126" s="109" t="s">
        <v>1806</v>
      </c>
      <c r="E3126" s="116" t="str">
        <f t="shared" si="363"/>
        <v>Armand</v>
      </c>
      <c r="F3126" s="116" t="str">
        <f t="shared" si="364"/>
        <v>Pretoruis</v>
      </c>
      <c r="G3126" s="116" t="str">
        <f t="shared" si="365"/>
        <v>Men Senior</v>
      </c>
      <c r="H3126" s="116" t="str">
        <f t="shared" si="366"/>
        <v>xPenguin</v>
      </c>
      <c r="I3126" s="109"/>
      <c r="J3126" s="109"/>
      <c r="K3126" s="109"/>
      <c r="L3126" s="118" t="str">
        <f t="shared" si="367"/>
        <v/>
      </c>
      <c r="M3126" s="118" t="str">
        <f t="shared" si="368"/>
        <v/>
      </c>
    </row>
    <row r="3127" spans="1:13" x14ac:dyDescent="0.3">
      <c r="A3127" s="121" t="s">
        <v>2011</v>
      </c>
      <c r="B3127" s="122">
        <v>43624</v>
      </c>
      <c r="C3127" s="121" t="s">
        <v>2012</v>
      </c>
      <c r="D3127" s="109" t="s">
        <v>1444</v>
      </c>
      <c r="E3127" s="116" t="str">
        <f t="shared" si="363"/>
        <v>Wimpie</v>
      </c>
      <c r="F3127" s="116" t="str">
        <f t="shared" si="364"/>
        <v>Delport</v>
      </c>
      <c r="G3127" s="116" t="str">
        <f t="shared" si="365"/>
        <v>Men Veteran</v>
      </c>
      <c r="H3127" s="116" t="str">
        <f t="shared" si="366"/>
        <v>Henties Bay</v>
      </c>
      <c r="I3127" s="109"/>
      <c r="J3127" s="109"/>
      <c r="K3127" s="109"/>
      <c r="L3127" s="118" t="str">
        <f t="shared" si="367"/>
        <v/>
      </c>
      <c r="M3127" s="118" t="str">
        <f t="shared" si="368"/>
        <v/>
      </c>
    </row>
    <row r="3128" spans="1:13" x14ac:dyDescent="0.3">
      <c r="A3128" s="121" t="str">
        <f t="shared" si="360"/>
        <v>2019-IC-L3</v>
      </c>
      <c r="B3128" s="122">
        <f t="shared" si="361"/>
        <v>43624</v>
      </c>
      <c r="C3128" s="121" t="str">
        <f t="shared" si="362"/>
        <v>Zone 2 - Black Rock</v>
      </c>
      <c r="D3128" s="109" t="s">
        <v>1574</v>
      </c>
      <c r="E3128" s="116" t="str">
        <f t="shared" si="363"/>
        <v>Rian</v>
      </c>
      <c r="F3128" s="116" t="str">
        <f t="shared" si="364"/>
        <v>Horn</v>
      </c>
      <c r="G3128" s="116" t="str">
        <f t="shared" si="365"/>
        <v>Men Master</v>
      </c>
      <c r="H3128" s="116" t="str">
        <f t="shared" si="366"/>
        <v>xHenties Bay</v>
      </c>
      <c r="I3128" s="109" t="s">
        <v>9</v>
      </c>
      <c r="J3128" s="109"/>
      <c r="K3128" s="109">
        <v>31</v>
      </c>
      <c r="L3128" s="118">
        <f t="shared" si="367"/>
        <v>0.5</v>
      </c>
      <c r="M3128" s="118">
        <f t="shared" si="368"/>
        <v>0.5</v>
      </c>
    </row>
    <row r="3129" spans="1:13" x14ac:dyDescent="0.3">
      <c r="A3129" s="121" t="str">
        <f t="shared" si="360"/>
        <v>2019-IC-L3</v>
      </c>
      <c r="B3129" s="122">
        <f t="shared" si="361"/>
        <v>43624</v>
      </c>
      <c r="C3129" s="121" t="str">
        <f t="shared" si="362"/>
        <v>Zone 2 - Black Rock</v>
      </c>
      <c r="D3129" s="109" t="s">
        <v>540</v>
      </c>
      <c r="E3129" s="116" t="str">
        <f t="shared" si="363"/>
        <v>Leon</v>
      </c>
      <c r="F3129" s="116" t="str">
        <f t="shared" si="364"/>
        <v>Krauze</v>
      </c>
      <c r="G3129" s="116" t="str">
        <f t="shared" si="365"/>
        <v>Men Veteran</v>
      </c>
      <c r="H3129" s="116" t="str">
        <f t="shared" si="366"/>
        <v>Orca Angling Club</v>
      </c>
      <c r="I3129" s="109" t="s">
        <v>19</v>
      </c>
      <c r="J3129" s="109"/>
      <c r="K3129" s="109">
        <v>71</v>
      </c>
      <c r="L3129" s="118">
        <f t="shared" si="367"/>
        <v>3.7</v>
      </c>
      <c r="M3129" s="118">
        <f t="shared" si="368"/>
        <v>3.7</v>
      </c>
    </row>
    <row r="3130" spans="1:13" x14ac:dyDescent="0.3">
      <c r="A3130" s="121" t="str">
        <f t="shared" si="360"/>
        <v>2019-IC-L3</v>
      </c>
      <c r="B3130" s="122">
        <f t="shared" si="361"/>
        <v>43624</v>
      </c>
      <c r="C3130" s="121" t="str">
        <f t="shared" si="362"/>
        <v>Zone 2 - Black Rock</v>
      </c>
      <c r="D3130" s="109" t="s">
        <v>540</v>
      </c>
      <c r="E3130" s="116" t="str">
        <f t="shared" si="363"/>
        <v>Leon</v>
      </c>
      <c r="F3130" s="116" t="str">
        <f t="shared" si="364"/>
        <v>Krauze</v>
      </c>
      <c r="G3130" s="116" t="str">
        <f t="shared" si="365"/>
        <v>Men Veteran</v>
      </c>
      <c r="H3130" s="116" t="str">
        <f t="shared" si="366"/>
        <v>Orca Angling Club</v>
      </c>
      <c r="I3130" s="109"/>
      <c r="J3130" s="109" t="s">
        <v>10</v>
      </c>
      <c r="K3130" s="109">
        <v>41</v>
      </c>
      <c r="L3130" s="118">
        <f t="shared" si="367"/>
        <v>1.1000000000000001</v>
      </c>
      <c r="M3130" s="118">
        <f t="shared" si="368"/>
        <v>1.1000000000000001</v>
      </c>
    </row>
    <row r="3131" spans="1:13" x14ac:dyDescent="0.3">
      <c r="A3131" s="121" t="str">
        <f t="shared" si="360"/>
        <v>2019-IC-L3</v>
      </c>
      <c r="B3131" s="122">
        <f t="shared" si="361"/>
        <v>43624</v>
      </c>
      <c r="C3131" s="121" t="str">
        <f t="shared" si="362"/>
        <v>Zone 2 - Black Rock</v>
      </c>
      <c r="D3131" s="109" t="s">
        <v>1503</v>
      </c>
      <c r="E3131" s="116" t="str">
        <f t="shared" si="363"/>
        <v>Tiaan</v>
      </c>
      <c r="F3131" s="116" t="str">
        <f t="shared" si="364"/>
        <v>Fourie</v>
      </c>
      <c r="G3131" s="116" t="str">
        <f t="shared" si="365"/>
        <v>Men Senior</v>
      </c>
      <c r="H3131" s="116" t="str">
        <f t="shared" si="366"/>
        <v>Henties Bay</v>
      </c>
      <c r="I3131" s="109" t="s">
        <v>19</v>
      </c>
      <c r="J3131" s="109"/>
      <c r="K3131" s="109">
        <v>60</v>
      </c>
      <c r="L3131" s="118">
        <f t="shared" si="367"/>
        <v>2.2000000000000002</v>
      </c>
      <c r="M3131" s="118">
        <f t="shared" si="368"/>
        <v>2.2000000000000002</v>
      </c>
    </row>
    <row r="3132" spans="1:13" x14ac:dyDescent="0.3">
      <c r="A3132" s="121" t="str">
        <f t="shared" si="360"/>
        <v>2019-IC-L3</v>
      </c>
      <c r="B3132" s="122">
        <f t="shared" si="361"/>
        <v>43624</v>
      </c>
      <c r="C3132" s="121" t="str">
        <f t="shared" si="362"/>
        <v>Zone 2 - Black Rock</v>
      </c>
      <c r="D3132" s="109" t="s">
        <v>610</v>
      </c>
      <c r="E3132" s="116" t="str">
        <f t="shared" si="363"/>
        <v>Michele</v>
      </c>
      <c r="F3132" s="116" t="str">
        <f t="shared" si="364"/>
        <v>Andersen</v>
      </c>
      <c r="G3132" s="116" t="str">
        <f t="shared" si="365"/>
        <v>Ladies Grand Masters</v>
      </c>
      <c r="H3132" s="116" t="str">
        <f t="shared" si="366"/>
        <v>Henties Bay</v>
      </c>
      <c r="I3132" s="109" t="s">
        <v>19</v>
      </c>
      <c r="J3132" s="109"/>
      <c r="K3132" s="109">
        <v>44</v>
      </c>
      <c r="L3132" s="118">
        <f t="shared" si="367"/>
        <v>0.9</v>
      </c>
      <c r="M3132" s="118">
        <f t="shared" si="368"/>
        <v>0.9</v>
      </c>
    </row>
    <row r="3133" spans="1:13" x14ac:dyDescent="0.3">
      <c r="A3133" s="121" t="str">
        <f t="shared" si="360"/>
        <v>2019-IC-L3</v>
      </c>
      <c r="B3133" s="122">
        <f t="shared" si="361"/>
        <v>43624</v>
      </c>
      <c r="C3133" s="121" t="str">
        <f t="shared" si="362"/>
        <v>Zone 2 - Black Rock</v>
      </c>
      <c r="D3133" s="109" t="s">
        <v>1575</v>
      </c>
      <c r="E3133" s="116" t="str">
        <f t="shared" si="363"/>
        <v>Sylvia</v>
      </c>
      <c r="F3133" s="116" t="str">
        <f t="shared" si="364"/>
        <v>Horn</v>
      </c>
      <c r="G3133" s="116" t="str">
        <f t="shared" si="365"/>
        <v>Ladies Master</v>
      </c>
      <c r="H3133" s="116" t="str">
        <f t="shared" si="366"/>
        <v>xHenties Bay</v>
      </c>
      <c r="I3133" s="109" t="s">
        <v>19</v>
      </c>
      <c r="J3133" s="109"/>
      <c r="K3133" s="109">
        <v>40</v>
      </c>
      <c r="L3133" s="118">
        <f t="shared" si="367"/>
        <v>0.7</v>
      </c>
      <c r="M3133" s="118">
        <f t="shared" si="368"/>
        <v>0.7</v>
      </c>
    </row>
    <row r="3134" spans="1:13" x14ac:dyDescent="0.3">
      <c r="A3134" s="121" t="str">
        <f t="shared" si="360"/>
        <v>2019-IC-L3</v>
      </c>
      <c r="B3134" s="122">
        <f t="shared" si="361"/>
        <v>43624</v>
      </c>
      <c r="C3134" s="121" t="str">
        <f t="shared" si="362"/>
        <v>Zone 2 - Black Rock</v>
      </c>
      <c r="D3134" s="109" t="s">
        <v>1078</v>
      </c>
      <c r="E3134" s="116" t="str">
        <f t="shared" si="363"/>
        <v>Johan</v>
      </c>
      <c r="F3134" s="116" t="str">
        <f t="shared" si="364"/>
        <v>Burger</v>
      </c>
      <c r="G3134" s="116" t="str">
        <f t="shared" si="365"/>
        <v>Men Master</v>
      </c>
      <c r="H3134" s="116" t="str">
        <f t="shared" si="366"/>
        <v>Mako</v>
      </c>
      <c r="I3134" s="109"/>
      <c r="J3134" s="109"/>
      <c r="K3134" s="109"/>
      <c r="L3134" s="118" t="str">
        <f t="shared" si="367"/>
        <v/>
      </c>
      <c r="M3134" s="118" t="str">
        <f t="shared" si="368"/>
        <v/>
      </c>
    </row>
    <row r="3135" spans="1:13" x14ac:dyDescent="0.3">
      <c r="A3135" s="121" t="str">
        <f t="shared" si="360"/>
        <v>2019-IC-L3</v>
      </c>
      <c r="B3135" s="122">
        <f t="shared" si="361"/>
        <v>43624</v>
      </c>
      <c r="C3135" s="121" t="str">
        <f t="shared" si="362"/>
        <v>Zone 2 - Black Rock</v>
      </c>
      <c r="D3135" s="109" t="s">
        <v>697</v>
      </c>
      <c r="E3135" s="116" t="str">
        <f t="shared" si="363"/>
        <v>Chris</v>
      </c>
      <c r="F3135" s="116" t="str">
        <f t="shared" si="364"/>
        <v>Vorster</v>
      </c>
      <c r="G3135" s="116" t="str">
        <f t="shared" si="365"/>
        <v>Men Veteran</v>
      </c>
      <c r="H3135" s="116" t="str">
        <f t="shared" si="366"/>
        <v>Orca Angling Club</v>
      </c>
      <c r="I3135" s="109"/>
      <c r="J3135" s="109"/>
      <c r="K3135" s="109"/>
      <c r="L3135" s="118" t="str">
        <f t="shared" si="367"/>
        <v/>
      </c>
      <c r="M3135" s="118" t="str">
        <f t="shared" si="368"/>
        <v/>
      </c>
    </row>
    <row r="3136" spans="1:13" x14ac:dyDescent="0.3">
      <c r="A3136" s="121" t="str">
        <f t="shared" si="360"/>
        <v>2019-IC-L3</v>
      </c>
      <c r="B3136" s="122">
        <f t="shared" si="361"/>
        <v>43624</v>
      </c>
      <c r="C3136" s="121" t="str">
        <f t="shared" si="362"/>
        <v>Zone 2 - Black Rock</v>
      </c>
      <c r="D3136" s="109" t="s">
        <v>676</v>
      </c>
      <c r="E3136" s="116" t="str">
        <f t="shared" si="363"/>
        <v>Elaine</v>
      </c>
      <c r="F3136" s="116" t="str">
        <f t="shared" si="364"/>
        <v>Vorster</v>
      </c>
      <c r="G3136" s="116" t="str">
        <f t="shared" si="365"/>
        <v>Ladies Veteran</v>
      </c>
      <c r="H3136" s="116" t="str">
        <f t="shared" si="366"/>
        <v>Orca Angling Club</v>
      </c>
      <c r="I3136" s="109"/>
      <c r="J3136" s="109"/>
      <c r="K3136" s="109"/>
      <c r="L3136" s="118" t="str">
        <f t="shared" si="367"/>
        <v/>
      </c>
      <c r="M3136" s="118" t="str">
        <f t="shared" si="368"/>
        <v/>
      </c>
    </row>
    <row r="3137" spans="1:13" x14ac:dyDescent="0.3">
      <c r="A3137" s="121" t="str">
        <f t="shared" si="360"/>
        <v>2019-IC-L3</v>
      </c>
      <c r="B3137" s="122">
        <f t="shared" si="361"/>
        <v>43624</v>
      </c>
      <c r="C3137" s="121" t="str">
        <f t="shared" si="362"/>
        <v>Zone 2 - Black Rock</v>
      </c>
      <c r="D3137" s="109" t="s">
        <v>1259</v>
      </c>
      <c r="E3137" s="116" t="str">
        <f t="shared" si="363"/>
        <v>Wynand</v>
      </c>
      <c r="F3137" s="116" t="str">
        <f t="shared" si="364"/>
        <v>Kohler</v>
      </c>
      <c r="G3137" s="116" t="str">
        <f t="shared" si="365"/>
        <v>Men Master</v>
      </c>
      <c r="H3137" s="116" t="str">
        <f t="shared" si="366"/>
        <v>Henties Bay</v>
      </c>
      <c r="I3137" s="109"/>
      <c r="J3137" s="109"/>
      <c r="K3137" s="109"/>
      <c r="L3137" s="118" t="str">
        <f t="shared" si="367"/>
        <v/>
      </c>
      <c r="M3137" s="118" t="str">
        <f t="shared" si="368"/>
        <v/>
      </c>
    </row>
    <row r="3138" spans="1:13" x14ac:dyDescent="0.3">
      <c r="A3138" s="121" t="str">
        <f t="shared" si="360"/>
        <v>2019-IC-L3</v>
      </c>
      <c r="B3138" s="122">
        <f t="shared" si="361"/>
        <v>43624</v>
      </c>
      <c r="C3138" s="121" t="str">
        <f t="shared" si="362"/>
        <v>Zone 2 - Black Rock</v>
      </c>
      <c r="D3138" s="109" t="s">
        <v>1260</v>
      </c>
      <c r="E3138" s="116" t="str">
        <f t="shared" si="363"/>
        <v>Nedjilka</v>
      </c>
      <c r="F3138" s="116" t="str">
        <f t="shared" si="364"/>
        <v>Kohler</v>
      </c>
      <c r="G3138" s="116" t="str">
        <f t="shared" si="365"/>
        <v>Ladies Master</v>
      </c>
      <c r="H3138" s="116" t="str">
        <f t="shared" si="366"/>
        <v>Henties Bay</v>
      </c>
      <c r="I3138" s="109"/>
      <c r="J3138" s="109"/>
      <c r="K3138" s="109"/>
      <c r="L3138" s="118" t="str">
        <f t="shared" si="367"/>
        <v/>
      </c>
      <c r="M3138" s="118" t="str">
        <f t="shared" si="368"/>
        <v/>
      </c>
    </row>
    <row r="3139" spans="1:13" x14ac:dyDescent="0.3">
      <c r="A3139" s="121" t="str">
        <f t="shared" si="360"/>
        <v>2019-IC-L3</v>
      </c>
      <c r="B3139" s="122">
        <f t="shared" si="361"/>
        <v>43624</v>
      </c>
      <c r="C3139" s="121" t="str">
        <f t="shared" si="362"/>
        <v>Zone 2 - Black Rock</v>
      </c>
      <c r="D3139" s="109" t="s">
        <v>646</v>
      </c>
      <c r="E3139" s="116" t="str">
        <f t="shared" si="363"/>
        <v>Lindie</v>
      </c>
      <c r="F3139" s="116" t="str">
        <f t="shared" si="364"/>
        <v>Krauze</v>
      </c>
      <c r="G3139" s="116" t="str">
        <f t="shared" si="365"/>
        <v>Ladies Veteran</v>
      </c>
      <c r="H3139" s="116" t="str">
        <f t="shared" si="366"/>
        <v>Orca Angling Club</v>
      </c>
      <c r="I3139" s="109"/>
      <c r="J3139" s="109"/>
      <c r="K3139" s="109"/>
      <c r="L3139" s="118" t="str">
        <f t="shared" si="367"/>
        <v/>
      </c>
      <c r="M3139" s="118" t="str">
        <f t="shared" si="368"/>
        <v/>
      </c>
    </row>
    <row r="3140" spans="1:13" x14ac:dyDescent="0.3">
      <c r="A3140" s="121" t="str">
        <f t="shared" si="360"/>
        <v>2019-IC-L3</v>
      </c>
      <c r="B3140" s="122">
        <f t="shared" si="361"/>
        <v>43624</v>
      </c>
      <c r="C3140" s="121" t="str">
        <f t="shared" si="362"/>
        <v>Zone 2 - Black Rock</v>
      </c>
      <c r="D3140" s="109" t="s">
        <v>1796</v>
      </c>
      <c r="E3140" s="116" t="str">
        <f t="shared" si="363"/>
        <v>Andries</v>
      </c>
      <c r="F3140" s="116" t="str">
        <f t="shared" si="364"/>
        <v>Horn</v>
      </c>
      <c r="G3140" s="116" t="str">
        <f t="shared" si="365"/>
        <v>Men Senior</v>
      </c>
      <c r="H3140" s="116" t="str">
        <f t="shared" si="366"/>
        <v>xHenties Bay</v>
      </c>
      <c r="I3140" s="109"/>
      <c r="J3140" s="109"/>
      <c r="K3140" s="109"/>
      <c r="L3140" s="118" t="str">
        <f t="shared" si="367"/>
        <v/>
      </c>
      <c r="M3140" s="118" t="str">
        <f t="shared" si="368"/>
        <v/>
      </c>
    </row>
    <row r="3141" spans="1:13" x14ac:dyDescent="0.3">
      <c r="A3141" s="121" t="str">
        <f t="shared" si="360"/>
        <v>2019-IC-L3</v>
      </c>
      <c r="B3141" s="122">
        <f t="shared" si="361"/>
        <v>43624</v>
      </c>
      <c r="C3141" s="121" t="str">
        <f t="shared" si="362"/>
        <v>Zone 2 - Black Rock</v>
      </c>
      <c r="D3141" s="109" t="s">
        <v>669</v>
      </c>
      <c r="E3141" s="116" t="str">
        <f t="shared" si="363"/>
        <v>Carel</v>
      </c>
      <c r="F3141" s="116" t="str">
        <f t="shared" si="364"/>
        <v>Agenbag</v>
      </c>
      <c r="G3141" s="116" t="str">
        <f t="shared" si="365"/>
        <v>Men Senior</v>
      </c>
      <c r="H3141" s="116" t="str">
        <f t="shared" si="366"/>
        <v>Henties Bay</v>
      </c>
      <c r="I3141" s="109"/>
      <c r="J3141" s="109"/>
      <c r="K3141" s="109"/>
      <c r="L3141" s="118" t="str">
        <f t="shared" si="367"/>
        <v/>
      </c>
      <c r="M3141" s="118" t="str">
        <f t="shared" si="368"/>
        <v/>
      </c>
    </row>
    <row r="3142" spans="1:13" x14ac:dyDescent="0.3">
      <c r="A3142" s="121" t="str">
        <f t="shared" si="360"/>
        <v>2019-IC-L3</v>
      </c>
      <c r="B3142" s="122">
        <f t="shared" si="361"/>
        <v>43624</v>
      </c>
      <c r="C3142" s="121" t="str">
        <f t="shared" si="362"/>
        <v>Zone 2 - Black Rock</v>
      </c>
      <c r="D3142" s="109" t="s">
        <v>529</v>
      </c>
      <c r="E3142" s="116" t="str">
        <f t="shared" si="363"/>
        <v>Kobus</v>
      </c>
      <c r="F3142" s="116" t="str">
        <f t="shared" si="364"/>
        <v>Nel</v>
      </c>
      <c r="G3142" s="116" t="str">
        <f t="shared" si="365"/>
        <v>Men Master</v>
      </c>
      <c r="H3142" s="116" t="str">
        <f t="shared" si="366"/>
        <v>Henties Bay</v>
      </c>
      <c r="I3142" s="109"/>
      <c r="J3142" s="109"/>
      <c r="K3142" s="109"/>
      <c r="L3142" s="118" t="str">
        <f t="shared" si="367"/>
        <v/>
      </c>
      <c r="M3142" s="118" t="str">
        <f t="shared" si="368"/>
        <v/>
      </c>
    </row>
    <row r="3143" spans="1:13" x14ac:dyDescent="0.3">
      <c r="A3143" s="121" t="str">
        <f t="shared" si="360"/>
        <v>2019-IC-L3</v>
      </c>
      <c r="B3143" s="122">
        <f t="shared" si="361"/>
        <v>43624</v>
      </c>
      <c r="C3143" s="121" t="str">
        <f t="shared" si="362"/>
        <v>Zone 2 - Black Rock</v>
      </c>
      <c r="D3143" s="109" t="s">
        <v>619</v>
      </c>
      <c r="E3143" s="116" t="str">
        <f t="shared" si="363"/>
        <v>Veronica</v>
      </c>
      <c r="F3143" s="116" t="str">
        <f t="shared" si="364"/>
        <v>Nel</v>
      </c>
      <c r="G3143" s="116" t="str">
        <f t="shared" si="365"/>
        <v>Ladies Master</v>
      </c>
      <c r="H3143" s="116" t="str">
        <f t="shared" si="366"/>
        <v>Henties Bay</v>
      </c>
      <c r="I3143" s="109"/>
      <c r="J3143" s="109"/>
      <c r="K3143" s="109"/>
      <c r="L3143" s="118" t="str">
        <f t="shared" si="367"/>
        <v/>
      </c>
      <c r="M3143" s="118" t="str">
        <f t="shared" si="368"/>
        <v/>
      </c>
    </row>
    <row r="3144" spans="1:13" x14ac:dyDescent="0.3">
      <c r="A3144" s="121" t="str">
        <f t="shared" si="360"/>
        <v>2019-IC-L3</v>
      </c>
      <c r="B3144" s="122">
        <f t="shared" si="361"/>
        <v>43624</v>
      </c>
      <c r="C3144" s="121" t="str">
        <f t="shared" si="362"/>
        <v>Zone 2 - Black Rock</v>
      </c>
      <c r="D3144" s="109" t="s">
        <v>799</v>
      </c>
      <c r="E3144" s="116" t="str">
        <f t="shared" si="363"/>
        <v>Herman</v>
      </c>
      <c r="F3144" s="116" t="str">
        <f t="shared" si="364"/>
        <v>Krauze</v>
      </c>
      <c r="G3144" s="116" t="str">
        <f t="shared" si="365"/>
        <v>Men U/21</v>
      </c>
      <c r="H3144" s="116" t="str">
        <f t="shared" si="366"/>
        <v>Orca Angling Club</v>
      </c>
      <c r="I3144" s="109"/>
      <c r="J3144" s="109"/>
      <c r="K3144" s="109"/>
      <c r="L3144" s="118" t="str">
        <f t="shared" si="367"/>
        <v/>
      </c>
      <c r="M3144" s="118" t="str">
        <f t="shared" si="368"/>
        <v/>
      </c>
    </row>
    <row r="3145" spans="1:13" x14ac:dyDescent="0.3">
      <c r="A3145" s="121" t="str">
        <f t="shared" si="360"/>
        <v>2019-IC-L3</v>
      </c>
      <c r="B3145" s="122">
        <f t="shared" si="361"/>
        <v>43624</v>
      </c>
      <c r="C3145" s="121" t="str">
        <f t="shared" si="362"/>
        <v>Zone 2 - Black Rock</v>
      </c>
      <c r="D3145" s="109" t="s">
        <v>902</v>
      </c>
      <c r="E3145" s="116" t="str">
        <f t="shared" si="363"/>
        <v>Renier</v>
      </c>
      <c r="F3145" s="116" t="str">
        <f t="shared" si="364"/>
        <v>De Villiers</v>
      </c>
      <c r="G3145" s="116" t="str">
        <f t="shared" si="365"/>
        <v>Men Master</v>
      </c>
      <c r="H3145" s="116" t="str">
        <f t="shared" si="366"/>
        <v>Henties Bay</v>
      </c>
      <c r="I3145" s="109"/>
      <c r="J3145" s="109"/>
      <c r="K3145" s="109"/>
      <c r="L3145" s="118" t="str">
        <f t="shared" si="367"/>
        <v/>
      </c>
      <c r="M3145" s="118" t="str">
        <f t="shared" si="368"/>
        <v/>
      </c>
    </row>
    <row r="3146" spans="1:13" x14ac:dyDescent="0.3">
      <c r="A3146" s="121" t="str">
        <f t="shared" si="360"/>
        <v>2019-IC-L3</v>
      </c>
      <c r="B3146" s="122">
        <f t="shared" si="361"/>
        <v>43624</v>
      </c>
      <c r="C3146" s="121" t="str">
        <f t="shared" si="362"/>
        <v>Zone 2 - Black Rock</v>
      </c>
      <c r="D3146" s="109" t="s">
        <v>1212</v>
      </c>
      <c r="E3146" s="116" t="str">
        <f t="shared" si="363"/>
        <v>Lourens</v>
      </c>
      <c r="F3146" s="116" t="str">
        <f t="shared" si="364"/>
        <v>Fourie</v>
      </c>
      <c r="G3146" s="116" t="str">
        <f t="shared" si="365"/>
        <v>Men Master</v>
      </c>
      <c r="H3146" s="116" t="str">
        <f t="shared" si="366"/>
        <v>Henties Bay</v>
      </c>
      <c r="I3146" s="109"/>
      <c r="J3146" s="109"/>
      <c r="K3146" s="109"/>
      <c r="L3146" s="118" t="str">
        <f t="shared" si="367"/>
        <v/>
      </c>
      <c r="M3146" s="118" t="str">
        <f t="shared" si="368"/>
        <v/>
      </c>
    </row>
    <row r="3147" spans="1:13" x14ac:dyDescent="0.3">
      <c r="A3147" s="121" t="str">
        <f t="shared" si="360"/>
        <v>2019-IC-L3</v>
      </c>
      <c r="B3147" s="122">
        <f t="shared" si="361"/>
        <v>43624</v>
      </c>
      <c r="C3147" s="121" t="str">
        <f t="shared" si="362"/>
        <v>Zone 2 - Black Rock</v>
      </c>
      <c r="D3147" s="109" t="s">
        <v>691</v>
      </c>
      <c r="E3147" s="116" t="str">
        <f t="shared" si="363"/>
        <v>Louis</v>
      </c>
      <c r="F3147" s="116" t="str">
        <f t="shared" si="364"/>
        <v>Fenaux</v>
      </c>
      <c r="G3147" s="116" t="str">
        <f t="shared" si="365"/>
        <v>Men Veteran</v>
      </c>
      <c r="H3147" s="116" t="str">
        <f t="shared" si="366"/>
        <v>Henties Bay</v>
      </c>
      <c r="I3147" s="109"/>
      <c r="J3147" s="109"/>
      <c r="K3147" s="109"/>
      <c r="L3147" s="118" t="str">
        <f t="shared" si="367"/>
        <v/>
      </c>
      <c r="M3147" s="118" t="str">
        <f t="shared" si="368"/>
        <v/>
      </c>
    </row>
    <row r="3148" spans="1:13" x14ac:dyDescent="0.3">
      <c r="A3148" s="121" t="str">
        <f t="shared" ref="A3148:A3211" si="369">IF(D3148="","",A3147)</f>
        <v>2019-IC-L3</v>
      </c>
      <c r="B3148" s="122">
        <f t="shared" ref="B3148:B3211" si="370">IF(D3148="","",B3147)</f>
        <v>43624</v>
      </c>
      <c r="C3148" s="121" t="str">
        <f t="shared" ref="C3148:C3211" si="371">IF(D3148="","",C3147)</f>
        <v>Zone 2 - Black Rock</v>
      </c>
      <c r="D3148" s="109" t="s">
        <v>1797</v>
      </c>
      <c r="E3148" s="116" t="str">
        <f t="shared" si="363"/>
        <v>Johan</v>
      </c>
      <c r="F3148" s="116" t="str">
        <f t="shared" si="364"/>
        <v>Bergh</v>
      </c>
      <c r="G3148" s="116" t="str">
        <f t="shared" si="365"/>
        <v>Men Senior</v>
      </c>
      <c r="H3148" s="116" t="str">
        <f t="shared" si="366"/>
        <v>xHenties Bay</v>
      </c>
      <c r="I3148" s="109"/>
      <c r="J3148" s="109"/>
      <c r="K3148" s="109"/>
      <c r="L3148" s="118" t="str">
        <f t="shared" si="367"/>
        <v/>
      </c>
      <c r="M3148" s="118" t="str">
        <f t="shared" si="368"/>
        <v/>
      </c>
    </row>
    <row r="3149" spans="1:13" x14ac:dyDescent="0.3">
      <c r="A3149" s="121" t="str">
        <f t="shared" si="369"/>
        <v>2019-IC-L3</v>
      </c>
      <c r="B3149" s="122">
        <f t="shared" si="370"/>
        <v>43624</v>
      </c>
      <c r="C3149" s="121" t="str">
        <f t="shared" si="371"/>
        <v>Zone 2 - Black Rock</v>
      </c>
      <c r="D3149" s="109" t="s">
        <v>764</v>
      </c>
      <c r="E3149" s="116" t="str">
        <f t="shared" si="363"/>
        <v>Heinz</v>
      </c>
      <c r="F3149" s="116" t="str">
        <f t="shared" si="364"/>
        <v>Bresele</v>
      </c>
      <c r="G3149" s="116" t="str">
        <f t="shared" si="365"/>
        <v>Men Grand Masters</v>
      </c>
      <c r="H3149" s="116" t="str">
        <f t="shared" si="366"/>
        <v>Atlantic Angling Club</v>
      </c>
      <c r="I3149" s="109"/>
      <c r="J3149" s="109"/>
      <c r="K3149" s="109"/>
      <c r="L3149" s="118" t="str">
        <f t="shared" si="367"/>
        <v/>
      </c>
      <c r="M3149" s="118" t="str">
        <f t="shared" si="368"/>
        <v/>
      </c>
    </row>
    <row r="3150" spans="1:13" x14ac:dyDescent="0.3">
      <c r="A3150" s="121" t="str">
        <f t="shared" si="369"/>
        <v>2019-IC-L3</v>
      </c>
      <c r="B3150" s="122">
        <f t="shared" si="370"/>
        <v>43624</v>
      </c>
      <c r="C3150" s="121" t="str">
        <f t="shared" si="371"/>
        <v>Zone 2 - Black Rock</v>
      </c>
      <c r="D3150" s="109" t="s">
        <v>591</v>
      </c>
      <c r="E3150" s="116" t="str">
        <f t="shared" si="363"/>
        <v>Simen</v>
      </c>
      <c r="F3150" s="116" t="str">
        <f t="shared" si="364"/>
        <v>Andersen</v>
      </c>
      <c r="G3150" s="116" t="str">
        <f t="shared" si="365"/>
        <v>Men Master</v>
      </c>
      <c r="H3150" s="116" t="str">
        <f t="shared" si="366"/>
        <v>Henties Bay</v>
      </c>
      <c r="I3150" s="109"/>
      <c r="J3150" s="109"/>
      <c r="K3150" s="109"/>
      <c r="L3150" s="118" t="str">
        <f t="shared" si="367"/>
        <v/>
      </c>
      <c r="M3150" s="118" t="str">
        <f t="shared" si="368"/>
        <v/>
      </c>
    </row>
    <row r="3151" spans="1:13" x14ac:dyDescent="0.3">
      <c r="A3151" s="121" t="str">
        <f t="shared" si="369"/>
        <v>2019-IC-L3</v>
      </c>
      <c r="B3151" s="122">
        <f t="shared" si="370"/>
        <v>43624</v>
      </c>
      <c r="C3151" s="121" t="str">
        <f t="shared" si="371"/>
        <v>Zone 2 - Black Rock</v>
      </c>
      <c r="D3151" s="109" t="s">
        <v>1429</v>
      </c>
      <c r="E3151" s="116" t="str">
        <f t="shared" si="363"/>
        <v>Nadine</v>
      </c>
      <c r="F3151" s="116" t="str">
        <f t="shared" si="364"/>
        <v>Downing</v>
      </c>
      <c r="G3151" s="116" t="str">
        <f t="shared" si="365"/>
        <v>Ladies Veteran</v>
      </c>
      <c r="H3151" s="116" t="str">
        <f t="shared" si="366"/>
        <v>Henties Bay</v>
      </c>
      <c r="I3151" s="109"/>
      <c r="J3151" s="109"/>
      <c r="K3151" s="109"/>
      <c r="L3151" s="118" t="str">
        <f t="shared" si="367"/>
        <v/>
      </c>
      <c r="M3151" s="118" t="str">
        <f t="shared" si="368"/>
        <v/>
      </c>
    </row>
    <row r="3152" spans="1:13" x14ac:dyDescent="0.3">
      <c r="A3152" s="121" t="str">
        <f t="shared" si="369"/>
        <v>2019-IC-L3</v>
      </c>
      <c r="B3152" s="122">
        <f t="shared" si="370"/>
        <v>43624</v>
      </c>
      <c r="C3152" s="121" t="str">
        <f t="shared" si="371"/>
        <v>Zone 2 - Black Rock</v>
      </c>
      <c r="D3152" s="109" t="s">
        <v>1677</v>
      </c>
      <c r="E3152" s="116" t="str">
        <f t="shared" si="363"/>
        <v>Gerhard</v>
      </c>
      <c r="F3152" s="116" t="str">
        <f t="shared" si="364"/>
        <v>Kotze</v>
      </c>
      <c r="G3152" s="116" t="str">
        <f t="shared" si="365"/>
        <v>Men Veteran</v>
      </c>
      <c r="H3152" s="116" t="str">
        <f t="shared" si="366"/>
        <v>xHenties Bay</v>
      </c>
      <c r="I3152" s="109"/>
      <c r="J3152" s="109"/>
      <c r="K3152" s="109"/>
      <c r="L3152" s="118" t="str">
        <f t="shared" si="367"/>
        <v/>
      </c>
      <c r="M3152" s="118" t="str">
        <f t="shared" si="368"/>
        <v/>
      </c>
    </row>
    <row r="3153" spans="1:13" x14ac:dyDescent="0.3">
      <c r="A3153" s="121" t="str">
        <f t="shared" si="369"/>
        <v>2019-IC-L3</v>
      </c>
      <c r="B3153" s="122">
        <f t="shared" si="370"/>
        <v>43624</v>
      </c>
      <c r="C3153" s="121" t="str">
        <f t="shared" si="371"/>
        <v>Zone 2 - Black Rock</v>
      </c>
      <c r="D3153" s="109" t="s">
        <v>1231</v>
      </c>
      <c r="E3153" s="116" t="str">
        <f t="shared" si="363"/>
        <v>Henning</v>
      </c>
      <c r="F3153" s="116" t="str">
        <f t="shared" si="364"/>
        <v>Van Wyk</v>
      </c>
      <c r="G3153" s="116" t="str">
        <f t="shared" si="365"/>
        <v>Men Senior</v>
      </c>
      <c r="H3153" s="116" t="str">
        <f t="shared" si="366"/>
        <v>xOkahandja</v>
      </c>
      <c r="I3153" s="109"/>
      <c r="J3153" s="109"/>
      <c r="K3153" s="109"/>
      <c r="L3153" s="118" t="str">
        <f t="shared" si="367"/>
        <v/>
      </c>
      <c r="M3153" s="118" t="str">
        <f t="shared" si="368"/>
        <v/>
      </c>
    </row>
    <row r="3154" spans="1:13" x14ac:dyDescent="0.3">
      <c r="A3154" s="121" t="str">
        <f t="shared" si="369"/>
        <v>2019-IC-L3</v>
      </c>
      <c r="B3154" s="122">
        <f t="shared" si="370"/>
        <v>43624</v>
      </c>
      <c r="C3154" s="121" t="str">
        <f t="shared" si="371"/>
        <v>Zone 2 - Black Rock</v>
      </c>
      <c r="D3154" s="109" t="s">
        <v>750</v>
      </c>
      <c r="E3154" s="116" t="str">
        <f t="shared" si="363"/>
        <v>Heiko</v>
      </c>
      <c r="F3154" s="116" t="str">
        <f t="shared" si="364"/>
        <v>Doll</v>
      </c>
      <c r="G3154" s="116" t="str">
        <f t="shared" si="365"/>
        <v>Men Veteran</v>
      </c>
      <c r="H3154" s="116" t="str">
        <f t="shared" si="366"/>
        <v>Okahandja</v>
      </c>
      <c r="I3154" s="109" t="s">
        <v>9</v>
      </c>
      <c r="J3154" s="109"/>
      <c r="K3154" s="109">
        <v>30</v>
      </c>
      <c r="L3154" s="118">
        <f t="shared" si="367"/>
        <v>0.5</v>
      </c>
      <c r="M3154" s="118">
        <f t="shared" si="368"/>
        <v>0.5</v>
      </c>
    </row>
    <row r="3155" spans="1:13" x14ac:dyDescent="0.3">
      <c r="A3155" s="121" t="str">
        <f t="shared" si="369"/>
        <v>2019-IC-L3</v>
      </c>
      <c r="B3155" s="122">
        <f t="shared" si="370"/>
        <v>43624</v>
      </c>
      <c r="C3155" s="121" t="str">
        <f t="shared" si="371"/>
        <v>Zone 2 - Black Rock</v>
      </c>
      <c r="D3155" s="109" t="s">
        <v>750</v>
      </c>
      <c r="E3155" s="116" t="str">
        <f t="shared" si="363"/>
        <v>Heiko</v>
      </c>
      <c r="F3155" s="116" t="str">
        <f t="shared" si="364"/>
        <v>Doll</v>
      </c>
      <c r="G3155" s="116" t="str">
        <f t="shared" si="365"/>
        <v>Men Veteran</v>
      </c>
      <c r="H3155" s="116" t="str">
        <f t="shared" si="366"/>
        <v>Okahandja</v>
      </c>
      <c r="I3155" s="109" t="s">
        <v>9</v>
      </c>
      <c r="J3155" s="109"/>
      <c r="K3155" s="109">
        <v>30</v>
      </c>
      <c r="L3155" s="118">
        <f t="shared" si="367"/>
        <v>0.5</v>
      </c>
      <c r="M3155" s="118">
        <f t="shared" si="368"/>
        <v>0.5</v>
      </c>
    </row>
    <row r="3156" spans="1:13" x14ac:dyDescent="0.3">
      <c r="A3156" s="121" t="str">
        <f t="shared" si="369"/>
        <v>2019-IC-L3</v>
      </c>
      <c r="B3156" s="122">
        <f t="shared" si="370"/>
        <v>43624</v>
      </c>
      <c r="C3156" s="121" t="str">
        <f t="shared" si="371"/>
        <v>Zone 2 - Black Rock</v>
      </c>
      <c r="D3156" s="109" t="s">
        <v>750</v>
      </c>
      <c r="E3156" s="116" t="str">
        <f t="shared" si="363"/>
        <v>Heiko</v>
      </c>
      <c r="F3156" s="116" t="str">
        <f t="shared" si="364"/>
        <v>Doll</v>
      </c>
      <c r="G3156" s="116" t="str">
        <f t="shared" si="365"/>
        <v>Men Veteran</v>
      </c>
      <c r="H3156" s="116" t="str">
        <f t="shared" si="366"/>
        <v>Okahandja</v>
      </c>
      <c r="I3156" s="109" t="s">
        <v>9</v>
      </c>
      <c r="J3156" s="109"/>
      <c r="K3156" s="109">
        <v>33</v>
      </c>
      <c r="L3156" s="118">
        <f t="shared" si="367"/>
        <v>0.7</v>
      </c>
      <c r="M3156" s="118">
        <f t="shared" si="368"/>
        <v>0.7</v>
      </c>
    </row>
    <row r="3157" spans="1:13" x14ac:dyDescent="0.3">
      <c r="A3157" s="121" t="str">
        <f t="shared" si="369"/>
        <v>2019-IC-L3</v>
      </c>
      <c r="B3157" s="122">
        <f t="shared" si="370"/>
        <v>43624</v>
      </c>
      <c r="C3157" s="121" t="str">
        <f t="shared" si="371"/>
        <v>Zone 2 - Black Rock</v>
      </c>
      <c r="D3157" s="109" t="s">
        <v>750</v>
      </c>
      <c r="E3157" s="116" t="str">
        <f t="shared" si="363"/>
        <v>Heiko</v>
      </c>
      <c r="F3157" s="116" t="str">
        <f t="shared" si="364"/>
        <v>Doll</v>
      </c>
      <c r="G3157" s="116" t="str">
        <f t="shared" si="365"/>
        <v>Men Veteran</v>
      </c>
      <c r="H3157" s="116" t="str">
        <f t="shared" si="366"/>
        <v>Okahandja</v>
      </c>
      <c r="I3157" s="109" t="s">
        <v>9</v>
      </c>
      <c r="J3157" s="109"/>
      <c r="K3157" s="109">
        <v>32</v>
      </c>
      <c r="L3157" s="118">
        <f t="shared" si="367"/>
        <v>0.6</v>
      </c>
      <c r="M3157" s="118">
        <f t="shared" si="368"/>
        <v>0.6</v>
      </c>
    </row>
    <row r="3158" spans="1:13" x14ac:dyDescent="0.3">
      <c r="A3158" s="121" t="str">
        <f t="shared" si="369"/>
        <v>2019-IC-L3</v>
      </c>
      <c r="B3158" s="122">
        <f t="shared" si="370"/>
        <v>43624</v>
      </c>
      <c r="C3158" s="121" t="str">
        <f t="shared" si="371"/>
        <v>Zone 2 - Black Rock</v>
      </c>
      <c r="D3158" s="109" t="s">
        <v>1251</v>
      </c>
      <c r="E3158" s="116" t="str">
        <f t="shared" si="363"/>
        <v>Armand</v>
      </c>
      <c r="F3158" s="116" t="str">
        <f t="shared" si="364"/>
        <v>Fourie</v>
      </c>
      <c r="G3158" s="116" t="str">
        <f t="shared" si="365"/>
        <v>Men Senior</v>
      </c>
      <c r="H3158" s="116" t="str">
        <f t="shared" si="366"/>
        <v>Okahandja</v>
      </c>
      <c r="I3158" s="109"/>
      <c r="J3158" s="109"/>
      <c r="K3158" s="109"/>
      <c r="L3158" s="118" t="str">
        <f t="shared" si="367"/>
        <v/>
      </c>
      <c r="M3158" s="118" t="str">
        <f t="shared" si="368"/>
        <v/>
      </c>
    </row>
    <row r="3159" spans="1:13" x14ac:dyDescent="0.3">
      <c r="A3159" s="121" t="str">
        <f t="shared" si="369"/>
        <v>2019-IC-L3</v>
      </c>
      <c r="B3159" s="122">
        <f t="shared" si="370"/>
        <v>43624</v>
      </c>
      <c r="C3159" s="121" t="str">
        <f t="shared" si="371"/>
        <v>Zone 2 - Black Rock</v>
      </c>
      <c r="D3159" s="109" t="s">
        <v>917</v>
      </c>
      <c r="E3159" s="116" t="str">
        <f t="shared" si="363"/>
        <v>Detlef</v>
      </c>
      <c r="F3159" s="116" t="str">
        <f t="shared" si="364"/>
        <v>Heimstadt</v>
      </c>
      <c r="G3159" s="116" t="str">
        <f t="shared" si="365"/>
        <v>Men Master</v>
      </c>
      <c r="H3159" s="116" t="str">
        <f t="shared" si="366"/>
        <v>xOkahandja</v>
      </c>
      <c r="I3159" s="109" t="s">
        <v>19</v>
      </c>
      <c r="J3159" s="109"/>
      <c r="K3159" s="109">
        <v>41</v>
      </c>
      <c r="L3159" s="118">
        <f t="shared" si="367"/>
        <v>0.7</v>
      </c>
      <c r="M3159" s="118">
        <f t="shared" si="368"/>
        <v>0.7</v>
      </c>
    </row>
    <row r="3160" spans="1:13" x14ac:dyDescent="0.3">
      <c r="A3160" s="121" t="str">
        <f t="shared" si="369"/>
        <v>2019-IC-L3</v>
      </c>
      <c r="B3160" s="122">
        <f t="shared" si="370"/>
        <v>43624</v>
      </c>
      <c r="C3160" s="121" t="str">
        <f t="shared" si="371"/>
        <v>Zone 2 - Black Rock</v>
      </c>
      <c r="D3160" s="109" t="s">
        <v>1699</v>
      </c>
      <c r="E3160" s="116" t="str">
        <f t="shared" si="363"/>
        <v>Deter</v>
      </c>
      <c r="F3160" s="116" t="str">
        <f t="shared" si="364"/>
        <v>Heimstadt</v>
      </c>
      <c r="G3160" s="116" t="str">
        <f t="shared" si="365"/>
        <v>Men U/21</v>
      </c>
      <c r="H3160" s="116" t="str">
        <f t="shared" si="366"/>
        <v>xOkahandja</v>
      </c>
      <c r="I3160" s="109"/>
      <c r="J3160" s="109"/>
      <c r="K3160" s="109"/>
      <c r="L3160" s="118" t="str">
        <f t="shared" si="367"/>
        <v/>
      </c>
      <c r="M3160" s="118" t="str">
        <f t="shared" si="368"/>
        <v/>
      </c>
    </row>
    <row r="3161" spans="1:13" x14ac:dyDescent="0.3">
      <c r="A3161" s="121" t="str">
        <f t="shared" si="369"/>
        <v>2019-IC-L3</v>
      </c>
      <c r="B3161" s="122">
        <f t="shared" si="370"/>
        <v>43624</v>
      </c>
      <c r="C3161" s="121" t="str">
        <f t="shared" si="371"/>
        <v>Zone 2 - Black Rock</v>
      </c>
      <c r="D3161" s="109" t="s">
        <v>586</v>
      </c>
      <c r="E3161" s="116" t="str">
        <f t="shared" si="363"/>
        <v>James</v>
      </c>
      <c r="F3161" s="116" t="str">
        <f t="shared" si="364"/>
        <v>Scholtz</v>
      </c>
      <c r="G3161" s="116" t="str">
        <f t="shared" si="365"/>
        <v>Men Veteran</v>
      </c>
      <c r="H3161" s="116" t="str">
        <f t="shared" si="366"/>
        <v>xOkahandja</v>
      </c>
      <c r="I3161" s="109"/>
      <c r="J3161" s="109"/>
      <c r="K3161" s="109"/>
      <c r="L3161" s="118" t="str">
        <f t="shared" si="367"/>
        <v/>
      </c>
      <c r="M3161" s="118" t="str">
        <f t="shared" si="368"/>
        <v/>
      </c>
    </row>
    <row r="3162" spans="1:13" x14ac:dyDescent="0.3">
      <c r="A3162" s="121" t="str">
        <f t="shared" si="369"/>
        <v>2019-IC-L3</v>
      </c>
      <c r="B3162" s="122">
        <f t="shared" si="370"/>
        <v>43624</v>
      </c>
      <c r="C3162" s="121" t="str">
        <f t="shared" si="371"/>
        <v>Zone 2 - Black Rock</v>
      </c>
      <c r="D3162" s="109" t="s">
        <v>608</v>
      </c>
      <c r="E3162" s="116" t="str">
        <f t="shared" si="363"/>
        <v>Danie</v>
      </c>
      <c r="F3162" s="116" t="str">
        <f t="shared" si="364"/>
        <v>Van Zyl</v>
      </c>
      <c r="G3162" s="116" t="str">
        <f t="shared" si="365"/>
        <v>Men Veteran</v>
      </c>
      <c r="H3162" s="116" t="str">
        <f t="shared" si="366"/>
        <v>Okahandja</v>
      </c>
      <c r="I3162" s="109" t="s">
        <v>19</v>
      </c>
      <c r="J3162" s="109"/>
      <c r="K3162" s="109">
        <v>59</v>
      </c>
      <c r="L3162" s="118">
        <f t="shared" si="367"/>
        <v>2.1</v>
      </c>
      <c r="M3162" s="118">
        <f t="shared" si="368"/>
        <v>2.1</v>
      </c>
    </row>
    <row r="3163" spans="1:13" x14ac:dyDescent="0.3">
      <c r="A3163" s="121" t="str">
        <f t="shared" si="369"/>
        <v>2019-IC-L3</v>
      </c>
      <c r="B3163" s="122">
        <f t="shared" si="370"/>
        <v>43624</v>
      </c>
      <c r="C3163" s="121" t="str">
        <f t="shared" si="371"/>
        <v>Zone 2 - Black Rock</v>
      </c>
      <c r="D3163" s="109" t="s">
        <v>608</v>
      </c>
      <c r="E3163" s="116" t="str">
        <f t="shared" si="363"/>
        <v>Danie</v>
      </c>
      <c r="F3163" s="116" t="str">
        <f t="shared" si="364"/>
        <v>Van Zyl</v>
      </c>
      <c r="G3163" s="116" t="str">
        <f t="shared" si="365"/>
        <v>Men Veteran</v>
      </c>
      <c r="H3163" s="116" t="str">
        <f t="shared" si="366"/>
        <v>Okahandja</v>
      </c>
      <c r="I3163" s="109"/>
      <c r="J3163" s="109" t="s">
        <v>2018</v>
      </c>
      <c r="K3163" s="109">
        <v>97</v>
      </c>
      <c r="L3163" s="118">
        <f t="shared" si="367"/>
        <v>3.9</v>
      </c>
      <c r="M3163" s="118">
        <f t="shared" si="368"/>
        <v>3.9</v>
      </c>
    </row>
    <row r="3164" spans="1:13" x14ac:dyDescent="0.3">
      <c r="A3164" s="121" t="str">
        <f t="shared" si="369"/>
        <v>2019-IC-L3</v>
      </c>
      <c r="B3164" s="122">
        <f t="shared" si="370"/>
        <v>43624</v>
      </c>
      <c r="C3164" s="121" t="str">
        <f t="shared" si="371"/>
        <v>Zone 2 - Black Rock</v>
      </c>
      <c r="D3164" s="109" t="s">
        <v>1105</v>
      </c>
      <c r="E3164" s="116" t="str">
        <f t="shared" ref="E3164:E3227" si="372">IF(D3164="","",VLOOKUP(D3164,Master,3,FALSE))</f>
        <v>Fanie</v>
      </c>
      <c r="F3164" s="116" t="str">
        <f t="shared" ref="F3164:F3227" si="373">IF(D3164="","",VLOOKUP(D3164,Master,4,FALSE))</f>
        <v>Van Vuuren</v>
      </c>
      <c r="G3164" s="116" t="str">
        <f t="shared" ref="G3164:G3227" si="374">IF(D3164="","",VLOOKUP(D3164,Master,5,FALSE))</f>
        <v>Men Grand Masters</v>
      </c>
      <c r="H3164" s="116" t="str">
        <f t="shared" ref="H3164:H3227" si="375">IF(D3164="","",VLOOKUP(D3164,Master,2,FALSE))</f>
        <v>Okahandja</v>
      </c>
      <c r="I3164" s="109"/>
      <c r="J3164" s="109" t="s">
        <v>2018</v>
      </c>
      <c r="K3164" s="109">
        <v>98</v>
      </c>
      <c r="L3164" s="118">
        <f t="shared" ref="L3164:L3227" si="376">IF(K3164="","",IF(I3164="",ROUND(HLOOKUP(J3164,kgList,K3164,FALSE),1),ROUND(HLOOKUP(I3164,kgList,K3164,FALSE),1)))</f>
        <v>4</v>
      </c>
      <c r="M3164" s="118">
        <f t="shared" ref="M3164:M3227" si="377">IF(L3164="","",IF(COUNTA(I3164:J3164)&gt;1,"Edible or Inedible",IF(COUNTA(I3164)=1,L3164*1,IF(COUNTA(J3164)=1,L3164*1,"ERROR"))))</f>
        <v>4</v>
      </c>
    </row>
    <row r="3165" spans="1:13" x14ac:dyDescent="0.3">
      <c r="A3165" s="121" t="str">
        <f t="shared" si="369"/>
        <v>2019-IC-L3</v>
      </c>
      <c r="B3165" s="122">
        <f t="shared" si="370"/>
        <v>43624</v>
      </c>
      <c r="C3165" s="121" t="str">
        <f t="shared" si="371"/>
        <v>Zone 2 - Black Rock</v>
      </c>
      <c r="D3165" s="109" t="s">
        <v>1579</v>
      </c>
      <c r="E3165" s="116" t="str">
        <f t="shared" si="372"/>
        <v>Steyn</v>
      </c>
      <c r="F3165" s="116" t="str">
        <f t="shared" si="373"/>
        <v>Marais</v>
      </c>
      <c r="G3165" s="116" t="str">
        <f t="shared" si="374"/>
        <v>Men Senior</v>
      </c>
      <c r="H3165" s="116" t="str">
        <f t="shared" si="375"/>
        <v>xOkahandja</v>
      </c>
      <c r="I3165" s="109"/>
      <c r="J3165" s="109"/>
      <c r="K3165" s="109"/>
      <c r="L3165" s="118" t="str">
        <f t="shared" si="376"/>
        <v/>
      </c>
      <c r="M3165" s="118" t="str">
        <f t="shared" si="377"/>
        <v/>
      </c>
    </row>
    <row r="3166" spans="1:13" x14ac:dyDescent="0.3">
      <c r="A3166" s="121" t="str">
        <f t="shared" si="369"/>
        <v>2019-IC-L3</v>
      </c>
      <c r="B3166" s="122">
        <f t="shared" si="370"/>
        <v>43624</v>
      </c>
      <c r="C3166" s="121" t="str">
        <f t="shared" si="371"/>
        <v>Zone 2 - Black Rock</v>
      </c>
      <c r="D3166" s="109" t="s">
        <v>1782</v>
      </c>
      <c r="E3166" s="116" t="str">
        <f t="shared" si="372"/>
        <v>Heiko Jnr</v>
      </c>
      <c r="F3166" s="116" t="str">
        <f t="shared" si="373"/>
        <v>Doll</v>
      </c>
      <c r="G3166" s="116" t="str">
        <f t="shared" si="374"/>
        <v>Men U/16</v>
      </c>
      <c r="H3166" s="116" t="str">
        <f t="shared" si="375"/>
        <v>Okahandja</v>
      </c>
      <c r="I3166" s="109" t="s">
        <v>9</v>
      </c>
      <c r="J3166" s="109"/>
      <c r="K3166" s="109">
        <v>33</v>
      </c>
      <c r="L3166" s="118">
        <f t="shared" si="376"/>
        <v>0.7</v>
      </c>
      <c r="M3166" s="118">
        <f t="shared" si="377"/>
        <v>0.7</v>
      </c>
    </row>
    <row r="3167" spans="1:13" x14ac:dyDescent="0.3">
      <c r="A3167" s="121" t="str">
        <f t="shared" si="369"/>
        <v>2019-IC-L3</v>
      </c>
      <c r="B3167" s="122">
        <f t="shared" si="370"/>
        <v>43624</v>
      </c>
      <c r="C3167" s="121" t="str">
        <f t="shared" si="371"/>
        <v>Zone 2 - Black Rock</v>
      </c>
      <c r="D3167" s="109" t="s">
        <v>658</v>
      </c>
      <c r="E3167" s="116" t="str">
        <f t="shared" si="372"/>
        <v>Coennie</v>
      </c>
      <c r="F3167" s="116" t="str">
        <f t="shared" si="373"/>
        <v>Steyn</v>
      </c>
      <c r="G3167" s="116" t="str">
        <f t="shared" si="374"/>
        <v>Men Grand Masters</v>
      </c>
      <c r="H3167" s="116" t="str">
        <f t="shared" si="375"/>
        <v>Namib Park</v>
      </c>
      <c r="I3167" s="109" t="s">
        <v>9</v>
      </c>
      <c r="J3167" s="109"/>
      <c r="K3167" s="109">
        <v>35</v>
      </c>
      <c r="L3167" s="118">
        <f t="shared" si="376"/>
        <v>0.8</v>
      </c>
      <c r="M3167" s="118">
        <f t="shared" si="377"/>
        <v>0.8</v>
      </c>
    </row>
    <row r="3168" spans="1:13" x14ac:dyDescent="0.3">
      <c r="A3168" s="121" t="str">
        <f t="shared" si="369"/>
        <v>2019-IC-L3</v>
      </c>
      <c r="B3168" s="122">
        <f t="shared" si="370"/>
        <v>43624</v>
      </c>
      <c r="C3168" s="121" t="str">
        <f t="shared" si="371"/>
        <v>Zone 2 - Black Rock</v>
      </c>
      <c r="D3168" s="109" t="s">
        <v>504</v>
      </c>
      <c r="E3168" s="116" t="str">
        <f t="shared" si="372"/>
        <v>Andre</v>
      </c>
      <c r="F3168" s="116" t="str">
        <f t="shared" si="373"/>
        <v>Coetzee</v>
      </c>
      <c r="G3168" s="116" t="str">
        <f t="shared" si="374"/>
        <v>Men Grand Masters</v>
      </c>
      <c r="H3168" s="116" t="str">
        <f t="shared" si="375"/>
        <v>Namib Park</v>
      </c>
      <c r="I3168" s="109" t="s">
        <v>19</v>
      </c>
      <c r="J3168" s="109"/>
      <c r="K3168" s="109">
        <v>70</v>
      </c>
      <c r="L3168" s="118">
        <f t="shared" si="376"/>
        <v>3.6</v>
      </c>
      <c r="M3168" s="118">
        <f t="shared" si="377"/>
        <v>3.6</v>
      </c>
    </row>
    <row r="3169" spans="1:13" x14ac:dyDescent="0.3">
      <c r="A3169" s="121" t="str">
        <f t="shared" si="369"/>
        <v>2019-IC-L3</v>
      </c>
      <c r="B3169" s="122">
        <f t="shared" si="370"/>
        <v>43624</v>
      </c>
      <c r="C3169" s="121" t="str">
        <f t="shared" si="371"/>
        <v>Zone 2 - Black Rock</v>
      </c>
      <c r="D3169" s="109" t="s">
        <v>504</v>
      </c>
      <c r="E3169" s="116" t="str">
        <f t="shared" si="372"/>
        <v>Andre</v>
      </c>
      <c r="F3169" s="116" t="str">
        <f t="shared" si="373"/>
        <v>Coetzee</v>
      </c>
      <c r="G3169" s="116" t="str">
        <f t="shared" si="374"/>
        <v>Men Grand Masters</v>
      </c>
      <c r="H3169" s="116" t="str">
        <f t="shared" si="375"/>
        <v>Namib Park</v>
      </c>
      <c r="I3169" s="109" t="s">
        <v>19</v>
      </c>
      <c r="J3169" s="109"/>
      <c r="K3169" s="109">
        <v>54</v>
      </c>
      <c r="L3169" s="118">
        <f t="shared" si="376"/>
        <v>1.6</v>
      </c>
      <c r="M3169" s="118">
        <f t="shared" si="377"/>
        <v>1.6</v>
      </c>
    </row>
    <row r="3170" spans="1:13" x14ac:dyDescent="0.3">
      <c r="A3170" s="121" t="str">
        <f t="shared" si="369"/>
        <v>2019-IC-L3</v>
      </c>
      <c r="B3170" s="122">
        <f t="shared" si="370"/>
        <v>43624</v>
      </c>
      <c r="C3170" s="121" t="str">
        <f t="shared" si="371"/>
        <v>Zone 2 - Black Rock</v>
      </c>
      <c r="D3170" s="109" t="s">
        <v>1787</v>
      </c>
      <c r="E3170" s="116" t="str">
        <f t="shared" si="372"/>
        <v>Ryno</v>
      </c>
      <c r="F3170" s="116" t="str">
        <f t="shared" si="373"/>
        <v>Enslin</v>
      </c>
      <c r="G3170" s="116" t="str">
        <f t="shared" si="374"/>
        <v>Men Senior</v>
      </c>
      <c r="H3170" s="116" t="str">
        <f t="shared" si="375"/>
        <v>Walvis Bay</v>
      </c>
      <c r="I3170" s="109" t="s">
        <v>9</v>
      </c>
      <c r="J3170" s="109"/>
      <c r="K3170" s="109">
        <v>38</v>
      </c>
      <c r="L3170" s="118">
        <f t="shared" si="376"/>
        <v>1</v>
      </c>
      <c r="M3170" s="118">
        <f t="shared" si="377"/>
        <v>1</v>
      </c>
    </row>
    <row r="3171" spans="1:13" x14ac:dyDescent="0.3">
      <c r="A3171" s="121" t="str">
        <f t="shared" si="369"/>
        <v>2019-IC-L3</v>
      </c>
      <c r="B3171" s="122">
        <f t="shared" si="370"/>
        <v>43624</v>
      </c>
      <c r="C3171" s="121" t="str">
        <f t="shared" si="371"/>
        <v>Zone 2 - Black Rock</v>
      </c>
      <c r="D3171" s="109" t="s">
        <v>614</v>
      </c>
      <c r="E3171" s="116" t="str">
        <f t="shared" si="372"/>
        <v>Olaf</v>
      </c>
      <c r="F3171" s="116" t="str">
        <f t="shared" si="373"/>
        <v>Coetzee</v>
      </c>
      <c r="G3171" s="116" t="str">
        <f t="shared" si="374"/>
        <v>Men Senior</v>
      </c>
      <c r="H3171" s="116" t="str">
        <f t="shared" si="375"/>
        <v>Namib Park</v>
      </c>
      <c r="I3171" s="109"/>
      <c r="J3171" s="109"/>
      <c r="K3171" s="109"/>
      <c r="L3171" s="118" t="str">
        <f t="shared" si="376"/>
        <v/>
      </c>
      <c r="M3171" s="118" t="str">
        <f t="shared" si="377"/>
        <v/>
      </c>
    </row>
    <row r="3172" spans="1:13" x14ac:dyDescent="0.3">
      <c r="A3172" s="121" t="str">
        <f t="shared" si="369"/>
        <v>2019-IC-L3</v>
      </c>
      <c r="B3172" s="122">
        <f t="shared" si="370"/>
        <v>43624</v>
      </c>
      <c r="C3172" s="121" t="str">
        <f t="shared" si="371"/>
        <v>Zone 2 - Black Rock</v>
      </c>
      <c r="D3172" s="109" t="s">
        <v>509</v>
      </c>
      <c r="E3172" s="116" t="str">
        <f t="shared" si="372"/>
        <v>Rodger</v>
      </c>
      <c r="F3172" s="116" t="str">
        <f t="shared" si="373"/>
        <v>Boon</v>
      </c>
      <c r="G3172" s="116" t="str">
        <f t="shared" si="374"/>
        <v>Men Master</v>
      </c>
      <c r="H3172" s="116" t="str">
        <f t="shared" si="375"/>
        <v>Namib Park</v>
      </c>
      <c r="I3172" s="109"/>
      <c r="J3172" s="109"/>
      <c r="K3172" s="109"/>
      <c r="L3172" s="118" t="str">
        <f t="shared" si="376"/>
        <v/>
      </c>
      <c r="M3172" s="118" t="str">
        <f t="shared" si="377"/>
        <v/>
      </c>
    </row>
    <row r="3173" spans="1:13" x14ac:dyDescent="0.3">
      <c r="A3173" s="121" t="str">
        <f t="shared" si="369"/>
        <v>2019-IC-L3</v>
      </c>
      <c r="B3173" s="122">
        <f t="shared" si="370"/>
        <v>43624</v>
      </c>
      <c r="C3173" s="121" t="str">
        <f t="shared" si="371"/>
        <v>Zone 2 - Black Rock</v>
      </c>
      <c r="D3173" s="109" t="s">
        <v>634</v>
      </c>
      <c r="E3173" s="116" t="str">
        <f t="shared" si="372"/>
        <v>Pierre</v>
      </c>
      <c r="F3173" s="116" t="str">
        <f t="shared" si="373"/>
        <v>Coetzee</v>
      </c>
      <c r="G3173" s="116" t="str">
        <f t="shared" si="374"/>
        <v>Men Veteran</v>
      </c>
      <c r="H3173" s="116" t="str">
        <f t="shared" si="375"/>
        <v>xNamib Park</v>
      </c>
      <c r="I3173" s="109"/>
      <c r="J3173" s="109"/>
      <c r="K3173" s="109"/>
      <c r="L3173" s="118" t="str">
        <f t="shared" si="376"/>
        <v/>
      </c>
      <c r="M3173" s="118" t="str">
        <f t="shared" si="377"/>
        <v/>
      </c>
    </row>
    <row r="3174" spans="1:13" x14ac:dyDescent="0.3">
      <c r="A3174" s="121" t="str">
        <f t="shared" si="369"/>
        <v>2019-IC-L3</v>
      </c>
      <c r="B3174" s="122">
        <f t="shared" si="370"/>
        <v>43624</v>
      </c>
      <c r="C3174" s="121" t="str">
        <f t="shared" si="371"/>
        <v>Zone 2 - Black Rock</v>
      </c>
      <c r="D3174" s="109" t="s">
        <v>1679</v>
      </c>
      <c r="E3174" s="116" t="str">
        <f t="shared" si="372"/>
        <v>Johan</v>
      </c>
      <c r="F3174" s="116" t="str">
        <f t="shared" si="373"/>
        <v>Van Niekerk</v>
      </c>
      <c r="G3174" s="116" t="str">
        <f t="shared" si="374"/>
        <v>Men Senior</v>
      </c>
      <c r="H3174" s="116" t="str">
        <f t="shared" si="375"/>
        <v>Namib Park</v>
      </c>
      <c r="I3174" s="109"/>
      <c r="J3174" s="109"/>
      <c r="K3174" s="109"/>
      <c r="L3174" s="118" t="str">
        <f t="shared" si="376"/>
        <v/>
      </c>
      <c r="M3174" s="118" t="str">
        <f t="shared" si="377"/>
        <v/>
      </c>
    </row>
    <row r="3175" spans="1:13" x14ac:dyDescent="0.3">
      <c r="A3175" s="121" t="str">
        <f t="shared" si="369"/>
        <v>2019-IC-L3</v>
      </c>
      <c r="B3175" s="122">
        <f t="shared" si="370"/>
        <v>43624</v>
      </c>
      <c r="C3175" s="121" t="str">
        <f t="shared" si="371"/>
        <v>Zone 2 - Black Rock</v>
      </c>
      <c r="D3175" s="109" t="s">
        <v>1184</v>
      </c>
      <c r="E3175" s="116" t="str">
        <f t="shared" si="372"/>
        <v>Derek</v>
      </c>
      <c r="F3175" s="116" t="str">
        <f t="shared" si="373"/>
        <v>Van Zyl</v>
      </c>
      <c r="G3175" s="116" t="str">
        <f t="shared" si="374"/>
        <v>Men Veteran</v>
      </c>
      <c r="H3175" s="116" t="str">
        <f t="shared" si="375"/>
        <v>Namib Park</v>
      </c>
      <c r="I3175" s="109"/>
      <c r="J3175" s="109"/>
      <c r="K3175" s="109"/>
      <c r="L3175" s="118" t="str">
        <f t="shared" si="376"/>
        <v/>
      </c>
      <c r="M3175" s="118" t="str">
        <f t="shared" si="377"/>
        <v/>
      </c>
    </row>
    <row r="3176" spans="1:13" x14ac:dyDescent="0.3">
      <c r="A3176" s="121" t="str">
        <f t="shared" si="369"/>
        <v>2019-IC-L3</v>
      </c>
      <c r="B3176" s="122">
        <f t="shared" si="370"/>
        <v>43624</v>
      </c>
      <c r="C3176" s="121" t="str">
        <f t="shared" si="371"/>
        <v>Zone 2 - Black Rock</v>
      </c>
      <c r="D3176" s="109" t="s">
        <v>1387</v>
      </c>
      <c r="E3176" s="116" t="str">
        <f t="shared" si="372"/>
        <v>Mark</v>
      </c>
      <c r="F3176" s="116" t="str">
        <f t="shared" si="373"/>
        <v>Van Der Merwe</v>
      </c>
      <c r="G3176" s="116" t="str">
        <f t="shared" si="374"/>
        <v>Men U/21</v>
      </c>
      <c r="H3176" s="116" t="str">
        <f t="shared" si="375"/>
        <v>Namib Park</v>
      </c>
      <c r="I3176" s="109"/>
      <c r="J3176" s="109"/>
      <c r="K3176" s="109"/>
      <c r="L3176" s="118" t="str">
        <f t="shared" si="376"/>
        <v/>
      </c>
      <c r="M3176" s="118" t="str">
        <f t="shared" si="377"/>
        <v/>
      </c>
    </row>
    <row r="3177" spans="1:13" x14ac:dyDescent="0.3">
      <c r="A3177" s="121" t="str">
        <f t="shared" si="369"/>
        <v>2019-IC-L3</v>
      </c>
      <c r="B3177" s="122">
        <f t="shared" si="370"/>
        <v>43624</v>
      </c>
      <c r="C3177" s="121" t="str">
        <f t="shared" si="371"/>
        <v>Zone 2 - Black Rock</v>
      </c>
      <c r="D3177" s="109" t="s">
        <v>507</v>
      </c>
      <c r="E3177" s="116" t="str">
        <f t="shared" si="372"/>
        <v>Johan</v>
      </c>
      <c r="F3177" s="116" t="str">
        <f t="shared" si="373"/>
        <v>Mostert</v>
      </c>
      <c r="G3177" s="116" t="str">
        <f t="shared" si="374"/>
        <v>Men Senior</v>
      </c>
      <c r="H3177" s="116" t="str">
        <f t="shared" si="375"/>
        <v>Atlantic Angling Club</v>
      </c>
      <c r="I3177" s="109"/>
      <c r="J3177" s="109" t="s">
        <v>20</v>
      </c>
      <c r="K3177" s="109">
        <v>71</v>
      </c>
      <c r="L3177" s="118">
        <f t="shared" si="376"/>
        <v>1.3</v>
      </c>
      <c r="M3177" s="118">
        <f t="shared" si="377"/>
        <v>1.3</v>
      </c>
    </row>
    <row r="3178" spans="1:13" x14ac:dyDescent="0.3">
      <c r="A3178" s="121" t="str">
        <f t="shared" si="369"/>
        <v>2019-IC-L3</v>
      </c>
      <c r="B3178" s="122">
        <f t="shared" si="370"/>
        <v>43624</v>
      </c>
      <c r="C3178" s="121" t="str">
        <f t="shared" si="371"/>
        <v>Zone 2 - Black Rock</v>
      </c>
      <c r="D3178" s="109" t="s">
        <v>641</v>
      </c>
      <c r="E3178" s="116" t="str">
        <f t="shared" si="372"/>
        <v>Hennie</v>
      </c>
      <c r="F3178" s="116" t="str">
        <f t="shared" si="373"/>
        <v>Roets</v>
      </c>
      <c r="G3178" s="116" t="str">
        <f t="shared" si="374"/>
        <v>Men Veteran</v>
      </c>
      <c r="H3178" s="116" t="str">
        <f t="shared" si="375"/>
        <v>Atlantic Angling Club</v>
      </c>
      <c r="I3178" s="109" t="s">
        <v>19</v>
      </c>
      <c r="J3178" s="109"/>
      <c r="K3178" s="109">
        <v>95</v>
      </c>
      <c r="L3178" s="118">
        <f t="shared" si="376"/>
        <v>9</v>
      </c>
      <c r="M3178" s="118">
        <f t="shared" si="377"/>
        <v>9</v>
      </c>
    </row>
    <row r="3179" spans="1:13" x14ac:dyDescent="0.3">
      <c r="A3179" s="121" t="str">
        <f t="shared" si="369"/>
        <v>2019-IC-L3</v>
      </c>
      <c r="B3179" s="122">
        <f t="shared" si="370"/>
        <v>43624</v>
      </c>
      <c r="C3179" s="121" t="str">
        <f t="shared" si="371"/>
        <v>Zone 2 - Black Rock</v>
      </c>
      <c r="D3179" s="109" t="s">
        <v>641</v>
      </c>
      <c r="E3179" s="116" t="str">
        <f t="shared" si="372"/>
        <v>Hennie</v>
      </c>
      <c r="F3179" s="116" t="str">
        <f t="shared" si="373"/>
        <v>Roets</v>
      </c>
      <c r="G3179" s="116" t="str">
        <f t="shared" si="374"/>
        <v>Men Veteran</v>
      </c>
      <c r="H3179" s="116" t="str">
        <f t="shared" si="375"/>
        <v>Atlantic Angling Club</v>
      </c>
      <c r="I3179" s="109" t="s">
        <v>19</v>
      </c>
      <c r="J3179" s="109"/>
      <c r="K3179" s="109">
        <v>73</v>
      </c>
      <c r="L3179" s="118">
        <f t="shared" si="376"/>
        <v>4.0999999999999996</v>
      </c>
      <c r="M3179" s="118">
        <f t="shared" si="377"/>
        <v>4.0999999999999996</v>
      </c>
    </row>
    <row r="3180" spans="1:13" x14ac:dyDescent="0.3">
      <c r="A3180" s="121" t="str">
        <f t="shared" si="369"/>
        <v>2019-IC-L3</v>
      </c>
      <c r="B3180" s="122">
        <f t="shared" si="370"/>
        <v>43624</v>
      </c>
      <c r="C3180" s="121" t="str">
        <f t="shared" si="371"/>
        <v>Zone 2 - Black Rock</v>
      </c>
      <c r="D3180" s="109" t="s">
        <v>704</v>
      </c>
      <c r="E3180" s="116" t="str">
        <f t="shared" si="372"/>
        <v>Adri</v>
      </c>
      <c r="F3180" s="116" t="str">
        <f t="shared" si="373"/>
        <v>Roets</v>
      </c>
      <c r="G3180" s="116" t="str">
        <f t="shared" si="374"/>
        <v>Men Master</v>
      </c>
      <c r="H3180" s="116" t="str">
        <f t="shared" si="375"/>
        <v>Atlantic Angling Club</v>
      </c>
      <c r="I3180" s="109" t="s">
        <v>9</v>
      </c>
      <c r="J3180" s="109"/>
      <c r="K3180" s="109">
        <v>32</v>
      </c>
      <c r="L3180" s="118">
        <f t="shared" si="376"/>
        <v>0.6</v>
      </c>
      <c r="M3180" s="118">
        <f t="shared" si="377"/>
        <v>0.6</v>
      </c>
    </row>
    <row r="3181" spans="1:13" x14ac:dyDescent="0.3">
      <c r="A3181" s="121" t="str">
        <f t="shared" si="369"/>
        <v>2019-IC-L3</v>
      </c>
      <c r="B3181" s="122">
        <f t="shared" si="370"/>
        <v>43624</v>
      </c>
      <c r="C3181" s="121" t="str">
        <f t="shared" si="371"/>
        <v>Zone 2 - Black Rock</v>
      </c>
      <c r="D3181" s="109" t="s">
        <v>704</v>
      </c>
      <c r="E3181" s="116" t="str">
        <f t="shared" si="372"/>
        <v>Adri</v>
      </c>
      <c r="F3181" s="116" t="str">
        <f t="shared" si="373"/>
        <v>Roets</v>
      </c>
      <c r="G3181" s="116" t="str">
        <f t="shared" si="374"/>
        <v>Men Master</v>
      </c>
      <c r="H3181" s="116" t="str">
        <f t="shared" si="375"/>
        <v>Atlantic Angling Club</v>
      </c>
      <c r="I3181" s="109"/>
      <c r="J3181" s="109" t="s">
        <v>1320</v>
      </c>
      <c r="K3181" s="109">
        <v>74</v>
      </c>
      <c r="L3181" s="118">
        <f t="shared" si="376"/>
        <v>19.2</v>
      </c>
      <c r="M3181" s="118">
        <f t="shared" si="377"/>
        <v>19.2</v>
      </c>
    </row>
    <row r="3182" spans="1:13" x14ac:dyDescent="0.3">
      <c r="A3182" s="121" t="str">
        <f t="shared" si="369"/>
        <v>2019-IC-L3</v>
      </c>
      <c r="B3182" s="122">
        <f t="shared" si="370"/>
        <v>43624</v>
      </c>
      <c r="C3182" s="121" t="str">
        <f t="shared" si="371"/>
        <v>Zone 2 - Black Rock</v>
      </c>
      <c r="D3182" s="109" t="s">
        <v>519</v>
      </c>
      <c r="E3182" s="116" t="str">
        <f t="shared" si="372"/>
        <v>Jörg</v>
      </c>
      <c r="F3182" s="116" t="str">
        <f t="shared" si="373"/>
        <v>Walter</v>
      </c>
      <c r="G3182" s="116" t="str">
        <f t="shared" si="374"/>
        <v>Men Grand Masters</v>
      </c>
      <c r="H3182" s="116" t="str">
        <f t="shared" si="375"/>
        <v>Atlantic Angling Club</v>
      </c>
      <c r="I3182" s="109" t="s">
        <v>9</v>
      </c>
      <c r="J3182" s="109"/>
      <c r="K3182" s="109"/>
      <c r="L3182" s="118" t="str">
        <f t="shared" si="376"/>
        <v/>
      </c>
      <c r="M3182" s="118" t="str">
        <f t="shared" si="377"/>
        <v/>
      </c>
    </row>
    <row r="3183" spans="1:13" x14ac:dyDescent="0.3">
      <c r="A3183" s="121" t="str">
        <f t="shared" si="369"/>
        <v>2019-IC-L3</v>
      </c>
      <c r="B3183" s="122">
        <f t="shared" si="370"/>
        <v>43624</v>
      </c>
      <c r="C3183" s="121" t="str">
        <f t="shared" si="371"/>
        <v>Zone 2 - Black Rock</v>
      </c>
      <c r="D3183" s="109" t="s">
        <v>519</v>
      </c>
      <c r="E3183" s="116" t="str">
        <f t="shared" si="372"/>
        <v>Jörg</v>
      </c>
      <c r="F3183" s="116" t="str">
        <f t="shared" si="373"/>
        <v>Walter</v>
      </c>
      <c r="G3183" s="116" t="str">
        <f t="shared" si="374"/>
        <v>Men Grand Masters</v>
      </c>
      <c r="H3183" s="116" t="str">
        <f t="shared" si="375"/>
        <v>Atlantic Angling Club</v>
      </c>
      <c r="I3183" s="109"/>
      <c r="J3183" s="109" t="s">
        <v>2020</v>
      </c>
      <c r="K3183" s="109">
        <v>111</v>
      </c>
      <c r="L3183" s="118">
        <f t="shared" si="376"/>
        <v>5.3</v>
      </c>
      <c r="M3183" s="118">
        <f t="shared" si="377"/>
        <v>5.3</v>
      </c>
    </row>
    <row r="3184" spans="1:13" x14ac:dyDescent="0.3">
      <c r="A3184" s="121" t="str">
        <f t="shared" si="369"/>
        <v>2019-IC-L3</v>
      </c>
      <c r="B3184" s="122">
        <f t="shared" si="370"/>
        <v>43624</v>
      </c>
      <c r="C3184" s="121" t="str">
        <f t="shared" si="371"/>
        <v>Zone 2 - Black Rock</v>
      </c>
      <c r="D3184" s="109" t="s">
        <v>955</v>
      </c>
      <c r="E3184" s="116" t="str">
        <f t="shared" si="372"/>
        <v>Andries</v>
      </c>
      <c r="F3184" s="116" t="str">
        <f t="shared" si="373"/>
        <v>Burger</v>
      </c>
      <c r="G3184" s="116" t="str">
        <f t="shared" si="374"/>
        <v>Men Master</v>
      </c>
      <c r="H3184" s="116" t="str">
        <f t="shared" si="375"/>
        <v>Atlantic Angling Club</v>
      </c>
      <c r="I3184" s="109"/>
      <c r="J3184" s="109"/>
      <c r="K3184" s="109"/>
      <c r="L3184" s="118" t="str">
        <f t="shared" si="376"/>
        <v/>
      </c>
      <c r="M3184" s="118" t="str">
        <f t="shared" si="377"/>
        <v/>
      </c>
    </row>
    <row r="3185" spans="1:13" x14ac:dyDescent="0.3">
      <c r="A3185" s="121" t="str">
        <f t="shared" si="369"/>
        <v>2019-IC-L3</v>
      </c>
      <c r="B3185" s="122">
        <f t="shared" si="370"/>
        <v>43624</v>
      </c>
      <c r="C3185" s="121" t="str">
        <f t="shared" si="371"/>
        <v>Zone 2 - Black Rock</v>
      </c>
      <c r="D3185" s="109" t="s">
        <v>1497</v>
      </c>
      <c r="E3185" s="116" t="str">
        <f t="shared" si="372"/>
        <v>Andi</v>
      </c>
      <c r="F3185" s="116" t="str">
        <f t="shared" si="373"/>
        <v>Bachran</v>
      </c>
      <c r="G3185" s="116" t="str">
        <f t="shared" si="374"/>
        <v>Men Master</v>
      </c>
      <c r="H3185" s="116" t="str">
        <f t="shared" si="375"/>
        <v>Atlantic Angling Club</v>
      </c>
      <c r="I3185" s="109"/>
      <c r="J3185" s="109"/>
      <c r="K3185" s="109"/>
      <c r="L3185" s="118" t="str">
        <f t="shared" si="376"/>
        <v/>
      </c>
      <c r="M3185" s="118" t="str">
        <f t="shared" si="377"/>
        <v/>
      </c>
    </row>
    <row r="3186" spans="1:13" x14ac:dyDescent="0.3">
      <c r="A3186" s="121" t="str">
        <f t="shared" si="369"/>
        <v>2019-IC-L3</v>
      </c>
      <c r="B3186" s="122">
        <f t="shared" si="370"/>
        <v>43624</v>
      </c>
      <c r="C3186" s="121" t="str">
        <f t="shared" si="371"/>
        <v>Zone 2 - Black Rock</v>
      </c>
      <c r="D3186" s="109" t="s">
        <v>1498</v>
      </c>
      <c r="E3186" s="116" t="str">
        <f t="shared" si="372"/>
        <v>Kay</v>
      </c>
      <c r="F3186" s="116" t="str">
        <f t="shared" si="373"/>
        <v>Bachran</v>
      </c>
      <c r="G3186" s="116" t="str">
        <f t="shared" si="374"/>
        <v>Men U/21</v>
      </c>
      <c r="H3186" s="116" t="str">
        <f t="shared" si="375"/>
        <v>Atlantic Angling Club</v>
      </c>
      <c r="I3186" s="109"/>
      <c r="J3186" s="109"/>
      <c r="K3186" s="109"/>
      <c r="L3186" s="118" t="str">
        <f t="shared" si="376"/>
        <v/>
      </c>
      <c r="M3186" s="118" t="str">
        <f t="shared" si="377"/>
        <v/>
      </c>
    </row>
    <row r="3187" spans="1:13" x14ac:dyDescent="0.3">
      <c r="A3187" s="121" t="str">
        <f t="shared" si="369"/>
        <v>2019-IC-L3</v>
      </c>
      <c r="B3187" s="122">
        <f t="shared" si="370"/>
        <v>43624</v>
      </c>
      <c r="C3187" s="121" t="str">
        <f t="shared" si="371"/>
        <v>Zone 2 - Black Rock</v>
      </c>
      <c r="D3187" s="109" t="s">
        <v>1772</v>
      </c>
      <c r="E3187" s="116" t="str">
        <f t="shared" si="372"/>
        <v>Frans</v>
      </c>
      <c r="F3187" s="116" t="str">
        <f t="shared" si="373"/>
        <v>Joubert</v>
      </c>
      <c r="G3187" s="116" t="str">
        <f t="shared" si="374"/>
        <v>Men Veteran</v>
      </c>
      <c r="H3187" s="116" t="str">
        <f t="shared" si="375"/>
        <v>xAtlantic Angling Club</v>
      </c>
      <c r="I3187" s="109"/>
      <c r="J3187" s="109"/>
      <c r="K3187" s="109"/>
      <c r="L3187" s="118" t="str">
        <f t="shared" si="376"/>
        <v/>
      </c>
      <c r="M3187" s="118" t="str">
        <f t="shared" si="377"/>
        <v/>
      </c>
    </row>
    <row r="3188" spans="1:13" x14ac:dyDescent="0.3">
      <c r="A3188" s="121" t="str">
        <f t="shared" si="369"/>
        <v>2019-IC-L3</v>
      </c>
      <c r="B3188" s="122">
        <f t="shared" si="370"/>
        <v>43624</v>
      </c>
      <c r="C3188" s="121" t="str">
        <f t="shared" si="371"/>
        <v>Zone 2 - Black Rock</v>
      </c>
      <c r="D3188" s="109" t="s">
        <v>1773</v>
      </c>
      <c r="E3188" s="116" t="str">
        <f t="shared" si="372"/>
        <v>Jacobus</v>
      </c>
      <c r="F3188" s="116" t="str">
        <f t="shared" si="373"/>
        <v>Steyl</v>
      </c>
      <c r="G3188" s="116" t="str">
        <f t="shared" si="374"/>
        <v>Men Grand Masters</v>
      </c>
      <c r="H3188" s="116" t="str">
        <f t="shared" si="375"/>
        <v>Atlantic Angling Club</v>
      </c>
      <c r="I3188" s="109"/>
      <c r="J3188" s="109"/>
      <c r="K3188" s="109"/>
      <c r="L3188" s="118" t="str">
        <f t="shared" si="376"/>
        <v/>
      </c>
      <c r="M3188" s="118" t="str">
        <f t="shared" si="377"/>
        <v/>
      </c>
    </row>
    <row r="3189" spans="1:13" x14ac:dyDescent="0.3">
      <c r="A3189" s="121" t="str">
        <f t="shared" si="369"/>
        <v>2019-IC-L3</v>
      </c>
      <c r="B3189" s="122">
        <f t="shared" si="370"/>
        <v>43624</v>
      </c>
      <c r="C3189" s="121" t="str">
        <f t="shared" si="371"/>
        <v>Zone 2 - Black Rock</v>
      </c>
      <c r="D3189" s="109" t="s">
        <v>735</v>
      </c>
      <c r="E3189" s="116" t="str">
        <f t="shared" si="372"/>
        <v>Natasha</v>
      </c>
      <c r="F3189" s="116" t="str">
        <f t="shared" si="373"/>
        <v>Mostert</v>
      </c>
      <c r="G3189" s="116" t="str">
        <f t="shared" si="374"/>
        <v>Ladies Senior</v>
      </c>
      <c r="H3189" s="116" t="str">
        <f t="shared" si="375"/>
        <v>Atlantic Angling Club</v>
      </c>
      <c r="I3189" s="109"/>
      <c r="J3189" s="109"/>
      <c r="K3189" s="109"/>
      <c r="L3189" s="118" t="str">
        <f t="shared" si="376"/>
        <v/>
      </c>
      <c r="M3189" s="118" t="str">
        <f t="shared" si="377"/>
        <v/>
      </c>
    </row>
    <row r="3190" spans="1:13" x14ac:dyDescent="0.3">
      <c r="A3190" s="121" t="str">
        <f t="shared" si="369"/>
        <v>2019-IC-L3</v>
      </c>
      <c r="B3190" s="122">
        <f t="shared" si="370"/>
        <v>43624</v>
      </c>
      <c r="C3190" s="121" t="str">
        <f t="shared" si="371"/>
        <v>Zone 2 - Black Rock</v>
      </c>
      <c r="D3190" s="109" t="s">
        <v>954</v>
      </c>
      <c r="E3190" s="116" t="str">
        <f t="shared" si="372"/>
        <v>Jaco</v>
      </c>
      <c r="F3190" s="116" t="str">
        <f t="shared" si="373"/>
        <v>Venter</v>
      </c>
      <c r="G3190" s="116" t="str">
        <f t="shared" si="374"/>
        <v>Men Master</v>
      </c>
      <c r="H3190" s="116" t="str">
        <f t="shared" si="375"/>
        <v>Atlantic Angling Club</v>
      </c>
      <c r="I3190" s="109"/>
      <c r="J3190" s="109"/>
      <c r="K3190" s="109"/>
      <c r="L3190" s="118" t="str">
        <f t="shared" si="376"/>
        <v/>
      </c>
      <c r="M3190" s="118" t="str">
        <f t="shared" si="377"/>
        <v/>
      </c>
    </row>
    <row r="3191" spans="1:13" x14ac:dyDescent="0.3">
      <c r="A3191" s="121" t="str">
        <f t="shared" si="369"/>
        <v>2019-IC-L3</v>
      </c>
      <c r="B3191" s="122">
        <f t="shared" si="370"/>
        <v>43624</v>
      </c>
      <c r="C3191" s="121" t="str">
        <f t="shared" si="371"/>
        <v>Zone 2 - Black Rock</v>
      </c>
      <c r="D3191" s="109" t="s">
        <v>1634</v>
      </c>
      <c r="E3191" s="116" t="str">
        <f t="shared" si="372"/>
        <v>Sven</v>
      </c>
      <c r="F3191" s="116" t="str">
        <f t="shared" si="373"/>
        <v>Welzig</v>
      </c>
      <c r="G3191" s="116" t="str">
        <f t="shared" si="374"/>
        <v>Men U/21</v>
      </c>
      <c r="H3191" s="116" t="str">
        <f t="shared" si="375"/>
        <v>Atlantic Angling Club</v>
      </c>
      <c r="I3191" s="109"/>
      <c r="J3191" s="109"/>
      <c r="K3191" s="109"/>
      <c r="L3191" s="118" t="str">
        <f t="shared" si="376"/>
        <v/>
      </c>
      <c r="M3191" s="118" t="str">
        <f t="shared" si="377"/>
        <v/>
      </c>
    </row>
    <row r="3192" spans="1:13" x14ac:dyDescent="0.3">
      <c r="A3192" s="121" t="str">
        <f t="shared" si="369"/>
        <v>2019-IC-L3</v>
      </c>
      <c r="B3192" s="122">
        <f t="shared" si="370"/>
        <v>43624</v>
      </c>
      <c r="C3192" s="121" t="str">
        <f t="shared" si="371"/>
        <v>Zone 2 - Black Rock</v>
      </c>
      <c r="D3192" s="109" t="s">
        <v>1759</v>
      </c>
      <c r="E3192" s="116" t="str">
        <f t="shared" si="372"/>
        <v>Andy</v>
      </c>
      <c r="F3192" s="116" t="str">
        <f t="shared" si="373"/>
        <v>Welzig</v>
      </c>
      <c r="G3192" s="116" t="str">
        <f t="shared" si="374"/>
        <v>Men Master</v>
      </c>
      <c r="H3192" s="116" t="str">
        <f t="shared" si="375"/>
        <v>Atlantic Angling Club</v>
      </c>
      <c r="I3192" s="109"/>
      <c r="J3192" s="109"/>
      <c r="K3192" s="109"/>
      <c r="L3192" s="118" t="str">
        <f t="shared" si="376"/>
        <v/>
      </c>
      <c r="M3192" s="118" t="str">
        <f t="shared" si="377"/>
        <v/>
      </c>
    </row>
    <row r="3193" spans="1:13" x14ac:dyDescent="0.3">
      <c r="A3193" s="121" t="str">
        <f t="shared" si="369"/>
        <v>2019-IC-L3</v>
      </c>
      <c r="B3193" s="122">
        <f t="shared" si="370"/>
        <v>43624</v>
      </c>
      <c r="C3193" s="121" t="str">
        <f t="shared" si="371"/>
        <v>Zone 2 - Black Rock</v>
      </c>
      <c r="D3193" s="109" t="s">
        <v>667</v>
      </c>
      <c r="E3193" s="116" t="str">
        <f t="shared" si="372"/>
        <v>Corne</v>
      </c>
      <c r="F3193" s="116" t="str">
        <f t="shared" si="373"/>
        <v>Van Niekerk</v>
      </c>
      <c r="G3193" s="116" t="str">
        <f t="shared" si="374"/>
        <v>Men Senior</v>
      </c>
      <c r="H3193" s="116" t="str">
        <f t="shared" si="375"/>
        <v>Penguin</v>
      </c>
      <c r="I3193" s="109" t="s">
        <v>9</v>
      </c>
      <c r="J3193" s="109"/>
      <c r="K3193" s="109">
        <v>30</v>
      </c>
      <c r="L3193" s="118">
        <f t="shared" si="376"/>
        <v>0.5</v>
      </c>
      <c r="M3193" s="118">
        <f t="shared" si="377"/>
        <v>0.5</v>
      </c>
    </row>
    <row r="3194" spans="1:13" x14ac:dyDescent="0.3">
      <c r="A3194" s="121" t="str">
        <f t="shared" si="369"/>
        <v>2019-IC-L3</v>
      </c>
      <c r="B3194" s="122">
        <f t="shared" si="370"/>
        <v>43624</v>
      </c>
      <c r="C3194" s="121" t="str">
        <f t="shared" si="371"/>
        <v>Zone 2 - Black Rock</v>
      </c>
      <c r="D3194" s="109" t="s">
        <v>500</v>
      </c>
      <c r="E3194" s="116" t="str">
        <f t="shared" si="372"/>
        <v>Charles</v>
      </c>
      <c r="F3194" s="116" t="str">
        <f t="shared" si="373"/>
        <v>Bothma</v>
      </c>
      <c r="G3194" s="116" t="str">
        <f t="shared" si="374"/>
        <v>Men Grand Masters</v>
      </c>
      <c r="H3194" s="116" t="str">
        <f t="shared" si="375"/>
        <v>Penguin</v>
      </c>
      <c r="I3194" s="109" t="s">
        <v>9</v>
      </c>
      <c r="J3194" s="109"/>
      <c r="K3194" s="109">
        <v>31</v>
      </c>
      <c r="L3194" s="118">
        <f t="shared" si="376"/>
        <v>0.5</v>
      </c>
      <c r="M3194" s="118">
        <f t="shared" si="377"/>
        <v>0.5</v>
      </c>
    </row>
    <row r="3195" spans="1:13" x14ac:dyDescent="0.3">
      <c r="A3195" s="121" t="str">
        <f t="shared" si="369"/>
        <v>2019-IC-L3</v>
      </c>
      <c r="B3195" s="122">
        <f t="shared" si="370"/>
        <v>43624</v>
      </c>
      <c r="C3195" s="121" t="str">
        <f t="shared" si="371"/>
        <v>Zone 2 - Black Rock</v>
      </c>
      <c r="D3195" s="109" t="s">
        <v>500</v>
      </c>
      <c r="E3195" s="116" t="str">
        <f t="shared" si="372"/>
        <v>Charles</v>
      </c>
      <c r="F3195" s="116" t="str">
        <f t="shared" si="373"/>
        <v>Bothma</v>
      </c>
      <c r="G3195" s="116" t="str">
        <f t="shared" si="374"/>
        <v>Men Grand Masters</v>
      </c>
      <c r="H3195" s="116" t="str">
        <f t="shared" si="375"/>
        <v>Penguin</v>
      </c>
      <c r="I3195" s="109" t="s">
        <v>19</v>
      </c>
      <c r="J3195" s="109"/>
      <c r="K3195" s="109">
        <v>71</v>
      </c>
      <c r="L3195" s="118">
        <f t="shared" si="376"/>
        <v>3.7</v>
      </c>
      <c r="M3195" s="118">
        <f t="shared" si="377"/>
        <v>3.7</v>
      </c>
    </row>
    <row r="3196" spans="1:13" x14ac:dyDescent="0.3">
      <c r="A3196" s="121" t="str">
        <f t="shared" si="369"/>
        <v>2019-IC-L3</v>
      </c>
      <c r="B3196" s="122">
        <f t="shared" si="370"/>
        <v>43624</v>
      </c>
      <c r="C3196" s="121" t="str">
        <f t="shared" si="371"/>
        <v>Zone 2 - Black Rock</v>
      </c>
      <c r="D3196" s="109" t="s">
        <v>1420</v>
      </c>
      <c r="E3196" s="116" t="str">
        <f t="shared" si="372"/>
        <v>Allen</v>
      </c>
      <c r="F3196" s="116" t="str">
        <f t="shared" si="373"/>
        <v>Langenstrassen</v>
      </c>
      <c r="G3196" s="116" t="str">
        <f t="shared" si="374"/>
        <v>Men Veteran</v>
      </c>
      <c r="H3196" s="116" t="str">
        <f t="shared" si="375"/>
        <v>Penguin</v>
      </c>
      <c r="I3196" s="109" t="s">
        <v>19</v>
      </c>
      <c r="J3196" s="109"/>
      <c r="K3196" s="109">
        <v>43</v>
      </c>
      <c r="L3196" s="118">
        <f t="shared" si="376"/>
        <v>0.8</v>
      </c>
      <c r="M3196" s="118">
        <f t="shared" si="377"/>
        <v>0.8</v>
      </c>
    </row>
    <row r="3197" spans="1:13" x14ac:dyDescent="0.3">
      <c r="A3197" s="121" t="str">
        <f t="shared" si="369"/>
        <v>2019-IC-L3</v>
      </c>
      <c r="B3197" s="122">
        <f t="shared" si="370"/>
        <v>43624</v>
      </c>
      <c r="C3197" s="121" t="str">
        <f t="shared" si="371"/>
        <v>Zone 2 - Black Rock</v>
      </c>
      <c r="D3197" s="109" t="s">
        <v>777</v>
      </c>
      <c r="E3197" s="116" t="str">
        <f t="shared" si="372"/>
        <v>Kevin</v>
      </c>
      <c r="F3197" s="116" t="str">
        <f t="shared" si="373"/>
        <v>Page</v>
      </c>
      <c r="G3197" s="116" t="str">
        <f t="shared" si="374"/>
        <v>Men U/21</v>
      </c>
      <c r="H3197" s="116" t="str">
        <f t="shared" si="375"/>
        <v>Penguin</v>
      </c>
      <c r="I3197" s="109" t="s">
        <v>19</v>
      </c>
      <c r="J3197" s="109"/>
      <c r="K3197" s="109">
        <v>77</v>
      </c>
      <c r="L3197" s="118">
        <f t="shared" si="376"/>
        <v>4.8</v>
      </c>
      <c r="M3197" s="118">
        <f t="shared" si="377"/>
        <v>4.8</v>
      </c>
    </row>
    <row r="3198" spans="1:13" x14ac:dyDescent="0.3">
      <c r="A3198" s="121" t="str">
        <f t="shared" si="369"/>
        <v>2019-IC-L3</v>
      </c>
      <c r="B3198" s="122">
        <f t="shared" si="370"/>
        <v>43624</v>
      </c>
      <c r="C3198" s="121" t="str">
        <f t="shared" si="371"/>
        <v>Zone 2 - Black Rock</v>
      </c>
      <c r="D3198" s="109" t="s">
        <v>502</v>
      </c>
      <c r="E3198" s="116" t="str">
        <f t="shared" si="372"/>
        <v>Nico</v>
      </c>
      <c r="F3198" s="116" t="str">
        <f t="shared" si="373"/>
        <v>Kotze</v>
      </c>
      <c r="G3198" s="116" t="str">
        <f t="shared" si="374"/>
        <v>Men Veteran</v>
      </c>
      <c r="H3198" s="116" t="str">
        <f t="shared" si="375"/>
        <v>Penguin</v>
      </c>
      <c r="I3198" s="109" t="s">
        <v>9</v>
      </c>
      <c r="J3198" s="109"/>
      <c r="K3198" s="109">
        <v>31</v>
      </c>
      <c r="L3198" s="118">
        <f t="shared" si="376"/>
        <v>0.5</v>
      </c>
      <c r="M3198" s="118">
        <f t="shared" si="377"/>
        <v>0.5</v>
      </c>
    </row>
    <row r="3199" spans="1:13" x14ac:dyDescent="0.3">
      <c r="A3199" s="121" t="str">
        <f t="shared" si="369"/>
        <v>2019-IC-L3</v>
      </c>
      <c r="B3199" s="122">
        <f t="shared" si="370"/>
        <v>43624</v>
      </c>
      <c r="C3199" s="121" t="str">
        <f t="shared" si="371"/>
        <v>Zone 2 - Black Rock</v>
      </c>
      <c r="D3199" s="109" t="s">
        <v>502</v>
      </c>
      <c r="E3199" s="116" t="str">
        <f t="shared" si="372"/>
        <v>Nico</v>
      </c>
      <c r="F3199" s="116" t="str">
        <f t="shared" si="373"/>
        <v>Kotze</v>
      </c>
      <c r="G3199" s="116" t="str">
        <f t="shared" si="374"/>
        <v>Men Veteran</v>
      </c>
      <c r="H3199" s="116" t="str">
        <f t="shared" si="375"/>
        <v>Penguin</v>
      </c>
      <c r="I3199" s="109" t="s">
        <v>9</v>
      </c>
      <c r="J3199" s="109"/>
      <c r="K3199" s="109">
        <v>32</v>
      </c>
      <c r="L3199" s="118">
        <f t="shared" si="376"/>
        <v>0.6</v>
      </c>
      <c r="M3199" s="118">
        <f t="shared" si="377"/>
        <v>0.6</v>
      </c>
    </row>
    <row r="3200" spans="1:13" x14ac:dyDescent="0.3">
      <c r="A3200" s="121" t="str">
        <f t="shared" si="369"/>
        <v>2019-IC-L3</v>
      </c>
      <c r="B3200" s="122">
        <f t="shared" si="370"/>
        <v>43624</v>
      </c>
      <c r="C3200" s="121" t="str">
        <f t="shared" si="371"/>
        <v>Zone 2 - Black Rock</v>
      </c>
      <c r="D3200" s="109" t="s">
        <v>505</v>
      </c>
      <c r="E3200" s="116" t="str">
        <f t="shared" si="372"/>
        <v>Henry</v>
      </c>
      <c r="F3200" s="116" t="str">
        <f t="shared" si="373"/>
        <v>Loubser</v>
      </c>
      <c r="G3200" s="116" t="str">
        <f t="shared" si="374"/>
        <v>Men Grand Masters</v>
      </c>
      <c r="H3200" s="116" t="str">
        <f t="shared" si="375"/>
        <v>Penguin</v>
      </c>
      <c r="I3200" s="109"/>
      <c r="J3200" s="109" t="s">
        <v>2018</v>
      </c>
      <c r="K3200" s="109">
        <v>134</v>
      </c>
      <c r="L3200" s="118">
        <f t="shared" si="376"/>
        <v>11.8</v>
      </c>
      <c r="M3200" s="118">
        <f t="shared" si="377"/>
        <v>11.8</v>
      </c>
    </row>
    <row r="3201" spans="1:13" x14ac:dyDescent="0.3">
      <c r="A3201" s="121" t="str">
        <f t="shared" si="369"/>
        <v>2019-IC-L3</v>
      </c>
      <c r="B3201" s="122">
        <f t="shared" si="370"/>
        <v>43624</v>
      </c>
      <c r="C3201" s="121" t="str">
        <f t="shared" si="371"/>
        <v>Zone 2 - Black Rock</v>
      </c>
      <c r="D3201" s="109" t="s">
        <v>516</v>
      </c>
      <c r="E3201" s="116" t="str">
        <f t="shared" si="372"/>
        <v>Morne</v>
      </c>
      <c r="F3201" s="116" t="str">
        <f t="shared" si="373"/>
        <v>Horn</v>
      </c>
      <c r="G3201" s="116" t="str">
        <f t="shared" si="374"/>
        <v>Men Veteran</v>
      </c>
      <c r="H3201" s="116" t="str">
        <f t="shared" si="375"/>
        <v>Welwitschia</v>
      </c>
      <c r="I3201" s="109" t="s">
        <v>19</v>
      </c>
      <c r="J3201" s="109"/>
      <c r="K3201" s="109">
        <v>42</v>
      </c>
      <c r="L3201" s="118">
        <f t="shared" si="376"/>
        <v>0.8</v>
      </c>
      <c r="M3201" s="118">
        <f t="shared" si="377"/>
        <v>0.8</v>
      </c>
    </row>
    <row r="3202" spans="1:13" x14ac:dyDescent="0.3">
      <c r="A3202" s="121" t="str">
        <f t="shared" si="369"/>
        <v>2019-IC-L3</v>
      </c>
      <c r="B3202" s="122">
        <f t="shared" si="370"/>
        <v>43624</v>
      </c>
      <c r="C3202" s="121" t="str">
        <f t="shared" si="371"/>
        <v>Zone 2 - Black Rock</v>
      </c>
      <c r="D3202" s="109" t="s">
        <v>516</v>
      </c>
      <c r="E3202" s="116" t="str">
        <f t="shared" si="372"/>
        <v>Morne</v>
      </c>
      <c r="F3202" s="116" t="str">
        <f t="shared" si="373"/>
        <v>Horn</v>
      </c>
      <c r="G3202" s="116" t="str">
        <f t="shared" si="374"/>
        <v>Men Veteran</v>
      </c>
      <c r="H3202" s="116" t="str">
        <f t="shared" si="375"/>
        <v>Welwitschia</v>
      </c>
      <c r="I3202" s="109" t="s">
        <v>9</v>
      </c>
      <c r="J3202" s="109"/>
      <c r="K3202" s="109">
        <v>30</v>
      </c>
      <c r="L3202" s="118">
        <f t="shared" si="376"/>
        <v>0.5</v>
      </c>
      <c r="M3202" s="118">
        <f t="shared" si="377"/>
        <v>0.5</v>
      </c>
    </row>
    <row r="3203" spans="1:13" x14ac:dyDescent="0.3">
      <c r="A3203" s="121" t="str">
        <f t="shared" si="369"/>
        <v>2019-IC-L3</v>
      </c>
      <c r="B3203" s="122">
        <f t="shared" si="370"/>
        <v>43624</v>
      </c>
      <c r="C3203" s="121" t="str">
        <f t="shared" si="371"/>
        <v>Zone 2 - Black Rock</v>
      </c>
      <c r="D3203" s="109" t="s">
        <v>516</v>
      </c>
      <c r="E3203" s="116" t="str">
        <f t="shared" si="372"/>
        <v>Morne</v>
      </c>
      <c r="F3203" s="116" t="str">
        <f t="shared" si="373"/>
        <v>Horn</v>
      </c>
      <c r="G3203" s="116" t="str">
        <f t="shared" si="374"/>
        <v>Men Veteran</v>
      </c>
      <c r="H3203" s="116" t="str">
        <f t="shared" si="375"/>
        <v>Welwitschia</v>
      </c>
      <c r="I3203" s="109" t="s">
        <v>9</v>
      </c>
      <c r="J3203" s="109"/>
      <c r="K3203" s="109">
        <v>33</v>
      </c>
      <c r="L3203" s="118">
        <f t="shared" si="376"/>
        <v>0.7</v>
      </c>
      <c r="M3203" s="118">
        <f t="shared" si="377"/>
        <v>0.7</v>
      </c>
    </row>
    <row r="3204" spans="1:13" x14ac:dyDescent="0.3">
      <c r="A3204" s="121" t="str">
        <f t="shared" si="369"/>
        <v>2019-IC-L3</v>
      </c>
      <c r="B3204" s="122">
        <f t="shared" si="370"/>
        <v>43624</v>
      </c>
      <c r="C3204" s="121" t="str">
        <f t="shared" si="371"/>
        <v>Zone 2 - Black Rock</v>
      </c>
      <c r="D3204" s="109" t="s">
        <v>516</v>
      </c>
      <c r="E3204" s="116" t="str">
        <f t="shared" si="372"/>
        <v>Morne</v>
      </c>
      <c r="F3204" s="116" t="str">
        <f t="shared" si="373"/>
        <v>Horn</v>
      </c>
      <c r="G3204" s="116" t="str">
        <f t="shared" si="374"/>
        <v>Men Veteran</v>
      </c>
      <c r="H3204" s="116" t="str">
        <f t="shared" si="375"/>
        <v>Welwitschia</v>
      </c>
      <c r="I3204" s="109"/>
      <c r="J3204" s="109" t="s">
        <v>1366</v>
      </c>
      <c r="K3204" s="109">
        <v>68</v>
      </c>
      <c r="L3204" s="118">
        <f t="shared" si="376"/>
        <v>4.4000000000000004</v>
      </c>
      <c r="M3204" s="118">
        <f t="shared" si="377"/>
        <v>4.4000000000000004</v>
      </c>
    </row>
    <row r="3205" spans="1:13" x14ac:dyDescent="0.3">
      <c r="A3205" s="121" t="str">
        <f t="shared" si="369"/>
        <v>2019-IC-L3</v>
      </c>
      <c r="B3205" s="122">
        <f t="shared" si="370"/>
        <v>43624</v>
      </c>
      <c r="C3205" s="121" t="str">
        <f t="shared" si="371"/>
        <v>Zone 2 - Black Rock</v>
      </c>
      <c r="D3205" s="109" t="s">
        <v>501</v>
      </c>
      <c r="E3205" s="116" t="str">
        <f t="shared" si="372"/>
        <v>Lesley</v>
      </c>
      <c r="F3205" s="116" t="str">
        <f t="shared" si="373"/>
        <v>Page</v>
      </c>
      <c r="G3205" s="116" t="str">
        <f t="shared" si="374"/>
        <v>Men Master</v>
      </c>
      <c r="H3205" s="116" t="str">
        <f t="shared" si="375"/>
        <v>Penguin</v>
      </c>
      <c r="I3205" s="109"/>
      <c r="J3205" s="109" t="s">
        <v>2018</v>
      </c>
      <c r="K3205" s="109">
        <v>116</v>
      </c>
      <c r="L3205" s="118">
        <f t="shared" si="376"/>
        <v>7.2</v>
      </c>
      <c r="M3205" s="118">
        <f t="shared" si="377"/>
        <v>7.2</v>
      </c>
    </row>
    <row r="3206" spans="1:13" x14ac:dyDescent="0.3">
      <c r="A3206" s="121" t="str">
        <f t="shared" si="369"/>
        <v>2019-IC-L3</v>
      </c>
      <c r="B3206" s="122">
        <f t="shared" si="370"/>
        <v>43624</v>
      </c>
      <c r="C3206" s="121" t="str">
        <f t="shared" si="371"/>
        <v>Zone 2 - Black Rock</v>
      </c>
      <c r="D3206" s="109" t="s">
        <v>501</v>
      </c>
      <c r="E3206" s="116" t="str">
        <f t="shared" si="372"/>
        <v>Lesley</v>
      </c>
      <c r="F3206" s="116" t="str">
        <f t="shared" si="373"/>
        <v>Page</v>
      </c>
      <c r="G3206" s="116" t="str">
        <f t="shared" si="374"/>
        <v>Men Master</v>
      </c>
      <c r="H3206" s="116" t="str">
        <f t="shared" si="375"/>
        <v>Penguin</v>
      </c>
      <c r="I3206" s="109" t="s">
        <v>19</v>
      </c>
      <c r="J3206" s="109"/>
      <c r="K3206" s="109">
        <v>45</v>
      </c>
      <c r="L3206" s="118">
        <f t="shared" si="376"/>
        <v>0.9</v>
      </c>
      <c r="M3206" s="118">
        <f t="shared" si="377"/>
        <v>0.9</v>
      </c>
    </row>
    <row r="3207" spans="1:13" x14ac:dyDescent="0.3">
      <c r="A3207" s="121" t="str">
        <f t="shared" si="369"/>
        <v>2019-IC-L3</v>
      </c>
      <c r="B3207" s="122">
        <f t="shared" si="370"/>
        <v>43624</v>
      </c>
      <c r="C3207" s="121" t="str">
        <f t="shared" si="371"/>
        <v>Zone 2 - Black Rock</v>
      </c>
      <c r="D3207" s="109" t="s">
        <v>563</v>
      </c>
      <c r="E3207" s="116" t="str">
        <f t="shared" si="372"/>
        <v>Louis</v>
      </c>
      <c r="F3207" s="116" t="str">
        <f t="shared" si="373"/>
        <v>Potgieter</v>
      </c>
      <c r="G3207" s="116" t="str">
        <f t="shared" si="374"/>
        <v>Men Veteran</v>
      </c>
      <c r="H3207" s="116" t="str">
        <f t="shared" si="375"/>
        <v>Welwitschia</v>
      </c>
      <c r="I3207" s="109"/>
      <c r="J3207" s="109" t="s">
        <v>2018</v>
      </c>
      <c r="K3207" s="109">
        <v>128</v>
      </c>
      <c r="L3207" s="118">
        <f t="shared" si="376"/>
        <v>10.1</v>
      </c>
      <c r="M3207" s="118">
        <f t="shared" si="377"/>
        <v>10.1</v>
      </c>
    </row>
    <row r="3208" spans="1:13" x14ac:dyDescent="0.3">
      <c r="A3208" s="121" t="str">
        <f t="shared" si="369"/>
        <v>2019-IC-L3</v>
      </c>
      <c r="B3208" s="122">
        <f t="shared" si="370"/>
        <v>43624</v>
      </c>
      <c r="C3208" s="121" t="str">
        <f t="shared" si="371"/>
        <v>Zone 2 - Black Rock</v>
      </c>
      <c r="D3208" s="109" t="s">
        <v>563</v>
      </c>
      <c r="E3208" s="116" t="str">
        <f t="shared" si="372"/>
        <v>Louis</v>
      </c>
      <c r="F3208" s="116" t="str">
        <f t="shared" si="373"/>
        <v>Potgieter</v>
      </c>
      <c r="G3208" s="116" t="str">
        <f t="shared" si="374"/>
        <v>Men Veteran</v>
      </c>
      <c r="H3208" s="116" t="str">
        <f t="shared" si="375"/>
        <v>Welwitschia</v>
      </c>
      <c r="I3208" s="109"/>
      <c r="J3208" s="109" t="s">
        <v>2018</v>
      </c>
      <c r="K3208" s="109">
        <v>132</v>
      </c>
      <c r="L3208" s="118">
        <f t="shared" si="376"/>
        <v>11.2</v>
      </c>
      <c r="M3208" s="118">
        <f t="shared" si="377"/>
        <v>11.2</v>
      </c>
    </row>
    <row r="3209" spans="1:13" x14ac:dyDescent="0.3">
      <c r="A3209" s="121" t="str">
        <f t="shared" si="369"/>
        <v>2019-IC-L3</v>
      </c>
      <c r="B3209" s="122">
        <f t="shared" si="370"/>
        <v>43624</v>
      </c>
      <c r="C3209" s="121" t="str">
        <f t="shared" si="371"/>
        <v>Zone 2 - Black Rock</v>
      </c>
      <c r="D3209" s="109" t="s">
        <v>563</v>
      </c>
      <c r="E3209" s="116" t="str">
        <f t="shared" si="372"/>
        <v>Louis</v>
      </c>
      <c r="F3209" s="116" t="str">
        <f t="shared" si="373"/>
        <v>Potgieter</v>
      </c>
      <c r="G3209" s="116" t="str">
        <f t="shared" si="374"/>
        <v>Men Veteran</v>
      </c>
      <c r="H3209" s="116" t="str">
        <f t="shared" si="375"/>
        <v>Welwitschia</v>
      </c>
      <c r="I3209" s="109"/>
      <c r="J3209" s="109" t="s">
        <v>2018</v>
      </c>
      <c r="K3209" s="109">
        <v>148</v>
      </c>
      <c r="L3209" s="118">
        <f t="shared" si="376"/>
        <v>16.600000000000001</v>
      </c>
      <c r="M3209" s="118">
        <f t="shared" si="377"/>
        <v>16.600000000000001</v>
      </c>
    </row>
    <row r="3210" spans="1:13" x14ac:dyDescent="0.3">
      <c r="A3210" s="121" t="str">
        <f t="shared" si="369"/>
        <v>2019-IC-L3</v>
      </c>
      <c r="B3210" s="122">
        <f t="shared" si="370"/>
        <v>43624</v>
      </c>
      <c r="C3210" s="121" t="str">
        <f t="shared" si="371"/>
        <v>Zone 2 - Black Rock</v>
      </c>
      <c r="D3210" s="109" t="s">
        <v>749</v>
      </c>
      <c r="E3210" s="116" t="str">
        <f t="shared" si="372"/>
        <v>Grant</v>
      </c>
      <c r="F3210" s="116" t="str">
        <f t="shared" si="373"/>
        <v>Knight</v>
      </c>
      <c r="G3210" s="116" t="str">
        <f t="shared" si="374"/>
        <v>Men Veteran</v>
      </c>
      <c r="H3210" s="116" t="str">
        <f t="shared" si="375"/>
        <v>Penguin</v>
      </c>
      <c r="I3210" s="109" t="s">
        <v>19</v>
      </c>
      <c r="J3210" s="109"/>
      <c r="K3210" s="109">
        <v>53</v>
      </c>
      <c r="L3210" s="118">
        <f t="shared" si="376"/>
        <v>1.5</v>
      </c>
      <c r="M3210" s="118">
        <f t="shared" si="377"/>
        <v>1.5</v>
      </c>
    </row>
    <row r="3211" spans="1:13" x14ac:dyDescent="0.3">
      <c r="A3211" s="121" t="str">
        <f t="shared" si="369"/>
        <v>2019-IC-L3</v>
      </c>
      <c r="B3211" s="122">
        <f t="shared" si="370"/>
        <v>43624</v>
      </c>
      <c r="C3211" s="121" t="str">
        <f t="shared" si="371"/>
        <v>Zone 2 - Black Rock</v>
      </c>
      <c r="D3211" s="109" t="s">
        <v>749</v>
      </c>
      <c r="E3211" s="116" t="str">
        <f t="shared" si="372"/>
        <v>Grant</v>
      </c>
      <c r="F3211" s="116" t="str">
        <f t="shared" si="373"/>
        <v>Knight</v>
      </c>
      <c r="G3211" s="116" t="str">
        <f t="shared" si="374"/>
        <v>Men Veteran</v>
      </c>
      <c r="H3211" s="116" t="str">
        <f t="shared" si="375"/>
        <v>Penguin</v>
      </c>
      <c r="I3211" s="109"/>
      <c r="J3211" s="109" t="s">
        <v>1339</v>
      </c>
      <c r="K3211" s="109">
        <v>117</v>
      </c>
      <c r="L3211" s="118">
        <f t="shared" si="376"/>
        <v>20.100000000000001</v>
      </c>
      <c r="M3211" s="118">
        <f t="shared" si="377"/>
        <v>20.100000000000001</v>
      </c>
    </row>
    <row r="3212" spans="1:13" x14ac:dyDescent="0.3">
      <c r="A3212" s="121" t="str">
        <f t="shared" ref="A3212:A3275" si="378">IF(D3212="","",A3211)</f>
        <v>2019-IC-L3</v>
      </c>
      <c r="B3212" s="122">
        <f t="shared" ref="B3212:B3275" si="379">IF(D3212="","",B3211)</f>
        <v>43624</v>
      </c>
      <c r="C3212" s="121" t="str">
        <f t="shared" ref="C3212:C3275" si="380">IF(D3212="","",C3211)</f>
        <v>Zone 2 - Black Rock</v>
      </c>
      <c r="D3212" s="109" t="s">
        <v>749</v>
      </c>
      <c r="E3212" s="116" t="str">
        <f t="shared" si="372"/>
        <v>Grant</v>
      </c>
      <c r="F3212" s="116" t="str">
        <f t="shared" si="373"/>
        <v>Knight</v>
      </c>
      <c r="G3212" s="116" t="str">
        <f t="shared" si="374"/>
        <v>Men Veteran</v>
      </c>
      <c r="H3212" s="116" t="str">
        <f t="shared" si="375"/>
        <v>Penguin</v>
      </c>
      <c r="I3212" s="109"/>
      <c r="J3212" s="109" t="s">
        <v>1339</v>
      </c>
      <c r="K3212" s="109">
        <v>106</v>
      </c>
      <c r="L3212" s="118">
        <f t="shared" si="376"/>
        <v>14.5</v>
      </c>
      <c r="M3212" s="118">
        <f t="shared" si="377"/>
        <v>14.5</v>
      </c>
    </row>
    <row r="3213" spans="1:13" x14ac:dyDescent="0.3">
      <c r="A3213" s="121" t="str">
        <f t="shared" si="378"/>
        <v>2019-IC-L3</v>
      </c>
      <c r="B3213" s="122">
        <f t="shared" si="379"/>
        <v>43624</v>
      </c>
      <c r="C3213" s="121" t="str">
        <f t="shared" si="380"/>
        <v>Zone 2 - Black Rock</v>
      </c>
      <c r="D3213" s="109" t="s">
        <v>674</v>
      </c>
      <c r="E3213" s="116" t="str">
        <f t="shared" si="372"/>
        <v>Devon</v>
      </c>
      <c r="F3213" s="116" t="str">
        <f t="shared" si="373"/>
        <v>Burger</v>
      </c>
      <c r="G3213" s="116" t="str">
        <f t="shared" si="374"/>
        <v>Men U/21</v>
      </c>
      <c r="H3213" s="116" t="str">
        <f t="shared" si="375"/>
        <v>Penguin</v>
      </c>
      <c r="I3213" s="109" t="s">
        <v>9</v>
      </c>
      <c r="J3213" s="109"/>
      <c r="K3213" s="109">
        <v>30</v>
      </c>
      <c r="L3213" s="118">
        <f t="shared" si="376"/>
        <v>0.5</v>
      </c>
      <c r="M3213" s="118">
        <f t="shared" si="377"/>
        <v>0.5</v>
      </c>
    </row>
    <row r="3214" spans="1:13" x14ac:dyDescent="0.3">
      <c r="A3214" s="121" t="str">
        <f t="shared" si="378"/>
        <v>2019-IC-L3</v>
      </c>
      <c r="B3214" s="122">
        <f t="shared" si="379"/>
        <v>43624</v>
      </c>
      <c r="C3214" s="121" t="str">
        <f t="shared" si="380"/>
        <v>Zone 2 - Black Rock</v>
      </c>
      <c r="D3214" s="109" t="s">
        <v>674</v>
      </c>
      <c r="E3214" s="116" t="str">
        <f t="shared" si="372"/>
        <v>Devon</v>
      </c>
      <c r="F3214" s="116" t="str">
        <f t="shared" si="373"/>
        <v>Burger</v>
      </c>
      <c r="G3214" s="116" t="str">
        <f t="shared" si="374"/>
        <v>Men U/21</v>
      </c>
      <c r="H3214" s="116" t="str">
        <f t="shared" si="375"/>
        <v>Penguin</v>
      </c>
      <c r="I3214" s="109" t="s">
        <v>9</v>
      </c>
      <c r="J3214" s="109"/>
      <c r="K3214" s="109">
        <v>35</v>
      </c>
      <c r="L3214" s="118">
        <f t="shared" si="376"/>
        <v>0.8</v>
      </c>
      <c r="M3214" s="118">
        <f t="shared" si="377"/>
        <v>0.8</v>
      </c>
    </row>
    <row r="3215" spans="1:13" x14ac:dyDescent="0.3">
      <c r="A3215" s="121" t="str">
        <f t="shared" si="378"/>
        <v>2019-IC-L3</v>
      </c>
      <c r="B3215" s="122">
        <f t="shared" si="379"/>
        <v>43624</v>
      </c>
      <c r="C3215" s="121" t="str">
        <f t="shared" si="380"/>
        <v>Zone 2 - Black Rock</v>
      </c>
      <c r="D3215" s="109" t="s">
        <v>1255</v>
      </c>
      <c r="E3215" s="116" t="str">
        <f t="shared" si="372"/>
        <v>Dale</v>
      </c>
      <c r="F3215" s="116" t="str">
        <f t="shared" si="373"/>
        <v>Smith</v>
      </c>
      <c r="G3215" s="116" t="str">
        <f t="shared" si="374"/>
        <v>Men Senior</v>
      </c>
      <c r="H3215" s="116" t="str">
        <f t="shared" si="375"/>
        <v>xPenguin</v>
      </c>
      <c r="I3215" s="109"/>
      <c r="J3215" s="109"/>
      <c r="K3215" s="109"/>
      <c r="L3215" s="118" t="str">
        <f t="shared" si="376"/>
        <v/>
      </c>
      <c r="M3215" s="118" t="str">
        <f t="shared" si="377"/>
        <v/>
      </c>
    </row>
    <row r="3216" spans="1:13" x14ac:dyDescent="0.3">
      <c r="A3216" s="121" t="str">
        <f t="shared" si="378"/>
        <v>2019-IC-L3</v>
      </c>
      <c r="B3216" s="122">
        <f t="shared" si="379"/>
        <v>43624</v>
      </c>
      <c r="C3216" s="121" t="str">
        <f t="shared" si="380"/>
        <v>Zone 2 - Black Rock</v>
      </c>
      <c r="D3216" s="109" t="s">
        <v>1491</v>
      </c>
      <c r="E3216" s="116" t="str">
        <f t="shared" si="372"/>
        <v>Annelien</v>
      </c>
      <c r="F3216" s="116" t="str">
        <f t="shared" si="373"/>
        <v>Langenstrassen</v>
      </c>
      <c r="G3216" s="116" t="str">
        <f t="shared" si="374"/>
        <v>Ladies Veteran</v>
      </c>
      <c r="H3216" s="116" t="str">
        <f t="shared" si="375"/>
        <v>Penguin</v>
      </c>
      <c r="I3216" s="109"/>
      <c r="J3216" s="109"/>
      <c r="K3216" s="109"/>
      <c r="L3216" s="118" t="str">
        <f t="shared" si="376"/>
        <v/>
      </c>
      <c r="M3216" s="118" t="str">
        <f t="shared" si="377"/>
        <v/>
      </c>
    </row>
    <row r="3217" spans="1:13" x14ac:dyDescent="0.3">
      <c r="A3217" s="121" t="str">
        <f t="shared" si="378"/>
        <v>2019-IC-L3</v>
      </c>
      <c r="B3217" s="122">
        <f t="shared" si="379"/>
        <v>43624</v>
      </c>
      <c r="C3217" s="121" t="str">
        <f t="shared" si="380"/>
        <v>Zone 2 - Black Rock</v>
      </c>
      <c r="D3217" s="109" t="s">
        <v>557</v>
      </c>
      <c r="E3217" s="116" t="str">
        <f t="shared" si="372"/>
        <v>Frans</v>
      </c>
      <c r="F3217" s="116" t="str">
        <f t="shared" si="373"/>
        <v>Klimas</v>
      </c>
      <c r="G3217" s="116" t="str">
        <f t="shared" si="374"/>
        <v>Men Grand Masters</v>
      </c>
      <c r="H3217" s="116" t="str">
        <f t="shared" si="375"/>
        <v>Penguin</v>
      </c>
      <c r="I3217" s="109"/>
      <c r="J3217" s="109"/>
      <c r="K3217" s="109"/>
      <c r="L3217" s="118" t="str">
        <f t="shared" si="376"/>
        <v/>
      </c>
      <c r="M3217" s="118" t="str">
        <f t="shared" si="377"/>
        <v/>
      </c>
    </row>
    <row r="3218" spans="1:13" x14ac:dyDescent="0.3">
      <c r="A3218" s="121" t="str">
        <f t="shared" si="378"/>
        <v>2019-IC-L3</v>
      </c>
      <c r="B3218" s="122">
        <f t="shared" si="379"/>
        <v>43624</v>
      </c>
      <c r="C3218" s="121" t="str">
        <f t="shared" si="380"/>
        <v>Zone 2 - Black Rock</v>
      </c>
      <c r="D3218" s="109" t="s">
        <v>666</v>
      </c>
      <c r="E3218" s="116" t="str">
        <f t="shared" si="372"/>
        <v>David</v>
      </c>
      <c r="F3218" s="116" t="str">
        <f t="shared" si="373"/>
        <v>Laws</v>
      </c>
      <c r="G3218" s="116" t="str">
        <f t="shared" si="374"/>
        <v>Men Master</v>
      </c>
      <c r="H3218" s="116" t="str">
        <f t="shared" si="375"/>
        <v>Penguin</v>
      </c>
      <c r="I3218" s="109"/>
      <c r="J3218" s="109"/>
      <c r="K3218" s="109"/>
      <c r="L3218" s="118" t="str">
        <f t="shared" si="376"/>
        <v/>
      </c>
      <c r="M3218" s="118" t="str">
        <f t="shared" si="377"/>
        <v/>
      </c>
    </row>
    <row r="3219" spans="1:13" x14ac:dyDescent="0.3">
      <c r="A3219" s="121" t="str">
        <f t="shared" si="378"/>
        <v>2019-IC-L3</v>
      </c>
      <c r="B3219" s="122">
        <f t="shared" si="379"/>
        <v>43624</v>
      </c>
      <c r="C3219" s="121" t="str">
        <f t="shared" si="380"/>
        <v>Zone 2 - Black Rock</v>
      </c>
      <c r="D3219" s="109" t="s">
        <v>885</v>
      </c>
      <c r="E3219" s="116" t="str">
        <f t="shared" si="372"/>
        <v>Henko</v>
      </c>
      <c r="F3219" s="116" t="str">
        <f t="shared" si="373"/>
        <v>Snyman</v>
      </c>
      <c r="G3219" s="116" t="str">
        <f t="shared" si="374"/>
        <v>Men U/21</v>
      </c>
      <c r="H3219" s="116" t="str">
        <f t="shared" si="375"/>
        <v>Penguin</v>
      </c>
      <c r="I3219" s="109"/>
      <c r="J3219" s="109"/>
      <c r="K3219" s="109"/>
      <c r="L3219" s="118" t="str">
        <f t="shared" si="376"/>
        <v/>
      </c>
      <c r="M3219" s="118" t="str">
        <f t="shared" si="377"/>
        <v/>
      </c>
    </row>
    <row r="3220" spans="1:13" x14ac:dyDescent="0.3">
      <c r="A3220" s="121" t="str">
        <f t="shared" si="378"/>
        <v>2019-IC-L3</v>
      </c>
      <c r="B3220" s="122">
        <f t="shared" si="379"/>
        <v>43624</v>
      </c>
      <c r="C3220" s="121" t="str">
        <f t="shared" si="380"/>
        <v>Zone 2 - Black Rock</v>
      </c>
      <c r="D3220" s="109" t="s">
        <v>754</v>
      </c>
      <c r="E3220" s="116" t="str">
        <f t="shared" si="372"/>
        <v>Henri</v>
      </c>
      <c r="F3220" s="116" t="str">
        <f t="shared" si="373"/>
        <v>Snyman</v>
      </c>
      <c r="G3220" s="116" t="str">
        <f t="shared" si="374"/>
        <v>Men Veteran</v>
      </c>
      <c r="H3220" s="116" t="str">
        <f t="shared" si="375"/>
        <v>Penguin</v>
      </c>
      <c r="I3220" s="109"/>
      <c r="J3220" s="109"/>
      <c r="K3220" s="109"/>
      <c r="L3220" s="118" t="str">
        <f t="shared" si="376"/>
        <v/>
      </c>
      <c r="M3220" s="118" t="str">
        <f t="shared" si="377"/>
        <v/>
      </c>
    </row>
    <row r="3221" spans="1:13" x14ac:dyDescent="0.3">
      <c r="A3221" s="121" t="str">
        <f t="shared" si="378"/>
        <v>2019-IC-L3</v>
      </c>
      <c r="B3221" s="122">
        <f t="shared" si="379"/>
        <v>43624</v>
      </c>
      <c r="C3221" s="121" t="str">
        <f t="shared" si="380"/>
        <v>Zone 2 - Black Rock</v>
      </c>
      <c r="D3221" s="109" t="s">
        <v>1758</v>
      </c>
      <c r="E3221" s="116" t="str">
        <f t="shared" si="372"/>
        <v>Pieter</v>
      </c>
      <c r="F3221" s="116" t="str">
        <f t="shared" si="373"/>
        <v>Jansen Van Vuuren</v>
      </c>
      <c r="G3221" s="116" t="str">
        <f t="shared" si="374"/>
        <v>Men Senior</v>
      </c>
      <c r="H3221" s="116" t="str">
        <f t="shared" si="375"/>
        <v>Penguin</v>
      </c>
      <c r="I3221" s="109"/>
      <c r="J3221" s="109"/>
      <c r="K3221" s="109"/>
      <c r="L3221" s="118" t="str">
        <f t="shared" si="376"/>
        <v/>
      </c>
      <c r="M3221" s="118" t="str">
        <f t="shared" si="377"/>
        <v/>
      </c>
    </row>
    <row r="3222" spans="1:13" x14ac:dyDescent="0.3">
      <c r="A3222" s="121" t="str">
        <f t="shared" si="378"/>
        <v>2019-IC-L3</v>
      </c>
      <c r="B3222" s="122">
        <f t="shared" si="379"/>
        <v>43624</v>
      </c>
      <c r="C3222" s="121" t="str">
        <f t="shared" si="380"/>
        <v>Zone 2 - Black Rock</v>
      </c>
      <c r="D3222" s="109" t="s">
        <v>686</v>
      </c>
      <c r="E3222" s="116" t="str">
        <f t="shared" si="372"/>
        <v>Chris Junior</v>
      </c>
      <c r="F3222" s="116" t="str">
        <f t="shared" si="373"/>
        <v>Orffer</v>
      </c>
      <c r="G3222" s="116" t="str">
        <f t="shared" si="374"/>
        <v>Men Senior</v>
      </c>
      <c r="H3222" s="116" t="str">
        <f t="shared" si="375"/>
        <v>Penguin</v>
      </c>
      <c r="I3222" s="109"/>
      <c r="J3222" s="109"/>
      <c r="K3222" s="109"/>
      <c r="L3222" s="118" t="str">
        <f t="shared" si="376"/>
        <v/>
      </c>
      <c r="M3222" s="118" t="str">
        <f t="shared" si="377"/>
        <v/>
      </c>
    </row>
    <row r="3223" spans="1:13" x14ac:dyDescent="0.3">
      <c r="A3223" s="121" t="str">
        <f t="shared" si="378"/>
        <v>2019-IC-L3</v>
      </c>
      <c r="B3223" s="122">
        <f t="shared" si="379"/>
        <v>43624</v>
      </c>
      <c r="C3223" s="121" t="str">
        <f t="shared" si="380"/>
        <v>Zone 2 - Black Rock</v>
      </c>
      <c r="D3223" s="109" t="s">
        <v>556</v>
      </c>
      <c r="E3223" s="116" t="str">
        <f t="shared" si="372"/>
        <v>Julian</v>
      </c>
      <c r="F3223" s="116" t="str">
        <f t="shared" si="373"/>
        <v>Viljoen</v>
      </c>
      <c r="G3223" s="116" t="str">
        <f t="shared" si="374"/>
        <v>Men Grand Masters</v>
      </c>
      <c r="H3223" s="116" t="str">
        <f t="shared" si="375"/>
        <v>Penguin</v>
      </c>
      <c r="I3223" s="109"/>
      <c r="J3223" s="109"/>
      <c r="K3223" s="109"/>
      <c r="L3223" s="118" t="str">
        <f t="shared" si="376"/>
        <v/>
      </c>
      <c r="M3223" s="118" t="str">
        <f t="shared" si="377"/>
        <v/>
      </c>
    </row>
    <row r="3224" spans="1:13" x14ac:dyDescent="0.3">
      <c r="A3224" s="121" t="str">
        <f t="shared" si="378"/>
        <v>2019-IC-L3</v>
      </c>
      <c r="B3224" s="122">
        <f t="shared" si="379"/>
        <v>43624</v>
      </c>
      <c r="C3224" s="121" t="str">
        <f t="shared" si="380"/>
        <v>Zone 2 - Black Rock</v>
      </c>
      <c r="D3224" s="109" t="s">
        <v>1686</v>
      </c>
      <c r="E3224" s="116" t="str">
        <f t="shared" si="372"/>
        <v>Iwan</v>
      </c>
      <c r="F3224" s="116" t="str">
        <f t="shared" si="373"/>
        <v>Kotze</v>
      </c>
      <c r="G3224" s="116" t="str">
        <f t="shared" si="374"/>
        <v>Men Senior</v>
      </c>
      <c r="H3224" s="116" t="str">
        <f t="shared" si="375"/>
        <v>Seagull Angling Club</v>
      </c>
      <c r="I3224" s="109" t="s">
        <v>9</v>
      </c>
      <c r="J3224" s="109"/>
      <c r="K3224" s="109">
        <v>30</v>
      </c>
      <c r="L3224" s="118">
        <f t="shared" si="376"/>
        <v>0.5</v>
      </c>
      <c r="M3224" s="118">
        <f t="shared" si="377"/>
        <v>0.5</v>
      </c>
    </row>
    <row r="3225" spans="1:13" x14ac:dyDescent="0.3">
      <c r="A3225" s="121" t="str">
        <f t="shared" si="378"/>
        <v>2019-IC-L3</v>
      </c>
      <c r="B3225" s="122">
        <f t="shared" si="379"/>
        <v>43624</v>
      </c>
      <c r="C3225" s="121" t="str">
        <f t="shared" si="380"/>
        <v>Zone 2 - Black Rock</v>
      </c>
      <c r="D3225" s="109" t="s">
        <v>1686</v>
      </c>
      <c r="E3225" s="116" t="str">
        <f t="shared" si="372"/>
        <v>Iwan</v>
      </c>
      <c r="F3225" s="116" t="str">
        <f t="shared" si="373"/>
        <v>Kotze</v>
      </c>
      <c r="G3225" s="116" t="str">
        <f t="shared" si="374"/>
        <v>Men Senior</v>
      </c>
      <c r="H3225" s="116" t="str">
        <f t="shared" si="375"/>
        <v>Seagull Angling Club</v>
      </c>
      <c r="I3225" s="109" t="s">
        <v>9</v>
      </c>
      <c r="J3225" s="109"/>
      <c r="K3225" s="109">
        <v>30</v>
      </c>
      <c r="L3225" s="118">
        <f t="shared" si="376"/>
        <v>0.5</v>
      </c>
      <c r="M3225" s="118">
        <f t="shared" si="377"/>
        <v>0.5</v>
      </c>
    </row>
    <row r="3226" spans="1:13" x14ac:dyDescent="0.3">
      <c r="A3226" s="121" t="str">
        <f t="shared" si="378"/>
        <v>2019-IC-L3</v>
      </c>
      <c r="B3226" s="122">
        <f t="shared" si="379"/>
        <v>43624</v>
      </c>
      <c r="C3226" s="121" t="str">
        <f t="shared" si="380"/>
        <v>Zone 2 - Black Rock</v>
      </c>
      <c r="D3226" s="109" t="s">
        <v>1686</v>
      </c>
      <c r="E3226" s="116" t="str">
        <f t="shared" si="372"/>
        <v>Iwan</v>
      </c>
      <c r="F3226" s="116" t="str">
        <f t="shared" si="373"/>
        <v>Kotze</v>
      </c>
      <c r="G3226" s="116" t="str">
        <f t="shared" si="374"/>
        <v>Men Senior</v>
      </c>
      <c r="H3226" s="116" t="str">
        <f t="shared" si="375"/>
        <v>Seagull Angling Club</v>
      </c>
      <c r="I3226" s="109" t="s">
        <v>19</v>
      </c>
      <c r="J3226" s="109"/>
      <c r="K3226" s="109">
        <v>40</v>
      </c>
      <c r="L3226" s="118">
        <f t="shared" si="376"/>
        <v>0.7</v>
      </c>
      <c r="M3226" s="118">
        <f t="shared" si="377"/>
        <v>0.7</v>
      </c>
    </row>
    <row r="3227" spans="1:13" x14ac:dyDescent="0.3">
      <c r="A3227" s="121" t="str">
        <f t="shared" si="378"/>
        <v>2019-IC-L3</v>
      </c>
      <c r="B3227" s="122">
        <f t="shared" si="379"/>
        <v>43624</v>
      </c>
      <c r="C3227" s="121" t="str">
        <f t="shared" si="380"/>
        <v>Zone 2 - Black Rock</v>
      </c>
      <c r="D3227" s="109" t="s">
        <v>1537</v>
      </c>
      <c r="E3227" s="116" t="str">
        <f t="shared" si="372"/>
        <v>Jaco</v>
      </c>
      <c r="F3227" s="116" t="str">
        <f t="shared" si="373"/>
        <v>Wiese</v>
      </c>
      <c r="G3227" s="116" t="str">
        <f t="shared" si="374"/>
        <v>Men Senior</v>
      </c>
      <c r="H3227" s="116" t="str">
        <f t="shared" si="375"/>
        <v>Seagull Angling Club</v>
      </c>
      <c r="I3227" s="109" t="s">
        <v>22</v>
      </c>
      <c r="J3227" s="109"/>
      <c r="K3227" s="109">
        <v>66</v>
      </c>
      <c r="L3227" s="118">
        <f t="shared" si="376"/>
        <v>3.8</v>
      </c>
      <c r="M3227" s="118">
        <f t="shared" si="377"/>
        <v>3.8</v>
      </c>
    </row>
    <row r="3228" spans="1:13" x14ac:dyDescent="0.3">
      <c r="A3228" s="121" t="str">
        <f t="shared" si="378"/>
        <v>2019-IC-L3</v>
      </c>
      <c r="B3228" s="122">
        <f t="shared" si="379"/>
        <v>43624</v>
      </c>
      <c r="C3228" s="121" t="str">
        <f t="shared" si="380"/>
        <v>Zone 2 - Black Rock</v>
      </c>
      <c r="D3228" s="109" t="s">
        <v>1536</v>
      </c>
      <c r="E3228" s="116" t="str">
        <f t="shared" ref="E3228:E3291" si="381">IF(D3228="","",VLOOKUP(D3228,Master,3,FALSE))</f>
        <v>Gerhard</v>
      </c>
      <c r="F3228" s="116" t="str">
        <f t="shared" ref="F3228:F3291" si="382">IF(D3228="","",VLOOKUP(D3228,Master,4,FALSE))</f>
        <v>Van Niekerk</v>
      </c>
      <c r="G3228" s="116" t="str">
        <f t="shared" ref="G3228:G3291" si="383">IF(D3228="","",VLOOKUP(D3228,Master,5,FALSE))</f>
        <v>Men Senior</v>
      </c>
      <c r="H3228" s="116" t="str">
        <f t="shared" ref="H3228:H3291" si="384">IF(D3228="","",VLOOKUP(D3228,Master,2,FALSE))</f>
        <v>Seagull Angling Club</v>
      </c>
      <c r="I3228" s="109"/>
      <c r="J3228" s="109"/>
      <c r="K3228" s="109"/>
      <c r="L3228" s="118" t="str">
        <f t="shared" ref="L3228:L3291" si="385">IF(K3228="","",IF(I3228="",ROUND(HLOOKUP(J3228,kgList,K3228,FALSE),1),ROUND(HLOOKUP(I3228,kgList,K3228,FALSE),1)))</f>
        <v/>
      </c>
      <c r="M3228" s="118" t="str">
        <f t="shared" ref="M3228:M3291" si="386">IF(L3228="","",IF(COUNTA(I3228:J3228)&gt;1,"Edible or Inedible",IF(COUNTA(I3228)=1,L3228*1,IF(COUNTA(J3228)=1,L3228*1,"ERROR"))))</f>
        <v/>
      </c>
    </row>
    <row r="3229" spans="1:13" x14ac:dyDescent="0.3">
      <c r="A3229" s="121" t="str">
        <f t="shared" si="378"/>
        <v>2019-IC-L3</v>
      </c>
      <c r="B3229" s="122">
        <f t="shared" si="379"/>
        <v>43624</v>
      </c>
      <c r="C3229" s="121" t="str">
        <f t="shared" si="380"/>
        <v>Zone 2 - Black Rock</v>
      </c>
      <c r="D3229" s="109" t="s">
        <v>597</v>
      </c>
      <c r="E3229" s="116" t="str">
        <f t="shared" si="381"/>
        <v>Tertius</v>
      </c>
      <c r="F3229" s="116" t="str">
        <f t="shared" si="382"/>
        <v>Potgieter</v>
      </c>
      <c r="G3229" s="116" t="str">
        <f t="shared" si="383"/>
        <v>Men Senior</v>
      </c>
      <c r="H3229" s="116" t="str">
        <f t="shared" si="384"/>
        <v>Seagull Angling Club</v>
      </c>
      <c r="I3229" s="109"/>
      <c r="J3229" s="109"/>
      <c r="K3229" s="109"/>
      <c r="L3229" s="118" t="str">
        <f t="shared" si="385"/>
        <v/>
      </c>
      <c r="M3229" s="118" t="str">
        <f t="shared" si="386"/>
        <v/>
      </c>
    </row>
    <row r="3230" spans="1:13" x14ac:dyDescent="0.3">
      <c r="A3230" s="121" t="str">
        <f t="shared" si="378"/>
        <v>2019-IC-L3</v>
      </c>
      <c r="B3230" s="122">
        <f t="shared" si="379"/>
        <v>43624</v>
      </c>
      <c r="C3230" s="121" t="str">
        <f t="shared" si="380"/>
        <v>Zone 2 - Black Rock</v>
      </c>
      <c r="D3230" s="109" t="s">
        <v>853</v>
      </c>
      <c r="E3230" s="116" t="str">
        <f t="shared" si="381"/>
        <v>Willie</v>
      </c>
      <c r="F3230" s="116" t="str">
        <f t="shared" si="382"/>
        <v>Viljoen</v>
      </c>
      <c r="G3230" s="116" t="str">
        <f t="shared" si="383"/>
        <v>Men Senior</v>
      </c>
      <c r="H3230" s="116" t="str">
        <f t="shared" si="384"/>
        <v>xSeagulls WHK</v>
      </c>
      <c r="I3230" s="109"/>
      <c r="J3230" s="109"/>
      <c r="K3230" s="109"/>
      <c r="L3230" s="118" t="str">
        <f t="shared" si="385"/>
        <v/>
      </c>
      <c r="M3230" s="118" t="str">
        <f t="shared" si="386"/>
        <v/>
      </c>
    </row>
    <row r="3231" spans="1:13" x14ac:dyDescent="0.3">
      <c r="A3231" s="121" t="str">
        <f t="shared" si="378"/>
        <v>2019-IC-L3</v>
      </c>
      <c r="B3231" s="122">
        <f t="shared" si="379"/>
        <v>43624</v>
      </c>
      <c r="C3231" s="121" t="str">
        <f t="shared" si="380"/>
        <v>Zone 2 - Black Rock</v>
      </c>
      <c r="D3231" s="109" t="s">
        <v>865</v>
      </c>
      <c r="E3231" s="116" t="str">
        <f t="shared" si="381"/>
        <v>Amarelda</v>
      </c>
      <c r="F3231" s="116" t="str">
        <f t="shared" si="382"/>
        <v>Schoonbee</v>
      </c>
      <c r="G3231" s="116" t="str">
        <f t="shared" si="383"/>
        <v>Ladies Senior</v>
      </c>
      <c r="H3231" s="116" t="str">
        <f t="shared" si="384"/>
        <v>xSeagull Angling Club</v>
      </c>
      <c r="I3231" s="109"/>
      <c r="J3231" s="109"/>
      <c r="K3231" s="109"/>
      <c r="L3231" s="118" t="str">
        <f t="shared" si="385"/>
        <v/>
      </c>
      <c r="M3231" s="118" t="str">
        <f t="shared" si="386"/>
        <v/>
      </c>
    </row>
    <row r="3232" spans="1:13" x14ac:dyDescent="0.3">
      <c r="A3232" s="121" t="str">
        <f t="shared" si="378"/>
        <v>2019-IC-L3</v>
      </c>
      <c r="B3232" s="122">
        <f t="shared" si="379"/>
        <v>43624</v>
      </c>
      <c r="C3232" s="121" t="str">
        <f t="shared" si="380"/>
        <v>Zone 2 - Black Rock</v>
      </c>
      <c r="D3232" s="109" t="s">
        <v>793</v>
      </c>
      <c r="E3232" s="116" t="str">
        <f t="shared" si="381"/>
        <v>Danie</v>
      </c>
      <c r="F3232" s="116" t="str">
        <f t="shared" si="382"/>
        <v>Smith</v>
      </c>
      <c r="G3232" s="116" t="str">
        <f t="shared" si="383"/>
        <v>Men Veteran</v>
      </c>
      <c r="H3232" s="116" t="str">
        <f t="shared" si="384"/>
        <v>Seagull Angling Club</v>
      </c>
      <c r="I3232" s="109"/>
      <c r="J3232" s="109"/>
      <c r="K3232" s="109"/>
      <c r="L3232" s="118" t="str">
        <f t="shared" si="385"/>
        <v/>
      </c>
      <c r="M3232" s="118" t="str">
        <f t="shared" si="386"/>
        <v/>
      </c>
    </row>
    <row r="3233" spans="1:13" x14ac:dyDescent="0.3">
      <c r="A3233" s="121" t="str">
        <f t="shared" si="378"/>
        <v>2019-IC-L3</v>
      </c>
      <c r="B3233" s="122">
        <f t="shared" si="379"/>
        <v>43624</v>
      </c>
      <c r="C3233" s="121" t="str">
        <f t="shared" si="380"/>
        <v>Zone 2 - Black Rock</v>
      </c>
      <c r="D3233" s="109" t="s">
        <v>1703</v>
      </c>
      <c r="E3233" s="116" t="str">
        <f t="shared" si="381"/>
        <v>Gert</v>
      </c>
      <c r="F3233" s="116" t="str">
        <f t="shared" si="382"/>
        <v>Nelson</v>
      </c>
      <c r="G3233" s="116" t="str">
        <f t="shared" si="383"/>
        <v>Men Veteran</v>
      </c>
      <c r="H3233" s="116" t="str">
        <f t="shared" si="384"/>
        <v>Walvis Bay</v>
      </c>
      <c r="I3233" s="109"/>
      <c r="J3233" s="109"/>
      <c r="K3233" s="109"/>
      <c r="L3233" s="118" t="str">
        <f t="shared" si="385"/>
        <v/>
      </c>
      <c r="M3233" s="118" t="str">
        <f t="shared" si="386"/>
        <v/>
      </c>
    </row>
    <row r="3234" spans="1:13" x14ac:dyDescent="0.3">
      <c r="A3234" s="121" t="str">
        <f t="shared" si="378"/>
        <v>2019-IC-L3</v>
      </c>
      <c r="B3234" s="122">
        <f t="shared" si="379"/>
        <v>43624</v>
      </c>
      <c r="C3234" s="121" t="str">
        <f t="shared" si="380"/>
        <v>Zone 2 - Black Rock</v>
      </c>
      <c r="D3234" s="109" t="s">
        <v>982</v>
      </c>
      <c r="E3234" s="116" t="str">
        <f t="shared" si="381"/>
        <v>Hannes</v>
      </c>
      <c r="F3234" s="116" t="str">
        <f t="shared" si="382"/>
        <v>Swartz</v>
      </c>
      <c r="G3234" s="116" t="str">
        <f t="shared" si="383"/>
        <v>Men Veteran</v>
      </c>
      <c r="H3234" s="116" t="str">
        <f t="shared" si="384"/>
        <v>Seagull Angling Club</v>
      </c>
      <c r="I3234" s="109"/>
      <c r="J3234" s="109"/>
      <c r="K3234" s="109"/>
      <c r="L3234" s="118" t="str">
        <f t="shared" si="385"/>
        <v/>
      </c>
      <c r="M3234" s="118" t="str">
        <f t="shared" si="386"/>
        <v/>
      </c>
    </row>
    <row r="3235" spans="1:13" x14ac:dyDescent="0.3">
      <c r="A3235" s="121" t="str">
        <f t="shared" si="378"/>
        <v>2019-IC-L3</v>
      </c>
      <c r="B3235" s="122">
        <f t="shared" si="379"/>
        <v>43624</v>
      </c>
      <c r="C3235" s="121" t="str">
        <f t="shared" si="380"/>
        <v>Zone 2 - Black Rock</v>
      </c>
      <c r="D3235" s="109" t="s">
        <v>574</v>
      </c>
      <c r="E3235" s="116" t="str">
        <f t="shared" si="381"/>
        <v>Richard</v>
      </c>
      <c r="F3235" s="116" t="str">
        <f t="shared" si="382"/>
        <v>Kotze</v>
      </c>
      <c r="G3235" s="116" t="str">
        <f t="shared" si="383"/>
        <v>Men Grand Masters</v>
      </c>
      <c r="H3235" s="116" t="str">
        <f t="shared" si="384"/>
        <v>Seagull Angling Club</v>
      </c>
      <c r="I3235" s="109" t="s">
        <v>9</v>
      </c>
      <c r="J3235" s="109"/>
      <c r="K3235" s="109">
        <v>30</v>
      </c>
      <c r="L3235" s="118">
        <f t="shared" si="385"/>
        <v>0.5</v>
      </c>
      <c r="M3235" s="118">
        <f t="shared" si="386"/>
        <v>0.5</v>
      </c>
    </row>
    <row r="3236" spans="1:13" x14ac:dyDescent="0.3">
      <c r="A3236" s="121" t="str">
        <f t="shared" si="378"/>
        <v>2019-IC-L3</v>
      </c>
      <c r="B3236" s="122">
        <f t="shared" si="379"/>
        <v>43624</v>
      </c>
      <c r="C3236" s="121" t="str">
        <f t="shared" si="380"/>
        <v>Zone 2 - Black Rock</v>
      </c>
      <c r="D3236" s="109" t="s">
        <v>541</v>
      </c>
      <c r="E3236" s="116" t="str">
        <f t="shared" si="381"/>
        <v>Chrisjan</v>
      </c>
      <c r="F3236" s="116" t="str">
        <f t="shared" si="382"/>
        <v>Potgieter</v>
      </c>
      <c r="G3236" s="116" t="str">
        <f t="shared" si="383"/>
        <v>Men Senior</v>
      </c>
      <c r="H3236" s="116" t="str">
        <f t="shared" si="384"/>
        <v>Seagull Angling Club</v>
      </c>
      <c r="I3236" s="109"/>
      <c r="J3236" s="109"/>
      <c r="K3236" s="109"/>
      <c r="L3236" s="118" t="str">
        <f t="shared" si="385"/>
        <v/>
      </c>
      <c r="M3236" s="118" t="str">
        <f t="shared" si="386"/>
        <v/>
      </c>
    </row>
    <row r="3237" spans="1:13" x14ac:dyDescent="0.3">
      <c r="A3237" s="121" t="str">
        <f t="shared" si="378"/>
        <v>2019-IC-L3</v>
      </c>
      <c r="B3237" s="122">
        <f t="shared" si="379"/>
        <v>43624</v>
      </c>
      <c r="C3237" s="121" t="str">
        <f t="shared" si="380"/>
        <v>Zone 2 - Black Rock</v>
      </c>
      <c r="D3237" s="109" t="s">
        <v>1167</v>
      </c>
      <c r="E3237" s="116" t="str">
        <f t="shared" si="381"/>
        <v>De Wet</v>
      </c>
      <c r="F3237" s="116" t="str">
        <f t="shared" si="382"/>
        <v>Vorster</v>
      </c>
      <c r="G3237" s="116" t="str">
        <f t="shared" si="383"/>
        <v>Men Veteran</v>
      </c>
      <c r="H3237" s="116" t="str">
        <f t="shared" si="384"/>
        <v>Seagull Angling Club</v>
      </c>
      <c r="I3237" s="109" t="s">
        <v>9</v>
      </c>
      <c r="J3237" s="109"/>
      <c r="K3237" s="109">
        <v>30</v>
      </c>
      <c r="L3237" s="118">
        <f t="shared" si="385"/>
        <v>0.5</v>
      </c>
      <c r="M3237" s="118">
        <f t="shared" si="386"/>
        <v>0.5</v>
      </c>
    </row>
    <row r="3238" spans="1:13" x14ac:dyDescent="0.3">
      <c r="A3238" s="121" t="str">
        <f t="shared" si="378"/>
        <v>2019-IC-L3</v>
      </c>
      <c r="B3238" s="122">
        <f t="shared" si="379"/>
        <v>43624</v>
      </c>
      <c r="C3238" s="121" t="str">
        <f t="shared" si="380"/>
        <v>Zone 2 - Black Rock</v>
      </c>
      <c r="D3238" s="109" t="s">
        <v>1167</v>
      </c>
      <c r="E3238" s="116" t="str">
        <f t="shared" si="381"/>
        <v>De Wet</v>
      </c>
      <c r="F3238" s="116" t="str">
        <f t="shared" si="382"/>
        <v>Vorster</v>
      </c>
      <c r="G3238" s="116" t="str">
        <f t="shared" si="383"/>
        <v>Men Veteran</v>
      </c>
      <c r="H3238" s="116" t="str">
        <f t="shared" si="384"/>
        <v>Seagull Angling Club</v>
      </c>
      <c r="I3238" s="109" t="s">
        <v>9</v>
      </c>
      <c r="J3238" s="109"/>
      <c r="K3238" s="109">
        <v>30</v>
      </c>
      <c r="L3238" s="118">
        <f t="shared" si="385"/>
        <v>0.5</v>
      </c>
      <c r="M3238" s="118">
        <f t="shared" si="386"/>
        <v>0.5</v>
      </c>
    </row>
    <row r="3239" spans="1:13" x14ac:dyDescent="0.3">
      <c r="A3239" s="121" t="str">
        <f t="shared" si="378"/>
        <v>2019-IC-L3</v>
      </c>
      <c r="B3239" s="122">
        <f t="shared" si="379"/>
        <v>43624</v>
      </c>
      <c r="C3239" s="121" t="str">
        <f t="shared" si="380"/>
        <v>Zone 2 - Black Rock</v>
      </c>
      <c r="D3239" s="109" t="s">
        <v>1167</v>
      </c>
      <c r="E3239" s="116" t="str">
        <f t="shared" si="381"/>
        <v>De Wet</v>
      </c>
      <c r="F3239" s="116" t="str">
        <f t="shared" si="382"/>
        <v>Vorster</v>
      </c>
      <c r="G3239" s="116" t="str">
        <f t="shared" si="383"/>
        <v>Men Veteran</v>
      </c>
      <c r="H3239" s="116" t="str">
        <f t="shared" si="384"/>
        <v>Seagull Angling Club</v>
      </c>
      <c r="I3239" s="109" t="s">
        <v>9</v>
      </c>
      <c r="J3239" s="109"/>
      <c r="K3239" s="109">
        <v>30</v>
      </c>
      <c r="L3239" s="118">
        <f t="shared" si="385"/>
        <v>0.5</v>
      </c>
      <c r="M3239" s="118">
        <f t="shared" si="386"/>
        <v>0.5</v>
      </c>
    </row>
    <row r="3240" spans="1:13" x14ac:dyDescent="0.3">
      <c r="A3240" s="121" t="str">
        <f t="shared" si="378"/>
        <v>2019-IC-L3</v>
      </c>
      <c r="B3240" s="122">
        <f t="shared" si="379"/>
        <v>43624</v>
      </c>
      <c r="C3240" s="121" t="str">
        <f t="shared" si="380"/>
        <v>Zone 2 - Black Rock</v>
      </c>
      <c r="D3240" s="109" t="s">
        <v>1167</v>
      </c>
      <c r="E3240" s="116" t="str">
        <f t="shared" si="381"/>
        <v>De Wet</v>
      </c>
      <c r="F3240" s="116" t="str">
        <f t="shared" si="382"/>
        <v>Vorster</v>
      </c>
      <c r="G3240" s="116" t="str">
        <f t="shared" si="383"/>
        <v>Men Veteran</v>
      </c>
      <c r="H3240" s="116" t="str">
        <f t="shared" si="384"/>
        <v>Seagull Angling Club</v>
      </c>
      <c r="I3240" s="109" t="s">
        <v>9</v>
      </c>
      <c r="J3240" s="109"/>
      <c r="K3240" s="109">
        <v>31</v>
      </c>
      <c r="L3240" s="118">
        <f t="shared" si="385"/>
        <v>0.5</v>
      </c>
      <c r="M3240" s="118">
        <f t="shared" si="386"/>
        <v>0.5</v>
      </c>
    </row>
    <row r="3241" spans="1:13" x14ac:dyDescent="0.3">
      <c r="A3241" s="121" t="str">
        <f t="shared" si="378"/>
        <v>2019-IC-L3</v>
      </c>
      <c r="B3241" s="122">
        <f t="shared" si="379"/>
        <v>43624</v>
      </c>
      <c r="C3241" s="121" t="str">
        <f t="shared" si="380"/>
        <v>Zone 2 - Black Rock</v>
      </c>
      <c r="D3241" s="109" t="s">
        <v>625</v>
      </c>
      <c r="E3241" s="116" t="str">
        <f t="shared" si="381"/>
        <v>Pieter</v>
      </c>
      <c r="F3241" s="116" t="str">
        <f t="shared" si="382"/>
        <v>van Aarde</v>
      </c>
      <c r="G3241" s="116" t="str">
        <f t="shared" si="383"/>
        <v>Men Senior</v>
      </c>
      <c r="H3241" s="116" t="str">
        <f t="shared" si="384"/>
        <v>Seagull Angling Club</v>
      </c>
      <c r="I3241" s="109" t="s">
        <v>9</v>
      </c>
      <c r="J3241" s="109"/>
      <c r="K3241" s="109">
        <v>31</v>
      </c>
      <c r="L3241" s="118">
        <f t="shared" si="385"/>
        <v>0.5</v>
      </c>
      <c r="M3241" s="118">
        <f t="shared" si="386"/>
        <v>0.5</v>
      </c>
    </row>
    <row r="3242" spans="1:13" x14ac:dyDescent="0.3">
      <c r="A3242" s="121" t="str">
        <f t="shared" si="378"/>
        <v>2019-IC-L3</v>
      </c>
      <c r="B3242" s="122">
        <f t="shared" si="379"/>
        <v>43624</v>
      </c>
      <c r="C3242" s="121" t="str">
        <f t="shared" si="380"/>
        <v>Zone 2 - Black Rock</v>
      </c>
      <c r="D3242" s="109" t="s">
        <v>1141</v>
      </c>
      <c r="E3242" s="116" t="str">
        <f t="shared" si="381"/>
        <v>Tian</v>
      </c>
      <c r="F3242" s="116" t="str">
        <f t="shared" si="382"/>
        <v>Mostert</v>
      </c>
      <c r="G3242" s="116" t="str">
        <f t="shared" si="383"/>
        <v>Men Senior</v>
      </c>
      <c r="H3242" s="116" t="str">
        <f t="shared" si="384"/>
        <v>Seagull Angling Club</v>
      </c>
      <c r="I3242" s="109"/>
      <c r="J3242" s="109" t="s">
        <v>2020</v>
      </c>
      <c r="K3242" s="109">
        <v>99</v>
      </c>
      <c r="L3242" s="118">
        <f t="shared" si="385"/>
        <v>3.6</v>
      </c>
      <c r="M3242" s="118">
        <f t="shared" si="386"/>
        <v>3.6</v>
      </c>
    </row>
    <row r="3243" spans="1:13" x14ac:dyDescent="0.3">
      <c r="A3243" s="121" t="str">
        <f t="shared" si="378"/>
        <v>2019-IC-L3</v>
      </c>
      <c r="B3243" s="122">
        <f t="shared" si="379"/>
        <v>43624</v>
      </c>
      <c r="C3243" s="121" t="str">
        <f t="shared" si="380"/>
        <v>Zone 2 - Black Rock</v>
      </c>
      <c r="D3243" s="109" t="s">
        <v>1141</v>
      </c>
      <c r="E3243" s="116" t="str">
        <f t="shared" si="381"/>
        <v>Tian</v>
      </c>
      <c r="F3243" s="116" t="str">
        <f t="shared" si="382"/>
        <v>Mostert</v>
      </c>
      <c r="G3243" s="116" t="str">
        <f t="shared" si="383"/>
        <v>Men Senior</v>
      </c>
      <c r="H3243" s="116" t="str">
        <f t="shared" si="384"/>
        <v>Seagull Angling Club</v>
      </c>
      <c r="I3243" s="109" t="s">
        <v>19</v>
      </c>
      <c r="J3243" s="109"/>
      <c r="K3243" s="109">
        <v>102</v>
      </c>
      <c r="L3243" s="118">
        <f t="shared" si="385"/>
        <v>11.2</v>
      </c>
      <c r="M3243" s="118">
        <f t="shared" si="386"/>
        <v>11.2</v>
      </c>
    </row>
    <row r="3244" spans="1:13" x14ac:dyDescent="0.3">
      <c r="A3244" s="121" t="str">
        <f t="shared" si="378"/>
        <v>2019-IC-L3</v>
      </c>
      <c r="B3244" s="122">
        <f t="shared" si="379"/>
        <v>43624</v>
      </c>
      <c r="C3244" s="121" t="str">
        <f t="shared" si="380"/>
        <v>Zone 2 - Black Rock</v>
      </c>
      <c r="D3244" s="109" t="s">
        <v>752</v>
      </c>
      <c r="E3244" s="116" t="str">
        <f t="shared" si="381"/>
        <v>Lu-Andre</v>
      </c>
      <c r="F3244" s="116" t="str">
        <f t="shared" si="382"/>
        <v>Duvenhage</v>
      </c>
      <c r="G3244" s="116" t="str">
        <f t="shared" si="383"/>
        <v>Men Senior</v>
      </c>
      <c r="H3244" s="116" t="str">
        <f t="shared" si="384"/>
        <v>Seagull Angling Club</v>
      </c>
      <c r="I3244" s="109" t="s">
        <v>9</v>
      </c>
      <c r="J3244" s="109"/>
      <c r="K3244" s="109">
        <v>32</v>
      </c>
      <c r="L3244" s="118">
        <f t="shared" si="385"/>
        <v>0.6</v>
      </c>
      <c r="M3244" s="118">
        <f t="shared" si="386"/>
        <v>0.6</v>
      </c>
    </row>
    <row r="3245" spans="1:13" x14ac:dyDescent="0.3">
      <c r="A3245" s="121" t="str">
        <f t="shared" si="378"/>
        <v>2019-IC-L3</v>
      </c>
      <c r="B3245" s="122">
        <f t="shared" si="379"/>
        <v>43624</v>
      </c>
      <c r="C3245" s="121" t="str">
        <f t="shared" si="380"/>
        <v>Zone 2 - Black Rock</v>
      </c>
      <c r="D3245" s="109" t="s">
        <v>1552</v>
      </c>
      <c r="E3245" s="116" t="str">
        <f t="shared" si="381"/>
        <v>Gert</v>
      </c>
      <c r="F3245" s="116" t="str">
        <f t="shared" si="382"/>
        <v>Visage</v>
      </c>
      <c r="G3245" s="116" t="str">
        <f t="shared" si="383"/>
        <v>Men Senior</v>
      </c>
      <c r="H3245" s="116" t="str">
        <f t="shared" si="384"/>
        <v>Seagull Angling Club</v>
      </c>
      <c r="I3245" s="109" t="s">
        <v>9</v>
      </c>
      <c r="J3245" s="109"/>
      <c r="K3245" s="109">
        <v>33</v>
      </c>
      <c r="L3245" s="118">
        <f t="shared" si="385"/>
        <v>0.7</v>
      </c>
      <c r="M3245" s="118">
        <f t="shared" si="386"/>
        <v>0.7</v>
      </c>
    </row>
    <row r="3246" spans="1:13" x14ac:dyDescent="0.3">
      <c r="A3246" s="121" t="str">
        <f t="shared" si="378"/>
        <v>2019-IC-L3</v>
      </c>
      <c r="B3246" s="122">
        <f t="shared" si="379"/>
        <v>43624</v>
      </c>
      <c r="C3246" s="121" t="str">
        <f t="shared" si="380"/>
        <v>Zone 2 - Black Rock</v>
      </c>
      <c r="D3246" s="109" t="s">
        <v>1552</v>
      </c>
      <c r="E3246" s="116" t="str">
        <f t="shared" si="381"/>
        <v>Gert</v>
      </c>
      <c r="F3246" s="116" t="str">
        <f t="shared" si="382"/>
        <v>Visage</v>
      </c>
      <c r="G3246" s="116" t="str">
        <f t="shared" si="383"/>
        <v>Men Senior</v>
      </c>
      <c r="H3246" s="116" t="str">
        <f t="shared" si="384"/>
        <v>Seagull Angling Club</v>
      </c>
      <c r="I3246" s="109" t="s">
        <v>9</v>
      </c>
      <c r="J3246" s="109"/>
      <c r="K3246" s="109">
        <v>32</v>
      </c>
      <c r="L3246" s="118">
        <f t="shared" si="385"/>
        <v>0.6</v>
      </c>
      <c r="M3246" s="118">
        <f t="shared" si="386"/>
        <v>0.6</v>
      </c>
    </row>
    <row r="3247" spans="1:13" x14ac:dyDescent="0.3">
      <c r="A3247" s="121" t="str">
        <f t="shared" si="378"/>
        <v>2019-IC-L3</v>
      </c>
      <c r="B3247" s="122">
        <f t="shared" si="379"/>
        <v>43624</v>
      </c>
      <c r="C3247" s="121" t="str">
        <f t="shared" si="380"/>
        <v>Zone 2 - Black Rock</v>
      </c>
      <c r="D3247" s="109" t="s">
        <v>566</v>
      </c>
      <c r="E3247" s="116" t="str">
        <f t="shared" si="381"/>
        <v>Herbert</v>
      </c>
      <c r="F3247" s="116" t="str">
        <f t="shared" si="382"/>
        <v>Van Niekerk</v>
      </c>
      <c r="G3247" s="116" t="str">
        <f t="shared" si="383"/>
        <v>Men Master</v>
      </c>
      <c r="H3247" s="116" t="str">
        <f t="shared" si="384"/>
        <v>Seagull Angling Club</v>
      </c>
      <c r="I3247" s="109" t="s">
        <v>9</v>
      </c>
      <c r="J3247" s="109"/>
      <c r="K3247" s="109">
        <v>30</v>
      </c>
      <c r="L3247" s="118">
        <f t="shared" si="385"/>
        <v>0.5</v>
      </c>
      <c r="M3247" s="118">
        <f t="shared" si="386"/>
        <v>0.5</v>
      </c>
    </row>
    <row r="3248" spans="1:13" x14ac:dyDescent="0.3">
      <c r="A3248" s="121" t="str">
        <f t="shared" si="378"/>
        <v>2019-IC-L3</v>
      </c>
      <c r="B3248" s="122">
        <f t="shared" si="379"/>
        <v>43624</v>
      </c>
      <c r="C3248" s="121" t="str">
        <f t="shared" si="380"/>
        <v>Zone 2 - Black Rock</v>
      </c>
      <c r="D3248" s="109" t="s">
        <v>891</v>
      </c>
      <c r="E3248" s="116" t="str">
        <f t="shared" si="381"/>
        <v>Renier</v>
      </c>
      <c r="F3248" s="116" t="str">
        <f t="shared" si="382"/>
        <v>Van Zyl</v>
      </c>
      <c r="G3248" s="116" t="str">
        <f t="shared" si="383"/>
        <v>Men Veteran</v>
      </c>
      <c r="H3248" s="116" t="str">
        <f t="shared" si="384"/>
        <v>Benguella</v>
      </c>
      <c r="I3248" s="109"/>
      <c r="J3248" s="109"/>
      <c r="K3248" s="109"/>
      <c r="L3248" s="118" t="str">
        <f t="shared" si="385"/>
        <v/>
      </c>
      <c r="M3248" s="118" t="str">
        <f t="shared" si="386"/>
        <v/>
      </c>
    </row>
    <row r="3249" spans="1:13" x14ac:dyDescent="0.3">
      <c r="A3249" s="121" t="str">
        <f t="shared" si="378"/>
        <v>2019-IC-L3</v>
      </c>
      <c r="B3249" s="122">
        <f t="shared" si="379"/>
        <v>43624</v>
      </c>
      <c r="C3249" s="121" t="str">
        <f t="shared" si="380"/>
        <v>Zone 2 - Black Rock</v>
      </c>
      <c r="D3249" s="109" t="s">
        <v>1474</v>
      </c>
      <c r="E3249" s="116" t="str">
        <f t="shared" si="381"/>
        <v>Stanley</v>
      </c>
      <c r="F3249" s="116" t="str">
        <f t="shared" si="382"/>
        <v>Van Zyl</v>
      </c>
      <c r="G3249" s="116" t="str">
        <f t="shared" si="383"/>
        <v>Men Grand Masters</v>
      </c>
      <c r="H3249" s="116" t="str">
        <f t="shared" si="384"/>
        <v>Benguella</v>
      </c>
      <c r="I3249" s="109"/>
      <c r="J3249" s="109"/>
      <c r="K3249" s="109"/>
      <c r="L3249" s="118" t="str">
        <f t="shared" si="385"/>
        <v/>
      </c>
      <c r="M3249" s="118" t="str">
        <f t="shared" si="386"/>
        <v/>
      </c>
    </row>
    <row r="3250" spans="1:13" x14ac:dyDescent="0.3">
      <c r="A3250" s="121" t="str">
        <f t="shared" si="378"/>
        <v>2019-IC-L3</v>
      </c>
      <c r="B3250" s="122">
        <f t="shared" si="379"/>
        <v>43624</v>
      </c>
      <c r="C3250" s="121" t="str">
        <f t="shared" si="380"/>
        <v>Zone 2 - Black Rock</v>
      </c>
      <c r="D3250" s="109" t="s">
        <v>1290</v>
      </c>
      <c r="E3250" s="116" t="str">
        <f t="shared" si="381"/>
        <v>Gerhardus</v>
      </c>
      <c r="F3250" s="116" t="str">
        <f t="shared" si="382"/>
        <v>Louw</v>
      </c>
      <c r="G3250" s="116" t="str">
        <f t="shared" si="383"/>
        <v>Men Senior</v>
      </c>
      <c r="H3250" s="116" t="str">
        <f t="shared" si="384"/>
        <v>xSeagull Angling Club</v>
      </c>
      <c r="I3250" s="109"/>
      <c r="J3250" s="109"/>
      <c r="K3250" s="109"/>
      <c r="L3250" s="118" t="str">
        <f t="shared" si="385"/>
        <v/>
      </c>
      <c r="M3250" s="118" t="str">
        <f t="shared" si="386"/>
        <v/>
      </c>
    </row>
    <row r="3251" spans="1:13" x14ac:dyDescent="0.3">
      <c r="A3251" s="121" t="str">
        <f t="shared" si="378"/>
        <v>2019-IC-L3</v>
      </c>
      <c r="B3251" s="122">
        <f t="shared" si="379"/>
        <v>43624</v>
      </c>
      <c r="C3251" s="121" t="str">
        <f t="shared" si="380"/>
        <v>Zone 2 - Black Rock</v>
      </c>
      <c r="D3251" s="109" t="s">
        <v>1793</v>
      </c>
      <c r="E3251" s="116" t="str">
        <f t="shared" si="381"/>
        <v>Wenzel</v>
      </c>
      <c r="F3251" s="116" t="str">
        <f t="shared" si="382"/>
        <v>Smal</v>
      </c>
      <c r="G3251" s="116" t="str">
        <f t="shared" si="383"/>
        <v>Men Senior</v>
      </c>
      <c r="H3251" s="116" t="str">
        <f t="shared" si="384"/>
        <v>Welwitschia</v>
      </c>
      <c r="I3251" s="109" t="s">
        <v>9</v>
      </c>
      <c r="J3251" s="109"/>
      <c r="K3251" s="109">
        <v>33</v>
      </c>
      <c r="L3251" s="118">
        <f t="shared" si="385"/>
        <v>0.7</v>
      </c>
      <c r="M3251" s="118">
        <f t="shared" si="386"/>
        <v>0.7</v>
      </c>
    </row>
    <row r="3252" spans="1:13" x14ac:dyDescent="0.3">
      <c r="A3252" s="121" t="str">
        <f t="shared" si="378"/>
        <v>2019-IC-L3</v>
      </c>
      <c r="B3252" s="122">
        <f t="shared" si="379"/>
        <v>43624</v>
      </c>
      <c r="C3252" s="121" t="str">
        <f t="shared" si="380"/>
        <v>Zone 2 - Black Rock</v>
      </c>
      <c r="D3252" s="109" t="s">
        <v>1793</v>
      </c>
      <c r="E3252" s="116" t="str">
        <f t="shared" si="381"/>
        <v>Wenzel</v>
      </c>
      <c r="F3252" s="116" t="str">
        <f t="shared" si="382"/>
        <v>Smal</v>
      </c>
      <c r="G3252" s="116" t="str">
        <f t="shared" si="383"/>
        <v>Men Senior</v>
      </c>
      <c r="H3252" s="116" t="str">
        <f t="shared" si="384"/>
        <v>Welwitschia</v>
      </c>
      <c r="I3252" s="109"/>
      <c r="J3252" s="109" t="s">
        <v>1339</v>
      </c>
      <c r="K3252" s="109">
        <v>89</v>
      </c>
      <c r="L3252" s="118">
        <f t="shared" si="385"/>
        <v>8.1999999999999993</v>
      </c>
      <c r="M3252" s="118">
        <f t="shared" si="386"/>
        <v>8.1999999999999993</v>
      </c>
    </row>
    <row r="3253" spans="1:13" x14ac:dyDescent="0.3">
      <c r="A3253" s="121" t="str">
        <f t="shared" si="378"/>
        <v>2019-IC-L3</v>
      </c>
      <c r="B3253" s="122">
        <f t="shared" si="379"/>
        <v>43624</v>
      </c>
      <c r="C3253" s="121" t="str">
        <f t="shared" si="380"/>
        <v>Zone 2 - Black Rock</v>
      </c>
      <c r="D3253" s="109" t="s">
        <v>536</v>
      </c>
      <c r="E3253" s="116" t="str">
        <f t="shared" si="381"/>
        <v>Morne</v>
      </c>
      <c r="F3253" s="116" t="str">
        <f t="shared" si="382"/>
        <v>Honiball</v>
      </c>
      <c r="G3253" s="116" t="str">
        <f t="shared" si="383"/>
        <v>Men Senior</v>
      </c>
      <c r="H3253" s="116" t="str">
        <f t="shared" si="384"/>
        <v>Welwitschia</v>
      </c>
      <c r="I3253" s="109" t="s">
        <v>19</v>
      </c>
      <c r="J3253" s="109"/>
      <c r="K3253" s="109">
        <v>59</v>
      </c>
      <c r="L3253" s="118">
        <f t="shared" si="385"/>
        <v>2.1</v>
      </c>
      <c r="M3253" s="118">
        <f t="shared" si="386"/>
        <v>2.1</v>
      </c>
    </row>
    <row r="3254" spans="1:13" x14ac:dyDescent="0.3">
      <c r="A3254" s="121" t="str">
        <f t="shared" si="378"/>
        <v>2019-IC-L3</v>
      </c>
      <c r="B3254" s="122">
        <f t="shared" si="379"/>
        <v>43624</v>
      </c>
      <c r="C3254" s="121" t="str">
        <f t="shared" si="380"/>
        <v>Zone 2 - Black Rock</v>
      </c>
      <c r="D3254" s="109" t="s">
        <v>957</v>
      </c>
      <c r="E3254" s="116" t="str">
        <f t="shared" si="381"/>
        <v>Wilfred</v>
      </c>
      <c r="F3254" s="116" t="str">
        <f t="shared" si="382"/>
        <v>Matthys</v>
      </c>
      <c r="G3254" s="116" t="str">
        <f t="shared" si="383"/>
        <v>Men Veteran</v>
      </c>
      <c r="H3254" s="116" t="str">
        <f t="shared" si="384"/>
        <v>Welwitschia</v>
      </c>
      <c r="I3254" s="109" t="s">
        <v>19</v>
      </c>
      <c r="J3254" s="109"/>
      <c r="K3254" s="109">
        <v>62</v>
      </c>
      <c r="L3254" s="118">
        <f t="shared" si="385"/>
        <v>2.5</v>
      </c>
      <c r="M3254" s="118">
        <f t="shared" si="386"/>
        <v>2.5</v>
      </c>
    </row>
    <row r="3255" spans="1:13" x14ac:dyDescent="0.3">
      <c r="A3255" s="121" t="str">
        <f t="shared" si="378"/>
        <v>2019-IC-L3</v>
      </c>
      <c r="B3255" s="122">
        <f t="shared" si="379"/>
        <v>43624</v>
      </c>
      <c r="C3255" s="121" t="str">
        <f t="shared" si="380"/>
        <v>Zone 2 - Black Rock</v>
      </c>
      <c r="D3255" s="109" t="s">
        <v>774</v>
      </c>
      <c r="E3255" s="116" t="str">
        <f t="shared" si="381"/>
        <v>Ras</v>
      </c>
      <c r="F3255" s="116" t="str">
        <f t="shared" si="382"/>
        <v>Van Der Westhuizen</v>
      </c>
      <c r="G3255" s="116" t="str">
        <f t="shared" si="383"/>
        <v>Men Senior</v>
      </c>
      <c r="H3255" s="116" t="str">
        <f t="shared" si="384"/>
        <v>Welwitschia</v>
      </c>
      <c r="I3255" s="109" t="s">
        <v>9</v>
      </c>
      <c r="J3255" s="109"/>
      <c r="K3255" s="109">
        <v>36</v>
      </c>
      <c r="L3255" s="118">
        <f t="shared" si="385"/>
        <v>0.9</v>
      </c>
      <c r="M3255" s="118">
        <f t="shared" si="386"/>
        <v>0.9</v>
      </c>
    </row>
    <row r="3256" spans="1:13" x14ac:dyDescent="0.3">
      <c r="A3256" s="121" t="str">
        <f t="shared" si="378"/>
        <v>2019-IC-L3</v>
      </c>
      <c r="B3256" s="122">
        <f t="shared" si="379"/>
        <v>43624</v>
      </c>
      <c r="C3256" s="121" t="str">
        <f t="shared" si="380"/>
        <v>Zone 2 - Black Rock</v>
      </c>
      <c r="D3256" s="109" t="s">
        <v>699</v>
      </c>
      <c r="E3256" s="116" t="str">
        <f t="shared" si="381"/>
        <v>Andre</v>
      </c>
      <c r="F3256" s="116" t="str">
        <f t="shared" si="382"/>
        <v>Muller</v>
      </c>
      <c r="G3256" s="116" t="str">
        <f t="shared" si="383"/>
        <v>Men Grand Masters</v>
      </c>
      <c r="H3256" s="116" t="str">
        <f t="shared" si="384"/>
        <v>Welwitschia</v>
      </c>
      <c r="I3256" s="109"/>
      <c r="J3256" s="109"/>
      <c r="K3256" s="109"/>
      <c r="L3256" s="118" t="str">
        <f t="shared" si="385"/>
        <v/>
      </c>
      <c r="M3256" s="118" t="str">
        <f t="shared" si="386"/>
        <v/>
      </c>
    </row>
    <row r="3257" spans="1:13" x14ac:dyDescent="0.3">
      <c r="A3257" s="121" t="str">
        <f t="shared" si="378"/>
        <v>2019-IC-L3</v>
      </c>
      <c r="B3257" s="122">
        <f t="shared" si="379"/>
        <v>43624</v>
      </c>
      <c r="C3257" s="121" t="str">
        <f t="shared" si="380"/>
        <v>Zone 2 - Black Rock</v>
      </c>
      <c r="D3257" s="109" t="s">
        <v>1204</v>
      </c>
      <c r="E3257" s="116" t="str">
        <f t="shared" si="381"/>
        <v>Karmen</v>
      </c>
      <c r="F3257" s="116" t="str">
        <f t="shared" si="382"/>
        <v>Mynhardt</v>
      </c>
      <c r="G3257" s="116" t="str">
        <f t="shared" si="383"/>
        <v>Ladies Master</v>
      </c>
      <c r="H3257" s="116" t="str">
        <f t="shared" si="384"/>
        <v>Atlantic Angling Club</v>
      </c>
      <c r="I3257" s="109"/>
      <c r="J3257" s="109"/>
      <c r="K3257" s="109"/>
      <c r="L3257" s="118" t="str">
        <f t="shared" si="385"/>
        <v/>
      </c>
      <c r="M3257" s="118" t="str">
        <f t="shared" si="386"/>
        <v/>
      </c>
    </row>
    <row r="3258" spans="1:13" x14ac:dyDescent="0.3">
      <c r="A3258" s="121" t="str">
        <f t="shared" si="378"/>
        <v>2019-IC-L3</v>
      </c>
      <c r="B3258" s="122">
        <f t="shared" si="379"/>
        <v>43624</v>
      </c>
      <c r="C3258" s="121" t="str">
        <f t="shared" si="380"/>
        <v>Zone 2 - Black Rock</v>
      </c>
      <c r="D3258" s="109" t="s">
        <v>958</v>
      </c>
      <c r="E3258" s="116" t="str">
        <f t="shared" si="381"/>
        <v>Sarel</v>
      </c>
      <c r="F3258" s="116" t="str">
        <f t="shared" si="382"/>
        <v>Mynhardt</v>
      </c>
      <c r="G3258" s="116" t="str">
        <f t="shared" si="383"/>
        <v>Men Master</v>
      </c>
      <c r="H3258" s="116" t="str">
        <f t="shared" si="384"/>
        <v>Atlantic Angling Club</v>
      </c>
      <c r="I3258" s="109"/>
      <c r="J3258" s="109"/>
      <c r="K3258" s="109"/>
      <c r="L3258" s="118" t="str">
        <f t="shared" si="385"/>
        <v/>
      </c>
      <c r="M3258" s="118" t="str">
        <f t="shared" si="386"/>
        <v/>
      </c>
    </row>
    <row r="3259" spans="1:13" x14ac:dyDescent="0.3">
      <c r="A3259" s="121" t="str">
        <f t="shared" si="378"/>
        <v>2019-IC-L3</v>
      </c>
      <c r="B3259" s="122">
        <f t="shared" si="379"/>
        <v>43624</v>
      </c>
      <c r="C3259" s="121" t="str">
        <f t="shared" si="380"/>
        <v>Zone 2 - Black Rock</v>
      </c>
      <c r="D3259" s="109" t="s">
        <v>795</v>
      </c>
      <c r="E3259" s="116" t="str">
        <f t="shared" si="381"/>
        <v>Melanie</v>
      </c>
      <c r="F3259" s="116" t="str">
        <f t="shared" si="382"/>
        <v xml:space="preserve">Honiball </v>
      </c>
      <c r="G3259" s="116" t="str">
        <f t="shared" si="383"/>
        <v>Ladies Senior</v>
      </c>
      <c r="H3259" s="116" t="str">
        <f t="shared" si="384"/>
        <v>xWelwitschia</v>
      </c>
      <c r="I3259" s="109"/>
      <c r="J3259" s="109"/>
      <c r="K3259" s="109"/>
      <c r="L3259" s="118" t="str">
        <f t="shared" si="385"/>
        <v/>
      </c>
      <c r="M3259" s="118" t="str">
        <f t="shared" si="386"/>
        <v/>
      </c>
    </row>
    <row r="3260" spans="1:13" x14ac:dyDescent="0.3">
      <c r="A3260" s="121" t="str">
        <f t="shared" si="378"/>
        <v>2019-IC-L3</v>
      </c>
      <c r="B3260" s="122">
        <f t="shared" si="379"/>
        <v>43624</v>
      </c>
      <c r="C3260" s="121" t="str">
        <f t="shared" si="380"/>
        <v>Zone 2 - Black Rock</v>
      </c>
      <c r="D3260" s="109" t="s">
        <v>1592</v>
      </c>
      <c r="E3260" s="116" t="str">
        <f t="shared" si="381"/>
        <v>GJ</v>
      </c>
      <c r="F3260" s="116" t="str">
        <f t="shared" si="382"/>
        <v>Oosthuizen</v>
      </c>
      <c r="G3260" s="116" t="str">
        <f t="shared" si="383"/>
        <v>Men Senior</v>
      </c>
      <c r="H3260" s="116" t="str">
        <f t="shared" si="384"/>
        <v>Welwitschia</v>
      </c>
      <c r="I3260" s="109"/>
      <c r="J3260" s="109"/>
      <c r="K3260" s="109"/>
      <c r="L3260" s="118" t="str">
        <f t="shared" si="385"/>
        <v/>
      </c>
      <c r="M3260" s="118" t="str">
        <f t="shared" si="386"/>
        <v/>
      </c>
    </row>
    <row r="3261" spans="1:13" x14ac:dyDescent="0.3">
      <c r="A3261" s="121" t="str">
        <f t="shared" si="378"/>
        <v>2019-IC-L3</v>
      </c>
      <c r="B3261" s="122">
        <f t="shared" si="379"/>
        <v>43624</v>
      </c>
      <c r="C3261" s="121" t="str">
        <f t="shared" si="380"/>
        <v>Zone 2 - Black Rock</v>
      </c>
      <c r="D3261" s="109" t="s">
        <v>539</v>
      </c>
      <c r="E3261" s="116" t="str">
        <f t="shared" si="381"/>
        <v>Cecil</v>
      </c>
      <c r="F3261" s="116" t="str">
        <f t="shared" si="382"/>
        <v>Laubscher</v>
      </c>
      <c r="G3261" s="116" t="str">
        <f t="shared" si="383"/>
        <v>Ladies Master</v>
      </c>
      <c r="H3261" s="116" t="str">
        <f t="shared" si="384"/>
        <v>Welwitschia</v>
      </c>
      <c r="I3261" s="109"/>
      <c r="J3261" s="109"/>
      <c r="K3261" s="109"/>
      <c r="L3261" s="118" t="str">
        <f t="shared" si="385"/>
        <v/>
      </c>
      <c r="M3261" s="118" t="str">
        <f t="shared" si="386"/>
        <v/>
      </c>
    </row>
    <row r="3262" spans="1:13" x14ac:dyDescent="0.3">
      <c r="A3262" s="121" t="str">
        <f t="shared" si="378"/>
        <v>2019-IC-L3</v>
      </c>
      <c r="B3262" s="122">
        <f t="shared" si="379"/>
        <v>43624</v>
      </c>
      <c r="C3262" s="121" t="str">
        <f t="shared" si="380"/>
        <v>Zone 2 - Black Rock</v>
      </c>
      <c r="D3262" s="109" t="s">
        <v>1706</v>
      </c>
      <c r="E3262" s="116" t="str">
        <f t="shared" si="381"/>
        <v>Riaan</v>
      </c>
      <c r="F3262" s="116" t="str">
        <f t="shared" si="382"/>
        <v>Van Rhyn</v>
      </c>
      <c r="G3262" s="116" t="str">
        <f t="shared" si="383"/>
        <v>Men Senior</v>
      </c>
      <c r="H3262" s="116" t="str">
        <f t="shared" si="384"/>
        <v>Welwitschia</v>
      </c>
      <c r="I3262" s="109"/>
      <c r="J3262" s="109"/>
      <c r="K3262" s="109"/>
      <c r="L3262" s="118" t="str">
        <f t="shared" si="385"/>
        <v/>
      </c>
      <c r="M3262" s="118" t="str">
        <f t="shared" si="386"/>
        <v/>
      </c>
    </row>
    <row r="3263" spans="1:13" x14ac:dyDescent="0.3">
      <c r="A3263" s="121" t="str">
        <f t="shared" si="378"/>
        <v>2019-IC-L3</v>
      </c>
      <c r="B3263" s="122">
        <f t="shared" si="379"/>
        <v>43624</v>
      </c>
      <c r="C3263" s="121" t="str">
        <f t="shared" si="380"/>
        <v>Zone 2 - Black Rock</v>
      </c>
      <c r="D3263" s="109" t="s">
        <v>510</v>
      </c>
      <c r="E3263" s="116" t="str">
        <f t="shared" si="381"/>
        <v>Willem</v>
      </c>
      <c r="F3263" s="116" t="str">
        <f t="shared" si="382"/>
        <v>Steyn</v>
      </c>
      <c r="G3263" s="116" t="str">
        <f t="shared" si="383"/>
        <v>Men Veteran</v>
      </c>
      <c r="H3263" s="116" t="str">
        <f t="shared" si="384"/>
        <v>Welwitschia</v>
      </c>
      <c r="I3263" s="109"/>
      <c r="J3263" s="109"/>
      <c r="K3263" s="109"/>
      <c r="L3263" s="118" t="str">
        <f t="shared" si="385"/>
        <v/>
      </c>
      <c r="M3263" s="118" t="str">
        <f t="shared" si="386"/>
        <v/>
      </c>
    </row>
    <row r="3264" spans="1:13" x14ac:dyDescent="0.3">
      <c r="A3264" s="121" t="str">
        <f t="shared" si="378"/>
        <v>2019-IC-L3</v>
      </c>
      <c r="B3264" s="122">
        <f t="shared" si="379"/>
        <v>43624</v>
      </c>
      <c r="C3264" s="121" t="str">
        <f t="shared" si="380"/>
        <v>Zone 2 - Black Rock</v>
      </c>
      <c r="D3264" s="109" t="s">
        <v>585</v>
      </c>
      <c r="E3264" s="116" t="str">
        <f t="shared" si="381"/>
        <v xml:space="preserve">Michael </v>
      </c>
      <c r="F3264" s="116" t="str">
        <f t="shared" si="382"/>
        <v>Maree</v>
      </c>
      <c r="G3264" s="116" t="str">
        <f t="shared" si="383"/>
        <v>Men Veteran</v>
      </c>
      <c r="H3264" s="116" t="str">
        <f t="shared" si="384"/>
        <v>Welwitschia</v>
      </c>
      <c r="I3264" s="109"/>
      <c r="J3264" s="109"/>
      <c r="K3264" s="109"/>
      <c r="L3264" s="118" t="str">
        <f t="shared" si="385"/>
        <v/>
      </c>
      <c r="M3264" s="118" t="str">
        <f t="shared" si="386"/>
        <v/>
      </c>
    </row>
    <row r="3265" spans="1:13" x14ac:dyDescent="0.3">
      <c r="A3265" s="121" t="str">
        <f t="shared" si="378"/>
        <v>2019-IC-L3</v>
      </c>
      <c r="B3265" s="122">
        <f t="shared" si="379"/>
        <v>43624</v>
      </c>
      <c r="C3265" s="121" t="str">
        <f t="shared" si="380"/>
        <v>Zone 2 - Black Rock</v>
      </c>
      <c r="D3265" s="109" t="s">
        <v>567</v>
      </c>
      <c r="E3265" s="116" t="str">
        <f t="shared" si="381"/>
        <v>Carlien</v>
      </c>
      <c r="F3265" s="116" t="str">
        <f t="shared" si="382"/>
        <v>Steyn</v>
      </c>
      <c r="G3265" s="116" t="str">
        <f t="shared" si="383"/>
        <v>Ladies Veteran</v>
      </c>
      <c r="H3265" s="116" t="str">
        <f t="shared" si="384"/>
        <v>Welwitschia</v>
      </c>
      <c r="I3265" s="109"/>
      <c r="J3265" s="109"/>
      <c r="K3265" s="109"/>
      <c r="L3265" s="118" t="str">
        <f t="shared" si="385"/>
        <v/>
      </c>
      <c r="M3265" s="118" t="str">
        <f t="shared" si="386"/>
        <v/>
      </c>
    </row>
    <row r="3266" spans="1:13" x14ac:dyDescent="0.3">
      <c r="A3266" s="121" t="str">
        <f t="shared" si="378"/>
        <v>2019-IC-L3</v>
      </c>
      <c r="B3266" s="122">
        <f t="shared" si="379"/>
        <v>43624</v>
      </c>
      <c r="C3266" s="121" t="str">
        <f t="shared" si="380"/>
        <v>Zone 2 - Black Rock</v>
      </c>
      <c r="D3266" s="109" t="s">
        <v>1623</v>
      </c>
      <c r="E3266" s="116" t="str">
        <f t="shared" si="381"/>
        <v>Daniel</v>
      </c>
      <c r="F3266" s="116" t="str">
        <f t="shared" si="382"/>
        <v>Pretorius</v>
      </c>
      <c r="G3266" s="116" t="str">
        <f t="shared" si="383"/>
        <v>Men Senior</v>
      </c>
      <c r="H3266" s="116" t="str">
        <f t="shared" si="384"/>
        <v>Welwitschia</v>
      </c>
      <c r="I3266" s="109"/>
      <c r="J3266" s="109"/>
      <c r="K3266" s="109"/>
      <c r="L3266" s="118" t="str">
        <f t="shared" si="385"/>
        <v/>
      </c>
      <c r="M3266" s="118" t="str">
        <f t="shared" si="386"/>
        <v/>
      </c>
    </row>
    <row r="3267" spans="1:13" x14ac:dyDescent="0.3">
      <c r="A3267" s="121" t="str">
        <f t="shared" si="378"/>
        <v>2019-IC-L3</v>
      </c>
      <c r="B3267" s="122">
        <f t="shared" si="379"/>
        <v>43624</v>
      </c>
      <c r="C3267" s="121" t="str">
        <f t="shared" si="380"/>
        <v>Zone 2 - Black Rock</v>
      </c>
      <c r="D3267" s="109" t="s">
        <v>630</v>
      </c>
      <c r="E3267" s="116" t="str">
        <f t="shared" si="381"/>
        <v>Hennie</v>
      </c>
      <c r="F3267" s="116" t="str">
        <f t="shared" si="382"/>
        <v>Cloete</v>
      </c>
      <c r="G3267" s="116" t="str">
        <f t="shared" si="383"/>
        <v>Men Grand Masters</v>
      </c>
      <c r="H3267" s="116" t="str">
        <f t="shared" si="384"/>
        <v>Benguella</v>
      </c>
      <c r="I3267" s="109"/>
      <c r="J3267" s="109"/>
      <c r="K3267" s="109"/>
      <c r="L3267" s="118" t="str">
        <f t="shared" si="385"/>
        <v/>
      </c>
      <c r="M3267" s="118" t="str">
        <f t="shared" si="386"/>
        <v/>
      </c>
    </row>
    <row r="3268" spans="1:13" x14ac:dyDescent="0.3">
      <c r="A3268" s="121" t="str">
        <f t="shared" si="378"/>
        <v>2019-IC-L3</v>
      </c>
      <c r="B3268" s="122">
        <f t="shared" si="379"/>
        <v>43624</v>
      </c>
      <c r="C3268" s="121" t="str">
        <f t="shared" si="380"/>
        <v>Zone 2 - Black Rock</v>
      </c>
      <c r="D3268" s="109" t="s">
        <v>1798</v>
      </c>
      <c r="E3268" s="116" t="str">
        <f t="shared" si="381"/>
        <v>Adrian</v>
      </c>
      <c r="F3268" s="116" t="str">
        <f t="shared" si="382"/>
        <v>Steenkamp</v>
      </c>
      <c r="G3268" s="116" t="str">
        <f t="shared" si="383"/>
        <v>Men U/21</v>
      </c>
      <c r="H3268" s="116" t="str">
        <f t="shared" si="384"/>
        <v>Benguella</v>
      </c>
      <c r="I3268" s="109" t="s">
        <v>9</v>
      </c>
      <c r="J3268" s="109"/>
      <c r="K3268" s="109">
        <v>35</v>
      </c>
      <c r="L3268" s="118">
        <f t="shared" si="385"/>
        <v>0.8</v>
      </c>
      <c r="M3268" s="118">
        <f t="shared" si="386"/>
        <v>0.8</v>
      </c>
    </row>
    <row r="3269" spans="1:13" x14ac:dyDescent="0.3">
      <c r="A3269" s="121" t="str">
        <f t="shared" si="378"/>
        <v>2019-IC-L3</v>
      </c>
      <c r="B3269" s="122">
        <f t="shared" si="379"/>
        <v>43624</v>
      </c>
      <c r="C3269" s="121" t="str">
        <f t="shared" si="380"/>
        <v>Zone 2 - Black Rock</v>
      </c>
      <c r="D3269" s="109" t="s">
        <v>526</v>
      </c>
      <c r="E3269" s="116" t="str">
        <f t="shared" si="381"/>
        <v>Etienne</v>
      </c>
      <c r="F3269" s="116" t="str">
        <f t="shared" si="382"/>
        <v>Stipp</v>
      </c>
      <c r="G3269" s="116" t="str">
        <f t="shared" si="383"/>
        <v>Men Master</v>
      </c>
      <c r="H3269" s="116" t="str">
        <f t="shared" si="384"/>
        <v>Benguella</v>
      </c>
      <c r="I3269" s="109"/>
      <c r="J3269" s="109" t="s">
        <v>1339</v>
      </c>
      <c r="K3269" s="109">
        <v>117</v>
      </c>
      <c r="L3269" s="118">
        <f t="shared" si="385"/>
        <v>20.100000000000001</v>
      </c>
      <c r="M3269" s="118">
        <f t="shared" si="386"/>
        <v>20.100000000000001</v>
      </c>
    </row>
    <row r="3270" spans="1:13" x14ac:dyDescent="0.3">
      <c r="A3270" s="121" t="str">
        <f t="shared" si="378"/>
        <v>2019-IC-L3</v>
      </c>
      <c r="B3270" s="122">
        <f t="shared" si="379"/>
        <v>43624</v>
      </c>
      <c r="C3270" s="121" t="str">
        <f t="shared" si="380"/>
        <v>Zone 2 - Black Rock</v>
      </c>
      <c r="D3270" s="109" t="s">
        <v>526</v>
      </c>
      <c r="E3270" s="116" t="str">
        <f t="shared" si="381"/>
        <v>Etienne</v>
      </c>
      <c r="F3270" s="116" t="str">
        <f t="shared" si="382"/>
        <v>Stipp</v>
      </c>
      <c r="G3270" s="116" t="str">
        <f t="shared" si="383"/>
        <v>Men Master</v>
      </c>
      <c r="H3270" s="116" t="str">
        <f t="shared" si="384"/>
        <v>Benguella</v>
      </c>
      <c r="I3270" s="109"/>
      <c r="J3270" s="109" t="s">
        <v>8</v>
      </c>
      <c r="K3270" s="109">
        <v>61</v>
      </c>
      <c r="L3270" s="118">
        <f t="shared" si="385"/>
        <v>1.8</v>
      </c>
      <c r="M3270" s="118">
        <f t="shared" si="386"/>
        <v>1.8</v>
      </c>
    </row>
    <row r="3271" spans="1:13" x14ac:dyDescent="0.3">
      <c r="A3271" s="121" t="str">
        <f t="shared" si="378"/>
        <v>2019-IC-L3</v>
      </c>
      <c r="B3271" s="122">
        <f t="shared" si="379"/>
        <v>43624</v>
      </c>
      <c r="C3271" s="121" t="str">
        <f t="shared" si="380"/>
        <v>Zone 2 - Black Rock</v>
      </c>
      <c r="D3271" s="109" t="s">
        <v>594</v>
      </c>
      <c r="E3271" s="116" t="str">
        <f t="shared" si="381"/>
        <v>Johan</v>
      </c>
      <c r="F3271" s="116" t="str">
        <f t="shared" si="382"/>
        <v>Grebe</v>
      </c>
      <c r="G3271" s="116" t="str">
        <f t="shared" si="383"/>
        <v>Men Grand Masters</v>
      </c>
      <c r="H3271" s="116" t="str">
        <f t="shared" si="384"/>
        <v>xBenguella</v>
      </c>
      <c r="I3271" s="109"/>
      <c r="J3271" s="109"/>
      <c r="K3271" s="109"/>
      <c r="L3271" s="118" t="str">
        <f t="shared" si="385"/>
        <v/>
      </c>
      <c r="M3271" s="118" t="str">
        <f t="shared" si="386"/>
        <v/>
      </c>
    </row>
    <row r="3272" spans="1:13" x14ac:dyDescent="0.3">
      <c r="A3272" s="121" t="str">
        <f t="shared" si="378"/>
        <v>2019-IC-L3</v>
      </c>
      <c r="B3272" s="122">
        <f t="shared" si="379"/>
        <v>43624</v>
      </c>
      <c r="C3272" s="121" t="str">
        <f t="shared" si="380"/>
        <v>Zone 2 - Black Rock</v>
      </c>
      <c r="D3272" s="109" t="s">
        <v>1052</v>
      </c>
      <c r="E3272" s="116" t="str">
        <f t="shared" si="381"/>
        <v>Graham</v>
      </c>
      <c r="F3272" s="116" t="str">
        <f t="shared" si="382"/>
        <v>Gramovsky</v>
      </c>
      <c r="G3272" s="116" t="str">
        <f t="shared" si="383"/>
        <v>Men Veteran</v>
      </c>
      <c r="H3272" s="116" t="str">
        <f t="shared" si="384"/>
        <v>Benguella</v>
      </c>
      <c r="I3272" s="109"/>
      <c r="J3272" s="109"/>
      <c r="K3272" s="109"/>
      <c r="L3272" s="118" t="str">
        <f t="shared" si="385"/>
        <v/>
      </c>
      <c r="M3272" s="118" t="str">
        <f t="shared" si="386"/>
        <v/>
      </c>
    </row>
    <row r="3273" spans="1:13" x14ac:dyDescent="0.3">
      <c r="A3273" s="121" t="str">
        <f t="shared" si="378"/>
        <v>2019-IC-L3</v>
      </c>
      <c r="B3273" s="122">
        <f t="shared" si="379"/>
        <v>43624</v>
      </c>
      <c r="C3273" s="121" t="str">
        <f t="shared" si="380"/>
        <v>Zone 2 - Black Rock</v>
      </c>
      <c r="D3273" s="109" t="s">
        <v>1037</v>
      </c>
      <c r="E3273" s="116" t="str">
        <f t="shared" si="381"/>
        <v>Louis</v>
      </c>
      <c r="F3273" s="116" t="str">
        <f t="shared" si="382"/>
        <v>Arangies</v>
      </c>
      <c r="G3273" s="116" t="str">
        <f t="shared" si="383"/>
        <v>Men Veteran</v>
      </c>
      <c r="H3273" s="116" t="str">
        <f t="shared" si="384"/>
        <v>Benguella</v>
      </c>
      <c r="I3273" s="109"/>
      <c r="J3273" s="109"/>
      <c r="K3273" s="109"/>
      <c r="L3273" s="118" t="str">
        <f t="shared" si="385"/>
        <v/>
      </c>
      <c r="M3273" s="118" t="str">
        <f t="shared" si="386"/>
        <v/>
      </c>
    </row>
    <row r="3274" spans="1:13" x14ac:dyDescent="0.3">
      <c r="A3274" s="121" t="str">
        <f t="shared" si="378"/>
        <v>2019-IC-L3</v>
      </c>
      <c r="B3274" s="122">
        <f t="shared" si="379"/>
        <v>43624</v>
      </c>
      <c r="C3274" s="121" t="str">
        <f t="shared" si="380"/>
        <v>Zone 2 - Black Rock</v>
      </c>
      <c r="D3274" s="109" t="s">
        <v>1774</v>
      </c>
      <c r="E3274" s="116" t="str">
        <f t="shared" si="381"/>
        <v>Hendrik JNR</v>
      </c>
      <c r="F3274" s="116" t="str">
        <f t="shared" si="382"/>
        <v>Cloete</v>
      </c>
      <c r="G3274" s="116" t="str">
        <f t="shared" si="383"/>
        <v>Men Senior</v>
      </c>
      <c r="H3274" s="116" t="str">
        <f t="shared" si="384"/>
        <v>Benguella</v>
      </c>
      <c r="I3274" s="109"/>
      <c r="J3274" s="109"/>
      <c r="K3274" s="109"/>
      <c r="L3274" s="118" t="str">
        <f t="shared" si="385"/>
        <v/>
      </c>
      <c r="M3274" s="118" t="str">
        <f t="shared" si="386"/>
        <v/>
      </c>
    </row>
    <row r="3275" spans="1:13" x14ac:dyDescent="0.3">
      <c r="A3275" s="121" t="str">
        <f t="shared" si="378"/>
        <v>2019-IC-L3</v>
      </c>
      <c r="B3275" s="122">
        <f t="shared" si="379"/>
        <v>43624</v>
      </c>
      <c r="C3275" s="121" t="str">
        <f t="shared" si="380"/>
        <v>Zone 2 - Black Rock</v>
      </c>
      <c r="D3275" s="109" t="s">
        <v>1692</v>
      </c>
      <c r="E3275" s="116" t="str">
        <f t="shared" si="381"/>
        <v>Dries</v>
      </c>
      <c r="F3275" s="116" t="str">
        <f t="shared" si="382"/>
        <v>Van Zyl</v>
      </c>
      <c r="G3275" s="116" t="str">
        <f t="shared" si="383"/>
        <v>Men Senior</v>
      </c>
      <c r="H3275" s="116" t="str">
        <f t="shared" si="384"/>
        <v>Benguella</v>
      </c>
      <c r="I3275" s="109"/>
      <c r="J3275" s="109"/>
      <c r="K3275" s="109"/>
      <c r="L3275" s="118" t="str">
        <f t="shared" si="385"/>
        <v/>
      </c>
      <c r="M3275" s="118" t="str">
        <f t="shared" si="386"/>
        <v/>
      </c>
    </row>
    <row r="3276" spans="1:13" x14ac:dyDescent="0.3">
      <c r="A3276" s="121" t="str">
        <f t="shared" ref="A3276:A3339" si="387">IF(D3276="","",A3275)</f>
        <v>2019-IC-L3</v>
      </c>
      <c r="B3276" s="122">
        <f t="shared" ref="B3276:B3339" si="388">IF(D3276="","",B3275)</f>
        <v>43624</v>
      </c>
      <c r="C3276" s="121" t="str">
        <f t="shared" ref="C3276:C3339" si="389">IF(D3276="","",C3275)</f>
        <v>Zone 2 - Black Rock</v>
      </c>
      <c r="D3276" s="109" t="s">
        <v>633</v>
      </c>
      <c r="E3276" s="116" t="str">
        <f t="shared" si="381"/>
        <v>Beatrice</v>
      </c>
      <c r="F3276" s="116" t="str">
        <f t="shared" si="382"/>
        <v>Grebe</v>
      </c>
      <c r="G3276" s="116" t="str">
        <f t="shared" si="383"/>
        <v>Ladies Grand Masters</v>
      </c>
      <c r="H3276" s="116" t="str">
        <f t="shared" si="384"/>
        <v>xBenguella</v>
      </c>
      <c r="I3276" s="109"/>
      <c r="J3276" s="109"/>
      <c r="K3276" s="109"/>
      <c r="L3276" s="118" t="str">
        <f t="shared" si="385"/>
        <v/>
      </c>
      <c r="M3276" s="118" t="str">
        <f t="shared" si="386"/>
        <v/>
      </c>
    </row>
    <row r="3277" spans="1:13" x14ac:dyDescent="0.3">
      <c r="A3277" s="121" t="str">
        <f t="shared" si="387"/>
        <v>2019-IC-L3</v>
      </c>
      <c r="B3277" s="122">
        <f t="shared" si="388"/>
        <v>43624</v>
      </c>
      <c r="C3277" s="121" t="str">
        <f t="shared" si="389"/>
        <v>Zone 2 - Black Rock</v>
      </c>
      <c r="D3277" s="109" t="s">
        <v>558</v>
      </c>
      <c r="E3277" s="116" t="str">
        <f t="shared" si="381"/>
        <v>Piet</v>
      </c>
      <c r="F3277" s="116" t="str">
        <f t="shared" si="382"/>
        <v>Weitz</v>
      </c>
      <c r="G3277" s="116" t="str">
        <f t="shared" si="383"/>
        <v>Men Grand Masters</v>
      </c>
      <c r="H3277" s="116" t="str">
        <f t="shared" si="384"/>
        <v>Benguella</v>
      </c>
      <c r="I3277" s="109"/>
      <c r="J3277" s="109"/>
      <c r="K3277" s="109"/>
      <c r="L3277" s="118" t="str">
        <f t="shared" si="385"/>
        <v/>
      </c>
      <c r="M3277" s="118" t="str">
        <f t="shared" si="386"/>
        <v/>
      </c>
    </row>
    <row r="3278" spans="1:13" x14ac:dyDescent="0.3">
      <c r="A3278" s="121" t="str">
        <f t="shared" si="387"/>
        <v>2019-IC-L3</v>
      </c>
      <c r="B3278" s="122">
        <f t="shared" si="388"/>
        <v>43624</v>
      </c>
      <c r="C3278" s="121" t="str">
        <f t="shared" si="389"/>
        <v>Zone 2 - Black Rock</v>
      </c>
      <c r="D3278" s="109" t="s">
        <v>587</v>
      </c>
      <c r="E3278" s="116" t="str">
        <f t="shared" si="381"/>
        <v>Deon</v>
      </c>
      <c r="F3278" s="116" t="str">
        <f t="shared" si="382"/>
        <v>Jacobs</v>
      </c>
      <c r="G3278" s="116" t="str">
        <f t="shared" si="383"/>
        <v>Men Grand Masters</v>
      </c>
      <c r="H3278" s="116" t="str">
        <f t="shared" si="384"/>
        <v>Benguella</v>
      </c>
      <c r="I3278" s="109"/>
      <c r="J3278" s="109"/>
      <c r="K3278" s="109"/>
      <c r="L3278" s="118" t="str">
        <f t="shared" si="385"/>
        <v/>
      </c>
      <c r="M3278" s="118" t="str">
        <f t="shared" si="386"/>
        <v/>
      </c>
    </row>
    <row r="3279" spans="1:13" x14ac:dyDescent="0.3">
      <c r="A3279" s="121" t="str">
        <f t="shared" si="387"/>
        <v>2019-IC-L3</v>
      </c>
      <c r="B3279" s="122">
        <f t="shared" si="388"/>
        <v>43624</v>
      </c>
      <c r="C3279" s="121" t="str">
        <f t="shared" si="389"/>
        <v>Zone 2 - Black Rock</v>
      </c>
      <c r="D3279" s="109" t="s">
        <v>821</v>
      </c>
      <c r="E3279" s="116" t="str">
        <f t="shared" si="381"/>
        <v>Chris</v>
      </c>
      <c r="F3279" s="116" t="str">
        <f t="shared" si="382"/>
        <v>Coetzee</v>
      </c>
      <c r="G3279" s="116" t="str">
        <f t="shared" si="383"/>
        <v>Men Grand Masters</v>
      </c>
      <c r="H3279" s="116" t="str">
        <f t="shared" si="384"/>
        <v>xBenguella</v>
      </c>
      <c r="I3279" s="109"/>
      <c r="J3279" s="109"/>
      <c r="K3279" s="109"/>
      <c r="L3279" s="118" t="str">
        <f t="shared" si="385"/>
        <v/>
      </c>
      <c r="M3279" s="118" t="str">
        <f t="shared" si="386"/>
        <v/>
      </c>
    </row>
    <row r="3280" spans="1:13" x14ac:dyDescent="0.3">
      <c r="A3280" s="121" t="str">
        <f t="shared" si="387"/>
        <v>2019-IC-L3</v>
      </c>
      <c r="B3280" s="122">
        <f t="shared" si="388"/>
        <v>43624</v>
      </c>
      <c r="C3280" s="121" t="str">
        <f t="shared" si="389"/>
        <v>Zone 2 - Black Rock</v>
      </c>
      <c r="D3280" s="109" t="s">
        <v>1624</v>
      </c>
      <c r="E3280" s="116" t="str">
        <f t="shared" si="381"/>
        <v>Stefano</v>
      </c>
      <c r="F3280" s="116" t="str">
        <f t="shared" si="382"/>
        <v>Strappazzon</v>
      </c>
      <c r="G3280" s="116" t="str">
        <f t="shared" si="383"/>
        <v>Men Veteran</v>
      </c>
      <c r="H3280" s="116" t="str">
        <f t="shared" si="384"/>
        <v>Atlantic Angling Club</v>
      </c>
      <c r="I3280" s="109"/>
      <c r="J3280" s="109"/>
      <c r="K3280" s="109"/>
      <c r="L3280" s="118" t="str">
        <f t="shared" si="385"/>
        <v/>
      </c>
      <c r="M3280" s="118" t="str">
        <f t="shared" si="386"/>
        <v/>
      </c>
    </row>
    <row r="3281" spans="1:13" x14ac:dyDescent="0.3">
      <c r="A3281" s="121" t="str">
        <f t="shared" si="387"/>
        <v>2019-IC-L3</v>
      </c>
      <c r="B3281" s="122">
        <f t="shared" si="388"/>
        <v>43624</v>
      </c>
      <c r="C3281" s="121" t="str">
        <f t="shared" si="389"/>
        <v>Zone 2 - Black Rock</v>
      </c>
      <c r="D3281" s="109" t="s">
        <v>883</v>
      </c>
      <c r="E3281" s="116" t="str">
        <f t="shared" si="381"/>
        <v>Org</v>
      </c>
      <c r="F3281" s="116" t="str">
        <f t="shared" si="382"/>
        <v>Van Rensburg</v>
      </c>
      <c r="G3281" s="116" t="str">
        <f t="shared" si="383"/>
        <v>Men Senior</v>
      </c>
      <c r="H3281" s="116" t="str">
        <f t="shared" si="384"/>
        <v>Mako</v>
      </c>
      <c r="I3281" s="109" t="s">
        <v>24</v>
      </c>
      <c r="J3281" s="109"/>
      <c r="K3281" s="109">
        <v>83</v>
      </c>
      <c r="L3281" s="118">
        <f t="shared" si="385"/>
        <v>11.8</v>
      </c>
      <c r="M3281" s="118">
        <f t="shared" si="386"/>
        <v>11.8</v>
      </c>
    </row>
    <row r="3282" spans="1:13" x14ac:dyDescent="0.3">
      <c r="A3282" s="121" t="str">
        <f t="shared" si="387"/>
        <v>2019-IC-L3</v>
      </c>
      <c r="B3282" s="122">
        <f t="shared" si="388"/>
        <v>43624</v>
      </c>
      <c r="C3282" s="121" t="str">
        <f t="shared" si="389"/>
        <v>Zone 2 - Black Rock</v>
      </c>
      <c r="D3282" s="109" t="s">
        <v>564</v>
      </c>
      <c r="E3282" s="116" t="str">
        <f t="shared" si="381"/>
        <v>Chris</v>
      </c>
      <c r="F3282" s="116" t="str">
        <f t="shared" si="382"/>
        <v>Feyerabend</v>
      </c>
      <c r="G3282" s="116" t="str">
        <f t="shared" si="383"/>
        <v>Men Veteran</v>
      </c>
      <c r="H3282" s="116" t="str">
        <f t="shared" si="384"/>
        <v>Otjiwarongo</v>
      </c>
      <c r="I3282" s="109"/>
      <c r="J3282" s="109" t="s">
        <v>8</v>
      </c>
      <c r="K3282" s="109">
        <v>80</v>
      </c>
      <c r="L3282" s="118">
        <f t="shared" si="385"/>
        <v>4.0999999999999996</v>
      </c>
      <c r="M3282" s="118">
        <f t="shared" si="386"/>
        <v>4.0999999999999996</v>
      </c>
    </row>
    <row r="3283" spans="1:13" x14ac:dyDescent="0.3">
      <c r="A3283" s="121" t="str">
        <f t="shared" si="387"/>
        <v>2019-IC-L3</v>
      </c>
      <c r="B3283" s="122">
        <f t="shared" si="388"/>
        <v>43624</v>
      </c>
      <c r="C3283" s="121" t="str">
        <f t="shared" si="389"/>
        <v>Zone 2 - Black Rock</v>
      </c>
      <c r="D3283" s="109" t="s">
        <v>1248</v>
      </c>
      <c r="E3283" s="116" t="str">
        <f t="shared" si="381"/>
        <v>Martinus</v>
      </c>
      <c r="F3283" s="116" t="str">
        <f t="shared" si="382"/>
        <v>Venter</v>
      </c>
      <c r="G3283" s="116" t="str">
        <f t="shared" si="383"/>
        <v>Men Veteran</v>
      </c>
      <c r="H3283" s="116" t="str">
        <f t="shared" si="384"/>
        <v>Otjiwarongo</v>
      </c>
      <c r="I3283" s="109"/>
      <c r="J3283" s="109"/>
      <c r="K3283" s="109"/>
      <c r="L3283" s="118" t="str">
        <f t="shared" si="385"/>
        <v/>
      </c>
      <c r="M3283" s="118" t="str">
        <f t="shared" si="386"/>
        <v/>
      </c>
    </row>
    <row r="3284" spans="1:13" x14ac:dyDescent="0.3">
      <c r="A3284" s="121" t="str">
        <f t="shared" si="387"/>
        <v>2019-IC-L3</v>
      </c>
      <c r="B3284" s="122">
        <f t="shared" si="388"/>
        <v>43624</v>
      </c>
      <c r="C3284" s="121" t="str">
        <f t="shared" si="389"/>
        <v>Zone 2 - Black Rock</v>
      </c>
      <c r="D3284" s="109" t="s">
        <v>1785</v>
      </c>
      <c r="E3284" s="116" t="str">
        <f t="shared" si="381"/>
        <v>Maritz JNR</v>
      </c>
      <c r="F3284" s="116" t="str">
        <f t="shared" si="382"/>
        <v>Jansen Van Vuuren</v>
      </c>
      <c r="G3284" s="116" t="str">
        <f t="shared" si="383"/>
        <v>Men U/16</v>
      </c>
      <c r="H3284" s="116" t="str">
        <f t="shared" si="384"/>
        <v>Otjiwarongo</v>
      </c>
      <c r="I3284" s="109"/>
      <c r="J3284" s="109"/>
      <c r="K3284" s="109"/>
      <c r="L3284" s="118" t="str">
        <f t="shared" si="385"/>
        <v/>
      </c>
      <c r="M3284" s="118" t="str">
        <f t="shared" si="386"/>
        <v/>
      </c>
    </row>
    <row r="3285" spans="1:13" x14ac:dyDescent="0.3">
      <c r="A3285" s="121" t="str">
        <f t="shared" si="387"/>
        <v>2019-IC-L3</v>
      </c>
      <c r="B3285" s="122">
        <f t="shared" si="388"/>
        <v>43624</v>
      </c>
      <c r="C3285" s="121" t="str">
        <f t="shared" si="389"/>
        <v>Zone 2 - Black Rock</v>
      </c>
      <c r="D3285" s="109" t="s">
        <v>565</v>
      </c>
      <c r="E3285" s="116" t="str">
        <f t="shared" si="381"/>
        <v>Maritz</v>
      </c>
      <c r="F3285" s="116" t="str">
        <f t="shared" si="382"/>
        <v>Jansen van Vuuren</v>
      </c>
      <c r="G3285" s="116" t="str">
        <f t="shared" si="383"/>
        <v>Men Veteran</v>
      </c>
      <c r="H3285" s="116" t="str">
        <f t="shared" si="384"/>
        <v>Otjiwarongo</v>
      </c>
      <c r="I3285" s="109"/>
      <c r="J3285" s="109"/>
      <c r="K3285" s="109"/>
      <c r="L3285" s="118" t="str">
        <f t="shared" si="385"/>
        <v/>
      </c>
      <c r="M3285" s="118" t="str">
        <f t="shared" si="386"/>
        <v/>
      </c>
    </row>
    <row r="3286" spans="1:13" x14ac:dyDescent="0.3">
      <c r="A3286" s="121" t="str">
        <f t="shared" si="387"/>
        <v>2019-IC-L3</v>
      </c>
      <c r="B3286" s="122">
        <f t="shared" si="388"/>
        <v>43624</v>
      </c>
      <c r="C3286" s="121" t="str">
        <f t="shared" si="389"/>
        <v>Zone 2 - Black Rock</v>
      </c>
      <c r="D3286" s="109" t="s">
        <v>1617</v>
      </c>
      <c r="E3286" s="116" t="str">
        <f t="shared" si="381"/>
        <v xml:space="preserve">Paul </v>
      </c>
      <c r="F3286" s="116" t="str">
        <f t="shared" si="382"/>
        <v>Visser</v>
      </c>
      <c r="G3286" s="116" t="str">
        <f t="shared" si="383"/>
        <v>Men Senior</v>
      </c>
      <c r="H3286" s="116" t="str">
        <f t="shared" si="384"/>
        <v>xOtjiwarongo</v>
      </c>
      <c r="I3286" s="109"/>
      <c r="J3286" s="109"/>
      <c r="K3286" s="109"/>
      <c r="L3286" s="118" t="str">
        <f t="shared" si="385"/>
        <v/>
      </c>
      <c r="M3286" s="118" t="str">
        <f t="shared" si="386"/>
        <v/>
      </c>
    </row>
    <row r="3287" spans="1:13" x14ac:dyDescent="0.3">
      <c r="A3287" s="121" t="str">
        <f t="shared" si="387"/>
        <v>2019-IC-L3</v>
      </c>
      <c r="B3287" s="122">
        <f t="shared" si="388"/>
        <v>43624</v>
      </c>
      <c r="C3287" s="121" t="str">
        <f t="shared" si="389"/>
        <v>Zone 2 - Black Rock</v>
      </c>
      <c r="D3287" s="109" t="s">
        <v>1408</v>
      </c>
      <c r="E3287" s="116" t="str">
        <f t="shared" si="381"/>
        <v>Hannes</v>
      </c>
      <c r="F3287" s="116" t="str">
        <f t="shared" si="382"/>
        <v>DeHaast</v>
      </c>
      <c r="G3287" s="116" t="str">
        <f t="shared" si="383"/>
        <v>Men Senior</v>
      </c>
      <c r="H3287" s="116" t="str">
        <f t="shared" si="384"/>
        <v>Otjiwarongo</v>
      </c>
      <c r="I3287" s="109"/>
      <c r="J3287" s="109"/>
      <c r="K3287" s="109"/>
      <c r="L3287" s="118" t="str">
        <f t="shared" si="385"/>
        <v/>
      </c>
      <c r="M3287" s="118" t="str">
        <f t="shared" si="386"/>
        <v/>
      </c>
    </row>
    <row r="3288" spans="1:13" x14ac:dyDescent="0.3">
      <c r="A3288" s="121" t="str">
        <f t="shared" si="387"/>
        <v>2019-IC-L3</v>
      </c>
      <c r="B3288" s="122">
        <f t="shared" si="388"/>
        <v>43624</v>
      </c>
      <c r="C3288" s="121" t="str">
        <f t="shared" si="389"/>
        <v>Zone 2 - Black Rock</v>
      </c>
      <c r="D3288" s="109" t="s">
        <v>736</v>
      </c>
      <c r="E3288" s="116" t="str">
        <f t="shared" si="381"/>
        <v>Renier</v>
      </c>
      <c r="F3288" s="116" t="str">
        <f t="shared" si="382"/>
        <v>Viviers</v>
      </c>
      <c r="G3288" s="116" t="str">
        <f t="shared" si="383"/>
        <v>Men Veteran</v>
      </c>
      <c r="H3288" s="116" t="str">
        <f t="shared" si="384"/>
        <v>xOtjiwarongo</v>
      </c>
      <c r="I3288" s="109"/>
      <c r="J3288" s="109"/>
      <c r="K3288" s="109"/>
      <c r="L3288" s="118" t="str">
        <f t="shared" si="385"/>
        <v/>
      </c>
      <c r="M3288" s="118" t="str">
        <f t="shared" si="386"/>
        <v/>
      </c>
    </row>
    <row r="3289" spans="1:13" x14ac:dyDescent="0.3">
      <c r="A3289" s="121" t="str">
        <f t="shared" si="387"/>
        <v>2019-IC-L3</v>
      </c>
      <c r="B3289" s="122">
        <f t="shared" si="388"/>
        <v>43624</v>
      </c>
      <c r="C3289" s="121" t="str">
        <f t="shared" si="389"/>
        <v>Zone 2 - Black Rock</v>
      </c>
      <c r="D3289" s="109" t="s">
        <v>1784</v>
      </c>
      <c r="E3289" s="116" t="str">
        <f t="shared" si="381"/>
        <v>Japie</v>
      </c>
      <c r="F3289" s="116" t="str">
        <f t="shared" si="382"/>
        <v>Avis</v>
      </c>
      <c r="G3289" s="116" t="str">
        <f t="shared" si="383"/>
        <v>Men Master</v>
      </c>
      <c r="H3289" s="116" t="str">
        <f t="shared" si="384"/>
        <v>xOtjiwarongo</v>
      </c>
      <c r="I3289" s="109"/>
      <c r="J3289" s="109"/>
      <c r="K3289" s="109"/>
      <c r="L3289" s="118" t="str">
        <f t="shared" si="385"/>
        <v/>
      </c>
      <c r="M3289" s="118" t="str">
        <f t="shared" si="386"/>
        <v/>
      </c>
    </row>
    <row r="3290" spans="1:13" x14ac:dyDescent="0.3">
      <c r="A3290" s="121" t="str">
        <f t="shared" si="387"/>
        <v>2019-IC-L3</v>
      </c>
      <c r="B3290" s="122">
        <f t="shared" si="388"/>
        <v>43624</v>
      </c>
      <c r="C3290" s="121" t="str">
        <f t="shared" si="389"/>
        <v>Zone 2 - Black Rock</v>
      </c>
      <c r="D3290" s="109" t="s">
        <v>1196</v>
      </c>
      <c r="E3290" s="116" t="str">
        <f t="shared" si="381"/>
        <v>Ockert</v>
      </c>
      <c r="F3290" s="116" t="str">
        <f t="shared" si="382"/>
        <v>Du Plessis</v>
      </c>
      <c r="G3290" s="116" t="str">
        <f t="shared" si="383"/>
        <v>Men Veteran</v>
      </c>
      <c r="H3290" s="116" t="str">
        <f t="shared" si="384"/>
        <v>xOtjiwarongo</v>
      </c>
      <c r="I3290" s="109"/>
      <c r="J3290" s="109"/>
      <c r="K3290" s="109"/>
      <c r="L3290" s="118" t="str">
        <f t="shared" si="385"/>
        <v/>
      </c>
      <c r="M3290" s="118" t="str">
        <f t="shared" si="386"/>
        <v/>
      </c>
    </row>
    <row r="3291" spans="1:13" x14ac:dyDescent="0.3">
      <c r="A3291" s="121" t="str">
        <f t="shared" si="387"/>
        <v>2019-IC-L3</v>
      </c>
      <c r="B3291" s="122">
        <f t="shared" si="388"/>
        <v>43624</v>
      </c>
      <c r="C3291" s="121" t="str">
        <f t="shared" si="389"/>
        <v>Zone 2 - Black Rock</v>
      </c>
      <c r="D3291" s="109" t="s">
        <v>1194</v>
      </c>
      <c r="E3291" s="116" t="str">
        <f t="shared" si="381"/>
        <v>Francois</v>
      </c>
      <c r="F3291" s="116" t="str">
        <f t="shared" si="382"/>
        <v>Du Plessis</v>
      </c>
      <c r="G3291" s="116" t="str">
        <f t="shared" si="383"/>
        <v>Men Veteran</v>
      </c>
      <c r="H3291" s="116" t="str">
        <f t="shared" si="384"/>
        <v>Otjiwarongo</v>
      </c>
      <c r="I3291" s="109"/>
      <c r="J3291" s="109"/>
      <c r="K3291" s="109"/>
      <c r="L3291" s="118" t="str">
        <f t="shared" si="385"/>
        <v/>
      </c>
      <c r="M3291" s="118" t="str">
        <f t="shared" si="386"/>
        <v/>
      </c>
    </row>
    <row r="3292" spans="1:13" x14ac:dyDescent="0.3">
      <c r="A3292" s="121" t="str">
        <f t="shared" si="387"/>
        <v>2019-IC-L3</v>
      </c>
      <c r="B3292" s="122">
        <f t="shared" si="388"/>
        <v>43624</v>
      </c>
      <c r="C3292" s="121" t="str">
        <f t="shared" si="389"/>
        <v>Zone 2 - Black Rock</v>
      </c>
      <c r="D3292" s="109" t="s">
        <v>1024</v>
      </c>
      <c r="E3292" s="116" t="str">
        <f t="shared" ref="E3292:E3355" si="390">IF(D3292="","",VLOOKUP(D3292,Master,3,FALSE))</f>
        <v>Otto</v>
      </c>
      <c r="F3292" s="116" t="str">
        <f t="shared" ref="F3292:F3355" si="391">IF(D3292="","",VLOOKUP(D3292,Master,4,FALSE))</f>
        <v>Feyerabend</v>
      </c>
      <c r="G3292" s="116" t="str">
        <f t="shared" ref="G3292:G3355" si="392">IF(D3292="","",VLOOKUP(D3292,Master,5,FALSE))</f>
        <v>Men U/21</v>
      </c>
      <c r="H3292" s="116" t="str">
        <f t="shared" ref="H3292:H3355" si="393">IF(D3292="","",VLOOKUP(D3292,Master,2,FALSE))</f>
        <v>Otjiwarongo</v>
      </c>
      <c r="I3292" s="109"/>
      <c r="J3292" s="109"/>
      <c r="K3292" s="109"/>
      <c r="L3292" s="118" t="str">
        <f t="shared" ref="L3292:L3355" si="394">IF(K3292="","",IF(I3292="",ROUND(HLOOKUP(J3292,kgList,K3292,FALSE),1),ROUND(HLOOKUP(I3292,kgList,K3292,FALSE),1)))</f>
        <v/>
      </c>
      <c r="M3292" s="118" t="str">
        <f t="shared" ref="M3292:M3355" si="395">IF(L3292="","",IF(COUNTA(I3292:J3292)&gt;1,"Edible or Inedible",IF(COUNTA(I3292)=1,L3292*1,IF(COUNTA(J3292)=1,L3292*1,"ERROR"))))</f>
        <v/>
      </c>
    </row>
    <row r="3293" spans="1:13" x14ac:dyDescent="0.3">
      <c r="A3293" s="121" t="str">
        <f t="shared" si="387"/>
        <v>2019-IC-L3</v>
      </c>
      <c r="B3293" s="122">
        <f t="shared" si="388"/>
        <v>43624</v>
      </c>
      <c r="C3293" s="121" t="str">
        <f t="shared" si="389"/>
        <v>Zone 2 - Black Rock</v>
      </c>
      <c r="D3293" s="109" t="s">
        <v>1750</v>
      </c>
      <c r="E3293" s="116" t="str">
        <f t="shared" si="390"/>
        <v>Willem Louis</v>
      </c>
      <c r="F3293" s="116" t="str">
        <f t="shared" si="391"/>
        <v>Klazinga</v>
      </c>
      <c r="G3293" s="116" t="str">
        <f t="shared" si="392"/>
        <v>Men Grand Masters</v>
      </c>
      <c r="H3293" s="116" t="str">
        <f t="shared" si="393"/>
        <v>Otjiwarongo</v>
      </c>
      <c r="I3293" s="109"/>
      <c r="J3293" s="109"/>
      <c r="K3293" s="109"/>
      <c r="L3293" s="118" t="str">
        <f t="shared" si="394"/>
        <v/>
      </c>
      <c r="M3293" s="118" t="str">
        <f t="shared" si="395"/>
        <v/>
      </c>
    </row>
    <row r="3294" spans="1:13" x14ac:dyDescent="0.3">
      <c r="A3294" s="121" t="str">
        <f t="shared" si="387"/>
        <v>2019-IC-L3</v>
      </c>
      <c r="B3294" s="122">
        <f t="shared" si="388"/>
        <v>43624</v>
      </c>
      <c r="C3294" s="121" t="str">
        <f t="shared" si="389"/>
        <v>Zone 2 - Black Rock</v>
      </c>
      <c r="D3294" s="109" t="s">
        <v>770</v>
      </c>
      <c r="E3294" s="116" t="str">
        <f t="shared" si="390"/>
        <v>Willem C</v>
      </c>
      <c r="F3294" s="116" t="str">
        <f t="shared" si="391"/>
        <v>Schalkwyk</v>
      </c>
      <c r="G3294" s="116" t="str">
        <f t="shared" si="392"/>
        <v>Men Veteran</v>
      </c>
      <c r="H3294" s="116" t="str">
        <f t="shared" si="393"/>
        <v>Otjiwarongo</v>
      </c>
      <c r="I3294" s="109"/>
      <c r="J3294" s="109"/>
      <c r="K3294" s="109"/>
      <c r="L3294" s="118" t="str">
        <f t="shared" si="394"/>
        <v/>
      </c>
      <c r="M3294" s="118" t="str">
        <f t="shared" si="395"/>
        <v/>
      </c>
    </row>
    <row r="3295" spans="1:13" x14ac:dyDescent="0.3">
      <c r="A3295" s="121" t="str">
        <f t="shared" si="387"/>
        <v>2019-IC-L3</v>
      </c>
      <c r="B3295" s="122">
        <f t="shared" si="388"/>
        <v>43624</v>
      </c>
      <c r="C3295" s="121" t="str">
        <f t="shared" si="389"/>
        <v>Zone 2 - Black Rock</v>
      </c>
      <c r="D3295" s="109" t="s">
        <v>713</v>
      </c>
      <c r="E3295" s="116" t="str">
        <f t="shared" si="390"/>
        <v>Chris</v>
      </c>
      <c r="F3295" s="116" t="str">
        <f t="shared" si="391"/>
        <v>Labuschagne</v>
      </c>
      <c r="G3295" s="116" t="str">
        <f t="shared" si="392"/>
        <v>Men Senior</v>
      </c>
      <c r="H3295" s="116" t="str">
        <f t="shared" si="393"/>
        <v>Otjiwarongo</v>
      </c>
      <c r="I3295" s="109"/>
      <c r="J3295" s="109"/>
      <c r="K3295" s="109"/>
      <c r="L3295" s="118" t="str">
        <f t="shared" si="394"/>
        <v/>
      </c>
      <c r="M3295" s="118" t="str">
        <f t="shared" si="395"/>
        <v/>
      </c>
    </row>
    <row r="3296" spans="1:13" x14ac:dyDescent="0.3">
      <c r="A3296" s="121" t="str">
        <f t="shared" si="387"/>
        <v>2019-IC-L3</v>
      </c>
      <c r="B3296" s="122">
        <f t="shared" si="388"/>
        <v>43624</v>
      </c>
      <c r="C3296" s="121" t="str">
        <f t="shared" si="389"/>
        <v>Zone 2 - Black Rock</v>
      </c>
      <c r="D3296" s="109" t="s">
        <v>579</v>
      </c>
      <c r="E3296" s="116" t="str">
        <f t="shared" si="390"/>
        <v>Wikus</v>
      </c>
      <c r="F3296" s="116" t="str">
        <f t="shared" si="391"/>
        <v>Van Wyk</v>
      </c>
      <c r="G3296" s="116" t="str">
        <f t="shared" si="392"/>
        <v>Men Veteran</v>
      </c>
      <c r="H3296" s="116" t="str">
        <f t="shared" si="393"/>
        <v>Otjiwarongo</v>
      </c>
      <c r="I3296" s="109"/>
      <c r="J3296" s="109"/>
      <c r="K3296" s="109"/>
      <c r="L3296" s="118" t="str">
        <f t="shared" si="394"/>
        <v/>
      </c>
      <c r="M3296" s="118" t="str">
        <f t="shared" si="395"/>
        <v/>
      </c>
    </row>
    <row r="3297" spans="1:13" x14ac:dyDescent="0.3">
      <c r="A3297" s="121" t="str">
        <f t="shared" si="387"/>
        <v>2019-IC-L3</v>
      </c>
      <c r="B3297" s="122">
        <f t="shared" si="388"/>
        <v>43624</v>
      </c>
      <c r="C3297" s="121" t="str">
        <f t="shared" si="389"/>
        <v>Zone 2 - Black Rock</v>
      </c>
      <c r="D3297" s="109" t="s">
        <v>596</v>
      </c>
      <c r="E3297" s="116" t="str">
        <f t="shared" si="390"/>
        <v>Werner</v>
      </c>
      <c r="F3297" s="116" t="str">
        <f t="shared" si="391"/>
        <v>Van Riet</v>
      </c>
      <c r="G3297" s="116" t="str">
        <f t="shared" si="392"/>
        <v>Men Veteran</v>
      </c>
      <c r="H3297" s="116" t="str">
        <f t="shared" si="393"/>
        <v>Walvis Bay</v>
      </c>
      <c r="I3297" s="109"/>
      <c r="J3297" s="109" t="s">
        <v>2018</v>
      </c>
      <c r="K3297" s="109">
        <v>121</v>
      </c>
      <c r="L3297" s="118">
        <f t="shared" si="394"/>
        <v>8.3000000000000007</v>
      </c>
      <c r="M3297" s="118">
        <f t="shared" si="395"/>
        <v>8.3000000000000007</v>
      </c>
    </row>
    <row r="3298" spans="1:13" x14ac:dyDescent="0.3">
      <c r="A3298" s="121" t="str">
        <f t="shared" si="387"/>
        <v>2019-IC-L3</v>
      </c>
      <c r="B3298" s="122">
        <f t="shared" si="388"/>
        <v>43624</v>
      </c>
      <c r="C3298" s="121" t="str">
        <f t="shared" si="389"/>
        <v>Zone 2 - Black Rock</v>
      </c>
      <c r="D3298" s="109" t="s">
        <v>1504</v>
      </c>
      <c r="E3298" s="116" t="str">
        <f t="shared" si="390"/>
        <v>Fanie</v>
      </c>
      <c r="F3298" s="116" t="str">
        <f t="shared" si="391"/>
        <v>Terblanche</v>
      </c>
      <c r="G3298" s="116" t="str">
        <f t="shared" si="392"/>
        <v>Men Veteran</v>
      </c>
      <c r="H3298" s="116" t="str">
        <f t="shared" si="393"/>
        <v>Walvis Bay</v>
      </c>
      <c r="I3298" s="109"/>
      <c r="J3298" s="109" t="s">
        <v>2018</v>
      </c>
      <c r="K3298" s="109">
        <v>126</v>
      </c>
      <c r="L3298" s="118">
        <f t="shared" si="394"/>
        <v>9.6</v>
      </c>
      <c r="M3298" s="118">
        <f t="shared" si="395"/>
        <v>9.6</v>
      </c>
    </row>
    <row r="3299" spans="1:13" x14ac:dyDescent="0.3">
      <c r="A3299" s="121" t="str">
        <f t="shared" si="387"/>
        <v>2019-IC-L3</v>
      </c>
      <c r="B3299" s="122">
        <f t="shared" si="388"/>
        <v>43624</v>
      </c>
      <c r="C3299" s="121" t="str">
        <f t="shared" si="389"/>
        <v>Zone 2 - Black Rock</v>
      </c>
      <c r="D3299" s="109" t="s">
        <v>1417</v>
      </c>
      <c r="E3299" s="116" t="str">
        <f t="shared" si="390"/>
        <v>Donavin</v>
      </c>
      <c r="F3299" s="116" t="str">
        <f t="shared" si="391"/>
        <v>Bezuidehout</v>
      </c>
      <c r="G3299" s="116" t="str">
        <f t="shared" si="392"/>
        <v>Men Senior</v>
      </c>
      <c r="H3299" s="116" t="str">
        <f t="shared" si="393"/>
        <v>Walvis Bay</v>
      </c>
      <c r="I3299" s="109"/>
      <c r="J3299" s="109"/>
      <c r="K3299" s="109"/>
      <c r="L3299" s="118" t="str">
        <f t="shared" si="394"/>
        <v/>
      </c>
      <c r="M3299" s="118" t="str">
        <f t="shared" si="395"/>
        <v/>
      </c>
    </row>
    <row r="3300" spans="1:13" x14ac:dyDescent="0.3">
      <c r="A3300" s="121" t="str">
        <f t="shared" si="387"/>
        <v>2019-IC-L3</v>
      </c>
      <c r="B3300" s="122">
        <f t="shared" si="388"/>
        <v>43624</v>
      </c>
      <c r="C3300" s="121" t="str">
        <f t="shared" si="389"/>
        <v>Zone 2 - Black Rock</v>
      </c>
      <c r="D3300" s="109" t="s">
        <v>1805</v>
      </c>
      <c r="E3300" s="116" t="str">
        <f t="shared" si="390"/>
        <v>Andre</v>
      </c>
      <c r="F3300" s="116" t="str">
        <f t="shared" si="391"/>
        <v>Bezuidehout</v>
      </c>
      <c r="G3300" s="116" t="str">
        <f t="shared" si="392"/>
        <v>Men Master</v>
      </c>
      <c r="H3300" s="116" t="str">
        <f t="shared" si="393"/>
        <v>Walvis Bay</v>
      </c>
      <c r="I3300" s="109"/>
      <c r="J3300" s="109"/>
      <c r="K3300" s="109"/>
      <c r="L3300" s="118" t="str">
        <f t="shared" si="394"/>
        <v/>
      </c>
      <c r="M3300" s="118" t="str">
        <f t="shared" si="395"/>
        <v/>
      </c>
    </row>
    <row r="3301" spans="1:13" x14ac:dyDescent="0.3">
      <c r="A3301" s="121" t="str">
        <f t="shared" si="387"/>
        <v>2019-IC-L3</v>
      </c>
      <c r="B3301" s="122">
        <f t="shared" si="388"/>
        <v>43624</v>
      </c>
      <c r="C3301" s="121" t="str">
        <f t="shared" si="389"/>
        <v>Zone 2 - Black Rock</v>
      </c>
      <c r="D3301" s="109" t="s">
        <v>1620</v>
      </c>
      <c r="E3301" s="116" t="str">
        <f t="shared" si="390"/>
        <v>Brandon</v>
      </c>
      <c r="F3301" s="116" t="str">
        <f t="shared" si="391"/>
        <v>Grane</v>
      </c>
      <c r="G3301" s="116" t="str">
        <f t="shared" si="392"/>
        <v>Men Senior</v>
      </c>
      <c r="H3301" s="116" t="str">
        <f t="shared" si="393"/>
        <v>Walvis Bay</v>
      </c>
      <c r="I3301" s="109"/>
      <c r="J3301" s="109"/>
      <c r="K3301" s="109"/>
      <c r="L3301" s="118" t="str">
        <f t="shared" si="394"/>
        <v/>
      </c>
      <c r="M3301" s="118" t="str">
        <f t="shared" si="395"/>
        <v/>
      </c>
    </row>
    <row r="3302" spans="1:13" x14ac:dyDescent="0.3">
      <c r="A3302" s="121" t="str">
        <f t="shared" si="387"/>
        <v>2019-IC-L3</v>
      </c>
      <c r="B3302" s="122">
        <f t="shared" si="388"/>
        <v>43624</v>
      </c>
      <c r="C3302" s="121" t="str">
        <f t="shared" si="389"/>
        <v>Zone 2 - Black Rock</v>
      </c>
      <c r="D3302" s="109" t="s">
        <v>834</v>
      </c>
      <c r="E3302" s="116" t="str">
        <f t="shared" si="390"/>
        <v>Morne</v>
      </c>
      <c r="F3302" s="116" t="str">
        <f t="shared" si="391"/>
        <v>Hugo</v>
      </c>
      <c r="G3302" s="116" t="str">
        <f t="shared" si="392"/>
        <v>Men Veteran</v>
      </c>
      <c r="H3302" s="116" t="str">
        <f t="shared" si="393"/>
        <v>Walvis Bay</v>
      </c>
      <c r="I3302" s="109"/>
      <c r="J3302" s="109"/>
      <c r="K3302" s="109"/>
      <c r="L3302" s="118" t="str">
        <f t="shared" si="394"/>
        <v/>
      </c>
      <c r="M3302" s="118" t="str">
        <f t="shared" si="395"/>
        <v/>
      </c>
    </row>
    <row r="3303" spans="1:13" x14ac:dyDescent="0.3">
      <c r="A3303" s="121" t="str">
        <f t="shared" si="387"/>
        <v>2019-IC-L3</v>
      </c>
      <c r="B3303" s="122">
        <f t="shared" si="388"/>
        <v>43624</v>
      </c>
      <c r="C3303" s="121" t="str">
        <f t="shared" si="389"/>
        <v>Zone 2 - Black Rock</v>
      </c>
      <c r="D3303" s="109" t="s">
        <v>1211</v>
      </c>
      <c r="E3303" s="116" t="str">
        <f t="shared" si="390"/>
        <v>Leon</v>
      </c>
      <c r="F3303" s="116" t="str">
        <f t="shared" si="391"/>
        <v>Sagner</v>
      </c>
      <c r="G3303" s="116" t="str">
        <f t="shared" si="392"/>
        <v>Men Master</v>
      </c>
      <c r="H3303" s="116" t="str">
        <f t="shared" si="393"/>
        <v>Walvis Bay</v>
      </c>
      <c r="I3303" s="109"/>
      <c r="J3303" s="109"/>
      <c r="K3303" s="109"/>
      <c r="L3303" s="118" t="str">
        <f t="shared" si="394"/>
        <v/>
      </c>
      <c r="M3303" s="118" t="str">
        <f t="shared" si="395"/>
        <v/>
      </c>
    </row>
    <row r="3304" spans="1:13" x14ac:dyDescent="0.3">
      <c r="A3304" s="121" t="str">
        <f t="shared" si="387"/>
        <v>2019-IC-L3</v>
      </c>
      <c r="B3304" s="122">
        <f t="shared" si="388"/>
        <v>43624</v>
      </c>
      <c r="C3304" s="121" t="str">
        <f t="shared" si="389"/>
        <v>Zone 2 - Black Rock</v>
      </c>
      <c r="D3304" s="109" t="s">
        <v>1710</v>
      </c>
      <c r="E3304" s="116" t="str">
        <f t="shared" si="390"/>
        <v>Clinton</v>
      </c>
      <c r="F3304" s="116" t="str">
        <f t="shared" si="391"/>
        <v>Barnhard</v>
      </c>
      <c r="G3304" s="116" t="str">
        <f t="shared" si="392"/>
        <v>Men Senior</v>
      </c>
      <c r="H3304" s="116" t="str">
        <f t="shared" si="393"/>
        <v>Henties Bay</v>
      </c>
      <c r="I3304" s="109"/>
      <c r="J3304" s="109"/>
      <c r="K3304" s="109"/>
      <c r="L3304" s="118" t="str">
        <f t="shared" si="394"/>
        <v/>
      </c>
      <c r="M3304" s="118" t="str">
        <f t="shared" si="395"/>
        <v/>
      </c>
    </row>
    <row r="3305" spans="1:13" x14ac:dyDescent="0.3">
      <c r="A3305" s="121" t="str">
        <f t="shared" si="387"/>
        <v>2019-IC-L3</v>
      </c>
      <c r="B3305" s="122">
        <f t="shared" si="388"/>
        <v>43624</v>
      </c>
      <c r="C3305" s="121" t="str">
        <f t="shared" si="389"/>
        <v>Zone 2 - Black Rock</v>
      </c>
      <c r="D3305" s="109" t="s">
        <v>1711</v>
      </c>
      <c r="E3305" s="116" t="str">
        <f t="shared" si="390"/>
        <v>Lindie</v>
      </c>
      <c r="F3305" s="116" t="str">
        <f t="shared" si="391"/>
        <v>Barnhard</v>
      </c>
      <c r="G3305" s="116" t="str">
        <f t="shared" si="392"/>
        <v>Ladies Veteran</v>
      </c>
      <c r="H3305" s="116" t="str">
        <f t="shared" si="393"/>
        <v>Henties Bay</v>
      </c>
      <c r="I3305" s="109"/>
      <c r="J3305" s="109"/>
      <c r="K3305" s="109"/>
      <c r="L3305" s="118" t="str">
        <f t="shared" si="394"/>
        <v/>
      </c>
      <c r="M3305" s="118" t="str">
        <f t="shared" si="395"/>
        <v/>
      </c>
    </row>
    <row r="3306" spans="1:13" x14ac:dyDescent="0.3">
      <c r="A3306" s="121" t="str">
        <f t="shared" si="387"/>
        <v>2019-IC-L3</v>
      </c>
      <c r="B3306" s="122">
        <f t="shared" si="388"/>
        <v>43624</v>
      </c>
      <c r="C3306" s="121" t="str">
        <f t="shared" si="389"/>
        <v>Zone 2 - Black Rock</v>
      </c>
      <c r="D3306" s="109" t="s">
        <v>644</v>
      </c>
      <c r="E3306" s="116" t="str">
        <f t="shared" si="390"/>
        <v>Gunther</v>
      </c>
      <c r="F3306" s="116" t="str">
        <f t="shared" si="391"/>
        <v>Krauer</v>
      </c>
      <c r="G3306" s="116" t="str">
        <f t="shared" si="392"/>
        <v>Men Veteran</v>
      </c>
      <c r="H3306" s="116" t="str">
        <f t="shared" si="393"/>
        <v>Walvis Bay</v>
      </c>
      <c r="I3306" s="109"/>
      <c r="J3306" s="109"/>
      <c r="K3306" s="109"/>
      <c r="L3306" s="118" t="str">
        <f t="shared" si="394"/>
        <v/>
      </c>
      <c r="M3306" s="118" t="str">
        <f t="shared" si="395"/>
        <v/>
      </c>
    </row>
    <row r="3307" spans="1:13" x14ac:dyDescent="0.3">
      <c r="A3307" s="121" t="str">
        <f t="shared" si="387"/>
        <v>2019-IC-L3</v>
      </c>
      <c r="B3307" s="122">
        <f t="shared" si="388"/>
        <v>43624</v>
      </c>
      <c r="C3307" s="121" t="str">
        <f t="shared" si="389"/>
        <v>Zone 2 - Black Rock</v>
      </c>
      <c r="D3307" s="109" t="s">
        <v>537</v>
      </c>
      <c r="E3307" s="116" t="str">
        <f t="shared" si="390"/>
        <v>Terence</v>
      </c>
      <c r="F3307" s="116" t="str">
        <f t="shared" si="391"/>
        <v>Clark</v>
      </c>
      <c r="G3307" s="116" t="str">
        <f t="shared" si="392"/>
        <v>Men Grand Masters</v>
      </c>
      <c r="H3307" s="116" t="str">
        <f t="shared" si="393"/>
        <v>Walvis Bay</v>
      </c>
      <c r="I3307" s="109"/>
      <c r="J3307" s="109"/>
      <c r="K3307" s="109"/>
      <c r="L3307" s="118" t="str">
        <f t="shared" si="394"/>
        <v/>
      </c>
      <c r="M3307" s="118" t="str">
        <f t="shared" si="395"/>
        <v/>
      </c>
    </row>
    <row r="3308" spans="1:13" x14ac:dyDescent="0.3">
      <c r="A3308" s="121" t="str">
        <f t="shared" si="387"/>
        <v>2019-IC-L3</v>
      </c>
      <c r="B3308" s="122">
        <f t="shared" si="388"/>
        <v>43624</v>
      </c>
      <c r="C3308" s="121" t="str">
        <f t="shared" si="389"/>
        <v>Zone 2 - Black Rock</v>
      </c>
      <c r="D3308" s="109" t="s">
        <v>1384</v>
      </c>
      <c r="E3308" s="116" t="str">
        <f t="shared" si="390"/>
        <v>Frikkie</v>
      </c>
      <c r="F3308" s="116" t="str">
        <f t="shared" si="391"/>
        <v>Ferreira</v>
      </c>
      <c r="G3308" s="116" t="str">
        <f t="shared" si="392"/>
        <v>Men Master</v>
      </c>
      <c r="H3308" s="116" t="str">
        <f t="shared" si="393"/>
        <v>Walvis Bay</v>
      </c>
      <c r="I3308" s="109"/>
      <c r="J3308" s="109"/>
      <c r="K3308" s="109"/>
      <c r="L3308" s="118" t="str">
        <f t="shared" si="394"/>
        <v/>
      </c>
      <c r="M3308" s="118" t="str">
        <f t="shared" si="395"/>
        <v/>
      </c>
    </row>
    <row r="3309" spans="1:13" x14ac:dyDescent="0.3">
      <c r="A3309" s="121" t="str">
        <f t="shared" si="387"/>
        <v>2019-IC-L3</v>
      </c>
      <c r="B3309" s="122">
        <f t="shared" si="388"/>
        <v>43624</v>
      </c>
      <c r="C3309" s="121" t="str">
        <f t="shared" si="389"/>
        <v>Zone 2 - Black Rock</v>
      </c>
      <c r="D3309" s="109" t="s">
        <v>1638</v>
      </c>
      <c r="E3309" s="116" t="str">
        <f t="shared" si="390"/>
        <v>Breggie</v>
      </c>
      <c r="F3309" s="116" t="str">
        <f t="shared" si="391"/>
        <v>Ferreira</v>
      </c>
      <c r="G3309" s="116" t="str">
        <f t="shared" si="392"/>
        <v>Ladies Master</v>
      </c>
      <c r="H3309" s="116" t="str">
        <f t="shared" si="393"/>
        <v>Walvis Bay</v>
      </c>
      <c r="I3309" s="109"/>
      <c r="J3309" s="109"/>
      <c r="K3309" s="109"/>
      <c r="L3309" s="118" t="str">
        <f t="shared" si="394"/>
        <v/>
      </c>
      <c r="M3309" s="118" t="str">
        <f t="shared" si="395"/>
        <v/>
      </c>
    </row>
    <row r="3310" spans="1:13" x14ac:dyDescent="0.3">
      <c r="A3310" s="121" t="str">
        <f t="shared" si="387"/>
        <v>2019-IC-L3</v>
      </c>
      <c r="B3310" s="122">
        <f t="shared" si="388"/>
        <v>43624</v>
      </c>
      <c r="C3310" s="121" t="str">
        <f t="shared" si="389"/>
        <v>Zone 2 - Black Rock</v>
      </c>
      <c r="D3310" s="109" t="s">
        <v>1201</v>
      </c>
      <c r="E3310" s="116" t="str">
        <f t="shared" si="390"/>
        <v>Martin</v>
      </c>
      <c r="F3310" s="116" t="str">
        <f t="shared" si="391"/>
        <v>Cordier</v>
      </c>
      <c r="G3310" s="116" t="str">
        <f t="shared" si="392"/>
        <v>Men Veteran</v>
      </c>
      <c r="H3310" s="116" t="str">
        <f t="shared" si="393"/>
        <v>Walvis Bay</v>
      </c>
      <c r="I3310" s="109"/>
      <c r="J3310" s="109"/>
      <c r="K3310" s="109"/>
      <c r="L3310" s="118" t="str">
        <f t="shared" si="394"/>
        <v/>
      </c>
      <c r="M3310" s="118" t="str">
        <f t="shared" si="395"/>
        <v/>
      </c>
    </row>
    <row r="3311" spans="1:13" x14ac:dyDescent="0.3">
      <c r="A3311" s="121" t="str">
        <f t="shared" si="387"/>
        <v>2019-IC-L3</v>
      </c>
      <c r="B3311" s="122">
        <f t="shared" si="388"/>
        <v>43624</v>
      </c>
      <c r="C3311" s="121" t="str">
        <f t="shared" si="389"/>
        <v>Zone 2 - Black Rock</v>
      </c>
      <c r="D3311" s="109" t="s">
        <v>1715</v>
      </c>
      <c r="E3311" s="116" t="str">
        <f t="shared" si="390"/>
        <v>Krynauw</v>
      </c>
      <c r="F3311" s="116" t="str">
        <f t="shared" si="391"/>
        <v>Bouer</v>
      </c>
      <c r="G3311" s="116" t="str">
        <f t="shared" si="392"/>
        <v>Men U/21</v>
      </c>
      <c r="H3311" s="116" t="str">
        <f t="shared" si="393"/>
        <v>xWalvis Bay</v>
      </c>
      <c r="I3311" s="109"/>
      <c r="J3311" s="109"/>
      <c r="K3311" s="109"/>
      <c r="L3311" s="118" t="str">
        <f t="shared" si="394"/>
        <v/>
      </c>
      <c r="M3311" s="118" t="str">
        <f t="shared" si="395"/>
        <v/>
      </c>
    </row>
    <row r="3312" spans="1:13" x14ac:dyDescent="0.3">
      <c r="A3312" s="121" t="str">
        <f t="shared" si="387"/>
        <v>2019-IC-L3</v>
      </c>
      <c r="B3312" s="122">
        <f t="shared" si="388"/>
        <v>43624</v>
      </c>
      <c r="C3312" s="121" t="str">
        <f t="shared" si="389"/>
        <v>Zone 2 - Black Rock</v>
      </c>
      <c r="D3312" s="109" t="s">
        <v>1570</v>
      </c>
      <c r="E3312" s="116" t="str">
        <f t="shared" si="390"/>
        <v>Maryna</v>
      </c>
      <c r="F3312" s="116" t="str">
        <f t="shared" si="391"/>
        <v>Viljoen</v>
      </c>
      <c r="G3312" s="116" t="str">
        <f t="shared" si="392"/>
        <v>Ladies Senior</v>
      </c>
      <c r="H3312" s="116" t="str">
        <f t="shared" si="393"/>
        <v>Steenbras</v>
      </c>
      <c r="I3312" s="109"/>
      <c r="J3312" s="109"/>
      <c r="K3312" s="109"/>
      <c r="L3312" s="118" t="str">
        <f t="shared" si="394"/>
        <v/>
      </c>
      <c r="M3312" s="118" t="str">
        <f t="shared" si="395"/>
        <v/>
      </c>
    </row>
    <row r="3313" spans="1:13" x14ac:dyDescent="0.3">
      <c r="A3313" s="121" t="str">
        <f t="shared" si="387"/>
        <v>2019-IC-L3</v>
      </c>
      <c r="B3313" s="122">
        <f t="shared" si="388"/>
        <v>43624</v>
      </c>
      <c r="C3313" s="121" t="str">
        <f t="shared" si="389"/>
        <v>Zone 2 - Black Rock</v>
      </c>
      <c r="D3313" s="109" t="s">
        <v>1049</v>
      </c>
      <c r="E3313" s="116" t="str">
        <f t="shared" si="390"/>
        <v>Johannes</v>
      </c>
      <c r="F3313" s="116" t="str">
        <f t="shared" si="391"/>
        <v>Kinnear</v>
      </c>
      <c r="G3313" s="116" t="str">
        <f t="shared" si="392"/>
        <v>Men Veteran</v>
      </c>
      <c r="H3313" s="116" t="str">
        <f t="shared" si="393"/>
        <v>xSteenbras</v>
      </c>
      <c r="I3313" s="109" t="s">
        <v>9</v>
      </c>
      <c r="J3313" s="109"/>
      <c r="K3313" s="109">
        <v>30</v>
      </c>
      <c r="L3313" s="118">
        <f t="shared" si="394"/>
        <v>0.5</v>
      </c>
      <c r="M3313" s="118">
        <f t="shared" si="395"/>
        <v>0.5</v>
      </c>
    </row>
    <row r="3314" spans="1:13" x14ac:dyDescent="0.3">
      <c r="A3314" s="121" t="str">
        <f t="shared" si="387"/>
        <v>2019-IC-L3</v>
      </c>
      <c r="B3314" s="122">
        <f t="shared" si="388"/>
        <v>43624</v>
      </c>
      <c r="C3314" s="121" t="str">
        <f t="shared" si="389"/>
        <v>Zone 2 - Black Rock</v>
      </c>
      <c r="D3314" s="109" t="s">
        <v>1569</v>
      </c>
      <c r="E3314" s="116" t="str">
        <f t="shared" si="390"/>
        <v>Wikus</v>
      </c>
      <c r="F3314" s="116" t="str">
        <f t="shared" si="391"/>
        <v>Viljoen</v>
      </c>
      <c r="G3314" s="116" t="str">
        <f t="shared" si="392"/>
        <v>Men Veteran</v>
      </c>
      <c r="H3314" s="116" t="str">
        <f t="shared" si="393"/>
        <v>Steenbras</v>
      </c>
      <c r="I3314" s="109"/>
      <c r="J3314" s="109" t="s">
        <v>2018</v>
      </c>
      <c r="K3314" s="109">
        <v>134</v>
      </c>
      <c r="L3314" s="118">
        <f t="shared" si="394"/>
        <v>11.8</v>
      </c>
      <c r="M3314" s="118">
        <f t="shared" si="395"/>
        <v>11.8</v>
      </c>
    </row>
    <row r="3315" spans="1:13" x14ac:dyDescent="0.3">
      <c r="A3315" s="121" t="str">
        <f t="shared" si="387"/>
        <v>2019-IC-L3</v>
      </c>
      <c r="B3315" s="122">
        <f t="shared" si="388"/>
        <v>43624</v>
      </c>
      <c r="C3315" s="121" t="str">
        <f t="shared" si="389"/>
        <v>Zone 2 - Black Rock</v>
      </c>
      <c r="D3315" s="109" t="s">
        <v>1569</v>
      </c>
      <c r="E3315" s="116" t="str">
        <f t="shared" si="390"/>
        <v>Wikus</v>
      </c>
      <c r="F3315" s="116" t="str">
        <f t="shared" si="391"/>
        <v>Viljoen</v>
      </c>
      <c r="G3315" s="116" t="str">
        <f t="shared" si="392"/>
        <v>Men Veteran</v>
      </c>
      <c r="H3315" s="116" t="str">
        <f t="shared" si="393"/>
        <v>Steenbras</v>
      </c>
      <c r="I3315" s="109" t="s">
        <v>22</v>
      </c>
      <c r="J3315" s="109"/>
      <c r="K3315" s="109">
        <v>54</v>
      </c>
      <c r="L3315" s="118">
        <f t="shared" si="394"/>
        <v>2.1</v>
      </c>
      <c r="M3315" s="118">
        <f t="shared" si="395"/>
        <v>2.1</v>
      </c>
    </row>
    <row r="3316" spans="1:13" x14ac:dyDescent="0.3">
      <c r="A3316" s="121" t="str">
        <f t="shared" si="387"/>
        <v>2019-IC-L3</v>
      </c>
      <c r="B3316" s="122">
        <f t="shared" si="388"/>
        <v>43624</v>
      </c>
      <c r="C3316" s="121" t="str">
        <f t="shared" si="389"/>
        <v>Zone 2 - Black Rock</v>
      </c>
      <c r="D3316" s="109" t="s">
        <v>809</v>
      </c>
      <c r="E3316" s="116" t="str">
        <f t="shared" si="390"/>
        <v>Christopher</v>
      </c>
      <c r="F3316" s="116" t="str">
        <f t="shared" si="391"/>
        <v>Durant</v>
      </c>
      <c r="G3316" s="116" t="str">
        <f t="shared" si="392"/>
        <v>Men Senior</v>
      </c>
      <c r="H3316" s="116" t="str">
        <f t="shared" si="393"/>
        <v>Steenbras</v>
      </c>
      <c r="I3316" s="109" t="s">
        <v>19</v>
      </c>
      <c r="J3316" s="109"/>
      <c r="K3316" s="109">
        <v>67</v>
      </c>
      <c r="L3316" s="118">
        <f t="shared" si="394"/>
        <v>3.1</v>
      </c>
      <c r="M3316" s="118">
        <f t="shared" si="395"/>
        <v>3.1</v>
      </c>
    </row>
    <row r="3317" spans="1:13" x14ac:dyDescent="0.3">
      <c r="A3317" s="121" t="str">
        <f t="shared" si="387"/>
        <v>2019-IC-L3</v>
      </c>
      <c r="B3317" s="122">
        <f t="shared" si="388"/>
        <v>43624</v>
      </c>
      <c r="C3317" s="121" t="str">
        <f t="shared" si="389"/>
        <v>Zone 2 - Black Rock</v>
      </c>
      <c r="D3317" s="109" t="s">
        <v>1644</v>
      </c>
      <c r="E3317" s="116" t="str">
        <f t="shared" si="390"/>
        <v>Wallace</v>
      </c>
      <c r="F3317" s="116" t="str">
        <f t="shared" si="391"/>
        <v>Shepperson</v>
      </c>
      <c r="G3317" s="116" t="str">
        <f t="shared" si="392"/>
        <v>Men Senior</v>
      </c>
      <c r="H3317" s="116" t="str">
        <f t="shared" si="393"/>
        <v>Steenbras</v>
      </c>
      <c r="I3317" s="109" t="s">
        <v>19</v>
      </c>
      <c r="J3317" s="109"/>
      <c r="K3317" s="109">
        <v>60</v>
      </c>
      <c r="L3317" s="118">
        <f t="shared" si="394"/>
        <v>2.2000000000000002</v>
      </c>
      <c r="M3317" s="118">
        <f t="shared" si="395"/>
        <v>2.2000000000000002</v>
      </c>
    </row>
    <row r="3318" spans="1:13" x14ac:dyDescent="0.3">
      <c r="A3318" s="121" t="str">
        <f t="shared" si="387"/>
        <v>2019-IC-L3</v>
      </c>
      <c r="B3318" s="122">
        <f t="shared" si="388"/>
        <v>43624</v>
      </c>
      <c r="C3318" s="121" t="str">
        <f t="shared" si="389"/>
        <v>Zone 2 - Black Rock</v>
      </c>
      <c r="D3318" s="109" t="s">
        <v>1005</v>
      </c>
      <c r="E3318" s="116" t="str">
        <f t="shared" si="390"/>
        <v>Dewald</v>
      </c>
      <c r="F3318" s="116" t="str">
        <f t="shared" si="391"/>
        <v>Van Der Merwe</v>
      </c>
      <c r="G3318" s="116" t="str">
        <f t="shared" si="392"/>
        <v>Men Master</v>
      </c>
      <c r="H3318" s="116" t="str">
        <f t="shared" si="393"/>
        <v>Steenbras</v>
      </c>
      <c r="I3318" s="109"/>
      <c r="J3318" s="109"/>
      <c r="K3318" s="109"/>
      <c r="L3318" s="118" t="str">
        <f t="shared" si="394"/>
        <v/>
      </c>
      <c r="M3318" s="118" t="str">
        <f t="shared" si="395"/>
        <v/>
      </c>
    </row>
    <row r="3319" spans="1:13" x14ac:dyDescent="0.3">
      <c r="A3319" s="121" t="str">
        <f t="shared" si="387"/>
        <v>2019-IC-L3</v>
      </c>
      <c r="B3319" s="122">
        <f t="shared" si="388"/>
        <v>43624</v>
      </c>
      <c r="C3319" s="121" t="str">
        <f t="shared" si="389"/>
        <v>Zone 2 - Black Rock</v>
      </c>
      <c r="D3319" s="109" t="s">
        <v>1077</v>
      </c>
      <c r="E3319" s="116" t="str">
        <f t="shared" si="390"/>
        <v>Annelie</v>
      </c>
      <c r="F3319" s="116" t="str">
        <f t="shared" si="391"/>
        <v>Du Randt</v>
      </c>
      <c r="G3319" s="116" t="str">
        <f t="shared" si="392"/>
        <v>Ladies Grand Masters</v>
      </c>
      <c r="H3319" s="116" t="str">
        <f t="shared" si="393"/>
        <v>xSteenbras</v>
      </c>
      <c r="I3319" s="109"/>
      <c r="J3319" s="109"/>
      <c r="K3319" s="109"/>
      <c r="L3319" s="118" t="str">
        <f t="shared" si="394"/>
        <v/>
      </c>
      <c r="M3319" s="118" t="str">
        <f t="shared" si="395"/>
        <v/>
      </c>
    </row>
    <row r="3320" spans="1:13" x14ac:dyDescent="0.3">
      <c r="A3320" s="121" t="str">
        <f t="shared" si="387"/>
        <v>2019-IC-L3</v>
      </c>
      <c r="B3320" s="122">
        <f t="shared" si="388"/>
        <v>43624</v>
      </c>
      <c r="C3320" s="121" t="str">
        <f t="shared" si="389"/>
        <v>Zone 2 - Black Rock</v>
      </c>
      <c r="D3320" s="109" t="s">
        <v>1048</v>
      </c>
      <c r="E3320" s="116" t="str">
        <f t="shared" si="390"/>
        <v>Lawrence</v>
      </c>
      <c r="F3320" s="116" t="str">
        <f t="shared" si="391"/>
        <v>Durant</v>
      </c>
      <c r="G3320" s="116" t="str">
        <f t="shared" si="392"/>
        <v>Men Grand Masters</v>
      </c>
      <c r="H3320" s="116" t="str">
        <f t="shared" si="393"/>
        <v>Steenbras</v>
      </c>
      <c r="I3320" s="109"/>
      <c r="J3320" s="109"/>
      <c r="K3320" s="109"/>
      <c r="L3320" s="118" t="str">
        <f t="shared" si="394"/>
        <v/>
      </c>
      <c r="M3320" s="118" t="str">
        <f t="shared" si="395"/>
        <v/>
      </c>
    </row>
    <row r="3321" spans="1:13" x14ac:dyDescent="0.3">
      <c r="A3321" s="121" t="str">
        <f t="shared" si="387"/>
        <v>2019-IC-L3</v>
      </c>
      <c r="B3321" s="122">
        <f t="shared" si="388"/>
        <v>43624</v>
      </c>
      <c r="C3321" s="121" t="str">
        <f t="shared" si="389"/>
        <v>Zone 2 - Black Rock</v>
      </c>
      <c r="D3321" s="109" t="s">
        <v>568</v>
      </c>
      <c r="E3321" s="116" t="str">
        <f t="shared" si="390"/>
        <v>Louis</v>
      </c>
      <c r="F3321" s="116" t="str">
        <f t="shared" si="391"/>
        <v>Heath</v>
      </c>
      <c r="G3321" s="116" t="str">
        <f t="shared" si="392"/>
        <v>Men Grand Masters</v>
      </c>
      <c r="H3321" s="116" t="str">
        <f t="shared" si="393"/>
        <v>Steenbras</v>
      </c>
      <c r="I3321" s="109"/>
      <c r="J3321" s="109"/>
      <c r="K3321" s="109"/>
      <c r="L3321" s="118" t="str">
        <f t="shared" si="394"/>
        <v/>
      </c>
      <c r="M3321" s="118" t="str">
        <f t="shared" si="395"/>
        <v/>
      </c>
    </row>
    <row r="3322" spans="1:13" x14ac:dyDescent="0.3">
      <c r="A3322" s="121" t="str">
        <f t="shared" si="387"/>
        <v>2019-IC-L3</v>
      </c>
      <c r="B3322" s="122">
        <f t="shared" si="388"/>
        <v>43624</v>
      </c>
      <c r="C3322" s="121" t="str">
        <f t="shared" si="389"/>
        <v>Zone 2 - Black Rock</v>
      </c>
      <c r="D3322" s="109" t="s">
        <v>688</v>
      </c>
      <c r="E3322" s="116" t="str">
        <f t="shared" si="390"/>
        <v>Jan</v>
      </c>
      <c r="F3322" s="116" t="str">
        <f t="shared" si="391"/>
        <v>Heath</v>
      </c>
      <c r="G3322" s="116" t="str">
        <f t="shared" si="392"/>
        <v>Men Master</v>
      </c>
      <c r="H3322" s="116" t="str">
        <f t="shared" si="393"/>
        <v>Steenbras</v>
      </c>
      <c r="I3322" s="109"/>
      <c r="J3322" s="109"/>
      <c r="K3322" s="109"/>
      <c r="L3322" s="118" t="str">
        <f t="shared" si="394"/>
        <v/>
      </c>
      <c r="M3322" s="118" t="str">
        <f t="shared" si="395"/>
        <v/>
      </c>
    </row>
    <row r="3323" spans="1:13" x14ac:dyDescent="0.3">
      <c r="A3323" s="121" t="str">
        <f t="shared" si="387"/>
        <v>2019-IC-L3</v>
      </c>
      <c r="B3323" s="122">
        <f t="shared" si="388"/>
        <v>43624</v>
      </c>
      <c r="C3323" s="121" t="str">
        <f t="shared" si="389"/>
        <v>Zone 2 - Black Rock</v>
      </c>
      <c r="D3323" s="109" t="s">
        <v>1075</v>
      </c>
      <c r="E3323" s="116" t="str">
        <f t="shared" si="390"/>
        <v>Johannes Jnr</v>
      </c>
      <c r="F3323" s="116" t="str">
        <f t="shared" si="391"/>
        <v>Kinnear</v>
      </c>
      <c r="G3323" s="116" t="str">
        <f t="shared" si="392"/>
        <v>Men U/16</v>
      </c>
      <c r="H3323" s="116" t="str">
        <f t="shared" si="393"/>
        <v>xSteenbras</v>
      </c>
      <c r="I3323" s="109"/>
      <c r="J3323" s="109"/>
      <c r="K3323" s="109"/>
      <c r="L3323" s="118" t="str">
        <f t="shared" si="394"/>
        <v/>
      </c>
      <c r="M3323" s="118" t="str">
        <f t="shared" si="395"/>
        <v/>
      </c>
    </row>
    <row r="3324" spans="1:13" x14ac:dyDescent="0.3">
      <c r="A3324" s="121" t="str">
        <f t="shared" si="387"/>
        <v>2019-IC-L3</v>
      </c>
      <c r="B3324" s="122">
        <f t="shared" si="388"/>
        <v>43624</v>
      </c>
      <c r="C3324" s="121" t="str">
        <f t="shared" si="389"/>
        <v>Zone 2 - Black Rock</v>
      </c>
      <c r="D3324" s="109" t="s">
        <v>1748</v>
      </c>
      <c r="E3324" s="116" t="str">
        <f t="shared" si="390"/>
        <v>L'wyk</v>
      </c>
      <c r="F3324" s="116" t="str">
        <f t="shared" si="391"/>
        <v>Viljoen</v>
      </c>
      <c r="G3324" s="116" t="str">
        <f t="shared" si="392"/>
        <v>Men U/16</v>
      </c>
      <c r="H3324" s="116" t="str">
        <f t="shared" si="393"/>
        <v>Steenbras</v>
      </c>
      <c r="I3324" s="109"/>
      <c r="J3324" s="109"/>
      <c r="K3324" s="109"/>
      <c r="L3324" s="118" t="str">
        <f t="shared" si="394"/>
        <v/>
      </c>
      <c r="M3324" s="118" t="str">
        <f t="shared" si="395"/>
        <v/>
      </c>
    </row>
    <row r="3325" spans="1:13" x14ac:dyDescent="0.3">
      <c r="A3325" s="121" t="str">
        <f t="shared" si="387"/>
        <v>2019-IC-L3</v>
      </c>
      <c r="B3325" s="122">
        <f t="shared" si="388"/>
        <v>43624</v>
      </c>
      <c r="C3325" s="121" t="str">
        <f t="shared" si="389"/>
        <v>Zone 2 - Black Rock</v>
      </c>
      <c r="D3325" s="109" t="s">
        <v>560</v>
      </c>
      <c r="E3325" s="116" t="str">
        <f t="shared" si="390"/>
        <v>Gerrie</v>
      </c>
      <c r="F3325" s="116" t="str">
        <f t="shared" si="391"/>
        <v>Hough</v>
      </c>
      <c r="G3325" s="116" t="str">
        <f t="shared" si="392"/>
        <v>Men Master</v>
      </c>
      <c r="H3325" s="116" t="str">
        <f t="shared" si="393"/>
        <v>Mako</v>
      </c>
      <c r="I3325" s="109"/>
      <c r="J3325" s="109" t="s">
        <v>2018</v>
      </c>
      <c r="K3325" s="109">
        <v>107</v>
      </c>
      <c r="L3325" s="118">
        <f t="shared" si="394"/>
        <v>5.5</v>
      </c>
      <c r="M3325" s="118">
        <f t="shared" si="395"/>
        <v>5.5</v>
      </c>
    </row>
    <row r="3326" spans="1:13" x14ac:dyDescent="0.3">
      <c r="A3326" s="121" t="str">
        <f t="shared" si="387"/>
        <v>2019-IC-L3</v>
      </c>
      <c r="B3326" s="122">
        <f t="shared" si="388"/>
        <v>43624</v>
      </c>
      <c r="C3326" s="121" t="str">
        <f t="shared" si="389"/>
        <v>Zone 2 - Black Rock</v>
      </c>
      <c r="D3326" s="109" t="s">
        <v>569</v>
      </c>
      <c r="E3326" s="116" t="str">
        <f t="shared" si="390"/>
        <v>Marina</v>
      </c>
      <c r="F3326" s="116" t="str">
        <f t="shared" si="391"/>
        <v>Kruger</v>
      </c>
      <c r="G3326" s="116" t="str">
        <f t="shared" si="392"/>
        <v>Ladies Master</v>
      </c>
      <c r="H3326" s="116" t="str">
        <f t="shared" si="393"/>
        <v>Benguella</v>
      </c>
      <c r="I3326" s="109"/>
      <c r="J3326" s="109"/>
      <c r="K3326" s="109"/>
      <c r="L3326" s="118" t="str">
        <f t="shared" si="394"/>
        <v/>
      </c>
      <c r="M3326" s="118" t="str">
        <f t="shared" si="395"/>
        <v/>
      </c>
    </row>
    <row r="3327" spans="1:13" x14ac:dyDescent="0.3">
      <c r="A3327" s="121" t="str">
        <f t="shared" si="387"/>
        <v>2019-IC-L3</v>
      </c>
      <c r="B3327" s="122">
        <f t="shared" si="388"/>
        <v>43624</v>
      </c>
      <c r="C3327" s="121" t="str">
        <f t="shared" si="389"/>
        <v>Zone 2 - Black Rock</v>
      </c>
      <c r="D3327" s="109" t="s">
        <v>1588</v>
      </c>
      <c r="E3327" s="116" t="str">
        <f t="shared" si="390"/>
        <v>Kallie</v>
      </c>
      <c r="F3327" s="116" t="str">
        <f t="shared" si="391"/>
        <v>Zapke</v>
      </c>
      <c r="G3327" s="116" t="str">
        <f t="shared" si="392"/>
        <v>Men Master</v>
      </c>
      <c r="H3327" s="116" t="str">
        <f t="shared" si="393"/>
        <v>xSkeleton Coast</v>
      </c>
      <c r="I3327" s="109"/>
      <c r="J3327" s="109"/>
      <c r="K3327" s="109"/>
      <c r="L3327" s="118" t="str">
        <f t="shared" si="394"/>
        <v/>
      </c>
      <c r="M3327" s="118" t="str">
        <f t="shared" si="395"/>
        <v/>
      </c>
    </row>
    <row r="3328" spans="1:13" x14ac:dyDescent="0.3">
      <c r="A3328" s="121" t="str">
        <f t="shared" si="387"/>
        <v>2019-IC-L3</v>
      </c>
      <c r="B3328" s="122">
        <f t="shared" si="388"/>
        <v>43624</v>
      </c>
      <c r="C3328" s="121" t="str">
        <f t="shared" si="389"/>
        <v>Zone 2 - Black Rock</v>
      </c>
      <c r="D3328" s="109" t="s">
        <v>1499</v>
      </c>
      <c r="E3328" s="116" t="str">
        <f t="shared" si="390"/>
        <v>Phillip</v>
      </c>
      <c r="F3328" s="116" t="str">
        <f t="shared" si="391"/>
        <v>Coetzee</v>
      </c>
      <c r="G3328" s="116" t="str">
        <f t="shared" si="392"/>
        <v>Men Senior</v>
      </c>
      <c r="H3328" s="116" t="str">
        <f t="shared" si="393"/>
        <v>Penguin</v>
      </c>
      <c r="I3328" s="109"/>
      <c r="J3328" s="109"/>
      <c r="K3328" s="109"/>
      <c r="L3328" s="118" t="str">
        <f t="shared" si="394"/>
        <v/>
      </c>
      <c r="M3328" s="118" t="str">
        <f t="shared" si="395"/>
        <v/>
      </c>
    </row>
    <row r="3329" spans="1:13" x14ac:dyDescent="0.3">
      <c r="A3329" s="121" t="str">
        <f t="shared" si="387"/>
        <v>2019-IC-L3</v>
      </c>
      <c r="B3329" s="122">
        <f t="shared" si="388"/>
        <v>43624</v>
      </c>
      <c r="C3329" s="121" t="str">
        <f t="shared" si="389"/>
        <v>Zone 2 - Black Rock</v>
      </c>
      <c r="D3329" s="109" t="s">
        <v>618</v>
      </c>
      <c r="E3329" s="116" t="str">
        <f t="shared" si="390"/>
        <v>Immo</v>
      </c>
      <c r="F3329" s="116" t="str">
        <f t="shared" si="391"/>
        <v>Dresselhaus</v>
      </c>
      <c r="G3329" s="116" t="str">
        <f t="shared" si="392"/>
        <v>Men Senior</v>
      </c>
      <c r="H3329" s="116" t="str">
        <f t="shared" si="393"/>
        <v>Orca Angling Club</v>
      </c>
      <c r="I3329" s="109" t="s">
        <v>9</v>
      </c>
      <c r="J3329" s="109"/>
      <c r="K3329" s="109">
        <v>34</v>
      </c>
      <c r="L3329" s="118">
        <f t="shared" si="394"/>
        <v>0.7</v>
      </c>
      <c r="M3329" s="118">
        <f t="shared" si="395"/>
        <v>0.7</v>
      </c>
    </row>
    <row r="3330" spans="1:13" x14ac:dyDescent="0.3">
      <c r="A3330" s="121" t="str">
        <f t="shared" si="387"/>
        <v>2019-IC-L3</v>
      </c>
      <c r="B3330" s="122">
        <f t="shared" si="388"/>
        <v>43624</v>
      </c>
      <c r="C3330" s="121" t="str">
        <f t="shared" si="389"/>
        <v>Zone 2 - Black Rock</v>
      </c>
      <c r="D3330" s="109" t="s">
        <v>618</v>
      </c>
      <c r="E3330" s="116" t="str">
        <f t="shared" si="390"/>
        <v>Immo</v>
      </c>
      <c r="F3330" s="116" t="str">
        <f t="shared" si="391"/>
        <v>Dresselhaus</v>
      </c>
      <c r="G3330" s="116" t="str">
        <f t="shared" si="392"/>
        <v>Men Senior</v>
      </c>
      <c r="H3330" s="116" t="str">
        <f t="shared" si="393"/>
        <v>Orca Angling Club</v>
      </c>
      <c r="I3330" s="109" t="s">
        <v>9</v>
      </c>
      <c r="J3330" s="109"/>
      <c r="K3330" s="109">
        <v>34</v>
      </c>
      <c r="L3330" s="118">
        <f t="shared" si="394"/>
        <v>0.7</v>
      </c>
      <c r="M3330" s="118">
        <f t="shared" si="395"/>
        <v>0.7</v>
      </c>
    </row>
    <row r="3331" spans="1:13" x14ac:dyDescent="0.3">
      <c r="A3331" s="121" t="str">
        <f t="shared" si="387"/>
        <v>2019-IC-L3</v>
      </c>
      <c r="B3331" s="122">
        <f t="shared" si="388"/>
        <v>43624</v>
      </c>
      <c r="C3331" s="121" t="str">
        <f t="shared" si="389"/>
        <v>Zone 2 - Black Rock</v>
      </c>
      <c r="D3331" s="109" t="s">
        <v>700</v>
      </c>
      <c r="E3331" s="116" t="str">
        <f t="shared" si="390"/>
        <v>Leigh</v>
      </c>
      <c r="F3331" s="116" t="str">
        <f t="shared" si="391"/>
        <v>Skoppelitus</v>
      </c>
      <c r="G3331" s="116" t="str">
        <f t="shared" si="392"/>
        <v>Men Senior</v>
      </c>
      <c r="H3331" s="116" t="str">
        <f t="shared" si="393"/>
        <v>Mako</v>
      </c>
      <c r="I3331" s="109" t="s">
        <v>9</v>
      </c>
      <c r="J3331" s="109"/>
      <c r="K3331" s="109">
        <v>31</v>
      </c>
      <c r="L3331" s="118">
        <f t="shared" si="394"/>
        <v>0.5</v>
      </c>
      <c r="M3331" s="118">
        <f t="shared" si="395"/>
        <v>0.5</v>
      </c>
    </row>
    <row r="3332" spans="1:13" x14ac:dyDescent="0.3">
      <c r="A3332" s="121" t="str">
        <f t="shared" si="387"/>
        <v>2019-IC-L3</v>
      </c>
      <c r="B3332" s="122">
        <f t="shared" si="388"/>
        <v>43624</v>
      </c>
      <c r="C3332" s="121" t="str">
        <f t="shared" si="389"/>
        <v>Zone 2 - Black Rock</v>
      </c>
      <c r="D3332" s="109" t="s">
        <v>1058</v>
      </c>
      <c r="E3332" s="116" t="str">
        <f t="shared" si="390"/>
        <v>Boytjie</v>
      </c>
      <c r="F3332" s="116" t="str">
        <f t="shared" si="391"/>
        <v>Schikerling</v>
      </c>
      <c r="G3332" s="116" t="str">
        <f t="shared" si="392"/>
        <v>Men Master</v>
      </c>
      <c r="H3332" s="116" t="str">
        <f t="shared" si="393"/>
        <v>Orca Angling Club</v>
      </c>
      <c r="I3332" s="109" t="s">
        <v>9</v>
      </c>
      <c r="J3332" s="109"/>
      <c r="K3332" s="109">
        <v>31</v>
      </c>
      <c r="L3332" s="118">
        <f t="shared" si="394"/>
        <v>0.5</v>
      </c>
      <c r="M3332" s="118">
        <f t="shared" si="395"/>
        <v>0.5</v>
      </c>
    </row>
    <row r="3333" spans="1:13" x14ac:dyDescent="0.3">
      <c r="A3333" s="121" t="str">
        <f t="shared" si="387"/>
        <v>2019-IC-L3</v>
      </c>
      <c r="B3333" s="122">
        <f t="shared" si="388"/>
        <v>43624</v>
      </c>
      <c r="C3333" s="121" t="str">
        <f t="shared" si="389"/>
        <v>Zone 2 - Black Rock</v>
      </c>
      <c r="D3333" s="109" t="s">
        <v>1688</v>
      </c>
      <c r="E3333" s="116" t="str">
        <f t="shared" si="390"/>
        <v>William</v>
      </c>
      <c r="F3333" s="116" t="str">
        <f t="shared" si="391"/>
        <v>Schickerling</v>
      </c>
      <c r="G3333" s="116" t="str">
        <f t="shared" si="392"/>
        <v>Men Senior</v>
      </c>
      <c r="H3333" s="116" t="str">
        <f t="shared" si="393"/>
        <v>Orca Angling Club</v>
      </c>
      <c r="I3333" s="109" t="s">
        <v>9</v>
      </c>
      <c r="J3333" s="109"/>
      <c r="K3333" s="109">
        <v>35</v>
      </c>
      <c r="L3333" s="118">
        <f t="shared" si="394"/>
        <v>0.8</v>
      </c>
      <c r="M3333" s="118">
        <f t="shared" si="395"/>
        <v>0.8</v>
      </c>
    </row>
    <row r="3334" spans="1:13" x14ac:dyDescent="0.3">
      <c r="A3334" s="121" t="str">
        <f t="shared" si="387"/>
        <v>2019-IC-L3</v>
      </c>
      <c r="B3334" s="122">
        <f t="shared" si="388"/>
        <v>43624</v>
      </c>
      <c r="C3334" s="121" t="str">
        <f t="shared" si="389"/>
        <v>Zone 2 - Black Rock</v>
      </c>
      <c r="D3334" s="109" t="s">
        <v>527</v>
      </c>
      <c r="E3334" s="116" t="str">
        <f t="shared" si="390"/>
        <v>Emil</v>
      </c>
      <c r="F3334" s="116" t="str">
        <f t="shared" si="391"/>
        <v>Prinsloo</v>
      </c>
      <c r="G3334" s="116" t="str">
        <f t="shared" si="392"/>
        <v>Men Veteran</v>
      </c>
      <c r="H3334" s="116" t="str">
        <f t="shared" si="393"/>
        <v>Henties Bay</v>
      </c>
      <c r="I3334" s="109"/>
      <c r="J3334" s="109" t="s">
        <v>2018</v>
      </c>
      <c r="K3334" s="109">
        <v>158</v>
      </c>
      <c r="L3334" s="118">
        <f t="shared" si="394"/>
        <v>20.8</v>
      </c>
      <c r="M3334" s="118">
        <f t="shared" si="395"/>
        <v>20.8</v>
      </c>
    </row>
    <row r="3335" spans="1:13" x14ac:dyDescent="0.3">
      <c r="A3335" s="121" t="str">
        <f t="shared" si="387"/>
        <v>2019-IC-L3</v>
      </c>
      <c r="B3335" s="122">
        <f t="shared" si="388"/>
        <v>43624</v>
      </c>
      <c r="C3335" s="121" t="str">
        <f t="shared" si="389"/>
        <v>Zone 2 - Black Rock</v>
      </c>
      <c r="D3335" s="109" t="s">
        <v>1794</v>
      </c>
      <c r="E3335" s="116" t="str">
        <f t="shared" si="390"/>
        <v>Franco</v>
      </c>
      <c r="F3335" s="116" t="str">
        <f t="shared" si="391"/>
        <v>Horn</v>
      </c>
      <c r="G3335" s="116" t="str">
        <f t="shared" si="392"/>
        <v>Men Senior</v>
      </c>
      <c r="H3335" s="116" t="str">
        <f t="shared" si="393"/>
        <v>Orca Angling Club</v>
      </c>
      <c r="I3335" s="109"/>
      <c r="J3335" s="109" t="s">
        <v>20</v>
      </c>
      <c r="K3335" s="109">
        <v>81</v>
      </c>
      <c r="L3335" s="118">
        <f t="shared" si="394"/>
        <v>1.9</v>
      </c>
      <c r="M3335" s="118">
        <f t="shared" si="395"/>
        <v>1.9</v>
      </c>
    </row>
    <row r="3336" spans="1:13" x14ac:dyDescent="0.3">
      <c r="A3336" s="121" t="str">
        <f t="shared" si="387"/>
        <v>2019-IC-L3</v>
      </c>
      <c r="B3336" s="122">
        <f t="shared" si="388"/>
        <v>43624</v>
      </c>
      <c r="C3336" s="121" t="str">
        <f t="shared" si="389"/>
        <v>Zone 2 - Black Rock</v>
      </c>
      <c r="D3336" s="109" t="s">
        <v>1794</v>
      </c>
      <c r="E3336" s="116" t="str">
        <f t="shared" si="390"/>
        <v>Franco</v>
      </c>
      <c r="F3336" s="116" t="str">
        <f t="shared" si="391"/>
        <v>Horn</v>
      </c>
      <c r="G3336" s="116" t="str">
        <f t="shared" si="392"/>
        <v>Men Senior</v>
      </c>
      <c r="H3336" s="116" t="str">
        <f t="shared" si="393"/>
        <v>Orca Angling Club</v>
      </c>
      <c r="I3336" s="109"/>
      <c r="J3336" s="109" t="s">
        <v>1320</v>
      </c>
      <c r="K3336" s="109">
        <v>70</v>
      </c>
      <c r="L3336" s="118">
        <f t="shared" si="394"/>
        <v>16</v>
      </c>
      <c r="M3336" s="118">
        <f t="shared" si="395"/>
        <v>16</v>
      </c>
    </row>
    <row r="3337" spans="1:13" x14ac:dyDescent="0.3">
      <c r="A3337" s="121" t="str">
        <f t="shared" si="387"/>
        <v>2019-IC-L3</v>
      </c>
      <c r="B3337" s="122">
        <f t="shared" si="388"/>
        <v>43624</v>
      </c>
      <c r="C3337" s="121" t="str">
        <f t="shared" si="389"/>
        <v>Zone 2 - Black Rock</v>
      </c>
      <c r="D3337" s="109" t="s">
        <v>1794</v>
      </c>
      <c r="E3337" s="116" t="str">
        <f t="shared" si="390"/>
        <v>Franco</v>
      </c>
      <c r="F3337" s="116" t="str">
        <f t="shared" si="391"/>
        <v>Horn</v>
      </c>
      <c r="G3337" s="116" t="str">
        <f t="shared" si="392"/>
        <v>Men Senior</v>
      </c>
      <c r="H3337" s="116" t="str">
        <f t="shared" si="393"/>
        <v>Orca Angling Club</v>
      </c>
      <c r="I3337" s="109" t="s">
        <v>19</v>
      </c>
      <c r="J3337" s="109"/>
      <c r="K3337" s="109">
        <v>49</v>
      </c>
      <c r="L3337" s="118">
        <f t="shared" si="394"/>
        <v>1.2</v>
      </c>
      <c r="M3337" s="118">
        <f t="shared" si="395"/>
        <v>1.2</v>
      </c>
    </row>
    <row r="3338" spans="1:13" x14ac:dyDescent="0.3">
      <c r="A3338" s="121" t="str">
        <f t="shared" si="387"/>
        <v>2019-IC-L3</v>
      </c>
      <c r="B3338" s="122">
        <f t="shared" si="388"/>
        <v>43624</v>
      </c>
      <c r="C3338" s="121" t="str">
        <f t="shared" si="389"/>
        <v>Zone 2 - Black Rock</v>
      </c>
      <c r="D3338" s="109" t="s">
        <v>959</v>
      </c>
      <c r="E3338" s="116" t="str">
        <f t="shared" si="390"/>
        <v>Jan-Hendrik</v>
      </c>
      <c r="F3338" s="116" t="str">
        <f t="shared" si="391"/>
        <v>Jacobs</v>
      </c>
      <c r="G3338" s="116" t="str">
        <f t="shared" si="392"/>
        <v>Men Senior</v>
      </c>
      <c r="H3338" s="116" t="str">
        <f t="shared" si="393"/>
        <v>Orca Angling Club</v>
      </c>
      <c r="I3338" s="109" t="s">
        <v>9</v>
      </c>
      <c r="J3338" s="109"/>
      <c r="K3338" s="109">
        <v>31</v>
      </c>
      <c r="L3338" s="118">
        <f t="shared" si="394"/>
        <v>0.5</v>
      </c>
      <c r="M3338" s="118">
        <f t="shared" si="395"/>
        <v>0.5</v>
      </c>
    </row>
    <row r="3339" spans="1:13" x14ac:dyDescent="0.3">
      <c r="A3339" s="121" t="str">
        <f t="shared" si="387"/>
        <v>2019-IC-L3</v>
      </c>
      <c r="B3339" s="122">
        <f t="shared" si="388"/>
        <v>43624</v>
      </c>
      <c r="C3339" s="121" t="str">
        <f t="shared" si="389"/>
        <v>Zone 2 - Black Rock</v>
      </c>
      <c r="D3339" s="109" t="s">
        <v>615</v>
      </c>
      <c r="E3339" s="116" t="str">
        <f t="shared" si="390"/>
        <v xml:space="preserve">Joe </v>
      </c>
      <c r="F3339" s="116" t="str">
        <f t="shared" si="391"/>
        <v>Herman</v>
      </c>
      <c r="G3339" s="116" t="str">
        <f t="shared" si="392"/>
        <v>Men Senior</v>
      </c>
      <c r="H3339" s="116" t="str">
        <f t="shared" si="393"/>
        <v>Orca Angling Club</v>
      </c>
      <c r="I3339" s="109" t="s">
        <v>9</v>
      </c>
      <c r="J3339" s="109"/>
      <c r="K3339" s="109">
        <v>30</v>
      </c>
      <c r="L3339" s="118">
        <f t="shared" si="394"/>
        <v>0.5</v>
      </c>
      <c r="M3339" s="118">
        <f t="shared" si="395"/>
        <v>0.5</v>
      </c>
    </row>
    <row r="3340" spans="1:13" x14ac:dyDescent="0.3">
      <c r="A3340" s="121" t="str">
        <f t="shared" ref="A3340:A3403" si="396">IF(D3340="","",A3339)</f>
        <v>2019-IC-L3</v>
      </c>
      <c r="B3340" s="122">
        <f t="shared" ref="B3340:B3403" si="397">IF(D3340="","",B3339)</f>
        <v>43624</v>
      </c>
      <c r="C3340" s="121" t="str">
        <f t="shared" ref="C3340:C3403" si="398">IF(D3340="","",C3339)</f>
        <v>Zone 2 - Black Rock</v>
      </c>
      <c r="D3340" s="109" t="s">
        <v>723</v>
      </c>
      <c r="E3340" s="116" t="str">
        <f t="shared" si="390"/>
        <v>Corne</v>
      </c>
      <c r="F3340" s="116" t="str">
        <f t="shared" si="391"/>
        <v>Kruger</v>
      </c>
      <c r="G3340" s="116" t="str">
        <f t="shared" si="392"/>
        <v>Men Senior</v>
      </c>
      <c r="H3340" s="116" t="str">
        <f t="shared" si="393"/>
        <v>Orca Angling Club</v>
      </c>
      <c r="I3340" s="109"/>
      <c r="J3340" s="109" t="s">
        <v>2018</v>
      </c>
      <c r="K3340" s="109">
        <v>152</v>
      </c>
      <c r="L3340" s="118">
        <f t="shared" si="394"/>
        <v>18.2</v>
      </c>
      <c r="M3340" s="118">
        <f t="shared" si="395"/>
        <v>18.2</v>
      </c>
    </row>
    <row r="3341" spans="1:13" x14ac:dyDescent="0.3">
      <c r="A3341" s="121" t="str">
        <f t="shared" si="396"/>
        <v>2019-IC-L3</v>
      </c>
      <c r="B3341" s="122">
        <f t="shared" si="397"/>
        <v>43624</v>
      </c>
      <c r="C3341" s="121" t="str">
        <f t="shared" si="398"/>
        <v>Zone 2 - Black Rock</v>
      </c>
      <c r="D3341" s="109" t="s">
        <v>723</v>
      </c>
      <c r="E3341" s="116" t="str">
        <f t="shared" si="390"/>
        <v>Corne</v>
      </c>
      <c r="F3341" s="116" t="str">
        <f t="shared" si="391"/>
        <v>Kruger</v>
      </c>
      <c r="G3341" s="116" t="str">
        <f t="shared" si="392"/>
        <v>Men Senior</v>
      </c>
      <c r="H3341" s="116" t="str">
        <f t="shared" si="393"/>
        <v>Orca Angling Club</v>
      </c>
      <c r="I3341" s="109" t="s">
        <v>19</v>
      </c>
      <c r="J3341" s="109"/>
      <c r="K3341" s="109">
        <v>61</v>
      </c>
      <c r="L3341" s="118">
        <f t="shared" si="394"/>
        <v>2.2999999999999998</v>
      </c>
      <c r="M3341" s="118">
        <f t="shared" si="395"/>
        <v>2.2999999999999998</v>
      </c>
    </row>
    <row r="3342" spans="1:13" x14ac:dyDescent="0.3">
      <c r="A3342" s="121" t="str">
        <f t="shared" si="396"/>
        <v>2019-IC-L3</v>
      </c>
      <c r="B3342" s="122">
        <f t="shared" si="397"/>
        <v>43624</v>
      </c>
      <c r="C3342" s="121" t="str">
        <f t="shared" si="398"/>
        <v>Zone 2 - Black Rock</v>
      </c>
      <c r="D3342" s="109" t="s">
        <v>1155</v>
      </c>
      <c r="E3342" s="116" t="str">
        <f t="shared" si="390"/>
        <v>Quintin</v>
      </c>
      <c r="F3342" s="116" t="str">
        <f t="shared" si="391"/>
        <v>Klem</v>
      </c>
      <c r="G3342" s="116" t="str">
        <f t="shared" si="392"/>
        <v>Men Senior</v>
      </c>
      <c r="H3342" s="116" t="str">
        <f t="shared" si="393"/>
        <v>Orca Angling Club</v>
      </c>
      <c r="I3342" s="109" t="s">
        <v>9</v>
      </c>
      <c r="J3342" s="109"/>
      <c r="K3342" s="109">
        <v>31</v>
      </c>
      <c r="L3342" s="118">
        <f t="shared" si="394"/>
        <v>0.5</v>
      </c>
      <c r="M3342" s="118">
        <f t="shared" si="395"/>
        <v>0.5</v>
      </c>
    </row>
    <row r="3343" spans="1:13" x14ac:dyDescent="0.3">
      <c r="A3343" s="121" t="str">
        <f t="shared" si="396"/>
        <v>2019-IC-L3</v>
      </c>
      <c r="B3343" s="122">
        <f t="shared" si="397"/>
        <v>43624</v>
      </c>
      <c r="C3343" s="121" t="str">
        <f t="shared" si="398"/>
        <v>Zone 2 - Black Rock</v>
      </c>
      <c r="D3343" s="109" t="s">
        <v>1628</v>
      </c>
      <c r="E3343" s="116" t="str">
        <f t="shared" si="390"/>
        <v>Melany</v>
      </c>
      <c r="F3343" s="116" t="str">
        <f t="shared" si="391"/>
        <v>Lotter</v>
      </c>
      <c r="G3343" s="116" t="str">
        <f t="shared" si="392"/>
        <v>Ladies Senior</v>
      </c>
      <c r="H3343" s="116" t="str">
        <f t="shared" si="393"/>
        <v>xOrca Angling Club</v>
      </c>
      <c r="I3343" s="109"/>
      <c r="J3343" s="109"/>
      <c r="K3343" s="109"/>
      <c r="L3343" s="118" t="str">
        <f t="shared" si="394"/>
        <v/>
      </c>
      <c r="M3343" s="118" t="str">
        <f t="shared" si="395"/>
        <v/>
      </c>
    </row>
    <row r="3344" spans="1:13" x14ac:dyDescent="0.3">
      <c r="A3344" s="121" t="str">
        <f t="shared" si="396"/>
        <v>2019-IC-L3</v>
      </c>
      <c r="B3344" s="122">
        <f t="shared" si="397"/>
        <v>43624</v>
      </c>
      <c r="C3344" s="121" t="str">
        <f t="shared" si="398"/>
        <v>Zone 2 - Black Rock</v>
      </c>
      <c r="D3344" s="109" t="s">
        <v>802</v>
      </c>
      <c r="E3344" s="116" t="str">
        <f t="shared" si="390"/>
        <v>Sean</v>
      </c>
      <c r="F3344" s="116" t="str">
        <f t="shared" si="391"/>
        <v>Oberg</v>
      </c>
      <c r="G3344" s="116" t="str">
        <f t="shared" si="392"/>
        <v>Men Senior</v>
      </c>
      <c r="H3344" s="116" t="str">
        <f t="shared" si="393"/>
        <v>Walvis Bay</v>
      </c>
      <c r="I3344" s="109"/>
      <c r="J3344" s="109"/>
      <c r="K3344" s="109"/>
      <c r="L3344" s="118" t="str">
        <f t="shared" si="394"/>
        <v/>
      </c>
      <c r="M3344" s="118" t="str">
        <f t="shared" si="395"/>
        <v/>
      </c>
    </row>
    <row r="3345" spans="1:13" x14ac:dyDescent="0.3">
      <c r="A3345" s="121" t="str">
        <f t="shared" si="396"/>
        <v>2019-IC-L3</v>
      </c>
      <c r="B3345" s="122">
        <f t="shared" si="397"/>
        <v>43624</v>
      </c>
      <c r="C3345" s="121" t="str">
        <f t="shared" si="398"/>
        <v>Zone 2 - Black Rock</v>
      </c>
      <c r="D3345" s="109" t="s">
        <v>552</v>
      </c>
      <c r="E3345" s="116" t="str">
        <f t="shared" si="390"/>
        <v>Alec</v>
      </c>
      <c r="F3345" s="116" t="str">
        <f t="shared" si="391"/>
        <v>Landers</v>
      </c>
      <c r="G3345" s="116" t="str">
        <f t="shared" si="392"/>
        <v>Men Senior</v>
      </c>
      <c r="H3345" s="116" t="str">
        <f t="shared" si="393"/>
        <v>Orca Angling Club</v>
      </c>
      <c r="I3345" s="109"/>
      <c r="J3345" s="109"/>
      <c r="K3345" s="109"/>
      <c r="L3345" s="118" t="str">
        <f t="shared" si="394"/>
        <v/>
      </c>
      <c r="M3345" s="118" t="str">
        <f t="shared" si="395"/>
        <v/>
      </c>
    </row>
    <row r="3346" spans="1:13" x14ac:dyDescent="0.3">
      <c r="A3346" s="121" t="str">
        <f t="shared" si="396"/>
        <v>2019-IC-L3</v>
      </c>
      <c r="B3346" s="122">
        <f t="shared" si="397"/>
        <v>43624</v>
      </c>
      <c r="C3346" s="121" t="str">
        <f t="shared" si="398"/>
        <v>Zone 2 - Black Rock</v>
      </c>
      <c r="D3346" s="109" t="s">
        <v>1803</v>
      </c>
      <c r="E3346" s="116" t="str">
        <f t="shared" si="390"/>
        <v>Micheal</v>
      </c>
      <c r="F3346" s="116" t="str">
        <f t="shared" si="391"/>
        <v>Lotter</v>
      </c>
      <c r="G3346" s="116" t="str">
        <f t="shared" si="392"/>
        <v>Men Master</v>
      </c>
      <c r="H3346" s="116" t="str">
        <f t="shared" si="393"/>
        <v>Orca Angling Club</v>
      </c>
      <c r="I3346" s="109"/>
      <c r="J3346" s="109"/>
      <c r="K3346" s="109"/>
      <c r="L3346" s="118" t="str">
        <f t="shared" si="394"/>
        <v/>
      </c>
      <c r="M3346" s="118" t="str">
        <f t="shared" si="395"/>
        <v/>
      </c>
    </row>
    <row r="3347" spans="1:13" x14ac:dyDescent="0.3">
      <c r="A3347" s="121" t="str">
        <f t="shared" si="396"/>
        <v>2019-IC-L3</v>
      </c>
      <c r="B3347" s="122">
        <f t="shared" si="397"/>
        <v>43624</v>
      </c>
      <c r="C3347" s="121" t="str">
        <f t="shared" si="398"/>
        <v>Zone 2 - Black Rock</v>
      </c>
      <c r="D3347" s="109" t="s">
        <v>503</v>
      </c>
      <c r="E3347" s="116" t="str">
        <f t="shared" si="390"/>
        <v>Brian</v>
      </c>
      <c r="F3347" s="116" t="str">
        <f t="shared" si="391"/>
        <v>Curtis</v>
      </c>
      <c r="G3347" s="116" t="str">
        <f t="shared" si="392"/>
        <v>Men Senior</v>
      </c>
      <c r="H3347" s="116" t="str">
        <f t="shared" si="393"/>
        <v>Orca Angling Club</v>
      </c>
      <c r="I3347" s="109"/>
      <c r="J3347" s="109"/>
      <c r="K3347" s="109"/>
      <c r="L3347" s="118" t="str">
        <f t="shared" si="394"/>
        <v/>
      </c>
      <c r="M3347" s="118" t="str">
        <f t="shared" si="395"/>
        <v/>
      </c>
    </row>
    <row r="3348" spans="1:13" x14ac:dyDescent="0.3">
      <c r="A3348" s="121" t="str">
        <f t="shared" si="396"/>
        <v>2019-IC-L3</v>
      </c>
      <c r="B3348" s="122">
        <f t="shared" si="397"/>
        <v>43624</v>
      </c>
      <c r="C3348" s="121" t="str">
        <f t="shared" si="398"/>
        <v>Zone 2 - Black Rock</v>
      </c>
      <c r="D3348" s="109" t="s">
        <v>823</v>
      </c>
      <c r="E3348" s="116" t="str">
        <f t="shared" si="390"/>
        <v>Gelhar</v>
      </c>
      <c r="F3348" s="116" t="str">
        <f t="shared" si="391"/>
        <v>Slabbert</v>
      </c>
      <c r="G3348" s="116" t="str">
        <f t="shared" si="392"/>
        <v>Men Senior</v>
      </c>
      <c r="H3348" s="116" t="str">
        <f t="shared" si="393"/>
        <v>Orca Angling Club</v>
      </c>
      <c r="I3348" s="109"/>
      <c r="J3348" s="109"/>
      <c r="K3348" s="109"/>
      <c r="L3348" s="118" t="str">
        <f t="shared" si="394"/>
        <v/>
      </c>
      <c r="M3348" s="118" t="str">
        <f t="shared" si="395"/>
        <v/>
      </c>
    </row>
    <row r="3349" spans="1:13" x14ac:dyDescent="0.3">
      <c r="A3349" s="121" t="str">
        <f t="shared" si="396"/>
        <v>2019-IC-L3</v>
      </c>
      <c r="B3349" s="122">
        <f t="shared" si="397"/>
        <v>43624</v>
      </c>
      <c r="C3349" s="121" t="str">
        <f t="shared" si="398"/>
        <v>Zone 2 - Black Rock</v>
      </c>
      <c r="D3349" s="109" t="s">
        <v>1689</v>
      </c>
      <c r="E3349" s="116" t="str">
        <f t="shared" si="390"/>
        <v>Juanne-Louis</v>
      </c>
      <c r="F3349" s="116" t="str">
        <f t="shared" si="391"/>
        <v>Grobler</v>
      </c>
      <c r="G3349" s="116" t="str">
        <f t="shared" si="392"/>
        <v>Men Senior</v>
      </c>
      <c r="H3349" s="116" t="str">
        <f t="shared" si="393"/>
        <v>Orca Angling Club</v>
      </c>
      <c r="I3349" s="109"/>
      <c r="J3349" s="109"/>
      <c r="K3349" s="109"/>
      <c r="L3349" s="118" t="str">
        <f t="shared" si="394"/>
        <v/>
      </c>
      <c r="M3349" s="118" t="str">
        <f t="shared" si="395"/>
        <v/>
      </c>
    </row>
    <row r="3350" spans="1:13" x14ac:dyDescent="0.3">
      <c r="A3350" s="121" t="str">
        <f t="shared" si="396"/>
        <v>2019-IC-L3</v>
      </c>
      <c r="B3350" s="122">
        <f t="shared" si="397"/>
        <v>43624</v>
      </c>
      <c r="C3350" s="121" t="str">
        <f t="shared" si="398"/>
        <v>Zone 2 - Black Rock</v>
      </c>
      <c r="D3350" s="109" t="s">
        <v>1388</v>
      </c>
      <c r="E3350" s="116" t="str">
        <f t="shared" si="390"/>
        <v>Ferdi</v>
      </c>
      <c r="F3350" s="116" t="str">
        <f t="shared" si="391"/>
        <v>Roetz</v>
      </c>
      <c r="G3350" s="116" t="str">
        <f t="shared" si="392"/>
        <v>Men Senior</v>
      </c>
      <c r="H3350" s="116" t="str">
        <f t="shared" si="393"/>
        <v>Orca Angling Club</v>
      </c>
      <c r="I3350" s="109"/>
      <c r="J3350" s="109"/>
      <c r="K3350" s="109"/>
      <c r="L3350" s="118" t="str">
        <f t="shared" si="394"/>
        <v/>
      </c>
      <c r="M3350" s="118" t="str">
        <f t="shared" si="395"/>
        <v/>
      </c>
    </row>
    <row r="3351" spans="1:13" x14ac:dyDescent="0.3">
      <c r="A3351" s="121" t="str">
        <f t="shared" si="396"/>
        <v>2019-IC-L3</v>
      </c>
      <c r="B3351" s="122">
        <f t="shared" si="397"/>
        <v>43624</v>
      </c>
      <c r="C3351" s="121" t="str">
        <f t="shared" si="398"/>
        <v>Zone 2 - Black Rock</v>
      </c>
      <c r="D3351" s="109" t="s">
        <v>721</v>
      </c>
      <c r="E3351" s="116" t="str">
        <f t="shared" si="390"/>
        <v>Clifford</v>
      </c>
      <c r="F3351" s="116" t="str">
        <f t="shared" si="391"/>
        <v>De Witt</v>
      </c>
      <c r="G3351" s="116" t="str">
        <f t="shared" si="392"/>
        <v>Men Senior</v>
      </c>
      <c r="H3351" s="116" t="str">
        <f t="shared" si="393"/>
        <v>xOrca Angling Club</v>
      </c>
      <c r="I3351" s="109"/>
      <c r="J3351" s="109"/>
      <c r="K3351" s="109"/>
      <c r="L3351" s="118" t="str">
        <f t="shared" si="394"/>
        <v/>
      </c>
      <c r="M3351" s="118" t="str">
        <f t="shared" si="395"/>
        <v/>
      </c>
    </row>
    <row r="3352" spans="1:13" x14ac:dyDescent="0.3">
      <c r="A3352" s="121" t="str">
        <f t="shared" si="396"/>
        <v>2019-IC-L3</v>
      </c>
      <c r="B3352" s="122">
        <f t="shared" si="397"/>
        <v>43624</v>
      </c>
      <c r="C3352" s="121" t="str">
        <f t="shared" si="398"/>
        <v>Zone 2 - Black Rock</v>
      </c>
      <c r="D3352" s="109" t="s">
        <v>514</v>
      </c>
      <c r="E3352" s="116" t="str">
        <f t="shared" si="390"/>
        <v>Garreth</v>
      </c>
      <c r="F3352" s="116" t="str">
        <f t="shared" si="391"/>
        <v>Wolfaardt</v>
      </c>
      <c r="G3352" s="116" t="str">
        <f t="shared" si="392"/>
        <v>Men Veteran</v>
      </c>
      <c r="H3352" s="116" t="str">
        <f t="shared" si="393"/>
        <v>Walvis Bay</v>
      </c>
      <c r="I3352" s="109"/>
      <c r="J3352" s="109"/>
      <c r="K3352" s="109"/>
      <c r="L3352" s="118" t="str">
        <f t="shared" si="394"/>
        <v/>
      </c>
      <c r="M3352" s="118" t="str">
        <f t="shared" si="395"/>
        <v/>
      </c>
    </row>
    <row r="3353" spans="1:13" x14ac:dyDescent="0.3">
      <c r="A3353" s="121" t="str">
        <f t="shared" si="396"/>
        <v>2019-IC-L3</v>
      </c>
      <c r="B3353" s="122">
        <f t="shared" si="397"/>
        <v>43624</v>
      </c>
      <c r="C3353" s="121" t="str">
        <f t="shared" si="398"/>
        <v>Zone 2 - Black Rock</v>
      </c>
      <c r="D3353" s="109" t="s">
        <v>532</v>
      </c>
      <c r="E3353" s="116" t="str">
        <f t="shared" si="390"/>
        <v>Gunther</v>
      </c>
      <c r="F3353" s="116" t="str">
        <f t="shared" si="391"/>
        <v>Doll</v>
      </c>
      <c r="G3353" s="116" t="str">
        <f t="shared" si="392"/>
        <v>Men Senior</v>
      </c>
      <c r="H3353" s="116" t="str">
        <f t="shared" si="393"/>
        <v>Mako</v>
      </c>
      <c r="I3353" s="109"/>
      <c r="J3353" s="109"/>
      <c r="K3353" s="109"/>
      <c r="L3353" s="118" t="str">
        <f t="shared" si="394"/>
        <v/>
      </c>
      <c r="M3353" s="118" t="str">
        <f t="shared" si="395"/>
        <v/>
      </c>
    </row>
    <row r="3354" spans="1:13" x14ac:dyDescent="0.3">
      <c r="A3354" s="121" t="str">
        <f t="shared" si="396"/>
        <v>2019-IC-L3</v>
      </c>
      <c r="B3354" s="122">
        <f t="shared" si="397"/>
        <v>43624</v>
      </c>
      <c r="C3354" s="121" t="str">
        <f t="shared" si="398"/>
        <v>Zone 2 - Black Rock</v>
      </c>
      <c r="D3354" s="109" t="s">
        <v>520</v>
      </c>
      <c r="E3354" s="116" t="str">
        <f t="shared" si="390"/>
        <v>Andrew</v>
      </c>
      <c r="F3354" s="116" t="str">
        <f t="shared" si="391"/>
        <v>Van Der Westhuizen</v>
      </c>
      <c r="G3354" s="116" t="str">
        <f t="shared" si="392"/>
        <v>Men Veteran</v>
      </c>
      <c r="H3354" s="116" t="str">
        <f t="shared" si="393"/>
        <v>Mako</v>
      </c>
      <c r="I3354" s="109"/>
      <c r="J3354" s="109"/>
      <c r="K3354" s="109"/>
      <c r="L3354" s="118" t="str">
        <f t="shared" si="394"/>
        <v/>
      </c>
      <c r="M3354" s="118" t="str">
        <f t="shared" si="395"/>
        <v/>
      </c>
    </row>
    <row r="3355" spans="1:13" x14ac:dyDescent="0.3">
      <c r="A3355" s="121" t="str">
        <f t="shared" si="396"/>
        <v>2019-IC-L3</v>
      </c>
      <c r="B3355" s="122">
        <f t="shared" si="397"/>
        <v>43624</v>
      </c>
      <c r="C3355" s="121" t="str">
        <f t="shared" si="398"/>
        <v>Zone 2 - Black Rock</v>
      </c>
      <c r="D3355" s="109" t="s">
        <v>1129</v>
      </c>
      <c r="E3355" s="116" t="str">
        <f t="shared" si="390"/>
        <v>Murray</v>
      </c>
      <c r="F3355" s="116" t="str">
        <f t="shared" si="391"/>
        <v>Lewis</v>
      </c>
      <c r="G3355" s="116" t="str">
        <f t="shared" si="392"/>
        <v>Men Veteran</v>
      </c>
      <c r="H3355" s="116" t="str">
        <f t="shared" si="393"/>
        <v>Mako</v>
      </c>
      <c r="I3355" s="109"/>
      <c r="J3355" s="109" t="s">
        <v>2018</v>
      </c>
      <c r="K3355" s="109">
        <v>157</v>
      </c>
      <c r="L3355" s="118">
        <f t="shared" si="394"/>
        <v>20.399999999999999</v>
      </c>
      <c r="M3355" s="118">
        <f t="shared" si="395"/>
        <v>20.399999999999999</v>
      </c>
    </row>
    <row r="3356" spans="1:13" x14ac:dyDescent="0.3">
      <c r="A3356" s="121" t="str">
        <f t="shared" si="396"/>
        <v>2019-IC-L3</v>
      </c>
      <c r="B3356" s="122">
        <f t="shared" si="397"/>
        <v>43624</v>
      </c>
      <c r="C3356" s="121" t="str">
        <f t="shared" si="398"/>
        <v>Zone 2 - Black Rock</v>
      </c>
      <c r="D3356" s="109" t="s">
        <v>577</v>
      </c>
      <c r="E3356" s="116" t="str">
        <f t="shared" ref="E3356:E3419" si="399">IF(D3356="","",VLOOKUP(D3356,Master,3,FALSE))</f>
        <v>John-John</v>
      </c>
      <c r="F3356" s="116" t="str">
        <f t="shared" ref="F3356:F3419" si="400">IF(D3356="","",VLOOKUP(D3356,Master,4,FALSE))</f>
        <v>Warrington</v>
      </c>
      <c r="G3356" s="116" t="str">
        <f t="shared" ref="G3356:G3419" si="401">IF(D3356="","",VLOOKUP(D3356,Master,5,FALSE))</f>
        <v>Men Veteran</v>
      </c>
      <c r="H3356" s="116" t="str">
        <f t="shared" ref="H3356:H3419" si="402">IF(D3356="","",VLOOKUP(D3356,Master,2,FALSE))</f>
        <v>Mako</v>
      </c>
      <c r="I3356" s="109" t="s">
        <v>9</v>
      </c>
      <c r="J3356" s="109"/>
      <c r="K3356" s="109">
        <v>30</v>
      </c>
      <c r="L3356" s="118">
        <f t="shared" ref="L3356:L3419" si="403">IF(K3356="","",IF(I3356="",ROUND(HLOOKUP(J3356,kgList,K3356,FALSE),1),ROUND(HLOOKUP(I3356,kgList,K3356,FALSE),1)))</f>
        <v>0.5</v>
      </c>
      <c r="M3356" s="118">
        <f t="shared" ref="M3356:M3419" si="404">IF(L3356="","",IF(COUNTA(I3356:J3356)&gt;1,"Edible or Inedible",IF(COUNTA(I3356)=1,L3356*1,IF(COUNTA(J3356)=1,L3356*1,"ERROR"))))</f>
        <v>0.5</v>
      </c>
    </row>
    <row r="3357" spans="1:13" x14ac:dyDescent="0.3">
      <c r="A3357" s="121" t="str">
        <f t="shared" si="396"/>
        <v>2019-IC-L3</v>
      </c>
      <c r="B3357" s="122">
        <f t="shared" si="397"/>
        <v>43624</v>
      </c>
      <c r="C3357" s="121" t="str">
        <f t="shared" si="398"/>
        <v>Zone 2 - Black Rock</v>
      </c>
      <c r="D3357" s="109" t="s">
        <v>577</v>
      </c>
      <c r="E3357" s="116" t="str">
        <f t="shared" si="399"/>
        <v>John-John</v>
      </c>
      <c r="F3357" s="116" t="str">
        <f t="shared" si="400"/>
        <v>Warrington</v>
      </c>
      <c r="G3357" s="116" t="str">
        <f t="shared" si="401"/>
        <v>Men Veteran</v>
      </c>
      <c r="H3357" s="116" t="str">
        <f t="shared" si="402"/>
        <v>Mako</v>
      </c>
      <c r="I3357" s="109" t="s">
        <v>9</v>
      </c>
      <c r="J3357" s="109"/>
      <c r="K3357" s="109">
        <v>30</v>
      </c>
      <c r="L3357" s="118">
        <f t="shared" si="403"/>
        <v>0.5</v>
      </c>
      <c r="M3357" s="118">
        <f t="shared" si="404"/>
        <v>0.5</v>
      </c>
    </row>
    <row r="3358" spans="1:13" x14ac:dyDescent="0.3">
      <c r="A3358" s="121" t="str">
        <f t="shared" si="396"/>
        <v>2019-IC-L3</v>
      </c>
      <c r="B3358" s="122">
        <f t="shared" si="397"/>
        <v>43624</v>
      </c>
      <c r="C3358" s="121" t="str">
        <f t="shared" si="398"/>
        <v>Zone 2 - Black Rock</v>
      </c>
      <c r="D3358" s="109" t="s">
        <v>577</v>
      </c>
      <c r="E3358" s="116" t="str">
        <f t="shared" si="399"/>
        <v>John-John</v>
      </c>
      <c r="F3358" s="116" t="str">
        <f t="shared" si="400"/>
        <v>Warrington</v>
      </c>
      <c r="G3358" s="116" t="str">
        <f t="shared" si="401"/>
        <v>Men Veteran</v>
      </c>
      <c r="H3358" s="116" t="str">
        <f t="shared" si="402"/>
        <v>Mako</v>
      </c>
      <c r="I3358" s="109" t="s">
        <v>9</v>
      </c>
      <c r="J3358" s="109"/>
      <c r="K3358" s="109">
        <v>32</v>
      </c>
      <c r="L3358" s="118">
        <f t="shared" si="403"/>
        <v>0.6</v>
      </c>
      <c r="M3358" s="118">
        <f t="shared" si="404"/>
        <v>0.6</v>
      </c>
    </row>
    <row r="3359" spans="1:13" x14ac:dyDescent="0.3">
      <c r="A3359" s="121" t="str">
        <f t="shared" si="396"/>
        <v>2019-IC-L3</v>
      </c>
      <c r="B3359" s="122">
        <f t="shared" si="397"/>
        <v>43624</v>
      </c>
      <c r="C3359" s="121" t="str">
        <f t="shared" si="398"/>
        <v>Zone 2 - Black Rock</v>
      </c>
      <c r="D3359" s="109" t="s">
        <v>577</v>
      </c>
      <c r="E3359" s="116" t="str">
        <f t="shared" si="399"/>
        <v>John-John</v>
      </c>
      <c r="F3359" s="116" t="str">
        <f t="shared" si="400"/>
        <v>Warrington</v>
      </c>
      <c r="G3359" s="116" t="str">
        <f t="shared" si="401"/>
        <v>Men Veteran</v>
      </c>
      <c r="H3359" s="116" t="str">
        <f t="shared" si="402"/>
        <v>Mako</v>
      </c>
      <c r="I3359" s="109" t="s">
        <v>9</v>
      </c>
      <c r="J3359" s="109"/>
      <c r="K3359" s="109">
        <v>31</v>
      </c>
      <c r="L3359" s="118">
        <f t="shared" si="403"/>
        <v>0.5</v>
      </c>
      <c r="M3359" s="118">
        <f t="shared" si="404"/>
        <v>0.5</v>
      </c>
    </row>
    <row r="3360" spans="1:13" x14ac:dyDescent="0.3">
      <c r="A3360" s="121" t="str">
        <f t="shared" si="396"/>
        <v>2019-IC-L3</v>
      </c>
      <c r="B3360" s="122">
        <f t="shared" si="397"/>
        <v>43624</v>
      </c>
      <c r="C3360" s="121" t="str">
        <f t="shared" si="398"/>
        <v>Zone 2 - Black Rock</v>
      </c>
      <c r="D3360" s="109" t="s">
        <v>623</v>
      </c>
      <c r="E3360" s="116" t="str">
        <f t="shared" si="399"/>
        <v>Kiepie</v>
      </c>
      <c r="F3360" s="116" t="str">
        <f t="shared" si="400"/>
        <v>Burger</v>
      </c>
      <c r="G3360" s="116" t="str">
        <f t="shared" si="401"/>
        <v>Men Veteran</v>
      </c>
      <c r="H3360" s="116" t="str">
        <f t="shared" si="402"/>
        <v>Mako</v>
      </c>
      <c r="I3360" s="109" t="s">
        <v>9</v>
      </c>
      <c r="J3360" s="109"/>
      <c r="K3360" s="109">
        <v>36</v>
      </c>
      <c r="L3360" s="118">
        <f t="shared" si="403"/>
        <v>0.9</v>
      </c>
      <c r="M3360" s="118">
        <f t="shared" si="404"/>
        <v>0.9</v>
      </c>
    </row>
    <row r="3361" spans="1:13" x14ac:dyDescent="0.3">
      <c r="A3361" s="121" t="str">
        <f t="shared" si="396"/>
        <v>2019-IC-L3</v>
      </c>
      <c r="B3361" s="122">
        <f t="shared" si="397"/>
        <v>43624</v>
      </c>
      <c r="C3361" s="121" t="str">
        <f t="shared" si="398"/>
        <v>Zone 2 - Black Rock</v>
      </c>
      <c r="D3361" s="109" t="s">
        <v>1486</v>
      </c>
      <c r="E3361" s="116" t="str">
        <f t="shared" si="399"/>
        <v>Angelique</v>
      </c>
      <c r="F3361" s="116" t="str">
        <f t="shared" si="400"/>
        <v>Connoway</v>
      </c>
      <c r="G3361" s="116" t="str">
        <f t="shared" si="401"/>
        <v>Ladies Senior</v>
      </c>
      <c r="H3361" s="116" t="str">
        <f t="shared" si="402"/>
        <v>xMako</v>
      </c>
      <c r="I3361" s="109" t="s">
        <v>9</v>
      </c>
      <c r="J3361" s="109"/>
      <c r="K3361" s="109">
        <v>30</v>
      </c>
      <c r="L3361" s="118">
        <f t="shared" si="403"/>
        <v>0.5</v>
      </c>
      <c r="M3361" s="118">
        <f t="shared" si="404"/>
        <v>0.5</v>
      </c>
    </row>
    <row r="3362" spans="1:13" x14ac:dyDescent="0.3">
      <c r="A3362" s="121" t="str">
        <f t="shared" si="396"/>
        <v>2019-IC-L3</v>
      </c>
      <c r="B3362" s="122">
        <f t="shared" si="397"/>
        <v>43624</v>
      </c>
      <c r="C3362" s="121" t="str">
        <f t="shared" si="398"/>
        <v>Zone 2 - Black Rock</v>
      </c>
      <c r="D3362" s="109" t="s">
        <v>553</v>
      </c>
      <c r="E3362" s="116" t="str">
        <f t="shared" si="399"/>
        <v>Jeri</v>
      </c>
      <c r="F3362" s="116" t="str">
        <f t="shared" si="400"/>
        <v>Drake</v>
      </c>
      <c r="G3362" s="116" t="str">
        <f t="shared" si="401"/>
        <v>Men Grand Masters</v>
      </c>
      <c r="H3362" s="116" t="str">
        <f t="shared" si="402"/>
        <v>Mako</v>
      </c>
      <c r="I3362" s="109" t="s">
        <v>9</v>
      </c>
      <c r="J3362" s="109"/>
      <c r="K3362" s="109">
        <v>30</v>
      </c>
      <c r="L3362" s="118">
        <f t="shared" si="403"/>
        <v>0.5</v>
      </c>
      <c r="M3362" s="118">
        <f t="shared" si="404"/>
        <v>0.5</v>
      </c>
    </row>
    <row r="3363" spans="1:13" x14ac:dyDescent="0.3">
      <c r="A3363" s="121" t="str">
        <f t="shared" si="396"/>
        <v>2019-IC-L3</v>
      </c>
      <c r="B3363" s="122">
        <f t="shared" si="397"/>
        <v>43624</v>
      </c>
      <c r="C3363" s="121" t="str">
        <f t="shared" si="398"/>
        <v>Zone 2 - Black Rock</v>
      </c>
      <c r="D3363" s="109" t="s">
        <v>513</v>
      </c>
      <c r="E3363" s="116" t="str">
        <f t="shared" si="399"/>
        <v>Riaan</v>
      </c>
      <c r="F3363" s="116" t="str">
        <f t="shared" si="400"/>
        <v>Tap</v>
      </c>
      <c r="G3363" s="116" t="str">
        <f t="shared" si="401"/>
        <v>Men Veteran</v>
      </c>
      <c r="H3363" s="116" t="str">
        <f t="shared" si="402"/>
        <v>Mako</v>
      </c>
      <c r="I3363" s="109" t="s">
        <v>9</v>
      </c>
      <c r="J3363" s="109"/>
      <c r="K3363" s="109">
        <v>30</v>
      </c>
      <c r="L3363" s="118">
        <f t="shared" si="403"/>
        <v>0.5</v>
      </c>
      <c r="M3363" s="118">
        <f t="shared" si="404"/>
        <v>0.5</v>
      </c>
    </row>
    <row r="3364" spans="1:13" x14ac:dyDescent="0.3">
      <c r="A3364" s="121" t="str">
        <f t="shared" si="396"/>
        <v>2019-IC-L3</v>
      </c>
      <c r="B3364" s="122">
        <f t="shared" si="397"/>
        <v>43624</v>
      </c>
      <c r="C3364" s="121" t="str">
        <f t="shared" si="398"/>
        <v>Zone 2 - Black Rock</v>
      </c>
      <c r="D3364" s="109" t="s">
        <v>1019</v>
      </c>
      <c r="E3364" s="116" t="str">
        <f t="shared" si="399"/>
        <v>Rudi</v>
      </c>
      <c r="F3364" s="116" t="str">
        <f t="shared" si="400"/>
        <v>Swartz</v>
      </c>
      <c r="G3364" s="116" t="str">
        <f t="shared" si="401"/>
        <v>Men Veteran</v>
      </c>
      <c r="H3364" s="116" t="str">
        <f t="shared" si="402"/>
        <v>Mako</v>
      </c>
      <c r="I3364" s="109" t="s">
        <v>9</v>
      </c>
      <c r="J3364" s="109"/>
      <c r="K3364" s="109">
        <v>32</v>
      </c>
      <c r="L3364" s="118">
        <f t="shared" si="403"/>
        <v>0.6</v>
      </c>
      <c r="M3364" s="118">
        <f t="shared" si="404"/>
        <v>0.6</v>
      </c>
    </row>
    <row r="3365" spans="1:13" x14ac:dyDescent="0.3">
      <c r="A3365" s="121" t="str">
        <f t="shared" si="396"/>
        <v>2019-IC-L3</v>
      </c>
      <c r="B3365" s="122">
        <f t="shared" si="397"/>
        <v>43624</v>
      </c>
      <c r="C3365" s="121" t="str">
        <f t="shared" si="398"/>
        <v>Zone 2 - Black Rock</v>
      </c>
      <c r="D3365" s="109" t="s">
        <v>1125</v>
      </c>
      <c r="E3365" s="116" t="str">
        <f t="shared" si="399"/>
        <v>Kallie</v>
      </c>
      <c r="F3365" s="116" t="str">
        <f t="shared" si="400"/>
        <v>Langeveld</v>
      </c>
      <c r="G3365" s="116" t="str">
        <f t="shared" si="401"/>
        <v>Men Veteran</v>
      </c>
      <c r="H3365" s="116" t="str">
        <f t="shared" si="402"/>
        <v>Mako</v>
      </c>
      <c r="I3365" s="109" t="s">
        <v>9</v>
      </c>
      <c r="J3365" s="109"/>
      <c r="K3365" s="109">
        <v>30</v>
      </c>
      <c r="L3365" s="118">
        <f t="shared" si="403"/>
        <v>0.5</v>
      </c>
      <c r="M3365" s="118">
        <f t="shared" si="404"/>
        <v>0.5</v>
      </c>
    </row>
    <row r="3366" spans="1:13" x14ac:dyDescent="0.3">
      <c r="A3366" s="121" t="str">
        <f t="shared" si="396"/>
        <v>2019-IC-L3</v>
      </c>
      <c r="B3366" s="122">
        <f t="shared" si="397"/>
        <v>43624</v>
      </c>
      <c r="C3366" s="121" t="str">
        <f t="shared" si="398"/>
        <v>Zone 2 - Black Rock</v>
      </c>
      <c r="D3366" s="109" t="s">
        <v>681</v>
      </c>
      <c r="E3366" s="116" t="str">
        <f t="shared" si="399"/>
        <v>Sue</v>
      </c>
      <c r="F3366" s="116" t="str">
        <f t="shared" si="400"/>
        <v>Drake</v>
      </c>
      <c r="G3366" s="116" t="str">
        <f t="shared" si="401"/>
        <v>Ladies Grand Masters</v>
      </c>
      <c r="H3366" s="116" t="str">
        <f t="shared" si="402"/>
        <v>Mako</v>
      </c>
      <c r="I3366" s="109" t="s">
        <v>9</v>
      </c>
      <c r="J3366" s="109"/>
      <c r="K3366" s="109">
        <v>32</v>
      </c>
      <c r="L3366" s="118">
        <f t="shared" si="403"/>
        <v>0.6</v>
      </c>
      <c r="M3366" s="118">
        <f t="shared" si="404"/>
        <v>0.6</v>
      </c>
    </row>
    <row r="3367" spans="1:13" x14ac:dyDescent="0.3">
      <c r="A3367" s="121" t="str">
        <f t="shared" si="396"/>
        <v>2019-IC-L3</v>
      </c>
      <c r="B3367" s="122">
        <f t="shared" si="397"/>
        <v>43624</v>
      </c>
      <c r="C3367" s="121" t="str">
        <f t="shared" si="398"/>
        <v>Zone 2 - Black Rock</v>
      </c>
      <c r="D3367" s="109" t="s">
        <v>1626</v>
      </c>
      <c r="E3367" s="116" t="str">
        <f t="shared" si="399"/>
        <v>Megan</v>
      </c>
      <c r="F3367" s="116" t="str">
        <f t="shared" si="400"/>
        <v>Connoway</v>
      </c>
      <c r="G3367" s="116" t="str">
        <f t="shared" si="401"/>
        <v>Ladies Senior</v>
      </c>
      <c r="H3367" s="116" t="str">
        <f t="shared" si="402"/>
        <v>xMako</v>
      </c>
      <c r="I3367" s="109" t="s">
        <v>9</v>
      </c>
      <c r="J3367" s="109"/>
      <c r="K3367" s="109">
        <v>30</v>
      </c>
      <c r="L3367" s="118">
        <f t="shared" si="403"/>
        <v>0.5</v>
      </c>
      <c r="M3367" s="118">
        <f t="shared" si="404"/>
        <v>0.5</v>
      </c>
    </row>
    <row r="3368" spans="1:13" x14ac:dyDescent="0.3">
      <c r="A3368" s="121" t="str">
        <f t="shared" si="396"/>
        <v>2019-IC-L3</v>
      </c>
      <c r="B3368" s="122">
        <f t="shared" si="397"/>
        <v>43624</v>
      </c>
      <c r="C3368" s="121" t="str">
        <f t="shared" si="398"/>
        <v>Zone 2 - Black Rock</v>
      </c>
      <c r="D3368" s="109" t="s">
        <v>531</v>
      </c>
      <c r="E3368" s="116" t="str">
        <f t="shared" si="399"/>
        <v>Johan</v>
      </c>
      <c r="F3368" s="116" t="str">
        <f t="shared" si="400"/>
        <v>van Wyk</v>
      </c>
      <c r="G3368" s="116" t="str">
        <f t="shared" si="401"/>
        <v>Men Veteran</v>
      </c>
      <c r="H3368" s="116" t="str">
        <f t="shared" si="402"/>
        <v>Mako</v>
      </c>
      <c r="I3368" s="109"/>
      <c r="J3368" s="109"/>
      <c r="K3368" s="109"/>
      <c r="L3368" s="118" t="str">
        <f t="shared" si="403"/>
        <v/>
      </c>
      <c r="M3368" s="118" t="str">
        <f t="shared" si="404"/>
        <v/>
      </c>
    </row>
    <row r="3369" spans="1:13" x14ac:dyDescent="0.3">
      <c r="A3369" s="121" t="str">
        <f t="shared" si="396"/>
        <v>2019-IC-L3</v>
      </c>
      <c r="B3369" s="122">
        <f t="shared" si="397"/>
        <v>43624</v>
      </c>
      <c r="C3369" s="121" t="str">
        <f t="shared" si="398"/>
        <v>Zone 2 - Black Rock</v>
      </c>
      <c r="D3369" s="109" t="s">
        <v>582</v>
      </c>
      <c r="E3369" s="116" t="str">
        <f t="shared" si="399"/>
        <v>Hendrik</v>
      </c>
      <c r="F3369" s="116" t="str">
        <f t="shared" si="400"/>
        <v>Dry</v>
      </c>
      <c r="G3369" s="116" t="str">
        <f t="shared" si="401"/>
        <v>Men Veteran</v>
      </c>
      <c r="H3369" s="116" t="str">
        <f t="shared" si="402"/>
        <v>Mako</v>
      </c>
      <c r="I3369" s="109"/>
      <c r="J3369" s="109"/>
      <c r="K3369" s="109"/>
      <c r="L3369" s="118" t="str">
        <f t="shared" si="403"/>
        <v/>
      </c>
      <c r="M3369" s="118" t="str">
        <f t="shared" si="404"/>
        <v/>
      </c>
    </row>
    <row r="3370" spans="1:13" x14ac:dyDescent="0.3">
      <c r="A3370" s="121" t="str">
        <f t="shared" si="396"/>
        <v>2019-IC-L3</v>
      </c>
      <c r="B3370" s="122">
        <f t="shared" si="397"/>
        <v>43624</v>
      </c>
      <c r="C3370" s="121" t="str">
        <f t="shared" si="398"/>
        <v>Zone 2 - Black Rock</v>
      </c>
      <c r="D3370" s="109" t="s">
        <v>1106</v>
      </c>
      <c r="E3370" s="116" t="str">
        <f t="shared" si="399"/>
        <v>Rudi(Jnr.)</v>
      </c>
      <c r="F3370" s="116" t="str">
        <f t="shared" si="400"/>
        <v>Swartz</v>
      </c>
      <c r="G3370" s="116" t="str">
        <f t="shared" si="401"/>
        <v>Men U/16</v>
      </c>
      <c r="H3370" s="116" t="str">
        <f t="shared" si="402"/>
        <v>Mako</v>
      </c>
      <c r="I3370" s="109"/>
      <c r="J3370" s="109"/>
      <c r="K3370" s="109"/>
      <c r="L3370" s="118" t="str">
        <f t="shared" si="403"/>
        <v/>
      </c>
      <c r="M3370" s="118" t="str">
        <f t="shared" si="404"/>
        <v/>
      </c>
    </row>
    <row r="3371" spans="1:13" x14ac:dyDescent="0.3">
      <c r="A3371" s="121" t="str">
        <f t="shared" si="396"/>
        <v>2019-IC-L3</v>
      </c>
      <c r="B3371" s="122">
        <f t="shared" si="397"/>
        <v>43624</v>
      </c>
      <c r="C3371" s="121" t="str">
        <f t="shared" si="398"/>
        <v>Zone 2 - Black Rock</v>
      </c>
      <c r="D3371" s="109" t="s">
        <v>653</v>
      </c>
      <c r="E3371" s="116" t="str">
        <f t="shared" si="399"/>
        <v>Gerrit</v>
      </c>
      <c r="F3371" s="116" t="str">
        <f t="shared" si="400"/>
        <v>Viljoen</v>
      </c>
      <c r="G3371" s="116" t="str">
        <f t="shared" si="401"/>
        <v>Men Grand Masters</v>
      </c>
      <c r="H3371" s="116" t="str">
        <f t="shared" si="402"/>
        <v>Okahandja</v>
      </c>
      <c r="I3371" s="109"/>
      <c r="J3371" s="109"/>
      <c r="K3371" s="109"/>
      <c r="L3371" s="118" t="str">
        <f t="shared" si="403"/>
        <v/>
      </c>
      <c r="M3371" s="118" t="str">
        <f t="shared" si="404"/>
        <v/>
      </c>
    </row>
    <row r="3372" spans="1:13" x14ac:dyDescent="0.3">
      <c r="A3372" s="121" t="s">
        <v>2013</v>
      </c>
      <c r="B3372" s="122">
        <v>43715</v>
      </c>
      <c r="C3372" s="121" t="s">
        <v>2000</v>
      </c>
      <c r="D3372" s="109" t="s">
        <v>1499</v>
      </c>
      <c r="E3372" s="116" t="str">
        <f t="shared" si="399"/>
        <v>Phillip</v>
      </c>
      <c r="F3372" s="116" t="str">
        <f t="shared" si="400"/>
        <v>Coetzee</v>
      </c>
      <c r="G3372" s="116" t="str">
        <f t="shared" si="401"/>
        <v>Men Senior</v>
      </c>
      <c r="H3372" s="116" t="str">
        <f t="shared" si="402"/>
        <v>Penguin</v>
      </c>
      <c r="I3372" s="109" t="s">
        <v>19</v>
      </c>
      <c r="J3372" s="109"/>
      <c r="K3372" s="109">
        <v>70</v>
      </c>
      <c r="L3372" s="118">
        <f t="shared" si="403"/>
        <v>3.6</v>
      </c>
      <c r="M3372" s="118">
        <f t="shared" si="404"/>
        <v>3.6</v>
      </c>
    </row>
    <row r="3373" spans="1:13" x14ac:dyDescent="0.3">
      <c r="A3373" s="121" t="str">
        <f t="shared" si="396"/>
        <v>2019-IC-L4</v>
      </c>
      <c r="B3373" s="122">
        <f t="shared" si="397"/>
        <v>43715</v>
      </c>
      <c r="C3373" s="121" t="str">
        <f t="shared" si="398"/>
        <v>Zone 4 - Horingbaai</v>
      </c>
      <c r="D3373" s="109" t="s">
        <v>1499</v>
      </c>
      <c r="E3373" s="116" t="str">
        <f t="shared" si="399"/>
        <v>Phillip</v>
      </c>
      <c r="F3373" s="116" t="str">
        <f t="shared" si="400"/>
        <v>Coetzee</v>
      </c>
      <c r="G3373" s="116" t="str">
        <f t="shared" si="401"/>
        <v>Men Senior</v>
      </c>
      <c r="H3373" s="116" t="str">
        <f t="shared" si="402"/>
        <v>Penguin</v>
      </c>
      <c r="I3373" s="109" t="s">
        <v>19</v>
      </c>
      <c r="J3373" s="109"/>
      <c r="K3373" s="109">
        <v>76</v>
      </c>
      <c r="L3373" s="118">
        <f t="shared" si="403"/>
        <v>4.5999999999999996</v>
      </c>
      <c r="M3373" s="118">
        <f t="shared" si="404"/>
        <v>4.5999999999999996</v>
      </c>
    </row>
    <row r="3374" spans="1:13" x14ac:dyDescent="0.3">
      <c r="A3374" s="121" t="str">
        <f t="shared" si="396"/>
        <v>2019-IC-L4</v>
      </c>
      <c r="B3374" s="122">
        <f t="shared" si="397"/>
        <v>43715</v>
      </c>
      <c r="C3374" s="121" t="str">
        <f t="shared" si="398"/>
        <v>Zone 4 - Horingbaai</v>
      </c>
      <c r="D3374" s="109" t="s">
        <v>1499</v>
      </c>
      <c r="E3374" s="116" t="str">
        <f t="shared" si="399"/>
        <v>Phillip</v>
      </c>
      <c r="F3374" s="116" t="str">
        <f t="shared" si="400"/>
        <v>Coetzee</v>
      </c>
      <c r="G3374" s="116" t="str">
        <f t="shared" si="401"/>
        <v>Men Senior</v>
      </c>
      <c r="H3374" s="116" t="str">
        <f t="shared" si="402"/>
        <v>Penguin</v>
      </c>
      <c r="I3374" s="109" t="s">
        <v>19</v>
      </c>
      <c r="J3374" s="109"/>
      <c r="K3374" s="109">
        <v>70</v>
      </c>
      <c r="L3374" s="118">
        <f t="shared" si="403"/>
        <v>3.6</v>
      </c>
      <c r="M3374" s="118">
        <f t="shared" si="404"/>
        <v>3.6</v>
      </c>
    </row>
    <row r="3375" spans="1:13" x14ac:dyDescent="0.3">
      <c r="A3375" s="121" t="str">
        <f t="shared" si="396"/>
        <v>2019-IC-L4</v>
      </c>
      <c r="B3375" s="122">
        <f t="shared" si="397"/>
        <v>43715</v>
      </c>
      <c r="C3375" s="121" t="str">
        <f t="shared" si="398"/>
        <v>Zone 4 - Horingbaai</v>
      </c>
      <c r="D3375" s="109" t="s">
        <v>1499</v>
      </c>
      <c r="E3375" s="116" t="str">
        <f t="shared" si="399"/>
        <v>Phillip</v>
      </c>
      <c r="F3375" s="116" t="str">
        <f t="shared" si="400"/>
        <v>Coetzee</v>
      </c>
      <c r="G3375" s="116" t="str">
        <f t="shared" si="401"/>
        <v>Men Senior</v>
      </c>
      <c r="H3375" s="116" t="str">
        <f t="shared" si="402"/>
        <v>Penguin</v>
      </c>
      <c r="I3375" s="109" t="s">
        <v>19</v>
      </c>
      <c r="J3375" s="109"/>
      <c r="K3375" s="109">
        <v>81</v>
      </c>
      <c r="L3375" s="118">
        <f t="shared" si="403"/>
        <v>5.6</v>
      </c>
      <c r="M3375" s="118">
        <f t="shared" si="404"/>
        <v>5.6</v>
      </c>
    </row>
    <row r="3376" spans="1:13" x14ac:dyDescent="0.3">
      <c r="A3376" s="121" t="str">
        <f t="shared" si="396"/>
        <v>2019-IC-L4</v>
      </c>
      <c r="B3376" s="122">
        <f t="shared" si="397"/>
        <v>43715</v>
      </c>
      <c r="C3376" s="121" t="str">
        <f t="shared" si="398"/>
        <v>Zone 4 - Horingbaai</v>
      </c>
      <c r="D3376" s="109" t="s">
        <v>607</v>
      </c>
      <c r="E3376" s="116" t="str">
        <f t="shared" si="399"/>
        <v>Delano</v>
      </c>
      <c r="F3376" s="116" t="str">
        <f t="shared" si="400"/>
        <v>Louw</v>
      </c>
      <c r="G3376" s="116" t="str">
        <f t="shared" si="401"/>
        <v>Men Senior</v>
      </c>
      <c r="H3376" s="116" t="str">
        <f t="shared" si="402"/>
        <v>xSkeleton Coast</v>
      </c>
      <c r="I3376" s="109" t="s">
        <v>19</v>
      </c>
      <c r="J3376" s="109"/>
      <c r="K3376" s="109">
        <v>50</v>
      </c>
      <c r="L3376" s="118">
        <f t="shared" si="403"/>
        <v>1.3</v>
      </c>
      <c r="M3376" s="118">
        <f t="shared" si="404"/>
        <v>1.3</v>
      </c>
    </row>
    <row r="3377" spans="1:13" x14ac:dyDescent="0.3">
      <c r="A3377" s="121" t="str">
        <f t="shared" si="396"/>
        <v>2019-IC-L4</v>
      </c>
      <c r="B3377" s="122">
        <f t="shared" si="397"/>
        <v>43715</v>
      </c>
      <c r="C3377" s="121" t="str">
        <f t="shared" si="398"/>
        <v>Zone 4 - Horingbaai</v>
      </c>
      <c r="D3377" s="109" t="s">
        <v>1707</v>
      </c>
      <c r="E3377" s="116" t="str">
        <f t="shared" si="399"/>
        <v>Francois</v>
      </c>
      <c r="F3377" s="116" t="str">
        <f t="shared" si="400"/>
        <v>Wolfaardt</v>
      </c>
      <c r="G3377" s="116" t="str">
        <f t="shared" si="401"/>
        <v>Men Veteran</v>
      </c>
      <c r="H3377" s="116" t="str">
        <f t="shared" si="402"/>
        <v>Walvis Bay</v>
      </c>
      <c r="I3377" s="109" t="s">
        <v>7</v>
      </c>
      <c r="J3377" s="109"/>
      <c r="K3377" s="109">
        <v>42</v>
      </c>
      <c r="L3377" s="118">
        <f t="shared" si="403"/>
        <v>2.2999999999999998</v>
      </c>
      <c r="M3377" s="118">
        <f t="shared" si="404"/>
        <v>2.2999999999999998</v>
      </c>
    </row>
    <row r="3378" spans="1:13" x14ac:dyDescent="0.3">
      <c r="A3378" s="121" t="str">
        <f t="shared" si="396"/>
        <v>2019-IC-L4</v>
      </c>
      <c r="B3378" s="122">
        <f t="shared" si="397"/>
        <v>43715</v>
      </c>
      <c r="C3378" s="121" t="str">
        <f t="shared" si="398"/>
        <v>Zone 4 - Horingbaai</v>
      </c>
      <c r="D3378" s="109" t="s">
        <v>1639</v>
      </c>
      <c r="E3378" s="116" t="str">
        <f t="shared" si="399"/>
        <v>Francois Jnr</v>
      </c>
      <c r="F3378" s="116" t="str">
        <f t="shared" si="400"/>
        <v>Wolfaardt</v>
      </c>
      <c r="G3378" s="116" t="str">
        <f t="shared" si="401"/>
        <v>Men U/21</v>
      </c>
      <c r="H3378" s="116" t="str">
        <f t="shared" si="402"/>
        <v>Walvis Bay</v>
      </c>
      <c r="I3378" s="109"/>
      <c r="J3378" s="109"/>
      <c r="K3378" s="109"/>
      <c r="L3378" s="118" t="str">
        <f t="shared" si="403"/>
        <v/>
      </c>
      <c r="M3378" s="118" t="str">
        <f t="shared" si="404"/>
        <v/>
      </c>
    </row>
    <row r="3379" spans="1:13" x14ac:dyDescent="0.3">
      <c r="A3379" s="121" t="str">
        <f t="shared" si="396"/>
        <v>2019-IC-L4</v>
      </c>
      <c r="B3379" s="122">
        <f t="shared" si="397"/>
        <v>43715</v>
      </c>
      <c r="C3379" s="121" t="str">
        <f t="shared" si="398"/>
        <v>Zone 4 - Horingbaai</v>
      </c>
      <c r="D3379" s="109" t="s">
        <v>560</v>
      </c>
      <c r="E3379" s="116" t="str">
        <f t="shared" si="399"/>
        <v>Gerrie</v>
      </c>
      <c r="F3379" s="116" t="str">
        <f t="shared" si="400"/>
        <v>Hough</v>
      </c>
      <c r="G3379" s="116" t="str">
        <f t="shared" si="401"/>
        <v>Men Master</v>
      </c>
      <c r="H3379" s="116" t="str">
        <f t="shared" si="402"/>
        <v>Mako</v>
      </c>
      <c r="I3379" s="109"/>
      <c r="J3379" s="109"/>
      <c r="K3379" s="109"/>
      <c r="L3379" s="118" t="str">
        <f t="shared" si="403"/>
        <v/>
      </c>
      <c r="M3379" s="118" t="str">
        <f t="shared" si="404"/>
        <v/>
      </c>
    </row>
    <row r="3380" spans="1:13" x14ac:dyDescent="0.3">
      <c r="A3380" s="121" t="str">
        <f t="shared" si="396"/>
        <v>2019-IC-L4</v>
      </c>
      <c r="B3380" s="122">
        <f t="shared" si="397"/>
        <v>43715</v>
      </c>
      <c r="C3380" s="121" t="str">
        <f t="shared" si="398"/>
        <v>Zone 4 - Horingbaai</v>
      </c>
      <c r="D3380" s="109" t="s">
        <v>554</v>
      </c>
      <c r="E3380" s="116" t="str">
        <f t="shared" si="399"/>
        <v>Jan</v>
      </c>
      <c r="F3380" s="116" t="str">
        <f t="shared" si="400"/>
        <v>Olivier</v>
      </c>
      <c r="G3380" s="116" t="str">
        <f t="shared" si="401"/>
        <v>Men Master</v>
      </c>
      <c r="H3380" s="116" t="str">
        <f t="shared" si="402"/>
        <v>xSkeleton Coast</v>
      </c>
      <c r="I3380" s="109"/>
      <c r="J3380" s="109"/>
      <c r="K3380" s="109"/>
      <c r="L3380" s="118" t="str">
        <f t="shared" si="403"/>
        <v/>
      </c>
      <c r="M3380" s="118" t="str">
        <f t="shared" si="404"/>
        <v/>
      </c>
    </row>
    <row r="3381" spans="1:13" x14ac:dyDescent="0.3">
      <c r="A3381" s="121" t="str">
        <f t="shared" si="396"/>
        <v>2019-IC-L4</v>
      </c>
      <c r="B3381" s="122">
        <f t="shared" si="397"/>
        <v>43715</v>
      </c>
      <c r="C3381" s="121" t="str">
        <f t="shared" si="398"/>
        <v>Zone 4 - Horingbaai</v>
      </c>
      <c r="D3381" s="109" t="s">
        <v>546</v>
      </c>
      <c r="E3381" s="116" t="str">
        <f t="shared" si="399"/>
        <v>Sean</v>
      </c>
      <c r="F3381" s="116" t="str">
        <f t="shared" si="400"/>
        <v>Van Den Heuvel</v>
      </c>
      <c r="G3381" s="116" t="str">
        <f t="shared" si="401"/>
        <v>Men Veteran</v>
      </c>
      <c r="H3381" s="116" t="str">
        <f t="shared" si="402"/>
        <v>Seagull Angling Club</v>
      </c>
      <c r="I3381" s="109" t="s">
        <v>19</v>
      </c>
      <c r="J3381" s="109"/>
      <c r="K3381" s="109">
        <v>59</v>
      </c>
      <c r="L3381" s="118">
        <f t="shared" si="403"/>
        <v>2.1</v>
      </c>
      <c r="M3381" s="118">
        <f t="shared" si="404"/>
        <v>2.1</v>
      </c>
    </row>
    <row r="3382" spans="1:13" x14ac:dyDescent="0.3">
      <c r="A3382" s="121" t="str">
        <f t="shared" si="396"/>
        <v>2019-IC-L4</v>
      </c>
      <c r="B3382" s="122">
        <f t="shared" si="397"/>
        <v>43715</v>
      </c>
      <c r="C3382" s="121" t="str">
        <f t="shared" si="398"/>
        <v>Zone 4 - Horingbaai</v>
      </c>
      <c r="D3382" s="109" t="s">
        <v>1536</v>
      </c>
      <c r="E3382" s="116" t="str">
        <f t="shared" si="399"/>
        <v>Gerhard</v>
      </c>
      <c r="F3382" s="116" t="str">
        <f t="shared" si="400"/>
        <v>Van Niekerk</v>
      </c>
      <c r="G3382" s="116" t="str">
        <f t="shared" si="401"/>
        <v>Men Senior</v>
      </c>
      <c r="H3382" s="116" t="str">
        <f t="shared" si="402"/>
        <v>Seagull Angling Club</v>
      </c>
      <c r="I3382" s="109"/>
      <c r="J3382" s="109"/>
      <c r="K3382" s="109"/>
      <c r="L3382" s="118" t="str">
        <f t="shared" si="403"/>
        <v/>
      </c>
      <c r="M3382" s="118" t="str">
        <f t="shared" si="404"/>
        <v/>
      </c>
    </row>
    <row r="3383" spans="1:13" x14ac:dyDescent="0.3">
      <c r="A3383" s="121" t="str">
        <f t="shared" si="396"/>
        <v>2019-IC-L4</v>
      </c>
      <c r="B3383" s="122">
        <f t="shared" si="397"/>
        <v>43715</v>
      </c>
      <c r="C3383" s="121" t="str">
        <f t="shared" si="398"/>
        <v>Zone 4 - Horingbaai</v>
      </c>
      <c r="D3383" s="109" t="s">
        <v>865</v>
      </c>
      <c r="E3383" s="116" t="str">
        <f t="shared" si="399"/>
        <v>Amarelda</v>
      </c>
      <c r="F3383" s="116" t="str">
        <f t="shared" si="400"/>
        <v>Schoonbee</v>
      </c>
      <c r="G3383" s="116" t="str">
        <f t="shared" si="401"/>
        <v>Ladies Senior</v>
      </c>
      <c r="H3383" s="116" t="str">
        <f t="shared" si="402"/>
        <v>xSeagull Angling Club</v>
      </c>
      <c r="I3383" s="109"/>
      <c r="J3383" s="109"/>
      <c r="K3383" s="109"/>
      <c r="L3383" s="118" t="str">
        <f t="shared" si="403"/>
        <v/>
      </c>
      <c r="M3383" s="118" t="str">
        <f t="shared" si="404"/>
        <v/>
      </c>
    </row>
    <row r="3384" spans="1:13" x14ac:dyDescent="0.3">
      <c r="A3384" s="121" t="str">
        <f t="shared" si="396"/>
        <v>2019-IC-L4</v>
      </c>
      <c r="B3384" s="122">
        <f t="shared" si="397"/>
        <v>43715</v>
      </c>
      <c r="C3384" s="121" t="str">
        <f t="shared" si="398"/>
        <v>Zone 4 - Horingbaai</v>
      </c>
      <c r="D3384" s="109" t="s">
        <v>793</v>
      </c>
      <c r="E3384" s="116" t="str">
        <f t="shared" si="399"/>
        <v>Danie</v>
      </c>
      <c r="F3384" s="116" t="str">
        <f t="shared" si="400"/>
        <v>Smith</v>
      </c>
      <c r="G3384" s="116" t="str">
        <f t="shared" si="401"/>
        <v>Men Veteran</v>
      </c>
      <c r="H3384" s="116" t="str">
        <f t="shared" si="402"/>
        <v>Seagull Angling Club</v>
      </c>
      <c r="I3384" s="109" t="s">
        <v>19</v>
      </c>
      <c r="J3384" s="109"/>
      <c r="K3384" s="109">
        <v>48</v>
      </c>
      <c r="L3384" s="118">
        <f t="shared" si="403"/>
        <v>1.1000000000000001</v>
      </c>
      <c r="M3384" s="118">
        <f t="shared" si="404"/>
        <v>1.1000000000000001</v>
      </c>
    </row>
    <row r="3385" spans="1:13" x14ac:dyDescent="0.3">
      <c r="A3385" s="121" t="str">
        <f t="shared" si="396"/>
        <v>2019-IC-L4</v>
      </c>
      <c r="B3385" s="122">
        <f t="shared" si="397"/>
        <v>43715</v>
      </c>
      <c r="C3385" s="121" t="str">
        <f t="shared" si="398"/>
        <v>Zone 4 - Horingbaai</v>
      </c>
      <c r="D3385" s="109" t="s">
        <v>793</v>
      </c>
      <c r="E3385" s="116" t="str">
        <f t="shared" si="399"/>
        <v>Danie</v>
      </c>
      <c r="F3385" s="116" t="str">
        <f t="shared" si="400"/>
        <v>Smith</v>
      </c>
      <c r="G3385" s="116" t="str">
        <f t="shared" si="401"/>
        <v>Men Veteran</v>
      </c>
      <c r="H3385" s="116" t="str">
        <f t="shared" si="402"/>
        <v>Seagull Angling Club</v>
      </c>
      <c r="I3385" s="109" t="s">
        <v>19</v>
      </c>
      <c r="J3385" s="109"/>
      <c r="K3385" s="109">
        <v>42</v>
      </c>
      <c r="L3385" s="118">
        <f t="shared" si="403"/>
        <v>0.8</v>
      </c>
      <c r="M3385" s="118">
        <f t="shared" si="404"/>
        <v>0.8</v>
      </c>
    </row>
    <row r="3386" spans="1:13" x14ac:dyDescent="0.3">
      <c r="A3386" s="121" t="str">
        <f t="shared" si="396"/>
        <v>2019-IC-L4</v>
      </c>
      <c r="B3386" s="122">
        <f t="shared" si="397"/>
        <v>43715</v>
      </c>
      <c r="C3386" s="121" t="str">
        <f t="shared" si="398"/>
        <v>Zone 4 - Horingbaai</v>
      </c>
      <c r="D3386" s="109" t="s">
        <v>1686</v>
      </c>
      <c r="E3386" s="116" t="str">
        <f t="shared" si="399"/>
        <v>Iwan</v>
      </c>
      <c r="F3386" s="116" t="str">
        <f t="shared" si="400"/>
        <v>Kotze</v>
      </c>
      <c r="G3386" s="116" t="str">
        <f t="shared" si="401"/>
        <v>Men Senior</v>
      </c>
      <c r="H3386" s="116" t="str">
        <f t="shared" si="402"/>
        <v>Seagull Angling Club</v>
      </c>
      <c r="I3386" s="109"/>
      <c r="J3386" s="109"/>
      <c r="K3386" s="109"/>
      <c r="L3386" s="118" t="str">
        <f t="shared" si="403"/>
        <v/>
      </c>
      <c r="M3386" s="118" t="str">
        <f t="shared" si="404"/>
        <v/>
      </c>
    </row>
    <row r="3387" spans="1:13" x14ac:dyDescent="0.3">
      <c r="A3387" s="121" t="str">
        <f t="shared" si="396"/>
        <v>2019-IC-L4</v>
      </c>
      <c r="B3387" s="122">
        <f t="shared" si="397"/>
        <v>43715</v>
      </c>
      <c r="C3387" s="121" t="str">
        <f t="shared" si="398"/>
        <v>Zone 4 - Horingbaai</v>
      </c>
      <c r="D3387" s="109" t="s">
        <v>528</v>
      </c>
      <c r="E3387" s="116" t="str">
        <f t="shared" si="399"/>
        <v>Jaco</v>
      </c>
      <c r="F3387" s="116" t="str">
        <f t="shared" si="400"/>
        <v>Mertens</v>
      </c>
      <c r="G3387" s="116" t="str">
        <f t="shared" si="401"/>
        <v>Men Senior</v>
      </c>
      <c r="H3387" s="116" t="str">
        <f t="shared" si="402"/>
        <v>Seagull Angling Club</v>
      </c>
      <c r="I3387" s="109"/>
      <c r="J3387" s="109"/>
      <c r="K3387" s="109"/>
      <c r="L3387" s="118" t="str">
        <f t="shared" si="403"/>
        <v/>
      </c>
      <c r="M3387" s="118" t="str">
        <f t="shared" si="404"/>
        <v/>
      </c>
    </row>
    <row r="3388" spans="1:13" x14ac:dyDescent="0.3">
      <c r="A3388" s="121" t="str">
        <f t="shared" si="396"/>
        <v>2019-IC-L4</v>
      </c>
      <c r="B3388" s="122">
        <f t="shared" si="397"/>
        <v>43715</v>
      </c>
      <c r="C3388" s="121" t="str">
        <f t="shared" si="398"/>
        <v>Zone 4 - Horingbaai</v>
      </c>
      <c r="D3388" s="109" t="s">
        <v>1537</v>
      </c>
      <c r="E3388" s="116" t="str">
        <f t="shared" si="399"/>
        <v>Jaco</v>
      </c>
      <c r="F3388" s="116" t="str">
        <f t="shared" si="400"/>
        <v>Wiese</v>
      </c>
      <c r="G3388" s="116" t="str">
        <f t="shared" si="401"/>
        <v>Men Senior</v>
      </c>
      <c r="H3388" s="116" t="str">
        <f t="shared" si="402"/>
        <v>Seagull Angling Club</v>
      </c>
      <c r="I3388" s="109"/>
      <c r="J3388" s="109"/>
      <c r="K3388" s="109"/>
      <c r="L3388" s="118" t="str">
        <f t="shared" si="403"/>
        <v/>
      </c>
      <c r="M3388" s="118" t="str">
        <f t="shared" si="404"/>
        <v/>
      </c>
    </row>
    <row r="3389" spans="1:13" x14ac:dyDescent="0.3">
      <c r="A3389" s="121" t="str">
        <f t="shared" si="396"/>
        <v>2019-IC-L4</v>
      </c>
      <c r="B3389" s="122">
        <f t="shared" si="397"/>
        <v>43715</v>
      </c>
      <c r="C3389" s="121" t="str">
        <f t="shared" si="398"/>
        <v>Zone 4 - Horingbaai</v>
      </c>
      <c r="D3389" s="109" t="s">
        <v>597</v>
      </c>
      <c r="E3389" s="116" t="str">
        <f t="shared" si="399"/>
        <v>Tertius</v>
      </c>
      <c r="F3389" s="116" t="str">
        <f t="shared" si="400"/>
        <v>Potgieter</v>
      </c>
      <c r="G3389" s="116" t="str">
        <f t="shared" si="401"/>
        <v>Men Senior</v>
      </c>
      <c r="H3389" s="116" t="str">
        <f t="shared" si="402"/>
        <v>Seagull Angling Club</v>
      </c>
      <c r="I3389" s="109" t="s">
        <v>19</v>
      </c>
      <c r="J3389" s="109"/>
      <c r="K3389" s="109">
        <v>53</v>
      </c>
      <c r="L3389" s="118">
        <f t="shared" si="403"/>
        <v>1.5</v>
      </c>
      <c r="M3389" s="118">
        <f t="shared" si="404"/>
        <v>1.5</v>
      </c>
    </row>
    <row r="3390" spans="1:13" x14ac:dyDescent="0.3">
      <c r="A3390" s="121" t="str">
        <f t="shared" si="396"/>
        <v>2019-IC-L4</v>
      </c>
      <c r="B3390" s="122">
        <f t="shared" si="397"/>
        <v>43715</v>
      </c>
      <c r="C3390" s="121" t="str">
        <f t="shared" si="398"/>
        <v>Zone 4 - Horingbaai</v>
      </c>
      <c r="D3390" s="109" t="s">
        <v>511</v>
      </c>
      <c r="E3390" s="116" t="str">
        <f t="shared" si="399"/>
        <v>Herman</v>
      </c>
      <c r="F3390" s="116" t="str">
        <f t="shared" si="400"/>
        <v>Fourie</v>
      </c>
      <c r="G3390" s="116" t="str">
        <f t="shared" si="401"/>
        <v>Men Grand Masters</v>
      </c>
      <c r="H3390" s="116" t="str">
        <f t="shared" si="402"/>
        <v>Okahandja</v>
      </c>
      <c r="I3390" s="109" t="s">
        <v>19</v>
      </c>
      <c r="J3390" s="109"/>
      <c r="K3390" s="109">
        <v>43</v>
      </c>
      <c r="L3390" s="118">
        <f t="shared" si="403"/>
        <v>0.8</v>
      </c>
      <c r="M3390" s="118">
        <f t="shared" si="404"/>
        <v>0.8</v>
      </c>
    </row>
    <row r="3391" spans="1:13" x14ac:dyDescent="0.3">
      <c r="A3391" s="121" t="str">
        <f t="shared" si="396"/>
        <v>2019-IC-L4</v>
      </c>
      <c r="B3391" s="122">
        <f t="shared" si="397"/>
        <v>43715</v>
      </c>
      <c r="C3391" s="121" t="str">
        <f t="shared" si="398"/>
        <v>Zone 4 - Horingbaai</v>
      </c>
      <c r="D3391" s="109" t="s">
        <v>511</v>
      </c>
      <c r="E3391" s="116" t="str">
        <f t="shared" si="399"/>
        <v>Herman</v>
      </c>
      <c r="F3391" s="116" t="str">
        <f t="shared" si="400"/>
        <v>Fourie</v>
      </c>
      <c r="G3391" s="116" t="str">
        <f t="shared" si="401"/>
        <v>Men Grand Masters</v>
      </c>
      <c r="H3391" s="116" t="str">
        <f t="shared" si="402"/>
        <v>Okahandja</v>
      </c>
      <c r="I3391" s="109" t="s">
        <v>19</v>
      </c>
      <c r="J3391" s="109"/>
      <c r="K3391" s="109">
        <v>48</v>
      </c>
      <c r="L3391" s="118">
        <f t="shared" si="403"/>
        <v>1.1000000000000001</v>
      </c>
      <c r="M3391" s="118">
        <f t="shared" si="404"/>
        <v>1.1000000000000001</v>
      </c>
    </row>
    <row r="3392" spans="1:13" x14ac:dyDescent="0.3">
      <c r="A3392" s="121" t="str">
        <f t="shared" si="396"/>
        <v>2019-IC-L4</v>
      </c>
      <c r="B3392" s="122">
        <f t="shared" si="397"/>
        <v>43715</v>
      </c>
      <c r="C3392" s="121" t="str">
        <f t="shared" si="398"/>
        <v>Zone 4 - Horingbaai</v>
      </c>
      <c r="D3392" s="109" t="s">
        <v>1231</v>
      </c>
      <c r="E3392" s="116" t="str">
        <f t="shared" si="399"/>
        <v>Henning</v>
      </c>
      <c r="F3392" s="116" t="str">
        <f t="shared" si="400"/>
        <v>Van Wyk</v>
      </c>
      <c r="G3392" s="116" t="str">
        <f t="shared" si="401"/>
        <v>Men Senior</v>
      </c>
      <c r="H3392" s="116" t="str">
        <f t="shared" si="402"/>
        <v>xOkahandja</v>
      </c>
      <c r="I3392" s="109" t="s">
        <v>19</v>
      </c>
      <c r="J3392" s="109"/>
      <c r="K3392" s="109">
        <v>47</v>
      </c>
      <c r="L3392" s="118">
        <f t="shared" si="403"/>
        <v>1.1000000000000001</v>
      </c>
      <c r="M3392" s="118">
        <f t="shared" si="404"/>
        <v>1.1000000000000001</v>
      </c>
    </row>
    <row r="3393" spans="1:13" x14ac:dyDescent="0.3">
      <c r="A3393" s="121" t="str">
        <f t="shared" si="396"/>
        <v>2019-IC-L4</v>
      </c>
      <c r="B3393" s="122">
        <f t="shared" si="397"/>
        <v>43715</v>
      </c>
      <c r="C3393" s="121" t="str">
        <f t="shared" si="398"/>
        <v>Zone 4 - Horingbaai</v>
      </c>
      <c r="D3393" s="109" t="s">
        <v>750</v>
      </c>
      <c r="E3393" s="116" t="str">
        <f t="shared" si="399"/>
        <v>Heiko</v>
      </c>
      <c r="F3393" s="116" t="str">
        <f t="shared" si="400"/>
        <v>Doll</v>
      </c>
      <c r="G3393" s="116" t="str">
        <f t="shared" si="401"/>
        <v>Men Veteran</v>
      </c>
      <c r="H3393" s="116" t="str">
        <f t="shared" si="402"/>
        <v>Okahandja</v>
      </c>
      <c r="I3393" s="109" t="s">
        <v>19</v>
      </c>
      <c r="J3393" s="109"/>
      <c r="K3393" s="109">
        <v>40</v>
      </c>
      <c r="L3393" s="118">
        <f t="shared" si="403"/>
        <v>0.7</v>
      </c>
      <c r="M3393" s="118">
        <f t="shared" si="404"/>
        <v>0.7</v>
      </c>
    </row>
    <row r="3394" spans="1:13" x14ac:dyDescent="0.3">
      <c r="A3394" s="121" t="str">
        <f t="shared" si="396"/>
        <v>2019-IC-L4</v>
      </c>
      <c r="B3394" s="122">
        <f t="shared" si="397"/>
        <v>43715</v>
      </c>
      <c r="C3394" s="121" t="str">
        <f t="shared" si="398"/>
        <v>Zone 4 - Horingbaai</v>
      </c>
      <c r="D3394" s="109" t="s">
        <v>750</v>
      </c>
      <c r="E3394" s="116" t="str">
        <f t="shared" si="399"/>
        <v>Heiko</v>
      </c>
      <c r="F3394" s="116" t="str">
        <f t="shared" si="400"/>
        <v>Doll</v>
      </c>
      <c r="G3394" s="116" t="str">
        <f t="shared" si="401"/>
        <v>Men Veteran</v>
      </c>
      <c r="H3394" s="116" t="str">
        <f t="shared" si="402"/>
        <v>Okahandja</v>
      </c>
      <c r="I3394" s="109" t="s">
        <v>19</v>
      </c>
      <c r="J3394" s="109"/>
      <c r="K3394" s="109">
        <v>44</v>
      </c>
      <c r="L3394" s="118">
        <f t="shared" si="403"/>
        <v>0.9</v>
      </c>
      <c r="M3394" s="118">
        <f t="shared" si="404"/>
        <v>0.9</v>
      </c>
    </row>
    <row r="3395" spans="1:13" x14ac:dyDescent="0.3">
      <c r="A3395" s="121" t="str">
        <f t="shared" si="396"/>
        <v>2019-IC-L4</v>
      </c>
      <c r="B3395" s="122">
        <f t="shared" si="397"/>
        <v>43715</v>
      </c>
      <c r="C3395" s="121" t="str">
        <f t="shared" si="398"/>
        <v>Zone 4 - Horingbaai</v>
      </c>
      <c r="D3395" s="109" t="s">
        <v>750</v>
      </c>
      <c r="E3395" s="116" t="str">
        <f t="shared" si="399"/>
        <v>Heiko</v>
      </c>
      <c r="F3395" s="116" t="str">
        <f t="shared" si="400"/>
        <v>Doll</v>
      </c>
      <c r="G3395" s="116" t="str">
        <f t="shared" si="401"/>
        <v>Men Veteran</v>
      </c>
      <c r="H3395" s="116" t="str">
        <f t="shared" si="402"/>
        <v>Okahandja</v>
      </c>
      <c r="I3395" s="109" t="s">
        <v>19</v>
      </c>
      <c r="J3395" s="109"/>
      <c r="K3395" s="109">
        <v>58</v>
      </c>
      <c r="L3395" s="118">
        <f t="shared" si="403"/>
        <v>2</v>
      </c>
      <c r="M3395" s="118">
        <f t="shared" si="404"/>
        <v>2</v>
      </c>
    </row>
    <row r="3396" spans="1:13" x14ac:dyDescent="0.3">
      <c r="A3396" s="121" t="str">
        <f t="shared" si="396"/>
        <v>2019-IC-L4</v>
      </c>
      <c r="B3396" s="122">
        <f t="shared" si="397"/>
        <v>43715</v>
      </c>
      <c r="C3396" s="121" t="str">
        <f t="shared" si="398"/>
        <v>Zone 4 - Horingbaai</v>
      </c>
      <c r="D3396" s="109" t="s">
        <v>750</v>
      </c>
      <c r="E3396" s="116" t="str">
        <f t="shared" si="399"/>
        <v>Heiko</v>
      </c>
      <c r="F3396" s="116" t="str">
        <f t="shared" si="400"/>
        <v>Doll</v>
      </c>
      <c r="G3396" s="116" t="str">
        <f t="shared" si="401"/>
        <v>Men Veteran</v>
      </c>
      <c r="H3396" s="116" t="str">
        <f t="shared" si="402"/>
        <v>Okahandja</v>
      </c>
      <c r="I3396" s="109" t="s">
        <v>19</v>
      </c>
      <c r="J3396" s="109"/>
      <c r="K3396" s="109">
        <v>49</v>
      </c>
      <c r="L3396" s="118">
        <f t="shared" si="403"/>
        <v>1.2</v>
      </c>
      <c r="M3396" s="118">
        <f t="shared" si="404"/>
        <v>1.2</v>
      </c>
    </row>
    <row r="3397" spans="1:13" x14ac:dyDescent="0.3">
      <c r="A3397" s="121" t="str">
        <f t="shared" si="396"/>
        <v>2019-IC-L4</v>
      </c>
      <c r="B3397" s="122">
        <f t="shared" si="397"/>
        <v>43715</v>
      </c>
      <c r="C3397" s="121" t="str">
        <f t="shared" si="398"/>
        <v>Zone 4 - Horingbaai</v>
      </c>
      <c r="D3397" s="109" t="s">
        <v>1166</v>
      </c>
      <c r="E3397" s="116" t="str">
        <f t="shared" si="399"/>
        <v>Christo</v>
      </c>
      <c r="F3397" s="116" t="str">
        <f t="shared" si="400"/>
        <v>Senekal</v>
      </c>
      <c r="G3397" s="116" t="str">
        <f t="shared" si="401"/>
        <v>Men Senior</v>
      </c>
      <c r="H3397" s="116" t="str">
        <f t="shared" si="402"/>
        <v>Okahandja</v>
      </c>
      <c r="I3397" s="109" t="s">
        <v>19</v>
      </c>
      <c r="J3397" s="109"/>
      <c r="K3397" s="109">
        <v>40</v>
      </c>
      <c r="L3397" s="118">
        <f t="shared" si="403"/>
        <v>0.7</v>
      </c>
      <c r="M3397" s="118">
        <f t="shared" si="404"/>
        <v>0.7</v>
      </c>
    </row>
    <row r="3398" spans="1:13" x14ac:dyDescent="0.3">
      <c r="A3398" s="121" t="str">
        <f t="shared" si="396"/>
        <v>2019-IC-L4</v>
      </c>
      <c r="B3398" s="122">
        <f t="shared" si="397"/>
        <v>43715</v>
      </c>
      <c r="C3398" s="121" t="str">
        <f t="shared" si="398"/>
        <v>Zone 4 - Horingbaai</v>
      </c>
      <c r="D3398" s="109" t="s">
        <v>1166</v>
      </c>
      <c r="E3398" s="116" t="str">
        <f t="shared" si="399"/>
        <v>Christo</v>
      </c>
      <c r="F3398" s="116" t="str">
        <f t="shared" si="400"/>
        <v>Senekal</v>
      </c>
      <c r="G3398" s="116" t="str">
        <f t="shared" si="401"/>
        <v>Men Senior</v>
      </c>
      <c r="H3398" s="116" t="str">
        <f t="shared" si="402"/>
        <v>Okahandja</v>
      </c>
      <c r="I3398" s="109" t="s">
        <v>19</v>
      </c>
      <c r="J3398" s="109"/>
      <c r="K3398" s="109">
        <v>40</v>
      </c>
      <c r="L3398" s="118">
        <f t="shared" si="403"/>
        <v>0.7</v>
      </c>
      <c r="M3398" s="118">
        <f t="shared" si="404"/>
        <v>0.7</v>
      </c>
    </row>
    <row r="3399" spans="1:13" x14ac:dyDescent="0.3">
      <c r="A3399" s="121" t="str">
        <f t="shared" si="396"/>
        <v>2019-IC-L4</v>
      </c>
      <c r="B3399" s="122">
        <f t="shared" si="397"/>
        <v>43715</v>
      </c>
      <c r="C3399" s="121" t="str">
        <f t="shared" si="398"/>
        <v>Zone 4 - Horingbaai</v>
      </c>
      <c r="D3399" s="109" t="s">
        <v>1105</v>
      </c>
      <c r="E3399" s="116" t="str">
        <f t="shared" si="399"/>
        <v>Fanie</v>
      </c>
      <c r="F3399" s="116" t="str">
        <f t="shared" si="400"/>
        <v>Van Vuuren</v>
      </c>
      <c r="G3399" s="116" t="str">
        <f t="shared" si="401"/>
        <v>Men Grand Masters</v>
      </c>
      <c r="H3399" s="116" t="str">
        <f t="shared" si="402"/>
        <v>Okahandja</v>
      </c>
      <c r="I3399" s="109" t="s">
        <v>19</v>
      </c>
      <c r="J3399" s="109"/>
      <c r="K3399" s="109">
        <v>51</v>
      </c>
      <c r="L3399" s="118">
        <f t="shared" si="403"/>
        <v>1.4</v>
      </c>
      <c r="M3399" s="118">
        <f t="shared" si="404"/>
        <v>1.4</v>
      </c>
    </row>
    <row r="3400" spans="1:13" x14ac:dyDescent="0.3">
      <c r="A3400" s="121" t="str">
        <f t="shared" si="396"/>
        <v>2019-IC-L4</v>
      </c>
      <c r="B3400" s="122">
        <f t="shared" si="397"/>
        <v>43715</v>
      </c>
      <c r="C3400" s="121" t="str">
        <f t="shared" si="398"/>
        <v>Zone 4 - Horingbaai</v>
      </c>
      <c r="D3400" s="109" t="s">
        <v>653</v>
      </c>
      <c r="E3400" s="116" t="str">
        <f t="shared" si="399"/>
        <v>Gerrit</v>
      </c>
      <c r="F3400" s="116" t="str">
        <f t="shared" si="400"/>
        <v>Viljoen</v>
      </c>
      <c r="G3400" s="116" t="str">
        <f t="shared" si="401"/>
        <v>Men Grand Masters</v>
      </c>
      <c r="H3400" s="116" t="str">
        <f t="shared" si="402"/>
        <v>Okahandja</v>
      </c>
      <c r="I3400" s="109"/>
      <c r="J3400" s="109"/>
      <c r="K3400" s="109"/>
      <c r="L3400" s="118" t="str">
        <f t="shared" si="403"/>
        <v/>
      </c>
      <c r="M3400" s="118" t="str">
        <f t="shared" si="404"/>
        <v/>
      </c>
    </row>
    <row r="3401" spans="1:13" x14ac:dyDescent="0.3">
      <c r="A3401" s="121" t="str">
        <f t="shared" si="396"/>
        <v>2019-IC-L4</v>
      </c>
      <c r="B3401" s="122">
        <f t="shared" si="397"/>
        <v>43715</v>
      </c>
      <c r="C3401" s="121" t="str">
        <f t="shared" si="398"/>
        <v>Zone 4 - Horingbaai</v>
      </c>
      <c r="D3401" s="109" t="s">
        <v>1251</v>
      </c>
      <c r="E3401" s="116" t="str">
        <f t="shared" si="399"/>
        <v>Armand</v>
      </c>
      <c r="F3401" s="116" t="str">
        <f t="shared" si="400"/>
        <v>Fourie</v>
      </c>
      <c r="G3401" s="116" t="str">
        <f t="shared" si="401"/>
        <v>Men Senior</v>
      </c>
      <c r="H3401" s="116" t="str">
        <f t="shared" si="402"/>
        <v>Okahandja</v>
      </c>
      <c r="I3401" s="109"/>
      <c r="J3401" s="109"/>
      <c r="K3401" s="109"/>
      <c r="L3401" s="118" t="str">
        <f t="shared" si="403"/>
        <v/>
      </c>
      <c r="M3401" s="118" t="str">
        <f t="shared" si="404"/>
        <v/>
      </c>
    </row>
    <row r="3402" spans="1:13" x14ac:dyDescent="0.3">
      <c r="A3402" s="121" t="str">
        <f t="shared" si="396"/>
        <v>2019-IC-L4</v>
      </c>
      <c r="B3402" s="122">
        <f t="shared" si="397"/>
        <v>43715</v>
      </c>
      <c r="C3402" s="121" t="str">
        <f t="shared" si="398"/>
        <v>Zone 4 - Horingbaai</v>
      </c>
      <c r="D3402" s="109" t="s">
        <v>1782</v>
      </c>
      <c r="E3402" s="116" t="str">
        <f t="shared" si="399"/>
        <v>Heiko Jnr</v>
      </c>
      <c r="F3402" s="116" t="str">
        <f t="shared" si="400"/>
        <v>Doll</v>
      </c>
      <c r="G3402" s="116" t="str">
        <f t="shared" si="401"/>
        <v>Men U/16</v>
      </c>
      <c r="H3402" s="116" t="str">
        <f t="shared" si="402"/>
        <v>Okahandja</v>
      </c>
      <c r="I3402" s="109"/>
      <c r="J3402" s="109"/>
      <c r="K3402" s="109"/>
      <c r="L3402" s="118" t="str">
        <f t="shared" si="403"/>
        <v/>
      </c>
      <c r="M3402" s="118" t="str">
        <f t="shared" si="404"/>
        <v/>
      </c>
    </row>
    <row r="3403" spans="1:13" x14ac:dyDescent="0.3">
      <c r="A3403" s="121" t="str">
        <f t="shared" si="396"/>
        <v>2019-IC-L4</v>
      </c>
      <c r="B3403" s="122">
        <f t="shared" si="397"/>
        <v>43715</v>
      </c>
      <c r="C3403" s="121" t="str">
        <f t="shared" si="398"/>
        <v>Zone 4 - Horingbaai</v>
      </c>
      <c r="D3403" s="109" t="s">
        <v>1382</v>
      </c>
      <c r="E3403" s="116" t="str">
        <f t="shared" si="399"/>
        <v>Kiaan</v>
      </c>
      <c r="F3403" s="116" t="str">
        <f t="shared" si="400"/>
        <v>Fourie</v>
      </c>
      <c r="G3403" s="116" t="str">
        <f t="shared" si="401"/>
        <v>Men Senior</v>
      </c>
      <c r="H3403" s="116" t="str">
        <f t="shared" si="402"/>
        <v>Okahandja</v>
      </c>
      <c r="I3403" s="109"/>
      <c r="J3403" s="109"/>
      <c r="K3403" s="109"/>
      <c r="L3403" s="118" t="str">
        <f t="shared" si="403"/>
        <v/>
      </c>
      <c r="M3403" s="118" t="str">
        <f t="shared" si="404"/>
        <v/>
      </c>
    </row>
    <row r="3404" spans="1:13" x14ac:dyDescent="0.3">
      <c r="A3404" s="121" t="str">
        <f t="shared" ref="A3404:A3467" si="405">IF(D3404="","",A3403)</f>
        <v>2019-IC-L4</v>
      </c>
      <c r="B3404" s="122">
        <f t="shared" ref="B3404:B3467" si="406">IF(D3404="","",B3403)</f>
        <v>43715</v>
      </c>
      <c r="C3404" s="121" t="str">
        <f t="shared" ref="C3404:C3467" si="407">IF(D3404="","",C3403)</f>
        <v>Zone 4 - Horingbaai</v>
      </c>
      <c r="D3404" s="109" t="s">
        <v>1374</v>
      </c>
      <c r="E3404" s="116" t="str">
        <f t="shared" si="399"/>
        <v>Lydia</v>
      </c>
      <c r="F3404" s="116" t="str">
        <f t="shared" si="400"/>
        <v>Cilliers</v>
      </c>
      <c r="G3404" s="116" t="str">
        <f t="shared" si="401"/>
        <v>Ladies Veteran</v>
      </c>
      <c r="H3404" s="116" t="str">
        <f t="shared" si="402"/>
        <v>Benguella</v>
      </c>
      <c r="I3404" s="109"/>
      <c r="J3404" s="109" t="s">
        <v>1335</v>
      </c>
      <c r="K3404" s="109">
        <v>199</v>
      </c>
      <c r="L3404" s="118">
        <f t="shared" si="403"/>
        <v>105.7</v>
      </c>
      <c r="M3404" s="118">
        <f t="shared" si="404"/>
        <v>105.7</v>
      </c>
    </row>
    <row r="3405" spans="1:13" x14ac:dyDescent="0.3">
      <c r="A3405" s="121" t="str">
        <f t="shared" si="405"/>
        <v>2019-IC-L4</v>
      </c>
      <c r="B3405" s="122">
        <f t="shared" si="406"/>
        <v>43715</v>
      </c>
      <c r="C3405" s="121" t="str">
        <f t="shared" si="407"/>
        <v>Zone 4 - Horingbaai</v>
      </c>
      <c r="D3405" s="109" t="s">
        <v>1624</v>
      </c>
      <c r="E3405" s="116" t="str">
        <f t="shared" si="399"/>
        <v>Stefano</v>
      </c>
      <c r="F3405" s="116" t="str">
        <f t="shared" si="400"/>
        <v>Strappazzon</v>
      </c>
      <c r="G3405" s="116" t="str">
        <f t="shared" si="401"/>
        <v>Men Veteran</v>
      </c>
      <c r="H3405" s="116" t="str">
        <f t="shared" si="402"/>
        <v>Atlantic Angling Club</v>
      </c>
      <c r="I3405" s="109" t="s">
        <v>19</v>
      </c>
      <c r="J3405" s="109"/>
      <c r="K3405" s="109">
        <v>49</v>
      </c>
      <c r="L3405" s="118">
        <f t="shared" si="403"/>
        <v>1.2</v>
      </c>
      <c r="M3405" s="118">
        <f t="shared" si="404"/>
        <v>1.2</v>
      </c>
    </row>
    <row r="3406" spans="1:13" x14ac:dyDescent="0.3">
      <c r="A3406" s="121" t="str">
        <f t="shared" si="405"/>
        <v>2019-IC-L4</v>
      </c>
      <c r="B3406" s="122">
        <f t="shared" si="406"/>
        <v>43715</v>
      </c>
      <c r="C3406" s="121" t="str">
        <f t="shared" si="407"/>
        <v>Zone 4 - Horingbaai</v>
      </c>
      <c r="D3406" s="109" t="s">
        <v>1624</v>
      </c>
      <c r="E3406" s="116" t="str">
        <f t="shared" si="399"/>
        <v>Stefano</v>
      </c>
      <c r="F3406" s="116" t="str">
        <f t="shared" si="400"/>
        <v>Strappazzon</v>
      </c>
      <c r="G3406" s="116" t="str">
        <f t="shared" si="401"/>
        <v>Men Veteran</v>
      </c>
      <c r="H3406" s="116" t="str">
        <f t="shared" si="402"/>
        <v>Atlantic Angling Club</v>
      </c>
      <c r="I3406" s="109" t="s">
        <v>19</v>
      </c>
      <c r="J3406" s="109"/>
      <c r="K3406" s="109">
        <v>56</v>
      </c>
      <c r="L3406" s="118">
        <f t="shared" si="403"/>
        <v>1.8</v>
      </c>
      <c r="M3406" s="118">
        <f t="shared" si="404"/>
        <v>1.8</v>
      </c>
    </row>
    <row r="3407" spans="1:13" x14ac:dyDescent="0.3">
      <c r="A3407" s="121" t="str">
        <f t="shared" si="405"/>
        <v>2019-IC-L4</v>
      </c>
      <c r="B3407" s="122">
        <f t="shared" si="406"/>
        <v>43715</v>
      </c>
      <c r="C3407" s="121" t="str">
        <f t="shared" si="407"/>
        <v>Zone 4 - Horingbaai</v>
      </c>
      <c r="D3407" s="109" t="s">
        <v>1624</v>
      </c>
      <c r="E3407" s="116" t="str">
        <f t="shared" si="399"/>
        <v>Stefano</v>
      </c>
      <c r="F3407" s="116" t="str">
        <f t="shared" si="400"/>
        <v>Strappazzon</v>
      </c>
      <c r="G3407" s="116" t="str">
        <f t="shared" si="401"/>
        <v>Men Veteran</v>
      </c>
      <c r="H3407" s="116" t="str">
        <f t="shared" si="402"/>
        <v>Atlantic Angling Club</v>
      </c>
      <c r="I3407" s="109" t="s">
        <v>19</v>
      </c>
      <c r="J3407" s="109"/>
      <c r="K3407" s="109">
        <v>62</v>
      </c>
      <c r="L3407" s="118">
        <f t="shared" si="403"/>
        <v>2.5</v>
      </c>
      <c r="M3407" s="118">
        <f t="shared" si="404"/>
        <v>2.5</v>
      </c>
    </row>
    <row r="3408" spans="1:13" x14ac:dyDescent="0.3">
      <c r="A3408" s="121" t="str">
        <f t="shared" si="405"/>
        <v>2019-IC-L4</v>
      </c>
      <c r="B3408" s="122">
        <f t="shared" si="406"/>
        <v>43715</v>
      </c>
      <c r="C3408" s="121" t="str">
        <f t="shared" si="407"/>
        <v>Zone 4 - Horingbaai</v>
      </c>
      <c r="D3408" s="109" t="s">
        <v>821</v>
      </c>
      <c r="E3408" s="116" t="str">
        <f t="shared" si="399"/>
        <v>Chris</v>
      </c>
      <c r="F3408" s="116" t="str">
        <f t="shared" si="400"/>
        <v>Coetzee</v>
      </c>
      <c r="G3408" s="116" t="str">
        <f t="shared" si="401"/>
        <v>Men Grand Masters</v>
      </c>
      <c r="H3408" s="116" t="str">
        <f t="shared" si="402"/>
        <v>xBenguella</v>
      </c>
      <c r="I3408" s="109" t="s">
        <v>19</v>
      </c>
      <c r="J3408" s="109"/>
      <c r="K3408" s="109">
        <v>58</v>
      </c>
      <c r="L3408" s="118">
        <f t="shared" si="403"/>
        <v>2</v>
      </c>
      <c r="M3408" s="118">
        <f t="shared" si="404"/>
        <v>2</v>
      </c>
    </row>
    <row r="3409" spans="1:13" x14ac:dyDescent="0.3">
      <c r="A3409" s="121" t="str">
        <f t="shared" si="405"/>
        <v>2019-IC-L4</v>
      </c>
      <c r="B3409" s="122">
        <f t="shared" si="406"/>
        <v>43715</v>
      </c>
      <c r="C3409" s="121" t="str">
        <f t="shared" si="407"/>
        <v>Zone 4 - Horingbaai</v>
      </c>
      <c r="D3409" s="109" t="s">
        <v>701</v>
      </c>
      <c r="E3409" s="116" t="str">
        <f t="shared" si="399"/>
        <v>Pieter</v>
      </c>
      <c r="F3409" s="116" t="str">
        <f t="shared" si="400"/>
        <v>van Wyk</v>
      </c>
      <c r="G3409" s="116" t="str">
        <f t="shared" si="401"/>
        <v>Men Master</v>
      </c>
      <c r="H3409" s="116" t="str">
        <f t="shared" si="402"/>
        <v>xBenguella</v>
      </c>
      <c r="I3409" s="109"/>
      <c r="J3409" s="109"/>
      <c r="K3409" s="109"/>
      <c r="L3409" s="118" t="str">
        <f t="shared" si="403"/>
        <v/>
      </c>
      <c r="M3409" s="118" t="str">
        <f t="shared" si="404"/>
        <v/>
      </c>
    </row>
    <row r="3410" spans="1:13" x14ac:dyDescent="0.3">
      <c r="A3410" s="121" t="str">
        <f t="shared" si="405"/>
        <v>2019-IC-L4</v>
      </c>
      <c r="B3410" s="122">
        <f t="shared" si="406"/>
        <v>43715</v>
      </c>
      <c r="C3410" s="121" t="str">
        <f t="shared" si="407"/>
        <v>Zone 4 - Horingbaai</v>
      </c>
      <c r="D3410" s="109" t="s">
        <v>668</v>
      </c>
      <c r="E3410" s="116" t="str">
        <f t="shared" si="399"/>
        <v>PJ</v>
      </c>
      <c r="F3410" s="116" t="str">
        <f t="shared" si="400"/>
        <v>van Wyk</v>
      </c>
      <c r="G3410" s="116" t="str">
        <f t="shared" si="401"/>
        <v>Men Senior</v>
      </c>
      <c r="H3410" s="116" t="str">
        <f t="shared" si="402"/>
        <v>Benguella</v>
      </c>
      <c r="I3410" s="109"/>
      <c r="J3410" s="109"/>
      <c r="K3410" s="109"/>
      <c r="L3410" s="118" t="str">
        <f t="shared" si="403"/>
        <v/>
      </c>
      <c r="M3410" s="118" t="str">
        <f t="shared" si="404"/>
        <v/>
      </c>
    </row>
    <row r="3411" spans="1:13" x14ac:dyDescent="0.3">
      <c r="A3411" s="121" t="str">
        <f t="shared" si="405"/>
        <v>2019-IC-L4</v>
      </c>
      <c r="B3411" s="122">
        <f t="shared" si="406"/>
        <v>43715</v>
      </c>
      <c r="C3411" s="121" t="str">
        <f t="shared" si="407"/>
        <v>Zone 4 - Horingbaai</v>
      </c>
      <c r="D3411" s="109" t="s">
        <v>1799</v>
      </c>
      <c r="E3411" s="116" t="str">
        <f t="shared" si="399"/>
        <v>Norman</v>
      </c>
      <c r="F3411" s="116" t="str">
        <f t="shared" si="400"/>
        <v>Campbell</v>
      </c>
      <c r="G3411" s="116" t="str">
        <f t="shared" si="401"/>
        <v>Men Senior</v>
      </c>
      <c r="H3411" s="116" t="str">
        <f t="shared" si="402"/>
        <v>Benguella</v>
      </c>
      <c r="I3411" s="109"/>
      <c r="J3411" s="109"/>
      <c r="K3411" s="109"/>
      <c r="L3411" s="118" t="str">
        <f t="shared" si="403"/>
        <v/>
      </c>
      <c r="M3411" s="118" t="str">
        <f t="shared" si="404"/>
        <v/>
      </c>
    </row>
    <row r="3412" spans="1:13" x14ac:dyDescent="0.3">
      <c r="A3412" s="121" t="str">
        <f t="shared" si="405"/>
        <v>2019-IC-L4</v>
      </c>
      <c r="B3412" s="122">
        <f t="shared" si="406"/>
        <v>43715</v>
      </c>
      <c r="C3412" s="121" t="str">
        <f t="shared" si="407"/>
        <v>Zone 4 - Horingbaai</v>
      </c>
      <c r="D3412" s="109" t="s">
        <v>1798</v>
      </c>
      <c r="E3412" s="116" t="str">
        <f t="shared" si="399"/>
        <v>Adrian</v>
      </c>
      <c r="F3412" s="116" t="str">
        <f t="shared" si="400"/>
        <v>Steenkamp</v>
      </c>
      <c r="G3412" s="116" t="str">
        <f t="shared" si="401"/>
        <v>Men U/21</v>
      </c>
      <c r="H3412" s="116" t="str">
        <f t="shared" si="402"/>
        <v>Benguella</v>
      </c>
      <c r="I3412" s="109"/>
      <c r="J3412" s="109"/>
      <c r="K3412" s="109"/>
      <c r="L3412" s="118" t="str">
        <f t="shared" si="403"/>
        <v/>
      </c>
      <c r="M3412" s="118" t="str">
        <f t="shared" si="404"/>
        <v/>
      </c>
    </row>
    <row r="3413" spans="1:13" x14ac:dyDescent="0.3">
      <c r="A3413" s="121" t="str">
        <f t="shared" si="405"/>
        <v>2019-IC-L4</v>
      </c>
      <c r="B3413" s="122">
        <f t="shared" si="406"/>
        <v>43715</v>
      </c>
      <c r="C3413" s="121" t="str">
        <f t="shared" si="407"/>
        <v>Zone 4 - Horingbaai</v>
      </c>
      <c r="D3413" s="109" t="s">
        <v>587</v>
      </c>
      <c r="E3413" s="116" t="str">
        <f t="shared" si="399"/>
        <v>Deon</v>
      </c>
      <c r="F3413" s="116" t="str">
        <f t="shared" si="400"/>
        <v>Jacobs</v>
      </c>
      <c r="G3413" s="116" t="str">
        <f t="shared" si="401"/>
        <v>Men Grand Masters</v>
      </c>
      <c r="H3413" s="116" t="str">
        <f t="shared" si="402"/>
        <v>Benguella</v>
      </c>
      <c r="I3413" s="109"/>
      <c r="J3413" s="109"/>
      <c r="K3413" s="109"/>
      <c r="L3413" s="118" t="str">
        <f t="shared" si="403"/>
        <v/>
      </c>
      <c r="M3413" s="118" t="str">
        <f t="shared" si="404"/>
        <v/>
      </c>
    </row>
    <row r="3414" spans="1:13" x14ac:dyDescent="0.3">
      <c r="A3414" s="121" t="str">
        <f t="shared" si="405"/>
        <v>2019-IC-L4</v>
      </c>
      <c r="B3414" s="122">
        <f t="shared" si="406"/>
        <v>43715</v>
      </c>
      <c r="C3414" s="121" t="str">
        <f t="shared" si="407"/>
        <v>Zone 4 - Horingbaai</v>
      </c>
      <c r="D3414" s="109" t="s">
        <v>1692</v>
      </c>
      <c r="E3414" s="116" t="str">
        <f t="shared" si="399"/>
        <v>Dries</v>
      </c>
      <c r="F3414" s="116" t="str">
        <f t="shared" si="400"/>
        <v>Van Zyl</v>
      </c>
      <c r="G3414" s="116" t="str">
        <f t="shared" si="401"/>
        <v>Men Senior</v>
      </c>
      <c r="H3414" s="116" t="str">
        <f t="shared" si="402"/>
        <v>Benguella</v>
      </c>
      <c r="I3414" s="109"/>
      <c r="J3414" s="109"/>
      <c r="K3414" s="109"/>
      <c r="L3414" s="118" t="str">
        <f t="shared" si="403"/>
        <v/>
      </c>
      <c r="M3414" s="118" t="str">
        <f t="shared" si="404"/>
        <v/>
      </c>
    </row>
    <row r="3415" spans="1:13" x14ac:dyDescent="0.3">
      <c r="A3415" s="121" t="str">
        <f t="shared" si="405"/>
        <v>2019-IC-L4</v>
      </c>
      <c r="B3415" s="122">
        <f t="shared" si="406"/>
        <v>43715</v>
      </c>
      <c r="C3415" s="121" t="str">
        <f t="shared" si="407"/>
        <v>Zone 4 - Horingbaai</v>
      </c>
      <c r="D3415" s="109" t="s">
        <v>538</v>
      </c>
      <c r="E3415" s="116" t="str">
        <f t="shared" si="399"/>
        <v>Marcus</v>
      </c>
      <c r="F3415" s="116" t="str">
        <f t="shared" si="400"/>
        <v>Kirchner-Frankle</v>
      </c>
      <c r="G3415" s="116" t="str">
        <f t="shared" si="401"/>
        <v>Men Senior</v>
      </c>
      <c r="H3415" s="116" t="str">
        <f t="shared" si="402"/>
        <v>xBenguella</v>
      </c>
      <c r="I3415" s="109"/>
      <c r="J3415" s="109"/>
      <c r="K3415" s="109"/>
      <c r="L3415" s="118" t="str">
        <f t="shared" si="403"/>
        <v/>
      </c>
      <c r="M3415" s="118" t="str">
        <f t="shared" si="404"/>
        <v/>
      </c>
    </row>
    <row r="3416" spans="1:13" x14ac:dyDescent="0.3">
      <c r="A3416" s="121" t="str">
        <f t="shared" si="405"/>
        <v>2019-IC-L4</v>
      </c>
      <c r="B3416" s="122">
        <f t="shared" si="406"/>
        <v>43715</v>
      </c>
      <c r="C3416" s="121" t="str">
        <f t="shared" si="407"/>
        <v>Zone 4 - Horingbaai</v>
      </c>
      <c r="D3416" s="109" t="s">
        <v>1774</v>
      </c>
      <c r="E3416" s="116" t="str">
        <f t="shared" si="399"/>
        <v>Hendrik JNR</v>
      </c>
      <c r="F3416" s="116" t="str">
        <f t="shared" si="400"/>
        <v>Cloete</v>
      </c>
      <c r="G3416" s="116" t="str">
        <f t="shared" si="401"/>
        <v>Men Senior</v>
      </c>
      <c r="H3416" s="116" t="str">
        <f t="shared" si="402"/>
        <v>Benguella</v>
      </c>
      <c r="I3416" s="109"/>
      <c r="J3416" s="109"/>
      <c r="K3416" s="109"/>
      <c r="L3416" s="118" t="str">
        <f t="shared" si="403"/>
        <v/>
      </c>
      <c r="M3416" s="118" t="str">
        <f t="shared" si="404"/>
        <v/>
      </c>
    </row>
    <row r="3417" spans="1:13" x14ac:dyDescent="0.3">
      <c r="A3417" s="121" t="str">
        <f t="shared" si="405"/>
        <v>2019-IC-L4</v>
      </c>
      <c r="B3417" s="122">
        <f t="shared" si="406"/>
        <v>43715</v>
      </c>
      <c r="C3417" s="121" t="str">
        <f t="shared" si="407"/>
        <v>Zone 4 - Horingbaai</v>
      </c>
      <c r="D3417" s="109" t="s">
        <v>630</v>
      </c>
      <c r="E3417" s="116" t="str">
        <f t="shared" si="399"/>
        <v>Hennie</v>
      </c>
      <c r="F3417" s="116" t="str">
        <f t="shared" si="400"/>
        <v>Cloete</v>
      </c>
      <c r="G3417" s="116" t="str">
        <f t="shared" si="401"/>
        <v>Men Grand Masters</v>
      </c>
      <c r="H3417" s="116" t="str">
        <f t="shared" si="402"/>
        <v>Benguella</v>
      </c>
      <c r="I3417" s="109"/>
      <c r="J3417" s="109"/>
      <c r="K3417" s="109"/>
      <c r="L3417" s="118" t="str">
        <f t="shared" si="403"/>
        <v/>
      </c>
      <c r="M3417" s="118" t="str">
        <f t="shared" si="404"/>
        <v/>
      </c>
    </row>
    <row r="3418" spans="1:13" x14ac:dyDescent="0.3">
      <c r="A3418" s="121" t="str">
        <f t="shared" si="405"/>
        <v>2019-IC-L4</v>
      </c>
      <c r="B3418" s="122">
        <f t="shared" si="406"/>
        <v>43715</v>
      </c>
      <c r="C3418" s="121" t="str">
        <f t="shared" si="407"/>
        <v>Zone 4 - Horingbaai</v>
      </c>
      <c r="D3418" s="109" t="s">
        <v>712</v>
      </c>
      <c r="E3418" s="116" t="str">
        <f t="shared" si="399"/>
        <v>Paul</v>
      </c>
      <c r="F3418" s="116" t="str">
        <f t="shared" si="400"/>
        <v>Smit</v>
      </c>
      <c r="G3418" s="116" t="str">
        <f t="shared" si="401"/>
        <v>Men Grand Masters</v>
      </c>
      <c r="H3418" s="116" t="str">
        <f t="shared" si="402"/>
        <v>Benguella</v>
      </c>
      <c r="I3418" s="109"/>
      <c r="J3418" s="109"/>
      <c r="K3418" s="109"/>
      <c r="L3418" s="118" t="str">
        <f t="shared" si="403"/>
        <v/>
      </c>
      <c r="M3418" s="118" t="str">
        <f t="shared" si="404"/>
        <v/>
      </c>
    </row>
    <row r="3419" spans="1:13" x14ac:dyDescent="0.3">
      <c r="A3419" s="121" t="str">
        <f t="shared" si="405"/>
        <v>2019-IC-L4</v>
      </c>
      <c r="B3419" s="122">
        <f t="shared" si="406"/>
        <v>43715</v>
      </c>
      <c r="C3419" s="121" t="str">
        <f t="shared" si="407"/>
        <v>Zone 4 - Horingbaai</v>
      </c>
      <c r="D3419" s="109" t="s">
        <v>1037</v>
      </c>
      <c r="E3419" s="116" t="str">
        <f t="shared" si="399"/>
        <v>Louis</v>
      </c>
      <c r="F3419" s="116" t="str">
        <f t="shared" si="400"/>
        <v>Arangies</v>
      </c>
      <c r="G3419" s="116" t="str">
        <f t="shared" si="401"/>
        <v>Men Veteran</v>
      </c>
      <c r="H3419" s="116" t="str">
        <f t="shared" si="402"/>
        <v>Benguella</v>
      </c>
      <c r="I3419" s="109"/>
      <c r="J3419" s="109"/>
      <c r="K3419" s="109"/>
      <c r="L3419" s="118" t="str">
        <f t="shared" si="403"/>
        <v/>
      </c>
      <c r="M3419" s="118" t="str">
        <f t="shared" si="404"/>
        <v/>
      </c>
    </row>
    <row r="3420" spans="1:13" x14ac:dyDescent="0.3">
      <c r="A3420" s="121" t="str">
        <f t="shared" si="405"/>
        <v>2019-IC-L4</v>
      </c>
      <c r="B3420" s="122">
        <f t="shared" si="406"/>
        <v>43715</v>
      </c>
      <c r="C3420" s="121" t="str">
        <f t="shared" si="407"/>
        <v>Zone 4 - Horingbaai</v>
      </c>
      <c r="D3420" s="109" t="s">
        <v>526</v>
      </c>
      <c r="E3420" s="116" t="str">
        <f t="shared" ref="E3420:E3483" si="408">IF(D3420="","",VLOOKUP(D3420,Master,3,FALSE))</f>
        <v>Etienne</v>
      </c>
      <c r="F3420" s="116" t="str">
        <f t="shared" ref="F3420:F3483" si="409">IF(D3420="","",VLOOKUP(D3420,Master,4,FALSE))</f>
        <v>Stipp</v>
      </c>
      <c r="G3420" s="116" t="str">
        <f t="shared" ref="G3420:G3483" si="410">IF(D3420="","",VLOOKUP(D3420,Master,5,FALSE))</f>
        <v>Men Master</v>
      </c>
      <c r="H3420" s="116" t="str">
        <f t="shared" ref="H3420:H3483" si="411">IF(D3420="","",VLOOKUP(D3420,Master,2,FALSE))</f>
        <v>Benguella</v>
      </c>
      <c r="I3420" s="109"/>
      <c r="J3420" s="109"/>
      <c r="K3420" s="109"/>
      <c r="L3420" s="118" t="str">
        <f t="shared" ref="L3420:L3483" si="412">IF(K3420="","",IF(I3420="",ROUND(HLOOKUP(J3420,kgList,K3420,FALSE),1),ROUND(HLOOKUP(I3420,kgList,K3420,FALSE),1)))</f>
        <v/>
      </c>
      <c r="M3420" s="118" t="str">
        <f t="shared" ref="M3420:M3483" si="413">IF(L3420="","",IF(COUNTA(I3420:J3420)&gt;1,"Edible or Inedible",IF(COUNTA(I3420)=1,L3420*1,IF(COUNTA(J3420)=1,L3420*1,"ERROR"))))</f>
        <v/>
      </c>
    </row>
    <row r="3421" spans="1:13" x14ac:dyDescent="0.3">
      <c r="A3421" s="121" t="str">
        <f t="shared" si="405"/>
        <v>2019-IC-L4</v>
      </c>
      <c r="B3421" s="122">
        <f t="shared" si="406"/>
        <v>43715</v>
      </c>
      <c r="C3421" s="121" t="str">
        <f t="shared" si="407"/>
        <v>Zone 4 - Horingbaai</v>
      </c>
      <c r="D3421" s="109" t="s">
        <v>1052</v>
      </c>
      <c r="E3421" s="116" t="str">
        <f t="shared" si="408"/>
        <v>Graham</v>
      </c>
      <c r="F3421" s="116" t="str">
        <f t="shared" si="409"/>
        <v>Gramovsky</v>
      </c>
      <c r="G3421" s="116" t="str">
        <f t="shared" si="410"/>
        <v>Men Veteran</v>
      </c>
      <c r="H3421" s="116" t="str">
        <f t="shared" si="411"/>
        <v>Benguella</v>
      </c>
      <c r="I3421" s="109"/>
      <c r="J3421" s="109"/>
      <c r="K3421" s="109"/>
      <c r="L3421" s="118" t="str">
        <f t="shared" si="412"/>
        <v/>
      </c>
      <c r="M3421" s="118" t="str">
        <f t="shared" si="413"/>
        <v/>
      </c>
    </row>
    <row r="3422" spans="1:13" x14ac:dyDescent="0.3">
      <c r="A3422" s="121" t="str">
        <f t="shared" si="405"/>
        <v>2019-IC-L4</v>
      </c>
      <c r="B3422" s="122">
        <f t="shared" si="406"/>
        <v>43715</v>
      </c>
      <c r="C3422" s="121" t="str">
        <f t="shared" si="407"/>
        <v>Zone 4 - Horingbaai</v>
      </c>
      <c r="D3422" s="109" t="s">
        <v>902</v>
      </c>
      <c r="E3422" s="116" t="str">
        <f t="shared" si="408"/>
        <v>Renier</v>
      </c>
      <c r="F3422" s="116" t="str">
        <f t="shared" si="409"/>
        <v>De Villiers</v>
      </c>
      <c r="G3422" s="116" t="str">
        <f t="shared" si="410"/>
        <v>Men Master</v>
      </c>
      <c r="H3422" s="116" t="str">
        <f t="shared" si="411"/>
        <v>Henties Bay</v>
      </c>
      <c r="I3422" s="109" t="s">
        <v>19</v>
      </c>
      <c r="J3422" s="109"/>
      <c r="K3422" s="109">
        <v>46</v>
      </c>
      <c r="L3422" s="118">
        <f t="shared" si="412"/>
        <v>1</v>
      </c>
      <c r="M3422" s="118">
        <f t="shared" si="413"/>
        <v>1</v>
      </c>
    </row>
    <row r="3423" spans="1:13" x14ac:dyDescent="0.3">
      <c r="A3423" s="121" t="str">
        <f t="shared" si="405"/>
        <v>2019-IC-L4</v>
      </c>
      <c r="B3423" s="122">
        <f t="shared" si="406"/>
        <v>43715</v>
      </c>
      <c r="C3423" s="121" t="str">
        <f t="shared" si="407"/>
        <v>Zone 4 - Horingbaai</v>
      </c>
      <c r="D3423" s="109" t="s">
        <v>902</v>
      </c>
      <c r="E3423" s="116" t="str">
        <f t="shared" si="408"/>
        <v>Renier</v>
      </c>
      <c r="F3423" s="116" t="str">
        <f t="shared" si="409"/>
        <v>De Villiers</v>
      </c>
      <c r="G3423" s="116" t="str">
        <f t="shared" si="410"/>
        <v>Men Master</v>
      </c>
      <c r="H3423" s="116" t="str">
        <f t="shared" si="411"/>
        <v>Henties Bay</v>
      </c>
      <c r="I3423" s="109" t="s">
        <v>19</v>
      </c>
      <c r="J3423" s="109"/>
      <c r="K3423" s="109">
        <v>54</v>
      </c>
      <c r="L3423" s="118">
        <f t="shared" si="412"/>
        <v>1.6</v>
      </c>
      <c r="M3423" s="118">
        <f t="shared" si="413"/>
        <v>1.6</v>
      </c>
    </row>
    <row r="3424" spans="1:13" x14ac:dyDescent="0.3">
      <c r="A3424" s="121" t="str">
        <f t="shared" si="405"/>
        <v>2019-IC-L4</v>
      </c>
      <c r="B3424" s="122">
        <f t="shared" si="406"/>
        <v>43715</v>
      </c>
      <c r="C3424" s="121" t="str">
        <f t="shared" si="407"/>
        <v>Zone 4 - Horingbaai</v>
      </c>
      <c r="D3424" s="109" t="s">
        <v>902</v>
      </c>
      <c r="E3424" s="116" t="str">
        <f t="shared" si="408"/>
        <v>Renier</v>
      </c>
      <c r="F3424" s="116" t="str">
        <f t="shared" si="409"/>
        <v>De Villiers</v>
      </c>
      <c r="G3424" s="116" t="str">
        <f t="shared" si="410"/>
        <v>Men Master</v>
      </c>
      <c r="H3424" s="116" t="str">
        <f t="shared" si="411"/>
        <v>Henties Bay</v>
      </c>
      <c r="I3424" s="109" t="s">
        <v>19</v>
      </c>
      <c r="J3424" s="109"/>
      <c r="K3424" s="109">
        <v>51</v>
      </c>
      <c r="L3424" s="118">
        <f t="shared" si="412"/>
        <v>1.4</v>
      </c>
      <c r="M3424" s="118">
        <f t="shared" si="413"/>
        <v>1.4</v>
      </c>
    </row>
    <row r="3425" spans="1:13" x14ac:dyDescent="0.3">
      <c r="A3425" s="121" t="str">
        <f t="shared" si="405"/>
        <v>2019-IC-L4</v>
      </c>
      <c r="B3425" s="122">
        <f t="shared" si="406"/>
        <v>43715</v>
      </c>
      <c r="C3425" s="121" t="str">
        <f t="shared" si="407"/>
        <v>Zone 4 - Horingbaai</v>
      </c>
      <c r="D3425" s="109" t="s">
        <v>902</v>
      </c>
      <c r="E3425" s="116" t="str">
        <f t="shared" si="408"/>
        <v>Renier</v>
      </c>
      <c r="F3425" s="116" t="str">
        <f t="shared" si="409"/>
        <v>De Villiers</v>
      </c>
      <c r="G3425" s="116" t="str">
        <f t="shared" si="410"/>
        <v>Men Master</v>
      </c>
      <c r="H3425" s="116" t="str">
        <f t="shared" si="411"/>
        <v>Henties Bay</v>
      </c>
      <c r="I3425" s="109" t="s">
        <v>19</v>
      </c>
      <c r="J3425" s="109"/>
      <c r="K3425" s="109">
        <v>46</v>
      </c>
      <c r="L3425" s="118">
        <f t="shared" si="412"/>
        <v>1</v>
      </c>
      <c r="M3425" s="118">
        <f t="shared" si="413"/>
        <v>1</v>
      </c>
    </row>
    <row r="3426" spans="1:13" x14ac:dyDescent="0.3">
      <c r="A3426" s="121" t="str">
        <f t="shared" si="405"/>
        <v>2019-IC-L4</v>
      </c>
      <c r="B3426" s="122">
        <f t="shared" si="406"/>
        <v>43715</v>
      </c>
      <c r="C3426" s="121" t="str">
        <f t="shared" si="407"/>
        <v>Zone 4 - Horingbaai</v>
      </c>
      <c r="D3426" s="109" t="s">
        <v>1212</v>
      </c>
      <c r="E3426" s="116" t="str">
        <f t="shared" si="408"/>
        <v>Lourens</v>
      </c>
      <c r="F3426" s="116" t="str">
        <f t="shared" si="409"/>
        <v>Fourie</v>
      </c>
      <c r="G3426" s="116" t="str">
        <f t="shared" si="410"/>
        <v>Men Master</v>
      </c>
      <c r="H3426" s="116" t="str">
        <f t="shared" si="411"/>
        <v>Henties Bay</v>
      </c>
      <c r="I3426" s="109" t="s">
        <v>19</v>
      </c>
      <c r="J3426" s="109"/>
      <c r="K3426" s="109">
        <v>48</v>
      </c>
      <c r="L3426" s="118">
        <f t="shared" si="412"/>
        <v>1.1000000000000001</v>
      </c>
      <c r="M3426" s="118">
        <f t="shared" si="413"/>
        <v>1.1000000000000001</v>
      </c>
    </row>
    <row r="3427" spans="1:13" x14ac:dyDescent="0.3">
      <c r="A3427" s="121" t="str">
        <f t="shared" si="405"/>
        <v>2019-IC-L4</v>
      </c>
      <c r="B3427" s="122">
        <f t="shared" si="406"/>
        <v>43715</v>
      </c>
      <c r="C3427" s="121" t="str">
        <f t="shared" si="407"/>
        <v>Zone 4 - Horingbaai</v>
      </c>
      <c r="D3427" s="109" t="s">
        <v>1212</v>
      </c>
      <c r="E3427" s="116" t="str">
        <f t="shared" si="408"/>
        <v>Lourens</v>
      </c>
      <c r="F3427" s="116" t="str">
        <f t="shared" si="409"/>
        <v>Fourie</v>
      </c>
      <c r="G3427" s="116" t="str">
        <f t="shared" si="410"/>
        <v>Men Master</v>
      </c>
      <c r="H3427" s="116" t="str">
        <f t="shared" si="411"/>
        <v>Henties Bay</v>
      </c>
      <c r="I3427" s="109" t="s">
        <v>19</v>
      </c>
      <c r="J3427" s="109"/>
      <c r="K3427" s="109">
        <v>65</v>
      </c>
      <c r="L3427" s="118">
        <f t="shared" si="412"/>
        <v>2.8</v>
      </c>
      <c r="M3427" s="118">
        <f t="shared" si="413"/>
        <v>2.8</v>
      </c>
    </row>
    <row r="3428" spans="1:13" x14ac:dyDescent="0.3">
      <c r="A3428" s="121" t="str">
        <f t="shared" si="405"/>
        <v>2019-IC-L4</v>
      </c>
      <c r="B3428" s="122">
        <f t="shared" si="406"/>
        <v>43715</v>
      </c>
      <c r="C3428" s="121" t="str">
        <f t="shared" si="407"/>
        <v>Zone 4 - Horingbaai</v>
      </c>
      <c r="D3428" s="109" t="s">
        <v>1212</v>
      </c>
      <c r="E3428" s="116" t="str">
        <f t="shared" si="408"/>
        <v>Lourens</v>
      </c>
      <c r="F3428" s="116" t="str">
        <f t="shared" si="409"/>
        <v>Fourie</v>
      </c>
      <c r="G3428" s="116" t="str">
        <f t="shared" si="410"/>
        <v>Men Master</v>
      </c>
      <c r="H3428" s="116" t="str">
        <f t="shared" si="411"/>
        <v>Henties Bay</v>
      </c>
      <c r="I3428" s="109" t="s">
        <v>19</v>
      </c>
      <c r="J3428" s="109"/>
      <c r="K3428" s="109">
        <v>55</v>
      </c>
      <c r="L3428" s="118">
        <f t="shared" si="412"/>
        <v>1.7</v>
      </c>
      <c r="M3428" s="118">
        <f t="shared" si="413"/>
        <v>1.7</v>
      </c>
    </row>
    <row r="3429" spans="1:13" x14ac:dyDescent="0.3">
      <c r="A3429" s="121" t="str">
        <f t="shared" si="405"/>
        <v>2019-IC-L4</v>
      </c>
      <c r="B3429" s="122">
        <f t="shared" si="406"/>
        <v>43715</v>
      </c>
      <c r="C3429" s="121" t="str">
        <f t="shared" si="407"/>
        <v>Zone 4 - Horingbaai</v>
      </c>
      <c r="D3429" s="109" t="s">
        <v>697</v>
      </c>
      <c r="E3429" s="116" t="str">
        <f t="shared" si="408"/>
        <v>Chris</v>
      </c>
      <c r="F3429" s="116" t="str">
        <f t="shared" si="409"/>
        <v>Vorster</v>
      </c>
      <c r="G3429" s="116" t="str">
        <f t="shared" si="410"/>
        <v>Men Veteran</v>
      </c>
      <c r="H3429" s="116" t="str">
        <f t="shared" si="411"/>
        <v>Orca Angling Club</v>
      </c>
      <c r="I3429" s="109" t="s">
        <v>19</v>
      </c>
      <c r="J3429" s="109"/>
      <c r="K3429" s="109">
        <v>46</v>
      </c>
      <c r="L3429" s="118">
        <f t="shared" si="412"/>
        <v>1</v>
      </c>
      <c r="M3429" s="118">
        <f t="shared" si="413"/>
        <v>1</v>
      </c>
    </row>
    <row r="3430" spans="1:13" x14ac:dyDescent="0.3">
      <c r="A3430" s="121" t="str">
        <f t="shared" si="405"/>
        <v>2019-IC-L4</v>
      </c>
      <c r="B3430" s="122">
        <f t="shared" si="406"/>
        <v>43715</v>
      </c>
      <c r="C3430" s="121" t="str">
        <f t="shared" si="407"/>
        <v>Zone 4 - Horingbaai</v>
      </c>
      <c r="D3430" s="109" t="s">
        <v>697</v>
      </c>
      <c r="E3430" s="116" t="str">
        <f t="shared" si="408"/>
        <v>Chris</v>
      </c>
      <c r="F3430" s="116" t="str">
        <f t="shared" si="409"/>
        <v>Vorster</v>
      </c>
      <c r="G3430" s="116" t="str">
        <f t="shared" si="410"/>
        <v>Men Veteran</v>
      </c>
      <c r="H3430" s="116" t="str">
        <f t="shared" si="411"/>
        <v>Orca Angling Club</v>
      </c>
      <c r="I3430" s="109" t="s">
        <v>19</v>
      </c>
      <c r="J3430" s="109"/>
      <c r="K3430" s="109">
        <v>40</v>
      </c>
      <c r="L3430" s="118">
        <f t="shared" si="412"/>
        <v>0.7</v>
      </c>
      <c r="M3430" s="118">
        <f t="shared" si="413"/>
        <v>0.7</v>
      </c>
    </row>
    <row r="3431" spans="1:13" x14ac:dyDescent="0.3">
      <c r="A3431" s="121" t="str">
        <f t="shared" si="405"/>
        <v>2019-IC-L4</v>
      </c>
      <c r="B3431" s="122">
        <f t="shared" si="406"/>
        <v>43715</v>
      </c>
      <c r="C3431" s="121" t="str">
        <f t="shared" si="407"/>
        <v>Zone 4 - Horingbaai</v>
      </c>
      <c r="D3431" s="109" t="s">
        <v>697</v>
      </c>
      <c r="E3431" s="116" t="str">
        <f t="shared" si="408"/>
        <v>Chris</v>
      </c>
      <c r="F3431" s="116" t="str">
        <f t="shared" si="409"/>
        <v>Vorster</v>
      </c>
      <c r="G3431" s="116" t="str">
        <f t="shared" si="410"/>
        <v>Men Veteran</v>
      </c>
      <c r="H3431" s="116" t="str">
        <f t="shared" si="411"/>
        <v>Orca Angling Club</v>
      </c>
      <c r="I3431" s="109" t="s">
        <v>19</v>
      </c>
      <c r="J3431" s="109"/>
      <c r="K3431" s="109">
        <v>51</v>
      </c>
      <c r="L3431" s="118">
        <f t="shared" si="412"/>
        <v>1.4</v>
      </c>
      <c r="M3431" s="118">
        <f t="shared" si="413"/>
        <v>1.4</v>
      </c>
    </row>
    <row r="3432" spans="1:13" x14ac:dyDescent="0.3">
      <c r="A3432" s="121" t="str">
        <f t="shared" si="405"/>
        <v>2019-IC-L4</v>
      </c>
      <c r="B3432" s="122">
        <f t="shared" si="406"/>
        <v>43715</v>
      </c>
      <c r="C3432" s="121" t="str">
        <f t="shared" si="407"/>
        <v>Zone 4 - Horingbaai</v>
      </c>
      <c r="D3432" s="109" t="s">
        <v>697</v>
      </c>
      <c r="E3432" s="116" t="str">
        <f t="shared" si="408"/>
        <v>Chris</v>
      </c>
      <c r="F3432" s="116" t="str">
        <f t="shared" si="409"/>
        <v>Vorster</v>
      </c>
      <c r="G3432" s="116" t="str">
        <f t="shared" si="410"/>
        <v>Men Veteran</v>
      </c>
      <c r="H3432" s="116" t="str">
        <f t="shared" si="411"/>
        <v>Orca Angling Club</v>
      </c>
      <c r="I3432" s="109" t="s">
        <v>19</v>
      </c>
      <c r="J3432" s="109"/>
      <c r="K3432" s="109">
        <v>45</v>
      </c>
      <c r="L3432" s="118">
        <f t="shared" si="412"/>
        <v>0.9</v>
      </c>
      <c r="M3432" s="118">
        <f t="shared" si="413"/>
        <v>0.9</v>
      </c>
    </row>
    <row r="3433" spans="1:13" x14ac:dyDescent="0.3">
      <c r="A3433" s="121" t="str">
        <f t="shared" si="405"/>
        <v>2019-IC-L4</v>
      </c>
      <c r="B3433" s="122">
        <f t="shared" si="406"/>
        <v>43715</v>
      </c>
      <c r="C3433" s="121" t="str">
        <f t="shared" si="407"/>
        <v>Zone 4 - Horingbaai</v>
      </c>
      <c r="D3433" s="109" t="s">
        <v>1429</v>
      </c>
      <c r="E3433" s="116" t="str">
        <f t="shared" si="408"/>
        <v>Nadine</v>
      </c>
      <c r="F3433" s="116" t="str">
        <f t="shared" si="409"/>
        <v>Downing</v>
      </c>
      <c r="G3433" s="116" t="str">
        <f t="shared" si="410"/>
        <v>Ladies Veteran</v>
      </c>
      <c r="H3433" s="116" t="str">
        <f t="shared" si="411"/>
        <v>Henties Bay</v>
      </c>
      <c r="I3433" s="109" t="s">
        <v>19</v>
      </c>
      <c r="J3433" s="109"/>
      <c r="K3433" s="109">
        <v>48</v>
      </c>
      <c r="L3433" s="118">
        <f t="shared" si="412"/>
        <v>1.1000000000000001</v>
      </c>
      <c r="M3433" s="118">
        <f t="shared" si="413"/>
        <v>1.1000000000000001</v>
      </c>
    </row>
    <row r="3434" spans="1:13" x14ac:dyDescent="0.3">
      <c r="A3434" s="121" t="str">
        <f t="shared" si="405"/>
        <v>2019-IC-L4</v>
      </c>
      <c r="B3434" s="122">
        <f t="shared" si="406"/>
        <v>43715</v>
      </c>
      <c r="C3434" s="121" t="str">
        <f t="shared" si="407"/>
        <v>Zone 4 - Horingbaai</v>
      </c>
      <c r="D3434" s="109" t="s">
        <v>1808</v>
      </c>
      <c r="E3434" s="116" t="str">
        <f t="shared" si="408"/>
        <v>Cillie</v>
      </c>
      <c r="F3434" s="116" t="str">
        <f t="shared" si="409"/>
        <v>Steenkamp</v>
      </c>
      <c r="G3434" s="116" t="str">
        <f t="shared" si="410"/>
        <v>Men Grand Masters</v>
      </c>
      <c r="H3434" s="116" t="str">
        <f t="shared" si="411"/>
        <v>xHenties Bay</v>
      </c>
      <c r="I3434" s="109" t="s">
        <v>19</v>
      </c>
      <c r="J3434" s="109"/>
      <c r="K3434" s="109">
        <v>58</v>
      </c>
      <c r="L3434" s="118">
        <f t="shared" si="412"/>
        <v>2</v>
      </c>
      <c r="M3434" s="118">
        <f t="shared" si="413"/>
        <v>2</v>
      </c>
    </row>
    <row r="3435" spans="1:13" x14ac:dyDescent="0.3">
      <c r="A3435" s="121" t="str">
        <f t="shared" si="405"/>
        <v>2019-IC-L4</v>
      </c>
      <c r="B3435" s="122">
        <f t="shared" si="406"/>
        <v>43715</v>
      </c>
      <c r="C3435" s="121" t="str">
        <f t="shared" si="407"/>
        <v>Zone 4 - Horingbaai</v>
      </c>
      <c r="D3435" s="109" t="s">
        <v>619</v>
      </c>
      <c r="E3435" s="116" t="str">
        <f t="shared" si="408"/>
        <v>Veronica</v>
      </c>
      <c r="F3435" s="116" t="str">
        <f t="shared" si="409"/>
        <v>Nel</v>
      </c>
      <c r="G3435" s="116" t="str">
        <f t="shared" si="410"/>
        <v>Ladies Master</v>
      </c>
      <c r="H3435" s="116" t="str">
        <f t="shared" si="411"/>
        <v>Henties Bay</v>
      </c>
      <c r="I3435" s="109" t="s">
        <v>19</v>
      </c>
      <c r="J3435" s="109"/>
      <c r="K3435" s="109">
        <v>47</v>
      </c>
      <c r="L3435" s="118">
        <f t="shared" si="412"/>
        <v>1.1000000000000001</v>
      </c>
      <c r="M3435" s="118">
        <f t="shared" si="413"/>
        <v>1.1000000000000001</v>
      </c>
    </row>
    <row r="3436" spans="1:13" x14ac:dyDescent="0.3">
      <c r="A3436" s="121" t="str">
        <f t="shared" si="405"/>
        <v>2019-IC-L4</v>
      </c>
      <c r="B3436" s="122">
        <f t="shared" si="406"/>
        <v>43715</v>
      </c>
      <c r="C3436" s="121" t="str">
        <f t="shared" si="407"/>
        <v>Zone 4 - Horingbaai</v>
      </c>
      <c r="D3436" s="109" t="s">
        <v>619</v>
      </c>
      <c r="E3436" s="116" t="str">
        <f t="shared" si="408"/>
        <v>Veronica</v>
      </c>
      <c r="F3436" s="116" t="str">
        <f t="shared" si="409"/>
        <v>Nel</v>
      </c>
      <c r="G3436" s="116" t="str">
        <f t="shared" si="410"/>
        <v>Ladies Master</v>
      </c>
      <c r="H3436" s="116" t="str">
        <f t="shared" si="411"/>
        <v>Henties Bay</v>
      </c>
      <c r="I3436" s="109" t="s">
        <v>19</v>
      </c>
      <c r="J3436" s="109"/>
      <c r="K3436" s="109">
        <v>54</v>
      </c>
      <c r="L3436" s="118">
        <f t="shared" si="412"/>
        <v>1.6</v>
      </c>
      <c r="M3436" s="118">
        <f t="shared" si="413"/>
        <v>1.6</v>
      </c>
    </row>
    <row r="3437" spans="1:13" x14ac:dyDescent="0.3">
      <c r="A3437" s="121" t="str">
        <f t="shared" si="405"/>
        <v>2019-IC-L4</v>
      </c>
      <c r="B3437" s="122">
        <f t="shared" si="406"/>
        <v>43715</v>
      </c>
      <c r="C3437" s="121" t="str">
        <f t="shared" si="407"/>
        <v>Zone 4 - Horingbaai</v>
      </c>
      <c r="D3437" s="109" t="s">
        <v>619</v>
      </c>
      <c r="E3437" s="116" t="str">
        <f t="shared" si="408"/>
        <v>Veronica</v>
      </c>
      <c r="F3437" s="116" t="str">
        <f t="shared" si="409"/>
        <v>Nel</v>
      </c>
      <c r="G3437" s="116" t="str">
        <f t="shared" si="410"/>
        <v>Ladies Master</v>
      </c>
      <c r="H3437" s="116" t="str">
        <f t="shared" si="411"/>
        <v>Henties Bay</v>
      </c>
      <c r="I3437" s="109"/>
      <c r="J3437" s="109" t="s">
        <v>2018</v>
      </c>
      <c r="K3437" s="109">
        <v>90</v>
      </c>
      <c r="L3437" s="118">
        <f t="shared" si="412"/>
        <v>3</v>
      </c>
      <c r="M3437" s="118">
        <f t="shared" si="413"/>
        <v>3</v>
      </c>
    </row>
    <row r="3438" spans="1:13" x14ac:dyDescent="0.3">
      <c r="A3438" s="121" t="str">
        <f t="shared" si="405"/>
        <v>2019-IC-L4</v>
      </c>
      <c r="B3438" s="122">
        <f t="shared" si="406"/>
        <v>43715</v>
      </c>
      <c r="C3438" s="121" t="str">
        <f t="shared" si="407"/>
        <v>Zone 4 - Horingbaai</v>
      </c>
      <c r="D3438" s="109" t="s">
        <v>619</v>
      </c>
      <c r="E3438" s="116" t="str">
        <f t="shared" si="408"/>
        <v>Veronica</v>
      </c>
      <c r="F3438" s="116" t="str">
        <f t="shared" si="409"/>
        <v>Nel</v>
      </c>
      <c r="G3438" s="116" t="str">
        <f t="shared" si="410"/>
        <v>Ladies Master</v>
      </c>
      <c r="H3438" s="116" t="str">
        <f t="shared" si="411"/>
        <v>Henties Bay</v>
      </c>
      <c r="I3438" s="109" t="s">
        <v>19</v>
      </c>
      <c r="J3438" s="109"/>
      <c r="K3438" s="109">
        <v>47</v>
      </c>
      <c r="L3438" s="118">
        <f t="shared" si="412"/>
        <v>1.1000000000000001</v>
      </c>
      <c r="M3438" s="118">
        <f t="shared" si="413"/>
        <v>1.1000000000000001</v>
      </c>
    </row>
    <row r="3439" spans="1:13" x14ac:dyDescent="0.3">
      <c r="A3439" s="121" t="str">
        <f t="shared" si="405"/>
        <v>2019-IC-L4</v>
      </c>
      <c r="B3439" s="122">
        <f t="shared" si="406"/>
        <v>43715</v>
      </c>
      <c r="C3439" s="121" t="str">
        <f t="shared" si="407"/>
        <v>Zone 4 - Horingbaai</v>
      </c>
      <c r="D3439" s="109" t="s">
        <v>529</v>
      </c>
      <c r="E3439" s="116" t="str">
        <f t="shared" si="408"/>
        <v>Kobus</v>
      </c>
      <c r="F3439" s="116" t="str">
        <f t="shared" si="409"/>
        <v>Nel</v>
      </c>
      <c r="G3439" s="116" t="str">
        <f t="shared" si="410"/>
        <v>Men Master</v>
      </c>
      <c r="H3439" s="116" t="str">
        <f t="shared" si="411"/>
        <v>Henties Bay</v>
      </c>
      <c r="I3439" s="109" t="s">
        <v>19</v>
      </c>
      <c r="J3439" s="109"/>
      <c r="K3439" s="109">
        <v>56</v>
      </c>
      <c r="L3439" s="118">
        <f t="shared" si="412"/>
        <v>1.8</v>
      </c>
      <c r="M3439" s="118">
        <f t="shared" si="413"/>
        <v>1.8</v>
      </c>
    </row>
    <row r="3440" spans="1:13" x14ac:dyDescent="0.3">
      <c r="A3440" s="121" t="str">
        <f t="shared" si="405"/>
        <v>2019-IC-L4</v>
      </c>
      <c r="B3440" s="122">
        <f t="shared" si="406"/>
        <v>43715</v>
      </c>
      <c r="C3440" s="121" t="str">
        <f t="shared" si="407"/>
        <v>Zone 4 - Horingbaai</v>
      </c>
      <c r="D3440" s="109" t="s">
        <v>529</v>
      </c>
      <c r="E3440" s="116" t="str">
        <f t="shared" si="408"/>
        <v>Kobus</v>
      </c>
      <c r="F3440" s="116" t="str">
        <f t="shared" si="409"/>
        <v>Nel</v>
      </c>
      <c r="G3440" s="116" t="str">
        <f t="shared" si="410"/>
        <v>Men Master</v>
      </c>
      <c r="H3440" s="116" t="str">
        <f t="shared" si="411"/>
        <v>Henties Bay</v>
      </c>
      <c r="I3440" s="109" t="s">
        <v>19</v>
      </c>
      <c r="J3440" s="109"/>
      <c r="K3440" s="109">
        <v>60</v>
      </c>
      <c r="L3440" s="118">
        <f t="shared" si="412"/>
        <v>2.2000000000000002</v>
      </c>
      <c r="M3440" s="118">
        <f t="shared" si="413"/>
        <v>2.2000000000000002</v>
      </c>
    </row>
    <row r="3441" spans="1:13" x14ac:dyDescent="0.3">
      <c r="A3441" s="121" t="str">
        <f t="shared" si="405"/>
        <v>2019-IC-L4</v>
      </c>
      <c r="B3441" s="122">
        <f t="shared" si="406"/>
        <v>43715</v>
      </c>
      <c r="C3441" s="121" t="str">
        <f t="shared" si="407"/>
        <v>Zone 4 - Horingbaai</v>
      </c>
      <c r="D3441" s="109" t="s">
        <v>529</v>
      </c>
      <c r="E3441" s="116" t="str">
        <f t="shared" si="408"/>
        <v>Kobus</v>
      </c>
      <c r="F3441" s="116" t="str">
        <f t="shared" si="409"/>
        <v>Nel</v>
      </c>
      <c r="G3441" s="116" t="str">
        <f t="shared" si="410"/>
        <v>Men Master</v>
      </c>
      <c r="H3441" s="116" t="str">
        <f t="shared" si="411"/>
        <v>Henties Bay</v>
      </c>
      <c r="I3441" s="109" t="s">
        <v>19</v>
      </c>
      <c r="J3441" s="109"/>
      <c r="K3441" s="109">
        <v>42</v>
      </c>
      <c r="L3441" s="118">
        <f t="shared" si="412"/>
        <v>0.8</v>
      </c>
      <c r="M3441" s="118">
        <f t="shared" si="413"/>
        <v>0.8</v>
      </c>
    </row>
    <row r="3442" spans="1:13" x14ac:dyDescent="0.3">
      <c r="A3442" s="121" t="str">
        <f t="shared" si="405"/>
        <v>2019-IC-L4</v>
      </c>
      <c r="B3442" s="122">
        <f t="shared" si="406"/>
        <v>43715</v>
      </c>
      <c r="C3442" s="121" t="str">
        <f t="shared" si="407"/>
        <v>Zone 4 - Horingbaai</v>
      </c>
      <c r="D3442" s="109" t="s">
        <v>529</v>
      </c>
      <c r="E3442" s="116" t="str">
        <f t="shared" si="408"/>
        <v>Kobus</v>
      </c>
      <c r="F3442" s="116" t="str">
        <f t="shared" si="409"/>
        <v>Nel</v>
      </c>
      <c r="G3442" s="116" t="str">
        <f t="shared" si="410"/>
        <v>Men Master</v>
      </c>
      <c r="H3442" s="116" t="str">
        <f t="shared" si="411"/>
        <v>Henties Bay</v>
      </c>
      <c r="I3442" s="109" t="s">
        <v>19</v>
      </c>
      <c r="J3442" s="109"/>
      <c r="K3442" s="109">
        <v>54</v>
      </c>
      <c r="L3442" s="118">
        <f t="shared" si="412"/>
        <v>1.6</v>
      </c>
      <c r="M3442" s="118">
        <f t="shared" si="413"/>
        <v>1.6</v>
      </c>
    </row>
    <row r="3443" spans="1:13" x14ac:dyDescent="0.3">
      <c r="A3443" s="121" t="str">
        <f t="shared" si="405"/>
        <v>2019-IC-L4</v>
      </c>
      <c r="B3443" s="122">
        <f t="shared" si="406"/>
        <v>43715</v>
      </c>
      <c r="C3443" s="121" t="str">
        <f t="shared" si="407"/>
        <v>Zone 4 - Horingbaai</v>
      </c>
      <c r="D3443" s="109" t="s">
        <v>529</v>
      </c>
      <c r="E3443" s="116" t="str">
        <f t="shared" si="408"/>
        <v>Kobus</v>
      </c>
      <c r="F3443" s="116" t="str">
        <f t="shared" si="409"/>
        <v>Nel</v>
      </c>
      <c r="G3443" s="116" t="str">
        <f t="shared" si="410"/>
        <v>Men Master</v>
      </c>
      <c r="H3443" s="116" t="str">
        <f t="shared" si="411"/>
        <v>Henties Bay</v>
      </c>
      <c r="I3443" s="109" t="s">
        <v>19</v>
      </c>
      <c r="J3443" s="109"/>
      <c r="K3443" s="109">
        <v>45</v>
      </c>
      <c r="L3443" s="118">
        <f t="shared" si="412"/>
        <v>0.9</v>
      </c>
      <c r="M3443" s="118">
        <f t="shared" si="413"/>
        <v>0.9</v>
      </c>
    </row>
    <row r="3444" spans="1:13" x14ac:dyDescent="0.3">
      <c r="A3444" s="121" t="str">
        <f t="shared" si="405"/>
        <v>2019-IC-L4</v>
      </c>
      <c r="B3444" s="122">
        <f t="shared" si="406"/>
        <v>43715</v>
      </c>
      <c r="C3444" s="121" t="str">
        <f t="shared" si="407"/>
        <v>Zone 4 - Horingbaai</v>
      </c>
      <c r="D3444" s="109" t="s">
        <v>691</v>
      </c>
      <c r="E3444" s="116" t="str">
        <f t="shared" si="408"/>
        <v>Louis</v>
      </c>
      <c r="F3444" s="116" t="str">
        <f t="shared" si="409"/>
        <v>Fenaux</v>
      </c>
      <c r="G3444" s="116" t="str">
        <f t="shared" si="410"/>
        <v>Men Veteran</v>
      </c>
      <c r="H3444" s="116" t="str">
        <f t="shared" si="411"/>
        <v>Henties Bay</v>
      </c>
      <c r="I3444" s="109" t="s">
        <v>19</v>
      </c>
      <c r="J3444" s="109"/>
      <c r="K3444" s="109">
        <v>42</v>
      </c>
      <c r="L3444" s="118">
        <f t="shared" si="412"/>
        <v>0.8</v>
      </c>
      <c r="M3444" s="118">
        <f t="shared" si="413"/>
        <v>0.8</v>
      </c>
    </row>
    <row r="3445" spans="1:13" x14ac:dyDescent="0.3">
      <c r="A3445" s="121" t="str">
        <f t="shared" si="405"/>
        <v>2019-IC-L4</v>
      </c>
      <c r="B3445" s="122">
        <f t="shared" si="406"/>
        <v>43715</v>
      </c>
      <c r="C3445" s="121" t="str">
        <f t="shared" si="407"/>
        <v>Zone 4 - Horingbaai</v>
      </c>
      <c r="D3445" s="109" t="s">
        <v>691</v>
      </c>
      <c r="E3445" s="116" t="str">
        <f t="shared" si="408"/>
        <v>Louis</v>
      </c>
      <c r="F3445" s="116" t="str">
        <f t="shared" si="409"/>
        <v>Fenaux</v>
      </c>
      <c r="G3445" s="116" t="str">
        <f t="shared" si="410"/>
        <v>Men Veteran</v>
      </c>
      <c r="H3445" s="116" t="str">
        <f t="shared" si="411"/>
        <v>Henties Bay</v>
      </c>
      <c r="I3445" s="109" t="s">
        <v>19</v>
      </c>
      <c r="J3445" s="109"/>
      <c r="K3445" s="109">
        <v>50</v>
      </c>
      <c r="L3445" s="118">
        <f t="shared" si="412"/>
        <v>1.3</v>
      </c>
      <c r="M3445" s="118">
        <f t="shared" si="413"/>
        <v>1.3</v>
      </c>
    </row>
    <row r="3446" spans="1:13" x14ac:dyDescent="0.3">
      <c r="A3446" s="121" t="str">
        <f t="shared" si="405"/>
        <v>2019-IC-L4</v>
      </c>
      <c r="B3446" s="122">
        <f t="shared" si="406"/>
        <v>43715</v>
      </c>
      <c r="C3446" s="121" t="str">
        <f t="shared" si="407"/>
        <v>Zone 4 - Horingbaai</v>
      </c>
      <c r="D3446" s="109" t="s">
        <v>1444</v>
      </c>
      <c r="E3446" s="116" t="str">
        <f t="shared" si="408"/>
        <v>Wimpie</v>
      </c>
      <c r="F3446" s="116" t="str">
        <f t="shared" si="409"/>
        <v>Delport</v>
      </c>
      <c r="G3446" s="116" t="str">
        <f t="shared" si="410"/>
        <v>Men Veteran</v>
      </c>
      <c r="H3446" s="116" t="str">
        <f t="shared" si="411"/>
        <v>Henties Bay</v>
      </c>
      <c r="I3446" s="109" t="s">
        <v>19</v>
      </c>
      <c r="J3446" s="109"/>
      <c r="K3446" s="109">
        <v>57</v>
      </c>
      <c r="L3446" s="118">
        <f t="shared" si="412"/>
        <v>1.9</v>
      </c>
      <c r="M3446" s="118">
        <f t="shared" si="413"/>
        <v>1.9</v>
      </c>
    </row>
    <row r="3447" spans="1:13" x14ac:dyDescent="0.3">
      <c r="A3447" s="121" t="str">
        <f t="shared" si="405"/>
        <v>2019-IC-L4</v>
      </c>
      <c r="B3447" s="122">
        <f t="shared" si="406"/>
        <v>43715</v>
      </c>
      <c r="C3447" s="121" t="str">
        <f t="shared" si="407"/>
        <v>Zone 4 - Horingbaai</v>
      </c>
      <c r="D3447" s="109" t="s">
        <v>1444</v>
      </c>
      <c r="E3447" s="116" t="str">
        <f t="shared" si="408"/>
        <v>Wimpie</v>
      </c>
      <c r="F3447" s="116" t="str">
        <f t="shared" si="409"/>
        <v>Delport</v>
      </c>
      <c r="G3447" s="116" t="str">
        <f t="shared" si="410"/>
        <v>Men Veteran</v>
      </c>
      <c r="H3447" s="116" t="str">
        <f t="shared" si="411"/>
        <v>Henties Bay</v>
      </c>
      <c r="I3447" s="109" t="s">
        <v>19</v>
      </c>
      <c r="J3447" s="109"/>
      <c r="K3447" s="109">
        <v>55</v>
      </c>
      <c r="L3447" s="118">
        <f t="shared" si="412"/>
        <v>1.7</v>
      </c>
      <c r="M3447" s="118">
        <f t="shared" si="413"/>
        <v>1.7</v>
      </c>
    </row>
    <row r="3448" spans="1:13" x14ac:dyDescent="0.3">
      <c r="A3448" s="121" t="str">
        <f t="shared" si="405"/>
        <v>2019-IC-L4</v>
      </c>
      <c r="B3448" s="122">
        <f t="shared" si="406"/>
        <v>43715</v>
      </c>
      <c r="C3448" s="121" t="str">
        <f t="shared" si="407"/>
        <v>Zone 4 - Horingbaai</v>
      </c>
      <c r="D3448" s="109" t="s">
        <v>1444</v>
      </c>
      <c r="E3448" s="116" t="str">
        <f t="shared" si="408"/>
        <v>Wimpie</v>
      </c>
      <c r="F3448" s="116" t="str">
        <f t="shared" si="409"/>
        <v>Delport</v>
      </c>
      <c r="G3448" s="116" t="str">
        <f t="shared" si="410"/>
        <v>Men Veteran</v>
      </c>
      <c r="H3448" s="116" t="str">
        <f t="shared" si="411"/>
        <v>Henties Bay</v>
      </c>
      <c r="I3448" s="109" t="s">
        <v>19</v>
      </c>
      <c r="J3448" s="109"/>
      <c r="K3448" s="109">
        <v>46</v>
      </c>
      <c r="L3448" s="118">
        <f t="shared" si="412"/>
        <v>1</v>
      </c>
      <c r="M3448" s="118">
        <f t="shared" si="413"/>
        <v>1</v>
      </c>
    </row>
    <row r="3449" spans="1:13" x14ac:dyDescent="0.3">
      <c r="A3449" s="121" t="str">
        <f t="shared" si="405"/>
        <v>2019-IC-L4</v>
      </c>
      <c r="B3449" s="122">
        <f t="shared" si="406"/>
        <v>43715</v>
      </c>
      <c r="C3449" s="121" t="str">
        <f t="shared" si="407"/>
        <v>Zone 4 - Horingbaai</v>
      </c>
      <c r="D3449" s="109" t="s">
        <v>540</v>
      </c>
      <c r="E3449" s="116" t="str">
        <f t="shared" si="408"/>
        <v>Leon</v>
      </c>
      <c r="F3449" s="116" t="str">
        <f t="shared" si="409"/>
        <v>Krauze</v>
      </c>
      <c r="G3449" s="116" t="str">
        <f t="shared" si="410"/>
        <v>Men Veteran</v>
      </c>
      <c r="H3449" s="116" t="str">
        <f t="shared" si="411"/>
        <v>Orca Angling Club</v>
      </c>
      <c r="I3449" s="109" t="s">
        <v>19</v>
      </c>
      <c r="J3449" s="109"/>
      <c r="K3449" s="109">
        <v>48</v>
      </c>
      <c r="L3449" s="118">
        <f t="shared" si="412"/>
        <v>1.1000000000000001</v>
      </c>
      <c r="M3449" s="118">
        <f t="shared" si="413"/>
        <v>1.1000000000000001</v>
      </c>
    </row>
    <row r="3450" spans="1:13" x14ac:dyDescent="0.3">
      <c r="A3450" s="121" t="str">
        <f t="shared" si="405"/>
        <v>2019-IC-L4</v>
      </c>
      <c r="B3450" s="122">
        <f t="shared" si="406"/>
        <v>43715</v>
      </c>
      <c r="C3450" s="121" t="str">
        <f t="shared" si="407"/>
        <v>Zone 4 - Horingbaai</v>
      </c>
      <c r="D3450" s="109" t="s">
        <v>1795</v>
      </c>
      <c r="E3450" s="116" t="str">
        <f t="shared" si="408"/>
        <v>Hennie</v>
      </c>
      <c r="F3450" s="116" t="str">
        <f t="shared" si="409"/>
        <v>Theron</v>
      </c>
      <c r="G3450" s="116" t="str">
        <f t="shared" si="410"/>
        <v>Men Grand Masters</v>
      </c>
      <c r="H3450" s="116" t="str">
        <f t="shared" si="411"/>
        <v>xHenties Bay</v>
      </c>
      <c r="I3450" s="109" t="s">
        <v>19</v>
      </c>
      <c r="J3450" s="109"/>
      <c r="K3450" s="109">
        <v>67</v>
      </c>
      <c r="L3450" s="118">
        <f t="shared" si="412"/>
        <v>3.1</v>
      </c>
      <c r="M3450" s="118">
        <f t="shared" si="413"/>
        <v>3.1</v>
      </c>
    </row>
    <row r="3451" spans="1:13" x14ac:dyDescent="0.3">
      <c r="A3451" s="121" t="str">
        <f t="shared" si="405"/>
        <v>2019-IC-L4</v>
      </c>
      <c r="B3451" s="122">
        <f t="shared" si="406"/>
        <v>43715</v>
      </c>
      <c r="C3451" s="121" t="str">
        <f t="shared" si="407"/>
        <v>Zone 4 - Horingbaai</v>
      </c>
      <c r="D3451" s="109" t="s">
        <v>1779</v>
      </c>
      <c r="E3451" s="116" t="str">
        <f t="shared" si="408"/>
        <v>Hermien</v>
      </c>
      <c r="F3451" s="116" t="str">
        <f t="shared" si="409"/>
        <v>Theron</v>
      </c>
      <c r="G3451" s="116" t="str">
        <f t="shared" si="410"/>
        <v>Ladies Master</v>
      </c>
      <c r="H3451" s="116" t="str">
        <f t="shared" si="411"/>
        <v>xHenties Bay</v>
      </c>
      <c r="I3451" s="109" t="s">
        <v>19</v>
      </c>
      <c r="J3451" s="109"/>
      <c r="K3451" s="109">
        <v>78</v>
      </c>
      <c r="L3451" s="118">
        <f t="shared" si="412"/>
        <v>5</v>
      </c>
      <c r="M3451" s="118">
        <f t="shared" si="413"/>
        <v>5</v>
      </c>
    </row>
    <row r="3452" spans="1:13" x14ac:dyDescent="0.3">
      <c r="A3452" s="121" t="str">
        <f t="shared" si="405"/>
        <v>2019-IC-L4</v>
      </c>
      <c r="B3452" s="122">
        <f t="shared" si="406"/>
        <v>43715</v>
      </c>
      <c r="C3452" s="121" t="str">
        <f t="shared" si="407"/>
        <v>Zone 4 - Horingbaai</v>
      </c>
      <c r="D3452" s="109" t="s">
        <v>1779</v>
      </c>
      <c r="E3452" s="116" t="str">
        <f t="shared" si="408"/>
        <v>Hermien</v>
      </c>
      <c r="F3452" s="116" t="str">
        <f t="shared" si="409"/>
        <v>Theron</v>
      </c>
      <c r="G3452" s="116" t="str">
        <f t="shared" si="410"/>
        <v>Ladies Master</v>
      </c>
      <c r="H3452" s="116" t="str">
        <f t="shared" si="411"/>
        <v>xHenties Bay</v>
      </c>
      <c r="I3452" s="109" t="s">
        <v>19</v>
      </c>
      <c r="J3452" s="109"/>
      <c r="K3452" s="109">
        <v>49</v>
      </c>
      <c r="L3452" s="118">
        <f t="shared" si="412"/>
        <v>1.2</v>
      </c>
      <c r="M3452" s="118">
        <f t="shared" si="413"/>
        <v>1.2</v>
      </c>
    </row>
    <row r="3453" spans="1:13" x14ac:dyDescent="0.3">
      <c r="A3453" s="121" t="str">
        <f t="shared" si="405"/>
        <v>2019-IC-L4</v>
      </c>
      <c r="B3453" s="122">
        <f t="shared" si="406"/>
        <v>43715</v>
      </c>
      <c r="C3453" s="121" t="str">
        <f t="shared" si="407"/>
        <v>Zone 4 - Horingbaai</v>
      </c>
      <c r="D3453" s="109" t="s">
        <v>610</v>
      </c>
      <c r="E3453" s="116" t="str">
        <f t="shared" si="408"/>
        <v>Michele</v>
      </c>
      <c r="F3453" s="116" t="str">
        <f t="shared" si="409"/>
        <v>Andersen</v>
      </c>
      <c r="G3453" s="116" t="str">
        <f t="shared" si="410"/>
        <v>Ladies Grand Masters</v>
      </c>
      <c r="H3453" s="116" t="str">
        <f t="shared" si="411"/>
        <v>Henties Bay</v>
      </c>
      <c r="I3453" s="109"/>
      <c r="J3453" s="109"/>
      <c r="K3453" s="109"/>
      <c r="L3453" s="118" t="str">
        <f t="shared" si="412"/>
        <v/>
      </c>
      <c r="M3453" s="118" t="str">
        <f t="shared" si="413"/>
        <v/>
      </c>
    </row>
    <row r="3454" spans="1:13" x14ac:dyDescent="0.3">
      <c r="A3454" s="121" t="str">
        <f t="shared" si="405"/>
        <v>2019-IC-L4</v>
      </c>
      <c r="B3454" s="122">
        <f t="shared" si="406"/>
        <v>43715</v>
      </c>
      <c r="C3454" s="121" t="str">
        <f t="shared" si="407"/>
        <v>Zone 4 - Horingbaai</v>
      </c>
      <c r="D3454" s="109" t="s">
        <v>591</v>
      </c>
      <c r="E3454" s="116" t="str">
        <f t="shared" si="408"/>
        <v>Simen</v>
      </c>
      <c r="F3454" s="116" t="str">
        <f t="shared" si="409"/>
        <v>Andersen</v>
      </c>
      <c r="G3454" s="116" t="str">
        <f t="shared" si="410"/>
        <v>Men Master</v>
      </c>
      <c r="H3454" s="116" t="str">
        <f t="shared" si="411"/>
        <v>Henties Bay</v>
      </c>
      <c r="I3454" s="109"/>
      <c r="J3454" s="109"/>
      <c r="K3454" s="109"/>
      <c r="L3454" s="118" t="str">
        <f t="shared" si="412"/>
        <v/>
      </c>
      <c r="M3454" s="118" t="str">
        <f t="shared" si="413"/>
        <v/>
      </c>
    </row>
    <row r="3455" spans="1:13" x14ac:dyDescent="0.3">
      <c r="A3455" s="121" t="str">
        <f t="shared" si="405"/>
        <v>2019-IC-L4</v>
      </c>
      <c r="B3455" s="122">
        <f t="shared" si="406"/>
        <v>43715</v>
      </c>
      <c r="C3455" s="121" t="str">
        <f t="shared" si="407"/>
        <v>Zone 4 - Horingbaai</v>
      </c>
      <c r="D3455" s="109" t="s">
        <v>764</v>
      </c>
      <c r="E3455" s="116" t="str">
        <f t="shared" si="408"/>
        <v>Heinz</v>
      </c>
      <c r="F3455" s="116" t="str">
        <f t="shared" si="409"/>
        <v>Bresele</v>
      </c>
      <c r="G3455" s="116" t="str">
        <f t="shared" si="410"/>
        <v>Men Grand Masters</v>
      </c>
      <c r="H3455" s="116" t="str">
        <f t="shared" si="411"/>
        <v>Atlantic Angling Club</v>
      </c>
      <c r="I3455" s="109"/>
      <c r="J3455" s="109"/>
      <c r="K3455" s="109"/>
      <c r="L3455" s="118" t="str">
        <f t="shared" si="412"/>
        <v/>
      </c>
      <c r="M3455" s="118" t="str">
        <f t="shared" si="413"/>
        <v/>
      </c>
    </row>
    <row r="3456" spans="1:13" x14ac:dyDescent="0.3">
      <c r="A3456" s="121" t="str">
        <f t="shared" si="405"/>
        <v>2019-IC-L4</v>
      </c>
      <c r="B3456" s="122">
        <f t="shared" si="406"/>
        <v>43715</v>
      </c>
      <c r="C3456" s="121" t="str">
        <f t="shared" si="407"/>
        <v>Zone 4 - Horingbaai</v>
      </c>
      <c r="D3456" s="109" t="s">
        <v>799</v>
      </c>
      <c r="E3456" s="116" t="str">
        <f t="shared" si="408"/>
        <v>Herman</v>
      </c>
      <c r="F3456" s="116" t="str">
        <f t="shared" si="409"/>
        <v>Krauze</v>
      </c>
      <c r="G3456" s="116" t="str">
        <f t="shared" si="410"/>
        <v>Men U/21</v>
      </c>
      <c r="H3456" s="116" t="str">
        <f t="shared" si="411"/>
        <v>Orca Angling Club</v>
      </c>
      <c r="I3456" s="109"/>
      <c r="J3456" s="109"/>
      <c r="K3456" s="109"/>
      <c r="L3456" s="118" t="str">
        <f t="shared" si="412"/>
        <v/>
      </c>
      <c r="M3456" s="118" t="str">
        <f t="shared" si="413"/>
        <v/>
      </c>
    </row>
    <row r="3457" spans="1:13" x14ac:dyDescent="0.3">
      <c r="A3457" s="121" t="str">
        <f t="shared" si="405"/>
        <v>2019-IC-L4</v>
      </c>
      <c r="B3457" s="122">
        <f t="shared" si="406"/>
        <v>43715</v>
      </c>
      <c r="C3457" s="121" t="str">
        <f t="shared" si="407"/>
        <v>Zone 4 - Horingbaai</v>
      </c>
      <c r="D3457" s="109" t="s">
        <v>646</v>
      </c>
      <c r="E3457" s="116" t="str">
        <f t="shared" si="408"/>
        <v>Lindie</v>
      </c>
      <c r="F3457" s="116" t="str">
        <f t="shared" si="409"/>
        <v>Krauze</v>
      </c>
      <c r="G3457" s="116" t="str">
        <f t="shared" si="410"/>
        <v>Ladies Veteran</v>
      </c>
      <c r="H3457" s="116" t="str">
        <f t="shared" si="411"/>
        <v>Orca Angling Club</v>
      </c>
      <c r="I3457" s="109"/>
      <c r="J3457" s="109"/>
      <c r="K3457" s="109"/>
      <c r="L3457" s="118" t="str">
        <f t="shared" si="412"/>
        <v/>
      </c>
      <c r="M3457" s="118" t="str">
        <f t="shared" si="413"/>
        <v/>
      </c>
    </row>
    <row r="3458" spans="1:13" x14ac:dyDescent="0.3">
      <c r="A3458" s="121" t="str">
        <f t="shared" si="405"/>
        <v>2019-IC-L4</v>
      </c>
      <c r="B3458" s="122">
        <f t="shared" si="406"/>
        <v>43715</v>
      </c>
      <c r="C3458" s="121" t="str">
        <f t="shared" si="407"/>
        <v>Zone 4 - Horingbaai</v>
      </c>
      <c r="D3458" s="109" t="s">
        <v>1800</v>
      </c>
      <c r="E3458" s="116" t="str">
        <f t="shared" si="408"/>
        <v>Anne-Marie</v>
      </c>
      <c r="F3458" s="116" t="str">
        <f t="shared" si="409"/>
        <v>Muller</v>
      </c>
      <c r="G3458" s="116" t="str">
        <f t="shared" si="410"/>
        <v>Ladies Senior</v>
      </c>
      <c r="H3458" s="116" t="str">
        <f t="shared" si="411"/>
        <v>xHenties Bay</v>
      </c>
      <c r="I3458" s="109"/>
      <c r="J3458" s="109"/>
      <c r="K3458" s="109"/>
      <c r="L3458" s="118" t="str">
        <f t="shared" si="412"/>
        <v/>
      </c>
      <c r="M3458" s="118" t="str">
        <f t="shared" si="413"/>
        <v/>
      </c>
    </row>
    <row r="3459" spans="1:13" x14ac:dyDescent="0.3">
      <c r="A3459" s="121" t="str">
        <f t="shared" si="405"/>
        <v>2019-IC-L4</v>
      </c>
      <c r="B3459" s="122">
        <f t="shared" si="406"/>
        <v>43715</v>
      </c>
      <c r="C3459" s="121" t="str">
        <f t="shared" si="407"/>
        <v>Zone 4 - Horingbaai</v>
      </c>
      <c r="D3459" s="109" t="s">
        <v>1587</v>
      </c>
      <c r="E3459" s="116" t="str">
        <f t="shared" si="408"/>
        <v>Gert</v>
      </c>
      <c r="F3459" s="116" t="str">
        <f t="shared" si="409"/>
        <v>Muller</v>
      </c>
      <c r="G3459" s="116" t="str">
        <f t="shared" si="410"/>
        <v>Men Senior</v>
      </c>
      <c r="H3459" s="116" t="str">
        <f t="shared" si="411"/>
        <v>Henties Bay</v>
      </c>
      <c r="I3459" s="109"/>
      <c r="J3459" s="109"/>
      <c r="K3459" s="109"/>
      <c r="L3459" s="118" t="str">
        <f t="shared" si="412"/>
        <v/>
      </c>
      <c r="M3459" s="118" t="str">
        <f t="shared" si="413"/>
        <v/>
      </c>
    </row>
    <row r="3460" spans="1:13" x14ac:dyDescent="0.3">
      <c r="A3460" s="121" t="str">
        <f t="shared" si="405"/>
        <v>2019-IC-L4</v>
      </c>
      <c r="B3460" s="122">
        <f t="shared" si="406"/>
        <v>43715</v>
      </c>
      <c r="C3460" s="121" t="str">
        <f t="shared" si="407"/>
        <v>Zone 4 - Horingbaai</v>
      </c>
      <c r="D3460" s="109" t="s">
        <v>676</v>
      </c>
      <c r="E3460" s="116" t="str">
        <f t="shared" si="408"/>
        <v>Elaine</v>
      </c>
      <c r="F3460" s="116" t="str">
        <f t="shared" si="409"/>
        <v>Vorster</v>
      </c>
      <c r="G3460" s="116" t="str">
        <f t="shared" si="410"/>
        <v>Ladies Veteran</v>
      </c>
      <c r="H3460" s="116" t="str">
        <f t="shared" si="411"/>
        <v>Orca Angling Club</v>
      </c>
      <c r="I3460" s="109"/>
      <c r="J3460" s="109"/>
      <c r="K3460" s="109"/>
      <c r="L3460" s="118" t="str">
        <f t="shared" si="412"/>
        <v/>
      </c>
      <c r="M3460" s="118" t="str">
        <f t="shared" si="413"/>
        <v/>
      </c>
    </row>
    <row r="3461" spans="1:13" x14ac:dyDescent="0.3">
      <c r="A3461" s="121" t="str">
        <f t="shared" si="405"/>
        <v>2019-IC-L4</v>
      </c>
      <c r="B3461" s="122">
        <f t="shared" si="406"/>
        <v>43715</v>
      </c>
      <c r="C3461" s="121" t="str">
        <f t="shared" si="407"/>
        <v>Zone 4 - Horingbaai</v>
      </c>
      <c r="D3461" s="109" t="s">
        <v>1503</v>
      </c>
      <c r="E3461" s="116" t="str">
        <f t="shared" si="408"/>
        <v>Tiaan</v>
      </c>
      <c r="F3461" s="116" t="str">
        <f t="shared" si="409"/>
        <v>Fourie</v>
      </c>
      <c r="G3461" s="116" t="str">
        <f t="shared" si="410"/>
        <v>Men Senior</v>
      </c>
      <c r="H3461" s="116" t="str">
        <f t="shared" si="411"/>
        <v>Henties Bay</v>
      </c>
      <c r="I3461" s="109"/>
      <c r="J3461" s="109"/>
      <c r="K3461" s="109"/>
      <c r="L3461" s="118" t="str">
        <f t="shared" si="412"/>
        <v/>
      </c>
      <c r="M3461" s="118" t="str">
        <f t="shared" si="413"/>
        <v/>
      </c>
    </row>
    <row r="3462" spans="1:13" x14ac:dyDescent="0.3">
      <c r="A3462" s="121" t="str">
        <f t="shared" si="405"/>
        <v>2019-IC-L4</v>
      </c>
      <c r="B3462" s="122">
        <f t="shared" si="406"/>
        <v>43715</v>
      </c>
      <c r="C3462" s="121" t="str">
        <f t="shared" si="407"/>
        <v>Zone 4 - Horingbaai</v>
      </c>
      <c r="D3462" s="109" t="s">
        <v>515</v>
      </c>
      <c r="E3462" s="116" t="str">
        <f t="shared" si="408"/>
        <v>Johan</v>
      </c>
      <c r="F3462" s="116" t="str">
        <f t="shared" si="409"/>
        <v>Visser</v>
      </c>
      <c r="G3462" s="116" t="str">
        <f t="shared" si="410"/>
        <v>Men Senior</v>
      </c>
      <c r="H3462" s="116" t="str">
        <f t="shared" si="411"/>
        <v>Mako</v>
      </c>
      <c r="I3462" s="109" t="s">
        <v>19</v>
      </c>
      <c r="J3462" s="109"/>
      <c r="K3462" s="109">
        <v>55</v>
      </c>
      <c r="L3462" s="118">
        <f t="shared" si="412"/>
        <v>1.7</v>
      </c>
      <c r="M3462" s="118">
        <f t="shared" si="413"/>
        <v>1.7</v>
      </c>
    </row>
    <row r="3463" spans="1:13" x14ac:dyDescent="0.3">
      <c r="A3463" s="121" t="str">
        <f t="shared" si="405"/>
        <v>2019-IC-L4</v>
      </c>
      <c r="B3463" s="122">
        <f t="shared" si="406"/>
        <v>43715</v>
      </c>
      <c r="C3463" s="121" t="str">
        <f t="shared" si="407"/>
        <v>Zone 4 - Horingbaai</v>
      </c>
      <c r="D3463" s="109" t="s">
        <v>515</v>
      </c>
      <c r="E3463" s="116" t="str">
        <f t="shared" si="408"/>
        <v>Johan</v>
      </c>
      <c r="F3463" s="116" t="str">
        <f t="shared" si="409"/>
        <v>Visser</v>
      </c>
      <c r="G3463" s="116" t="str">
        <f t="shared" si="410"/>
        <v>Men Senior</v>
      </c>
      <c r="H3463" s="116" t="str">
        <f t="shared" si="411"/>
        <v>Mako</v>
      </c>
      <c r="I3463" s="109" t="s">
        <v>19</v>
      </c>
      <c r="J3463" s="109"/>
      <c r="K3463" s="109">
        <v>56</v>
      </c>
      <c r="L3463" s="118">
        <f t="shared" si="412"/>
        <v>1.8</v>
      </c>
      <c r="M3463" s="118">
        <f t="shared" si="413"/>
        <v>1.8</v>
      </c>
    </row>
    <row r="3464" spans="1:13" x14ac:dyDescent="0.3">
      <c r="A3464" s="121" t="str">
        <f t="shared" si="405"/>
        <v>2019-IC-L4</v>
      </c>
      <c r="B3464" s="122">
        <f t="shared" si="406"/>
        <v>43715</v>
      </c>
      <c r="C3464" s="121" t="str">
        <f t="shared" si="407"/>
        <v>Zone 4 - Horingbaai</v>
      </c>
      <c r="D3464" s="109" t="s">
        <v>515</v>
      </c>
      <c r="E3464" s="116" t="str">
        <f t="shared" si="408"/>
        <v>Johan</v>
      </c>
      <c r="F3464" s="116" t="str">
        <f t="shared" si="409"/>
        <v>Visser</v>
      </c>
      <c r="G3464" s="116" t="str">
        <f t="shared" si="410"/>
        <v>Men Senior</v>
      </c>
      <c r="H3464" s="116" t="str">
        <f t="shared" si="411"/>
        <v>Mako</v>
      </c>
      <c r="I3464" s="109"/>
      <c r="J3464" s="109" t="s">
        <v>1335</v>
      </c>
      <c r="K3464" s="109">
        <v>150</v>
      </c>
      <c r="L3464" s="118">
        <f t="shared" si="412"/>
        <v>43.9</v>
      </c>
      <c r="M3464" s="118">
        <f t="shared" si="413"/>
        <v>43.9</v>
      </c>
    </row>
    <row r="3465" spans="1:13" x14ac:dyDescent="0.3">
      <c r="A3465" s="121" t="str">
        <f t="shared" si="405"/>
        <v>2019-IC-L4</v>
      </c>
      <c r="B3465" s="122">
        <f t="shared" si="406"/>
        <v>43715</v>
      </c>
      <c r="C3465" s="121" t="str">
        <f t="shared" si="407"/>
        <v>Zone 4 - Horingbaai</v>
      </c>
      <c r="D3465" s="109" t="s">
        <v>1129</v>
      </c>
      <c r="E3465" s="116" t="str">
        <f t="shared" si="408"/>
        <v>Murray</v>
      </c>
      <c r="F3465" s="116" t="str">
        <f t="shared" si="409"/>
        <v>Lewis</v>
      </c>
      <c r="G3465" s="116" t="str">
        <f t="shared" si="410"/>
        <v>Men Veteran</v>
      </c>
      <c r="H3465" s="116" t="str">
        <f t="shared" si="411"/>
        <v>Mako</v>
      </c>
      <c r="I3465" s="109" t="s">
        <v>19</v>
      </c>
      <c r="J3465" s="109"/>
      <c r="K3465" s="109">
        <v>57</v>
      </c>
      <c r="L3465" s="118">
        <f t="shared" si="412"/>
        <v>1.9</v>
      </c>
      <c r="M3465" s="118">
        <f t="shared" si="413"/>
        <v>1.9</v>
      </c>
    </row>
    <row r="3466" spans="1:13" x14ac:dyDescent="0.3">
      <c r="A3466" s="121" t="str">
        <f t="shared" si="405"/>
        <v>2019-IC-L4</v>
      </c>
      <c r="B3466" s="122">
        <f t="shared" si="406"/>
        <v>43715</v>
      </c>
      <c r="C3466" s="121" t="str">
        <f t="shared" si="407"/>
        <v>Zone 4 - Horingbaai</v>
      </c>
      <c r="D3466" s="109" t="s">
        <v>582</v>
      </c>
      <c r="E3466" s="116" t="str">
        <f t="shared" si="408"/>
        <v>Hendrik</v>
      </c>
      <c r="F3466" s="116" t="str">
        <f t="shared" si="409"/>
        <v>Dry</v>
      </c>
      <c r="G3466" s="116" t="str">
        <f t="shared" si="410"/>
        <v>Men Veteran</v>
      </c>
      <c r="H3466" s="116" t="str">
        <f t="shared" si="411"/>
        <v>Mako</v>
      </c>
      <c r="I3466" s="109" t="s">
        <v>19</v>
      </c>
      <c r="J3466" s="109"/>
      <c r="K3466" s="109">
        <v>53</v>
      </c>
      <c r="L3466" s="118">
        <f t="shared" si="412"/>
        <v>1.5</v>
      </c>
      <c r="M3466" s="118">
        <f t="shared" si="413"/>
        <v>1.5</v>
      </c>
    </row>
    <row r="3467" spans="1:13" x14ac:dyDescent="0.3">
      <c r="A3467" s="121" t="str">
        <f t="shared" si="405"/>
        <v>2019-IC-L4</v>
      </c>
      <c r="B3467" s="122">
        <f t="shared" si="406"/>
        <v>43715</v>
      </c>
      <c r="C3467" s="121" t="str">
        <f t="shared" si="407"/>
        <v>Zone 4 - Horingbaai</v>
      </c>
      <c r="D3467" s="109" t="s">
        <v>1626</v>
      </c>
      <c r="E3467" s="116" t="str">
        <f t="shared" si="408"/>
        <v>Megan</v>
      </c>
      <c r="F3467" s="116" t="str">
        <f t="shared" si="409"/>
        <v>Connoway</v>
      </c>
      <c r="G3467" s="116" t="str">
        <f t="shared" si="410"/>
        <v>Ladies Senior</v>
      </c>
      <c r="H3467" s="116" t="str">
        <f t="shared" si="411"/>
        <v>xMako</v>
      </c>
      <c r="I3467" s="109" t="s">
        <v>19</v>
      </c>
      <c r="J3467" s="109"/>
      <c r="K3467" s="109">
        <v>47</v>
      </c>
      <c r="L3467" s="118">
        <f t="shared" si="412"/>
        <v>1.1000000000000001</v>
      </c>
      <c r="M3467" s="118">
        <f t="shared" si="413"/>
        <v>1.1000000000000001</v>
      </c>
    </row>
    <row r="3468" spans="1:13" x14ac:dyDescent="0.3">
      <c r="A3468" s="121" t="str">
        <f t="shared" ref="A3468:A3531" si="414">IF(D3468="","",A3467)</f>
        <v>2019-IC-L4</v>
      </c>
      <c r="B3468" s="122">
        <f t="shared" ref="B3468:B3531" si="415">IF(D3468="","",B3467)</f>
        <v>43715</v>
      </c>
      <c r="C3468" s="121" t="str">
        <f t="shared" ref="C3468:C3531" si="416">IF(D3468="","",C3467)</f>
        <v>Zone 4 - Horingbaai</v>
      </c>
      <c r="D3468" s="109" t="s">
        <v>1486</v>
      </c>
      <c r="E3468" s="116" t="str">
        <f t="shared" si="408"/>
        <v>Angelique</v>
      </c>
      <c r="F3468" s="116" t="str">
        <f t="shared" si="409"/>
        <v>Connoway</v>
      </c>
      <c r="G3468" s="116" t="str">
        <f t="shared" si="410"/>
        <v>Ladies Senior</v>
      </c>
      <c r="H3468" s="116" t="str">
        <f t="shared" si="411"/>
        <v>xMako</v>
      </c>
      <c r="I3468" s="109" t="s">
        <v>19</v>
      </c>
      <c r="J3468" s="109"/>
      <c r="K3468" s="109">
        <v>72</v>
      </c>
      <c r="L3468" s="118">
        <f t="shared" si="412"/>
        <v>3.9</v>
      </c>
      <c r="M3468" s="118">
        <f t="shared" si="413"/>
        <v>3.9</v>
      </c>
    </row>
    <row r="3469" spans="1:13" x14ac:dyDescent="0.3">
      <c r="A3469" s="121" t="str">
        <f t="shared" si="414"/>
        <v>2019-IC-L4</v>
      </c>
      <c r="B3469" s="122">
        <f t="shared" si="415"/>
        <v>43715</v>
      </c>
      <c r="C3469" s="121" t="str">
        <f t="shared" si="416"/>
        <v>Zone 4 - Horingbaai</v>
      </c>
      <c r="D3469" s="109" t="s">
        <v>1486</v>
      </c>
      <c r="E3469" s="116" t="str">
        <f t="shared" si="408"/>
        <v>Angelique</v>
      </c>
      <c r="F3469" s="116" t="str">
        <f t="shared" si="409"/>
        <v>Connoway</v>
      </c>
      <c r="G3469" s="116" t="str">
        <f t="shared" si="410"/>
        <v>Ladies Senior</v>
      </c>
      <c r="H3469" s="116" t="str">
        <f t="shared" si="411"/>
        <v>xMako</v>
      </c>
      <c r="I3469" s="109" t="s">
        <v>19</v>
      </c>
      <c r="J3469" s="109"/>
      <c r="K3469" s="109">
        <v>52</v>
      </c>
      <c r="L3469" s="118">
        <f t="shared" si="412"/>
        <v>1.4</v>
      </c>
      <c r="M3469" s="118">
        <f t="shared" si="413"/>
        <v>1.4</v>
      </c>
    </row>
    <row r="3470" spans="1:13" x14ac:dyDescent="0.3">
      <c r="A3470" s="121" t="str">
        <f t="shared" si="414"/>
        <v>2019-IC-L4</v>
      </c>
      <c r="B3470" s="122">
        <f t="shared" si="415"/>
        <v>43715</v>
      </c>
      <c r="C3470" s="121" t="str">
        <f t="shared" si="416"/>
        <v>Zone 4 - Horingbaai</v>
      </c>
      <c r="D3470" s="109" t="s">
        <v>1486</v>
      </c>
      <c r="E3470" s="116" t="str">
        <f t="shared" si="408"/>
        <v>Angelique</v>
      </c>
      <c r="F3470" s="116" t="str">
        <f t="shared" si="409"/>
        <v>Connoway</v>
      </c>
      <c r="G3470" s="116" t="str">
        <f t="shared" si="410"/>
        <v>Ladies Senior</v>
      </c>
      <c r="H3470" s="116" t="str">
        <f t="shared" si="411"/>
        <v>xMako</v>
      </c>
      <c r="I3470" s="109"/>
      <c r="J3470" s="109" t="s">
        <v>1318</v>
      </c>
      <c r="K3470" s="109">
        <v>88</v>
      </c>
      <c r="L3470" s="118">
        <f t="shared" si="412"/>
        <v>12.6</v>
      </c>
      <c r="M3470" s="118">
        <f t="shared" si="413"/>
        <v>12.6</v>
      </c>
    </row>
    <row r="3471" spans="1:13" x14ac:dyDescent="0.3">
      <c r="A3471" s="121" t="str">
        <f t="shared" si="414"/>
        <v>2019-IC-L4</v>
      </c>
      <c r="B3471" s="122">
        <f t="shared" si="415"/>
        <v>43715</v>
      </c>
      <c r="C3471" s="121" t="str">
        <f t="shared" si="416"/>
        <v>Zone 4 - Horingbaai</v>
      </c>
      <c r="D3471" s="109" t="s">
        <v>1625</v>
      </c>
      <c r="E3471" s="116" t="str">
        <f t="shared" si="408"/>
        <v>Pierre</v>
      </c>
      <c r="F3471" s="116" t="str">
        <f t="shared" si="409"/>
        <v>Nel</v>
      </c>
      <c r="G3471" s="116" t="str">
        <f t="shared" si="410"/>
        <v>Men U/21</v>
      </c>
      <c r="H3471" s="116" t="str">
        <f t="shared" si="411"/>
        <v>Mako</v>
      </c>
      <c r="I3471" s="109"/>
      <c r="J3471" s="109" t="s">
        <v>1339</v>
      </c>
      <c r="K3471" s="109">
        <v>151</v>
      </c>
      <c r="L3471" s="118">
        <f t="shared" si="412"/>
        <v>46.3</v>
      </c>
      <c r="M3471" s="118">
        <f t="shared" si="413"/>
        <v>46.3</v>
      </c>
    </row>
    <row r="3472" spans="1:13" x14ac:dyDescent="0.3">
      <c r="A3472" s="121" t="str">
        <f t="shared" si="414"/>
        <v>2019-IC-L4</v>
      </c>
      <c r="B3472" s="122">
        <f t="shared" si="415"/>
        <v>43715</v>
      </c>
      <c r="C3472" s="121" t="str">
        <f t="shared" si="416"/>
        <v>Zone 4 - Horingbaai</v>
      </c>
      <c r="D3472" s="109" t="s">
        <v>1106</v>
      </c>
      <c r="E3472" s="116" t="str">
        <f t="shared" si="408"/>
        <v>Rudi(Jnr.)</v>
      </c>
      <c r="F3472" s="116" t="str">
        <f t="shared" si="409"/>
        <v>Swartz</v>
      </c>
      <c r="G3472" s="116" t="str">
        <f t="shared" si="410"/>
        <v>Men U/16</v>
      </c>
      <c r="H3472" s="116" t="str">
        <f t="shared" si="411"/>
        <v>Mako</v>
      </c>
      <c r="I3472" s="109" t="s">
        <v>19</v>
      </c>
      <c r="J3472" s="109"/>
      <c r="K3472" s="109">
        <v>47</v>
      </c>
      <c r="L3472" s="118">
        <f t="shared" si="412"/>
        <v>1.1000000000000001</v>
      </c>
      <c r="M3472" s="118">
        <f t="shared" si="413"/>
        <v>1.1000000000000001</v>
      </c>
    </row>
    <row r="3473" spans="1:13" x14ac:dyDescent="0.3">
      <c r="A3473" s="121" t="str">
        <f t="shared" si="414"/>
        <v>2019-IC-L4</v>
      </c>
      <c r="B3473" s="122">
        <f t="shared" si="415"/>
        <v>43715</v>
      </c>
      <c r="C3473" s="121" t="str">
        <f t="shared" si="416"/>
        <v>Zone 4 - Horingbaai</v>
      </c>
      <c r="D3473" s="109" t="s">
        <v>1019</v>
      </c>
      <c r="E3473" s="116" t="str">
        <f t="shared" si="408"/>
        <v>Rudi</v>
      </c>
      <c r="F3473" s="116" t="str">
        <f t="shared" si="409"/>
        <v>Swartz</v>
      </c>
      <c r="G3473" s="116" t="str">
        <f t="shared" si="410"/>
        <v>Men Veteran</v>
      </c>
      <c r="H3473" s="116" t="str">
        <f t="shared" si="411"/>
        <v>Mako</v>
      </c>
      <c r="I3473" s="109" t="s">
        <v>19</v>
      </c>
      <c r="J3473" s="109"/>
      <c r="K3473" s="109">
        <v>46</v>
      </c>
      <c r="L3473" s="118">
        <f t="shared" si="412"/>
        <v>1</v>
      </c>
      <c r="M3473" s="118">
        <f t="shared" si="413"/>
        <v>1</v>
      </c>
    </row>
    <row r="3474" spans="1:13" x14ac:dyDescent="0.3">
      <c r="A3474" s="121" t="str">
        <f t="shared" si="414"/>
        <v>2019-IC-L4</v>
      </c>
      <c r="B3474" s="122">
        <f t="shared" si="415"/>
        <v>43715</v>
      </c>
      <c r="C3474" s="121" t="str">
        <f t="shared" si="416"/>
        <v>Zone 4 - Horingbaai</v>
      </c>
      <c r="D3474" s="109" t="s">
        <v>1019</v>
      </c>
      <c r="E3474" s="116" t="str">
        <f t="shared" si="408"/>
        <v>Rudi</v>
      </c>
      <c r="F3474" s="116" t="str">
        <f t="shared" si="409"/>
        <v>Swartz</v>
      </c>
      <c r="G3474" s="116" t="str">
        <f t="shared" si="410"/>
        <v>Men Veteran</v>
      </c>
      <c r="H3474" s="116" t="str">
        <f t="shared" si="411"/>
        <v>Mako</v>
      </c>
      <c r="I3474" s="109" t="s">
        <v>19</v>
      </c>
      <c r="J3474" s="109"/>
      <c r="K3474" s="109">
        <v>64</v>
      </c>
      <c r="L3474" s="118">
        <f t="shared" si="412"/>
        <v>2.7</v>
      </c>
      <c r="M3474" s="118">
        <f t="shared" si="413"/>
        <v>2.7</v>
      </c>
    </row>
    <row r="3475" spans="1:13" x14ac:dyDescent="0.3">
      <c r="A3475" s="121" t="str">
        <f t="shared" si="414"/>
        <v>2019-IC-L4</v>
      </c>
      <c r="B3475" s="122">
        <f t="shared" si="415"/>
        <v>43715</v>
      </c>
      <c r="C3475" s="121" t="str">
        <f t="shared" si="416"/>
        <v>Zone 4 - Horingbaai</v>
      </c>
      <c r="D3475" s="109" t="s">
        <v>1019</v>
      </c>
      <c r="E3475" s="116" t="str">
        <f t="shared" si="408"/>
        <v>Rudi</v>
      </c>
      <c r="F3475" s="116" t="str">
        <f t="shared" si="409"/>
        <v>Swartz</v>
      </c>
      <c r="G3475" s="116" t="str">
        <f t="shared" si="410"/>
        <v>Men Veteran</v>
      </c>
      <c r="H3475" s="116" t="str">
        <f t="shared" si="411"/>
        <v>Mako</v>
      </c>
      <c r="I3475" s="109" t="s">
        <v>19</v>
      </c>
      <c r="J3475" s="109"/>
      <c r="K3475" s="109">
        <v>88</v>
      </c>
      <c r="L3475" s="118">
        <f t="shared" si="412"/>
        <v>7.2</v>
      </c>
      <c r="M3475" s="118">
        <f t="shared" si="413"/>
        <v>7.2</v>
      </c>
    </row>
    <row r="3476" spans="1:13" x14ac:dyDescent="0.3">
      <c r="A3476" s="121" t="str">
        <f t="shared" si="414"/>
        <v>2019-IC-L4</v>
      </c>
      <c r="B3476" s="122">
        <f t="shared" si="415"/>
        <v>43715</v>
      </c>
      <c r="C3476" s="121" t="str">
        <f t="shared" si="416"/>
        <v>Zone 4 - Horingbaai</v>
      </c>
      <c r="D3476" s="109" t="s">
        <v>681</v>
      </c>
      <c r="E3476" s="116" t="str">
        <f t="shared" si="408"/>
        <v>Sue</v>
      </c>
      <c r="F3476" s="116" t="str">
        <f t="shared" si="409"/>
        <v>Drake</v>
      </c>
      <c r="G3476" s="116" t="str">
        <f t="shared" si="410"/>
        <v>Ladies Grand Masters</v>
      </c>
      <c r="H3476" s="116" t="str">
        <f t="shared" si="411"/>
        <v>Mako</v>
      </c>
      <c r="I3476" s="109" t="s">
        <v>19</v>
      </c>
      <c r="J3476" s="109"/>
      <c r="K3476" s="109">
        <v>41</v>
      </c>
      <c r="L3476" s="118">
        <f t="shared" si="412"/>
        <v>0.7</v>
      </c>
      <c r="M3476" s="118">
        <f t="shared" si="413"/>
        <v>0.7</v>
      </c>
    </row>
    <row r="3477" spans="1:13" x14ac:dyDescent="0.3">
      <c r="A3477" s="121" t="str">
        <f t="shared" si="414"/>
        <v>2019-IC-L4</v>
      </c>
      <c r="B3477" s="122">
        <f t="shared" si="415"/>
        <v>43715</v>
      </c>
      <c r="C3477" s="121" t="str">
        <f t="shared" si="416"/>
        <v>Zone 4 - Horingbaai</v>
      </c>
      <c r="D3477" s="109" t="s">
        <v>577</v>
      </c>
      <c r="E3477" s="116" t="str">
        <f t="shared" si="408"/>
        <v>John-John</v>
      </c>
      <c r="F3477" s="116" t="str">
        <f t="shared" si="409"/>
        <v>Warrington</v>
      </c>
      <c r="G3477" s="116" t="str">
        <f t="shared" si="410"/>
        <v>Men Veteran</v>
      </c>
      <c r="H3477" s="116" t="str">
        <f t="shared" si="411"/>
        <v>Mako</v>
      </c>
      <c r="I3477" s="109"/>
      <c r="J3477" s="109"/>
      <c r="K3477" s="109"/>
      <c r="L3477" s="118" t="str">
        <f t="shared" si="412"/>
        <v/>
      </c>
      <c r="M3477" s="118" t="str">
        <f t="shared" si="413"/>
        <v/>
      </c>
    </row>
    <row r="3478" spans="1:13" x14ac:dyDescent="0.3">
      <c r="A3478" s="121" t="str">
        <f t="shared" si="414"/>
        <v>2019-IC-L4</v>
      </c>
      <c r="B3478" s="122">
        <f t="shared" si="415"/>
        <v>43715</v>
      </c>
      <c r="C3478" s="121" t="str">
        <f t="shared" si="416"/>
        <v>Zone 4 - Horingbaai</v>
      </c>
      <c r="D3478" s="109" t="s">
        <v>553</v>
      </c>
      <c r="E3478" s="116" t="str">
        <f t="shared" si="408"/>
        <v>Jeri</v>
      </c>
      <c r="F3478" s="116" t="str">
        <f t="shared" si="409"/>
        <v>Drake</v>
      </c>
      <c r="G3478" s="116" t="str">
        <f t="shared" si="410"/>
        <v>Men Grand Masters</v>
      </c>
      <c r="H3478" s="116" t="str">
        <f t="shared" si="411"/>
        <v>Mako</v>
      </c>
      <c r="I3478" s="109"/>
      <c r="J3478" s="109"/>
      <c r="K3478" s="109"/>
      <c r="L3478" s="118" t="str">
        <f t="shared" si="412"/>
        <v/>
      </c>
      <c r="M3478" s="118" t="str">
        <f t="shared" si="413"/>
        <v/>
      </c>
    </row>
    <row r="3479" spans="1:13" x14ac:dyDescent="0.3">
      <c r="A3479" s="121" t="str">
        <f t="shared" si="414"/>
        <v>2019-IC-L4</v>
      </c>
      <c r="B3479" s="122">
        <f t="shared" si="415"/>
        <v>43715</v>
      </c>
      <c r="C3479" s="121" t="str">
        <f t="shared" si="416"/>
        <v>Zone 4 - Horingbaai</v>
      </c>
      <c r="D3479" s="109" t="s">
        <v>532</v>
      </c>
      <c r="E3479" s="116" t="str">
        <f t="shared" si="408"/>
        <v>Gunther</v>
      </c>
      <c r="F3479" s="116" t="str">
        <f t="shared" si="409"/>
        <v>Doll</v>
      </c>
      <c r="G3479" s="116" t="str">
        <f t="shared" si="410"/>
        <v>Men Senior</v>
      </c>
      <c r="H3479" s="116" t="str">
        <f t="shared" si="411"/>
        <v>Mako</v>
      </c>
      <c r="I3479" s="109"/>
      <c r="J3479" s="109"/>
      <c r="K3479" s="109"/>
      <c r="L3479" s="118" t="str">
        <f t="shared" si="412"/>
        <v/>
      </c>
      <c r="M3479" s="118" t="str">
        <f t="shared" si="413"/>
        <v/>
      </c>
    </row>
    <row r="3480" spans="1:13" x14ac:dyDescent="0.3">
      <c r="A3480" s="121" t="str">
        <f t="shared" si="414"/>
        <v>2019-IC-L4</v>
      </c>
      <c r="B3480" s="122">
        <f t="shared" si="415"/>
        <v>43715</v>
      </c>
      <c r="C3480" s="121" t="str">
        <f t="shared" si="416"/>
        <v>Zone 4 - Horingbaai</v>
      </c>
      <c r="D3480" s="109" t="s">
        <v>531</v>
      </c>
      <c r="E3480" s="116" t="str">
        <f t="shared" si="408"/>
        <v>Johan</v>
      </c>
      <c r="F3480" s="116" t="str">
        <f t="shared" si="409"/>
        <v>van Wyk</v>
      </c>
      <c r="G3480" s="116" t="str">
        <f t="shared" si="410"/>
        <v>Men Veteran</v>
      </c>
      <c r="H3480" s="116" t="str">
        <f t="shared" si="411"/>
        <v>Mako</v>
      </c>
      <c r="I3480" s="109"/>
      <c r="J3480" s="109"/>
      <c r="K3480" s="109"/>
      <c r="L3480" s="118" t="str">
        <f t="shared" si="412"/>
        <v/>
      </c>
      <c r="M3480" s="118" t="str">
        <f t="shared" si="413"/>
        <v/>
      </c>
    </row>
    <row r="3481" spans="1:13" x14ac:dyDescent="0.3">
      <c r="A3481" s="121" t="str">
        <f t="shared" si="414"/>
        <v>2019-IC-L4</v>
      </c>
      <c r="B3481" s="122">
        <f t="shared" si="415"/>
        <v>43715</v>
      </c>
      <c r="C3481" s="121" t="str">
        <f t="shared" si="416"/>
        <v>Zone 4 - Horingbaai</v>
      </c>
      <c r="D3481" s="109" t="s">
        <v>623</v>
      </c>
      <c r="E3481" s="116" t="str">
        <f t="shared" si="408"/>
        <v>Kiepie</v>
      </c>
      <c r="F3481" s="116" t="str">
        <f t="shared" si="409"/>
        <v>Burger</v>
      </c>
      <c r="G3481" s="116" t="str">
        <f t="shared" si="410"/>
        <v>Men Veteran</v>
      </c>
      <c r="H3481" s="116" t="str">
        <f t="shared" si="411"/>
        <v>Mako</v>
      </c>
      <c r="I3481" s="109"/>
      <c r="J3481" s="109"/>
      <c r="K3481" s="109"/>
      <c r="L3481" s="118" t="str">
        <f t="shared" si="412"/>
        <v/>
      </c>
      <c r="M3481" s="118" t="str">
        <f t="shared" si="413"/>
        <v/>
      </c>
    </row>
    <row r="3482" spans="1:13" x14ac:dyDescent="0.3">
      <c r="A3482" s="121" t="str">
        <f t="shared" si="414"/>
        <v>2019-IC-L4</v>
      </c>
      <c r="B3482" s="122">
        <f t="shared" si="415"/>
        <v>43715</v>
      </c>
      <c r="C3482" s="121" t="str">
        <f t="shared" si="416"/>
        <v>Zone 4 - Horingbaai</v>
      </c>
      <c r="D3482" s="109" t="s">
        <v>1495</v>
      </c>
      <c r="E3482" s="116" t="str">
        <f t="shared" si="408"/>
        <v>Ritz</v>
      </c>
      <c r="F3482" s="116" t="str">
        <f t="shared" si="409"/>
        <v>Nel</v>
      </c>
      <c r="G3482" s="116" t="str">
        <f t="shared" si="410"/>
        <v>Men Veteran</v>
      </c>
      <c r="H3482" s="116" t="str">
        <f t="shared" si="411"/>
        <v>xMako</v>
      </c>
      <c r="I3482" s="109"/>
      <c r="J3482" s="109"/>
      <c r="K3482" s="109"/>
      <c r="L3482" s="118" t="str">
        <f t="shared" si="412"/>
        <v/>
      </c>
      <c r="M3482" s="118" t="str">
        <f t="shared" si="413"/>
        <v/>
      </c>
    </row>
    <row r="3483" spans="1:13" x14ac:dyDescent="0.3">
      <c r="A3483" s="121" t="str">
        <f t="shared" si="414"/>
        <v>2019-IC-L4</v>
      </c>
      <c r="B3483" s="122">
        <f t="shared" si="415"/>
        <v>43715</v>
      </c>
      <c r="C3483" s="121" t="str">
        <f t="shared" si="416"/>
        <v>Zone 4 - Horingbaai</v>
      </c>
      <c r="D3483" s="109" t="s">
        <v>1569</v>
      </c>
      <c r="E3483" s="116" t="str">
        <f t="shared" si="408"/>
        <v>Wikus</v>
      </c>
      <c r="F3483" s="116" t="str">
        <f t="shared" si="409"/>
        <v>Viljoen</v>
      </c>
      <c r="G3483" s="116" t="str">
        <f t="shared" si="410"/>
        <v>Men Veteran</v>
      </c>
      <c r="H3483" s="116" t="str">
        <f t="shared" si="411"/>
        <v>Steenbras</v>
      </c>
      <c r="I3483" s="109"/>
      <c r="J3483" s="109" t="s">
        <v>1334</v>
      </c>
      <c r="K3483" s="109">
        <v>160</v>
      </c>
      <c r="L3483" s="118">
        <f t="shared" si="412"/>
        <v>55.9</v>
      </c>
      <c r="M3483" s="118">
        <f t="shared" si="413"/>
        <v>55.9</v>
      </c>
    </row>
    <row r="3484" spans="1:13" x14ac:dyDescent="0.3">
      <c r="A3484" s="121" t="str">
        <f t="shared" si="414"/>
        <v>2019-IC-L4</v>
      </c>
      <c r="B3484" s="122">
        <f t="shared" si="415"/>
        <v>43715</v>
      </c>
      <c r="C3484" s="121" t="str">
        <f t="shared" si="416"/>
        <v>Zone 4 - Horingbaai</v>
      </c>
      <c r="D3484" s="109" t="s">
        <v>568</v>
      </c>
      <c r="E3484" s="116" t="str">
        <f t="shared" ref="E3484:E3490" si="417">IF(D3484="","",VLOOKUP(D3484,Master,3,FALSE))</f>
        <v>Louis</v>
      </c>
      <c r="F3484" s="116" t="str">
        <f t="shared" ref="F3484:F3490" si="418">IF(D3484="","",VLOOKUP(D3484,Master,4,FALSE))</f>
        <v>Heath</v>
      </c>
      <c r="G3484" s="116" t="str">
        <f t="shared" ref="G3484:G3490" si="419">IF(D3484="","",VLOOKUP(D3484,Master,5,FALSE))</f>
        <v>Men Grand Masters</v>
      </c>
      <c r="H3484" s="116" t="str">
        <f t="shared" ref="H3484:H3490" si="420">IF(D3484="","",VLOOKUP(D3484,Master,2,FALSE))</f>
        <v>Steenbras</v>
      </c>
      <c r="I3484" s="109" t="s">
        <v>19</v>
      </c>
      <c r="J3484" s="109"/>
      <c r="K3484" s="109">
        <v>59</v>
      </c>
      <c r="L3484" s="118">
        <f t="shared" ref="L3484:L3490" si="421">IF(K3484="","",IF(I3484="",ROUND(HLOOKUP(J3484,kgList,K3484,FALSE),1),ROUND(HLOOKUP(I3484,kgList,K3484,FALSE),1)))</f>
        <v>2.1</v>
      </c>
      <c r="M3484" s="118">
        <f t="shared" ref="M3484:M3490" si="422">IF(L3484="","",IF(COUNTA(I3484:J3484)&gt;1,"Edible or Inedible",IF(COUNTA(I3484)=1,L3484*1,IF(COUNTA(J3484)=1,L3484*1,"ERROR"))))</f>
        <v>2.1</v>
      </c>
    </row>
    <row r="3485" spans="1:13" x14ac:dyDescent="0.3">
      <c r="A3485" s="121" t="str">
        <f t="shared" si="414"/>
        <v>2019-IC-L4</v>
      </c>
      <c r="B3485" s="122">
        <f t="shared" si="415"/>
        <v>43715</v>
      </c>
      <c r="C3485" s="121" t="str">
        <f t="shared" si="416"/>
        <v>Zone 4 - Horingbaai</v>
      </c>
      <c r="D3485" s="109" t="s">
        <v>688</v>
      </c>
      <c r="E3485" s="116" t="str">
        <f t="shared" si="417"/>
        <v>Jan</v>
      </c>
      <c r="F3485" s="116" t="str">
        <f t="shared" si="418"/>
        <v>Heath</v>
      </c>
      <c r="G3485" s="116" t="str">
        <f t="shared" si="419"/>
        <v>Men Master</v>
      </c>
      <c r="H3485" s="116" t="str">
        <f t="shared" si="420"/>
        <v>Steenbras</v>
      </c>
      <c r="I3485" s="109" t="s">
        <v>19</v>
      </c>
      <c r="J3485" s="109"/>
      <c r="K3485" s="109">
        <v>91</v>
      </c>
      <c r="L3485" s="118">
        <f t="shared" si="421"/>
        <v>7.9</v>
      </c>
      <c r="M3485" s="118">
        <f t="shared" si="422"/>
        <v>7.9</v>
      </c>
    </row>
    <row r="3486" spans="1:13" x14ac:dyDescent="0.3">
      <c r="A3486" s="121" t="str">
        <f t="shared" si="414"/>
        <v>2019-IC-L4</v>
      </c>
      <c r="B3486" s="122">
        <f t="shared" si="415"/>
        <v>43715</v>
      </c>
      <c r="C3486" s="121" t="str">
        <f t="shared" si="416"/>
        <v>Zone 4 - Horingbaai</v>
      </c>
      <c r="D3486" s="109" t="s">
        <v>1748</v>
      </c>
      <c r="E3486" s="116" t="str">
        <f t="shared" si="417"/>
        <v>L'wyk</v>
      </c>
      <c r="F3486" s="116" t="str">
        <f t="shared" si="418"/>
        <v>Viljoen</v>
      </c>
      <c r="G3486" s="116" t="str">
        <f t="shared" si="419"/>
        <v>Men U/16</v>
      </c>
      <c r="H3486" s="116" t="str">
        <f t="shared" si="420"/>
        <v>Steenbras</v>
      </c>
      <c r="I3486" s="109" t="s">
        <v>19</v>
      </c>
      <c r="J3486" s="109"/>
      <c r="K3486" s="109">
        <v>58</v>
      </c>
      <c r="L3486" s="118">
        <f t="shared" si="421"/>
        <v>2</v>
      </c>
      <c r="M3486" s="118">
        <f t="shared" si="422"/>
        <v>2</v>
      </c>
    </row>
    <row r="3487" spans="1:13" x14ac:dyDescent="0.3">
      <c r="A3487" s="121" t="str">
        <f t="shared" si="414"/>
        <v>2019-IC-L4</v>
      </c>
      <c r="B3487" s="122">
        <f t="shared" si="415"/>
        <v>43715</v>
      </c>
      <c r="C3487" s="121" t="str">
        <f t="shared" si="416"/>
        <v>Zone 4 - Horingbaai</v>
      </c>
      <c r="D3487" s="109" t="s">
        <v>698</v>
      </c>
      <c r="E3487" s="116" t="str">
        <f t="shared" si="417"/>
        <v>Willem</v>
      </c>
      <c r="F3487" s="116" t="str">
        <f t="shared" si="418"/>
        <v>Kilian</v>
      </c>
      <c r="G3487" s="116" t="str">
        <f t="shared" si="419"/>
        <v>Men Veteran</v>
      </c>
      <c r="H3487" s="116" t="str">
        <f t="shared" si="420"/>
        <v>Steenbras</v>
      </c>
      <c r="I3487" s="109" t="s">
        <v>19</v>
      </c>
      <c r="J3487" s="109"/>
      <c r="K3487" s="109">
        <v>75</v>
      </c>
      <c r="L3487" s="118">
        <f t="shared" si="421"/>
        <v>4.4000000000000004</v>
      </c>
      <c r="M3487" s="118">
        <f t="shared" si="422"/>
        <v>4.4000000000000004</v>
      </c>
    </row>
    <row r="3488" spans="1:13" x14ac:dyDescent="0.3">
      <c r="A3488" s="121" t="str">
        <f t="shared" si="414"/>
        <v>2019-IC-L4</v>
      </c>
      <c r="B3488" s="122">
        <f t="shared" si="415"/>
        <v>43715</v>
      </c>
      <c r="C3488" s="121" t="str">
        <f t="shared" si="416"/>
        <v>Zone 4 - Horingbaai</v>
      </c>
      <c r="D3488" s="109" t="s">
        <v>698</v>
      </c>
      <c r="E3488" s="116" t="str">
        <f t="shared" si="417"/>
        <v>Willem</v>
      </c>
      <c r="F3488" s="116" t="str">
        <f t="shared" si="418"/>
        <v>Kilian</v>
      </c>
      <c r="G3488" s="116" t="str">
        <f t="shared" si="419"/>
        <v>Men Veteran</v>
      </c>
      <c r="H3488" s="116" t="str">
        <f t="shared" si="420"/>
        <v>Steenbras</v>
      </c>
      <c r="I3488" s="109" t="s">
        <v>19</v>
      </c>
      <c r="J3488" s="109"/>
      <c r="K3488" s="109">
        <v>108</v>
      </c>
      <c r="L3488" s="118">
        <f t="shared" si="421"/>
        <v>13.3</v>
      </c>
      <c r="M3488" s="118">
        <f t="shared" si="422"/>
        <v>13.3</v>
      </c>
    </row>
    <row r="3489" spans="1:13" x14ac:dyDescent="0.3">
      <c r="A3489" s="121" t="str">
        <f t="shared" si="414"/>
        <v>2019-IC-L4</v>
      </c>
      <c r="B3489" s="122">
        <f t="shared" si="415"/>
        <v>43715</v>
      </c>
      <c r="C3489" s="121" t="str">
        <f t="shared" si="416"/>
        <v>Zone 4 - Horingbaai</v>
      </c>
      <c r="D3489" s="109" t="s">
        <v>698</v>
      </c>
      <c r="E3489" s="116" t="str">
        <f t="shared" si="417"/>
        <v>Willem</v>
      </c>
      <c r="F3489" s="116" t="str">
        <f t="shared" si="418"/>
        <v>Kilian</v>
      </c>
      <c r="G3489" s="116" t="str">
        <f t="shared" si="419"/>
        <v>Men Veteran</v>
      </c>
      <c r="H3489" s="116" t="str">
        <f t="shared" si="420"/>
        <v>Steenbras</v>
      </c>
      <c r="I3489" s="109" t="s">
        <v>19</v>
      </c>
      <c r="J3489" s="109"/>
      <c r="K3489" s="109">
        <v>58</v>
      </c>
      <c r="L3489" s="118">
        <f t="shared" si="421"/>
        <v>2</v>
      </c>
      <c r="M3489" s="118">
        <f t="shared" si="422"/>
        <v>2</v>
      </c>
    </row>
    <row r="3490" spans="1:13" x14ac:dyDescent="0.3">
      <c r="A3490" s="121" t="str">
        <f t="shared" si="414"/>
        <v>2019-IC-L4</v>
      </c>
      <c r="B3490" s="122">
        <f t="shared" si="415"/>
        <v>43715</v>
      </c>
      <c r="C3490" s="121" t="str">
        <f t="shared" si="416"/>
        <v>Zone 4 - Horingbaai</v>
      </c>
      <c r="D3490" s="109" t="s">
        <v>1644</v>
      </c>
      <c r="E3490" s="116" t="str">
        <f t="shared" si="417"/>
        <v>Wallace</v>
      </c>
      <c r="F3490" s="116" t="str">
        <f t="shared" si="418"/>
        <v>Shepperson</v>
      </c>
      <c r="G3490" s="116" t="str">
        <f t="shared" si="419"/>
        <v>Men Senior</v>
      </c>
      <c r="H3490" s="116" t="str">
        <f t="shared" si="420"/>
        <v>Steenbras</v>
      </c>
      <c r="I3490" s="109" t="s">
        <v>19</v>
      </c>
      <c r="J3490" s="109"/>
      <c r="K3490" s="109">
        <v>42</v>
      </c>
      <c r="L3490" s="118">
        <f t="shared" si="421"/>
        <v>0.8</v>
      </c>
      <c r="M3490" s="118">
        <f t="shared" si="422"/>
        <v>0.8</v>
      </c>
    </row>
    <row r="3491" spans="1:13" x14ac:dyDescent="0.3">
      <c r="A3491" s="121" t="str">
        <f t="shared" si="414"/>
        <v>2019-IC-L4</v>
      </c>
      <c r="B3491" s="122">
        <f t="shared" si="415"/>
        <v>43715</v>
      </c>
      <c r="C3491" s="121" t="str">
        <f t="shared" si="416"/>
        <v>Zone 4 - Horingbaai</v>
      </c>
      <c r="D3491" s="109" t="s">
        <v>1644</v>
      </c>
      <c r="E3491" s="116" t="str">
        <f t="shared" ref="E3491:E3554" si="423">IF(D3491="","",VLOOKUP(D3491,Master,3,FALSE))</f>
        <v>Wallace</v>
      </c>
      <c r="F3491" s="116" t="str">
        <f t="shared" ref="F3491:F3554" si="424">IF(D3491="","",VLOOKUP(D3491,Master,4,FALSE))</f>
        <v>Shepperson</v>
      </c>
      <c r="G3491" s="116" t="str">
        <f t="shared" ref="G3491:G3554" si="425">IF(D3491="","",VLOOKUP(D3491,Master,5,FALSE))</f>
        <v>Men Senior</v>
      </c>
      <c r="H3491" s="116" t="str">
        <f t="shared" ref="H3491:H3554" si="426">IF(D3491="","",VLOOKUP(D3491,Master,2,FALSE))</f>
        <v>Steenbras</v>
      </c>
      <c r="I3491" s="109" t="s">
        <v>19</v>
      </c>
      <c r="J3491" s="109"/>
      <c r="K3491" s="109">
        <v>61</v>
      </c>
      <c r="L3491" s="118">
        <f t="shared" ref="L3491:L3554" si="427">IF(K3491="","",IF(I3491="",ROUND(HLOOKUP(J3491,kgList,K3491,FALSE),1),ROUND(HLOOKUP(I3491,kgList,K3491,FALSE),1)))</f>
        <v>2.2999999999999998</v>
      </c>
      <c r="M3491" s="118">
        <f t="shared" ref="M3491:M3554" si="428">IF(L3491="","",IF(COUNTA(I3491:J3491)&gt;1,"Edible or Inedible",IF(COUNTA(I3491)=1,L3491*1,IF(COUNTA(J3491)=1,L3491*1,"ERROR"))))</f>
        <v>2.2999999999999998</v>
      </c>
    </row>
    <row r="3492" spans="1:13" x14ac:dyDescent="0.3">
      <c r="A3492" s="121" t="str">
        <f t="shared" si="414"/>
        <v>2019-IC-L4</v>
      </c>
      <c r="B3492" s="122">
        <f t="shared" si="415"/>
        <v>43715</v>
      </c>
      <c r="C3492" s="121" t="str">
        <f t="shared" si="416"/>
        <v>Zone 4 - Horingbaai</v>
      </c>
      <c r="D3492" s="109" t="s">
        <v>1712</v>
      </c>
      <c r="E3492" s="116" t="str">
        <f t="shared" si="423"/>
        <v>Herman</v>
      </c>
      <c r="F3492" s="116" t="str">
        <f t="shared" si="424"/>
        <v>Swanepoel</v>
      </c>
      <c r="G3492" s="116" t="str">
        <f t="shared" si="425"/>
        <v>Men Senior</v>
      </c>
      <c r="H3492" s="116" t="str">
        <f t="shared" si="426"/>
        <v>Steenbras</v>
      </c>
      <c r="I3492" s="109" t="s">
        <v>19</v>
      </c>
      <c r="J3492" s="109"/>
      <c r="K3492" s="109">
        <v>46</v>
      </c>
      <c r="L3492" s="118">
        <f t="shared" si="427"/>
        <v>1</v>
      </c>
      <c r="M3492" s="118">
        <f t="shared" si="428"/>
        <v>1</v>
      </c>
    </row>
    <row r="3493" spans="1:13" x14ac:dyDescent="0.3">
      <c r="A3493" s="121" t="str">
        <f t="shared" si="414"/>
        <v>2019-IC-L4</v>
      </c>
      <c r="B3493" s="122">
        <f t="shared" si="415"/>
        <v>43715</v>
      </c>
      <c r="C3493" s="121" t="str">
        <f t="shared" si="416"/>
        <v>Zone 4 - Horingbaai</v>
      </c>
      <c r="D3493" s="109" t="s">
        <v>1075</v>
      </c>
      <c r="E3493" s="116" t="str">
        <f t="shared" si="423"/>
        <v>Johannes Jnr</v>
      </c>
      <c r="F3493" s="116" t="str">
        <f t="shared" si="424"/>
        <v>Kinnear</v>
      </c>
      <c r="G3493" s="116" t="str">
        <f t="shared" si="425"/>
        <v>Men U/16</v>
      </c>
      <c r="H3493" s="116" t="str">
        <f t="shared" si="426"/>
        <v>xSteenbras</v>
      </c>
      <c r="I3493" s="109"/>
      <c r="J3493" s="109"/>
      <c r="K3493" s="109"/>
      <c r="L3493" s="118" t="str">
        <f t="shared" si="427"/>
        <v/>
      </c>
      <c r="M3493" s="118" t="str">
        <f t="shared" si="428"/>
        <v/>
      </c>
    </row>
    <row r="3494" spans="1:13" x14ac:dyDescent="0.3">
      <c r="A3494" s="121" t="str">
        <f t="shared" si="414"/>
        <v>2019-IC-L4</v>
      </c>
      <c r="B3494" s="122">
        <f t="shared" si="415"/>
        <v>43715</v>
      </c>
      <c r="C3494" s="121" t="str">
        <f t="shared" si="416"/>
        <v>Zone 4 - Horingbaai</v>
      </c>
      <c r="D3494" s="109" t="s">
        <v>1049</v>
      </c>
      <c r="E3494" s="116" t="str">
        <f t="shared" si="423"/>
        <v>Johannes</v>
      </c>
      <c r="F3494" s="116" t="str">
        <f t="shared" si="424"/>
        <v>Kinnear</v>
      </c>
      <c r="G3494" s="116" t="str">
        <f t="shared" si="425"/>
        <v>Men Veteran</v>
      </c>
      <c r="H3494" s="116" t="str">
        <f t="shared" si="426"/>
        <v>xSteenbras</v>
      </c>
      <c r="I3494" s="109"/>
      <c r="J3494" s="109"/>
      <c r="K3494" s="109"/>
      <c r="L3494" s="118" t="str">
        <f t="shared" si="427"/>
        <v/>
      </c>
      <c r="M3494" s="118" t="str">
        <f t="shared" si="428"/>
        <v/>
      </c>
    </row>
    <row r="3495" spans="1:13" x14ac:dyDescent="0.3">
      <c r="A3495" s="121" t="str">
        <f t="shared" si="414"/>
        <v>2019-IC-L4</v>
      </c>
      <c r="B3495" s="122">
        <f t="shared" si="415"/>
        <v>43715</v>
      </c>
      <c r="C3495" s="121" t="str">
        <f t="shared" si="416"/>
        <v>Zone 4 - Horingbaai</v>
      </c>
      <c r="D3495" s="109" t="s">
        <v>1570</v>
      </c>
      <c r="E3495" s="116" t="str">
        <f t="shared" si="423"/>
        <v>Maryna</v>
      </c>
      <c r="F3495" s="116" t="str">
        <f t="shared" si="424"/>
        <v>Viljoen</v>
      </c>
      <c r="G3495" s="116" t="str">
        <f t="shared" si="425"/>
        <v>Ladies Senior</v>
      </c>
      <c r="H3495" s="116" t="str">
        <f t="shared" si="426"/>
        <v>Steenbras</v>
      </c>
      <c r="I3495" s="109"/>
      <c r="J3495" s="109"/>
      <c r="K3495" s="109"/>
      <c r="L3495" s="118" t="str">
        <f t="shared" si="427"/>
        <v/>
      </c>
      <c r="M3495" s="118" t="str">
        <f t="shared" si="428"/>
        <v/>
      </c>
    </row>
    <row r="3496" spans="1:13" x14ac:dyDescent="0.3">
      <c r="A3496" s="121" t="str">
        <f t="shared" si="414"/>
        <v>2019-IC-L4</v>
      </c>
      <c r="B3496" s="122">
        <f t="shared" si="415"/>
        <v>43715</v>
      </c>
      <c r="C3496" s="121" t="str">
        <f t="shared" si="416"/>
        <v>Zone 4 - Horingbaai</v>
      </c>
      <c r="D3496" s="109" t="s">
        <v>738</v>
      </c>
      <c r="E3496" s="116" t="str">
        <f t="shared" si="423"/>
        <v>Dirk</v>
      </c>
      <c r="F3496" s="116" t="str">
        <f t="shared" si="424"/>
        <v>Hansen</v>
      </c>
      <c r="G3496" s="116" t="str">
        <f t="shared" si="425"/>
        <v>Men Veteran</v>
      </c>
      <c r="H3496" s="116" t="str">
        <f t="shared" si="426"/>
        <v>Steenbras</v>
      </c>
      <c r="I3496" s="109"/>
      <c r="J3496" s="109"/>
      <c r="K3496" s="109"/>
      <c r="L3496" s="118" t="str">
        <f t="shared" si="427"/>
        <v/>
      </c>
      <c r="M3496" s="118" t="str">
        <f t="shared" si="428"/>
        <v/>
      </c>
    </row>
    <row r="3497" spans="1:13" x14ac:dyDescent="0.3">
      <c r="A3497" s="121" t="str">
        <f t="shared" si="414"/>
        <v>2019-IC-L4</v>
      </c>
      <c r="B3497" s="122">
        <f t="shared" si="415"/>
        <v>43715</v>
      </c>
      <c r="C3497" s="121" t="str">
        <f t="shared" si="416"/>
        <v>Zone 4 - Horingbaai</v>
      </c>
      <c r="D3497" s="109" t="s">
        <v>574</v>
      </c>
      <c r="E3497" s="116" t="str">
        <f t="shared" si="423"/>
        <v>Richard</v>
      </c>
      <c r="F3497" s="116" t="str">
        <f t="shared" si="424"/>
        <v>Kotze</v>
      </c>
      <c r="G3497" s="116" t="str">
        <f t="shared" si="425"/>
        <v>Men Grand Masters</v>
      </c>
      <c r="H3497" s="116" t="str">
        <f t="shared" si="426"/>
        <v>Seagull Angling Club</v>
      </c>
      <c r="I3497" s="109" t="s">
        <v>9</v>
      </c>
      <c r="J3497" s="109"/>
      <c r="K3497" s="109">
        <v>32</v>
      </c>
      <c r="L3497" s="118">
        <f t="shared" si="427"/>
        <v>0.6</v>
      </c>
      <c r="M3497" s="118">
        <f t="shared" si="428"/>
        <v>0.6</v>
      </c>
    </row>
    <row r="3498" spans="1:13" x14ac:dyDescent="0.3">
      <c r="A3498" s="121" t="str">
        <f t="shared" si="414"/>
        <v>2019-IC-L4</v>
      </c>
      <c r="B3498" s="122">
        <f t="shared" si="415"/>
        <v>43715</v>
      </c>
      <c r="C3498" s="121" t="str">
        <f t="shared" si="416"/>
        <v>Zone 4 - Horingbaai</v>
      </c>
      <c r="D3498" s="109" t="s">
        <v>1474</v>
      </c>
      <c r="E3498" s="116" t="str">
        <f t="shared" si="423"/>
        <v>Stanley</v>
      </c>
      <c r="F3498" s="116" t="str">
        <f t="shared" si="424"/>
        <v>Van Zyl</v>
      </c>
      <c r="G3498" s="116" t="str">
        <f t="shared" si="425"/>
        <v>Men Grand Masters</v>
      </c>
      <c r="H3498" s="116" t="str">
        <f t="shared" si="426"/>
        <v>Benguella</v>
      </c>
      <c r="I3498" s="109" t="s">
        <v>19</v>
      </c>
      <c r="J3498" s="109"/>
      <c r="K3498" s="109">
        <v>40</v>
      </c>
      <c r="L3498" s="118">
        <f t="shared" si="427"/>
        <v>0.7</v>
      </c>
      <c r="M3498" s="118">
        <f t="shared" si="428"/>
        <v>0.7</v>
      </c>
    </row>
    <row r="3499" spans="1:13" x14ac:dyDescent="0.3">
      <c r="A3499" s="121" t="str">
        <f t="shared" si="414"/>
        <v>2019-IC-L4</v>
      </c>
      <c r="B3499" s="122">
        <f t="shared" si="415"/>
        <v>43715</v>
      </c>
      <c r="C3499" s="121" t="str">
        <f t="shared" si="416"/>
        <v>Zone 4 - Horingbaai</v>
      </c>
      <c r="D3499" s="109" t="s">
        <v>1141</v>
      </c>
      <c r="E3499" s="116" t="str">
        <f t="shared" si="423"/>
        <v>Tian</v>
      </c>
      <c r="F3499" s="116" t="str">
        <f t="shared" si="424"/>
        <v>Mostert</v>
      </c>
      <c r="G3499" s="116" t="str">
        <f t="shared" si="425"/>
        <v>Men Senior</v>
      </c>
      <c r="H3499" s="116" t="str">
        <f t="shared" si="426"/>
        <v>Seagull Angling Club</v>
      </c>
      <c r="I3499" s="109" t="s">
        <v>19</v>
      </c>
      <c r="J3499" s="109"/>
      <c r="K3499" s="109">
        <v>56</v>
      </c>
      <c r="L3499" s="118">
        <f t="shared" si="427"/>
        <v>1.8</v>
      </c>
      <c r="M3499" s="118">
        <f t="shared" si="428"/>
        <v>1.8</v>
      </c>
    </row>
    <row r="3500" spans="1:13" x14ac:dyDescent="0.3">
      <c r="A3500" s="121" t="str">
        <f t="shared" si="414"/>
        <v>2019-IC-L4</v>
      </c>
      <c r="B3500" s="122">
        <f t="shared" si="415"/>
        <v>43715</v>
      </c>
      <c r="C3500" s="121" t="str">
        <f t="shared" si="416"/>
        <v>Zone 4 - Horingbaai</v>
      </c>
      <c r="D3500" s="109" t="s">
        <v>1141</v>
      </c>
      <c r="E3500" s="116" t="str">
        <f t="shared" si="423"/>
        <v>Tian</v>
      </c>
      <c r="F3500" s="116" t="str">
        <f t="shared" si="424"/>
        <v>Mostert</v>
      </c>
      <c r="G3500" s="116" t="str">
        <f t="shared" si="425"/>
        <v>Men Senior</v>
      </c>
      <c r="H3500" s="116" t="str">
        <f t="shared" si="426"/>
        <v>Seagull Angling Club</v>
      </c>
      <c r="I3500" s="109" t="s">
        <v>19</v>
      </c>
      <c r="J3500" s="109"/>
      <c r="K3500" s="109">
        <v>47</v>
      </c>
      <c r="L3500" s="118">
        <f t="shared" si="427"/>
        <v>1.1000000000000001</v>
      </c>
      <c r="M3500" s="118">
        <f t="shared" si="428"/>
        <v>1.1000000000000001</v>
      </c>
    </row>
    <row r="3501" spans="1:13" x14ac:dyDescent="0.3">
      <c r="A3501" s="121" t="str">
        <f t="shared" si="414"/>
        <v>2019-IC-L4</v>
      </c>
      <c r="B3501" s="122">
        <f t="shared" si="415"/>
        <v>43715</v>
      </c>
      <c r="C3501" s="121" t="str">
        <f t="shared" si="416"/>
        <v>Zone 4 - Horingbaai</v>
      </c>
      <c r="D3501" s="109" t="s">
        <v>1141</v>
      </c>
      <c r="E3501" s="116" t="str">
        <f t="shared" si="423"/>
        <v>Tian</v>
      </c>
      <c r="F3501" s="116" t="str">
        <f t="shared" si="424"/>
        <v>Mostert</v>
      </c>
      <c r="G3501" s="116" t="str">
        <f t="shared" si="425"/>
        <v>Men Senior</v>
      </c>
      <c r="H3501" s="116" t="str">
        <f t="shared" si="426"/>
        <v>Seagull Angling Club</v>
      </c>
      <c r="I3501" s="109" t="s">
        <v>19</v>
      </c>
      <c r="J3501" s="109"/>
      <c r="K3501" s="109">
        <v>43</v>
      </c>
      <c r="L3501" s="118">
        <f t="shared" si="427"/>
        <v>0.8</v>
      </c>
      <c r="M3501" s="118">
        <f t="shared" si="428"/>
        <v>0.8</v>
      </c>
    </row>
    <row r="3502" spans="1:13" x14ac:dyDescent="0.3">
      <c r="A3502" s="121" t="str">
        <f t="shared" si="414"/>
        <v>2019-IC-L4</v>
      </c>
      <c r="B3502" s="122">
        <f t="shared" si="415"/>
        <v>43715</v>
      </c>
      <c r="C3502" s="121" t="str">
        <f t="shared" si="416"/>
        <v>Zone 4 - Horingbaai</v>
      </c>
      <c r="D3502" s="109" t="s">
        <v>1141</v>
      </c>
      <c r="E3502" s="116" t="str">
        <f t="shared" si="423"/>
        <v>Tian</v>
      </c>
      <c r="F3502" s="116" t="str">
        <f t="shared" si="424"/>
        <v>Mostert</v>
      </c>
      <c r="G3502" s="116" t="str">
        <f t="shared" si="425"/>
        <v>Men Senior</v>
      </c>
      <c r="H3502" s="116" t="str">
        <f t="shared" si="426"/>
        <v>Seagull Angling Club</v>
      </c>
      <c r="I3502" s="109" t="s">
        <v>19</v>
      </c>
      <c r="J3502" s="109"/>
      <c r="K3502" s="109">
        <v>74</v>
      </c>
      <c r="L3502" s="118">
        <f t="shared" si="427"/>
        <v>4.2</v>
      </c>
      <c r="M3502" s="118">
        <f t="shared" si="428"/>
        <v>4.2</v>
      </c>
    </row>
    <row r="3503" spans="1:13" x14ac:dyDescent="0.3">
      <c r="A3503" s="121" t="str">
        <f t="shared" si="414"/>
        <v>2019-IC-L4</v>
      </c>
      <c r="B3503" s="122">
        <f t="shared" si="415"/>
        <v>43715</v>
      </c>
      <c r="C3503" s="121" t="str">
        <f t="shared" si="416"/>
        <v>Zone 4 - Horingbaai</v>
      </c>
      <c r="D3503" s="109" t="s">
        <v>649</v>
      </c>
      <c r="E3503" s="116" t="str">
        <f t="shared" si="423"/>
        <v>Francois</v>
      </c>
      <c r="F3503" s="116" t="str">
        <f t="shared" si="424"/>
        <v>Lottering</v>
      </c>
      <c r="G3503" s="116" t="str">
        <f t="shared" si="425"/>
        <v>Men Senior</v>
      </c>
      <c r="H3503" s="116" t="str">
        <f t="shared" si="426"/>
        <v>Seagull Angling Club</v>
      </c>
      <c r="I3503" s="109" t="s">
        <v>19</v>
      </c>
      <c r="J3503" s="109"/>
      <c r="K3503" s="109">
        <v>51</v>
      </c>
      <c r="L3503" s="118">
        <f t="shared" si="427"/>
        <v>1.4</v>
      </c>
      <c r="M3503" s="118">
        <f t="shared" si="428"/>
        <v>1.4</v>
      </c>
    </row>
    <row r="3504" spans="1:13" x14ac:dyDescent="0.3">
      <c r="A3504" s="121" t="str">
        <f t="shared" si="414"/>
        <v>2019-IC-L4</v>
      </c>
      <c r="B3504" s="122">
        <f t="shared" si="415"/>
        <v>43715</v>
      </c>
      <c r="C3504" s="121" t="str">
        <f t="shared" si="416"/>
        <v>Zone 4 - Horingbaai</v>
      </c>
      <c r="D3504" s="109" t="s">
        <v>625</v>
      </c>
      <c r="E3504" s="116" t="str">
        <f t="shared" si="423"/>
        <v>Pieter</v>
      </c>
      <c r="F3504" s="116" t="str">
        <f t="shared" si="424"/>
        <v>van Aarde</v>
      </c>
      <c r="G3504" s="116" t="str">
        <f t="shared" si="425"/>
        <v>Men Senior</v>
      </c>
      <c r="H3504" s="116" t="str">
        <f t="shared" si="426"/>
        <v>Seagull Angling Club</v>
      </c>
      <c r="I3504" s="109" t="s">
        <v>19</v>
      </c>
      <c r="J3504" s="109"/>
      <c r="K3504" s="109">
        <v>64</v>
      </c>
      <c r="L3504" s="118">
        <f t="shared" si="427"/>
        <v>2.7</v>
      </c>
      <c r="M3504" s="118">
        <f t="shared" si="428"/>
        <v>2.7</v>
      </c>
    </row>
    <row r="3505" spans="1:13" x14ac:dyDescent="0.3">
      <c r="A3505" s="121" t="str">
        <f t="shared" si="414"/>
        <v>2019-IC-L4</v>
      </c>
      <c r="B3505" s="122">
        <f t="shared" si="415"/>
        <v>43715</v>
      </c>
      <c r="C3505" s="121" t="str">
        <f t="shared" si="416"/>
        <v>Zone 4 - Horingbaai</v>
      </c>
      <c r="D3505" s="109" t="s">
        <v>1552</v>
      </c>
      <c r="E3505" s="116" t="str">
        <f t="shared" si="423"/>
        <v>Gert</v>
      </c>
      <c r="F3505" s="116" t="str">
        <f t="shared" si="424"/>
        <v>Visage</v>
      </c>
      <c r="G3505" s="116" t="str">
        <f t="shared" si="425"/>
        <v>Men Senior</v>
      </c>
      <c r="H3505" s="116" t="str">
        <f t="shared" si="426"/>
        <v>Seagull Angling Club</v>
      </c>
      <c r="I3505" s="109" t="s">
        <v>19</v>
      </c>
      <c r="J3505" s="109"/>
      <c r="K3505" s="109">
        <v>40</v>
      </c>
      <c r="L3505" s="118">
        <f t="shared" si="427"/>
        <v>0.7</v>
      </c>
      <c r="M3505" s="118">
        <f t="shared" si="428"/>
        <v>0.7</v>
      </c>
    </row>
    <row r="3506" spans="1:13" x14ac:dyDescent="0.3">
      <c r="A3506" s="121" t="str">
        <f t="shared" si="414"/>
        <v>2019-IC-L4</v>
      </c>
      <c r="B3506" s="122">
        <f t="shared" si="415"/>
        <v>43715</v>
      </c>
      <c r="C3506" s="121" t="str">
        <f t="shared" si="416"/>
        <v>Zone 4 - Horingbaai</v>
      </c>
      <c r="D3506" s="109" t="s">
        <v>1552</v>
      </c>
      <c r="E3506" s="116" t="str">
        <f t="shared" si="423"/>
        <v>Gert</v>
      </c>
      <c r="F3506" s="116" t="str">
        <f t="shared" si="424"/>
        <v>Visage</v>
      </c>
      <c r="G3506" s="116" t="str">
        <f t="shared" si="425"/>
        <v>Men Senior</v>
      </c>
      <c r="H3506" s="116" t="str">
        <f t="shared" si="426"/>
        <v>Seagull Angling Club</v>
      </c>
      <c r="I3506" s="109" t="s">
        <v>19</v>
      </c>
      <c r="J3506" s="109"/>
      <c r="K3506" s="109">
        <v>59</v>
      </c>
      <c r="L3506" s="118">
        <f t="shared" si="427"/>
        <v>2.1</v>
      </c>
      <c r="M3506" s="118">
        <f t="shared" si="428"/>
        <v>2.1</v>
      </c>
    </row>
    <row r="3507" spans="1:13" x14ac:dyDescent="0.3">
      <c r="A3507" s="121" t="str">
        <f t="shared" si="414"/>
        <v>2019-IC-L4</v>
      </c>
      <c r="B3507" s="122">
        <f t="shared" si="415"/>
        <v>43715</v>
      </c>
      <c r="C3507" s="121" t="str">
        <f t="shared" si="416"/>
        <v>Zone 4 - Horingbaai</v>
      </c>
      <c r="D3507" s="109" t="s">
        <v>1167</v>
      </c>
      <c r="E3507" s="116" t="str">
        <f t="shared" si="423"/>
        <v>De Wet</v>
      </c>
      <c r="F3507" s="116" t="str">
        <f t="shared" si="424"/>
        <v>Vorster</v>
      </c>
      <c r="G3507" s="116" t="str">
        <f t="shared" si="425"/>
        <v>Men Veteran</v>
      </c>
      <c r="H3507" s="116" t="str">
        <f t="shared" si="426"/>
        <v>Seagull Angling Club</v>
      </c>
      <c r="I3507" s="109" t="s">
        <v>19</v>
      </c>
      <c r="J3507" s="109"/>
      <c r="K3507" s="109">
        <v>66</v>
      </c>
      <c r="L3507" s="118">
        <f t="shared" si="427"/>
        <v>3</v>
      </c>
      <c r="M3507" s="118">
        <f t="shared" si="428"/>
        <v>3</v>
      </c>
    </row>
    <row r="3508" spans="1:13" x14ac:dyDescent="0.3">
      <c r="A3508" s="121" t="str">
        <f t="shared" si="414"/>
        <v>2019-IC-L4</v>
      </c>
      <c r="B3508" s="122">
        <f t="shared" si="415"/>
        <v>43715</v>
      </c>
      <c r="C3508" s="121" t="str">
        <f t="shared" si="416"/>
        <v>Zone 4 - Horingbaai</v>
      </c>
      <c r="D3508" s="109" t="s">
        <v>1167</v>
      </c>
      <c r="E3508" s="116" t="str">
        <f t="shared" si="423"/>
        <v>De Wet</v>
      </c>
      <c r="F3508" s="116" t="str">
        <f t="shared" si="424"/>
        <v>Vorster</v>
      </c>
      <c r="G3508" s="116" t="str">
        <f t="shared" si="425"/>
        <v>Men Veteran</v>
      </c>
      <c r="H3508" s="116" t="str">
        <f t="shared" si="426"/>
        <v>Seagull Angling Club</v>
      </c>
      <c r="I3508" s="109" t="s">
        <v>7</v>
      </c>
      <c r="J3508" s="109"/>
      <c r="K3508" s="109">
        <v>42</v>
      </c>
      <c r="L3508" s="118">
        <f t="shared" si="427"/>
        <v>2.2999999999999998</v>
      </c>
      <c r="M3508" s="118">
        <f t="shared" si="428"/>
        <v>2.2999999999999998</v>
      </c>
    </row>
    <row r="3509" spans="1:13" x14ac:dyDescent="0.3">
      <c r="A3509" s="121" t="str">
        <f t="shared" si="414"/>
        <v>2019-IC-L4</v>
      </c>
      <c r="B3509" s="122">
        <f t="shared" si="415"/>
        <v>43715</v>
      </c>
      <c r="C3509" s="121" t="str">
        <f t="shared" si="416"/>
        <v>Zone 4 - Horingbaai</v>
      </c>
      <c r="D3509" s="109" t="s">
        <v>541</v>
      </c>
      <c r="E3509" s="116" t="str">
        <f t="shared" si="423"/>
        <v>Chrisjan</v>
      </c>
      <c r="F3509" s="116" t="str">
        <f t="shared" si="424"/>
        <v>Potgieter</v>
      </c>
      <c r="G3509" s="116" t="str">
        <f t="shared" si="425"/>
        <v>Men Senior</v>
      </c>
      <c r="H3509" s="116" t="str">
        <f t="shared" si="426"/>
        <v>Seagull Angling Club</v>
      </c>
      <c r="I3509" s="109" t="s">
        <v>19</v>
      </c>
      <c r="J3509" s="109"/>
      <c r="K3509" s="109">
        <v>73</v>
      </c>
      <c r="L3509" s="118">
        <f t="shared" si="427"/>
        <v>4.0999999999999996</v>
      </c>
      <c r="M3509" s="118">
        <f t="shared" si="428"/>
        <v>4.0999999999999996</v>
      </c>
    </row>
    <row r="3510" spans="1:13" x14ac:dyDescent="0.3">
      <c r="A3510" s="121" t="str">
        <f t="shared" si="414"/>
        <v>2019-IC-L4</v>
      </c>
      <c r="B3510" s="122">
        <f t="shared" si="415"/>
        <v>43715</v>
      </c>
      <c r="C3510" s="121" t="str">
        <f t="shared" si="416"/>
        <v>Zone 4 - Horingbaai</v>
      </c>
      <c r="D3510" s="109" t="s">
        <v>1290</v>
      </c>
      <c r="E3510" s="116" t="str">
        <f t="shared" si="423"/>
        <v>Gerhardus</v>
      </c>
      <c r="F3510" s="116" t="str">
        <f t="shared" si="424"/>
        <v>Louw</v>
      </c>
      <c r="G3510" s="116" t="str">
        <f t="shared" si="425"/>
        <v>Men Senior</v>
      </c>
      <c r="H3510" s="116" t="str">
        <f t="shared" si="426"/>
        <v>xSeagull Angling Club</v>
      </c>
      <c r="I3510" s="109"/>
      <c r="J3510" s="109"/>
      <c r="K3510" s="109"/>
      <c r="L3510" s="118" t="str">
        <f t="shared" si="427"/>
        <v/>
      </c>
      <c r="M3510" s="118" t="str">
        <f t="shared" si="428"/>
        <v/>
      </c>
    </row>
    <row r="3511" spans="1:13" x14ac:dyDescent="0.3">
      <c r="A3511" s="121" t="str">
        <f t="shared" si="414"/>
        <v>2019-IC-L4</v>
      </c>
      <c r="B3511" s="122">
        <f t="shared" si="415"/>
        <v>43715</v>
      </c>
      <c r="C3511" s="121" t="str">
        <f t="shared" si="416"/>
        <v>Zone 4 - Horingbaai</v>
      </c>
      <c r="D3511" s="109" t="s">
        <v>891</v>
      </c>
      <c r="E3511" s="116" t="str">
        <f t="shared" si="423"/>
        <v>Renier</v>
      </c>
      <c r="F3511" s="116" t="str">
        <f t="shared" si="424"/>
        <v>Van Zyl</v>
      </c>
      <c r="G3511" s="116" t="str">
        <f t="shared" si="425"/>
        <v>Men Veteran</v>
      </c>
      <c r="H3511" s="116" t="str">
        <f t="shared" si="426"/>
        <v>Benguella</v>
      </c>
      <c r="I3511" s="109"/>
      <c r="J3511" s="109"/>
      <c r="K3511" s="109"/>
      <c r="L3511" s="118" t="str">
        <f t="shared" si="427"/>
        <v/>
      </c>
      <c r="M3511" s="118" t="str">
        <f t="shared" si="428"/>
        <v/>
      </c>
    </row>
    <row r="3512" spans="1:13" x14ac:dyDescent="0.3">
      <c r="A3512" s="121" t="str">
        <f t="shared" si="414"/>
        <v>2019-IC-L4</v>
      </c>
      <c r="B3512" s="122">
        <f t="shared" si="415"/>
        <v>43715</v>
      </c>
      <c r="C3512" s="121" t="str">
        <f t="shared" si="416"/>
        <v>Zone 4 - Horingbaai</v>
      </c>
      <c r="D3512" s="109" t="s">
        <v>754</v>
      </c>
      <c r="E3512" s="116" t="str">
        <f t="shared" si="423"/>
        <v>Henri</v>
      </c>
      <c r="F3512" s="116" t="str">
        <f t="shared" si="424"/>
        <v>Snyman</v>
      </c>
      <c r="G3512" s="116" t="str">
        <f t="shared" si="425"/>
        <v>Men Veteran</v>
      </c>
      <c r="H3512" s="116" t="str">
        <f t="shared" si="426"/>
        <v>Penguin</v>
      </c>
      <c r="I3512" s="109" t="s">
        <v>19</v>
      </c>
      <c r="J3512" s="109"/>
      <c r="K3512" s="109">
        <v>45</v>
      </c>
      <c r="L3512" s="118">
        <f t="shared" si="427"/>
        <v>0.9</v>
      </c>
      <c r="M3512" s="118">
        <f t="shared" si="428"/>
        <v>0.9</v>
      </c>
    </row>
    <row r="3513" spans="1:13" x14ac:dyDescent="0.3">
      <c r="A3513" s="121" t="str">
        <f t="shared" si="414"/>
        <v>2019-IC-L4</v>
      </c>
      <c r="B3513" s="122">
        <f t="shared" si="415"/>
        <v>43715</v>
      </c>
      <c r="C3513" s="121" t="str">
        <f t="shared" si="416"/>
        <v>Zone 4 - Horingbaai</v>
      </c>
      <c r="D3513" s="109" t="s">
        <v>754</v>
      </c>
      <c r="E3513" s="116" t="str">
        <f t="shared" si="423"/>
        <v>Henri</v>
      </c>
      <c r="F3513" s="116" t="str">
        <f t="shared" si="424"/>
        <v>Snyman</v>
      </c>
      <c r="G3513" s="116" t="str">
        <f t="shared" si="425"/>
        <v>Men Veteran</v>
      </c>
      <c r="H3513" s="116" t="str">
        <f t="shared" si="426"/>
        <v>Penguin</v>
      </c>
      <c r="I3513" s="109" t="s">
        <v>19</v>
      </c>
      <c r="J3513" s="109"/>
      <c r="K3513" s="109">
        <v>46</v>
      </c>
      <c r="L3513" s="118">
        <f t="shared" si="427"/>
        <v>1</v>
      </c>
      <c r="M3513" s="118">
        <f t="shared" si="428"/>
        <v>1</v>
      </c>
    </row>
    <row r="3514" spans="1:13" x14ac:dyDescent="0.3">
      <c r="A3514" s="121" t="str">
        <f t="shared" si="414"/>
        <v>2019-IC-L4</v>
      </c>
      <c r="B3514" s="122">
        <f t="shared" si="415"/>
        <v>43715</v>
      </c>
      <c r="C3514" s="121" t="str">
        <f t="shared" si="416"/>
        <v>Zone 4 - Horingbaai</v>
      </c>
      <c r="D3514" s="109" t="s">
        <v>754</v>
      </c>
      <c r="E3514" s="116" t="str">
        <f t="shared" si="423"/>
        <v>Henri</v>
      </c>
      <c r="F3514" s="116" t="str">
        <f t="shared" si="424"/>
        <v>Snyman</v>
      </c>
      <c r="G3514" s="116" t="str">
        <f t="shared" si="425"/>
        <v>Men Veteran</v>
      </c>
      <c r="H3514" s="116" t="str">
        <f t="shared" si="426"/>
        <v>Penguin</v>
      </c>
      <c r="I3514" s="109" t="s">
        <v>19</v>
      </c>
      <c r="J3514" s="109"/>
      <c r="K3514" s="109">
        <v>55</v>
      </c>
      <c r="L3514" s="118">
        <f t="shared" si="427"/>
        <v>1.7</v>
      </c>
      <c r="M3514" s="118">
        <f t="shared" si="428"/>
        <v>1.7</v>
      </c>
    </row>
    <row r="3515" spans="1:13" x14ac:dyDescent="0.3">
      <c r="A3515" s="121" t="str">
        <f t="shared" si="414"/>
        <v>2019-IC-L4</v>
      </c>
      <c r="B3515" s="122">
        <f t="shared" si="415"/>
        <v>43715</v>
      </c>
      <c r="C3515" s="121" t="str">
        <f t="shared" si="416"/>
        <v>Zone 4 - Horingbaai</v>
      </c>
      <c r="D3515" s="109" t="s">
        <v>754</v>
      </c>
      <c r="E3515" s="116" t="str">
        <f t="shared" si="423"/>
        <v>Henri</v>
      </c>
      <c r="F3515" s="116" t="str">
        <f t="shared" si="424"/>
        <v>Snyman</v>
      </c>
      <c r="G3515" s="116" t="str">
        <f t="shared" si="425"/>
        <v>Men Veteran</v>
      </c>
      <c r="H3515" s="116" t="str">
        <f t="shared" si="426"/>
        <v>Penguin</v>
      </c>
      <c r="I3515" s="109" t="s">
        <v>19</v>
      </c>
      <c r="J3515" s="109"/>
      <c r="K3515" s="109">
        <v>67</v>
      </c>
      <c r="L3515" s="118">
        <f t="shared" si="427"/>
        <v>3.1</v>
      </c>
      <c r="M3515" s="118">
        <f t="shared" si="428"/>
        <v>3.1</v>
      </c>
    </row>
    <row r="3516" spans="1:13" x14ac:dyDescent="0.3">
      <c r="A3516" s="121" t="str">
        <f t="shared" si="414"/>
        <v>2019-IC-L4</v>
      </c>
      <c r="B3516" s="122">
        <f t="shared" si="415"/>
        <v>43715</v>
      </c>
      <c r="C3516" s="121" t="str">
        <f t="shared" si="416"/>
        <v>Zone 4 - Horingbaai</v>
      </c>
      <c r="D3516" s="109" t="s">
        <v>885</v>
      </c>
      <c r="E3516" s="116" t="str">
        <f t="shared" si="423"/>
        <v>Henko</v>
      </c>
      <c r="F3516" s="116" t="str">
        <f t="shared" si="424"/>
        <v>Snyman</v>
      </c>
      <c r="G3516" s="116" t="str">
        <f t="shared" si="425"/>
        <v>Men U/21</v>
      </c>
      <c r="H3516" s="116" t="str">
        <f t="shared" si="426"/>
        <v>Penguin</v>
      </c>
      <c r="I3516" s="109" t="s">
        <v>19</v>
      </c>
      <c r="J3516" s="109"/>
      <c r="K3516" s="109">
        <v>51</v>
      </c>
      <c r="L3516" s="118">
        <f t="shared" si="427"/>
        <v>1.4</v>
      </c>
      <c r="M3516" s="118">
        <f t="shared" si="428"/>
        <v>1.4</v>
      </c>
    </row>
    <row r="3517" spans="1:13" x14ac:dyDescent="0.3">
      <c r="A3517" s="121" t="str">
        <f t="shared" si="414"/>
        <v>2019-IC-L4</v>
      </c>
      <c r="B3517" s="122">
        <f t="shared" si="415"/>
        <v>43715</v>
      </c>
      <c r="C3517" s="121" t="str">
        <f t="shared" si="416"/>
        <v>Zone 4 - Horingbaai</v>
      </c>
      <c r="D3517" s="109" t="s">
        <v>1491</v>
      </c>
      <c r="E3517" s="116" t="str">
        <f t="shared" si="423"/>
        <v>Annelien</v>
      </c>
      <c r="F3517" s="116" t="str">
        <f t="shared" si="424"/>
        <v>Langenstrassen</v>
      </c>
      <c r="G3517" s="116" t="str">
        <f t="shared" si="425"/>
        <v>Ladies Veteran</v>
      </c>
      <c r="H3517" s="116" t="str">
        <f t="shared" si="426"/>
        <v>Penguin</v>
      </c>
      <c r="I3517" s="109" t="s">
        <v>19</v>
      </c>
      <c r="J3517" s="109"/>
      <c r="K3517" s="109">
        <v>42</v>
      </c>
      <c r="L3517" s="118">
        <f t="shared" si="427"/>
        <v>0.8</v>
      </c>
      <c r="M3517" s="118">
        <f t="shared" si="428"/>
        <v>0.8</v>
      </c>
    </row>
    <row r="3518" spans="1:13" x14ac:dyDescent="0.3">
      <c r="A3518" s="121" t="str">
        <f t="shared" si="414"/>
        <v>2019-IC-L4</v>
      </c>
      <c r="B3518" s="122">
        <f t="shared" si="415"/>
        <v>43715</v>
      </c>
      <c r="C3518" s="121" t="str">
        <f t="shared" si="416"/>
        <v>Zone 4 - Horingbaai</v>
      </c>
      <c r="D3518" s="109" t="s">
        <v>856</v>
      </c>
      <c r="E3518" s="116" t="str">
        <f t="shared" si="423"/>
        <v>Henno</v>
      </c>
      <c r="F3518" s="116" t="str">
        <f t="shared" si="424"/>
        <v>Snyman</v>
      </c>
      <c r="G3518" s="116" t="str">
        <f t="shared" si="425"/>
        <v>Men Veteran</v>
      </c>
      <c r="H3518" s="116" t="str">
        <f t="shared" si="426"/>
        <v>Penguin</v>
      </c>
      <c r="I3518" s="109" t="s">
        <v>19</v>
      </c>
      <c r="J3518" s="109"/>
      <c r="K3518" s="109">
        <v>50</v>
      </c>
      <c r="L3518" s="118">
        <f t="shared" si="427"/>
        <v>1.3</v>
      </c>
      <c r="M3518" s="118">
        <f t="shared" si="428"/>
        <v>1.3</v>
      </c>
    </row>
    <row r="3519" spans="1:13" x14ac:dyDescent="0.3">
      <c r="A3519" s="121" t="str">
        <f t="shared" si="414"/>
        <v>2019-IC-L4</v>
      </c>
      <c r="B3519" s="122">
        <f t="shared" si="415"/>
        <v>43715</v>
      </c>
      <c r="C3519" s="121" t="str">
        <f t="shared" si="416"/>
        <v>Zone 4 - Horingbaai</v>
      </c>
      <c r="D3519" s="109" t="s">
        <v>856</v>
      </c>
      <c r="E3519" s="116" t="str">
        <f t="shared" si="423"/>
        <v>Henno</v>
      </c>
      <c r="F3519" s="116" t="str">
        <f t="shared" si="424"/>
        <v>Snyman</v>
      </c>
      <c r="G3519" s="116" t="str">
        <f t="shared" si="425"/>
        <v>Men Veteran</v>
      </c>
      <c r="H3519" s="116" t="str">
        <f t="shared" si="426"/>
        <v>Penguin</v>
      </c>
      <c r="I3519" s="109" t="s">
        <v>19</v>
      </c>
      <c r="J3519" s="109"/>
      <c r="K3519" s="109">
        <v>59</v>
      </c>
      <c r="L3519" s="118">
        <f t="shared" si="427"/>
        <v>2.1</v>
      </c>
      <c r="M3519" s="118">
        <f t="shared" si="428"/>
        <v>2.1</v>
      </c>
    </row>
    <row r="3520" spans="1:13" x14ac:dyDescent="0.3">
      <c r="A3520" s="121" t="str">
        <f t="shared" si="414"/>
        <v>2019-IC-L4</v>
      </c>
      <c r="B3520" s="122">
        <f t="shared" si="415"/>
        <v>43715</v>
      </c>
      <c r="C3520" s="121" t="str">
        <f t="shared" si="416"/>
        <v>Zone 4 - Horingbaai</v>
      </c>
      <c r="D3520" s="109" t="s">
        <v>777</v>
      </c>
      <c r="E3520" s="116" t="str">
        <f t="shared" si="423"/>
        <v>Kevin</v>
      </c>
      <c r="F3520" s="116" t="str">
        <f t="shared" si="424"/>
        <v>Page</v>
      </c>
      <c r="G3520" s="116" t="str">
        <f t="shared" si="425"/>
        <v>Men U/21</v>
      </c>
      <c r="H3520" s="116" t="str">
        <f t="shared" si="426"/>
        <v>Penguin</v>
      </c>
      <c r="I3520" s="109" t="s">
        <v>19</v>
      </c>
      <c r="J3520" s="109"/>
      <c r="K3520" s="109">
        <v>58</v>
      </c>
      <c r="L3520" s="118">
        <f t="shared" si="427"/>
        <v>2</v>
      </c>
      <c r="M3520" s="118">
        <f t="shared" si="428"/>
        <v>2</v>
      </c>
    </row>
    <row r="3521" spans="1:13" x14ac:dyDescent="0.3">
      <c r="A3521" s="121" t="str">
        <f t="shared" si="414"/>
        <v>2019-IC-L4</v>
      </c>
      <c r="B3521" s="122">
        <f t="shared" si="415"/>
        <v>43715</v>
      </c>
      <c r="C3521" s="121" t="str">
        <f t="shared" si="416"/>
        <v>Zone 4 - Horingbaai</v>
      </c>
      <c r="D3521" s="109" t="s">
        <v>674</v>
      </c>
      <c r="E3521" s="116" t="str">
        <f t="shared" si="423"/>
        <v>Devon</v>
      </c>
      <c r="F3521" s="116" t="str">
        <f t="shared" si="424"/>
        <v>Burger</v>
      </c>
      <c r="G3521" s="116" t="str">
        <f t="shared" si="425"/>
        <v>Men U/21</v>
      </c>
      <c r="H3521" s="116" t="str">
        <f t="shared" si="426"/>
        <v>Penguin</v>
      </c>
      <c r="I3521" s="109" t="s">
        <v>19</v>
      </c>
      <c r="J3521" s="109"/>
      <c r="K3521" s="109">
        <v>48</v>
      </c>
      <c r="L3521" s="118">
        <f t="shared" si="427"/>
        <v>1.1000000000000001</v>
      </c>
      <c r="M3521" s="118">
        <f t="shared" si="428"/>
        <v>1.1000000000000001</v>
      </c>
    </row>
    <row r="3522" spans="1:13" x14ac:dyDescent="0.3">
      <c r="A3522" s="121" t="str">
        <f t="shared" si="414"/>
        <v>2019-IC-L4</v>
      </c>
      <c r="B3522" s="122">
        <f t="shared" si="415"/>
        <v>43715</v>
      </c>
      <c r="C3522" s="121" t="str">
        <f t="shared" si="416"/>
        <v>Zone 4 - Horingbaai</v>
      </c>
      <c r="D3522" s="109" t="s">
        <v>674</v>
      </c>
      <c r="E3522" s="116" t="str">
        <f t="shared" si="423"/>
        <v>Devon</v>
      </c>
      <c r="F3522" s="116" t="str">
        <f t="shared" si="424"/>
        <v>Burger</v>
      </c>
      <c r="G3522" s="116" t="str">
        <f t="shared" si="425"/>
        <v>Men U/21</v>
      </c>
      <c r="H3522" s="116" t="str">
        <f t="shared" si="426"/>
        <v>Penguin</v>
      </c>
      <c r="I3522" s="109" t="s">
        <v>19</v>
      </c>
      <c r="J3522" s="109"/>
      <c r="K3522" s="109">
        <v>46</v>
      </c>
      <c r="L3522" s="118">
        <f t="shared" si="427"/>
        <v>1</v>
      </c>
      <c r="M3522" s="118">
        <f t="shared" si="428"/>
        <v>1</v>
      </c>
    </row>
    <row r="3523" spans="1:13" x14ac:dyDescent="0.3">
      <c r="A3523" s="121" t="str">
        <f t="shared" si="414"/>
        <v>2019-IC-L4</v>
      </c>
      <c r="B3523" s="122">
        <f t="shared" si="415"/>
        <v>43715</v>
      </c>
      <c r="C3523" s="121" t="str">
        <f t="shared" si="416"/>
        <v>Zone 4 - Horingbaai</v>
      </c>
      <c r="D3523" s="109" t="s">
        <v>674</v>
      </c>
      <c r="E3523" s="116" t="str">
        <f t="shared" si="423"/>
        <v>Devon</v>
      </c>
      <c r="F3523" s="116" t="str">
        <f t="shared" si="424"/>
        <v>Burger</v>
      </c>
      <c r="G3523" s="116" t="str">
        <f t="shared" si="425"/>
        <v>Men U/21</v>
      </c>
      <c r="H3523" s="116" t="str">
        <f t="shared" si="426"/>
        <v>Penguin</v>
      </c>
      <c r="I3523" s="109" t="s">
        <v>19</v>
      </c>
      <c r="J3523" s="109"/>
      <c r="K3523" s="109">
        <v>47</v>
      </c>
      <c r="L3523" s="118">
        <f t="shared" si="427"/>
        <v>1.1000000000000001</v>
      </c>
      <c r="M3523" s="118">
        <f t="shared" si="428"/>
        <v>1.1000000000000001</v>
      </c>
    </row>
    <row r="3524" spans="1:13" x14ac:dyDescent="0.3">
      <c r="A3524" s="121" t="str">
        <f t="shared" si="414"/>
        <v>2019-IC-L4</v>
      </c>
      <c r="B3524" s="122">
        <f t="shared" si="415"/>
        <v>43715</v>
      </c>
      <c r="C3524" s="121" t="str">
        <f t="shared" si="416"/>
        <v>Zone 4 - Horingbaai</v>
      </c>
      <c r="D3524" s="109" t="s">
        <v>674</v>
      </c>
      <c r="E3524" s="116" t="str">
        <f t="shared" si="423"/>
        <v>Devon</v>
      </c>
      <c r="F3524" s="116" t="str">
        <f t="shared" si="424"/>
        <v>Burger</v>
      </c>
      <c r="G3524" s="116" t="str">
        <f t="shared" si="425"/>
        <v>Men U/21</v>
      </c>
      <c r="H3524" s="116" t="str">
        <f t="shared" si="426"/>
        <v>Penguin</v>
      </c>
      <c r="I3524" s="109" t="s">
        <v>19</v>
      </c>
      <c r="J3524" s="109"/>
      <c r="K3524" s="109">
        <v>42</v>
      </c>
      <c r="L3524" s="118">
        <f t="shared" si="427"/>
        <v>0.8</v>
      </c>
      <c r="M3524" s="118">
        <f t="shared" si="428"/>
        <v>0.8</v>
      </c>
    </row>
    <row r="3525" spans="1:13" x14ac:dyDescent="0.3">
      <c r="A3525" s="121" t="str">
        <f t="shared" si="414"/>
        <v>2019-IC-L4</v>
      </c>
      <c r="B3525" s="122">
        <f t="shared" si="415"/>
        <v>43715</v>
      </c>
      <c r="C3525" s="121" t="str">
        <f t="shared" si="416"/>
        <v>Zone 4 - Horingbaai</v>
      </c>
      <c r="D3525" s="109" t="s">
        <v>666</v>
      </c>
      <c r="E3525" s="116" t="str">
        <f t="shared" si="423"/>
        <v>David</v>
      </c>
      <c r="F3525" s="116" t="str">
        <f t="shared" si="424"/>
        <v>Laws</v>
      </c>
      <c r="G3525" s="116" t="str">
        <f t="shared" si="425"/>
        <v>Men Master</v>
      </c>
      <c r="H3525" s="116" t="str">
        <f t="shared" si="426"/>
        <v>Penguin</v>
      </c>
      <c r="I3525" s="109" t="s">
        <v>19</v>
      </c>
      <c r="J3525" s="109"/>
      <c r="K3525" s="109">
        <v>41</v>
      </c>
      <c r="L3525" s="118">
        <f t="shared" si="427"/>
        <v>0.7</v>
      </c>
      <c r="M3525" s="118">
        <f t="shared" si="428"/>
        <v>0.7</v>
      </c>
    </row>
    <row r="3526" spans="1:13" x14ac:dyDescent="0.3">
      <c r="A3526" s="121" t="str">
        <f t="shared" si="414"/>
        <v>2019-IC-L4</v>
      </c>
      <c r="B3526" s="122">
        <f t="shared" si="415"/>
        <v>43715</v>
      </c>
      <c r="C3526" s="121" t="str">
        <f t="shared" si="416"/>
        <v>Zone 4 - Horingbaai</v>
      </c>
      <c r="D3526" s="109" t="s">
        <v>1758</v>
      </c>
      <c r="E3526" s="116" t="str">
        <f t="shared" si="423"/>
        <v>Pieter</v>
      </c>
      <c r="F3526" s="116" t="str">
        <f t="shared" si="424"/>
        <v>Jansen Van Vuuren</v>
      </c>
      <c r="G3526" s="116" t="str">
        <f t="shared" si="425"/>
        <v>Men Senior</v>
      </c>
      <c r="H3526" s="116" t="str">
        <f t="shared" si="426"/>
        <v>Penguin</v>
      </c>
      <c r="I3526" s="109" t="s">
        <v>19</v>
      </c>
      <c r="J3526" s="109"/>
      <c r="K3526" s="109">
        <v>60</v>
      </c>
      <c r="L3526" s="118">
        <f t="shared" si="427"/>
        <v>2.2000000000000002</v>
      </c>
      <c r="M3526" s="118">
        <f t="shared" si="428"/>
        <v>2.2000000000000002</v>
      </c>
    </row>
    <row r="3527" spans="1:13" x14ac:dyDescent="0.3">
      <c r="A3527" s="121" t="str">
        <f t="shared" si="414"/>
        <v>2019-IC-L4</v>
      </c>
      <c r="B3527" s="122">
        <f t="shared" si="415"/>
        <v>43715</v>
      </c>
      <c r="C3527" s="121" t="str">
        <f t="shared" si="416"/>
        <v>Zone 4 - Horingbaai</v>
      </c>
      <c r="D3527" s="109" t="s">
        <v>686</v>
      </c>
      <c r="E3527" s="116" t="str">
        <f t="shared" si="423"/>
        <v>Chris Junior</v>
      </c>
      <c r="F3527" s="116" t="str">
        <f t="shared" si="424"/>
        <v>Orffer</v>
      </c>
      <c r="G3527" s="116" t="str">
        <f t="shared" si="425"/>
        <v>Men Senior</v>
      </c>
      <c r="H3527" s="116" t="str">
        <f t="shared" si="426"/>
        <v>Penguin</v>
      </c>
      <c r="I3527" s="109" t="s">
        <v>19</v>
      </c>
      <c r="J3527" s="109"/>
      <c r="K3527" s="109">
        <v>40</v>
      </c>
      <c r="L3527" s="118">
        <f t="shared" si="427"/>
        <v>0.7</v>
      </c>
      <c r="M3527" s="118">
        <f t="shared" si="428"/>
        <v>0.7</v>
      </c>
    </row>
    <row r="3528" spans="1:13" x14ac:dyDescent="0.3">
      <c r="A3528" s="121" t="str">
        <f t="shared" si="414"/>
        <v>2019-IC-L4</v>
      </c>
      <c r="B3528" s="122">
        <f t="shared" si="415"/>
        <v>43715</v>
      </c>
      <c r="C3528" s="121" t="str">
        <f t="shared" si="416"/>
        <v>Zone 4 - Horingbaai</v>
      </c>
      <c r="D3528" s="109" t="s">
        <v>686</v>
      </c>
      <c r="E3528" s="116" t="str">
        <f t="shared" si="423"/>
        <v>Chris Junior</v>
      </c>
      <c r="F3528" s="116" t="str">
        <f t="shared" si="424"/>
        <v>Orffer</v>
      </c>
      <c r="G3528" s="116" t="str">
        <f t="shared" si="425"/>
        <v>Men Senior</v>
      </c>
      <c r="H3528" s="116" t="str">
        <f t="shared" si="426"/>
        <v>Penguin</v>
      </c>
      <c r="I3528" s="109" t="s">
        <v>19</v>
      </c>
      <c r="J3528" s="109"/>
      <c r="K3528" s="109">
        <v>53</v>
      </c>
      <c r="L3528" s="118">
        <f t="shared" si="427"/>
        <v>1.5</v>
      </c>
      <c r="M3528" s="118">
        <f t="shared" si="428"/>
        <v>1.5</v>
      </c>
    </row>
    <row r="3529" spans="1:13" x14ac:dyDescent="0.3">
      <c r="A3529" s="121" t="str">
        <f t="shared" si="414"/>
        <v>2019-IC-L4</v>
      </c>
      <c r="B3529" s="122">
        <f t="shared" si="415"/>
        <v>43715</v>
      </c>
      <c r="C3529" s="121" t="str">
        <f t="shared" si="416"/>
        <v>Zone 4 - Horingbaai</v>
      </c>
      <c r="D3529" s="109" t="s">
        <v>686</v>
      </c>
      <c r="E3529" s="116" t="str">
        <f t="shared" si="423"/>
        <v>Chris Junior</v>
      </c>
      <c r="F3529" s="116" t="str">
        <f t="shared" si="424"/>
        <v>Orffer</v>
      </c>
      <c r="G3529" s="116" t="str">
        <f t="shared" si="425"/>
        <v>Men Senior</v>
      </c>
      <c r="H3529" s="116" t="str">
        <f t="shared" si="426"/>
        <v>Penguin</v>
      </c>
      <c r="I3529" s="109" t="s">
        <v>19</v>
      </c>
      <c r="J3529" s="109"/>
      <c r="K3529" s="109">
        <v>52</v>
      </c>
      <c r="L3529" s="118">
        <f t="shared" si="427"/>
        <v>1.4</v>
      </c>
      <c r="M3529" s="118">
        <f t="shared" si="428"/>
        <v>1.4</v>
      </c>
    </row>
    <row r="3530" spans="1:13" x14ac:dyDescent="0.3">
      <c r="A3530" s="121" t="str">
        <f t="shared" si="414"/>
        <v>2019-IC-L4</v>
      </c>
      <c r="B3530" s="122">
        <f t="shared" si="415"/>
        <v>43715</v>
      </c>
      <c r="C3530" s="121" t="str">
        <f t="shared" si="416"/>
        <v>Zone 4 - Horingbaai</v>
      </c>
      <c r="D3530" s="109" t="s">
        <v>686</v>
      </c>
      <c r="E3530" s="116" t="str">
        <f t="shared" si="423"/>
        <v>Chris Junior</v>
      </c>
      <c r="F3530" s="116" t="str">
        <f t="shared" si="424"/>
        <v>Orffer</v>
      </c>
      <c r="G3530" s="116" t="str">
        <f t="shared" si="425"/>
        <v>Men Senior</v>
      </c>
      <c r="H3530" s="116" t="str">
        <f t="shared" si="426"/>
        <v>Penguin</v>
      </c>
      <c r="I3530" s="109" t="s">
        <v>19</v>
      </c>
      <c r="J3530" s="109"/>
      <c r="K3530" s="109">
        <v>41</v>
      </c>
      <c r="L3530" s="118">
        <f t="shared" si="427"/>
        <v>0.7</v>
      </c>
      <c r="M3530" s="118">
        <f t="shared" si="428"/>
        <v>0.7</v>
      </c>
    </row>
    <row r="3531" spans="1:13" x14ac:dyDescent="0.3">
      <c r="A3531" s="121" t="str">
        <f t="shared" si="414"/>
        <v>2019-IC-L4</v>
      </c>
      <c r="B3531" s="122">
        <f t="shared" si="415"/>
        <v>43715</v>
      </c>
      <c r="C3531" s="121" t="str">
        <f t="shared" si="416"/>
        <v>Zone 4 - Horingbaai</v>
      </c>
      <c r="D3531" s="109" t="s">
        <v>667</v>
      </c>
      <c r="E3531" s="116" t="str">
        <f t="shared" si="423"/>
        <v>Corne</v>
      </c>
      <c r="F3531" s="116" t="str">
        <f t="shared" si="424"/>
        <v>Van Niekerk</v>
      </c>
      <c r="G3531" s="116" t="str">
        <f t="shared" si="425"/>
        <v>Men Senior</v>
      </c>
      <c r="H3531" s="116" t="str">
        <f t="shared" si="426"/>
        <v>Penguin</v>
      </c>
      <c r="I3531" s="109" t="s">
        <v>19</v>
      </c>
      <c r="J3531" s="109"/>
      <c r="K3531" s="109">
        <v>46</v>
      </c>
      <c r="L3531" s="118">
        <f t="shared" si="427"/>
        <v>1</v>
      </c>
      <c r="M3531" s="118">
        <f t="shared" si="428"/>
        <v>1</v>
      </c>
    </row>
    <row r="3532" spans="1:13" x14ac:dyDescent="0.3">
      <c r="A3532" s="121" t="str">
        <f t="shared" ref="A3532:A3595" si="429">IF(D3532="","",A3531)</f>
        <v>2019-IC-L4</v>
      </c>
      <c r="B3532" s="122">
        <f t="shared" ref="B3532:B3595" si="430">IF(D3532="","",B3531)</f>
        <v>43715</v>
      </c>
      <c r="C3532" s="121" t="str">
        <f t="shared" ref="C3532:C3595" si="431">IF(D3532="","",C3531)</f>
        <v>Zone 4 - Horingbaai</v>
      </c>
      <c r="D3532" s="109" t="s">
        <v>505</v>
      </c>
      <c r="E3532" s="116" t="str">
        <f t="shared" si="423"/>
        <v>Henry</v>
      </c>
      <c r="F3532" s="116" t="str">
        <f t="shared" si="424"/>
        <v>Loubser</v>
      </c>
      <c r="G3532" s="116" t="str">
        <f t="shared" si="425"/>
        <v>Men Grand Masters</v>
      </c>
      <c r="H3532" s="116" t="str">
        <f t="shared" si="426"/>
        <v>Penguin</v>
      </c>
      <c r="I3532" s="109" t="s">
        <v>19</v>
      </c>
      <c r="J3532" s="109"/>
      <c r="K3532" s="109">
        <v>41</v>
      </c>
      <c r="L3532" s="118">
        <f t="shared" si="427"/>
        <v>0.7</v>
      </c>
      <c r="M3532" s="118">
        <f t="shared" si="428"/>
        <v>0.7</v>
      </c>
    </row>
    <row r="3533" spans="1:13" x14ac:dyDescent="0.3">
      <c r="A3533" s="121" t="str">
        <f t="shared" si="429"/>
        <v>2019-IC-L4</v>
      </c>
      <c r="B3533" s="122">
        <f t="shared" si="430"/>
        <v>43715</v>
      </c>
      <c r="C3533" s="121" t="str">
        <f t="shared" si="431"/>
        <v>Zone 4 - Horingbaai</v>
      </c>
      <c r="D3533" s="109" t="s">
        <v>505</v>
      </c>
      <c r="E3533" s="116" t="str">
        <f t="shared" si="423"/>
        <v>Henry</v>
      </c>
      <c r="F3533" s="116" t="str">
        <f t="shared" si="424"/>
        <v>Loubser</v>
      </c>
      <c r="G3533" s="116" t="str">
        <f t="shared" si="425"/>
        <v>Men Grand Masters</v>
      </c>
      <c r="H3533" s="116" t="str">
        <f t="shared" si="426"/>
        <v>Penguin</v>
      </c>
      <c r="I3533" s="109" t="s">
        <v>19</v>
      </c>
      <c r="J3533" s="109"/>
      <c r="K3533" s="109">
        <v>42</v>
      </c>
      <c r="L3533" s="118">
        <f t="shared" si="427"/>
        <v>0.8</v>
      </c>
      <c r="M3533" s="118">
        <f t="shared" si="428"/>
        <v>0.8</v>
      </c>
    </row>
    <row r="3534" spans="1:13" x14ac:dyDescent="0.3">
      <c r="A3534" s="121" t="str">
        <f t="shared" si="429"/>
        <v>2019-IC-L4</v>
      </c>
      <c r="B3534" s="122">
        <f t="shared" si="430"/>
        <v>43715</v>
      </c>
      <c r="C3534" s="121" t="str">
        <f t="shared" si="431"/>
        <v>Zone 4 - Horingbaai</v>
      </c>
      <c r="D3534" s="109" t="s">
        <v>505</v>
      </c>
      <c r="E3534" s="116" t="str">
        <f t="shared" si="423"/>
        <v>Henry</v>
      </c>
      <c r="F3534" s="116" t="str">
        <f t="shared" si="424"/>
        <v>Loubser</v>
      </c>
      <c r="G3534" s="116" t="str">
        <f t="shared" si="425"/>
        <v>Men Grand Masters</v>
      </c>
      <c r="H3534" s="116" t="str">
        <f t="shared" si="426"/>
        <v>Penguin</v>
      </c>
      <c r="I3534" s="109" t="s">
        <v>19</v>
      </c>
      <c r="J3534" s="109"/>
      <c r="K3534" s="109">
        <v>56</v>
      </c>
      <c r="L3534" s="118">
        <f t="shared" si="427"/>
        <v>1.8</v>
      </c>
      <c r="M3534" s="118">
        <f t="shared" si="428"/>
        <v>1.8</v>
      </c>
    </row>
    <row r="3535" spans="1:13" x14ac:dyDescent="0.3">
      <c r="A3535" s="121" t="str">
        <f t="shared" si="429"/>
        <v>2019-IC-L4</v>
      </c>
      <c r="B3535" s="122">
        <f t="shared" si="430"/>
        <v>43715</v>
      </c>
      <c r="C3535" s="121" t="str">
        <f t="shared" si="431"/>
        <v>Zone 4 - Horingbaai</v>
      </c>
      <c r="D3535" s="109" t="s">
        <v>505</v>
      </c>
      <c r="E3535" s="116" t="str">
        <f t="shared" si="423"/>
        <v>Henry</v>
      </c>
      <c r="F3535" s="116" t="str">
        <f t="shared" si="424"/>
        <v>Loubser</v>
      </c>
      <c r="G3535" s="116" t="str">
        <f t="shared" si="425"/>
        <v>Men Grand Masters</v>
      </c>
      <c r="H3535" s="116" t="str">
        <f t="shared" si="426"/>
        <v>Penguin</v>
      </c>
      <c r="I3535" s="109" t="s">
        <v>19</v>
      </c>
      <c r="J3535" s="109"/>
      <c r="K3535" s="109">
        <v>46</v>
      </c>
      <c r="L3535" s="118">
        <f t="shared" si="427"/>
        <v>1</v>
      </c>
      <c r="M3535" s="118">
        <f t="shared" si="428"/>
        <v>1</v>
      </c>
    </row>
    <row r="3536" spans="1:13" x14ac:dyDescent="0.3">
      <c r="A3536" s="121" t="str">
        <f t="shared" si="429"/>
        <v>2019-IC-L4</v>
      </c>
      <c r="B3536" s="122">
        <f t="shared" si="430"/>
        <v>43715</v>
      </c>
      <c r="C3536" s="121" t="str">
        <f t="shared" si="431"/>
        <v>Zone 4 - Horingbaai</v>
      </c>
      <c r="D3536" s="109" t="s">
        <v>505</v>
      </c>
      <c r="E3536" s="116" t="str">
        <f t="shared" si="423"/>
        <v>Henry</v>
      </c>
      <c r="F3536" s="116" t="str">
        <f t="shared" si="424"/>
        <v>Loubser</v>
      </c>
      <c r="G3536" s="116" t="str">
        <f t="shared" si="425"/>
        <v>Men Grand Masters</v>
      </c>
      <c r="H3536" s="116" t="str">
        <f t="shared" si="426"/>
        <v>Penguin</v>
      </c>
      <c r="I3536" s="109" t="s">
        <v>19</v>
      </c>
      <c r="J3536" s="109"/>
      <c r="K3536" s="109">
        <v>64</v>
      </c>
      <c r="L3536" s="118">
        <f t="shared" si="427"/>
        <v>2.7</v>
      </c>
      <c r="M3536" s="118">
        <f t="shared" si="428"/>
        <v>2.7</v>
      </c>
    </row>
    <row r="3537" spans="1:13" x14ac:dyDescent="0.3">
      <c r="A3537" s="121" t="str">
        <f t="shared" si="429"/>
        <v>2019-IC-L4</v>
      </c>
      <c r="B3537" s="122">
        <f t="shared" si="430"/>
        <v>43715</v>
      </c>
      <c r="C3537" s="121" t="str">
        <f t="shared" si="431"/>
        <v>Zone 4 - Horingbaai</v>
      </c>
      <c r="D3537" s="109" t="s">
        <v>505</v>
      </c>
      <c r="E3537" s="116" t="str">
        <f t="shared" si="423"/>
        <v>Henry</v>
      </c>
      <c r="F3537" s="116" t="str">
        <f t="shared" si="424"/>
        <v>Loubser</v>
      </c>
      <c r="G3537" s="116" t="str">
        <f t="shared" si="425"/>
        <v>Men Grand Masters</v>
      </c>
      <c r="H3537" s="116" t="str">
        <f t="shared" si="426"/>
        <v>Penguin</v>
      </c>
      <c r="I3537" s="109" t="s">
        <v>19</v>
      </c>
      <c r="J3537" s="109"/>
      <c r="K3537" s="109">
        <v>43</v>
      </c>
      <c r="L3537" s="118">
        <f t="shared" si="427"/>
        <v>0.8</v>
      </c>
      <c r="M3537" s="118">
        <f t="shared" si="428"/>
        <v>0.8</v>
      </c>
    </row>
    <row r="3538" spans="1:13" x14ac:dyDescent="0.3">
      <c r="A3538" s="121" t="str">
        <f t="shared" si="429"/>
        <v>2019-IC-L4</v>
      </c>
      <c r="B3538" s="122">
        <f t="shared" si="430"/>
        <v>43715</v>
      </c>
      <c r="C3538" s="121" t="str">
        <f t="shared" si="431"/>
        <v>Zone 4 - Horingbaai</v>
      </c>
      <c r="D3538" s="109" t="s">
        <v>505</v>
      </c>
      <c r="E3538" s="116" t="str">
        <f t="shared" si="423"/>
        <v>Henry</v>
      </c>
      <c r="F3538" s="116" t="str">
        <f t="shared" si="424"/>
        <v>Loubser</v>
      </c>
      <c r="G3538" s="116" t="str">
        <f t="shared" si="425"/>
        <v>Men Grand Masters</v>
      </c>
      <c r="H3538" s="116" t="str">
        <f t="shared" si="426"/>
        <v>Penguin</v>
      </c>
      <c r="I3538" s="109" t="s">
        <v>19</v>
      </c>
      <c r="J3538" s="109"/>
      <c r="K3538" s="109">
        <v>62</v>
      </c>
      <c r="L3538" s="118">
        <f t="shared" si="427"/>
        <v>2.5</v>
      </c>
      <c r="M3538" s="118">
        <f t="shared" si="428"/>
        <v>2.5</v>
      </c>
    </row>
    <row r="3539" spans="1:13" x14ac:dyDescent="0.3">
      <c r="A3539" s="121" t="str">
        <f t="shared" si="429"/>
        <v>2019-IC-L4</v>
      </c>
      <c r="B3539" s="122">
        <f t="shared" si="430"/>
        <v>43715</v>
      </c>
      <c r="C3539" s="121" t="str">
        <f t="shared" si="431"/>
        <v>Zone 4 - Horingbaai</v>
      </c>
      <c r="D3539" s="109" t="s">
        <v>505</v>
      </c>
      <c r="E3539" s="116" t="str">
        <f t="shared" si="423"/>
        <v>Henry</v>
      </c>
      <c r="F3539" s="116" t="str">
        <f t="shared" si="424"/>
        <v>Loubser</v>
      </c>
      <c r="G3539" s="116" t="str">
        <f t="shared" si="425"/>
        <v>Men Grand Masters</v>
      </c>
      <c r="H3539" s="116" t="str">
        <f t="shared" si="426"/>
        <v>Penguin</v>
      </c>
      <c r="I3539" s="109" t="s">
        <v>19</v>
      </c>
      <c r="J3539" s="109"/>
      <c r="K3539" s="109">
        <v>67</v>
      </c>
      <c r="L3539" s="118">
        <f t="shared" si="427"/>
        <v>3.1</v>
      </c>
      <c r="M3539" s="118">
        <f t="shared" si="428"/>
        <v>3.1</v>
      </c>
    </row>
    <row r="3540" spans="1:13" x14ac:dyDescent="0.3">
      <c r="A3540" s="121" t="str">
        <f t="shared" si="429"/>
        <v>2019-IC-L4</v>
      </c>
      <c r="B3540" s="122">
        <f t="shared" si="430"/>
        <v>43715</v>
      </c>
      <c r="C3540" s="121" t="str">
        <f t="shared" si="431"/>
        <v>Zone 4 - Horingbaai</v>
      </c>
      <c r="D3540" s="109" t="s">
        <v>556</v>
      </c>
      <c r="E3540" s="116" t="str">
        <f t="shared" si="423"/>
        <v>Julian</v>
      </c>
      <c r="F3540" s="116" t="str">
        <f t="shared" si="424"/>
        <v>Viljoen</v>
      </c>
      <c r="G3540" s="116" t="str">
        <f t="shared" si="425"/>
        <v>Men Grand Masters</v>
      </c>
      <c r="H3540" s="116" t="str">
        <f t="shared" si="426"/>
        <v>Penguin</v>
      </c>
      <c r="I3540" s="109" t="s">
        <v>19</v>
      </c>
      <c r="J3540" s="109"/>
      <c r="K3540" s="109">
        <v>48</v>
      </c>
      <c r="L3540" s="118">
        <f t="shared" si="427"/>
        <v>1.1000000000000001</v>
      </c>
      <c r="M3540" s="118">
        <f t="shared" si="428"/>
        <v>1.1000000000000001</v>
      </c>
    </row>
    <row r="3541" spans="1:13" x14ac:dyDescent="0.3">
      <c r="A3541" s="121" t="str">
        <f t="shared" si="429"/>
        <v>2019-IC-L4</v>
      </c>
      <c r="B3541" s="122">
        <f t="shared" si="430"/>
        <v>43715</v>
      </c>
      <c r="C3541" s="121" t="str">
        <f t="shared" si="431"/>
        <v>Zone 4 - Horingbaai</v>
      </c>
      <c r="D3541" s="109" t="s">
        <v>556</v>
      </c>
      <c r="E3541" s="116" t="str">
        <f t="shared" si="423"/>
        <v>Julian</v>
      </c>
      <c r="F3541" s="116" t="str">
        <f t="shared" si="424"/>
        <v>Viljoen</v>
      </c>
      <c r="G3541" s="116" t="str">
        <f t="shared" si="425"/>
        <v>Men Grand Masters</v>
      </c>
      <c r="H3541" s="116" t="str">
        <f t="shared" si="426"/>
        <v>Penguin</v>
      </c>
      <c r="I3541" s="109" t="s">
        <v>19</v>
      </c>
      <c r="J3541" s="109"/>
      <c r="K3541" s="109">
        <v>51</v>
      </c>
      <c r="L3541" s="118">
        <f t="shared" si="427"/>
        <v>1.4</v>
      </c>
      <c r="M3541" s="118">
        <f t="shared" si="428"/>
        <v>1.4</v>
      </c>
    </row>
    <row r="3542" spans="1:13" x14ac:dyDescent="0.3">
      <c r="A3542" s="121" t="str">
        <f t="shared" si="429"/>
        <v>2019-IC-L4</v>
      </c>
      <c r="B3542" s="122">
        <f t="shared" si="430"/>
        <v>43715</v>
      </c>
      <c r="C3542" s="121" t="str">
        <f t="shared" si="431"/>
        <v>Zone 4 - Horingbaai</v>
      </c>
      <c r="D3542" s="109" t="s">
        <v>556</v>
      </c>
      <c r="E3542" s="116" t="str">
        <f t="shared" si="423"/>
        <v>Julian</v>
      </c>
      <c r="F3542" s="116" t="str">
        <f t="shared" si="424"/>
        <v>Viljoen</v>
      </c>
      <c r="G3542" s="116" t="str">
        <f t="shared" si="425"/>
        <v>Men Grand Masters</v>
      </c>
      <c r="H3542" s="116" t="str">
        <f t="shared" si="426"/>
        <v>Penguin</v>
      </c>
      <c r="I3542" s="109" t="s">
        <v>19</v>
      </c>
      <c r="J3542" s="109"/>
      <c r="K3542" s="109">
        <v>52</v>
      </c>
      <c r="L3542" s="118">
        <f t="shared" si="427"/>
        <v>1.4</v>
      </c>
      <c r="M3542" s="118">
        <f t="shared" si="428"/>
        <v>1.4</v>
      </c>
    </row>
    <row r="3543" spans="1:13" x14ac:dyDescent="0.3">
      <c r="A3543" s="121" t="str">
        <f t="shared" si="429"/>
        <v>2019-IC-L4</v>
      </c>
      <c r="B3543" s="122">
        <f t="shared" si="430"/>
        <v>43715</v>
      </c>
      <c r="C3543" s="121" t="str">
        <f t="shared" si="431"/>
        <v>Zone 4 - Horingbaai</v>
      </c>
      <c r="D3543" s="109" t="s">
        <v>749</v>
      </c>
      <c r="E3543" s="116" t="str">
        <f t="shared" si="423"/>
        <v>Grant</v>
      </c>
      <c r="F3543" s="116" t="str">
        <f t="shared" si="424"/>
        <v>Knight</v>
      </c>
      <c r="G3543" s="116" t="str">
        <f t="shared" si="425"/>
        <v>Men Veteran</v>
      </c>
      <c r="H3543" s="116" t="str">
        <f t="shared" si="426"/>
        <v>Penguin</v>
      </c>
      <c r="I3543" s="109" t="s">
        <v>19</v>
      </c>
      <c r="J3543" s="109"/>
      <c r="K3543" s="109">
        <v>50</v>
      </c>
      <c r="L3543" s="118">
        <f t="shared" si="427"/>
        <v>1.3</v>
      </c>
      <c r="M3543" s="118">
        <f t="shared" si="428"/>
        <v>1.3</v>
      </c>
    </row>
    <row r="3544" spans="1:13" x14ac:dyDescent="0.3">
      <c r="A3544" s="121" t="str">
        <f t="shared" si="429"/>
        <v>2019-IC-L4</v>
      </c>
      <c r="B3544" s="122">
        <f t="shared" si="430"/>
        <v>43715</v>
      </c>
      <c r="C3544" s="121" t="str">
        <f t="shared" si="431"/>
        <v>Zone 4 - Horingbaai</v>
      </c>
      <c r="D3544" s="109" t="s">
        <v>1420</v>
      </c>
      <c r="E3544" s="116" t="str">
        <f t="shared" si="423"/>
        <v>Allen</v>
      </c>
      <c r="F3544" s="116" t="str">
        <f t="shared" si="424"/>
        <v>Langenstrassen</v>
      </c>
      <c r="G3544" s="116" t="str">
        <f t="shared" si="425"/>
        <v>Men Veteran</v>
      </c>
      <c r="H3544" s="116" t="str">
        <f t="shared" si="426"/>
        <v>Penguin</v>
      </c>
      <c r="I3544" s="109"/>
      <c r="J3544" s="109"/>
      <c r="K3544" s="109"/>
      <c r="L3544" s="118" t="str">
        <f t="shared" si="427"/>
        <v/>
      </c>
      <c r="M3544" s="118" t="str">
        <f t="shared" si="428"/>
        <v/>
      </c>
    </row>
    <row r="3545" spans="1:13" x14ac:dyDescent="0.3">
      <c r="A3545" s="121" t="str">
        <f t="shared" si="429"/>
        <v>2019-IC-L4</v>
      </c>
      <c r="B3545" s="122">
        <f t="shared" si="430"/>
        <v>43715</v>
      </c>
      <c r="C3545" s="121" t="str">
        <f t="shared" si="431"/>
        <v>Zone 4 - Horingbaai</v>
      </c>
      <c r="D3545" s="109" t="s">
        <v>563</v>
      </c>
      <c r="E3545" s="116" t="str">
        <f t="shared" si="423"/>
        <v>Louis</v>
      </c>
      <c r="F3545" s="116" t="str">
        <f t="shared" si="424"/>
        <v>Potgieter</v>
      </c>
      <c r="G3545" s="116" t="str">
        <f t="shared" si="425"/>
        <v>Men Veteran</v>
      </c>
      <c r="H3545" s="116" t="str">
        <f t="shared" si="426"/>
        <v>Welwitschia</v>
      </c>
      <c r="I3545" s="109"/>
      <c r="J3545" s="109"/>
      <c r="K3545" s="109"/>
      <c r="L3545" s="118" t="str">
        <f t="shared" si="427"/>
        <v/>
      </c>
      <c r="M3545" s="118" t="str">
        <f t="shared" si="428"/>
        <v/>
      </c>
    </row>
    <row r="3546" spans="1:13" x14ac:dyDescent="0.3">
      <c r="A3546" s="121" t="str">
        <f t="shared" si="429"/>
        <v>2019-IC-L4</v>
      </c>
      <c r="B3546" s="122">
        <f t="shared" si="430"/>
        <v>43715</v>
      </c>
      <c r="C3546" s="121" t="str">
        <f t="shared" si="431"/>
        <v>Zone 4 - Horingbaai</v>
      </c>
      <c r="D3546" s="109" t="s">
        <v>502</v>
      </c>
      <c r="E3546" s="116" t="str">
        <f t="shared" si="423"/>
        <v>Nico</v>
      </c>
      <c r="F3546" s="116" t="str">
        <f t="shared" si="424"/>
        <v>Kotze</v>
      </c>
      <c r="G3546" s="116" t="str">
        <f t="shared" si="425"/>
        <v>Men Veteran</v>
      </c>
      <c r="H3546" s="116" t="str">
        <f t="shared" si="426"/>
        <v>Penguin</v>
      </c>
      <c r="I3546" s="109"/>
      <c r="J3546" s="109"/>
      <c r="K3546" s="109"/>
      <c r="L3546" s="118" t="str">
        <f t="shared" si="427"/>
        <v/>
      </c>
      <c r="M3546" s="118" t="str">
        <f t="shared" si="428"/>
        <v/>
      </c>
    </row>
    <row r="3547" spans="1:13" x14ac:dyDescent="0.3">
      <c r="A3547" s="121" t="str">
        <f t="shared" si="429"/>
        <v>2019-IC-L4</v>
      </c>
      <c r="B3547" s="122">
        <f t="shared" si="430"/>
        <v>43715</v>
      </c>
      <c r="C3547" s="121" t="str">
        <f t="shared" si="431"/>
        <v>Zone 4 - Horingbaai</v>
      </c>
      <c r="D3547" s="109" t="s">
        <v>501</v>
      </c>
      <c r="E3547" s="116" t="str">
        <f t="shared" si="423"/>
        <v>Lesley</v>
      </c>
      <c r="F3547" s="116" t="str">
        <f t="shared" si="424"/>
        <v>Page</v>
      </c>
      <c r="G3547" s="116" t="str">
        <f t="shared" si="425"/>
        <v>Men Master</v>
      </c>
      <c r="H3547" s="116" t="str">
        <f t="shared" si="426"/>
        <v>Penguin</v>
      </c>
      <c r="I3547" s="109"/>
      <c r="J3547" s="109"/>
      <c r="K3547" s="109"/>
      <c r="L3547" s="118" t="str">
        <f t="shared" si="427"/>
        <v/>
      </c>
      <c r="M3547" s="118" t="str">
        <f t="shared" si="428"/>
        <v/>
      </c>
    </row>
    <row r="3548" spans="1:13" x14ac:dyDescent="0.3">
      <c r="A3548" s="121" t="str">
        <f t="shared" si="429"/>
        <v>2019-IC-L4</v>
      </c>
      <c r="B3548" s="122">
        <f t="shared" si="430"/>
        <v>43715</v>
      </c>
      <c r="C3548" s="121" t="str">
        <f t="shared" si="431"/>
        <v>Zone 4 - Horingbaai</v>
      </c>
      <c r="D3548" s="109" t="s">
        <v>673</v>
      </c>
      <c r="E3548" s="116" t="str">
        <f t="shared" si="423"/>
        <v>Corne</v>
      </c>
      <c r="F3548" s="116" t="str">
        <f t="shared" si="424"/>
        <v>Burger</v>
      </c>
      <c r="G3548" s="116" t="str">
        <f t="shared" si="425"/>
        <v>Men U/21</v>
      </c>
      <c r="H3548" s="116" t="str">
        <f t="shared" si="426"/>
        <v>Penguin</v>
      </c>
      <c r="I3548" s="109"/>
      <c r="J3548" s="109"/>
      <c r="K3548" s="109"/>
      <c r="L3548" s="118" t="str">
        <f t="shared" si="427"/>
        <v/>
      </c>
      <c r="M3548" s="118" t="str">
        <f t="shared" si="428"/>
        <v/>
      </c>
    </row>
    <row r="3549" spans="1:13" x14ac:dyDescent="0.3">
      <c r="A3549" s="121" t="str">
        <f t="shared" si="429"/>
        <v>2019-IC-L4</v>
      </c>
      <c r="B3549" s="122">
        <f t="shared" si="430"/>
        <v>43715</v>
      </c>
      <c r="C3549" s="121" t="str">
        <f t="shared" si="431"/>
        <v>Zone 4 - Horingbaai</v>
      </c>
      <c r="D3549" s="109" t="s">
        <v>1255</v>
      </c>
      <c r="E3549" s="116" t="str">
        <f t="shared" si="423"/>
        <v>Dale</v>
      </c>
      <c r="F3549" s="116" t="str">
        <f t="shared" si="424"/>
        <v>Smith</v>
      </c>
      <c r="G3549" s="116" t="str">
        <f t="shared" si="425"/>
        <v>Men Senior</v>
      </c>
      <c r="H3549" s="116" t="str">
        <f t="shared" si="426"/>
        <v>xPenguin</v>
      </c>
      <c r="I3549" s="109"/>
      <c r="J3549" s="109"/>
      <c r="K3549" s="109"/>
      <c r="L3549" s="118" t="str">
        <f t="shared" si="427"/>
        <v/>
      </c>
      <c r="M3549" s="118" t="str">
        <f t="shared" si="428"/>
        <v/>
      </c>
    </row>
    <row r="3550" spans="1:13" x14ac:dyDescent="0.3">
      <c r="A3550" s="121" t="str">
        <f t="shared" si="429"/>
        <v>2019-IC-L4</v>
      </c>
      <c r="B3550" s="122">
        <f t="shared" si="430"/>
        <v>43715</v>
      </c>
      <c r="C3550" s="121" t="str">
        <f t="shared" si="431"/>
        <v>Zone 4 - Horingbaai</v>
      </c>
      <c r="D3550" s="109" t="s">
        <v>516</v>
      </c>
      <c r="E3550" s="116" t="str">
        <f t="shared" si="423"/>
        <v>Morne</v>
      </c>
      <c r="F3550" s="116" t="str">
        <f t="shared" si="424"/>
        <v>Horn</v>
      </c>
      <c r="G3550" s="116" t="str">
        <f t="shared" si="425"/>
        <v>Men Veteran</v>
      </c>
      <c r="H3550" s="116" t="str">
        <f t="shared" si="426"/>
        <v>Welwitschia</v>
      </c>
      <c r="I3550" s="109"/>
      <c r="J3550" s="109"/>
      <c r="K3550" s="109"/>
      <c r="L3550" s="118" t="str">
        <f t="shared" si="427"/>
        <v/>
      </c>
      <c r="M3550" s="118" t="str">
        <f t="shared" si="428"/>
        <v/>
      </c>
    </row>
    <row r="3551" spans="1:13" x14ac:dyDescent="0.3">
      <c r="A3551" s="121" t="str">
        <f t="shared" si="429"/>
        <v>2019-IC-L4</v>
      </c>
      <c r="B3551" s="122">
        <f t="shared" si="430"/>
        <v>43715</v>
      </c>
      <c r="C3551" s="121" t="str">
        <f t="shared" si="431"/>
        <v>Zone 4 - Horingbaai</v>
      </c>
      <c r="D3551" s="109" t="s">
        <v>527</v>
      </c>
      <c r="E3551" s="116" t="str">
        <f t="shared" si="423"/>
        <v>Emil</v>
      </c>
      <c r="F3551" s="116" t="str">
        <f t="shared" si="424"/>
        <v>Prinsloo</v>
      </c>
      <c r="G3551" s="116" t="str">
        <f t="shared" si="425"/>
        <v>Men Veteran</v>
      </c>
      <c r="H3551" s="116" t="str">
        <f t="shared" si="426"/>
        <v>Henties Bay</v>
      </c>
      <c r="I3551" s="109" t="s">
        <v>19</v>
      </c>
      <c r="J3551" s="109"/>
      <c r="K3551" s="109">
        <v>40</v>
      </c>
      <c r="L3551" s="118">
        <f t="shared" si="427"/>
        <v>0.7</v>
      </c>
      <c r="M3551" s="118">
        <f t="shared" si="428"/>
        <v>0.7</v>
      </c>
    </row>
    <row r="3552" spans="1:13" x14ac:dyDescent="0.3">
      <c r="A3552" s="121" t="str">
        <f t="shared" si="429"/>
        <v>2019-IC-L4</v>
      </c>
      <c r="B3552" s="122">
        <f t="shared" si="430"/>
        <v>43715</v>
      </c>
      <c r="C3552" s="121" t="str">
        <f t="shared" si="431"/>
        <v>Zone 4 - Horingbaai</v>
      </c>
      <c r="D3552" s="109" t="s">
        <v>527</v>
      </c>
      <c r="E3552" s="116" t="str">
        <f t="shared" si="423"/>
        <v>Emil</v>
      </c>
      <c r="F3552" s="116" t="str">
        <f t="shared" si="424"/>
        <v>Prinsloo</v>
      </c>
      <c r="G3552" s="116" t="str">
        <f t="shared" si="425"/>
        <v>Men Veteran</v>
      </c>
      <c r="H3552" s="116" t="str">
        <f t="shared" si="426"/>
        <v>Henties Bay</v>
      </c>
      <c r="I3552" s="109" t="s">
        <v>19</v>
      </c>
      <c r="J3552" s="109"/>
      <c r="K3552" s="109">
        <v>51</v>
      </c>
      <c r="L3552" s="118">
        <f t="shared" si="427"/>
        <v>1.4</v>
      </c>
      <c r="M3552" s="118">
        <f t="shared" si="428"/>
        <v>1.4</v>
      </c>
    </row>
    <row r="3553" spans="1:13" x14ac:dyDescent="0.3">
      <c r="A3553" s="121" t="str">
        <f t="shared" si="429"/>
        <v>2019-IC-L4</v>
      </c>
      <c r="B3553" s="122">
        <f t="shared" si="430"/>
        <v>43715</v>
      </c>
      <c r="C3553" s="121" t="str">
        <f t="shared" si="431"/>
        <v>Zone 4 - Horingbaai</v>
      </c>
      <c r="D3553" s="109" t="s">
        <v>552</v>
      </c>
      <c r="E3553" s="116" t="str">
        <f t="shared" si="423"/>
        <v>Alec</v>
      </c>
      <c r="F3553" s="116" t="str">
        <f t="shared" si="424"/>
        <v>Landers</v>
      </c>
      <c r="G3553" s="116" t="str">
        <f t="shared" si="425"/>
        <v>Men Senior</v>
      </c>
      <c r="H3553" s="116" t="str">
        <f t="shared" si="426"/>
        <v>Orca Angling Club</v>
      </c>
      <c r="I3553" s="109" t="s">
        <v>19</v>
      </c>
      <c r="J3553" s="109"/>
      <c r="K3553" s="109">
        <v>40</v>
      </c>
      <c r="L3553" s="118">
        <f t="shared" si="427"/>
        <v>0.7</v>
      </c>
      <c r="M3553" s="118">
        <f t="shared" si="428"/>
        <v>0.7</v>
      </c>
    </row>
    <row r="3554" spans="1:13" x14ac:dyDescent="0.3">
      <c r="A3554" s="121" t="str">
        <f t="shared" si="429"/>
        <v>2019-IC-L4</v>
      </c>
      <c r="B3554" s="122">
        <f t="shared" si="430"/>
        <v>43715</v>
      </c>
      <c r="C3554" s="121" t="str">
        <f t="shared" si="431"/>
        <v>Zone 4 - Horingbaai</v>
      </c>
      <c r="D3554" s="109" t="s">
        <v>552</v>
      </c>
      <c r="E3554" s="116" t="str">
        <f t="shared" si="423"/>
        <v>Alec</v>
      </c>
      <c r="F3554" s="116" t="str">
        <f t="shared" si="424"/>
        <v>Landers</v>
      </c>
      <c r="G3554" s="116" t="str">
        <f t="shared" si="425"/>
        <v>Men Senior</v>
      </c>
      <c r="H3554" s="116" t="str">
        <f t="shared" si="426"/>
        <v>Orca Angling Club</v>
      </c>
      <c r="I3554" s="109" t="s">
        <v>19</v>
      </c>
      <c r="J3554" s="109"/>
      <c r="K3554" s="109">
        <v>58</v>
      </c>
      <c r="L3554" s="118">
        <f t="shared" si="427"/>
        <v>2</v>
      </c>
      <c r="M3554" s="118">
        <f t="shared" si="428"/>
        <v>2</v>
      </c>
    </row>
    <row r="3555" spans="1:13" x14ac:dyDescent="0.3">
      <c r="A3555" s="121" t="str">
        <f t="shared" si="429"/>
        <v>2019-IC-L4</v>
      </c>
      <c r="B3555" s="122">
        <f t="shared" si="430"/>
        <v>43715</v>
      </c>
      <c r="C3555" s="121" t="str">
        <f t="shared" si="431"/>
        <v>Zone 4 - Horingbaai</v>
      </c>
      <c r="D3555" s="109" t="s">
        <v>1628</v>
      </c>
      <c r="E3555" s="116" t="str">
        <f t="shared" ref="E3555:E3618" si="432">IF(D3555="","",VLOOKUP(D3555,Master,3,FALSE))</f>
        <v>Melany</v>
      </c>
      <c r="F3555" s="116" t="str">
        <f t="shared" ref="F3555:F3618" si="433">IF(D3555="","",VLOOKUP(D3555,Master,4,FALSE))</f>
        <v>Lotter</v>
      </c>
      <c r="G3555" s="116" t="str">
        <f t="shared" ref="G3555:G3618" si="434">IF(D3555="","",VLOOKUP(D3555,Master,5,FALSE))</f>
        <v>Ladies Senior</v>
      </c>
      <c r="H3555" s="116" t="str">
        <f t="shared" ref="H3555:H3618" si="435">IF(D3555="","",VLOOKUP(D3555,Master,2,FALSE))</f>
        <v>xOrca Angling Club</v>
      </c>
      <c r="I3555" s="109" t="s">
        <v>19</v>
      </c>
      <c r="J3555" s="109"/>
      <c r="K3555" s="109">
        <v>42</v>
      </c>
      <c r="L3555" s="118">
        <f t="shared" ref="L3555:L3618" si="436">IF(K3555="","",IF(I3555="",ROUND(HLOOKUP(J3555,kgList,K3555,FALSE),1),ROUND(HLOOKUP(I3555,kgList,K3555,FALSE),1)))</f>
        <v>0.8</v>
      </c>
      <c r="M3555" s="118">
        <f t="shared" ref="M3555:M3618" si="437">IF(L3555="","",IF(COUNTA(I3555:J3555)&gt;1,"Edible or Inedible",IF(COUNTA(I3555)=1,L3555*1,IF(COUNTA(J3555)=1,L3555*1,"ERROR"))))</f>
        <v>0.8</v>
      </c>
    </row>
    <row r="3556" spans="1:13" x14ac:dyDescent="0.3">
      <c r="A3556" s="121" t="str">
        <f t="shared" si="429"/>
        <v>2019-IC-L4</v>
      </c>
      <c r="B3556" s="122">
        <f t="shared" si="430"/>
        <v>43715</v>
      </c>
      <c r="C3556" s="121" t="str">
        <f t="shared" si="431"/>
        <v>Zone 4 - Horingbaai</v>
      </c>
      <c r="D3556" s="109" t="s">
        <v>1803</v>
      </c>
      <c r="E3556" s="116" t="str">
        <f t="shared" si="432"/>
        <v>Micheal</v>
      </c>
      <c r="F3556" s="116" t="str">
        <f t="shared" si="433"/>
        <v>Lotter</v>
      </c>
      <c r="G3556" s="116" t="str">
        <f t="shared" si="434"/>
        <v>Men Master</v>
      </c>
      <c r="H3556" s="116" t="str">
        <f t="shared" si="435"/>
        <v>Orca Angling Club</v>
      </c>
      <c r="I3556" s="109" t="s">
        <v>19</v>
      </c>
      <c r="J3556" s="109"/>
      <c r="K3556" s="109">
        <v>40</v>
      </c>
      <c r="L3556" s="118">
        <f t="shared" si="436"/>
        <v>0.7</v>
      </c>
      <c r="M3556" s="118">
        <f t="shared" si="437"/>
        <v>0.7</v>
      </c>
    </row>
    <row r="3557" spans="1:13" x14ac:dyDescent="0.3">
      <c r="A3557" s="121" t="str">
        <f t="shared" si="429"/>
        <v>2019-IC-L4</v>
      </c>
      <c r="B3557" s="122">
        <f t="shared" si="430"/>
        <v>43715</v>
      </c>
      <c r="C3557" s="121" t="str">
        <f t="shared" si="431"/>
        <v>Zone 4 - Horingbaai</v>
      </c>
      <c r="D3557" s="109" t="s">
        <v>1689</v>
      </c>
      <c r="E3557" s="116" t="str">
        <f t="shared" si="432"/>
        <v>Juanne-Louis</v>
      </c>
      <c r="F3557" s="116" t="str">
        <f t="shared" si="433"/>
        <v>Grobler</v>
      </c>
      <c r="G3557" s="116" t="str">
        <f t="shared" si="434"/>
        <v>Men Senior</v>
      </c>
      <c r="H3557" s="116" t="str">
        <f t="shared" si="435"/>
        <v>Orca Angling Club</v>
      </c>
      <c r="I3557" s="109" t="s">
        <v>19</v>
      </c>
      <c r="J3557" s="109"/>
      <c r="K3557" s="109">
        <v>55</v>
      </c>
      <c r="L3557" s="118">
        <f t="shared" si="436"/>
        <v>1.7</v>
      </c>
      <c r="M3557" s="118">
        <f t="shared" si="437"/>
        <v>1.7</v>
      </c>
    </row>
    <row r="3558" spans="1:13" x14ac:dyDescent="0.3">
      <c r="A3558" s="121" t="str">
        <f t="shared" si="429"/>
        <v>2019-IC-L4</v>
      </c>
      <c r="B3558" s="122">
        <f t="shared" si="430"/>
        <v>43715</v>
      </c>
      <c r="C3558" s="121" t="str">
        <f t="shared" si="431"/>
        <v>Zone 4 - Horingbaai</v>
      </c>
      <c r="D3558" s="109" t="s">
        <v>618</v>
      </c>
      <c r="E3558" s="116" t="str">
        <f t="shared" si="432"/>
        <v>Immo</v>
      </c>
      <c r="F3558" s="116" t="str">
        <f t="shared" si="433"/>
        <v>Dresselhaus</v>
      </c>
      <c r="G3558" s="116" t="str">
        <f t="shared" si="434"/>
        <v>Men Senior</v>
      </c>
      <c r="H3558" s="116" t="str">
        <f t="shared" si="435"/>
        <v>Orca Angling Club</v>
      </c>
      <c r="I3558" s="109"/>
      <c r="J3558" s="109" t="s">
        <v>2018</v>
      </c>
      <c r="K3558" s="109">
        <v>172</v>
      </c>
      <c r="L3558" s="118">
        <f t="shared" si="436"/>
        <v>27.8</v>
      </c>
      <c r="M3558" s="118">
        <f t="shared" si="437"/>
        <v>27.8</v>
      </c>
    </row>
    <row r="3559" spans="1:13" x14ac:dyDescent="0.3">
      <c r="A3559" s="121" t="str">
        <f t="shared" si="429"/>
        <v>2019-IC-L4</v>
      </c>
      <c r="B3559" s="122">
        <f t="shared" si="430"/>
        <v>43715</v>
      </c>
      <c r="C3559" s="121" t="str">
        <f t="shared" si="431"/>
        <v>Zone 4 - Horingbaai</v>
      </c>
      <c r="D3559" s="109" t="s">
        <v>503</v>
      </c>
      <c r="E3559" s="116" t="str">
        <f t="shared" si="432"/>
        <v>Brian</v>
      </c>
      <c r="F3559" s="116" t="str">
        <f t="shared" si="433"/>
        <v>Curtis</v>
      </c>
      <c r="G3559" s="116" t="str">
        <f t="shared" si="434"/>
        <v>Men Senior</v>
      </c>
      <c r="H3559" s="116" t="str">
        <f t="shared" si="435"/>
        <v>Orca Angling Club</v>
      </c>
      <c r="I3559" s="109" t="s">
        <v>19</v>
      </c>
      <c r="J3559" s="109"/>
      <c r="K3559" s="109">
        <v>72</v>
      </c>
      <c r="L3559" s="118">
        <f t="shared" si="436"/>
        <v>3.9</v>
      </c>
      <c r="M3559" s="118">
        <f t="shared" si="437"/>
        <v>3.9</v>
      </c>
    </row>
    <row r="3560" spans="1:13" x14ac:dyDescent="0.3">
      <c r="A3560" s="121" t="str">
        <f t="shared" si="429"/>
        <v>2019-IC-L4</v>
      </c>
      <c r="B3560" s="122">
        <f t="shared" si="430"/>
        <v>43715</v>
      </c>
      <c r="C3560" s="121" t="str">
        <f t="shared" si="431"/>
        <v>Zone 4 - Horingbaai</v>
      </c>
      <c r="D3560" s="109" t="s">
        <v>503</v>
      </c>
      <c r="E3560" s="116" t="str">
        <f t="shared" si="432"/>
        <v>Brian</v>
      </c>
      <c r="F3560" s="116" t="str">
        <f t="shared" si="433"/>
        <v>Curtis</v>
      </c>
      <c r="G3560" s="116" t="str">
        <f t="shared" si="434"/>
        <v>Men Senior</v>
      </c>
      <c r="H3560" s="116" t="str">
        <f t="shared" si="435"/>
        <v>Orca Angling Club</v>
      </c>
      <c r="I3560" s="109"/>
      <c r="J3560" s="109" t="s">
        <v>1339</v>
      </c>
      <c r="K3560" s="109">
        <v>154</v>
      </c>
      <c r="L3560" s="118">
        <f t="shared" si="436"/>
        <v>49.4</v>
      </c>
      <c r="M3560" s="118">
        <f t="shared" si="437"/>
        <v>49.4</v>
      </c>
    </row>
    <row r="3561" spans="1:13" x14ac:dyDescent="0.3">
      <c r="A3561" s="121" t="str">
        <f t="shared" si="429"/>
        <v>2019-IC-L4</v>
      </c>
      <c r="B3561" s="122">
        <f t="shared" si="430"/>
        <v>43715</v>
      </c>
      <c r="C3561" s="121" t="str">
        <f t="shared" si="431"/>
        <v>Zone 4 - Horingbaai</v>
      </c>
      <c r="D3561" s="109" t="s">
        <v>503</v>
      </c>
      <c r="E3561" s="116" t="str">
        <f t="shared" si="432"/>
        <v>Brian</v>
      </c>
      <c r="F3561" s="116" t="str">
        <f t="shared" si="433"/>
        <v>Curtis</v>
      </c>
      <c r="G3561" s="116" t="str">
        <f t="shared" si="434"/>
        <v>Men Senior</v>
      </c>
      <c r="H3561" s="116" t="str">
        <f t="shared" si="435"/>
        <v>Orca Angling Club</v>
      </c>
      <c r="I3561" s="109"/>
      <c r="J3561" s="109" t="s">
        <v>1366</v>
      </c>
      <c r="K3561" s="109">
        <v>56</v>
      </c>
      <c r="L3561" s="118">
        <f t="shared" si="436"/>
        <v>2.8</v>
      </c>
      <c r="M3561" s="118">
        <f t="shared" si="437"/>
        <v>2.8</v>
      </c>
    </row>
    <row r="3562" spans="1:13" x14ac:dyDescent="0.3">
      <c r="A3562" s="121" t="str">
        <f t="shared" si="429"/>
        <v>2019-IC-L4</v>
      </c>
      <c r="B3562" s="122">
        <f t="shared" si="430"/>
        <v>43715</v>
      </c>
      <c r="C3562" s="121" t="str">
        <f t="shared" si="431"/>
        <v>Zone 4 - Horingbaai</v>
      </c>
      <c r="D3562" s="109" t="s">
        <v>723</v>
      </c>
      <c r="E3562" s="116" t="str">
        <f t="shared" si="432"/>
        <v>Corne</v>
      </c>
      <c r="F3562" s="116" t="str">
        <f t="shared" si="433"/>
        <v>Kruger</v>
      </c>
      <c r="G3562" s="116" t="str">
        <f t="shared" si="434"/>
        <v>Men Senior</v>
      </c>
      <c r="H3562" s="116" t="str">
        <f t="shared" si="435"/>
        <v>Orca Angling Club</v>
      </c>
      <c r="I3562" s="109"/>
      <c r="J3562" s="109"/>
      <c r="K3562" s="109"/>
      <c r="L3562" s="118" t="str">
        <f t="shared" si="436"/>
        <v/>
      </c>
      <c r="M3562" s="118" t="str">
        <f t="shared" si="437"/>
        <v/>
      </c>
    </row>
    <row r="3563" spans="1:13" x14ac:dyDescent="0.3">
      <c r="A3563" s="121" t="str">
        <f t="shared" si="429"/>
        <v>2019-IC-L4</v>
      </c>
      <c r="B3563" s="122">
        <f t="shared" si="430"/>
        <v>43715</v>
      </c>
      <c r="C3563" s="121" t="str">
        <f t="shared" si="431"/>
        <v>Zone 4 - Horingbaai</v>
      </c>
      <c r="D3563" s="109" t="s">
        <v>823</v>
      </c>
      <c r="E3563" s="116" t="str">
        <f t="shared" si="432"/>
        <v>Gelhar</v>
      </c>
      <c r="F3563" s="116" t="str">
        <f t="shared" si="433"/>
        <v>Slabbert</v>
      </c>
      <c r="G3563" s="116" t="str">
        <f t="shared" si="434"/>
        <v>Men Senior</v>
      </c>
      <c r="H3563" s="116" t="str">
        <f t="shared" si="435"/>
        <v>Orca Angling Club</v>
      </c>
      <c r="I3563" s="109"/>
      <c r="J3563" s="109"/>
      <c r="K3563" s="109"/>
      <c r="L3563" s="118" t="str">
        <f t="shared" si="436"/>
        <v/>
      </c>
      <c r="M3563" s="118" t="str">
        <f t="shared" si="437"/>
        <v/>
      </c>
    </row>
    <row r="3564" spans="1:13" x14ac:dyDescent="0.3">
      <c r="A3564" s="121" t="str">
        <f t="shared" si="429"/>
        <v>2019-IC-L4</v>
      </c>
      <c r="B3564" s="122">
        <f t="shared" si="430"/>
        <v>43715</v>
      </c>
      <c r="C3564" s="121" t="str">
        <f t="shared" si="431"/>
        <v>Zone 4 - Horingbaai</v>
      </c>
      <c r="D3564" s="109" t="s">
        <v>1388</v>
      </c>
      <c r="E3564" s="116" t="str">
        <f t="shared" si="432"/>
        <v>Ferdi</v>
      </c>
      <c r="F3564" s="116" t="str">
        <f t="shared" si="433"/>
        <v>Roetz</v>
      </c>
      <c r="G3564" s="116" t="str">
        <f t="shared" si="434"/>
        <v>Men Senior</v>
      </c>
      <c r="H3564" s="116" t="str">
        <f t="shared" si="435"/>
        <v>Orca Angling Club</v>
      </c>
      <c r="I3564" s="109"/>
      <c r="J3564" s="109"/>
      <c r="K3564" s="109"/>
      <c r="L3564" s="118" t="str">
        <f t="shared" si="436"/>
        <v/>
      </c>
      <c r="M3564" s="118" t="str">
        <f t="shared" si="437"/>
        <v/>
      </c>
    </row>
    <row r="3565" spans="1:13" x14ac:dyDescent="0.3">
      <c r="A3565" s="121" t="str">
        <f t="shared" si="429"/>
        <v>2019-IC-L4</v>
      </c>
      <c r="B3565" s="122">
        <f t="shared" si="430"/>
        <v>43715</v>
      </c>
      <c r="C3565" s="121" t="str">
        <f t="shared" si="431"/>
        <v>Zone 4 - Horingbaai</v>
      </c>
      <c r="D3565" s="109" t="s">
        <v>615</v>
      </c>
      <c r="E3565" s="116" t="str">
        <f t="shared" si="432"/>
        <v xml:space="preserve">Joe </v>
      </c>
      <c r="F3565" s="116" t="str">
        <f t="shared" si="433"/>
        <v>Herman</v>
      </c>
      <c r="G3565" s="116" t="str">
        <f t="shared" si="434"/>
        <v>Men Senior</v>
      </c>
      <c r="H3565" s="116" t="str">
        <f t="shared" si="435"/>
        <v>Orca Angling Club</v>
      </c>
      <c r="I3565" s="109"/>
      <c r="J3565" s="109"/>
      <c r="K3565" s="109"/>
      <c r="L3565" s="118" t="str">
        <f t="shared" si="436"/>
        <v/>
      </c>
      <c r="M3565" s="118" t="str">
        <f t="shared" si="437"/>
        <v/>
      </c>
    </row>
    <row r="3566" spans="1:13" x14ac:dyDescent="0.3">
      <c r="A3566" s="121" t="str">
        <f t="shared" si="429"/>
        <v>2019-IC-L4</v>
      </c>
      <c r="B3566" s="122">
        <f t="shared" si="430"/>
        <v>43715</v>
      </c>
      <c r="C3566" s="121" t="str">
        <f t="shared" si="431"/>
        <v>Zone 4 - Horingbaai</v>
      </c>
      <c r="D3566" s="109" t="s">
        <v>802</v>
      </c>
      <c r="E3566" s="116" t="str">
        <f t="shared" si="432"/>
        <v>Sean</v>
      </c>
      <c r="F3566" s="116" t="str">
        <f t="shared" si="433"/>
        <v>Oberg</v>
      </c>
      <c r="G3566" s="116" t="str">
        <f t="shared" si="434"/>
        <v>Men Senior</v>
      </c>
      <c r="H3566" s="116" t="str">
        <f t="shared" si="435"/>
        <v>Walvis Bay</v>
      </c>
      <c r="I3566" s="109"/>
      <c r="J3566" s="109"/>
      <c r="K3566" s="109"/>
      <c r="L3566" s="118" t="str">
        <f t="shared" si="436"/>
        <v/>
      </c>
      <c r="M3566" s="118" t="str">
        <f t="shared" si="437"/>
        <v/>
      </c>
    </row>
    <row r="3567" spans="1:13" x14ac:dyDescent="0.3">
      <c r="A3567" s="121" t="str">
        <f t="shared" si="429"/>
        <v>2019-IC-L4</v>
      </c>
      <c r="B3567" s="122">
        <f t="shared" si="430"/>
        <v>43715</v>
      </c>
      <c r="C3567" s="121" t="str">
        <f t="shared" si="431"/>
        <v>Zone 4 - Horingbaai</v>
      </c>
      <c r="D3567" s="109" t="s">
        <v>1794</v>
      </c>
      <c r="E3567" s="116" t="str">
        <f t="shared" si="432"/>
        <v>Franco</v>
      </c>
      <c r="F3567" s="116" t="str">
        <f t="shared" si="433"/>
        <v>Horn</v>
      </c>
      <c r="G3567" s="116" t="str">
        <f t="shared" si="434"/>
        <v>Men Senior</v>
      </c>
      <c r="H3567" s="116" t="str">
        <f t="shared" si="435"/>
        <v>Orca Angling Club</v>
      </c>
      <c r="I3567" s="109"/>
      <c r="J3567" s="109"/>
      <c r="K3567" s="109"/>
      <c r="L3567" s="118" t="str">
        <f t="shared" si="436"/>
        <v/>
      </c>
      <c r="M3567" s="118" t="str">
        <f t="shared" si="437"/>
        <v/>
      </c>
    </row>
    <row r="3568" spans="1:13" x14ac:dyDescent="0.3">
      <c r="A3568" s="121" t="str">
        <f t="shared" si="429"/>
        <v>2019-IC-L4</v>
      </c>
      <c r="B3568" s="122">
        <f t="shared" si="430"/>
        <v>43715</v>
      </c>
      <c r="C3568" s="121" t="str">
        <f t="shared" si="431"/>
        <v>Zone 4 - Horingbaai</v>
      </c>
      <c r="D3568" s="109" t="s">
        <v>1688</v>
      </c>
      <c r="E3568" s="116" t="str">
        <f t="shared" si="432"/>
        <v>William</v>
      </c>
      <c r="F3568" s="116" t="str">
        <f t="shared" si="433"/>
        <v>Schickerling</v>
      </c>
      <c r="G3568" s="116" t="str">
        <f t="shared" si="434"/>
        <v>Men Senior</v>
      </c>
      <c r="H3568" s="116" t="str">
        <f t="shared" si="435"/>
        <v>Orca Angling Club</v>
      </c>
      <c r="I3568" s="109"/>
      <c r="J3568" s="109"/>
      <c r="K3568" s="109"/>
      <c r="L3568" s="118" t="str">
        <f t="shared" si="436"/>
        <v/>
      </c>
      <c r="M3568" s="118" t="str">
        <f t="shared" si="437"/>
        <v/>
      </c>
    </row>
    <row r="3569" spans="1:13" x14ac:dyDescent="0.3">
      <c r="A3569" s="121" t="str">
        <f t="shared" si="429"/>
        <v>2019-IC-L4</v>
      </c>
      <c r="B3569" s="122">
        <f t="shared" si="430"/>
        <v>43715</v>
      </c>
      <c r="C3569" s="121" t="str">
        <f t="shared" si="431"/>
        <v>Zone 4 - Horingbaai</v>
      </c>
      <c r="D3569" s="109" t="s">
        <v>1634</v>
      </c>
      <c r="E3569" s="116" t="str">
        <f t="shared" si="432"/>
        <v>Sven</v>
      </c>
      <c r="F3569" s="116" t="str">
        <f t="shared" si="433"/>
        <v>Welzig</v>
      </c>
      <c r="G3569" s="116" t="str">
        <f t="shared" si="434"/>
        <v>Men U/21</v>
      </c>
      <c r="H3569" s="116" t="str">
        <f t="shared" si="435"/>
        <v>Atlantic Angling Club</v>
      </c>
      <c r="I3569" s="109" t="s">
        <v>19</v>
      </c>
      <c r="J3569" s="109"/>
      <c r="K3569" s="109">
        <v>57</v>
      </c>
      <c r="L3569" s="118">
        <f t="shared" si="436"/>
        <v>1.9</v>
      </c>
      <c r="M3569" s="118">
        <f t="shared" si="437"/>
        <v>1.9</v>
      </c>
    </row>
    <row r="3570" spans="1:13" x14ac:dyDescent="0.3">
      <c r="A3570" s="121" t="str">
        <f t="shared" si="429"/>
        <v>2019-IC-L4</v>
      </c>
      <c r="B3570" s="122">
        <f t="shared" si="430"/>
        <v>43715</v>
      </c>
      <c r="C3570" s="121" t="str">
        <f t="shared" si="431"/>
        <v>Zone 4 - Horingbaai</v>
      </c>
      <c r="D3570" s="109" t="s">
        <v>1634</v>
      </c>
      <c r="E3570" s="116" t="str">
        <f t="shared" si="432"/>
        <v>Sven</v>
      </c>
      <c r="F3570" s="116" t="str">
        <f t="shared" si="433"/>
        <v>Welzig</v>
      </c>
      <c r="G3570" s="116" t="str">
        <f t="shared" si="434"/>
        <v>Men U/21</v>
      </c>
      <c r="H3570" s="116" t="str">
        <f t="shared" si="435"/>
        <v>Atlantic Angling Club</v>
      </c>
      <c r="I3570" s="109" t="s">
        <v>19</v>
      </c>
      <c r="J3570" s="109"/>
      <c r="K3570" s="109">
        <v>53</v>
      </c>
      <c r="L3570" s="118">
        <f t="shared" si="436"/>
        <v>1.5</v>
      </c>
      <c r="M3570" s="118">
        <f t="shared" si="437"/>
        <v>1.5</v>
      </c>
    </row>
    <row r="3571" spans="1:13" x14ac:dyDescent="0.3">
      <c r="A3571" s="121" t="str">
        <f t="shared" si="429"/>
        <v>2019-IC-L4</v>
      </c>
      <c r="B3571" s="122">
        <f t="shared" si="430"/>
        <v>43715</v>
      </c>
      <c r="C3571" s="121" t="str">
        <f t="shared" si="431"/>
        <v>Zone 4 - Horingbaai</v>
      </c>
      <c r="D3571" s="109" t="s">
        <v>1497</v>
      </c>
      <c r="E3571" s="116" t="str">
        <f t="shared" si="432"/>
        <v>Andi</v>
      </c>
      <c r="F3571" s="116" t="str">
        <f t="shared" si="433"/>
        <v>Bachran</v>
      </c>
      <c r="G3571" s="116" t="str">
        <f t="shared" si="434"/>
        <v>Men Master</v>
      </c>
      <c r="H3571" s="116" t="str">
        <f t="shared" si="435"/>
        <v>Atlantic Angling Club</v>
      </c>
      <c r="I3571" s="109" t="s">
        <v>19</v>
      </c>
      <c r="J3571" s="109"/>
      <c r="K3571" s="109">
        <v>53</v>
      </c>
      <c r="L3571" s="118">
        <f t="shared" si="436"/>
        <v>1.5</v>
      </c>
      <c r="M3571" s="118">
        <f t="shared" si="437"/>
        <v>1.5</v>
      </c>
    </row>
    <row r="3572" spans="1:13" x14ac:dyDescent="0.3">
      <c r="A3572" s="121" t="str">
        <f t="shared" si="429"/>
        <v>2019-IC-L4</v>
      </c>
      <c r="B3572" s="122">
        <f t="shared" si="430"/>
        <v>43715</v>
      </c>
      <c r="C3572" s="121" t="str">
        <f t="shared" si="431"/>
        <v>Zone 4 - Horingbaai</v>
      </c>
      <c r="D3572" s="109" t="s">
        <v>1497</v>
      </c>
      <c r="E3572" s="116" t="str">
        <f t="shared" si="432"/>
        <v>Andi</v>
      </c>
      <c r="F3572" s="116" t="str">
        <f t="shared" si="433"/>
        <v>Bachran</v>
      </c>
      <c r="G3572" s="116" t="str">
        <f t="shared" si="434"/>
        <v>Men Master</v>
      </c>
      <c r="H3572" s="116" t="str">
        <f t="shared" si="435"/>
        <v>Atlantic Angling Club</v>
      </c>
      <c r="I3572" s="109" t="s">
        <v>19</v>
      </c>
      <c r="J3572" s="109"/>
      <c r="K3572" s="109">
        <v>40</v>
      </c>
      <c r="L3572" s="118">
        <f t="shared" si="436"/>
        <v>0.7</v>
      </c>
      <c r="M3572" s="118">
        <f t="shared" si="437"/>
        <v>0.7</v>
      </c>
    </row>
    <row r="3573" spans="1:13" x14ac:dyDescent="0.3">
      <c r="A3573" s="121" t="str">
        <f t="shared" si="429"/>
        <v>2019-IC-L4</v>
      </c>
      <c r="B3573" s="122">
        <f t="shared" si="430"/>
        <v>43715</v>
      </c>
      <c r="C3573" s="121" t="str">
        <f t="shared" si="431"/>
        <v>Zone 4 - Horingbaai</v>
      </c>
      <c r="D3573" s="109" t="s">
        <v>2014</v>
      </c>
      <c r="E3573" s="116" t="str">
        <f t="shared" si="432"/>
        <v>Flippie</v>
      </c>
      <c r="F3573" s="116" t="str">
        <f t="shared" si="433"/>
        <v>Scheepers</v>
      </c>
      <c r="G3573" s="116" t="str">
        <f t="shared" si="434"/>
        <v>Men Veteran</v>
      </c>
      <c r="H3573" s="116" t="str">
        <f t="shared" si="435"/>
        <v>Walvis Bay</v>
      </c>
      <c r="I3573" s="109" t="s">
        <v>19</v>
      </c>
      <c r="J3573" s="109"/>
      <c r="K3573" s="109">
        <v>42</v>
      </c>
      <c r="L3573" s="118">
        <f t="shared" si="436"/>
        <v>0.8</v>
      </c>
      <c r="M3573" s="118">
        <f t="shared" si="437"/>
        <v>0.8</v>
      </c>
    </row>
    <row r="3574" spans="1:13" x14ac:dyDescent="0.3">
      <c r="A3574" s="121" t="str">
        <f t="shared" si="429"/>
        <v>2019-IC-L4</v>
      </c>
      <c r="B3574" s="122">
        <f t="shared" si="430"/>
        <v>43715</v>
      </c>
      <c r="C3574" s="121" t="str">
        <f t="shared" si="431"/>
        <v>Zone 4 - Horingbaai</v>
      </c>
      <c r="D3574" s="109" t="s">
        <v>519</v>
      </c>
      <c r="E3574" s="116" t="str">
        <f t="shared" si="432"/>
        <v>Jörg</v>
      </c>
      <c r="F3574" s="116" t="str">
        <f t="shared" si="433"/>
        <v>Walter</v>
      </c>
      <c r="G3574" s="116" t="str">
        <f t="shared" si="434"/>
        <v>Men Grand Masters</v>
      </c>
      <c r="H3574" s="116" t="str">
        <f t="shared" si="435"/>
        <v>Atlantic Angling Club</v>
      </c>
      <c r="I3574" s="109" t="s">
        <v>19</v>
      </c>
      <c r="J3574" s="109"/>
      <c r="K3574" s="109">
        <v>75</v>
      </c>
      <c r="L3574" s="118">
        <f t="shared" si="436"/>
        <v>4.4000000000000004</v>
      </c>
      <c r="M3574" s="118">
        <f t="shared" si="437"/>
        <v>4.4000000000000004</v>
      </c>
    </row>
    <row r="3575" spans="1:13" x14ac:dyDescent="0.3">
      <c r="A3575" s="121" t="str">
        <f t="shared" si="429"/>
        <v>2019-IC-L4</v>
      </c>
      <c r="B3575" s="122">
        <f t="shared" si="430"/>
        <v>43715</v>
      </c>
      <c r="C3575" s="121" t="str">
        <f t="shared" si="431"/>
        <v>Zone 4 - Horingbaai</v>
      </c>
      <c r="D3575" s="109" t="s">
        <v>519</v>
      </c>
      <c r="E3575" s="116" t="str">
        <f t="shared" si="432"/>
        <v>Jörg</v>
      </c>
      <c r="F3575" s="116" t="str">
        <f t="shared" si="433"/>
        <v>Walter</v>
      </c>
      <c r="G3575" s="116" t="str">
        <f t="shared" si="434"/>
        <v>Men Grand Masters</v>
      </c>
      <c r="H3575" s="116" t="str">
        <f t="shared" si="435"/>
        <v>Atlantic Angling Club</v>
      </c>
      <c r="I3575" s="109" t="s">
        <v>19</v>
      </c>
      <c r="J3575" s="109"/>
      <c r="K3575" s="109">
        <v>67</v>
      </c>
      <c r="L3575" s="118">
        <f t="shared" si="436"/>
        <v>3.1</v>
      </c>
      <c r="M3575" s="118">
        <f t="shared" si="437"/>
        <v>3.1</v>
      </c>
    </row>
    <row r="3576" spans="1:13" x14ac:dyDescent="0.3">
      <c r="A3576" s="121" t="str">
        <f t="shared" si="429"/>
        <v>2019-IC-L4</v>
      </c>
      <c r="B3576" s="122">
        <f t="shared" si="430"/>
        <v>43715</v>
      </c>
      <c r="C3576" s="121" t="str">
        <f t="shared" si="431"/>
        <v>Zone 4 - Horingbaai</v>
      </c>
      <c r="D3576" s="109" t="s">
        <v>2015</v>
      </c>
      <c r="E3576" s="116" t="str">
        <f t="shared" si="432"/>
        <v>Espe</v>
      </c>
      <c r="F3576" s="116" t="str">
        <f t="shared" si="433"/>
        <v>Steyl</v>
      </c>
      <c r="G3576" s="116" t="str">
        <f t="shared" si="434"/>
        <v>Men Veteran</v>
      </c>
      <c r="H3576" s="116" t="str">
        <f t="shared" si="435"/>
        <v>Atlantic Angling Club</v>
      </c>
      <c r="I3576" s="109" t="s">
        <v>19</v>
      </c>
      <c r="J3576" s="109"/>
      <c r="K3576" s="109">
        <v>45</v>
      </c>
      <c r="L3576" s="118">
        <f t="shared" si="436"/>
        <v>0.9</v>
      </c>
      <c r="M3576" s="118">
        <f t="shared" si="437"/>
        <v>0.9</v>
      </c>
    </row>
    <row r="3577" spans="1:13" x14ac:dyDescent="0.3">
      <c r="A3577" s="121" t="str">
        <f t="shared" si="429"/>
        <v>2019-IC-L4</v>
      </c>
      <c r="B3577" s="122">
        <f t="shared" si="430"/>
        <v>43715</v>
      </c>
      <c r="C3577" s="121" t="str">
        <f t="shared" si="431"/>
        <v>Zone 4 - Horingbaai</v>
      </c>
      <c r="D3577" s="109" t="s">
        <v>735</v>
      </c>
      <c r="E3577" s="116" t="str">
        <f t="shared" si="432"/>
        <v>Natasha</v>
      </c>
      <c r="F3577" s="116" t="str">
        <f t="shared" si="433"/>
        <v>Mostert</v>
      </c>
      <c r="G3577" s="116" t="str">
        <f t="shared" si="434"/>
        <v>Ladies Senior</v>
      </c>
      <c r="H3577" s="116" t="str">
        <f t="shared" si="435"/>
        <v>Atlantic Angling Club</v>
      </c>
      <c r="I3577" s="109" t="s">
        <v>19</v>
      </c>
      <c r="J3577" s="109"/>
      <c r="K3577" s="109">
        <v>52</v>
      </c>
      <c r="L3577" s="118">
        <f t="shared" si="436"/>
        <v>1.4</v>
      </c>
      <c r="M3577" s="118">
        <f t="shared" si="437"/>
        <v>1.4</v>
      </c>
    </row>
    <row r="3578" spans="1:13" x14ac:dyDescent="0.3">
      <c r="A3578" s="121" t="str">
        <f t="shared" si="429"/>
        <v>2019-IC-L4</v>
      </c>
      <c r="B3578" s="122">
        <f t="shared" si="430"/>
        <v>43715</v>
      </c>
      <c r="C3578" s="121" t="str">
        <f t="shared" si="431"/>
        <v>Zone 4 - Horingbaai</v>
      </c>
      <c r="D3578" s="109" t="s">
        <v>735</v>
      </c>
      <c r="E3578" s="116" t="str">
        <f t="shared" si="432"/>
        <v>Natasha</v>
      </c>
      <c r="F3578" s="116" t="str">
        <f t="shared" si="433"/>
        <v>Mostert</v>
      </c>
      <c r="G3578" s="116" t="str">
        <f t="shared" si="434"/>
        <v>Ladies Senior</v>
      </c>
      <c r="H3578" s="116" t="str">
        <f t="shared" si="435"/>
        <v>Atlantic Angling Club</v>
      </c>
      <c r="I3578" s="109" t="s">
        <v>19</v>
      </c>
      <c r="J3578" s="109"/>
      <c r="K3578" s="109">
        <v>47</v>
      </c>
      <c r="L3578" s="118">
        <f t="shared" si="436"/>
        <v>1.1000000000000001</v>
      </c>
      <c r="M3578" s="118">
        <f t="shared" si="437"/>
        <v>1.1000000000000001</v>
      </c>
    </row>
    <row r="3579" spans="1:13" x14ac:dyDescent="0.3">
      <c r="A3579" s="121" t="str">
        <f t="shared" si="429"/>
        <v>2019-IC-L4</v>
      </c>
      <c r="B3579" s="122">
        <f t="shared" si="430"/>
        <v>43715</v>
      </c>
      <c r="C3579" s="121" t="str">
        <f t="shared" si="431"/>
        <v>Zone 4 - Horingbaai</v>
      </c>
      <c r="D3579" s="109" t="s">
        <v>507</v>
      </c>
      <c r="E3579" s="116" t="str">
        <f t="shared" si="432"/>
        <v>Johan</v>
      </c>
      <c r="F3579" s="116" t="str">
        <f t="shared" si="433"/>
        <v>Mostert</v>
      </c>
      <c r="G3579" s="116" t="str">
        <f t="shared" si="434"/>
        <v>Men Senior</v>
      </c>
      <c r="H3579" s="116" t="str">
        <f t="shared" si="435"/>
        <v>Atlantic Angling Club</v>
      </c>
      <c r="I3579" s="109" t="s">
        <v>19</v>
      </c>
      <c r="J3579" s="109"/>
      <c r="K3579" s="109">
        <v>49</v>
      </c>
      <c r="L3579" s="118">
        <f t="shared" si="436"/>
        <v>1.2</v>
      </c>
      <c r="M3579" s="118">
        <f t="shared" si="437"/>
        <v>1.2</v>
      </c>
    </row>
    <row r="3580" spans="1:13" x14ac:dyDescent="0.3">
      <c r="A3580" s="121" t="str">
        <f t="shared" si="429"/>
        <v>2019-IC-L4</v>
      </c>
      <c r="B3580" s="122">
        <f t="shared" si="430"/>
        <v>43715</v>
      </c>
      <c r="C3580" s="121" t="str">
        <f t="shared" si="431"/>
        <v>Zone 4 - Horingbaai</v>
      </c>
      <c r="D3580" s="109" t="s">
        <v>507</v>
      </c>
      <c r="E3580" s="116" t="str">
        <f t="shared" si="432"/>
        <v>Johan</v>
      </c>
      <c r="F3580" s="116" t="str">
        <f t="shared" si="433"/>
        <v>Mostert</v>
      </c>
      <c r="G3580" s="116" t="str">
        <f t="shared" si="434"/>
        <v>Men Senior</v>
      </c>
      <c r="H3580" s="116" t="str">
        <f t="shared" si="435"/>
        <v>Atlantic Angling Club</v>
      </c>
      <c r="I3580" s="109" t="s">
        <v>19</v>
      </c>
      <c r="J3580" s="109"/>
      <c r="K3580" s="109">
        <v>40</v>
      </c>
      <c r="L3580" s="118">
        <f t="shared" si="436"/>
        <v>0.7</v>
      </c>
      <c r="M3580" s="118">
        <f t="shared" si="437"/>
        <v>0.7</v>
      </c>
    </row>
    <row r="3581" spans="1:13" x14ac:dyDescent="0.3">
      <c r="A3581" s="121" t="str">
        <f t="shared" si="429"/>
        <v>2019-IC-L4</v>
      </c>
      <c r="B3581" s="122">
        <f t="shared" si="430"/>
        <v>43715</v>
      </c>
      <c r="C3581" s="121" t="str">
        <f t="shared" si="431"/>
        <v>Zone 4 - Horingbaai</v>
      </c>
      <c r="D3581" s="109" t="s">
        <v>507</v>
      </c>
      <c r="E3581" s="116" t="str">
        <f t="shared" si="432"/>
        <v>Johan</v>
      </c>
      <c r="F3581" s="116" t="str">
        <f t="shared" si="433"/>
        <v>Mostert</v>
      </c>
      <c r="G3581" s="116" t="str">
        <f t="shared" si="434"/>
        <v>Men Senior</v>
      </c>
      <c r="H3581" s="116" t="str">
        <f t="shared" si="435"/>
        <v>Atlantic Angling Club</v>
      </c>
      <c r="I3581" s="109" t="s">
        <v>19</v>
      </c>
      <c r="J3581" s="109"/>
      <c r="K3581" s="109">
        <v>42</v>
      </c>
      <c r="L3581" s="118">
        <f t="shared" si="436"/>
        <v>0.8</v>
      </c>
      <c r="M3581" s="118">
        <f t="shared" si="437"/>
        <v>0.8</v>
      </c>
    </row>
    <row r="3582" spans="1:13" x14ac:dyDescent="0.3">
      <c r="A3582" s="121" t="str">
        <f t="shared" si="429"/>
        <v>2019-IC-L4</v>
      </c>
      <c r="B3582" s="122">
        <f t="shared" si="430"/>
        <v>43715</v>
      </c>
      <c r="C3582" s="121" t="str">
        <f t="shared" si="431"/>
        <v>Zone 4 - Horingbaai</v>
      </c>
      <c r="D3582" s="109" t="s">
        <v>507</v>
      </c>
      <c r="E3582" s="116" t="str">
        <f t="shared" si="432"/>
        <v>Johan</v>
      </c>
      <c r="F3582" s="116" t="str">
        <f t="shared" si="433"/>
        <v>Mostert</v>
      </c>
      <c r="G3582" s="116" t="str">
        <f t="shared" si="434"/>
        <v>Men Senior</v>
      </c>
      <c r="H3582" s="116" t="str">
        <f t="shared" si="435"/>
        <v>Atlantic Angling Club</v>
      </c>
      <c r="I3582" s="109" t="s">
        <v>19</v>
      </c>
      <c r="J3582" s="109"/>
      <c r="K3582" s="109">
        <v>44</v>
      </c>
      <c r="L3582" s="118">
        <f t="shared" si="436"/>
        <v>0.9</v>
      </c>
      <c r="M3582" s="118">
        <f t="shared" si="437"/>
        <v>0.9</v>
      </c>
    </row>
    <row r="3583" spans="1:13" x14ac:dyDescent="0.3">
      <c r="A3583" s="121" t="str">
        <f t="shared" si="429"/>
        <v>2019-IC-L4</v>
      </c>
      <c r="B3583" s="122">
        <f t="shared" si="430"/>
        <v>43715</v>
      </c>
      <c r="C3583" s="121" t="str">
        <f t="shared" si="431"/>
        <v>Zone 4 - Horingbaai</v>
      </c>
      <c r="D3583" s="109" t="s">
        <v>954</v>
      </c>
      <c r="E3583" s="116" t="str">
        <f t="shared" si="432"/>
        <v>Jaco</v>
      </c>
      <c r="F3583" s="116" t="str">
        <f t="shared" si="433"/>
        <v>Venter</v>
      </c>
      <c r="G3583" s="116" t="str">
        <f t="shared" si="434"/>
        <v>Men Master</v>
      </c>
      <c r="H3583" s="116" t="str">
        <f t="shared" si="435"/>
        <v>Atlantic Angling Club</v>
      </c>
      <c r="I3583" s="109" t="s">
        <v>19</v>
      </c>
      <c r="J3583" s="109"/>
      <c r="K3583" s="109">
        <v>76</v>
      </c>
      <c r="L3583" s="118">
        <f t="shared" si="436"/>
        <v>4.5999999999999996</v>
      </c>
      <c r="M3583" s="118">
        <f t="shared" si="437"/>
        <v>4.5999999999999996</v>
      </c>
    </row>
    <row r="3584" spans="1:13" x14ac:dyDescent="0.3">
      <c r="A3584" s="121" t="str">
        <f t="shared" si="429"/>
        <v>2019-IC-L4</v>
      </c>
      <c r="B3584" s="122">
        <f t="shared" si="430"/>
        <v>43715</v>
      </c>
      <c r="C3584" s="121" t="str">
        <f t="shared" si="431"/>
        <v>Zone 4 - Horingbaai</v>
      </c>
      <c r="D3584" s="109" t="s">
        <v>641</v>
      </c>
      <c r="E3584" s="116" t="str">
        <f t="shared" si="432"/>
        <v>Hennie</v>
      </c>
      <c r="F3584" s="116" t="str">
        <f t="shared" si="433"/>
        <v>Roets</v>
      </c>
      <c r="G3584" s="116" t="str">
        <f t="shared" si="434"/>
        <v>Men Veteran</v>
      </c>
      <c r="H3584" s="116" t="str">
        <f t="shared" si="435"/>
        <v>Atlantic Angling Club</v>
      </c>
      <c r="I3584" s="109" t="s">
        <v>19</v>
      </c>
      <c r="J3584" s="109"/>
      <c r="K3584" s="109">
        <v>64</v>
      </c>
      <c r="L3584" s="118">
        <f t="shared" si="436"/>
        <v>2.7</v>
      </c>
      <c r="M3584" s="118">
        <f t="shared" si="437"/>
        <v>2.7</v>
      </c>
    </row>
    <row r="3585" spans="1:13" x14ac:dyDescent="0.3">
      <c r="A3585" s="121" t="str">
        <f t="shared" si="429"/>
        <v>2019-IC-L4</v>
      </c>
      <c r="B3585" s="122">
        <f t="shared" si="430"/>
        <v>43715</v>
      </c>
      <c r="C3585" s="121" t="str">
        <f t="shared" si="431"/>
        <v>Zone 4 - Horingbaai</v>
      </c>
      <c r="D3585" s="109" t="s">
        <v>641</v>
      </c>
      <c r="E3585" s="116" t="str">
        <f t="shared" si="432"/>
        <v>Hennie</v>
      </c>
      <c r="F3585" s="116" t="str">
        <f t="shared" si="433"/>
        <v>Roets</v>
      </c>
      <c r="G3585" s="116" t="str">
        <f t="shared" si="434"/>
        <v>Men Veteran</v>
      </c>
      <c r="H3585" s="116" t="str">
        <f t="shared" si="435"/>
        <v>Atlantic Angling Club</v>
      </c>
      <c r="I3585" s="109" t="s">
        <v>19</v>
      </c>
      <c r="J3585" s="109"/>
      <c r="K3585" s="109">
        <v>63</v>
      </c>
      <c r="L3585" s="118">
        <f t="shared" si="436"/>
        <v>2.6</v>
      </c>
      <c r="M3585" s="118">
        <f t="shared" si="437"/>
        <v>2.6</v>
      </c>
    </row>
    <row r="3586" spans="1:13" x14ac:dyDescent="0.3">
      <c r="A3586" s="121" t="str">
        <f t="shared" si="429"/>
        <v>2019-IC-L4</v>
      </c>
      <c r="B3586" s="122">
        <f t="shared" si="430"/>
        <v>43715</v>
      </c>
      <c r="C3586" s="121" t="str">
        <f t="shared" si="431"/>
        <v>Zone 4 - Horingbaai</v>
      </c>
      <c r="D3586" s="109" t="s">
        <v>641</v>
      </c>
      <c r="E3586" s="116" t="str">
        <f t="shared" si="432"/>
        <v>Hennie</v>
      </c>
      <c r="F3586" s="116" t="str">
        <f t="shared" si="433"/>
        <v>Roets</v>
      </c>
      <c r="G3586" s="116" t="str">
        <f t="shared" si="434"/>
        <v>Men Veteran</v>
      </c>
      <c r="H3586" s="116" t="str">
        <f t="shared" si="435"/>
        <v>Atlantic Angling Club</v>
      </c>
      <c r="I3586" s="109" t="s">
        <v>19</v>
      </c>
      <c r="J3586" s="109"/>
      <c r="K3586" s="109">
        <v>73</v>
      </c>
      <c r="L3586" s="118">
        <f t="shared" si="436"/>
        <v>4.0999999999999996</v>
      </c>
      <c r="M3586" s="118">
        <f t="shared" si="437"/>
        <v>4.0999999999999996</v>
      </c>
    </row>
    <row r="3587" spans="1:13" x14ac:dyDescent="0.3">
      <c r="A3587" s="121" t="str">
        <f t="shared" si="429"/>
        <v>2019-IC-L4</v>
      </c>
      <c r="B3587" s="122">
        <f t="shared" si="430"/>
        <v>43715</v>
      </c>
      <c r="C3587" s="121" t="str">
        <f t="shared" si="431"/>
        <v>Zone 4 - Horingbaai</v>
      </c>
      <c r="D3587" s="109" t="s">
        <v>1759</v>
      </c>
      <c r="E3587" s="116" t="str">
        <f t="shared" si="432"/>
        <v>Andy</v>
      </c>
      <c r="F3587" s="116" t="str">
        <f t="shared" si="433"/>
        <v>Welzig</v>
      </c>
      <c r="G3587" s="116" t="str">
        <f t="shared" si="434"/>
        <v>Men Master</v>
      </c>
      <c r="H3587" s="116" t="str">
        <f t="shared" si="435"/>
        <v>Atlantic Angling Club</v>
      </c>
      <c r="I3587" s="109"/>
      <c r="J3587" s="109"/>
      <c r="K3587" s="109"/>
      <c r="L3587" s="118" t="str">
        <f t="shared" si="436"/>
        <v/>
      </c>
      <c r="M3587" s="118" t="str">
        <f t="shared" si="437"/>
        <v/>
      </c>
    </row>
    <row r="3588" spans="1:13" x14ac:dyDescent="0.3">
      <c r="A3588" s="121" t="str">
        <f t="shared" si="429"/>
        <v>2019-IC-L4</v>
      </c>
      <c r="B3588" s="122">
        <f t="shared" si="430"/>
        <v>43715</v>
      </c>
      <c r="C3588" s="121" t="str">
        <f t="shared" si="431"/>
        <v>Zone 4 - Horingbaai</v>
      </c>
      <c r="D3588" s="109" t="s">
        <v>1498</v>
      </c>
      <c r="E3588" s="116" t="str">
        <f t="shared" si="432"/>
        <v>Kay</v>
      </c>
      <c r="F3588" s="116" t="str">
        <f t="shared" si="433"/>
        <v>Bachran</v>
      </c>
      <c r="G3588" s="116" t="str">
        <f t="shared" si="434"/>
        <v>Men U/21</v>
      </c>
      <c r="H3588" s="116" t="str">
        <f t="shared" si="435"/>
        <v>Atlantic Angling Club</v>
      </c>
      <c r="I3588" s="109"/>
      <c r="J3588" s="109"/>
      <c r="K3588" s="109"/>
      <c r="L3588" s="118" t="str">
        <f t="shared" si="436"/>
        <v/>
      </c>
      <c r="M3588" s="118" t="str">
        <f t="shared" si="437"/>
        <v/>
      </c>
    </row>
    <row r="3589" spans="1:13" x14ac:dyDescent="0.3">
      <c r="A3589" s="121" t="str">
        <f t="shared" si="429"/>
        <v>2019-IC-L4</v>
      </c>
      <c r="B3589" s="122">
        <f t="shared" si="430"/>
        <v>43715</v>
      </c>
      <c r="C3589" s="121" t="str">
        <f t="shared" si="431"/>
        <v>Zone 4 - Horingbaai</v>
      </c>
      <c r="D3589" s="109" t="s">
        <v>704</v>
      </c>
      <c r="E3589" s="116" t="str">
        <f t="shared" si="432"/>
        <v>Adri</v>
      </c>
      <c r="F3589" s="116" t="str">
        <f t="shared" si="433"/>
        <v>Roets</v>
      </c>
      <c r="G3589" s="116" t="str">
        <f t="shared" si="434"/>
        <v>Men Master</v>
      </c>
      <c r="H3589" s="116" t="str">
        <f t="shared" si="435"/>
        <v>Atlantic Angling Club</v>
      </c>
      <c r="I3589" s="109"/>
      <c r="J3589" s="109"/>
      <c r="K3589" s="109"/>
      <c r="L3589" s="118" t="str">
        <f t="shared" si="436"/>
        <v/>
      </c>
      <c r="M3589" s="118" t="str">
        <f t="shared" si="437"/>
        <v/>
      </c>
    </row>
    <row r="3590" spans="1:13" x14ac:dyDescent="0.3">
      <c r="A3590" s="121" t="str">
        <f t="shared" si="429"/>
        <v>2019-IC-L4</v>
      </c>
      <c r="B3590" s="122">
        <f t="shared" si="430"/>
        <v>43715</v>
      </c>
      <c r="C3590" s="121" t="str">
        <f t="shared" si="431"/>
        <v>Zone 4 - Horingbaai</v>
      </c>
      <c r="D3590" s="109" t="s">
        <v>1772</v>
      </c>
      <c r="E3590" s="116" t="str">
        <f t="shared" si="432"/>
        <v>Frans</v>
      </c>
      <c r="F3590" s="116" t="str">
        <f t="shared" si="433"/>
        <v>Joubert</v>
      </c>
      <c r="G3590" s="116" t="str">
        <f t="shared" si="434"/>
        <v>Men Veteran</v>
      </c>
      <c r="H3590" s="116" t="str">
        <f t="shared" si="435"/>
        <v>xAtlantic Angling Club</v>
      </c>
      <c r="I3590" s="109"/>
      <c r="J3590" s="109"/>
      <c r="K3590" s="109"/>
      <c r="L3590" s="118" t="str">
        <f t="shared" si="436"/>
        <v/>
      </c>
      <c r="M3590" s="118" t="str">
        <f t="shared" si="437"/>
        <v/>
      </c>
    </row>
    <row r="3591" spans="1:13" x14ac:dyDescent="0.3">
      <c r="A3591" s="121" t="str">
        <f t="shared" si="429"/>
        <v>2019-IC-L4</v>
      </c>
      <c r="B3591" s="122">
        <f t="shared" si="430"/>
        <v>43715</v>
      </c>
      <c r="C3591" s="121" t="str">
        <f t="shared" si="431"/>
        <v>Zone 4 - Horingbaai</v>
      </c>
      <c r="D3591" s="109" t="s">
        <v>1773</v>
      </c>
      <c r="E3591" s="116" t="str">
        <f t="shared" si="432"/>
        <v>Jacobus</v>
      </c>
      <c r="F3591" s="116" t="str">
        <f t="shared" si="433"/>
        <v>Steyl</v>
      </c>
      <c r="G3591" s="116" t="str">
        <f t="shared" si="434"/>
        <v>Men Grand Masters</v>
      </c>
      <c r="H3591" s="116" t="str">
        <f t="shared" si="435"/>
        <v>Atlantic Angling Club</v>
      </c>
      <c r="I3591" s="109"/>
      <c r="J3591" s="109"/>
      <c r="K3591" s="109"/>
      <c r="L3591" s="118" t="str">
        <f t="shared" si="436"/>
        <v/>
      </c>
      <c r="M3591" s="118" t="str">
        <f t="shared" si="437"/>
        <v/>
      </c>
    </row>
    <row r="3592" spans="1:13" x14ac:dyDescent="0.3">
      <c r="A3592" s="121" t="str">
        <f t="shared" si="429"/>
        <v>2019-IC-L4</v>
      </c>
      <c r="B3592" s="122">
        <f t="shared" si="430"/>
        <v>43715</v>
      </c>
      <c r="C3592" s="121" t="str">
        <f t="shared" si="431"/>
        <v>Zone 4 - Horingbaai</v>
      </c>
      <c r="D3592" s="109" t="s">
        <v>955</v>
      </c>
      <c r="E3592" s="116" t="str">
        <f t="shared" si="432"/>
        <v>Andries</v>
      </c>
      <c r="F3592" s="116" t="str">
        <f t="shared" si="433"/>
        <v>Burger</v>
      </c>
      <c r="G3592" s="116" t="str">
        <f t="shared" si="434"/>
        <v>Men Master</v>
      </c>
      <c r="H3592" s="116" t="str">
        <f t="shared" si="435"/>
        <v>Atlantic Angling Club</v>
      </c>
      <c r="I3592" s="109"/>
      <c r="J3592" s="109"/>
      <c r="K3592" s="109"/>
      <c r="L3592" s="118" t="str">
        <f t="shared" si="436"/>
        <v/>
      </c>
      <c r="M3592" s="118" t="str">
        <f t="shared" si="437"/>
        <v/>
      </c>
    </row>
    <row r="3593" spans="1:13" x14ac:dyDescent="0.3">
      <c r="A3593" s="121" t="str">
        <f t="shared" si="429"/>
        <v>2019-IC-L4</v>
      </c>
      <c r="B3593" s="122">
        <f t="shared" si="430"/>
        <v>43715</v>
      </c>
      <c r="C3593" s="121" t="str">
        <f t="shared" si="431"/>
        <v>Zone 4 - Horingbaai</v>
      </c>
      <c r="D3593" s="109" t="s">
        <v>639</v>
      </c>
      <c r="E3593" s="116" t="str">
        <f t="shared" si="432"/>
        <v>Andre</v>
      </c>
      <c r="F3593" s="116" t="str">
        <f t="shared" si="433"/>
        <v>Aggenbag</v>
      </c>
      <c r="G3593" s="116" t="str">
        <f t="shared" si="434"/>
        <v>Men Senior</v>
      </c>
      <c r="H3593" s="116" t="str">
        <f t="shared" si="435"/>
        <v>Welwitschia</v>
      </c>
      <c r="I3593" s="109" t="s">
        <v>19</v>
      </c>
      <c r="J3593" s="109"/>
      <c r="K3593" s="109">
        <v>49</v>
      </c>
      <c r="L3593" s="118">
        <f t="shared" si="436"/>
        <v>1.2</v>
      </c>
      <c r="M3593" s="118">
        <f t="shared" si="437"/>
        <v>1.2</v>
      </c>
    </row>
    <row r="3594" spans="1:13" x14ac:dyDescent="0.3">
      <c r="A3594" s="121" t="str">
        <f t="shared" si="429"/>
        <v>2019-IC-L4</v>
      </c>
      <c r="B3594" s="122">
        <f t="shared" si="430"/>
        <v>43715</v>
      </c>
      <c r="C3594" s="121" t="str">
        <f t="shared" si="431"/>
        <v>Zone 4 - Horingbaai</v>
      </c>
      <c r="D3594" s="109" t="s">
        <v>567</v>
      </c>
      <c r="E3594" s="116" t="str">
        <f t="shared" si="432"/>
        <v>Carlien</v>
      </c>
      <c r="F3594" s="116" t="str">
        <f t="shared" si="433"/>
        <v>Steyn</v>
      </c>
      <c r="G3594" s="116" t="str">
        <f t="shared" si="434"/>
        <v>Ladies Veteran</v>
      </c>
      <c r="H3594" s="116" t="str">
        <f t="shared" si="435"/>
        <v>Welwitschia</v>
      </c>
      <c r="I3594" s="109" t="s">
        <v>19</v>
      </c>
      <c r="J3594" s="109"/>
      <c r="K3594" s="109">
        <v>51</v>
      </c>
      <c r="L3594" s="118">
        <f t="shared" si="436"/>
        <v>1.4</v>
      </c>
      <c r="M3594" s="118">
        <f t="shared" si="437"/>
        <v>1.4</v>
      </c>
    </row>
    <row r="3595" spans="1:13" x14ac:dyDescent="0.3">
      <c r="A3595" s="121" t="str">
        <f t="shared" si="429"/>
        <v>2019-IC-L4</v>
      </c>
      <c r="B3595" s="122">
        <f t="shared" si="430"/>
        <v>43715</v>
      </c>
      <c r="C3595" s="121" t="str">
        <f t="shared" si="431"/>
        <v>Zone 4 - Horingbaai</v>
      </c>
      <c r="D3595" s="109" t="s">
        <v>567</v>
      </c>
      <c r="E3595" s="116" t="str">
        <f t="shared" si="432"/>
        <v>Carlien</v>
      </c>
      <c r="F3595" s="116" t="str">
        <f t="shared" si="433"/>
        <v>Steyn</v>
      </c>
      <c r="G3595" s="116" t="str">
        <f t="shared" si="434"/>
        <v>Ladies Veteran</v>
      </c>
      <c r="H3595" s="116" t="str">
        <f t="shared" si="435"/>
        <v>Welwitschia</v>
      </c>
      <c r="I3595" s="109" t="s">
        <v>19</v>
      </c>
      <c r="J3595" s="109"/>
      <c r="K3595" s="109">
        <v>40</v>
      </c>
      <c r="L3595" s="118">
        <f t="shared" si="436"/>
        <v>0.7</v>
      </c>
      <c r="M3595" s="118">
        <f t="shared" si="437"/>
        <v>0.7</v>
      </c>
    </row>
    <row r="3596" spans="1:13" x14ac:dyDescent="0.3">
      <c r="A3596" s="121" t="str">
        <f t="shared" ref="A3596:A3659" si="438">IF(D3596="","",A3595)</f>
        <v>2019-IC-L4</v>
      </c>
      <c r="B3596" s="122">
        <f t="shared" ref="B3596:B3659" si="439">IF(D3596="","",B3595)</f>
        <v>43715</v>
      </c>
      <c r="C3596" s="121" t="str">
        <f t="shared" ref="C3596:C3659" si="440">IF(D3596="","",C3595)</f>
        <v>Zone 4 - Horingbaai</v>
      </c>
      <c r="D3596" s="109" t="s">
        <v>1793</v>
      </c>
      <c r="E3596" s="116" t="str">
        <f t="shared" si="432"/>
        <v>Wenzel</v>
      </c>
      <c r="F3596" s="116" t="str">
        <f t="shared" si="433"/>
        <v>Smal</v>
      </c>
      <c r="G3596" s="116" t="str">
        <f t="shared" si="434"/>
        <v>Men Senior</v>
      </c>
      <c r="H3596" s="116" t="str">
        <f t="shared" si="435"/>
        <v>Welwitschia</v>
      </c>
      <c r="I3596" s="109" t="s">
        <v>19</v>
      </c>
      <c r="J3596" s="109"/>
      <c r="K3596" s="109">
        <v>50</v>
      </c>
      <c r="L3596" s="118">
        <f t="shared" si="436"/>
        <v>1.3</v>
      </c>
      <c r="M3596" s="118">
        <f t="shared" si="437"/>
        <v>1.3</v>
      </c>
    </row>
    <row r="3597" spans="1:13" x14ac:dyDescent="0.3">
      <c r="A3597" s="121" t="str">
        <f t="shared" si="438"/>
        <v>2019-IC-L4</v>
      </c>
      <c r="B3597" s="122">
        <f t="shared" si="439"/>
        <v>43715</v>
      </c>
      <c r="C3597" s="121" t="str">
        <f t="shared" si="440"/>
        <v>Zone 4 - Horingbaai</v>
      </c>
      <c r="D3597" s="109" t="s">
        <v>536</v>
      </c>
      <c r="E3597" s="116" t="str">
        <f t="shared" si="432"/>
        <v>Morne</v>
      </c>
      <c r="F3597" s="116" t="str">
        <f t="shared" si="433"/>
        <v>Honiball</v>
      </c>
      <c r="G3597" s="116" t="str">
        <f t="shared" si="434"/>
        <v>Men Senior</v>
      </c>
      <c r="H3597" s="116" t="str">
        <f t="shared" si="435"/>
        <v>Welwitschia</v>
      </c>
      <c r="I3597" s="109" t="s">
        <v>19</v>
      </c>
      <c r="J3597" s="109"/>
      <c r="K3597" s="109">
        <v>56</v>
      </c>
      <c r="L3597" s="118">
        <f t="shared" si="436"/>
        <v>1.8</v>
      </c>
      <c r="M3597" s="118">
        <f t="shared" si="437"/>
        <v>1.8</v>
      </c>
    </row>
    <row r="3598" spans="1:13" x14ac:dyDescent="0.3">
      <c r="A3598" s="121" t="str">
        <f t="shared" si="438"/>
        <v>2019-IC-L4</v>
      </c>
      <c r="B3598" s="122">
        <f t="shared" si="439"/>
        <v>43715</v>
      </c>
      <c r="C3598" s="121" t="str">
        <f t="shared" si="440"/>
        <v>Zone 4 - Horingbaai</v>
      </c>
      <c r="D3598" s="109" t="s">
        <v>536</v>
      </c>
      <c r="E3598" s="116" t="str">
        <f t="shared" si="432"/>
        <v>Morne</v>
      </c>
      <c r="F3598" s="116" t="str">
        <f t="shared" si="433"/>
        <v>Honiball</v>
      </c>
      <c r="G3598" s="116" t="str">
        <f t="shared" si="434"/>
        <v>Men Senior</v>
      </c>
      <c r="H3598" s="116" t="str">
        <f t="shared" si="435"/>
        <v>Welwitschia</v>
      </c>
      <c r="I3598" s="109" t="s">
        <v>19</v>
      </c>
      <c r="J3598" s="109"/>
      <c r="K3598" s="109">
        <v>56</v>
      </c>
      <c r="L3598" s="118">
        <f t="shared" si="436"/>
        <v>1.8</v>
      </c>
      <c r="M3598" s="118">
        <f t="shared" si="437"/>
        <v>1.8</v>
      </c>
    </row>
    <row r="3599" spans="1:13" x14ac:dyDescent="0.3">
      <c r="A3599" s="121" t="str">
        <f t="shared" si="438"/>
        <v>2019-IC-L4</v>
      </c>
      <c r="B3599" s="122">
        <f t="shared" si="439"/>
        <v>43715</v>
      </c>
      <c r="C3599" s="121" t="str">
        <f t="shared" si="440"/>
        <v>Zone 4 - Horingbaai</v>
      </c>
      <c r="D3599" s="109" t="s">
        <v>536</v>
      </c>
      <c r="E3599" s="116" t="str">
        <f t="shared" si="432"/>
        <v>Morne</v>
      </c>
      <c r="F3599" s="116" t="str">
        <f t="shared" si="433"/>
        <v>Honiball</v>
      </c>
      <c r="G3599" s="116" t="str">
        <f t="shared" si="434"/>
        <v>Men Senior</v>
      </c>
      <c r="H3599" s="116" t="str">
        <f t="shared" si="435"/>
        <v>Welwitschia</v>
      </c>
      <c r="I3599" s="109" t="s">
        <v>19</v>
      </c>
      <c r="J3599" s="109"/>
      <c r="K3599" s="109">
        <v>53</v>
      </c>
      <c r="L3599" s="118">
        <f t="shared" si="436"/>
        <v>1.5</v>
      </c>
      <c r="M3599" s="118">
        <f t="shared" si="437"/>
        <v>1.5</v>
      </c>
    </row>
    <row r="3600" spans="1:13" x14ac:dyDescent="0.3">
      <c r="A3600" s="121" t="str">
        <f t="shared" si="438"/>
        <v>2019-IC-L4</v>
      </c>
      <c r="B3600" s="122">
        <f t="shared" si="439"/>
        <v>43715</v>
      </c>
      <c r="C3600" s="121" t="str">
        <f t="shared" si="440"/>
        <v>Zone 4 - Horingbaai</v>
      </c>
      <c r="D3600" s="109" t="s">
        <v>774</v>
      </c>
      <c r="E3600" s="116" t="str">
        <f t="shared" si="432"/>
        <v>Ras</v>
      </c>
      <c r="F3600" s="116" t="str">
        <f t="shared" si="433"/>
        <v>Van Der Westhuizen</v>
      </c>
      <c r="G3600" s="116" t="str">
        <f t="shared" si="434"/>
        <v>Men Senior</v>
      </c>
      <c r="H3600" s="116" t="str">
        <f t="shared" si="435"/>
        <v>Welwitschia</v>
      </c>
      <c r="I3600" s="109" t="s">
        <v>19</v>
      </c>
      <c r="J3600" s="109"/>
      <c r="K3600" s="109">
        <v>52</v>
      </c>
      <c r="L3600" s="118">
        <f t="shared" si="436"/>
        <v>1.4</v>
      </c>
      <c r="M3600" s="118">
        <f t="shared" si="437"/>
        <v>1.4</v>
      </c>
    </row>
    <row r="3601" spans="1:13" x14ac:dyDescent="0.3">
      <c r="A3601" s="121" t="str">
        <f t="shared" si="438"/>
        <v>2019-IC-L4</v>
      </c>
      <c r="B3601" s="122">
        <f t="shared" si="439"/>
        <v>43715</v>
      </c>
      <c r="C3601" s="121" t="str">
        <f t="shared" si="440"/>
        <v>Zone 4 - Horingbaai</v>
      </c>
      <c r="D3601" s="109" t="s">
        <v>774</v>
      </c>
      <c r="E3601" s="116" t="str">
        <f t="shared" si="432"/>
        <v>Ras</v>
      </c>
      <c r="F3601" s="116" t="str">
        <f t="shared" si="433"/>
        <v>Van Der Westhuizen</v>
      </c>
      <c r="G3601" s="116" t="str">
        <f t="shared" si="434"/>
        <v>Men Senior</v>
      </c>
      <c r="H3601" s="116" t="str">
        <f t="shared" si="435"/>
        <v>Welwitschia</v>
      </c>
      <c r="I3601" s="109" t="s">
        <v>19</v>
      </c>
      <c r="J3601" s="109"/>
      <c r="K3601" s="109">
        <v>56</v>
      </c>
      <c r="L3601" s="118">
        <f t="shared" si="436"/>
        <v>1.8</v>
      </c>
      <c r="M3601" s="118">
        <f t="shared" si="437"/>
        <v>1.8</v>
      </c>
    </row>
    <row r="3602" spans="1:13" x14ac:dyDescent="0.3">
      <c r="A3602" s="121" t="str">
        <f t="shared" si="438"/>
        <v>2019-IC-L4</v>
      </c>
      <c r="B3602" s="122">
        <f t="shared" si="439"/>
        <v>43715</v>
      </c>
      <c r="C3602" s="121" t="str">
        <f t="shared" si="440"/>
        <v>Zone 4 - Horingbaai</v>
      </c>
      <c r="D3602" s="109" t="s">
        <v>1791</v>
      </c>
      <c r="E3602" s="116" t="str">
        <f t="shared" si="432"/>
        <v>Daniel</v>
      </c>
      <c r="F3602" s="116" t="str">
        <f t="shared" si="433"/>
        <v>Britz</v>
      </c>
      <c r="G3602" s="116" t="str">
        <f t="shared" si="434"/>
        <v>Men U/16</v>
      </c>
      <c r="H3602" s="116" t="str">
        <f t="shared" si="435"/>
        <v>xWelwitschia</v>
      </c>
      <c r="I3602" s="109" t="s">
        <v>19</v>
      </c>
      <c r="J3602" s="109"/>
      <c r="K3602" s="109">
        <v>65</v>
      </c>
      <c r="L3602" s="118">
        <f t="shared" si="436"/>
        <v>2.8</v>
      </c>
      <c r="M3602" s="118">
        <f t="shared" si="437"/>
        <v>2.8</v>
      </c>
    </row>
    <row r="3603" spans="1:13" x14ac:dyDescent="0.3">
      <c r="A3603" s="121" t="str">
        <f t="shared" si="438"/>
        <v>2019-IC-L4</v>
      </c>
      <c r="B3603" s="122">
        <f t="shared" si="439"/>
        <v>43715</v>
      </c>
      <c r="C3603" s="121" t="str">
        <f t="shared" si="440"/>
        <v>Zone 4 - Horingbaai</v>
      </c>
      <c r="D3603" s="109" t="s">
        <v>1792</v>
      </c>
      <c r="E3603" s="116" t="str">
        <f t="shared" si="432"/>
        <v>Conrad</v>
      </c>
      <c r="F3603" s="116" t="str">
        <f t="shared" si="433"/>
        <v>Britz</v>
      </c>
      <c r="G3603" s="116" t="str">
        <f t="shared" si="434"/>
        <v>Men Veteran</v>
      </c>
      <c r="H3603" s="116" t="str">
        <f t="shared" si="435"/>
        <v>xWelwitschia</v>
      </c>
      <c r="I3603" s="109" t="s">
        <v>19</v>
      </c>
      <c r="J3603" s="109"/>
      <c r="K3603" s="109">
        <v>41</v>
      </c>
      <c r="L3603" s="118">
        <f t="shared" si="436"/>
        <v>0.7</v>
      </c>
      <c r="M3603" s="118">
        <f t="shared" si="437"/>
        <v>0.7</v>
      </c>
    </row>
    <row r="3604" spans="1:13" x14ac:dyDescent="0.3">
      <c r="A3604" s="121" t="str">
        <f t="shared" si="438"/>
        <v>2019-IC-L4</v>
      </c>
      <c r="B3604" s="122">
        <f t="shared" si="439"/>
        <v>43715</v>
      </c>
      <c r="C3604" s="121" t="str">
        <f t="shared" si="440"/>
        <v>Zone 4 - Horingbaai</v>
      </c>
      <c r="D3604" s="109" t="s">
        <v>2016</v>
      </c>
      <c r="E3604" s="116" t="str">
        <f t="shared" si="432"/>
        <v>Melanie</v>
      </c>
      <c r="F3604" s="116" t="str">
        <f t="shared" si="433"/>
        <v xml:space="preserve">Honiball </v>
      </c>
      <c r="G3604" s="116" t="str">
        <f t="shared" si="434"/>
        <v>Ladies Senior</v>
      </c>
      <c r="H3604" s="116" t="str">
        <f t="shared" si="435"/>
        <v>xWelwitschia</v>
      </c>
      <c r="I3604" s="109"/>
      <c r="J3604" s="109"/>
      <c r="K3604" s="109"/>
      <c r="L3604" s="118" t="str">
        <f t="shared" si="436"/>
        <v/>
      </c>
      <c r="M3604" s="118" t="str">
        <f t="shared" si="437"/>
        <v/>
      </c>
    </row>
    <row r="3605" spans="1:13" x14ac:dyDescent="0.3">
      <c r="A3605" s="121" t="str">
        <f t="shared" si="438"/>
        <v>2019-IC-L4</v>
      </c>
      <c r="B3605" s="122">
        <f t="shared" si="439"/>
        <v>43715</v>
      </c>
      <c r="C3605" s="121" t="str">
        <f t="shared" si="440"/>
        <v>Zone 4 - Horingbaai</v>
      </c>
      <c r="D3605" s="109" t="s">
        <v>539</v>
      </c>
      <c r="E3605" s="116" t="str">
        <f t="shared" si="432"/>
        <v>Cecil</v>
      </c>
      <c r="F3605" s="116" t="str">
        <f t="shared" si="433"/>
        <v>Laubscher</v>
      </c>
      <c r="G3605" s="116" t="str">
        <f t="shared" si="434"/>
        <v>Ladies Master</v>
      </c>
      <c r="H3605" s="116" t="str">
        <f t="shared" si="435"/>
        <v>Welwitschia</v>
      </c>
      <c r="I3605" s="109"/>
      <c r="J3605" s="109"/>
      <c r="K3605" s="109"/>
      <c r="L3605" s="118" t="str">
        <f t="shared" si="436"/>
        <v/>
      </c>
      <c r="M3605" s="118" t="str">
        <f t="shared" si="437"/>
        <v/>
      </c>
    </row>
    <row r="3606" spans="1:13" x14ac:dyDescent="0.3">
      <c r="A3606" s="121" t="str">
        <f t="shared" si="438"/>
        <v>2019-IC-L4</v>
      </c>
      <c r="B3606" s="122">
        <f t="shared" si="439"/>
        <v>43715</v>
      </c>
      <c r="C3606" s="121" t="str">
        <f t="shared" si="440"/>
        <v>Zone 4 - Horingbaai</v>
      </c>
      <c r="D3606" s="109" t="s">
        <v>699</v>
      </c>
      <c r="E3606" s="116" t="str">
        <f t="shared" si="432"/>
        <v>Andre</v>
      </c>
      <c r="F3606" s="116" t="str">
        <f t="shared" si="433"/>
        <v>Muller</v>
      </c>
      <c r="G3606" s="116" t="str">
        <f t="shared" si="434"/>
        <v>Men Grand Masters</v>
      </c>
      <c r="H3606" s="116" t="str">
        <f t="shared" si="435"/>
        <v>Welwitschia</v>
      </c>
      <c r="I3606" s="109"/>
      <c r="J3606" s="109"/>
      <c r="K3606" s="109"/>
      <c r="L3606" s="118" t="str">
        <f t="shared" si="436"/>
        <v/>
      </c>
      <c r="M3606" s="118" t="str">
        <f t="shared" si="437"/>
        <v/>
      </c>
    </row>
    <row r="3607" spans="1:13" x14ac:dyDescent="0.3">
      <c r="A3607" s="121" t="str">
        <f t="shared" si="438"/>
        <v>2019-IC-L4</v>
      </c>
      <c r="B3607" s="122">
        <f t="shared" si="439"/>
        <v>43715</v>
      </c>
      <c r="C3607" s="121" t="str">
        <f t="shared" si="440"/>
        <v>Zone 4 - Horingbaai</v>
      </c>
      <c r="D3607" s="109" t="s">
        <v>1623</v>
      </c>
      <c r="E3607" s="116" t="str">
        <f t="shared" si="432"/>
        <v>Daniel</v>
      </c>
      <c r="F3607" s="116" t="str">
        <f t="shared" si="433"/>
        <v>Pretorius</v>
      </c>
      <c r="G3607" s="116" t="str">
        <f t="shared" si="434"/>
        <v>Men Senior</v>
      </c>
      <c r="H3607" s="116" t="str">
        <f t="shared" si="435"/>
        <v>Welwitschia</v>
      </c>
      <c r="I3607" s="109"/>
      <c r="J3607" s="109"/>
      <c r="K3607" s="109"/>
      <c r="L3607" s="118" t="str">
        <f t="shared" si="436"/>
        <v/>
      </c>
      <c r="M3607" s="118" t="str">
        <f t="shared" si="437"/>
        <v/>
      </c>
    </row>
    <row r="3608" spans="1:13" x14ac:dyDescent="0.3">
      <c r="A3608" s="121" t="str">
        <f t="shared" si="438"/>
        <v>2019-IC-L4</v>
      </c>
      <c r="B3608" s="122">
        <f t="shared" si="439"/>
        <v>43715</v>
      </c>
      <c r="C3608" s="121" t="str">
        <f t="shared" si="440"/>
        <v>Zone 4 - Horingbaai</v>
      </c>
      <c r="D3608" s="109" t="s">
        <v>510</v>
      </c>
      <c r="E3608" s="116" t="str">
        <f t="shared" si="432"/>
        <v>Willem</v>
      </c>
      <c r="F3608" s="116" t="str">
        <f t="shared" si="433"/>
        <v>Steyn</v>
      </c>
      <c r="G3608" s="116" t="str">
        <f t="shared" si="434"/>
        <v>Men Veteran</v>
      </c>
      <c r="H3608" s="116" t="str">
        <f t="shared" si="435"/>
        <v>Welwitschia</v>
      </c>
      <c r="I3608" s="109" t="s">
        <v>19</v>
      </c>
      <c r="J3608" s="109"/>
      <c r="K3608" s="109">
        <v>42</v>
      </c>
      <c r="L3608" s="118">
        <f t="shared" si="436"/>
        <v>0.8</v>
      </c>
      <c r="M3608" s="118">
        <f t="shared" si="437"/>
        <v>0.8</v>
      </c>
    </row>
    <row r="3609" spans="1:13" x14ac:dyDescent="0.3">
      <c r="A3609" s="121" t="str">
        <f t="shared" si="438"/>
        <v>2019-IC-L4</v>
      </c>
      <c r="B3609" s="122">
        <f t="shared" si="439"/>
        <v>43715</v>
      </c>
      <c r="C3609" s="121" t="str">
        <f t="shared" si="440"/>
        <v>Zone 4 - Horingbaai</v>
      </c>
      <c r="D3609" s="109" t="s">
        <v>1627</v>
      </c>
      <c r="E3609" s="116" t="str">
        <f t="shared" si="432"/>
        <v>Janco</v>
      </c>
      <c r="F3609" s="116" t="str">
        <f t="shared" si="433"/>
        <v>Duvenhage</v>
      </c>
      <c r="G3609" s="116" t="str">
        <f t="shared" si="434"/>
        <v>Men U/16</v>
      </c>
      <c r="H3609" s="116" t="str">
        <f t="shared" si="435"/>
        <v>Mako</v>
      </c>
      <c r="I3609" s="109" t="s">
        <v>9</v>
      </c>
      <c r="J3609" s="109"/>
      <c r="K3609" s="109">
        <v>30</v>
      </c>
      <c r="L3609" s="118">
        <f t="shared" si="436"/>
        <v>0.5</v>
      </c>
      <c r="M3609" s="118">
        <f t="shared" si="437"/>
        <v>0.5</v>
      </c>
    </row>
    <row r="3610" spans="1:13" x14ac:dyDescent="0.3">
      <c r="A3610" s="121" t="str">
        <f t="shared" si="438"/>
        <v>2019-IC-L4</v>
      </c>
      <c r="B3610" s="122">
        <f t="shared" si="439"/>
        <v>43715</v>
      </c>
      <c r="C3610" s="121" t="str">
        <f t="shared" si="440"/>
        <v>Zone 4 - Horingbaai</v>
      </c>
      <c r="D3610" s="109" t="s">
        <v>665</v>
      </c>
      <c r="E3610" s="116" t="str">
        <f t="shared" si="432"/>
        <v>Morne</v>
      </c>
      <c r="F3610" s="116" t="str">
        <f t="shared" si="433"/>
        <v>Janse v Rensburg</v>
      </c>
      <c r="G3610" s="116" t="str">
        <f t="shared" si="434"/>
        <v>Men Veteran</v>
      </c>
      <c r="H3610" s="116" t="str">
        <f t="shared" si="435"/>
        <v>Walvis Bay</v>
      </c>
      <c r="I3610" s="109" t="s">
        <v>19</v>
      </c>
      <c r="J3610" s="109"/>
      <c r="K3610" s="109">
        <v>52</v>
      </c>
      <c r="L3610" s="118">
        <f t="shared" si="436"/>
        <v>1.4</v>
      </c>
      <c r="M3610" s="118">
        <f t="shared" si="437"/>
        <v>1.4</v>
      </c>
    </row>
    <row r="3611" spans="1:13" x14ac:dyDescent="0.3">
      <c r="A3611" s="121" t="str">
        <f t="shared" si="438"/>
        <v>2019-IC-L4</v>
      </c>
      <c r="B3611" s="122">
        <f t="shared" si="439"/>
        <v>43715</v>
      </c>
      <c r="C3611" s="121" t="str">
        <f t="shared" si="440"/>
        <v>Zone 4 - Horingbaai</v>
      </c>
      <c r="D3611" s="109" t="s">
        <v>665</v>
      </c>
      <c r="E3611" s="116" t="str">
        <f t="shared" si="432"/>
        <v>Morne</v>
      </c>
      <c r="F3611" s="116" t="str">
        <f t="shared" si="433"/>
        <v>Janse v Rensburg</v>
      </c>
      <c r="G3611" s="116" t="str">
        <f t="shared" si="434"/>
        <v>Men Veteran</v>
      </c>
      <c r="H3611" s="116" t="str">
        <f t="shared" si="435"/>
        <v>Walvis Bay</v>
      </c>
      <c r="I3611" s="109" t="s">
        <v>22</v>
      </c>
      <c r="J3611" s="109"/>
      <c r="K3611" s="109">
        <v>45</v>
      </c>
      <c r="L3611" s="118">
        <f t="shared" si="436"/>
        <v>1.2</v>
      </c>
      <c r="M3611" s="118">
        <f t="shared" si="437"/>
        <v>1.2</v>
      </c>
    </row>
    <row r="3612" spans="1:13" x14ac:dyDescent="0.3">
      <c r="A3612" s="121" t="str">
        <f t="shared" si="438"/>
        <v>2019-IC-L4</v>
      </c>
      <c r="B3612" s="122">
        <f t="shared" si="439"/>
        <v>43715</v>
      </c>
      <c r="C3612" s="121" t="str">
        <f t="shared" si="440"/>
        <v>Zone 4 - Horingbaai</v>
      </c>
      <c r="D3612" s="109" t="s">
        <v>665</v>
      </c>
      <c r="E3612" s="116" t="str">
        <f t="shared" si="432"/>
        <v>Morne</v>
      </c>
      <c r="F3612" s="116" t="str">
        <f t="shared" si="433"/>
        <v>Janse v Rensburg</v>
      </c>
      <c r="G3612" s="116" t="str">
        <f t="shared" si="434"/>
        <v>Men Veteran</v>
      </c>
      <c r="H3612" s="116" t="str">
        <f t="shared" si="435"/>
        <v>Walvis Bay</v>
      </c>
      <c r="I3612" s="109" t="s">
        <v>19</v>
      </c>
      <c r="J3612" s="109"/>
      <c r="K3612" s="109">
        <v>61</v>
      </c>
      <c r="L3612" s="118">
        <f t="shared" si="436"/>
        <v>2.2999999999999998</v>
      </c>
      <c r="M3612" s="118">
        <f t="shared" si="437"/>
        <v>2.2999999999999998</v>
      </c>
    </row>
    <row r="3613" spans="1:13" x14ac:dyDescent="0.3">
      <c r="A3613" s="121" t="str">
        <f t="shared" si="438"/>
        <v>2019-IC-L4</v>
      </c>
      <c r="B3613" s="122">
        <f t="shared" si="439"/>
        <v>43715</v>
      </c>
      <c r="C3613" s="121" t="str">
        <f t="shared" si="440"/>
        <v>Zone 4 - Horingbaai</v>
      </c>
      <c r="D3613" s="109" t="s">
        <v>665</v>
      </c>
      <c r="E3613" s="116" t="str">
        <f t="shared" si="432"/>
        <v>Morne</v>
      </c>
      <c r="F3613" s="116" t="str">
        <f t="shared" si="433"/>
        <v>Janse v Rensburg</v>
      </c>
      <c r="G3613" s="116" t="str">
        <f t="shared" si="434"/>
        <v>Men Veteran</v>
      </c>
      <c r="H3613" s="116" t="str">
        <f t="shared" si="435"/>
        <v>Walvis Bay</v>
      </c>
      <c r="I3613" s="109" t="s">
        <v>19</v>
      </c>
      <c r="J3613" s="109"/>
      <c r="K3613" s="109">
        <v>46</v>
      </c>
      <c r="L3613" s="118">
        <f t="shared" si="436"/>
        <v>1</v>
      </c>
      <c r="M3613" s="118">
        <f t="shared" si="437"/>
        <v>1</v>
      </c>
    </row>
    <row r="3614" spans="1:13" x14ac:dyDescent="0.3">
      <c r="A3614" s="121" t="str">
        <f t="shared" si="438"/>
        <v>2019-IC-L4</v>
      </c>
      <c r="B3614" s="122">
        <f t="shared" si="439"/>
        <v>43715</v>
      </c>
      <c r="C3614" s="121" t="str">
        <f t="shared" si="440"/>
        <v>Zone 4 - Horingbaai</v>
      </c>
      <c r="D3614" s="109" t="s">
        <v>1258</v>
      </c>
      <c r="E3614" s="116" t="str">
        <f t="shared" si="432"/>
        <v>Jaco</v>
      </c>
      <c r="F3614" s="116" t="str">
        <f t="shared" si="433"/>
        <v>Duvenhage</v>
      </c>
      <c r="G3614" s="116" t="str">
        <f t="shared" si="434"/>
        <v>Men Veteran</v>
      </c>
      <c r="H3614" s="116" t="str">
        <f t="shared" si="435"/>
        <v>Mako</v>
      </c>
      <c r="I3614" s="109"/>
      <c r="J3614" s="109" t="s">
        <v>2018</v>
      </c>
      <c r="K3614" s="109">
        <v>165</v>
      </c>
      <c r="L3614" s="118">
        <f t="shared" si="436"/>
        <v>24.1</v>
      </c>
      <c r="M3614" s="118">
        <f t="shared" si="437"/>
        <v>24.1</v>
      </c>
    </row>
    <row r="3615" spans="1:13" x14ac:dyDescent="0.3">
      <c r="A3615" s="121" t="str">
        <f t="shared" si="438"/>
        <v>2019-IC-L4</v>
      </c>
      <c r="B3615" s="122">
        <f t="shared" si="439"/>
        <v>43715</v>
      </c>
      <c r="C3615" s="121" t="str">
        <f t="shared" si="440"/>
        <v>Zone 4 - Horingbaai</v>
      </c>
      <c r="D3615" s="109" t="s">
        <v>1211</v>
      </c>
      <c r="E3615" s="116" t="str">
        <f t="shared" si="432"/>
        <v>Leon</v>
      </c>
      <c r="F3615" s="116" t="str">
        <f t="shared" si="433"/>
        <v>Sagner</v>
      </c>
      <c r="G3615" s="116" t="str">
        <f t="shared" si="434"/>
        <v>Men Master</v>
      </c>
      <c r="H3615" s="116" t="str">
        <f t="shared" si="435"/>
        <v>Walvis Bay</v>
      </c>
      <c r="I3615" s="109" t="s">
        <v>19</v>
      </c>
      <c r="J3615" s="109"/>
      <c r="K3615" s="109">
        <v>62</v>
      </c>
      <c r="L3615" s="118">
        <f t="shared" si="436"/>
        <v>2.5</v>
      </c>
      <c r="M3615" s="118">
        <f t="shared" si="437"/>
        <v>2.5</v>
      </c>
    </row>
    <row r="3616" spans="1:13" x14ac:dyDescent="0.3">
      <c r="A3616" s="121" t="str">
        <f t="shared" si="438"/>
        <v>2019-IC-L4</v>
      </c>
      <c r="B3616" s="122">
        <f t="shared" si="439"/>
        <v>43715</v>
      </c>
      <c r="C3616" s="121" t="str">
        <f t="shared" si="440"/>
        <v>Zone 4 - Horingbaai</v>
      </c>
      <c r="D3616" s="109" t="s">
        <v>1211</v>
      </c>
      <c r="E3616" s="116" t="str">
        <f t="shared" si="432"/>
        <v>Leon</v>
      </c>
      <c r="F3616" s="116" t="str">
        <f t="shared" si="433"/>
        <v>Sagner</v>
      </c>
      <c r="G3616" s="116" t="str">
        <f t="shared" si="434"/>
        <v>Men Master</v>
      </c>
      <c r="H3616" s="116" t="str">
        <f t="shared" si="435"/>
        <v>Walvis Bay</v>
      </c>
      <c r="I3616" s="109" t="s">
        <v>19</v>
      </c>
      <c r="J3616" s="109"/>
      <c r="K3616" s="109">
        <v>64</v>
      </c>
      <c r="L3616" s="118">
        <f t="shared" si="436"/>
        <v>2.7</v>
      </c>
      <c r="M3616" s="118">
        <f t="shared" si="437"/>
        <v>2.7</v>
      </c>
    </row>
    <row r="3617" spans="1:13" x14ac:dyDescent="0.3">
      <c r="A3617" s="121" t="str">
        <f t="shared" si="438"/>
        <v>2019-IC-L4</v>
      </c>
      <c r="B3617" s="122">
        <f t="shared" si="439"/>
        <v>43715</v>
      </c>
      <c r="C3617" s="121" t="str">
        <f t="shared" si="440"/>
        <v>Zone 4 - Horingbaai</v>
      </c>
      <c r="D3617" s="109" t="s">
        <v>644</v>
      </c>
      <c r="E3617" s="116" t="str">
        <f t="shared" si="432"/>
        <v>Gunther</v>
      </c>
      <c r="F3617" s="116" t="str">
        <f t="shared" si="433"/>
        <v>Krauer</v>
      </c>
      <c r="G3617" s="116" t="str">
        <f t="shared" si="434"/>
        <v>Men Veteran</v>
      </c>
      <c r="H3617" s="116" t="str">
        <f t="shared" si="435"/>
        <v>Walvis Bay</v>
      </c>
      <c r="I3617" s="109"/>
      <c r="J3617" s="109" t="s">
        <v>2018</v>
      </c>
      <c r="K3617" s="109">
        <v>166</v>
      </c>
      <c r="L3617" s="118">
        <f t="shared" si="436"/>
        <v>24.6</v>
      </c>
      <c r="M3617" s="118">
        <f t="shared" si="437"/>
        <v>24.6</v>
      </c>
    </row>
    <row r="3618" spans="1:13" x14ac:dyDescent="0.3">
      <c r="A3618" s="121" t="str">
        <f t="shared" si="438"/>
        <v>2019-IC-L4</v>
      </c>
      <c r="B3618" s="122">
        <f t="shared" si="439"/>
        <v>43715</v>
      </c>
      <c r="C3618" s="121" t="str">
        <f t="shared" si="440"/>
        <v>Zone 4 - Horingbaai</v>
      </c>
      <c r="D3618" s="109" t="s">
        <v>644</v>
      </c>
      <c r="E3618" s="116" t="str">
        <f t="shared" si="432"/>
        <v>Gunther</v>
      </c>
      <c r="F3618" s="116" t="str">
        <f t="shared" si="433"/>
        <v>Krauer</v>
      </c>
      <c r="G3618" s="116" t="str">
        <f t="shared" si="434"/>
        <v>Men Veteran</v>
      </c>
      <c r="H3618" s="116" t="str">
        <f t="shared" si="435"/>
        <v>Walvis Bay</v>
      </c>
      <c r="I3618" s="109"/>
      <c r="J3618" s="109" t="s">
        <v>2018</v>
      </c>
      <c r="K3618" s="109">
        <v>158</v>
      </c>
      <c r="L3618" s="118">
        <f t="shared" si="436"/>
        <v>20.8</v>
      </c>
      <c r="M3618" s="118">
        <f t="shared" si="437"/>
        <v>20.8</v>
      </c>
    </row>
    <row r="3619" spans="1:13" x14ac:dyDescent="0.3">
      <c r="A3619" s="121" t="str">
        <f t="shared" si="438"/>
        <v>2019-IC-L4</v>
      </c>
      <c r="B3619" s="122">
        <f t="shared" si="439"/>
        <v>43715</v>
      </c>
      <c r="C3619" s="121" t="str">
        <f t="shared" si="440"/>
        <v>Zone 4 - Horingbaai</v>
      </c>
      <c r="D3619" s="109" t="s">
        <v>881</v>
      </c>
      <c r="E3619" s="116" t="str">
        <f t="shared" ref="E3619:E3682" si="441">IF(D3619="","",VLOOKUP(D3619,Master,3,FALSE))</f>
        <v>Raymond</v>
      </c>
      <c r="F3619" s="116" t="str">
        <f t="shared" ref="F3619:F3682" si="442">IF(D3619="","",VLOOKUP(D3619,Master,4,FALSE))</f>
        <v>Duvenhage</v>
      </c>
      <c r="G3619" s="116" t="str">
        <f t="shared" ref="G3619:G3682" si="443">IF(D3619="","",VLOOKUP(D3619,Master,5,FALSE))</f>
        <v>Men Veteran</v>
      </c>
      <c r="H3619" s="116" t="str">
        <f t="shared" ref="H3619:H3682" si="444">IF(D3619="","",VLOOKUP(D3619,Master,2,FALSE))</f>
        <v>Walvis Bay</v>
      </c>
      <c r="I3619" s="109" t="s">
        <v>9</v>
      </c>
      <c r="J3619" s="109"/>
      <c r="K3619" s="109">
        <v>46</v>
      </c>
      <c r="L3619" s="118">
        <f t="shared" ref="L3619:L3682" si="445">IF(K3619="","",IF(I3619="",ROUND(HLOOKUP(J3619,kgList,K3619,FALSE),1),ROUND(HLOOKUP(I3619,kgList,K3619,FALSE),1)))</f>
        <v>1.8</v>
      </c>
      <c r="M3619" s="118">
        <f t="shared" ref="M3619:M3682" si="446">IF(L3619="","",IF(COUNTA(I3619:J3619)&gt;1,"Edible or Inedible",IF(COUNTA(I3619)=1,L3619*1,IF(COUNTA(J3619)=1,L3619*1,"ERROR"))))</f>
        <v>1.8</v>
      </c>
    </row>
    <row r="3620" spans="1:13" x14ac:dyDescent="0.3">
      <c r="A3620" s="121" t="str">
        <f t="shared" si="438"/>
        <v>2019-IC-L4</v>
      </c>
      <c r="B3620" s="122">
        <f t="shared" si="439"/>
        <v>43715</v>
      </c>
      <c r="C3620" s="121" t="str">
        <f t="shared" si="440"/>
        <v>Zone 4 - Horingbaai</v>
      </c>
      <c r="D3620" s="109" t="s">
        <v>881</v>
      </c>
      <c r="E3620" s="116" t="str">
        <f t="shared" si="441"/>
        <v>Raymond</v>
      </c>
      <c r="F3620" s="116" t="str">
        <f t="shared" si="442"/>
        <v>Duvenhage</v>
      </c>
      <c r="G3620" s="116" t="str">
        <f t="shared" si="443"/>
        <v>Men Veteran</v>
      </c>
      <c r="H3620" s="116" t="str">
        <f t="shared" si="444"/>
        <v>Walvis Bay</v>
      </c>
      <c r="I3620" s="109"/>
      <c r="J3620" s="109" t="s">
        <v>2018</v>
      </c>
      <c r="K3620" s="109">
        <v>160</v>
      </c>
      <c r="L3620" s="118">
        <f t="shared" si="445"/>
        <v>21.7</v>
      </c>
      <c r="M3620" s="118">
        <f t="shared" si="446"/>
        <v>21.7</v>
      </c>
    </row>
    <row r="3621" spans="1:13" x14ac:dyDescent="0.3">
      <c r="A3621" s="121" t="str">
        <f t="shared" si="438"/>
        <v>2019-IC-L4</v>
      </c>
      <c r="B3621" s="122">
        <f t="shared" si="439"/>
        <v>43715</v>
      </c>
      <c r="C3621" s="121" t="str">
        <f t="shared" si="440"/>
        <v>Zone 4 - Horingbaai</v>
      </c>
      <c r="D3621" s="109" t="s">
        <v>537</v>
      </c>
      <c r="E3621" s="116" t="str">
        <f t="shared" si="441"/>
        <v>Terence</v>
      </c>
      <c r="F3621" s="116" t="str">
        <f t="shared" si="442"/>
        <v>Clark</v>
      </c>
      <c r="G3621" s="116" t="str">
        <f t="shared" si="443"/>
        <v>Men Grand Masters</v>
      </c>
      <c r="H3621" s="116" t="str">
        <f t="shared" si="444"/>
        <v>Walvis Bay</v>
      </c>
      <c r="I3621" s="109" t="s">
        <v>19</v>
      </c>
      <c r="J3621" s="109"/>
      <c r="K3621" s="109">
        <v>40</v>
      </c>
      <c r="L3621" s="118">
        <f t="shared" si="445"/>
        <v>0.7</v>
      </c>
      <c r="M3621" s="118">
        <f t="shared" si="446"/>
        <v>0.7</v>
      </c>
    </row>
    <row r="3622" spans="1:13" x14ac:dyDescent="0.3">
      <c r="A3622" s="121" t="str">
        <f t="shared" si="438"/>
        <v>2019-IC-L4</v>
      </c>
      <c r="B3622" s="122">
        <f t="shared" si="439"/>
        <v>43715</v>
      </c>
      <c r="C3622" s="121" t="str">
        <f t="shared" si="440"/>
        <v>Zone 4 - Horingbaai</v>
      </c>
      <c r="D3622" s="109" t="s">
        <v>1384</v>
      </c>
      <c r="E3622" s="116" t="str">
        <f t="shared" si="441"/>
        <v>Frikkie</v>
      </c>
      <c r="F3622" s="116" t="str">
        <f t="shared" si="442"/>
        <v>Ferreira</v>
      </c>
      <c r="G3622" s="116" t="str">
        <f t="shared" si="443"/>
        <v>Men Master</v>
      </c>
      <c r="H3622" s="116" t="str">
        <f t="shared" si="444"/>
        <v>Walvis Bay</v>
      </c>
      <c r="I3622" s="109" t="s">
        <v>19</v>
      </c>
      <c r="J3622" s="109"/>
      <c r="K3622" s="109">
        <v>68</v>
      </c>
      <c r="L3622" s="118">
        <f t="shared" si="445"/>
        <v>3.3</v>
      </c>
      <c r="M3622" s="118">
        <f t="shared" si="446"/>
        <v>3.3</v>
      </c>
    </row>
    <row r="3623" spans="1:13" x14ac:dyDescent="0.3">
      <c r="A3623" s="121" t="str">
        <f t="shared" si="438"/>
        <v>2019-IC-L4</v>
      </c>
      <c r="B3623" s="122">
        <f t="shared" si="439"/>
        <v>43715</v>
      </c>
      <c r="C3623" s="121" t="str">
        <f t="shared" si="440"/>
        <v>Zone 4 - Horingbaai</v>
      </c>
      <c r="D3623" s="109" t="s">
        <v>1710</v>
      </c>
      <c r="E3623" s="116" t="str">
        <f t="shared" si="441"/>
        <v>Clinton</v>
      </c>
      <c r="F3623" s="116" t="str">
        <f t="shared" si="442"/>
        <v>Barnhard</v>
      </c>
      <c r="G3623" s="116" t="str">
        <f t="shared" si="443"/>
        <v>Men Senior</v>
      </c>
      <c r="H3623" s="116" t="str">
        <f t="shared" si="444"/>
        <v>Henties Bay</v>
      </c>
      <c r="I3623" s="109"/>
      <c r="J3623" s="109"/>
      <c r="K3623" s="109"/>
      <c r="L3623" s="118" t="str">
        <f t="shared" si="445"/>
        <v/>
      </c>
      <c r="M3623" s="118" t="str">
        <f t="shared" si="446"/>
        <v/>
      </c>
    </row>
    <row r="3624" spans="1:13" x14ac:dyDescent="0.3">
      <c r="A3624" s="121" t="str">
        <f t="shared" si="438"/>
        <v>2019-IC-L4</v>
      </c>
      <c r="B3624" s="122">
        <f t="shared" si="439"/>
        <v>43715</v>
      </c>
      <c r="C3624" s="121" t="str">
        <f t="shared" si="440"/>
        <v>Zone 4 - Horingbaai</v>
      </c>
      <c r="D3624" s="109" t="s">
        <v>1711</v>
      </c>
      <c r="E3624" s="116" t="str">
        <f t="shared" si="441"/>
        <v>Lindie</v>
      </c>
      <c r="F3624" s="116" t="str">
        <f t="shared" si="442"/>
        <v>Barnhard</v>
      </c>
      <c r="G3624" s="116" t="str">
        <f t="shared" si="443"/>
        <v>Ladies Veteran</v>
      </c>
      <c r="H3624" s="116" t="str">
        <f t="shared" si="444"/>
        <v>Henties Bay</v>
      </c>
      <c r="I3624" s="109"/>
      <c r="J3624" s="109"/>
      <c r="K3624" s="109"/>
      <c r="L3624" s="118" t="str">
        <f t="shared" si="445"/>
        <v/>
      </c>
      <c r="M3624" s="118" t="str">
        <f t="shared" si="446"/>
        <v/>
      </c>
    </row>
    <row r="3625" spans="1:13" x14ac:dyDescent="0.3">
      <c r="A3625" s="121" t="str">
        <f t="shared" si="438"/>
        <v>2019-IC-L4</v>
      </c>
      <c r="B3625" s="122">
        <f t="shared" si="439"/>
        <v>43715</v>
      </c>
      <c r="C3625" s="121" t="str">
        <f t="shared" si="440"/>
        <v>Zone 4 - Horingbaai</v>
      </c>
      <c r="D3625" s="109" t="s">
        <v>1805</v>
      </c>
      <c r="E3625" s="116" t="str">
        <f t="shared" si="441"/>
        <v>Andre</v>
      </c>
      <c r="F3625" s="116" t="str">
        <f t="shared" si="442"/>
        <v>Bezuidehout</v>
      </c>
      <c r="G3625" s="116" t="str">
        <f t="shared" si="443"/>
        <v>Men Master</v>
      </c>
      <c r="H3625" s="116" t="str">
        <f t="shared" si="444"/>
        <v>Walvis Bay</v>
      </c>
      <c r="I3625" s="109"/>
      <c r="J3625" s="109"/>
      <c r="K3625" s="109"/>
      <c r="L3625" s="118" t="str">
        <f t="shared" si="445"/>
        <v/>
      </c>
      <c r="M3625" s="118" t="str">
        <f t="shared" si="446"/>
        <v/>
      </c>
    </row>
    <row r="3626" spans="1:13" x14ac:dyDescent="0.3">
      <c r="A3626" s="121" t="str">
        <f t="shared" si="438"/>
        <v>2019-IC-L4</v>
      </c>
      <c r="B3626" s="122">
        <f t="shared" si="439"/>
        <v>43715</v>
      </c>
      <c r="C3626" s="121" t="str">
        <f t="shared" si="440"/>
        <v>Zone 4 - Horingbaai</v>
      </c>
      <c r="D3626" s="109" t="s">
        <v>1620</v>
      </c>
      <c r="E3626" s="116" t="str">
        <f t="shared" si="441"/>
        <v>Brandon</v>
      </c>
      <c r="F3626" s="116" t="str">
        <f t="shared" si="442"/>
        <v>Grane</v>
      </c>
      <c r="G3626" s="116" t="str">
        <f t="shared" si="443"/>
        <v>Men Senior</v>
      </c>
      <c r="H3626" s="116" t="str">
        <f t="shared" si="444"/>
        <v>Walvis Bay</v>
      </c>
      <c r="I3626" s="109"/>
      <c r="J3626" s="109"/>
      <c r="K3626" s="109"/>
      <c r="L3626" s="118" t="str">
        <f t="shared" si="445"/>
        <v/>
      </c>
      <c r="M3626" s="118" t="str">
        <f t="shared" si="446"/>
        <v/>
      </c>
    </row>
    <row r="3627" spans="1:13" x14ac:dyDescent="0.3">
      <c r="A3627" s="121" t="str">
        <f t="shared" si="438"/>
        <v>2019-IC-L4</v>
      </c>
      <c r="B3627" s="122">
        <f t="shared" si="439"/>
        <v>43715</v>
      </c>
      <c r="C3627" s="121" t="str">
        <f t="shared" si="440"/>
        <v>Zone 4 - Horingbaai</v>
      </c>
      <c r="D3627" s="109" t="s">
        <v>596</v>
      </c>
      <c r="E3627" s="116" t="str">
        <f t="shared" si="441"/>
        <v>Werner</v>
      </c>
      <c r="F3627" s="116" t="str">
        <f t="shared" si="442"/>
        <v>Van Riet</v>
      </c>
      <c r="G3627" s="116" t="str">
        <f t="shared" si="443"/>
        <v>Men Veteran</v>
      </c>
      <c r="H3627" s="116" t="str">
        <f t="shared" si="444"/>
        <v>Walvis Bay</v>
      </c>
      <c r="I3627" s="109"/>
      <c r="J3627" s="109"/>
      <c r="K3627" s="109"/>
      <c r="L3627" s="118" t="str">
        <f t="shared" si="445"/>
        <v/>
      </c>
      <c r="M3627" s="118" t="str">
        <f t="shared" si="446"/>
        <v/>
      </c>
    </row>
    <row r="3628" spans="1:13" x14ac:dyDescent="0.3">
      <c r="A3628" s="121" t="str">
        <f t="shared" si="438"/>
        <v>2019-IC-L4</v>
      </c>
      <c r="B3628" s="122">
        <f t="shared" si="439"/>
        <v>43715</v>
      </c>
      <c r="C3628" s="121" t="str">
        <f t="shared" si="440"/>
        <v>Zone 4 - Horingbaai</v>
      </c>
      <c r="D3628" s="109" t="s">
        <v>1843</v>
      </c>
      <c r="E3628" s="116" t="str">
        <f t="shared" si="441"/>
        <v>Natasch</v>
      </c>
      <c r="F3628" s="116" t="str">
        <f t="shared" si="442"/>
        <v>Bezuidenhout</v>
      </c>
      <c r="G3628" s="116" t="str">
        <f t="shared" si="443"/>
        <v>Ladies Veteran</v>
      </c>
      <c r="H3628" s="116" t="str">
        <f t="shared" si="444"/>
        <v>xWalvis Bay</v>
      </c>
      <c r="I3628" s="109"/>
      <c r="J3628" s="109"/>
      <c r="K3628" s="109"/>
      <c r="L3628" s="118" t="str">
        <f t="shared" si="445"/>
        <v/>
      </c>
      <c r="M3628" s="118" t="str">
        <f t="shared" si="446"/>
        <v/>
      </c>
    </row>
    <row r="3629" spans="1:13" x14ac:dyDescent="0.3">
      <c r="A3629" s="121" t="str">
        <f t="shared" si="438"/>
        <v>2019-IC-L4</v>
      </c>
      <c r="B3629" s="122">
        <f t="shared" si="439"/>
        <v>43715</v>
      </c>
      <c r="C3629" s="121" t="str">
        <f t="shared" si="440"/>
        <v>Zone 4 - Horingbaai</v>
      </c>
      <c r="D3629" s="109" t="s">
        <v>1123</v>
      </c>
      <c r="E3629" s="116" t="str">
        <f t="shared" si="441"/>
        <v>Roberto</v>
      </c>
      <c r="F3629" s="116" t="str">
        <f t="shared" si="442"/>
        <v>Celotto</v>
      </c>
      <c r="G3629" s="116" t="str">
        <f t="shared" si="443"/>
        <v>Men Senior</v>
      </c>
      <c r="H3629" s="116" t="str">
        <f t="shared" si="444"/>
        <v>xWalvis Bay</v>
      </c>
      <c r="I3629" s="109"/>
      <c r="J3629" s="109"/>
      <c r="K3629" s="109"/>
      <c r="L3629" s="118" t="str">
        <f t="shared" si="445"/>
        <v/>
      </c>
      <c r="M3629" s="118" t="str">
        <f t="shared" si="446"/>
        <v/>
      </c>
    </row>
    <row r="3630" spans="1:13" x14ac:dyDescent="0.3">
      <c r="A3630" s="121" t="str">
        <f t="shared" si="438"/>
        <v>2019-IC-L4</v>
      </c>
      <c r="B3630" s="122">
        <f t="shared" si="439"/>
        <v>43715</v>
      </c>
      <c r="C3630" s="121" t="str">
        <f t="shared" si="440"/>
        <v>Zone 4 - Horingbaai</v>
      </c>
      <c r="D3630" s="109" t="s">
        <v>834</v>
      </c>
      <c r="E3630" s="116" t="str">
        <f t="shared" si="441"/>
        <v>Morne</v>
      </c>
      <c r="F3630" s="116" t="str">
        <f t="shared" si="442"/>
        <v>Hugo</v>
      </c>
      <c r="G3630" s="116" t="str">
        <f t="shared" si="443"/>
        <v>Men Veteran</v>
      </c>
      <c r="H3630" s="116" t="str">
        <f t="shared" si="444"/>
        <v>Walvis Bay</v>
      </c>
      <c r="I3630" s="109"/>
      <c r="J3630" s="109"/>
      <c r="K3630" s="109"/>
      <c r="L3630" s="118" t="str">
        <f t="shared" si="445"/>
        <v/>
      </c>
      <c r="M3630" s="118" t="str">
        <f t="shared" si="446"/>
        <v/>
      </c>
    </row>
    <row r="3631" spans="1:13" x14ac:dyDescent="0.3">
      <c r="A3631" s="121" t="str">
        <f t="shared" si="438"/>
        <v>2019-IC-L4</v>
      </c>
      <c r="B3631" s="122">
        <f t="shared" si="439"/>
        <v>43715</v>
      </c>
      <c r="C3631" s="121" t="str">
        <f t="shared" si="440"/>
        <v>Zone 4 - Horingbaai</v>
      </c>
      <c r="D3631" s="109" t="s">
        <v>1201</v>
      </c>
      <c r="E3631" s="116" t="str">
        <f t="shared" si="441"/>
        <v>Martin</v>
      </c>
      <c r="F3631" s="116" t="str">
        <f t="shared" si="442"/>
        <v>Cordier</v>
      </c>
      <c r="G3631" s="116" t="str">
        <f t="shared" si="443"/>
        <v>Men Veteran</v>
      </c>
      <c r="H3631" s="116" t="str">
        <f t="shared" si="444"/>
        <v>Walvis Bay</v>
      </c>
      <c r="I3631" s="109"/>
      <c r="J3631" s="109"/>
      <c r="K3631" s="109"/>
      <c r="L3631" s="118" t="str">
        <f t="shared" si="445"/>
        <v/>
      </c>
      <c r="M3631" s="118" t="str">
        <f t="shared" si="446"/>
        <v/>
      </c>
    </row>
    <row r="3632" spans="1:13" x14ac:dyDescent="0.3">
      <c r="A3632" s="121" t="str">
        <f t="shared" si="438"/>
        <v>2019-IC-L4</v>
      </c>
      <c r="B3632" s="122">
        <f t="shared" si="439"/>
        <v>43715</v>
      </c>
      <c r="C3632" s="121" t="str">
        <f t="shared" si="440"/>
        <v>Zone 4 - Horingbaai</v>
      </c>
      <c r="D3632" s="109" t="s">
        <v>1504</v>
      </c>
      <c r="E3632" s="116" t="str">
        <f t="shared" si="441"/>
        <v>Fanie</v>
      </c>
      <c r="F3632" s="116" t="str">
        <f t="shared" si="442"/>
        <v>Terblanche</v>
      </c>
      <c r="G3632" s="116" t="str">
        <f t="shared" si="443"/>
        <v>Men Veteran</v>
      </c>
      <c r="H3632" s="116" t="str">
        <f t="shared" si="444"/>
        <v>Walvis Bay</v>
      </c>
      <c r="I3632" s="109"/>
      <c r="J3632" s="109"/>
      <c r="K3632" s="109"/>
      <c r="L3632" s="118" t="str">
        <f t="shared" si="445"/>
        <v/>
      </c>
      <c r="M3632" s="118" t="str">
        <f t="shared" si="446"/>
        <v/>
      </c>
    </row>
    <row r="3633" spans="1:13" x14ac:dyDescent="0.3">
      <c r="A3633" s="121" t="str">
        <f t="shared" si="438"/>
        <v>2019-IC-L4</v>
      </c>
      <c r="B3633" s="122">
        <f t="shared" si="439"/>
        <v>43715</v>
      </c>
      <c r="C3633" s="121" t="str">
        <f t="shared" si="440"/>
        <v>Zone 4 - Horingbaai</v>
      </c>
      <c r="D3633" s="109" t="s">
        <v>1638</v>
      </c>
      <c r="E3633" s="116" t="str">
        <f t="shared" si="441"/>
        <v>Breggie</v>
      </c>
      <c r="F3633" s="116" t="str">
        <f t="shared" si="442"/>
        <v>Ferreira</v>
      </c>
      <c r="G3633" s="116" t="str">
        <f t="shared" si="443"/>
        <v>Ladies Master</v>
      </c>
      <c r="H3633" s="116" t="str">
        <f t="shared" si="444"/>
        <v>Walvis Bay</v>
      </c>
      <c r="I3633" s="109"/>
      <c r="J3633" s="109"/>
      <c r="K3633" s="109"/>
      <c r="L3633" s="118" t="str">
        <f t="shared" si="445"/>
        <v/>
      </c>
      <c r="M3633" s="118" t="str">
        <f t="shared" si="446"/>
        <v/>
      </c>
    </row>
    <row r="3634" spans="1:13" x14ac:dyDescent="0.3">
      <c r="A3634" s="121" t="str">
        <f t="shared" si="438"/>
        <v>2019-IC-L4</v>
      </c>
      <c r="B3634" s="122">
        <f t="shared" si="439"/>
        <v>43715</v>
      </c>
      <c r="C3634" s="121" t="str">
        <f t="shared" si="440"/>
        <v>Zone 4 - Horingbaai</v>
      </c>
      <c r="D3634" s="109" t="s">
        <v>565</v>
      </c>
      <c r="E3634" s="116" t="str">
        <f t="shared" si="441"/>
        <v>Maritz</v>
      </c>
      <c r="F3634" s="116" t="str">
        <f t="shared" si="442"/>
        <v>Jansen van Vuuren</v>
      </c>
      <c r="G3634" s="116" t="str">
        <f t="shared" si="443"/>
        <v>Men Veteran</v>
      </c>
      <c r="H3634" s="116" t="str">
        <f t="shared" si="444"/>
        <v>Otjiwarongo</v>
      </c>
      <c r="I3634" s="109" t="s">
        <v>19</v>
      </c>
      <c r="J3634" s="109"/>
      <c r="K3634" s="109">
        <v>44</v>
      </c>
      <c r="L3634" s="118">
        <f t="shared" si="445"/>
        <v>0.9</v>
      </c>
      <c r="M3634" s="118">
        <f t="shared" si="446"/>
        <v>0.9</v>
      </c>
    </row>
    <row r="3635" spans="1:13" x14ac:dyDescent="0.3">
      <c r="A3635" s="121" t="str">
        <f t="shared" si="438"/>
        <v>2019-IC-L4</v>
      </c>
      <c r="B3635" s="122">
        <f t="shared" si="439"/>
        <v>43715</v>
      </c>
      <c r="C3635" s="121" t="str">
        <f t="shared" si="440"/>
        <v>Zone 4 - Horingbaai</v>
      </c>
      <c r="D3635" s="109" t="s">
        <v>883</v>
      </c>
      <c r="E3635" s="116" t="str">
        <f t="shared" si="441"/>
        <v>Org</v>
      </c>
      <c r="F3635" s="116" t="str">
        <f t="shared" si="442"/>
        <v>Van Rensburg</v>
      </c>
      <c r="G3635" s="116" t="str">
        <f t="shared" si="443"/>
        <v>Men Senior</v>
      </c>
      <c r="H3635" s="116" t="str">
        <f t="shared" si="444"/>
        <v>Mako</v>
      </c>
      <c r="I3635" s="109" t="s">
        <v>19</v>
      </c>
      <c r="J3635" s="109"/>
      <c r="K3635" s="109">
        <v>57</v>
      </c>
      <c r="L3635" s="118">
        <f t="shared" si="445"/>
        <v>1.9</v>
      </c>
      <c r="M3635" s="118">
        <f t="shared" si="446"/>
        <v>1.9</v>
      </c>
    </row>
    <row r="3636" spans="1:13" x14ac:dyDescent="0.3">
      <c r="A3636" s="121" t="str">
        <f t="shared" si="438"/>
        <v>2019-IC-L4</v>
      </c>
      <c r="B3636" s="122">
        <f t="shared" si="439"/>
        <v>43715</v>
      </c>
      <c r="C3636" s="121" t="str">
        <f t="shared" si="440"/>
        <v>Zone 4 - Horingbaai</v>
      </c>
      <c r="D3636" s="109" t="s">
        <v>564</v>
      </c>
      <c r="E3636" s="116" t="str">
        <f t="shared" si="441"/>
        <v>Chris</v>
      </c>
      <c r="F3636" s="116" t="str">
        <f t="shared" si="442"/>
        <v>Feyerabend</v>
      </c>
      <c r="G3636" s="116" t="str">
        <f t="shared" si="443"/>
        <v>Men Veteran</v>
      </c>
      <c r="H3636" s="116" t="str">
        <f t="shared" si="444"/>
        <v>Otjiwarongo</v>
      </c>
      <c r="I3636" s="109" t="s">
        <v>19</v>
      </c>
      <c r="J3636" s="109"/>
      <c r="K3636" s="109">
        <v>48</v>
      </c>
      <c r="L3636" s="118">
        <f t="shared" si="445"/>
        <v>1.1000000000000001</v>
      </c>
      <c r="M3636" s="118">
        <f t="shared" si="446"/>
        <v>1.1000000000000001</v>
      </c>
    </row>
    <row r="3637" spans="1:13" x14ac:dyDescent="0.3">
      <c r="A3637" s="121" t="str">
        <f t="shared" si="438"/>
        <v>2019-IC-L4</v>
      </c>
      <c r="B3637" s="122">
        <f t="shared" si="439"/>
        <v>43715</v>
      </c>
      <c r="C3637" s="121" t="str">
        <f t="shared" si="440"/>
        <v>Zone 4 - Horingbaai</v>
      </c>
      <c r="D3637" s="109" t="s">
        <v>1188</v>
      </c>
      <c r="E3637" s="116" t="str">
        <f t="shared" si="441"/>
        <v>Rinus</v>
      </c>
      <c r="F3637" s="116" t="str">
        <f t="shared" si="442"/>
        <v>Van Der Westhuizen</v>
      </c>
      <c r="G3637" s="116" t="str">
        <f t="shared" si="443"/>
        <v>Men Senior</v>
      </c>
      <c r="H3637" s="116" t="str">
        <f t="shared" si="444"/>
        <v>Otjiwarongo</v>
      </c>
      <c r="I3637" s="109" t="s">
        <v>19</v>
      </c>
      <c r="J3637" s="109"/>
      <c r="K3637" s="109">
        <v>46</v>
      </c>
      <c r="L3637" s="118">
        <f t="shared" si="445"/>
        <v>1</v>
      </c>
      <c r="M3637" s="118">
        <f t="shared" si="446"/>
        <v>1</v>
      </c>
    </row>
    <row r="3638" spans="1:13" x14ac:dyDescent="0.3">
      <c r="A3638" s="121" t="str">
        <f t="shared" si="438"/>
        <v>2019-IC-L4</v>
      </c>
      <c r="B3638" s="122">
        <f t="shared" si="439"/>
        <v>43715</v>
      </c>
      <c r="C3638" s="121" t="str">
        <f t="shared" si="440"/>
        <v>Zone 4 - Horingbaai</v>
      </c>
      <c r="D3638" s="109" t="s">
        <v>1617</v>
      </c>
      <c r="E3638" s="116" t="str">
        <f t="shared" si="441"/>
        <v xml:space="preserve">Paul </v>
      </c>
      <c r="F3638" s="116" t="str">
        <f t="shared" si="442"/>
        <v>Visser</v>
      </c>
      <c r="G3638" s="116" t="str">
        <f t="shared" si="443"/>
        <v>Men Senior</v>
      </c>
      <c r="H3638" s="116" t="str">
        <f t="shared" si="444"/>
        <v>xOtjiwarongo</v>
      </c>
      <c r="I3638" s="109" t="s">
        <v>19</v>
      </c>
      <c r="J3638" s="109"/>
      <c r="K3638" s="109">
        <v>43</v>
      </c>
      <c r="L3638" s="118">
        <f t="shared" si="445"/>
        <v>0.8</v>
      </c>
      <c r="M3638" s="118">
        <f t="shared" si="446"/>
        <v>0.8</v>
      </c>
    </row>
    <row r="3639" spans="1:13" x14ac:dyDescent="0.3">
      <c r="A3639" s="121" t="str">
        <f t="shared" si="438"/>
        <v>2019-IC-L4</v>
      </c>
      <c r="B3639" s="122">
        <f t="shared" si="439"/>
        <v>43715</v>
      </c>
      <c r="C3639" s="121" t="str">
        <f t="shared" si="440"/>
        <v>Zone 4 - Horingbaai</v>
      </c>
      <c r="D3639" s="109" t="s">
        <v>1617</v>
      </c>
      <c r="E3639" s="116" t="str">
        <f t="shared" si="441"/>
        <v xml:space="preserve">Paul </v>
      </c>
      <c r="F3639" s="116" t="str">
        <f t="shared" si="442"/>
        <v>Visser</v>
      </c>
      <c r="G3639" s="116" t="str">
        <f t="shared" si="443"/>
        <v>Men Senior</v>
      </c>
      <c r="H3639" s="116" t="str">
        <f t="shared" si="444"/>
        <v>xOtjiwarongo</v>
      </c>
      <c r="I3639" s="109" t="s">
        <v>19</v>
      </c>
      <c r="J3639" s="109"/>
      <c r="K3639" s="109">
        <v>41</v>
      </c>
      <c r="L3639" s="118">
        <f t="shared" si="445"/>
        <v>0.7</v>
      </c>
      <c r="M3639" s="118">
        <f t="shared" si="446"/>
        <v>0.7</v>
      </c>
    </row>
    <row r="3640" spans="1:13" x14ac:dyDescent="0.3">
      <c r="A3640" s="121" t="str">
        <f t="shared" si="438"/>
        <v>2019-IC-L4</v>
      </c>
      <c r="B3640" s="122">
        <f t="shared" si="439"/>
        <v>43715</v>
      </c>
      <c r="C3640" s="121" t="str">
        <f t="shared" si="440"/>
        <v>Zone 4 - Horingbaai</v>
      </c>
      <c r="D3640" s="109" t="s">
        <v>1617</v>
      </c>
      <c r="E3640" s="116" t="str">
        <f t="shared" si="441"/>
        <v xml:space="preserve">Paul </v>
      </c>
      <c r="F3640" s="116" t="str">
        <f t="shared" si="442"/>
        <v>Visser</v>
      </c>
      <c r="G3640" s="116" t="str">
        <f t="shared" si="443"/>
        <v>Men Senior</v>
      </c>
      <c r="H3640" s="116" t="str">
        <f t="shared" si="444"/>
        <v>xOtjiwarongo</v>
      </c>
      <c r="I3640" s="109" t="s">
        <v>19</v>
      </c>
      <c r="J3640" s="109"/>
      <c r="K3640" s="109">
        <v>41</v>
      </c>
      <c r="L3640" s="118">
        <f t="shared" si="445"/>
        <v>0.7</v>
      </c>
      <c r="M3640" s="118">
        <f t="shared" si="446"/>
        <v>0.7</v>
      </c>
    </row>
    <row r="3641" spans="1:13" x14ac:dyDescent="0.3">
      <c r="A3641" s="121" t="str">
        <f t="shared" si="438"/>
        <v>2019-IC-L4</v>
      </c>
      <c r="B3641" s="122">
        <f t="shared" si="439"/>
        <v>43715</v>
      </c>
      <c r="C3641" s="121" t="str">
        <f t="shared" si="440"/>
        <v>Zone 4 - Horingbaai</v>
      </c>
      <c r="D3641" s="109" t="s">
        <v>1196</v>
      </c>
      <c r="E3641" s="116" t="str">
        <f t="shared" si="441"/>
        <v>Ockert</v>
      </c>
      <c r="F3641" s="116" t="str">
        <f t="shared" si="442"/>
        <v>Du Plessis</v>
      </c>
      <c r="G3641" s="116" t="str">
        <f t="shared" si="443"/>
        <v>Men Veteran</v>
      </c>
      <c r="H3641" s="116" t="str">
        <f t="shared" si="444"/>
        <v>xOtjiwarongo</v>
      </c>
      <c r="I3641" s="109" t="s">
        <v>19</v>
      </c>
      <c r="J3641" s="109"/>
      <c r="K3641" s="109">
        <v>42</v>
      </c>
      <c r="L3641" s="118">
        <f t="shared" si="445"/>
        <v>0.8</v>
      </c>
      <c r="M3641" s="118">
        <f t="shared" si="446"/>
        <v>0.8</v>
      </c>
    </row>
    <row r="3642" spans="1:13" x14ac:dyDescent="0.3">
      <c r="A3642" s="121" t="str">
        <f t="shared" si="438"/>
        <v>2019-IC-L4</v>
      </c>
      <c r="B3642" s="122">
        <f t="shared" si="439"/>
        <v>43715</v>
      </c>
      <c r="C3642" s="121" t="str">
        <f t="shared" si="440"/>
        <v>Zone 4 - Horingbaai</v>
      </c>
      <c r="D3642" s="109" t="s">
        <v>1024</v>
      </c>
      <c r="E3642" s="116" t="str">
        <f t="shared" si="441"/>
        <v>Otto</v>
      </c>
      <c r="F3642" s="116" t="str">
        <f t="shared" si="442"/>
        <v>Feyerabend</v>
      </c>
      <c r="G3642" s="116" t="str">
        <f t="shared" si="443"/>
        <v>Men U/21</v>
      </c>
      <c r="H3642" s="116" t="str">
        <f t="shared" si="444"/>
        <v>Otjiwarongo</v>
      </c>
      <c r="I3642" s="109"/>
      <c r="J3642" s="109"/>
      <c r="K3642" s="109"/>
      <c r="L3642" s="118" t="str">
        <f t="shared" si="445"/>
        <v/>
      </c>
      <c r="M3642" s="118" t="str">
        <f t="shared" si="446"/>
        <v/>
      </c>
    </row>
    <row r="3643" spans="1:13" x14ac:dyDescent="0.3">
      <c r="A3643" s="121" t="str">
        <f t="shared" si="438"/>
        <v>2019-IC-L4</v>
      </c>
      <c r="B3643" s="122">
        <f t="shared" si="439"/>
        <v>43715</v>
      </c>
      <c r="C3643" s="121" t="str">
        <f t="shared" si="440"/>
        <v>Zone 4 - Horingbaai</v>
      </c>
      <c r="D3643" s="109" t="s">
        <v>1785</v>
      </c>
      <c r="E3643" s="116" t="str">
        <f t="shared" si="441"/>
        <v>Maritz JNR</v>
      </c>
      <c r="F3643" s="116" t="str">
        <f t="shared" si="442"/>
        <v>Jansen Van Vuuren</v>
      </c>
      <c r="G3643" s="116" t="str">
        <f t="shared" si="443"/>
        <v>Men U/16</v>
      </c>
      <c r="H3643" s="116" t="str">
        <f t="shared" si="444"/>
        <v>Otjiwarongo</v>
      </c>
      <c r="I3643" s="109"/>
      <c r="J3643" s="109"/>
      <c r="K3643" s="109"/>
      <c r="L3643" s="118" t="str">
        <f t="shared" si="445"/>
        <v/>
      </c>
      <c r="M3643" s="118" t="str">
        <f t="shared" si="446"/>
        <v/>
      </c>
    </row>
    <row r="3644" spans="1:13" x14ac:dyDescent="0.3">
      <c r="A3644" s="121" t="str">
        <f t="shared" si="438"/>
        <v>2019-IC-L4</v>
      </c>
      <c r="B3644" s="122">
        <f t="shared" si="439"/>
        <v>43715</v>
      </c>
      <c r="C3644" s="121" t="str">
        <f t="shared" si="440"/>
        <v>Zone 4 - Horingbaai</v>
      </c>
      <c r="D3644" s="109" t="s">
        <v>1408</v>
      </c>
      <c r="E3644" s="116" t="str">
        <f t="shared" si="441"/>
        <v>Hannes</v>
      </c>
      <c r="F3644" s="116" t="str">
        <f t="shared" si="442"/>
        <v>DeHaast</v>
      </c>
      <c r="G3644" s="116" t="str">
        <f t="shared" si="443"/>
        <v>Men Senior</v>
      </c>
      <c r="H3644" s="116" t="str">
        <f t="shared" si="444"/>
        <v>Otjiwarongo</v>
      </c>
      <c r="I3644" s="109"/>
      <c r="J3644" s="109"/>
      <c r="K3644" s="109"/>
      <c r="L3644" s="118" t="str">
        <f t="shared" si="445"/>
        <v/>
      </c>
      <c r="M3644" s="118" t="str">
        <f t="shared" si="446"/>
        <v/>
      </c>
    </row>
    <row r="3645" spans="1:13" x14ac:dyDescent="0.3">
      <c r="A3645" s="121" t="str">
        <f t="shared" si="438"/>
        <v>2019-IC-L4</v>
      </c>
      <c r="B3645" s="122">
        <f t="shared" si="439"/>
        <v>43715</v>
      </c>
      <c r="C3645" s="121" t="str">
        <f t="shared" si="440"/>
        <v>Zone 4 - Horingbaai</v>
      </c>
      <c r="D3645" s="109" t="s">
        <v>1194</v>
      </c>
      <c r="E3645" s="116" t="str">
        <f t="shared" si="441"/>
        <v>Francois</v>
      </c>
      <c r="F3645" s="116" t="str">
        <f t="shared" si="442"/>
        <v>Du Plessis</v>
      </c>
      <c r="G3645" s="116" t="str">
        <f t="shared" si="443"/>
        <v>Men Veteran</v>
      </c>
      <c r="H3645" s="116" t="str">
        <f t="shared" si="444"/>
        <v>Otjiwarongo</v>
      </c>
      <c r="I3645" s="109"/>
      <c r="J3645" s="109"/>
      <c r="K3645" s="109"/>
      <c r="L3645" s="118" t="str">
        <f t="shared" si="445"/>
        <v/>
      </c>
      <c r="M3645" s="118" t="str">
        <f t="shared" si="446"/>
        <v/>
      </c>
    </row>
    <row r="3646" spans="1:13" x14ac:dyDescent="0.3">
      <c r="A3646" s="121" t="str">
        <f t="shared" si="438"/>
        <v>2019-IC-L4</v>
      </c>
      <c r="B3646" s="122">
        <f t="shared" si="439"/>
        <v>43715</v>
      </c>
      <c r="C3646" s="121" t="str">
        <f t="shared" si="440"/>
        <v>Zone 4 - Horingbaai</v>
      </c>
      <c r="D3646" s="109" t="s">
        <v>1753</v>
      </c>
      <c r="E3646" s="116" t="str">
        <f t="shared" si="441"/>
        <v>Franco</v>
      </c>
      <c r="F3646" s="116" t="str">
        <f t="shared" si="442"/>
        <v>Kuhn</v>
      </c>
      <c r="G3646" s="116" t="str">
        <f t="shared" si="443"/>
        <v>Men Senior</v>
      </c>
      <c r="H3646" s="116" t="str">
        <f t="shared" si="444"/>
        <v>Otjiwarongo</v>
      </c>
      <c r="I3646" s="109"/>
      <c r="J3646" s="109"/>
      <c r="K3646" s="109"/>
      <c r="L3646" s="118" t="str">
        <f t="shared" si="445"/>
        <v/>
      </c>
      <c r="M3646" s="118" t="str">
        <f t="shared" si="446"/>
        <v/>
      </c>
    </row>
    <row r="3647" spans="1:13" x14ac:dyDescent="0.3">
      <c r="A3647" s="121" t="str">
        <f t="shared" si="438"/>
        <v>2019-IC-L4</v>
      </c>
      <c r="B3647" s="122">
        <f t="shared" si="439"/>
        <v>43715</v>
      </c>
      <c r="C3647" s="121" t="str">
        <f t="shared" si="440"/>
        <v>Zone 4 - Horingbaai</v>
      </c>
      <c r="D3647" s="109" t="s">
        <v>1685</v>
      </c>
      <c r="E3647" s="116" t="str">
        <f t="shared" si="441"/>
        <v>Ferdie</v>
      </c>
      <c r="F3647" s="116" t="str">
        <f t="shared" si="442"/>
        <v>Kuhn</v>
      </c>
      <c r="G3647" s="116" t="str">
        <f t="shared" si="443"/>
        <v>Men Master</v>
      </c>
      <c r="H3647" s="116" t="str">
        <f t="shared" si="444"/>
        <v>Otjiwarongo</v>
      </c>
      <c r="I3647" s="109"/>
      <c r="J3647" s="109"/>
      <c r="K3647" s="109"/>
      <c r="L3647" s="118" t="str">
        <f t="shared" si="445"/>
        <v/>
      </c>
      <c r="M3647" s="118" t="str">
        <f t="shared" si="446"/>
        <v/>
      </c>
    </row>
    <row r="3648" spans="1:13" x14ac:dyDescent="0.3">
      <c r="A3648" s="121" t="str">
        <f t="shared" si="438"/>
        <v>2019-IC-L4</v>
      </c>
      <c r="B3648" s="122">
        <f t="shared" si="439"/>
        <v>43715</v>
      </c>
      <c r="C3648" s="121" t="str">
        <f t="shared" si="440"/>
        <v>Zone 4 - Horingbaai</v>
      </c>
      <c r="D3648" s="109" t="s">
        <v>736</v>
      </c>
      <c r="E3648" s="116" t="str">
        <f t="shared" si="441"/>
        <v>Renier</v>
      </c>
      <c r="F3648" s="116" t="str">
        <f t="shared" si="442"/>
        <v>Viviers</v>
      </c>
      <c r="G3648" s="116" t="str">
        <f t="shared" si="443"/>
        <v>Men Veteran</v>
      </c>
      <c r="H3648" s="116" t="str">
        <f t="shared" si="444"/>
        <v>xOtjiwarongo</v>
      </c>
      <c r="I3648" s="109"/>
      <c r="J3648" s="109"/>
      <c r="K3648" s="109"/>
      <c r="L3648" s="118" t="str">
        <f t="shared" si="445"/>
        <v/>
      </c>
      <c r="M3648" s="118" t="str">
        <f t="shared" si="446"/>
        <v/>
      </c>
    </row>
    <row r="3649" spans="1:13" x14ac:dyDescent="0.3">
      <c r="A3649" s="121" t="str">
        <f t="shared" si="438"/>
        <v>2019-IC-L4</v>
      </c>
      <c r="B3649" s="122">
        <f t="shared" si="439"/>
        <v>43715</v>
      </c>
      <c r="C3649" s="121" t="str">
        <f t="shared" si="440"/>
        <v>Zone 4 - Horingbaai</v>
      </c>
      <c r="D3649" s="109" t="s">
        <v>1750</v>
      </c>
      <c r="E3649" s="116" t="str">
        <f t="shared" si="441"/>
        <v>Willem Louis</v>
      </c>
      <c r="F3649" s="116" t="str">
        <f t="shared" si="442"/>
        <v>Klazinga</v>
      </c>
      <c r="G3649" s="116" t="str">
        <f t="shared" si="443"/>
        <v>Men Grand Masters</v>
      </c>
      <c r="H3649" s="116" t="str">
        <f t="shared" si="444"/>
        <v>Otjiwarongo</v>
      </c>
      <c r="I3649" s="109"/>
      <c r="J3649" s="109"/>
      <c r="K3649" s="109"/>
      <c r="L3649" s="118" t="str">
        <f t="shared" si="445"/>
        <v/>
      </c>
      <c r="M3649" s="118" t="str">
        <f t="shared" si="446"/>
        <v/>
      </c>
    </row>
    <row r="3650" spans="1:13" x14ac:dyDescent="0.3">
      <c r="A3650" s="121" t="str">
        <f t="shared" si="438"/>
        <v>2019-IC-L4</v>
      </c>
      <c r="B3650" s="122">
        <f t="shared" si="439"/>
        <v>43715</v>
      </c>
      <c r="C3650" s="121" t="str">
        <f t="shared" si="440"/>
        <v>Zone 4 - Horingbaai</v>
      </c>
      <c r="D3650" s="109" t="s">
        <v>1248</v>
      </c>
      <c r="E3650" s="116" t="str">
        <f t="shared" si="441"/>
        <v>Martinus</v>
      </c>
      <c r="F3650" s="116" t="str">
        <f t="shared" si="442"/>
        <v>Venter</v>
      </c>
      <c r="G3650" s="116" t="str">
        <f t="shared" si="443"/>
        <v>Men Veteran</v>
      </c>
      <c r="H3650" s="116" t="str">
        <f t="shared" si="444"/>
        <v>Otjiwarongo</v>
      </c>
      <c r="I3650" s="109"/>
      <c r="J3650" s="109"/>
      <c r="K3650" s="109"/>
      <c r="L3650" s="118" t="str">
        <f t="shared" si="445"/>
        <v/>
      </c>
      <c r="M3650" s="118" t="str">
        <f t="shared" si="446"/>
        <v/>
      </c>
    </row>
    <row r="3651" spans="1:13" x14ac:dyDescent="0.3">
      <c r="A3651" s="121" t="str">
        <f t="shared" si="438"/>
        <v>2019-IC-L4</v>
      </c>
      <c r="B3651" s="122">
        <f t="shared" si="439"/>
        <v>43715</v>
      </c>
      <c r="C3651" s="121" t="str">
        <f t="shared" si="440"/>
        <v>Zone 4 - Horingbaai</v>
      </c>
      <c r="D3651" s="109" t="s">
        <v>535</v>
      </c>
      <c r="E3651" s="116" t="str">
        <f t="shared" si="441"/>
        <v>Attie</v>
      </c>
      <c r="F3651" s="116" t="str">
        <f t="shared" si="442"/>
        <v>Von Bosch</v>
      </c>
      <c r="G3651" s="116" t="str">
        <f t="shared" si="443"/>
        <v>Men Veteran</v>
      </c>
      <c r="H3651" s="116" t="str">
        <f t="shared" si="444"/>
        <v>Atlantic Angling Club</v>
      </c>
      <c r="I3651" s="109" t="s">
        <v>19</v>
      </c>
      <c r="J3651" s="109"/>
      <c r="K3651" s="109">
        <v>41</v>
      </c>
      <c r="L3651" s="118">
        <f t="shared" si="445"/>
        <v>0.7</v>
      </c>
      <c r="M3651" s="118">
        <f t="shared" si="446"/>
        <v>0.7</v>
      </c>
    </row>
    <row r="3652" spans="1:13" x14ac:dyDescent="0.3">
      <c r="A3652" s="121" t="str">
        <f t="shared" si="438"/>
        <v>2019-IC-L4</v>
      </c>
      <c r="B3652" s="122">
        <f t="shared" si="439"/>
        <v>43715</v>
      </c>
      <c r="C3652" s="121" t="str">
        <f t="shared" si="440"/>
        <v>Zone 4 - Horingbaai</v>
      </c>
      <c r="D3652" s="109" t="s">
        <v>535</v>
      </c>
      <c r="E3652" s="116" t="str">
        <f t="shared" si="441"/>
        <v>Attie</v>
      </c>
      <c r="F3652" s="116" t="str">
        <f t="shared" si="442"/>
        <v>Von Bosch</v>
      </c>
      <c r="G3652" s="116" t="str">
        <f t="shared" si="443"/>
        <v>Men Veteran</v>
      </c>
      <c r="H3652" s="116" t="str">
        <f t="shared" si="444"/>
        <v>Atlantic Angling Club</v>
      </c>
      <c r="I3652" s="109" t="s">
        <v>19</v>
      </c>
      <c r="J3652" s="109"/>
      <c r="K3652" s="109">
        <v>42</v>
      </c>
      <c r="L3652" s="118">
        <f t="shared" si="445"/>
        <v>0.8</v>
      </c>
      <c r="M3652" s="118">
        <f t="shared" si="446"/>
        <v>0.8</v>
      </c>
    </row>
    <row r="3653" spans="1:13" x14ac:dyDescent="0.3">
      <c r="A3653" s="121" t="str">
        <f t="shared" si="438"/>
        <v>2019-IC-L4</v>
      </c>
      <c r="B3653" s="122">
        <f t="shared" si="439"/>
        <v>43715</v>
      </c>
      <c r="C3653" s="121" t="str">
        <f t="shared" si="440"/>
        <v>Zone 4 - Horingbaai</v>
      </c>
      <c r="D3653" s="109" t="s">
        <v>535</v>
      </c>
      <c r="E3653" s="116" t="str">
        <f t="shared" si="441"/>
        <v>Attie</v>
      </c>
      <c r="F3653" s="116" t="str">
        <f t="shared" si="442"/>
        <v>Von Bosch</v>
      </c>
      <c r="G3653" s="116" t="str">
        <f t="shared" si="443"/>
        <v>Men Veteran</v>
      </c>
      <c r="H3653" s="116" t="str">
        <f t="shared" si="444"/>
        <v>Atlantic Angling Club</v>
      </c>
      <c r="I3653" s="109" t="s">
        <v>19</v>
      </c>
      <c r="J3653" s="109"/>
      <c r="K3653" s="109">
        <v>47</v>
      </c>
      <c r="L3653" s="118">
        <f t="shared" si="445"/>
        <v>1.1000000000000001</v>
      </c>
      <c r="M3653" s="118">
        <f t="shared" si="446"/>
        <v>1.1000000000000001</v>
      </c>
    </row>
    <row r="3654" spans="1:13" x14ac:dyDescent="0.3">
      <c r="A3654" s="121" t="str">
        <f t="shared" si="438"/>
        <v>2019-IC-L4</v>
      </c>
      <c r="B3654" s="122">
        <f t="shared" si="439"/>
        <v>43715</v>
      </c>
      <c r="C3654" s="121" t="str">
        <f t="shared" si="440"/>
        <v>Zone 4 - Horingbaai</v>
      </c>
      <c r="D3654" s="109" t="s">
        <v>535</v>
      </c>
      <c r="E3654" s="116" t="str">
        <f t="shared" si="441"/>
        <v>Attie</v>
      </c>
      <c r="F3654" s="116" t="str">
        <f t="shared" si="442"/>
        <v>Von Bosch</v>
      </c>
      <c r="G3654" s="116" t="str">
        <f t="shared" si="443"/>
        <v>Men Veteran</v>
      </c>
      <c r="H3654" s="116" t="str">
        <f t="shared" si="444"/>
        <v>Atlantic Angling Club</v>
      </c>
      <c r="I3654" s="109" t="s">
        <v>19</v>
      </c>
      <c r="J3654" s="109"/>
      <c r="K3654" s="109">
        <v>58</v>
      </c>
      <c r="L3654" s="118">
        <f t="shared" si="445"/>
        <v>2</v>
      </c>
      <c r="M3654" s="118">
        <f t="shared" si="446"/>
        <v>2</v>
      </c>
    </row>
    <row r="3655" spans="1:13" x14ac:dyDescent="0.3">
      <c r="A3655" s="121" t="str">
        <f t="shared" si="438"/>
        <v>2019-IC-L4</v>
      </c>
      <c r="B3655" s="122">
        <f t="shared" si="439"/>
        <v>43715</v>
      </c>
      <c r="C3655" s="121" t="str">
        <f t="shared" si="440"/>
        <v>Zone 4 - Horingbaai</v>
      </c>
      <c r="D3655" s="109" t="s">
        <v>1679</v>
      </c>
      <c r="E3655" s="116" t="str">
        <f t="shared" si="441"/>
        <v>Johan</v>
      </c>
      <c r="F3655" s="116" t="str">
        <f t="shared" si="442"/>
        <v>Van Niekerk</v>
      </c>
      <c r="G3655" s="116" t="str">
        <f t="shared" si="443"/>
        <v>Men Senior</v>
      </c>
      <c r="H3655" s="116" t="str">
        <f t="shared" si="444"/>
        <v>Namib Park</v>
      </c>
      <c r="I3655" s="109" t="s">
        <v>19</v>
      </c>
      <c r="J3655" s="109"/>
      <c r="K3655" s="109">
        <v>54</v>
      </c>
      <c r="L3655" s="118">
        <f t="shared" si="445"/>
        <v>1.6</v>
      </c>
      <c r="M3655" s="118">
        <f t="shared" si="446"/>
        <v>1.6</v>
      </c>
    </row>
    <row r="3656" spans="1:13" x14ac:dyDescent="0.3">
      <c r="A3656" s="121" t="str">
        <f t="shared" si="438"/>
        <v>2019-IC-L4</v>
      </c>
      <c r="B3656" s="122">
        <f t="shared" si="439"/>
        <v>43715</v>
      </c>
      <c r="C3656" s="121" t="str">
        <f t="shared" si="440"/>
        <v>Zone 4 - Horingbaai</v>
      </c>
      <c r="D3656" s="109" t="s">
        <v>1679</v>
      </c>
      <c r="E3656" s="116" t="str">
        <f t="shared" si="441"/>
        <v>Johan</v>
      </c>
      <c r="F3656" s="116" t="str">
        <f t="shared" si="442"/>
        <v>Van Niekerk</v>
      </c>
      <c r="G3656" s="116" t="str">
        <f t="shared" si="443"/>
        <v>Men Senior</v>
      </c>
      <c r="H3656" s="116" t="str">
        <f t="shared" si="444"/>
        <v>Namib Park</v>
      </c>
      <c r="I3656" s="109" t="s">
        <v>19</v>
      </c>
      <c r="J3656" s="109"/>
      <c r="K3656" s="109">
        <v>53</v>
      </c>
      <c r="L3656" s="118">
        <f t="shared" si="445"/>
        <v>1.5</v>
      </c>
      <c r="M3656" s="118">
        <f t="shared" si="446"/>
        <v>1.5</v>
      </c>
    </row>
    <row r="3657" spans="1:13" x14ac:dyDescent="0.3">
      <c r="A3657" s="121" t="str">
        <f t="shared" si="438"/>
        <v>2019-IC-L4</v>
      </c>
      <c r="B3657" s="122">
        <f t="shared" si="439"/>
        <v>43715</v>
      </c>
      <c r="C3657" s="121" t="str">
        <f t="shared" si="440"/>
        <v>Zone 4 - Horingbaai</v>
      </c>
      <c r="D3657" s="109" t="s">
        <v>1679</v>
      </c>
      <c r="E3657" s="116" t="str">
        <f t="shared" si="441"/>
        <v>Johan</v>
      </c>
      <c r="F3657" s="116" t="str">
        <f t="shared" si="442"/>
        <v>Van Niekerk</v>
      </c>
      <c r="G3657" s="116" t="str">
        <f t="shared" si="443"/>
        <v>Men Senior</v>
      </c>
      <c r="H3657" s="116" t="str">
        <f t="shared" si="444"/>
        <v>Namib Park</v>
      </c>
      <c r="I3657" s="109" t="s">
        <v>19</v>
      </c>
      <c r="J3657" s="109"/>
      <c r="K3657" s="109">
        <v>52</v>
      </c>
      <c r="L3657" s="118">
        <f t="shared" si="445"/>
        <v>1.4</v>
      </c>
      <c r="M3657" s="118">
        <f t="shared" si="446"/>
        <v>1.4</v>
      </c>
    </row>
    <row r="3658" spans="1:13" x14ac:dyDescent="0.3">
      <c r="A3658" s="121" t="str">
        <f t="shared" si="438"/>
        <v>2019-IC-L4</v>
      </c>
      <c r="B3658" s="122">
        <f t="shared" si="439"/>
        <v>43715</v>
      </c>
      <c r="C3658" s="121" t="str">
        <f t="shared" si="440"/>
        <v>Zone 4 - Horingbaai</v>
      </c>
      <c r="D3658" s="109" t="s">
        <v>1387</v>
      </c>
      <c r="E3658" s="116" t="str">
        <f t="shared" si="441"/>
        <v>Mark</v>
      </c>
      <c r="F3658" s="116" t="str">
        <f t="shared" si="442"/>
        <v>Van Der Merwe</v>
      </c>
      <c r="G3658" s="116" t="str">
        <f t="shared" si="443"/>
        <v>Men U/21</v>
      </c>
      <c r="H3658" s="116" t="str">
        <f t="shared" si="444"/>
        <v>Namib Park</v>
      </c>
      <c r="I3658" s="109" t="s">
        <v>19</v>
      </c>
      <c r="J3658" s="109"/>
      <c r="K3658" s="109">
        <v>65</v>
      </c>
      <c r="L3658" s="118">
        <f t="shared" si="445"/>
        <v>2.8</v>
      </c>
      <c r="M3658" s="118">
        <f t="shared" si="446"/>
        <v>2.8</v>
      </c>
    </row>
    <row r="3659" spans="1:13" x14ac:dyDescent="0.3">
      <c r="A3659" s="121" t="str">
        <f t="shared" si="438"/>
        <v>2019-IC-L4</v>
      </c>
      <c r="B3659" s="122">
        <f t="shared" si="439"/>
        <v>43715</v>
      </c>
      <c r="C3659" s="121" t="str">
        <f t="shared" si="440"/>
        <v>Zone 4 - Horingbaai</v>
      </c>
      <c r="D3659" s="109" t="s">
        <v>1387</v>
      </c>
      <c r="E3659" s="116" t="str">
        <f t="shared" si="441"/>
        <v>Mark</v>
      </c>
      <c r="F3659" s="116" t="str">
        <f t="shared" si="442"/>
        <v>Van Der Merwe</v>
      </c>
      <c r="G3659" s="116" t="str">
        <f t="shared" si="443"/>
        <v>Men U/21</v>
      </c>
      <c r="H3659" s="116" t="str">
        <f t="shared" si="444"/>
        <v>Namib Park</v>
      </c>
      <c r="I3659" s="109" t="s">
        <v>19</v>
      </c>
      <c r="J3659" s="109"/>
      <c r="K3659" s="109">
        <v>47</v>
      </c>
      <c r="L3659" s="118">
        <f t="shared" si="445"/>
        <v>1.1000000000000001</v>
      </c>
      <c r="M3659" s="118">
        <f t="shared" si="446"/>
        <v>1.1000000000000001</v>
      </c>
    </row>
    <row r="3660" spans="1:13" x14ac:dyDescent="0.3">
      <c r="A3660" s="121" t="str">
        <f t="shared" ref="A3660:A3723" si="447">IF(D3660="","",A3659)</f>
        <v>2019-IC-L4</v>
      </c>
      <c r="B3660" s="122">
        <f t="shared" ref="B3660:B3723" si="448">IF(D3660="","",B3659)</f>
        <v>43715</v>
      </c>
      <c r="C3660" s="121" t="str">
        <f t="shared" ref="C3660:C3723" si="449">IF(D3660="","",C3659)</f>
        <v>Zone 4 - Horingbaai</v>
      </c>
      <c r="D3660" s="109" t="s">
        <v>1184</v>
      </c>
      <c r="E3660" s="116" t="str">
        <f t="shared" si="441"/>
        <v>Derek</v>
      </c>
      <c r="F3660" s="116" t="str">
        <f t="shared" si="442"/>
        <v>Van Zyl</v>
      </c>
      <c r="G3660" s="116" t="str">
        <f t="shared" si="443"/>
        <v>Men Veteran</v>
      </c>
      <c r="H3660" s="116" t="str">
        <f t="shared" si="444"/>
        <v>Namib Park</v>
      </c>
      <c r="I3660" s="109" t="s">
        <v>19</v>
      </c>
      <c r="J3660" s="109"/>
      <c r="K3660" s="109">
        <v>42</v>
      </c>
      <c r="L3660" s="118">
        <f t="shared" si="445"/>
        <v>0.8</v>
      </c>
      <c r="M3660" s="118">
        <f t="shared" si="446"/>
        <v>0.8</v>
      </c>
    </row>
    <row r="3661" spans="1:13" x14ac:dyDescent="0.3">
      <c r="A3661" s="121" t="str">
        <f t="shared" si="447"/>
        <v>2019-IC-L4</v>
      </c>
      <c r="B3661" s="122">
        <f t="shared" si="448"/>
        <v>43715</v>
      </c>
      <c r="C3661" s="121" t="str">
        <f t="shared" si="449"/>
        <v>Zone 4 - Horingbaai</v>
      </c>
      <c r="D3661" s="109" t="s">
        <v>1184</v>
      </c>
      <c r="E3661" s="116" t="str">
        <f t="shared" si="441"/>
        <v>Derek</v>
      </c>
      <c r="F3661" s="116" t="str">
        <f t="shared" si="442"/>
        <v>Van Zyl</v>
      </c>
      <c r="G3661" s="116" t="str">
        <f t="shared" si="443"/>
        <v>Men Veteran</v>
      </c>
      <c r="H3661" s="116" t="str">
        <f t="shared" si="444"/>
        <v>Namib Park</v>
      </c>
      <c r="I3661" s="109" t="s">
        <v>19</v>
      </c>
      <c r="J3661" s="109"/>
      <c r="K3661" s="109">
        <v>74</v>
      </c>
      <c r="L3661" s="118">
        <f t="shared" si="445"/>
        <v>4.2</v>
      </c>
      <c r="M3661" s="118">
        <f t="shared" si="446"/>
        <v>4.2</v>
      </c>
    </row>
    <row r="3662" spans="1:13" x14ac:dyDescent="0.3">
      <c r="A3662" s="121" t="str">
        <f t="shared" si="447"/>
        <v>2019-IC-L4</v>
      </c>
      <c r="B3662" s="122">
        <f t="shared" si="448"/>
        <v>43715</v>
      </c>
      <c r="C3662" s="121" t="str">
        <f t="shared" si="449"/>
        <v>Zone 4 - Horingbaai</v>
      </c>
      <c r="D3662" s="109" t="s">
        <v>654</v>
      </c>
      <c r="E3662" s="116" t="str">
        <f t="shared" si="441"/>
        <v>Stephan</v>
      </c>
      <c r="F3662" s="116" t="str">
        <f t="shared" si="442"/>
        <v>Swanepoel</v>
      </c>
      <c r="G3662" s="116" t="str">
        <f t="shared" si="443"/>
        <v>Men Veteran</v>
      </c>
      <c r="H3662" s="116" t="str">
        <f t="shared" si="444"/>
        <v>Namib Park</v>
      </c>
      <c r="I3662" s="109" t="s">
        <v>19</v>
      </c>
      <c r="J3662" s="109"/>
      <c r="K3662" s="109">
        <v>41</v>
      </c>
      <c r="L3662" s="118">
        <f t="shared" si="445"/>
        <v>0.7</v>
      </c>
      <c r="M3662" s="118">
        <f t="shared" si="446"/>
        <v>0.7</v>
      </c>
    </row>
    <row r="3663" spans="1:13" x14ac:dyDescent="0.3">
      <c r="A3663" s="121" t="str">
        <f t="shared" si="447"/>
        <v>2019-IC-L4</v>
      </c>
      <c r="B3663" s="122">
        <f t="shared" si="448"/>
        <v>43715</v>
      </c>
      <c r="C3663" s="121" t="str">
        <f t="shared" si="449"/>
        <v>Zone 4 - Horingbaai</v>
      </c>
      <c r="D3663" s="109" t="s">
        <v>654</v>
      </c>
      <c r="E3663" s="116" t="str">
        <f t="shared" si="441"/>
        <v>Stephan</v>
      </c>
      <c r="F3663" s="116" t="str">
        <f t="shared" si="442"/>
        <v>Swanepoel</v>
      </c>
      <c r="G3663" s="116" t="str">
        <f t="shared" si="443"/>
        <v>Men Veteran</v>
      </c>
      <c r="H3663" s="116" t="str">
        <f t="shared" si="444"/>
        <v>Namib Park</v>
      </c>
      <c r="I3663" s="109" t="s">
        <v>19</v>
      </c>
      <c r="J3663" s="109"/>
      <c r="K3663" s="109">
        <v>47</v>
      </c>
      <c r="L3663" s="118">
        <f t="shared" si="445"/>
        <v>1.1000000000000001</v>
      </c>
      <c r="M3663" s="118">
        <f t="shared" si="446"/>
        <v>1.1000000000000001</v>
      </c>
    </row>
    <row r="3664" spans="1:13" x14ac:dyDescent="0.3">
      <c r="A3664" s="121" t="str">
        <f t="shared" si="447"/>
        <v>2019-IC-L4</v>
      </c>
      <c r="B3664" s="122">
        <f t="shared" si="448"/>
        <v>43715</v>
      </c>
      <c r="C3664" s="121" t="str">
        <f t="shared" si="449"/>
        <v>Zone 4 - Horingbaai</v>
      </c>
      <c r="D3664" s="109" t="s">
        <v>504</v>
      </c>
      <c r="E3664" s="116" t="str">
        <f t="shared" si="441"/>
        <v>Andre</v>
      </c>
      <c r="F3664" s="116" t="str">
        <f t="shared" si="442"/>
        <v>Coetzee</v>
      </c>
      <c r="G3664" s="116" t="str">
        <f t="shared" si="443"/>
        <v>Men Grand Masters</v>
      </c>
      <c r="H3664" s="116" t="str">
        <f t="shared" si="444"/>
        <v>Namib Park</v>
      </c>
      <c r="I3664" s="109" t="s">
        <v>19</v>
      </c>
      <c r="J3664" s="109"/>
      <c r="K3664" s="109">
        <v>48</v>
      </c>
      <c r="L3664" s="118">
        <f t="shared" si="445"/>
        <v>1.1000000000000001</v>
      </c>
      <c r="M3664" s="118">
        <f t="shared" si="446"/>
        <v>1.1000000000000001</v>
      </c>
    </row>
    <row r="3665" spans="1:13" x14ac:dyDescent="0.3">
      <c r="A3665" s="121" t="str">
        <f t="shared" si="447"/>
        <v>2019-IC-L4</v>
      </c>
      <c r="B3665" s="122">
        <f t="shared" si="448"/>
        <v>43715</v>
      </c>
      <c r="C3665" s="121" t="str">
        <f t="shared" si="449"/>
        <v>Zone 4 - Horingbaai</v>
      </c>
      <c r="D3665" s="109" t="s">
        <v>504</v>
      </c>
      <c r="E3665" s="116" t="str">
        <f t="shared" si="441"/>
        <v>Andre</v>
      </c>
      <c r="F3665" s="116" t="str">
        <f t="shared" si="442"/>
        <v>Coetzee</v>
      </c>
      <c r="G3665" s="116" t="str">
        <f t="shared" si="443"/>
        <v>Men Grand Masters</v>
      </c>
      <c r="H3665" s="116" t="str">
        <f t="shared" si="444"/>
        <v>Namib Park</v>
      </c>
      <c r="I3665" s="109" t="s">
        <v>19</v>
      </c>
      <c r="J3665" s="109"/>
      <c r="K3665" s="109">
        <v>41</v>
      </c>
      <c r="L3665" s="118">
        <f t="shared" si="445"/>
        <v>0.7</v>
      </c>
      <c r="M3665" s="118">
        <f t="shared" si="446"/>
        <v>0.7</v>
      </c>
    </row>
    <row r="3666" spans="1:13" x14ac:dyDescent="0.3">
      <c r="A3666" s="121" t="str">
        <f t="shared" si="447"/>
        <v>2019-IC-L4</v>
      </c>
      <c r="B3666" s="122">
        <f t="shared" si="448"/>
        <v>43715</v>
      </c>
      <c r="C3666" s="121" t="str">
        <f t="shared" si="449"/>
        <v>Zone 4 - Horingbaai</v>
      </c>
      <c r="D3666" s="109" t="s">
        <v>504</v>
      </c>
      <c r="E3666" s="116" t="str">
        <f t="shared" si="441"/>
        <v>Andre</v>
      </c>
      <c r="F3666" s="116" t="str">
        <f t="shared" si="442"/>
        <v>Coetzee</v>
      </c>
      <c r="G3666" s="116" t="str">
        <f t="shared" si="443"/>
        <v>Men Grand Masters</v>
      </c>
      <c r="H3666" s="116" t="str">
        <f t="shared" si="444"/>
        <v>Namib Park</v>
      </c>
      <c r="I3666" s="109" t="s">
        <v>19</v>
      </c>
      <c r="J3666" s="109"/>
      <c r="K3666" s="109">
        <v>49</v>
      </c>
      <c r="L3666" s="118">
        <f t="shared" si="445"/>
        <v>1.2</v>
      </c>
      <c r="M3666" s="118">
        <f t="shared" si="446"/>
        <v>1.2</v>
      </c>
    </row>
    <row r="3667" spans="1:13" x14ac:dyDescent="0.3">
      <c r="A3667" s="121" t="str">
        <f t="shared" si="447"/>
        <v>2019-IC-L4</v>
      </c>
      <c r="B3667" s="122">
        <f t="shared" si="448"/>
        <v>43715</v>
      </c>
      <c r="C3667" s="121" t="str">
        <f t="shared" si="449"/>
        <v>Zone 4 - Horingbaai</v>
      </c>
      <c r="D3667" s="109" t="s">
        <v>658</v>
      </c>
      <c r="E3667" s="116" t="str">
        <f t="shared" si="441"/>
        <v>Coennie</v>
      </c>
      <c r="F3667" s="116" t="str">
        <f t="shared" si="442"/>
        <v>Steyn</v>
      </c>
      <c r="G3667" s="116" t="str">
        <f t="shared" si="443"/>
        <v>Men Grand Masters</v>
      </c>
      <c r="H3667" s="116" t="str">
        <f t="shared" si="444"/>
        <v>Namib Park</v>
      </c>
      <c r="I3667" s="109" t="s">
        <v>19</v>
      </c>
      <c r="J3667" s="109"/>
      <c r="K3667" s="109">
        <v>41</v>
      </c>
      <c r="L3667" s="118">
        <f t="shared" si="445"/>
        <v>0.7</v>
      </c>
      <c r="M3667" s="118">
        <f t="shared" si="446"/>
        <v>0.7</v>
      </c>
    </row>
    <row r="3668" spans="1:13" x14ac:dyDescent="0.3">
      <c r="A3668" s="121" t="str">
        <f t="shared" si="447"/>
        <v>2019-IC-L4</v>
      </c>
      <c r="B3668" s="122">
        <f t="shared" si="448"/>
        <v>43715</v>
      </c>
      <c r="C3668" s="121" t="str">
        <f t="shared" si="449"/>
        <v>Zone 4 - Horingbaai</v>
      </c>
      <c r="D3668" s="109" t="s">
        <v>614</v>
      </c>
      <c r="E3668" s="116" t="str">
        <f t="shared" si="441"/>
        <v>Olaf</v>
      </c>
      <c r="F3668" s="116" t="str">
        <f t="shared" si="442"/>
        <v>Coetzee</v>
      </c>
      <c r="G3668" s="116" t="str">
        <f t="shared" si="443"/>
        <v>Men Senior</v>
      </c>
      <c r="H3668" s="116" t="str">
        <f t="shared" si="444"/>
        <v>Namib Park</v>
      </c>
      <c r="I3668" s="109"/>
      <c r="J3668" s="109"/>
      <c r="K3668" s="109"/>
      <c r="L3668" s="118" t="str">
        <f t="shared" si="445"/>
        <v/>
      </c>
      <c r="M3668" s="118" t="str">
        <f t="shared" si="446"/>
        <v/>
      </c>
    </row>
    <row r="3669" spans="1:13" x14ac:dyDescent="0.3">
      <c r="A3669" s="121" t="str">
        <f t="shared" si="447"/>
        <v>2019-IC-L4</v>
      </c>
      <c r="B3669" s="122">
        <f t="shared" si="448"/>
        <v>43715</v>
      </c>
      <c r="C3669" s="121" t="str">
        <f t="shared" si="449"/>
        <v>Zone 4 - Horingbaai</v>
      </c>
      <c r="D3669" s="109" t="s">
        <v>509</v>
      </c>
      <c r="E3669" s="116" t="str">
        <f t="shared" si="441"/>
        <v>Rodger</v>
      </c>
      <c r="F3669" s="116" t="str">
        <f t="shared" si="442"/>
        <v>Boon</v>
      </c>
      <c r="G3669" s="116" t="str">
        <f t="shared" si="443"/>
        <v>Men Master</v>
      </c>
      <c r="H3669" s="116" t="str">
        <f t="shared" si="444"/>
        <v>Namib Park</v>
      </c>
      <c r="I3669" s="109"/>
      <c r="J3669" s="109"/>
      <c r="K3669" s="109"/>
      <c r="L3669" s="118" t="str">
        <f t="shared" si="445"/>
        <v/>
      </c>
      <c r="M3669" s="118" t="str">
        <f t="shared" si="446"/>
        <v/>
      </c>
    </row>
    <row r="3670" spans="1:13" x14ac:dyDescent="0.3">
      <c r="A3670" s="121" t="s">
        <v>2017</v>
      </c>
      <c r="B3670" s="122">
        <v>43785</v>
      </c>
      <c r="C3670" s="121" t="s">
        <v>2004</v>
      </c>
      <c r="D3670" s="109" t="s">
        <v>1037</v>
      </c>
      <c r="E3670" s="116" t="str">
        <f t="shared" si="441"/>
        <v>Louis</v>
      </c>
      <c r="F3670" s="116" t="str">
        <f t="shared" si="442"/>
        <v>Arangies</v>
      </c>
      <c r="G3670" s="116" t="str">
        <f t="shared" si="443"/>
        <v>Men Veteran</v>
      </c>
      <c r="H3670" s="116" t="str">
        <f t="shared" si="444"/>
        <v>Benguella</v>
      </c>
      <c r="I3670" s="109" t="s">
        <v>19</v>
      </c>
      <c r="J3670" s="109"/>
      <c r="K3670" s="109">
        <v>90</v>
      </c>
      <c r="L3670" s="118">
        <f t="shared" si="445"/>
        <v>7.7</v>
      </c>
      <c r="M3670" s="118">
        <f t="shared" si="446"/>
        <v>7.7</v>
      </c>
    </row>
    <row r="3671" spans="1:13" x14ac:dyDescent="0.3">
      <c r="A3671" s="121" t="str">
        <f t="shared" si="447"/>
        <v>2019-IC-L5</v>
      </c>
      <c r="B3671" s="122">
        <f t="shared" si="448"/>
        <v>43785</v>
      </c>
      <c r="C3671" s="121" t="str">
        <f t="shared" si="449"/>
        <v>Zone 5 - Mile 108</v>
      </c>
      <c r="D3671" s="109" t="s">
        <v>1037</v>
      </c>
      <c r="E3671" s="116" t="str">
        <f t="shared" si="441"/>
        <v>Louis</v>
      </c>
      <c r="F3671" s="116" t="str">
        <f t="shared" si="442"/>
        <v>Arangies</v>
      </c>
      <c r="G3671" s="116" t="str">
        <f t="shared" si="443"/>
        <v>Men Veteran</v>
      </c>
      <c r="H3671" s="116" t="str">
        <f t="shared" si="444"/>
        <v>Benguella</v>
      </c>
      <c r="I3671" s="109"/>
      <c r="J3671" s="109" t="s">
        <v>2018</v>
      </c>
      <c r="K3671" s="109">
        <v>93</v>
      </c>
      <c r="L3671" s="118">
        <f t="shared" si="445"/>
        <v>3.4</v>
      </c>
      <c r="M3671" s="118">
        <f t="shared" si="446"/>
        <v>3.4</v>
      </c>
    </row>
    <row r="3672" spans="1:13" x14ac:dyDescent="0.3">
      <c r="A3672" s="121" t="str">
        <f t="shared" si="447"/>
        <v>2019-IC-L5</v>
      </c>
      <c r="B3672" s="122">
        <f t="shared" si="448"/>
        <v>43785</v>
      </c>
      <c r="C3672" s="121" t="str">
        <f t="shared" si="449"/>
        <v>Zone 5 - Mile 108</v>
      </c>
      <c r="D3672" s="109" t="s">
        <v>1037</v>
      </c>
      <c r="E3672" s="116" t="str">
        <f t="shared" si="441"/>
        <v>Louis</v>
      </c>
      <c r="F3672" s="116" t="str">
        <f t="shared" si="442"/>
        <v>Arangies</v>
      </c>
      <c r="G3672" s="116" t="str">
        <f t="shared" si="443"/>
        <v>Men Veteran</v>
      </c>
      <c r="H3672" s="116" t="str">
        <f t="shared" si="444"/>
        <v>Benguella</v>
      </c>
      <c r="I3672" s="109"/>
      <c r="J3672" s="109" t="s">
        <v>8</v>
      </c>
      <c r="K3672" s="109">
        <v>82</v>
      </c>
      <c r="L3672" s="118">
        <f t="shared" si="445"/>
        <v>4.4000000000000004</v>
      </c>
      <c r="M3672" s="118">
        <f t="shared" si="446"/>
        <v>4.4000000000000004</v>
      </c>
    </row>
    <row r="3673" spans="1:13" x14ac:dyDescent="0.3">
      <c r="A3673" s="121" t="str">
        <f t="shared" si="447"/>
        <v>2019-IC-L5</v>
      </c>
      <c r="B3673" s="122">
        <f t="shared" si="448"/>
        <v>43785</v>
      </c>
      <c r="C3673" s="121" t="str">
        <f t="shared" si="449"/>
        <v>Zone 5 - Mile 108</v>
      </c>
      <c r="D3673" s="109" t="s">
        <v>1374</v>
      </c>
      <c r="E3673" s="116" t="str">
        <f t="shared" si="441"/>
        <v>Lydia</v>
      </c>
      <c r="F3673" s="116" t="str">
        <f t="shared" si="442"/>
        <v>Cilliers</v>
      </c>
      <c r="G3673" s="116" t="str">
        <f t="shared" si="443"/>
        <v>Ladies Veteran</v>
      </c>
      <c r="H3673" s="116" t="str">
        <f t="shared" si="444"/>
        <v>Benguella</v>
      </c>
      <c r="I3673" s="109"/>
      <c r="J3673" s="109" t="s">
        <v>8</v>
      </c>
      <c r="K3673" s="109">
        <v>78</v>
      </c>
      <c r="L3673" s="118">
        <f t="shared" si="445"/>
        <v>3.8</v>
      </c>
      <c r="M3673" s="118">
        <f t="shared" si="446"/>
        <v>3.8</v>
      </c>
    </row>
    <row r="3674" spans="1:13" x14ac:dyDescent="0.3">
      <c r="A3674" s="121" t="str">
        <f t="shared" si="447"/>
        <v>2019-IC-L5</v>
      </c>
      <c r="B3674" s="122">
        <f t="shared" si="448"/>
        <v>43785</v>
      </c>
      <c r="C3674" s="121" t="str">
        <f t="shared" si="449"/>
        <v>Zone 5 - Mile 108</v>
      </c>
      <c r="D3674" s="109" t="s">
        <v>1374</v>
      </c>
      <c r="E3674" s="116" t="str">
        <f t="shared" si="441"/>
        <v>Lydia</v>
      </c>
      <c r="F3674" s="116" t="str">
        <f t="shared" si="442"/>
        <v>Cilliers</v>
      </c>
      <c r="G3674" s="116" t="str">
        <f t="shared" si="443"/>
        <v>Ladies Veteran</v>
      </c>
      <c r="H3674" s="116" t="str">
        <f t="shared" si="444"/>
        <v>Benguella</v>
      </c>
      <c r="I3674" s="109"/>
      <c r="J3674" s="109" t="s">
        <v>2020</v>
      </c>
      <c r="K3674" s="109">
        <v>103</v>
      </c>
      <c r="L3674" s="118">
        <f t="shared" si="445"/>
        <v>4.0999999999999996</v>
      </c>
      <c r="M3674" s="118">
        <f t="shared" si="446"/>
        <v>4.0999999999999996</v>
      </c>
    </row>
    <row r="3675" spans="1:13" x14ac:dyDescent="0.3">
      <c r="A3675" s="121" t="str">
        <f t="shared" si="447"/>
        <v>2019-IC-L5</v>
      </c>
      <c r="B3675" s="122">
        <f t="shared" si="448"/>
        <v>43785</v>
      </c>
      <c r="C3675" s="121" t="str">
        <f t="shared" si="449"/>
        <v>Zone 5 - Mile 108</v>
      </c>
      <c r="D3675" s="109" t="s">
        <v>1374</v>
      </c>
      <c r="E3675" s="116" t="str">
        <f t="shared" si="441"/>
        <v>Lydia</v>
      </c>
      <c r="F3675" s="116" t="str">
        <f t="shared" si="442"/>
        <v>Cilliers</v>
      </c>
      <c r="G3675" s="116" t="str">
        <f t="shared" si="443"/>
        <v>Ladies Veteran</v>
      </c>
      <c r="H3675" s="116" t="str">
        <f t="shared" si="444"/>
        <v>Benguella</v>
      </c>
      <c r="I3675" s="109"/>
      <c r="J3675" s="109" t="s">
        <v>2018</v>
      </c>
      <c r="K3675" s="109">
        <v>81</v>
      </c>
      <c r="L3675" s="118">
        <f t="shared" si="445"/>
        <v>2.1</v>
      </c>
      <c r="M3675" s="118">
        <f t="shared" si="446"/>
        <v>2.1</v>
      </c>
    </row>
    <row r="3676" spans="1:13" x14ac:dyDescent="0.3">
      <c r="A3676" s="121" t="str">
        <f t="shared" si="447"/>
        <v>2019-IC-L5</v>
      </c>
      <c r="B3676" s="122">
        <f t="shared" si="448"/>
        <v>43785</v>
      </c>
      <c r="C3676" s="121" t="str">
        <f t="shared" si="449"/>
        <v>Zone 5 - Mile 108</v>
      </c>
      <c r="D3676" s="109" t="s">
        <v>1052</v>
      </c>
      <c r="E3676" s="116" t="str">
        <f t="shared" si="441"/>
        <v>Graham</v>
      </c>
      <c r="F3676" s="116" t="str">
        <f t="shared" si="442"/>
        <v>Gramovsky</v>
      </c>
      <c r="G3676" s="116" t="str">
        <f t="shared" si="443"/>
        <v>Men Veteran</v>
      </c>
      <c r="H3676" s="116" t="str">
        <f t="shared" si="444"/>
        <v>Benguella</v>
      </c>
      <c r="I3676" s="109"/>
      <c r="J3676" s="109" t="s">
        <v>2018</v>
      </c>
      <c r="K3676" s="109">
        <v>146</v>
      </c>
      <c r="L3676" s="118">
        <f t="shared" si="445"/>
        <v>15.9</v>
      </c>
      <c r="M3676" s="118">
        <f t="shared" si="446"/>
        <v>15.9</v>
      </c>
    </row>
    <row r="3677" spans="1:13" x14ac:dyDescent="0.3">
      <c r="A3677" s="121" t="str">
        <f t="shared" si="447"/>
        <v>2019-IC-L5</v>
      </c>
      <c r="B3677" s="122">
        <f t="shared" si="448"/>
        <v>43785</v>
      </c>
      <c r="C3677" s="121" t="str">
        <f t="shared" si="449"/>
        <v>Zone 5 - Mile 108</v>
      </c>
      <c r="D3677" s="109" t="s">
        <v>1052</v>
      </c>
      <c r="E3677" s="116" t="str">
        <f t="shared" si="441"/>
        <v>Graham</v>
      </c>
      <c r="F3677" s="116" t="str">
        <f t="shared" si="442"/>
        <v>Gramovsky</v>
      </c>
      <c r="G3677" s="116" t="str">
        <f t="shared" si="443"/>
        <v>Men Veteran</v>
      </c>
      <c r="H3677" s="116" t="str">
        <f t="shared" si="444"/>
        <v>Benguella</v>
      </c>
      <c r="I3677" s="109"/>
      <c r="J3677" s="109" t="s">
        <v>2020</v>
      </c>
      <c r="K3677" s="109">
        <v>98</v>
      </c>
      <c r="L3677" s="118">
        <f t="shared" si="445"/>
        <v>3.4</v>
      </c>
      <c r="M3677" s="118">
        <f t="shared" si="446"/>
        <v>3.4</v>
      </c>
    </row>
    <row r="3678" spans="1:13" x14ac:dyDescent="0.3">
      <c r="A3678" s="121" t="str">
        <f t="shared" si="447"/>
        <v>2019-IC-L5</v>
      </c>
      <c r="B3678" s="122">
        <f t="shared" si="448"/>
        <v>43785</v>
      </c>
      <c r="C3678" s="121" t="str">
        <f t="shared" si="449"/>
        <v>Zone 5 - Mile 108</v>
      </c>
      <c r="D3678" s="109" t="s">
        <v>1052</v>
      </c>
      <c r="E3678" s="116" t="str">
        <f t="shared" si="441"/>
        <v>Graham</v>
      </c>
      <c r="F3678" s="116" t="str">
        <f t="shared" si="442"/>
        <v>Gramovsky</v>
      </c>
      <c r="G3678" s="116" t="str">
        <f t="shared" si="443"/>
        <v>Men Veteran</v>
      </c>
      <c r="H3678" s="116" t="str">
        <f t="shared" si="444"/>
        <v>Benguella</v>
      </c>
      <c r="I3678" s="109"/>
      <c r="J3678" s="109" t="s">
        <v>2020</v>
      </c>
      <c r="K3678" s="109">
        <v>78</v>
      </c>
      <c r="L3678" s="118">
        <f t="shared" si="445"/>
        <v>1.5</v>
      </c>
      <c r="M3678" s="118">
        <f t="shared" si="446"/>
        <v>1.5</v>
      </c>
    </row>
    <row r="3679" spans="1:13" x14ac:dyDescent="0.3">
      <c r="A3679" s="121" t="str">
        <f t="shared" si="447"/>
        <v>2019-IC-L5</v>
      </c>
      <c r="B3679" s="122">
        <f t="shared" si="448"/>
        <v>43785</v>
      </c>
      <c r="C3679" s="121" t="str">
        <f t="shared" si="449"/>
        <v>Zone 5 - Mile 108</v>
      </c>
      <c r="D3679" s="109" t="s">
        <v>821</v>
      </c>
      <c r="E3679" s="116" t="str">
        <f t="shared" si="441"/>
        <v>Chris</v>
      </c>
      <c r="F3679" s="116" t="str">
        <f t="shared" si="442"/>
        <v>Coetzee</v>
      </c>
      <c r="G3679" s="116" t="str">
        <f t="shared" si="443"/>
        <v>Men Grand Masters</v>
      </c>
      <c r="H3679" s="116" t="str">
        <f t="shared" si="444"/>
        <v>xBenguella</v>
      </c>
      <c r="I3679" s="109"/>
      <c r="J3679" s="109" t="s">
        <v>2018</v>
      </c>
      <c r="K3679" s="109">
        <v>100</v>
      </c>
      <c r="L3679" s="118">
        <f t="shared" si="445"/>
        <v>4.3</v>
      </c>
      <c r="M3679" s="118">
        <f t="shared" si="446"/>
        <v>4.3</v>
      </c>
    </row>
    <row r="3680" spans="1:13" x14ac:dyDescent="0.3">
      <c r="A3680" s="121" t="str">
        <f t="shared" si="447"/>
        <v>2019-IC-L5</v>
      </c>
      <c r="B3680" s="122">
        <f t="shared" si="448"/>
        <v>43785</v>
      </c>
      <c r="C3680" s="121" t="str">
        <f t="shared" si="449"/>
        <v>Zone 5 - Mile 108</v>
      </c>
      <c r="D3680" s="109" t="s">
        <v>821</v>
      </c>
      <c r="E3680" s="116" t="str">
        <f t="shared" si="441"/>
        <v>Chris</v>
      </c>
      <c r="F3680" s="116" t="str">
        <f t="shared" si="442"/>
        <v>Coetzee</v>
      </c>
      <c r="G3680" s="116" t="str">
        <f t="shared" si="443"/>
        <v>Men Grand Masters</v>
      </c>
      <c r="H3680" s="116" t="str">
        <f t="shared" si="444"/>
        <v>xBenguella</v>
      </c>
      <c r="I3680" s="109"/>
      <c r="J3680" s="109" t="s">
        <v>2018</v>
      </c>
      <c r="K3680" s="109">
        <v>76</v>
      </c>
      <c r="L3680" s="118">
        <f t="shared" si="445"/>
        <v>1.7</v>
      </c>
      <c r="M3680" s="118">
        <f t="shared" si="446"/>
        <v>1.7</v>
      </c>
    </row>
    <row r="3681" spans="1:13" x14ac:dyDescent="0.3">
      <c r="A3681" s="121" t="str">
        <f t="shared" si="447"/>
        <v>2019-IC-L5</v>
      </c>
      <c r="B3681" s="122">
        <f t="shared" si="448"/>
        <v>43785</v>
      </c>
      <c r="C3681" s="121" t="str">
        <f t="shared" si="449"/>
        <v>Zone 5 - Mile 108</v>
      </c>
      <c r="D3681" s="109" t="s">
        <v>526</v>
      </c>
      <c r="E3681" s="116" t="str">
        <f t="shared" si="441"/>
        <v>Etienne</v>
      </c>
      <c r="F3681" s="116" t="str">
        <f t="shared" si="442"/>
        <v>Stipp</v>
      </c>
      <c r="G3681" s="116" t="str">
        <f t="shared" si="443"/>
        <v>Men Master</v>
      </c>
      <c r="H3681" s="116" t="str">
        <f t="shared" si="444"/>
        <v>Benguella</v>
      </c>
      <c r="I3681" s="109"/>
      <c r="J3681" s="109" t="s">
        <v>2020</v>
      </c>
      <c r="K3681" s="109">
        <v>117</v>
      </c>
      <c r="L3681" s="118">
        <f t="shared" si="445"/>
        <v>6.4</v>
      </c>
      <c r="M3681" s="118">
        <f t="shared" si="446"/>
        <v>6.4</v>
      </c>
    </row>
    <row r="3682" spans="1:13" x14ac:dyDescent="0.3">
      <c r="A3682" s="121" t="str">
        <f t="shared" si="447"/>
        <v>2019-IC-L5</v>
      </c>
      <c r="B3682" s="122">
        <f t="shared" si="448"/>
        <v>43785</v>
      </c>
      <c r="C3682" s="121" t="str">
        <f t="shared" si="449"/>
        <v>Zone 5 - Mile 108</v>
      </c>
      <c r="D3682" s="109" t="s">
        <v>526</v>
      </c>
      <c r="E3682" s="116" t="str">
        <f t="shared" si="441"/>
        <v>Etienne</v>
      </c>
      <c r="F3682" s="116" t="str">
        <f t="shared" si="442"/>
        <v>Stipp</v>
      </c>
      <c r="G3682" s="116" t="str">
        <f t="shared" si="443"/>
        <v>Men Master</v>
      </c>
      <c r="H3682" s="116" t="str">
        <f t="shared" si="444"/>
        <v>Benguella</v>
      </c>
      <c r="I3682" s="109"/>
      <c r="J3682" s="109" t="s">
        <v>2020</v>
      </c>
      <c r="K3682" s="109">
        <v>140</v>
      </c>
      <c r="L3682" s="118">
        <f t="shared" si="445"/>
        <v>12</v>
      </c>
      <c r="M3682" s="118">
        <f t="shared" si="446"/>
        <v>12</v>
      </c>
    </row>
    <row r="3683" spans="1:13" x14ac:dyDescent="0.3">
      <c r="A3683" s="121" t="str">
        <f t="shared" si="447"/>
        <v>2019-IC-L5</v>
      </c>
      <c r="B3683" s="122">
        <f t="shared" si="448"/>
        <v>43785</v>
      </c>
      <c r="C3683" s="121" t="str">
        <f t="shared" si="449"/>
        <v>Zone 5 - Mile 108</v>
      </c>
      <c r="D3683" s="109" t="s">
        <v>701</v>
      </c>
      <c r="E3683" s="116" t="str">
        <f t="shared" ref="E3683:E3746" si="450">IF(D3683="","",VLOOKUP(D3683,Master,3,FALSE))</f>
        <v>Pieter</v>
      </c>
      <c r="F3683" s="116" t="str">
        <f t="shared" ref="F3683:F3746" si="451">IF(D3683="","",VLOOKUP(D3683,Master,4,FALSE))</f>
        <v>van Wyk</v>
      </c>
      <c r="G3683" s="116" t="str">
        <f t="shared" ref="G3683:G3746" si="452">IF(D3683="","",VLOOKUP(D3683,Master,5,FALSE))</f>
        <v>Men Master</v>
      </c>
      <c r="H3683" s="116" t="str">
        <f t="shared" ref="H3683:H3746" si="453">IF(D3683="","",VLOOKUP(D3683,Master,2,FALSE))</f>
        <v>xBenguella</v>
      </c>
      <c r="I3683" s="109"/>
      <c r="J3683" s="109" t="s">
        <v>2020</v>
      </c>
      <c r="K3683" s="109">
        <v>110</v>
      </c>
      <c r="L3683" s="118">
        <f t="shared" ref="L3683:L3746" si="454">IF(K3683="","",IF(I3683="",ROUND(HLOOKUP(J3683,kgList,K3683,FALSE),1),ROUND(HLOOKUP(I3683,kgList,K3683,FALSE),1)))</f>
        <v>5.2</v>
      </c>
      <c r="M3683" s="118">
        <f t="shared" ref="M3683:M3746" si="455">IF(L3683="","",IF(COUNTA(I3683:J3683)&gt;1,"Edible or Inedible",IF(COUNTA(I3683)=1,L3683*1,IF(COUNTA(J3683)=1,L3683*1,"ERROR"))))</f>
        <v>5.2</v>
      </c>
    </row>
    <row r="3684" spans="1:13" x14ac:dyDescent="0.3">
      <c r="A3684" s="121" t="str">
        <f t="shared" si="447"/>
        <v>2019-IC-L5</v>
      </c>
      <c r="B3684" s="122">
        <f t="shared" si="448"/>
        <v>43785</v>
      </c>
      <c r="C3684" s="121" t="str">
        <f t="shared" si="449"/>
        <v>Zone 5 - Mile 108</v>
      </c>
      <c r="D3684" s="109" t="s">
        <v>701</v>
      </c>
      <c r="E3684" s="116" t="str">
        <f t="shared" si="450"/>
        <v>Pieter</v>
      </c>
      <c r="F3684" s="116" t="str">
        <f t="shared" si="451"/>
        <v>van Wyk</v>
      </c>
      <c r="G3684" s="116" t="str">
        <f t="shared" si="452"/>
        <v>Men Master</v>
      </c>
      <c r="H3684" s="116" t="str">
        <f t="shared" si="453"/>
        <v>xBenguella</v>
      </c>
      <c r="I3684" s="109"/>
      <c r="J3684" s="109" t="s">
        <v>1339</v>
      </c>
      <c r="K3684" s="109">
        <v>120</v>
      </c>
      <c r="L3684" s="118">
        <f t="shared" si="454"/>
        <v>21.8</v>
      </c>
      <c r="M3684" s="118">
        <f t="shared" si="455"/>
        <v>21.8</v>
      </c>
    </row>
    <row r="3685" spans="1:13" x14ac:dyDescent="0.3">
      <c r="A3685" s="121" t="str">
        <f t="shared" si="447"/>
        <v>2019-IC-L5</v>
      </c>
      <c r="B3685" s="122">
        <f t="shared" si="448"/>
        <v>43785</v>
      </c>
      <c r="C3685" s="121" t="str">
        <f t="shared" si="449"/>
        <v>Zone 5 - Mile 108</v>
      </c>
      <c r="D3685" s="109" t="s">
        <v>1624</v>
      </c>
      <c r="E3685" s="116" t="str">
        <f t="shared" si="450"/>
        <v>Stefano</v>
      </c>
      <c r="F3685" s="116" t="str">
        <f t="shared" si="451"/>
        <v>Strappazzon</v>
      </c>
      <c r="G3685" s="116" t="str">
        <f t="shared" si="452"/>
        <v>Men Veteran</v>
      </c>
      <c r="H3685" s="116" t="str">
        <f t="shared" si="453"/>
        <v>Atlantic Angling Club</v>
      </c>
      <c r="I3685" s="109"/>
      <c r="J3685" s="109" t="s">
        <v>2018</v>
      </c>
      <c r="K3685" s="109">
        <v>87</v>
      </c>
      <c r="L3685" s="118">
        <f t="shared" si="454"/>
        <v>2.7</v>
      </c>
      <c r="M3685" s="118">
        <f t="shared" si="455"/>
        <v>2.7</v>
      </c>
    </row>
    <row r="3686" spans="1:13" x14ac:dyDescent="0.3">
      <c r="A3686" s="121" t="str">
        <f t="shared" si="447"/>
        <v>2019-IC-L5</v>
      </c>
      <c r="B3686" s="122">
        <f t="shared" si="448"/>
        <v>43785</v>
      </c>
      <c r="C3686" s="121" t="str">
        <f t="shared" si="449"/>
        <v>Zone 5 - Mile 108</v>
      </c>
      <c r="D3686" s="109" t="s">
        <v>1624</v>
      </c>
      <c r="E3686" s="116" t="str">
        <f t="shared" si="450"/>
        <v>Stefano</v>
      </c>
      <c r="F3686" s="116" t="str">
        <f t="shared" si="451"/>
        <v>Strappazzon</v>
      </c>
      <c r="G3686" s="116" t="str">
        <f t="shared" si="452"/>
        <v>Men Veteran</v>
      </c>
      <c r="H3686" s="116" t="str">
        <f t="shared" si="453"/>
        <v>Atlantic Angling Club</v>
      </c>
      <c r="I3686" s="109"/>
      <c r="J3686" s="109" t="s">
        <v>2018</v>
      </c>
      <c r="K3686" s="109">
        <v>119</v>
      </c>
      <c r="L3686" s="118">
        <f t="shared" si="454"/>
        <v>7.9</v>
      </c>
      <c r="M3686" s="118">
        <f t="shared" si="455"/>
        <v>7.9</v>
      </c>
    </row>
    <row r="3687" spans="1:13" x14ac:dyDescent="0.3">
      <c r="A3687" s="121" t="str">
        <f t="shared" si="447"/>
        <v>2019-IC-L5</v>
      </c>
      <c r="B3687" s="122">
        <f t="shared" si="448"/>
        <v>43785</v>
      </c>
      <c r="C3687" s="121" t="str">
        <f t="shared" si="449"/>
        <v>Zone 5 - Mile 108</v>
      </c>
      <c r="D3687" s="109" t="s">
        <v>1624</v>
      </c>
      <c r="E3687" s="116" t="str">
        <f t="shared" si="450"/>
        <v>Stefano</v>
      </c>
      <c r="F3687" s="116" t="str">
        <f t="shared" si="451"/>
        <v>Strappazzon</v>
      </c>
      <c r="G3687" s="116" t="str">
        <f t="shared" si="452"/>
        <v>Men Veteran</v>
      </c>
      <c r="H3687" s="116" t="str">
        <f t="shared" si="453"/>
        <v>Atlantic Angling Club</v>
      </c>
      <c r="I3687" s="109"/>
      <c r="J3687" s="109" t="s">
        <v>2018</v>
      </c>
      <c r="K3687" s="109">
        <v>72</v>
      </c>
      <c r="L3687" s="118">
        <f t="shared" si="454"/>
        <v>1.4</v>
      </c>
      <c r="M3687" s="118">
        <f t="shared" si="455"/>
        <v>1.4</v>
      </c>
    </row>
    <row r="3688" spans="1:13" x14ac:dyDescent="0.3">
      <c r="A3688" s="121" t="str">
        <f t="shared" si="447"/>
        <v>2019-IC-L5</v>
      </c>
      <c r="B3688" s="122">
        <f t="shared" si="448"/>
        <v>43785</v>
      </c>
      <c r="C3688" s="121" t="str">
        <f t="shared" si="449"/>
        <v>Zone 5 - Mile 108</v>
      </c>
      <c r="D3688" s="109" t="s">
        <v>1624</v>
      </c>
      <c r="E3688" s="116" t="str">
        <f t="shared" si="450"/>
        <v>Stefano</v>
      </c>
      <c r="F3688" s="116" t="str">
        <f t="shared" si="451"/>
        <v>Strappazzon</v>
      </c>
      <c r="G3688" s="116" t="str">
        <f t="shared" si="452"/>
        <v>Men Veteran</v>
      </c>
      <c r="H3688" s="116" t="str">
        <f t="shared" si="453"/>
        <v>Atlantic Angling Club</v>
      </c>
      <c r="I3688" s="109"/>
      <c r="J3688" s="109" t="s">
        <v>8</v>
      </c>
      <c r="K3688" s="109">
        <v>69</v>
      </c>
      <c r="L3688" s="118">
        <f t="shared" si="454"/>
        <v>2.6</v>
      </c>
      <c r="M3688" s="118">
        <f t="shared" si="455"/>
        <v>2.6</v>
      </c>
    </row>
    <row r="3689" spans="1:13" x14ac:dyDescent="0.3">
      <c r="A3689" s="121" t="str">
        <f t="shared" si="447"/>
        <v>2019-IC-L5</v>
      </c>
      <c r="B3689" s="122">
        <f t="shared" si="448"/>
        <v>43785</v>
      </c>
      <c r="C3689" s="121" t="str">
        <f t="shared" si="449"/>
        <v>Zone 5 - Mile 108</v>
      </c>
      <c r="D3689" s="109" t="s">
        <v>587</v>
      </c>
      <c r="E3689" s="116" t="str">
        <f t="shared" si="450"/>
        <v>Deon</v>
      </c>
      <c r="F3689" s="116" t="str">
        <f t="shared" si="451"/>
        <v>Jacobs</v>
      </c>
      <c r="G3689" s="116" t="str">
        <f t="shared" si="452"/>
        <v>Men Grand Masters</v>
      </c>
      <c r="H3689" s="116" t="str">
        <f t="shared" si="453"/>
        <v>Benguella</v>
      </c>
      <c r="I3689" s="109"/>
      <c r="J3689" s="109" t="s">
        <v>1366</v>
      </c>
      <c r="K3689" s="109">
        <v>77</v>
      </c>
      <c r="L3689" s="118">
        <f t="shared" si="454"/>
        <v>5.8</v>
      </c>
      <c r="M3689" s="118">
        <f t="shared" si="455"/>
        <v>5.8</v>
      </c>
    </row>
    <row r="3690" spans="1:13" x14ac:dyDescent="0.3">
      <c r="A3690" s="121" t="str">
        <f t="shared" si="447"/>
        <v>2019-IC-L5</v>
      </c>
      <c r="B3690" s="122">
        <f t="shared" si="448"/>
        <v>43785</v>
      </c>
      <c r="C3690" s="121" t="str">
        <f t="shared" si="449"/>
        <v>Zone 5 - Mile 108</v>
      </c>
      <c r="D3690" s="109" t="s">
        <v>668</v>
      </c>
      <c r="E3690" s="116" t="str">
        <f t="shared" si="450"/>
        <v>PJ</v>
      </c>
      <c r="F3690" s="116" t="str">
        <f t="shared" si="451"/>
        <v>van Wyk</v>
      </c>
      <c r="G3690" s="116" t="str">
        <f t="shared" si="452"/>
        <v>Men Senior</v>
      </c>
      <c r="H3690" s="116" t="str">
        <f t="shared" si="453"/>
        <v>Benguella</v>
      </c>
      <c r="I3690" s="109"/>
      <c r="J3690" s="109"/>
      <c r="K3690" s="109"/>
      <c r="L3690" s="118" t="str">
        <f t="shared" si="454"/>
        <v/>
      </c>
      <c r="M3690" s="118" t="str">
        <f t="shared" si="455"/>
        <v/>
      </c>
    </row>
    <row r="3691" spans="1:13" x14ac:dyDescent="0.3">
      <c r="A3691" s="121" t="str">
        <f t="shared" si="447"/>
        <v>2019-IC-L5</v>
      </c>
      <c r="B3691" s="122">
        <f t="shared" si="448"/>
        <v>43785</v>
      </c>
      <c r="C3691" s="121" t="str">
        <f t="shared" si="449"/>
        <v>Zone 5 - Mile 108</v>
      </c>
      <c r="D3691" s="109" t="s">
        <v>1552</v>
      </c>
      <c r="E3691" s="116" t="str">
        <f t="shared" si="450"/>
        <v>Gert</v>
      </c>
      <c r="F3691" s="116" t="str">
        <f t="shared" si="451"/>
        <v>Visage</v>
      </c>
      <c r="G3691" s="116" t="str">
        <f t="shared" si="452"/>
        <v>Men Senior</v>
      </c>
      <c r="H3691" s="116" t="str">
        <f t="shared" si="453"/>
        <v>Seagull Angling Club</v>
      </c>
      <c r="I3691" s="109"/>
      <c r="J3691" s="109" t="s">
        <v>8</v>
      </c>
      <c r="K3691" s="109">
        <v>72</v>
      </c>
      <c r="L3691" s="118">
        <f t="shared" si="454"/>
        <v>3</v>
      </c>
      <c r="M3691" s="118">
        <f t="shared" si="455"/>
        <v>3</v>
      </c>
    </row>
    <row r="3692" spans="1:13" x14ac:dyDescent="0.3">
      <c r="A3692" s="121" t="str">
        <f t="shared" si="447"/>
        <v>2019-IC-L5</v>
      </c>
      <c r="B3692" s="122">
        <f t="shared" si="448"/>
        <v>43785</v>
      </c>
      <c r="C3692" s="121" t="str">
        <f t="shared" si="449"/>
        <v>Zone 5 - Mile 108</v>
      </c>
      <c r="D3692" s="109" t="s">
        <v>1552</v>
      </c>
      <c r="E3692" s="116" t="str">
        <f t="shared" si="450"/>
        <v>Gert</v>
      </c>
      <c r="F3692" s="116" t="str">
        <f t="shared" si="451"/>
        <v>Visage</v>
      </c>
      <c r="G3692" s="116" t="str">
        <f t="shared" si="452"/>
        <v>Men Senior</v>
      </c>
      <c r="H3692" s="116" t="str">
        <f t="shared" si="453"/>
        <v>Seagull Angling Club</v>
      </c>
      <c r="I3692" s="109"/>
      <c r="J3692" s="109" t="s">
        <v>8</v>
      </c>
      <c r="K3692" s="109">
        <v>71</v>
      </c>
      <c r="L3692" s="118">
        <f t="shared" si="454"/>
        <v>2.9</v>
      </c>
      <c r="M3692" s="118">
        <f t="shared" si="455"/>
        <v>2.9</v>
      </c>
    </row>
    <row r="3693" spans="1:13" x14ac:dyDescent="0.3">
      <c r="A3693" s="121" t="str">
        <f t="shared" si="447"/>
        <v>2019-IC-L5</v>
      </c>
      <c r="B3693" s="122">
        <f t="shared" si="448"/>
        <v>43785</v>
      </c>
      <c r="C3693" s="121" t="str">
        <f t="shared" si="449"/>
        <v>Zone 5 - Mile 108</v>
      </c>
      <c r="D3693" s="109" t="s">
        <v>1552</v>
      </c>
      <c r="E3693" s="116" t="str">
        <f t="shared" si="450"/>
        <v>Gert</v>
      </c>
      <c r="F3693" s="116" t="str">
        <f t="shared" si="451"/>
        <v>Visage</v>
      </c>
      <c r="G3693" s="116" t="str">
        <f t="shared" si="452"/>
        <v>Men Senior</v>
      </c>
      <c r="H3693" s="116" t="str">
        <f t="shared" si="453"/>
        <v>Seagull Angling Club</v>
      </c>
      <c r="I3693" s="109"/>
      <c r="J3693" s="109" t="s">
        <v>2020</v>
      </c>
      <c r="K3693" s="109">
        <v>79</v>
      </c>
      <c r="L3693" s="118">
        <f t="shared" si="454"/>
        <v>1.6</v>
      </c>
      <c r="M3693" s="118">
        <f t="shared" si="455"/>
        <v>1.6</v>
      </c>
    </row>
    <row r="3694" spans="1:13" x14ac:dyDescent="0.3">
      <c r="A3694" s="121" t="str">
        <f t="shared" si="447"/>
        <v>2019-IC-L5</v>
      </c>
      <c r="B3694" s="122">
        <f t="shared" si="448"/>
        <v>43785</v>
      </c>
      <c r="C3694" s="121" t="str">
        <f t="shared" si="449"/>
        <v>Zone 5 - Mile 108</v>
      </c>
      <c r="D3694" s="109" t="s">
        <v>1552</v>
      </c>
      <c r="E3694" s="116" t="str">
        <f t="shared" si="450"/>
        <v>Gert</v>
      </c>
      <c r="F3694" s="116" t="str">
        <f t="shared" si="451"/>
        <v>Visage</v>
      </c>
      <c r="G3694" s="116" t="str">
        <f t="shared" si="452"/>
        <v>Men Senior</v>
      </c>
      <c r="H3694" s="116" t="str">
        <f t="shared" si="453"/>
        <v>Seagull Angling Club</v>
      </c>
      <c r="I3694" s="109"/>
      <c r="J3694" s="109" t="s">
        <v>2018</v>
      </c>
      <c r="K3694" s="109">
        <v>100</v>
      </c>
      <c r="L3694" s="118">
        <f t="shared" si="454"/>
        <v>4.3</v>
      </c>
      <c r="M3694" s="118">
        <f t="shared" si="455"/>
        <v>4.3</v>
      </c>
    </row>
    <row r="3695" spans="1:13" x14ac:dyDescent="0.3">
      <c r="A3695" s="121" t="str">
        <f t="shared" si="447"/>
        <v>2019-IC-L5</v>
      </c>
      <c r="B3695" s="122">
        <f t="shared" si="448"/>
        <v>43785</v>
      </c>
      <c r="C3695" s="121" t="str">
        <f t="shared" si="449"/>
        <v>Zone 5 - Mile 108</v>
      </c>
      <c r="D3695" s="109" t="s">
        <v>1552</v>
      </c>
      <c r="E3695" s="116" t="str">
        <f t="shared" si="450"/>
        <v>Gert</v>
      </c>
      <c r="F3695" s="116" t="str">
        <f t="shared" si="451"/>
        <v>Visage</v>
      </c>
      <c r="G3695" s="116" t="str">
        <f t="shared" si="452"/>
        <v>Men Senior</v>
      </c>
      <c r="H3695" s="116" t="str">
        <f t="shared" si="453"/>
        <v>Seagull Angling Club</v>
      </c>
      <c r="I3695" s="109"/>
      <c r="J3695" s="109" t="s">
        <v>2018</v>
      </c>
      <c r="K3695" s="109">
        <v>93</v>
      </c>
      <c r="L3695" s="118">
        <f t="shared" si="454"/>
        <v>3.4</v>
      </c>
      <c r="M3695" s="118">
        <f t="shared" si="455"/>
        <v>3.4</v>
      </c>
    </row>
    <row r="3696" spans="1:13" x14ac:dyDescent="0.3">
      <c r="A3696" s="121" t="str">
        <f t="shared" si="447"/>
        <v>2019-IC-L5</v>
      </c>
      <c r="B3696" s="122">
        <f t="shared" si="448"/>
        <v>43785</v>
      </c>
      <c r="C3696" s="121" t="str">
        <f t="shared" si="449"/>
        <v>Zone 5 - Mile 108</v>
      </c>
      <c r="D3696" s="109" t="s">
        <v>566</v>
      </c>
      <c r="E3696" s="116" t="str">
        <f t="shared" si="450"/>
        <v>Herbert</v>
      </c>
      <c r="F3696" s="116" t="str">
        <f t="shared" si="451"/>
        <v>Van Niekerk</v>
      </c>
      <c r="G3696" s="116" t="str">
        <f t="shared" si="452"/>
        <v>Men Master</v>
      </c>
      <c r="H3696" s="116" t="str">
        <f t="shared" si="453"/>
        <v>Seagull Angling Club</v>
      </c>
      <c r="I3696" s="109"/>
      <c r="J3696" s="109" t="s">
        <v>20</v>
      </c>
      <c r="K3696" s="109">
        <v>71</v>
      </c>
      <c r="L3696" s="118">
        <f t="shared" si="454"/>
        <v>1.3</v>
      </c>
      <c r="M3696" s="118">
        <f t="shared" si="455"/>
        <v>1.3</v>
      </c>
    </row>
    <row r="3697" spans="1:13" x14ac:dyDescent="0.3">
      <c r="A3697" s="121" t="str">
        <f t="shared" si="447"/>
        <v>2019-IC-L5</v>
      </c>
      <c r="B3697" s="122">
        <f t="shared" si="448"/>
        <v>43785</v>
      </c>
      <c r="C3697" s="121" t="str">
        <f t="shared" si="449"/>
        <v>Zone 5 - Mile 108</v>
      </c>
      <c r="D3697" s="109" t="s">
        <v>625</v>
      </c>
      <c r="E3697" s="116" t="str">
        <f t="shared" si="450"/>
        <v>Pieter</v>
      </c>
      <c r="F3697" s="116" t="str">
        <f t="shared" si="451"/>
        <v>van Aarde</v>
      </c>
      <c r="G3697" s="116" t="str">
        <f t="shared" si="452"/>
        <v>Men Senior</v>
      </c>
      <c r="H3697" s="116" t="str">
        <f t="shared" si="453"/>
        <v>Seagull Angling Club</v>
      </c>
      <c r="I3697" s="109"/>
      <c r="J3697" s="109" t="s">
        <v>8</v>
      </c>
      <c r="K3697" s="109">
        <v>71</v>
      </c>
      <c r="L3697" s="118">
        <f t="shared" si="454"/>
        <v>2.9</v>
      </c>
      <c r="M3697" s="118">
        <f t="shared" si="455"/>
        <v>2.9</v>
      </c>
    </row>
    <row r="3698" spans="1:13" x14ac:dyDescent="0.3">
      <c r="A3698" s="121" t="str">
        <f t="shared" si="447"/>
        <v>2019-IC-L5</v>
      </c>
      <c r="B3698" s="122">
        <f t="shared" si="448"/>
        <v>43785</v>
      </c>
      <c r="C3698" s="121" t="str">
        <f t="shared" si="449"/>
        <v>Zone 5 - Mile 108</v>
      </c>
      <c r="D3698" s="109" t="s">
        <v>625</v>
      </c>
      <c r="E3698" s="116" t="str">
        <f t="shared" si="450"/>
        <v>Pieter</v>
      </c>
      <c r="F3698" s="116" t="str">
        <f t="shared" si="451"/>
        <v>van Aarde</v>
      </c>
      <c r="G3698" s="116" t="str">
        <f t="shared" si="452"/>
        <v>Men Senior</v>
      </c>
      <c r="H3698" s="116" t="str">
        <f t="shared" si="453"/>
        <v>Seagull Angling Club</v>
      </c>
      <c r="I3698" s="109"/>
      <c r="J3698" s="109" t="s">
        <v>8</v>
      </c>
      <c r="K3698" s="109">
        <v>89</v>
      </c>
      <c r="L3698" s="118">
        <f t="shared" si="454"/>
        <v>5.6</v>
      </c>
      <c r="M3698" s="118">
        <f t="shared" si="455"/>
        <v>5.6</v>
      </c>
    </row>
    <row r="3699" spans="1:13" x14ac:dyDescent="0.3">
      <c r="A3699" s="121" t="str">
        <f t="shared" si="447"/>
        <v>2019-IC-L5</v>
      </c>
      <c r="B3699" s="122">
        <f t="shared" si="448"/>
        <v>43785</v>
      </c>
      <c r="C3699" s="121" t="str">
        <f t="shared" si="449"/>
        <v>Zone 5 - Mile 108</v>
      </c>
      <c r="D3699" s="109" t="s">
        <v>625</v>
      </c>
      <c r="E3699" s="116" t="str">
        <f t="shared" si="450"/>
        <v>Pieter</v>
      </c>
      <c r="F3699" s="116" t="str">
        <f t="shared" si="451"/>
        <v>van Aarde</v>
      </c>
      <c r="G3699" s="116" t="str">
        <f t="shared" si="452"/>
        <v>Men Senior</v>
      </c>
      <c r="H3699" s="116" t="str">
        <f t="shared" si="453"/>
        <v>Seagull Angling Club</v>
      </c>
      <c r="I3699" s="109"/>
      <c r="J3699" s="109" t="s">
        <v>8</v>
      </c>
      <c r="K3699" s="109">
        <v>86</v>
      </c>
      <c r="L3699" s="118">
        <f t="shared" si="454"/>
        <v>5.0999999999999996</v>
      </c>
      <c r="M3699" s="118">
        <f t="shared" si="455"/>
        <v>5.0999999999999996</v>
      </c>
    </row>
    <row r="3700" spans="1:13" x14ac:dyDescent="0.3">
      <c r="A3700" s="121" t="str">
        <f t="shared" si="447"/>
        <v>2019-IC-L5</v>
      </c>
      <c r="B3700" s="122">
        <f t="shared" si="448"/>
        <v>43785</v>
      </c>
      <c r="C3700" s="121" t="str">
        <f t="shared" si="449"/>
        <v>Zone 5 - Mile 108</v>
      </c>
      <c r="D3700" s="109" t="s">
        <v>1167</v>
      </c>
      <c r="E3700" s="116" t="str">
        <f t="shared" si="450"/>
        <v>De Wet</v>
      </c>
      <c r="F3700" s="116" t="str">
        <f t="shared" si="451"/>
        <v>Vorster</v>
      </c>
      <c r="G3700" s="116" t="str">
        <f t="shared" si="452"/>
        <v>Men Veteran</v>
      </c>
      <c r="H3700" s="116" t="str">
        <f t="shared" si="453"/>
        <v>Seagull Angling Club</v>
      </c>
      <c r="I3700" s="109" t="s">
        <v>9</v>
      </c>
      <c r="J3700" s="109"/>
      <c r="K3700" s="109">
        <v>34</v>
      </c>
      <c r="L3700" s="118">
        <f t="shared" si="454"/>
        <v>0.7</v>
      </c>
      <c r="M3700" s="118">
        <f t="shared" si="455"/>
        <v>0.7</v>
      </c>
    </row>
    <row r="3701" spans="1:13" x14ac:dyDescent="0.3">
      <c r="A3701" s="121" t="str">
        <f t="shared" si="447"/>
        <v>2019-IC-L5</v>
      </c>
      <c r="B3701" s="122">
        <f t="shared" si="448"/>
        <v>43785</v>
      </c>
      <c r="C3701" s="121" t="str">
        <f t="shared" si="449"/>
        <v>Zone 5 - Mile 108</v>
      </c>
      <c r="D3701" s="109" t="s">
        <v>1167</v>
      </c>
      <c r="E3701" s="116" t="str">
        <f t="shared" si="450"/>
        <v>De Wet</v>
      </c>
      <c r="F3701" s="116" t="str">
        <f t="shared" si="451"/>
        <v>Vorster</v>
      </c>
      <c r="G3701" s="116" t="str">
        <f t="shared" si="452"/>
        <v>Men Veteran</v>
      </c>
      <c r="H3701" s="116" t="str">
        <f t="shared" si="453"/>
        <v>Seagull Angling Club</v>
      </c>
      <c r="I3701" s="109" t="s">
        <v>9</v>
      </c>
      <c r="J3701" s="109"/>
      <c r="K3701" s="109">
        <v>30</v>
      </c>
      <c r="L3701" s="118">
        <f t="shared" si="454"/>
        <v>0.5</v>
      </c>
      <c r="M3701" s="118">
        <f t="shared" si="455"/>
        <v>0.5</v>
      </c>
    </row>
    <row r="3702" spans="1:13" x14ac:dyDescent="0.3">
      <c r="A3702" s="121" t="str">
        <f t="shared" si="447"/>
        <v>2019-IC-L5</v>
      </c>
      <c r="B3702" s="122">
        <f t="shared" si="448"/>
        <v>43785</v>
      </c>
      <c r="C3702" s="121" t="str">
        <f t="shared" si="449"/>
        <v>Zone 5 - Mile 108</v>
      </c>
      <c r="D3702" s="109" t="s">
        <v>1167</v>
      </c>
      <c r="E3702" s="116" t="str">
        <f t="shared" si="450"/>
        <v>De Wet</v>
      </c>
      <c r="F3702" s="116" t="str">
        <f t="shared" si="451"/>
        <v>Vorster</v>
      </c>
      <c r="G3702" s="116" t="str">
        <f t="shared" si="452"/>
        <v>Men Veteran</v>
      </c>
      <c r="H3702" s="116" t="str">
        <f t="shared" si="453"/>
        <v>Seagull Angling Club</v>
      </c>
      <c r="I3702" s="109"/>
      <c r="J3702" s="109" t="s">
        <v>8</v>
      </c>
      <c r="K3702" s="109">
        <v>84</v>
      </c>
      <c r="L3702" s="118">
        <f t="shared" si="454"/>
        <v>4.7</v>
      </c>
      <c r="M3702" s="118">
        <f t="shared" si="455"/>
        <v>4.7</v>
      </c>
    </row>
    <row r="3703" spans="1:13" x14ac:dyDescent="0.3">
      <c r="A3703" s="121" t="str">
        <f t="shared" si="447"/>
        <v>2019-IC-L5</v>
      </c>
      <c r="B3703" s="122">
        <f t="shared" si="448"/>
        <v>43785</v>
      </c>
      <c r="C3703" s="121" t="str">
        <f t="shared" si="449"/>
        <v>Zone 5 - Mile 108</v>
      </c>
      <c r="D3703" s="109" t="s">
        <v>1167</v>
      </c>
      <c r="E3703" s="116" t="str">
        <f t="shared" si="450"/>
        <v>De Wet</v>
      </c>
      <c r="F3703" s="116" t="str">
        <f t="shared" si="451"/>
        <v>Vorster</v>
      </c>
      <c r="G3703" s="116" t="str">
        <f t="shared" si="452"/>
        <v>Men Veteran</v>
      </c>
      <c r="H3703" s="116" t="str">
        <f t="shared" si="453"/>
        <v>Seagull Angling Club</v>
      </c>
      <c r="I3703" s="109"/>
      <c r="J3703" s="109" t="s">
        <v>8</v>
      </c>
      <c r="K3703" s="109">
        <v>83</v>
      </c>
      <c r="L3703" s="118">
        <f t="shared" si="454"/>
        <v>4.5999999999999996</v>
      </c>
      <c r="M3703" s="118">
        <f t="shared" si="455"/>
        <v>4.5999999999999996</v>
      </c>
    </row>
    <row r="3704" spans="1:13" x14ac:dyDescent="0.3">
      <c r="A3704" s="121" t="str">
        <f t="shared" si="447"/>
        <v>2019-IC-L5</v>
      </c>
      <c r="B3704" s="122">
        <f t="shared" si="448"/>
        <v>43785</v>
      </c>
      <c r="C3704" s="121" t="str">
        <f t="shared" si="449"/>
        <v>Zone 5 - Mile 108</v>
      </c>
      <c r="D3704" s="109" t="s">
        <v>1167</v>
      </c>
      <c r="E3704" s="116" t="str">
        <f t="shared" si="450"/>
        <v>De Wet</v>
      </c>
      <c r="F3704" s="116" t="str">
        <f t="shared" si="451"/>
        <v>Vorster</v>
      </c>
      <c r="G3704" s="116" t="str">
        <f t="shared" si="452"/>
        <v>Men Veteran</v>
      </c>
      <c r="H3704" s="116" t="str">
        <f t="shared" si="453"/>
        <v>Seagull Angling Club</v>
      </c>
      <c r="I3704" s="109"/>
      <c r="J3704" s="109" t="s">
        <v>8</v>
      </c>
      <c r="K3704" s="109">
        <v>70</v>
      </c>
      <c r="L3704" s="118">
        <f t="shared" si="454"/>
        <v>2.7</v>
      </c>
      <c r="M3704" s="118">
        <f t="shared" si="455"/>
        <v>2.7</v>
      </c>
    </row>
    <row r="3705" spans="1:13" x14ac:dyDescent="0.3">
      <c r="A3705" s="121" t="str">
        <f t="shared" si="447"/>
        <v>2019-IC-L5</v>
      </c>
      <c r="B3705" s="122">
        <f t="shared" si="448"/>
        <v>43785</v>
      </c>
      <c r="C3705" s="121" t="str">
        <f t="shared" si="449"/>
        <v>Zone 5 - Mile 108</v>
      </c>
      <c r="D3705" s="109" t="s">
        <v>1167</v>
      </c>
      <c r="E3705" s="116" t="str">
        <f t="shared" si="450"/>
        <v>De Wet</v>
      </c>
      <c r="F3705" s="116" t="str">
        <f t="shared" si="451"/>
        <v>Vorster</v>
      </c>
      <c r="G3705" s="116" t="str">
        <f t="shared" si="452"/>
        <v>Men Veteran</v>
      </c>
      <c r="H3705" s="116" t="str">
        <f t="shared" si="453"/>
        <v>Seagull Angling Club</v>
      </c>
      <c r="I3705" s="109"/>
      <c r="J3705" s="109" t="s">
        <v>8</v>
      </c>
      <c r="K3705" s="109">
        <v>76</v>
      </c>
      <c r="L3705" s="118">
        <f t="shared" si="454"/>
        <v>3.5</v>
      </c>
      <c r="M3705" s="118">
        <f t="shared" si="455"/>
        <v>3.5</v>
      </c>
    </row>
    <row r="3706" spans="1:13" x14ac:dyDescent="0.3">
      <c r="A3706" s="121" t="str">
        <f t="shared" si="447"/>
        <v>2019-IC-L5</v>
      </c>
      <c r="B3706" s="122">
        <f t="shared" si="448"/>
        <v>43785</v>
      </c>
      <c r="C3706" s="121" t="str">
        <f t="shared" si="449"/>
        <v>Zone 5 - Mile 108</v>
      </c>
      <c r="D3706" s="109" t="s">
        <v>1167</v>
      </c>
      <c r="E3706" s="116" t="str">
        <f t="shared" si="450"/>
        <v>De Wet</v>
      </c>
      <c r="F3706" s="116" t="str">
        <f t="shared" si="451"/>
        <v>Vorster</v>
      </c>
      <c r="G3706" s="116" t="str">
        <f t="shared" si="452"/>
        <v>Men Veteran</v>
      </c>
      <c r="H3706" s="116" t="str">
        <f t="shared" si="453"/>
        <v>Seagull Angling Club</v>
      </c>
      <c r="I3706" s="109" t="s">
        <v>9</v>
      </c>
      <c r="J3706" s="109"/>
      <c r="K3706" s="109">
        <v>33</v>
      </c>
      <c r="L3706" s="118">
        <f t="shared" si="454"/>
        <v>0.7</v>
      </c>
      <c r="M3706" s="118">
        <f t="shared" si="455"/>
        <v>0.7</v>
      </c>
    </row>
    <row r="3707" spans="1:13" x14ac:dyDescent="0.3">
      <c r="A3707" s="121" t="str">
        <f t="shared" si="447"/>
        <v>2019-IC-L5</v>
      </c>
      <c r="B3707" s="122">
        <f t="shared" si="448"/>
        <v>43785</v>
      </c>
      <c r="C3707" s="121" t="str">
        <f t="shared" si="449"/>
        <v>Zone 5 - Mile 108</v>
      </c>
      <c r="D3707" s="109" t="s">
        <v>1141</v>
      </c>
      <c r="E3707" s="116" t="str">
        <f t="shared" si="450"/>
        <v>Tian</v>
      </c>
      <c r="F3707" s="116" t="str">
        <f t="shared" si="451"/>
        <v>Mostert</v>
      </c>
      <c r="G3707" s="116" t="str">
        <f t="shared" si="452"/>
        <v>Men Senior</v>
      </c>
      <c r="H3707" s="116" t="str">
        <f t="shared" si="453"/>
        <v>Seagull Angling Club</v>
      </c>
      <c r="I3707" s="109"/>
      <c r="J3707" s="109" t="s">
        <v>8</v>
      </c>
      <c r="K3707" s="109">
        <v>75</v>
      </c>
      <c r="L3707" s="118">
        <f t="shared" si="454"/>
        <v>3.4</v>
      </c>
      <c r="M3707" s="118">
        <f t="shared" si="455"/>
        <v>3.4</v>
      </c>
    </row>
    <row r="3708" spans="1:13" x14ac:dyDescent="0.3">
      <c r="A3708" s="121" t="str">
        <f t="shared" si="447"/>
        <v>2019-IC-L5</v>
      </c>
      <c r="B3708" s="122">
        <f t="shared" si="448"/>
        <v>43785</v>
      </c>
      <c r="C3708" s="121" t="str">
        <f t="shared" si="449"/>
        <v>Zone 5 - Mile 108</v>
      </c>
      <c r="D3708" s="109" t="s">
        <v>1141</v>
      </c>
      <c r="E3708" s="116" t="str">
        <f t="shared" si="450"/>
        <v>Tian</v>
      </c>
      <c r="F3708" s="116" t="str">
        <f t="shared" si="451"/>
        <v>Mostert</v>
      </c>
      <c r="G3708" s="116" t="str">
        <f t="shared" si="452"/>
        <v>Men Senior</v>
      </c>
      <c r="H3708" s="116" t="str">
        <f t="shared" si="453"/>
        <v>Seagull Angling Club</v>
      </c>
      <c r="I3708" s="109"/>
      <c r="J3708" s="109" t="s">
        <v>8</v>
      </c>
      <c r="K3708" s="109">
        <v>78</v>
      </c>
      <c r="L3708" s="118">
        <f t="shared" si="454"/>
        <v>3.8</v>
      </c>
      <c r="M3708" s="118">
        <f t="shared" si="455"/>
        <v>3.8</v>
      </c>
    </row>
    <row r="3709" spans="1:13" x14ac:dyDescent="0.3">
      <c r="A3709" s="121" t="str">
        <f t="shared" si="447"/>
        <v>2019-IC-L5</v>
      </c>
      <c r="B3709" s="122">
        <f t="shared" si="448"/>
        <v>43785</v>
      </c>
      <c r="C3709" s="121" t="str">
        <f t="shared" si="449"/>
        <v>Zone 5 - Mile 108</v>
      </c>
      <c r="D3709" s="109" t="s">
        <v>1141</v>
      </c>
      <c r="E3709" s="116" t="str">
        <f t="shared" si="450"/>
        <v>Tian</v>
      </c>
      <c r="F3709" s="116" t="str">
        <f t="shared" si="451"/>
        <v>Mostert</v>
      </c>
      <c r="G3709" s="116" t="str">
        <f t="shared" si="452"/>
        <v>Men Senior</v>
      </c>
      <c r="H3709" s="116" t="str">
        <f t="shared" si="453"/>
        <v>Seagull Angling Club</v>
      </c>
      <c r="I3709" s="109"/>
      <c r="J3709" s="109" t="s">
        <v>2020</v>
      </c>
      <c r="K3709" s="109">
        <v>108</v>
      </c>
      <c r="L3709" s="118">
        <f t="shared" si="454"/>
        <v>4.8</v>
      </c>
      <c r="M3709" s="118">
        <f t="shared" si="455"/>
        <v>4.8</v>
      </c>
    </row>
    <row r="3710" spans="1:13" x14ac:dyDescent="0.3">
      <c r="A3710" s="121" t="str">
        <f t="shared" si="447"/>
        <v>2019-IC-L5</v>
      </c>
      <c r="B3710" s="122">
        <f t="shared" si="448"/>
        <v>43785</v>
      </c>
      <c r="C3710" s="121" t="str">
        <f t="shared" si="449"/>
        <v>Zone 5 - Mile 108</v>
      </c>
      <c r="D3710" s="109" t="s">
        <v>1141</v>
      </c>
      <c r="E3710" s="116" t="str">
        <f t="shared" si="450"/>
        <v>Tian</v>
      </c>
      <c r="F3710" s="116" t="str">
        <f t="shared" si="451"/>
        <v>Mostert</v>
      </c>
      <c r="G3710" s="116" t="str">
        <f t="shared" si="452"/>
        <v>Men Senior</v>
      </c>
      <c r="H3710" s="116" t="str">
        <f t="shared" si="453"/>
        <v>Seagull Angling Club</v>
      </c>
      <c r="I3710" s="109"/>
      <c r="J3710" s="109" t="s">
        <v>2020</v>
      </c>
      <c r="K3710" s="109">
        <v>123</v>
      </c>
      <c r="L3710" s="118">
        <f t="shared" si="454"/>
        <v>7.6</v>
      </c>
      <c r="M3710" s="118">
        <f t="shared" si="455"/>
        <v>7.6</v>
      </c>
    </row>
    <row r="3711" spans="1:13" x14ac:dyDescent="0.3">
      <c r="A3711" s="121" t="str">
        <f t="shared" si="447"/>
        <v>2019-IC-L5</v>
      </c>
      <c r="B3711" s="122">
        <f t="shared" si="448"/>
        <v>43785</v>
      </c>
      <c r="C3711" s="121" t="str">
        <f t="shared" si="449"/>
        <v>Zone 5 - Mile 108</v>
      </c>
      <c r="D3711" s="109" t="s">
        <v>1141</v>
      </c>
      <c r="E3711" s="116" t="str">
        <f t="shared" si="450"/>
        <v>Tian</v>
      </c>
      <c r="F3711" s="116" t="str">
        <f t="shared" si="451"/>
        <v>Mostert</v>
      </c>
      <c r="G3711" s="116" t="str">
        <f t="shared" si="452"/>
        <v>Men Senior</v>
      </c>
      <c r="H3711" s="116" t="str">
        <f t="shared" si="453"/>
        <v>Seagull Angling Club</v>
      </c>
      <c r="I3711" s="109"/>
      <c r="J3711" s="109" t="s">
        <v>2018</v>
      </c>
      <c r="K3711" s="109">
        <v>127</v>
      </c>
      <c r="L3711" s="118">
        <f t="shared" si="454"/>
        <v>9.8000000000000007</v>
      </c>
      <c r="M3711" s="118">
        <f t="shared" si="455"/>
        <v>9.8000000000000007</v>
      </c>
    </row>
    <row r="3712" spans="1:13" x14ac:dyDescent="0.3">
      <c r="A3712" s="121" t="str">
        <f t="shared" si="447"/>
        <v>2019-IC-L5</v>
      </c>
      <c r="B3712" s="122">
        <f t="shared" si="448"/>
        <v>43785</v>
      </c>
      <c r="C3712" s="121" t="str">
        <f t="shared" si="449"/>
        <v>Zone 5 - Mile 108</v>
      </c>
      <c r="D3712" s="109" t="s">
        <v>1141</v>
      </c>
      <c r="E3712" s="116" t="str">
        <f t="shared" si="450"/>
        <v>Tian</v>
      </c>
      <c r="F3712" s="116" t="str">
        <f t="shared" si="451"/>
        <v>Mostert</v>
      </c>
      <c r="G3712" s="116" t="str">
        <f t="shared" si="452"/>
        <v>Men Senior</v>
      </c>
      <c r="H3712" s="116" t="str">
        <f t="shared" si="453"/>
        <v>Seagull Angling Club</v>
      </c>
      <c r="I3712" s="109"/>
      <c r="J3712" s="109" t="s">
        <v>2018</v>
      </c>
      <c r="K3712" s="109">
        <v>145</v>
      </c>
      <c r="L3712" s="118">
        <f t="shared" si="454"/>
        <v>15.5</v>
      </c>
      <c r="M3712" s="118">
        <f t="shared" si="455"/>
        <v>15.5</v>
      </c>
    </row>
    <row r="3713" spans="1:13" x14ac:dyDescent="0.3">
      <c r="A3713" s="121" t="str">
        <f t="shared" si="447"/>
        <v>2019-IC-L5</v>
      </c>
      <c r="B3713" s="122">
        <f t="shared" si="448"/>
        <v>43785</v>
      </c>
      <c r="C3713" s="121" t="str">
        <f t="shared" si="449"/>
        <v>Zone 5 - Mile 108</v>
      </c>
      <c r="D3713" s="109" t="s">
        <v>574</v>
      </c>
      <c r="E3713" s="116" t="str">
        <f t="shared" si="450"/>
        <v>Richard</v>
      </c>
      <c r="F3713" s="116" t="str">
        <f t="shared" si="451"/>
        <v>Kotze</v>
      </c>
      <c r="G3713" s="116" t="str">
        <f t="shared" si="452"/>
        <v>Men Grand Masters</v>
      </c>
      <c r="H3713" s="116" t="str">
        <f t="shared" si="453"/>
        <v>Seagull Angling Club</v>
      </c>
      <c r="I3713" s="109" t="s">
        <v>19</v>
      </c>
      <c r="J3713" s="109"/>
      <c r="K3713" s="109">
        <v>50</v>
      </c>
      <c r="L3713" s="118">
        <f t="shared" si="454"/>
        <v>1.3</v>
      </c>
      <c r="M3713" s="118">
        <f t="shared" si="455"/>
        <v>1.3</v>
      </c>
    </row>
    <row r="3714" spans="1:13" x14ac:dyDescent="0.3">
      <c r="A3714" s="121" t="str">
        <f t="shared" si="447"/>
        <v>2019-IC-L5</v>
      </c>
      <c r="B3714" s="122">
        <f t="shared" si="448"/>
        <v>43785</v>
      </c>
      <c r="C3714" s="121" t="str">
        <f t="shared" si="449"/>
        <v>Zone 5 - Mile 108</v>
      </c>
      <c r="D3714" s="109" t="s">
        <v>574</v>
      </c>
      <c r="E3714" s="116" t="str">
        <f t="shared" si="450"/>
        <v>Richard</v>
      </c>
      <c r="F3714" s="116" t="str">
        <f t="shared" si="451"/>
        <v>Kotze</v>
      </c>
      <c r="G3714" s="116" t="str">
        <f t="shared" si="452"/>
        <v>Men Grand Masters</v>
      </c>
      <c r="H3714" s="116" t="str">
        <f t="shared" si="453"/>
        <v>Seagull Angling Club</v>
      </c>
      <c r="I3714" s="109"/>
      <c r="J3714" s="109" t="s">
        <v>20</v>
      </c>
      <c r="K3714" s="109">
        <v>77</v>
      </c>
      <c r="L3714" s="118">
        <f t="shared" si="454"/>
        <v>1.6</v>
      </c>
      <c r="M3714" s="118">
        <f t="shared" si="455"/>
        <v>1.6</v>
      </c>
    </row>
    <row r="3715" spans="1:13" x14ac:dyDescent="0.3">
      <c r="A3715" s="121" t="str">
        <f t="shared" si="447"/>
        <v>2019-IC-L5</v>
      </c>
      <c r="B3715" s="122">
        <f t="shared" si="448"/>
        <v>43785</v>
      </c>
      <c r="C3715" s="121" t="str">
        <f t="shared" si="449"/>
        <v>Zone 5 - Mile 108</v>
      </c>
      <c r="D3715" s="109" t="s">
        <v>574</v>
      </c>
      <c r="E3715" s="116" t="str">
        <f t="shared" si="450"/>
        <v>Richard</v>
      </c>
      <c r="F3715" s="116" t="str">
        <f t="shared" si="451"/>
        <v>Kotze</v>
      </c>
      <c r="G3715" s="116" t="str">
        <f t="shared" si="452"/>
        <v>Men Grand Masters</v>
      </c>
      <c r="H3715" s="116" t="str">
        <f t="shared" si="453"/>
        <v>Seagull Angling Club</v>
      </c>
      <c r="I3715" s="109"/>
      <c r="J3715" s="109" t="s">
        <v>8</v>
      </c>
      <c r="K3715" s="109">
        <v>86</v>
      </c>
      <c r="L3715" s="118">
        <f t="shared" si="454"/>
        <v>5.0999999999999996</v>
      </c>
      <c r="M3715" s="118">
        <f t="shared" si="455"/>
        <v>5.0999999999999996</v>
      </c>
    </row>
    <row r="3716" spans="1:13" x14ac:dyDescent="0.3">
      <c r="A3716" s="121" t="str">
        <f t="shared" si="447"/>
        <v>2019-IC-L5</v>
      </c>
      <c r="B3716" s="122">
        <f t="shared" si="448"/>
        <v>43785</v>
      </c>
      <c r="C3716" s="121" t="str">
        <f t="shared" si="449"/>
        <v>Zone 5 - Mile 108</v>
      </c>
      <c r="D3716" s="109" t="s">
        <v>891</v>
      </c>
      <c r="E3716" s="116" t="str">
        <f t="shared" si="450"/>
        <v>Renier</v>
      </c>
      <c r="F3716" s="116" t="str">
        <f t="shared" si="451"/>
        <v>Van Zyl</v>
      </c>
      <c r="G3716" s="116" t="str">
        <f t="shared" si="452"/>
        <v>Men Veteran</v>
      </c>
      <c r="H3716" s="116" t="str">
        <f t="shared" si="453"/>
        <v>Benguella</v>
      </c>
      <c r="I3716" s="109"/>
      <c r="J3716" s="109" t="s">
        <v>8</v>
      </c>
      <c r="K3716" s="109">
        <v>85</v>
      </c>
      <c r="L3716" s="118">
        <f t="shared" si="454"/>
        <v>4.9000000000000004</v>
      </c>
      <c r="M3716" s="118">
        <f t="shared" si="455"/>
        <v>4.9000000000000004</v>
      </c>
    </row>
    <row r="3717" spans="1:13" x14ac:dyDescent="0.3">
      <c r="A3717" s="121" t="str">
        <f t="shared" si="447"/>
        <v>2019-IC-L5</v>
      </c>
      <c r="B3717" s="122">
        <f t="shared" si="448"/>
        <v>43785</v>
      </c>
      <c r="C3717" s="121" t="str">
        <f t="shared" si="449"/>
        <v>Zone 5 - Mile 108</v>
      </c>
      <c r="D3717" s="109" t="s">
        <v>891</v>
      </c>
      <c r="E3717" s="116" t="str">
        <f t="shared" si="450"/>
        <v>Renier</v>
      </c>
      <c r="F3717" s="116" t="str">
        <f t="shared" si="451"/>
        <v>Van Zyl</v>
      </c>
      <c r="G3717" s="116" t="str">
        <f t="shared" si="452"/>
        <v>Men Veteran</v>
      </c>
      <c r="H3717" s="116" t="str">
        <f t="shared" si="453"/>
        <v>Benguella</v>
      </c>
      <c r="I3717" s="109"/>
      <c r="J3717" s="109" t="s">
        <v>8</v>
      </c>
      <c r="K3717" s="109">
        <v>71</v>
      </c>
      <c r="L3717" s="118">
        <f t="shared" si="454"/>
        <v>2.9</v>
      </c>
      <c r="M3717" s="118">
        <f t="shared" si="455"/>
        <v>2.9</v>
      </c>
    </row>
    <row r="3718" spans="1:13" x14ac:dyDescent="0.3">
      <c r="A3718" s="121" t="str">
        <f t="shared" si="447"/>
        <v>2019-IC-L5</v>
      </c>
      <c r="B3718" s="122">
        <f t="shared" si="448"/>
        <v>43785</v>
      </c>
      <c r="C3718" s="121" t="str">
        <f t="shared" si="449"/>
        <v>Zone 5 - Mile 108</v>
      </c>
      <c r="D3718" s="109" t="s">
        <v>891</v>
      </c>
      <c r="E3718" s="116" t="str">
        <f t="shared" si="450"/>
        <v>Renier</v>
      </c>
      <c r="F3718" s="116" t="str">
        <f t="shared" si="451"/>
        <v>Van Zyl</v>
      </c>
      <c r="G3718" s="116" t="str">
        <f t="shared" si="452"/>
        <v>Men Veteran</v>
      </c>
      <c r="H3718" s="116" t="str">
        <f t="shared" si="453"/>
        <v>Benguella</v>
      </c>
      <c r="I3718" s="109"/>
      <c r="J3718" s="109" t="s">
        <v>8</v>
      </c>
      <c r="K3718" s="109">
        <v>63</v>
      </c>
      <c r="L3718" s="118">
        <f t="shared" si="454"/>
        <v>2</v>
      </c>
      <c r="M3718" s="118">
        <f t="shared" si="455"/>
        <v>2</v>
      </c>
    </row>
    <row r="3719" spans="1:13" x14ac:dyDescent="0.3">
      <c r="A3719" s="121" t="str">
        <f t="shared" si="447"/>
        <v>2019-IC-L5</v>
      </c>
      <c r="B3719" s="122">
        <f t="shared" si="448"/>
        <v>43785</v>
      </c>
      <c r="C3719" s="121" t="str">
        <f t="shared" si="449"/>
        <v>Zone 5 - Mile 108</v>
      </c>
      <c r="D3719" s="109" t="s">
        <v>891</v>
      </c>
      <c r="E3719" s="116" t="str">
        <f t="shared" si="450"/>
        <v>Renier</v>
      </c>
      <c r="F3719" s="116" t="str">
        <f t="shared" si="451"/>
        <v>Van Zyl</v>
      </c>
      <c r="G3719" s="116" t="str">
        <f t="shared" si="452"/>
        <v>Men Veteran</v>
      </c>
      <c r="H3719" s="116" t="str">
        <f t="shared" si="453"/>
        <v>Benguella</v>
      </c>
      <c r="I3719" s="109"/>
      <c r="J3719" s="109" t="s">
        <v>8</v>
      </c>
      <c r="K3719" s="109">
        <v>66</v>
      </c>
      <c r="L3719" s="118">
        <f t="shared" si="454"/>
        <v>2.2999999999999998</v>
      </c>
      <c r="M3719" s="118">
        <f t="shared" si="455"/>
        <v>2.2999999999999998</v>
      </c>
    </row>
    <row r="3720" spans="1:13" x14ac:dyDescent="0.3">
      <c r="A3720" s="121" t="str">
        <f t="shared" si="447"/>
        <v>2019-IC-L5</v>
      </c>
      <c r="B3720" s="122">
        <f t="shared" si="448"/>
        <v>43785</v>
      </c>
      <c r="C3720" s="121" t="str">
        <f t="shared" si="449"/>
        <v>Zone 5 - Mile 108</v>
      </c>
      <c r="D3720" s="109" t="s">
        <v>891</v>
      </c>
      <c r="E3720" s="116" t="str">
        <f t="shared" si="450"/>
        <v>Renier</v>
      </c>
      <c r="F3720" s="116" t="str">
        <f t="shared" si="451"/>
        <v>Van Zyl</v>
      </c>
      <c r="G3720" s="116" t="str">
        <f t="shared" si="452"/>
        <v>Men Veteran</v>
      </c>
      <c r="H3720" s="116" t="str">
        <f t="shared" si="453"/>
        <v>Benguella</v>
      </c>
      <c r="I3720" s="109"/>
      <c r="J3720" s="109" t="s">
        <v>8</v>
      </c>
      <c r="K3720" s="109">
        <v>84</v>
      </c>
      <c r="L3720" s="118">
        <f t="shared" si="454"/>
        <v>4.7</v>
      </c>
      <c r="M3720" s="118">
        <f t="shared" si="455"/>
        <v>4.7</v>
      </c>
    </row>
    <row r="3721" spans="1:13" x14ac:dyDescent="0.3">
      <c r="A3721" s="121" t="str">
        <f t="shared" si="447"/>
        <v>2019-IC-L5</v>
      </c>
      <c r="B3721" s="122">
        <f t="shared" si="448"/>
        <v>43785</v>
      </c>
      <c r="C3721" s="121" t="str">
        <f t="shared" si="449"/>
        <v>Zone 5 - Mile 108</v>
      </c>
      <c r="D3721" s="109" t="s">
        <v>891</v>
      </c>
      <c r="E3721" s="116" t="str">
        <f t="shared" si="450"/>
        <v>Renier</v>
      </c>
      <c r="F3721" s="116" t="str">
        <f t="shared" si="451"/>
        <v>Van Zyl</v>
      </c>
      <c r="G3721" s="116" t="str">
        <f t="shared" si="452"/>
        <v>Men Veteran</v>
      </c>
      <c r="H3721" s="116" t="str">
        <f t="shared" si="453"/>
        <v>Benguella</v>
      </c>
      <c r="I3721" s="109"/>
      <c r="J3721" s="109" t="s">
        <v>8</v>
      </c>
      <c r="K3721" s="109">
        <v>70</v>
      </c>
      <c r="L3721" s="118">
        <f t="shared" si="454"/>
        <v>2.7</v>
      </c>
      <c r="M3721" s="118">
        <f t="shared" si="455"/>
        <v>2.7</v>
      </c>
    </row>
    <row r="3722" spans="1:13" x14ac:dyDescent="0.3">
      <c r="A3722" s="121" t="str">
        <f t="shared" si="447"/>
        <v>2019-IC-L5</v>
      </c>
      <c r="B3722" s="122">
        <f t="shared" si="448"/>
        <v>43785</v>
      </c>
      <c r="C3722" s="121" t="str">
        <f t="shared" si="449"/>
        <v>Zone 5 - Mile 108</v>
      </c>
      <c r="D3722" s="109" t="s">
        <v>891</v>
      </c>
      <c r="E3722" s="116" t="str">
        <f t="shared" si="450"/>
        <v>Renier</v>
      </c>
      <c r="F3722" s="116" t="str">
        <f t="shared" si="451"/>
        <v>Van Zyl</v>
      </c>
      <c r="G3722" s="116" t="str">
        <f t="shared" si="452"/>
        <v>Men Veteran</v>
      </c>
      <c r="H3722" s="116" t="str">
        <f t="shared" si="453"/>
        <v>Benguella</v>
      </c>
      <c r="I3722" s="109"/>
      <c r="J3722" s="109" t="s">
        <v>8</v>
      </c>
      <c r="K3722" s="109">
        <v>80</v>
      </c>
      <c r="L3722" s="118">
        <f t="shared" si="454"/>
        <v>4.0999999999999996</v>
      </c>
      <c r="M3722" s="118">
        <f t="shared" si="455"/>
        <v>4.0999999999999996</v>
      </c>
    </row>
    <row r="3723" spans="1:13" x14ac:dyDescent="0.3">
      <c r="A3723" s="121" t="str">
        <f t="shared" si="447"/>
        <v>2019-IC-L5</v>
      </c>
      <c r="B3723" s="122">
        <f t="shared" si="448"/>
        <v>43785</v>
      </c>
      <c r="C3723" s="121" t="str">
        <f t="shared" si="449"/>
        <v>Zone 5 - Mile 108</v>
      </c>
      <c r="D3723" s="109" t="s">
        <v>891</v>
      </c>
      <c r="E3723" s="116" t="str">
        <f t="shared" si="450"/>
        <v>Renier</v>
      </c>
      <c r="F3723" s="116" t="str">
        <f t="shared" si="451"/>
        <v>Van Zyl</v>
      </c>
      <c r="G3723" s="116" t="str">
        <f t="shared" si="452"/>
        <v>Men Veteran</v>
      </c>
      <c r="H3723" s="116" t="str">
        <f t="shared" si="453"/>
        <v>Benguella</v>
      </c>
      <c r="I3723" s="109"/>
      <c r="J3723" s="109" t="s">
        <v>2020</v>
      </c>
      <c r="K3723" s="109">
        <v>130</v>
      </c>
      <c r="L3723" s="118">
        <f t="shared" si="454"/>
        <v>9.3000000000000007</v>
      </c>
      <c r="M3723" s="118">
        <f t="shared" si="455"/>
        <v>9.3000000000000007</v>
      </c>
    </row>
    <row r="3724" spans="1:13" x14ac:dyDescent="0.3">
      <c r="A3724" s="121" t="str">
        <f t="shared" ref="A3724:A3787" si="456">IF(D3724="","",A3723)</f>
        <v>2019-IC-L5</v>
      </c>
      <c r="B3724" s="122">
        <f t="shared" ref="B3724:B3787" si="457">IF(D3724="","",B3723)</f>
        <v>43785</v>
      </c>
      <c r="C3724" s="121" t="str">
        <f t="shared" ref="C3724:C3787" si="458">IF(D3724="","",C3723)</f>
        <v>Zone 5 - Mile 108</v>
      </c>
      <c r="D3724" s="109" t="s">
        <v>891</v>
      </c>
      <c r="E3724" s="116" t="str">
        <f t="shared" si="450"/>
        <v>Renier</v>
      </c>
      <c r="F3724" s="116" t="str">
        <f t="shared" si="451"/>
        <v>Van Zyl</v>
      </c>
      <c r="G3724" s="116" t="str">
        <f t="shared" si="452"/>
        <v>Men Veteran</v>
      </c>
      <c r="H3724" s="116" t="str">
        <f t="shared" si="453"/>
        <v>Benguella</v>
      </c>
      <c r="I3724" s="109"/>
      <c r="J3724" s="109" t="s">
        <v>2020</v>
      </c>
      <c r="K3724" s="109">
        <v>112</v>
      </c>
      <c r="L3724" s="118">
        <f t="shared" si="454"/>
        <v>5.5</v>
      </c>
      <c r="M3724" s="118">
        <f t="shared" si="455"/>
        <v>5.5</v>
      </c>
    </row>
    <row r="3725" spans="1:13" x14ac:dyDescent="0.3">
      <c r="A3725" s="121" t="str">
        <f t="shared" si="456"/>
        <v>2019-IC-L5</v>
      </c>
      <c r="B3725" s="122">
        <f t="shared" si="457"/>
        <v>43785</v>
      </c>
      <c r="C3725" s="121" t="str">
        <f t="shared" si="458"/>
        <v>Zone 5 - Mile 108</v>
      </c>
      <c r="D3725" s="109" t="s">
        <v>1474</v>
      </c>
      <c r="E3725" s="116" t="str">
        <f t="shared" si="450"/>
        <v>Stanley</v>
      </c>
      <c r="F3725" s="116" t="str">
        <f t="shared" si="451"/>
        <v>Van Zyl</v>
      </c>
      <c r="G3725" s="116" t="str">
        <f t="shared" si="452"/>
        <v>Men Grand Masters</v>
      </c>
      <c r="H3725" s="116" t="str">
        <f t="shared" si="453"/>
        <v>Benguella</v>
      </c>
      <c r="I3725" s="109"/>
      <c r="J3725" s="109" t="s">
        <v>8</v>
      </c>
      <c r="K3725" s="109">
        <v>72</v>
      </c>
      <c r="L3725" s="118">
        <f t="shared" si="454"/>
        <v>3</v>
      </c>
      <c r="M3725" s="118">
        <f t="shared" si="455"/>
        <v>3</v>
      </c>
    </row>
    <row r="3726" spans="1:13" x14ac:dyDescent="0.3">
      <c r="A3726" s="121" t="str">
        <f t="shared" si="456"/>
        <v>2019-IC-L5</v>
      </c>
      <c r="B3726" s="122">
        <f t="shared" si="457"/>
        <v>43785</v>
      </c>
      <c r="C3726" s="121" t="str">
        <f t="shared" si="458"/>
        <v>Zone 5 - Mile 108</v>
      </c>
      <c r="D3726" s="109" t="s">
        <v>1474</v>
      </c>
      <c r="E3726" s="116" t="str">
        <f t="shared" si="450"/>
        <v>Stanley</v>
      </c>
      <c r="F3726" s="116" t="str">
        <f t="shared" si="451"/>
        <v>Van Zyl</v>
      </c>
      <c r="G3726" s="116" t="str">
        <f t="shared" si="452"/>
        <v>Men Grand Masters</v>
      </c>
      <c r="H3726" s="116" t="str">
        <f t="shared" si="453"/>
        <v>Benguella</v>
      </c>
      <c r="I3726" s="109" t="s">
        <v>19</v>
      </c>
      <c r="J3726" s="109"/>
      <c r="K3726" s="109">
        <v>43</v>
      </c>
      <c r="L3726" s="118">
        <f t="shared" si="454"/>
        <v>0.8</v>
      </c>
      <c r="M3726" s="118">
        <f t="shared" si="455"/>
        <v>0.8</v>
      </c>
    </row>
    <row r="3727" spans="1:13" x14ac:dyDescent="0.3">
      <c r="A3727" s="121" t="str">
        <f t="shared" si="456"/>
        <v>2019-IC-L5</v>
      </c>
      <c r="B3727" s="122">
        <f t="shared" si="457"/>
        <v>43785</v>
      </c>
      <c r="C3727" s="121" t="str">
        <f t="shared" si="458"/>
        <v>Zone 5 - Mile 108</v>
      </c>
      <c r="D3727" s="109" t="s">
        <v>1474</v>
      </c>
      <c r="E3727" s="116" t="str">
        <f t="shared" si="450"/>
        <v>Stanley</v>
      </c>
      <c r="F3727" s="116" t="str">
        <f t="shared" si="451"/>
        <v>Van Zyl</v>
      </c>
      <c r="G3727" s="116" t="str">
        <f t="shared" si="452"/>
        <v>Men Grand Masters</v>
      </c>
      <c r="H3727" s="116" t="str">
        <f t="shared" si="453"/>
        <v>Benguella</v>
      </c>
      <c r="I3727" s="109" t="s">
        <v>19</v>
      </c>
      <c r="J3727" s="109"/>
      <c r="K3727" s="109">
        <v>40</v>
      </c>
      <c r="L3727" s="118">
        <f t="shared" si="454"/>
        <v>0.7</v>
      </c>
      <c r="M3727" s="118">
        <f t="shared" si="455"/>
        <v>0.7</v>
      </c>
    </row>
    <row r="3728" spans="1:13" x14ac:dyDescent="0.3">
      <c r="A3728" s="121" t="str">
        <f t="shared" si="456"/>
        <v>2019-IC-L5</v>
      </c>
      <c r="B3728" s="122">
        <f t="shared" si="457"/>
        <v>43785</v>
      </c>
      <c r="C3728" s="121" t="str">
        <f t="shared" si="458"/>
        <v>Zone 5 - Mile 108</v>
      </c>
      <c r="D3728" s="109" t="s">
        <v>1474</v>
      </c>
      <c r="E3728" s="116" t="str">
        <f t="shared" si="450"/>
        <v>Stanley</v>
      </c>
      <c r="F3728" s="116" t="str">
        <f t="shared" si="451"/>
        <v>Van Zyl</v>
      </c>
      <c r="G3728" s="116" t="str">
        <f t="shared" si="452"/>
        <v>Men Grand Masters</v>
      </c>
      <c r="H3728" s="116" t="str">
        <f t="shared" si="453"/>
        <v>Benguella</v>
      </c>
      <c r="I3728" s="109"/>
      <c r="J3728" s="109" t="s">
        <v>8</v>
      </c>
      <c r="K3728" s="109">
        <v>80</v>
      </c>
      <c r="L3728" s="118">
        <f t="shared" si="454"/>
        <v>4.0999999999999996</v>
      </c>
      <c r="M3728" s="118">
        <f t="shared" si="455"/>
        <v>4.0999999999999996</v>
      </c>
    </row>
    <row r="3729" spans="1:13" x14ac:dyDescent="0.3">
      <c r="A3729" s="121" t="str">
        <f t="shared" si="456"/>
        <v>2019-IC-L5</v>
      </c>
      <c r="B3729" s="122">
        <f t="shared" si="457"/>
        <v>43785</v>
      </c>
      <c r="C3729" s="121" t="str">
        <f t="shared" si="458"/>
        <v>Zone 5 - Mile 108</v>
      </c>
      <c r="D3729" s="109" t="s">
        <v>541</v>
      </c>
      <c r="E3729" s="116" t="str">
        <f t="shared" si="450"/>
        <v>Chrisjan</v>
      </c>
      <c r="F3729" s="116" t="str">
        <f t="shared" si="451"/>
        <v>Potgieter</v>
      </c>
      <c r="G3729" s="116" t="str">
        <f t="shared" si="452"/>
        <v>Men Senior</v>
      </c>
      <c r="H3729" s="116" t="str">
        <f t="shared" si="453"/>
        <v>Seagull Angling Club</v>
      </c>
      <c r="I3729" s="109"/>
      <c r="J3729" s="109" t="s">
        <v>2018</v>
      </c>
      <c r="K3729" s="109">
        <v>162</v>
      </c>
      <c r="L3729" s="118">
        <f t="shared" si="454"/>
        <v>22.7</v>
      </c>
      <c r="M3729" s="118">
        <f t="shared" si="455"/>
        <v>22.7</v>
      </c>
    </row>
    <row r="3730" spans="1:13" x14ac:dyDescent="0.3">
      <c r="A3730" s="121" t="str">
        <f t="shared" si="456"/>
        <v>2019-IC-L5</v>
      </c>
      <c r="B3730" s="122">
        <f t="shared" si="457"/>
        <v>43785</v>
      </c>
      <c r="C3730" s="121" t="str">
        <f t="shared" si="458"/>
        <v>Zone 5 - Mile 108</v>
      </c>
      <c r="D3730" s="109" t="s">
        <v>541</v>
      </c>
      <c r="E3730" s="116" t="str">
        <f t="shared" si="450"/>
        <v>Chrisjan</v>
      </c>
      <c r="F3730" s="116" t="str">
        <f t="shared" si="451"/>
        <v>Potgieter</v>
      </c>
      <c r="G3730" s="116" t="str">
        <f t="shared" si="452"/>
        <v>Men Senior</v>
      </c>
      <c r="H3730" s="116" t="str">
        <f t="shared" si="453"/>
        <v>Seagull Angling Club</v>
      </c>
      <c r="I3730" s="109"/>
      <c r="J3730" s="109" t="s">
        <v>2018</v>
      </c>
      <c r="K3730" s="109">
        <v>132</v>
      </c>
      <c r="L3730" s="118">
        <f t="shared" si="454"/>
        <v>11.2</v>
      </c>
      <c r="M3730" s="118">
        <f t="shared" si="455"/>
        <v>11.2</v>
      </c>
    </row>
    <row r="3731" spans="1:13" x14ac:dyDescent="0.3">
      <c r="A3731" s="121" t="str">
        <f t="shared" si="456"/>
        <v>2019-IC-L5</v>
      </c>
      <c r="B3731" s="122">
        <f t="shared" si="457"/>
        <v>43785</v>
      </c>
      <c r="C3731" s="121" t="str">
        <f t="shared" si="458"/>
        <v>Zone 5 - Mile 108</v>
      </c>
      <c r="D3731" s="109" t="s">
        <v>541</v>
      </c>
      <c r="E3731" s="116" t="str">
        <f t="shared" si="450"/>
        <v>Chrisjan</v>
      </c>
      <c r="F3731" s="116" t="str">
        <f t="shared" si="451"/>
        <v>Potgieter</v>
      </c>
      <c r="G3731" s="116" t="str">
        <f t="shared" si="452"/>
        <v>Men Senior</v>
      </c>
      <c r="H3731" s="116" t="str">
        <f t="shared" si="453"/>
        <v>Seagull Angling Club</v>
      </c>
      <c r="I3731" s="109"/>
      <c r="J3731" s="109" t="s">
        <v>2018</v>
      </c>
      <c r="K3731" s="109">
        <v>119</v>
      </c>
      <c r="L3731" s="118">
        <f t="shared" si="454"/>
        <v>7.9</v>
      </c>
      <c r="M3731" s="118">
        <f t="shared" si="455"/>
        <v>7.9</v>
      </c>
    </row>
    <row r="3732" spans="1:13" x14ac:dyDescent="0.3">
      <c r="A3732" s="121" t="str">
        <f t="shared" si="456"/>
        <v>2019-IC-L5</v>
      </c>
      <c r="B3732" s="122">
        <f t="shared" si="457"/>
        <v>43785</v>
      </c>
      <c r="C3732" s="121" t="str">
        <f t="shared" si="458"/>
        <v>Zone 5 - Mile 108</v>
      </c>
      <c r="D3732" s="109" t="s">
        <v>541</v>
      </c>
      <c r="E3732" s="116" t="str">
        <f t="shared" si="450"/>
        <v>Chrisjan</v>
      </c>
      <c r="F3732" s="116" t="str">
        <f t="shared" si="451"/>
        <v>Potgieter</v>
      </c>
      <c r="G3732" s="116" t="str">
        <f t="shared" si="452"/>
        <v>Men Senior</v>
      </c>
      <c r="H3732" s="116" t="str">
        <f t="shared" si="453"/>
        <v>Seagull Angling Club</v>
      </c>
      <c r="I3732" s="109"/>
      <c r="J3732" s="109" t="s">
        <v>2018</v>
      </c>
      <c r="K3732" s="109">
        <v>148</v>
      </c>
      <c r="L3732" s="118">
        <f t="shared" si="454"/>
        <v>16.600000000000001</v>
      </c>
      <c r="M3732" s="118">
        <f t="shared" si="455"/>
        <v>16.600000000000001</v>
      </c>
    </row>
    <row r="3733" spans="1:13" x14ac:dyDescent="0.3">
      <c r="A3733" s="121" t="str">
        <f t="shared" si="456"/>
        <v>2019-IC-L5</v>
      </c>
      <c r="B3733" s="122">
        <f t="shared" si="457"/>
        <v>43785</v>
      </c>
      <c r="C3733" s="121" t="str">
        <f t="shared" si="458"/>
        <v>Zone 5 - Mile 108</v>
      </c>
      <c r="D3733" s="109" t="s">
        <v>1759</v>
      </c>
      <c r="E3733" s="116" t="str">
        <f t="shared" si="450"/>
        <v>Andy</v>
      </c>
      <c r="F3733" s="116" t="str">
        <f t="shared" si="451"/>
        <v>Welzig</v>
      </c>
      <c r="G3733" s="116" t="str">
        <f t="shared" si="452"/>
        <v>Men Master</v>
      </c>
      <c r="H3733" s="116" t="str">
        <f t="shared" si="453"/>
        <v>Atlantic Angling Club</v>
      </c>
      <c r="I3733" s="109" t="s">
        <v>19</v>
      </c>
      <c r="J3733" s="109"/>
      <c r="K3733" s="109">
        <v>47</v>
      </c>
      <c r="L3733" s="118">
        <f t="shared" si="454"/>
        <v>1.1000000000000001</v>
      </c>
      <c r="M3733" s="118">
        <f t="shared" si="455"/>
        <v>1.1000000000000001</v>
      </c>
    </row>
    <row r="3734" spans="1:13" x14ac:dyDescent="0.3">
      <c r="A3734" s="121" t="str">
        <f t="shared" si="456"/>
        <v>2019-IC-L5</v>
      </c>
      <c r="B3734" s="122">
        <f t="shared" si="457"/>
        <v>43785</v>
      </c>
      <c r="C3734" s="121" t="str">
        <f t="shared" si="458"/>
        <v>Zone 5 - Mile 108</v>
      </c>
      <c r="D3734" s="109" t="s">
        <v>1759</v>
      </c>
      <c r="E3734" s="116" t="str">
        <f t="shared" si="450"/>
        <v>Andy</v>
      </c>
      <c r="F3734" s="116" t="str">
        <f t="shared" si="451"/>
        <v>Welzig</v>
      </c>
      <c r="G3734" s="116" t="str">
        <f t="shared" si="452"/>
        <v>Men Master</v>
      </c>
      <c r="H3734" s="116" t="str">
        <f t="shared" si="453"/>
        <v>Atlantic Angling Club</v>
      </c>
      <c r="I3734" s="109" t="s">
        <v>19</v>
      </c>
      <c r="J3734" s="109"/>
      <c r="K3734" s="109">
        <v>49</v>
      </c>
      <c r="L3734" s="118">
        <f t="shared" si="454"/>
        <v>1.2</v>
      </c>
      <c r="M3734" s="118">
        <f t="shared" si="455"/>
        <v>1.2</v>
      </c>
    </row>
    <row r="3735" spans="1:13" x14ac:dyDescent="0.3">
      <c r="A3735" s="121" t="str">
        <f t="shared" si="456"/>
        <v>2019-IC-L5</v>
      </c>
      <c r="B3735" s="122">
        <f t="shared" si="457"/>
        <v>43785</v>
      </c>
      <c r="C3735" s="121" t="str">
        <f t="shared" si="458"/>
        <v>Zone 5 - Mile 108</v>
      </c>
      <c r="D3735" s="109" t="s">
        <v>1759</v>
      </c>
      <c r="E3735" s="116" t="str">
        <f t="shared" si="450"/>
        <v>Andy</v>
      </c>
      <c r="F3735" s="116" t="str">
        <f t="shared" si="451"/>
        <v>Welzig</v>
      </c>
      <c r="G3735" s="116" t="str">
        <f t="shared" si="452"/>
        <v>Men Master</v>
      </c>
      <c r="H3735" s="116" t="str">
        <f t="shared" si="453"/>
        <v>Atlantic Angling Club</v>
      </c>
      <c r="I3735" s="109" t="s">
        <v>19</v>
      </c>
      <c r="J3735" s="109"/>
      <c r="K3735" s="109">
        <v>42</v>
      </c>
      <c r="L3735" s="118">
        <f t="shared" si="454"/>
        <v>0.8</v>
      </c>
      <c r="M3735" s="118">
        <f t="shared" si="455"/>
        <v>0.8</v>
      </c>
    </row>
    <row r="3736" spans="1:13" x14ac:dyDescent="0.3">
      <c r="A3736" s="121" t="str">
        <f t="shared" si="456"/>
        <v>2019-IC-L5</v>
      </c>
      <c r="B3736" s="122">
        <f t="shared" si="457"/>
        <v>43785</v>
      </c>
      <c r="C3736" s="121" t="str">
        <f t="shared" si="458"/>
        <v>Zone 5 - Mile 108</v>
      </c>
      <c r="D3736" s="109" t="s">
        <v>1759</v>
      </c>
      <c r="E3736" s="116" t="str">
        <f t="shared" si="450"/>
        <v>Andy</v>
      </c>
      <c r="F3736" s="116" t="str">
        <f t="shared" si="451"/>
        <v>Welzig</v>
      </c>
      <c r="G3736" s="116" t="str">
        <f t="shared" si="452"/>
        <v>Men Master</v>
      </c>
      <c r="H3736" s="116" t="str">
        <f t="shared" si="453"/>
        <v>Atlantic Angling Club</v>
      </c>
      <c r="I3736" s="109" t="s">
        <v>19</v>
      </c>
      <c r="J3736" s="109"/>
      <c r="K3736" s="109">
        <v>62</v>
      </c>
      <c r="L3736" s="118">
        <f t="shared" si="454"/>
        <v>2.5</v>
      </c>
      <c r="M3736" s="118">
        <f t="shared" si="455"/>
        <v>2.5</v>
      </c>
    </row>
    <row r="3737" spans="1:13" x14ac:dyDescent="0.3">
      <c r="A3737" s="121" t="str">
        <f t="shared" si="456"/>
        <v>2019-IC-L5</v>
      </c>
      <c r="B3737" s="122">
        <f t="shared" si="457"/>
        <v>43785</v>
      </c>
      <c r="C3737" s="121" t="str">
        <f t="shared" si="458"/>
        <v>Zone 5 - Mile 108</v>
      </c>
      <c r="D3737" s="109" t="s">
        <v>1634</v>
      </c>
      <c r="E3737" s="116" t="str">
        <f t="shared" si="450"/>
        <v>Sven</v>
      </c>
      <c r="F3737" s="116" t="str">
        <f t="shared" si="451"/>
        <v>Welzig</v>
      </c>
      <c r="G3737" s="116" t="str">
        <f t="shared" si="452"/>
        <v>Men U/21</v>
      </c>
      <c r="H3737" s="116" t="str">
        <f t="shared" si="453"/>
        <v>Atlantic Angling Club</v>
      </c>
      <c r="I3737" s="109"/>
      <c r="J3737" s="109" t="s">
        <v>2018</v>
      </c>
      <c r="K3737" s="109">
        <v>138</v>
      </c>
      <c r="L3737" s="118">
        <f t="shared" si="454"/>
        <v>13.1</v>
      </c>
      <c r="M3737" s="118">
        <f t="shared" si="455"/>
        <v>13.1</v>
      </c>
    </row>
    <row r="3738" spans="1:13" x14ac:dyDescent="0.3">
      <c r="A3738" s="121" t="str">
        <f t="shared" si="456"/>
        <v>2019-IC-L5</v>
      </c>
      <c r="B3738" s="122">
        <f t="shared" si="457"/>
        <v>43785</v>
      </c>
      <c r="C3738" s="121" t="str">
        <f t="shared" si="458"/>
        <v>Zone 5 - Mile 108</v>
      </c>
      <c r="D3738" s="109" t="s">
        <v>1634</v>
      </c>
      <c r="E3738" s="116" t="str">
        <f t="shared" si="450"/>
        <v>Sven</v>
      </c>
      <c r="F3738" s="116" t="str">
        <f t="shared" si="451"/>
        <v>Welzig</v>
      </c>
      <c r="G3738" s="116" t="str">
        <f t="shared" si="452"/>
        <v>Men U/21</v>
      </c>
      <c r="H3738" s="116" t="str">
        <f t="shared" si="453"/>
        <v>Atlantic Angling Club</v>
      </c>
      <c r="I3738" s="109" t="s">
        <v>19</v>
      </c>
      <c r="J3738" s="109"/>
      <c r="K3738" s="109">
        <v>53</v>
      </c>
      <c r="L3738" s="118">
        <f t="shared" si="454"/>
        <v>1.5</v>
      </c>
      <c r="M3738" s="118">
        <f t="shared" si="455"/>
        <v>1.5</v>
      </c>
    </row>
    <row r="3739" spans="1:13" x14ac:dyDescent="0.3">
      <c r="A3739" s="121" t="str">
        <f t="shared" si="456"/>
        <v>2019-IC-L5</v>
      </c>
      <c r="B3739" s="122">
        <f t="shared" si="457"/>
        <v>43785</v>
      </c>
      <c r="C3739" s="121" t="str">
        <f t="shared" si="458"/>
        <v>Zone 5 - Mile 108</v>
      </c>
      <c r="D3739" s="109" t="s">
        <v>1634</v>
      </c>
      <c r="E3739" s="116" t="str">
        <f t="shared" si="450"/>
        <v>Sven</v>
      </c>
      <c r="F3739" s="116" t="str">
        <f t="shared" si="451"/>
        <v>Welzig</v>
      </c>
      <c r="G3739" s="116" t="str">
        <f t="shared" si="452"/>
        <v>Men U/21</v>
      </c>
      <c r="H3739" s="116" t="str">
        <f t="shared" si="453"/>
        <v>Atlantic Angling Club</v>
      </c>
      <c r="I3739" s="109" t="s">
        <v>19</v>
      </c>
      <c r="J3739" s="109"/>
      <c r="K3739" s="109">
        <v>55</v>
      </c>
      <c r="L3739" s="118">
        <f t="shared" si="454"/>
        <v>1.7</v>
      </c>
      <c r="M3739" s="118">
        <f t="shared" si="455"/>
        <v>1.7</v>
      </c>
    </row>
    <row r="3740" spans="1:13" x14ac:dyDescent="0.3">
      <c r="A3740" s="121" t="str">
        <f t="shared" si="456"/>
        <v>2019-IC-L5</v>
      </c>
      <c r="B3740" s="122">
        <f t="shared" si="457"/>
        <v>43785</v>
      </c>
      <c r="C3740" s="121" t="str">
        <f t="shared" si="458"/>
        <v>Zone 5 - Mile 108</v>
      </c>
      <c r="D3740" s="109" t="s">
        <v>1634</v>
      </c>
      <c r="E3740" s="116" t="str">
        <f t="shared" si="450"/>
        <v>Sven</v>
      </c>
      <c r="F3740" s="116" t="str">
        <f t="shared" si="451"/>
        <v>Welzig</v>
      </c>
      <c r="G3740" s="116" t="str">
        <f t="shared" si="452"/>
        <v>Men U/21</v>
      </c>
      <c r="H3740" s="116" t="str">
        <f t="shared" si="453"/>
        <v>Atlantic Angling Club</v>
      </c>
      <c r="I3740" s="109" t="s">
        <v>19</v>
      </c>
      <c r="J3740" s="109"/>
      <c r="K3740" s="109">
        <v>50</v>
      </c>
      <c r="L3740" s="118">
        <f t="shared" si="454"/>
        <v>1.3</v>
      </c>
      <c r="M3740" s="118">
        <f t="shared" si="455"/>
        <v>1.3</v>
      </c>
    </row>
    <row r="3741" spans="1:13" x14ac:dyDescent="0.3">
      <c r="A3741" s="121" t="str">
        <f t="shared" si="456"/>
        <v>2019-IC-L5</v>
      </c>
      <c r="B3741" s="122">
        <f t="shared" si="457"/>
        <v>43785</v>
      </c>
      <c r="C3741" s="121" t="str">
        <f t="shared" si="458"/>
        <v>Zone 5 - Mile 108</v>
      </c>
      <c r="D3741" s="109" t="s">
        <v>507</v>
      </c>
      <c r="E3741" s="116" t="str">
        <f t="shared" si="450"/>
        <v>Johan</v>
      </c>
      <c r="F3741" s="116" t="str">
        <f t="shared" si="451"/>
        <v>Mostert</v>
      </c>
      <c r="G3741" s="116" t="str">
        <f t="shared" si="452"/>
        <v>Men Senior</v>
      </c>
      <c r="H3741" s="116" t="str">
        <f t="shared" si="453"/>
        <v>Atlantic Angling Club</v>
      </c>
      <c r="I3741" s="109"/>
      <c r="J3741" s="109" t="s">
        <v>2018</v>
      </c>
      <c r="K3741" s="109">
        <v>139</v>
      </c>
      <c r="L3741" s="118">
        <f t="shared" si="454"/>
        <v>13.4</v>
      </c>
      <c r="M3741" s="118">
        <f t="shared" si="455"/>
        <v>13.4</v>
      </c>
    </row>
    <row r="3742" spans="1:13" x14ac:dyDescent="0.3">
      <c r="A3742" s="121" t="str">
        <f t="shared" si="456"/>
        <v>2019-IC-L5</v>
      </c>
      <c r="B3742" s="122">
        <f t="shared" si="457"/>
        <v>43785</v>
      </c>
      <c r="C3742" s="121" t="str">
        <f t="shared" si="458"/>
        <v>Zone 5 - Mile 108</v>
      </c>
      <c r="D3742" s="109" t="s">
        <v>507</v>
      </c>
      <c r="E3742" s="116" t="str">
        <f t="shared" si="450"/>
        <v>Johan</v>
      </c>
      <c r="F3742" s="116" t="str">
        <f t="shared" si="451"/>
        <v>Mostert</v>
      </c>
      <c r="G3742" s="116" t="str">
        <f t="shared" si="452"/>
        <v>Men Senior</v>
      </c>
      <c r="H3742" s="116" t="str">
        <f t="shared" si="453"/>
        <v>Atlantic Angling Club</v>
      </c>
      <c r="I3742" s="109"/>
      <c r="J3742" s="109" t="s">
        <v>2018</v>
      </c>
      <c r="K3742" s="109">
        <v>148</v>
      </c>
      <c r="L3742" s="118">
        <f t="shared" si="454"/>
        <v>16.600000000000001</v>
      </c>
      <c r="M3742" s="118">
        <f t="shared" si="455"/>
        <v>16.600000000000001</v>
      </c>
    </row>
    <row r="3743" spans="1:13" x14ac:dyDescent="0.3">
      <c r="A3743" s="121" t="str">
        <f t="shared" si="456"/>
        <v>2019-IC-L5</v>
      </c>
      <c r="B3743" s="122">
        <f t="shared" si="457"/>
        <v>43785</v>
      </c>
      <c r="C3743" s="121" t="str">
        <f t="shared" si="458"/>
        <v>Zone 5 - Mile 108</v>
      </c>
      <c r="D3743" s="109" t="s">
        <v>507</v>
      </c>
      <c r="E3743" s="116" t="str">
        <f t="shared" si="450"/>
        <v>Johan</v>
      </c>
      <c r="F3743" s="116" t="str">
        <f t="shared" si="451"/>
        <v>Mostert</v>
      </c>
      <c r="G3743" s="116" t="str">
        <f t="shared" si="452"/>
        <v>Men Senior</v>
      </c>
      <c r="H3743" s="116" t="str">
        <f t="shared" si="453"/>
        <v>Atlantic Angling Club</v>
      </c>
      <c r="I3743" s="109"/>
      <c r="J3743" s="109" t="s">
        <v>20</v>
      </c>
      <c r="K3743" s="109">
        <v>80</v>
      </c>
      <c r="L3743" s="118">
        <f t="shared" si="454"/>
        <v>1.8</v>
      </c>
      <c r="M3743" s="118">
        <f t="shared" si="455"/>
        <v>1.8</v>
      </c>
    </row>
    <row r="3744" spans="1:13" x14ac:dyDescent="0.3">
      <c r="A3744" s="121" t="str">
        <f t="shared" si="456"/>
        <v>2019-IC-L5</v>
      </c>
      <c r="B3744" s="122">
        <f t="shared" si="457"/>
        <v>43785</v>
      </c>
      <c r="C3744" s="121" t="str">
        <f t="shared" si="458"/>
        <v>Zone 5 - Mile 108</v>
      </c>
      <c r="D3744" s="109" t="s">
        <v>507</v>
      </c>
      <c r="E3744" s="116" t="str">
        <f t="shared" si="450"/>
        <v>Johan</v>
      </c>
      <c r="F3744" s="116" t="str">
        <f t="shared" si="451"/>
        <v>Mostert</v>
      </c>
      <c r="G3744" s="116" t="str">
        <f t="shared" si="452"/>
        <v>Men Senior</v>
      </c>
      <c r="H3744" s="116" t="str">
        <f t="shared" si="453"/>
        <v>Atlantic Angling Club</v>
      </c>
      <c r="I3744" s="109"/>
      <c r="J3744" s="109" t="s">
        <v>1335</v>
      </c>
      <c r="K3744" s="109">
        <v>172</v>
      </c>
      <c r="L3744" s="118">
        <f t="shared" si="454"/>
        <v>67.099999999999994</v>
      </c>
      <c r="M3744" s="118">
        <f t="shared" si="455"/>
        <v>67.099999999999994</v>
      </c>
    </row>
    <row r="3745" spans="1:13" x14ac:dyDescent="0.3">
      <c r="A3745" s="121" t="str">
        <f t="shared" si="456"/>
        <v>2019-IC-L5</v>
      </c>
      <c r="B3745" s="122">
        <f t="shared" si="457"/>
        <v>43785</v>
      </c>
      <c r="C3745" s="121" t="str">
        <f t="shared" si="458"/>
        <v>Zone 5 - Mile 108</v>
      </c>
      <c r="D3745" s="109" t="s">
        <v>735</v>
      </c>
      <c r="E3745" s="116" t="str">
        <f t="shared" si="450"/>
        <v>Natasha</v>
      </c>
      <c r="F3745" s="116" t="str">
        <f t="shared" si="451"/>
        <v>Mostert</v>
      </c>
      <c r="G3745" s="116" t="str">
        <f t="shared" si="452"/>
        <v>Ladies Senior</v>
      </c>
      <c r="H3745" s="116" t="str">
        <f t="shared" si="453"/>
        <v>Atlantic Angling Club</v>
      </c>
      <c r="I3745" s="109"/>
      <c r="J3745" s="109" t="s">
        <v>8</v>
      </c>
      <c r="K3745" s="109">
        <v>65</v>
      </c>
      <c r="L3745" s="118">
        <f t="shared" si="454"/>
        <v>2.2000000000000002</v>
      </c>
      <c r="M3745" s="118">
        <f t="shared" si="455"/>
        <v>2.2000000000000002</v>
      </c>
    </row>
    <row r="3746" spans="1:13" x14ac:dyDescent="0.3">
      <c r="A3746" s="121" t="str">
        <f t="shared" si="456"/>
        <v>2019-IC-L5</v>
      </c>
      <c r="B3746" s="122">
        <f t="shared" si="457"/>
        <v>43785</v>
      </c>
      <c r="C3746" s="121" t="str">
        <f t="shared" si="458"/>
        <v>Zone 5 - Mile 108</v>
      </c>
      <c r="D3746" s="109" t="s">
        <v>955</v>
      </c>
      <c r="E3746" s="116" t="str">
        <f t="shared" si="450"/>
        <v>Andries</v>
      </c>
      <c r="F3746" s="116" t="str">
        <f t="shared" si="451"/>
        <v>Burger</v>
      </c>
      <c r="G3746" s="116" t="str">
        <f t="shared" si="452"/>
        <v>Men Master</v>
      </c>
      <c r="H3746" s="116" t="str">
        <f t="shared" si="453"/>
        <v>Atlantic Angling Club</v>
      </c>
      <c r="I3746" s="109"/>
      <c r="J3746" s="109" t="s">
        <v>2018</v>
      </c>
      <c r="K3746" s="109">
        <v>97</v>
      </c>
      <c r="L3746" s="118">
        <f t="shared" si="454"/>
        <v>3.9</v>
      </c>
      <c r="M3746" s="118">
        <f t="shared" si="455"/>
        <v>3.9</v>
      </c>
    </row>
    <row r="3747" spans="1:13" x14ac:dyDescent="0.3">
      <c r="A3747" s="121" t="str">
        <f t="shared" si="456"/>
        <v>2019-IC-L5</v>
      </c>
      <c r="B3747" s="122">
        <f t="shared" si="457"/>
        <v>43785</v>
      </c>
      <c r="C3747" s="121" t="str">
        <f t="shared" si="458"/>
        <v>Zone 5 - Mile 108</v>
      </c>
      <c r="D3747" s="109" t="s">
        <v>641</v>
      </c>
      <c r="E3747" s="116" t="str">
        <f t="shared" ref="E3747:E3810" si="459">IF(D3747="","",VLOOKUP(D3747,Master,3,FALSE))</f>
        <v>Hennie</v>
      </c>
      <c r="F3747" s="116" t="str">
        <f t="shared" ref="F3747:F3810" si="460">IF(D3747="","",VLOOKUP(D3747,Master,4,FALSE))</f>
        <v>Roets</v>
      </c>
      <c r="G3747" s="116" t="str">
        <f t="shared" ref="G3747:G3810" si="461">IF(D3747="","",VLOOKUP(D3747,Master,5,FALSE))</f>
        <v>Men Veteran</v>
      </c>
      <c r="H3747" s="116" t="str">
        <f t="shared" ref="H3747:H3810" si="462">IF(D3747="","",VLOOKUP(D3747,Master,2,FALSE))</f>
        <v>Atlantic Angling Club</v>
      </c>
      <c r="I3747" s="109"/>
      <c r="J3747" s="109" t="s">
        <v>2020</v>
      </c>
      <c r="K3747" s="109">
        <v>101</v>
      </c>
      <c r="L3747" s="118">
        <f t="shared" ref="L3747:L3810" si="463">IF(K3747="","",IF(I3747="",ROUND(HLOOKUP(J3747,kgList,K3747,FALSE),1),ROUND(HLOOKUP(I3747,kgList,K3747,FALSE),1)))</f>
        <v>3.8</v>
      </c>
      <c r="M3747" s="118">
        <f t="shared" ref="M3747:M3810" si="464">IF(L3747="","",IF(COUNTA(I3747:J3747)&gt;1,"Edible or Inedible",IF(COUNTA(I3747)=1,L3747*1,IF(COUNTA(J3747)=1,L3747*1,"ERROR"))))</f>
        <v>3.8</v>
      </c>
    </row>
    <row r="3748" spans="1:13" x14ac:dyDescent="0.3">
      <c r="A3748" s="121" t="str">
        <f t="shared" si="456"/>
        <v>2019-IC-L5</v>
      </c>
      <c r="B3748" s="122">
        <f t="shared" si="457"/>
        <v>43785</v>
      </c>
      <c r="C3748" s="121" t="str">
        <f t="shared" si="458"/>
        <v>Zone 5 - Mile 108</v>
      </c>
      <c r="D3748" s="109" t="s">
        <v>641</v>
      </c>
      <c r="E3748" s="116" t="str">
        <f t="shared" si="459"/>
        <v>Hennie</v>
      </c>
      <c r="F3748" s="116" t="str">
        <f t="shared" si="460"/>
        <v>Roets</v>
      </c>
      <c r="G3748" s="116" t="str">
        <f t="shared" si="461"/>
        <v>Men Veteran</v>
      </c>
      <c r="H3748" s="116" t="str">
        <f t="shared" si="462"/>
        <v>Atlantic Angling Club</v>
      </c>
      <c r="I3748" s="109" t="s">
        <v>19</v>
      </c>
      <c r="J3748" s="109"/>
      <c r="K3748" s="109">
        <v>83</v>
      </c>
      <c r="L3748" s="118">
        <f t="shared" si="463"/>
        <v>6</v>
      </c>
      <c r="M3748" s="118">
        <f t="shared" si="464"/>
        <v>6</v>
      </c>
    </row>
    <row r="3749" spans="1:13" x14ac:dyDescent="0.3">
      <c r="A3749" s="121" t="str">
        <f t="shared" si="456"/>
        <v>2019-IC-L5</v>
      </c>
      <c r="B3749" s="122">
        <f t="shared" si="457"/>
        <v>43785</v>
      </c>
      <c r="C3749" s="121" t="str">
        <f t="shared" si="458"/>
        <v>Zone 5 - Mile 108</v>
      </c>
      <c r="D3749" s="109" t="s">
        <v>641</v>
      </c>
      <c r="E3749" s="116" t="str">
        <f t="shared" si="459"/>
        <v>Hennie</v>
      </c>
      <c r="F3749" s="116" t="str">
        <f t="shared" si="460"/>
        <v>Roets</v>
      </c>
      <c r="G3749" s="116" t="str">
        <f t="shared" si="461"/>
        <v>Men Veteran</v>
      </c>
      <c r="H3749" s="116" t="str">
        <f t="shared" si="462"/>
        <v>Atlantic Angling Club</v>
      </c>
      <c r="I3749" s="109" t="s">
        <v>19</v>
      </c>
      <c r="J3749" s="109"/>
      <c r="K3749" s="109">
        <v>72</v>
      </c>
      <c r="L3749" s="118">
        <f t="shared" si="463"/>
        <v>3.9</v>
      </c>
      <c r="M3749" s="118">
        <f t="shared" si="464"/>
        <v>3.9</v>
      </c>
    </row>
    <row r="3750" spans="1:13" x14ac:dyDescent="0.3">
      <c r="A3750" s="121" t="str">
        <f t="shared" si="456"/>
        <v>2019-IC-L5</v>
      </c>
      <c r="B3750" s="122">
        <f t="shared" si="457"/>
        <v>43785</v>
      </c>
      <c r="C3750" s="121" t="str">
        <f t="shared" si="458"/>
        <v>Zone 5 - Mile 108</v>
      </c>
      <c r="D3750" s="109" t="s">
        <v>641</v>
      </c>
      <c r="E3750" s="116" t="str">
        <f t="shared" si="459"/>
        <v>Hennie</v>
      </c>
      <c r="F3750" s="116" t="str">
        <f t="shared" si="460"/>
        <v>Roets</v>
      </c>
      <c r="G3750" s="116" t="str">
        <f t="shared" si="461"/>
        <v>Men Veteran</v>
      </c>
      <c r="H3750" s="116" t="str">
        <f t="shared" si="462"/>
        <v>Atlantic Angling Club</v>
      </c>
      <c r="I3750" s="109"/>
      <c r="J3750" s="109" t="s">
        <v>8</v>
      </c>
      <c r="K3750" s="109">
        <v>81</v>
      </c>
      <c r="L3750" s="118">
        <f t="shared" si="463"/>
        <v>4.2</v>
      </c>
      <c r="M3750" s="118">
        <f t="shared" si="464"/>
        <v>4.2</v>
      </c>
    </row>
    <row r="3751" spans="1:13" x14ac:dyDescent="0.3">
      <c r="A3751" s="121" t="str">
        <f t="shared" si="456"/>
        <v>2019-IC-L5</v>
      </c>
      <c r="B3751" s="122">
        <f t="shared" si="457"/>
        <v>43785</v>
      </c>
      <c r="C3751" s="121" t="str">
        <f t="shared" si="458"/>
        <v>Zone 5 - Mile 108</v>
      </c>
      <c r="D3751" s="109" t="s">
        <v>641</v>
      </c>
      <c r="E3751" s="116" t="str">
        <f t="shared" si="459"/>
        <v>Hennie</v>
      </c>
      <c r="F3751" s="116" t="str">
        <f t="shared" si="460"/>
        <v>Roets</v>
      </c>
      <c r="G3751" s="116" t="str">
        <f t="shared" si="461"/>
        <v>Men Veteran</v>
      </c>
      <c r="H3751" s="116" t="str">
        <f t="shared" si="462"/>
        <v>Atlantic Angling Club</v>
      </c>
      <c r="I3751" s="109"/>
      <c r="J3751" s="109" t="s">
        <v>2018</v>
      </c>
      <c r="K3751" s="109">
        <v>122</v>
      </c>
      <c r="L3751" s="118">
        <f t="shared" si="463"/>
        <v>8.6</v>
      </c>
      <c r="M3751" s="118">
        <f t="shared" si="464"/>
        <v>8.6</v>
      </c>
    </row>
    <row r="3752" spans="1:13" x14ac:dyDescent="0.3">
      <c r="A3752" s="121" t="str">
        <f t="shared" si="456"/>
        <v>2019-IC-L5</v>
      </c>
      <c r="B3752" s="122">
        <f t="shared" si="457"/>
        <v>43785</v>
      </c>
      <c r="C3752" s="121" t="str">
        <f t="shared" si="458"/>
        <v>Zone 5 - Mile 108</v>
      </c>
      <c r="D3752" s="109" t="s">
        <v>641</v>
      </c>
      <c r="E3752" s="116" t="str">
        <f t="shared" si="459"/>
        <v>Hennie</v>
      </c>
      <c r="F3752" s="116" t="str">
        <f t="shared" si="460"/>
        <v>Roets</v>
      </c>
      <c r="G3752" s="116" t="str">
        <f t="shared" si="461"/>
        <v>Men Veteran</v>
      </c>
      <c r="H3752" s="116" t="str">
        <f t="shared" si="462"/>
        <v>Atlantic Angling Club</v>
      </c>
      <c r="I3752" s="109"/>
      <c r="J3752" s="109" t="s">
        <v>8</v>
      </c>
      <c r="K3752" s="109">
        <v>79</v>
      </c>
      <c r="L3752" s="118">
        <f t="shared" si="463"/>
        <v>3.9</v>
      </c>
      <c r="M3752" s="118">
        <f t="shared" si="464"/>
        <v>3.9</v>
      </c>
    </row>
    <row r="3753" spans="1:13" x14ac:dyDescent="0.3">
      <c r="A3753" s="121" t="str">
        <f t="shared" si="456"/>
        <v>2019-IC-L5</v>
      </c>
      <c r="B3753" s="122">
        <f t="shared" si="457"/>
        <v>43785</v>
      </c>
      <c r="C3753" s="121" t="str">
        <f t="shared" si="458"/>
        <v>Zone 5 - Mile 108</v>
      </c>
      <c r="D3753" s="109" t="s">
        <v>1261</v>
      </c>
      <c r="E3753" s="116" t="str">
        <f t="shared" si="459"/>
        <v>Flippie</v>
      </c>
      <c r="F3753" s="116" t="str">
        <f t="shared" si="460"/>
        <v>Scheepers</v>
      </c>
      <c r="G3753" s="116" t="str">
        <f t="shared" si="461"/>
        <v>Men Veteran</v>
      </c>
      <c r="H3753" s="116" t="str">
        <f t="shared" si="462"/>
        <v>Walvis Bay</v>
      </c>
      <c r="I3753" s="109"/>
      <c r="J3753" s="109" t="s">
        <v>2018</v>
      </c>
      <c r="K3753" s="109">
        <v>88</v>
      </c>
      <c r="L3753" s="118">
        <f t="shared" si="463"/>
        <v>2.8</v>
      </c>
      <c r="M3753" s="118">
        <f t="shared" si="464"/>
        <v>2.8</v>
      </c>
    </row>
    <row r="3754" spans="1:13" x14ac:dyDescent="0.3">
      <c r="A3754" s="121" t="str">
        <f t="shared" si="456"/>
        <v>2019-IC-L5</v>
      </c>
      <c r="B3754" s="122">
        <f t="shared" si="457"/>
        <v>43785</v>
      </c>
      <c r="C3754" s="121" t="str">
        <f t="shared" si="458"/>
        <v>Zone 5 - Mile 108</v>
      </c>
      <c r="D3754" s="109" t="s">
        <v>1261</v>
      </c>
      <c r="E3754" s="116" t="str">
        <f t="shared" si="459"/>
        <v>Flippie</v>
      </c>
      <c r="F3754" s="116" t="str">
        <f t="shared" si="460"/>
        <v>Scheepers</v>
      </c>
      <c r="G3754" s="116" t="str">
        <f t="shared" si="461"/>
        <v>Men Veteran</v>
      </c>
      <c r="H3754" s="116" t="str">
        <f t="shared" si="462"/>
        <v>Walvis Bay</v>
      </c>
      <c r="I3754" s="109"/>
      <c r="J3754" s="109" t="s">
        <v>2018</v>
      </c>
      <c r="K3754" s="109">
        <v>150</v>
      </c>
      <c r="L3754" s="118">
        <f t="shared" si="463"/>
        <v>17.399999999999999</v>
      </c>
      <c r="M3754" s="118">
        <f t="shared" si="464"/>
        <v>17.399999999999999</v>
      </c>
    </row>
    <row r="3755" spans="1:13" x14ac:dyDescent="0.3">
      <c r="A3755" s="121" t="str">
        <f t="shared" si="456"/>
        <v>2019-IC-L5</v>
      </c>
      <c r="B3755" s="122">
        <f t="shared" si="457"/>
        <v>43785</v>
      </c>
      <c r="C3755" s="121" t="str">
        <f t="shared" si="458"/>
        <v>Zone 5 - Mile 108</v>
      </c>
      <c r="D3755" s="109" t="s">
        <v>1772</v>
      </c>
      <c r="E3755" s="116" t="str">
        <f t="shared" si="459"/>
        <v>Frans</v>
      </c>
      <c r="F3755" s="116" t="str">
        <f t="shared" si="460"/>
        <v>Joubert</v>
      </c>
      <c r="G3755" s="116" t="str">
        <f t="shared" si="461"/>
        <v>Men Veteran</v>
      </c>
      <c r="H3755" s="116" t="str">
        <f t="shared" si="462"/>
        <v>xAtlantic Angling Club</v>
      </c>
      <c r="I3755" s="109" t="s">
        <v>19</v>
      </c>
      <c r="J3755" s="109"/>
      <c r="K3755" s="109">
        <v>52</v>
      </c>
      <c r="L3755" s="118">
        <f t="shared" si="463"/>
        <v>1.4</v>
      </c>
      <c r="M3755" s="118">
        <f t="shared" si="464"/>
        <v>1.4</v>
      </c>
    </row>
    <row r="3756" spans="1:13" x14ac:dyDescent="0.3">
      <c r="A3756" s="121" t="str">
        <f t="shared" si="456"/>
        <v>2019-IC-L5</v>
      </c>
      <c r="B3756" s="122">
        <f t="shared" si="457"/>
        <v>43785</v>
      </c>
      <c r="C3756" s="121" t="str">
        <f t="shared" si="458"/>
        <v>Zone 5 - Mile 108</v>
      </c>
      <c r="D3756" s="109" t="s">
        <v>1773</v>
      </c>
      <c r="E3756" s="116" t="str">
        <f t="shared" si="459"/>
        <v>Jacobus</v>
      </c>
      <c r="F3756" s="116" t="str">
        <f t="shared" si="460"/>
        <v>Steyl</v>
      </c>
      <c r="G3756" s="116" t="str">
        <f t="shared" si="461"/>
        <v>Men Grand Masters</v>
      </c>
      <c r="H3756" s="116" t="str">
        <f t="shared" si="462"/>
        <v>Atlantic Angling Club</v>
      </c>
      <c r="I3756" s="109"/>
      <c r="J3756" s="109" t="s">
        <v>2018</v>
      </c>
      <c r="K3756" s="109">
        <v>99</v>
      </c>
      <c r="L3756" s="118">
        <f t="shared" si="463"/>
        <v>4.2</v>
      </c>
      <c r="M3756" s="118">
        <f t="shared" si="464"/>
        <v>4.2</v>
      </c>
    </row>
    <row r="3757" spans="1:13" x14ac:dyDescent="0.3">
      <c r="A3757" s="121" t="str">
        <f t="shared" si="456"/>
        <v>2019-IC-L5</v>
      </c>
      <c r="B3757" s="122">
        <f t="shared" si="457"/>
        <v>43785</v>
      </c>
      <c r="C3757" s="121" t="str">
        <f t="shared" si="458"/>
        <v>Zone 5 - Mile 108</v>
      </c>
      <c r="D3757" s="109" t="s">
        <v>1773</v>
      </c>
      <c r="E3757" s="116" t="str">
        <f t="shared" si="459"/>
        <v>Jacobus</v>
      </c>
      <c r="F3757" s="116" t="str">
        <f t="shared" si="460"/>
        <v>Steyl</v>
      </c>
      <c r="G3757" s="116" t="str">
        <f t="shared" si="461"/>
        <v>Men Grand Masters</v>
      </c>
      <c r="H3757" s="116" t="str">
        <f t="shared" si="462"/>
        <v>Atlantic Angling Club</v>
      </c>
      <c r="I3757" s="109"/>
      <c r="J3757" s="109" t="s">
        <v>1339</v>
      </c>
      <c r="K3757" s="109">
        <v>103</v>
      </c>
      <c r="L3757" s="118">
        <f t="shared" si="463"/>
        <v>13.2</v>
      </c>
      <c r="M3757" s="118">
        <f t="shared" si="464"/>
        <v>13.2</v>
      </c>
    </row>
    <row r="3758" spans="1:13" x14ac:dyDescent="0.3">
      <c r="A3758" s="121" t="str">
        <f t="shared" si="456"/>
        <v>2019-IC-L5</v>
      </c>
      <c r="B3758" s="122">
        <f t="shared" si="457"/>
        <v>43785</v>
      </c>
      <c r="C3758" s="121" t="str">
        <f t="shared" si="458"/>
        <v>Zone 5 - Mile 108</v>
      </c>
      <c r="D3758" s="109" t="s">
        <v>1773</v>
      </c>
      <c r="E3758" s="116" t="str">
        <f t="shared" si="459"/>
        <v>Jacobus</v>
      </c>
      <c r="F3758" s="116" t="str">
        <f t="shared" si="460"/>
        <v>Steyl</v>
      </c>
      <c r="G3758" s="116" t="str">
        <f t="shared" si="461"/>
        <v>Men Grand Masters</v>
      </c>
      <c r="H3758" s="116" t="str">
        <f t="shared" si="462"/>
        <v>Atlantic Angling Club</v>
      </c>
      <c r="I3758" s="109" t="s">
        <v>19</v>
      </c>
      <c r="J3758" s="109"/>
      <c r="K3758" s="109">
        <v>53</v>
      </c>
      <c r="L3758" s="118">
        <f t="shared" si="463"/>
        <v>1.5</v>
      </c>
      <c r="M3758" s="118">
        <f t="shared" si="464"/>
        <v>1.5</v>
      </c>
    </row>
    <row r="3759" spans="1:13" x14ac:dyDescent="0.3">
      <c r="A3759" s="121" t="str">
        <f t="shared" si="456"/>
        <v>2019-IC-L5</v>
      </c>
      <c r="B3759" s="122">
        <f t="shared" si="457"/>
        <v>43785</v>
      </c>
      <c r="C3759" s="121" t="str">
        <f t="shared" si="458"/>
        <v>Zone 5 - Mile 108</v>
      </c>
      <c r="D3759" s="109" t="s">
        <v>1773</v>
      </c>
      <c r="E3759" s="116" t="str">
        <f t="shared" si="459"/>
        <v>Jacobus</v>
      </c>
      <c r="F3759" s="116" t="str">
        <f t="shared" si="460"/>
        <v>Steyl</v>
      </c>
      <c r="G3759" s="116" t="str">
        <f t="shared" si="461"/>
        <v>Men Grand Masters</v>
      </c>
      <c r="H3759" s="116" t="str">
        <f t="shared" si="462"/>
        <v>Atlantic Angling Club</v>
      </c>
      <c r="I3759" s="109" t="s">
        <v>19</v>
      </c>
      <c r="J3759" s="109"/>
      <c r="K3759" s="109">
        <v>48</v>
      </c>
      <c r="L3759" s="118">
        <f t="shared" si="463"/>
        <v>1.1000000000000001</v>
      </c>
      <c r="M3759" s="118">
        <f t="shared" si="464"/>
        <v>1.1000000000000001</v>
      </c>
    </row>
    <row r="3760" spans="1:13" x14ac:dyDescent="0.3">
      <c r="A3760" s="121" t="str">
        <f t="shared" si="456"/>
        <v>2019-IC-L5</v>
      </c>
      <c r="B3760" s="122">
        <f t="shared" si="457"/>
        <v>43785</v>
      </c>
      <c r="C3760" s="121" t="str">
        <f t="shared" si="458"/>
        <v>Zone 5 - Mile 108</v>
      </c>
      <c r="D3760" s="109" t="s">
        <v>519</v>
      </c>
      <c r="E3760" s="116" t="str">
        <f t="shared" si="459"/>
        <v>Jörg</v>
      </c>
      <c r="F3760" s="116" t="str">
        <f t="shared" si="460"/>
        <v>Walter</v>
      </c>
      <c r="G3760" s="116" t="str">
        <f t="shared" si="461"/>
        <v>Men Grand Masters</v>
      </c>
      <c r="H3760" s="116" t="str">
        <f t="shared" si="462"/>
        <v>Atlantic Angling Club</v>
      </c>
      <c r="I3760" s="109"/>
      <c r="J3760" s="109" t="s">
        <v>2018</v>
      </c>
      <c r="K3760" s="109">
        <v>97</v>
      </c>
      <c r="L3760" s="118">
        <f t="shared" si="463"/>
        <v>3.9</v>
      </c>
      <c r="M3760" s="118">
        <f t="shared" si="464"/>
        <v>3.9</v>
      </c>
    </row>
    <row r="3761" spans="1:13" x14ac:dyDescent="0.3">
      <c r="A3761" s="121" t="str">
        <f t="shared" si="456"/>
        <v>2019-IC-L5</v>
      </c>
      <c r="B3761" s="122">
        <f t="shared" si="457"/>
        <v>43785</v>
      </c>
      <c r="C3761" s="121" t="str">
        <f t="shared" si="458"/>
        <v>Zone 5 - Mile 108</v>
      </c>
      <c r="D3761" s="109" t="s">
        <v>519</v>
      </c>
      <c r="E3761" s="116" t="str">
        <f t="shared" si="459"/>
        <v>Jörg</v>
      </c>
      <c r="F3761" s="116" t="str">
        <f t="shared" si="460"/>
        <v>Walter</v>
      </c>
      <c r="G3761" s="116" t="str">
        <f t="shared" si="461"/>
        <v>Men Grand Masters</v>
      </c>
      <c r="H3761" s="116" t="str">
        <f t="shared" si="462"/>
        <v>Atlantic Angling Club</v>
      </c>
      <c r="I3761" s="109"/>
      <c r="J3761" s="109" t="s">
        <v>2018</v>
      </c>
      <c r="K3761" s="109">
        <v>152</v>
      </c>
      <c r="L3761" s="118">
        <f t="shared" si="463"/>
        <v>18.2</v>
      </c>
      <c r="M3761" s="118">
        <f t="shared" si="464"/>
        <v>18.2</v>
      </c>
    </row>
    <row r="3762" spans="1:13" x14ac:dyDescent="0.3">
      <c r="A3762" s="121" t="str">
        <f t="shared" si="456"/>
        <v>2019-IC-L5</v>
      </c>
      <c r="B3762" s="122">
        <f t="shared" si="457"/>
        <v>43785</v>
      </c>
      <c r="C3762" s="121" t="str">
        <f t="shared" si="458"/>
        <v>Zone 5 - Mile 108</v>
      </c>
      <c r="D3762" s="109" t="s">
        <v>519</v>
      </c>
      <c r="E3762" s="116" t="str">
        <f t="shared" si="459"/>
        <v>Jörg</v>
      </c>
      <c r="F3762" s="116" t="str">
        <f t="shared" si="460"/>
        <v>Walter</v>
      </c>
      <c r="G3762" s="116" t="str">
        <f t="shared" si="461"/>
        <v>Men Grand Masters</v>
      </c>
      <c r="H3762" s="116" t="str">
        <f t="shared" si="462"/>
        <v>Atlantic Angling Club</v>
      </c>
      <c r="I3762" s="109"/>
      <c r="J3762" s="109" t="s">
        <v>2018</v>
      </c>
      <c r="K3762" s="109">
        <v>72</v>
      </c>
      <c r="L3762" s="118">
        <f t="shared" si="463"/>
        <v>1.4</v>
      </c>
      <c r="M3762" s="118">
        <f t="shared" si="464"/>
        <v>1.4</v>
      </c>
    </row>
    <row r="3763" spans="1:13" x14ac:dyDescent="0.3">
      <c r="A3763" s="121" t="str">
        <f t="shared" si="456"/>
        <v>2019-IC-L5</v>
      </c>
      <c r="B3763" s="122">
        <f t="shared" si="457"/>
        <v>43785</v>
      </c>
      <c r="C3763" s="121" t="str">
        <f t="shared" si="458"/>
        <v>Zone 5 - Mile 108</v>
      </c>
      <c r="D3763" s="109" t="s">
        <v>519</v>
      </c>
      <c r="E3763" s="116" t="str">
        <f t="shared" si="459"/>
        <v>Jörg</v>
      </c>
      <c r="F3763" s="116" t="str">
        <f t="shared" si="460"/>
        <v>Walter</v>
      </c>
      <c r="G3763" s="116" t="str">
        <f t="shared" si="461"/>
        <v>Men Grand Masters</v>
      </c>
      <c r="H3763" s="116" t="str">
        <f t="shared" si="462"/>
        <v>Atlantic Angling Club</v>
      </c>
      <c r="I3763" s="109"/>
      <c r="J3763" s="109" t="s">
        <v>2018</v>
      </c>
      <c r="K3763" s="109">
        <v>77</v>
      </c>
      <c r="L3763" s="118">
        <f t="shared" si="463"/>
        <v>1.8</v>
      </c>
      <c r="M3763" s="118">
        <f t="shared" si="464"/>
        <v>1.8</v>
      </c>
    </row>
    <row r="3764" spans="1:13" x14ac:dyDescent="0.3">
      <c r="A3764" s="121" t="str">
        <f t="shared" si="456"/>
        <v>2019-IC-L5</v>
      </c>
      <c r="B3764" s="122">
        <f t="shared" si="457"/>
        <v>43785</v>
      </c>
      <c r="C3764" s="121" t="str">
        <f t="shared" si="458"/>
        <v>Zone 5 - Mile 108</v>
      </c>
      <c r="D3764" s="109" t="s">
        <v>704</v>
      </c>
      <c r="E3764" s="116" t="str">
        <f t="shared" si="459"/>
        <v>Adri</v>
      </c>
      <c r="F3764" s="116" t="str">
        <f t="shared" si="460"/>
        <v>Roets</v>
      </c>
      <c r="G3764" s="116" t="str">
        <f t="shared" si="461"/>
        <v>Men Master</v>
      </c>
      <c r="H3764" s="116" t="str">
        <f t="shared" si="462"/>
        <v>Atlantic Angling Club</v>
      </c>
      <c r="I3764" s="109"/>
      <c r="J3764" s="109" t="s">
        <v>1339</v>
      </c>
      <c r="K3764" s="109">
        <v>119</v>
      </c>
      <c r="L3764" s="118">
        <f t="shared" si="463"/>
        <v>21.2</v>
      </c>
      <c r="M3764" s="118">
        <f t="shared" si="464"/>
        <v>21.2</v>
      </c>
    </row>
    <row r="3765" spans="1:13" x14ac:dyDescent="0.3">
      <c r="A3765" s="121" t="str">
        <f t="shared" si="456"/>
        <v>2019-IC-L5</v>
      </c>
      <c r="B3765" s="122">
        <f t="shared" si="457"/>
        <v>43785</v>
      </c>
      <c r="C3765" s="121" t="str">
        <f t="shared" si="458"/>
        <v>Zone 5 - Mile 108</v>
      </c>
      <c r="D3765" s="109" t="s">
        <v>704</v>
      </c>
      <c r="E3765" s="116" t="str">
        <f t="shared" si="459"/>
        <v>Adri</v>
      </c>
      <c r="F3765" s="116" t="str">
        <f t="shared" si="460"/>
        <v>Roets</v>
      </c>
      <c r="G3765" s="116" t="str">
        <f t="shared" si="461"/>
        <v>Men Master</v>
      </c>
      <c r="H3765" s="116" t="str">
        <f t="shared" si="462"/>
        <v>Atlantic Angling Club</v>
      </c>
      <c r="I3765" s="109"/>
      <c r="J3765" s="109" t="s">
        <v>8</v>
      </c>
      <c r="K3765" s="109">
        <v>77</v>
      </c>
      <c r="L3765" s="118">
        <f t="shared" si="463"/>
        <v>3.6</v>
      </c>
      <c r="M3765" s="118">
        <f t="shared" si="464"/>
        <v>3.6</v>
      </c>
    </row>
    <row r="3766" spans="1:13" x14ac:dyDescent="0.3">
      <c r="A3766" s="121" t="str">
        <f t="shared" si="456"/>
        <v>2019-IC-L5</v>
      </c>
      <c r="B3766" s="122">
        <f t="shared" si="457"/>
        <v>43785</v>
      </c>
      <c r="C3766" s="121" t="str">
        <f t="shared" si="458"/>
        <v>Zone 5 - Mile 108</v>
      </c>
      <c r="D3766" s="109" t="s">
        <v>954</v>
      </c>
      <c r="E3766" s="116" t="str">
        <f t="shared" si="459"/>
        <v>Jaco</v>
      </c>
      <c r="F3766" s="116" t="str">
        <f t="shared" si="460"/>
        <v>Venter</v>
      </c>
      <c r="G3766" s="116" t="str">
        <f t="shared" si="461"/>
        <v>Men Master</v>
      </c>
      <c r="H3766" s="116" t="str">
        <f t="shared" si="462"/>
        <v>Atlantic Angling Club</v>
      </c>
      <c r="I3766" s="109"/>
      <c r="J3766" s="109" t="s">
        <v>1318</v>
      </c>
      <c r="K3766" s="109">
        <v>92</v>
      </c>
      <c r="L3766" s="118">
        <f t="shared" si="463"/>
        <v>14.4</v>
      </c>
      <c r="M3766" s="118">
        <f t="shared" si="464"/>
        <v>14.4</v>
      </c>
    </row>
    <row r="3767" spans="1:13" x14ac:dyDescent="0.3">
      <c r="A3767" s="121" t="str">
        <f t="shared" si="456"/>
        <v>2019-IC-L5</v>
      </c>
      <c r="B3767" s="122">
        <f t="shared" si="457"/>
        <v>43785</v>
      </c>
      <c r="C3767" s="121" t="str">
        <f t="shared" si="458"/>
        <v>Zone 5 - Mile 108</v>
      </c>
      <c r="D3767" s="109" t="s">
        <v>1498</v>
      </c>
      <c r="E3767" s="116" t="str">
        <f t="shared" si="459"/>
        <v>Kay</v>
      </c>
      <c r="F3767" s="116" t="str">
        <f t="shared" si="460"/>
        <v>Bachran</v>
      </c>
      <c r="G3767" s="116" t="str">
        <f t="shared" si="461"/>
        <v>Men U/21</v>
      </c>
      <c r="H3767" s="116" t="str">
        <f t="shared" si="462"/>
        <v>Atlantic Angling Club</v>
      </c>
      <c r="I3767" s="109"/>
      <c r="J3767" s="109" t="s">
        <v>8</v>
      </c>
      <c r="K3767" s="109">
        <v>86</v>
      </c>
      <c r="L3767" s="118">
        <f t="shared" si="463"/>
        <v>5.0999999999999996</v>
      </c>
      <c r="M3767" s="118">
        <f t="shared" si="464"/>
        <v>5.0999999999999996</v>
      </c>
    </row>
    <row r="3768" spans="1:13" x14ac:dyDescent="0.3">
      <c r="A3768" s="121" t="str">
        <f t="shared" si="456"/>
        <v>2019-IC-L5</v>
      </c>
      <c r="B3768" s="122">
        <f t="shared" si="457"/>
        <v>43785</v>
      </c>
      <c r="C3768" s="121" t="str">
        <f t="shared" si="458"/>
        <v>Zone 5 - Mile 108</v>
      </c>
      <c r="D3768" s="109" t="s">
        <v>1498</v>
      </c>
      <c r="E3768" s="116" t="str">
        <f t="shared" si="459"/>
        <v>Kay</v>
      </c>
      <c r="F3768" s="116" t="str">
        <f t="shared" si="460"/>
        <v>Bachran</v>
      </c>
      <c r="G3768" s="116" t="str">
        <f t="shared" si="461"/>
        <v>Men U/21</v>
      </c>
      <c r="H3768" s="116" t="str">
        <f t="shared" si="462"/>
        <v>Atlantic Angling Club</v>
      </c>
      <c r="I3768" s="109"/>
      <c r="J3768" s="109" t="s">
        <v>8</v>
      </c>
      <c r="K3768" s="109">
        <v>62</v>
      </c>
      <c r="L3768" s="118">
        <f t="shared" si="463"/>
        <v>1.9</v>
      </c>
      <c r="M3768" s="118">
        <f t="shared" si="464"/>
        <v>1.9</v>
      </c>
    </row>
    <row r="3769" spans="1:13" x14ac:dyDescent="0.3">
      <c r="A3769" s="121" t="str">
        <f t="shared" si="456"/>
        <v>2019-IC-L5</v>
      </c>
      <c r="B3769" s="122">
        <f t="shared" si="457"/>
        <v>43785</v>
      </c>
      <c r="C3769" s="121" t="str">
        <f t="shared" si="458"/>
        <v>Zone 5 - Mile 108</v>
      </c>
      <c r="D3769" s="109" t="s">
        <v>1497</v>
      </c>
      <c r="E3769" s="116" t="str">
        <f t="shared" si="459"/>
        <v>Andi</v>
      </c>
      <c r="F3769" s="116" t="str">
        <f t="shared" si="460"/>
        <v>Bachran</v>
      </c>
      <c r="G3769" s="116" t="str">
        <f t="shared" si="461"/>
        <v>Men Master</v>
      </c>
      <c r="H3769" s="116" t="str">
        <f t="shared" si="462"/>
        <v>Atlantic Angling Club</v>
      </c>
      <c r="I3769" s="109"/>
      <c r="J3769" s="109" t="s">
        <v>8</v>
      </c>
      <c r="K3769" s="109">
        <v>80</v>
      </c>
      <c r="L3769" s="118">
        <f t="shared" si="463"/>
        <v>4.0999999999999996</v>
      </c>
      <c r="M3769" s="118">
        <f t="shared" si="464"/>
        <v>4.0999999999999996</v>
      </c>
    </row>
    <row r="3770" spans="1:13" x14ac:dyDescent="0.3">
      <c r="A3770" s="121" t="str">
        <f t="shared" si="456"/>
        <v>2019-IC-L5</v>
      </c>
      <c r="B3770" s="122">
        <f t="shared" si="457"/>
        <v>43785</v>
      </c>
      <c r="C3770" s="121" t="str">
        <f t="shared" si="458"/>
        <v>Zone 5 - Mile 108</v>
      </c>
      <c r="D3770" s="109" t="s">
        <v>1497</v>
      </c>
      <c r="E3770" s="116" t="str">
        <f t="shared" si="459"/>
        <v>Andi</v>
      </c>
      <c r="F3770" s="116" t="str">
        <f t="shared" si="460"/>
        <v>Bachran</v>
      </c>
      <c r="G3770" s="116" t="str">
        <f t="shared" si="461"/>
        <v>Men Master</v>
      </c>
      <c r="H3770" s="116" t="str">
        <f t="shared" si="462"/>
        <v>Atlantic Angling Club</v>
      </c>
      <c r="I3770" s="109"/>
      <c r="J3770" s="109" t="s">
        <v>1366</v>
      </c>
      <c r="K3770" s="109">
        <v>54</v>
      </c>
      <c r="L3770" s="118">
        <f t="shared" si="463"/>
        <v>2.6</v>
      </c>
      <c r="M3770" s="118">
        <f t="shared" si="464"/>
        <v>2.6</v>
      </c>
    </row>
    <row r="3771" spans="1:13" x14ac:dyDescent="0.3">
      <c r="A3771" s="121" t="str">
        <f t="shared" si="456"/>
        <v>2019-IC-L5</v>
      </c>
      <c r="B3771" s="122">
        <f t="shared" si="457"/>
        <v>43785</v>
      </c>
      <c r="C3771" s="121" t="str">
        <f t="shared" si="458"/>
        <v>Zone 5 - Mile 108</v>
      </c>
      <c r="D3771" s="109" t="s">
        <v>1497</v>
      </c>
      <c r="E3771" s="116" t="str">
        <f t="shared" si="459"/>
        <v>Andi</v>
      </c>
      <c r="F3771" s="116" t="str">
        <f t="shared" si="460"/>
        <v>Bachran</v>
      </c>
      <c r="G3771" s="116" t="str">
        <f t="shared" si="461"/>
        <v>Men Master</v>
      </c>
      <c r="H3771" s="116" t="str">
        <f t="shared" si="462"/>
        <v>Atlantic Angling Club</v>
      </c>
      <c r="I3771" s="109" t="s">
        <v>19</v>
      </c>
      <c r="J3771" s="109"/>
      <c r="K3771" s="109">
        <v>59</v>
      </c>
      <c r="L3771" s="118">
        <f t="shared" si="463"/>
        <v>2.1</v>
      </c>
      <c r="M3771" s="118">
        <f t="shared" si="464"/>
        <v>2.1</v>
      </c>
    </row>
    <row r="3772" spans="1:13" x14ac:dyDescent="0.3">
      <c r="A3772" s="121" t="str">
        <f t="shared" si="456"/>
        <v>2019-IC-L5</v>
      </c>
      <c r="B3772" s="122">
        <f t="shared" si="457"/>
        <v>43785</v>
      </c>
      <c r="C3772" s="121" t="str">
        <f t="shared" si="458"/>
        <v>Zone 5 - Mile 108</v>
      </c>
      <c r="D3772" s="109" t="s">
        <v>1049</v>
      </c>
      <c r="E3772" s="116" t="str">
        <f t="shared" si="459"/>
        <v>Johannes</v>
      </c>
      <c r="F3772" s="116" t="str">
        <f t="shared" si="460"/>
        <v>Kinnear</v>
      </c>
      <c r="G3772" s="116" t="str">
        <f t="shared" si="461"/>
        <v>Men Veteran</v>
      </c>
      <c r="H3772" s="116" t="str">
        <f t="shared" si="462"/>
        <v>xSteenbras</v>
      </c>
      <c r="I3772" s="109"/>
      <c r="J3772" s="109" t="s">
        <v>2018</v>
      </c>
      <c r="K3772" s="109">
        <v>132</v>
      </c>
      <c r="L3772" s="118">
        <f t="shared" si="463"/>
        <v>11.2</v>
      </c>
      <c r="M3772" s="118">
        <f t="shared" si="464"/>
        <v>11.2</v>
      </c>
    </row>
    <row r="3773" spans="1:13" x14ac:dyDescent="0.3">
      <c r="A3773" s="121" t="str">
        <f t="shared" si="456"/>
        <v>2019-IC-L5</v>
      </c>
      <c r="B3773" s="122">
        <f t="shared" si="457"/>
        <v>43785</v>
      </c>
      <c r="C3773" s="121" t="str">
        <f t="shared" si="458"/>
        <v>Zone 5 - Mile 108</v>
      </c>
      <c r="D3773" s="109" t="s">
        <v>1049</v>
      </c>
      <c r="E3773" s="116" t="str">
        <f t="shared" si="459"/>
        <v>Johannes</v>
      </c>
      <c r="F3773" s="116" t="str">
        <f t="shared" si="460"/>
        <v>Kinnear</v>
      </c>
      <c r="G3773" s="116" t="str">
        <f t="shared" si="461"/>
        <v>Men Veteran</v>
      </c>
      <c r="H3773" s="116" t="str">
        <f t="shared" si="462"/>
        <v>xSteenbras</v>
      </c>
      <c r="I3773" s="109"/>
      <c r="J3773" s="109" t="s">
        <v>2018</v>
      </c>
      <c r="K3773" s="109">
        <v>129</v>
      </c>
      <c r="L3773" s="118">
        <f t="shared" si="463"/>
        <v>10.4</v>
      </c>
      <c r="M3773" s="118">
        <f t="shared" si="464"/>
        <v>10.4</v>
      </c>
    </row>
    <row r="3774" spans="1:13" x14ac:dyDescent="0.3">
      <c r="A3774" s="121" t="str">
        <f t="shared" si="456"/>
        <v>2019-IC-L5</v>
      </c>
      <c r="B3774" s="122">
        <f t="shared" si="457"/>
        <v>43785</v>
      </c>
      <c r="C3774" s="121" t="str">
        <f t="shared" si="458"/>
        <v>Zone 5 - Mile 108</v>
      </c>
      <c r="D3774" s="109" t="s">
        <v>568</v>
      </c>
      <c r="E3774" s="116" t="str">
        <f t="shared" si="459"/>
        <v>Louis</v>
      </c>
      <c r="F3774" s="116" t="str">
        <f t="shared" si="460"/>
        <v>Heath</v>
      </c>
      <c r="G3774" s="116" t="str">
        <f t="shared" si="461"/>
        <v>Men Grand Masters</v>
      </c>
      <c r="H3774" s="116" t="str">
        <f t="shared" si="462"/>
        <v>Steenbras</v>
      </c>
      <c r="I3774" s="109" t="s">
        <v>19</v>
      </c>
      <c r="J3774" s="109"/>
      <c r="K3774" s="109">
        <v>43</v>
      </c>
      <c r="L3774" s="118">
        <f t="shared" si="463"/>
        <v>0.8</v>
      </c>
      <c r="M3774" s="118">
        <f t="shared" si="464"/>
        <v>0.8</v>
      </c>
    </row>
    <row r="3775" spans="1:13" x14ac:dyDescent="0.3">
      <c r="A3775" s="121" t="str">
        <f t="shared" si="456"/>
        <v>2019-IC-L5</v>
      </c>
      <c r="B3775" s="122">
        <f t="shared" si="457"/>
        <v>43785</v>
      </c>
      <c r="C3775" s="121" t="str">
        <f t="shared" si="458"/>
        <v>Zone 5 - Mile 108</v>
      </c>
      <c r="D3775" s="109" t="s">
        <v>568</v>
      </c>
      <c r="E3775" s="116" t="str">
        <f t="shared" si="459"/>
        <v>Louis</v>
      </c>
      <c r="F3775" s="116" t="str">
        <f t="shared" si="460"/>
        <v>Heath</v>
      </c>
      <c r="G3775" s="116" t="str">
        <f t="shared" si="461"/>
        <v>Men Grand Masters</v>
      </c>
      <c r="H3775" s="116" t="str">
        <f t="shared" si="462"/>
        <v>Steenbras</v>
      </c>
      <c r="I3775" s="109" t="s">
        <v>19</v>
      </c>
      <c r="J3775" s="109"/>
      <c r="K3775" s="109">
        <v>52</v>
      </c>
      <c r="L3775" s="118">
        <f t="shared" si="463"/>
        <v>1.4</v>
      </c>
      <c r="M3775" s="118">
        <f t="shared" si="464"/>
        <v>1.4</v>
      </c>
    </row>
    <row r="3776" spans="1:13" x14ac:dyDescent="0.3">
      <c r="A3776" s="121" t="str">
        <f t="shared" si="456"/>
        <v>2019-IC-L5</v>
      </c>
      <c r="B3776" s="122">
        <f t="shared" si="457"/>
        <v>43785</v>
      </c>
      <c r="C3776" s="121" t="str">
        <f t="shared" si="458"/>
        <v>Zone 5 - Mile 108</v>
      </c>
      <c r="D3776" s="109" t="s">
        <v>568</v>
      </c>
      <c r="E3776" s="116" t="str">
        <f t="shared" si="459"/>
        <v>Louis</v>
      </c>
      <c r="F3776" s="116" t="str">
        <f t="shared" si="460"/>
        <v>Heath</v>
      </c>
      <c r="G3776" s="116" t="str">
        <f t="shared" si="461"/>
        <v>Men Grand Masters</v>
      </c>
      <c r="H3776" s="116" t="str">
        <f t="shared" si="462"/>
        <v>Steenbras</v>
      </c>
      <c r="I3776" s="109" t="s">
        <v>19</v>
      </c>
      <c r="J3776" s="109"/>
      <c r="K3776" s="109">
        <v>42</v>
      </c>
      <c r="L3776" s="118">
        <f t="shared" si="463"/>
        <v>0.8</v>
      </c>
      <c r="M3776" s="118">
        <f t="shared" si="464"/>
        <v>0.8</v>
      </c>
    </row>
    <row r="3777" spans="1:13" x14ac:dyDescent="0.3">
      <c r="A3777" s="121" t="str">
        <f t="shared" si="456"/>
        <v>2019-IC-L5</v>
      </c>
      <c r="B3777" s="122">
        <f t="shared" si="457"/>
        <v>43785</v>
      </c>
      <c r="C3777" s="121" t="str">
        <f t="shared" si="458"/>
        <v>Zone 5 - Mile 108</v>
      </c>
      <c r="D3777" s="109" t="s">
        <v>1643</v>
      </c>
      <c r="E3777" s="116" t="str">
        <f t="shared" si="459"/>
        <v>Alberto</v>
      </c>
      <c r="F3777" s="116" t="str">
        <f t="shared" si="460"/>
        <v>Engelbrecht</v>
      </c>
      <c r="G3777" s="116" t="str">
        <f t="shared" si="461"/>
        <v>Men Senior</v>
      </c>
      <c r="H3777" s="116" t="str">
        <f t="shared" si="462"/>
        <v>Steenbras</v>
      </c>
      <c r="I3777" s="109" t="s">
        <v>7</v>
      </c>
      <c r="J3777" s="109"/>
      <c r="K3777" s="109">
        <v>35</v>
      </c>
      <c r="L3777" s="118">
        <f t="shared" si="463"/>
        <v>1.3</v>
      </c>
      <c r="M3777" s="118">
        <f t="shared" si="464"/>
        <v>1.3</v>
      </c>
    </row>
    <row r="3778" spans="1:13" x14ac:dyDescent="0.3">
      <c r="A3778" s="121" t="str">
        <f t="shared" si="456"/>
        <v>2019-IC-L5</v>
      </c>
      <c r="B3778" s="122">
        <f t="shared" si="457"/>
        <v>43785</v>
      </c>
      <c r="C3778" s="121" t="str">
        <f t="shared" si="458"/>
        <v>Zone 5 - Mile 108</v>
      </c>
      <c r="D3778" s="109" t="s">
        <v>678</v>
      </c>
      <c r="E3778" s="116" t="str">
        <f t="shared" si="459"/>
        <v>Danie</v>
      </c>
      <c r="F3778" s="116" t="str">
        <f t="shared" si="460"/>
        <v>Van Der Merwe</v>
      </c>
      <c r="G3778" s="116" t="str">
        <f t="shared" si="461"/>
        <v>Men Grand Masters</v>
      </c>
      <c r="H3778" s="116" t="str">
        <f t="shared" si="462"/>
        <v>Steenbras</v>
      </c>
      <c r="I3778" s="109"/>
      <c r="J3778" s="109" t="s">
        <v>8</v>
      </c>
      <c r="K3778" s="109">
        <v>74</v>
      </c>
      <c r="L3778" s="118">
        <f t="shared" si="463"/>
        <v>3.2</v>
      </c>
      <c r="M3778" s="118">
        <f t="shared" si="464"/>
        <v>3.2</v>
      </c>
    </row>
    <row r="3779" spans="1:13" x14ac:dyDescent="0.3">
      <c r="A3779" s="121" t="str">
        <f t="shared" si="456"/>
        <v>2019-IC-L5</v>
      </c>
      <c r="B3779" s="122">
        <f t="shared" si="457"/>
        <v>43785</v>
      </c>
      <c r="C3779" s="121" t="str">
        <f t="shared" si="458"/>
        <v>Zone 5 - Mile 108</v>
      </c>
      <c r="D3779" s="109" t="s">
        <v>678</v>
      </c>
      <c r="E3779" s="116" t="str">
        <f t="shared" si="459"/>
        <v>Danie</v>
      </c>
      <c r="F3779" s="116" t="str">
        <f t="shared" si="460"/>
        <v>Van Der Merwe</v>
      </c>
      <c r="G3779" s="116" t="str">
        <f t="shared" si="461"/>
        <v>Men Grand Masters</v>
      </c>
      <c r="H3779" s="116" t="str">
        <f t="shared" si="462"/>
        <v>Steenbras</v>
      </c>
      <c r="I3779" s="109"/>
      <c r="J3779" s="109" t="s">
        <v>8</v>
      </c>
      <c r="K3779" s="109">
        <v>82</v>
      </c>
      <c r="L3779" s="118">
        <f t="shared" si="463"/>
        <v>4.4000000000000004</v>
      </c>
      <c r="M3779" s="118">
        <f t="shared" si="464"/>
        <v>4.4000000000000004</v>
      </c>
    </row>
    <row r="3780" spans="1:13" x14ac:dyDescent="0.3">
      <c r="A3780" s="121" t="str">
        <f t="shared" si="456"/>
        <v>2019-IC-L5</v>
      </c>
      <c r="B3780" s="122">
        <f t="shared" si="457"/>
        <v>43785</v>
      </c>
      <c r="C3780" s="121" t="str">
        <f t="shared" si="458"/>
        <v>Zone 5 - Mile 108</v>
      </c>
      <c r="D3780" s="109" t="s">
        <v>1005</v>
      </c>
      <c r="E3780" s="116" t="str">
        <f t="shared" si="459"/>
        <v>Dewald</v>
      </c>
      <c r="F3780" s="116" t="str">
        <f t="shared" si="460"/>
        <v>Van Der Merwe</v>
      </c>
      <c r="G3780" s="116" t="str">
        <f t="shared" si="461"/>
        <v>Men Master</v>
      </c>
      <c r="H3780" s="116" t="str">
        <f t="shared" si="462"/>
        <v>Steenbras</v>
      </c>
      <c r="I3780" s="109" t="s">
        <v>19</v>
      </c>
      <c r="J3780" s="109"/>
      <c r="K3780" s="109">
        <v>46</v>
      </c>
      <c r="L3780" s="118">
        <f t="shared" si="463"/>
        <v>1</v>
      </c>
      <c r="M3780" s="118">
        <f t="shared" si="464"/>
        <v>1</v>
      </c>
    </row>
    <row r="3781" spans="1:13" x14ac:dyDescent="0.3">
      <c r="A3781" s="121" t="str">
        <f t="shared" si="456"/>
        <v>2019-IC-L5</v>
      </c>
      <c r="B3781" s="122">
        <f t="shared" si="457"/>
        <v>43785</v>
      </c>
      <c r="C3781" s="121" t="str">
        <f t="shared" si="458"/>
        <v>Zone 5 - Mile 108</v>
      </c>
      <c r="D3781" s="109" t="s">
        <v>1005</v>
      </c>
      <c r="E3781" s="116" t="str">
        <f t="shared" si="459"/>
        <v>Dewald</v>
      </c>
      <c r="F3781" s="116" t="str">
        <f t="shared" si="460"/>
        <v>Van Der Merwe</v>
      </c>
      <c r="G3781" s="116" t="str">
        <f t="shared" si="461"/>
        <v>Men Master</v>
      </c>
      <c r="H3781" s="116" t="str">
        <f t="shared" si="462"/>
        <v>Steenbras</v>
      </c>
      <c r="I3781" s="109"/>
      <c r="J3781" s="109" t="s">
        <v>8</v>
      </c>
      <c r="K3781" s="109">
        <v>84</v>
      </c>
      <c r="L3781" s="118">
        <f t="shared" si="463"/>
        <v>4.7</v>
      </c>
      <c r="M3781" s="118">
        <f t="shared" si="464"/>
        <v>4.7</v>
      </c>
    </row>
    <row r="3782" spans="1:13" x14ac:dyDescent="0.3">
      <c r="A3782" s="121" t="str">
        <f t="shared" si="456"/>
        <v>2019-IC-L5</v>
      </c>
      <c r="B3782" s="122">
        <f t="shared" si="457"/>
        <v>43785</v>
      </c>
      <c r="C3782" s="121" t="str">
        <f t="shared" si="458"/>
        <v>Zone 5 - Mile 108</v>
      </c>
      <c r="D3782" s="109" t="s">
        <v>1569</v>
      </c>
      <c r="E3782" s="116" t="str">
        <f t="shared" si="459"/>
        <v>Wikus</v>
      </c>
      <c r="F3782" s="116" t="str">
        <f t="shared" si="460"/>
        <v>Viljoen</v>
      </c>
      <c r="G3782" s="116" t="str">
        <f t="shared" si="461"/>
        <v>Men Veteran</v>
      </c>
      <c r="H3782" s="116" t="str">
        <f t="shared" si="462"/>
        <v>Steenbras</v>
      </c>
      <c r="I3782" s="109"/>
      <c r="J3782" s="109" t="s">
        <v>8</v>
      </c>
      <c r="K3782" s="109">
        <v>75</v>
      </c>
      <c r="L3782" s="118">
        <f t="shared" si="463"/>
        <v>3.4</v>
      </c>
      <c r="M3782" s="118">
        <f t="shared" si="464"/>
        <v>3.4</v>
      </c>
    </row>
    <row r="3783" spans="1:13" x14ac:dyDescent="0.3">
      <c r="A3783" s="121" t="str">
        <f t="shared" si="456"/>
        <v>2019-IC-L5</v>
      </c>
      <c r="B3783" s="122">
        <f t="shared" si="457"/>
        <v>43785</v>
      </c>
      <c r="C3783" s="121" t="str">
        <f t="shared" si="458"/>
        <v>Zone 5 - Mile 108</v>
      </c>
      <c r="D3783" s="109" t="s">
        <v>1569</v>
      </c>
      <c r="E3783" s="116" t="str">
        <f t="shared" si="459"/>
        <v>Wikus</v>
      </c>
      <c r="F3783" s="116" t="str">
        <f t="shared" si="460"/>
        <v>Viljoen</v>
      </c>
      <c r="G3783" s="116" t="str">
        <f t="shared" si="461"/>
        <v>Men Veteran</v>
      </c>
      <c r="H3783" s="116" t="str">
        <f t="shared" si="462"/>
        <v>Steenbras</v>
      </c>
      <c r="I3783" s="109"/>
      <c r="J3783" s="109" t="s">
        <v>2018</v>
      </c>
      <c r="K3783" s="109">
        <v>126</v>
      </c>
      <c r="L3783" s="118">
        <f t="shared" si="463"/>
        <v>9.6</v>
      </c>
      <c r="M3783" s="118">
        <f t="shared" si="464"/>
        <v>9.6</v>
      </c>
    </row>
    <row r="3784" spans="1:13" x14ac:dyDescent="0.3">
      <c r="A3784" s="121" t="str">
        <f t="shared" si="456"/>
        <v>2019-IC-L5</v>
      </c>
      <c r="B3784" s="122">
        <f t="shared" si="457"/>
        <v>43785</v>
      </c>
      <c r="C3784" s="121" t="str">
        <f t="shared" si="458"/>
        <v>Zone 5 - Mile 108</v>
      </c>
      <c r="D3784" s="109" t="s">
        <v>1569</v>
      </c>
      <c r="E3784" s="116" t="str">
        <f t="shared" si="459"/>
        <v>Wikus</v>
      </c>
      <c r="F3784" s="116" t="str">
        <f t="shared" si="460"/>
        <v>Viljoen</v>
      </c>
      <c r="G3784" s="116" t="str">
        <f t="shared" si="461"/>
        <v>Men Veteran</v>
      </c>
      <c r="H3784" s="116" t="str">
        <f t="shared" si="462"/>
        <v>Steenbras</v>
      </c>
      <c r="I3784" s="109"/>
      <c r="J3784" s="109" t="s">
        <v>2018</v>
      </c>
      <c r="K3784" s="109">
        <v>139</v>
      </c>
      <c r="L3784" s="118">
        <f t="shared" si="463"/>
        <v>13.4</v>
      </c>
      <c r="M3784" s="118">
        <f t="shared" si="464"/>
        <v>13.4</v>
      </c>
    </row>
    <row r="3785" spans="1:13" x14ac:dyDescent="0.3">
      <c r="A3785" s="121" t="str">
        <f t="shared" si="456"/>
        <v>2019-IC-L5</v>
      </c>
      <c r="B3785" s="122">
        <f t="shared" si="457"/>
        <v>43785</v>
      </c>
      <c r="C3785" s="121" t="str">
        <f t="shared" si="458"/>
        <v>Zone 5 - Mile 108</v>
      </c>
      <c r="D3785" s="109" t="s">
        <v>1569</v>
      </c>
      <c r="E3785" s="116" t="str">
        <f t="shared" si="459"/>
        <v>Wikus</v>
      </c>
      <c r="F3785" s="116" t="str">
        <f t="shared" si="460"/>
        <v>Viljoen</v>
      </c>
      <c r="G3785" s="116" t="str">
        <f t="shared" si="461"/>
        <v>Men Veteran</v>
      </c>
      <c r="H3785" s="116" t="str">
        <f t="shared" si="462"/>
        <v>Steenbras</v>
      </c>
      <c r="I3785" s="109"/>
      <c r="J3785" s="109" t="s">
        <v>2018</v>
      </c>
      <c r="K3785" s="109">
        <v>162</v>
      </c>
      <c r="L3785" s="118">
        <f t="shared" si="463"/>
        <v>22.7</v>
      </c>
      <c r="M3785" s="118">
        <f t="shared" si="464"/>
        <v>22.7</v>
      </c>
    </row>
    <row r="3786" spans="1:13" x14ac:dyDescent="0.3">
      <c r="A3786" s="121" t="str">
        <f t="shared" si="456"/>
        <v>2019-IC-L5</v>
      </c>
      <c r="B3786" s="122">
        <f t="shared" si="457"/>
        <v>43785</v>
      </c>
      <c r="C3786" s="121" t="str">
        <f t="shared" si="458"/>
        <v>Zone 5 - Mile 108</v>
      </c>
      <c r="D3786" s="109" t="s">
        <v>1570</v>
      </c>
      <c r="E3786" s="116" t="str">
        <f t="shared" si="459"/>
        <v>Maryna</v>
      </c>
      <c r="F3786" s="116" t="str">
        <f t="shared" si="460"/>
        <v>Viljoen</v>
      </c>
      <c r="G3786" s="116" t="str">
        <f t="shared" si="461"/>
        <v>Ladies Senior</v>
      </c>
      <c r="H3786" s="116" t="str">
        <f t="shared" si="462"/>
        <v>Steenbras</v>
      </c>
      <c r="I3786" s="109"/>
      <c r="J3786" s="109" t="s">
        <v>8</v>
      </c>
      <c r="K3786" s="109">
        <v>81</v>
      </c>
      <c r="L3786" s="118">
        <f t="shared" si="463"/>
        <v>4.2</v>
      </c>
      <c r="M3786" s="118">
        <f t="shared" si="464"/>
        <v>4.2</v>
      </c>
    </row>
    <row r="3787" spans="1:13" x14ac:dyDescent="0.3">
      <c r="A3787" s="121" t="str">
        <f t="shared" si="456"/>
        <v>2019-IC-L5</v>
      </c>
      <c r="B3787" s="122">
        <f t="shared" si="457"/>
        <v>43785</v>
      </c>
      <c r="C3787" s="121" t="str">
        <f t="shared" si="458"/>
        <v>Zone 5 - Mile 108</v>
      </c>
      <c r="D3787" s="109" t="s">
        <v>1570</v>
      </c>
      <c r="E3787" s="116" t="str">
        <f t="shared" si="459"/>
        <v>Maryna</v>
      </c>
      <c r="F3787" s="116" t="str">
        <f t="shared" si="460"/>
        <v>Viljoen</v>
      </c>
      <c r="G3787" s="116" t="str">
        <f t="shared" si="461"/>
        <v>Ladies Senior</v>
      </c>
      <c r="H3787" s="116" t="str">
        <f t="shared" si="462"/>
        <v>Steenbras</v>
      </c>
      <c r="I3787" s="109" t="s">
        <v>19</v>
      </c>
      <c r="J3787" s="109"/>
      <c r="K3787" s="109">
        <v>43</v>
      </c>
      <c r="L3787" s="118">
        <f t="shared" si="463"/>
        <v>0.8</v>
      </c>
      <c r="M3787" s="118">
        <f t="shared" si="464"/>
        <v>0.8</v>
      </c>
    </row>
    <row r="3788" spans="1:13" x14ac:dyDescent="0.3">
      <c r="A3788" s="121" t="str">
        <f t="shared" ref="A3788:A3851" si="465">IF(D3788="","",A3787)</f>
        <v>2019-IC-L5</v>
      </c>
      <c r="B3788" s="122">
        <f t="shared" ref="B3788:B3851" si="466">IF(D3788="","",B3787)</f>
        <v>43785</v>
      </c>
      <c r="C3788" s="121" t="str">
        <f t="shared" ref="C3788:C3851" si="467">IF(D3788="","",C3787)</f>
        <v>Zone 5 - Mile 108</v>
      </c>
      <c r="D3788" s="109" t="s">
        <v>1570</v>
      </c>
      <c r="E3788" s="116" t="str">
        <f t="shared" si="459"/>
        <v>Maryna</v>
      </c>
      <c r="F3788" s="116" t="str">
        <f t="shared" si="460"/>
        <v>Viljoen</v>
      </c>
      <c r="G3788" s="116" t="str">
        <f t="shared" si="461"/>
        <v>Ladies Senior</v>
      </c>
      <c r="H3788" s="116" t="str">
        <f t="shared" si="462"/>
        <v>Steenbras</v>
      </c>
      <c r="I3788" s="109"/>
      <c r="J3788" s="109" t="s">
        <v>2020</v>
      </c>
      <c r="K3788" s="109">
        <v>85</v>
      </c>
      <c r="L3788" s="118">
        <f t="shared" si="463"/>
        <v>2.1</v>
      </c>
      <c r="M3788" s="118">
        <f t="shared" si="464"/>
        <v>2.1</v>
      </c>
    </row>
    <row r="3789" spans="1:13" x14ac:dyDescent="0.3">
      <c r="A3789" s="121" t="str">
        <f t="shared" si="465"/>
        <v>2019-IC-L5</v>
      </c>
      <c r="B3789" s="122">
        <f t="shared" si="466"/>
        <v>43785</v>
      </c>
      <c r="C3789" s="121" t="str">
        <f t="shared" si="467"/>
        <v>Zone 5 - Mile 108</v>
      </c>
      <c r="D3789" s="109" t="s">
        <v>1570</v>
      </c>
      <c r="E3789" s="116" t="str">
        <f t="shared" si="459"/>
        <v>Maryna</v>
      </c>
      <c r="F3789" s="116" t="str">
        <f t="shared" si="460"/>
        <v>Viljoen</v>
      </c>
      <c r="G3789" s="116" t="str">
        <f t="shared" si="461"/>
        <v>Ladies Senior</v>
      </c>
      <c r="H3789" s="116" t="str">
        <f t="shared" si="462"/>
        <v>Steenbras</v>
      </c>
      <c r="I3789" s="109"/>
      <c r="J3789" s="109" t="s">
        <v>8</v>
      </c>
      <c r="K3789" s="109">
        <v>84</v>
      </c>
      <c r="L3789" s="118">
        <f t="shared" si="463"/>
        <v>4.7</v>
      </c>
      <c r="M3789" s="118">
        <f t="shared" si="464"/>
        <v>4.7</v>
      </c>
    </row>
    <row r="3790" spans="1:13" x14ac:dyDescent="0.3">
      <c r="A3790" s="121" t="str">
        <f t="shared" si="465"/>
        <v>2019-IC-L5</v>
      </c>
      <c r="B3790" s="122">
        <f t="shared" si="466"/>
        <v>43785</v>
      </c>
      <c r="C3790" s="121" t="str">
        <f t="shared" si="467"/>
        <v>Zone 5 - Mile 108</v>
      </c>
      <c r="D3790" s="109" t="s">
        <v>1570</v>
      </c>
      <c r="E3790" s="116" t="str">
        <f t="shared" si="459"/>
        <v>Maryna</v>
      </c>
      <c r="F3790" s="116" t="str">
        <f t="shared" si="460"/>
        <v>Viljoen</v>
      </c>
      <c r="G3790" s="116" t="str">
        <f t="shared" si="461"/>
        <v>Ladies Senior</v>
      </c>
      <c r="H3790" s="116" t="str">
        <f t="shared" si="462"/>
        <v>Steenbras</v>
      </c>
      <c r="I3790" s="109"/>
      <c r="J3790" s="109" t="s">
        <v>8</v>
      </c>
      <c r="K3790" s="109">
        <v>83</v>
      </c>
      <c r="L3790" s="118">
        <f t="shared" si="463"/>
        <v>4.5999999999999996</v>
      </c>
      <c r="M3790" s="118">
        <f t="shared" si="464"/>
        <v>4.5999999999999996</v>
      </c>
    </row>
    <row r="3791" spans="1:13" x14ac:dyDescent="0.3">
      <c r="A3791" s="121" t="str">
        <f t="shared" si="465"/>
        <v>2019-IC-L5</v>
      </c>
      <c r="B3791" s="122">
        <f t="shared" si="466"/>
        <v>43785</v>
      </c>
      <c r="C3791" s="121" t="str">
        <f t="shared" si="467"/>
        <v>Zone 5 - Mile 108</v>
      </c>
      <c r="D3791" s="109" t="s">
        <v>1570</v>
      </c>
      <c r="E3791" s="116" t="str">
        <f t="shared" si="459"/>
        <v>Maryna</v>
      </c>
      <c r="F3791" s="116" t="str">
        <f t="shared" si="460"/>
        <v>Viljoen</v>
      </c>
      <c r="G3791" s="116" t="str">
        <f t="shared" si="461"/>
        <v>Ladies Senior</v>
      </c>
      <c r="H3791" s="116" t="str">
        <f t="shared" si="462"/>
        <v>Steenbras</v>
      </c>
      <c r="I3791" s="109"/>
      <c r="J3791" s="109" t="s">
        <v>8</v>
      </c>
      <c r="K3791" s="109">
        <v>85</v>
      </c>
      <c r="L3791" s="118">
        <f t="shared" si="463"/>
        <v>4.9000000000000004</v>
      </c>
      <c r="M3791" s="118">
        <f t="shared" si="464"/>
        <v>4.9000000000000004</v>
      </c>
    </row>
    <row r="3792" spans="1:13" x14ac:dyDescent="0.3">
      <c r="A3792" s="121" t="str">
        <f t="shared" si="465"/>
        <v>2019-IC-L5</v>
      </c>
      <c r="B3792" s="122">
        <f t="shared" si="466"/>
        <v>43785</v>
      </c>
      <c r="C3792" s="121" t="str">
        <f t="shared" si="467"/>
        <v>Zone 5 - Mile 108</v>
      </c>
      <c r="D3792" s="109" t="s">
        <v>1748</v>
      </c>
      <c r="E3792" s="116" t="str">
        <f t="shared" si="459"/>
        <v>L'wyk</v>
      </c>
      <c r="F3792" s="116" t="str">
        <f t="shared" si="460"/>
        <v>Viljoen</v>
      </c>
      <c r="G3792" s="116" t="str">
        <f t="shared" si="461"/>
        <v>Men U/16</v>
      </c>
      <c r="H3792" s="116" t="str">
        <f t="shared" si="462"/>
        <v>Steenbras</v>
      </c>
      <c r="I3792" s="109"/>
      <c r="J3792" s="109" t="s">
        <v>8</v>
      </c>
      <c r="K3792" s="109">
        <v>74</v>
      </c>
      <c r="L3792" s="118">
        <f t="shared" si="463"/>
        <v>3.2</v>
      </c>
      <c r="M3792" s="118">
        <f t="shared" si="464"/>
        <v>3.2</v>
      </c>
    </row>
    <row r="3793" spans="1:13" x14ac:dyDescent="0.3">
      <c r="A3793" s="121" t="str">
        <f t="shared" si="465"/>
        <v>2019-IC-L5</v>
      </c>
      <c r="B3793" s="122">
        <f t="shared" si="466"/>
        <v>43785</v>
      </c>
      <c r="C3793" s="121" t="str">
        <f t="shared" si="467"/>
        <v>Zone 5 - Mile 108</v>
      </c>
      <c r="D3793" s="109" t="s">
        <v>1748</v>
      </c>
      <c r="E3793" s="116" t="str">
        <f t="shared" si="459"/>
        <v>L'wyk</v>
      </c>
      <c r="F3793" s="116" t="str">
        <f t="shared" si="460"/>
        <v>Viljoen</v>
      </c>
      <c r="G3793" s="116" t="str">
        <f t="shared" si="461"/>
        <v>Men U/16</v>
      </c>
      <c r="H3793" s="116" t="str">
        <f t="shared" si="462"/>
        <v>Steenbras</v>
      </c>
      <c r="I3793" s="109"/>
      <c r="J3793" s="109" t="s">
        <v>20</v>
      </c>
      <c r="K3793" s="109">
        <v>77</v>
      </c>
      <c r="L3793" s="118">
        <f t="shared" si="463"/>
        <v>1.6</v>
      </c>
      <c r="M3793" s="118">
        <f t="shared" si="464"/>
        <v>1.6</v>
      </c>
    </row>
    <row r="3794" spans="1:13" x14ac:dyDescent="0.3">
      <c r="A3794" s="121" t="str">
        <f t="shared" si="465"/>
        <v>2019-IC-L5</v>
      </c>
      <c r="B3794" s="122">
        <f t="shared" si="466"/>
        <v>43785</v>
      </c>
      <c r="C3794" s="121" t="str">
        <f t="shared" si="467"/>
        <v>Zone 5 - Mile 108</v>
      </c>
      <c r="D3794" s="109" t="s">
        <v>1748</v>
      </c>
      <c r="E3794" s="116" t="str">
        <f t="shared" si="459"/>
        <v>L'wyk</v>
      </c>
      <c r="F3794" s="116" t="str">
        <f t="shared" si="460"/>
        <v>Viljoen</v>
      </c>
      <c r="G3794" s="116" t="str">
        <f t="shared" si="461"/>
        <v>Men U/16</v>
      </c>
      <c r="H3794" s="116" t="str">
        <f t="shared" si="462"/>
        <v>Steenbras</v>
      </c>
      <c r="I3794" s="109" t="s">
        <v>19</v>
      </c>
      <c r="J3794" s="109"/>
      <c r="K3794" s="109">
        <v>40</v>
      </c>
      <c r="L3794" s="118">
        <f t="shared" si="463"/>
        <v>0.7</v>
      </c>
      <c r="M3794" s="118">
        <f t="shared" si="464"/>
        <v>0.7</v>
      </c>
    </row>
    <row r="3795" spans="1:13" x14ac:dyDescent="0.3">
      <c r="A3795" s="121" t="str">
        <f t="shared" si="465"/>
        <v>2019-IC-L5</v>
      </c>
      <c r="B3795" s="122">
        <f t="shared" si="466"/>
        <v>43785</v>
      </c>
      <c r="C3795" s="121" t="str">
        <f t="shared" si="467"/>
        <v>Zone 5 - Mile 108</v>
      </c>
      <c r="D3795" s="109" t="s">
        <v>738</v>
      </c>
      <c r="E3795" s="116" t="str">
        <f t="shared" si="459"/>
        <v>Dirk</v>
      </c>
      <c r="F3795" s="116" t="str">
        <f t="shared" si="460"/>
        <v>Hansen</v>
      </c>
      <c r="G3795" s="116" t="str">
        <f t="shared" si="461"/>
        <v>Men Veteran</v>
      </c>
      <c r="H3795" s="116" t="str">
        <f t="shared" si="462"/>
        <v>Steenbras</v>
      </c>
      <c r="I3795" s="109"/>
      <c r="J3795" s="109" t="s">
        <v>2018</v>
      </c>
      <c r="K3795" s="109">
        <v>110</v>
      </c>
      <c r="L3795" s="118">
        <f t="shared" si="463"/>
        <v>6</v>
      </c>
      <c r="M3795" s="118">
        <f t="shared" si="464"/>
        <v>6</v>
      </c>
    </row>
    <row r="3796" spans="1:13" x14ac:dyDescent="0.3">
      <c r="A3796" s="121" t="str">
        <f t="shared" si="465"/>
        <v>2019-IC-L5</v>
      </c>
      <c r="B3796" s="122">
        <f t="shared" si="466"/>
        <v>43785</v>
      </c>
      <c r="C3796" s="121" t="str">
        <f t="shared" si="467"/>
        <v>Zone 5 - Mile 108</v>
      </c>
      <c r="D3796" s="109" t="s">
        <v>738</v>
      </c>
      <c r="E3796" s="116" t="str">
        <f t="shared" si="459"/>
        <v>Dirk</v>
      </c>
      <c r="F3796" s="116" t="str">
        <f t="shared" si="460"/>
        <v>Hansen</v>
      </c>
      <c r="G3796" s="116" t="str">
        <f t="shared" si="461"/>
        <v>Men Veteran</v>
      </c>
      <c r="H3796" s="116" t="str">
        <f t="shared" si="462"/>
        <v>Steenbras</v>
      </c>
      <c r="I3796" s="109"/>
      <c r="J3796" s="109" t="s">
        <v>8</v>
      </c>
      <c r="K3796" s="109">
        <v>83</v>
      </c>
      <c r="L3796" s="118">
        <f t="shared" si="463"/>
        <v>4.5999999999999996</v>
      </c>
      <c r="M3796" s="118">
        <f t="shared" si="464"/>
        <v>4.5999999999999996</v>
      </c>
    </row>
    <row r="3797" spans="1:13" x14ac:dyDescent="0.3">
      <c r="A3797" s="121" t="str">
        <f t="shared" si="465"/>
        <v>2019-IC-L5</v>
      </c>
      <c r="B3797" s="122">
        <f t="shared" si="466"/>
        <v>43785</v>
      </c>
      <c r="C3797" s="121" t="str">
        <f t="shared" si="467"/>
        <v>Zone 5 - Mile 108</v>
      </c>
      <c r="D3797" s="109" t="s">
        <v>1244</v>
      </c>
      <c r="E3797" s="116" t="str">
        <f t="shared" si="459"/>
        <v>Louwrens</v>
      </c>
      <c r="F3797" s="116" t="str">
        <f t="shared" si="460"/>
        <v>Knouwds</v>
      </c>
      <c r="G3797" s="116" t="str">
        <f t="shared" si="461"/>
        <v>Men Veteran</v>
      </c>
      <c r="H3797" s="116" t="str">
        <f t="shared" si="462"/>
        <v>Steenbras</v>
      </c>
      <c r="I3797" s="109" t="s">
        <v>19</v>
      </c>
      <c r="J3797" s="109"/>
      <c r="K3797" s="109">
        <v>49</v>
      </c>
      <c r="L3797" s="118">
        <f t="shared" si="463"/>
        <v>1.2</v>
      </c>
      <c r="M3797" s="118">
        <f t="shared" si="464"/>
        <v>1.2</v>
      </c>
    </row>
    <row r="3798" spans="1:13" x14ac:dyDescent="0.3">
      <c r="A3798" s="121" t="str">
        <f t="shared" si="465"/>
        <v>2019-IC-L5</v>
      </c>
      <c r="B3798" s="122">
        <f t="shared" si="466"/>
        <v>43785</v>
      </c>
      <c r="C3798" s="121" t="str">
        <f t="shared" si="467"/>
        <v>Zone 5 - Mile 108</v>
      </c>
      <c r="D3798" s="109" t="s">
        <v>1075</v>
      </c>
      <c r="E3798" s="116" t="str">
        <f t="shared" si="459"/>
        <v>Johannes Jnr</v>
      </c>
      <c r="F3798" s="116" t="str">
        <f t="shared" si="460"/>
        <v>Kinnear</v>
      </c>
      <c r="G3798" s="116" t="str">
        <f t="shared" si="461"/>
        <v>Men U/16</v>
      </c>
      <c r="H3798" s="116" t="str">
        <f t="shared" si="462"/>
        <v>xSteenbras</v>
      </c>
      <c r="I3798" s="109"/>
      <c r="J3798" s="109"/>
      <c r="K3798" s="109"/>
      <c r="L3798" s="118" t="str">
        <f t="shared" si="463"/>
        <v/>
      </c>
      <c r="M3798" s="118" t="str">
        <f t="shared" si="464"/>
        <v/>
      </c>
    </row>
    <row r="3799" spans="1:13" x14ac:dyDescent="0.3">
      <c r="A3799" s="121" t="str">
        <f t="shared" si="465"/>
        <v>2019-IC-L5</v>
      </c>
      <c r="B3799" s="122">
        <f t="shared" si="466"/>
        <v>43785</v>
      </c>
      <c r="C3799" s="121" t="str">
        <f t="shared" si="467"/>
        <v>Zone 5 - Mile 108</v>
      </c>
      <c r="D3799" s="109" t="s">
        <v>1686</v>
      </c>
      <c r="E3799" s="116" t="str">
        <f t="shared" si="459"/>
        <v>Iwan</v>
      </c>
      <c r="F3799" s="116" t="str">
        <f t="shared" si="460"/>
        <v>Kotze</v>
      </c>
      <c r="G3799" s="116" t="str">
        <f t="shared" si="461"/>
        <v>Men Senior</v>
      </c>
      <c r="H3799" s="116" t="str">
        <f t="shared" si="462"/>
        <v>Seagull Angling Club</v>
      </c>
      <c r="I3799" s="109"/>
      <c r="J3799" s="109" t="s">
        <v>2018</v>
      </c>
      <c r="K3799" s="109">
        <v>95</v>
      </c>
      <c r="L3799" s="118">
        <f t="shared" si="463"/>
        <v>3.6</v>
      </c>
      <c r="M3799" s="118">
        <f t="shared" si="464"/>
        <v>3.6</v>
      </c>
    </row>
    <row r="3800" spans="1:13" x14ac:dyDescent="0.3">
      <c r="A3800" s="121" t="str">
        <f t="shared" si="465"/>
        <v>2019-IC-L5</v>
      </c>
      <c r="B3800" s="122">
        <f t="shared" si="466"/>
        <v>43785</v>
      </c>
      <c r="C3800" s="121" t="str">
        <f t="shared" si="467"/>
        <v>Zone 5 - Mile 108</v>
      </c>
      <c r="D3800" s="109" t="s">
        <v>1686</v>
      </c>
      <c r="E3800" s="116" t="str">
        <f t="shared" si="459"/>
        <v>Iwan</v>
      </c>
      <c r="F3800" s="116" t="str">
        <f t="shared" si="460"/>
        <v>Kotze</v>
      </c>
      <c r="G3800" s="116" t="str">
        <f t="shared" si="461"/>
        <v>Men Senior</v>
      </c>
      <c r="H3800" s="116" t="str">
        <f t="shared" si="462"/>
        <v>Seagull Angling Club</v>
      </c>
      <c r="I3800" s="109"/>
      <c r="J3800" s="109" t="s">
        <v>20</v>
      </c>
      <c r="K3800" s="109">
        <v>71</v>
      </c>
      <c r="L3800" s="118">
        <f t="shared" si="463"/>
        <v>1.3</v>
      </c>
      <c r="M3800" s="118">
        <f t="shared" si="464"/>
        <v>1.3</v>
      </c>
    </row>
    <row r="3801" spans="1:13" x14ac:dyDescent="0.3">
      <c r="A3801" s="121" t="str">
        <f t="shared" si="465"/>
        <v>2019-IC-L5</v>
      </c>
      <c r="B3801" s="122">
        <f t="shared" si="466"/>
        <v>43785</v>
      </c>
      <c r="C3801" s="121" t="str">
        <f t="shared" si="467"/>
        <v>Zone 5 - Mile 108</v>
      </c>
      <c r="D3801" s="109" t="s">
        <v>1686</v>
      </c>
      <c r="E3801" s="116" t="str">
        <f t="shared" si="459"/>
        <v>Iwan</v>
      </c>
      <c r="F3801" s="116" t="str">
        <f t="shared" si="460"/>
        <v>Kotze</v>
      </c>
      <c r="G3801" s="116" t="str">
        <f t="shared" si="461"/>
        <v>Men Senior</v>
      </c>
      <c r="H3801" s="116" t="str">
        <f t="shared" si="462"/>
        <v>Seagull Angling Club</v>
      </c>
      <c r="I3801" s="109"/>
      <c r="J3801" s="109" t="s">
        <v>8</v>
      </c>
      <c r="K3801" s="109">
        <v>79</v>
      </c>
      <c r="L3801" s="118">
        <f t="shared" si="463"/>
        <v>3.9</v>
      </c>
      <c r="M3801" s="118">
        <f t="shared" si="464"/>
        <v>3.9</v>
      </c>
    </row>
    <row r="3802" spans="1:13" x14ac:dyDescent="0.3">
      <c r="A3802" s="121" t="str">
        <f t="shared" si="465"/>
        <v>2019-IC-L5</v>
      </c>
      <c r="B3802" s="122">
        <f t="shared" si="466"/>
        <v>43785</v>
      </c>
      <c r="C3802" s="121" t="str">
        <f t="shared" si="467"/>
        <v>Zone 5 - Mile 108</v>
      </c>
      <c r="D3802" s="109" t="s">
        <v>1686</v>
      </c>
      <c r="E3802" s="116" t="str">
        <f t="shared" si="459"/>
        <v>Iwan</v>
      </c>
      <c r="F3802" s="116" t="str">
        <f t="shared" si="460"/>
        <v>Kotze</v>
      </c>
      <c r="G3802" s="116" t="str">
        <f t="shared" si="461"/>
        <v>Men Senior</v>
      </c>
      <c r="H3802" s="116" t="str">
        <f t="shared" si="462"/>
        <v>Seagull Angling Club</v>
      </c>
      <c r="I3802" s="109"/>
      <c r="J3802" s="109" t="s">
        <v>8</v>
      </c>
      <c r="K3802" s="109">
        <v>71</v>
      </c>
      <c r="L3802" s="118">
        <f t="shared" si="463"/>
        <v>2.9</v>
      </c>
      <c r="M3802" s="118">
        <f t="shared" si="464"/>
        <v>2.9</v>
      </c>
    </row>
    <row r="3803" spans="1:13" x14ac:dyDescent="0.3">
      <c r="A3803" s="121" t="str">
        <f t="shared" si="465"/>
        <v>2019-IC-L5</v>
      </c>
      <c r="B3803" s="122">
        <f t="shared" si="466"/>
        <v>43785</v>
      </c>
      <c r="C3803" s="121" t="str">
        <f t="shared" si="467"/>
        <v>Zone 5 - Mile 108</v>
      </c>
      <c r="D3803" s="109" t="s">
        <v>1686</v>
      </c>
      <c r="E3803" s="116" t="str">
        <f t="shared" si="459"/>
        <v>Iwan</v>
      </c>
      <c r="F3803" s="116" t="str">
        <f t="shared" si="460"/>
        <v>Kotze</v>
      </c>
      <c r="G3803" s="116" t="str">
        <f t="shared" si="461"/>
        <v>Men Senior</v>
      </c>
      <c r="H3803" s="116" t="str">
        <f t="shared" si="462"/>
        <v>Seagull Angling Club</v>
      </c>
      <c r="I3803" s="109"/>
      <c r="J3803" s="109" t="s">
        <v>8</v>
      </c>
      <c r="K3803" s="109">
        <v>69</v>
      </c>
      <c r="L3803" s="118">
        <f t="shared" si="463"/>
        <v>2.6</v>
      </c>
      <c r="M3803" s="118">
        <f t="shared" si="464"/>
        <v>2.6</v>
      </c>
    </row>
    <row r="3804" spans="1:13" x14ac:dyDescent="0.3">
      <c r="A3804" s="121" t="str">
        <f t="shared" si="465"/>
        <v>2019-IC-L5</v>
      </c>
      <c r="B3804" s="122">
        <f t="shared" si="466"/>
        <v>43785</v>
      </c>
      <c r="C3804" s="121" t="str">
        <f t="shared" si="467"/>
        <v>Zone 5 - Mile 108</v>
      </c>
      <c r="D3804" s="109" t="s">
        <v>1686</v>
      </c>
      <c r="E3804" s="116" t="str">
        <f t="shared" si="459"/>
        <v>Iwan</v>
      </c>
      <c r="F3804" s="116" t="str">
        <f t="shared" si="460"/>
        <v>Kotze</v>
      </c>
      <c r="G3804" s="116" t="str">
        <f t="shared" si="461"/>
        <v>Men Senior</v>
      </c>
      <c r="H3804" s="116" t="str">
        <f t="shared" si="462"/>
        <v>Seagull Angling Club</v>
      </c>
      <c r="I3804" s="109"/>
      <c r="J3804" s="109" t="s">
        <v>8</v>
      </c>
      <c r="K3804" s="109">
        <v>83</v>
      </c>
      <c r="L3804" s="118">
        <f t="shared" si="463"/>
        <v>4.5999999999999996</v>
      </c>
      <c r="M3804" s="118">
        <f t="shared" si="464"/>
        <v>4.5999999999999996</v>
      </c>
    </row>
    <row r="3805" spans="1:13" x14ac:dyDescent="0.3">
      <c r="A3805" s="121" t="str">
        <f t="shared" si="465"/>
        <v>2019-IC-L5</v>
      </c>
      <c r="B3805" s="122">
        <f t="shared" si="466"/>
        <v>43785</v>
      </c>
      <c r="C3805" s="121" t="str">
        <f t="shared" si="467"/>
        <v>Zone 5 - Mile 108</v>
      </c>
      <c r="D3805" s="109" t="s">
        <v>1686</v>
      </c>
      <c r="E3805" s="116" t="str">
        <f t="shared" si="459"/>
        <v>Iwan</v>
      </c>
      <c r="F3805" s="116" t="str">
        <f t="shared" si="460"/>
        <v>Kotze</v>
      </c>
      <c r="G3805" s="116" t="str">
        <f t="shared" si="461"/>
        <v>Men Senior</v>
      </c>
      <c r="H3805" s="116" t="str">
        <f t="shared" si="462"/>
        <v>Seagull Angling Club</v>
      </c>
      <c r="I3805" s="109"/>
      <c r="J3805" s="109" t="s">
        <v>8</v>
      </c>
      <c r="K3805" s="109">
        <v>71</v>
      </c>
      <c r="L3805" s="118">
        <f t="shared" si="463"/>
        <v>2.9</v>
      </c>
      <c r="M3805" s="118">
        <f t="shared" si="464"/>
        <v>2.9</v>
      </c>
    </row>
    <row r="3806" spans="1:13" x14ac:dyDescent="0.3">
      <c r="A3806" s="121" t="str">
        <f t="shared" si="465"/>
        <v>2019-IC-L5</v>
      </c>
      <c r="B3806" s="122">
        <f t="shared" si="466"/>
        <v>43785</v>
      </c>
      <c r="C3806" s="121" t="str">
        <f t="shared" si="467"/>
        <v>Zone 5 - Mile 108</v>
      </c>
      <c r="D3806" s="109" t="s">
        <v>1686</v>
      </c>
      <c r="E3806" s="116" t="str">
        <f t="shared" si="459"/>
        <v>Iwan</v>
      </c>
      <c r="F3806" s="116" t="str">
        <f t="shared" si="460"/>
        <v>Kotze</v>
      </c>
      <c r="G3806" s="116" t="str">
        <f t="shared" si="461"/>
        <v>Men Senior</v>
      </c>
      <c r="H3806" s="116" t="str">
        <f t="shared" si="462"/>
        <v>Seagull Angling Club</v>
      </c>
      <c r="I3806" s="109"/>
      <c r="J3806" s="109" t="s">
        <v>8</v>
      </c>
      <c r="K3806" s="109">
        <v>82</v>
      </c>
      <c r="L3806" s="118">
        <f t="shared" si="463"/>
        <v>4.4000000000000004</v>
      </c>
      <c r="M3806" s="118">
        <f t="shared" si="464"/>
        <v>4.4000000000000004</v>
      </c>
    </row>
    <row r="3807" spans="1:13" x14ac:dyDescent="0.3">
      <c r="A3807" s="121" t="str">
        <f t="shared" si="465"/>
        <v>2019-IC-L5</v>
      </c>
      <c r="B3807" s="122">
        <f t="shared" si="466"/>
        <v>43785</v>
      </c>
      <c r="C3807" s="121" t="str">
        <f t="shared" si="467"/>
        <v>Zone 5 - Mile 108</v>
      </c>
      <c r="D3807" s="109" t="s">
        <v>1686</v>
      </c>
      <c r="E3807" s="116" t="str">
        <f t="shared" si="459"/>
        <v>Iwan</v>
      </c>
      <c r="F3807" s="116" t="str">
        <f t="shared" si="460"/>
        <v>Kotze</v>
      </c>
      <c r="G3807" s="116" t="str">
        <f t="shared" si="461"/>
        <v>Men Senior</v>
      </c>
      <c r="H3807" s="116" t="str">
        <f t="shared" si="462"/>
        <v>Seagull Angling Club</v>
      </c>
      <c r="I3807" s="109"/>
      <c r="J3807" s="109" t="s">
        <v>8</v>
      </c>
      <c r="K3807" s="109">
        <v>71</v>
      </c>
      <c r="L3807" s="118">
        <f t="shared" si="463"/>
        <v>2.9</v>
      </c>
      <c r="M3807" s="118">
        <f t="shared" si="464"/>
        <v>2.9</v>
      </c>
    </row>
    <row r="3808" spans="1:13" x14ac:dyDescent="0.3">
      <c r="A3808" s="121" t="str">
        <f t="shared" si="465"/>
        <v>2019-IC-L5</v>
      </c>
      <c r="B3808" s="122">
        <f t="shared" si="466"/>
        <v>43785</v>
      </c>
      <c r="C3808" s="121" t="str">
        <f t="shared" si="467"/>
        <v>Zone 5 - Mile 108</v>
      </c>
      <c r="D3808" s="109" t="s">
        <v>1686</v>
      </c>
      <c r="E3808" s="116" t="str">
        <f t="shared" si="459"/>
        <v>Iwan</v>
      </c>
      <c r="F3808" s="116" t="str">
        <f t="shared" si="460"/>
        <v>Kotze</v>
      </c>
      <c r="G3808" s="116" t="str">
        <f t="shared" si="461"/>
        <v>Men Senior</v>
      </c>
      <c r="H3808" s="116" t="str">
        <f t="shared" si="462"/>
        <v>Seagull Angling Club</v>
      </c>
      <c r="I3808" s="109"/>
      <c r="J3808" s="109" t="s">
        <v>8</v>
      </c>
      <c r="K3808" s="109">
        <v>79</v>
      </c>
      <c r="L3808" s="118">
        <f t="shared" si="463"/>
        <v>3.9</v>
      </c>
      <c r="M3808" s="118">
        <f t="shared" si="464"/>
        <v>3.9</v>
      </c>
    </row>
    <row r="3809" spans="1:13" x14ac:dyDescent="0.3">
      <c r="A3809" s="121" t="str">
        <f t="shared" si="465"/>
        <v>2019-IC-L5</v>
      </c>
      <c r="B3809" s="122">
        <f t="shared" si="466"/>
        <v>43785</v>
      </c>
      <c r="C3809" s="121" t="str">
        <f t="shared" si="467"/>
        <v>Zone 5 - Mile 108</v>
      </c>
      <c r="D3809" s="109" t="s">
        <v>1686</v>
      </c>
      <c r="E3809" s="116" t="str">
        <f t="shared" si="459"/>
        <v>Iwan</v>
      </c>
      <c r="F3809" s="116" t="str">
        <f t="shared" si="460"/>
        <v>Kotze</v>
      </c>
      <c r="G3809" s="116" t="str">
        <f t="shared" si="461"/>
        <v>Men Senior</v>
      </c>
      <c r="H3809" s="116" t="str">
        <f t="shared" si="462"/>
        <v>Seagull Angling Club</v>
      </c>
      <c r="I3809" s="109"/>
      <c r="J3809" s="109" t="s">
        <v>8</v>
      </c>
      <c r="K3809" s="109">
        <v>72</v>
      </c>
      <c r="L3809" s="118">
        <f t="shared" si="463"/>
        <v>3</v>
      </c>
      <c r="M3809" s="118">
        <f t="shared" si="464"/>
        <v>3</v>
      </c>
    </row>
    <row r="3810" spans="1:13" x14ac:dyDescent="0.3">
      <c r="A3810" s="121" t="str">
        <f t="shared" si="465"/>
        <v>2019-IC-L5</v>
      </c>
      <c r="B3810" s="122">
        <f t="shared" si="466"/>
        <v>43785</v>
      </c>
      <c r="C3810" s="121" t="str">
        <f t="shared" si="467"/>
        <v>Zone 5 - Mile 108</v>
      </c>
      <c r="D3810" s="109" t="s">
        <v>1686</v>
      </c>
      <c r="E3810" s="116" t="str">
        <f t="shared" si="459"/>
        <v>Iwan</v>
      </c>
      <c r="F3810" s="116" t="str">
        <f t="shared" si="460"/>
        <v>Kotze</v>
      </c>
      <c r="G3810" s="116" t="str">
        <f t="shared" si="461"/>
        <v>Men Senior</v>
      </c>
      <c r="H3810" s="116" t="str">
        <f t="shared" si="462"/>
        <v>Seagull Angling Club</v>
      </c>
      <c r="I3810" s="109" t="s">
        <v>9</v>
      </c>
      <c r="J3810" s="109"/>
      <c r="K3810" s="109">
        <v>32</v>
      </c>
      <c r="L3810" s="118">
        <f t="shared" si="463"/>
        <v>0.6</v>
      </c>
      <c r="M3810" s="118">
        <f t="shared" si="464"/>
        <v>0.6</v>
      </c>
    </row>
    <row r="3811" spans="1:13" x14ac:dyDescent="0.3">
      <c r="A3811" s="121" t="str">
        <f t="shared" si="465"/>
        <v>2019-IC-L5</v>
      </c>
      <c r="B3811" s="122">
        <f t="shared" si="466"/>
        <v>43785</v>
      </c>
      <c r="C3811" s="121" t="str">
        <f t="shared" si="467"/>
        <v>Zone 5 - Mile 108</v>
      </c>
      <c r="D3811" s="109" t="s">
        <v>982</v>
      </c>
      <c r="E3811" s="116" t="str">
        <f t="shared" ref="E3811:E3874" si="468">IF(D3811="","",VLOOKUP(D3811,Master,3,FALSE))</f>
        <v>Hannes</v>
      </c>
      <c r="F3811" s="116" t="str">
        <f t="shared" ref="F3811:F3874" si="469">IF(D3811="","",VLOOKUP(D3811,Master,4,FALSE))</f>
        <v>Swartz</v>
      </c>
      <c r="G3811" s="116" t="str">
        <f t="shared" ref="G3811:G3874" si="470">IF(D3811="","",VLOOKUP(D3811,Master,5,FALSE))</f>
        <v>Men Veteran</v>
      </c>
      <c r="H3811" s="116" t="str">
        <f t="shared" ref="H3811:H3874" si="471">IF(D3811="","",VLOOKUP(D3811,Master,2,FALSE))</f>
        <v>Seagull Angling Club</v>
      </c>
      <c r="I3811" s="109"/>
      <c r="J3811" s="109" t="s">
        <v>8</v>
      </c>
      <c r="K3811" s="109">
        <v>68</v>
      </c>
      <c r="L3811" s="118">
        <f t="shared" ref="L3811:L3874" si="472">IF(K3811="","",IF(I3811="",ROUND(HLOOKUP(J3811,kgList,K3811,FALSE),1),ROUND(HLOOKUP(I3811,kgList,K3811,FALSE),1)))</f>
        <v>2.5</v>
      </c>
      <c r="M3811" s="118">
        <f t="shared" ref="M3811:M3874" si="473">IF(L3811="","",IF(COUNTA(I3811:J3811)&gt;1,"Edible or Inedible",IF(COUNTA(I3811)=1,L3811*1,IF(COUNTA(J3811)=1,L3811*1,"ERROR"))))</f>
        <v>2.5</v>
      </c>
    </row>
    <row r="3812" spans="1:13" x14ac:dyDescent="0.3">
      <c r="A3812" s="121" t="str">
        <f t="shared" si="465"/>
        <v>2019-IC-L5</v>
      </c>
      <c r="B3812" s="122">
        <f t="shared" si="466"/>
        <v>43785</v>
      </c>
      <c r="C3812" s="121" t="str">
        <f t="shared" si="467"/>
        <v>Zone 5 - Mile 108</v>
      </c>
      <c r="D3812" s="109" t="s">
        <v>982</v>
      </c>
      <c r="E3812" s="116" t="str">
        <f t="shared" si="468"/>
        <v>Hannes</v>
      </c>
      <c r="F3812" s="116" t="str">
        <f t="shared" si="469"/>
        <v>Swartz</v>
      </c>
      <c r="G3812" s="116" t="str">
        <f t="shared" si="470"/>
        <v>Men Veteran</v>
      </c>
      <c r="H3812" s="116" t="str">
        <f t="shared" si="471"/>
        <v>Seagull Angling Club</v>
      </c>
      <c r="I3812" s="109" t="s">
        <v>19</v>
      </c>
      <c r="J3812" s="109"/>
      <c r="K3812" s="109">
        <v>68</v>
      </c>
      <c r="L3812" s="118">
        <f t="shared" si="472"/>
        <v>3.3</v>
      </c>
      <c r="M3812" s="118">
        <f t="shared" si="473"/>
        <v>3.3</v>
      </c>
    </row>
    <row r="3813" spans="1:13" x14ac:dyDescent="0.3">
      <c r="A3813" s="121" t="str">
        <f t="shared" si="465"/>
        <v>2019-IC-L5</v>
      </c>
      <c r="B3813" s="122">
        <f t="shared" si="466"/>
        <v>43785</v>
      </c>
      <c r="C3813" s="121" t="str">
        <f t="shared" si="467"/>
        <v>Zone 5 - Mile 108</v>
      </c>
      <c r="D3813" s="109" t="s">
        <v>982</v>
      </c>
      <c r="E3813" s="116" t="str">
        <f t="shared" si="468"/>
        <v>Hannes</v>
      </c>
      <c r="F3813" s="116" t="str">
        <f t="shared" si="469"/>
        <v>Swartz</v>
      </c>
      <c r="G3813" s="116" t="str">
        <f t="shared" si="470"/>
        <v>Men Veteran</v>
      </c>
      <c r="H3813" s="116" t="str">
        <f t="shared" si="471"/>
        <v>Seagull Angling Club</v>
      </c>
      <c r="I3813" s="109" t="s">
        <v>19</v>
      </c>
      <c r="J3813" s="109"/>
      <c r="K3813" s="109">
        <v>41</v>
      </c>
      <c r="L3813" s="118">
        <f t="shared" si="472"/>
        <v>0.7</v>
      </c>
      <c r="M3813" s="118">
        <f t="shared" si="473"/>
        <v>0.7</v>
      </c>
    </row>
    <row r="3814" spans="1:13" x14ac:dyDescent="0.3">
      <c r="A3814" s="121" t="str">
        <f t="shared" si="465"/>
        <v>2019-IC-L5</v>
      </c>
      <c r="B3814" s="122">
        <f t="shared" si="466"/>
        <v>43785</v>
      </c>
      <c r="C3814" s="121" t="str">
        <f t="shared" si="467"/>
        <v>Zone 5 - Mile 108</v>
      </c>
      <c r="D3814" s="109" t="s">
        <v>528</v>
      </c>
      <c r="E3814" s="116" t="str">
        <f t="shared" si="468"/>
        <v>Jaco</v>
      </c>
      <c r="F3814" s="116" t="str">
        <f t="shared" si="469"/>
        <v>Mertens</v>
      </c>
      <c r="G3814" s="116" t="str">
        <f t="shared" si="470"/>
        <v>Men Senior</v>
      </c>
      <c r="H3814" s="116" t="str">
        <f t="shared" si="471"/>
        <v>Seagull Angling Club</v>
      </c>
      <c r="I3814" s="109"/>
      <c r="J3814" s="109" t="s">
        <v>2018</v>
      </c>
      <c r="K3814" s="109">
        <v>124</v>
      </c>
      <c r="L3814" s="118">
        <f t="shared" si="472"/>
        <v>9.1</v>
      </c>
      <c r="M3814" s="118">
        <f t="shared" si="473"/>
        <v>9.1</v>
      </c>
    </row>
    <row r="3815" spans="1:13" x14ac:dyDescent="0.3">
      <c r="A3815" s="121" t="str">
        <f t="shared" si="465"/>
        <v>2019-IC-L5</v>
      </c>
      <c r="B3815" s="122">
        <f t="shared" si="466"/>
        <v>43785</v>
      </c>
      <c r="C3815" s="121" t="str">
        <f t="shared" si="467"/>
        <v>Zone 5 - Mile 108</v>
      </c>
      <c r="D3815" s="109" t="s">
        <v>528</v>
      </c>
      <c r="E3815" s="116" t="str">
        <f t="shared" si="468"/>
        <v>Jaco</v>
      </c>
      <c r="F3815" s="116" t="str">
        <f t="shared" si="469"/>
        <v>Mertens</v>
      </c>
      <c r="G3815" s="116" t="str">
        <f t="shared" si="470"/>
        <v>Men Senior</v>
      </c>
      <c r="H3815" s="116" t="str">
        <f t="shared" si="471"/>
        <v>Seagull Angling Club</v>
      </c>
      <c r="I3815" s="109"/>
      <c r="J3815" s="109" t="s">
        <v>8</v>
      </c>
      <c r="K3815" s="109">
        <v>84</v>
      </c>
      <c r="L3815" s="118">
        <f t="shared" si="472"/>
        <v>4.7</v>
      </c>
      <c r="M3815" s="118">
        <f t="shared" si="473"/>
        <v>4.7</v>
      </c>
    </row>
    <row r="3816" spans="1:13" x14ac:dyDescent="0.3">
      <c r="A3816" s="121" t="str">
        <f t="shared" si="465"/>
        <v>2019-IC-L5</v>
      </c>
      <c r="B3816" s="122">
        <f t="shared" si="466"/>
        <v>43785</v>
      </c>
      <c r="C3816" s="121" t="str">
        <f t="shared" si="467"/>
        <v>Zone 5 - Mile 108</v>
      </c>
      <c r="D3816" s="109" t="s">
        <v>528</v>
      </c>
      <c r="E3816" s="116" t="str">
        <f t="shared" si="468"/>
        <v>Jaco</v>
      </c>
      <c r="F3816" s="116" t="str">
        <f t="shared" si="469"/>
        <v>Mertens</v>
      </c>
      <c r="G3816" s="116" t="str">
        <f t="shared" si="470"/>
        <v>Men Senior</v>
      </c>
      <c r="H3816" s="116" t="str">
        <f t="shared" si="471"/>
        <v>Seagull Angling Club</v>
      </c>
      <c r="I3816" s="109"/>
      <c r="J3816" s="109" t="s">
        <v>8</v>
      </c>
      <c r="K3816" s="109">
        <v>84</v>
      </c>
      <c r="L3816" s="118">
        <f t="shared" si="472"/>
        <v>4.7</v>
      </c>
      <c r="M3816" s="118">
        <f t="shared" si="473"/>
        <v>4.7</v>
      </c>
    </row>
    <row r="3817" spans="1:13" x14ac:dyDescent="0.3">
      <c r="A3817" s="121" t="str">
        <f t="shared" si="465"/>
        <v>2019-IC-L5</v>
      </c>
      <c r="B3817" s="122">
        <f t="shared" si="466"/>
        <v>43785</v>
      </c>
      <c r="C3817" s="121" t="str">
        <f t="shared" si="467"/>
        <v>Zone 5 - Mile 108</v>
      </c>
      <c r="D3817" s="109" t="s">
        <v>546</v>
      </c>
      <c r="E3817" s="116" t="str">
        <f t="shared" si="468"/>
        <v>Sean</v>
      </c>
      <c r="F3817" s="116" t="str">
        <f t="shared" si="469"/>
        <v>Van Den Heuvel</v>
      </c>
      <c r="G3817" s="116" t="str">
        <f t="shared" si="470"/>
        <v>Men Veteran</v>
      </c>
      <c r="H3817" s="116" t="str">
        <f t="shared" si="471"/>
        <v>Seagull Angling Club</v>
      </c>
      <c r="I3817" s="109"/>
      <c r="J3817" s="109" t="s">
        <v>8</v>
      </c>
      <c r="K3817" s="109">
        <v>76</v>
      </c>
      <c r="L3817" s="118">
        <f t="shared" si="472"/>
        <v>3.5</v>
      </c>
      <c r="M3817" s="118">
        <f t="shared" si="473"/>
        <v>3.5</v>
      </c>
    </row>
    <row r="3818" spans="1:13" x14ac:dyDescent="0.3">
      <c r="A3818" s="121" t="str">
        <f t="shared" si="465"/>
        <v>2019-IC-L5</v>
      </c>
      <c r="B3818" s="122">
        <f t="shared" si="466"/>
        <v>43785</v>
      </c>
      <c r="C3818" s="121" t="str">
        <f t="shared" si="467"/>
        <v>Zone 5 - Mile 108</v>
      </c>
      <c r="D3818" s="109" t="s">
        <v>546</v>
      </c>
      <c r="E3818" s="116" t="str">
        <f t="shared" si="468"/>
        <v>Sean</v>
      </c>
      <c r="F3818" s="116" t="str">
        <f t="shared" si="469"/>
        <v>Van Den Heuvel</v>
      </c>
      <c r="G3818" s="116" t="str">
        <f t="shared" si="470"/>
        <v>Men Veteran</v>
      </c>
      <c r="H3818" s="116" t="str">
        <f t="shared" si="471"/>
        <v>Seagull Angling Club</v>
      </c>
      <c r="I3818" s="109"/>
      <c r="J3818" s="109" t="s">
        <v>2018</v>
      </c>
      <c r="K3818" s="109">
        <v>124</v>
      </c>
      <c r="L3818" s="118">
        <f t="shared" si="472"/>
        <v>9.1</v>
      </c>
      <c r="M3818" s="118">
        <f t="shared" si="473"/>
        <v>9.1</v>
      </c>
    </row>
    <row r="3819" spans="1:13" x14ac:dyDescent="0.3">
      <c r="A3819" s="121" t="str">
        <f t="shared" si="465"/>
        <v>2019-IC-L5</v>
      </c>
      <c r="B3819" s="122">
        <f t="shared" si="466"/>
        <v>43785</v>
      </c>
      <c r="C3819" s="121" t="str">
        <f t="shared" si="467"/>
        <v>Zone 5 - Mile 108</v>
      </c>
      <c r="D3819" s="109" t="s">
        <v>546</v>
      </c>
      <c r="E3819" s="116" t="str">
        <f t="shared" si="468"/>
        <v>Sean</v>
      </c>
      <c r="F3819" s="116" t="str">
        <f t="shared" si="469"/>
        <v>Van Den Heuvel</v>
      </c>
      <c r="G3819" s="116" t="str">
        <f t="shared" si="470"/>
        <v>Men Veteran</v>
      </c>
      <c r="H3819" s="116" t="str">
        <f t="shared" si="471"/>
        <v>Seagull Angling Club</v>
      </c>
      <c r="I3819" s="109"/>
      <c r="J3819" s="109" t="s">
        <v>2020</v>
      </c>
      <c r="K3819" s="109">
        <v>98</v>
      </c>
      <c r="L3819" s="118">
        <f t="shared" si="472"/>
        <v>3.4</v>
      </c>
      <c r="M3819" s="118">
        <f t="shared" si="473"/>
        <v>3.4</v>
      </c>
    </row>
    <row r="3820" spans="1:13" x14ac:dyDescent="0.3">
      <c r="A3820" s="121" t="str">
        <f t="shared" si="465"/>
        <v>2019-IC-L5</v>
      </c>
      <c r="B3820" s="122">
        <f t="shared" si="466"/>
        <v>43785</v>
      </c>
      <c r="C3820" s="121" t="str">
        <f t="shared" si="467"/>
        <v>Zone 5 - Mile 108</v>
      </c>
      <c r="D3820" s="109" t="s">
        <v>1536</v>
      </c>
      <c r="E3820" s="116" t="str">
        <f t="shared" si="468"/>
        <v>Gerhard</v>
      </c>
      <c r="F3820" s="116" t="str">
        <f t="shared" si="469"/>
        <v>Van Niekerk</v>
      </c>
      <c r="G3820" s="116" t="str">
        <f t="shared" si="470"/>
        <v>Men Senior</v>
      </c>
      <c r="H3820" s="116" t="str">
        <f t="shared" si="471"/>
        <v>Seagull Angling Club</v>
      </c>
      <c r="I3820" s="109"/>
      <c r="J3820" s="109" t="s">
        <v>2018</v>
      </c>
      <c r="K3820" s="109">
        <v>107</v>
      </c>
      <c r="L3820" s="118">
        <f t="shared" si="472"/>
        <v>5.5</v>
      </c>
      <c r="M3820" s="118">
        <f t="shared" si="473"/>
        <v>5.5</v>
      </c>
    </row>
    <row r="3821" spans="1:13" x14ac:dyDescent="0.3">
      <c r="A3821" s="121" t="str">
        <f t="shared" si="465"/>
        <v>2019-IC-L5</v>
      </c>
      <c r="B3821" s="122">
        <f t="shared" si="466"/>
        <v>43785</v>
      </c>
      <c r="C3821" s="121" t="str">
        <f t="shared" si="467"/>
        <v>Zone 5 - Mile 108</v>
      </c>
      <c r="D3821" s="109" t="s">
        <v>1536</v>
      </c>
      <c r="E3821" s="116" t="str">
        <f t="shared" si="468"/>
        <v>Gerhard</v>
      </c>
      <c r="F3821" s="116" t="str">
        <f t="shared" si="469"/>
        <v>Van Niekerk</v>
      </c>
      <c r="G3821" s="116" t="str">
        <f t="shared" si="470"/>
        <v>Men Senior</v>
      </c>
      <c r="H3821" s="116" t="str">
        <f t="shared" si="471"/>
        <v>Seagull Angling Club</v>
      </c>
      <c r="I3821" s="109" t="s">
        <v>19</v>
      </c>
      <c r="J3821" s="109"/>
      <c r="K3821" s="109">
        <v>49</v>
      </c>
      <c r="L3821" s="118">
        <f t="shared" si="472"/>
        <v>1.2</v>
      </c>
      <c r="M3821" s="118">
        <f t="shared" si="473"/>
        <v>1.2</v>
      </c>
    </row>
    <row r="3822" spans="1:13" x14ac:dyDescent="0.3">
      <c r="A3822" s="121" t="str">
        <f t="shared" si="465"/>
        <v>2019-IC-L5</v>
      </c>
      <c r="B3822" s="122">
        <f t="shared" si="466"/>
        <v>43785</v>
      </c>
      <c r="C3822" s="121" t="str">
        <f t="shared" si="467"/>
        <v>Zone 5 - Mile 108</v>
      </c>
      <c r="D3822" s="109" t="s">
        <v>1536</v>
      </c>
      <c r="E3822" s="116" t="str">
        <f t="shared" si="468"/>
        <v>Gerhard</v>
      </c>
      <c r="F3822" s="116" t="str">
        <f t="shared" si="469"/>
        <v>Van Niekerk</v>
      </c>
      <c r="G3822" s="116" t="str">
        <f t="shared" si="470"/>
        <v>Men Senior</v>
      </c>
      <c r="H3822" s="116" t="str">
        <f t="shared" si="471"/>
        <v>Seagull Angling Club</v>
      </c>
      <c r="I3822" s="109"/>
      <c r="J3822" s="109" t="s">
        <v>8</v>
      </c>
      <c r="K3822" s="109">
        <v>77</v>
      </c>
      <c r="L3822" s="118">
        <f t="shared" si="472"/>
        <v>3.6</v>
      </c>
      <c r="M3822" s="118">
        <f t="shared" si="473"/>
        <v>3.6</v>
      </c>
    </row>
    <row r="3823" spans="1:13" x14ac:dyDescent="0.3">
      <c r="A3823" s="121" t="str">
        <f t="shared" si="465"/>
        <v>2019-IC-L5</v>
      </c>
      <c r="B3823" s="122">
        <f t="shared" si="466"/>
        <v>43785</v>
      </c>
      <c r="C3823" s="121" t="str">
        <f t="shared" si="467"/>
        <v>Zone 5 - Mile 108</v>
      </c>
      <c r="D3823" s="109" t="s">
        <v>1537</v>
      </c>
      <c r="E3823" s="116" t="str">
        <f t="shared" si="468"/>
        <v>Jaco</v>
      </c>
      <c r="F3823" s="116" t="str">
        <f t="shared" si="469"/>
        <v>Wiese</v>
      </c>
      <c r="G3823" s="116" t="str">
        <f t="shared" si="470"/>
        <v>Men Senior</v>
      </c>
      <c r="H3823" s="116" t="str">
        <f t="shared" si="471"/>
        <v>Seagull Angling Club</v>
      </c>
      <c r="I3823" s="109"/>
      <c r="J3823" s="109" t="s">
        <v>2018</v>
      </c>
      <c r="K3823" s="109">
        <v>107</v>
      </c>
      <c r="L3823" s="118">
        <f t="shared" si="472"/>
        <v>5.5</v>
      </c>
      <c r="M3823" s="118">
        <f t="shared" si="473"/>
        <v>5.5</v>
      </c>
    </row>
    <row r="3824" spans="1:13" x14ac:dyDescent="0.3">
      <c r="A3824" s="121" t="str">
        <f t="shared" si="465"/>
        <v>2019-IC-L5</v>
      </c>
      <c r="B3824" s="122">
        <f t="shared" si="466"/>
        <v>43785</v>
      </c>
      <c r="C3824" s="121" t="str">
        <f t="shared" si="467"/>
        <v>Zone 5 - Mile 108</v>
      </c>
      <c r="D3824" s="109" t="s">
        <v>1537</v>
      </c>
      <c r="E3824" s="116" t="str">
        <f t="shared" si="468"/>
        <v>Jaco</v>
      </c>
      <c r="F3824" s="116" t="str">
        <f t="shared" si="469"/>
        <v>Wiese</v>
      </c>
      <c r="G3824" s="116" t="str">
        <f t="shared" si="470"/>
        <v>Men Senior</v>
      </c>
      <c r="H3824" s="116" t="str">
        <f t="shared" si="471"/>
        <v>Seagull Angling Club</v>
      </c>
      <c r="I3824" s="109"/>
      <c r="J3824" s="109" t="s">
        <v>1339</v>
      </c>
      <c r="K3824" s="109">
        <v>122</v>
      </c>
      <c r="L3824" s="118">
        <f t="shared" si="472"/>
        <v>23</v>
      </c>
      <c r="M3824" s="118">
        <f t="shared" si="473"/>
        <v>23</v>
      </c>
    </row>
    <row r="3825" spans="1:13" x14ac:dyDescent="0.3">
      <c r="A3825" s="121" t="str">
        <f t="shared" si="465"/>
        <v>2019-IC-L5</v>
      </c>
      <c r="B3825" s="122">
        <f t="shared" si="466"/>
        <v>43785</v>
      </c>
      <c r="C3825" s="121" t="str">
        <f t="shared" si="467"/>
        <v>Zone 5 - Mile 108</v>
      </c>
      <c r="D3825" s="109" t="s">
        <v>1703</v>
      </c>
      <c r="E3825" s="116" t="str">
        <f t="shared" si="468"/>
        <v>Gert</v>
      </c>
      <c r="F3825" s="116" t="str">
        <f t="shared" si="469"/>
        <v>Nelson</v>
      </c>
      <c r="G3825" s="116" t="str">
        <f t="shared" si="470"/>
        <v>Men Veteran</v>
      </c>
      <c r="H3825" s="116" t="str">
        <f t="shared" si="471"/>
        <v>Walvis Bay</v>
      </c>
      <c r="I3825" s="109" t="s">
        <v>19</v>
      </c>
      <c r="J3825" s="109"/>
      <c r="K3825" s="109">
        <v>47</v>
      </c>
      <c r="L3825" s="118">
        <f t="shared" si="472"/>
        <v>1.1000000000000001</v>
      </c>
      <c r="M3825" s="118">
        <f t="shared" si="473"/>
        <v>1.1000000000000001</v>
      </c>
    </row>
    <row r="3826" spans="1:13" x14ac:dyDescent="0.3">
      <c r="A3826" s="121" t="str">
        <f t="shared" si="465"/>
        <v>2019-IC-L5</v>
      </c>
      <c r="B3826" s="122">
        <f t="shared" si="466"/>
        <v>43785</v>
      </c>
      <c r="C3826" s="121" t="str">
        <f t="shared" si="467"/>
        <v>Zone 5 - Mile 108</v>
      </c>
      <c r="D3826" s="109" t="s">
        <v>1703</v>
      </c>
      <c r="E3826" s="116" t="str">
        <f t="shared" si="468"/>
        <v>Gert</v>
      </c>
      <c r="F3826" s="116" t="str">
        <f t="shared" si="469"/>
        <v>Nelson</v>
      </c>
      <c r="G3826" s="116" t="str">
        <f t="shared" si="470"/>
        <v>Men Veteran</v>
      </c>
      <c r="H3826" s="116" t="str">
        <f t="shared" si="471"/>
        <v>Walvis Bay</v>
      </c>
      <c r="I3826" s="109" t="s">
        <v>19</v>
      </c>
      <c r="J3826" s="109"/>
      <c r="K3826" s="109">
        <v>45</v>
      </c>
      <c r="L3826" s="118">
        <f t="shared" si="472"/>
        <v>0.9</v>
      </c>
      <c r="M3826" s="118">
        <f t="shared" si="473"/>
        <v>0.9</v>
      </c>
    </row>
    <row r="3827" spans="1:13" x14ac:dyDescent="0.3">
      <c r="A3827" s="121" t="str">
        <f t="shared" si="465"/>
        <v>2019-IC-L5</v>
      </c>
      <c r="B3827" s="122">
        <f t="shared" si="466"/>
        <v>43785</v>
      </c>
      <c r="C3827" s="121" t="str">
        <f t="shared" si="467"/>
        <v>Zone 5 - Mile 108</v>
      </c>
      <c r="D3827" s="109" t="s">
        <v>1703</v>
      </c>
      <c r="E3827" s="116" t="str">
        <f t="shared" si="468"/>
        <v>Gert</v>
      </c>
      <c r="F3827" s="116" t="str">
        <f t="shared" si="469"/>
        <v>Nelson</v>
      </c>
      <c r="G3827" s="116" t="str">
        <f t="shared" si="470"/>
        <v>Men Veteran</v>
      </c>
      <c r="H3827" s="116" t="str">
        <f t="shared" si="471"/>
        <v>Walvis Bay</v>
      </c>
      <c r="I3827" s="109" t="s">
        <v>19</v>
      </c>
      <c r="J3827" s="109"/>
      <c r="K3827" s="109">
        <v>48</v>
      </c>
      <c r="L3827" s="118">
        <f t="shared" si="472"/>
        <v>1.1000000000000001</v>
      </c>
      <c r="M3827" s="118">
        <f t="shared" si="473"/>
        <v>1.1000000000000001</v>
      </c>
    </row>
    <row r="3828" spans="1:13" x14ac:dyDescent="0.3">
      <c r="A3828" s="121" t="str">
        <f t="shared" si="465"/>
        <v>2019-IC-L5</v>
      </c>
      <c r="B3828" s="122">
        <f t="shared" si="466"/>
        <v>43785</v>
      </c>
      <c r="C3828" s="121" t="str">
        <f t="shared" si="467"/>
        <v>Zone 5 - Mile 108</v>
      </c>
      <c r="D3828" s="109" t="s">
        <v>793</v>
      </c>
      <c r="E3828" s="116" t="str">
        <f t="shared" si="468"/>
        <v>Danie</v>
      </c>
      <c r="F3828" s="116" t="str">
        <f t="shared" si="469"/>
        <v>Smith</v>
      </c>
      <c r="G3828" s="116" t="str">
        <f t="shared" si="470"/>
        <v>Men Veteran</v>
      </c>
      <c r="H3828" s="116" t="str">
        <f t="shared" si="471"/>
        <v>Seagull Angling Club</v>
      </c>
      <c r="I3828" s="109"/>
      <c r="J3828" s="109" t="s">
        <v>2018</v>
      </c>
      <c r="K3828" s="109">
        <v>112</v>
      </c>
      <c r="L3828" s="118">
        <f t="shared" si="472"/>
        <v>6.4</v>
      </c>
      <c r="M3828" s="118">
        <f t="shared" si="473"/>
        <v>6.4</v>
      </c>
    </row>
    <row r="3829" spans="1:13" x14ac:dyDescent="0.3">
      <c r="A3829" s="121" t="str">
        <f t="shared" si="465"/>
        <v>2019-IC-L5</v>
      </c>
      <c r="B3829" s="122">
        <f t="shared" si="466"/>
        <v>43785</v>
      </c>
      <c r="C3829" s="121" t="str">
        <f t="shared" si="467"/>
        <v>Zone 5 - Mile 108</v>
      </c>
      <c r="D3829" s="109" t="s">
        <v>793</v>
      </c>
      <c r="E3829" s="116" t="str">
        <f t="shared" si="468"/>
        <v>Danie</v>
      </c>
      <c r="F3829" s="116" t="str">
        <f t="shared" si="469"/>
        <v>Smith</v>
      </c>
      <c r="G3829" s="116" t="str">
        <f t="shared" si="470"/>
        <v>Men Veteran</v>
      </c>
      <c r="H3829" s="116" t="str">
        <f t="shared" si="471"/>
        <v>Seagull Angling Club</v>
      </c>
      <c r="I3829" s="109"/>
      <c r="J3829" s="109" t="s">
        <v>8</v>
      </c>
      <c r="K3829" s="109">
        <v>74</v>
      </c>
      <c r="L3829" s="118">
        <f t="shared" si="472"/>
        <v>3.2</v>
      </c>
      <c r="M3829" s="118">
        <f t="shared" si="473"/>
        <v>3.2</v>
      </c>
    </row>
    <row r="3830" spans="1:13" x14ac:dyDescent="0.3">
      <c r="A3830" s="121" t="str">
        <f t="shared" si="465"/>
        <v>2019-IC-L5</v>
      </c>
      <c r="B3830" s="122">
        <f t="shared" si="466"/>
        <v>43785</v>
      </c>
      <c r="C3830" s="121" t="str">
        <f t="shared" si="467"/>
        <v>Zone 5 - Mile 108</v>
      </c>
      <c r="D3830" s="109" t="s">
        <v>597</v>
      </c>
      <c r="E3830" s="116" t="str">
        <f t="shared" si="468"/>
        <v>Tertius</v>
      </c>
      <c r="F3830" s="116" t="str">
        <f t="shared" si="469"/>
        <v>Potgieter</v>
      </c>
      <c r="G3830" s="116" t="str">
        <f t="shared" si="470"/>
        <v>Men Senior</v>
      </c>
      <c r="H3830" s="116" t="str">
        <f t="shared" si="471"/>
        <v>Seagull Angling Club</v>
      </c>
      <c r="I3830" s="109"/>
      <c r="J3830" s="109" t="s">
        <v>2018</v>
      </c>
      <c r="K3830" s="109">
        <v>148</v>
      </c>
      <c r="L3830" s="118">
        <f t="shared" si="472"/>
        <v>16.600000000000001</v>
      </c>
      <c r="M3830" s="118">
        <f t="shared" si="473"/>
        <v>16.600000000000001</v>
      </c>
    </row>
    <row r="3831" spans="1:13" x14ac:dyDescent="0.3">
      <c r="A3831" s="121" t="str">
        <f t="shared" si="465"/>
        <v>2019-IC-L5</v>
      </c>
      <c r="B3831" s="122">
        <f t="shared" si="466"/>
        <v>43785</v>
      </c>
      <c r="C3831" s="121" t="str">
        <f t="shared" si="467"/>
        <v>Zone 5 - Mile 108</v>
      </c>
      <c r="D3831" s="109" t="s">
        <v>597</v>
      </c>
      <c r="E3831" s="116" t="str">
        <f t="shared" si="468"/>
        <v>Tertius</v>
      </c>
      <c r="F3831" s="116" t="str">
        <f t="shared" si="469"/>
        <v>Potgieter</v>
      </c>
      <c r="G3831" s="116" t="str">
        <f t="shared" si="470"/>
        <v>Men Senior</v>
      </c>
      <c r="H3831" s="116" t="str">
        <f t="shared" si="471"/>
        <v>Seagull Angling Club</v>
      </c>
      <c r="I3831" s="109"/>
      <c r="J3831" s="109" t="s">
        <v>2018</v>
      </c>
      <c r="K3831" s="109">
        <v>146</v>
      </c>
      <c r="L3831" s="118">
        <f t="shared" si="472"/>
        <v>15.9</v>
      </c>
      <c r="M3831" s="118">
        <f t="shared" si="473"/>
        <v>15.9</v>
      </c>
    </row>
    <row r="3832" spans="1:13" x14ac:dyDescent="0.3">
      <c r="A3832" s="121" t="str">
        <f t="shared" si="465"/>
        <v>2019-IC-L5</v>
      </c>
      <c r="B3832" s="122">
        <f t="shared" si="466"/>
        <v>43785</v>
      </c>
      <c r="C3832" s="121" t="str">
        <f t="shared" si="467"/>
        <v>Zone 5 - Mile 108</v>
      </c>
      <c r="D3832" s="109" t="s">
        <v>597</v>
      </c>
      <c r="E3832" s="116" t="str">
        <f t="shared" si="468"/>
        <v>Tertius</v>
      </c>
      <c r="F3832" s="116" t="str">
        <f t="shared" si="469"/>
        <v>Potgieter</v>
      </c>
      <c r="G3832" s="116" t="str">
        <f t="shared" si="470"/>
        <v>Men Senior</v>
      </c>
      <c r="H3832" s="116" t="str">
        <f t="shared" si="471"/>
        <v>Seagull Angling Club</v>
      </c>
      <c r="I3832" s="109"/>
      <c r="J3832" s="109" t="s">
        <v>2020</v>
      </c>
      <c r="K3832" s="109">
        <v>81</v>
      </c>
      <c r="L3832" s="118">
        <f t="shared" si="472"/>
        <v>1.8</v>
      </c>
      <c r="M3832" s="118">
        <f t="shared" si="473"/>
        <v>1.8</v>
      </c>
    </row>
    <row r="3833" spans="1:13" x14ac:dyDescent="0.3">
      <c r="A3833" s="121" t="str">
        <f t="shared" si="465"/>
        <v>2019-IC-L5</v>
      </c>
      <c r="B3833" s="122">
        <f t="shared" si="466"/>
        <v>43785</v>
      </c>
      <c r="C3833" s="121" t="str">
        <f t="shared" si="467"/>
        <v>Zone 5 - Mile 108</v>
      </c>
      <c r="D3833" s="109" t="s">
        <v>597</v>
      </c>
      <c r="E3833" s="116" t="str">
        <f t="shared" si="468"/>
        <v>Tertius</v>
      </c>
      <c r="F3833" s="116" t="str">
        <f t="shared" si="469"/>
        <v>Potgieter</v>
      </c>
      <c r="G3833" s="116" t="str">
        <f t="shared" si="470"/>
        <v>Men Senior</v>
      </c>
      <c r="H3833" s="116" t="str">
        <f t="shared" si="471"/>
        <v>Seagull Angling Club</v>
      </c>
      <c r="I3833" s="109"/>
      <c r="J3833" s="109" t="s">
        <v>2020</v>
      </c>
      <c r="K3833" s="109">
        <v>100</v>
      </c>
      <c r="L3833" s="118">
        <f t="shared" si="472"/>
        <v>3.7</v>
      </c>
      <c r="M3833" s="118">
        <f t="shared" si="473"/>
        <v>3.7</v>
      </c>
    </row>
    <row r="3834" spans="1:13" x14ac:dyDescent="0.3">
      <c r="A3834" s="121" t="str">
        <f t="shared" si="465"/>
        <v>2019-IC-L5</v>
      </c>
      <c r="B3834" s="122">
        <f t="shared" si="466"/>
        <v>43785</v>
      </c>
      <c r="C3834" s="121" t="str">
        <f t="shared" si="467"/>
        <v>Zone 5 - Mile 108</v>
      </c>
      <c r="D3834" s="109" t="s">
        <v>1486</v>
      </c>
      <c r="E3834" s="116" t="str">
        <f t="shared" si="468"/>
        <v>Angelique</v>
      </c>
      <c r="F3834" s="116" t="str">
        <f t="shared" si="469"/>
        <v>Connoway</v>
      </c>
      <c r="G3834" s="116" t="str">
        <f t="shared" si="470"/>
        <v>Ladies Senior</v>
      </c>
      <c r="H3834" s="116" t="str">
        <f t="shared" si="471"/>
        <v>xMako</v>
      </c>
      <c r="I3834" s="109"/>
      <c r="J3834" s="109" t="s">
        <v>2020</v>
      </c>
      <c r="K3834" s="109">
        <v>76</v>
      </c>
      <c r="L3834" s="118">
        <f t="shared" si="472"/>
        <v>1.4</v>
      </c>
      <c r="M3834" s="118">
        <f t="shared" si="473"/>
        <v>1.4</v>
      </c>
    </row>
    <row r="3835" spans="1:13" x14ac:dyDescent="0.3">
      <c r="A3835" s="121" t="str">
        <f t="shared" si="465"/>
        <v>2019-IC-L5</v>
      </c>
      <c r="B3835" s="122">
        <f t="shared" si="466"/>
        <v>43785</v>
      </c>
      <c r="C3835" s="121" t="str">
        <f t="shared" si="467"/>
        <v>Zone 5 - Mile 108</v>
      </c>
      <c r="D3835" s="109" t="s">
        <v>1486</v>
      </c>
      <c r="E3835" s="116" t="str">
        <f t="shared" si="468"/>
        <v>Angelique</v>
      </c>
      <c r="F3835" s="116" t="str">
        <f t="shared" si="469"/>
        <v>Connoway</v>
      </c>
      <c r="G3835" s="116" t="str">
        <f t="shared" si="470"/>
        <v>Ladies Senior</v>
      </c>
      <c r="H3835" s="116" t="str">
        <f t="shared" si="471"/>
        <v>xMako</v>
      </c>
      <c r="I3835" s="109"/>
      <c r="J3835" s="109" t="s">
        <v>2018</v>
      </c>
      <c r="K3835" s="109">
        <v>132</v>
      </c>
      <c r="L3835" s="118">
        <f t="shared" si="472"/>
        <v>11.2</v>
      </c>
      <c r="M3835" s="118">
        <f t="shared" si="473"/>
        <v>11.2</v>
      </c>
    </row>
    <row r="3836" spans="1:13" x14ac:dyDescent="0.3">
      <c r="A3836" s="121" t="str">
        <f t="shared" si="465"/>
        <v>2019-IC-L5</v>
      </c>
      <c r="B3836" s="122">
        <f t="shared" si="466"/>
        <v>43785</v>
      </c>
      <c r="C3836" s="121" t="str">
        <f t="shared" si="467"/>
        <v>Zone 5 - Mile 108</v>
      </c>
      <c r="D3836" s="109" t="s">
        <v>1486</v>
      </c>
      <c r="E3836" s="116" t="str">
        <f t="shared" si="468"/>
        <v>Angelique</v>
      </c>
      <c r="F3836" s="116" t="str">
        <f t="shared" si="469"/>
        <v>Connoway</v>
      </c>
      <c r="G3836" s="116" t="str">
        <f t="shared" si="470"/>
        <v>Ladies Senior</v>
      </c>
      <c r="H3836" s="116" t="str">
        <f t="shared" si="471"/>
        <v>xMako</v>
      </c>
      <c r="I3836" s="109"/>
      <c r="J3836" s="109" t="s">
        <v>8</v>
      </c>
      <c r="K3836" s="109">
        <v>87</v>
      </c>
      <c r="L3836" s="118">
        <f t="shared" si="472"/>
        <v>5.2</v>
      </c>
      <c r="M3836" s="118">
        <f t="shared" si="473"/>
        <v>5.2</v>
      </c>
    </row>
    <row r="3837" spans="1:13" x14ac:dyDescent="0.3">
      <c r="A3837" s="121" t="str">
        <f t="shared" si="465"/>
        <v>2019-IC-L5</v>
      </c>
      <c r="B3837" s="122">
        <f t="shared" si="466"/>
        <v>43785</v>
      </c>
      <c r="C3837" s="121" t="str">
        <f t="shared" si="467"/>
        <v>Zone 5 - Mile 108</v>
      </c>
      <c r="D3837" s="109" t="s">
        <v>1486</v>
      </c>
      <c r="E3837" s="116" t="str">
        <f t="shared" si="468"/>
        <v>Angelique</v>
      </c>
      <c r="F3837" s="116" t="str">
        <f t="shared" si="469"/>
        <v>Connoway</v>
      </c>
      <c r="G3837" s="116" t="str">
        <f t="shared" si="470"/>
        <v>Ladies Senior</v>
      </c>
      <c r="H3837" s="116" t="str">
        <f t="shared" si="471"/>
        <v>xMako</v>
      </c>
      <c r="I3837" s="109"/>
      <c r="J3837" s="109" t="s">
        <v>2018</v>
      </c>
      <c r="K3837" s="109">
        <v>118</v>
      </c>
      <c r="L3837" s="118">
        <f t="shared" si="472"/>
        <v>7.6</v>
      </c>
      <c r="M3837" s="118">
        <f t="shared" si="473"/>
        <v>7.6</v>
      </c>
    </row>
    <row r="3838" spans="1:13" x14ac:dyDescent="0.3">
      <c r="A3838" s="121" t="str">
        <f t="shared" si="465"/>
        <v>2019-IC-L5</v>
      </c>
      <c r="B3838" s="122">
        <f t="shared" si="466"/>
        <v>43785</v>
      </c>
      <c r="C3838" s="121" t="str">
        <f t="shared" si="467"/>
        <v>Zone 5 - Mile 108</v>
      </c>
      <c r="D3838" s="109" t="s">
        <v>553</v>
      </c>
      <c r="E3838" s="116" t="str">
        <f t="shared" si="468"/>
        <v>Jeri</v>
      </c>
      <c r="F3838" s="116" t="str">
        <f t="shared" si="469"/>
        <v>Drake</v>
      </c>
      <c r="G3838" s="116" t="str">
        <f t="shared" si="470"/>
        <v>Men Grand Masters</v>
      </c>
      <c r="H3838" s="116" t="str">
        <f t="shared" si="471"/>
        <v>Mako</v>
      </c>
      <c r="I3838" s="109"/>
      <c r="J3838" s="109" t="s">
        <v>2020</v>
      </c>
      <c r="K3838" s="109">
        <v>71</v>
      </c>
      <c r="L3838" s="118">
        <f t="shared" si="472"/>
        <v>1.1000000000000001</v>
      </c>
      <c r="M3838" s="118">
        <f t="shared" si="473"/>
        <v>1.1000000000000001</v>
      </c>
    </row>
    <row r="3839" spans="1:13" x14ac:dyDescent="0.3">
      <c r="A3839" s="121" t="str">
        <f t="shared" si="465"/>
        <v>2019-IC-L5</v>
      </c>
      <c r="B3839" s="122">
        <f t="shared" si="466"/>
        <v>43785</v>
      </c>
      <c r="C3839" s="121" t="str">
        <f t="shared" si="467"/>
        <v>Zone 5 - Mile 108</v>
      </c>
      <c r="D3839" s="109" t="s">
        <v>553</v>
      </c>
      <c r="E3839" s="116" t="str">
        <f t="shared" si="468"/>
        <v>Jeri</v>
      </c>
      <c r="F3839" s="116" t="str">
        <f t="shared" si="469"/>
        <v>Drake</v>
      </c>
      <c r="G3839" s="116" t="str">
        <f t="shared" si="470"/>
        <v>Men Grand Masters</v>
      </c>
      <c r="H3839" s="116" t="str">
        <f t="shared" si="471"/>
        <v>Mako</v>
      </c>
      <c r="I3839" s="109"/>
      <c r="J3839" s="109" t="s">
        <v>20</v>
      </c>
      <c r="K3839" s="109">
        <v>69</v>
      </c>
      <c r="L3839" s="118">
        <f t="shared" si="472"/>
        <v>1.2</v>
      </c>
      <c r="M3839" s="118">
        <f t="shared" si="473"/>
        <v>1.2</v>
      </c>
    </row>
    <row r="3840" spans="1:13" x14ac:dyDescent="0.3">
      <c r="A3840" s="121" t="str">
        <f t="shared" si="465"/>
        <v>2019-IC-L5</v>
      </c>
      <c r="B3840" s="122">
        <f t="shared" si="466"/>
        <v>43785</v>
      </c>
      <c r="C3840" s="121" t="str">
        <f t="shared" si="467"/>
        <v>Zone 5 - Mile 108</v>
      </c>
      <c r="D3840" s="109" t="s">
        <v>553</v>
      </c>
      <c r="E3840" s="116" t="str">
        <f t="shared" si="468"/>
        <v>Jeri</v>
      </c>
      <c r="F3840" s="116" t="str">
        <f t="shared" si="469"/>
        <v>Drake</v>
      </c>
      <c r="G3840" s="116" t="str">
        <f t="shared" si="470"/>
        <v>Men Grand Masters</v>
      </c>
      <c r="H3840" s="116" t="str">
        <f t="shared" si="471"/>
        <v>Mako</v>
      </c>
      <c r="I3840" s="109"/>
      <c r="J3840" s="109" t="s">
        <v>20</v>
      </c>
      <c r="K3840" s="109">
        <v>77</v>
      </c>
      <c r="L3840" s="118">
        <f t="shared" si="472"/>
        <v>1.6</v>
      </c>
      <c r="M3840" s="118">
        <f t="shared" si="473"/>
        <v>1.6</v>
      </c>
    </row>
    <row r="3841" spans="1:13" x14ac:dyDescent="0.3">
      <c r="A3841" s="121" t="str">
        <f t="shared" si="465"/>
        <v>2019-IC-L5</v>
      </c>
      <c r="B3841" s="122">
        <f t="shared" si="466"/>
        <v>43785</v>
      </c>
      <c r="C3841" s="121" t="str">
        <f t="shared" si="467"/>
        <v>Zone 5 - Mile 108</v>
      </c>
      <c r="D3841" s="109" t="s">
        <v>553</v>
      </c>
      <c r="E3841" s="116" t="str">
        <f t="shared" si="468"/>
        <v>Jeri</v>
      </c>
      <c r="F3841" s="116" t="str">
        <f t="shared" si="469"/>
        <v>Drake</v>
      </c>
      <c r="G3841" s="116" t="str">
        <f t="shared" si="470"/>
        <v>Men Grand Masters</v>
      </c>
      <c r="H3841" s="116" t="str">
        <f t="shared" si="471"/>
        <v>Mako</v>
      </c>
      <c r="I3841" s="109"/>
      <c r="J3841" s="109" t="s">
        <v>8</v>
      </c>
      <c r="K3841" s="109">
        <v>62</v>
      </c>
      <c r="L3841" s="118">
        <f t="shared" si="472"/>
        <v>1.9</v>
      </c>
      <c r="M3841" s="118">
        <f t="shared" si="473"/>
        <v>1.9</v>
      </c>
    </row>
    <row r="3842" spans="1:13" x14ac:dyDescent="0.3">
      <c r="A3842" s="121" t="str">
        <f t="shared" si="465"/>
        <v>2019-IC-L5</v>
      </c>
      <c r="B3842" s="122">
        <f t="shared" si="466"/>
        <v>43785</v>
      </c>
      <c r="C3842" s="121" t="str">
        <f t="shared" si="467"/>
        <v>Zone 5 - Mile 108</v>
      </c>
      <c r="D3842" s="109" t="s">
        <v>1106</v>
      </c>
      <c r="E3842" s="116" t="str">
        <f t="shared" si="468"/>
        <v>Rudi(Jnr.)</v>
      </c>
      <c r="F3842" s="116" t="str">
        <f t="shared" si="469"/>
        <v>Swartz</v>
      </c>
      <c r="G3842" s="116" t="str">
        <f t="shared" si="470"/>
        <v>Men U/16</v>
      </c>
      <c r="H3842" s="116" t="str">
        <f t="shared" si="471"/>
        <v>Mako</v>
      </c>
      <c r="I3842" s="109"/>
      <c r="J3842" s="109" t="s">
        <v>8</v>
      </c>
      <c r="K3842" s="109">
        <v>82</v>
      </c>
      <c r="L3842" s="118">
        <f t="shared" si="472"/>
        <v>4.4000000000000004</v>
      </c>
      <c r="M3842" s="118">
        <f t="shared" si="473"/>
        <v>4.4000000000000004</v>
      </c>
    </row>
    <row r="3843" spans="1:13" x14ac:dyDescent="0.3">
      <c r="A3843" s="121" t="str">
        <f t="shared" si="465"/>
        <v>2019-IC-L5</v>
      </c>
      <c r="B3843" s="122">
        <f t="shared" si="466"/>
        <v>43785</v>
      </c>
      <c r="C3843" s="121" t="str">
        <f t="shared" si="467"/>
        <v>Zone 5 - Mile 108</v>
      </c>
      <c r="D3843" s="109" t="s">
        <v>582</v>
      </c>
      <c r="E3843" s="116" t="str">
        <f t="shared" si="468"/>
        <v>Hendrik</v>
      </c>
      <c r="F3843" s="116" t="str">
        <f t="shared" si="469"/>
        <v>Dry</v>
      </c>
      <c r="G3843" s="116" t="str">
        <f t="shared" si="470"/>
        <v>Men Veteran</v>
      </c>
      <c r="H3843" s="116" t="str">
        <f t="shared" si="471"/>
        <v>Mako</v>
      </c>
      <c r="I3843" s="109"/>
      <c r="J3843" s="109" t="s">
        <v>2018</v>
      </c>
      <c r="K3843" s="109">
        <v>93</v>
      </c>
      <c r="L3843" s="118">
        <f t="shared" si="472"/>
        <v>3.4</v>
      </c>
      <c r="M3843" s="118">
        <f t="shared" si="473"/>
        <v>3.4</v>
      </c>
    </row>
    <row r="3844" spans="1:13" x14ac:dyDescent="0.3">
      <c r="A3844" s="121" t="str">
        <f t="shared" si="465"/>
        <v>2019-IC-L5</v>
      </c>
      <c r="B3844" s="122">
        <f t="shared" si="466"/>
        <v>43785</v>
      </c>
      <c r="C3844" s="121" t="str">
        <f t="shared" si="467"/>
        <v>Zone 5 - Mile 108</v>
      </c>
      <c r="D3844" s="109" t="s">
        <v>582</v>
      </c>
      <c r="E3844" s="116" t="str">
        <f t="shared" si="468"/>
        <v>Hendrik</v>
      </c>
      <c r="F3844" s="116" t="str">
        <f t="shared" si="469"/>
        <v>Dry</v>
      </c>
      <c r="G3844" s="116" t="str">
        <f t="shared" si="470"/>
        <v>Men Veteran</v>
      </c>
      <c r="H3844" s="116" t="str">
        <f t="shared" si="471"/>
        <v>Mako</v>
      </c>
      <c r="I3844" s="109"/>
      <c r="J3844" s="109" t="s">
        <v>2018</v>
      </c>
      <c r="K3844" s="109">
        <v>154</v>
      </c>
      <c r="L3844" s="118">
        <f t="shared" si="472"/>
        <v>19.100000000000001</v>
      </c>
      <c r="M3844" s="118">
        <f t="shared" si="473"/>
        <v>19.100000000000001</v>
      </c>
    </row>
    <row r="3845" spans="1:13" x14ac:dyDescent="0.3">
      <c r="A3845" s="121" t="str">
        <f t="shared" si="465"/>
        <v>2019-IC-L5</v>
      </c>
      <c r="B3845" s="122">
        <f t="shared" si="466"/>
        <v>43785</v>
      </c>
      <c r="C3845" s="121" t="str">
        <f t="shared" si="467"/>
        <v>Zone 5 - Mile 108</v>
      </c>
      <c r="D3845" s="109" t="s">
        <v>582</v>
      </c>
      <c r="E3845" s="116" t="str">
        <f t="shared" si="468"/>
        <v>Hendrik</v>
      </c>
      <c r="F3845" s="116" t="str">
        <f t="shared" si="469"/>
        <v>Dry</v>
      </c>
      <c r="G3845" s="116" t="str">
        <f t="shared" si="470"/>
        <v>Men Veteran</v>
      </c>
      <c r="H3845" s="116" t="str">
        <f t="shared" si="471"/>
        <v>Mako</v>
      </c>
      <c r="I3845" s="109"/>
      <c r="J3845" s="109" t="s">
        <v>2018</v>
      </c>
      <c r="K3845" s="109">
        <v>128</v>
      </c>
      <c r="L3845" s="118">
        <f t="shared" si="472"/>
        <v>10.1</v>
      </c>
      <c r="M3845" s="118">
        <f t="shared" si="473"/>
        <v>10.1</v>
      </c>
    </row>
    <row r="3846" spans="1:13" x14ac:dyDescent="0.3">
      <c r="A3846" s="121" t="str">
        <f t="shared" si="465"/>
        <v>2019-IC-L5</v>
      </c>
      <c r="B3846" s="122">
        <f t="shared" si="466"/>
        <v>43785</v>
      </c>
      <c r="C3846" s="121" t="str">
        <f t="shared" si="467"/>
        <v>Zone 5 - Mile 108</v>
      </c>
      <c r="D3846" s="109" t="s">
        <v>1019</v>
      </c>
      <c r="E3846" s="116" t="str">
        <f t="shared" si="468"/>
        <v>Rudi</v>
      </c>
      <c r="F3846" s="116" t="str">
        <f t="shared" si="469"/>
        <v>Swartz</v>
      </c>
      <c r="G3846" s="116" t="str">
        <f t="shared" si="470"/>
        <v>Men Veteran</v>
      </c>
      <c r="H3846" s="116" t="str">
        <f t="shared" si="471"/>
        <v>Mako</v>
      </c>
      <c r="I3846" s="109"/>
      <c r="J3846" s="109" t="s">
        <v>1356</v>
      </c>
      <c r="K3846" s="109">
        <v>126</v>
      </c>
      <c r="L3846" s="118">
        <f t="shared" si="472"/>
        <v>18.399999999999999</v>
      </c>
      <c r="M3846" s="118">
        <f t="shared" si="473"/>
        <v>18.399999999999999</v>
      </c>
    </row>
    <row r="3847" spans="1:13" x14ac:dyDescent="0.3">
      <c r="A3847" s="121" t="str">
        <f t="shared" si="465"/>
        <v>2019-IC-L5</v>
      </c>
      <c r="B3847" s="122">
        <f t="shared" si="466"/>
        <v>43785</v>
      </c>
      <c r="C3847" s="121" t="str">
        <f t="shared" si="467"/>
        <v>Zone 5 - Mile 108</v>
      </c>
      <c r="D3847" s="109" t="s">
        <v>1019</v>
      </c>
      <c r="E3847" s="116" t="str">
        <f t="shared" si="468"/>
        <v>Rudi</v>
      </c>
      <c r="F3847" s="116" t="str">
        <f t="shared" si="469"/>
        <v>Swartz</v>
      </c>
      <c r="G3847" s="116" t="str">
        <f t="shared" si="470"/>
        <v>Men Veteran</v>
      </c>
      <c r="H3847" s="116" t="str">
        <f t="shared" si="471"/>
        <v>Mako</v>
      </c>
      <c r="I3847" s="109"/>
      <c r="J3847" s="109" t="s">
        <v>2018</v>
      </c>
      <c r="K3847" s="109">
        <v>132</v>
      </c>
      <c r="L3847" s="118">
        <f t="shared" si="472"/>
        <v>11.2</v>
      </c>
      <c r="M3847" s="118">
        <f t="shared" si="473"/>
        <v>11.2</v>
      </c>
    </row>
    <row r="3848" spans="1:13" x14ac:dyDescent="0.3">
      <c r="A3848" s="121" t="str">
        <f t="shared" si="465"/>
        <v>2019-IC-L5</v>
      </c>
      <c r="B3848" s="122">
        <f t="shared" si="466"/>
        <v>43785</v>
      </c>
      <c r="C3848" s="121" t="str">
        <f t="shared" si="467"/>
        <v>Zone 5 - Mile 108</v>
      </c>
      <c r="D3848" s="109" t="s">
        <v>1019</v>
      </c>
      <c r="E3848" s="116" t="str">
        <f t="shared" si="468"/>
        <v>Rudi</v>
      </c>
      <c r="F3848" s="116" t="str">
        <f t="shared" si="469"/>
        <v>Swartz</v>
      </c>
      <c r="G3848" s="116" t="str">
        <f t="shared" si="470"/>
        <v>Men Veteran</v>
      </c>
      <c r="H3848" s="116" t="str">
        <f t="shared" si="471"/>
        <v>Mako</v>
      </c>
      <c r="I3848" s="109"/>
      <c r="J3848" s="109" t="s">
        <v>2018</v>
      </c>
      <c r="K3848" s="109">
        <v>74</v>
      </c>
      <c r="L3848" s="118">
        <f t="shared" si="472"/>
        <v>1.5</v>
      </c>
      <c r="M3848" s="118">
        <f t="shared" si="473"/>
        <v>1.5</v>
      </c>
    </row>
    <row r="3849" spans="1:13" x14ac:dyDescent="0.3">
      <c r="A3849" s="121" t="str">
        <f t="shared" si="465"/>
        <v>2019-IC-L5</v>
      </c>
      <c r="B3849" s="122">
        <f t="shared" si="466"/>
        <v>43785</v>
      </c>
      <c r="C3849" s="121" t="str">
        <f t="shared" si="467"/>
        <v>Zone 5 - Mile 108</v>
      </c>
      <c r="D3849" s="109" t="s">
        <v>623</v>
      </c>
      <c r="E3849" s="116" t="str">
        <f t="shared" si="468"/>
        <v>Kiepie</v>
      </c>
      <c r="F3849" s="116" t="str">
        <f t="shared" si="469"/>
        <v>Burger</v>
      </c>
      <c r="G3849" s="116" t="str">
        <f t="shared" si="470"/>
        <v>Men Veteran</v>
      </c>
      <c r="H3849" s="116" t="str">
        <f t="shared" si="471"/>
        <v>Mako</v>
      </c>
      <c r="I3849" s="109"/>
      <c r="J3849" s="109" t="s">
        <v>1366</v>
      </c>
      <c r="K3849" s="109">
        <v>107</v>
      </c>
      <c r="L3849" s="118">
        <f t="shared" si="472"/>
        <v>12.5</v>
      </c>
      <c r="M3849" s="118">
        <f t="shared" si="473"/>
        <v>12.5</v>
      </c>
    </row>
    <row r="3850" spans="1:13" x14ac:dyDescent="0.3">
      <c r="A3850" s="121" t="str">
        <f t="shared" si="465"/>
        <v>2019-IC-L5</v>
      </c>
      <c r="B3850" s="122">
        <f t="shared" si="466"/>
        <v>43785</v>
      </c>
      <c r="C3850" s="121" t="str">
        <f t="shared" si="467"/>
        <v>Zone 5 - Mile 108</v>
      </c>
      <c r="D3850" s="109" t="s">
        <v>520</v>
      </c>
      <c r="E3850" s="116" t="str">
        <f t="shared" si="468"/>
        <v>Andrew</v>
      </c>
      <c r="F3850" s="116" t="str">
        <f t="shared" si="469"/>
        <v>Van Der Westhuizen</v>
      </c>
      <c r="G3850" s="116" t="str">
        <f t="shared" si="470"/>
        <v>Men Veteran</v>
      </c>
      <c r="H3850" s="116" t="str">
        <f t="shared" si="471"/>
        <v>Mako</v>
      </c>
      <c r="I3850" s="109"/>
      <c r="J3850" s="109" t="s">
        <v>2018</v>
      </c>
      <c r="K3850" s="109">
        <v>149</v>
      </c>
      <c r="L3850" s="118">
        <f t="shared" si="472"/>
        <v>17</v>
      </c>
      <c r="M3850" s="118">
        <f t="shared" si="473"/>
        <v>17</v>
      </c>
    </row>
    <row r="3851" spans="1:13" x14ac:dyDescent="0.3">
      <c r="A3851" s="121" t="str">
        <f t="shared" si="465"/>
        <v>2019-IC-L5</v>
      </c>
      <c r="B3851" s="122">
        <f t="shared" si="466"/>
        <v>43785</v>
      </c>
      <c r="C3851" s="121" t="str">
        <f t="shared" si="467"/>
        <v>Zone 5 - Mile 108</v>
      </c>
      <c r="D3851" s="109" t="s">
        <v>520</v>
      </c>
      <c r="E3851" s="116" t="str">
        <f t="shared" si="468"/>
        <v>Andrew</v>
      </c>
      <c r="F3851" s="116" t="str">
        <f t="shared" si="469"/>
        <v>Van Der Westhuizen</v>
      </c>
      <c r="G3851" s="116" t="str">
        <f t="shared" si="470"/>
        <v>Men Veteran</v>
      </c>
      <c r="H3851" s="116" t="str">
        <f t="shared" si="471"/>
        <v>Mako</v>
      </c>
      <c r="I3851" s="109"/>
      <c r="J3851" s="109" t="s">
        <v>1356</v>
      </c>
      <c r="K3851" s="109">
        <v>112</v>
      </c>
      <c r="L3851" s="118">
        <f t="shared" si="472"/>
        <v>12.7</v>
      </c>
      <c r="M3851" s="118">
        <f t="shared" si="473"/>
        <v>12.7</v>
      </c>
    </row>
    <row r="3852" spans="1:13" x14ac:dyDescent="0.3">
      <c r="A3852" s="121" t="str">
        <f t="shared" ref="A3852:A3915" si="474">IF(D3852="","",A3851)</f>
        <v>2019-IC-L5</v>
      </c>
      <c r="B3852" s="122">
        <f t="shared" ref="B3852:B3915" si="475">IF(D3852="","",B3851)</f>
        <v>43785</v>
      </c>
      <c r="C3852" s="121" t="str">
        <f t="shared" ref="C3852:C3915" si="476">IF(D3852="","",C3851)</f>
        <v>Zone 5 - Mile 108</v>
      </c>
      <c r="D3852" s="109" t="s">
        <v>520</v>
      </c>
      <c r="E3852" s="116" t="str">
        <f t="shared" si="468"/>
        <v>Andrew</v>
      </c>
      <c r="F3852" s="116" t="str">
        <f t="shared" si="469"/>
        <v>Van Der Westhuizen</v>
      </c>
      <c r="G3852" s="116" t="str">
        <f t="shared" si="470"/>
        <v>Men Veteran</v>
      </c>
      <c r="H3852" s="116" t="str">
        <f t="shared" si="471"/>
        <v>Mako</v>
      </c>
      <c r="I3852" s="109"/>
      <c r="J3852" s="109" t="s">
        <v>2020</v>
      </c>
      <c r="K3852" s="109">
        <v>82</v>
      </c>
      <c r="L3852" s="118">
        <f t="shared" si="472"/>
        <v>1.9</v>
      </c>
      <c r="M3852" s="118">
        <f t="shared" si="473"/>
        <v>1.9</v>
      </c>
    </row>
    <row r="3853" spans="1:13" x14ac:dyDescent="0.3">
      <c r="A3853" s="121" t="str">
        <f t="shared" si="474"/>
        <v>2019-IC-L5</v>
      </c>
      <c r="B3853" s="122">
        <f t="shared" si="475"/>
        <v>43785</v>
      </c>
      <c r="C3853" s="121" t="str">
        <f t="shared" si="476"/>
        <v>Zone 5 - Mile 108</v>
      </c>
      <c r="D3853" s="109" t="s">
        <v>520</v>
      </c>
      <c r="E3853" s="116" t="str">
        <f t="shared" si="468"/>
        <v>Andrew</v>
      </c>
      <c r="F3853" s="116" t="str">
        <f t="shared" si="469"/>
        <v>Van Der Westhuizen</v>
      </c>
      <c r="G3853" s="116" t="str">
        <f t="shared" si="470"/>
        <v>Men Veteran</v>
      </c>
      <c r="H3853" s="116" t="str">
        <f t="shared" si="471"/>
        <v>Mako</v>
      </c>
      <c r="I3853" s="109"/>
      <c r="J3853" s="109" t="s">
        <v>2020</v>
      </c>
      <c r="K3853" s="109">
        <v>95</v>
      </c>
      <c r="L3853" s="118">
        <f t="shared" si="472"/>
        <v>3.1</v>
      </c>
      <c r="M3853" s="118">
        <f t="shared" si="473"/>
        <v>3.1</v>
      </c>
    </row>
    <row r="3854" spans="1:13" x14ac:dyDescent="0.3">
      <c r="A3854" s="121" t="str">
        <f t="shared" si="474"/>
        <v>2019-IC-L5</v>
      </c>
      <c r="B3854" s="122">
        <f t="shared" si="475"/>
        <v>43785</v>
      </c>
      <c r="C3854" s="121" t="str">
        <f t="shared" si="476"/>
        <v>Zone 5 - Mile 108</v>
      </c>
      <c r="D3854" s="109" t="s">
        <v>520</v>
      </c>
      <c r="E3854" s="116" t="str">
        <f t="shared" si="468"/>
        <v>Andrew</v>
      </c>
      <c r="F3854" s="116" t="str">
        <f t="shared" si="469"/>
        <v>Van Der Westhuizen</v>
      </c>
      <c r="G3854" s="116" t="str">
        <f t="shared" si="470"/>
        <v>Men Veteran</v>
      </c>
      <c r="H3854" s="116" t="str">
        <f t="shared" si="471"/>
        <v>Mako</v>
      </c>
      <c r="I3854" s="109"/>
      <c r="J3854" s="109" t="s">
        <v>8</v>
      </c>
      <c r="K3854" s="109">
        <v>67</v>
      </c>
      <c r="L3854" s="118">
        <f t="shared" si="472"/>
        <v>2.4</v>
      </c>
      <c r="M3854" s="118">
        <f t="shared" si="473"/>
        <v>2.4</v>
      </c>
    </row>
    <row r="3855" spans="1:13" x14ac:dyDescent="0.3">
      <c r="A3855" s="121" t="str">
        <f t="shared" si="474"/>
        <v>2019-IC-L5</v>
      </c>
      <c r="B3855" s="122">
        <f t="shared" si="475"/>
        <v>43785</v>
      </c>
      <c r="C3855" s="121" t="str">
        <f t="shared" si="476"/>
        <v>Zone 5 - Mile 108</v>
      </c>
      <c r="D3855" s="109" t="s">
        <v>532</v>
      </c>
      <c r="E3855" s="116" t="str">
        <f t="shared" si="468"/>
        <v>Gunther</v>
      </c>
      <c r="F3855" s="116" t="str">
        <f t="shared" si="469"/>
        <v>Doll</v>
      </c>
      <c r="G3855" s="116" t="str">
        <f t="shared" si="470"/>
        <v>Men Senior</v>
      </c>
      <c r="H3855" s="116" t="str">
        <f t="shared" si="471"/>
        <v>Mako</v>
      </c>
      <c r="I3855" s="109"/>
      <c r="J3855" s="109" t="s">
        <v>20</v>
      </c>
      <c r="K3855" s="109">
        <v>94</v>
      </c>
      <c r="L3855" s="118">
        <f t="shared" si="472"/>
        <v>3.1</v>
      </c>
      <c r="M3855" s="118">
        <f t="shared" si="473"/>
        <v>3.1</v>
      </c>
    </row>
    <row r="3856" spans="1:13" x14ac:dyDescent="0.3">
      <c r="A3856" s="121" t="str">
        <f t="shared" si="474"/>
        <v>2019-IC-L5</v>
      </c>
      <c r="B3856" s="122">
        <f t="shared" si="475"/>
        <v>43785</v>
      </c>
      <c r="C3856" s="121" t="str">
        <f t="shared" si="476"/>
        <v>Zone 5 - Mile 108</v>
      </c>
      <c r="D3856" s="109" t="s">
        <v>681</v>
      </c>
      <c r="E3856" s="116" t="str">
        <f t="shared" si="468"/>
        <v>Sue</v>
      </c>
      <c r="F3856" s="116" t="str">
        <f t="shared" si="469"/>
        <v>Drake</v>
      </c>
      <c r="G3856" s="116" t="str">
        <f t="shared" si="470"/>
        <v>Ladies Grand Masters</v>
      </c>
      <c r="H3856" s="116" t="str">
        <f t="shared" si="471"/>
        <v>Mako</v>
      </c>
      <c r="I3856" s="109"/>
      <c r="J3856" s="109" t="s">
        <v>20</v>
      </c>
      <c r="K3856" s="109">
        <v>80</v>
      </c>
      <c r="L3856" s="118">
        <f t="shared" si="472"/>
        <v>1.8</v>
      </c>
      <c r="M3856" s="118">
        <f t="shared" si="473"/>
        <v>1.8</v>
      </c>
    </row>
    <row r="3857" spans="1:13" x14ac:dyDescent="0.3">
      <c r="A3857" s="121" t="str">
        <f t="shared" si="474"/>
        <v>2019-IC-L5</v>
      </c>
      <c r="B3857" s="122">
        <f t="shared" si="475"/>
        <v>43785</v>
      </c>
      <c r="C3857" s="121" t="str">
        <f t="shared" si="476"/>
        <v>Zone 5 - Mile 108</v>
      </c>
      <c r="D3857" s="109" t="s">
        <v>681</v>
      </c>
      <c r="E3857" s="116" t="str">
        <f t="shared" si="468"/>
        <v>Sue</v>
      </c>
      <c r="F3857" s="116" t="str">
        <f t="shared" si="469"/>
        <v>Drake</v>
      </c>
      <c r="G3857" s="116" t="str">
        <f t="shared" si="470"/>
        <v>Ladies Grand Masters</v>
      </c>
      <c r="H3857" s="116" t="str">
        <f t="shared" si="471"/>
        <v>Mako</v>
      </c>
      <c r="I3857" s="109"/>
      <c r="J3857" s="109" t="s">
        <v>20</v>
      </c>
      <c r="K3857" s="109">
        <v>65</v>
      </c>
      <c r="L3857" s="118">
        <f t="shared" si="472"/>
        <v>1</v>
      </c>
      <c r="M3857" s="118">
        <f t="shared" si="473"/>
        <v>1</v>
      </c>
    </row>
    <row r="3858" spans="1:13" x14ac:dyDescent="0.3">
      <c r="A3858" s="121" t="str">
        <f t="shared" si="474"/>
        <v>2019-IC-L5</v>
      </c>
      <c r="B3858" s="122">
        <f t="shared" si="475"/>
        <v>43785</v>
      </c>
      <c r="C3858" s="121" t="str">
        <f t="shared" si="476"/>
        <v>Zone 5 - Mile 108</v>
      </c>
      <c r="D3858" s="109" t="s">
        <v>681</v>
      </c>
      <c r="E3858" s="116" t="str">
        <f t="shared" si="468"/>
        <v>Sue</v>
      </c>
      <c r="F3858" s="116" t="str">
        <f t="shared" si="469"/>
        <v>Drake</v>
      </c>
      <c r="G3858" s="116" t="str">
        <f t="shared" si="470"/>
        <v>Ladies Grand Masters</v>
      </c>
      <c r="H3858" s="116" t="str">
        <f t="shared" si="471"/>
        <v>Mako</v>
      </c>
      <c r="I3858" s="109" t="s">
        <v>19</v>
      </c>
      <c r="J3858" s="109"/>
      <c r="K3858" s="109">
        <v>50</v>
      </c>
      <c r="L3858" s="118">
        <f t="shared" si="472"/>
        <v>1.3</v>
      </c>
      <c r="M3858" s="118">
        <f t="shared" si="473"/>
        <v>1.3</v>
      </c>
    </row>
    <row r="3859" spans="1:13" x14ac:dyDescent="0.3">
      <c r="A3859" s="121" t="str">
        <f t="shared" si="474"/>
        <v>2019-IC-L5</v>
      </c>
      <c r="B3859" s="122">
        <f t="shared" si="475"/>
        <v>43785</v>
      </c>
      <c r="C3859" s="121" t="str">
        <f t="shared" si="476"/>
        <v>Zone 5 - Mile 108</v>
      </c>
      <c r="D3859" s="109" t="s">
        <v>1625</v>
      </c>
      <c r="E3859" s="116" t="str">
        <f t="shared" si="468"/>
        <v>Pierre</v>
      </c>
      <c r="F3859" s="116" t="str">
        <f t="shared" si="469"/>
        <v>Nel</v>
      </c>
      <c r="G3859" s="116" t="str">
        <f t="shared" si="470"/>
        <v>Men U/21</v>
      </c>
      <c r="H3859" s="116" t="str">
        <f t="shared" si="471"/>
        <v>Mako</v>
      </c>
      <c r="I3859" s="109"/>
      <c r="J3859" s="109" t="s">
        <v>20</v>
      </c>
      <c r="K3859" s="109">
        <v>77</v>
      </c>
      <c r="L3859" s="118">
        <f t="shared" si="472"/>
        <v>1.6</v>
      </c>
      <c r="M3859" s="118">
        <f t="shared" si="473"/>
        <v>1.6</v>
      </c>
    </row>
    <row r="3860" spans="1:13" x14ac:dyDescent="0.3">
      <c r="A3860" s="121" t="str">
        <f t="shared" si="474"/>
        <v>2019-IC-L5</v>
      </c>
      <c r="B3860" s="122">
        <f t="shared" si="475"/>
        <v>43785</v>
      </c>
      <c r="C3860" s="121" t="str">
        <f t="shared" si="476"/>
        <v>Zone 5 - Mile 108</v>
      </c>
      <c r="D3860" s="109" t="s">
        <v>1495</v>
      </c>
      <c r="E3860" s="116" t="str">
        <f t="shared" si="468"/>
        <v>Ritz</v>
      </c>
      <c r="F3860" s="116" t="str">
        <f t="shared" si="469"/>
        <v>Nel</v>
      </c>
      <c r="G3860" s="116" t="str">
        <f t="shared" si="470"/>
        <v>Men Veteran</v>
      </c>
      <c r="H3860" s="116" t="str">
        <f t="shared" si="471"/>
        <v>xMako</v>
      </c>
      <c r="I3860" s="109"/>
      <c r="J3860" s="109" t="s">
        <v>2018</v>
      </c>
      <c r="K3860" s="109">
        <v>155</v>
      </c>
      <c r="L3860" s="118">
        <f t="shared" si="472"/>
        <v>19.5</v>
      </c>
      <c r="M3860" s="118">
        <f t="shared" si="473"/>
        <v>19.5</v>
      </c>
    </row>
    <row r="3861" spans="1:13" x14ac:dyDescent="0.3">
      <c r="A3861" s="121" t="str">
        <f t="shared" si="474"/>
        <v>2019-IC-L5</v>
      </c>
      <c r="B3861" s="122">
        <f t="shared" si="475"/>
        <v>43785</v>
      </c>
      <c r="C3861" s="121" t="str">
        <f t="shared" si="476"/>
        <v>Zone 5 - Mile 108</v>
      </c>
      <c r="D3861" s="109" t="s">
        <v>577</v>
      </c>
      <c r="E3861" s="116" t="str">
        <f t="shared" si="468"/>
        <v>John-John</v>
      </c>
      <c r="F3861" s="116" t="str">
        <f t="shared" si="469"/>
        <v>Warrington</v>
      </c>
      <c r="G3861" s="116" t="str">
        <f t="shared" si="470"/>
        <v>Men Veteran</v>
      </c>
      <c r="H3861" s="116" t="str">
        <f t="shared" si="471"/>
        <v>Mako</v>
      </c>
      <c r="I3861" s="109"/>
      <c r="J3861" s="109" t="s">
        <v>2018</v>
      </c>
      <c r="K3861" s="109">
        <v>102</v>
      </c>
      <c r="L3861" s="118">
        <f t="shared" si="472"/>
        <v>4.5999999999999996</v>
      </c>
      <c r="M3861" s="118">
        <f t="shared" si="473"/>
        <v>4.5999999999999996</v>
      </c>
    </row>
    <row r="3862" spans="1:13" x14ac:dyDescent="0.3">
      <c r="A3862" s="121" t="str">
        <f t="shared" si="474"/>
        <v>2019-IC-L5</v>
      </c>
      <c r="B3862" s="122">
        <f t="shared" si="475"/>
        <v>43785</v>
      </c>
      <c r="C3862" s="121" t="str">
        <f t="shared" si="476"/>
        <v>Zone 5 - Mile 108</v>
      </c>
      <c r="D3862" s="109" t="s">
        <v>577</v>
      </c>
      <c r="E3862" s="116" t="str">
        <f t="shared" si="468"/>
        <v>John-John</v>
      </c>
      <c r="F3862" s="116" t="str">
        <f t="shared" si="469"/>
        <v>Warrington</v>
      </c>
      <c r="G3862" s="116" t="str">
        <f t="shared" si="470"/>
        <v>Men Veteran</v>
      </c>
      <c r="H3862" s="116" t="str">
        <f t="shared" si="471"/>
        <v>Mako</v>
      </c>
      <c r="I3862" s="109"/>
      <c r="J3862" s="109" t="s">
        <v>1356</v>
      </c>
      <c r="K3862" s="109">
        <v>97</v>
      </c>
      <c r="L3862" s="118">
        <f t="shared" si="472"/>
        <v>8</v>
      </c>
      <c r="M3862" s="118">
        <f t="shared" si="473"/>
        <v>8</v>
      </c>
    </row>
    <row r="3863" spans="1:13" x14ac:dyDescent="0.3">
      <c r="A3863" s="121" t="str">
        <f t="shared" si="474"/>
        <v>2019-IC-L5</v>
      </c>
      <c r="B3863" s="122">
        <f t="shared" si="475"/>
        <v>43785</v>
      </c>
      <c r="C3863" s="121" t="str">
        <f t="shared" si="476"/>
        <v>Zone 5 - Mile 108</v>
      </c>
      <c r="D3863" s="109" t="s">
        <v>515</v>
      </c>
      <c r="E3863" s="116" t="str">
        <f t="shared" si="468"/>
        <v>Johan</v>
      </c>
      <c r="F3863" s="116" t="str">
        <f t="shared" si="469"/>
        <v>Visser</v>
      </c>
      <c r="G3863" s="116" t="str">
        <f t="shared" si="470"/>
        <v>Men Senior</v>
      </c>
      <c r="H3863" s="116" t="str">
        <f t="shared" si="471"/>
        <v>Mako</v>
      </c>
      <c r="I3863" s="109"/>
      <c r="J3863" s="109" t="s">
        <v>2018</v>
      </c>
      <c r="K3863" s="109">
        <v>92</v>
      </c>
      <c r="L3863" s="118">
        <f t="shared" si="472"/>
        <v>3.3</v>
      </c>
      <c r="M3863" s="118">
        <f t="shared" si="473"/>
        <v>3.3</v>
      </c>
    </row>
    <row r="3864" spans="1:13" x14ac:dyDescent="0.3">
      <c r="A3864" s="121" t="str">
        <f t="shared" si="474"/>
        <v>2019-IC-L5</v>
      </c>
      <c r="B3864" s="122">
        <f t="shared" si="475"/>
        <v>43785</v>
      </c>
      <c r="C3864" s="121" t="str">
        <f t="shared" si="476"/>
        <v>Zone 5 - Mile 108</v>
      </c>
      <c r="D3864" s="109" t="s">
        <v>515</v>
      </c>
      <c r="E3864" s="116" t="str">
        <f t="shared" si="468"/>
        <v>Johan</v>
      </c>
      <c r="F3864" s="116" t="str">
        <f t="shared" si="469"/>
        <v>Visser</v>
      </c>
      <c r="G3864" s="116" t="str">
        <f t="shared" si="470"/>
        <v>Men Senior</v>
      </c>
      <c r="H3864" s="116" t="str">
        <f t="shared" si="471"/>
        <v>Mako</v>
      </c>
      <c r="I3864" s="109"/>
      <c r="J3864" s="109" t="s">
        <v>2020</v>
      </c>
      <c r="K3864" s="109">
        <v>97</v>
      </c>
      <c r="L3864" s="118">
        <f t="shared" si="472"/>
        <v>3.3</v>
      </c>
      <c r="M3864" s="118">
        <f t="shared" si="473"/>
        <v>3.3</v>
      </c>
    </row>
    <row r="3865" spans="1:13" x14ac:dyDescent="0.3">
      <c r="A3865" s="121" t="str">
        <f t="shared" si="474"/>
        <v>2019-IC-L5</v>
      </c>
      <c r="B3865" s="122">
        <f t="shared" si="475"/>
        <v>43785</v>
      </c>
      <c r="C3865" s="121" t="str">
        <f t="shared" si="476"/>
        <v>Zone 5 - Mile 108</v>
      </c>
      <c r="D3865" s="109" t="s">
        <v>515</v>
      </c>
      <c r="E3865" s="116" t="str">
        <f t="shared" si="468"/>
        <v>Johan</v>
      </c>
      <c r="F3865" s="116" t="str">
        <f t="shared" si="469"/>
        <v>Visser</v>
      </c>
      <c r="G3865" s="116" t="str">
        <f t="shared" si="470"/>
        <v>Men Senior</v>
      </c>
      <c r="H3865" s="116" t="str">
        <f t="shared" si="471"/>
        <v>Mako</v>
      </c>
      <c r="I3865" s="109"/>
      <c r="J3865" s="109" t="s">
        <v>2018</v>
      </c>
      <c r="K3865" s="109">
        <v>150</v>
      </c>
      <c r="L3865" s="118">
        <f t="shared" si="472"/>
        <v>17.399999999999999</v>
      </c>
      <c r="M3865" s="118">
        <f t="shared" si="473"/>
        <v>17.399999999999999</v>
      </c>
    </row>
    <row r="3866" spans="1:13" x14ac:dyDescent="0.3">
      <c r="A3866" s="121" t="str">
        <f t="shared" si="474"/>
        <v>2019-IC-L5</v>
      </c>
      <c r="B3866" s="122">
        <f t="shared" si="475"/>
        <v>43785</v>
      </c>
      <c r="C3866" s="121" t="str">
        <f t="shared" si="476"/>
        <v>Zone 5 - Mile 108</v>
      </c>
      <c r="D3866" s="109" t="s">
        <v>515</v>
      </c>
      <c r="E3866" s="116" t="str">
        <f t="shared" si="468"/>
        <v>Johan</v>
      </c>
      <c r="F3866" s="116" t="str">
        <f t="shared" si="469"/>
        <v>Visser</v>
      </c>
      <c r="G3866" s="116" t="str">
        <f t="shared" si="470"/>
        <v>Men Senior</v>
      </c>
      <c r="H3866" s="116" t="str">
        <f t="shared" si="471"/>
        <v>Mako</v>
      </c>
      <c r="I3866" s="109"/>
      <c r="J3866" s="109" t="s">
        <v>2018</v>
      </c>
      <c r="K3866" s="109">
        <v>140</v>
      </c>
      <c r="L3866" s="118">
        <f t="shared" si="472"/>
        <v>13.7</v>
      </c>
      <c r="M3866" s="118">
        <f t="shared" si="473"/>
        <v>13.7</v>
      </c>
    </row>
    <row r="3867" spans="1:13" x14ac:dyDescent="0.3">
      <c r="A3867" s="121" t="str">
        <f t="shared" si="474"/>
        <v>2019-IC-L5</v>
      </c>
      <c r="B3867" s="122">
        <f t="shared" si="475"/>
        <v>43785</v>
      </c>
      <c r="C3867" s="121" t="str">
        <f t="shared" si="476"/>
        <v>Zone 5 - Mile 108</v>
      </c>
      <c r="D3867" s="109" t="s">
        <v>515</v>
      </c>
      <c r="E3867" s="116" t="str">
        <f t="shared" si="468"/>
        <v>Johan</v>
      </c>
      <c r="F3867" s="116" t="str">
        <f t="shared" si="469"/>
        <v>Visser</v>
      </c>
      <c r="G3867" s="116" t="str">
        <f t="shared" si="470"/>
        <v>Men Senior</v>
      </c>
      <c r="H3867" s="116" t="str">
        <f t="shared" si="471"/>
        <v>Mako</v>
      </c>
      <c r="I3867" s="109"/>
      <c r="J3867" s="109" t="s">
        <v>2018</v>
      </c>
      <c r="K3867" s="109">
        <v>145</v>
      </c>
      <c r="L3867" s="118">
        <f t="shared" si="472"/>
        <v>15.5</v>
      </c>
      <c r="M3867" s="118">
        <f t="shared" si="473"/>
        <v>15.5</v>
      </c>
    </row>
    <row r="3868" spans="1:13" x14ac:dyDescent="0.3">
      <c r="A3868" s="121" t="str">
        <f t="shared" si="474"/>
        <v>2019-IC-L5</v>
      </c>
      <c r="B3868" s="122">
        <f t="shared" si="475"/>
        <v>43785</v>
      </c>
      <c r="C3868" s="121" t="str">
        <f t="shared" si="476"/>
        <v>Zone 5 - Mile 108</v>
      </c>
      <c r="D3868" s="109" t="s">
        <v>1129</v>
      </c>
      <c r="E3868" s="116" t="str">
        <f t="shared" si="468"/>
        <v>Murray</v>
      </c>
      <c r="F3868" s="116" t="str">
        <f t="shared" si="469"/>
        <v>Lewis</v>
      </c>
      <c r="G3868" s="116" t="str">
        <f t="shared" si="470"/>
        <v>Men Veteran</v>
      </c>
      <c r="H3868" s="116" t="str">
        <f t="shared" si="471"/>
        <v>Mako</v>
      </c>
      <c r="I3868" s="109"/>
      <c r="J3868" s="109" t="s">
        <v>2021</v>
      </c>
      <c r="K3868" s="109">
        <v>87</v>
      </c>
      <c r="L3868" s="118">
        <f t="shared" si="472"/>
        <v>12.1</v>
      </c>
      <c r="M3868" s="118">
        <f t="shared" si="473"/>
        <v>12.1</v>
      </c>
    </row>
    <row r="3869" spans="1:13" x14ac:dyDescent="0.3">
      <c r="A3869" s="121" t="str">
        <f t="shared" si="474"/>
        <v>2019-IC-L5</v>
      </c>
      <c r="B3869" s="122">
        <f t="shared" si="475"/>
        <v>43785</v>
      </c>
      <c r="C3869" s="121" t="str">
        <f t="shared" si="476"/>
        <v>Zone 5 - Mile 108</v>
      </c>
      <c r="D3869" s="109" t="s">
        <v>1129</v>
      </c>
      <c r="E3869" s="116" t="str">
        <f t="shared" si="468"/>
        <v>Murray</v>
      </c>
      <c r="F3869" s="116" t="str">
        <f t="shared" si="469"/>
        <v>Lewis</v>
      </c>
      <c r="G3869" s="116" t="str">
        <f t="shared" si="470"/>
        <v>Men Veteran</v>
      </c>
      <c r="H3869" s="116" t="str">
        <f t="shared" si="471"/>
        <v>Mako</v>
      </c>
      <c r="I3869" s="109"/>
      <c r="J3869" s="109" t="s">
        <v>2018</v>
      </c>
      <c r="K3869" s="109">
        <v>139</v>
      </c>
      <c r="L3869" s="118">
        <f t="shared" si="472"/>
        <v>13.4</v>
      </c>
      <c r="M3869" s="118">
        <f t="shared" si="473"/>
        <v>13.4</v>
      </c>
    </row>
    <row r="3870" spans="1:13" x14ac:dyDescent="0.3">
      <c r="A3870" s="121" t="str">
        <f t="shared" si="474"/>
        <v>2019-IC-L5</v>
      </c>
      <c r="B3870" s="122">
        <f t="shared" si="475"/>
        <v>43785</v>
      </c>
      <c r="C3870" s="121" t="str">
        <f t="shared" si="476"/>
        <v>Zone 5 - Mile 108</v>
      </c>
      <c r="D3870" s="109" t="s">
        <v>1129</v>
      </c>
      <c r="E3870" s="116" t="str">
        <f t="shared" si="468"/>
        <v>Murray</v>
      </c>
      <c r="F3870" s="116" t="str">
        <f t="shared" si="469"/>
        <v>Lewis</v>
      </c>
      <c r="G3870" s="116" t="str">
        <f t="shared" si="470"/>
        <v>Men Veteran</v>
      </c>
      <c r="H3870" s="116" t="str">
        <f t="shared" si="471"/>
        <v>Mako</v>
      </c>
      <c r="I3870" s="109"/>
      <c r="J3870" s="109" t="s">
        <v>2018</v>
      </c>
      <c r="K3870" s="109">
        <v>144</v>
      </c>
      <c r="L3870" s="118">
        <f t="shared" si="472"/>
        <v>15.1</v>
      </c>
      <c r="M3870" s="118">
        <f t="shared" si="473"/>
        <v>15.1</v>
      </c>
    </row>
    <row r="3871" spans="1:13" x14ac:dyDescent="0.3">
      <c r="A3871" s="121" t="str">
        <f t="shared" si="474"/>
        <v>2019-IC-L5</v>
      </c>
      <c r="B3871" s="122">
        <f t="shared" si="475"/>
        <v>43785</v>
      </c>
      <c r="C3871" s="121" t="str">
        <f t="shared" si="476"/>
        <v>Zone 5 - Mile 108</v>
      </c>
      <c r="D3871" s="109" t="s">
        <v>1129</v>
      </c>
      <c r="E3871" s="116" t="str">
        <f t="shared" si="468"/>
        <v>Murray</v>
      </c>
      <c r="F3871" s="116" t="str">
        <f t="shared" si="469"/>
        <v>Lewis</v>
      </c>
      <c r="G3871" s="116" t="str">
        <f t="shared" si="470"/>
        <v>Men Veteran</v>
      </c>
      <c r="H3871" s="116" t="str">
        <f t="shared" si="471"/>
        <v>Mako</v>
      </c>
      <c r="I3871" s="109"/>
      <c r="J3871" s="109" t="s">
        <v>2018</v>
      </c>
      <c r="K3871" s="109">
        <v>164</v>
      </c>
      <c r="L3871" s="118">
        <f t="shared" si="472"/>
        <v>23.6</v>
      </c>
      <c r="M3871" s="118">
        <f t="shared" si="473"/>
        <v>23.6</v>
      </c>
    </row>
    <row r="3872" spans="1:13" x14ac:dyDescent="0.3">
      <c r="A3872" s="121" t="str">
        <f t="shared" si="474"/>
        <v>2019-IC-L5</v>
      </c>
      <c r="B3872" s="122">
        <f t="shared" si="475"/>
        <v>43785</v>
      </c>
      <c r="C3872" s="121" t="str">
        <f t="shared" si="476"/>
        <v>Zone 5 - Mile 108</v>
      </c>
      <c r="D3872" s="109" t="s">
        <v>1626</v>
      </c>
      <c r="E3872" s="116" t="str">
        <f t="shared" si="468"/>
        <v>Megan</v>
      </c>
      <c r="F3872" s="116" t="str">
        <f t="shared" si="469"/>
        <v>Connoway</v>
      </c>
      <c r="G3872" s="116" t="str">
        <f t="shared" si="470"/>
        <v>Ladies Senior</v>
      </c>
      <c r="H3872" s="116" t="str">
        <f t="shared" si="471"/>
        <v>xMako</v>
      </c>
      <c r="I3872" s="109"/>
      <c r="J3872" s="109" t="s">
        <v>2018</v>
      </c>
      <c r="K3872" s="109">
        <v>157</v>
      </c>
      <c r="L3872" s="118">
        <f t="shared" si="472"/>
        <v>20.399999999999999</v>
      </c>
      <c r="M3872" s="118">
        <f t="shared" si="473"/>
        <v>20.399999999999999</v>
      </c>
    </row>
    <row r="3873" spans="1:13" x14ac:dyDescent="0.3">
      <c r="A3873" s="121" t="str">
        <f t="shared" si="474"/>
        <v>2019-IC-L5</v>
      </c>
      <c r="B3873" s="122">
        <f t="shared" si="475"/>
        <v>43785</v>
      </c>
      <c r="C3873" s="121" t="str">
        <f t="shared" si="476"/>
        <v>Zone 5 - Mile 108</v>
      </c>
      <c r="D3873" s="109" t="s">
        <v>1626</v>
      </c>
      <c r="E3873" s="116" t="str">
        <f t="shared" si="468"/>
        <v>Megan</v>
      </c>
      <c r="F3873" s="116" t="str">
        <f t="shared" si="469"/>
        <v>Connoway</v>
      </c>
      <c r="G3873" s="116" t="str">
        <f t="shared" si="470"/>
        <v>Ladies Senior</v>
      </c>
      <c r="H3873" s="116" t="str">
        <f t="shared" si="471"/>
        <v>xMako</v>
      </c>
      <c r="I3873" s="109"/>
      <c r="J3873" s="109" t="s">
        <v>2018</v>
      </c>
      <c r="K3873" s="109">
        <v>75</v>
      </c>
      <c r="L3873" s="118">
        <f t="shared" si="472"/>
        <v>1.6</v>
      </c>
      <c r="M3873" s="118">
        <f t="shared" si="473"/>
        <v>1.6</v>
      </c>
    </row>
    <row r="3874" spans="1:13" x14ac:dyDescent="0.3">
      <c r="A3874" s="121" t="str">
        <f t="shared" si="474"/>
        <v>2019-IC-L5</v>
      </c>
      <c r="B3874" s="122">
        <f t="shared" si="475"/>
        <v>43785</v>
      </c>
      <c r="C3874" s="121" t="str">
        <f t="shared" si="476"/>
        <v>Zone 5 - Mile 108</v>
      </c>
      <c r="D3874" s="109" t="s">
        <v>505</v>
      </c>
      <c r="E3874" s="116" t="str">
        <f t="shared" si="468"/>
        <v>Henry</v>
      </c>
      <c r="F3874" s="116" t="str">
        <f t="shared" si="469"/>
        <v>Loubser</v>
      </c>
      <c r="G3874" s="116" t="str">
        <f t="shared" si="470"/>
        <v>Men Grand Masters</v>
      </c>
      <c r="H3874" s="116" t="str">
        <f t="shared" si="471"/>
        <v>Penguin</v>
      </c>
      <c r="I3874" s="109"/>
      <c r="J3874" s="109" t="s">
        <v>2018</v>
      </c>
      <c r="K3874" s="109">
        <v>99</v>
      </c>
      <c r="L3874" s="118">
        <f t="shared" si="472"/>
        <v>4.2</v>
      </c>
      <c r="M3874" s="118">
        <f t="shared" si="473"/>
        <v>4.2</v>
      </c>
    </row>
    <row r="3875" spans="1:13" x14ac:dyDescent="0.3">
      <c r="A3875" s="121" t="str">
        <f t="shared" si="474"/>
        <v>2019-IC-L5</v>
      </c>
      <c r="B3875" s="122">
        <f t="shared" si="475"/>
        <v>43785</v>
      </c>
      <c r="C3875" s="121" t="str">
        <f t="shared" si="476"/>
        <v>Zone 5 - Mile 108</v>
      </c>
      <c r="D3875" s="109" t="s">
        <v>505</v>
      </c>
      <c r="E3875" s="116" t="str">
        <f t="shared" ref="E3875:E3938" si="477">IF(D3875="","",VLOOKUP(D3875,Master,3,FALSE))</f>
        <v>Henry</v>
      </c>
      <c r="F3875" s="116" t="str">
        <f t="shared" ref="F3875:F3938" si="478">IF(D3875="","",VLOOKUP(D3875,Master,4,FALSE))</f>
        <v>Loubser</v>
      </c>
      <c r="G3875" s="116" t="str">
        <f t="shared" ref="G3875:G3938" si="479">IF(D3875="","",VLOOKUP(D3875,Master,5,FALSE))</f>
        <v>Men Grand Masters</v>
      </c>
      <c r="H3875" s="116" t="str">
        <f t="shared" ref="H3875:H3938" si="480">IF(D3875="","",VLOOKUP(D3875,Master,2,FALSE))</f>
        <v>Penguin</v>
      </c>
      <c r="I3875" s="109"/>
      <c r="J3875" s="109" t="s">
        <v>2020</v>
      </c>
      <c r="K3875" s="109">
        <v>130</v>
      </c>
      <c r="L3875" s="118">
        <f t="shared" ref="L3875:L3938" si="481">IF(K3875="","",IF(I3875="",ROUND(HLOOKUP(J3875,kgList,K3875,FALSE),1),ROUND(HLOOKUP(I3875,kgList,K3875,FALSE),1)))</f>
        <v>9.3000000000000007</v>
      </c>
      <c r="M3875" s="118">
        <f t="shared" ref="M3875:M3938" si="482">IF(L3875="","",IF(COUNTA(I3875:J3875)&gt;1,"Edible or Inedible",IF(COUNTA(I3875)=1,L3875*1,IF(COUNTA(J3875)=1,L3875*1,"ERROR"))))</f>
        <v>9.3000000000000007</v>
      </c>
    </row>
    <row r="3876" spans="1:13" x14ac:dyDescent="0.3">
      <c r="A3876" s="121" t="str">
        <f t="shared" si="474"/>
        <v>2019-IC-L5</v>
      </c>
      <c r="B3876" s="122">
        <f t="shared" si="475"/>
        <v>43785</v>
      </c>
      <c r="C3876" s="121" t="str">
        <f t="shared" si="476"/>
        <v>Zone 5 - Mile 108</v>
      </c>
      <c r="D3876" s="109" t="s">
        <v>505</v>
      </c>
      <c r="E3876" s="116" t="str">
        <f t="shared" si="477"/>
        <v>Henry</v>
      </c>
      <c r="F3876" s="116" t="str">
        <f t="shared" si="478"/>
        <v>Loubser</v>
      </c>
      <c r="G3876" s="116" t="str">
        <f t="shared" si="479"/>
        <v>Men Grand Masters</v>
      </c>
      <c r="H3876" s="116" t="str">
        <f t="shared" si="480"/>
        <v>Penguin</v>
      </c>
      <c r="I3876" s="109"/>
      <c r="J3876" s="109" t="s">
        <v>2018</v>
      </c>
      <c r="K3876" s="109">
        <v>97</v>
      </c>
      <c r="L3876" s="118">
        <f t="shared" si="481"/>
        <v>3.9</v>
      </c>
      <c r="M3876" s="118">
        <f t="shared" si="482"/>
        <v>3.9</v>
      </c>
    </row>
    <row r="3877" spans="1:13" x14ac:dyDescent="0.3">
      <c r="A3877" s="121" t="str">
        <f t="shared" si="474"/>
        <v>2019-IC-L5</v>
      </c>
      <c r="B3877" s="122">
        <f t="shared" si="475"/>
        <v>43785</v>
      </c>
      <c r="C3877" s="121" t="str">
        <f t="shared" si="476"/>
        <v>Zone 5 - Mile 108</v>
      </c>
      <c r="D3877" s="109" t="s">
        <v>505</v>
      </c>
      <c r="E3877" s="116" t="str">
        <f t="shared" si="477"/>
        <v>Henry</v>
      </c>
      <c r="F3877" s="116" t="str">
        <f t="shared" si="478"/>
        <v>Loubser</v>
      </c>
      <c r="G3877" s="116" t="str">
        <f t="shared" si="479"/>
        <v>Men Grand Masters</v>
      </c>
      <c r="H3877" s="116" t="str">
        <f t="shared" si="480"/>
        <v>Penguin</v>
      </c>
      <c r="I3877" s="109"/>
      <c r="J3877" s="109" t="s">
        <v>2018</v>
      </c>
      <c r="K3877" s="109">
        <v>114</v>
      </c>
      <c r="L3877" s="118">
        <f t="shared" si="481"/>
        <v>6.8</v>
      </c>
      <c r="M3877" s="118">
        <f t="shared" si="482"/>
        <v>6.8</v>
      </c>
    </row>
    <row r="3878" spans="1:13" x14ac:dyDescent="0.3">
      <c r="A3878" s="121" t="str">
        <f t="shared" si="474"/>
        <v>2019-IC-L5</v>
      </c>
      <c r="B3878" s="122">
        <f t="shared" si="475"/>
        <v>43785</v>
      </c>
      <c r="C3878" s="121" t="str">
        <f t="shared" si="476"/>
        <v>Zone 5 - Mile 108</v>
      </c>
      <c r="D3878" s="109" t="s">
        <v>505</v>
      </c>
      <c r="E3878" s="116" t="str">
        <f t="shared" si="477"/>
        <v>Henry</v>
      </c>
      <c r="F3878" s="116" t="str">
        <f t="shared" si="478"/>
        <v>Loubser</v>
      </c>
      <c r="G3878" s="116" t="str">
        <f t="shared" si="479"/>
        <v>Men Grand Masters</v>
      </c>
      <c r="H3878" s="116" t="str">
        <f t="shared" si="480"/>
        <v>Penguin</v>
      </c>
      <c r="I3878" s="109"/>
      <c r="J3878" s="109" t="s">
        <v>8</v>
      </c>
      <c r="K3878" s="109">
        <v>81</v>
      </c>
      <c r="L3878" s="118">
        <f t="shared" si="481"/>
        <v>4.2</v>
      </c>
      <c r="M3878" s="118">
        <f t="shared" si="482"/>
        <v>4.2</v>
      </c>
    </row>
    <row r="3879" spans="1:13" x14ac:dyDescent="0.3">
      <c r="A3879" s="121" t="str">
        <f t="shared" si="474"/>
        <v>2019-IC-L5</v>
      </c>
      <c r="B3879" s="122">
        <f t="shared" si="475"/>
        <v>43785</v>
      </c>
      <c r="C3879" s="121" t="str">
        <f t="shared" si="476"/>
        <v>Zone 5 - Mile 108</v>
      </c>
      <c r="D3879" s="109" t="s">
        <v>505</v>
      </c>
      <c r="E3879" s="116" t="str">
        <f t="shared" si="477"/>
        <v>Henry</v>
      </c>
      <c r="F3879" s="116" t="str">
        <f t="shared" si="478"/>
        <v>Loubser</v>
      </c>
      <c r="G3879" s="116" t="str">
        <f t="shared" si="479"/>
        <v>Men Grand Masters</v>
      </c>
      <c r="H3879" s="116" t="str">
        <f t="shared" si="480"/>
        <v>Penguin</v>
      </c>
      <c r="I3879" s="109"/>
      <c r="J3879" s="109" t="s">
        <v>2020</v>
      </c>
      <c r="K3879" s="109">
        <v>88</v>
      </c>
      <c r="L3879" s="118">
        <f t="shared" si="481"/>
        <v>2.4</v>
      </c>
      <c r="M3879" s="118">
        <f t="shared" si="482"/>
        <v>2.4</v>
      </c>
    </row>
    <row r="3880" spans="1:13" x14ac:dyDescent="0.3">
      <c r="A3880" s="121" t="str">
        <f t="shared" si="474"/>
        <v>2019-IC-L5</v>
      </c>
      <c r="B3880" s="122">
        <f t="shared" si="475"/>
        <v>43785</v>
      </c>
      <c r="C3880" s="121" t="str">
        <f t="shared" si="476"/>
        <v>Zone 5 - Mile 108</v>
      </c>
      <c r="D3880" s="109" t="s">
        <v>505</v>
      </c>
      <c r="E3880" s="116" t="str">
        <f t="shared" si="477"/>
        <v>Henry</v>
      </c>
      <c r="F3880" s="116" t="str">
        <f t="shared" si="478"/>
        <v>Loubser</v>
      </c>
      <c r="G3880" s="116" t="str">
        <f t="shared" si="479"/>
        <v>Men Grand Masters</v>
      </c>
      <c r="H3880" s="116" t="str">
        <f t="shared" si="480"/>
        <v>Penguin</v>
      </c>
      <c r="I3880" s="109"/>
      <c r="J3880" s="109" t="s">
        <v>2018</v>
      </c>
      <c r="K3880" s="109">
        <v>118</v>
      </c>
      <c r="L3880" s="118">
        <f t="shared" si="481"/>
        <v>7.6</v>
      </c>
      <c r="M3880" s="118">
        <f t="shared" si="482"/>
        <v>7.6</v>
      </c>
    </row>
    <row r="3881" spans="1:13" x14ac:dyDescent="0.3">
      <c r="A3881" s="121" t="str">
        <f t="shared" si="474"/>
        <v>2019-IC-L5</v>
      </c>
      <c r="B3881" s="122">
        <f t="shared" si="475"/>
        <v>43785</v>
      </c>
      <c r="C3881" s="121" t="str">
        <f t="shared" si="476"/>
        <v>Zone 5 - Mile 108</v>
      </c>
      <c r="D3881" s="109" t="s">
        <v>1255</v>
      </c>
      <c r="E3881" s="116" t="str">
        <f t="shared" si="477"/>
        <v>Dale</v>
      </c>
      <c r="F3881" s="116" t="str">
        <f t="shared" si="478"/>
        <v>Smith</v>
      </c>
      <c r="G3881" s="116" t="str">
        <f t="shared" si="479"/>
        <v>Men Senior</v>
      </c>
      <c r="H3881" s="116" t="str">
        <f t="shared" si="480"/>
        <v>xPenguin</v>
      </c>
      <c r="I3881" s="109"/>
      <c r="J3881" s="109" t="s">
        <v>2020</v>
      </c>
      <c r="K3881" s="109">
        <v>113</v>
      </c>
      <c r="L3881" s="118">
        <f t="shared" si="481"/>
        <v>5.7</v>
      </c>
      <c r="M3881" s="118">
        <f t="shared" si="482"/>
        <v>5.7</v>
      </c>
    </row>
    <row r="3882" spans="1:13" x14ac:dyDescent="0.3">
      <c r="A3882" s="121" t="str">
        <f t="shared" si="474"/>
        <v>2019-IC-L5</v>
      </c>
      <c r="B3882" s="122">
        <f t="shared" si="475"/>
        <v>43785</v>
      </c>
      <c r="C3882" s="121" t="str">
        <f t="shared" si="476"/>
        <v>Zone 5 - Mile 108</v>
      </c>
      <c r="D3882" s="109" t="s">
        <v>1255</v>
      </c>
      <c r="E3882" s="116" t="str">
        <f t="shared" si="477"/>
        <v>Dale</v>
      </c>
      <c r="F3882" s="116" t="str">
        <f t="shared" si="478"/>
        <v>Smith</v>
      </c>
      <c r="G3882" s="116" t="str">
        <f t="shared" si="479"/>
        <v>Men Senior</v>
      </c>
      <c r="H3882" s="116" t="str">
        <f t="shared" si="480"/>
        <v>xPenguin</v>
      </c>
      <c r="I3882" s="109"/>
      <c r="J3882" s="109" t="s">
        <v>2018</v>
      </c>
      <c r="K3882" s="109">
        <v>139</v>
      </c>
      <c r="L3882" s="118">
        <f t="shared" si="481"/>
        <v>13.4</v>
      </c>
      <c r="M3882" s="118">
        <f t="shared" si="482"/>
        <v>13.4</v>
      </c>
    </row>
    <row r="3883" spans="1:13" x14ac:dyDescent="0.3">
      <c r="A3883" s="121" t="str">
        <f t="shared" si="474"/>
        <v>2019-IC-L5</v>
      </c>
      <c r="B3883" s="122">
        <f t="shared" si="475"/>
        <v>43785</v>
      </c>
      <c r="C3883" s="121" t="str">
        <f t="shared" si="476"/>
        <v>Zone 5 - Mile 108</v>
      </c>
      <c r="D3883" s="109" t="s">
        <v>1255</v>
      </c>
      <c r="E3883" s="116" t="str">
        <f t="shared" si="477"/>
        <v>Dale</v>
      </c>
      <c r="F3883" s="116" t="str">
        <f t="shared" si="478"/>
        <v>Smith</v>
      </c>
      <c r="G3883" s="116" t="str">
        <f t="shared" si="479"/>
        <v>Men Senior</v>
      </c>
      <c r="H3883" s="116" t="str">
        <f t="shared" si="480"/>
        <v>xPenguin</v>
      </c>
      <c r="I3883" s="109"/>
      <c r="J3883" s="109" t="s">
        <v>2018</v>
      </c>
      <c r="K3883" s="109">
        <v>123</v>
      </c>
      <c r="L3883" s="118">
        <f t="shared" si="481"/>
        <v>8.8000000000000007</v>
      </c>
      <c r="M3883" s="118">
        <f t="shared" si="482"/>
        <v>8.8000000000000007</v>
      </c>
    </row>
    <row r="3884" spans="1:13" x14ac:dyDescent="0.3">
      <c r="A3884" s="121" t="str">
        <f t="shared" si="474"/>
        <v>2019-IC-L5</v>
      </c>
      <c r="B3884" s="122">
        <f t="shared" si="475"/>
        <v>43785</v>
      </c>
      <c r="C3884" s="121" t="str">
        <f t="shared" si="476"/>
        <v>Zone 5 - Mile 108</v>
      </c>
      <c r="D3884" s="109" t="s">
        <v>1255</v>
      </c>
      <c r="E3884" s="116" t="str">
        <f t="shared" si="477"/>
        <v>Dale</v>
      </c>
      <c r="F3884" s="116" t="str">
        <f t="shared" si="478"/>
        <v>Smith</v>
      </c>
      <c r="G3884" s="116" t="str">
        <f t="shared" si="479"/>
        <v>Men Senior</v>
      </c>
      <c r="H3884" s="116" t="str">
        <f t="shared" si="480"/>
        <v>xPenguin</v>
      </c>
      <c r="I3884" s="109"/>
      <c r="J3884" s="109" t="s">
        <v>2018</v>
      </c>
      <c r="K3884" s="109">
        <v>133</v>
      </c>
      <c r="L3884" s="118">
        <f t="shared" si="481"/>
        <v>11.5</v>
      </c>
      <c r="M3884" s="118">
        <f t="shared" si="482"/>
        <v>11.5</v>
      </c>
    </row>
    <row r="3885" spans="1:13" x14ac:dyDescent="0.3">
      <c r="A3885" s="121" t="str">
        <f t="shared" si="474"/>
        <v>2019-IC-L5</v>
      </c>
      <c r="B3885" s="122">
        <f t="shared" si="475"/>
        <v>43785</v>
      </c>
      <c r="C3885" s="121" t="str">
        <f t="shared" si="476"/>
        <v>Zone 5 - Mile 108</v>
      </c>
      <c r="D3885" s="109" t="s">
        <v>1255</v>
      </c>
      <c r="E3885" s="116" t="str">
        <f t="shared" si="477"/>
        <v>Dale</v>
      </c>
      <c r="F3885" s="116" t="str">
        <f t="shared" si="478"/>
        <v>Smith</v>
      </c>
      <c r="G3885" s="116" t="str">
        <f t="shared" si="479"/>
        <v>Men Senior</v>
      </c>
      <c r="H3885" s="116" t="str">
        <f t="shared" si="480"/>
        <v>xPenguin</v>
      </c>
      <c r="I3885" s="109"/>
      <c r="J3885" s="109" t="s">
        <v>2020</v>
      </c>
      <c r="K3885" s="109">
        <v>103</v>
      </c>
      <c r="L3885" s="118">
        <f t="shared" si="481"/>
        <v>4.0999999999999996</v>
      </c>
      <c r="M3885" s="118">
        <f t="shared" si="482"/>
        <v>4.0999999999999996</v>
      </c>
    </row>
    <row r="3886" spans="1:13" x14ac:dyDescent="0.3">
      <c r="A3886" s="121" t="str">
        <f t="shared" si="474"/>
        <v>2019-IC-L5</v>
      </c>
      <c r="B3886" s="122">
        <f t="shared" si="475"/>
        <v>43785</v>
      </c>
      <c r="C3886" s="121" t="str">
        <f t="shared" si="476"/>
        <v>Zone 5 - Mile 108</v>
      </c>
      <c r="D3886" s="109" t="s">
        <v>1255</v>
      </c>
      <c r="E3886" s="116" t="str">
        <f t="shared" si="477"/>
        <v>Dale</v>
      </c>
      <c r="F3886" s="116" t="str">
        <f t="shared" si="478"/>
        <v>Smith</v>
      </c>
      <c r="G3886" s="116" t="str">
        <f t="shared" si="479"/>
        <v>Men Senior</v>
      </c>
      <c r="H3886" s="116" t="str">
        <f t="shared" si="480"/>
        <v>xPenguin</v>
      </c>
      <c r="I3886" s="109"/>
      <c r="J3886" s="109" t="s">
        <v>2020</v>
      </c>
      <c r="K3886" s="109">
        <v>108</v>
      </c>
      <c r="L3886" s="118">
        <f t="shared" si="481"/>
        <v>4.8</v>
      </c>
      <c r="M3886" s="118">
        <f t="shared" si="482"/>
        <v>4.8</v>
      </c>
    </row>
    <row r="3887" spans="1:13" x14ac:dyDescent="0.3">
      <c r="A3887" s="121" t="str">
        <f t="shared" si="474"/>
        <v>2019-IC-L5</v>
      </c>
      <c r="B3887" s="122">
        <f t="shared" si="475"/>
        <v>43785</v>
      </c>
      <c r="C3887" s="121" t="str">
        <f t="shared" si="476"/>
        <v>Zone 5 - Mile 108</v>
      </c>
      <c r="D3887" s="109" t="s">
        <v>1255</v>
      </c>
      <c r="E3887" s="116" t="str">
        <f t="shared" si="477"/>
        <v>Dale</v>
      </c>
      <c r="F3887" s="116" t="str">
        <f t="shared" si="478"/>
        <v>Smith</v>
      </c>
      <c r="G3887" s="116" t="str">
        <f t="shared" si="479"/>
        <v>Men Senior</v>
      </c>
      <c r="H3887" s="116" t="str">
        <f t="shared" si="480"/>
        <v>xPenguin</v>
      </c>
      <c r="I3887" s="109"/>
      <c r="J3887" s="109" t="s">
        <v>2018</v>
      </c>
      <c r="K3887" s="109">
        <v>147</v>
      </c>
      <c r="L3887" s="118">
        <f t="shared" si="481"/>
        <v>16.2</v>
      </c>
      <c r="M3887" s="118">
        <f t="shared" si="482"/>
        <v>16.2</v>
      </c>
    </row>
    <row r="3888" spans="1:13" x14ac:dyDescent="0.3">
      <c r="A3888" s="121" t="str">
        <f t="shared" si="474"/>
        <v>2019-IC-L5</v>
      </c>
      <c r="B3888" s="122">
        <f t="shared" si="475"/>
        <v>43785</v>
      </c>
      <c r="C3888" s="121" t="str">
        <f t="shared" si="476"/>
        <v>Zone 5 - Mile 108</v>
      </c>
      <c r="D3888" s="109" t="s">
        <v>1255</v>
      </c>
      <c r="E3888" s="116" t="str">
        <f t="shared" si="477"/>
        <v>Dale</v>
      </c>
      <c r="F3888" s="116" t="str">
        <f t="shared" si="478"/>
        <v>Smith</v>
      </c>
      <c r="G3888" s="116" t="str">
        <f t="shared" si="479"/>
        <v>Men Senior</v>
      </c>
      <c r="H3888" s="116" t="str">
        <f t="shared" si="480"/>
        <v>xPenguin</v>
      </c>
      <c r="I3888" s="109"/>
      <c r="J3888" s="109" t="s">
        <v>1339</v>
      </c>
      <c r="K3888" s="109">
        <v>127</v>
      </c>
      <c r="L3888" s="118">
        <f t="shared" si="481"/>
        <v>26.3</v>
      </c>
      <c r="M3888" s="118">
        <f t="shared" si="482"/>
        <v>26.3</v>
      </c>
    </row>
    <row r="3889" spans="1:13" x14ac:dyDescent="0.3">
      <c r="A3889" s="121" t="str">
        <f t="shared" si="474"/>
        <v>2019-IC-L5</v>
      </c>
      <c r="B3889" s="122">
        <f t="shared" si="475"/>
        <v>43785</v>
      </c>
      <c r="C3889" s="121" t="str">
        <f t="shared" si="476"/>
        <v>Zone 5 - Mile 108</v>
      </c>
      <c r="D3889" s="109" t="s">
        <v>1255</v>
      </c>
      <c r="E3889" s="116" t="str">
        <f t="shared" si="477"/>
        <v>Dale</v>
      </c>
      <c r="F3889" s="116" t="str">
        <f t="shared" si="478"/>
        <v>Smith</v>
      </c>
      <c r="G3889" s="116" t="str">
        <f t="shared" si="479"/>
        <v>Men Senior</v>
      </c>
      <c r="H3889" s="116" t="str">
        <f t="shared" si="480"/>
        <v>xPenguin</v>
      </c>
      <c r="I3889" s="109"/>
      <c r="J3889" s="109" t="s">
        <v>1356</v>
      </c>
      <c r="K3889" s="109">
        <v>133</v>
      </c>
      <c r="L3889" s="118">
        <f t="shared" si="481"/>
        <v>21.8</v>
      </c>
      <c r="M3889" s="118">
        <f t="shared" si="482"/>
        <v>21.8</v>
      </c>
    </row>
    <row r="3890" spans="1:13" x14ac:dyDescent="0.3">
      <c r="A3890" s="121" t="str">
        <f t="shared" si="474"/>
        <v>2019-IC-L5</v>
      </c>
      <c r="B3890" s="122">
        <f t="shared" si="475"/>
        <v>43785</v>
      </c>
      <c r="C3890" s="121" t="str">
        <f t="shared" si="476"/>
        <v>Zone 5 - Mile 108</v>
      </c>
      <c r="D3890" s="109" t="s">
        <v>1255</v>
      </c>
      <c r="E3890" s="116" t="str">
        <f t="shared" si="477"/>
        <v>Dale</v>
      </c>
      <c r="F3890" s="116" t="str">
        <f t="shared" si="478"/>
        <v>Smith</v>
      </c>
      <c r="G3890" s="116" t="str">
        <f t="shared" si="479"/>
        <v>Men Senior</v>
      </c>
      <c r="H3890" s="116" t="str">
        <f t="shared" si="480"/>
        <v>xPenguin</v>
      </c>
      <c r="I3890" s="109"/>
      <c r="J3890" s="109" t="s">
        <v>2020</v>
      </c>
      <c r="K3890" s="109">
        <v>73</v>
      </c>
      <c r="L3890" s="118">
        <f t="shared" si="481"/>
        <v>1.2</v>
      </c>
      <c r="M3890" s="118">
        <f t="shared" si="482"/>
        <v>1.2</v>
      </c>
    </row>
    <row r="3891" spans="1:13" x14ac:dyDescent="0.3">
      <c r="A3891" s="121" t="str">
        <f t="shared" si="474"/>
        <v>2019-IC-L5</v>
      </c>
      <c r="B3891" s="122">
        <f t="shared" si="475"/>
        <v>43785</v>
      </c>
      <c r="C3891" s="121" t="str">
        <f t="shared" si="476"/>
        <v>Zone 5 - Mile 108</v>
      </c>
      <c r="D3891" s="109" t="s">
        <v>1255</v>
      </c>
      <c r="E3891" s="116" t="str">
        <f t="shared" si="477"/>
        <v>Dale</v>
      </c>
      <c r="F3891" s="116" t="str">
        <f t="shared" si="478"/>
        <v>Smith</v>
      </c>
      <c r="G3891" s="116" t="str">
        <f t="shared" si="479"/>
        <v>Men Senior</v>
      </c>
      <c r="H3891" s="116" t="str">
        <f t="shared" si="480"/>
        <v>xPenguin</v>
      </c>
      <c r="I3891" s="109"/>
      <c r="J3891" s="109" t="s">
        <v>2020</v>
      </c>
      <c r="K3891" s="109">
        <v>135</v>
      </c>
      <c r="L3891" s="118">
        <f t="shared" si="481"/>
        <v>10.6</v>
      </c>
      <c r="M3891" s="118">
        <f t="shared" si="482"/>
        <v>10.6</v>
      </c>
    </row>
    <row r="3892" spans="1:13" x14ac:dyDescent="0.3">
      <c r="A3892" s="121" t="str">
        <f t="shared" si="474"/>
        <v>2019-IC-L5</v>
      </c>
      <c r="B3892" s="122">
        <f t="shared" si="475"/>
        <v>43785</v>
      </c>
      <c r="C3892" s="121" t="str">
        <f t="shared" si="476"/>
        <v>Zone 5 - Mile 108</v>
      </c>
      <c r="D3892" s="109" t="s">
        <v>516</v>
      </c>
      <c r="E3892" s="116" t="str">
        <f t="shared" si="477"/>
        <v>Morne</v>
      </c>
      <c r="F3892" s="116" t="str">
        <f t="shared" si="478"/>
        <v>Horn</v>
      </c>
      <c r="G3892" s="116" t="str">
        <f t="shared" si="479"/>
        <v>Men Veteran</v>
      </c>
      <c r="H3892" s="116" t="str">
        <f t="shared" si="480"/>
        <v>Welwitschia</v>
      </c>
      <c r="I3892" s="109"/>
      <c r="J3892" s="109" t="s">
        <v>2018</v>
      </c>
      <c r="K3892" s="109">
        <v>112</v>
      </c>
      <c r="L3892" s="118">
        <f t="shared" si="481"/>
        <v>6.4</v>
      </c>
      <c r="M3892" s="118">
        <f t="shared" si="482"/>
        <v>6.4</v>
      </c>
    </row>
    <row r="3893" spans="1:13" x14ac:dyDescent="0.3">
      <c r="A3893" s="121" t="str">
        <f t="shared" si="474"/>
        <v>2019-IC-L5</v>
      </c>
      <c r="B3893" s="122">
        <f t="shared" si="475"/>
        <v>43785</v>
      </c>
      <c r="C3893" s="121" t="str">
        <f t="shared" si="476"/>
        <v>Zone 5 - Mile 108</v>
      </c>
      <c r="D3893" s="109" t="s">
        <v>516</v>
      </c>
      <c r="E3893" s="116" t="str">
        <f t="shared" si="477"/>
        <v>Morne</v>
      </c>
      <c r="F3893" s="116" t="str">
        <f t="shared" si="478"/>
        <v>Horn</v>
      </c>
      <c r="G3893" s="116" t="str">
        <f t="shared" si="479"/>
        <v>Men Veteran</v>
      </c>
      <c r="H3893" s="116" t="str">
        <f t="shared" si="480"/>
        <v>Welwitschia</v>
      </c>
      <c r="I3893" s="109"/>
      <c r="J3893" s="109" t="s">
        <v>8</v>
      </c>
      <c r="K3893" s="109">
        <v>79</v>
      </c>
      <c r="L3893" s="118">
        <f t="shared" si="481"/>
        <v>3.9</v>
      </c>
      <c r="M3893" s="118">
        <f t="shared" si="482"/>
        <v>3.9</v>
      </c>
    </row>
    <row r="3894" spans="1:13" x14ac:dyDescent="0.3">
      <c r="A3894" s="121" t="str">
        <f t="shared" si="474"/>
        <v>2019-IC-L5</v>
      </c>
      <c r="B3894" s="122">
        <f t="shared" si="475"/>
        <v>43785</v>
      </c>
      <c r="C3894" s="121" t="str">
        <f t="shared" si="476"/>
        <v>Zone 5 - Mile 108</v>
      </c>
      <c r="D3894" s="109" t="s">
        <v>516</v>
      </c>
      <c r="E3894" s="116" t="str">
        <f t="shared" si="477"/>
        <v>Morne</v>
      </c>
      <c r="F3894" s="116" t="str">
        <f t="shared" si="478"/>
        <v>Horn</v>
      </c>
      <c r="G3894" s="116" t="str">
        <f t="shared" si="479"/>
        <v>Men Veteran</v>
      </c>
      <c r="H3894" s="116" t="str">
        <f t="shared" si="480"/>
        <v>Welwitschia</v>
      </c>
      <c r="I3894" s="109"/>
      <c r="J3894" s="109" t="s">
        <v>8</v>
      </c>
      <c r="K3894" s="109">
        <v>82</v>
      </c>
      <c r="L3894" s="118">
        <f t="shared" si="481"/>
        <v>4.4000000000000004</v>
      </c>
      <c r="M3894" s="118">
        <f t="shared" si="482"/>
        <v>4.4000000000000004</v>
      </c>
    </row>
    <row r="3895" spans="1:13" x14ac:dyDescent="0.3">
      <c r="A3895" s="121" t="str">
        <f t="shared" si="474"/>
        <v>2019-IC-L5</v>
      </c>
      <c r="B3895" s="122">
        <f t="shared" si="475"/>
        <v>43785</v>
      </c>
      <c r="C3895" s="121" t="str">
        <f t="shared" si="476"/>
        <v>Zone 5 - Mile 108</v>
      </c>
      <c r="D3895" s="109" t="s">
        <v>516</v>
      </c>
      <c r="E3895" s="116" t="str">
        <f t="shared" si="477"/>
        <v>Morne</v>
      </c>
      <c r="F3895" s="116" t="str">
        <f t="shared" si="478"/>
        <v>Horn</v>
      </c>
      <c r="G3895" s="116" t="str">
        <f t="shared" si="479"/>
        <v>Men Veteran</v>
      </c>
      <c r="H3895" s="116" t="str">
        <f t="shared" si="480"/>
        <v>Welwitschia</v>
      </c>
      <c r="I3895" s="109"/>
      <c r="J3895" s="109" t="s">
        <v>1356</v>
      </c>
      <c r="K3895" s="109">
        <v>107</v>
      </c>
      <c r="L3895" s="118">
        <f t="shared" si="481"/>
        <v>11</v>
      </c>
      <c r="M3895" s="118">
        <f t="shared" si="482"/>
        <v>11</v>
      </c>
    </row>
    <row r="3896" spans="1:13" x14ac:dyDescent="0.3">
      <c r="A3896" s="121" t="str">
        <f t="shared" si="474"/>
        <v>2019-IC-L5</v>
      </c>
      <c r="B3896" s="122">
        <f t="shared" si="475"/>
        <v>43785</v>
      </c>
      <c r="C3896" s="121" t="str">
        <f t="shared" si="476"/>
        <v>Zone 5 - Mile 108</v>
      </c>
      <c r="D3896" s="109" t="s">
        <v>516</v>
      </c>
      <c r="E3896" s="116" t="str">
        <f t="shared" si="477"/>
        <v>Morne</v>
      </c>
      <c r="F3896" s="116" t="str">
        <f t="shared" si="478"/>
        <v>Horn</v>
      </c>
      <c r="G3896" s="116" t="str">
        <f t="shared" si="479"/>
        <v>Men Veteran</v>
      </c>
      <c r="H3896" s="116" t="str">
        <f t="shared" si="480"/>
        <v>Welwitschia</v>
      </c>
      <c r="I3896" s="109"/>
      <c r="J3896" s="109" t="s">
        <v>2020</v>
      </c>
      <c r="K3896" s="109">
        <v>105</v>
      </c>
      <c r="L3896" s="118">
        <f t="shared" si="481"/>
        <v>4.4000000000000004</v>
      </c>
      <c r="M3896" s="118">
        <f t="shared" si="482"/>
        <v>4.4000000000000004</v>
      </c>
    </row>
    <row r="3897" spans="1:13" x14ac:dyDescent="0.3">
      <c r="A3897" s="121" t="str">
        <f t="shared" si="474"/>
        <v>2019-IC-L5</v>
      </c>
      <c r="B3897" s="122">
        <f t="shared" si="475"/>
        <v>43785</v>
      </c>
      <c r="C3897" s="121" t="str">
        <f t="shared" si="476"/>
        <v>Zone 5 - Mile 108</v>
      </c>
      <c r="D3897" s="109" t="s">
        <v>556</v>
      </c>
      <c r="E3897" s="116" t="str">
        <f t="shared" si="477"/>
        <v>Julian</v>
      </c>
      <c r="F3897" s="116" t="str">
        <f t="shared" si="478"/>
        <v>Viljoen</v>
      </c>
      <c r="G3897" s="116" t="str">
        <f t="shared" si="479"/>
        <v>Men Grand Masters</v>
      </c>
      <c r="H3897" s="116" t="str">
        <f t="shared" si="480"/>
        <v>Penguin</v>
      </c>
      <c r="I3897" s="109"/>
      <c r="J3897" s="109" t="s">
        <v>2018</v>
      </c>
      <c r="K3897" s="109">
        <v>112</v>
      </c>
      <c r="L3897" s="118">
        <f t="shared" si="481"/>
        <v>6.4</v>
      </c>
      <c r="M3897" s="118">
        <f t="shared" si="482"/>
        <v>6.4</v>
      </c>
    </row>
    <row r="3898" spans="1:13" x14ac:dyDescent="0.3">
      <c r="A3898" s="121" t="str">
        <f t="shared" si="474"/>
        <v>2019-IC-L5</v>
      </c>
      <c r="B3898" s="122">
        <f t="shared" si="475"/>
        <v>43785</v>
      </c>
      <c r="C3898" s="121" t="str">
        <f t="shared" si="476"/>
        <v>Zone 5 - Mile 108</v>
      </c>
      <c r="D3898" s="109" t="s">
        <v>556</v>
      </c>
      <c r="E3898" s="116" t="str">
        <f t="shared" si="477"/>
        <v>Julian</v>
      </c>
      <c r="F3898" s="116" t="str">
        <f t="shared" si="478"/>
        <v>Viljoen</v>
      </c>
      <c r="G3898" s="116" t="str">
        <f t="shared" si="479"/>
        <v>Men Grand Masters</v>
      </c>
      <c r="H3898" s="116" t="str">
        <f t="shared" si="480"/>
        <v>Penguin</v>
      </c>
      <c r="I3898" s="109"/>
      <c r="J3898" s="109" t="s">
        <v>2018</v>
      </c>
      <c r="K3898" s="109">
        <v>99</v>
      </c>
      <c r="L3898" s="118">
        <f t="shared" si="481"/>
        <v>4.2</v>
      </c>
      <c r="M3898" s="118">
        <f t="shared" si="482"/>
        <v>4.2</v>
      </c>
    </row>
    <row r="3899" spans="1:13" x14ac:dyDescent="0.3">
      <c r="A3899" s="121" t="str">
        <f t="shared" si="474"/>
        <v>2019-IC-L5</v>
      </c>
      <c r="B3899" s="122">
        <f t="shared" si="475"/>
        <v>43785</v>
      </c>
      <c r="C3899" s="121" t="str">
        <f t="shared" si="476"/>
        <v>Zone 5 - Mile 108</v>
      </c>
      <c r="D3899" s="109" t="s">
        <v>556</v>
      </c>
      <c r="E3899" s="116" t="str">
        <f t="shared" si="477"/>
        <v>Julian</v>
      </c>
      <c r="F3899" s="116" t="str">
        <f t="shared" si="478"/>
        <v>Viljoen</v>
      </c>
      <c r="G3899" s="116" t="str">
        <f t="shared" si="479"/>
        <v>Men Grand Masters</v>
      </c>
      <c r="H3899" s="116" t="str">
        <f t="shared" si="480"/>
        <v>Penguin</v>
      </c>
      <c r="I3899" s="109"/>
      <c r="J3899" s="109" t="s">
        <v>1356</v>
      </c>
      <c r="K3899" s="109">
        <v>138</v>
      </c>
      <c r="L3899" s="118">
        <f t="shared" si="481"/>
        <v>24.5</v>
      </c>
      <c r="M3899" s="118">
        <f t="shared" si="482"/>
        <v>24.5</v>
      </c>
    </row>
    <row r="3900" spans="1:13" x14ac:dyDescent="0.3">
      <c r="A3900" s="121" t="str">
        <f t="shared" si="474"/>
        <v>2019-IC-L5</v>
      </c>
      <c r="B3900" s="122">
        <f t="shared" si="475"/>
        <v>43785</v>
      </c>
      <c r="C3900" s="121" t="str">
        <f t="shared" si="476"/>
        <v>Zone 5 - Mile 108</v>
      </c>
      <c r="D3900" s="109" t="s">
        <v>556</v>
      </c>
      <c r="E3900" s="116" t="str">
        <f t="shared" si="477"/>
        <v>Julian</v>
      </c>
      <c r="F3900" s="116" t="str">
        <f t="shared" si="478"/>
        <v>Viljoen</v>
      </c>
      <c r="G3900" s="116" t="str">
        <f t="shared" si="479"/>
        <v>Men Grand Masters</v>
      </c>
      <c r="H3900" s="116" t="str">
        <f t="shared" si="480"/>
        <v>Penguin</v>
      </c>
      <c r="I3900" s="109"/>
      <c r="J3900" s="109" t="s">
        <v>2021</v>
      </c>
      <c r="K3900" s="109">
        <v>50</v>
      </c>
      <c r="L3900" s="118">
        <f t="shared" si="481"/>
        <v>2.2000000000000002</v>
      </c>
      <c r="M3900" s="118">
        <f t="shared" si="482"/>
        <v>2.2000000000000002</v>
      </c>
    </row>
    <row r="3901" spans="1:13" x14ac:dyDescent="0.3">
      <c r="A3901" s="121" t="str">
        <f t="shared" si="474"/>
        <v>2019-IC-L5</v>
      </c>
      <c r="B3901" s="122">
        <f t="shared" si="475"/>
        <v>43785</v>
      </c>
      <c r="C3901" s="121" t="str">
        <f t="shared" si="476"/>
        <v>Zone 5 - Mile 108</v>
      </c>
      <c r="D3901" s="109" t="s">
        <v>667</v>
      </c>
      <c r="E3901" s="116" t="str">
        <f t="shared" si="477"/>
        <v>Corne</v>
      </c>
      <c r="F3901" s="116" t="str">
        <f t="shared" si="478"/>
        <v>Van Niekerk</v>
      </c>
      <c r="G3901" s="116" t="str">
        <f t="shared" si="479"/>
        <v>Men Senior</v>
      </c>
      <c r="H3901" s="116" t="str">
        <f t="shared" si="480"/>
        <v>Penguin</v>
      </c>
      <c r="I3901" s="109"/>
      <c r="J3901" s="109" t="s">
        <v>8</v>
      </c>
      <c r="K3901" s="109">
        <v>77</v>
      </c>
      <c r="L3901" s="118">
        <f t="shared" si="481"/>
        <v>3.6</v>
      </c>
      <c r="M3901" s="118">
        <f t="shared" si="482"/>
        <v>3.6</v>
      </c>
    </row>
    <row r="3902" spans="1:13" x14ac:dyDescent="0.3">
      <c r="A3902" s="121" t="str">
        <f t="shared" si="474"/>
        <v>2019-IC-L5</v>
      </c>
      <c r="B3902" s="122">
        <f t="shared" si="475"/>
        <v>43785</v>
      </c>
      <c r="C3902" s="121" t="str">
        <f t="shared" si="476"/>
        <v>Zone 5 - Mile 108</v>
      </c>
      <c r="D3902" s="109" t="s">
        <v>667</v>
      </c>
      <c r="E3902" s="116" t="str">
        <f t="shared" si="477"/>
        <v>Corne</v>
      </c>
      <c r="F3902" s="116" t="str">
        <f t="shared" si="478"/>
        <v>Van Niekerk</v>
      </c>
      <c r="G3902" s="116" t="str">
        <f t="shared" si="479"/>
        <v>Men Senior</v>
      </c>
      <c r="H3902" s="116" t="str">
        <f t="shared" si="480"/>
        <v>Penguin</v>
      </c>
      <c r="I3902" s="109"/>
      <c r="J3902" s="109" t="s">
        <v>8</v>
      </c>
      <c r="K3902" s="109">
        <v>72</v>
      </c>
      <c r="L3902" s="118">
        <f t="shared" si="481"/>
        <v>3</v>
      </c>
      <c r="M3902" s="118">
        <f t="shared" si="482"/>
        <v>3</v>
      </c>
    </row>
    <row r="3903" spans="1:13" x14ac:dyDescent="0.3">
      <c r="A3903" s="121" t="str">
        <f t="shared" si="474"/>
        <v>2019-IC-L5</v>
      </c>
      <c r="B3903" s="122">
        <f t="shared" si="475"/>
        <v>43785</v>
      </c>
      <c r="C3903" s="121" t="str">
        <f t="shared" si="476"/>
        <v>Zone 5 - Mile 108</v>
      </c>
      <c r="D3903" s="109" t="s">
        <v>667</v>
      </c>
      <c r="E3903" s="116" t="str">
        <f t="shared" si="477"/>
        <v>Corne</v>
      </c>
      <c r="F3903" s="116" t="str">
        <f t="shared" si="478"/>
        <v>Van Niekerk</v>
      </c>
      <c r="G3903" s="116" t="str">
        <f t="shared" si="479"/>
        <v>Men Senior</v>
      </c>
      <c r="H3903" s="116" t="str">
        <f t="shared" si="480"/>
        <v>Penguin</v>
      </c>
      <c r="I3903" s="109"/>
      <c r="J3903" s="109" t="s">
        <v>8</v>
      </c>
      <c r="K3903" s="109">
        <v>84</v>
      </c>
      <c r="L3903" s="118">
        <f t="shared" si="481"/>
        <v>4.7</v>
      </c>
      <c r="M3903" s="118">
        <f t="shared" si="482"/>
        <v>4.7</v>
      </c>
    </row>
    <row r="3904" spans="1:13" x14ac:dyDescent="0.3">
      <c r="A3904" s="121" t="str">
        <f t="shared" si="474"/>
        <v>2019-IC-L5</v>
      </c>
      <c r="B3904" s="122">
        <f t="shared" si="475"/>
        <v>43785</v>
      </c>
      <c r="C3904" s="121" t="str">
        <f t="shared" si="476"/>
        <v>Zone 5 - Mile 108</v>
      </c>
      <c r="D3904" s="109" t="s">
        <v>674</v>
      </c>
      <c r="E3904" s="116" t="str">
        <f t="shared" si="477"/>
        <v>Devon</v>
      </c>
      <c r="F3904" s="116" t="str">
        <f t="shared" si="478"/>
        <v>Burger</v>
      </c>
      <c r="G3904" s="116" t="str">
        <f t="shared" si="479"/>
        <v>Men U/21</v>
      </c>
      <c r="H3904" s="116" t="str">
        <f t="shared" si="480"/>
        <v>Penguin</v>
      </c>
      <c r="I3904" s="109"/>
      <c r="J3904" s="109" t="s">
        <v>2020</v>
      </c>
      <c r="K3904" s="109">
        <v>69</v>
      </c>
      <c r="L3904" s="118">
        <f t="shared" si="481"/>
        <v>1</v>
      </c>
      <c r="M3904" s="118">
        <f t="shared" si="482"/>
        <v>1</v>
      </c>
    </row>
    <row r="3905" spans="1:13" x14ac:dyDescent="0.3">
      <c r="A3905" s="121" t="str">
        <f t="shared" si="474"/>
        <v>2019-IC-L5</v>
      </c>
      <c r="B3905" s="122">
        <f t="shared" si="475"/>
        <v>43785</v>
      </c>
      <c r="C3905" s="121" t="str">
        <f t="shared" si="476"/>
        <v>Zone 5 - Mile 108</v>
      </c>
      <c r="D3905" s="109" t="s">
        <v>674</v>
      </c>
      <c r="E3905" s="116" t="str">
        <f t="shared" si="477"/>
        <v>Devon</v>
      </c>
      <c r="F3905" s="116" t="str">
        <f t="shared" si="478"/>
        <v>Burger</v>
      </c>
      <c r="G3905" s="116" t="str">
        <f t="shared" si="479"/>
        <v>Men U/21</v>
      </c>
      <c r="H3905" s="116" t="str">
        <f t="shared" si="480"/>
        <v>Penguin</v>
      </c>
      <c r="I3905" s="109"/>
      <c r="J3905" s="109" t="s">
        <v>2018</v>
      </c>
      <c r="K3905" s="109">
        <v>124</v>
      </c>
      <c r="L3905" s="118">
        <f t="shared" si="481"/>
        <v>9.1</v>
      </c>
      <c r="M3905" s="118">
        <f t="shared" si="482"/>
        <v>9.1</v>
      </c>
    </row>
    <row r="3906" spans="1:13" x14ac:dyDescent="0.3">
      <c r="A3906" s="121" t="str">
        <f t="shared" si="474"/>
        <v>2019-IC-L5</v>
      </c>
      <c r="B3906" s="122">
        <f t="shared" si="475"/>
        <v>43785</v>
      </c>
      <c r="C3906" s="121" t="str">
        <f t="shared" si="476"/>
        <v>Zone 5 - Mile 108</v>
      </c>
      <c r="D3906" s="109" t="s">
        <v>502</v>
      </c>
      <c r="E3906" s="116" t="str">
        <f t="shared" si="477"/>
        <v>Nico</v>
      </c>
      <c r="F3906" s="116" t="str">
        <f t="shared" si="478"/>
        <v>Kotze</v>
      </c>
      <c r="G3906" s="116" t="str">
        <f t="shared" si="479"/>
        <v>Men Veteran</v>
      </c>
      <c r="H3906" s="116" t="str">
        <f t="shared" si="480"/>
        <v>Penguin</v>
      </c>
      <c r="I3906" s="109"/>
      <c r="J3906" s="109" t="s">
        <v>2020</v>
      </c>
      <c r="K3906" s="109">
        <v>78</v>
      </c>
      <c r="L3906" s="118">
        <f t="shared" si="481"/>
        <v>1.5</v>
      </c>
      <c r="M3906" s="118">
        <f t="shared" si="482"/>
        <v>1.5</v>
      </c>
    </row>
    <row r="3907" spans="1:13" x14ac:dyDescent="0.3">
      <c r="A3907" s="121" t="str">
        <f t="shared" si="474"/>
        <v>2019-IC-L5</v>
      </c>
      <c r="B3907" s="122">
        <f t="shared" si="475"/>
        <v>43785</v>
      </c>
      <c r="C3907" s="121" t="str">
        <f t="shared" si="476"/>
        <v>Zone 5 - Mile 108</v>
      </c>
      <c r="D3907" s="109" t="s">
        <v>502</v>
      </c>
      <c r="E3907" s="116" t="str">
        <f t="shared" si="477"/>
        <v>Nico</v>
      </c>
      <c r="F3907" s="116" t="str">
        <f t="shared" si="478"/>
        <v>Kotze</v>
      </c>
      <c r="G3907" s="116" t="str">
        <f t="shared" si="479"/>
        <v>Men Veteran</v>
      </c>
      <c r="H3907" s="116" t="str">
        <f t="shared" si="480"/>
        <v>Penguin</v>
      </c>
      <c r="I3907" s="109"/>
      <c r="J3907" s="109" t="s">
        <v>2020</v>
      </c>
      <c r="K3907" s="109">
        <v>81</v>
      </c>
      <c r="L3907" s="118">
        <f t="shared" si="481"/>
        <v>1.8</v>
      </c>
      <c r="M3907" s="118">
        <f t="shared" si="482"/>
        <v>1.8</v>
      </c>
    </row>
    <row r="3908" spans="1:13" x14ac:dyDescent="0.3">
      <c r="A3908" s="121" t="str">
        <f t="shared" si="474"/>
        <v>2019-IC-L5</v>
      </c>
      <c r="B3908" s="122">
        <f t="shared" si="475"/>
        <v>43785</v>
      </c>
      <c r="C3908" s="121" t="str">
        <f t="shared" si="476"/>
        <v>Zone 5 - Mile 108</v>
      </c>
      <c r="D3908" s="109" t="s">
        <v>502</v>
      </c>
      <c r="E3908" s="116" t="str">
        <f t="shared" si="477"/>
        <v>Nico</v>
      </c>
      <c r="F3908" s="116" t="str">
        <f t="shared" si="478"/>
        <v>Kotze</v>
      </c>
      <c r="G3908" s="116" t="str">
        <f t="shared" si="479"/>
        <v>Men Veteran</v>
      </c>
      <c r="H3908" s="116" t="str">
        <f t="shared" si="480"/>
        <v>Penguin</v>
      </c>
      <c r="I3908" s="109"/>
      <c r="J3908" s="109" t="s">
        <v>2018</v>
      </c>
      <c r="K3908" s="109">
        <v>83</v>
      </c>
      <c r="L3908" s="118">
        <f t="shared" si="481"/>
        <v>2.2999999999999998</v>
      </c>
      <c r="M3908" s="118">
        <f t="shared" si="482"/>
        <v>2.2999999999999998</v>
      </c>
    </row>
    <row r="3909" spans="1:13" x14ac:dyDescent="0.3">
      <c r="A3909" s="121" t="str">
        <f t="shared" si="474"/>
        <v>2019-IC-L5</v>
      </c>
      <c r="B3909" s="122">
        <f t="shared" si="475"/>
        <v>43785</v>
      </c>
      <c r="C3909" s="121" t="str">
        <f t="shared" si="476"/>
        <v>Zone 5 - Mile 108</v>
      </c>
      <c r="D3909" s="109" t="s">
        <v>1420</v>
      </c>
      <c r="E3909" s="116" t="str">
        <f t="shared" si="477"/>
        <v>Allen</v>
      </c>
      <c r="F3909" s="116" t="str">
        <f t="shared" si="478"/>
        <v>Langenstrassen</v>
      </c>
      <c r="G3909" s="116" t="str">
        <f t="shared" si="479"/>
        <v>Men Veteran</v>
      </c>
      <c r="H3909" s="116" t="str">
        <f t="shared" si="480"/>
        <v>Penguin</v>
      </c>
      <c r="I3909" s="109"/>
      <c r="J3909" s="109" t="s">
        <v>1356</v>
      </c>
      <c r="K3909" s="109">
        <v>107</v>
      </c>
      <c r="L3909" s="118">
        <f t="shared" si="481"/>
        <v>11</v>
      </c>
      <c r="M3909" s="118">
        <f t="shared" si="482"/>
        <v>11</v>
      </c>
    </row>
    <row r="3910" spans="1:13" x14ac:dyDescent="0.3">
      <c r="A3910" s="121" t="str">
        <f t="shared" si="474"/>
        <v>2019-IC-L5</v>
      </c>
      <c r="B3910" s="122">
        <f t="shared" si="475"/>
        <v>43785</v>
      </c>
      <c r="C3910" s="121" t="str">
        <f t="shared" si="476"/>
        <v>Zone 5 - Mile 108</v>
      </c>
      <c r="D3910" s="109" t="s">
        <v>1420</v>
      </c>
      <c r="E3910" s="116" t="str">
        <f t="shared" si="477"/>
        <v>Allen</v>
      </c>
      <c r="F3910" s="116" t="str">
        <f t="shared" si="478"/>
        <v>Langenstrassen</v>
      </c>
      <c r="G3910" s="116" t="str">
        <f t="shared" si="479"/>
        <v>Men Veteran</v>
      </c>
      <c r="H3910" s="116" t="str">
        <f t="shared" si="480"/>
        <v>Penguin</v>
      </c>
      <c r="I3910" s="109"/>
      <c r="J3910" s="109" t="s">
        <v>2020</v>
      </c>
      <c r="K3910" s="109">
        <v>124</v>
      </c>
      <c r="L3910" s="118">
        <f t="shared" si="481"/>
        <v>7.9</v>
      </c>
      <c r="M3910" s="118">
        <f t="shared" si="482"/>
        <v>7.9</v>
      </c>
    </row>
    <row r="3911" spans="1:13" x14ac:dyDescent="0.3">
      <c r="A3911" s="121" t="str">
        <f t="shared" si="474"/>
        <v>2019-IC-L5</v>
      </c>
      <c r="B3911" s="122">
        <f t="shared" si="475"/>
        <v>43785</v>
      </c>
      <c r="C3911" s="121" t="str">
        <f t="shared" si="476"/>
        <v>Zone 5 - Mile 108</v>
      </c>
      <c r="D3911" s="109" t="s">
        <v>1420</v>
      </c>
      <c r="E3911" s="116" t="str">
        <f t="shared" si="477"/>
        <v>Allen</v>
      </c>
      <c r="F3911" s="116" t="str">
        <f t="shared" si="478"/>
        <v>Langenstrassen</v>
      </c>
      <c r="G3911" s="116" t="str">
        <f t="shared" si="479"/>
        <v>Men Veteran</v>
      </c>
      <c r="H3911" s="116" t="str">
        <f t="shared" si="480"/>
        <v>Penguin</v>
      </c>
      <c r="I3911" s="109"/>
      <c r="J3911" s="109" t="s">
        <v>2020</v>
      </c>
      <c r="K3911" s="109">
        <v>128</v>
      </c>
      <c r="L3911" s="118">
        <f t="shared" si="481"/>
        <v>8.8000000000000007</v>
      </c>
      <c r="M3911" s="118">
        <f t="shared" si="482"/>
        <v>8.8000000000000007</v>
      </c>
    </row>
    <row r="3912" spans="1:13" x14ac:dyDescent="0.3">
      <c r="A3912" s="121" t="str">
        <f t="shared" si="474"/>
        <v>2019-IC-L5</v>
      </c>
      <c r="B3912" s="122">
        <f t="shared" si="475"/>
        <v>43785</v>
      </c>
      <c r="C3912" s="121" t="str">
        <f t="shared" si="476"/>
        <v>Zone 5 - Mile 108</v>
      </c>
      <c r="D3912" s="109" t="s">
        <v>1420</v>
      </c>
      <c r="E3912" s="116" t="str">
        <f t="shared" si="477"/>
        <v>Allen</v>
      </c>
      <c r="F3912" s="116" t="str">
        <f t="shared" si="478"/>
        <v>Langenstrassen</v>
      </c>
      <c r="G3912" s="116" t="str">
        <f t="shared" si="479"/>
        <v>Men Veteran</v>
      </c>
      <c r="H3912" s="116" t="str">
        <f t="shared" si="480"/>
        <v>Penguin</v>
      </c>
      <c r="I3912" s="109"/>
      <c r="J3912" s="109" t="s">
        <v>2020</v>
      </c>
      <c r="K3912" s="109">
        <v>100</v>
      </c>
      <c r="L3912" s="118">
        <f t="shared" si="481"/>
        <v>3.7</v>
      </c>
      <c r="M3912" s="118">
        <f t="shared" si="482"/>
        <v>3.7</v>
      </c>
    </row>
    <row r="3913" spans="1:13" x14ac:dyDescent="0.3">
      <c r="A3913" s="121" t="str">
        <f t="shared" si="474"/>
        <v>2019-IC-L5</v>
      </c>
      <c r="B3913" s="122">
        <f t="shared" si="475"/>
        <v>43785</v>
      </c>
      <c r="C3913" s="121" t="str">
        <f t="shared" si="476"/>
        <v>Zone 5 - Mile 108</v>
      </c>
      <c r="D3913" s="109" t="s">
        <v>1420</v>
      </c>
      <c r="E3913" s="116" t="str">
        <f t="shared" si="477"/>
        <v>Allen</v>
      </c>
      <c r="F3913" s="116" t="str">
        <f t="shared" si="478"/>
        <v>Langenstrassen</v>
      </c>
      <c r="G3913" s="116" t="str">
        <f t="shared" si="479"/>
        <v>Men Veteran</v>
      </c>
      <c r="H3913" s="116" t="str">
        <f t="shared" si="480"/>
        <v>Penguin</v>
      </c>
      <c r="I3913" s="109"/>
      <c r="J3913" s="109" t="s">
        <v>2020</v>
      </c>
      <c r="K3913" s="109">
        <v>113</v>
      </c>
      <c r="L3913" s="118">
        <f t="shared" si="481"/>
        <v>5.7</v>
      </c>
      <c r="M3913" s="118">
        <f t="shared" si="482"/>
        <v>5.7</v>
      </c>
    </row>
    <row r="3914" spans="1:13" x14ac:dyDescent="0.3">
      <c r="A3914" s="121" t="str">
        <f t="shared" si="474"/>
        <v>2019-IC-L5</v>
      </c>
      <c r="B3914" s="122">
        <f t="shared" si="475"/>
        <v>43785</v>
      </c>
      <c r="C3914" s="121" t="str">
        <f t="shared" si="476"/>
        <v>Zone 5 - Mile 108</v>
      </c>
      <c r="D3914" s="109" t="s">
        <v>1420</v>
      </c>
      <c r="E3914" s="116" t="str">
        <f t="shared" si="477"/>
        <v>Allen</v>
      </c>
      <c r="F3914" s="116" t="str">
        <f t="shared" si="478"/>
        <v>Langenstrassen</v>
      </c>
      <c r="G3914" s="116" t="str">
        <f t="shared" si="479"/>
        <v>Men Veteran</v>
      </c>
      <c r="H3914" s="116" t="str">
        <f t="shared" si="480"/>
        <v>Penguin</v>
      </c>
      <c r="I3914" s="109"/>
      <c r="J3914" s="109" t="s">
        <v>1356</v>
      </c>
      <c r="K3914" s="109">
        <v>125</v>
      </c>
      <c r="L3914" s="118">
        <f t="shared" si="481"/>
        <v>17.899999999999999</v>
      </c>
      <c r="M3914" s="118">
        <f t="shared" si="482"/>
        <v>17.899999999999999</v>
      </c>
    </row>
    <row r="3915" spans="1:13" x14ac:dyDescent="0.3">
      <c r="A3915" s="121" t="str">
        <f t="shared" si="474"/>
        <v>2019-IC-L5</v>
      </c>
      <c r="B3915" s="122">
        <f t="shared" si="475"/>
        <v>43785</v>
      </c>
      <c r="C3915" s="121" t="str">
        <f t="shared" si="476"/>
        <v>Zone 5 - Mile 108</v>
      </c>
      <c r="D3915" s="109" t="s">
        <v>1420</v>
      </c>
      <c r="E3915" s="116" t="str">
        <f t="shared" si="477"/>
        <v>Allen</v>
      </c>
      <c r="F3915" s="116" t="str">
        <f t="shared" si="478"/>
        <v>Langenstrassen</v>
      </c>
      <c r="G3915" s="116" t="str">
        <f t="shared" si="479"/>
        <v>Men Veteran</v>
      </c>
      <c r="H3915" s="116" t="str">
        <f t="shared" si="480"/>
        <v>Penguin</v>
      </c>
      <c r="I3915" s="109"/>
      <c r="J3915" s="109" t="s">
        <v>8</v>
      </c>
      <c r="K3915" s="109">
        <v>75</v>
      </c>
      <c r="L3915" s="118">
        <f t="shared" si="481"/>
        <v>3.4</v>
      </c>
      <c r="M3915" s="118">
        <f t="shared" si="482"/>
        <v>3.4</v>
      </c>
    </row>
    <row r="3916" spans="1:13" x14ac:dyDescent="0.3">
      <c r="A3916" s="121" t="str">
        <f t="shared" ref="A3916:A3979" si="483">IF(D3916="","",A3915)</f>
        <v>2019-IC-L5</v>
      </c>
      <c r="B3916" s="122">
        <f t="shared" ref="B3916:B3979" si="484">IF(D3916="","",B3915)</f>
        <v>43785</v>
      </c>
      <c r="C3916" s="121" t="str">
        <f t="shared" ref="C3916:C3979" si="485">IF(D3916="","",C3915)</f>
        <v>Zone 5 - Mile 108</v>
      </c>
      <c r="D3916" s="109" t="s">
        <v>1491</v>
      </c>
      <c r="E3916" s="116" t="str">
        <f t="shared" si="477"/>
        <v>Annelien</v>
      </c>
      <c r="F3916" s="116" t="str">
        <f t="shared" si="478"/>
        <v>Langenstrassen</v>
      </c>
      <c r="G3916" s="116" t="str">
        <f t="shared" si="479"/>
        <v>Ladies Veteran</v>
      </c>
      <c r="H3916" s="116" t="str">
        <f t="shared" si="480"/>
        <v>Penguin</v>
      </c>
      <c r="I3916" s="109"/>
      <c r="J3916" s="109" t="s">
        <v>2020</v>
      </c>
      <c r="K3916" s="109">
        <v>92</v>
      </c>
      <c r="L3916" s="118">
        <f t="shared" si="481"/>
        <v>2.8</v>
      </c>
      <c r="M3916" s="118">
        <f t="shared" si="482"/>
        <v>2.8</v>
      </c>
    </row>
    <row r="3917" spans="1:13" x14ac:dyDescent="0.3">
      <c r="A3917" s="121" t="str">
        <f t="shared" si="483"/>
        <v>2019-IC-L5</v>
      </c>
      <c r="B3917" s="122">
        <f t="shared" si="484"/>
        <v>43785</v>
      </c>
      <c r="C3917" s="121" t="str">
        <f t="shared" si="485"/>
        <v>Zone 5 - Mile 108</v>
      </c>
      <c r="D3917" s="109" t="s">
        <v>563</v>
      </c>
      <c r="E3917" s="116" t="str">
        <f t="shared" si="477"/>
        <v>Louis</v>
      </c>
      <c r="F3917" s="116" t="str">
        <f t="shared" si="478"/>
        <v>Potgieter</v>
      </c>
      <c r="G3917" s="116" t="str">
        <f t="shared" si="479"/>
        <v>Men Veteran</v>
      </c>
      <c r="H3917" s="116" t="str">
        <f t="shared" si="480"/>
        <v>Welwitschia</v>
      </c>
      <c r="I3917" s="109"/>
      <c r="J3917" s="109" t="s">
        <v>2020</v>
      </c>
      <c r="K3917" s="109">
        <v>115</v>
      </c>
      <c r="L3917" s="118">
        <f t="shared" si="481"/>
        <v>6</v>
      </c>
      <c r="M3917" s="118">
        <f t="shared" si="482"/>
        <v>6</v>
      </c>
    </row>
    <row r="3918" spans="1:13" x14ac:dyDescent="0.3">
      <c r="A3918" s="121" t="str">
        <f t="shared" si="483"/>
        <v>2019-IC-L5</v>
      </c>
      <c r="B3918" s="122">
        <f t="shared" si="484"/>
        <v>43785</v>
      </c>
      <c r="C3918" s="121" t="str">
        <f t="shared" si="485"/>
        <v>Zone 5 - Mile 108</v>
      </c>
      <c r="D3918" s="109" t="s">
        <v>500</v>
      </c>
      <c r="E3918" s="116" t="str">
        <f t="shared" si="477"/>
        <v>Charles</v>
      </c>
      <c r="F3918" s="116" t="str">
        <f t="shared" si="478"/>
        <v>Bothma</v>
      </c>
      <c r="G3918" s="116" t="str">
        <f t="shared" si="479"/>
        <v>Men Grand Masters</v>
      </c>
      <c r="H3918" s="116" t="str">
        <f t="shared" si="480"/>
        <v>Penguin</v>
      </c>
      <c r="I3918" s="109"/>
      <c r="J3918" s="109" t="s">
        <v>2018</v>
      </c>
      <c r="K3918" s="109">
        <v>157</v>
      </c>
      <c r="L3918" s="118">
        <f t="shared" si="481"/>
        <v>20.399999999999999</v>
      </c>
      <c r="M3918" s="118">
        <f t="shared" si="482"/>
        <v>20.399999999999999</v>
      </c>
    </row>
    <row r="3919" spans="1:13" x14ac:dyDescent="0.3">
      <c r="A3919" s="121" t="str">
        <f t="shared" si="483"/>
        <v>2019-IC-L5</v>
      </c>
      <c r="B3919" s="122">
        <f t="shared" si="484"/>
        <v>43785</v>
      </c>
      <c r="C3919" s="121" t="str">
        <f t="shared" si="485"/>
        <v>Zone 5 - Mile 108</v>
      </c>
      <c r="D3919" s="109" t="s">
        <v>500</v>
      </c>
      <c r="E3919" s="116" t="str">
        <f t="shared" si="477"/>
        <v>Charles</v>
      </c>
      <c r="F3919" s="116" t="str">
        <f t="shared" si="478"/>
        <v>Bothma</v>
      </c>
      <c r="G3919" s="116" t="str">
        <f t="shared" si="479"/>
        <v>Men Grand Masters</v>
      </c>
      <c r="H3919" s="116" t="str">
        <f t="shared" si="480"/>
        <v>Penguin</v>
      </c>
      <c r="I3919" s="109" t="s">
        <v>19</v>
      </c>
      <c r="J3919" s="109"/>
      <c r="K3919" s="109">
        <v>40</v>
      </c>
      <c r="L3919" s="118">
        <f t="shared" si="481"/>
        <v>0.7</v>
      </c>
      <c r="M3919" s="118">
        <f t="shared" si="482"/>
        <v>0.7</v>
      </c>
    </row>
    <row r="3920" spans="1:13" x14ac:dyDescent="0.3">
      <c r="A3920" s="121" t="str">
        <f t="shared" si="483"/>
        <v>2019-IC-L5</v>
      </c>
      <c r="B3920" s="122">
        <f t="shared" si="484"/>
        <v>43785</v>
      </c>
      <c r="C3920" s="121" t="str">
        <f t="shared" si="485"/>
        <v>Zone 5 - Mile 108</v>
      </c>
      <c r="D3920" s="109" t="s">
        <v>501</v>
      </c>
      <c r="E3920" s="116" t="str">
        <f t="shared" si="477"/>
        <v>Lesley</v>
      </c>
      <c r="F3920" s="116" t="str">
        <f t="shared" si="478"/>
        <v>Page</v>
      </c>
      <c r="G3920" s="116" t="str">
        <f t="shared" si="479"/>
        <v>Men Master</v>
      </c>
      <c r="H3920" s="116" t="str">
        <f t="shared" si="480"/>
        <v>Penguin</v>
      </c>
      <c r="I3920" s="109"/>
      <c r="J3920" s="109" t="s">
        <v>2018</v>
      </c>
      <c r="K3920" s="109">
        <v>109</v>
      </c>
      <c r="L3920" s="118">
        <f t="shared" si="481"/>
        <v>5.8</v>
      </c>
      <c r="M3920" s="118">
        <f t="shared" si="482"/>
        <v>5.8</v>
      </c>
    </row>
    <row r="3921" spans="1:13" x14ac:dyDescent="0.3">
      <c r="A3921" s="121" t="str">
        <f t="shared" si="483"/>
        <v>2019-IC-L5</v>
      </c>
      <c r="B3921" s="122">
        <f t="shared" si="484"/>
        <v>43785</v>
      </c>
      <c r="C3921" s="121" t="str">
        <f t="shared" si="485"/>
        <v>Zone 5 - Mile 108</v>
      </c>
      <c r="D3921" s="109" t="s">
        <v>501</v>
      </c>
      <c r="E3921" s="116" t="str">
        <f t="shared" si="477"/>
        <v>Lesley</v>
      </c>
      <c r="F3921" s="116" t="str">
        <f t="shared" si="478"/>
        <v>Page</v>
      </c>
      <c r="G3921" s="116" t="str">
        <f t="shared" si="479"/>
        <v>Men Master</v>
      </c>
      <c r="H3921" s="116" t="str">
        <f t="shared" si="480"/>
        <v>Penguin</v>
      </c>
      <c r="I3921" s="109" t="s">
        <v>19</v>
      </c>
      <c r="J3921" s="109"/>
      <c r="K3921" s="109">
        <v>72</v>
      </c>
      <c r="L3921" s="118">
        <f t="shared" si="481"/>
        <v>3.9</v>
      </c>
      <c r="M3921" s="118">
        <f t="shared" si="482"/>
        <v>3.9</v>
      </c>
    </row>
    <row r="3922" spans="1:13" x14ac:dyDescent="0.3">
      <c r="A3922" s="121" t="str">
        <f t="shared" si="483"/>
        <v>2019-IC-L5</v>
      </c>
      <c r="B3922" s="122">
        <f t="shared" si="484"/>
        <v>43785</v>
      </c>
      <c r="C3922" s="121" t="str">
        <f t="shared" si="485"/>
        <v>Zone 5 - Mile 108</v>
      </c>
      <c r="D3922" s="109" t="s">
        <v>501</v>
      </c>
      <c r="E3922" s="116" t="str">
        <f t="shared" si="477"/>
        <v>Lesley</v>
      </c>
      <c r="F3922" s="116" t="str">
        <f t="shared" si="478"/>
        <v>Page</v>
      </c>
      <c r="G3922" s="116" t="str">
        <f t="shared" si="479"/>
        <v>Men Master</v>
      </c>
      <c r="H3922" s="116" t="str">
        <f t="shared" si="480"/>
        <v>Penguin</v>
      </c>
      <c r="I3922" s="109"/>
      <c r="J3922" s="109" t="s">
        <v>1356</v>
      </c>
      <c r="K3922" s="109">
        <v>109</v>
      </c>
      <c r="L3922" s="118">
        <f t="shared" si="481"/>
        <v>11.7</v>
      </c>
      <c r="M3922" s="118">
        <f t="shared" si="482"/>
        <v>11.7</v>
      </c>
    </row>
    <row r="3923" spans="1:13" x14ac:dyDescent="0.3">
      <c r="A3923" s="121" t="str">
        <f t="shared" si="483"/>
        <v>2019-IC-L5</v>
      </c>
      <c r="B3923" s="122">
        <f t="shared" si="484"/>
        <v>43785</v>
      </c>
      <c r="C3923" s="121" t="str">
        <f t="shared" si="485"/>
        <v>Zone 5 - Mile 108</v>
      </c>
      <c r="D3923" s="109" t="s">
        <v>501</v>
      </c>
      <c r="E3923" s="116" t="str">
        <f t="shared" si="477"/>
        <v>Lesley</v>
      </c>
      <c r="F3923" s="116" t="str">
        <f t="shared" si="478"/>
        <v>Page</v>
      </c>
      <c r="G3923" s="116" t="str">
        <f t="shared" si="479"/>
        <v>Men Master</v>
      </c>
      <c r="H3923" s="116" t="str">
        <f t="shared" si="480"/>
        <v>Penguin</v>
      </c>
      <c r="I3923" s="109"/>
      <c r="J3923" s="109" t="s">
        <v>2020</v>
      </c>
      <c r="K3923" s="109">
        <v>132</v>
      </c>
      <c r="L3923" s="118">
        <f t="shared" si="481"/>
        <v>9.8000000000000007</v>
      </c>
      <c r="M3923" s="118">
        <f t="shared" si="482"/>
        <v>9.8000000000000007</v>
      </c>
    </row>
    <row r="3924" spans="1:13" x14ac:dyDescent="0.3">
      <c r="A3924" s="121" t="str">
        <f t="shared" si="483"/>
        <v>2019-IC-L5</v>
      </c>
      <c r="B3924" s="122">
        <f t="shared" si="484"/>
        <v>43785</v>
      </c>
      <c r="C3924" s="121" t="str">
        <f t="shared" si="485"/>
        <v>Zone 5 - Mile 108</v>
      </c>
      <c r="D3924" s="109" t="s">
        <v>777</v>
      </c>
      <c r="E3924" s="116" t="str">
        <f t="shared" si="477"/>
        <v>Kevin</v>
      </c>
      <c r="F3924" s="116" t="str">
        <f t="shared" si="478"/>
        <v>Page</v>
      </c>
      <c r="G3924" s="116" t="str">
        <f t="shared" si="479"/>
        <v>Men U/21</v>
      </c>
      <c r="H3924" s="116" t="str">
        <f t="shared" si="480"/>
        <v>Penguin</v>
      </c>
      <c r="I3924" s="109"/>
      <c r="J3924" s="109" t="s">
        <v>2020</v>
      </c>
      <c r="K3924" s="109">
        <v>75</v>
      </c>
      <c r="L3924" s="118">
        <f t="shared" si="481"/>
        <v>1.3</v>
      </c>
      <c r="M3924" s="118">
        <f t="shared" si="482"/>
        <v>1.3</v>
      </c>
    </row>
    <row r="3925" spans="1:13" x14ac:dyDescent="0.3">
      <c r="A3925" s="121" t="str">
        <f t="shared" si="483"/>
        <v>2019-IC-L5</v>
      </c>
      <c r="B3925" s="122">
        <f t="shared" si="484"/>
        <v>43785</v>
      </c>
      <c r="C3925" s="121" t="str">
        <f t="shared" si="485"/>
        <v>Zone 5 - Mile 108</v>
      </c>
      <c r="D3925" s="109" t="s">
        <v>777</v>
      </c>
      <c r="E3925" s="116" t="str">
        <f t="shared" si="477"/>
        <v>Kevin</v>
      </c>
      <c r="F3925" s="116" t="str">
        <f t="shared" si="478"/>
        <v>Page</v>
      </c>
      <c r="G3925" s="116" t="str">
        <f t="shared" si="479"/>
        <v>Men U/21</v>
      </c>
      <c r="H3925" s="116" t="str">
        <f t="shared" si="480"/>
        <v>Penguin</v>
      </c>
      <c r="I3925" s="109"/>
      <c r="J3925" s="109" t="s">
        <v>2018</v>
      </c>
      <c r="K3925" s="109">
        <v>117</v>
      </c>
      <c r="L3925" s="118">
        <f t="shared" si="481"/>
        <v>7.4</v>
      </c>
      <c r="M3925" s="118">
        <f t="shared" si="482"/>
        <v>7.4</v>
      </c>
    </row>
    <row r="3926" spans="1:13" x14ac:dyDescent="0.3">
      <c r="A3926" s="121" t="str">
        <f t="shared" si="483"/>
        <v>2019-IC-L5</v>
      </c>
      <c r="B3926" s="122">
        <f t="shared" si="484"/>
        <v>43785</v>
      </c>
      <c r="C3926" s="121" t="str">
        <f t="shared" si="485"/>
        <v>Zone 5 - Mile 108</v>
      </c>
      <c r="D3926" s="109" t="s">
        <v>777</v>
      </c>
      <c r="E3926" s="116" t="str">
        <f t="shared" si="477"/>
        <v>Kevin</v>
      </c>
      <c r="F3926" s="116" t="str">
        <f t="shared" si="478"/>
        <v>Page</v>
      </c>
      <c r="G3926" s="116" t="str">
        <f t="shared" si="479"/>
        <v>Men U/21</v>
      </c>
      <c r="H3926" s="116" t="str">
        <f t="shared" si="480"/>
        <v>Penguin</v>
      </c>
      <c r="I3926" s="109"/>
      <c r="J3926" s="109" t="s">
        <v>2018</v>
      </c>
      <c r="K3926" s="109">
        <v>119</v>
      </c>
      <c r="L3926" s="118">
        <f t="shared" si="481"/>
        <v>7.9</v>
      </c>
      <c r="M3926" s="118">
        <f t="shared" si="482"/>
        <v>7.9</v>
      </c>
    </row>
    <row r="3927" spans="1:13" x14ac:dyDescent="0.3">
      <c r="A3927" s="121" t="str">
        <f t="shared" si="483"/>
        <v>2019-IC-L5</v>
      </c>
      <c r="B3927" s="122">
        <f t="shared" si="484"/>
        <v>43785</v>
      </c>
      <c r="C3927" s="121" t="str">
        <f t="shared" si="485"/>
        <v>Zone 5 - Mile 108</v>
      </c>
      <c r="D3927" s="109" t="s">
        <v>777</v>
      </c>
      <c r="E3927" s="116" t="str">
        <f t="shared" si="477"/>
        <v>Kevin</v>
      </c>
      <c r="F3927" s="116" t="str">
        <f t="shared" si="478"/>
        <v>Page</v>
      </c>
      <c r="G3927" s="116" t="str">
        <f t="shared" si="479"/>
        <v>Men U/21</v>
      </c>
      <c r="H3927" s="116" t="str">
        <f t="shared" si="480"/>
        <v>Penguin</v>
      </c>
      <c r="I3927" s="109"/>
      <c r="J3927" s="109" t="s">
        <v>2018</v>
      </c>
      <c r="K3927" s="109">
        <v>103</v>
      </c>
      <c r="L3927" s="118">
        <f t="shared" si="481"/>
        <v>4.8</v>
      </c>
      <c r="M3927" s="118">
        <f t="shared" si="482"/>
        <v>4.8</v>
      </c>
    </row>
    <row r="3928" spans="1:13" x14ac:dyDescent="0.3">
      <c r="A3928" s="121" t="str">
        <f t="shared" si="483"/>
        <v>2019-IC-L5</v>
      </c>
      <c r="B3928" s="122">
        <f t="shared" si="484"/>
        <v>43785</v>
      </c>
      <c r="C3928" s="121" t="str">
        <f t="shared" si="485"/>
        <v>Zone 5 - Mile 108</v>
      </c>
      <c r="D3928" s="109" t="s">
        <v>557</v>
      </c>
      <c r="E3928" s="116" t="str">
        <f t="shared" si="477"/>
        <v>Frans</v>
      </c>
      <c r="F3928" s="116" t="str">
        <f t="shared" si="478"/>
        <v>Klimas</v>
      </c>
      <c r="G3928" s="116" t="str">
        <f t="shared" si="479"/>
        <v>Men Grand Masters</v>
      </c>
      <c r="H3928" s="116" t="str">
        <f t="shared" si="480"/>
        <v>Penguin</v>
      </c>
      <c r="I3928" s="109"/>
      <c r="J3928" s="109" t="s">
        <v>1339</v>
      </c>
      <c r="K3928" s="109">
        <v>112</v>
      </c>
      <c r="L3928" s="118">
        <f t="shared" si="481"/>
        <v>17.399999999999999</v>
      </c>
      <c r="M3928" s="118">
        <f t="shared" si="482"/>
        <v>17.399999999999999</v>
      </c>
    </row>
    <row r="3929" spans="1:13" x14ac:dyDescent="0.3">
      <c r="A3929" s="121" t="str">
        <f t="shared" si="483"/>
        <v>2019-IC-L5</v>
      </c>
      <c r="B3929" s="122">
        <f t="shared" si="484"/>
        <v>43785</v>
      </c>
      <c r="C3929" s="121" t="str">
        <f t="shared" si="485"/>
        <v>Zone 5 - Mile 108</v>
      </c>
      <c r="D3929" s="109" t="s">
        <v>686</v>
      </c>
      <c r="E3929" s="116" t="str">
        <f t="shared" si="477"/>
        <v>Chris Junior</v>
      </c>
      <c r="F3929" s="116" t="str">
        <f t="shared" si="478"/>
        <v>Orffer</v>
      </c>
      <c r="G3929" s="116" t="str">
        <f t="shared" si="479"/>
        <v>Men Senior</v>
      </c>
      <c r="H3929" s="116" t="str">
        <f t="shared" si="480"/>
        <v>Penguin</v>
      </c>
      <c r="I3929" s="109"/>
      <c r="J3929" s="109" t="s">
        <v>2018</v>
      </c>
      <c r="K3929" s="109">
        <v>116</v>
      </c>
      <c r="L3929" s="118">
        <f t="shared" si="481"/>
        <v>7.2</v>
      </c>
      <c r="M3929" s="118">
        <f t="shared" si="482"/>
        <v>7.2</v>
      </c>
    </row>
    <row r="3930" spans="1:13" x14ac:dyDescent="0.3">
      <c r="A3930" s="121" t="str">
        <f t="shared" si="483"/>
        <v>2019-IC-L5</v>
      </c>
      <c r="B3930" s="122">
        <f t="shared" si="484"/>
        <v>43785</v>
      </c>
      <c r="C3930" s="121" t="str">
        <f t="shared" si="485"/>
        <v>Zone 5 - Mile 108</v>
      </c>
      <c r="D3930" s="109" t="s">
        <v>686</v>
      </c>
      <c r="E3930" s="116" t="str">
        <f t="shared" si="477"/>
        <v>Chris Junior</v>
      </c>
      <c r="F3930" s="116" t="str">
        <f t="shared" si="478"/>
        <v>Orffer</v>
      </c>
      <c r="G3930" s="116" t="str">
        <f t="shared" si="479"/>
        <v>Men Senior</v>
      </c>
      <c r="H3930" s="116" t="str">
        <f t="shared" si="480"/>
        <v>Penguin</v>
      </c>
      <c r="I3930" s="109"/>
      <c r="J3930" s="109" t="s">
        <v>1339</v>
      </c>
      <c r="K3930" s="109">
        <v>136</v>
      </c>
      <c r="L3930" s="118">
        <f t="shared" si="481"/>
        <v>32.9</v>
      </c>
      <c r="M3930" s="118">
        <f t="shared" si="482"/>
        <v>32.9</v>
      </c>
    </row>
    <row r="3931" spans="1:13" x14ac:dyDescent="0.3">
      <c r="A3931" s="121" t="str">
        <f t="shared" si="483"/>
        <v>2019-IC-L5</v>
      </c>
      <c r="B3931" s="122">
        <f t="shared" si="484"/>
        <v>43785</v>
      </c>
      <c r="C3931" s="121" t="str">
        <f t="shared" si="485"/>
        <v>Zone 5 - Mile 108</v>
      </c>
      <c r="D3931" s="109" t="s">
        <v>749</v>
      </c>
      <c r="E3931" s="116" t="str">
        <f t="shared" si="477"/>
        <v>Grant</v>
      </c>
      <c r="F3931" s="116" t="str">
        <f t="shared" si="478"/>
        <v>Knight</v>
      </c>
      <c r="G3931" s="116" t="str">
        <f t="shared" si="479"/>
        <v>Men Veteran</v>
      </c>
      <c r="H3931" s="116" t="str">
        <f t="shared" si="480"/>
        <v>Penguin</v>
      </c>
      <c r="I3931" s="109"/>
      <c r="J3931" s="109" t="s">
        <v>2018</v>
      </c>
      <c r="K3931" s="109">
        <v>94</v>
      </c>
      <c r="L3931" s="118">
        <f t="shared" si="481"/>
        <v>3.5</v>
      </c>
      <c r="M3931" s="118">
        <f t="shared" si="482"/>
        <v>3.5</v>
      </c>
    </row>
    <row r="3932" spans="1:13" x14ac:dyDescent="0.3">
      <c r="A3932" s="121" t="str">
        <f t="shared" si="483"/>
        <v>2019-IC-L5</v>
      </c>
      <c r="B3932" s="122">
        <f t="shared" si="484"/>
        <v>43785</v>
      </c>
      <c r="C3932" s="121" t="str">
        <f t="shared" si="485"/>
        <v>Zone 5 - Mile 108</v>
      </c>
      <c r="D3932" s="109" t="s">
        <v>749</v>
      </c>
      <c r="E3932" s="116" t="str">
        <f t="shared" si="477"/>
        <v>Grant</v>
      </c>
      <c r="F3932" s="116" t="str">
        <f t="shared" si="478"/>
        <v>Knight</v>
      </c>
      <c r="G3932" s="116" t="str">
        <f t="shared" si="479"/>
        <v>Men Veteran</v>
      </c>
      <c r="H3932" s="116" t="str">
        <f t="shared" si="480"/>
        <v>Penguin</v>
      </c>
      <c r="I3932" s="109"/>
      <c r="J3932" s="109" t="s">
        <v>2018</v>
      </c>
      <c r="K3932" s="109">
        <v>126</v>
      </c>
      <c r="L3932" s="118">
        <f t="shared" si="481"/>
        <v>9.6</v>
      </c>
      <c r="M3932" s="118">
        <f t="shared" si="482"/>
        <v>9.6</v>
      </c>
    </row>
    <row r="3933" spans="1:13" x14ac:dyDescent="0.3">
      <c r="A3933" s="121" t="str">
        <f t="shared" si="483"/>
        <v>2019-IC-L5</v>
      </c>
      <c r="B3933" s="122">
        <f t="shared" si="484"/>
        <v>43785</v>
      </c>
      <c r="C3933" s="121" t="str">
        <f t="shared" si="485"/>
        <v>Zone 5 - Mile 108</v>
      </c>
      <c r="D3933" s="109" t="s">
        <v>749</v>
      </c>
      <c r="E3933" s="116" t="str">
        <f t="shared" si="477"/>
        <v>Grant</v>
      </c>
      <c r="F3933" s="116" t="str">
        <f t="shared" si="478"/>
        <v>Knight</v>
      </c>
      <c r="G3933" s="116" t="str">
        <f t="shared" si="479"/>
        <v>Men Veteran</v>
      </c>
      <c r="H3933" s="116" t="str">
        <f t="shared" si="480"/>
        <v>Penguin</v>
      </c>
      <c r="I3933" s="109"/>
      <c r="J3933" s="109" t="s">
        <v>2018</v>
      </c>
      <c r="K3933" s="109">
        <v>102</v>
      </c>
      <c r="L3933" s="118">
        <f t="shared" si="481"/>
        <v>4.5999999999999996</v>
      </c>
      <c r="M3933" s="118">
        <f t="shared" si="482"/>
        <v>4.5999999999999996</v>
      </c>
    </row>
    <row r="3934" spans="1:13" x14ac:dyDescent="0.3">
      <c r="A3934" s="121" t="str">
        <f t="shared" si="483"/>
        <v>2019-IC-L5</v>
      </c>
      <c r="B3934" s="122">
        <f t="shared" si="484"/>
        <v>43785</v>
      </c>
      <c r="C3934" s="121" t="str">
        <f t="shared" si="485"/>
        <v>Zone 5 - Mile 108</v>
      </c>
      <c r="D3934" s="109" t="s">
        <v>749</v>
      </c>
      <c r="E3934" s="116" t="str">
        <f t="shared" si="477"/>
        <v>Grant</v>
      </c>
      <c r="F3934" s="116" t="str">
        <f t="shared" si="478"/>
        <v>Knight</v>
      </c>
      <c r="G3934" s="116" t="str">
        <f t="shared" si="479"/>
        <v>Men Veteran</v>
      </c>
      <c r="H3934" s="116" t="str">
        <f t="shared" si="480"/>
        <v>Penguin</v>
      </c>
      <c r="I3934" s="109" t="s">
        <v>19</v>
      </c>
      <c r="J3934" s="109"/>
      <c r="K3934" s="109">
        <v>54</v>
      </c>
      <c r="L3934" s="118">
        <f t="shared" si="481"/>
        <v>1.6</v>
      </c>
      <c r="M3934" s="118">
        <f t="shared" si="482"/>
        <v>1.6</v>
      </c>
    </row>
    <row r="3935" spans="1:13" x14ac:dyDescent="0.3">
      <c r="A3935" s="121" t="str">
        <f t="shared" si="483"/>
        <v>2019-IC-L5</v>
      </c>
      <c r="B3935" s="122">
        <f t="shared" si="484"/>
        <v>43785</v>
      </c>
      <c r="C3935" s="121" t="str">
        <f t="shared" si="485"/>
        <v>Zone 5 - Mile 108</v>
      </c>
      <c r="D3935" s="109" t="s">
        <v>749</v>
      </c>
      <c r="E3935" s="116" t="str">
        <f t="shared" si="477"/>
        <v>Grant</v>
      </c>
      <c r="F3935" s="116" t="str">
        <f t="shared" si="478"/>
        <v>Knight</v>
      </c>
      <c r="G3935" s="116" t="str">
        <f t="shared" si="479"/>
        <v>Men Veteran</v>
      </c>
      <c r="H3935" s="116" t="str">
        <f t="shared" si="480"/>
        <v>Penguin</v>
      </c>
      <c r="I3935" s="109" t="s">
        <v>19</v>
      </c>
      <c r="J3935" s="109"/>
      <c r="K3935" s="109">
        <v>58</v>
      </c>
      <c r="L3935" s="118">
        <f t="shared" si="481"/>
        <v>2</v>
      </c>
      <c r="M3935" s="118">
        <f t="shared" si="482"/>
        <v>2</v>
      </c>
    </row>
    <row r="3936" spans="1:13" x14ac:dyDescent="0.3">
      <c r="A3936" s="121" t="str">
        <f t="shared" si="483"/>
        <v>2019-IC-L5</v>
      </c>
      <c r="B3936" s="122">
        <f t="shared" si="484"/>
        <v>43785</v>
      </c>
      <c r="C3936" s="121" t="str">
        <f t="shared" si="485"/>
        <v>Zone 5 - Mile 108</v>
      </c>
      <c r="D3936" s="109" t="s">
        <v>749</v>
      </c>
      <c r="E3936" s="116" t="str">
        <f t="shared" si="477"/>
        <v>Grant</v>
      </c>
      <c r="F3936" s="116" t="str">
        <f t="shared" si="478"/>
        <v>Knight</v>
      </c>
      <c r="G3936" s="116" t="str">
        <f t="shared" si="479"/>
        <v>Men Veteran</v>
      </c>
      <c r="H3936" s="116" t="str">
        <f t="shared" si="480"/>
        <v>Penguin</v>
      </c>
      <c r="I3936" s="109" t="s">
        <v>19</v>
      </c>
      <c r="J3936" s="109"/>
      <c r="K3936" s="109">
        <v>48</v>
      </c>
      <c r="L3936" s="118">
        <f t="shared" si="481"/>
        <v>1.1000000000000001</v>
      </c>
      <c r="M3936" s="118">
        <f t="shared" si="482"/>
        <v>1.1000000000000001</v>
      </c>
    </row>
    <row r="3937" spans="1:13" x14ac:dyDescent="0.3">
      <c r="A3937" s="121" t="str">
        <f t="shared" si="483"/>
        <v>2019-IC-L5</v>
      </c>
      <c r="B3937" s="122">
        <f t="shared" si="484"/>
        <v>43785</v>
      </c>
      <c r="C3937" s="121" t="str">
        <f t="shared" si="485"/>
        <v>Zone 5 - Mile 108</v>
      </c>
      <c r="D3937" s="109" t="s">
        <v>749</v>
      </c>
      <c r="E3937" s="116" t="str">
        <f t="shared" si="477"/>
        <v>Grant</v>
      </c>
      <c r="F3937" s="116" t="str">
        <f t="shared" si="478"/>
        <v>Knight</v>
      </c>
      <c r="G3937" s="116" t="str">
        <f t="shared" si="479"/>
        <v>Men Veteran</v>
      </c>
      <c r="H3937" s="116" t="str">
        <f t="shared" si="480"/>
        <v>Penguin</v>
      </c>
      <c r="I3937" s="109" t="s">
        <v>19</v>
      </c>
      <c r="J3937" s="109"/>
      <c r="K3937" s="109">
        <v>57</v>
      </c>
      <c r="L3937" s="118">
        <f t="shared" si="481"/>
        <v>1.9</v>
      </c>
      <c r="M3937" s="118">
        <f t="shared" si="482"/>
        <v>1.9</v>
      </c>
    </row>
    <row r="3938" spans="1:13" x14ac:dyDescent="0.3">
      <c r="A3938" s="121" t="str">
        <f t="shared" si="483"/>
        <v>2019-IC-L5</v>
      </c>
      <c r="B3938" s="122">
        <f t="shared" si="484"/>
        <v>43785</v>
      </c>
      <c r="C3938" s="121" t="str">
        <f t="shared" si="485"/>
        <v>Zone 5 - Mile 108</v>
      </c>
      <c r="D3938" s="109" t="s">
        <v>666</v>
      </c>
      <c r="E3938" s="116" t="str">
        <f t="shared" si="477"/>
        <v>David</v>
      </c>
      <c r="F3938" s="116" t="str">
        <f t="shared" si="478"/>
        <v>Laws</v>
      </c>
      <c r="G3938" s="116" t="str">
        <f t="shared" si="479"/>
        <v>Men Master</v>
      </c>
      <c r="H3938" s="116" t="str">
        <f t="shared" si="480"/>
        <v>Penguin</v>
      </c>
      <c r="I3938" s="109"/>
      <c r="J3938" s="109" t="s">
        <v>2018</v>
      </c>
      <c r="K3938" s="109">
        <v>70</v>
      </c>
      <c r="L3938" s="118">
        <f t="shared" si="481"/>
        <v>1.3</v>
      </c>
      <c r="M3938" s="118">
        <f t="shared" si="482"/>
        <v>1.3</v>
      </c>
    </row>
    <row r="3939" spans="1:13" x14ac:dyDescent="0.3">
      <c r="A3939" s="121" t="str">
        <f t="shared" si="483"/>
        <v>2019-IC-L5</v>
      </c>
      <c r="B3939" s="122">
        <f t="shared" si="484"/>
        <v>43785</v>
      </c>
      <c r="C3939" s="121" t="str">
        <f t="shared" si="485"/>
        <v>Zone 5 - Mile 108</v>
      </c>
      <c r="D3939" s="109" t="s">
        <v>666</v>
      </c>
      <c r="E3939" s="116" t="str">
        <f t="shared" ref="E3939:E4002" si="486">IF(D3939="","",VLOOKUP(D3939,Master,3,FALSE))</f>
        <v>David</v>
      </c>
      <c r="F3939" s="116" t="str">
        <f t="shared" ref="F3939:F4002" si="487">IF(D3939="","",VLOOKUP(D3939,Master,4,FALSE))</f>
        <v>Laws</v>
      </c>
      <c r="G3939" s="116" t="str">
        <f t="shared" ref="G3939:G4002" si="488">IF(D3939="","",VLOOKUP(D3939,Master,5,FALSE))</f>
        <v>Men Master</v>
      </c>
      <c r="H3939" s="116" t="str">
        <f t="shared" ref="H3939:H4002" si="489">IF(D3939="","",VLOOKUP(D3939,Master,2,FALSE))</f>
        <v>Penguin</v>
      </c>
      <c r="I3939" s="109"/>
      <c r="J3939" s="109" t="s">
        <v>2018</v>
      </c>
      <c r="K3939" s="109">
        <v>152</v>
      </c>
      <c r="L3939" s="118">
        <f t="shared" ref="L3939:L4002" si="490">IF(K3939="","",IF(I3939="",ROUND(HLOOKUP(J3939,kgList,K3939,FALSE),1),ROUND(HLOOKUP(I3939,kgList,K3939,FALSE),1)))</f>
        <v>18.2</v>
      </c>
      <c r="M3939" s="118">
        <f t="shared" ref="M3939:M4002" si="491">IF(L3939="","",IF(COUNTA(I3939:J3939)&gt;1,"Edible or Inedible",IF(COUNTA(I3939)=1,L3939*1,IF(COUNTA(J3939)=1,L3939*1,"ERROR"))))</f>
        <v>18.2</v>
      </c>
    </row>
    <row r="3940" spans="1:13" x14ac:dyDescent="0.3">
      <c r="A3940" s="121" t="str">
        <f t="shared" si="483"/>
        <v>2019-IC-L5</v>
      </c>
      <c r="B3940" s="122">
        <f t="shared" si="484"/>
        <v>43785</v>
      </c>
      <c r="C3940" s="121" t="str">
        <f t="shared" si="485"/>
        <v>Zone 5 - Mile 108</v>
      </c>
      <c r="D3940" s="109" t="s">
        <v>1489</v>
      </c>
      <c r="E3940" s="116" t="str">
        <f t="shared" si="486"/>
        <v>Michael</v>
      </c>
      <c r="F3940" s="116" t="str">
        <f t="shared" si="487"/>
        <v>Knobloch</v>
      </c>
      <c r="G3940" s="116" t="str">
        <f t="shared" si="488"/>
        <v>Men Master</v>
      </c>
      <c r="H3940" s="116" t="str">
        <f t="shared" si="489"/>
        <v>Penguin</v>
      </c>
      <c r="I3940" s="109"/>
      <c r="J3940" s="109" t="s">
        <v>2018</v>
      </c>
      <c r="K3940" s="109">
        <v>143</v>
      </c>
      <c r="L3940" s="118">
        <f t="shared" si="490"/>
        <v>14.8</v>
      </c>
      <c r="M3940" s="118">
        <f t="shared" si="491"/>
        <v>14.8</v>
      </c>
    </row>
    <row r="3941" spans="1:13" x14ac:dyDescent="0.3">
      <c r="A3941" s="121" t="str">
        <f t="shared" si="483"/>
        <v>2019-IC-L5</v>
      </c>
      <c r="B3941" s="122">
        <f t="shared" si="484"/>
        <v>43785</v>
      </c>
      <c r="C3941" s="121" t="str">
        <f t="shared" si="485"/>
        <v>Zone 5 - Mile 108</v>
      </c>
      <c r="D3941" s="109" t="s">
        <v>1489</v>
      </c>
      <c r="E3941" s="116" t="str">
        <f t="shared" si="486"/>
        <v>Michael</v>
      </c>
      <c r="F3941" s="116" t="str">
        <f t="shared" si="487"/>
        <v>Knobloch</v>
      </c>
      <c r="G3941" s="116" t="str">
        <f t="shared" si="488"/>
        <v>Men Master</v>
      </c>
      <c r="H3941" s="116" t="str">
        <f t="shared" si="489"/>
        <v>Penguin</v>
      </c>
      <c r="I3941" s="109"/>
      <c r="J3941" s="109" t="s">
        <v>8</v>
      </c>
      <c r="K3941" s="109">
        <v>87</v>
      </c>
      <c r="L3941" s="118">
        <f t="shared" si="490"/>
        <v>5.2</v>
      </c>
      <c r="M3941" s="118">
        <f t="shared" si="491"/>
        <v>5.2</v>
      </c>
    </row>
    <row r="3942" spans="1:13" x14ac:dyDescent="0.3">
      <c r="A3942" s="121" t="str">
        <f t="shared" si="483"/>
        <v>2019-IC-L5</v>
      </c>
      <c r="B3942" s="122">
        <f t="shared" si="484"/>
        <v>43785</v>
      </c>
      <c r="C3942" s="121" t="str">
        <f t="shared" si="485"/>
        <v>Zone 5 - Mile 108</v>
      </c>
      <c r="D3942" s="109" t="s">
        <v>754</v>
      </c>
      <c r="E3942" s="116" t="str">
        <f t="shared" si="486"/>
        <v>Henri</v>
      </c>
      <c r="F3942" s="116" t="str">
        <f t="shared" si="487"/>
        <v>Snyman</v>
      </c>
      <c r="G3942" s="116" t="str">
        <f t="shared" si="488"/>
        <v>Men Veteran</v>
      </c>
      <c r="H3942" s="116" t="str">
        <f t="shared" si="489"/>
        <v>Penguin</v>
      </c>
      <c r="I3942" s="109"/>
      <c r="J3942" s="109" t="s">
        <v>2018</v>
      </c>
      <c r="K3942" s="109">
        <v>127</v>
      </c>
      <c r="L3942" s="118">
        <f t="shared" si="490"/>
        <v>9.8000000000000007</v>
      </c>
      <c r="M3942" s="118">
        <f t="shared" si="491"/>
        <v>9.8000000000000007</v>
      </c>
    </row>
    <row r="3943" spans="1:13" x14ac:dyDescent="0.3">
      <c r="A3943" s="121" t="str">
        <f t="shared" si="483"/>
        <v>2019-IC-L5</v>
      </c>
      <c r="B3943" s="122">
        <f t="shared" si="484"/>
        <v>43785</v>
      </c>
      <c r="C3943" s="121" t="str">
        <f t="shared" si="485"/>
        <v>Zone 5 - Mile 108</v>
      </c>
      <c r="D3943" s="109" t="s">
        <v>754</v>
      </c>
      <c r="E3943" s="116" t="str">
        <f t="shared" si="486"/>
        <v>Henri</v>
      </c>
      <c r="F3943" s="116" t="str">
        <f t="shared" si="487"/>
        <v>Snyman</v>
      </c>
      <c r="G3943" s="116" t="str">
        <f t="shared" si="488"/>
        <v>Men Veteran</v>
      </c>
      <c r="H3943" s="116" t="str">
        <f t="shared" si="489"/>
        <v>Penguin</v>
      </c>
      <c r="I3943" s="109"/>
      <c r="J3943" s="109" t="s">
        <v>2018</v>
      </c>
      <c r="K3943" s="109">
        <v>144</v>
      </c>
      <c r="L3943" s="118">
        <f t="shared" si="490"/>
        <v>15.1</v>
      </c>
      <c r="M3943" s="118">
        <f t="shared" si="491"/>
        <v>15.1</v>
      </c>
    </row>
    <row r="3944" spans="1:13" x14ac:dyDescent="0.3">
      <c r="A3944" s="121" t="str">
        <f t="shared" si="483"/>
        <v>2019-IC-L5</v>
      </c>
      <c r="B3944" s="122">
        <f t="shared" si="484"/>
        <v>43785</v>
      </c>
      <c r="C3944" s="121" t="str">
        <f t="shared" si="485"/>
        <v>Zone 5 - Mile 108</v>
      </c>
      <c r="D3944" s="109" t="s">
        <v>885</v>
      </c>
      <c r="E3944" s="116" t="str">
        <f t="shared" si="486"/>
        <v>Henko</v>
      </c>
      <c r="F3944" s="116" t="str">
        <f t="shared" si="487"/>
        <v>Snyman</v>
      </c>
      <c r="G3944" s="116" t="str">
        <f t="shared" si="488"/>
        <v>Men U/21</v>
      </c>
      <c r="H3944" s="116" t="str">
        <f t="shared" si="489"/>
        <v>Penguin</v>
      </c>
      <c r="I3944" s="109"/>
      <c r="J3944" s="109" t="s">
        <v>2018</v>
      </c>
      <c r="K3944" s="109">
        <v>158</v>
      </c>
      <c r="L3944" s="118">
        <f t="shared" si="490"/>
        <v>20.8</v>
      </c>
      <c r="M3944" s="118">
        <f t="shared" si="491"/>
        <v>20.8</v>
      </c>
    </row>
    <row r="3945" spans="1:13" x14ac:dyDescent="0.3">
      <c r="A3945" s="121" t="str">
        <f t="shared" si="483"/>
        <v>2019-IC-L5</v>
      </c>
      <c r="B3945" s="122">
        <f t="shared" si="484"/>
        <v>43785</v>
      </c>
      <c r="C3945" s="121" t="str">
        <f t="shared" si="485"/>
        <v>Zone 5 - Mile 108</v>
      </c>
      <c r="D3945" s="109" t="s">
        <v>885</v>
      </c>
      <c r="E3945" s="116" t="str">
        <f t="shared" si="486"/>
        <v>Henko</v>
      </c>
      <c r="F3945" s="116" t="str">
        <f t="shared" si="487"/>
        <v>Snyman</v>
      </c>
      <c r="G3945" s="116" t="str">
        <f t="shared" si="488"/>
        <v>Men U/21</v>
      </c>
      <c r="H3945" s="116" t="str">
        <f t="shared" si="489"/>
        <v>Penguin</v>
      </c>
      <c r="I3945" s="109"/>
      <c r="J3945" s="109" t="s">
        <v>2018</v>
      </c>
      <c r="K3945" s="109">
        <v>153</v>
      </c>
      <c r="L3945" s="118">
        <f t="shared" si="490"/>
        <v>18.600000000000001</v>
      </c>
      <c r="M3945" s="118">
        <f t="shared" si="491"/>
        <v>18.600000000000001</v>
      </c>
    </row>
    <row r="3946" spans="1:13" x14ac:dyDescent="0.3">
      <c r="A3946" s="121" t="str">
        <f t="shared" si="483"/>
        <v>2019-IC-L5</v>
      </c>
      <c r="B3946" s="122">
        <f t="shared" si="484"/>
        <v>43785</v>
      </c>
      <c r="C3946" s="121" t="str">
        <f t="shared" si="485"/>
        <v>Zone 5 - Mile 108</v>
      </c>
      <c r="D3946" s="109" t="s">
        <v>885</v>
      </c>
      <c r="E3946" s="116" t="str">
        <f t="shared" si="486"/>
        <v>Henko</v>
      </c>
      <c r="F3946" s="116" t="str">
        <f t="shared" si="487"/>
        <v>Snyman</v>
      </c>
      <c r="G3946" s="116" t="str">
        <f t="shared" si="488"/>
        <v>Men U/21</v>
      </c>
      <c r="H3946" s="116" t="str">
        <f t="shared" si="489"/>
        <v>Penguin</v>
      </c>
      <c r="I3946" s="109"/>
      <c r="J3946" s="109" t="s">
        <v>2018</v>
      </c>
      <c r="K3946" s="109">
        <v>158</v>
      </c>
      <c r="L3946" s="118">
        <f t="shared" si="490"/>
        <v>20.8</v>
      </c>
      <c r="M3946" s="118">
        <f t="shared" si="491"/>
        <v>20.8</v>
      </c>
    </row>
    <row r="3947" spans="1:13" x14ac:dyDescent="0.3">
      <c r="A3947" s="121" t="str">
        <f t="shared" si="483"/>
        <v>2019-IC-L5</v>
      </c>
      <c r="B3947" s="122">
        <f t="shared" si="484"/>
        <v>43785</v>
      </c>
      <c r="C3947" s="121" t="str">
        <f t="shared" si="485"/>
        <v>Zone 5 - Mile 108</v>
      </c>
      <c r="D3947" s="109" t="s">
        <v>885</v>
      </c>
      <c r="E3947" s="116" t="str">
        <f t="shared" si="486"/>
        <v>Henko</v>
      </c>
      <c r="F3947" s="116" t="str">
        <f t="shared" si="487"/>
        <v>Snyman</v>
      </c>
      <c r="G3947" s="116" t="str">
        <f t="shared" si="488"/>
        <v>Men U/21</v>
      </c>
      <c r="H3947" s="116" t="str">
        <f t="shared" si="489"/>
        <v>Penguin</v>
      </c>
      <c r="I3947" s="109"/>
      <c r="J3947" s="109" t="s">
        <v>2018</v>
      </c>
      <c r="K3947" s="109">
        <v>165</v>
      </c>
      <c r="L3947" s="118">
        <f t="shared" si="490"/>
        <v>24.1</v>
      </c>
      <c r="M3947" s="118">
        <f t="shared" si="491"/>
        <v>24.1</v>
      </c>
    </row>
    <row r="3948" spans="1:13" x14ac:dyDescent="0.3">
      <c r="A3948" s="121" t="str">
        <f t="shared" si="483"/>
        <v>2019-IC-L5</v>
      </c>
      <c r="B3948" s="122">
        <f t="shared" si="484"/>
        <v>43785</v>
      </c>
      <c r="C3948" s="121" t="str">
        <f t="shared" si="485"/>
        <v>Zone 5 - Mile 108</v>
      </c>
      <c r="D3948" s="109" t="s">
        <v>1490</v>
      </c>
      <c r="E3948" s="116" t="str">
        <f t="shared" si="486"/>
        <v>Stefan</v>
      </c>
      <c r="F3948" s="116" t="str">
        <f t="shared" si="487"/>
        <v>Snyman</v>
      </c>
      <c r="G3948" s="116" t="str">
        <f t="shared" si="488"/>
        <v>Men U/16</v>
      </c>
      <c r="H3948" s="116" t="str">
        <f t="shared" si="489"/>
        <v>Penguin</v>
      </c>
      <c r="I3948" s="109"/>
      <c r="J3948" s="109"/>
      <c r="K3948" s="109"/>
      <c r="L3948" s="118" t="str">
        <f t="shared" si="490"/>
        <v/>
      </c>
      <c r="M3948" s="118" t="str">
        <f t="shared" si="491"/>
        <v/>
      </c>
    </row>
    <row r="3949" spans="1:13" x14ac:dyDescent="0.3">
      <c r="A3949" s="121" t="str">
        <f t="shared" si="483"/>
        <v>2019-IC-L5</v>
      </c>
      <c r="B3949" s="122">
        <f t="shared" si="484"/>
        <v>43785</v>
      </c>
      <c r="C3949" s="121" t="str">
        <f t="shared" si="485"/>
        <v>Zone 5 - Mile 108</v>
      </c>
      <c r="D3949" s="109" t="s">
        <v>699</v>
      </c>
      <c r="E3949" s="116" t="str">
        <f t="shared" si="486"/>
        <v>Andre</v>
      </c>
      <c r="F3949" s="116" t="str">
        <f t="shared" si="487"/>
        <v>Muller</v>
      </c>
      <c r="G3949" s="116" t="str">
        <f t="shared" si="488"/>
        <v>Men Grand Masters</v>
      </c>
      <c r="H3949" s="116" t="str">
        <f t="shared" si="489"/>
        <v>Welwitschia</v>
      </c>
      <c r="I3949" s="109"/>
      <c r="J3949" s="109" t="s">
        <v>2018</v>
      </c>
      <c r="K3949" s="109">
        <v>129</v>
      </c>
      <c r="L3949" s="118">
        <f t="shared" si="490"/>
        <v>10.4</v>
      </c>
      <c r="M3949" s="118">
        <f t="shared" si="491"/>
        <v>10.4</v>
      </c>
    </row>
    <row r="3950" spans="1:13" x14ac:dyDescent="0.3">
      <c r="A3950" s="121" t="str">
        <f t="shared" si="483"/>
        <v>2019-IC-L5</v>
      </c>
      <c r="B3950" s="122">
        <f t="shared" si="484"/>
        <v>43785</v>
      </c>
      <c r="C3950" s="121" t="str">
        <f t="shared" si="485"/>
        <v>Zone 5 - Mile 108</v>
      </c>
      <c r="D3950" s="109" t="s">
        <v>699</v>
      </c>
      <c r="E3950" s="116" t="str">
        <f t="shared" si="486"/>
        <v>Andre</v>
      </c>
      <c r="F3950" s="116" t="str">
        <f t="shared" si="487"/>
        <v>Muller</v>
      </c>
      <c r="G3950" s="116" t="str">
        <f t="shared" si="488"/>
        <v>Men Grand Masters</v>
      </c>
      <c r="H3950" s="116" t="str">
        <f t="shared" si="489"/>
        <v>Welwitschia</v>
      </c>
      <c r="I3950" s="109"/>
      <c r="J3950" s="109" t="s">
        <v>2018</v>
      </c>
      <c r="K3950" s="109">
        <v>109</v>
      </c>
      <c r="L3950" s="118">
        <f t="shared" si="490"/>
        <v>5.8</v>
      </c>
      <c r="M3950" s="118">
        <f t="shared" si="491"/>
        <v>5.8</v>
      </c>
    </row>
    <row r="3951" spans="1:13" x14ac:dyDescent="0.3">
      <c r="A3951" s="121" t="str">
        <f t="shared" si="483"/>
        <v>2019-IC-L5</v>
      </c>
      <c r="B3951" s="122">
        <f t="shared" si="484"/>
        <v>43785</v>
      </c>
      <c r="C3951" s="121" t="str">
        <f t="shared" si="485"/>
        <v>Zone 5 - Mile 108</v>
      </c>
      <c r="D3951" s="109" t="s">
        <v>699</v>
      </c>
      <c r="E3951" s="116" t="str">
        <f t="shared" si="486"/>
        <v>Andre</v>
      </c>
      <c r="F3951" s="116" t="str">
        <f t="shared" si="487"/>
        <v>Muller</v>
      </c>
      <c r="G3951" s="116" t="str">
        <f t="shared" si="488"/>
        <v>Men Grand Masters</v>
      </c>
      <c r="H3951" s="116" t="str">
        <f t="shared" si="489"/>
        <v>Welwitschia</v>
      </c>
      <c r="I3951" s="109"/>
      <c r="J3951" s="109" t="s">
        <v>2020</v>
      </c>
      <c r="K3951" s="109">
        <v>70</v>
      </c>
      <c r="L3951" s="118">
        <f t="shared" si="490"/>
        <v>1.1000000000000001</v>
      </c>
      <c r="M3951" s="118">
        <f t="shared" si="491"/>
        <v>1.1000000000000001</v>
      </c>
    </row>
    <row r="3952" spans="1:13" x14ac:dyDescent="0.3">
      <c r="A3952" s="121" t="str">
        <f t="shared" si="483"/>
        <v>2019-IC-L5</v>
      </c>
      <c r="B3952" s="122">
        <f t="shared" si="484"/>
        <v>43785</v>
      </c>
      <c r="C3952" s="121" t="str">
        <f t="shared" si="485"/>
        <v>Zone 5 - Mile 108</v>
      </c>
      <c r="D3952" s="109" t="s">
        <v>699</v>
      </c>
      <c r="E3952" s="116" t="str">
        <f t="shared" si="486"/>
        <v>Andre</v>
      </c>
      <c r="F3952" s="116" t="str">
        <f t="shared" si="487"/>
        <v>Muller</v>
      </c>
      <c r="G3952" s="116" t="str">
        <f t="shared" si="488"/>
        <v>Men Grand Masters</v>
      </c>
      <c r="H3952" s="116" t="str">
        <f t="shared" si="489"/>
        <v>Welwitschia</v>
      </c>
      <c r="I3952" s="109"/>
      <c r="J3952" s="109" t="s">
        <v>2020</v>
      </c>
      <c r="K3952" s="109">
        <v>75</v>
      </c>
      <c r="L3952" s="118">
        <f t="shared" si="490"/>
        <v>1.3</v>
      </c>
      <c r="M3952" s="118">
        <f t="shared" si="491"/>
        <v>1.3</v>
      </c>
    </row>
    <row r="3953" spans="1:13" x14ac:dyDescent="0.3">
      <c r="A3953" s="121" t="str">
        <f t="shared" si="483"/>
        <v>2019-IC-L5</v>
      </c>
      <c r="B3953" s="122">
        <f t="shared" si="484"/>
        <v>43785</v>
      </c>
      <c r="C3953" s="121" t="str">
        <f t="shared" si="485"/>
        <v>Zone 5 - Mile 108</v>
      </c>
      <c r="D3953" s="109" t="s">
        <v>699</v>
      </c>
      <c r="E3953" s="116" t="str">
        <f t="shared" si="486"/>
        <v>Andre</v>
      </c>
      <c r="F3953" s="116" t="str">
        <f t="shared" si="487"/>
        <v>Muller</v>
      </c>
      <c r="G3953" s="116" t="str">
        <f t="shared" si="488"/>
        <v>Men Grand Masters</v>
      </c>
      <c r="H3953" s="116" t="str">
        <f t="shared" si="489"/>
        <v>Welwitschia</v>
      </c>
      <c r="I3953" s="109"/>
      <c r="J3953" s="109" t="s">
        <v>2018</v>
      </c>
      <c r="K3953" s="109">
        <v>105</v>
      </c>
      <c r="L3953" s="118">
        <f t="shared" si="490"/>
        <v>5.0999999999999996</v>
      </c>
      <c r="M3953" s="118">
        <f t="shared" si="491"/>
        <v>5.0999999999999996</v>
      </c>
    </row>
    <row r="3954" spans="1:13" x14ac:dyDescent="0.3">
      <c r="A3954" s="121" t="str">
        <f t="shared" si="483"/>
        <v>2019-IC-L5</v>
      </c>
      <c r="B3954" s="122">
        <f t="shared" si="484"/>
        <v>43785</v>
      </c>
      <c r="C3954" s="121" t="str">
        <f t="shared" si="485"/>
        <v>Zone 5 - Mile 108</v>
      </c>
      <c r="D3954" s="109" t="s">
        <v>699</v>
      </c>
      <c r="E3954" s="116" t="str">
        <f t="shared" si="486"/>
        <v>Andre</v>
      </c>
      <c r="F3954" s="116" t="str">
        <f t="shared" si="487"/>
        <v>Muller</v>
      </c>
      <c r="G3954" s="116" t="str">
        <f t="shared" si="488"/>
        <v>Men Grand Masters</v>
      </c>
      <c r="H3954" s="116" t="str">
        <f t="shared" si="489"/>
        <v>Welwitschia</v>
      </c>
      <c r="I3954" s="109" t="s">
        <v>19</v>
      </c>
      <c r="J3954" s="109"/>
      <c r="K3954" s="109">
        <v>58</v>
      </c>
      <c r="L3954" s="118">
        <f t="shared" si="490"/>
        <v>2</v>
      </c>
      <c r="M3954" s="118">
        <f t="shared" si="491"/>
        <v>2</v>
      </c>
    </row>
    <row r="3955" spans="1:13" x14ac:dyDescent="0.3">
      <c r="A3955" s="121" t="str">
        <f t="shared" si="483"/>
        <v>2019-IC-L5</v>
      </c>
      <c r="B3955" s="122">
        <f t="shared" si="484"/>
        <v>43785</v>
      </c>
      <c r="C3955" s="121" t="str">
        <f t="shared" si="485"/>
        <v>Zone 5 - Mile 108</v>
      </c>
      <c r="D3955" s="109" t="s">
        <v>957</v>
      </c>
      <c r="E3955" s="116" t="str">
        <f t="shared" si="486"/>
        <v>Wilfred</v>
      </c>
      <c r="F3955" s="116" t="str">
        <f t="shared" si="487"/>
        <v>Matthys</v>
      </c>
      <c r="G3955" s="116" t="str">
        <f t="shared" si="488"/>
        <v>Men Veteran</v>
      </c>
      <c r="H3955" s="116" t="str">
        <f t="shared" si="489"/>
        <v>Welwitschia</v>
      </c>
      <c r="I3955" s="109" t="s">
        <v>19</v>
      </c>
      <c r="J3955" s="109"/>
      <c r="K3955" s="109">
        <v>43</v>
      </c>
      <c r="L3955" s="118">
        <f t="shared" si="490"/>
        <v>0.8</v>
      </c>
      <c r="M3955" s="118">
        <f t="shared" si="491"/>
        <v>0.8</v>
      </c>
    </row>
    <row r="3956" spans="1:13" x14ac:dyDescent="0.3">
      <c r="A3956" s="121" t="str">
        <f t="shared" si="483"/>
        <v>2019-IC-L5</v>
      </c>
      <c r="B3956" s="122">
        <f t="shared" si="484"/>
        <v>43785</v>
      </c>
      <c r="C3956" s="121" t="str">
        <f t="shared" si="485"/>
        <v>Zone 5 - Mile 108</v>
      </c>
      <c r="D3956" s="109" t="s">
        <v>957</v>
      </c>
      <c r="E3956" s="116" t="str">
        <f t="shared" si="486"/>
        <v>Wilfred</v>
      </c>
      <c r="F3956" s="116" t="str">
        <f t="shared" si="487"/>
        <v>Matthys</v>
      </c>
      <c r="G3956" s="116" t="str">
        <f t="shared" si="488"/>
        <v>Men Veteran</v>
      </c>
      <c r="H3956" s="116" t="str">
        <f t="shared" si="489"/>
        <v>Welwitschia</v>
      </c>
      <c r="I3956" s="109"/>
      <c r="J3956" s="109" t="s">
        <v>8</v>
      </c>
      <c r="K3956" s="109">
        <v>72</v>
      </c>
      <c r="L3956" s="118">
        <f t="shared" si="490"/>
        <v>3</v>
      </c>
      <c r="M3956" s="118">
        <f t="shared" si="491"/>
        <v>3</v>
      </c>
    </row>
    <row r="3957" spans="1:13" x14ac:dyDescent="0.3">
      <c r="A3957" s="121" t="str">
        <f t="shared" si="483"/>
        <v>2019-IC-L5</v>
      </c>
      <c r="B3957" s="122">
        <f t="shared" si="484"/>
        <v>43785</v>
      </c>
      <c r="C3957" s="121" t="str">
        <f t="shared" si="485"/>
        <v>Zone 5 - Mile 108</v>
      </c>
      <c r="D3957" s="109" t="s">
        <v>957</v>
      </c>
      <c r="E3957" s="116" t="str">
        <f t="shared" si="486"/>
        <v>Wilfred</v>
      </c>
      <c r="F3957" s="116" t="str">
        <f t="shared" si="487"/>
        <v>Matthys</v>
      </c>
      <c r="G3957" s="116" t="str">
        <f t="shared" si="488"/>
        <v>Men Veteran</v>
      </c>
      <c r="H3957" s="116" t="str">
        <f t="shared" si="489"/>
        <v>Welwitschia</v>
      </c>
      <c r="I3957" s="109"/>
      <c r="J3957" s="109" t="s">
        <v>8</v>
      </c>
      <c r="K3957" s="109">
        <v>78</v>
      </c>
      <c r="L3957" s="118">
        <f t="shared" si="490"/>
        <v>3.8</v>
      </c>
      <c r="M3957" s="118">
        <f t="shared" si="491"/>
        <v>3.8</v>
      </c>
    </row>
    <row r="3958" spans="1:13" x14ac:dyDescent="0.3">
      <c r="A3958" s="121" t="str">
        <f t="shared" si="483"/>
        <v>2019-IC-L5</v>
      </c>
      <c r="B3958" s="122">
        <f t="shared" si="484"/>
        <v>43785</v>
      </c>
      <c r="C3958" s="121" t="str">
        <f t="shared" si="485"/>
        <v>Zone 5 - Mile 108</v>
      </c>
      <c r="D3958" s="109" t="s">
        <v>957</v>
      </c>
      <c r="E3958" s="116" t="str">
        <f t="shared" si="486"/>
        <v>Wilfred</v>
      </c>
      <c r="F3958" s="116" t="str">
        <f t="shared" si="487"/>
        <v>Matthys</v>
      </c>
      <c r="G3958" s="116" t="str">
        <f t="shared" si="488"/>
        <v>Men Veteran</v>
      </c>
      <c r="H3958" s="116" t="str">
        <f t="shared" si="489"/>
        <v>Welwitschia</v>
      </c>
      <c r="I3958" s="109"/>
      <c r="J3958" s="109" t="s">
        <v>8</v>
      </c>
      <c r="K3958" s="109">
        <v>76</v>
      </c>
      <c r="L3958" s="118">
        <f t="shared" si="490"/>
        <v>3.5</v>
      </c>
      <c r="M3958" s="118">
        <f t="shared" si="491"/>
        <v>3.5</v>
      </c>
    </row>
    <row r="3959" spans="1:13" x14ac:dyDescent="0.3">
      <c r="A3959" s="121" t="str">
        <f t="shared" si="483"/>
        <v>2019-IC-L5</v>
      </c>
      <c r="B3959" s="122">
        <f t="shared" si="484"/>
        <v>43785</v>
      </c>
      <c r="C3959" s="121" t="str">
        <f t="shared" si="485"/>
        <v>Zone 5 - Mile 108</v>
      </c>
      <c r="D3959" s="109" t="s">
        <v>1793</v>
      </c>
      <c r="E3959" s="116" t="str">
        <f t="shared" si="486"/>
        <v>Wenzel</v>
      </c>
      <c r="F3959" s="116" t="str">
        <f t="shared" si="487"/>
        <v>Smal</v>
      </c>
      <c r="G3959" s="116" t="str">
        <f t="shared" si="488"/>
        <v>Men Senior</v>
      </c>
      <c r="H3959" s="116" t="str">
        <f t="shared" si="489"/>
        <v>Welwitschia</v>
      </c>
      <c r="I3959" s="109"/>
      <c r="J3959" s="109" t="s">
        <v>8</v>
      </c>
      <c r="K3959" s="109">
        <v>81</v>
      </c>
      <c r="L3959" s="118">
        <f t="shared" si="490"/>
        <v>4.2</v>
      </c>
      <c r="M3959" s="118">
        <f t="shared" si="491"/>
        <v>4.2</v>
      </c>
    </row>
    <row r="3960" spans="1:13" x14ac:dyDescent="0.3">
      <c r="A3960" s="121" t="str">
        <f t="shared" si="483"/>
        <v>2019-IC-L5</v>
      </c>
      <c r="B3960" s="122">
        <f t="shared" si="484"/>
        <v>43785</v>
      </c>
      <c r="C3960" s="121" t="str">
        <f t="shared" si="485"/>
        <v>Zone 5 - Mile 108</v>
      </c>
      <c r="D3960" s="109" t="s">
        <v>1793</v>
      </c>
      <c r="E3960" s="116" t="str">
        <f t="shared" si="486"/>
        <v>Wenzel</v>
      </c>
      <c r="F3960" s="116" t="str">
        <f t="shared" si="487"/>
        <v>Smal</v>
      </c>
      <c r="G3960" s="116" t="str">
        <f t="shared" si="488"/>
        <v>Men Senior</v>
      </c>
      <c r="H3960" s="116" t="str">
        <f t="shared" si="489"/>
        <v>Welwitschia</v>
      </c>
      <c r="I3960" s="109"/>
      <c r="J3960" s="109" t="s">
        <v>2018</v>
      </c>
      <c r="K3960" s="109">
        <v>88</v>
      </c>
      <c r="L3960" s="118">
        <f t="shared" si="490"/>
        <v>2.8</v>
      </c>
      <c r="M3960" s="118">
        <f t="shared" si="491"/>
        <v>2.8</v>
      </c>
    </row>
    <row r="3961" spans="1:13" x14ac:dyDescent="0.3">
      <c r="A3961" s="121" t="str">
        <f t="shared" si="483"/>
        <v>2019-IC-L5</v>
      </c>
      <c r="B3961" s="122">
        <f t="shared" si="484"/>
        <v>43785</v>
      </c>
      <c r="C3961" s="121" t="str">
        <f t="shared" si="485"/>
        <v>Zone 5 - Mile 108</v>
      </c>
      <c r="D3961" s="109" t="s">
        <v>1793</v>
      </c>
      <c r="E3961" s="116" t="str">
        <f t="shared" si="486"/>
        <v>Wenzel</v>
      </c>
      <c r="F3961" s="116" t="str">
        <f t="shared" si="487"/>
        <v>Smal</v>
      </c>
      <c r="G3961" s="116" t="str">
        <f t="shared" si="488"/>
        <v>Men Senior</v>
      </c>
      <c r="H3961" s="116" t="str">
        <f t="shared" si="489"/>
        <v>Welwitschia</v>
      </c>
      <c r="I3961" s="109"/>
      <c r="J3961" s="109" t="s">
        <v>2018</v>
      </c>
      <c r="K3961" s="109">
        <v>138</v>
      </c>
      <c r="L3961" s="118">
        <f t="shared" si="490"/>
        <v>13.1</v>
      </c>
      <c r="M3961" s="118">
        <f t="shared" si="491"/>
        <v>13.1</v>
      </c>
    </row>
    <row r="3962" spans="1:13" x14ac:dyDescent="0.3">
      <c r="A3962" s="121" t="str">
        <f t="shared" si="483"/>
        <v>2019-IC-L5</v>
      </c>
      <c r="B3962" s="122">
        <f t="shared" si="484"/>
        <v>43785</v>
      </c>
      <c r="C3962" s="121" t="str">
        <f t="shared" si="485"/>
        <v>Zone 5 - Mile 108</v>
      </c>
      <c r="D3962" s="109" t="s">
        <v>1793</v>
      </c>
      <c r="E3962" s="116" t="str">
        <f t="shared" si="486"/>
        <v>Wenzel</v>
      </c>
      <c r="F3962" s="116" t="str">
        <f t="shared" si="487"/>
        <v>Smal</v>
      </c>
      <c r="G3962" s="116" t="str">
        <f t="shared" si="488"/>
        <v>Men Senior</v>
      </c>
      <c r="H3962" s="116" t="str">
        <f t="shared" si="489"/>
        <v>Welwitschia</v>
      </c>
      <c r="I3962" s="109"/>
      <c r="J3962" s="109" t="s">
        <v>2020</v>
      </c>
      <c r="K3962" s="109">
        <v>108</v>
      </c>
      <c r="L3962" s="118">
        <f t="shared" si="490"/>
        <v>4.8</v>
      </c>
      <c r="M3962" s="118">
        <f t="shared" si="491"/>
        <v>4.8</v>
      </c>
    </row>
    <row r="3963" spans="1:13" x14ac:dyDescent="0.3">
      <c r="A3963" s="121" t="str">
        <f t="shared" si="483"/>
        <v>2019-IC-L5</v>
      </c>
      <c r="B3963" s="122">
        <f t="shared" si="484"/>
        <v>43785</v>
      </c>
      <c r="C3963" s="121" t="str">
        <f t="shared" si="485"/>
        <v>Zone 5 - Mile 108</v>
      </c>
      <c r="D3963" s="109" t="s">
        <v>1793</v>
      </c>
      <c r="E3963" s="116" t="str">
        <f t="shared" si="486"/>
        <v>Wenzel</v>
      </c>
      <c r="F3963" s="116" t="str">
        <f t="shared" si="487"/>
        <v>Smal</v>
      </c>
      <c r="G3963" s="116" t="str">
        <f t="shared" si="488"/>
        <v>Men Senior</v>
      </c>
      <c r="H3963" s="116" t="str">
        <f t="shared" si="489"/>
        <v>Welwitschia</v>
      </c>
      <c r="I3963" s="109"/>
      <c r="J3963" s="109" t="s">
        <v>2018</v>
      </c>
      <c r="K3963" s="109">
        <v>79</v>
      </c>
      <c r="L3963" s="118">
        <f t="shared" si="490"/>
        <v>1.9</v>
      </c>
      <c r="M3963" s="118">
        <f t="shared" si="491"/>
        <v>1.9</v>
      </c>
    </row>
    <row r="3964" spans="1:13" x14ac:dyDescent="0.3">
      <c r="A3964" s="121" t="str">
        <f t="shared" si="483"/>
        <v>2019-IC-L5</v>
      </c>
      <c r="B3964" s="122">
        <f t="shared" si="484"/>
        <v>43785</v>
      </c>
      <c r="C3964" s="121" t="str">
        <f t="shared" si="485"/>
        <v>Zone 5 - Mile 108</v>
      </c>
      <c r="D3964" s="109" t="s">
        <v>1623</v>
      </c>
      <c r="E3964" s="116" t="str">
        <f t="shared" si="486"/>
        <v>Daniel</v>
      </c>
      <c r="F3964" s="116" t="str">
        <f t="shared" si="487"/>
        <v>Pretorius</v>
      </c>
      <c r="G3964" s="116" t="str">
        <f t="shared" si="488"/>
        <v>Men Senior</v>
      </c>
      <c r="H3964" s="116" t="str">
        <f t="shared" si="489"/>
        <v>Welwitschia</v>
      </c>
      <c r="I3964" s="109"/>
      <c r="J3964" s="109" t="s">
        <v>20</v>
      </c>
      <c r="K3964" s="109">
        <v>77</v>
      </c>
      <c r="L3964" s="118">
        <f t="shared" si="490"/>
        <v>1.6</v>
      </c>
      <c r="M3964" s="118">
        <f t="shared" si="491"/>
        <v>1.6</v>
      </c>
    </row>
    <row r="3965" spans="1:13" x14ac:dyDescent="0.3">
      <c r="A3965" s="121" t="str">
        <f t="shared" si="483"/>
        <v>2019-IC-L5</v>
      </c>
      <c r="B3965" s="122">
        <f t="shared" si="484"/>
        <v>43785</v>
      </c>
      <c r="C3965" s="121" t="str">
        <f t="shared" si="485"/>
        <v>Zone 5 - Mile 108</v>
      </c>
      <c r="D3965" s="109" t="s">
        <v>1623</v>
      </c>
      <c r="E3965" s="116" t="str">
        <f t="shared" si="486"/>
        <v>Daniel</v>
      </c>
      <c r="F3965" s="116" t="str">
        <f t="shared" si="487"/>
        <v>Pretorius</v>
      </c>
      <c r="G3965" s="116" t="str">
        <f t="shared" si="488"/>
        <v>Men Senior</v>
      </c>
      <c r="H3965" s="116" t="str">
        <f t="shared" si="489"/>
        <v>Welwitschia</v>
      </c>
      <c r="I3965" s="109"/>
      <c r="J3965" s="109" t="s">
        <v>2018</v>
      </c>
      <c r="K3965" s="109">
        <v>82</v>
      </c>
      <c r="L3965" s="118">
        <f t="shared" si="490"/>
        <v>2.2000000000000002</v>
      </c>
      <c r="M3965" s="118">
        <f t="shared" si="491"/>
        <v>2.2000000000000002</v>
      </c>
    </row>
    <row r="3966" spans="1:13" x14ac:dyDescent="0.3">
      <c r="A3966" s="121" t="str">
        <f t="shared" si="483"/>
        <v>2019-IC-L5</v>
      </c>
      <c r="B3966" s="122">
        <f t="shared" si="484"/>
        <v>43785</v>
      </c>
      <c r="C3966" s="121" t="str">
        <f t="shared" si="485"/>
        <v>Zone 5 - Mile 108</v>
      </c>
      <c r="D3966" s="109" t="s">
        <v>1623</v>
      </c>
      <c r="E3966" s="116" t="str">
        <f t="shared" si="486"/>
        <v>Daniel</v>
      </c>
      <c r="F3966" s="116" t="str">
        <f t="shared" si="487"/>
        <v>Pretorius</v>
      </c>
      <c r="G3966" s="116" t="str">
        <f t="shared" si="488"/>
        <v>Men Senior</v>
      </c>
      <c r="H3966" s="116" t="str">
        <f t="shared" si="489"/>
        <v>Welwitschia</v>
      </c>
      <c r="I3966" s="109"/>
      <c r="J3966" s="109" t="s">
        <v>2018</v>
      </c>
      <c r="K3966" s="109">
        <v>89</v>
      </c>
      <c r="L3966" s="118">
        <f t="shared" si="490"/>
        <v>2.9</v>
      </c>
      <c r="M3966" s="118">
        <f t="shared" si="491"/>
        <v>2.9</v>
      </c>
    </row>
    <row r="3967" spans="1:13" x14ac:dyDescent="0.3">
      <c r="A3967" s="121" t="str">
        <f t="shared" si="483"/>
        <v>2019-IC-L5</v>
      </c>
      <c r="B3967" s="122">
        <f t="shared" si="484"/>
        <v>43785</v>
      </c>
      <c r="C3967" s="121" t="str">
        <f t="shared" si="485"/>
        <v>Zone 5 - Mile 108</v>
      </c>
      <c r="D3967" s="109" t="s">
        <v>510</v>
      </c>
      <c r="E3967" s="116" t="str">
        <f t="shared" si="486"/>
        <v>Willem</v>
      </c>
      <c r="F3967" s="116" t="str">
        <f t="shared" si="487"/>
        <v>Steyn</v>
      </c>
      <c r="G3967" s="116" t="str">
        <f t="shared" si="488"/>
        <v>Men Veteran</v>
      </c>
      <c r="H3967" s="116" t="str">
        <f t="shared" si="489"/>
        <v>Welwitschia</v>
      </c>
      <c r="I3967" s="109"/>
      <c r="J3967" s="109" t="s">
        <v>2018</v>
      </c>
      <c r="K3967" s="109">
        <v>117</v>
      </c>
      <c r="L3967" s="118">
        <f t="shared" si="490"/>
        <v>7.4</v>
      </c>
      <c r="M3967" s="118">
        <f t="shared" si="491"/>
        <v>7.4</v>
      </c>
    </row>
    <row r="3968" spans="1:13" x14ac:dyDescent="0.3">
      <c r="A3968" s="121" t="str">
        <f t="shared" si="483"/>
        <v>2019-IC-L5</v>
      </c>
      <c r="B3968" s="122">
        <f t="shared" si="484"/>
        <v>43785</v>
      </c>
      <c r="C3968" s="121" t="str">
        <f t="shared" si="485"/>
        <v>Zone 5 - Mile 108</v>
      </c>
      <c r="D3968" s="109" t="s">
        <v>510</v>
      </c>
      <c r="E3968" s="116" t="str">
        <f t="shared" si="486"/>
        <v>Willem</v>
      </c>
      <c r="F3968" s="116" t="str">
        <f t="shared" si="487"/>
        <v>Steyn</v>
      </c>
      <c r="G3968" s="116" t="str">
        <f t="shared" si="488"/>
        <v>Men Veteran</v>
      </c>
      <c r="H3968" s="116" t="str">
        <f t="shared" si="489"/>
        <v>Welwitschia</v>
      </c>
      <c r="I3968" s="109"/>
      <c r="J3968" s="109" t="s">
        <v>2018</v>
      </c>
      <c r="K3968" s="109">
        <v>147</v>
      </c>
      <c r="L3968" s="118">
        <f t="shared" si="490"/>
        <v>16.2</v>
      </c>
      <c r="M3968" s="118">
        <f t="shared" si="491"/>
        <v>16.2</v>
      </c>
    </row>
    <row r="3969" spans="1:13" x14ac:dyDescent="0.3">
      <c r="A3969" s="121" t="str">
        <f t="shared" si="483"/>
        <v>2019-IC-L5</v>
      </c>
      <c r="B3969" s="122">
        <f t="shared" si="484"/>
        <v>43785</v>
      </c>
      <c r="C3969" s="121" t="str">
        <f t="shared" si="485"/>
        <v>Zone 5 - Mile 108</v>
      </c>
      <c r="D3969" s="109" t="s">
        <v>510</v>
      </c>
      <c r="E3969" s="116" t="str">
        <f t="shared" si="486"/>
        <v>Willem</v>
      </c>
      <c r="F3969" s="116" t="str">
        <f t="shared" si="487"/>
        <v>Steyn</v>
      </c>
      <c r="G3969" s="116" t="str">
        <f t="shared" si="488"/>
        <v>Men Veteran</v>
      </c>
      <c r="H3969" s="116" t="str">
        <f t="shared" si="489"/>
        <v>Welwitschia</v>
      </c>
      <c r="I3969" s="109"/>
      <c r="J3969" s="109" t="s">
        <v>1339</v>
      </c>
      <c r="K3969" s="109">
        <v>106</v>
      </c>
      <c r="L3969" s="118">
        <f t="shared" si="490"/>
        <v>14.5</v>
      </c>
      <c r="M3969" s="118">
        <f t="shared" si="491"/>
        <v>14.5</v>
      </c>
    </row>
    <row r="3970" spans="1:13" x14ac:dyDescent="0.3">
      <c r="A3970" s="121" t="str">
        <f t="shared" si="483"/>
        <v>2019-IC-L5</v>
      </c>
      <c r="B3970" s="122">
        <f t="shared" si="484"/>
        <v>43785</v>
      </c>
      <c r="C3970" s="121" t="str">
        <f t="shared" si="485"/>
        <v>Zone 5 - Mile 108</v>
      </c>
      <c r="D3970" s="109" t="s">
        <v>1204</v>
      </c>
      <c r="E3970" s="116" t="str">
        <f t="shared" si="486"/>
        <v>Karmen</v>
      </c>
      <c r="F3970" s="116" t="str">
        <f t="shared" si="487"/>
        <v>Mynhardt</v>
      </c>
      <c r="G3970" s="116" t="str">
        <f t="shared" si="488"/>
        <v>Ladies Master</v>
      </c>
      <c r="H3970" s="116" t="str">
        <f t="shared" si="489"/>
        <v>Atlantic Angling Club</v>
      </c>
      <c r="I3970" s="109" t="s">
        <v>19</v>
      </c>
      <c r="J3970" s="109"/>
      <c r="K3970" s="109">
        <v>43</v>
      </c>
      <c r="L3970" s="118">
        <f t="shared" si="490"/>
        <v>0.8</v>
      </c>
      <c r="M3970" s="118">
        <f t="shared" si="491"/>
        <v>0.8</v>
      </c>
    </row>
    <row r="3971" spans="1:13" x14ac:dyDescent="0.3">
      <c r="A3971" s="121" t="str">
        <f t="shared" si="483"/>
        <v>2019-IC-L5</v>
      </c>
      <c r="B3971" s="122">
        <f t="shared" si="484"/>
        <v>43785</v>
      </c>
      <c r="C3971" s="121" t="str">
        <f t="shared" si="485"/>
        <v>Zone 5 - Mile 108</v>
      </c>
      <c r="D3971" s="109" t="s">
        <v>958</v>
      </c>
      <c r="E3971" s="116" t="str">
        <f t="shared" si="486"/>
        <v>Sarel</v>
      </c>
      <c r="F3971" s="116" t="str">
        <f t="shared" si="487"/>
        <v>Mynhardt</v>
      </c>
      <c r="G3971" s="116" t="str">
        <f t="shared" si="488"/>
        <v>Men Master</v>
      </c>
      <c r="H3971" s="116" t="str">
        <f t="shared" si="489"/>
        <v>Atlantic Angling Club</v>
      </c>
      <c r="I3971" s="109"/>
      <c r="J3971" s="109" t="s">
        <v>2018</v>
      </c>
      <c r="K3971" s="109">
        <v>80</v>
      </c>
      <c r="L3971" s="118">
        <f t="shared" si="490"/>
        <v>2</v>
      </c>
      <c r="M3971" s="118">
        <f t="shared" si="491"/>
        <v>2</v>
      </c>
    </row>
    <row r="3972" spans="1:13" x14ac:dyDescent="0.3">
      <c r="A3972" s="121" t="str">
        <f t="shared" si="483"/>
        <v>2019-IC-L5</v>
      </c>
      <c r="B3972" s="122">
        <f t="shared" si="484"/>
        <v>43785</v>
      </c>
      <c r="C3972" s="121" t="str">
        <f t="shared" si="485"/>
        <v>Zone 5 - Mile 108</v>
      </c>
      <c r="D3972" s="109" t="s">
        <v>539</v>
      </c>
      <c r="E3972" s="116" t="str">
        <f t="shared" si="486"/>
        <v>Cecil</v>
      </c>
      <c r="F3972" s="116" t="str">
        <f t="shared" si="487"/>
        <v>Laubscher</v>
      </c>
      <c r="G3972" s="116" t="str">
        <f t="shared" si="488"/>
        <v>Ladies Master</v>
      </c>
      <c r="H3972" s="116" t="str">
        <f t="shared" si="489"/>
        <v>Welwitschia</v>
      </c>
      <c r="I3972" s="109"/>
      <c r="J3972" s="109" t="s">
        <v>8</v>
      </c>
      <c r="K3972" s="109">
        <v>86</v>
      </c>
      <c r="L3972" s="118">
        <f t="shared" si="490"/>
        <v>5.0999999999999996</v>
      </c>
      <c r="M3972" s="118">
        <f t="shared" si="491"/>
        <v>5.0999999999999996</v>
      </c>
    </row>
    <row r="3973" spans="1:13" x14ac:dyDescent="0.3">
      <c r="A3973" s="121" t="str">
        <f t="shared" si="483"/>
        <v>2019-IC-L5</v>
      </c>
      <c r="B3973" s="122">
        <f t="shared" si="484"/>
        <v>43785</v>
      </c>
      <c r="C3973" s="121" t="str">
        <f t="shared" si="485"/>
        <v>Zone 5 - Mile 108</v>
      </c>
      <c r="D3973" s="109" t="s">
        <v>539</v>
      </c>
      <c r="E3973" s="116" t="str">
        <f t="shared" si="486"/>
        <v>Cecil</v>
      </c>
      <c r="F3973" s="116" t="str">
        <f t="shared" si="487"/>
        <v>Laubscher</v>
      </c>
      <c r="G3973" s="116" t="str">
        <f t="shared" si="488"/>
        <v>Ladies Master</v>
      </c>
      <c r="H3973" s="116" t="str">
        <f t="shared" si="489"/>
        <v>Welwitschia</v>
      </c>
      <c r="I3973" s="109"/>
      <c r="J3973" s="109" t="s">
        <v>8</v>
      </c>
      <c r="K3973" s="109">
        <v>79</v>
      </c>
      <c r="L3973" s="118">
        <f t="shared" si="490"/>
        <v>3.9</v>
      </c>
      <c r="M3973" s="118">
        <f t="shared" si="491"/>
        <v>3.9</v>
      </c>
    </row>
    <row r="3974" spans="1:13" x14ac:dyDescent="0.3">
      <c r="A3974" s="121" t="str">
        <f t="shared" si="483"/>
        <v>2019-IC-L5</v>
      </c>
      <c r="B3974" s="122">
        <f t="shared" si="484"/>
        <v>43785</v>
      </c>
      <c r="C3974" s="121" t="str">
        <f t="shared" si="485"/>
        <v>Zone 5 - Mile 108</v>
      </c>
      <c r="D3974" s="109" t="s">
        <v>562</v>
      </c>
      <c r="E3974" s="116" t="str">
        <f t="shared" si="486"/>
        <v>Nols</v>
      </c>
      <c r="F3974" s="116" t="str">
        <f t="shared" si="487"/>
        <v>Diedericks</v>
      </c>
      <c r="G3974" s="116" t="str">
        <f t="shared" si="488"/>
        <v>Men Senior</v>
      </c>
      <c r="H3974" s="116" t="str">
        <f t="shared" si="489"/>
        <v>Welwitschia</v>
      </c>
      <c r="I3974" s="109"/>
      <c r="J3974" s="109"/>
      <c r="K3974" s="109"/>
      <c r="L3974" s="118" t="str">
        <f t="shared" si="490"/>
        <v/>
      </c>
      <c r="M3974" s="118" t="str">
        <f t="shared" si="491"/>
        <v/>
      </c>
    </row>
    <row r="3975" spans="1:13" x14ac:dyDescent="0.3">
      <c r="A3975" s="121" t="str">
        <f t="shared" si="483"/>
        <v>2019-IC-L5</v>
      </c>
      <c r="B3975" s="122">
        <f t="shared" si="484"/>
        <v>43785</v>
      </c>
      <c r="C3975" s="121" t="str">
        <f t="shared" si="485"/>
        <v>Zone 5 - Mile 108</v>
      </c>
      <c r="D3975" s="109" t="s">
        <v>512</v>
      </c>
      <c r="E3975" s="116" t="str">
        <f t="shared" si="486"/>
        <v>Johan</v>
      </c>
      <c r="F3975" s="116" t="str">
        <f t="shared" si="487"/>
        <v>Diedericks</v>
      </c>
      <c r="G3975" s="116" t="str">
        <f t="shared" si="488"/>
        <v>Men Senior</v>
      </c>
      <c r="H3975" s="116" t="str">
        <f t="shared" si="489"/>
        <v>Welwitschia</v>
      </c>
      <c r="I3975" s="109"/>
      <c r="J3975" s="109" t="s">
        <v>1366</v>
      </c>
      <c r="K3975" s="109">
        <v>58</v>
      </c>
      <c r="L3975" s="118">
        <f t="shared" si="490"/>
        <v>3</v>
      </c>
      <c r="M3975" s="118">
        <f t="shared" si="491"/>
        <v>3</v>
      </c>
    </row>
    <row r="3976" spans="1:13" x14ac:dyDescent="0.3">
      <c r="A3976" s="121" t="str">
        <f t="shared" si="483"/>
        <v>2019-IC-L5</v>
      </c>
      <c r="B3976" s="122">
        <f t="shared" si="484"/>
        <v>43785</v>
      </c>
      <c r="C3976" s="121" t="str">
        <f t="shared" si="485"/>
        <v>Zone 5 - Mile 108</v>
      </c>
      <c r="D3976" s="109" t="s">
        <v>512</v>
      </c>
      <c r="E3976" s="116" t="str">
        <f t="shared" si="486"/>
        <v>Johan</v>
      </c>
      <c r="F3976" s="116" t="str">
        <f t="shared" si="487"/>
        <v>Diedericks</v>
      </c>
      <c r="G3976" s="116" t="str">
        <f t="shared" si="488"/>
        <v>Men Senior</v>
      </c>
      <c r="H3976" s="116" t="str">
        <f t="shared" si="489"/>
        <v>Welwitschia</v>
      </c>
      <c r="I3976" s="109"/>
      <c r="J3976" s="109" t="s">
        <v>2020</v>
      </c>
      <c r="K3976" s="109">
        <v>71</v>
      </c>
      <c r="L3976" s="118">
        <f t="shared" si="490"/>
        <v>1.1000000000000001</v>
      </c>
      <c r="M3976" s="118">
        <f t="shared" si="491"/>
        <v>1.1000000000000001</v>
      </c>
    </row>
    <row r="3977" spans="1:13" x14ac:dyDescent="0.3">
      <c r="A3977" s="121" t="str">
        <f t="shared" si="483"/>
        <v>2019-IC-L5</v>
      </c>
      <c r="B3977" s="122">
        <f t="shared" si="484"/>
        <v>43785</v>
      </c>
      <c r="C3977" s="121" t="str">
        <f t="shared" si="485"/>
        <v>Zone 5 - Mile 108</v>
      </c>
      <c r="D3977" s="109" t="s">
        <v>512</v>
      </c>
      <c r="E3977" s="116" t="str">
        <f t="shared" si="486"/>
        <v>Johan</v>
      </c>
      <c r="F3977" s="116" t="str">
        <f t="shared" si="487"/>
        <v>Diedericks</v>
      </c>
      <c r="G3977" s="116" t="str">
        <f t="shared" si="488"/>
        <v>Men Senior</v>
      </c>
      <c r="H3977" s="116" t="str">
        <f t="shared" si="489"/>
        <v>Welwitschia</v>
      </c>
      <c r="I3977" s="109"/>
      <c r="J3977" s="109" t="s">
        <v>1339</v>
      </c>
      <c r="K3977" s="109">
        <v>110</v>
      </c>
      <c r="L3977" s="118">
        <f t="shared" si="490"/>
        <v>16.399999999999999</v>
      </c>
      <c r="M3977" s="118">
        <f t="shared" si="491"/>
        <v>16.399999999999999</v>
      </c>
    </row>
    <row r="3978" spans="1:13" x14ac:dyDescent="0.3">
      <c r="A3978" s="121" t="str">
        <f t="shared" si="483"/>
        <v>2019-IC-L5</v>
      </c>
      <c r="B3978" s="122">
        <f t="shared" si="484"/>
        <v>43785</v>
      </c>
      <c r="C3978" s="121" t="str">
        <f t="shared" si="485"/>
        <v>Zone 5 - Mile 108</v>
      </c>
      <c r="D3978" s="109" t="s">
        <v>512</v>
      </c>
      <c r="E3978" s="116" t="str">
        <f t="shared" si="486"/>
        <v>Johan</v>
      </c>
      <c r="F3978" s="116" t="str">
        <f t="shared" si="487"/>
        <v>Diedericks</v>
      </c>
      <c r="G3978" s="116" t="str">
        <f t="shared" si="488"/>
        <v>Men Senior</v>
      </c>
      <c r="H3978" s="116" t="str">
        <f t="shared" si="489"/>
        <v>Welwitschia</v>
      </c>
      <c r="I3978" s="109"/>
      <c r="J3978" s="109" t="s">
        <v>1339</v>
      </c>
      <c r="K3978" s="109">
        <v>117</v>
      </c>
      <c r="L3978" s="118">
        <f t="shared" si="490"/>
        <v>20.100000000000001</v>
      </c>
      <c r="M3978" s="118">
        <f t="shared" si="491"/>
        <v>20.100000000000001</v>
      </c>
    </row>
    <row r="3979" spans="1:13" x14ac:dyDescent="0.3">
      <c r="A3979" s="121" t="str">
        <f t="shared" si="483"/>
        <v>2019-IC-L5</v>
      </c>
      <c r="B3979" s="122">
        <f t="shared" si="484"/>
        <v>43785</v>
      </c>
      <c r="C3979" s="121" t="str">
        <f t="shared" si="485"/>
        <v>Zone 5 - Mile 108</v>
      </c>
      <c r="D3979" s="109" t="s">
        <v>512</v>
      </c>
      <c r="E3979" s="116" t="str">
        <f t="shared" si="486"/>
        <v>Johan</v>
      </c>
      <c r="F3979" s="116" t="str">
        <f t="shared" si="487"/>
        <v>Diedericks</v>
      </c>
      <c r="G3979" s="116" t="str">
        <f t="shared" si="488"/>
        <v>Men Senior</v>
      </c>
      <c r="H3979" s="116" t="str">
        <f t="shared" si="489"/>
        <v>Welwitschia</v>
      </c>
      <c r="I3979" s="109"/>
      <c r="J3979" s="109" t="s">
        <v>1339</v>
      </c>
      <c r="K3979" s="109">
        <v>110</v>
      </c>
      <c r="L3979" s="118">
        <f t="shared" si="490"/>
        <v>16.399999999999999</v>
      </c>
      <c r="M3979" s="118">
        <f t="shared" si="491"/>
        <v>16.399999999999999</v>
      </c>
    </row>
    <row r="3980" spans="1:13" x14ac:dyDescent="0.3">
      <c r="A3980" s="121" t="str">
        <f t="shared" ref="A3980:A4043" si="492">IF(D3980="","",A3979)</f>
        <v>2019-IC-L5</v>
      </c>
      <c r="B3980" s="122">
        <f t="shared" ref="B3980:B4043" si="493">IF(D3980="","",B3979)</f>
        <v>43785</v>
      </c>
      <c r="C3980" s="121" t="str">
        <f t="shared" ref="C3980:C4043" si="494">IF(D3980="","",C3979)</f>
        <v>Zone 5 - Mile 108</v>
      </c>
      <c r="D3980" s="109" t="s">
        <v>1499</v>
      </c>
      <c r="E3980" s="116" t="str">
        <f t="shared" si="486"/>
        <v>Phillip</v>
      </c>
      <c r="F3980" s="116" t="str">
        <f t="shared" si="487"/>
        <v>Coetzee</v>
      </c>
      <c r="G3980" s="116" t="str">
        <f t="shared" si="488"/>
        <v>Men Senior</v>
      </c>
      <c r="H3980" s="116" t="str">
        <f t="shared" si="489"/>
        <v>Penguin</v>
      </c>
      <c r="I3980" s="109"/>
      <c r="J3980" s="109" t="s">
        <v>2018</v>
      </c>
      <c r="K3980" s="109">
        <v>151</v>
      </c>
      <c r="L3980" s="118">
        <f t="shared" si="490"/>
        <v>17.8</v>
      </c>
      <c r="M3980" s="118">
        <f t="shared" si="491"/>
        <v>17.8</v>
      </c>
    </row>
    <row r="3981" spans="1:13" x14ac:dyDescent="0.3">
      <c r="A3981" s="121" t="str">
        <f t="shared" si="492"/>
        <v>2019-IC-L5</v>
      </c>
      <c r="B3981" s="122">
        <f t="shared" si="493"/>
        <v>43785</v>
      </c>
      <c r="C3981" s="121" t="str">
        <f t="shared" si="494"/>
        <v>Zone 5 - Mile 108</v>
      </c>
      <c r="D3981" s="109" t="s">
        <v>1499</v>
      </c>
      <c r="E3981" s="116" t="str">
        <f t="shared" si="486"/>
        <v>Phillip</v>
      </c>
      <c r="F3981" s="116" t="str">
        <f t="shared" si="487"/>
        <v>Coetzee</v>
      </c>
      <c r="G3981" s="116" t="str">
        <f t="shared" si="488"/>
        <v>Men Senior</v>
      </c>
      <c r="H3981" s="116" t="str">
        <f t="shared" si="489"/>
        <v>Penguin</v>
      </c>
      <c r="I3981" s="109"/>
      <c r="J3981" s="109" t="s">
        <v>1339</v>
      </c>
      <c r="K3981" s="109">
        <v>132</v>
      </c>
      <c r="L3981" s="118">
        <f t="shared" si="490"/>
        <v>29.8</v>
      </c>
      <c r="M3981" s="118">
        <f t="shared" si="491"/>
        <v>29.8</v>
      </c>
    </row>
    <row r="3982" spans="1:13" x14ac:dyDescent="0.3">
      <c r="A3982" s="121" t="str">
        <f t="shared" si="492"/>
        <v>2019-IC-L5</v>
      </c>
      <c r="B3982" s="122">
        <f t="shared" si="493"/>
        <v>43785</v>
      </c>
      <c r="C3982" s="121" t="str">
        <f t="shared" si="494"/>
        <v>Zone 5 - Mile 108</v>
      </c>
      <c r="D3982" s="109" t="s">
        <v>614</v>
      </c>
      <c r="E3982" s="116" t="str">
        <f t="shared" si="486"/>
        <v>Olaf</v>
      </c>
      <c r="F3982" s="116" t="str">
        <f t="shared" si="487"/>
        <v>Coetzee</v>
      </c>
      <c r="G3982" s="116" t="str">
        <f t="shared" si="488"/>
        <v>Men Senior</v>
      </c>
      <c r="H3982" s="116" t="str">
        <f t="shared" si="489"/>
        <v>Namib Park</v>
      </c>
      <c r="I3982" s="109"/>
      <c r="J3982" s="109" t="s">
        <v>2018</v>
      </c>
      <c r="K3982" s="109">
        <v>92</v>
      </c>
      <c r="L3982" s="118">
        <f t="shared" si="490"/>
        <v>3.3</v>
      </c>
      <c r="M3982" s="118">
        <f t="shared" si="491"/>
        <v>3.3</v>
      </c>
    </row>
    <row r="3983" spans="1:13" x14ac:dyDescent="0.3">
      <c r="A3983" s="121" t="str">
        <f t="shared" si="492"/>
        <v>2019-IC-L5</v>
      </c>
      <c r="B3983" s="122">
        <f t="shared" si="493"/>
        <v>43785</v>
      </c>
      <c r="C3983" s="121" t="str">
        <f t="shared" si="494"/>
        <v>Zone 5 - Mile 108</v>
      </c>
      <c r="D3983" s="109" t="s">
        <v>614</v>
      </c>
      <c r="E3983" s="116" t="str">
        <f t="shared" si="486"/>
        <v>Olaf</v>
      </c>
      <c r="F3983" s="116" t="str">
        <f t="shared" si="487"/>
        <v>Coetzee</v>
      </c>
      <c r="G3983" s="116" t="str">
        <f t="shared" si="488"/>
        <v>Men Senior</v>
      </c>
      <c r="H3983" s="116" t="str">
        <f t="shared" si="489"/>
        <v>Namib Park</v>
      </c>
      <c r="I3983" s="109"/>
      <c r="J3983" s="109" t="s">
        <v>2018</v>
      </c>
      <c r="K3983" s="109">
        <v>91</v>
      </c>
      <c r="L3983" s="118">
        <f t="shared" si="490"/>
        <v>3.1</v>
      </c>
      <c r="M3983" s="118">
        <f t="shared" si="491"/>
        <v>3.1</v>
      </c>
    </row>
    <row r="3984" spans="1:13" x14ac:dyDescent="0.3">
      <c r="A3984" s="121" t="str">
        <f t="shared" si="492"/>
        <v>2019-IC-L5</v>
      </c>
      <c r="B3984" s="122">
        <f t="shared" si="493"/>
        <v>43785</v>
      </c>
      <c r="C3984" s="121" t="str">
        <f t="shared" si="494"/>
        <v>Zone 5 - Mile 108</v>
      </c>
      <c r="D3984" s="109" t="s">
        <v>614</v>
      </c>
      <c r="E3984" s="116" t="str">
        <f t="shared" si="486"/>
        <v>Olaf</v>
      </c>
      <c r="F3984" s="116" t="str">
        <f t="shared" si="487"/>
        <v>Coetzee</v>
      </c>
      <c r="G3984" s="116" t="str">
        <f t="shared" si="488"/>
        <v>Men Senior</v>
      </c>
      <c r="H3984" s="116" t="str">
        <f t="shared" si="489"/>
        <v>Namib Park</v>
      </c>
      <c r="I3984" s="109"/>
      <c r="J3984" s="109" t="s">
        <v>2018</v>
      </c>
      <c r="K3984" s="109">
        <v>145</v>
      </c>
      <c r="L3984" s="118">
        <f t="shared" si="490"/>
        <v>15.5</v>
      </c>
      <c r="M3984" s="118">
        <f t="shared" si="491"/>
        <v>15.5</v>
      </c>
    </row>
    <row r="3985" spans="1:13" x14ac:dyDescent="0.3">
      <c r="A3985" s="121" t="str">
        <f t="shared" si="492"/>
        <v>2019-IC-L5</v>
      </c>
      <c r="B3985" s="122">
        <f t="shared" si="493"/>
        <v>43785</v>
      </c>
      <c r="C3985" s="121" t="str">
        <f t="shared" si="494"/>
        <v>Zone 5 - Mile 108</v>
      </c>
      <c r="D3985" s="109" t="s">
        <v>551</v>
      </c>
      <c r="E3985" s="116" t="str">
        <f t="shared" si="486"/>
        <v>Morne</v>
      </c>
      <c r="F3985" s="116" t="str">
        <f t="shared" si="487"/>
        <v>Von Bosch</v>
      </c>
      <c r="G3985" s="116" t="str">
        <f t="shared" si="488"/>
        <v>Men Senior</v>
      </c>
      <c r="H3985" s="116" t="str">
        <f t="shared" si="489"/>
        <v>xNamib Park</v>
      </c>
      <c r="I3985" s="109"/>
      <c r="J3985" s="109" t="s">
        <v>8</v>
      </c>
      <c r="K3985" s="109">
        <v>93</v>
      </c>
      <c r="L3985" s="118">
        <f t="shared" si="490"/>
        <v>6.4</v>
      </c>
      <c r="M3985" s="118">
        <f t="shared" si="491"/>
        <v>6.4</v>
      </c>
    </row>
    <row r="3986" spans="1:13" x14ac:dyDescent="0.3">
      <c r="A3986" s="121" t="str">
        <f t="shared" si="492"/>
        <v>2019-IC-L5</v>
      </c>
      <c r="B3986" s="122">
        <f t="shared" si="493"/>
        <v>43785</v>
      </c>
      <c r="C3986" s="121" t="str">
        <f t="shared" si="494"/>
        <v>Zone 5 - Mile 108</v>
      </c>
      <c r="D3986" s="109" t="s">
        <v>658</v>
      </c>
      <c r="E3986" s="116" t="str">
        <f t="shared" si="486"/>
        <v>Coennie</v>
      </c>
      <c r="F3986" s="116" t="str">
        <f t="shared" si="487"/>
        <v>Steyn</v>
      </c>
      <c r="G3986" s="116" t="str">
        <f t="shared" si="488"/>
        <v>Men Grand Masters</v>
      </c>
      <c r="H3986" s="116" t="str">
        <f t="shared" si="489"/>
        <v>Namib Park</v>
      </c>
      <c r="I3986" s="109"/>
      <c r="J3986" s="109" t="s">
        <v>8</v>
      </c>
      <c r="K3986" s="109">
        <v>91</v>
      </c>
      <c r="L3986" s="118">
        <f t="shared" si="490"/>
        <v>6</v>
      </c>
      <c r="M3986" s="118">
        <f t="shared" si="491"/>
        <v>6</v>
      </c>
    </row>
    <row r="3987" spans="1:13" x14ac:dyDescent="0.3">
      <c r="A3987" s="121" t="str">
        <f t="shared" si="492"/>
        <v>2019-IC-L5</v>
      </c>
      <c r="B3987" s="122">
        <f t="shared" si="493"/>
        <v>43785</v>
      </c>
      <c r="C3987" s="121" t="str">
        <f t="shared" si="494"/>
        <v>Zone 5 - Mile 108</v>
      </c>
      <c r="D3987" s="109" t="s">
        <v>658</v>
      </c>
      <c r="E3987" s="116" t="str">
        <f t="shared" si="486"/>
        <v>Coennie</v>
      </c>
      <c r="F3987" s="116" t="str">
        <f t="shared" si="487"/>
        <v>Steyn</v>
      </c>
      <c r="G3987" s="116" t="str">
        <f t="shared" si="488"/>
        <v>Men Grand Masters</v>
      </c>
      <c r="H3987" s="116" t="str">
        <f t="shared" si="489"/>
        <v>Namib Park</v>
      </c>
      <c r="I3987" s="109" t="s">
        <v>19</v>
      </c>
      <c r="J3987" s="109"/>
      <c r="K3987" s="109">
        <v>41</v>
      </c>
      <c r="L3987" s="118">
        <f t="shared" si="490"/>
        <v>0.7</v>
      </c>
      <c r="M3987" s="118">
        <f t="shared" si="491"/>
        <v>0.7</v>
      </c>
    </row>
    <row r="3988" spans="1:13" x14ac:dyDescent="0.3">
      <c r="A3988" s="121" t="str">
        <f t="shared" si="492"/>
        <v>2019-IC-L5</v>
      </c>
      <c r="B3988" s="122">
        <f t="shared" si="493"/>
        <v>43785</v>
      </c>
      <c r="C3988" s="121" t="str">
        <f t="shared" si="494"/>
        <v>Zone 5 - Mile 108</v>
      </c>
      <c r="D3988" s="109" t="s">
        <v>658</v>
      </c>
      <c r="E3988" s="116" t="str">
        <f t="shared" si="486"/>
        <v>Coennie</v>
      </c>
      <c r="F3988" s="116" t="str">
        <f t="shared" si="487"/>
        <v>Steyn</v>
      </c>
      <c r="G3988" s="116" t="str">
        <f t="shared" si="488"/>
        <v>Men Grand Masters</v>
      </c>
      <c r="H3988" s="116" t="str">
        <f t="shared" si="489"/>
        <v>Namib Park</v>
      </c>
      <c r="I3988" s="109"/>
      <c r="J3988" s="109" t="s">
        <v>20</v>
      </c>
      <c r="K3988" s="109">
        <v>71</v>
      </c>
      <c r="L3988" s="118">
        <f t="shared" si="490"/>
        <v>1.3</v>
      </c>
      <c r="M3988" s="118">
        <f t="shared" si="491"/>
        <v>1.3</v>
      </c>
    </row>
    <row r="3989" spans="1:13" x14ac:dyDescent="0.3">
      <c r="A3989" s="121" t="str">
        <f t="shared" si="492"/>
        <v>2019-IC-L5</v>
      </c>
      <c r="B3989" s="122">
        <f t="shared" si="493"/>
        <v>43785</v>
      </c>
      <c r="C3989" s="121" t="str">
        <f t="shared" si="494"/>
        <v>Zone 5 - Mile 108</v>
      </c>
      <c r="D3989" s="109" t="s">
        <v>658</v>
      </c>
      <c r="E3989" s="116" t="str">
        <f t="shared" si="486"/>
        <v>Coennie</v>
      </c>
      <c r="F3989" s="116" t="str">
        <f t="shared" si="487"/>
        <v>Steyn</v>
      </c>
      <c r="G3989" s="116" t="str">
        <f t="shared" si="488"/>
        <v>Men Grand Masters</v>
      </c>
      <c r="H3989" s="116" t="str">
        <f t="shared" si="489"/>
        <v>Namib Park</v>
      </c>
      <c r="I3989" s="109"/>
      <c r="J3989" s="109" t="s">
        <v>8</v>
      </c>
      <c r="K3989" s="109">
        <v>74</v>
      </c>
      <c r="L3989" s="118">
        <f t="shared" si="490"/>
        <v>3.2</v>
      </c>
      <c r="M3989" s="118">
        <f t="shared" si="491"/>
        <v>3.2</v>
      </c>
    </row>
    <row r="3990" spans="1:13" x14ac:dyDescent="0.3">
      <c r="A3990" s="121" t="str">
        <f t="shared" si="492"/>
        <v>2019-IC-L5</v>
      </c>
      <c r="B3990" s="122">
        <f t="shared" si="493"/>
        <v>43785</v>
      </c>
      <c r="C3990" s="121" t="str">
        <f t="shared" si="494"/>
        <v>Zone 5 - Mile 108</v>
      </c>
      <c r="D3990" s="109" t="s">
        <v>658</v>
      </c>
      <c r="E3990" s="116" t="str">
        <f t="shared" si="486"/>
        <v>Coennie</v>
      </c>
      <c r="F3990" s="116" t="str">
        <f t="shared" si="487"/>
        <v>Steyn</v>
      </c>
      <c r="G3990" s="116" t="str">
        <f t="shared" si="488"/>
        <v>Men Grand Masters</v>
      </c>
      <c r="H3990" s="116" t="str">
        <f t="shared" si="489"/>
        <v>Namib Park</v>
      </c>
      <c r="I3990" s="109" t="s">
        <v>19</v>
      </c>
      <c r="J3990" s="109"/>
      <c r="K3990" s="109">
        <v>51</v>
      </c>
      <c r="L3990" s="118">
        <f t="shared" si="490"/>
        <v>1.4</v>
      </c>
      <c r="M3990" s="118">
        <f t="shared" si="491"/>
        <v>1.4</v>
      </c>
    </row>
    <row r="3991" spans="1:13" x14ac:dyDescent="0.3">
      <c r="A3991" s="121" t="str">
        <f t="shared" si="492"/>
        <v>2019-IC-L5</v>
      </c>
      <c r="B3991" s="122">
        <f t="shared" si="493"/>
        <v>43785</v>
      </c>
      <c r="C3991" s="121" t="str">
        <f t="shared" si="494"/>
        <v>Zone 5 - Mile 108</v>
      </c>
      <c r="D3991" s="109" t="s">
        <v>1387</v>
      </c>
      <c r="E3991" s="116" t="str">
        <f t="shared" si="486"/>
        <v>Mark</v>
      </c>
      <c r="F3991" s="116" t="str">
        <f t="shared" si="487"/>
        <v>Van Der Merwe</v>
      </c>
      <c r="G3991" s="116" t="str">
        <f t="shared" si="488"/>
        <v>Men U/21</v>
      </c>
      <c r="H3991" s="116" t="str">
        <f t="shared" si="489"/>
        <v>Namib Park</v>
      </c>
      <c r="I3991" s="109"/>
      <c r="J3991" s="109" t="s">
        <v>8</v>
      </c>
      <c r="K3991" s="109">
        <v>87</v>
      </c>
      <c r="L3991" s="118">
        <f t="shared" si="490"/>
        <v>5.2</v>
      </c>
      <c r="M3991" s="118">
        <f t="shared" si="491"/>
        <v>5.2</v>
      </c>
    </row>
    <row r="3992" spans="1:13" x14ac:dyDescent="0.3">
      <c r="A3992" s="121" t="str">
        <f t="shared" si="492"/>
        <v>2019-IC-L5</v>
      </c>
      <c r="B3992" s="122">
        <f t="shared" si="493"/>
        <v>43785</v>
      </c>
      <c r="C3992" s="121" t="str">
        <f t="shared" si="494"/>
        <v>Zone 5 - Mile 108</v>
      </c>
      <c r="D3992" s="109" t="s">
        <v>1387</v>
      </c>
      <c r="E3992" s="116" t="str">
        <f t="shared" si="486"/>
        <v>Mark</v>
      </c>
      <c r="F3992" s="116" t="str">
        <f t="shared" si="487"/>
        <v>Van Der Merwe</v>
      </c>
      <c r="G3992" s="116" t="str">
        <f t="shared" si="488"/>
        <v>Men U/21</v>
      </c>
      <c r="H3992" s="116" t="str">
        <f t="shared" si="489"/>
        <v>Namib Park</v>
      </c>
      <c r="I3992" s="109"/>
      <c r="J3992" s="109" t="s">
        <v>20</v>
      </c>
      <c r="K3992" s="109">
        <v>77</v>
      </c>
      <c r="L3992" s="118">
        <f t="shared" si="490"/>
        <v>1.6</v>
      </c>
      <c r="M3992" s="118">
        <f t="shared" si="491"/>
        <v>1.6</v>
      </c>
    </row>
    <row r="3993" spans="1:13" x14ac:dyDescent="0.3">
      <c r="A3993" s="121" t="str">
        <f t="shared" si="492"/>
        <v>2019-IC-L5</v>
      </c>
      <c r="B3993" s="122">
        <f t="shared" si="493"/>
        <v>43785</v>
      </c>
      <c r="C3993" s="121" t="str">
        <f t="shared" si="494"/>
        <v>Zone 5 - Mile 108</v>
      </c>
      <c r="D3993" s="109" t="s">
        <v>1387</v>
      </c>
      <c r="E3993" s="116" t="str">
        <f t="shared" si="486"/>
        <v>Mark</v>
      </c>
      <c r="F3993" s="116" t="str">
        <f t="shared" si="487"/>
        <v>Van Der Merwe</v>
      </c>
      <c r="G3993" s="116" t="str">
        <f t="shared" si="488"/>
        <v>Men U/21</v>
      </c>
      <c r="H3993" s="116" t="str">
        <f t="shared" si="489"/>
        <v>Namib Park</v>
      </c>
      <c r="I3993" s="109"/>
      <c r="J3993" s="109" t="s">
        <v>8</v>
      </c>
      <c r="K3993" s="109">
        <v>89</v>
      </c>
      <c r="L3993" s="118">
        <f t="shared" si="490"/>
        <v>5.6</v>
      </c>
      <c r="M3993" s="118">
        <f t="shared" si="491"/>
        <v>5.6</v>
      </c>
    </row>
    <row r="3994" spans="1:13" x14ac:dyDescent="0.3">
      <c r="A3994" s="121" t="str">
        <f t="shared" si="492"/>
        <v>2019-IC-L5</v>
      </c>
      <c r="B3994" s="122">
        <f t="shared" si="493"/>
        <v>43785</v>
      </c>
      <c r="C3994" s="121" t="str">
        <f t="shared" si="494"/>
        <v>Zone 5 - Mile 108</v>
      </c>
      <c r="D3994" s="109" t="s">
        <v>1387</v>
      </c>
      <c r="E3994" s="116" t="str">
        <f t="shared" si="486"/>
        <v>Mark</v>
      </c>
      <c r="F3994" s="116" t="str">
        <f t="shared" si="487"/>
        <v>Van Der Merwe</v>
      </c>
      <c r="G3994" s="116" t="str">
        <f t="shared" si="488"/>
        <v>Men U/21</v>
      </c>
      <c r="H3994" s="116" t="str">
        <f t="shared" si="489"/>
        <v>Namib Park</v>
      </c>
      <c r="I3994" s="109"/>
      <c r="J3994" s="109" t="s">
        <v>8</v>
      </c>
      <c r="K3994" s="109">
        <v>71</v>
      </c>
      <c r="L3994" s="118">
        <f t="shared" si="490"/>
        <v>2.9</v>
      </c>
      <c r="M3994" s="118">
        <f t="shared" si="491"/>
        <v>2.9</v>
      </c>
    </row>
    <row r="3995" spans="1:13" x14ac:dyDescent="0.3">
      <c r="A3995" s="121" t="str">
        <f t="shared" si="492"/>
        <v>2019-IC-L5</v>
      </c>
      <c r="B3995" s="122">
        <f t="shared" si="493"/>
        <v>43785</v>
      </c>
      <c r="C3995" s="121" t="str">
        <f t="shared" si="494"/>
        <v>Zone 5 - Mile 108</v>
      </c>
      <c r="D3995" s="109" t="s">
        <v>504</v>
      </c>
      <c r="E3995" s="116" t="str">
        <f t="shared" si="486"/>
        <v>Andre</v>
      </c>
      <c r="F3995" s="116" t="str">
        <f t="shared" si="487"/>
        <v>Coetzee</v>
      </c>
      <c r="G3995" s="116" t="str">
        <f t="shared" si="488"/>
        <v>Men Grand Masters</v>
      </c>
      <c r="H3995" s="116" t="str">
        <f t="shared" si="489"/>
        <v>Namib Park</v>
      </c>
      <c r="I3995" s="109"/>
      <c r="J3995" s="109" t="s">
        <v>8</v>
      </c>
      <c r="K3995" s="109">
        <v>76</v>
      </c>
      <c r="L3995" s="118">
        <f t="shared" si="490"/>
        <v>3.5</v>
      </c>
      <c r="M3995" s="118">
        <f t="shared" si="491"/>
        <v>3.5</v>
      </c>
    </row>
    <row r="3996" spans="1:13" x14ac:dyDescent="0.3">
      <c r="A3996" s="121" t="str">
        <f t="shared" si="492"/>
        <v>2019-IC-L5</v>
      </c>
      <c r="B3996" s="122">
        <f t="shared" si="493"/>
        <v>43785</v>
      </c>
      <c r="C3996" s="121" t="str">
        <f t="shared" si="494"/>
        <v>Zone 5 - Mile 108</v>
      </c>
      <c r="D3996" s="109" t="s">
        <v>504</v>
      </c>
      <c r="E3996" s="116" t="str">
        <f t="shared" si="486"/>
        <v>Andre</v>
      </c>
      <c r="F3996" s="116" t="str">
        <f t="shared" si="487"/>
        <v>Coetzee</v>
      </c>
      <c r="G3996" s="116" t="str">
        <f t="shared" si="488"/>
        <v>Men Grand Masters</v>
      </c>
      <c r="H3996" s="116" t="str">
        <f t="shared" si="489"/>
        <v>Namib Park</v>
      </c>
      <c r="I3996" s="109"/>
      <c r="J3996" s="109" t="s">
        <v>20</v>
      </c>
      <c r="K3996" s="109">
        <v>74</v>
      </c>
      <c r="L3996" s="118">
        <f t="shared" si="490"/>
        <v>1.5</v>
      </c>
      <c r="M3996" s="118">
        <f t="shared" si="491"/>
        <v>1.5</v>
      </c>
    </row>
    <row r="3997" spans="1:13" x14ac:dyDescent="0.3">
      <c r="A3997" s="121" t="str">
        <f t="shared" si="492"/>
        <v>2019-IC-L5</v>
      </c>
      <c r="B3997" s="122">
        <f t="shared" si="493"/>
        <v>43785</v>
      </c>
      <c r="C3997" s="121" t="str">
        <f t="shared" si="494"/>
        <v>Zone 5 - Mile 108</v>
      </c>
      <c r="D3997" s="109" t="s">
        <v>504</v>
      </c>
      <c r="E3997" s="116" t="str">
        <f t="shared" si="486"/>
        <v>Andre</v>
      </c>
      <c r="F3997" s="116" t="str">
        <f t="shared" si="487"/>
        <v>Coetzee</v>
      </c>
      <c r="G3997" s="116" t="str">
        <f t="shared" si="488"/>
        <v>Men Grand Masters</v>
      </c>
      <c r="H3997" s="116" t="str">
        <f t="shared" si="489"/>
        <v>Namib Park</v>
      </c>
      <c r="I3997" s="109"/>
      <c r="J3997" s="109" t="s">
        <v>20</v>
      </c>
      <c r="K3997" s="109">
        <v>76</v>
      </c>
      <c r="L3997" s="118">
        <f t="shared" si="490"/>
        <v>1.6</v>
      </c>
      <c r="M3997" s="118">
        <f t="shared" si="491"/>
        <v>1.6</v>
      </c>
    </row>
    <row r="3998" spans="1:13" x14ac:dyDescent="0.3">
      <c r="A3998" s="121" t="str">
        <f t="shared" si="492"/>
        <v>2019-IC-L5</v>
      </c>
      <c r="B3998" s="122">
        <f t="shared" si="493"/>
        <v>43785</v>
      </c>
      <c r="C3998" s="121" t="str">
        <f t="shared" si="494"/>
        <v>Zone 5 - Mile 108</v>
      </c>
      <c r="D3998" s="109" t="s">
        <v>504</v>
      </c>
      <c r="E3998" s="116" t="str">
        <f t="shared" si="486"/>
        <v>Andre</v>
      </c>
      <c r="F3998" s="116" t="str">
        <f t="shared" si="487"/>
        <v>Coetzee</v>
      </c>
      <c r="G3998" s="116" t="str">
        <f t="shared" si="488"/>
        <v>Men Grand Masters</v>
      </c>
      <c r="H3998" s="116" t="str">
        <f t="shared" si="489"/>
        <v>Namib Park</v>
      </c>
      <c r="I3998" s="109"/>
      <c r="J3998" s="109" t="s">
        <v>8</v>
      </c>
      <c r="K3998" s="109">
        <v>83</v>
      </c>
      <c r="L3998" s="118">
        <f t="shared" si="490"/>
        <v>4.5999999999999996</v>
      </c>
      <c r="M3998" s="118">
        <f t="shared" si="491"/>
        <v>4.5999999999999996</v>
      </c>
    </row>
    <row r="3999" spans="1:13" x14ac:dyDescent="0.3">
      <c r="A3999" s="121" t="str">
        <f t="shared" si="492"/>
        <v>2019-IC-L5</v>
      </c>
      <c r="B3999" s="122">
        <f t="shared" si="493"/>
        <v>43785</v>
      </c>
      <c r="C3999" s="121" t="str">
        <f t="shared" si="494"/>
        <v>Zone 5 - Mile 108</v>
      </c>
      <c r="D3999" s="109" t="s">
        <v>504</v>
      </c>
      <c r="E3999" s="116" t="str">
        <f t="shared" si="486"/>
        <v>Andre</v>
      </c>
      <c r="F3999" s="116" t="str">
        <f t="shared" si="487"/>
        <v>Coetzee</v>
      </c>
      <c r="G3999" s="116" t="str">
        <f t="shared" si="488"/>
        <v>Men Grand Masters</v>
      </c>
      <c r="H3999" s="116" t="str">
        <f t="shared" si="489"/>
        <v>Namib Park</v>
      </c>
      <c r="I3999" s="109"/>
      <c r="J3999" s="109" t="s">
        <v>8</v>
      </c>
      <c r="K3999" s="109">
        <v>81</v>
      </c>
      <c r="L3999" s="118">
        <f t="shared" si="490"/>
        <v>4.2</v>
      </c>
      <c r="M3999" s="118">
        <f t="shared" si="491"/>
        <v>4.2</v>
      </c>
    </row>
    <row r="4000" spans="1:13" x14ac:dyDescent="0.3">
      <c r="A4000" s="121" t="str">
        <f t="shared" si="492"/>
        <v>2019-IC-L5</v>
      </c>
      <c r="B4000" s="122">
        <f t="shared" si="493"/>
        <v>43785</v>
      </c>
      <c r="C4000" s="121" t="str">
        <f t="shared" si="494"/>
        <v>Zone 5 - Mile 108</v>
      </c>
      <c r="D4000" s="109" t="s">
        <v>504</v>
      </c>
      <c r="E4000" s="116" t="str">
        <f t="shared" si="486"/>
        <v>Andre</v>
      </c>
      <c r="F4000" s="116" t="str">
        <f t="shared" si="487"/>
        <v>Coetzee</v>
      </c>
      <c r="G4000" s="116" t="str">
        <f t="shared" si="488"/>
        <v>Men Grand Masters</v>
      </c>
      <c r="H4000" s="116" t="str">
        <f t="shared" si="489"/>
        <v>Namib Park</v>
      </c>
      <c r="I4000" s="109" t="s">
        <v>19</v>
      </c>
      <c r="J4000" s="109"/>
      <c r="K4000" s="109">
        <v>42</v>
      </c>
      <c r="L4000" s="118">
        <f t="shared" si="490"/>
        <v>0.8</v>
      </c>
      <c r="M4000" s="118">
        <f t="shared" si="491"/>
        <v>0.8</v>
      </c>
    </row>
    <row r="4001" spans="1:13" x14ac:dyDescent="0.3">
      <c r="A4001" s="121" t="str">
        <f t="shared" si="492"/>
        <v>2019-IC-L5</v>
      </c>
      <c r="B4001" s="122">
        <f t="shared" si="493"/>
        <v>43785</v>
      </c>
      <c r="C4001" s="121" t="str">
        <f t="shared" si="494"/>
        <v>Zone 5 - Mile 108</v>
      </c>
      <c r="D4001" s="109" t="s">
        <v>509</v>
      </c>
      <c r="E4001" s="116" t="str">
        <f t="shared" si="486"/>
        <v>Rodger</v>
      </c>
      <c r="F4001" s="116" t="str">
        <f t="shared" si="487"/>
        <v>Boon</v>
      </c>
      <c r="G4001" s="116" t="str">
        <f t="shared" si="488"/>
        <v>Men Master</v>
      </c>
      <c r="H4001" s="116" t="str">
        <f t="shared" si="489"/>
        <v>Namib Park</v>
      </c>
      <c r="I4001" s="109"/>
      <c r="J4001" s="109" t="s">
        <v>1366</v>
      </c>
      <c r="K4001" s="109">
        <v>56</v>
      </c>
      <c r="L4001" s="118">
        <f t="shared" si="490"/>
        <v>2.8</v>
      </c>
      <c r="M4001" s="118">
        <f t="shared" si="491"/>
        <v>2.8</v>
      </c>
    </row>
    <row r="4002" spans="1:13" x14ac:dyDescent="0.3">
      <c r="A4002" s="121" t="str">
        <f t="shared" si="492"/>
        <v>2019-IC-L5</v>
      </c>
      <c r="B4002" s="122">
        <f t="shared" si="493"/>
        <v>43785</v>
      </c>
      <c r="C4002" s="121" t="str">
        <f t="shared" si="494"/>
        <v>Zone 5 - Mile 108</v>
      </c>
      <c r="D4002" s="109" t="s">
        <v>509</v>
      </c>
      <c r="E4002" s="116" t="str">
        <f t="shared" si="486"/>
        <v>Rodger</v>
      </c>
      <c r="F4002" s="116" t="str">
        <f t="shared" si="487"/>
        <v>Boon</v>
      </c>
      <c r="G4002" s="116" t="str">
        <f t="shared" si="488"/>
        <v>Men Master</v>
      </c>
      <c r="H4002" s="116" t="str">
        <f t="shared" si="489"/>
        <v>Namib Park</v>
      </c>
      <c r="I4002" s="109"/>
      <c r="J4002" s="109" t="s">
        <v>2018</v>
      </c>
      <c r="K4002" s="109">
        <v>163</v>
      </c>
      <c r="L4002" s="118">
        <f t="shared" si="490"/>
        <v>23.1</v>
      </c>
      <c r="M4002" s="118">
        <f t="shared" si="491"/>
        <v>23.1</v>
      </c>
    </row>
    <row r="4003" spans="1:13" x14ac:dyDescent="0.3">
      <c r="A4003" s="121" t="str">
        <f t="shared" si="492"/>
        <v>2019-IC-L5</v>
      </c>
      <c r="B4003" s="122">
        <f t="shared" si="493"/>
        <v>43785</v>
      </c>
      <c r="C4003" s="121" t="str">
        <f t="shared" si="494"/>
        <v>Zone 5 - Mile 108</v>
      </c>
      <c r="D4003" s="109" t="s">
        <v>535</v>
      </c>
      <c r="E4003" s="116" t="str">
        <f t="shared" ref="E4003:E4066" si="495">IF(D4003="","",VLOOKUP(D4003,Master,3,FALSE))</f>
        <v>Attie</v>
      </c>
      <c r="F4003" s="116" t="str">
        <f t="shared" ref="F4003:F4066" si="496">IF(D4003="","",VLOOKUP(D4003,Master,4,FALSE))</f>
        <v>Von Bosch</v>
      </c>
      <c r="G4003" s="116" t="str">
        <f t="shared" ref="G4003:G4066" si="497">IF(D4003="","",VLOOKUP(D4003,Master,5,FALSE))</f>
        <v>Men Veteran</v>
      </c>
      <c r="H4003" s="116" t="str">
        <f t="shared" ref="H4003:H4066" si="498">IF(D4003="","",VLOOKUP(D4003,Master,2,FALSE))</f>
        <v>Atlantic Angling Club</v>
      </c>
      <c r="I4003" s="109"/>
      <c r="J4003" s="109"/>
      <c r="K4003" s="109"/>
      <c r="L4003" s="118" t="str">
        <f t="shared" ref="L4003:L4066" si="499">IF(K4003="","",IF(I4003="",ROUND(HLOOKUP(J4003,kgList,K4003,FALSE),1),ROUND(HLOOKUP(I4003,kgList,K4003,FALSE),1)))</f>
        <v/>
      </c>
      <c r="M4003" s="118" t="str">
        <f t="shared" ref="M4003:M4066" si="500">IF(L4003="","",IF(COUNTA(I4003:J4003)&gt;1,"Edible or Inedible",IF(COUNTA(I4003)=1,L4003*1,IF(COUNTA(J4003)=1,L4003*1,"ERROR"))))</f>
        <v/>
      </c>
    </row>
    <row r="4004" spans="1:13" x14ac:dyDescent="0.3">
      <c r="A4004" s="121" t="str">
        <f t="shared" si="492"/>
        <v>2019-IC-L5</v>
      </c>
      <c r="B4004" s="122">
        <f t="shared" si="493"/>
        <v>43785</v>
      </c>
      <c r="C4004" s="121" t="str">
        <f t="shared" si="494"/>
        <v>Zone 5 - Mile 108</v>
      </c>
      <c r="D4004" s="109" t="s">
        <v>561</v>
      </c>
      <c r="E4004" s="116" t="str">
        <f t="shared" si="495"/>
        <v>Henry</v>
      </c>
      <c r="F4004" s="116" t="str">
        <f t="shared" si="496"/>
        <v>van Bosch</v>
      </c>
      <c r="G4004" s="116" t="str">
        <f t="shared" si="497"/>
        <v>Men Senior</v>
      </c>
      <c r="H4004" s="116" t="str">
        <f t="shared" si="498"/>
        <v>xNamib Park</v>
      </c>
      <c r="I4004" s="109"/>
      <c r="J4004" s="109"/>
      <c r="K4004" s="109"/>
      <c r="L4004" s="118" t="str">
        <f t="shared" si="499"/>
        <v/>
      </c>
      <c r="M4004" s="118" t="str">
        <f t="shared" si="500"/>
        <v/>
      </c>
    </row>
    <row r="4005" spans="1:13" x14ac:dyDescent="0.3">
      <c r="A4005" s="121" t="str">
        <f t="shared" si="492"/>
        <v>2019-IC-L5</v>
      </c>
      <c r="B4005" s="122">
        <f t="shared" si="493"/>
        <v>43785</v>
      </c>
      <c r="C4005" s="121" t="str">
        <f t="shared" si="494"/>
        <v>Zone 5 - Mile 108</v>
      </c>
      <c r="D4005" s="109" t="s">
        <v>1256</v>
      </c>
      <c r="E4005" s="116" t="str">
        <f t="shared" si="495"/>
        <v>Keith</v>
      </c>
      <c r="F4005" s="116" t="str">
        <f t="shared" si="496"/>
        <v>Du Plessis</v>
      </c>
      <c r="G4005" s="116" t="str">
        <f t="shared" si="497"/>
        <v>Men Veteran</v>
      </c>
      <c r="H4005" s="116" t="str">
        <f t="shared" si="498"/>
        <v>xNamib Park</v>
      </c>
      <c r="I4005" s="109"/>
      <c r="J4005" s="109"/>
      <c r="K4005" s="109"/>
      <c r="L4005" s="118" t="str">
        <f t="shared" si="499"/>
        <v/>
      </c>
      <c r="M4005" s="118" t="str">
        <f t="shared" si="500"/>
        <v/>
      </c>
    </row>
    <row r="4006" spans="1:13" x14ac:dyDescent="0.3">
      <c r="A4006" s="121" t="str">
        <f t="shared" si="492"/>
        <v>2019-IC-L5</v>
      </c>
      <c r="B4006" s="122">
        <f t="shared" si="493"/>
        <v>43785</v>
      </c>
      <c r="C4006" s="121" t="str">
        <f t="shared" si="494"/>
        <v>Zone 5 - Mile 108</v>
      </c>
      <c r="D4006" s="109" t="s">
        <v>1679</v>
      </c>
      <c r="E4006" s="116" t="str">
        <f t="shared" si="495"/>
        <v>Johan</v>
      </c>
      <c r="F4006" s="116" t="str">
        <f t="shared" si="496"/>
        <v>Van Niekerk</v>
      </c>
      <c r="G4006" s="116" t="str">
        <f t="shared" si="497"/>
        <v>Men Senior</v>
      </c>
      <c r="H4006" s="116" t="str">
        <f t="shared" si="498"/>
        <v>Namib Park</v>
      </c>
      <c r="I4006" s="109"/>
      <c r="J4006" s="109"/>
      <c r="K4006" s="109"/>
      <c r="L4006" s="118" t="str">
        <f t="shared" si="499"/>
        <v/>
      </c>
      <c r="M4006" s="118" t="str">
        <f t="shared" si="500"/>
        <v/>
      </c>
    </row>
    <row r="4007" spans="1:13" x14ac:dyDescent="0.3">
      <c r="A4007" s="121" t="str">
        <f t="shared" si="492"/>
        <v>2019-IC-L5</v>
      </c>
      <c r="B4007" s="122">
        <f t="shared" si="493"/>
        <v>43785</v>
      </c>
      <c r="C4007" s="121" t="str">
        <f t="shared" si="494"/>
        <v>Zone 5 - Mile 108</v>
      </c>
      <c r="D4007" s="109" t="s">
        <v>564</v>
      </c>
      <c r="E4007" s="116" t="str">
        <f t="shared" si="495"/>
        <v>Chris</v>
      </c>
      <c r="F4007" s="116" t="str">
        <f t="shared" si="496"/>
        <v>Feyerabend</v>
      </c>
      <c r="G4007" s="116" t="str">
        <f t="shared" si="497"/>
        <v>Men Veteran</v>
      </c>
      <c r="H4007" s="116" t="str">
        <f t="shared" si="498"/>
        <v>Otjiwarongo</v>
      </c>
      <c r="I4007" s="109"/>
      <c r="J4007" s="109" t="s">
        <v>8</v>
      </c>
      <c r="K4007" s="109">
        <v>81</v>
      </c>
      <c r="L4007" s="118">
        <f t="shared" si="499"/>
        <v>4.2</v>
      </c>
      <c r="M4007" s="118">
        <f t="shared" si="500"/>
        <v>4.2</v>
      </c>
    </row>
    <row r="4008" spans="1:13" x14ac:dyDescent="0.3">
      <c r="A4008" s="121" t="str">
        <f t="shared" si="492"/>
        <v>2019-IC-L5</v>
      </c>
      <c r="B4008" s="122">
        <f t="shared" si="493"/>
        <v>43785</v>
      </c>
      <c r="C4008" s="121" t="str">
        <f t="shared" si="494"/>
        <v>Zone 5 - Mile 108</v>
      </c>
      <c r="D4008" s="109" t="s">
        <v>564</v>
      </c>
      <c r="E4008" s="116" t="str">
        <f t="shared" si="495"/>
        <v>Chris</v>
      </c>
      <c r="F4008" s="116" t="str">
        <f t="shared" si="496"/>
        <v>Feyerabend</v>
      </c>
      <c r="G4008" s="116" t="str">
        <f t="shared" si="497"/>
        <v>Men Veteran</v>
      </c>
      <c r="H4008" s="116" t="str">
        <f t="shared" si="498"/>
        <v>Otjiwarongo</v>
      </c>
      <c r="I4008" s="109"/>
      <c r="J4008" s="109" t="s">
        <v>8</v>
      </c>
      <c r="K4008" s="109">
        <v>72</v>
      </c>
      <c r="L4008" s="118">
        <f t="shared" si="499"/>
        <v>3</v>
      </c>
      <c r="M4008" s="118">
        <f t="shared" si="500"/>
        <v>3</v>
      </c>
    </row>
    <row r="4009" spans="1:13" x14ac:dyDescent="0.3">
      <c r="A4009" s="121" t="str">
        <f t="shared" si="492"/>
        <v>2019-IC-L5</v>
      </c>
      <c r="B4009" s="122">
        <f t="shared" si="493"/>
        <v>43785</v>
      </c>
      <c r="C4009" s="121" t="str">
        <f t="shared" si="494"/>
        <v>Zone 5 - Mile 108</v>
      </c>
      <c r="D4009" s="109" t="s">
        <v>1024</v>
      </c>
      <c r="E4009" s="116" t="str">
        <f t="shared" si="495"/>
        <v>Otto</v>
      </c>
      <c r="F4009" s="116" t="str">
        <f t="shared" si="496"/>
        <v>Feyerabend</v>
      </c>
      <c r="G4009" s="116" t="str">
        <f t="shared" si="497"/>
        <v>Men U/21</v>
      </c>
      <c r="H4009" s="116" t="str">
        <f t="shared" si="498"/>
        <v>Otjiwarongo</v>
      </c>
      <c r="I4009" s="109"/>
      <c r="J4009" s="109" t="s">
        <v>8</v>
      </c>
      <c r="K4009" s="109">
        <v>72</v>
      </c>
      <c r="L4009" s="118">
        <f t="shared" si="499"/>
        <v>3</v>
      </c>
      <c r="M4009" s="118">
        <f t="shared" si="500"/>
        <v>3</v>
      </c>
    </row>
    <row r="4010" spans="1:13" x14ac:dyDescent="0.3">
      <c r="A4010" s="121" t="str">
        <f t="shared" si="492"/>
        <v>2019-IC-L5</v>
      </c>
      <c r="B4010" s="122">
        <f t="shared" si="493"/>
        <v>43785</v>
      </c>
      <c r="C4010" s="121" t="str">
        <f t="shared" si="494"/>
        <v>Zone 5 - Mile 108</v>
      </c>
      <c r="D4010" s="109" t="s">
        <v>1024</v>
      </c>
      <c r="E4010" s="116" t="str">
        <f t="shared" si="495"/>
        <v>Otto</v>
      </c>
      <c r="F4010" s="116" t="str">
        <f t="shared" si="496"/>
        <v>Feyerabend</v>
      </c>
      <c r="G4010" s="116" t="str">
        <f t="shared" si="497"/>
        <v>Men U/21</v>
      </c>
      <c r="H4010" s="116" t="str">
        <f t="shared" si="498"/>
        <v>Otjiwarongo</v>
      </c>
      <c r="I4010" s="109"/>
      <c r="J4010" s="109" t="s">
        <v>8</v>
      </c>
      <c r="K4010" s="109">
        <v>68</v>
      </c>
      <c r="L4010" s="118">
        <f t="shared" si="499"/>
        <v>2.5</v>
      </c>
      <c r="M4010" s="118">
        <f t="shared" si="500"/>
        <v>2.5</v>
      </c>
    </row>
    <row r="4011" spans="1:13" x14ac:dyDescent="0.3">
      <c r="A4011" s="121" t="str">
        <f t="shared" si="492"/>
        <v>2019-IC-L5</v>
      </c>
      <c r="B4011" s="122">
        <f t="shared" si="493"/>
        <v>43785</v>
      </c>
      <c r="C4011" s="121" t="str">
        <f t="shared" si="494"/>
        <v>Zone 5 - Mile 108</v>
      </c>
      <c r="D4011" s="109" t="s">
        <v>565</v>
      </c>
      <c r="E4011" s="116" t="str">
        <f t="shared" si="495"/>
        <v>Maritz</v>
      </c>
      <c r="F4011" s="116" t="str">
        <f t="shared" si="496"/>
        <v>Jansen van Vuuren</v>
      </c>
      <c r="G4011" s="116" t="str">
        <f t="shared" si="497"/>
        <v>Men Veteran</v>
      </c>
      <c r="H4011" s="116" t="str">
        <f t="shared" si="498"/>
        <v>Otjiwarongo</v>
      </c>
      <c r="I4011" s="109"/>
      <c r="J4011" s="109" t="s">
        <v>2018</v>
      </c>
      <c r="K4011" s="109">
        <v>108</v>
      </c>
      <c r="L4011" s="118">
        <f t="shared" si="499"/>
        <v>5.6</v>
      </c>
      <c r="M4011" s="118">
        <f t="shared" si="500"/>
        <v>5.6</v>
      </c>
    </row>
    <row r="4012" spans="1:13" x14ac:dyDescent="0.3">
      <c r="A4012" s="121" t="str">
        <f t="shared" si="492"/>
        <v>2019-IC-L5</v>
      </c>
      <c r="B4012" s="122">
        <f t="shared" si="493"/>
        <v>43785</v>
      </c>
      <c r="C4012" s="121" t="str">
        <f t="shared" si="494"/>
        <v>Zone 5 - Mile 108</v>
      </c>
      <c r="D4012" s="109" t="s">
        <v>1785</v>
      </c>
      <c r="E4012" s="116" t="str">
        <f t="shared" si="495"/>
        <v>Maritz JNR</v>
      </c>
      <c r="F4012" s="116" t="str">
        <f t="shared" si="496"/>
        <v>Jansen Van Vuuren</v>
      </c>
      <c r="G4012" s="116" t="str">
        <f t="shared" si="497"/>
        <v>Men U/16</v>
      </c>
      <c r="H4012" s="116" t="str">
        <f t="shared" si="498"/>
        <v>Otjiwarongo</v>
      </c>
      <c r="I4012" s="109"/>
      <c r="J4012" s="109"/>
      <c r="K4012" s="109"/>
      <c r="L4012" s="118" t="str">
        <f t="shared" si="499"/>
        <v/>
      </c>
      <c r="M4012" s="118" t="str">
        <f t="shared" si="500"/>
        <v/>
      </c>
    </row>
    <row r="4013" spans="1:13" x14ac:dyDescent="0.3">
      <c r="A4013" s="121" t="str">
        <f t="shared" si="492"/>
        <v>2019-IC-L5</v>
      </c>
      <c r="B4013" s="122">
        <f t="shared" si="493"/>
        <v>43785</v>
      </c>
      <c r="C4013" s="121" t="str">
        <f t="shared" si="494"/>
        <v>Zone 5 - Mile 108</v>
      </c>
      <c r="D4013" s="109" t="s">
        <v>1685</v>
      </c>
      <c r="E4013" s="116" t="str">
        <f t="shared" si="495"/>
        <v>Ferdie</v>
      </c>
      <c r="F4013" s="116" t="str">
        <f t="shared" si="496"/>
        <v>Kuhn</v>
      </c>
      <c r="G4013" s="116" t="str">
        <f t="shared" si="497"/>
        <v>Men Master</v>
      </c>
      <c r="H4013" s="116" t="str">
        <f t="shared" si="498"/>
        <v>Otjiwarongo</v>
      </c>
      <c r="I4013" s="109"/>
      <c r="J4013" s="109" t="s">
        <v>2020</v>
      </c>
      <c r="K4013" s="109">
        <v>90</v>
      </c>
      <c r="L4013" s="118">
        <f t="shared" si="499"/>
        <v>2.6</v>
      </c>
      <c r="M4013" s="118">
        <f t="shared" si="500"/>
        <v>2.6</v>
      </c>
    </row>
    <row r="4014" spans="1:13" x14ac:dyDescent="0.3">
      <c r="A4014" s="121" t="str">
        <f t="shared" si="492"/>
        <v>2019-IC-L5</v>
      </c>
      <c r="B4014" s="122">
        <f t="shared" si="493"/>
        <v>43785</v>
      </c>
      <c r="C4014" s="121" t="str">
        <f t="shared" si="494"/>
        <v>Zone 5 - Mile 108</v>
      </c>
      <c r="D4014" s="109" t="s">
        <v>1685</v>
      </c>
      <c r="E4014" s="116" t="str">
        <f t="shared" si="495"/>
        <v>Ferdie</v>
      </c>
      <c r="F4014" s="116" t="str">
        <f t="shared" si="496"/>
        <v>Kuhn</v>
      </c>
      <c r="G4014" s="116" t="str">
        <f t="shared" si="497"/>
        <v>Men Master</v>
      </c>
      <c r="H4014" s="116" t="str">
        <f t="shared" si="498"/>
        <v>Otjiwarongo</v>
      </c>
      <c r="I4014" s="109"/>
      <c r="J4014" s="109" t="s">
        <v>8</v>
      </c>
      <c r="K4014" s="109">
        <v>77</v>
      </c>
      <c r="L4014" s="118">
        <f t="shared" si="499"/>
        <v>3.6</v>
      </c>
      <c r="M4014" s="118">
        <f t="shared" si="500"/>
        <v>3.6</v>
      </c>
    </row>
    <row r="4015" spans="1:13" x14ac:dyDescent="0.3">
      <c r="A4015" s="121" t="str">
        <f t="shared" si="492"/>
        <v>2019-IC-L5</v>
      </c>
      <c r="B4015" s="122">
        <f t="shared" si="493"/>
        <v>43785</v>
      </c>
      <c r="C4015" s="121" t="str">
        <f t="shared" si="494"/>
        <v>Zone 5 - Mile 108</v>
      </c>
      <c r="D4015" s="109" t="s">
        <v>1685</v>
      </c>
      <c r="E4015" s="116" t="str">
        <f t="shared" si="495"/>
        <v>Ferdie</v>
      </c>
      <c r="F4015" s="116" t="str">
        <f t="shared" si="496"/>
        <v>Kuhn</v>
      </c>
      <c r="G4015" s="116" t="str">
        <f t="shared" si="497"/>
        <v>Men Master</v>
      </c>
      <c r="H4015" s="116" t="str">
        <f t="shared" si="498"/>
        <v>Otjiwarongo</v>
      </c>
      <c r="I4015" s="109"/>
      <c r="J4015" s="109" t="s">
        <v>8</v>
      </c>
      <c r="K4015" s="109">
        <v>75</v>
      </c>
      <c r="L4015" s="118">
        <f t="shared" si="499"/>
        <v>3.4</v>
      </c>
      <c r="M4015" s="118">
        <f t="shared" si="500"/>
        <v>3.4</v>
      </c>
    </row>
    <row r="4016" spans="1:13" x14ac:dyDescent="0.3">
      <c r="A4016" s="121" t="str">
        <f t="shared" si="492"/>
        <v>2019-IC-L5</v>
      </c>
      <c r="B4016" s="122">
        <f t="shared" si="493"/>
        <v>43785</v>
      </c>
      <c r="C4016" s="121" t="str">
        <f t="shared" si="494"/>
        <v>Zone 5 - Mile 108</v>
      </c>
      <c r="D4016" s="109" t="s">
        <v>1685</v>
      </c>
      <c r="E4016" s="116" t="str">
        <f t="shared" si="495"/>
        <v>Ferdie</v>
      </c>
      <c r="F4016" s="116" t="str">
        <f t="shared" si="496"/>
        <v>Kuhn</v>
      </c>
      <c r="G4016" s="116" t="str">
        <f t="shared" si="497"/>
        <v>Men Master</v>
      </c>
      <c r="H4016" s="116" t="str">
        <f t="shared" si="498"/>
        <v>Otjiwarongo</v>
      </c>
      <c r="I4016" s="109"/>
      <c r="J4016" s="109" t="s">
        <v>8</v>
      </c>
      <c r="K4016" s="109">
        <v>84</v>
      </c>
      <c r="L4016" s="118">
        <f t="shared" si="499"/>
        <v>4.7</v>
      </c>
      <c r="M4016" s="118">
        <f t="shared" si="500"/>
        <v>4.7</v>
      </c>
    </row>
    <row r="4017" spans="1:13" x14ac:dyDescent="0.3">
      <c r="A4017" s="121" t="str">
        <f t="shared" si="492"/>
        <v>2019-IC-L5</v>
      </c>
      <c r="B4017" s="122">
        <f t="shared" si="493"/>
        <v>43785</v>
      </c>
      <c r="C4017" s="121" t="str">
        <f t="shared" si="494"/>
        <v>Zone 5 - Mile 108</v>
      </c>
      <c r="D4017" s="109" t="s">
        <v>1753</v>
      </c>
      <c r="E4017" s="116" t="str">
        <f t="shared" si="495"/>
        <v>Franco</v>
      </c>
      <c r="F4017" s="116" t="str">
        <f t="shared" si="496"/>
        <v>Kuhn</v>
      </c>
      <c r="G4017" s="116" t="str">
        <f t="shared" si="497"/>
        <v>Men Senior</v>
      </c>
      <c r="H4017" s="116" t="str">
        <f t="shared" si="498"/>
        <v>Otjiwarongo</v>
      </c>
      <c r="I4017" s="109"/>
      <c r="J4017" s="109" t="s">
        <v>8</v>
      </c>
      <c r="K4017" s="109">
        <v>84</v>
      </c>
      <c r="L4017" s="118">
        <f t="shared" si="499"/>
        <v>4.7</v>
      </c>
      <c r="M4017" s="118">
        <f t="shared" si="500"/>
        <v>4.7</v>
      </c>
    </row>
    <row r="4018" spans="1:13" x14ac:dyDescent="0.3">
      <c r="A4018" s="121" t="str">
        <f t="shared" si="492"/>
        <v>2019-IC-L5</v>
      </c>
      <c r="B4018" s="122">
        <f t="shared" si="493"/>
        <v>43785</v>
      </c>
      <c r="C4018" s="121" t="str">
        <f t="shared" si="494"/>
        <v>Zone 5 - Mile 108</v>
      </c>
      <c r="D4018" s="109" t="s">
        <v>1753</v>
      </c>
      <c r="E4018" s="116" t="str">
        <f t="shared" si="495"/>
        <v>Franco</v>
      </c>
      <c r="F4018" s="116" t="str">
        <f t="shared" si="496"/>
        <v>Kuhn</v>
      </c>
      <c r="G4018" s="116" t="str">
        <f t="shared" si="497"/>
        <v>Men Senior</v>
      </c>
      <c r="H4018" s="116" t="str">
        <f t="shared" si="498"/>
        <v>Otjiwarongo</v>
      </c>
      <c r="I4018" s="109"/>
      <c r="J4018" s="109" t="s">
        <v>8</v>
      </c>
      <c r="K4018" s="109">
        <v>79</v>
      </c>
      <c r="L4018" s="118">
        <f t="shared" si="499"/>
        <v>3.9</v>
      </c>
      <c r="M4018" s="118">
        <f t="shared" si="500"/>
        <v>3.9</v>
      </c>
    </row>
    <row r="4019" spans="1:13" x14ac:dyDescent="0.3">
      <c r="A4019" s="121" t="str">
        <f t="shared" si="492"/>
        <v>2019-IC-L5</v>
      </c>
      <c r="B4019" s="122">
        <f t="shared" si="493"/>
        <v>43785</v>
      </c>
      <c r="C4019" s="121" t="str">
        <f t="shared" si="494"/>
        <v>Zone 5 - Mile 108</v>
      </c>
      <c r="D4019" s="109" t="s">
        <v>1753</v>
      </c>
      <c r="E4019" s="116" t="str">
        <f t="shared" si="495"/>
        <v>Franco</v>
      </c>
      <c r="F4019" s="116" t="str">
        <f t="shared" si="496"/>
        <v>Kuhn</v>
      </c>
      <c r="G4019" s="116" t="str">
        <f t="shared" si="497"/>
        <v>Men Senior</v>
      </c>
      <c r="H4019" s="116" t="str">
        <f t="shared" si="498"/>
        <v>Otjiwarongo</v>
      </c>
      <c r="I4019" s="109"/>
      <c r="J4019" s="109" t="s">
        <v>20</v>
      </c>
      <c r="K4019" s="109">
        <v>75</v>
      </c>
      <c r="L4019" s="118">
        <f t="shared" si="499"/>
        <v>1.5</v>
      </c>
      <c r="M4019" s="118">
        <f t="shared" si="500"/>
        <v>1.5</v>
      </c>
    </row>
    <row r="4020" spans="1:13" x14ac:dyDescent="0.3">
      <c r="A4020" s="121" t="str">
        <f t="shared" si="492"/>
        <v>2019-IC-L5</v>
      </c>
      <c r="B4020" s="122">
        <f t="shared" si="493"/>
        <v>43785</v>
      </c>
      <c r="C4020" s="121" t="str">
        <f t="shared" si="494"/>
        <v>Zone 5 - Mile 108</v>
      </c>
      <c r="D4020" s="109" t="s">
        <v>1753</v>
      </c>
      <c r="E4020" s="116" t="str">
        <f t="shared" si="495"/>
        <v>Franco</v>
      </c>
      <c r="F4020" s="116" t="str">
        <f t="shared" si="496"/>
        <v>Kuhn</v>
      </c>
      <c r="G4020" s="116" t="str">
        <f t="shared" si="497"/>
        <v>Men Senior</v>
      </c>
      <c r="H4020" s="116" t="str">
        <f t="shared" si="498"/>
        <v>Otjiwarongo</v>
      </c>
      <c r="I4020" s="109"/>
      <c r="J4020" s="109" t="s">
        <v>2018</v>
      </c>
      <c r="K4020" s="109">
        <v>85</v>
      </c>
      <c r="L4020" s="118">
        <f t="shared" si="499"/>
        <v>2.5</v>
      </c>
      <c r="M4020" s="118">
        <f t="shared" si="500"/>
        <v>2.5</v>
      </c>
    </row>
    <row r="4021" spans="1:13" x14ac:dyDescent="0.3">
      <c r="A4021" s="121" t="str">
        <f t="shared" si="492"/>
        <v>2019-IC-L5</v>
      </c>
      <c r="B4021" s="122">
        <f t="shared" si="493"/>
        <v>43785</v>
      </c>
      <c r="C4021" s="121" t="str">
        <f t="shared" si="494"/>
        <v>Zone 5 - Mile 108</v>
      </c>
      <c r="D4021" s="109" t="s">
        <v>1408</v>
      </c>
      <c r="E4021" s="116" t="str">
        <f t="shared" si="495"/>
        <v>Hannes</v>
      </c>
      <c r="F4021" s="116" t="str">
        <f t="shared" si="496"/>
        <v>DeHaast</v>
      </c>
      <c r="G4021" s="116" t="str">
        <f t="shared" si="497"/>
        <v>Men Senior</v>
      </c>
      <c r="H4021" s="116" t="str">
        <f t="shared" si="498"/>
        <v>Otjiwarongo</v>
      </c>
      <c r="I4021" s="109"/>
      <c r="J4021" s="109" t="s">
        <v>2018</v>
      </c>
      <c r="K4021" s="109">
        <v>95</v>
      </c>
      <c r="L4021" s="118">
        <f t="shared" si="499"/>
        <v>3.6</v>
      </c>
      <c r="M4021" s="118">
        <f t="shared" si="500"/>
        <v>3.6</v>
      </c>
    </row>
    <row r="4022" spans="1:13" x14ac:dyDescent="0.3">
      <c r="A4022" s="121" t="str">
        <f t="shared" si="492"/>
        <v>2019-IC-L5</v>
      </c>
      <c r="B4022" s="122">
        <f t="shared" si="493"/>
        <v>43785</v>
      </c>
      <c r="C4022" s="121" t="str">
        <f t="shared" si="494"/>
        <v>Zone 5 - Mile 108</v>
      </c>
      <c r="D4022" s="109" t="s">
        <v>1408</v>
      </c>
      <c r="E4022" s="116" t="str">
        <f t="shared" si="495"/>
        <v>Hannes</v>
      </c>
      <c r="F4022" s="116" t="str">
        <f t="shared" si="496"/>
        <v>DeHaast</v>
      </c>
      <c r="G4022" s="116" t="str">
        <f t="shared" si="497"/>
        <v>Men Senior</v>
      </c>
      <c r="H4022" s="116" t="str">
        <f t="shared" si="498"/>
        <v>Otjiwarongo</v>
      </c>
      <c r="I4022" s="109"/>
      <c r="J4022" s="109" t="s">
        <v>8</v>
      </c>
      <c r="K4022" s="109">
        <v>75</v>
      </c>
      <c r="L4022" s="118">
        <f t="shared" si="499"/>
        <v>3.4</v>
      </c>
      <c r="M4022" s="118">
        <f t="shared" si="500"/>
        <v>3.4</v>
      </c>
    </row>
    <row r="4023" spans="1:13" x14ac:dyDescent="0.3">
      <c r="A4023" s="121" t="str">
        <f t="shared" si="492"/>
        <v>2019-IC-L5</v>
      </c>
      <c r="B4023" s="122">
        <f t="shared" si="493"/>
        <v>43785</v>
      </c>
      <c r="C4023" s="121" t="str">
        <f t="shared" si="494"/>
        <v>Zone 5 - Mile 108</v>
      </c>
      <c r="D4023" s="109" t="s">
        <v>770</v>
      </c>
      <c r="E4023" s="116" t="str">
        <f t="shared" si="495"/>
        <v>Willem C</v>
      </c>
      <c r="F4023" s="116" t="str">
        <f t="shared" si="496"/>
        <v>Schalkwyk</v>
      </c>
      <c r="G4023" s="116" t="str">
        <f t="shared" si="497"/>
        <v>Men Veteran</v>
      </c>
      <c r="H4023" s="116" t="str">
        <f t="shared" si="498"/>
        <v>Otjiwarongo</v>
      </c>
      <c r="I4023" s="109"/>
      <c r="J4023" s="109" t="s">
        <v>8</v>
      </c>
      <c r="K4023" s="109">
        <v>76</v>
      </c>
      <c r="L4023" s="118">
        <f t="shared" si="499"/>
        <v>3.5</v>
      </c>
      <c r="M4023" s="118">
        <f t="shared" si="500"/>
        <v>3.5</v>
      </c>
    </row>
    <row r="4024" spans="1:13" x14ac:dyDescent="0.3">
      <c r="A4024" s="121" t="str">
        <f t="shared" si="492"/>
        <v>2019-IC-L5</v>
      </c>
      <c r="B4024" s="122">
        <f t="shared" si="493"/>
        <v>43785</v>
      </c>
      <c r="C4024" s="121" t="str">
        <f t="shared" si="494"/>
        <v>Zone 5 - Mile 108</v>
      </c>
      <c r="D4024" s="109" t="s">
        <v>1188</v>
      </c>
      <c r="E4024" s="116" t="str">
        <f t="shared" si="495"/>
        <v>Rinus</v>
      </c>
      <c r="F4024" s="116" t="str">
        <f t="shared" si="496"/>
        <v>Van Der Westhuizen</v>
      </c>
      <c r="G4024" s="116" t="str">
        <f t="shared" si="497"/>
        <v>Men Senior</v>
      </c>
      <c r="H4024" s="116" t="str">
        <f t="shared" si="498"/>
        <v>Otjiwarongo</v>
      </c>
      <c r="I4024" s="109"/>
      <c r="J4024" s="109" t="s">
        <v>2020</v>
      </c>
      <c r="K4024" s="109">
        <v>150</v>
      </c>
      <c r="L4024" s="118">
        <f t="shared" si="499"/>
        <v>15.3</v>
      </c>
      <c r="M4024" s="118">
        <f t="shared" si="500"/>
        <v>15.3</v>
      </c>
    </row>
    <row r="4025" spans="1:13" x14ac:dyDescent="0.3">
      <c r="A4025" s="121" t="str">
        <f t="shared" si="492"/>
        <v>2019-IC-L5</v>
      </c>
      <c r="B4025" s="122">
        <f t="shared" si="493"/>
        <v>43785</v>
      </c>
      <c r="C4025" s="121" t="str">
        <f t="shared" si="494"/>
        <v>Zone 5 - Mile 108</v>
      </c>
      <c r="D4025" s="109" t="s">
        <v>1188</v>
      </c>
      <c r="E4025" s="116" t="str">
        <f t="shared" si="495"/>
        <v>Rinus</v>
      </c>
      <c r="F4025" s="116" t="str">
        <f t="shared" si="496"/>
        <v>Van Der Westhuizen</v>
      </c>
      <c r="G4025" s="116" t="str">
        <f t="shared" si="497"/>
        <v>Men Senior</v>
      </c>
      <c r="H4025" s="116" t="str">
        <f t="shared" si="498"/>
        <v>Otjiwarongo</v>
      </c>
      <c r="I4025" s="109"/>
      <c r="J4025" s="109" t="s">
        <v>20</v>
      </c>
      <c r="K4025" s="109">
        <v>76</v>
      </c>
      <c r="L4025" s="118">
        <f t="shared" si="499"/>
        <v>1.6</v>
      </c>
      <c r="M4025" s="118">
        <f t="shared" si="500"/>
        <v>1.6</v>
      </c>
    </row>
    <row r="4026" spans="1:13" x14ac:dyDescent="0.3">
      <c r="A4026" s="121" t="str">
        <f t="shared" si="492"/>
        <v>2019-IC-L5</v>
      </c>
      <c r="B4026" s="122">
        <f t="shared" si="493"/>
        <v>43785</v>
      </c>
      <c r="C4026" s="121" t="str">
        <f t="shared" si="494"/>
        <v>Zone 5 - Mile 108</v>
      </c>
      <c r="D4026" s="109" t="s">
        <v>1188</v>
      </c>
      <c r="E4026" s="116" t="str">
        <f t="shared" si="495"/>
        <v>Rinus</v>
      </c>
      <c r="F4026" s="116" t="str">
        <f t="shared" si="496"/>
        <v>Van Der Westhuizen</v>
      </c>
      <c r="G4026" s="116" t="str">
        <f t="shared" si="497"/>
        <v>Men Senior</v>
      </c>
      <c r="H4026" s="116" t="str">
        <f t="shared" si="498"/>
        <v>Otjiwarongo</v>
      </c>
      <c r="I4026" s="109"/>
      <c r="J4026" s="109" t="s">
        <v>2018</v>
      </c>
      <c r="K4026" s="109">
        <v>142</v>
      </c>
      <c r="L4026" s="118">
        <f t="shared" si="499"/>
        <v>14.4</v>
      </c>
      <c r="M4026" s="118">
        <f t="shared" si="500"/>
        <v>14.4</v>
      </c>
    </row>
    <row r="4027" spans="1:13" x14ac:dyDescent="0.3">
      <c r="A4027" s="121" t="str">
        <f t="shared" si="492"/>
        <v>2019-IC-L5</v>
      </c>
      <c r="B4027" s="122">
        <f t="shared" si="493"/>
        <v>43785</v>
      </c>
      <c r="C4027" s="121" t="str">
        <f t="shared" si="494"/>
        <v>Zone 5 - Mile 108</v>
      </c>
      <c r="D4027" s="109" t="s">
        <v>1188</v>
      </c>
      <c r="E4027" s="116" t="str">
        <f t="shared" si="495"/>
        <v>Rinus</v>
      </c>
      <c r="F4027" s="116" t="str">
        <f t="shared" si="496"/>
        <v>Van Der Westhuizen</v>
      </c>
      <c r="G4027" s="116" t="str">
        <f t="shared" si="497"/>
        <v>Men Senior</v>
      </c>
      <c r="H4027" s="116" t="str">
        <f t="shared" si="498"/>
        <v>Otjiwarongo</v>
      </c>
      <c r="I4027" s="109"/>
      <c r="J4027" s="109" t="s">
        <v>2018</v>
      </c>
      <c r="K4027" s="109">
        <v>117</v>
      </c>
      <c r="L4027" s="118">
        <f t="shared" si="499"/>
        <v>7.4</v>
      </c>
      <c r="M4027" s="118">
        <f t="shared" si="500"/>
        <v>7.4</v>
      </c>
    </row>
    <row r="4028" spans="1:13" x14ac:dyDescent="0.3">
      <c r="A4028" s="121" t="str">
        <f t="shared" si="492"/>
        <v>2019-IC-L5</v>
      </c>
      <c r="B4028" s="122">
        <f t="shared" si="493"/>
        <v>43785</v>
      </c>
      <c r="C4028" s="121" t="str">
        <f t="shared" si="494"/>
        <v>Zone 5 - Mile 108</v>
      </c>
      <c r="D4028" s="109" t="s">
        <v>1188</v>
      </c>
      <c r="E4028" s="116" t="str">
        <f t="shared" si="495"/>
        <v>Rinus</v>
      </c>
      <c r="F4028" s="116" t="str">
        <f t="shared" si="496"/>
        <v>Van Der Westhuizen</v>
      </c>
      <c r="G4028" s="116" t="str">
        <f t="shared" si="497"/>
        <v>Men Senior</v>
      </c>
      <c r="H4028" s="116" t="str">
        <f t="shared" si="498"/>
        <v>Otjiwarongo</v>
      </c>
      <c r="I4028" s="109"/>
      <c r="J4028" s="109" t="s">
        <v>2018</v>
      </c>
      <c r="K4028" s="109">
        <v>119</v>
      </c>
      <c r="L4028" s="118">
        <f t="shared" si="499"/>
        <v>7.9</v>
      </c>
      <c r="M4028" s="118">
        <f t="shared" si="500"/>
        <v>7.9</v>
      </c>
    </row>
    <row r="4029" spans="1:13" x14ac:dyDescent="0.3">
      <c r="A4029" s="121" t="str">
        <f t="shared" si="492"/>
        <v>2019-IC-L5</v>
      </c>
      <c r="B4029" s="122">
        <f t="shared" si="493"/>
        <v>43785</v>
      </c>
      <c r="C4029" s="121" t="str">
        <f t="shared" si="494"/>
        <v>Zone 5 - Mile 108</v>
      </c>
      <c r="D4029" s="109" t="s">
        <v>1188</v>
      </c>
      <c r="E4029" s="116" t="str">
        <f t="shared" si="495"/>
        <v>Rinus</v>
      </c>
      <c r="F4029" s="116" t="str">
        <f t="shared" si="496"/>
        <v>Van Der Westhuizen</v>
      </c>
      <c r="G4029" s="116" t="str">
        <f t="shared" si="497"/>
        <v>Men Senior</v>
      </c>
      <c r="H4029" s="116" t="str">
        <f t="shared" si="498"/>
        <v>Otjiwarongo</v>
      </c>
      <c r="I4029" s="109"/>
      <c r="J4029" s="109" t="s">
        <v>2020</v>
      </c>
      <c r="K4029" s="109">
        <v>99</v>
      </c>
      <c r="L4029" s="118">
        <f t="shared" si="499"/>
        <v>3.6</v>
      </c>
      <c r="M4029" s="118">
        <f t="shared" si="500"/>
        <v>3.6</v>
      </c>
    </row>
    <row r="4030" spans="1:13" x14ac:dyDescent="0.3">
      <c r="A4030" s="121" t="str">
        <f t="shared" si="492"/>
        <v>2019-IC-L5</v>
      </c>
      <c r="B4030" s="122">
        <f t="shared" si="493"/>
        <v>43785</v>
      </c>
      <c r="C4030" s="121" t="str">
        <f t="shared" si="494"/>
        <v>Zone 5 - Mile 108</v>
      </c>
      <c r="D4030" s="109" t="s">
        <v>1188</v>
      </c>
      <c r="E4030" s="116" t="str">
        <f t="shared" si="495"/>
        <v>Rinus</v>
      </c>
      <c r="F4030" s="116" t="str">
        <f t="shared" si="496"/>
        <v>Van Der Westhuizen</v>
      </c>
      <c r="G4030" s="116" t="str">
        <f t="shared" si="497"/>
        <v>Men Senior</v>
      </c>
      <c r="H4030" s="116" t="str">
        <f t="shared" si="498"/>
        <v>Otjiwarongo</v>
      </c>
      <c r="I4030" s="109"/>
      <c r="J4030" s="109" t="s">
        <v>2020</v>
      </c>
      <c r="K4030" s="109">
        <v>87</v>
      </c>
      <c r="L4030" s="118">
        <f t="shared" si="499"/>
        <v>2.2999999999999998</v>
      </c>
      <c r="M4030" s="118">
        <f t="shared" si="500"/>
        <v>2.2999999999999998</v>
      </c>
    </row>
    <row r="4031" spans="1:13" x14ac:dyDescent="0.3">
      <c r="A4031" s="121" t="str">
        <f t="shared" si="492"/>
        <v>2019-IC-L5</v>
      </c>
      <c r="B4031" s="122">
        <f t="shared" si="493"/>
        <v>43785</v>
      </c>
      <c r="C4031" s="121" t="str">
        <f t="shared" si="494"/>
        <v>Zone 5 - Mile 108</v>
      </c>
      <c r="D4031" s="109" t="s">
        <v>1784</v>
      </c>
      <c r="E4031" s="116" t="str">
        <f t="shared" si="495"/>
        <v>Japie</v>
      </c>
      <c r="F4031" s="116" t="str">
        <f t="shared" si="496"/>
        <v>Avis</v>
      </c>
      <c r="G4031" s="116" t="str">
        <f t="shared" si="497"/>
        <v>Men Master</v>
      </c>
      <c r="H4031" s="116" t="str">
        <f t="shared" si="498"/>
        <v>xOtjiwarongo</v>
      </c>
      <c r="I4031" s="109"/>
      <c r="J4031" s="109" t="s">
        <v>8</v>
      </c>
      <c r="K4031" s="109">
        <v>86</v>
      </c>
      <c r="L4031" s="118">
        <f t="shared" si="499"/>
        <v>5.0999999999999996</v>
      </c>
      <c r="M4031" s="118">
        <f t="shared" si="500"/>
        <v>5.0999999999999996</v>
      </c>
    </row>
    <row r="4032" spans="1:13" x14ac:dyDescent="0.3">
      <c r="A4032" s="121" t="str">
        <f t="shared" si="492"/>
        <v>2019-IC-L5</v>
      </c>
      <c r="B4032" s="122">
        <f t="shared" si="493"/>
        <v>43785</v>
      </c>
      <c r="C4032" s="121" t="str">
        <f t="shared" si="494"/>
        <v>Zone 5 - Mile 108</v>
      </c>
      <c r="D4032" s="109" t="s">
        <v>1784</v>
      </c>
      <c r="E4032" s="116" t="str">
        <f t="shared" si="495"/>
        <v>Japie</v>
      </c>
      <c r="F4032" s="116" t="str">
        <f t="shared" si="496"/>
        <v>Avis</v>
      </c>
      <c r="G4032" s="116" t="str">
        <f t="shared" si="497"/>
        <v>Men Master</v>
      </c>
      <c r="H4032" s="116" t="str">
        <f t="shared" si="498"/>
        <v>xOtjiwarongo</v>
      </c>
      <c r="I4032" s="109"/>
      <c r="J4032" s="109" t="s">
        <v>20</v>
      </c>
      <c r="K4032" s="109">
        <v>81</v>
      </c>
      <c r="L4032" s="118">
        <f t="shared" si="499"/>
        <v>1.9</v>
      </c>
      <c r="M4032" s="118">
        <f t="shared" si="500"/>
        <v>1.9</v>
      </c>
    </row>
    <row r="4033" spans="1:13" x14ac:dyDescent="0.3">
      <c r="A4033" s="121" t="str">
        <f t="shared" si="492"/>
        <v>2019-IC-L5</v>
      </c>
      <c r="B4033" s="122">
        <f t="shared" si="493"/>
        <v>43785</v>
      </c>
      <c r="C4033" s="121" t="str">
        <f t="shared" si="494"/>
        <v>Zone 5 - Mile 108</v>
      </c>
      <c r="D4033" s="109" t="s">
        <v>1194</v>
      </c>
      <c r="E4033" s="116" t="str">
        <f t="shared" si="495"/>
        <v>Francois</v>
      </c>
      <c r="F4033" s="116" t="str">
        <f t="shared" si="496"/>
        <v>Du Plessis</v>
      </c>
      <c r="G4033" s="116" t="str">
        <f t="shared" si="497"/>
        <v>Men Veteran</v>
      </c>
      <c r="H4033" s="116" t="str">
        <f t="shared" si="498"/>
        <v>Otjiwarongo</v>
      </c>
      <c r="I4033" s="109"/>
      <c r="J4033" s="109" t="s">
        <v>2020</v>
      </c>
      <c r="K4033" s="109">
        <v>81</v>
      </c>
      <c r="L4033" s="118">
        <f t="shared" si="499"/>
        <v>1.8</v>
      </c>
      <c r="M4033" s="118">
        <f t="shared" si="500"/>
        <v>1.8</v>
      </c>
    </row>
    <row r="4034" spans="1:13" x14ac:dyDescent="0.3">
      <c r="A4034" s="121" t="str">
        <f t="shared" si="492"/>
        <v>2019-IC-L5</v>
      </c>
      <c r="B4034" s="122">
        <f t="shared" si="493"/>
        <v>43785</v>
      </c>
      <c r="C4034" s="121" t="str">
        <f t="shared" si="494"/>
        <v>Zone 5 - Mile 108</v>
      </c>
      <c r="D4034" s="109" t="s">
        <v>1196</v>
      </c>
      <c r="E4034" s="116" t="str">
        <f t="shared" si="495"/>
        <v>Ockert</v>
      </c>
      <c r="F4034" s="116" t="str">
        <f t="shared" si="496"/>
        <v>Du Plessis</v>
      </c>
      <c r="G4034" s="116" t="str">
        <f t="shared" si="497"/>
        <v>Men Veteran</v>
      </c>
      <c r="H4034" s="116" t="str">
        <f t="shared" si="498"/>
        <v>xOtjiwarongo</v>
      </c>
      <c r="I4034" s="109"/>
      <c r="J4034" s="109"/>
      <c r="K4034" s="109"/>
      <c r="L4034" s="118" t="str">
        <f t="shared" si="499"/>
        <v/>
      </c>
      <c r="M4034" s="118" t="str">
        <f t="shared" si="500"/>
        <v/>
      </c>
    </row>
    <row r="4035" spans="1:13" x14ac:dyDescent="0.3">
      <c r="A4035" s="121" t="str">
        <f t="shared" si="492"/>
        <v>2019-IC-L5</v>
      </c>
      <c r="B4035" s="122">
        <f t="shared" si="493"/>
        <v>43785</v>
      </c>
      <c r="C4035" s="121" t="str">
        <f t="shared" si="494"/>
        <v>Zone 5 - Mile 108</v>
      </c>
      <c r="D4035" s="109" t="s">
        <v>883</v>
      </c>
      <c r="E4035" s="116" t="str">
        <f t="shared" si="495"/>
        <v>Org</v>
      </c>
      <c r="F4035" s="116" t="str">
        <f t="shared" si="496"/>
        <v>Van Rensburg</v>
      </c>
      <c r="G4035" s="116" t="str">
        <f t="shared" si="497"/>
        <v>Men Senior</v>
      </c>
      <c r="H4035" s="116" t="str">
        <f t="shared" si="498"/>
        <v>Mako</v>
      </c>
      <c r="I4035" s="109"/>
      <c r="J4035" s="109" t="s">
        <v>2022</v>
      </c>
      <c r="K4035" s="109">
        <v>155</v>
      </c>
      <c r="L4035" s="118">
        <f t="shared" si="499"/>
        <v>19.5</v>
      </c>
      <c r="M4035" s="118">
        <f t="shared" si="500"/>
        <v>19.5</v>
      </c>
    </row>
    <row r="4036" spans="1:13" x14ac:dyDescent="0.3">
      <c r="A4036" s="121" t="str">
        <f t="shared" si="492"/>
        <v>2019-IC-L5</v>
      </c>
      <c r="B4036" s="122">
        <f t="shared" si="493"/>
        <v>43785</v>
      </c>
      <c r="C4036" s="121" t="str">
        <f t="shared" si="494"/>
        <v>Zone 5 - Mile 108</v>
      </c>
      <c r="D4036" s="109" t="s">
        <v>883</v>
      </c>
      <c r="E4036" s="116" t="str">
        <f t="shared" si="495"/>
        <v>Org</v>
      </c>
      <c r="F4036" s="116" t="str">
        <f t="shared" si="496"/>
        <v>Van Rensburg</v>
      </c>
      <c r="G4036" s="116" t="str">
        <f t="shared" si="497"/>
        <v>Men Senior</v>
      </c>
      <c r="H4036" s="116" t="str">
        <f t="shared" si="498"/>
        <v>Mako</v>
      </c>
      <c r="I4036" s="109"/>
      <c r="J4036" s="109" t="s">
        <v>2018</v>
      </c>
      <c r="K4036" s="109">
        <v>134</v>
      </c>
      <c r="L4036" s="118">
        <f t="shared" si="499"/>
        <v>11.8</v>
      </c>
      <c r="M4036" s="118">
        <f t="shared" si="500"/>
        <v>11.8</v>
      </c>
    </row>
    <row r="4037" spans="1:13" x14ac:dyDescent="0.3">
      <c r="A4037" s="121" t="str">
        <f t="shared" si="492"/>
        <v>2019-IC-L5</v>
      </c>
      <c r="B4037" s="122">
        <f t="shared" si="493"/>
        <v>43785</v>
      </c>
      <c r="C4037" s="121" t="str">
        <f t="shared" si="494"/>
        <v>Zone 5 - Mile 108</v>
      </c>
      <c r="D4037" s="109" t="s">
        <v>1248</v>
      </c>
      <c r="E4037" s="116" t="str">
        <f t="shared" si="495"/>
        <v>Martinus</v>
      </c>
      <c r="F4037" s="116" t="str">
        <f t="shared" si="496"/>
        <v>Venter</v>
      </c>
      <c r="G4037" s="116" t="str">
        <f t="shared" si="497"/>
        <v>Men Veteran</v>
      </c>
      <c r="H4037" s="116" t="str">
        <f t="shared" si="498"/>
        <v>Otjiwarongo</v>
      </c>
      <c r="I4037" s="109"/>
      <c r="J4037" s="109" t="s">
        <v>2018</v>
      </c>
      <c r="K4037" s="109">
        <v>160</v>
      </c>
      <c r="L4037" s="118">
        <f t="shared" si="499"/>
        <v>21.7</v>
      </c>
      <c r="M4037" s="118">
        <f t="shared" si="500"/>
        <v>21.7</v>
      </c>
    </row>
    <row r="4038" spans="1:13" x14ac:dyDescent="0.3">
      <c r="A4038" s="121" t="str">
        <f t="shared" si="492"/>
        <v>2019-IC-L5</v>
      </c>
      <c r="B4038" s="122">
        <f t="shared" si="493"/>
        <v>43785</v>
      </c>
      <c r="C4038" s="121" t="str">
        <f t="shared" si="494"/>
        <v>Zone 5 - Mile 108</v>
      </c>
      <c r="D4038" s="109" t="s">
        <v>1248</v>
      </c>
      <c r="E4038" s="116" t="str">
        <f t="shared" si="495"/>
        <v>Martinus</v>
      </c>
      <c r="F4038" s="116" t="str">
        <f t="shared" si="496"/>
        <v>Venter</v>
      </c>
      <c r="G4038" s="116" t="str">
        <f t="shared" si="497"/>
        <v>Men Veteran</v>
      </c>
      <c r="H4038" s="116" t="str">
        <f t="shared" si="498"/>
        <v>Otjiwarongo</v>
      </c>
      <c r="I4038" s="109"/>
      <c r="J4038" s="109" t="s">
        <v>2018</v>
      </c>
      <c r="K4038" s="109">
        <v>158</v>
      </c>
      <c r="L4038" s="118">
        <f t="shared" si="499"/>
        <v>20.8</v>
      </c>
      <c r="M4038" s="118">
        <f t="shared" si="500"/>
        <v>20.8</v>
      </c>
    </row>
    <row r="4039" spans="1:13" x14ac:dyDescent="0.3">
      <c r="A4039" s="121" t="str">
        <f t="shared" si="492"/>
        <v>2019-IC-L5</v>
      </c>
      <c r="B4039" s="122">
        <f t="shared" si="493"/>
        <v>43785</v>
      </c>
      <c r="C4039" s="121" t="str">
        <f t="shared" si="494"/>
        <v>Zone 5 - Mile 108</v>
      </c>
      <c r="D4039" s="109" t="s">
        <v>1248</v>
      </c>
      <c r="E4039" s="116" t="str">
        <f t="shared" si="495"/>
        <v>Martinus</v>
      </c>
      <c r="F4039" s="116" t="str">
        <f t="shared" si="496"/>
        <v>Venter</v>
      </c>
      <c r="G4039" s="116" t="str">
        <f t="shared" si="497"/>
        <v>Men Veteran</v>
      </c>
      <c r="H4039" s="116" t="str">
        <f t="shared" si="498"/>
        <v>Otjiwarongo</v>
      </c>
      <c r="I4039" s="109"/>
      <c r="J4039" s="109" t="s">
        <v>2018</v>
      </c>
      <c r="K4039" s="109">
        <v>150</v>
      </c>
      <c r="L4039" s="118">
        <f t="shared" si="499"/>
        <v>17.399999999999999</v>
      </c>
      <c r="M4039" s="118">
        <f t="shared" si="500"/>
        <v>17.399999999999999</v>
      </c>
    </row>
    <row r="4040" spans="1:13" x14ac:dyDescent="0.3">
      <c r="A4040" s="121" t="str">
        <f t="shared" si="492"/>
        <v>2019-IC-L5</v>
      </c>
      <c r="B4040" s="122">
        <f t="shared" si="493"/>
        <v>43785</v>
      </c>
      <c r="C4040" s="121" t="str">
        <f t="shared" si="494"/>
        <v>Zone 5 - Mile 108</v>
      </c>
      <c r="D4040" s="109" t="s">
        <v>1248</v>
      </c>
      <c r="E4040" s="116" t="str">
        <f t="shared" si="495"/>
        <v>Martinus</v>
      </c>
      <c r="F4040" s="116" t="str">
        <f t="shared" si="496"/>
        <v>Venter</v>
      </c>
      <c r="G4040" s="116" t="str">
        <f t="shared" si="497"/>
        <v>Men Veteran</v>
      </c>
      <c r="H4040" s="116" t="str">
        <f t="shared" si="498"/>
        <v>Otjiwarongo</v>
      </c>
      <c r="I4040" s="109"/>
      <c r="J4040" s="109" t="s">
        <v>1339</v>
      </c>
      <c r="K4040" s="109">
        <v>109</v>
      </c>
      <c r="L4040" s="118">
        <f t="shared" si="499"/>
        <v>15.9</v>
      </c>
      <c r="M4040" s="118">
        <f t="shared" si="500"/>
        <v>15.9</v>
      </c>
    </row>
    <row r="4041" spans="1:13" x14ac:dyDescent="0.3">
      <c r="A4041" s="121" t="str">
        <f t="shared" si="492"/>
        <v>2019-IC-L5</v>
      </c>
      <c r="B4041" s="122">
        <f t="shared" si="493"/>
        <v>43785</v>
      </c>
      <c r="C4041" s="121" t="str">
        <f t="shared" si="494"/>
        <v>Zone 5 - Mile 108</v>
      </c>
      <c r="D4041" s="109" t="s">
        <v>1248</v>
      </c>
      <c r="E4041" s="116" t="str">
        <f t="shared" si="495"/>
        <v>Martinus</v>
      </c>
      <c r="F4041" s="116" t="str">
        <f t="shared" si="496"/>
        <v>Venter</v>
      </c>
      <c r="G4041" s="116" t="str">
        <f t="shared" si="497"/>
        <v>Men Veteran</v>
      </c>
      <c r="H4041" s="116" t="str">
        <f t="shared" si="498"/>
        <v>Otjiwarongo</v>
      </c>
      <c r="I4041" s="109"/>
      <c r="J4041" s="109" t="s">
        <v>1339</v>
      </c>
      <c r="K4041" s="109">
        <v>127</v>
      </c>
      <c r="L4041" s="118">
        <f t="shared" si="499"/>
        <v>26.3</v>
      </c>
      <c r="M4041" s="118">
        <f t="shared" si="500"/>
        <v>26.3</v>
      </c>
    </row>
    <row r="4042" spans="1:13" x14ac:dyDescent="0.3">
      <c r="A4042" s="121" t="str">
        <f t="shared" si="492"/>
        <v>2019-IC-L5</v>
      </c>
      <c r="B4042" s="122">
        <f t="shared" si="493"/>
        <v>43785</v>
      </c>
      <c r="C4042" s="121" t="str">
        <f t="shared" si="494"/>
        <v>Zone 5 - Mile 108</v>
      </c>
      <c r="D4042" s="109" t="s">
        <v>1786</v>
      </c>
      <c r="E4042" s="116" t="str">
        <f t="shared" si="495"/>
        <v>SW</v>
      </c>
      <c r="F4042" s="116" t="str">
        <f t="shared" si="496"/>
        <v>Van Wyk</v>
      </c>
      <c r="G4042" s="116" t="str">
        <f t="shared" si="497"/>
        <v>Men U/16</v>
      </c>
      <c r="H4042" s="116" t="str">
        <f t="shared" si="498"/>
        <v>xOtjiwarongo</v>
      </c>
      <c r="I4042" s="109"/>
      <c r="J4042" s="109" t="s">
        <v>2018</v>
      </c>
      <c r="K4042" s="109">
        <v>76</v>
      </c>
      <c r="L4042" s="118">
        <f t="shared" si="499"/>
        <v>1.7</v>
      </c>
      <c r="M4042" s="118">
        <f t="shared" si="500"/>
        <v>1.7</v>
      </c>
    </row>
    <row r="4043" spans="1:13" x14ac:dyDescent="0.3">
      <c r="A4043" s="121" t="str">
        <f t="shared" si="492"/>
        <v>2019-IC-L5</v>
      </c>
      <c r="B4043" s="122">
        <f t="shared" si="493"/>
        <v>43785</v>
      </c>
      <c r="C4043" s="121" t="str">
        <f t="shared" si="494"/>
        <v>Zone 5 - Mile 108</v>
      </c>
      <c r="D4043" s="109" t="s">
        <v>579</v>
      </c>
      <c r="E4043" s="116" t="str">
        <f t="shared" si="495"/>
        <v>Wikus</v>
      </c>
      <c r="F4043" s="116" t="str">
        <f t="shared" si="496"/>
        <v>Van Wyk</v>
      </c>
      <c r="G4043" s="116" t="str">
        <f t="shared" si="497"/>
        <v>Men Veteran</v>
      </c>
      <c r="H4043" s="116" t="str">
        <f t="shared" si="498"/>
        <v>Otjiwarongo</v>
      </c>
      <c r="I4043" s="109"/>
      <c r="J4043" s="109"/>
      <c r="K4043" s="109"/>
      <c r="L4043" s="118" t="str">
        <f t="shared" si="499"/>
        <v/>
      </c>
      <c r="M4043" s="118" t="str">
        <f t="shared" si="500"/>
        <v/>
      </c>
    </row>
    <row r="4044" spans="1:13" x14ac:dyDescent="0.3">
      <c r="A4044" s="121" t="str">
        <f t="shared" ref="A4044:A4107" si="501">IF(D4044="","",A4043)</f>
        <v>2019-IC-L5</v>
      </c>
      <c r="B4044" s="122">
        <f t="shared" ref="B4044:B4107" si="502">IF(D4044="","",B4043)</f>
        <v>43785</v>
      </c>
      <c r="C4044" s="121" t="str">
        <f t="shared" ref="C4044:C4107" si="503">IF(D4044="","",C4043)</f>
        <v>Zone 5 - Mile 108</v>
      </c>
      <c r="D4044" s="109" t="s">
        <v>1251</v>
      </c>
      <c r="E4044" s="116" t="str">
        <f t="shared" si="495"/>
        <v>Armand</v>
      </c>
      <c r="F4044" s="116" t="str">
        <f t="shared" si="496"/>
        <v>Fourie</v>
      </c>
      <c r="G4044" s="116" t="str">
        <f t="shared" si="497"/>
        <v>Men Senior</v>
      </c>
      <c r="H4044" s="116" t="str">
        <f t="shared" si="498"/>
        <v>Okahandja</v>
      </c>
      <c r="I4044" s="109"/>
      <c r="J4044" s="109" t="s">
        <v>8</v>
      </c>
      <c r="K4044" s="109">
        <v>77</v>
      </c>
      <c r="L4044" s="118">
        <f t="shared" si="499"/>
        <v>3.6</v>
      </c>
      <c r="M4044" s="118">
        <f t="shared" si="500"/>
        <v>3.6</v>
      </c>
    </row>
    <row r="4045" spans="1:13" x14ac:dyDescent="0.3">
      <c r="A4045" s="121" t="str">
        <f t="shared" si="501"/>
        <v>2019-IC-L5</v>
      </c>
      <c r="B4045" s="122">
        <f t="shared" si="502"/>
        <v>43785</v>
      </c>
      <c r="C4045" s="121" t="str">
        <f t="shared" si="503"/>
        <v>Zone 5 - Mile 108</v>
      </c>
      <c r="D4045" s="109" t="s">
        <v>1105</v>
      </c>
      <c r="E4045" s="116" t="str">
        <f t="shared" si="495"/>
        <v>Fanie</v>
      </c>
      <c r="F4045" s="116" t="str">
        <f t="shared" si="496"/>
        <v>Van Vuuren</v>
      </c>
      <c r="G4045" s="116" t="str">
        <f t="shared" si="497"/>
        <v>Men Grand Masters</v>
      </c>
      <c r="H4045" s="116" t="str">
        <f t="shared" si="498"/>
        <v>Okahandja</v>
      </c>
      <c r="I4045" s="109"/>
      <c r="J4045" s="109" t="s">
        <v>2020</v>
      </c>
      <c r="K4045" s="109">
        <v>87</v>
      </c>
      <c r="L4045" s="118">
        <f t="shared" si="499"/>
        <v>2.2999999999999998</v>
      </c>
      <c r="M4045" s="118">
        <f t="shared" si="500"/>
        <v>2.2999999999999998</v>
      </c>
    </row>
    <row r="4046" spans="1:13" x14ac:dyDescent="0.3">
      <c r="A4046" s="121" t="str">
        <f t="shared" si="501"/>
        <v>2019-IC-L5</v>
      </c>
      <c r="B4046" s="122">
        <f t="shared" si="502"/>
        <v>43785</v>
      </c>
      <c r="C4046" s="121" t="str">
        <f t="shared" si="503"/>
        <v>Zone 5 - Mile 108</v>
      </c>
      <c r="D4046" s="109" t="s">
        <v>1105</v>
      </c>
      <c r="E4046" s="116" t="str">
        <f t="shared" si="495"/>
        <v>Fanie</v>
      </c>
      <c r="F4046" s="116" t="str">
        <f t="shared" si="496"/>
        <v>Van Vuuren</v>
      </c>
      <c r="G4046" s="116" t="str">
        <f t="shared" si="497"/>
        <v>Men Grand Masters</v>
      </c>
      <c r="H4046" s="116" t="str">
        <f t="shared" si="498"/>
        <v>Okahandja</v>
      </c>
      <c r="I4046" s="109"/>
      <c r="J4046" s="109" t="s">
        <v>2020</v>
      </c>
      <c r="K4046" s="109">
        <v>100</v>
      </c>
      <c r="L4046" s="118">
        <f t="shared" si="499"/>
        <v>3.7</v>
      </c>
      <c r="M4046" s="118">
        <f t="shared" si="500"/>
        <v>3.7</v>
      </c>
    </row>
    <row r="4047" spans="1:13" x14ac:dyDescent="0.3">
      <c r="A4047" s="121" t="str">
        <f t="shared" si="501"/>
        <v>2019-IC-L5</v>
      </c>
      <c r="B4047" s="122">
        <f t="shared" si="502"/>
        <v>43785</v>
      </c>
      <c r="C4047" s="121" t="str">
        <f t="shared" si="503"/>
        <v>Zone 5 - Mile 108</v>
      </c>
      <c r="D4047" s="109" t="s">
        <v>1105</v>
      </c>
      <c r="E4047" s="116" t="str">
        <f t="shared" si="495"/>
        <v>Fanie</v>
      </c>
      <c r="F4047" s="116" t="str">
        <f t="shared" si="496"/>
        <v>Van Vuuren</v>
      </c>
      <c r="G4047" s="116" t="str">
        <f t="shared" si="497"/>
        <v>Men Grand Masters</v>
      </c>
      <c r="H4047" s="116" t="str">
        <f t="shared" si="498"/>
        <v>Okahandja</v>
      </c>
      <c r="I4047" s="109" t="s">
        <v>19</v>
      </c>
      <c r="J4047" s="109"/>
      <c r="K4047" s="109">
        <v>52</v>
      </c>
      <c r="L4047" s="118">
        <f t="shared" si="499"/>
        <v>1.4</v>
      </c>
      <c r="M4047" s="118">
        <f t="shared" si="500"/>
        <v>1.4</v>
      </c>
    </row>
    <row r="4048" spans="1:13" x14ac:dyDescent="0.3">
      <c r="A4048" s="121" t="str">
        <f t="shared" si="501"/>
        <v>2019-IC-L5</v>
      </c>
      <c r="B4048" s="122">
        <f t="shared" si="502"/>
        <v>43785</v>
      </c>
      <c r="C4048" s="121" t="str">
        <f t="shared" si="503"/>
        <v>Zone 5 - Mile 108</v>
      </c>
      <c r="D4048" s="109" t="s">
        <v>1410</v>
      </c>
      <c r="E4048" s="116" t="str">
        <f t="shared" si="495"/>
        <v>Johan Spyker</v>
      </c>
      <c r="F4048" s="116" t="str">
        <f t="shared" si="496"/>
        <v>Kotze</v>
      </c>
      <c r="G4048" s="116" t="str">
        <f t="shared" si="497"/>
        <v>Men Senior</v>
      </c>
      <c r="H4048" s="116" t="str">
        <f t="shared" si="498"/>
        <v>Okahandja</v>
      </c>
      <c r="I4048" s="109"/>
      <c r="J4048" s="109" t="s">
        <v>2018</v>
      </c>
      <c r="K4048" s="109">
        <v>107</v>
      </c>
      <c r="L4048" s="118">
        <f t="shared" si="499"/>
        <v>5.5</v>
      </c>
      <c r="M4048" s="118">
        <f t="shared" si="500"/>
        <v>5.5</v>
      </c>
    </row>
    <row r="4049" spans="1:13" x14ac:dyDescent="0.3">
      <c r="A4049" s="121" t="str">
        <f t="shared" si="501"/>
        <v>2019-IC-L5</v>
      </c>
      <c r="B4049" s="122">
        <f t="shared" si="502"/>
        <v>43785</v>
      </c>
      <c r="C4049" s="121" t="str">
        <f t="shared" si="503"/>
        <v>Zone 5 - Mile 108</v>
      </c>
      <c r="D4049" s="109" t="s">
        <v>1410</v>
      </c>
      <c r="E4049" s="116" t="str">
        <f t="shared" si="495"/>
        <v>Johan Spyker</v>
      </c>
      <c r="F4049" s="116" t="str">
        <f t="shared" si="496"/>
        <v>Kotze</v>
      </c>
      <c r="G4049" s="116" t="str">
        <f t="shared" si="497"/>
        <v>Men Senior</v>
      </c>
      <c r="H4049" s="116" t="str">
        <f t="shared" si="498"/>
        <v>Okahandja</v>
      </c>
      <c r="I4049" s="109"/>
      <c r="J4049" s="109" t="s">
        <v>2018</v>
      </c>
      <c r="K4049" s="109">
        <v>96</v>
      </c>
      <c r="L4049" s="118">
        <f t="shared" si="499"/>
        <v>3.8</v>
      </c>
      <c r="M4049" s="118">
        <f t="shared" si="500"/>
        <v>3.8</v>
      </c>
    </row>
    <row r="4050" spans="1:13" x14ac:dyDescent="0.3">
      <c r="A4050" s="121" t="str">
        <f t="shared" si="501"/>
        <v>2019-IC-L5</v>
      </c>
      <c r="B4050" s="122">
        <f t="shared" si="502"/>
        <v>43785</v>
      </c>
      <c r="C4050" s="121" t="str">
        <f t="shared" si="503"/>
        <v>Zone 5 - Mile 108</v>
      </c>
      <c r="D4050" s="109" t="s">
        <v>1410</v>
      </c>
      <c r="E4050" s="116" t="str">
        <f t="shared" si="495"/>
        <v>Johan Spyker</v>
      </c>
      <c r="F4050" s="116" t="str">
        <f t="shared" si="496"/>
        <v>Kotze</v>
      </c>
      <c r="G4050" s="116" t="str">
        <f t="shared" si="497"/>
        <v>Men Senior</v>
      </c>
      <c r="H4050" s="116" t="str">
        <f t="shared" si="498"/>
        <v>Okahandja</v>
      </c>
      <c r="I4050" s="109"/>
      <c r="J4050" s="109" t="s">
        <v>2018</v>
      </c>
      <c r="K4050" s="109">
        <v>164</v>
      </c>
      <c r="L4050" s="118">
        <f t="shared" si="499"/>
        <v>23.6</v>
      </c>
      <c r="M4050" s="118">
        <f t="shared" si="500"/>
        <v>23.6</v>
      </c>
    </row>
    <row r="4051" spans="1:13" x14ac:dyDescent="0.3">
      <c r="A4051" s="121" t="str">
        <f t="shared" si="501"/>
        <v>2019-IC-L5</v>
      </c>
      <c r="B4051" s="122">
        <f t="shared" si="502"/>
        <v>43785</v>
      </c>
      <c r="C4051" s="121" t="str">
        <f t="shared" si="503"/>
        <v>Zone 5 - Mile 108</v>
      </c>
      <c r="D4051" s="109" t="s">
        <v>1410</v>
      </c>
      <c r="E4051" s="116" t="str">
        <f t="shared" si="495"/>
        <v>Johan Spyker</v>
      </c>
      <c r="F4051" s="116" t="str">
        <f t="shared" si="496"/>
        <v>Kotze</v>
      </c>
      <c r="G4051" s="116" t="str">
        <f t="shared" si="497"/>
        <v>Men Senior</v>
      </c>
      <c r="H4051" s="116" t="str">
        <f t="shared" si="498"/>
        <v>Okahandja</v>
      </c>
      <c r="I4051" s="109"/>
      <c r="J4051" s="109" t="s">
        <v>2018</v>
      </c>
      <c r="K4051" s="109">
        <v>118</v>
      </c>
      <c r="L4051" s="118">
        <f t="shared" si="499"/>
        <v>7.6</v>
      </c>
      <c r="M4051" s="118">
        <f t="shared" si="500"/>
        <v>7.6</v>
      </c>
    </row>
    <row r="4052" spans="1:13" x14ac:dyDescent="0.3">
      <c r="A4052" s="121" t="str">
        <f t="shared" si="501"/>
        <v>2019-IC-L5</v>
      </c>
      <c r="B4052" s="122">
        <f t="shared" si="502"/>
        <v>43785</v>
      </c>
      <c r="C4052" s="121" t="str">
        <f t="shared" si="503"/>
        <v>Zone 5 - Mile 108</v>
      </c>
      <c r="D4052" s="109" t="s">
        <v>1410</v>
      </c>
      <c r="E4052" s="116" t="str">
        <f t="shared" si="495"/>
        <v>Johan Spyker</v>
      </c>
      <c r="F4052" s="116" t="str">
        <f t="shared" si="496"/>
        <v>Kotze</v>
      </c>
      <c r="G4052" s="116" t="str">
        <f t="shared" si="497"/>
        <v>Men Senior</v>
      </c>
      <c r="H4052" s="116" t="str">
        <f t="shared" si="498"/>
        <v>Okahandja</v>
      </c>
      <c r="I4052" s="109"/>
      <c r="J4052" s="109" t="s">
        <v>2018</v>
      </c>
      <c r="K4052" s="109">
        <v>90</v>
      </c>
      <c r="L4052" s="118">
        <f t="shared" si="499"/>
        <v>3</v>
      </c>
      <c r="M4052" s="118">
        <f t="shared" si="500"/>
        <v>3</v>
      </c>
    </row>
    <row r="4053" spans="1:13" x14ac:dyDescent="0.3">
      <c r="A4053" s="121" t="str">
        <f t="shared" si="501"/>
        <v>2019-IC-L5</v>
      </c>
      <c r="B4053" s="122">
        <f t="shared" si="502"/>
        <v>43785</v>
      </c>
      <c r="C4053" s="121" t="str">
        <f t="shared" si="503"/>
        <v>Zone 5 - Mile 108</v>
      </c>
      <c r="D4053" s="109" t="s">
        <v>511</v>
      </c>
      <c r="E4053" s="116" t="str">
        <f t="shared" si="495"/>
        <v>Herman</v>
      </c>
      <c r="F4053" s="116" t="str">
        <f t="shared" si="496"/>
        <v>Fourie</v>
      </c>
      <c r="G4053" s="116" t="str">
        <f t="shared" si="497"/>
        <v>Men Grand Masters</v>
      </c>
      <c r="H4053" s="116" t="str">
        <f t="shared" si="498"/>
        <v>Okahandja</v>
      </c>
      <c r="I4053" s="109"/>
      <c r="J4053" s="109" t="s">
        <v>2018</v>
      </c>
      <c r="K4053" s="109">
        <v>111</v>
      </c>
      <c r="L4053" s="118">
        <f t="shared" si="499"/>
        <v>6.2</v>
      </c>
      <c r="M4053" s="118">
        <f t="shared" si="500"/>
        <v>6.2</v>
      </c>
    </row>
    <row r="4054" spans="1:13" x14ac:dyDescent="0.3">
      <c r="A4054" s="121" t="str">
        <f t="shared" si="501"/>
        <v>2019-IC-L5</v>
      </c>
      <c r="B4054" s="122">
        <f t="shared" si="502"/>
        <v>43785</v>
      </c>
      <c r="C4054" s="121" t="str">
        <f t="shared" si="503"/>
        <v>Zone 5 - Mile 108</v>
      </c>
      <c r="D4054" s="109" t="s">
        <v>626</v>
      </c>
      <c r="E4054" s="116" t="str">
        <f t="shared" si="495"/>
        <v>Loandro</v>
      </c>
      <c r="F4054" s="116" t="str">
        <f t="shared" si="496"/>
        <v>Erasmus</v>
      </c>
      <c r="G4054" s="116" t="str">
        <f t="shared" si="497"/>
        <v>Men Senior</v>
      </c>
      <c r="H4054" s="116" t="str">
        <f t="shared" si="498"/>
        <v>xOkahandja</v>
      </c>
      <c r="I4054" s="109"/>
      <c r="J4054" s="109" t="s">
        <v>8</v>
      </c>
      <c r="K4054" s="109">
        <v>72</v>
      </c>
      <c r="L4054" s="118">
        <f t="shared" si="499"/>
        <v>3</v>
      </c>
      <c r="M4054" s="118">
        <f t="shared" si="500"/>
        <v>3</v>
      </c>
    </row>
    <row r="4055" spans="1:13" x14ac:dyDescent="0.3">
      <c r="A4055" s="121" t="str">
        <f t="shared" si="501"/>
        <v>2019-IC-L5</v>
      </c>
      <c r="B4055" s="122">
        <f t="shared" si="502"/>
        <v>43785</v>
      </c>
      <c r="C4055" s="121" t="str">
        <f t="shared" si="503"/>
        <v>Zone 5 - Mile 108</v>
      </c>
      <c r="D4055" s="109" t="s">
        <v>626</v>
      </c>
      <c r="E4055" s="116" t="str">
        <f t="shared" si="495"/>
        <v>Loandro</v>
      </c>
      <c r="F4055" s="116" t="str">
        <f t="shared" si="496"/>
        <v>Erasmus</v>
      </c>
      <c r="G4055" s="116" t="str">
        <f t="shared" si="497"/>
        <v>Men Senior</v>
      </c>
      <c r="H4055" s="116" t="str">
        <f t="shared" si="498"/>
        <v>xOkahandja</v>
      </c>
      <c r="I4055" s="109"/>
      <c r="J4055" s="109" t="s">
        <v>8</v>
      </c>
      <c r="K4055" s="109">
        <v>80</v>
      </c>
      <c r="L4055" s="118">
        <f t="shared" si="499"/>
        <v>4.0999999999999996</v>
      </c>
      <c r="M4055" s="118">
        <f t="shared" si="500"/>
        <v>4.0999999999999996</v>
      </c>
    </row>
    <row r="4056" spans="1:13" x14ac:dyDescent="0.3">
      <c r="A4056" s="121" t="str">
        <f t="shared" si="501"/>
        <v>2019-IC-L5</v>
      </c>
      <c r="B4056" s="122">
        <f t="shared" si="502"/>
        <v>43785</v>
      </c>
      <c r="C4056" s="121" t="str">
        <f t="shared" si="503"/>
        <v>Zone 5 - Mile 108</v>
      </c>
      <c r="D4056" s="109" t="s">
        <v>626</v>
      </c>
      <c r="E4056" s="116" t="str">
        <f t="shared" si="495"/>
        <v>Loandro</v>
      </c>
      <c r="F4056" s="116" t="str">
        <f t="shared" si="496"/>
        <v>Erasmus</v>
      </c>
      <c r="G4056" s="116" t="str">
        <f t="shared" si="497"/>
        <v>Men Senior</v>
      </c>
      <c r="H4056" s="116" t="str">
        <f t="shared" si="498"/>
        <v>xOkahandja</v>
      </c>
      <c r="I4056" s="109"/>
      <c r="J4056" s="109" t="s">
        <v>8</v>
      </c>
      <c r="K4056" s="109">
        <v>64</v>
      </c>
      <c r="L4056" s="118">
        <f t="shared" si="499"/>
        <v>2.1</v>
      </c>
      <c r="M4056" s="118">
        <f t="shared" si="500"/>
        <v>2.1</v>
      </c>
    </row>
    <row r="4057" spans="1:13" x14ac:dyDescent="0.3">
      <c r="A4057" s="121" t="str">
        <f t="shared" si="501"/>
        <v>2019-IC-L5</v>
      </c>
      <c r="B4057" s="122">
        <f t="shared" si="502"/>
        <v>43785</v>
      </c>
      <c r="C4057" s="121" t="str">
        <f t="shared" si="503"/>
        <v>Zone 5 - Mile 108</v>
      </c>
      <c r="D4057" s="109" t="s">
        <v>1231</v>
      </c>
      <c r="E4057" s="116" t="str">
        <f t="shared" si="495"/>
        <v>Henning</v>
      </c>
      <c r="F4057" s="116" t="str">
        <f t="shared" si="496"/>
        <v>Van Wyk</v>
      </c>
      <c r="G4057" s="116" t="str">
        <f t="shared" si="497"/>
        <v>Men Senior</v>
      </c>
      <c r="H4057" s="116" t="str">
        <f t="shared" si="498"/>
        <v>xOkahandja</v>
      </c>
      <c r="I4057" s="109"/>
      <c r="J4057" s="109"/>
      <c r="K4057" s="109"/>
      <c r="L4057" s="118" t="str">
        <f t="shared" si="499"/>
        <v/>
      </c>
      <c r="M4057" s="118" t="str">
        <f t="shared" si="500"/>
        <v/>
      </c>
    </row>
    <row r="4058" spans="1:13" x14ac:dyDescent="0.3">
      <c r="A4058" s="121" t="str">
        <f t="shared" si="501"/>
        <v>2019-IC-L5</v>
      </c>
      <c r="B4058" s="122">
        <f t="shared" si="502"/>
        <v>43785</v>
      </c>
      <c r="C4058" s="121" t="str">
        <f t="shared" si="503"/>
        <v>Zone 5 - Mile 108</v>
      </c>
      <c r="D4058" s="109" t="s">
        <v>1166</v>
      </c>
      <c r="E4058" s="116" t="str">
        <f t="shared" si="495"/>
        <v>Christo</v>
      </c>
      <c r="F4058" s="116" t="str">
        <f t="shared" si="496"/>
        <v>Senekal</v>
      </c>
      <c r="G4058" s="116" t="str">
        <f t="shared" si="497"/>
        <v>Men Senior</v>
      </c>
      <c r="H4058" s="116" t="str">
        <f t="shared" si="498"/>
        <v>Okahandja</v>
      </c>
      <c r="I4058" s="109"/>
      <c r="J4058" s="109" t="s">
        <v>2018</v>
      </c>
      <c r="K4058" s="109">
        <v>107</v>
      </c>
      <c r="L4058" s="118">
        <f t="shared" si="499"/>
        <v>5.5</v>
      </c>
      <c r="M4058" s="118">
        <f t="shared" si="500"/>
        <v>5.5</v>
      </c>
    </row>
    <row r="4059" spans="1:13" x14ac:dyDescent="0.3">
      <c r="A4059" s="121" t="str">
        <f t="shared" si="501"/>
        <v>2019-IC-L5</v>
      </c>
      <c r="B4059" s="122">
        <f t="shared" si="502"/>
        <v>43785</v>
      </c>
      <c r="C4059" s="121" t="str">
        <f t="shared" si="503"/>
        <v>Zone 5 - Mile 108</v>
      </c>
      <c r="D4059" s="109" t="s">
        <v>750</v>
      </c>
      <c r="E4059" s="116" t="str">
        <f t="shared" si="495"/>
        <v>Heiko</v>
      </c>
      <c r="F4059" s="116" t="str">
        <f t="shared" si="496"/>
        <v>Doll</v>
      </c>
      <c r="G4059" s="116" t="str">
        <f t="shared" si="497"/>
        <v>Men Veteran</v>
      </c>
      <c r="H4059" s="116" t="str">
        <f t="shared" si="498"/>
        <v>Okahandja</v>
      </c>
      <c r="I4059" s="109"/>
      <c r="J4059" s="109" t="s">
        <v>8</v>
      </c>
      <c r="K4059" s="109">
        <v>83</v>
      </c>
      <c r="L4059" s="118">
        <f t="shared" si="499"/>
        <v>4.5999999999999996</v>
      </c>
      <c r="M4059" s="118">
        <f t="shared" si="500"/>
        <v>4.5999999999999996</v>
      </c>
    </row>
    <row r="4060" spans="1:13" x14ac:dyDescent="0.3">
      <c r="A4060" s="121" t="str">
        <f t="shared" si="501"/>
        <v>2019-IC-L5</v>
      </c>
      <c r="B4060" s="122">
        <f t="shared" si="502"/>
        <v>43785</v>
      </c>
      <c r="C4060" s="121" t="str">
        <f t="shared" si="503"/>
        <v>Zone 5 - Mile 108</v>
      </c>
      <c r="D4060" s="109" t="s">
        <v>750</v>
      </c>
      <c r="E4060" s="116" t="str">
        <f t="shared" si="495"/>
        <v>Heiko</v>
      </c>
      <c r="F4060" s="116" t="str">
        <f t="shared" si="496"/>
        <v>Doll</v>
      </c>
      <c r="G4060" s="116" t="str">
        <f t="shared" si="497"/>
        <v>Men Veteran</v>
      </c>
      <c r="H4060" s="116" t="str">
        <f t="shared" si="498"/>
        <v>Okahandja</v>
      </c>
      <c r="I4060" s="109"/>
      <c r="J4060" s="109" t="s">
        <v>8</v>
      </c>
      <c r="K4060" s="109">
        <v>81</v>
      </c>
      <c r="L4060" s="118">
        <f t="shared" si="499"/>
        <v>4.2</v>
      </c>
      <c r="M4060" s="118">
        <f t="shared" si="500"/>
        <v>4.2</v>
      </c>
    </row>
    <row r="4061" spans="1:13" x14ac:dyDescent="0.3">
      <c r="A4061" s="121" t="str">
        <f t="shared" si="501"/>
        <v>2019-IC-L5</v>
      </c>
      <c r="B4061" s="122">
        <f t="shared" si="502"/>
        <v>43785</v>
      </c>
      <c r="C4061" s="121" t="str">
        <f t="shared" si="503"/>
        <v>Zone 5 - Mile 108</v>
      </c>
      <c r="D4061" s="109" t="s">
        <v>750</v>
      </c>
      <c r="E4061" s="116" t="str">
        <f t="shared" si="495"/>
        <v>Heiko</v>
      </c>
      <c r="F4061" s="116" t="str">
        <f t="shared" si="496"/>
        <v>Doll</v>
      </c>
      <c r="G4061" s="116" t="str">
        <f t="shared" si="497"/>
        <v>Men Veteran</v>
      </c>
      <c r="H4061" s="116" t="str">
        <f t="shared" si="498"/>
        <v>Okahandja</v>
      </c>
      <c r="I4061" s="109"/>
      <c r="J4061" s="109" t="s">
        <v>8</v>
      </c>
      <c r="K4061" s="109">
        <v>87</v>
      </c>
      <c r="L4061" s="118">
        <f t="shared" si="499"/>
        <v>5.2</v>
      </c>
      <c r="M4061" s="118">
        <f t="shared" si="500"/>
        <v>5.2</v>
      </c>
    </row>
    <row r="4062" spans="1:13" x14ac:dyDescent="0.3">
      <c r="A4062" s="121" t="str">
        <f t="shared" si="501"/>
        <v>2019-IC-L5</v>
      </c>
      <c r="B4062" s="122">
        <f t="shared" si="502"/>
        <v>43785</v>
      </c>
      <c r="C4062" s="121" t="str">
        <f t="shared" si="503"/>
        <v>Zone 5 - Mile 108</v>
      </c>
      <c r="D4062" s="109" t="s">
        <v>750</v>
      </c>
      <c r="E4062" s="116" t="str">
        <f t="shared" si="495"/>
        <v>Heiko</v>
      </c>
      <c r="F4062" s="116" t="str">
        <f t="shared" si="496"/>
        <v>Doll</v>
      </c>
      <c r="G4062" s="116" t="str">
        <f t="shared" si="497"/>
        <v>Men Veteran</v>
      </c>
      <c r="H4062" s="116" t="str">
        <f t="shared" si="498"/>
        <v>Okahandja</v>
      </c>
      <c r="I4062" s="109"/>
      <c r="J4062" s="109" t="s">
        <v>8</v>
      </c>
      <c r="K4062" s="109">
        <v>67</v>
      </c>
      <c r="L4062" s="118">
        <f t="shared" si="499"/>
        <v>2.4</v>
      </c>
      <c r="M4062" s="118">
        <f t="shared" si="500"/>
        <v>2.4</v>
      </c>
    </row>
    <row r="4063" spans="1:13" x14ac:dyDescent="0.3">
      <c r="A4063" s="121" t="str">
        <f t="shared" si="501"/>
        <v>2019-IC-L5</v>
      </c>
      <c r="B4063" s="122">
        <f t="shared" si="502"/>
        <v>43785</v>
      </c>
      <c r="C4063" s="121" t="str">
        <f t="shared" si="503"/>
        <v>Zone 5 - Mile 108</v>
      </c>
      <c r="D4063" s="109" t="s">
        <v>750</v>
      </c>
      <c r="E4063" s="116" t="str">
        <f t="shared" si="495"/>
        <v>Heiko</v>
      </c>
      <c r="F4063" s="116" t="str">
        <f t="shared" si="496"/>
        <v>Doll</v>
      </c>
      <c r="G4063" s="116" t="str">
        <f t="shared" si="497"/>
        <v>Men Veteran</v>
      </c>
      <c r="H4063" s="116" t="str">
        <f t="shared" si="498"/>
        <v>Okahandja</v>
      </c>
      <c r="I4063" s="109"/>
      <c r="J4063" s="109" t="s">
        <v>8</v>
      </c>
      <c r="K4063" s="109">
        <v>69</v>
      </c>
      <c r="L4063" s="118">
        <f t="shared" si="499"/>
        <v>2.6</v>
      </c>
      <c r="M4063" s="118">
        <f t="shared" si="500"/>
        <v>2.6</v>
      </c>
    </row>
    <row r="4064" spans="1:13" x14ac:dyDescent="0.3">
      <c r="A4064" s="121" t="str">
        <f t="shared" si="501"/>
        <v>2019-IC-L5</v>
      </c>
      <c r="B4064" s="122">
        <f t="shared" si="502"/>
        <v>43785</v>
      </c>
      <c r="C4064" s="121" t="str">
        <f t="shared" si="503"/>
        <v>Zone 5 - Mile 108</v>
      </c>
      <c r="D4064" s="109" t="s">
        <v>750</v>
      </c>
      <c r="E4064" s="116" t="str">
        <f t="shared" si="495"/>
        <v>Heiko</v>
      </c>
      <c r="F4064" s="116" t="str">
        <f t="shared" si="496"/>
        <v>Doll</v>
      </c>
      <c r="G4064" s="116" t="str">
        <f t="shared" si="497"/>
        <v>Men Veteran</v>
      </c>
      <c r="H4064" s="116" t="str">
        <f t="shared" si="498"/>
        <v>Okahandja</v>
      </c>
      <c r="I4064" s="109"/>
      <c r="J4064" s="109" t="s">
        <v>8</v>
      </c>
      <c r="K4064" s="109">
        <v>83</v>
      </c>
      <c r="L4064" s="118">
        <f t="shared" si="499"/>
        <v>4.5999999999999996</v>
      </c>
      <c r="M4064" s="118">
        <f t="shared" si="500"/>
        <v>4.5999999999999996</v>
      </c>
    </row>
    <row r="4065" spans="1:13" x14ac:dyDescent="0.3">
      <c r="A4065" s="121" t="str">
        <f t="shared" si="501"/>
        <v>2019-IC-L5</v>
      </c>
      <c r="B4065" s="122">
        <f t="shared" si="502"/>
        <v>43785</v>
      </c>
      <c r="C4065" s="121" t="str">
        <f t="shared" si="503"/>
        <v>Zone 5 - Mile 108</v>
      </c>
      <c r="D4065" s="109" t="s">
        <v>750</v>
      </c>
      <c r="E4065" s="116" t="str">
        <f t="shared" si="495"/>
        <v>Heiko</v>
      </c>
      <c r="F4065" s="116" t="str">
        <f t="shared" si="496"/>
        <v>Doll</v>
      </c>
      <c r="G4065" s="116" t="str">
        <f t="shared" si="497"/>
        <v>Men Veteran</v>
      </c>
      <c r="H4065" s="116" t="str">
        <f t="shared" si="498"/>
        <v>Okahandja</v>
      </c>
      <c r="I4065" s="109"/>
      <c r="J4065" s="109" t="s">
        <v>8</v>
      </c>
      <c r="K4065" s="109">
        <v>83</v>
      </c>
      <c r="L4065" s="118">
        <f t="shared" si="499"/>
        <v>4.5999999999999996</v>
      </c>
      <c r="M4065" s="118">
        <f t="shared" si="500"/>
        <v>4.5999999999999996</v>
      </c>
    </row>
    <row r="4066" spans="1:13" x14ac:dyDescent="0.3">
      <c r="A4066" s="121" t="str">
        <f t="shared" si="501"/>
        <v>2019-IC-L5</v>
      </c>
      <c r="B4066" s="122">
        <f t="shared" si="502"/>
        <v>43785</v>
      </c>
      <c r="C4066" s="121" t="str">
        <f t="shared" si="503"/>
        <v>Zone 5 - Mile 108</v>
      </c>
      <c r="D4066" s="109" t="s">
        <v>750</v>
      </c>
      <c r="E4066" s="116" t="str">
        <f t="shared" si="495"/>
        <v>Heiko</v>
      </c>
      <c r="F4066" s="116" t="str">
        <f t="shared" si="496"/>
        <v>Doll</v>
      </c>
      <c r="G4066" s="116" t="str">
        <f t="shared" si="497"/>
        <v>Men Veteran</v>
      </c>
      <c r="H4066" s="116" t="str">
        <f t="shared" si="498"/>
        <v>Okahandja</v>
      </c>
      <c r="I4066" s="109"/>
      <c r="J4066" s="109" t="s">
        <v>8</v>
      </c>
      <c r="K4066" s="109">
        <v>80</v>
      </c>
      <c r="L4066" s="118">
        <f t="shared" si="499"/>
        <v>4.0999999999999996</v>
      </c>
      <c r="M4066" s="118">
        <f t="shared" si="500"/>
        <v>4.0999999999999996</v>
      </c>
    </row>
    <row r="4067" spans="1:13" x14ac:dyDescent="0.3">
      <c r="A4067" s="121" t="str">
        <f t="shared" si="501"/>
        <v>2019-IC-L5</v>
      </c>
      <c r="B4067" s="122">
        <f t="shared" si="502"/>
        <v>43785</v>
      </c>
      <c r="C4067" s="121" t="str">
        <f t="shared" si="503"/>
        <v>Zone 5 - Mile 108</v>
      </c>
      <c r="D4067" s="109" t="s">
        <v>1698</v>
      </c>
      <c r="E4067" s="116" t="str">
        <f t="shared" ref="E4067:E4130" si="504">IF(D4067="","",VLOOKUP(D4067,Master,3,FALSE))</f>
        <v>Duan</v>
      </c>
      <c r="F4067" s="116" t="str">
        <f t="shared" ref="F4067:F4130" si="505">IF(D4067="","",VLOOKUP(D4067,Master,4,FALSE))</f>
        <v>Kotze</v>
      </c>
      <c r="G4067" s="116" t="str">
        <f t="shared" ref="G4067:G4130" si="506">IF(D4067="","",VLOOKUP(D4067,Master,5,FALSE))</f>
        <v>Men Veteran</v>
      </c>
      <c r="H4067" s="116" t="str">
        <f t="shared" ref="H4067:H4130" si="507">IF(D4067="","",VLOOKUP(D4067,Master,2,FALSE))</f>
        <v>Okahandja</v>
      </c>
      <c r="I4067" s="109" t="s">
        <v>19</v>
      </c>
      <c r="J4067" s="109"/>
      <c r="K4067" s="109">
        <v>52</v>
      </c>
      <c r="L4067" s="118">
        <f t="shared" ref="L4067:L4130" si="508">IF(K4067="","",IF(I4067="",ROUND(HLOOKUP(J4067,kgList,K4067,FALSE),1),ROUND(HLOOKUP(I4067,kgList,K4067,FALSE),1)))</f>
        <v>1.4</v>
      </c>
      <c r="M4067" s="118">
        <f t="shared" ref="M4067:M4130" si="509">IF(L4067="","",IF(COUNTA(I4067:J4067)&gt;1,"Edible or Inedible",IF(COUNTA(I4067)=1,L4067*1,IF(COUNTA(J4067)=1,L4067*1,"ERROR"))))</f>
        <v>1.4</v>
      </c>
    </row>
    <row r="4068" spans="1:13" x14ac:dyDescent="0.3">
      <c r="A4068" s="121" t="str">
        <f t="shared" si="501"/>
        <v>2019-IC-L5</v>
      </c>
      <c r="B4068" s="122">
        <f t="shared" si="502"/>
        <v>43785</v>
      </c>
      <c r="C4068" s="121" t="str">
        <f t="shared" si="503"/>
        <v>Zone 5 - Mile 108</v>
      </c>
      <c r="D4068" s="109" t="s">
        <v>1698</v>
      </c>
      <c r="E4068" s="116" t="str">
        <f t="shared" si="504"/>
        <v>Duan</v>
      </c>
      <c r="F4068" s="116" t="str">
        <f t="shared" si="505"/>
        <v>Kotze</v>
      </c>
      <c r="G4068" s="116" t="str">
        <f t="shared" si="506"/>
        <v>Men Veteran</v>
      </c>
      <c r="H4068" s="116" t="str">
        <f t="shared" si="507"/>
        <v>Okahandja</v>
      </c>
      <c r="I4068" s="109" t="s">
        <v>19</v>
      </c>
      <c r="J4068" s="109"/>
      <c r="K4068" s="109">
        <v>49</v>
      </c>
      <c r="L4068" s="118">
        <f t="shared" si="508"/>
        <v>1.2</v>
      </c>
      <c r="M4068" s="118">
        <f t="shared" si="509"/>
        <v>1.2</v>
      </c>
    </row>
    <row r="4069" spans="1:13" x14ac:dyDescent="0.3">
      <c r="A4069" s="121" t="str">
        <f>IF(D4069="","",A4068)</f>
        <v>2019-IC-L5</v>
      </c>
      <c r="B4069" s="122">
        <f>IF(D4069="","",B4068)</f>
        <v>43785</v>
      </c>
      <c r="C4069" s="121" t="str">
        <f>IF(D4069="","",C4068)</f>
        <v>Zone 5 - Mile 108</v>
      </c>
      <c r="D4069" s="109" t="s">
        <v>1394</v>
      </c>
      <c r="E4069" s="116" t="str">
        <f t="shared" si="504"/>
        <v>Schane</v>
      </c>
      <c r="F4069" s="116" t="str">
        <f t="shared" si="505"/>
        <v>Junius</v>
      </c>
      <c r="G4069" s="116" t="str">
        <f t="shared" si="506"/>
        <v>Ladies Senior</v>
      </c>
      <c r="H4069" s="116" t="str">
        <f t="shared" si="507"/>
        <v>xOkahandja</v>
      </c>
      <c r="I4069" s="109"/>
      <c r="J4069" s="109" t="s">
        <v>8</v>
      </c>
      <c r="K4069" s="109">
        <v>74</v>
      </c>
      <c r="L4069" s="118">
        <f t="shared" si="508"/>
        <v>3.2</v>
      </c>
      <c r="M4069" s="118">
        <f t="shared" si="509"/>
        <v>3.2</v>
      </c>
    </row>
    <row r="4070" spans="1:13" x14ac:dyDescent="0.3">
      <c r="A4070" s="121" t="str">
        <f t="shared" si="501"/>
        <v>2019-IC-L5</v>
      </c>
      <c r="B4070" s="122">
        <f t="shared" si="502"/>
        <v>43785</v>
      </c>
      <c r="C4070" s="121" t="str">
        <f t="shared" si="503"/>
        <v>Zone 5 - Mile 108</v>
      </c>
      <c r="D4070" s="109" t="s">
        <v>1394</v>
      </c>
      <c r="E4070" s="116" t="str">
        <f t="shared" si="504"/>
        <v>Schane</v>
      </c>
      <c r="F4070" s="116" t="str">
        <f t="shared" si="505"/>
        <v>Junius</v>
      </c>
      <c r="G4070" s="116" t="str">
        <f t="shared" si="506"/>
        <v>Ladies Senior</v>
      </c>
      <c r="H4070" s="116" t="str">
        <f t="shared" si="507"/>
        <v>xOkahandja</v>
      </c>
      <c r="I4070" s="109"/>
      <c r="J4070" s="109" t="s">
        <v>8</v>
      </c>
      <c r="K4070" s="109">
        <v>76</v>
      </c>
      <c r="L4070" s="118">
        <f t="shared" si="508"/>
        <v>3.5</v>
      </c>
      <c r="M4070" s="118">
        <f t="shared" si="509"/>
        <v>3.5</v>
      </c>
    </row>
    <row r="4071" spans="1:13" x14ac:dyDescent="0.3">
      <c r="A4071" s="121" t="str">
        <f>IF(D4071="","",A4070)</f>
        <v>2019-IC-L5</v>
      </c>
      <c r="B4071" s="122">
        <f>IF(D4071="","",B4070)</f>
        <v>43785</v>
      </c>
      <c r="C4071" s="121" t="str">
        <f>IF(D4071="","",C4070)</f>
        <v>Zone 5 - Mile 108</v>
      </c>
      <c r="D4071" s="109" t="s">
        <v>1394</v>
      </c>
      <c r="E4071" s="116" t="str">
        <f t="shared" si="504"/>
        <v>Schane</v>
      </c>
      <c r="F4071" s="116" t="str">
        <f t="shared" si="505"/>
        <v>Junius</v>
      </c>
      <c r="G4071" s="116" t="str">
        <f t="shared" si="506"/>
        <v>Ladies Senior</v>
      </c>
      <c r="H4071" s="116" t="str">
        <f t="shared" si="507"/>
        <v>xOkahandja</v>
      </c>
      <c r="I4071" s="109"/>
      <c r="J4071" s="109" t="s">
        <v>8</v>
      </c>
      <c r="K4071" s="109">
        <v>72</v>
      </c>
      <c r="L4071" s="118">
        <f t="shared" si="508"/>
        <v>3</v>
      </c>
      <c r="M4071" s="118">
        <f t="shared" si="509"/>
        <v>3</v>
      </c>
    </row>
    <row r="4072" spans="1:13" x14ac:dyDescent="0.3">
      <c r="A4072" s="121" t="str">
        <f t="shared" si="501"/>
        <v>2019-IC-L5</v>
      </c>
      <c r="B4072" s="122">
        <f t="shared" si="502"/>
        <v>43785</v>
      </c>
      <c r="C4072" s="121" t="str">
        <f t="shared" si="503"/>
        <v>Zone 5 - Mile 108</v>
      </c>
      <c r="D4072" s="109" t="s">
        <v>1394</v>
      </c>
      <c r="E4072" s="116" t="str">
        <f t="shared" si="504"/>
        <v>Schane</v>
      </c>
      <c r="F4072" s="116" t="str">
        <f t="shared" si="505"/>
        <v>Junius</v>
      </c>
      <c r="G4072" s="116" t="str">
        <f t="shared" si="506"/>
        <v>Ladies Senior</v>
      </c>
      <c r="H4072" s="116" t="str">
        <f t="shared" si="507"/>
        <v>xOkahandja</v>
      </c>
      <c r="I4072" s="109"/>
      <c r="J4072" s="109" t="s">
        <v>8</v>
      </c>
      <c r="K4072" s="109">
        <v>81</v>
      </c>
      <c r="L4072" s="118">
        <f t="shared" si="508"/>
        <v>4.2</v>
      </c>
      <c r="M4072" s="118">
        <f t="shared" si="509"/>
        <v>4.2</v>
      </c>
    </row>
    <row r="4073" spans="1:13" x14ac:dyDescent="0.3">
      <c r="A4073" s="121" t="str">
        <f t="shared" si="501"/>
        <v>2019-IC-L5</v>
      </c>
      <c r="B4073" s="122">
        <f t="shared" si="502"/>
        <v>43785</v>
      </c>
      <c r="C4073" s="121" t="str">
        <f t="shared" si="503"/>
        <v>Zone 5 - Mile 108</v>
      </c>
      <c r="D4073" s="109" t="s">
        <v>1394</v>
      </c>
      <c r="E4073" s="116" t="str">
        <f t="shared" si="504"/>
        <v>Schane</v>
      </c>
      <c r="F4073" s="116" t="str">
        <f t="shared" si="505"/>
        <v>Junius</v>
      </c>
      <c r="G4073" s="116" t="str">
        <f t="shared" si="506"/>
        <v>Ladies Senior</v>
      </c>
      <c r="H4073" s="116" t="str">
        <f t="shared" si="507"/>
        <v>xOkahandja</v>
      </c>
      <c r="I4073" s="109"/>
      <c r="J4073" s="109" t="s">
        <v>8</v>
      </c>
      <c r="K4073" s="109">
        <v>78</v>
      </c>
      <c r="L4073" s="118">
        <f t="shared" si="508"/>
        <v>3.8</v>
      </c>
      <c r="M4073" s="118">
        <f t="shared" si="509"/>
        <v>3.8</v>
      </c>
    </row>
    <row r="4074" spans="1:13" x14ac:dyDescent="0.3">
      <c r="A4074" s="121" t="str">
        <f t="shared" si="501"/>
        <v>2019-IC-L5</v>
      </c>
      <c r="B4074" s="122">
        <f t="shared" si="502"/>
        <v>43785</v>
      </c>
      <c r="C4074" s="121" t="str">
        <f t="shared" si="503"/>
        <v>Zone 5 - Mile 108</v>
      </c>
      <c r="D4074" s="109" t="s">
        <v>1093</v>
      </c>
      <c r="E4074" s="116" t="str">
        <f t="shared" si="504"/>
        <v>Louw</v>
      </c>
      <c r="F4074" s="116" t="str">
        <f t="shared" si="505"/>
        <v>Durand</v>
      </c>
      <c r="G4074" s="116" t="str">
        <f t="shared" si="506"/>
        <v>Men Veteran</v>
      </c>
      <c r="H4074" s="116" t="str">
        <f t="shared" si="507"/>
        <v>xOtjiwarongo</v>
      </c>
      <c r="I4074" s="109"/>
      <c r="J4074" s="109" t="s">
        <v>8</v>
      </c>
      <c r="K4074" s="109">
        <v>72</v>
      </c>
      <c r="L4074" s="118">
        <f t="shared" si="508"/>
        <v>3</v>
      </c>
      <c r="M4074" s="118">
        <f t="shared" si="509"/>
        <v>3</v>
      </c>
    </row>
    <row r="4075" spans="1:13" x14ac:dyDescent="0.3">
      <c r="A4075" s="121" t="str">
        <f t="shared" si="501"/>
        <v>2019-IC-L5</v>
      </c>
      <c r="B4075" s="122">
        <f t="shared" si="502"/>
        <v>43785</v>
      </c>
      <c r="C4075" s="121" t="str">
        <f t="shared" si="503"/>
        <v>Zone 5 - Mile 108</v>
      </c>
      <c r="D4075" s="109" t="s">
        <v>1093</v>
      </c>
      <c r="E4075" s="116" t="str">
        <f t="shared" si="504"/>
        <v>Louw</v>
      </c>
      <c r="F4075" s="116" t="str">
        <f t="shared" si="505"/>
        <v>Durand</v>
      </c>
      <c r="G4075" s="116" t="str">
        <f t="shared" si="506"/>
        <v>Men Veteran</v>
      </c>
      <c r="H4075" s="116" t="str">
        <f t="shared" si="507"/>
        <v>xOtjiwarongo</v>
      </c>
      <c r="I4075" s="109"/>
      <c r="J4075" s="109" t="s">
        <v>8</v>
      </c>
      <c r="K4075" s="109">
        <v>78</v>
      </c>
      <c r="L4075" s="118">
        <f t="shared" si="508"/>
        <v>3.8</v>
      </c>
      <c r="M4075" s="118">
        <f t="shared" si="509"/>
        <v>3.8</v>
      </c>
    </row>
    <row r="4076" spans="1:13" x14ac:dyDescent="0.3">
      <c r="A4076" s="121" t="str">
        <f t="shared" si="501"/>
        <v>2019-IC-L5</v>
      </c>
      <c r="B4076" s="122">
        <f t="shared" si="502"/>
        <v>43785</v>
      </c>
      <c r="C4076" s="121" t="str">
        <f t="shared" si="503"/>
        <v>Zone 5 - Mile 108</v>
      </c>
      <c r="D4076" s="109" t="s">
        <v>1093</v>
      </c>
      <c r="E4076" s="116" t="str">
        <f t="shared" si="504"/>
        <v>Louw</v>
      </c>
      <c r="F4076" s="116" t="str">
        <f t="shared" si="505"/>
        <v>Durand</v>
      </c>
      <c r="G4076" s="116" t="str">
        <f t="shared" si="506"/>
        <v>Men Veteran</v>
      </c>
      <c r="H4076" s="116" t="str">
        <f t="shared" si="507"/>
        <v>xOtjiwarongo</v>
      </c>
      <c r="I4076" s="109"/>
      <c r="J4076" s="109" t="s">
        <v>8</v>
      </c>
      <c r="K4076" s="109">
        <v>75</v>
      </c>
      <c r="L4076" s="118">
        <f t="shared" si="508"/>
        <v>3.4</v>
      </c>
      <c r="M4076" s="118">
        <f t="shared" si="509"/>
        <v>3.4</v>
      </c>
    </row>
    <row r="4077" spans="1:13" x14ac:dyDescent="0.3">
      <c r="A4077" s="121" t="str">
        <f t="shared" si="501"/>
        <v>2019-IC-L5</v>
      </c>
      <c r="B4077" s="122">
        <f t="shared" si="502"/>
        <v>43785</v>
      </c>
      <c r="C4077" s="121" t="str">
        <f t="shared" si="503"/>
        <v>Zone 5 - Mile 108</v>
      </c>
      <c r="D4077" s="109" t="s">
        <v>1382</v>
      </c>
      <c r="E4077" s="116" t="str">
        <f t="shared" si="504"/>
        <v>Kiaan</v>
      </c>
      <c r="F4077" s="116" t="str">
        <f t="shared" si="505"/>
        <v>Fourie</v>
      </c>
      <c r="G4077" s="116" t="str">
        <f t="shared" si="506"/>
        <v>Men Senior</v>
      </c>
      <c r="H4077" s="116" t="str">
        <f t="shared" si="507"/>
        <v>Okahandja</v>
      </c>
      <c r="I4077" s="109"/>
      <c r="J4077" s="109" t="s">
        <v>2018</v>
      </c>
      <c r="K4077" s="109">
        <v>86</v>
      </c>
      <c r="L4077" s="118">
        <f t="shared" si="508"/>
        <v>2.6</v>
      </c>
      <c r="M4077" s="118">
        <f t="shared" si="509"/>
        <v>2.6</v>
      </c>
    </row>
    <row r="4078" spans="1:13" x14ac:dyDescent="0.3">
      <c r="A4078" s="121" t="str">
        <f t="shared" si="501"/>
        <v>2019-IC-L5</v>
      </c>
      <c r="B4078" s="122">
        <f t="shared" si="502"/>
        <v>43785</v>
      </c>
      <c r="C4078" s="121" t="str">
        <f t="shared" si="503"/>
        <v>Zone 5 - Mile 108</v>
      </c>
      <c r="D4078" s="109" t="s">
        <v>1382</v>
      </c>
      <c r="E4078" s="116" t="str">
        <f t="shared" si="504"/>
        <v>Kiaan</v>
      </c>
      <c r="F4078" s="116" t="str">
        <f t="shared" si="505"/>
        <v>Fourie</v>
      </c>
      <c r="G4078" s="116" t="str">
        <f t="shared" si="506"/>
        <v>Men Senior</v>
      </c>
      <c r="H4078" s="116" t="str">
        <f t="shared" si="507"/>
        <v>Okahandja</v>
      </c>
      <c r="I4078" s="109"/>
      <c r="J4078" s="109" t="s">
        <v>1366</v>
      </c>
      <c r="K4078" s="109">
        <v>59</v>
      </c>
      <c r="L4078" s="118">
        <f t="shared" si="508"/>
        <v>3.1</v>
      </c>
      <c r="M4078" s="118">
        <f t="shared" si="509"/>
        <v>3.1</v>
      </c>
    </row>
    <row r="4079" spans="1:13" x14ac:dyDescent="0.3">
      <c r="A4079" s="121" t="str">
        <f t="shared" si="501"/>
        <v>2019-IC-L5</v>
      </c>
      <c r="B4079" s="122">
        <f t="shared" si="502"/>
        <v>43785</v>
      </c>
      <c r="C4079" s="121" t="str">
        <f t="shared" si="503"/>
        <v>Zone 5 - Mile 108</v>
      </c>
      <c r="D4079" s="109" t="s">
        <v>653</v>
      </c>
      <c r="E4079" s="116" t="str">
        <f t="shared" si="504"/>
        <v>Gerrit</v>
      </c>
      <c r="F4079" s="116" t="str">
        <f t="shared" si="505"/>
        <v>Viljoen</v>
      </c>
      <c r="G4079" s="116" t="str">
        <f t="shared" si="506"/>
        <v>Men Grand Masters</v>
      </c>
      <c r="H4079" s="116" t="str">
        <f t="shared" si="507"/>
        <v>Okahandja</v>
      </c>
      <c r="I4079" s="109"/>
      <c r="J4079" s="109" t="s">
        <v>2020</v>
      </c>
      <c r="K4079" s="109">
        <v>81</v>
      </c>
      <c r="L4079" s="118">
        <f t="shared" si="508"/>
        <v>1.8</v>
      </c>
      <c r="M4079" s="118">
        <f t="shared" si="509"/>
        <v>1.8</v>
      </c>
    </row>
    <row r="4080" spans="1:13" x14ac:dyDescent="0.3">
      <c r="A4080" s="121" t="str">
        <f t="shared" si="501"/>
        <v>2019-IC-L5</v>
      </c>
      <c r="B4080" s="122">
        <f t="shared" si="502"/>
        <v>43785</v>
      </c>
      <c r="C4080" s="121" t="str">
        <f t="shared" si="503"/>
        <v>Zone 5 - Mile 108</v>
      </c>
      <c r="D4080" s="109" t="s">
        <v>653</v>
      </c>
      <c r="E4080" s="116" t="str">
        <f t="shared" si="504"/>
        <v>Gerrit</v>
      </c>
      <c r="F4080" s="116" t="str">
        <f t="shared" si="505"/>
        <v>Viljoen</v>
      </c>
      <c r="G4080" s="116" t="str">
        <f t="shared" si="506"/>
        <v>Men Grand Masters</v>
      </c>
      <c r="H4080" s="116" t="str">
        <f t="shared" si="507"/>
        <v>Okahandja</v>
      </c>
      <c r="I4080" s="109"/>
      <c r="J4080" s="109" t="s">
        <v>2020</v>
      </c>
      <c r="K4080" s="109">
        <v>103</v>
      </c>
      <c r="L4080" s="118">
        <f t="shared" si="508"/>
        <v>4.0999999999999996</v>
      </c>
      <c r="M4080" s="118">
        <f t="shared" si="509"/>
        <v>4.0999999999999996</v>
      </c>
    </row>
    <row r="4081" spans="1:13" x14ac:dyDescent="0.3">
      <c r="A4081" s="121" t="str">
        <f t="shared" si="501"/>
        <v>2019-IC-L5</v>
      </c>
      <c r="B4081" s="122">
        <f t="shared" si="502"/>
        <v>43785</v>
      </c>
      <c r="C4081" s="121" t="str">
        <f t="shared" si="503"/>
        <v>Zone 5 - Mile 108</v>
      </c>
      <c r="D4081" s="109" t="s">
        <v>653</v>
      </c>
      <c r="E4081" s="116" t="str">
        <f t="shared" si="504"/>
        <v>Gerrit</v>
      </c>
      <c r="F4081" s="116" t="str">
        <f t="shared" si="505"/>
        <v>Viljoen</v>
      </c>
      <c r="G4081" s="116" t="str">
        <f t="shared" si="506"/>
        <v>Men Grand Masters</v>
      </c>
      <c r="H4081" s="116" t="str">
        <f t="shared" si="507"/>
        <v>Okahandja</v>
      </c>
      <c r="I4081" s="109"/>
      <c r="J4081" s="109" t="s">
        <v>2022</v>
      </c>
      <c r="K4081" s="109">
        <v>95</v>
      </c>
      <c r="L4081" s="118">
        <f t="shared" si="508"/>
        <v>3.6</v>
      </c>
      <c r="M4081" s="118">
        <f t="shared" si="509"/>
        <v>3.6</v>
      </c>
    </row>
    <row r="4082" spans="1:13" x14ac:dyDescent="0.3">
      <c r="A4082" s="121" t="str">
        <f t="shared" si="501"/>
        <v>2019-IC-L5</v>
      </c>
      <c r="B4082" s="122">
        <f t="shared" si="502"/>
        <v>43785</v>
      </c>
      <c r="C4082" s="121" t="str">
        <f t="shared" si="503"/>
        <v>Zone 5 - Mile 108</v>
      </c>
      <c r="D4082" s="109" t="s">
        <v>1782</v>
      </c>
      <c r="E4082" s="116" t="str">
        <f t="shared" si="504"/>
        <v>Heiko Jnr</v>
      </c>
      <c r="F4082" s="116" t="str">
        <f t="shared" si="505"/>
        <v>Doll</v>
      </c>
      <c r="G4082" s="116" t="str">
        <f t="shared" si="506"/>
        <v>Men U/16</v>
      </c>
      <c r="H4082" s="116" t="str">
        <f t="shared" si="507"/>
        <v>Okahandja</v>
      </c>
      <c r="I4082" s="109"/>
      <c r="J4082" s="109" t="s">
        <v>8</v>
      </c>
      <c r="K4082" s="109">
        <v>78</v>
      </c>
      <c r="L4082" s="118">
        <f t="shared" si="508"/>
        <v>3.8</v>
      </c>
      <c r="M4082" s="118">
        <f t="shared" si="509"/>
        <v>3.8</v>
      </c>
    </row>
    <row r="4083" spans="1:13" x14ac:dyDescent="0.3">
      <c r="A4083" s="121" t="str">
        <f t="shared" si="501"/>
        <v>2019-IC-L5</v>
      </c>
      <c r="B4083" s="122">
        <f t="shared" si="502"/>
        <v>43785</v>
      </c>
      <c r="C4083" s="121" t="str">
        <f t="shared" si="503"/>
        <v>Zone 5 - Mile 108</v>
      </c>
      <c r="D4083" s="109" t="s">
        <v>1782</v>
      </c>
      <c r="E4083" s="116" t="str">
        <f t="shared" si="504"/>
        <v>Heiko Jnr</v>
      </c>
      <c r="F4083" s="116" t="str">
        <f t="shared" si="505"/>
        <v>Doll</v>
      </c>
      <c r="G4083" s="116" t="str">
        <f t="shared" si="506"/>
        <v>Men U/16</v>
      </c>
      <c r="H4083" s="116" t="str">
        <f t="shared" si="507"/>
        <v>Okahandja</v>
      </c>
      <c r="I4083" s="109"/>
      <c r="J4083" s="109" t="s">
        <v>8</v>
      </c>
      <c r="K4083" s="109">
        <v>72</v>
      </c>
      <c r="L4083" s="118">
        <f t="shared" si="508"/>
        <v>3</v>
      </c>
      <c r="M4083" s="118">
        <f t="shared" si="509"/>
        <v>3</v>
      </c>
    </row>
    <row r="4084" spans="1:13" x14ac:dyDescent="0.3">
      <c r="A4084" s="121" t="str">
        <f t="shared" si="501"/>
        <v>2019-IC-L5</v>
      </c>
      <c r="B4084" s="122">
        <f t="shared" si="502"/>
        <v>43785</v>
      </c>
      <c r="C4084" s="121" t="str">
        <f t="shared" si="503"/>
        <v>Zone 5 - Mile 108</v>
      </c>
      <c r="D4084" s="109" t="s">
        <v>1782</v>
      </c>
      <c r="E4084" s="116" t="str">
        <f t="shared" si="504"/>
        <v>Heiko Jnr</v>
      </c>
      <c r="F4084" s="116" t="str">
        <f t="shared" si="505"/>
        <v>Doll</v>
      </c>
      <c r="G4084" s="116" t="str">
        <f t="shared" si="506"/>
        <v>Men U/16</v>
      </c>
      <c r="H4084" s="116" t="str">
        <f t="shared" si="507"/>
        <v>Okahandja</v>
      </c>
      <c r="I4084" s="109"/>
      <c r="J4084" s="109" t="s">
        <v>8</v>
      </c>
      <c r="K4084" s="109">
        <v>88</v>
      </c>
      <c r="L4084" s="118">
        <f t="shared" si="508"/>
        <v>5.4</v>
      </c>
      <c r="M4084" s="118">
        <f t="shared" si="509"/>
        <v>5.4</v>
      </c>
    </row>
    <row r="4085" spans="1:13" x14ac:dyDescent="0.3">
      <c r="A4085" s="121" t="str">
        <f t="shared" si="501"/>
        <v>2019-IC-L5</v>
      </c>
      <c r="B4085" s="122">
        <f t="shared" si="502"/>
        <v>43785</v>
      </c>
      <c r="C4085" s="121" t="str">
        <f t="shared" si="503"/>
        <v>Zone 5 - Mile 108</v>
      </c>
      <c r="D4085" s="109" t="s">
        <v>1782</v>
      </c>
      <c r="E4085" s="116" t="str">
        <f t="shared" si="504"/>
        <v>Heiko Jnr</v>
      </c>
      <c r="F4085" s="116" t="str">
        <f t="shared" si="505"/>
        <v>Doll</v>
      </c>
      <c r="G4085" s="116" t="str">
        <f t="shared" si="506"/>
        <v>Men U/16</v>
      </c>
      <c r="H4085" s="116" t="str">
        <f t="shared" si="507"/>
        <v>Okahandja</v>
      </c>
      <c r="I4085" s="109"/>
      <c r="J4085" s="109" t="s">
        <v>8</v>
      </c>
      <c r="K4085" s="109">
        <v>61</v>
      </c>
      <c r="L4085" s="118">
        <f t="shared" si="508"/>
        <v>1.8</v>
      </c>
      <c r="M4085" s="118">
        <f t="shared" si="509"/>
        <v>1.8</v>
      </c>
    </row>
    <row r="4086" spans="1:13" x14ac:dyDescent="0.3">
      <c r="A4086" s="121" t="str">
        <f t="shared" si="501"/>
        <v>2019-IC-L5</v>
      </c>
      <c r="B4086" s="122">
        <f t="shared" si="502"/>
        <v>43785</v>
      </c>
      <c r="C4086" s="121" t="str">
        <f t="shared" si="503"/>
        <v>Zone 5 - Mile 108</v>
      </c>
      <c r="D4086" s="109" t="s">
        <v>703</v>
      </c>
      <c r="E4086" s="116" t="str">
        <f t="shared" si="504"/>
        <v>Ettienne</v>
      </c>
      <c r="F4086" s="116" t="str">
        <f t="shared" si="505"/>
        <v>Erasmus</v>
      </c>
      <c r="G4086" s="116" t="str">
        <f t="shared" si="506"/>
        <v>Men Veteran</v>
      </c>
      <c r="H4086" s="116" t="str">
        <f t="shared" si="507"/>
        <v>xOkahandja</v>
      </c>
      <c r="I4086" s="109"/>
      <c r="J4086" s="109" t="s">
        <v>8</v>
      </c>
      <c r="K4086" s="109">
        <v>81</v>
      </c>
      <c r="L4086" s="118">
        <f t="shared" si="508"/>
        <v>4.2</v>
      </c>
      <c r="M4086" s="118">
        <f t="shared" si="509"/>
        <v>4.2</v>
      </c>
    </row>
    <row r="4087" spans="1:13" x14ac:dyDescent="0.3">
      <c r="A4087" s="121" t="str">
        <f t="shared" si="501"/>
        <v>2019-IC-L5</v>
      </c>
      <c r="B4087" s="122">
        <f t="shared" si="502"/>
        <v>43785</v>
      </c>
      <c r="C4087" s="121" t="str">
        <f t="shared" si="503"/>
        <v>Zone 5 - Mile 108</v>
      </c>
      <c r="D4087" s="109" t="s">
        <v>703</v>
      </c>
      <c r="E4087" s="116" t="str">
        <f t="shared" si="504"/>
        <v>Ettienne</v>
      </c>
      <c r="F4087" s="116" t="str">
        <f t="shared" si="505"/>
        <v>Erasmus</v>
      </c>
      <c r="G4087" s="116" t="str">
        <f t="shared" si="506"/>
        <v>Men Veteran</v>
      </c>
      <c r="H4087" s="116" t="str">
        <f t="shared" si="507"/>
        <v>xOkahandja</v>
      </c>
      <c r="I4087" s="109"/>
      <c r="J4087" s="109" t="s">
        <v>8</v>
      </c>
      <c r="K4087" s="109">
        <v>86</v>
      </c>
      <c r="L4087" s="118">
        <f t="shared" si="508"/>
        <v>5.0999999999999996</v>
      </c>
      <c r="M4087" s="118">
        <f t="shared" si="509"/>
        <v>5.0999999999999996</v>
      </c>
    </row>
    <row r="4088" spans="1:13" x14ac:dyDescent="0.3">
      <c r="A4088" s="121" t="str">
        <f t="shared" si="501"/>
        <v>2019-IC-L5</v>
      </c>
      <c r="B4088" s="122">
        <f t="shared" si="502"/>
        <v>43785</v>
      </c>
      <c r="C4088" s="121" t="str">
        <f t="shared" si="503"/>
        <v>Zone 5 - Mile 108</v>
      </c>
      <c r="D4088" s="109" t="s">
        <v>703</v>
      </c>
      <c r="E4088" s="116" t="str">
        <f t="shared" si="504"/>
        <v>Ettienne</v>
      </c>
      <c r="F4088" s="116" t="str">
        <f t="shared" si="505"/>
        <v>Erasmus</v>
      </c>
      <c r="G4088" s="116" t="str">
        <f t="shared" si="506"/>
        <v>Men Veteran</v>
      </c>
      <c r="H4088" s="116" t="str">
        <f t="shared" si="507"/>
        <v>xOkahandja</v>
      </c>
      <c r="I4088" s="109"/>
      <c r="J4088" s="109" t="s">
        <v>8</v>
      </c>
      <c r="K4088" s="109">
        <v>85</v>
      </c>
      <c r="L4088" s="118">
        <f t="shared" si="508"/>
        <v>4.9000000000000004</v>
      </c>
      <c r="M4088" s="118">
        <f t="shared" si="509"/>
        <v>4.9000000000000004</v>
      </c>
    </row>
    <row r="4089" spans="1:13" x14ac:dyDescent="0.3">
      <c r="A4089" s="121" t="str">
        <f t="shared" si="501"/>
        <v>2019-IC-L5</v>
      </c>
      <c r="B4089" s="122">
        <f t="shared" si="502"/>
        <v>43785</v>
      </c>
      <c r="C4089" s="121" t="str">
        <f t="shared" si="503"/>
        <v>Zone 5 - Mile 108</v>
      </c>
      <c r="D4089" s="109" t="s">
        <v>703</v>
      </c>
      <c r="E4089" s="116" t="str">
        <f t="shared" si="504"/>
        <v>Ettienne</v>
      </c>
      <c r="F4089" s="116" t="str">
        <f t="shared" si="505"/>
        <v>Erasmus</v>
      </c>
      <c r="G4089" s="116" t="str">
        <f t="shared" si="506"/>
        <v>Men Veteran</v>
      </c>
      <c r="H4089" s="116" t="str">
        <f t="shared" si="507"/>
        <v>xOkahandja</v>
      </c>
      <c r="I4089" s="109"/>
      <c r="J4089" s="109" t="s">
        <v>8</v>
      </c>
      <c r="K4089" s="109">
        <v>83</v>
      </c>
      <c r="L4089" s="118">
        <f t="shared" si="508"/>
        <v>4.5999999999999996</v>
      </c>
      <c r="M4089" s="118">
        <f t="shared" si="509"/>
        <v>4.5999999999999996</v>
      </c>
    </row>
    <row r="4090" spans="1:13" x14ac:dyDescent="0.3">
      <c r="A4090" s="121" t="str">
        <f t="shared" si="501"/>
        <v>2019-IC-L5</v>
      </c>
      <c r="B4090" s="122">
        <f t="shared" si="502"/>
        <v>43785</v>
      </c>
      <c r="C4090" s="121" t="str">
        <f t="shared" si="503"/>
        <v>Zone 5 - Mile 108</v>
      </c>
      <c r="D4090" s="109" t="s">
        <v>703</v>
      </c>
      <c r="E4090" s="116" t="str">
        <f t="shared" si="504"/>
        <v>Ettienne</v>
      </c>
      <c r="F4090" s="116" t="str">
        <f t="shared" si="505"/>
        <v>Erasmus</v>
      </c>
      <c r="G4090" s="116" t="str">
        <f t="shared" si="506"/>
        <v>Men Veteran</v>
      </c>
      <c r="H4090" s="116" t="str">
        <f t="shared" si="507"/>
        <v>xOkahandja</v>
      </c>
      <c r="I4090" s="109"/>
      <c r="J4090" s="109" t="s">
        <v>8</v>
      </c>
      <c r="K4090" s="109">
        <v>78</v>
      </c>
      <c r="L4090" s="118">
        <f t="shared" si="508"/>
        <v>3.8</v>
      </c>
      <c r="M4090" s="118">
        <f t="shared" si="509"/>
        <v>3.8</v>
      </c>
    </row>
    <row r="4091" spans="1:13" x14ac:dyDescent="0.3">
      <c r="A4091" s="121" t="str">
        <f t="shared" si="501"/>
        <v>2019-IC-L5</v>
      </c>
      <c r="B4091" s="122">
        <f t="shared" si="502"/>
        <v>43785</v>
      </c>
      <c r="C4091" s="121" t="str">
        <f t="shared" si="503"/>
        <v>Zone 5 - Mile 108</v>
      </c>
      <c r="D4091" s="109" t="s">
        <v>703</v>
      </c>
      <c r="E4091" s="116" t="str">
        <f t="shared" si="504"/>
        <v>Ettienne</v>
      </c>
      <c r="F4091" s="116" t="str">
        <f t="shared" si="505"/>
        <v>Erasmus</v>
      </c>
      <c r="G4091" s="116" t="str">
        <f t="shared" si="506"/>
        <v>Men Veteran</v>
      </c>
      <c r="H4091" s="116" t="str">
        <f t="shared" si="507"/>
        <v>xOkahandja</v>
      </c>
      <c r="I4091" s="109"/>
      <c r="J4091" s="109" t="s">
        <v>8</v>
      </c>
      <c r="K4091" s="109">
        <v>72</v>
      </c>
      <c r="L4091" s="118">
        <f t="shared" si="508"/>
        <v>3</v>
      </c>
      <c r="M4091" s="118">
        <f t="shared" si="509"/>
        <v>3</v>
      </c>
    </row>
    <row r="4092" spans="1:13" x14ac:dyDescent="0.3">
      <c r="A4092" s="121" t="str">
        <f t="shared" si="501"/>
        <v>2019-IC-L5</v>
      </c>
      <c r="B4092" s="122">
        <f t="shared" si="502"/>
        <v>43785</v>
      </c>
      <c r="C4092" s="121" t="str">
        <f t="shared" si="503"/>
        <v>Zone 5 - Mile 108</v>
      </c>
      <c r="D4092" s="109" t="s">
        <v>703</v>
      </c>
      <c r="E4092" s="116" t="str">
        <f t="shared" si="504"/>
        <v>Ettienne</v>
      </c>
      <c r="F4092" s="116" t="str">
        <f t="shared" si="505"/>
        <v>Erasmus</v>
      </c>
      <c r="G4092" s="116" t="str">
        <f t="shared" si="506"/>
        <v>Men Veteran</v>
      </c>
      <c r="H4092" s="116" t="str">
        <f t="shared" si="507"/>
        <v>xOkahandja</v>
      </c>
      <c r="I4092" s="109"/>
      <c r="J4092" s="109" t="s">
        <v>8</v>
      </c>
      <c r="K4092" s="109">
        <v>75</v>
      </c>
      <c r="L4092" s="118">
        <f t="shared" si="508"/>
        <v>3.4</v>
      </c>
      <c r="M4092" s="118">
        <f t="shared" si="509"/>
        <v>3.4</v>
      </c>
    </row>
    <row r="4093" spans="1:13" x14ac:dyDescent="0.3">
      <c r="A4093" s="121" t="str">
        <f t="shared" si="501"/>
        <v>2019-IC-L5</v>
      </c>
      <c r="B4093" s="122">
        <f t="shared" si="502"/>
        <v>43785</v>
      </c>
      <c r="C4093" s="121" t="str">
        <f t="shared" si="503"/>
        <v>Zone 5 - Mile 108</v>
      </c>
      <c r="D4093" s="109" t="s">
        <v>703</v>
      </c>
      <c r="E4093" s="116" t="str">
        <f t="shared" si="504"/>
        <v>Ettienne</v>
      </c>
      <c r="F4093" s="116" t="str">
        <f t="shared" si="505"/>
        <v>Erasmus</v>
      </c>
      <c r="G4093" s="116" t="str">
        <f t="shared" si="506"/>
        <v>Men Veteran</v>
      </c>
      <c r="H4093" s="116" t="str">
        <f t="shared" si="507"/>
        <v>xOkahandja</v>
      </c>
      <c r="I4093" s="109"/>
      <c r="J4093" s="109" t="s">
        <v>8</v>
      </c>
      <c r="K4093" s="109">
        <v>75</v>
      </c>
      <c r="L4093" s="118">
        <f t="shared" si="508"/>
        <v>3.4</v>
      </c>
      <c r="M4093" s="118">
        <f t="shared" si="509"/>
        <v>3.4</v>
      </c>
    </row>
    <row r="4094" spans="1:13" x14ac:dyDescent="0.3">
      <c r="A4094" s="121" t="str">
        <f t="shared" si="501"/>
        <v>2019-IC-L5</v>
      </c>
      <c r="B4094" s="122">
        <f t="shared" si="502"/>
        <v>43785</v>
      </c>
      <c r="C4094" s="121" t="str">
        <f t="shared" si="503"/>
        <v>Zone 5 - Mile 108</v>
      </c>
      <c r="D4094" s="109" t="s">
        <v>1780</v>
      </c>
      <c r="E4094" s="116" t="str">
        <f t="shared" si="504"/>
        <v>Gunther</v>
      </c>
      <c r="F4094" s="116" t="str">
        <f t="shared" si="505"/>
        <v>Heimstadt</v>
      </c>
      <c r="G4094" s="116" t="str">
        <f t="shared" si="506"/>
        <v>Men Veteran</v>
      </c>
      <c r="H4094" s="116" t="str">
        <f t="shared" si="507"/>
        <v>xOkahandja</v>
      </c>
      <c r="I4094" s="109"/>
      <c r="J4094" s="109"/>
      <c r="K4094" s="109"/>
      <c r="L4094" s="118" t="str">
        <f t="shared" si="508"/>
        <v/>
      </c>
      <c r="M4094" s="118" t="str">
        <f t="shared" si="509"/>
        <v/>
      </c>
    </row>
    <row r="4095" spans="1:13" x14ac:dyDescent="0.3">
      <c r="A4095" s="121" t="str">
        <f t="shared" si="501"/>
        <v>2019-IC-L5</v>
      </c>
      <c r="B4095" s="122">
        <f t="shared" si="502"/>
        <v>43785</v>
      </c>
      <c r="C4095" s="121" t="str">
        <f t="shared" si="503"/>
        <v>Zone 5 - Mile 108</v>
      </c>
      <c r="D4095" s="109" t="s">
        <v>572</v>
      </c>
      <c r="E4095" s="116" t="str">
        <f t="shared" si="504"/>
        <v>Eddie</v>
      </c>
      <c r="F4095" s="116" t="str">
        <f t="shared" si="505"/>
        <v>Cowley</v>
      </c>
      <c r="G4095" s="116" t="str">
        <f t="shared" si="506"/>
        <v>Men Grand Masters</v>
      </c>
      <c r="H4095" s="116" t="str">
        <f t="shared" si="507"/>
        <v>xOkahandja</v>
      </c>
      <c r="I4095" s="109"/>
      <c r="J4095" s="109"/>
      <c r="K4095" s="109"/>
      <c r="L4095" s="118" t="str">
        <f t="shared" si="508"/>
        <v/>
      </c>
      <c r="M4095" s="118" t="str">
        <f t="shared" si="509"/>
        <v/>
      </c>
    </row>
    <row r="4096" spans="1:13" x14ac:dyDescent="0.3">
      <c r="A4096" s="121" t="str">
        <f t="shared" si="501"/>
        <v>2019-IC-L5</v>
      </c>
      <c r="B4096" s="122">
        <f t="shared" si="502"/>
        <v>43785</v>
      </c>
      <c r="C4096" s="121" t="str">
        <f t="shared" si="503"/>
        <v>Zone 5 - Mile 108</v>
      </c>
      <c r="D4096" s="109" t="s">
        <v>1260</v>
      </c>
      <c r="E4096" s="116" t="str">
        <f t="shared" si="504"/>
        <v>Nedjilka</v>
      </c>
      <c r="F4096" s="116" t="str">
        <f t="shared" si="505"/>
        <v>Kohler</v>
      </c>
      <c r="G4096" s="116" t="str">
        <f t="shared" si="506"/>
        <v>Ladies Master</v>
      </c>
      <c r="H4096" s="116" t="str">
        <f t="shared" si="507"/>
        <v>Henties Bay</v>
      </c>
      <c r="I4096" s="109"/>
      <c r="J4096" s="109" t="s">
        <v>8</v>
      </c>
      <c r="K4096" s="109">
        <v>80</v>
      </c>
      <c r="L4096" s="118">
        <f t="shared" si="508"/>
        <v>4.0999999999999996</v>
      </c>
      <c r="M4096" s="118">
        <f t="shared" si="509"/>
        <v>4.0999999999999996</v>
      </c>
    </row>
    <row r="4097" spans="1:13" x14ac:dyDescent="0.3">
      <c r="A4097" s="121" t="str">
        <f t="shared" si="501"/>
        <v>2019-IC-L5</v>
      </c>
      <c r="B4097" s="122">
        <f t="shared" si="502"/>
        <v>43785</v>
      </c>
      <c r="C4097" s="121" t="str">
        <f t="shared" si="503"/>
        <v>Zone 5 - Mile 108</v>
      </c>
      <c r="D4097" s="109" t="s">
        <v>902</v>
      </c>
      <c r="E4097" s="116" t="str">
        <f t="shared" si="504"/>
        <v>Renier</v>
      </c>
      <c r="F4097" s="116" t="str">
        <f t="shared" si="505"/>
        <v>De Villiers</v>
      </c>
      <c r="G4097" s="116" t="str">
        <f t="shared" si="506"/>
        <v>Men Master</v>
      </c>
      <c r="H4097" s="116" t="str">
        <f t="shared" si="507"/>
        <v>Henties Bay</v>
      </c>
      <c r="I4097" s="109"/>
      <c r="J4097" s="109" t="s">
        <v>2018</v>
      </c>
      <c r="K4097" s="109">
        <v>104</v>
      </c>
      <c r="L4097" s="118">
        <f t="shared" si="508"/>
        <v>5</v>
      </c>
      <c r="M4097" s="118">
        <f t="shared" si="509"/>
        <v>5</v>
      </c>
    </row>
    <row r="4098" spans="1:13" x14ac:dyDescent="0.3">
      <c r="A4098" s="121" t="str">
        <f t="shared" si="501"/>
        <v>2019-IC-L5</v>
      </c>
      <c r="B4098" s="122">
        <f t="shared" si="502"/>
        <v>43785</v>
      </c>
      <c r="C4098" s="121" t="str">
        <f t="shared" si="503"/>
        <v>Zone 5 - Mile 108</v>
      </c>
      <c r="D4098" s="109" t="s">
        <v>902</v>
      </c>
      <c r="E4098" s="116" t="str">
        <f t="shared" si="504"/>
        <v>Renier</v>
      </c>
      <c r="F4098" s="116" t="str">
        <f t="shared" si="505"/>
        <v>De Villiers</v>
      </c>
      <c r="G4098" s="116" t="str">
        <f t="shared" si="506"/>
        <v>Men Master</v>
      </c>
      <c r="H4098" s="116" t="str">
        <f t="shared" si="507"/>
        <v>Henties Bay</v>
      </c>
      <c r="I4098" s="109" t="s">
        <v>19</v>
      </c>
      <c r="J4098" s="109"/>
      <c r="K4098" s="109">
        <v>80</v>
      </c>
      <c r="L4098" s="118">
        <f t="shared" si="508"/>
        <v>5.4</v>
      </c>
      <c r="M4098" s="118">
        <f t="shared" si="509"/>
        <v>5.4</v>
      </c>
    </row>
    <row r="4099" spans="1:13" x14ac:dyDescent="0.3">
      <c r="A4099" s="121" t="str">
        <f t="shared" si="501"/>
        <v>2019-IC-L5</v>
      </c>
      <c r="B4099" s="122">
        <f t="shared" si="502"/>
        <v>43785</v>
      </c>
      <c r="C4099" s="121" t="str">
        <f t="shared" si="503"/>
        <v>Zone 5 - Mile 108</v>
      </c>
      <c r="D4099" s="109" t="s">
        <v>676</v>
      </c>
      <c r="E4099" s="116" t="str">
        <f t="shared" si="504"/>
        <v>Elaine</v>
      </c>
      <c r="F4099" s="116" t="str">
        <f t="shared" si="505"/>
        <v>Vorster</v>
      </c>
      <c r="G4099" s="116" t="str">
        <f t="shared" si="506"/>
        <v>Ladies Veteran</v>
      </c>
      <c r="H4099" s="116" t="str">
        <f t="shared" si="507"/>
        <v>Orca Angling Club</v>
      </c>
      <c r="I4099" s="109"/>
      <c r="J4099" s="109" t="s">
        <v>2018</v>
      </c>
      <c r="K4099" s="109">
        <v>86</v>
      </c>
      <c r="L4099" s="118">
        <f t="shared" si="508"/>
        <v>2.6</v>
      </c>
      <c r="M4099" s="118">
        <f t="shared" si="509"/>
        <v>2.6</v>
      </c>
    </row>
    <row r="4100" spans="1:13" x14ac:dyDescent="0.3">
      <c r="A4100" s="121" t="str">
        <f t="shared" si="501"/>
        <v>2019-IC-L5</v>
      </c>
      <c r="B4100" s="122">
        <f t="shared" si="502"/>
        <v>43785</v>
      </c>
      <c r="C4100" s="121" t="str">
        <f t="shared" si="503"/>
        <v>Zone 5 - Mile 108</v>
      </c>
      <c r="D4100" s="109" t="s">
        <v>676</v>
      </c>
      <c r="E4100" s="116" t="str">
        <f t="shared" si="504"/>
        <v>Elaine</v>
      </c>
      <c r="F4100" s="116" t="str">
        <f t="shared" si="505"/>
        <v>Vorster</v>
      </c>
      <c r="G4100" s="116" t="str">
        <f t="shared" si="506"/>
        <v>Ladies Veteran</v>
      </c>
      <c r="H4100" s="116" t="str">
        <f t="shared" si="507"/>
        <v>Orca Angling Club</v>
      </c>
      <c r="I4100" s="109"/>
      <c r="J4100" s="109" t="s">
        <v>2018</v>
      </c>
      <c r="K4100" s="109">
        <v>154</v>
      </c>
      <c r="L4100" s="118">
        <f t="shared" si="508"/>
        <v>19.100000000000001</v>
      </c>
      <c r="M4100" s="118">
        <f t="shared" si="509"/>
        <v>19.100000000000001</v>
      </c>
    </row>
    <row r="4101" spans="1:13" x14ac:dyDescent="0.3">
      <c r="A4101" s="121" t="str">
        <f t="shared" si="501"/>
        <v>2019-IC-L5</v>
      </c>
      <c r="B4101" s="122">
        <f t="shared" si="502"/>
        <v>43785</v>
      </c>
      <c r="C4101" s="121" t="str">
        <f t="shared" si="503"/>
        <v>Zone 5 - Mile 108</v>
      </c>
      <c r="D4101" s="109" t="s">
        <v>619</v>
      </c>
      <c r="E4101" s="116" t="str">
        <f t="shared" si="504"/>
        <v>Veronica</v>
      </c>
      <c r="F4101" s="116" t="str">
        <f t="shared" si="505"/>
        <v>Nel</v>
      </c>
      <c r="G4101" s="116" t="str">
        <f t="shared" si="506"/>
        <v>Ladies Master</v>
      </c>
      <c r="H4101" s="116" t="str">
        <f t="shared" si="507"/>
        <v>Henties Bay</v>
      </c>
      <c r="I4101" s="109" t="s">
        <v>19</v>
      </c>
      <c r="J4101" s="109"/>
      <c r="K4101" s="109">
        <v>50</v>
      </c>
      <c r="L4101" s="118">
        <f t="shared" si="508"/>
        <v>1.3</v>
      </c>
      <c r="M4101" s="118">
        <f t="shared" si="509"/>
        <v>1.3</v>
      </c>
    </row>
    <row r="4102" spans="1:13" x14ac:dyDescent="0.3">
      <c r="A4102" s="121" t="str">
        <f t="shared" si="501"/>
        <v>2019-IC-L5</v>
      </c>
      <c r="B4102" s="122">
        <f t="shared" si="502"/>
        <v>43785</v>
      </c>
      <c r="C4102" s="121" t="str">
        <f t="shared" si="503"/>
        <v>Zone 5 - Mile 108</v>
      </c>
      <c r="D4102" s="109" t="s">
        <v>619</v>
      </c>
      <c r="E4102" s="116" t="str">
        <f t="shared" si="504"/>
        <v>Veronica</v>
      </c>
      <c r="F4102" s="116" t="str">
        <f t="shared" si="505"/>
        <v>Nel</v>
      </c>
      <c r="G4102" s="116" t="str">
        <f t="shared" si="506"/>
        <v>Ladies Master</v>
      </c>
      <c r="H4102" s="116" t="str">
        <f t="shared" si="507"/>
        <v>Henties Bay</v>
      </c>
      <c r="I4102" s="109" t="s">
        <v>2023</v>
      </c>
      <c r="J4102" s="109"/>
      <c r="K4102" s="109">
        <v>37</v>
      </c>
      <c r="L4102" s="118">
        <f t="shared" si="508"/>
        <v>0.9</v>
      </c>
      <c r="M4102" s="118">
        <f t="shared" si="509"/>
        <v>0.9</v>
      </c>
    </row>
    <row r="4103" spans="1:13" x14ac:dyDescent="0.3">
      <c r="A4103" s="121" t="str">
        <f t="shared" si="501"/>
        <v>2019-IC-L5</v>
      </c>
      <c r="B4103" s="122">
        <f t="shared" si="502"/>
        <v>43785</v>
      </c>
      <c r="C4103" s="121" t="str">
        <f t="shared" si="503"/>
        <v>Zone 5 - Mile 108</v>
      </c>
      <c r="D4103" s="109" t="s">
        <v>619</v>
      </c>
      <c r="E4103" s="116" t="str">
        <f t="shared" si="504"/>
        <v>Veronica</v>
      </c>
      <c r="F4103" s="116" t="str">
        <f t="shared" si="505"/>
        <v>Nel</v>
      </c>
      <c r="G4103" s="116" t="str">
        <f t="shared" si="506"/>
        <v>Ladies Master</v>
      </c>
      <c r="H4103" s="116" t="str">
        <f t="shared" si="507"/>
        <v>Henties Bay</v>
      </c>
      <c r="I4103" s="109" t="s">
        <v>2024</v>
      </c>
      <c r="J4103" s="109"/>
      <c r="K4103" s="109">
        <v>30</v>
      </c>
      <c r="L4103" s="118">
        <f t="shared" si="508"/>
        <v>0.8</v>
      </c>
      <c r="M4103" s="118">
        <f t="shared" si="509"/>
        <v>0.8</v>
      </c>
    </row>
    <row r="4104" spans="1:13" x14ac:dyDescent="0.3">
      <c r="A4104" s="121" t="str">
        <f t="shared" si="501"/>
        <v>2019-IC-L5</v>
      </c>
      <c r="B4104" s="122">
        <f t="shared" si="502"/>
        <v>43785</v>
      </c>
      <c r="C4104" s="121" t="str">
        <f t="shared" si="503"/>
        <v>Zone 5 - Mile 108</v>
      </c>
      <c r="D4104" s="109" t="s">
        <v>1259</v>
      </c>
      <c r="E4104" s="116" t="str">
        <f t="shared" si="504"/>
        <v>Wynand</v>
      </c>
      <c r="F4104" s="116" t="str">
        <f t="shared" si="505"/>
        <v>Kohler</v>
      </c>
      <c r="G4104" s="116" t="str">
        <f t="shared" si="506"/>
        <v>Men Master</v>
      </c>
      <c r="H4104" s="116" t="str">
        <f t="shared" si="507"/>
        <v>Henties Bay</v>
      </c>
      <c r="I4104" s="109"/>
      <c r="J4104" s="109" t="s">
        <v>8</v>
      </c>
      <c r="K4104" s="109">
        <v>78</v>
      </c>
      <c r="L4104" s="118">
        <f t="shared" si="508"/>
        <v>3.8</v>
      </c>
      <c r="M4104" s="118">
        <f t="shared" si="509"/>
        <v>3.8</v>
      </c>
    </row>
    <row r="4105" spans="1:13" x14ac:dyDescent="0.3">
      <c r="A4105" s="121" t="str">
        <f t="shared" si="501"/>
        <v>2019-IC-L5</v>
      </c>
      <c r="B4105" s="122">
        <f t="shared" si="502"/>
        <v>43785</v>
      </c>
      <c r="C4105" s="121" t="str">
        <f t="shared" si="503"/>
        <v>Zone 5 - Mile 108</v>
      </c>
      <c r="D4105" s="109" t="s">
        <v>646</v>
      </c>
      <c r="E4105" s="116" t="str">
        <f t="shared" si="504"/>
        <v>Lindie</v>
      </c>
      <c r="F4105" s="116" t="str">
        <f t="shared" si="505"/>
        <v>Krauze</v>
      </c>
      <c r="G4105" s="116" t="str">
        <f t="shared" si="506"/>
        <v>Ladies Veteran</v>
      </c>
      <c r="H4105" s="116" t="str">
        <f t="shared" si="507"/>
        <v>Orca Angling Club</v>
      </c>
      <c r="I4105" s="109"/>
      <c r="J4105" s="109" t="s">
        <v>8</v>
      </c>
      <c r="K4105" s="109">
        <v>86</v>
      </c>
      <c r="L4105" s="118">
        <f t="shared" si="508"/>
        <v>5.0999999999999996</v>
      </c>
      <c r="M4105" s="118">
        <f t="shared" si="509"/>
        <v>5.0999999999999996</v>
      </c>
    </row>
    <row r="4106" spans="1:13" x14ac:dyDescent="0.3">
      <c r="A4106" s="121" t="str">
        <f t="shared" si="501"/>
        <v>2019-IC-L5</v>
      </c>
      <c r="B4106" s="122">
        <f t="shared" si="502"/>
        <v>43785</v>
      </c>
      <c r="C4106" s="121" t="str">
        <f t="shared" si="503"/>
        <v>Zone 5 - Mile 108</v>
      </c>
      <c r="D4106" s="109" t="s">
        <v>646</v>
      </c>
      <c r="E4106" s="116" t="str">
        <f t="shared" si="504"/>
        <v>Lindie</v>
      </c>
      <c r="F4106" s="116" t="str">
        <f t="shared" si="505"/>
        <v>Krauze</v>
      </c>
      <c r="G4106" s="116" t="str">
        <f t="shared" si="506"/>
        <v>Ladies Veteran</v>
      </c>
      <c r="H4106" s="116" t="str">
        <f t="shared" si="507"/>
        <v>Orca Angling Club</v>
      </c>
      <c r="I4106" s="109"/>
      <c r="J4106" s="109" t="s">
        <v>20</v>
      </c>
      <c r="K4106" s="109">
        <v>70</v>
      </c>
      <c r="L4106" s="118">
        <f t="shared" si="508"/>
        <v>1.2</v>
      </c>
      <c r="M4106" s="118">
        <f t="shared" si="509"/>
        <v>1.2</v>
      </c>
    </row>
    <row r="4107" spans="1:13" x14ac:dyDescent="0.3">
      <c r="A4107" s="121" t="str">
        <f t="shared" si="501"/>
        <v>2019-IC-L5</v>
      </c>
      <c r="B4107" s="122">
        <f t="shared" si="502"/>
        <v>43785</v>
      </c>
      <c r="C4107" s="121" t="str">
        <f t="shared" si="503"/>
        <v>Zone 5 - Mile 108</v>
      </c>
      <c r="D4107" s="109" t="s">
        <v>646</v>
      </c>
      <c r="E4107" s="116" t="str">
        <f t="shared" si="504"/>
        <v>Lindie</v>
      </c>
      <c r="F4107" s="116" t="str">
        <f t="shared" si="505"/>
        <v>Krauze</v>
      </c>
      <c r="G4107" s="116" t="str">
        <f t="shared" si="506"/>
        <v>Ladies Veteran</v>
      </c>
      <c r="H4107" s="116" t="str">
        <f t="shared" si="507"/>
        <v>Orca Angling Club</v>
      </c>
      <c r="I4107" s="109"/>
      <c r="J4107" s="109" t="s">
        <v>1339</v>
      </c>
      <c r="K4107" s="109">
        <v>154</v>
      </c>
      <c r="L4107" s="118">
        <f t="shared" si="508"/>
        <v>49.4</v>
      </c>
      <c r="M4107" s="118">
        <f t="shared" si="509"/>
        <v>49.4</v>
      </c>
    </row>
    <row r="4108" spans="1:13" x14ac:dyDescent="0.3">
      <c r="A4108" s="121" t="str">
        <f t="shared" ref="A4108:A4171" si="510">IF(D4108="","",A4107)</f>
        <v>2019-IC-L5</v>
      </c>
      <c r="B4108" s="122">
        <f t="shared" ref="B4108:B4171" si="511">IF(D4108="","",B4107)</f>
        <v>43785</v>
      </c>
      <c r="C4108" s="121" t="str">
        <f t="shared" ref="C4108:C4171" si="512">IF(D4108="","",C4107)</f>
        <v>Zone 5 - Mile 108</v>
      </c>
      <c r="D4108" s="109" t="s">
        <v>540</v>
      </c>
      <c r="E4108" s="116" t="str">
        <f t="shared" si="504"/>
        <v>Leon</v>
      </c>
      <c r="F4108" s="116" t="str">
        <f t="shared" si="505"/>
        <v>Krauze</v>
      </c>
      <c r="G4108" s="116" t="str">
        <f t="shared" si="506"/>
        <v>Men Veteran</v>
      </c>
      <c r="H4108" s="116" t="str">
        <f t="shared" si="507"/>
        <v>Orca Angling Club</v>
      </c>
      <c r="I4108" s="109"/>
      <c r="J4108" s="109" t="s">
        <v>2018</v>
      </c>
      <c r="K4108" s="109">
        <v>104</v>
      </c>
      <c r="L4108" s="118">
        <f t="shared" si="508"/>
        <v>5</v>
      </c>
      <c r="M4108" s="118">
        <f t="shared" si="509"/>
        <v>5</v>
      </c>
    </row>
    <row r="4109" spans="1:13" x14ac:dyDescent="0.3">
      <c r="A4109" s="121" t="str">
        <f t="shared" si="510"/>
        <v>2019-IC-L5</v>
      </c>
      <c r="B4109" s="122">
        <f t="shared" si="511"/>
        <v>43785</v>
      </c>
      <c r="C4109" s="121" t="str">
        <f t="shared" si="512"/>
        <v>Zone 5 - Mile 108</v>
      </c>
      <c r="D4109" s="109" t="s">
        <v>540</v>
      </c>
      <c r="E4109" s="116" t="str">
        <f t="shared" si="504"/>
        <v>Leon</v>
      </c>
      <c r="F4109" s="116" t="str">
        <f t="shared" si="505"/>
        <v>Krauze</v>
      </c>
      <c r="G4109" s="116" t="str">
        <f t="shared" si="506"/>
        <v>Men Veteran</v>
      </c>
      <c r="H4109" s="116" t="str">
        <f t="shared" si="507"/>
        <v>Orca Angling Club</v>
      </c>
      <c r="I4109" s="109"/>
      <c r="J4109" s="109" t="s">
        <v>2018</v>
      </c>
      <c r="K4109" s="109">
        <v>137</v>
      </c>
      <c r="L4109" s="118">
        <f t="shared" si="508"/>
        <v>12.8</v>
      </c>
      <c r="M4109" s="118">
        <f t="shared" si="509"/>
        <v>12.8</v>
      </c>
    </row>
    <row r="4110" spans="1:13" x14ac:dyDescent="0.3">
      <c r="A4110" s="121" t="str">
        <f t="shared" si="510"/>
        <v>2019-IC-L5</v>
      </c>
      <c r="B4110" s="122">
        <f t="shared" si="511"/>
        <v>43785</v>
      </c>
      <c r="C4110" s="121" t="str">
        <f t="shared" si="512"/>
        <v>Zone 5 - Mile 108</v>
      </c>
      <c r="D4110" s="109" t="s">
        <v>540</v>
      </c>
      <c r="E4110" s="116" t="str">
        <f t="shared" si="504"/>
        <v>Leon</v>
      </c>
      <c r="F4110" s="116" t="str">
        <f t="shared" si="505"/>
        <v>Krauze</v>
      </c>
      <c r="G4110" s="116" t="str">
        <f t="shared" si="506"/>
        <v>Men Veteran</v>
      </c>
      <c r="H4110" s="116" t="str">
        <f t="shared" si="507"/>
        <v>Orca Angling Club</v>
      </c>
      <c r="I4110" s="109"/>
      <c r="J4110" s="109" t="s">
        <v>1339</v>
      </c>
      <c r="K4110" s="109">
        <v>111</v>
      </c>
      <c r="L4110" s="118">
        <f t="shared" si="508"/>
        <v>16.899999999999999</v>
      </c>
      <c r="M4110" s="118">
        <f t="shared" si="509"/>
        <v>16.899999999999999</v>
      </c>
    </row>
    <row r="4111" spans="1:13" x14ac:dyDescent="0.3">
      <c r="A4111" s="121" t="str">
        <f t="shared" si="510"/>
        <v>2019-IC-L5</v>
      </c>
      <c r="B4111" s="122">
        <f t="shared" si="511"/>
        <v>43785</v>
      </c>
      <c r="C4111" s="121" t="str">
        <f t="shared" si="512"/>
        <v>Zone 5 - Mile 108</v>
      </c>
      <c r="D4111" s="109" t="s">
        <v>1795</v>
      </c>
      <c r="E4111" s="116" t="str">
        <f t="shared" si="504"/>
        <v>Hennie</v>
      </c>
      <c r="F4111" s="116" t="str">
        <f t="shared" si="505"/>
        <v>Theron</v>
      </c>
      <c r="G4111" s="116" t="str">
        <f t="shared" si="506"/>
        <v>Men Grand Masters</v>
      </c>
      <c r="H4111" s="116" t="str">
        <f t="shared" si="507"/>
        <v>xHenties Bay</v>
      </c>
      <c r="I4111" s="109"/>
      <c r="J4111" s="109" t="s">
        <v>8</v>
      </c>
      <c r="K4111" s="109">
        <v>63</v>
      </c>
      <c r="L4111" s="118">
        <f t="shared" si="508"/>
        <v>2</v>
      </c>
      <c r="M4111" s="118">
        <f t="shared" si="509"/>
        <v>2</v>
      </c>
    </row>
    <row r="4112" spans="1:13" x14ac:dyDescent="0.3">
      <c r="A4112" s="121" t="str">
        <f t="shared" si="510"/>
        <v>2019-IC-L5</v>
      </c>
      <c r="B4112" s="122">
        <f t="shared" si="511"/>
        <v>43785</v>
      </c>
      <c r="C4112" s="121" t="str">
        <f t="shared" si="512"/>
        <v>Zone 5 - Mile 108</v>
      </c>
      <c r="D4112" s="109" t="s">
        <v>1795</v>
      </c>
      <c r="E4112" s="116" t="str">
        <f t="shared" si="504"/>
        <v>Hennie</v>
      </c>
      <c r="F4112" s="116" t="str">
        <f t="shared" si="505"/>
        <v>Theron</v>
      </c>
      <c r="G4112" s="116" t="str">
        <f t="shared" si="506"/>
        <v>Men Grand Masters</v>
      </c>
      <c r="H4112" s="116" t="str">
        <f t="shared" si="507"/>
        <v>xHenties Bay</v>
      </c>
      <c r="I4112" s="109"/>
      <c r="J4112" s="109" t="s">
        <v>8</v>
      </c>
      <c r="K4112" s="109">
        <v>81</v>
      </c>
      <c r="L4112" s="118">
        <f t="shared" si="508"/>
        <v>4.2</v>
      </c>
      <c r="M4112" s="118">
        <f t="shared" si="509"/>
        <v>4.2</v>
      </c>
    </row>
    <row r="4113" spans="1:13" x14ac:dyDescent="0.3">
      <c r="A4113" s="121" t="str">
        <f t="shared" si="510"/>
        <v>2019-IC-L5</v>
      </c>
      <c r="B4113" s="122">
        <f t="shared" si="511"/>
        <v>43785</v>
      </c>
      <c r="C4113" s="121" t="str">
        <f t="shared" si="512"/>
        <v>Zone 5 - Mile 108</v>
      </c>
      <c r="D4113" s="109" t="s">
        <v>1795</v>
      </c>
      <c r="E4113" s="116" t="str">
        <f t="shared" si="504"/>
        <v>Hennie</v>
      </c>
      <c r="F4113" s="116" t="str">
        <f t="shared" si="505"/>
        <v>Theron</v>
      </c>
      <c r="G4113" s="116" t="str">
        <f t="shared" si="506"/>
        <v>Men Grand Masters</v>
      </c>
      <c r="H4113" s="116" t="str">
        <f t="shared" si="507"/>
        <v>xHenties Bay</v>
      </c>
      <c r="I4113" s="109" t="s">
        <v>19</v>
      </c>
      <c r="J4113" s="109"/>
      <c r="K4113" s="109">
        <v>57</v>
      </c>
      <c r="L4113" s="118">
        <f t="shared" si="508"/>
        <v>1.9</v>
      </c>
      <c r="M4113" s="118">
        <f t="shared" si="509"/>
        <v>1.9</v>
      </c>
    </row>
    <row r="4114" spans="1:13" x14ac:dyDescent="0.3">
      <c r="A4114" s="121" t="str">
        <f t="shared" si="510"/>
        <v>2019-IC-L5</v>
      </c>
      <c r="B4114" s="122">
        <f t="shared" si="511"/>
        <v>43785</v>
      </c>
      <c r="C4114" s="121" t="str">
        <f t="shared" si="512"/>
        <v>Zone 5 - Mile 108</v>
      </c>
      <c r="D4114" s="109" t="s">
        <v>1795</v>
      </c>
      <c r="E4114" s="116" t="str">
        <f t="shared" si="504"/>
        <v>Hennie</v>
      </c>
      <c r="F4114" s="116" t="str">
        <f t="shared" si="505"/>
        <v>Theron</v>
      </c>
      <c r="G4114" s="116" t="str">
        <f t="shared" si="506"/>
        <v>Men Grand Masters</v>
      </c>
      <c r="H4114" s="116" t="str">
        <f t="shared" si="507"/>
        <v>xHenties Bay</v>
      </c>
      <c r="I4114" s="109" t="s">
        <v>19</v>
      </c>
      <c r="J4114" s="109"/>
      <c r="K4114" s="109">
        <v>51</v>
      </c>
      <c r="L4114" s="118">
        <f t="shared" si="508"/>
        <v>1.4</v>
      </c>
      <c r="M4114" s="118">
        <f t="shared" si="509"/>
        <v>1.4</v>
      </c>
    </row>
    <row r="4115" spans="1:13" x14ac:dyDescent="0.3">
      <c r="A4115" s="121" t="str">
        <f t="shared" si="510"/>
        <v>2019-IC-L5</v>
      </c>
      <c r="B4115" s="122">
        <f t="shared" si="511"/>
        <v>43785</v>
      </c>
      <c r="C4115" s="121" t="str">
        <f t="shared" si="512"/>
        <v>Zone 5 - Mile 108</v>
      </c>
      <c r="D4115" s="109" t="s">
        <v>1795</v>
      </c>
      <c r="E4115" s="116" t="str">
        <f t="shared" si="504"/>
        <v>Hennie</v>
      </c>
      <c r="F4115" s="116" t="str">
        <f t="shared" si="505"/>
        <v>Theron</v>
      </c>
      <c r="G4115" s="116" t="str">
        <f t="shared" si="506"/>
        <v>Men Grand Masters</v>
      </c>
      <c r="H4115" s="116" t="str">
        <f t="shared" si="507"/>
        <v>xHenties Bay</v>
      </c>
      <c r="I4115" s="109"/>
      <c r="J4115" s="109" t="s">
        <v>20</v>
      </c>
      <c r="K4115" s="109">
        <v>53</v>
      </c>
      <c r="L4115" s="118">
        <f t="shared" si="508"/>
        <v>0</v>
      </c>
      <c r="M4115" s="118">
        <f t="shared" si="509"/>
        <v>0</v>
      </c>
    </row>
    <row r="4116" spans="1:13" x14ac:dyDescent="0.3">
      <c r="A4116" s="121" t="str">
        <f t="shared" si="510"/>
        <v>2019-IC-L5</v>
      </c>
      <c r="B4116" s="122">
        <f t="shared" si="511"/>
        <v>43785</v>
      </c>
      <c r="C4116" s="121" t="str">
        <f t="shared" si="512"/>
        <v>Zone 5 - Mile 108</v>
      </c>
      <c r="D4116" s="109" t="s">
        <v>1795</v>
      </c>
      <c r="E4116" s="116" t="str">
        <f t="shared" si="504"/>
        <v>Hennie</v>
      </c>
      <c r="F4116" s="116" t="str">
        <f t="shared" si="505"/>
        <v>Theron</v>
      </c>
      <c r="G4116" s="116" t="str">
        <f t="shared" si="506"/>
        <v>Men Grand Masters</v>
      </c>
      <c r="H4116" s="116" t="str">
        <f t="shared" si="507"/>
        <v>xHenties Bay</v>
      </c>
      <c r="I4116" s="109"/>
      <c r="J4116" s="109" t="s">
        <v>20</v>
      </c>
      <c r="K4116" s="109">
        <v>72</v>
      </c>
      <c r="L4116" s="118">
        <f t="shared" si="508"/>
        <v>1.3</v>
      </c>
      <c r="M4116" s="118">
        <f t="shared" si="509"/>
        <v>1.3</v>
      </c>
    </row>
    <row r="4117" spans="1:13" x14ac:dyDescent="0.3">
      <c r="A4117" s="121" t="str">
        <f t="shared" si="510"/>
        <v>2019-IC-L5</v>
      </c>
      <c r="B4117" s="122">
        <f t="shared" si="511"/>
        <v>43785</v>
      </c>
      <c r="C4117" s="121" t="str">
        <f t="shared" si="512"/>
        <v>Zone 5 - Mile 108</v>
      </c>
      <c r="D4117" s="109" t="s">
        <v>1795</v>
      </c>
      <c r="E4117" s="116" t="str">
        <f t="shared" si="504"/>
        <v>Hennie</v>
      </c>
      <c r="F4117" s="116" t="str">
        <f t="shared" si="505"/>
        <v>Theron</v>
      </c>
      <c r="G4117" s="116" t="str">
        <f t="shared" si="506"/>
        <v>Men Grand Masters</v>
      </c>
      <c r="H4117" s="116" t="str">
        <f t="shared" si="507"/>
        <v>xHenties Bay</v>
      </c>
      <c r="I4117" s="109"/>
      <c r="J4117" s="109" t="s">
        <v>20</v>
      </c>
      <c r="K4117" s="109">
        <v>75</v>
      </c>
      <c r="L4117" s="118">
        <f t="shared" si="508"/>
        <v>1.5</v>
      </c>
      <c r="M4117" s="118">
        <f t="shared" si="509"/>
        <v>1.5</v>
      </c>
    </row>
    <row r="4118" spans="1:13" x14ac:dyDescent="0.3">
      <c r="A4118" s="121" t="str">
        <f t="shared" si="510"/>
        <v>2019-IC-L5</v>
      </c>
      <c r="B4118" s="122">
        <f t="shared" si="511"/>
        <v>43785</v>
      </c>
      <c r="C4118" s="121" t="str">
        <f t="shared" si="512"/>
        <v>Zone 5 - Mile 108</v>
      </c>
      <c r="D4118" s="109" t="s">
        <v>1795</v>
      </c>
      <c r="E4118" s="116" t="str">
        <f t="shared" si="504"/>
        <v>Hennie</v>
      </c>
      <c r="F4118" s="116" t="str">
        <f t="shared" si="505"/>
        <v>Theron</v>
      </c>
      <c r="G4118" s="116" t="str">
        <f t="shared" si="506"/>
        <v>Men Grand Masters</v>
      </c>
      <c r="H4118" s="116" t="str">
        <f t="shared" si="507"/>
        <v>xHenties Bay</v>
      </c>
      <c r="I4118" s="109"/>
      <c r="J4118" s="109" t="s">
        <v>20</v>
      </c>
      <c r="K4118" s="109">
        <v>83</v>
      </c>
      <c r="L4118" s="118">
        <f t="shared" si="508"/>
        <v>2.1</v>
      </c>
      <c r="M4118" s="118">
        <f t="shared" si="509"/>
        <v>2.1</v>
      </c>
    </row>
    <row r="4119" spans="1:13" x14ac:dyDescent="0.3">
      <c r="A4119" s="121" t="str">
        <f t="shared" si="510"/>
        <v>2019-IC-L5</v>
      </c>
      <c r="B4119" s="122">
        <f t="shared" si="511"/>
        <v>43785</v>
      </c>
      <c r="C4119" s="121" t="str">
        <f t="shared" si="512"/>
        <v>Zone 5 - Mile 108</v>
      </c>
      <c r="D4119" s="109" t="s">
        <v>1795</v>
      </c>
      <c r="E4119" s="116" t="str">
        <f t="shared" si="504"/>
        <v>Hennie</v>
      </c>
      <c r="F4119" s="116" t="str">
        <f t="shared" si="505"/>
        <v>Theron</v>
      </c>
      <c r="G4119" s="116" t="str">
        <f t="shared" si="506"/>
        <v>Men Grand Masters</v>
      </c>
      <c r="H4119" s="116" t="str">
        <f t="shared" si="507"/>
        <v>xHenties Bay</v>
      </c>
      <c r="I4119" s="109" t="s">
        <v>2023</v>
      </c>
      <c r="J4119" s="109"/>
      <c r="K4119" s="109">
        <v>41</v>
      </c>
      <c r="L4119" s="118">
        <f t="shared" si="508"/>
        <v>1.3</v>
      </c>
      <c r="M4119" s="118">
        <f t="shared" si="509"/>
        <v>1.3</v>
      </c>
    </row>
    <row r="4120" spans="1:13" x14ac:dyDescent="0.3">
      <c r="A4120" s="121" t="str">
        <f t="shared" si="510"/>
        <v>2019-IC-L5</v>
      </c>
      <c r="B4120" s="122">
        <f t="shared" si="511"/>
        <v>43785</v>
      </c>
      <c r="C4120" s="121" t="str">
        <f t="shared" si="512"/>
        <v>Zone 5 - Mile 108</v>
      </c>
      <c r="D4120" s="109" t="s">
        <v>1779</v>
      </c>
      <c r="E4120" s="116" t="str">
        <f t="shared" si="504"/>
        <v>Hermien</v>
      </c>
      <c r="F4120" s="116" t="str">
        <f t="shared" si="505"/>
        <v>Theron</v>
      </c>
      <c r="G4120" s="116" t="str">
        <f t="shared" si="506"/>
        <v>Ladies Master</v>
      </c>
      <c r="H4120" s="116" t="str">
        <f t="shared" si="507"/>
        <v>xHenties Bay</v>
      </c>
      <c r="I4120" s="109"/>
      <c r="J4120" s="109" t="s">
        <v>2020</v>
      </c>
      <c r="K4120" s="109">
        <v>71</v>
      </c>
      <c r="L4120" s="118">
        <f t="shared" si="508"/>
        <v>1.1000000000000001</v>
      </c>
      <c r="M4120" s="118">
        <f t="shared" si="509"/>
        <v>1.1000000000000001</v>
      </c>
    </row>
    <row r="4121" spans="1:13" x14ac:dyDescent="0.3">
      <c r="A4121" s="121" t="str">
        <f t="shared" si="510"/>
        <v>2019-IC-L5</v>
      </c>
      <c r="B4121" s="122">
        <f t="shared" si="511"/>
        <v>43785</v>
      </c>
      <c r="C4121" s="121" t="str">
        <f t="shared" si="512"/>
        <v>Zone 5 - Mile 108</v>
      </c>
      <c r="D4121" s="109" t="s">
        <v>1779</v>
      </c>
      <c r="E4121" s="116" t="str">
        <f t="shared" si="504"/>
        <v>Hermien</v>
      </c>
      <c r="F4121" s="116" t="str">
        <f t="shared" si="505"/>
        <v>Theron</v>
      </c>
      <c r="G4121" s="116" t="str">
        <f t="shared" si="506"/>
        <v>Ladies Master</v>
      </c>
      <c r="H4121" s="116" t="str">
        <f t="shared" si="507"/>
        <v>xHenties Bay</v>
      </c>
      <c r="I4121" s="109"/>
      <c r="J4121" s="109" t="s">
        <v>2020</v>
      </c>
      <c r="K4121" s="109">
        <v>84</v>
      </c>
      <c r="L4121" s="118">
        <f t="shared" si="508"/>
        <v>2</v>
      </c>
      <c r="M4121" s="118">
        <f t="shared" si="509"/>
        <v>2</v>
      </c>
    </row>
    <row r="4122" spans="1:13" x14ac:dyDescent="0.3">
      <c r="A4122" s="121" t="str">
        <f t="shared" si="510"/>
        <v>2019-IC-L5</v>
      </c>
      <c r="B4122" s="122">
        <f t="shared" si="511"/>
        <v>43785</v>
      </c>
      <c r="C4122" s="121" t="str">
        <f t="shared" si="512"/>
        <v>Zone 5 - Mile 108</v>
      </c>
      <c r="D4122" s="109" t="s">
        <v>1779</v>
      </c>
      <c r="E4122" s="116" t="str">
        <f t="shared" si="504"/>
        <v>Hermien</v>
      </c>
      <c r="F4122" s="116" t="str">
        <f t="shared" si="505"/>
        <v>Theron</v>
      </c>
      <c r="G4122" s="116" t="str">
        <f t="shared" si="506"/>
        <v>Ladies Master</v>
      </c>
      <c r="H4122" s="116" t="str">
        <f t="shared" si="507"/>
        <v>xHenties Bay</v>
      </c>
      <c r="I4122" s="109"/>
      <c r="J4122" s="109" t="s">
        <v>20</v>
      </c>
      <c r="K4122" s="109">
        <v>72</v>
      </c>
      <c r="L4122" s="118">
        <f t="shared" si="508"/>
        <v>1.3</v>
      </c>
      <c r="M4122" s="118">
        <f t="shared" si="509"/>
        <v>1.3</v>
      </c>
    </row>
    <row r="4123" spans="1:13" x14ac:dyDescent="0.3">
      <c r="A4123" s="121" t="str">
        <f t="shared" si="510"/>
        <v>2019-IC-L5</v>
      </c>
      <c r="B4123" s="122">
        <f t="shared" si="511"/>
        <v>43785</v>
      </c>
      <c r="C4123" s="121" t="str">
        <f t="shared" si="512"/>
        <v>Zone 5 - Mile 108</v>
      </c>
      <c r="D4123" s="109" t="s">
        <v>1779</v>
      </c>
      <c r="E4123" s="116" t="str">
        <f t="shared" si="504"/>
        <v>Hermien</v>
      </c>
      <c r="F4123" s="116" t="str">
        <f t="shared" si="505"/>
        <v>Theron</v>
      </c>
      <c r="G4123" s="116" t="str">
        <f t="shared" si="506"/>
        <v>Ladies Master</v>
      </c>
      <c r="H4123" s="116" t="str">
        <f t="shared" si="507"/>
        <v>xHenties Bay</v>
      </c>
      <c r="I4123" s="109"/>
      <c r="J4123" s="109" t="s">
        <v>8</v>
      </c>
      <c r="K4123" s="109">
        <v>76</v>
      </c>
      <c r="L4123" s="118">
        <f t="shared" si="508"/>
        <v>3.5</v>
      </c>
      <c r="M4123" s="118">
        <f t="shared" si="509"/>
        <v>3.5</v>
      </c>
    </row>
    <row r="4124" spans="1:13" x14ac:dyDescent="0.3">
      <c r="A4124" s="121" t="str">
        <f t="shared" si="510"/>
        <v>2019-IC-L5</v>
      </c>
      <c r="B4124" s="122">
        <f t="shared" si="511"/>
        <v>43785</v>
      </c>
      <c r="C4124" s="121" t="str">
        <f t="shared" si="512"/>
        <v>Zone 5 - Mile 108</v>
      </c>
      <c r="D4124" s="109" t="s">
        <v>1779</v>
      </c>
      <c r="E4124" s="116" t="str">
        <f t="shared" si="504"/>
        <v>Hermien</v>
      </c>
      <c r="F4124" s="116" t="str">
        <f t="shared" si="505"/>
        <v>Theron</v>
      </c>
      <c r="G4124" s="116" t="str">
        <f t="shared" si="506"/>
        <v>Ladies Master</v>
      </c>
      <c r="H4124" s="116" t="str">
        <f t="shared" si="507"/>
        <v>xHenties Bay</v>
      </c>
      <c r="I4124" s="109"/>
      <c r="J4124" s="109" t="s">
        <v>8</v>
      </c>
      <c r="K4124" s="109">
        <v>63</v>
      </c>
      <c r="L4124" s="118">
        <f t="shared" si="508"/>
        <v>2</v>
      </c>
      <c r="M4124" s="118">
        <f t="shared" si="509"/>
        <v>2</v>
      </c>
    </row>
    <row r="4125" spans="1:13" x14ac:dyDescent="0.3">
      <c r="A4125" s="121" t="str">
        <f t="shared" si="510"/>
        <v>2019-IC-L5</v>
      </c>
      <c r="B4125" s="122">
        <f t="shared" si="511"/>
        <v>43785</v>
      </c>
      <c r="C4125" s="121" t="str">
        <f t="shared" si="512"/>
        <v>Zone 5 - Mile 108</v>
      </c>
      <c r="D4125" s="109" t="s">
        <v>1212</v>
      </c>
      <c r="E4125" s="116" t="str">
        <f t="shared" si="504"/>
        <v>Lourens</v>
      </c>
      <c r="F4125" s="116" t="str">
        <f t="shared" si="505"/>
        <v>Fourie</v>
      </c>
      <c r="G4125" s="116" t="str">
        <f t="shared" si="506"/>
        <v>Men Master</v>
      </c>
      <c r="H4125" s="116" t="str">
        <f t="shared" si="507"/>
        <v>Henties Bay</v>
      </c>
      <c r="I4125" s="109"/>
      <c r="J4125" s="109" t="s">
        <v>2020</v>
      </c>
      <c r="K4125" s="109">
        <v>137</v>
      </c>
      <c r="L4125" s="118">
        <f t="shared" si="508"/>
        <v>11.1</v>
      </c>
      <c r="M4125" s="118">
        <f t="shared" si="509"/>
        <v>11.1</v>
      </c>
    </row>
    <row r="4126" spans="1:13" x14ac:dyDescent="0.3">
      <c r="A4126" s="121" t="str">
        <f t="shared" si="510"/>
        <v>2019-IC-L5</v>
      </c>
      <c r="B4126" s="122">
        <f t="shared" si="511"/>
        <v>43785</v>
      </c>
      <c r="C4126" s="121" t="str">
        <f t="shared" si="512"/>
        <v>Zone 5 - Mile 108</v>
      </c>
      <c r="D4126" s="109" t="s">
        <v>1212</v>
      </c>
      <c r="E4126" s="116" t="str">
        <f t="shared" si="504"/>
        <v>Lourens</v>
      </c>
      <c r="F4126" s="116" t="str">
        <f t="shared" si="505"/>
        <v>Fourie</v>
      </c>
      <c r="G4126" s="116" t="str">
        <f t="shared" si="506"/>
        <v>Men Master</v>
      </c>
      <c r="H4126" s="116" t="str">
        <f t="shared" si="507"/>
        <v>Henties Bay</v>
      </c>
      <c r="I4126" s="109"/>
      <c r="J4126" s="109" t="s">
        <v>2018</v>
      </c>
      <c r="K4126" s="109">
        <v>105</v>
      </c>
      <c r="L4126" s="118">
        <f t="shared" si="508"/>
        <v>5.0999999999999996</v>
      </c>
      <c r="M4126" s="118">
        <f t="shared" si="509"/>
        <v>5.0999999999999996</v>
      </c>
    </row>
    <row r="4127" spans="1:13" x14ac:dyDescent="0.3">
      <c r="A4127" s="121" t="str">
        <f t="shared" si="510"/>
        <v>2019-IC-L5</v>
      </c>
      <c r="B4127" s="122">
        <f t="shared" si="511"/>
        <v>43785</v>
      </c>
      <c r="C4127" s="121" t="str">
        <f t="shared" si="512"/>
        <v>Zone 5 - Mile 108</v>
      </c>
      <c r="D4127" s="109" t="s">
        <v>1212</v>
      </c>
      <c r="E4127" s="116" t="str">
        <f t="shared" si="504"/>
        <v>Lourens</v>
      </c>
      <c r="F4127" s="116" t="str">
        <f t="shared" si="505"/>
        <v>Fourie</v>
      </c>
      <c r="G4127" s="116" t="str">
        <f t="shared" si="506"/>
        <v>Men Master</v>
      </c>
      <c r="H4127" s="116" t="str">
        <f t="shared" si="507"/>
        <v>Henties Bay</v>
      </c>
      <c r="I4127" s="109"/>
      <c r="J4127" s="109" t="s">
        <v>2018</v>
      </c>
      <c r="K4127" s="109">
        <v>99</v>
      </c>
      <c r="L4127" s="118">
        <f t="shared" si="508"/>
        <v>4.2</v>
      </c>
      <c r="M4127" s="118">
        <f t="shared" si="509"/>
        <v>4.2</v>
      </c>
    </row>
    <row r="4128" spans="1:13" x14ac:dyDescent="0.3">
      <c r="A4128" s="121" t="str">
        <f t="shared" si="510"/>
        <v>2019-IC-L5</v>
      </c>
      <c r="B4128" s="122">
        <f t="shared" si="511"/>
        <v>43785</v>
      </c>
      <c r="C4128" s="121" t="str">
        <f t="shared" si="512"/>
        <v>Zone 5 - Mile 108</v>
      </c>
      <c r="D4128" s="109" t="s">
        <v>1212</v>
      </c>
      <c r="E4128" s="116" t="str">
        <f t="shared" si="504"/>
        <v>Lourens</v>
      </c>
      <c r="F4128" s="116" t="str">
        <f t="shared" si="505"/>
        <v>Fourie</v>
      </c>
      <c r="G4128" s="116" t="str">
        <f t="shared" si="506"/>
        <v>Men Master</v>
      </c>
      <c r="H4128" s="116" t="str">
        <f t="shared" si="507"/>
        <v>Henties Bay</v>
      </c>
      <c r="I4128" s="109"/>
      <c r="J4128" s="109" t="s">
        <v>1339</v>
      </c>
      <c r="K4128" s="109">
        <v>118</v>
      </c>
      <c r="L4128" s="118">
        <f t="shared" si="508"/>
        <v>20.6</v>
      </c>
      <c r="M4128" s="118">
        <f t="shared" si="509"/>
        <v>20.6</v>
      </c>
    </row>
    <row r="4129" spans="1:13" x14ac:dyDescent="0.3">
      <c r="A4129" s="121" t="str">
        <f t="shared" si="510"/>
        <v>2019-IC-L5</v>
      </c>
      <c r="B4129" s="122">
        <f t="shared" si="511"/>
        <v>43785</v>
      </c>
      <c r="C4129" s="121" t="str">
        <f t="shared" si="512"/>
        <v>Zone 5 - Mile 108</v>
      </c>
      <c r="D4129" s="109" t="s">
        <v>1212</v>
      </c>
      <c r="E4129" s="116" t="str">
        <f t="shared" si="504"/>
        <v>Lourens</v>
      </c>
      <c r="F4129" s="116" t="str">
        <f t="shared" si="505"/>
        <v>Fourie</v>
      </c>
      <c r="G4129" s="116" t="str">
        <f t="shared" si="506"/>
        <v>Men Master</v>
      </c>
      <c r="H4129" s="116" t="str">
        <f t="shared" si="507"/>
        <v>Henties Bay</v>
      </c>
      <c r="I4129" s="109"/>
      <c r="J4129" s="109" t="s">
        <v>8</v>
      </c>
      <c r="K4129" s="109">
        <v>82</v>
      </c>
      <c r="L4129" s="118">
        <f t="shared" si="508"/>
        <v>4.4000000000000004</v>
      </c>
      <c r="M4129" s="118">
        <f t="shared" si="509"/>
        <v>4.4000000000000004</v>
      </c>
    </row>
    <row r="4130" spans="1:13" x14ac:dyDescent="0.3">
      <c r="A4130" s="121" t="str">
        <f t="shared" si="510"/>
        <v>2019-IC-L5</v>
      </c>
      <c r="B4130" s="122">
        <f t="shared" si="511"/>
        <v>43785</v>
      </c>
      <c r="C4130" s="121" t="str">
        <f t="shared" si="512"/>
        <v>Zone 5 - Mile 108</v>
      </c>
      <c r="D4130" s="109" t="s">
        <v>697</v>
      </c>
      <c r="E4130" s="116" t="str">
        <f t="shared" si="504"/>
        <v>Chris</v>
      </c>
      <c r="F4130" s="116" t="str">
        <f t="shared" si="505"/>
        <v>Vorster</v>
      </c>
      <c r="G4130" s="116" t="str">
        <f t="shared" si="506"/>
        <v>Men Veteran</v>
      </c>
      <c r="H4130" s="116" t="str">
        <f t="shared" si="507"/>
        <v>Orca Angling Club</v>
      </c>
      <c r="I4130" s="109"/>
      <c r="J4130" s="109" t="s">
        <v>1366</v>
      </c>
      <c r="K4130" s="109">
        <v>63</v>
      </c>
      <c r="L4130" s="118">
        <f t="shared" si="508"/>
        <v>3.7</v>
      </c>
      <c r="M4130" s="118">
        <f t="shared" si="509"/>
        <v>3.7</v>
      </c>
    </row>
    <row r="4131" spans="1:13" x14ac:dyDescent="0.3">
      <c r="A4131" s="121" t="str">
        <f t="shared" si="510"/>
        <v>2019-IC-L5</v>
      </c>
      <c r="B4131" s="122">
        <f t="shared" si="511"/>
        <v>43785</v>
      </c>
      <c r="C4131" s="121" t="str">
        <f t="shared" si="512"/>
        <v>Zone 5 - Mile 108</v>
      </c>
      <c r="D4131" s="109" t="s">
        <v>799</v>
      </c>
      <c r="E4131" s="116" t="str">
        <f t="shared" ref="E4131:E4194" si="513">IF(D4131="","",VLOOKUP(D4131,Master,3,FALSE))</f>
        <v>Herman</v>
      </c>
      <c r="F4131" s="116" t="str">
        <f t="shared" ref="F4131:F4194" si="514">IF(D4131="","",VLOOKUP(D4131,Master,4,FALSE))</f>
        <v>Krauze</v>
      </c>
      <c r="G4131" s="116" t="str">
        <f t="shared" ref="G4131:G4194" si="515">IF(D4131="","",VLOOKUP(D4131,Master,5,FALSE))</f>
        <v>Men U/21</v>
      </c>
      <c r="H4131" s="116" t="str">
        <f t="shared" ref="H4131:H4194" si="516">IF(D4131="","",VLOOKUP(D4131,Master,2,FALSE))</f>
        <v>Orca Angling Club</v>
      </c>
      <c r="I4131" s="109"/>
      <c r="J4131" s="109" t="s">
        <v>8</v>
      </c>
      <c r="K4131" s="109">
        <v>82</v>
      </c>
      <c r="L4131" s="118">
        <f t="shared" ref="L4131:L4194" si="517">IF(K4131="","",IF(I4131="",ROUND(HLOOKUP(J4131,kgList,K4131,FALSE),1),ROUND(HLOOKUP(I4131,kgList,K4131,FALSE),1)))</f>
        <v>4.4000000000000004</v>
      </c>
      <c r="M4131" s="118">
        <f t="shared" ref="M4131:M4194" si="518">IF(L4131="","",IF(COUNTA(I4131:J4131)&gt;1,"Edible or Inedible",IF(COUNTA(I4131)=1,L4131*1,IF(COUNTA(J4131)=1,L4131*1,"ERROR"))))</f>
        <v>4.4000000000000004</v>
      </c>
    </row>
    <row r="4132" spans="1:13" x14ac:dyDescent="0.3">
      <c r="A4132" s="121" t="str">
        <f t="shared" si="510"/>
        <v>2019-IC-L5</v>
      </c>
      <c r="B4132" s="122">
        <f t="shared" si="511"/>
        <v>43785</v>
      </c>
      <c r="C4132" s="121" t="str">
        <f t="shared" si="512"/>
        <v>Zone 5 - Mile 108</v>
      </c>
      <c r="D4132" s="109" t="s">
        <v>799</v>
      </c>
      <c r="E4132" s="116" t="str">
        <f t="shared" si="513"/>
        <v>Herman</v>
      </c>
      <c r="F4132" s="116" t="str">
        <f t="shared" si="514"/>
        <v>Krauze</v>
      </c>
      <c r="G4132" s="116" t="str">
        <f t="shared" si="515"/>
        <v>Men U/21</v>
      </c>
      <c r="H4132" s="116" t="str">
        <f t="shared" si="516"/>
        <v>Orca Angling Club</v>
      </c>
      <c r="I4132" s="109"/>
      <c r="J4132" s="109" t="s">
        <v>8</v>
      </c>
      <c r="K4132" s="109">
        <v>84</v>
      </c>
      <c r="L4132" s="118">
        <f t="shared" si="517"/>
        <v>4.7</v>
      </c>
      <c r="M4132" s="118">
        <f t="shared" si="518"/>
        <v>4.7</v>
      </c>
    </row>
    <row r="4133" spans="1:13" x14ac:dyDescent="0.3">
      <c r="A4133" s="121" t="str">
        <f t="shared" si="510"/>
        <v>2019-IC-L5</v>
      </c>
      <c r="B4133" s="122">
        <f t="shared" si="511"/>
        <v>43785</v>
      </c>
      <c r="C4133" s="121" t="str">
        <f t="shared" si="512"/>
        <v>Zone 5 - Mile 108</v>
      </c>
      <c r="D4133" s="109" t="s">
        <v>799</v>
      </c>
      <c r="E4133" s="116" t="str">
        <f t="shared" si="513"/>
        <v>Herman</v>
      </c>
      <c r="F4133" s="116" t="str">
        <f t="shared" si="514"/>
        <v>Krauze</v>
      </c>
      <c r="G4133" s="116" t="str">
        <f t="shared" si="515"/>
        <v>Men U/21</v>
      </c>
      <c r="H4133" s="116" t="str">
        <f t="shared" si="516"/>
        <v>Orca Angling Club</v>
      </c>
      <c r="I4133" s="109"/>
      <c r="J4133" s="109" t="s">
        <v>1339</v>
      </c>
      <c r="K4133" s="109">
        <v>122</v>
      </c>
      <c r="L4133" s="118">
        <f t="shared" si="517"/>
        <v>23</v>
      </c>
      <c r="M4133" s="118">
        <f t="shared" si="518"/>
        <v>23</v>
      </c>
    </row>
    <row r="4134" spans="1:13" x14ac:dyDescent="0.3">
      <c r="A4134" s="121" t="str">
        <f t="shared" si="510"/>
        <v>2019-IC-L5</v>
      </c>
      <c r="B4134" s="122">
        <f t="shared" si="511"/>
        <v>43785</v>
      </c>
      <c r="C4134" s="121" t="str">
        <f t="shared" si="512"/>
        <v>Zone 5 - Mile 108</v>
      </c>
      <c r="D4134" s="109" t="s">
        <v>591</v>
      </c>
      <c r="E4134" s="116" t="str">
        <f t="shared" si="513"/>
        <v>Simen</v>
      </c>
      <c r="F4134" s="116" t="str">
        <f t="shared" si="514"/>
        <v>Andersen</v>
      </c>
      <c r="G4134" s="116" t="str">
        <f t="shared" si="515"/>
        <v>Men Master</v>
      </c>
      <c r="H4134" s="116" t="str">
        <f t="shared" si="516"/>
        <v>Henties Bay</v>
      </c>
      <c r="I4134" s="109"/>
      <c r="J4134" s="109" t="s">
        <v>2018</v>
      </c>
      <c r="K4134" s="109">
        <v>70</v>
      </c>
      <c r="L4134" s="118">
        <f t="shared" si="517"/>
        <v>1.3</v>
      </c>
      <c r="M4134" s="118">
        <f t="shared" si="518"/>
        <v>1.3</v>
      </c>
    </row>
    <row r="4135" spans="1:13" x14ac:dyDescent="0.3">
      <c r="A4135" s="121" t="str">
        <f t="shared" si="510"/>
        <v>2019-IC-L5</v>
      </c>
      <c r="B4135" s="122">
        <f t="shared" si="511"/>
        <v>43785</v>
      </c>
      <c r="C4135" s="121" t="str">
        <f t="shared" si="512"/>
        <v>Zone 5 - Mile 108</v>
      </c>
      <c r="D4135" s="109" t="s">
        <v>591</v>
      </c>
      <c r="E4135" s="116" t="str">
        <f t="shared" si="513"/>
        <v>Simen</v>
      </c>
      <c r="F4135" s="116" t="str">
        <f t="shared" si="514"/>
        <v>Andersen</v>
      </c>
      <c r="G4135" s="116" t="str">
        <f t="shared" si="515"/>
        <v>Men Master</v>
      </c>
      <c r="H4135" s="116" t="str">
        <f t="shared" si="516"/>
        <v>Henties Bay</v>
      </c>
      <c r="I4135" s="109"/>
      <c r="J4135" s="109" t="s">
        <v>2018</v>
      </c>
      <c r="K4135" s="109">
        <v>111</v>
      </c>
      <c r="L4135" s="118">
        <f t="shared" si="517"/>
        <v>6.2</v>
      </c>
      <c r="M4135" s="118">
        <f t="shared" si="518"/>
        <v>6.2</v>
      </c>
    </row>
    <row r="4136" spans="1:13" x14ac:dyDescent="0.3">
      <c r="A4136" s="121" t="str">
        <f t="shared" si="510"/>
        <v>2019-IC-L5</v>
      </c>
      <c r="B4136" s="122">
        <f t="shared" si="511"/>
        <v>43785</v>
      </c>
      <c r="C4136" s="121" t="str">
        <f t="shared" si="512"/>
        <v>Zone 5 - Mile 108</v>
      </c>
      <c r="D4136" s="109" t="s">
        <v>610</v>
      </c>
      <c r="E4136" s="116" t="str">
        <f t="shared" si="513"/>
        <v>Michele</v>
      </c>
      <c r="F4136" s="116" t="str">
        <f t="shared" si="514"/>
        <v>Andersen</v>
      </c>
      <c r="G4136" s="116" t="str">
        <f t="shared" si="515"/>
        <v>Ladies Grand Masters</v>
      </c>
      <c r="H4136" s="116" t="str">
        <f t="shared" si="516"/>
        <v>Henties Bay</v>
      </c>
      <c r="I4136" s="109" t="s">
        <v>19</v>
      </c>
      <c r="J4136" s="109"/>
      <c r="K4136" s="109">
        <v>53</v>
      </c>
      <c r="L4136" s="118">
        <f t="shared" si="517"/>
        <v>1.5</v>
      </c>
      <c r="M4136" s="118">
        <f t="shared" si="518"/>
        <v>1.5</v>
      </c>
    </row>
    <row r="4137" spans="1:13" x14ac:dyDescent="0.3">
      <c r="A4137" s="121" t="str">
        <f t="shared" si="510"/>
        <v>2019-IC-L5</v>
      </c>
      <c r="B4137" s="122">
        <f t="shared" si="511"/>
        <v>43785</v>
      </c>
      <c r="C4137" s="121" t="str">
        <f t="shared" si="512"/>
        <v>Zone 5 - Mile 108</v>
      </c>
      <c r="D4137" s="109" t="s">
        <v>610</v>
      </c>
      <c r="E4137" s="116" t="str">
        <f t="shared" si="513"/>
        <v>Michele</v>
      </c>
      <c r="F4137" s="116" t="str">
        <f t="shared" si="514"/>
        <v>Andersen</v>
      </c>
      <c r="G4137" s="116" t="str">
        <f t="shared" si="515"/>
        <v>Ladies Grand Masters</v>
      </c>
      <c r="H4137" s="116" t="str">
        <f t="shared" si="516"/>
        <v>Henties Bay</v>
      </c>
      <c r="I4137" s="109"/>
      <c r="J4137" s="109" t="s">
        <v>8</v>
      </c>
      <c r="K4137" s="109">
        <v>78</v>
      </c>
      <c r="L4137" s="118">
        <f t="shared" si="517"/>
        <v>3.8</v>
      </c>
      <c r="M4137" s="118">
        <f t="shared" si="518"/>
        <v>3.8</v>
      </c>
    </row>
    <row r="4138" spans="1:13" x14ac:dyDescent="0.3">
      <c r="A4138" s="121" t="str">
        <f t="shared" si="510"/>
        <v>2019-IC-L5</v>
      </c>
      <c r="B4138" s="122">
        <f t="shared" si="511"/>
        <v>43785</v>
      </c>
      <c r="C4138" s="121" t="str">
        <f t="shared" si="512"/>
        <v>Zone 5 - Mile 108</v>
      </c>
      <c r="D4138" s="109" t="s">
        <v>610</v>
      </c>
      <c r="E4138" s="116" t="str">
        <f t="shared" si="513"/>
        <v>Michele</v>
      </c>
      <c r="F4138" s="116" t="str">
        <f t="shared" si="514"/>
        <v>Andersen</v>
      </c>
      <c r="G4138" s="116" t="str">
        <f t="shared" si="515"/>
        <v>Ladies Grand Masters</v>
      </c>
      <c r="H4138" s="116" t="str">
        <f t="shared" si="516"/>
        <v>Henties Bay</v>
      </c>
      <c r="I4138" s="109" t="s">
        <v>19</v>
      </c>
      <c r="J4138" s="109"/>
      <c r="K4138" s="109">
        <v>40</v>
      </c>
      <c r="L4138" s="118">
        <f t="shared" si="517"/>
        <v>0.7</v>
      </c>
      <c r="M4138" s="118">
        <f t="shared" si="518"/>
        <v>0.7</v>
      </c>
    </row>
    <row r="4139" spans="1:13" x14ac:dyDescent="0.3">
      <c r="A4139" s="121" t="str">
        <f t="shared" si="510"/>
        <v>2019-IC-L5</v>
      </c>
      <c r="B4139" s="122">
        <f t="shared" si="511"/>
        <v>43785</v>
      </c>
      <c r="C4139" s="121" t="str">
        <f t="shared" si="512"/>
        <v>Zone 5 - Mile 108</v>
      </c>
      <c r="D4139" s="109" t="s">
        <v>764</v>
      </c>
      <c r="E4139" s="116" t="str">
        <f t="shared" si="513"/>
        <v>Heinz</v>
      </c>
      <c r="F4139" s="116" t="str">
        <f t="shared" si="514"/>
        <v>Bresele</v>
      </c>
      <c r="G4139" s="116" t="str">
        <f t="shared" si="515"/>
        <v>Men Grand Masters</v>
      </c>
      <c r="H4139" s="116" t="str">
        <f t="shared" si="516"/>
        <v>Atlantic Angling Club</v>
      </c>
      <c r="I4139" s="109"/>
      <c r="J4139" s="109" t="s">
        <v>1339</v>
      </c>
      <c r="K4139" s="109">
        <v>111</v>
      </c>
      <c r="L4139" s="118">
        <f t="shared" si="517"/>
        <v>16.899999999999999</v>
      </c>
      <c r="M4139" s="118">
        <f t="shared" si="518"/>
        <v>16.899999999999999</v>
      </c>
    </row>
    <row r="4140" spans="1:13" x14ac:dyDescent="0.3">
      <c r="A4140" s="121" t="str">
        <f t="shared" si="510"/>
        <v>2019-IC-L5</v>
      </c>
      <c r="B4140" s="122">
        <f t="shared" si="511"/>
        <v>43785</v>
      </c>
      <c r="C4140" s="121" t="str">
        <f t="shared" si="512"/>
        <v>Zone 5 - Mile 108</v>
      </c>
      <c r="D4140" s="109" t="s">
        <v>764</v>
      </c>
      <c r="E4140" s="116" t="str">
        <f t="shared" si="513"/>
        <v>Heinz</v>
      </c>
      <c r="F4140" s="116" t="str">
        <f t="shared" si="514"/>
        <v>Bresele</v>
      </c>
      <c r="G4140" s="116" t="str">
        <f t="shared" si="515"/>
        <v>Men Grand Masters</v>
      </c>
      <c r="H4140" s="116" t="str">
        <f t="shared" si="516"/>
        <v>Atlantic Angling Club</v>
      </c>
      <c r="I4140" s="109" t="s">
        <v>2024</v>
      </c>
      <c r="J4140" s="109"/>
      <c r="K4140" s="109">
        <v>35</v>
      </c>
      <c r="L4140" s="118">
        <f t="shared" si="517"/>
        <v>1.3</v>
      </c>
      <c r="M4140" s="118">
        <f t="shared" si="518"/>
        <v>1.3</v>
      </c>
    </row>
    <row r="4141" spans="1:13" x14ac:dyDescent="0.3">
      <c r="A4141" s="121" t="str">
        <f t="shared" si="510"/>
        <v>2019-IC-L5</v>
      </c>
      <c r="B4141" s="122">
        <f t="shared" si="511"/>
        <v>43785</v>
      </c>
      <c r="C4141" s="121" t="str">
        <f t="shared" si="512"/>
        <v>Zone 5 - Mile 108</v>
      </c>
      <c r="D4141" s="109" t="s">
        <v>691</v>
      </c>
      <c r="E4141" s="116" t="str">
        <f t="shared" si="513"/>
        <v>Louis</v>
      </c>
      <c r="F4141" s="116" t="str">
        <f t="shared" si="514"/>
        <v>Fenaux</v>
      </c>
      <c r="G4141" s="116" t="str">
        <f t="shared" si="515"/>
        <v>Men Veteran</v>
      </c>
      <c r="H4141" s="116" t="str">
        <f t="shared" si="516"/>
        <v>Henties Bay</v>
      </c>
      <c r="I4141" s="109"/>
      <c r="J4141" s="109" t="s">
        <v>2018</v>
      </c>
      <c r="K4141" s="109">
        <v>96</v>
      </c>
      <c r="L4141" s="118">
        <f t="shared" si="517"/>
        <v>3.8</v>
      </c>
      <c r="M4141" s="118">
        <f t="shared" si="518"/>
        <v>3.8</v>
      </c>
    </row>
    <row r="4142" spans="1:13" x14ac:dyDescent="0.3">
      <c r="A4142" s="121" t="str">
        <f t="shared" si="510"/>
        <v>2019-IC-L5</v>
      </c>
      <c r="B4142" s="122">
        <f t="shared" si="511"/>
        <v>43785</v>
      </c>
      <c r="C4142" s="121" t="str">
        <f t="shared" si="512"/>
        <v>Zone 5 - Mile 108</v>
      </c>
      <c r="D4142" s="109" t="s">
        <v>691</v>
      </c>
      <c r="E4142" s="116" t="str">
        <f t="shared" si="513"/>
        <v>Louis</v>
      </c>
      <c r="F4142" s="116" t="str">
        <f t="shared" si="514"/>
        <v>Fenaux</v>
      </c>
      <c r="G4142" s="116" t="str">
        <f t="shared" si="515"/>
        <v>Men Veteran</v>
      </c>
      <c r="H4142" s="116" t="str">
        <f t="shared" si="516"/>
        <v>Henties Bay</v>
      </c>
      <c r="I4142" s="109"/>
      <c r="J4142" s="109" t="s">
        <v>2018</v>
      </c>
      <c r="K4142" s="109">
        <v>144</v>
      </c>
      <c r="L4142" s="118">
        <f t="shared" si="517"/>
        <v>15.1</v>
      </c>
      <c r="M4142" s="118">
        <f t="shared" si="518"/>
        <v>15.1</v>
      </c>
    </row>
    <row r="4143" spans="1:13" x14ac:dyDescent="0.3">
      <c r="A4143" s="121" t="str">
        <f t="shared" si="510"/>
        <v>2019-IC-L5</v>
      </c>
      <c r="B4143" s="122">
        <f t="shared" si="511"/>
        <v>43785</v>
      </c>
      <c r="C4143" s="121" t="str">
        <f t="shared" si="512"/>
        <v>Zone 5 - Mile 108</v>
      </c>
      <c r="D4143" s="109" t="s">
        <v>691</v>
      </c>
      <c r="E4143" s="116" t="str">
        <f t="shared" si="513"/>
        <v>Louis</v>
      </c>
      <c r="F4143" s="116" t="str">
        <f t="shared" si="514"/>
        <v>Fenaux</v>
      </c>
      <c r="G4143" s="116" t="str">
        <f t="shared" si="515"/>
        <v>Men Veteran</v>
      </c>
      <c r="H4143" s="116" t="str">
        <f t="shared" si="516"/>
        <v>Henties Bay</v>
      </c>
      <c r="I4143" s="109"/>
      <c r="J4143" s="109" t="s">
        <v>8</v>
      </c>
      <c r="K4143" s="109">
        <v>79</v>
      </c>
      <c r="L4143" s="118">
        <f t="shared" si="517"/>
        <v>3.9</v>
      </c>
      <c r="M4143" s="118">
        <f t="shared" si="518"/>
        <v>3.9</v>
      </c>
    </row>
    <row r="4144" spans="1:13" x14ac:dyDescent="0.3">
      <c r="A4144" s="121" t="str">
        <f t="shared" si="510"/>
        <v>2019-IC-L5</v>
      </c>
      <c r="B4144" s="122">
        <f t="shared" si="511"/>
        <v>43785</v>
      </c>
      <c r="C4144" s="121" t="str">
        <f t="shared" si="512"/>
        <v>Zone 5 - Mile 108</v>
      </c>
      <c r="D4144" s="109" t="s">
        <v>1807</v>
      </c>
      <c r="E4144" s="116" t="str">
        <f t="shared" si="513"/>
        <v xml:space="preserve">Andre </v>
      </c>
      <c r="F4144" s="116" t="str">
        <f t="shared" si="514"/>
        <v>Bruwer</v>
      </c>
      <c r="G4144" s="116" t="str">
        <f t="shared" si="515"/>
        <v>Men Senior</v>
      </c>
      <c r="H4144" s="116" t="str">
        <f t="shared" si="516"/>
        <v>xHenties Bay</v>
      </c>
      <c r="I4144" s="109"/>
      <c r="J4144" s="109" t="s">
        <v>8</v>
      </c>
      <c r="K4144" s="109">
        <v>89</v>
      </c>
      <c r="L4144" s="118">
        <f t="shared" si="517"/>
        <v>5.6</v>
      </c>
      <c r="M4144" s="118">
        <f t="shared" si="518"/>
        <v>5.6</v>
      </c>
    </row>
    <row r="4145" spans="1:13" x14ac:dyDescent="0.3">
      <c r="A4145" s="121" t="str">
        <f t="shared" si="510"/>
        <v>2019-IC-L5</v>
      </c>
      <c r="B4145" s="122">
        <f t="shared" si="511"/>
        <v>43785</v>
      </c>
      <c r="C4145" s="121" t="str">
        <f t="shared" si="512"/>
        <v>Zone 5 - Mile 108</v>
      </c>
      <c r="D4145" s="109" t="s">
        <v>1807</v>
      </c>
      <c r="E4145" s="116" t="str">
        <f t="shared" si="513"/>
        <v xml:space="preserve">Andre </v>
      </c>
      <c r="F4145" s="116" t="str">
        <f t="shared" si="514"/>
        <v>Bruwer</v>
      </c>
      <c r="G4145" s="116" t="str">
        <f t="shared" si="515"/>
        <v>Men Senior</v>
      </c>
      <c r="H4145" s="116" t="str">
        <f t="shared" si="516"/>
        <v>xHenties Bay</v>
      </c>
      <c r="I4145" s="109"/>
      <c r="J4145" s="109" t="s">
        <v>8</v>
      </c>
      <c r="K4145" s="109">
        <v>69</v>
      </c>
      <c r="L4145" s="118">
        <f t="shared" si="517"/>
        <v>2.6</v>
      </c>
      <c r="M4145" s="118">
        <f t="shared" si="518"/>
        <v>2.6</v>
      </c>
    </row>
    <row r="4146" spans="1:13" x14ac:dyDescent="0.3">
      <c r="A4146" s="121" t="str">
        <f t="shared" si="510"/>
        <v>2019-IC-L5</v>
      </c>
      <c r="B4146" s="122">
        <f t="shared" si="511"/>
        <v>43785</v>
      </c>
      <c r="C4146" s="121" t="str">
        <f t="shared" si="512"/>
        <v>Zone 5 - Mile 108</v>
      </c>
      <c r="D4146" s="109" t="s">
        <v>1808</v>
      </c>
      <c r="E4146" s="116" t="str">
        <f t="shared" si="513"/>
        <v>Cillie</v>
      </c>
      <c r="F4146" s="116" t="str">
        <f t="shared" si="514"/>
        <v>Steenkamp</v>
      </c>
      <c r="G4146" s="116" t="str">
        <f t="shared" si="515"/>
        <v>Men Grand Masters</v>
      </c>
      <c r="H4146" s="116" t="str">
        <f t="shared" si="516"/>
        <v>xHenties Bay</v>
      </c>
      <c r="I4146" s="109"/>
      <c r="J4146" s="109"/>
      <c r="K4146" s="109"/>
      <c r="L4146" s="118" t="str">
        <f t="shared" si="517"/>
        <v/>
      </c>
      <c r="M4146" s="118" t="str">
        <f t="shared" si="518"/>
        <v/>
      </c>
    </row>
    <row r="4147" spans="1:13" x14ac:dyDescent="0.3">
      <c r="A4147" s="121" t="str">
        <f t="shared" si="510"/>
        <v>2019-IC-L5</v>
      </c>
      <c r="B4147" s="122">
        <f t="shared" si="511"/>
        <v>43785</v>
      </c>
      <c r="C4147" s="121" t="str">
        <f t="shared" si="512"/>
        <v>Zone 5 - Mile 108</v>
      </c>
      <c r="D4147" s="109" t="s">
        <v>669</v>
      </c>
      <c r="E4147" s="116" t="str">
        <f t="shared" si="513"/>
        <v>Carel</v>
      </c>
      <c r="F4147" s="116" t="str">
        <f t="shared" si="514"/>
        <v>Agenbag</v>
      </c>
      <c r="G4147" s="116" t="str">
        <f t="shared" si="515"/>
        <v>Men Senior</v>
      </c>
      <c r="H4147" s="116" t="str">
        <f t="shared" si="516"/>
        <v>Henties Bay</v>
      </c>
      <c r="I4147" s="109"/>
      <c r="J4147" s="109"/>
      <c r="K4147" s="109"/>
      <c r="L4147" s="118" t="str">
        <f t="shared" si="517"/>
        <v/>
      </c>
      <c r="M4147" s="118" t="str">
        <f t="shared" si="518"/>
        <v/>
      </c>
    </row>
    <row r="4148" spans="1:13" x14ac:dyDescent="0.3">
      <c r="A4148" s="121" t="str">
        <f t="shared" si="510"/>
        <v>2019-IC-L5</v>
      </c>
      <c r="B4148" s="122">
        <f t="shared" si="511"/>
        <v>43785</v>
      </c>
      <c r="C4148" s="121" t="str">
        <f t="shared" si="512"/>
        <v>Zone 5 - Mile 108</v>
      </c>
      <c r="D4148" s="109" t="s">
        <v>529</v>
      </c>
      <c r="E4148" s="116" t="str">
        <f t="shared" si="513"/>
        <v>Kobus</v>
      </c>
      <c r="F4148" s="116" t="str">
        <f t="shared" si="514"/>
        <v>Nel</v>
      </c>
      <c r="G4148" s="116" t="str">
        <f t="shared" si="515"/>
        <v>Men Master</v>
      </c>
      <c r="H4148" s="116" t="str">
        <f t="shared" si="516"/>
        <v>Henties Bay</v>
      </c>
      <c r="I4148" s="109"/>
      <c r="J4148" s="109"/>
      <c r="K4148" s="109"/>
      <c r="L4148" s="118" t="str">
        <f t="shared" si="517"/>
        <v/>
      </c>
      <c r="M4148" s="118" t="str">
        <f t="shared" si="518"/>
        <v/>
      </c>
    </row>
    <row r="4149" spans="1:13" x14ac:dyDescent="0.3">
      <c r="A4149" s="121" t="str">
        <f t="shared" si="510"/>
        <v>2019-IC-L5</v>
      </c>
      <c r="B4149" s="122">
        <f t="shared" si="511"/>
        <v>43785</v>
      </c>
      <c r="C4149" s="121" t="str">
        <f t="shared" si="512"/>
        <v>Zone 5 - Mile 108</v>
      </c>
      <c r="D4149" s="109" t="s">
        <v>1429</v>
      </c>
      <c r="E4149" s="116" t="str">
        <f t="shared" si="513"/>
        <v>Nadine</v>
      </c>
      <c r="F4149" s="116" t="str">
        <f t="shared" si="514"/>
        <v>Downing</v>
      </c>
      <c r="G4149" s="116" t="str">
        <f t="shared" si="515"/>
        <v>Ladies Veteran</v>
      </c>
      <c r="H4149" s="116" t="str">
        <f t="shared" si="516"/>
        <v>Henties Bay</v>
      </c>
      <c r="I4149" s="109"/>
      <c r="J4149" s="109"/>
      <c r="K4149" s="109"/>
      <c r="L4149" s="118" t="str">
        <f t="shared" si="517"/>
        <v/>
      </c>
      <c r="M4149" s="118" t="str">
        <f t="shared" si="518"/>
        <v/>
      </c>
    </row>
    <row r="4150" spans="1:13" x14ac:dyDescent="0.3">
      <c r="A4150" s="121" t="str">
        <f t="shared" si="510"/>
        <v>2019-IC-L5</v>
      </c>
      <c r="B4150" s="122">
        <f t="shared" si="511"/>
        <v>43785</v>
      </c>
      <c r="C4150" s="121" t="str">
        <f t="shared" si="512"/>
        <v>Zone 5 - Mile 108</v>
      </c>
      <c r="D4150" s="109" t="s">
        <v>1800</v>
      </c>
      <c r="E4150" s="116" t="str">
        <f t="shared" si="513"/>
        <v>Anne-Marie</v>
      </c>
      <c r="F4150" s="116" t="str">
        <f t="shared" si="514"/>
        <v>Muller</v>
      </c>
      <c r="G4150" s="116" t="str">
        <f t="shared" si="515"/>
        <v>Ladies Senior</v>
      </c>
      <c r="H4150" s="116" t="str">
        <f t="shared" si="516"/>
        <v>xHenties Bay</v>
      </c>
      <c r="I4150" s="109"/>
      <c r="J4150" s="109"/>
      <c r="K4150" s="109"/>
      <c r="L4150" s="118" t="str">
        <f t="shared" si="517"/>
        <v/>
      </c>
      <c r="M4150" s="118" t="str">
        <f t="shared" si="518"/>
        <v/>
      </c>
    </row>
    <row r="4151" spans="1:13" x14ac:dyDescent="0.3">
      <c r="A4151" s="121" t="str">
        <f t="shared" si="510"/>
        <v>2019-IC-L5</v>
      </c>
      <c r="B4151" s="122">
        <f t="shared" si="511"/>
        <v>43785</v>
      </c>
      <c r="C4151" s="121" t="str">
        <f t="shared" si="512"/>
        <v>Zone 5 - Mile 108</v>
      </c>
      <c r="D4151" s="109" t="s">
        <v>1587</v>
      </c>
      <c r="E4151" s="116" t="str">
        <f t="shared" si="513"/>
        <v>Gert</v>
      </c>
      <c r="F4151" s="116" t="str">
        <f t="shared" si="514"/>
        <v>Muller</v>
      </c>
      <c r="G4151" s="116" t="str">
        <f t="shared" si="515"/>
        <v>Men Senior</v>
      </c>
      <c r="H4151" s="116" t="str">
        <f t="shared" si="516"/>
        <v>Henties Bay</v>
      </c>
      <c r="I4151" s="109"/>
      <c r="J4151" s="109"/>
      <c r="K4151" s="109"/>
      <c r="L4151" s="118" t="str">
        <f t="shared" si="517"/>
        <v/>
      </c>
      <c r="M4151" s="118" t="str">
        <f t="shared" si="518"/>
        <v/>
      </c>
    </row>
    <row r="4152" spans="1:13" x14ac:dyDescent="0.3">
      <c r="A4152" s="121" t="str">
        <f t="shared" si="510"/>
        <v>2019-IC-L5</v>
      </c>
      <c r="B4152" s="122">
        <f t="shared" si="511"/>
        <v>43785</v>
      </c>
      <c r="C4152" s="121" t="str">
        <f t="shared" si="512"/>
        <v>Zone 5 - Mile 108</v>
      </c>
      <c r="D4152" s="109" t="s">
        <v>1844</v>
      </c>
      <c r="E4152" s="116" t="str">
        <f t="shared" si="513"/>
        <v>Nicolette</v>
      </c>
      <c r="F4152" s="116" t="str">
        <f t="shared" si="514"/>
        <v>Schreuder</v>
      </c>
      <c r="G4152" s="116" t="str">
        <f t="shared" si="515"/>
        <v>Ladies Veteran</v>
      </c>
      <c r="H4152" s="116" t="str">
        <f t="shared" si="516"/>
        <v>Walvis Bay</v>
      </c>
      <c r="I4152" s="109"/>
      <c r="J4152" s="109"/>
      <c r="K4152" s="109"/>
      <c r="L4152" s="118" t="str">
        <f t="shared" si="517"/>
        <v/>
      </c>
      <c r="M4152" s="118" t="str">
        <f t="shared" si="518"/>
        <v/>
      </c>
    </row>
    <row r="4153" spans="1:13" x14ac:dyDescent="0.3">
      <c r="A4153" s="121" t="str">
        <f t="shared" si="510"/>
        <v>2019-IC-L5</v>
      </c>
      <c r="B4153" s="122">
        <f t="shared" si="511"/>
        <v>43785</v>
      </c>
      <c r="C4153" s="121" t="str">
        <f t="shared" si="512"/>
        <v>Zone 5 - Mile 108</v>
      </c>
      <c r="D4153" s="109" t="s">
        <v>522</v>
      </c>
      <c r="E4153" s="116" t="str">
        <f t="shared" si="513"/>
        <v>Johan</v>
      </c>
      <c r="F4153" s="116" t="str">
        <f t="shared" si="514"/>
        <v>Agenbag</v>
      </c>
      <c r="G4153" s="116" t="str">
        <f t="shared" si="515"/>
        <v>Men Master</v>
      </c>
      <c r="H4153" s="116" t="str">
        <f t="shared" si="516"/>
        <v>Henties Bay</v>
      </c>
      <c r="I4153" s="109"/>
      <c r="J4153" s="109"/>
      <c r="K4153" s="109"/>
      <c r="L4153" s="118" t="str">
        <f t="shared" si="517"/>
        <v/>
      </c>
      <c r="M4153" s="118" t="str">
        <f t="shared" si="518"/>
        <v/>
      </c>
    </row>
    <row r="4154" spans="1:13" x14ac:dyDescent="0.3">
      <c r="A4154" s="121" t="str">
        <f t="shared" si="510"/>
        <v>2019-IC-L5</v>
      </c>
      <c r="B4154" s="122">
        <f t="shared" si="511"/>
        <v>43785</v>
      </c>
      <c r="C4154" s="121" t="str">
        <f t="shared" si="512"/>
        <v>Zone 5 - Mile 108</v>
      </c>
      <c r="D4154" s="109" t="s">
        <v>537</v>
      </c>
      <c r="E4154" s="116" t="str">
        <f t="shared" si="513"/>
        <v>Terence</v>
      </c>
      <c r="F4154" s="116" t="str">
        <f t="shared" si="514"/>
        <v>Clark</v>
      </c>
      <c r="G4154" s="116" t="str">
        <f t="shared" si="515"/>
        <v>Men Grand Masters</v>
      </c>
      <c r="H4154" s="116" t="str">
        <f t="shared" si="516"/>
        <v>Walvis Bay</v>
      </c>
      <c r="I4154" s="109"/>
      <c r="J4154" s="109" t="s">
        <v>2018</v>
      </c>
      <c r="K4154" s="109">
        <v>158</v>
      </c>
      <c r="L4154" s="118">
        <f t="shared" si="517"/>
        <v>20.8</v>
      </c>
      <c r="M4154" s="118">
        <f t="shared" si="518"/>
        <v>20.8</v>
      </c>
    </row>
    <row r="4155" spans="1:13" x14ac:dyDescent="0.3">
      <c r="A4155" s="121" t="str">
        <f t="shared" si="510"/>
        <v>2019-IC-L5</v>
      </c>
      <c r="B4155" s="122">
        <f t="shared" si="511"/>
        <v>43785</v>
      </c>
      <c r="C4155" s="121" t="str">
        <f t="shared" si="512"/>
        <v>Zone 5 - Mile 108</v>
      </c>
      <c r="D4155" s="109" t="s">
        <v>537</v>
      </c>
      <c r="E4155" s="116" t="str">
        <f t="shared" si="513"/>
        <v>Terence</v>
      </c>
      <c r="F4155" s="116" t="str">
        <f t="shared" si="514"/>
        <v>Clark</v>
      </c>
      <c r="G4155" s="116" t="str">
        <f t="shared" si="515"/>
        <v>Men Grand Masters</v>
      </c>
      <c r="H4155" s="116" t="str">
        <f t="shared" si="516"/>
        <v>Walvis Bay</v>
      </c>
      <c r="I4155" s="109"/>
      <c r="J4155" s="109" t="s">
        <v>2018</v>
      </c>
      <c r="K4155" s="109">
        <v>156</v>
      </c>
      <c r="L4155" s="118">
        <f t="shared" si="517"/>
        <v>19.899999999999999</v>
      </c>
      <c r="M4155" s="118">
        <f t="shared" si="518"/>
        <v>19.899999999999999</v>
      </c>
    </row>
    <row r="4156" spans="1:13" x14ac:dyDescent="0.3">
      <c r="A4156" s="121" t="str">
        <f t="shared" si="510"/>
        <v>2019-IC-L5</v>
      </c>
      <c r="B4156" s="122">
        <f t="shared" si="511"/>
        <v>43785</v>
      </c>
      <c r="C4156" s="121" t="str">
        <f t="shared" si="512"/>
        <v>Zone 5 - Mile 108</v>
      </c>
      <c r="D4156" s="109" t="s">
        <v>644</v>
      </c>
      <c r="E4156" s="116" t="str">
        <f t="shared" si="513"/>
        <v>Gunther</v>
      </c>
      <c r="F4156" s="116" t="str">
        <f t="shared" si="514"/>
        <v>Krauer</v>
      </c>
      <c r="G4156" s="116" t="str">
        <f t="shared" si="515"/>
        <v>Men Veteran</v>
      </c>
      <c r="H4156" s="116" t="str">
        <f t="shared" si="516"/>
        <v>Walvis Bay</v>
      </c>
      <c r="I4156" s="109"/>
      <c r="J4156" s="109" t="s">
        <v>2018</v>
      </c>
      <c r="K4156" s="109">
        <v>138</v>
      </c>
      <c r="L4156" s="118">
        <f t="shared" si="517"/>
        <v>13.1</v>
      </c>
      <c r="M4156" s="118">
        <f t="shared" si="518"/>
        <v>13.1</v>
      </c>
    </row>
    <row r="4157" spans="1:13" x14ac:dyDescent="0.3">
      <c r="A4157" s="121" t="str">
        <f t="shared" si="510"/>
        <v>2019-IC-L5</v>
      </c>
      <c r="B4157" s="122">
        <f t="shared" si="511"/>
        <v>43785</v>
      </c>
      <c r="C4157" s="121" t="str">
        <f t="shared" si="512"/>
        <v>Zone 5 - Mile 108</v>
      </c>
      <c r="D4157" s="109" t="s">
        <v>644</v>
      </c>
      <c r="E4157" s="116" t="str">
        <f t="shared" si="513"/>
        <v>Gunther</v>
      </c>
      <c r="F4157" s="116" t="str">
        <f t="shared" si="514"/>
        <v>Krauer</v>
      </c>
      <c r="G4157" s="116" t="str">
        <f t="shared" si="515"/>
        <v>Men Veteran</v>
      </c>
      <c r="H4157" s="116" t="str">
        <f t="shared" si="516"/>
        <v>Walvis Bay</v>
      </c>
      <c r="I4157" s="109"/>
      <c r="J4157" s="109" t="s">
        <v>8</v>
      </c>
      <c r="K4157" s="109">
        <v>74</v>
      </c>
      <c r="L4157" s="118">
        <f t="shared" si="517"/>
        <v>3.2</v>
      </c>
      <c r="M4157" s="118">
        <f t="shared" si="518"/>
        <v>3.2</v>
      </c>
    </row>
    <row r="4158" spans="1:13" x14ac:dyDescent="0.3">
      <c r="A4158" s="121" t="str">
        <f t="shared" si="510"/>
        <v>2019-IC-L5</v>
      </c>
      <c r="B4158" s="122">
        <f t="shared" si="511"/>
        <v>43785</v>
      </c>
      <c r="C4158" s="121" t="str">
        <f t="shared" si="512"/>
        <v>Zone 5 - Mile 108</v>
      </c>
      <c r="D4158" s="109" t="s">
        <v>1504</v>
      </c>
      <c r="E4158" s="116" t="str">
        <f t="shared" si="513"/>
        <v>Fanie</v>
      </c>
      <c r="F4158" s="116" t="str">
        <f t="shared" si="514"/>
        <v>Terblanche</v>
      </c>
      <c r="G4158" s="116" t="str">
        <f t="shared" si="515"/>
        <v>Men Veteran</v>
      </c>
      <c r="H4158" s="116" t="str">
        <f t="shared" si="516"/>
        <v>Walvis Bay</v>
      </c>
      <c r="I4158" s="109" t="s">
        <v>19</v>
      </c>
      <c r="J4158" s="109"/>
      <c r="K4158" s="109">
        <v>54</v>
      </c>
      <c r="L4158" s="118">
        <f t="shared" si="517"/>
        <v>1.6</v>
      </c>
      <c r="M4158" s="118">
        <f t="shared" si="518"/>
        <v>1.6</v>
      </c>
    </row>
    <row r="4159" spans="1:13" x14ac:dyDescent="0.3">
      <c r="A4159" s="121" t="str">
        <f t="shared" si="510"/>
        <v>2019-IC-L5</v>
      </c>
      <c r="B4159" s="122">
        <f t="shared" si="511"/>
        <v>43785</v>
      </c>
      <c r="C4159" s="121" t="str">
        <f t="shared" si="512"/>
        <v>Zone 5 - Mile 108</v>
      </c>
      <c r="D4159" s="109" t="s">
        <v>1504</v>
      </c>
      <c r="E4159" s="116" t="str">
        <f t="shared" si="513"/>
        <v>Fanie</v>
      </c>
      <c r="F4159" s="116" t="str">
        <f t="shared" si="514"/>
        <v>Terblanche</v>
      </c>
      <c r="G4159" s="116" t="str">
        <f t="shared" si="515"/>
        <v>Men Veteran</v>
      </c>
      <c r="H4159" s="116" t="str">
        <f t="shared" si="516"/>
        <v>Walvis Bay</v>
      </c>
      <c r="I4159" s="109" t="s">
        <v>2023</v>
      </c>
      <c r="J4159" s="109"/>
      <c r="K4159" s="109">
        <v>35</v>
      </c>
      <c r="L4159" s="118">
        <f t="shared" si="517"/>
        <v>0.8</v>
      </c>
      <c r="M4159" s="118">
        <f t="shared" si="518"/>
        <v>0.8</v>
      </c>
    </row>
    <row r="4160" spans="1:13" x14ac:dyDescent="0.3">
      <c r="A4160" s="121" t="str">
        <f t="shared" si="510"/>
        <v>2019-IC-L5</v>
      </c>
      <c r="B4160" s="122">
        <f t="shared" si="511"/>
        <v>43785</v>
      </c>
      <c r="C4160" s="121" t="str">
        <f t="shared" si="512"/>
        <v>Zone 5 - Mile 108</v>
      </c>
      <c r="D4160" s="109" t="s">
        <v>1504</v>
      </c>
      <c r="E4160" s="116" t="str">
        <f t="shared" si="513"/>
        <v>Fanie</v>
      </c>
      <c r="F4160" s="116" t="str">
        <f t="shared" si="514"/>
        <v>Terblanche</v>
      </c>
      <c r="G4160" s="116" t="str">
        <f t="shared" si="515"/>
        <v>Men Veteran</v>
      </c>
      <c r="H4160" s="116" t="str">
        <f t="shared" si="516"/>
        <v>Walvis Bay</v>
      </c>
      <c r="I4160" s="109" t="s">
        <v>2023</v>
      </c>
      <c r="J4160" s="109"/>
      <c r="K4160" s="109">
        <v>30</v>
      </c>
      <c r="L4160" s="118">
        <f t="shared" si="517"/>
        <v>0.5</v>
      </c>
      <c r="M4160" s="118">
        <f t="shared" si="518"/>
        <v>0.5</v>
      </c>
    </row>
    <row r="4161" spans="1:13" x14ac:dyDescent="0.3">
      <c r="A4161" s="121" t="str">
        <f t="shared" si="510"/>
        <v>2019-IC-L5</v>
      </c>
      <c r="B4161" s="122">
        <f t="shared" si="511"/>
        <v>43785</v>
      </c>
      <c r="C4161" s="121" t="str">
        <f t="shared" si="512"/>
        <v>Zone 5 - Mile 108</v>
      </c>
      <c r="D4161" s="109" t="s">
        <v>1504</v>
      </c>
      <c r="E4161" s="116" t="str">
        <f t="shared" si="513"/>
        <v>Fanie</v>
      </c>
      <c r="F4161" s="116" t="str">
        <f t="shared" si="514"/>
        <v>Terblanche</v>
      </c>
      <c r="G4161" s="116" t="str">
        <f t="shared" si="515"/>
        <v>Men Veteran</v>
      </c>
      <c r="H4161" s="116" t="str">
        <f t="shared" si="516"/>
        <v>Walvis Bay</v>
      </c>
      <c r="I4161" s="109" t="s">
        <v>2024</v>
      </c>
      <c r="J4161" s="109"/>
      <c r="K4161" s="109">
        <v>29</v>
      </c>
      <c r="L4161" s="118">
        <f t="shared" si="517"/>
        <v>0.7</v>
      </c>
      <c r="M4161" s="118">
        <f t="shared" si="518"/>
        <v>0.7</v>
      </c>
    </row>
    <row r="4162" spans="1:13" x14ac:dyDescent="0.3">
      <c r="A4162" s="121" t="str">
        <f t="shared" si="510"/>
        <v>2019-IC-L5</v>
      </c>
      <c r="B4162" s="122">
        <f t="shared" si="511"/>
        <v>43785</v>
      </c>
      <c r="C4162" s="121" t="str">
        <f t="shared" si="512"/>
        <v>Zone 5 - Mile 108</v>
      </c>
      <c r="D4162" s="109" t="s">
        <v>1201</v>
      </c>
      <c r="E4162" s="116" t="str">
        <f t="shared" si="513"/>
        <v>Martin</v>
      </c>
      <c r="F4162" s="116" t="str">
        <f t="shared" si="514"/>
        <v>Cordier</v>
      </c>
      <c r="G4162" s="116" t="str">
        <f t="shared" si="515"/>
        <v>Men Veteran</v>
      </c>
      <c r="H4162" s="116" t="str">
        <f t="shared" si="516"/>
        <v>Walvis Bay</v>
      </c>
      <c r="I4162" s="109"/>
      <c r="J4162" s="109" t="s">
        <v>2018</v>
      </c>
      <c r="K4162" s="109">
        <v>152</v>
      </c>
      <c r="L4162" s="118">
        <f t="shared" si="517"/>
        <v>18.2</v>
      </c>
      <c r="M4162" s="118">
        <f t="shared" si="518"/>
        <v>18.2</v>
      </c>
    </row>
    <row r="4163" spans="1:13" x14ac:dyDescent="0.3">
      <c r="A4163" s="121" t="str">
        <f t="shared" si="510"/>
        <v>2019-IC-L5</v>
      </c>
      <c r="B4163" s="122">
        <f t="shared" si="511"/>
        <v>43785</v>
      </c>
      <c r="C4163" s="121" t="str">
        <f t="shared" si="512"/>
        <v>Zone 5 - Mile 108</v>
      </c>
      <c r="D4163" s="109" t="s">
        <v>1201</v>
      </c>
      <c r="E4163" s="116" t="str">
        <f t="shared" si="513"/>
        <v>Martin</v>
      </c>
      <c r="F4163" s="116" t="str">
        <f t="shared" si="514"/>
        <v>Cordier</v>
      </c>
      <c r="G4163" s="116" t="str">
        <f t="shared" si="515"/>
        <v>Men Veteran</v>
      </c>
      <c r="H4163" s="116" t="str">
        <f t="shared" si="516"/>
        <v>Walvis Bay</v>
      </c>
      <c r="I4163" s="109"/>
      <c r="J4163" s="109" t="s">
        <v>2018</v>
      </c>
      <c r="K4163" s="109">
        <v>133</v>
      </c>
      <c r="L4163" s="118">
        <f t="shared" si="517"/>
        <v>11.5</v>
      </c>
      <c r="M4163" s="118">
        <f t="shared" si="518"/>
        <v>11.5</v>
      </c>
    </row>
    <row r="4164" spans="1:13" x14ac:dyDescent="0.3">
      <c r="A4164" s="121" t="str">
        <f t="shared" si="510"/>
        <v>2019-IC-L5</v>
      </c>
      <c r="B4164" s="122">
        <f t="shared" si="511"/>
        <v>43785</v>
      </c>
      <c r="C4164" s="121" t="str">
        <f t="shared" si="512"/>
        <v>Zone 5 - Mile 108</v>
      </c>
      <c r="D4164" s="109" t="s">
        <v>1201</v>
      </c>
      <c r="E4164" s="116" t="str">
        <f t="shared" si="513"/>
        <v>Martin</v>
      </c>
      <c r="F4164" s="116" t="str">
        <f t="shared" si="514"/>
        <v>Cordier</v>
      </c>
      <c r="G4164" s="116" t="str">
        <f t="shared" si="515"/>
        <v>Men Veteran</v>
      </c>
      <c r="H4164" s="116" t="str">
        <f t="shared" si="516"/>
        <v>Walvis Bay</v>
      </c>
      <c r="I4164" s="109"/>
      <c r="J4164" s="109" t="s">
        <v>2018</v>
      </c>
      <c r="K4164" s="109">
        <v>102</v>
      </c>
      <c r="L4164" s="118">
        <f t="shared" si="517"/>
        <v>4.5999999999999996</v>
      </c>
      <c r="M4164" s="118">
        <f t="shared" si="518"/>
        <v>4.5999999999999996</v>
      </c>
    </row>
    <row r="4165" spans="1:13" x14ac:dyDescent="0.3">
      <c r="A4165" s="121" t="str">
        <f t="shared" si="510"/>
        <v>2019-IC-L5</v>
      </c>
      <c r="B4165" s="122">
        <f t="shared" si="511"/>
        <v>43785</v>
      </c>
      <c r="C4165" s="121" t="str">
        <f t="shared" si="512"/>
        <v>Zone 5 - Mile 108</v>
      </c>
      <c r="D4165" s="109" t="s">
        <v>1201</v>
      </c>
      <c r="E4165" s="116" t="str">
        <f t="shared" si="513"/>
        <v>Martin</v>
      </c>
      <c r="F4165" s="116" t="str">
        <f t="shared" si="514"/>
        <v>Cordier</v>
      </c>
      <c r="G4165" s="116" t="str">
        <f t="shared" si="515"/>
        <v>Men Veteran</v>
      </c>
      <c r="H4165" s="116" t="str">
        <f t="shared" si="516"/>
        <v>Walvis Bay</v>
      </c>
      <c r="I4165" s="109"/>
      <c r="J4165" s="109" t="s">
        <v>2018</v>
      </c>
      <c r="K4165" s="109">
        <v>125</v>
      </c>
      <c r="L4165" s="118">
        <f t="shared" si="517"/>
        <v>9.3000000000000007</v>
      </c>
      <c r="M4165" s="118">
        <f t="shared" si="518"/>
        <v>9.3000000000000007</v>
      </c>
    </row>
    <row r="4166" spans="1:13" x14ac:dyDescent="0.3">
      <c r="A4166" s="121" t="str">
        <f t="shared" si="510"/>
        <v>2019-IC-L5</v>
      </c>
      <c r="B4166" s="122">
        <f t="shared" si="511"/>
        <v>43785</v>
      </c>
      <c r="C4166" s="121" t="str">
        <f t="shared" si="512"/>
        <v>Zone 5 - Mile 108</v>
      </c>
      <c r="D4166" s="109" t="s">
        <v>1201</v>
      </c>
      <c r="E4166" s="116" t="str">
        <f t="shared" si="513"/>
        <v>Martin</v>
      </c>
      <c r="F4166" s="116" t="str">
        <f t="shared" si="514"/>
        <v>Cordier</v>
      </c>
      <c r="G4166" s="116" t="str">
        <f t="shared" si="515"/>
        <v>Men Veteran</v>
      </c>
      <c r="H4166" s="116" t="str">
        <f t="shared" si="516"/>
        <v>Walvis Bay</v>
      </c>
      <c r="I4166" s="109"/>
      <c r="J4166" s="109" t="s">
        <v>2018</v>
      </c>
      <c r="K4166" s="109">
        <v>111</v>
      </c>
      <c r="L4166" s="118">
        <f t="shared" si="517"/>
        <v>6.2</v>
      </c>
      <c r="M4166" s="118">
        <f t="shared" si="518"/>
        <v>6.2</v>
      </c>
    </row>
    <row r="4167" spans="1:13" x14ac:dyDescent="0.3">
      <c r="A4167" s="121" t="str">
        <f t="shared" si="510"/>
        <v>2019-IC-L5</v>
      </c>
      <c r="B4167" s="122">
        <f t="shared" si="511"/>
        <v>43785</v>
      </c>
      <c r="C4167" s="121" t="str">
        <f t="shared" si="512"/>
        <v>Zone 5 - Mile 108</v>
      </c>
      <c r="D4167" s="109" t="s">
        <v>1201</v>
      </c>
      <c r="E4167" s="116" t="str">
        <f t="shared" si="513"/>
        <v>Martin</v>
      </c>
      <c r="F4167" s="116" t="str">
        <f t="shared" si="514"/>
        <v>Cordier</v>
      </c>
      <c r="G4167" s="116" t="str">
        <f t="shared" si="515"/>
        <v>Men Veteran</v>
      </c>
      <c r="H4167" s="116" t="str">
        <f t="shared" si="516"/>
        <v>Walvis Bay</v>
      </c>
      <c r="I4167" s="109"/>
      <c r="J4167" s="109" t="s">
        <v>2018</v>
      </c>
      <c r="K4167" s="109">
        <v>107</v>
      </c>
      <c r="L4167" s="118">
        <f t="shared" si="517"/>
        <v>5.5</v>
      </c>
      <c r="M4167" s="118">
        <f t="shared" si="518"/>
        <v>5.5</v>
      </c>
    </row>
    <row r="4168" spans="1:13" x14ac:dyDescent="0.3">
      <c r="A4168" s="121" t="str">
        <f t="shared" si="510"/>
        <v>2019-IC-L5</v>
      </c>
      <c r="B4168" s="122">
        <f t="shared" si="511"/>
        <v>43785</v>
      </c>
      <c r="C4168" s="121" t="str">
        <f t="shared" si="512"/>
        <v>Zone 5 - Mile 108</v>
      </c>
      <c r="D4168" s="109" t="s">
        <v>834</v>
      </c>
      <c r="E4168" s="116" t="str">
        <f t="shared" si="513"/>
        <v>Morne</v>
      </c>
      <c r="F4168" s="116" t="str">
        <f t="shared" si="514"/>
        <v>Hugo</v>
      </c>
      <c r="G4168" s="116" t="str">
        <f t="shared" si="515"/>
        <v>Men Veteran</v>
      </c>
      <c r="H4168" s="116" t="str">
        <f t="shared" si="516"/>
        <v>Walvis Bay</v>
      </c>
      <c r="I4168" s="109"/>
      <c r="J4168" s="109" t="s">
        <v>2018</v>
      </c>
      <c r="K4168" s="109">
        <v>125</v>
      </c>
      <c r="L4168" s="118">
        <f t="shared" si="517"/>
        <v>9.3000000000000007</v>
      </c>
      <c r="M4168" s="118">
        <f t="shared" si="518"/>
        <v>9.3000000000000007</v>
      </c>
    </row>
    <row r="4169" spans="1:13" x14ac:dyDescent="0.3">
      <c r="A4169" s="121" t="str">
        <f t="shared" si="510"/>
        <v>2019-IC-L5</v>
      </c>
      <c r="B4169" s="122">
        <f t="shared" si="511"/>
        <v>43785</v>
      </c>
      <c r="C4169" s="121" t="str">
        <f t="shared" si="512"/>
        <v>Zone 5 - Mile 108</v>
      </c>
      <c r="D4169" s="109" t="s">
        <v>834</v>
      </c>
      <c r="E4169" s="116" t="str">
        <f t="shared" si="513"/>
        <v>Morne</v>
      </c>
      <c r="F4169" s="116" t="str">
        <f t="shared" si="514"/>
        <v>Hugo</v>
      </c>
      <c r="G4169" s="116" t="str">
        <f t="shared" si="515"/>
        <v>Men Veteran</v>
      </c>
      <c r="H4169" s="116" t="str">
        <f t="shared" si="516"/>
        <v>Walvis Bay</v>
      </c>
      <c r="I4169" s="109"/>
      <c r="J4169" s="109" t="s">
        <v>2018</v>
      </c>
      <c r="K4169" s="109">
        <v>155</v>
      </c>
      <c r="L4169" s="118">
        <f t="shared" si="517"/>
        <v>19.5</v>
      </c>
      <c r="M4169" s="118">
        <f t="shared" si="518"/>
        <v>19.5</v>
      </c>
    </row>
    <row r="4170" spans="1:13" x14ac:dyDescent="0.3">
      <c r="A4170" s="121" t="str">
        <f t="shared" si="510"/>
        <v>2019-IC-L5</v>
      </c>
      <c r="B4170" s="122">
        <f t="shared" si="511"/>
        <v>43785</v>
      </c>
      <c r="C4170" s="121" t="str">
        <f t="shared" si="512"/>
        <v>Zone 5 - Mile 108</v>
      </c>
      <c r="D4170" s="109" t="s">
        <v>834</v>
      </c>
      <c r="E4170" s="116" t="str">
        <f t="shared" si="513"/>
        <v>Morne</v>
      </c>
      <c r="F4170" s="116" t="str">
        <f t="shared" si="514"/>
        <v>Hugo</v>
      </c>
      <c r="G4170" s="116" t="str">
        <f t="shared" si="515"/>
        <v>Men Veteran</v>
      </c>
      <c r="H4170" s="116" t="str">
        <f t="shared" si="516"/>
        <v>Walvis Bay</v>
      </c>
      <c r="I4170" s="109"/>
      <c r="J4170" s="109" t="s">
        <v>2018</v>
      </c>
      <c r="K4170" s="109">
        <v>154</v>
      </c>
      <c r="L4170" s="118">
        <f t="shared" si="517"/>
        <v>19.100000000000001</v>
      </c>
      <c r="M4170" s="118">
        <f t="shared" si="518"/>
        <v>19.100000000000001</v>
      </c>
    </row>
    <row r="4171" spans="1:13" x14ac:dyDescent="0.3">
      <c r="A4171" s="121" t="str">
        <f t="shared" si="510"/>
        <v>2019-IC-L5</v>
      </c>
      <c r="B4171" s="122">
        <f t="shared" si="511"/>
        <v>43785</v>
      </c>
      <c r="C4171" s="121" t="str">
        <f t="shared" si="512"/>
        <v>Zone 5 - Mile 108</v>
      </c>
      <c r="D4171" s="109" t="s">
        <v>834</v>
      </c>
      <c r="E4171" s="116" t="str">
        <f t="shared" si="513"/>
        <v>Morne</v>
      </c>
      <c r="F4171" s="116" t="str">
        <f t="shared" si="514"/>
        <v>Hugo</v>
      </c>
      <c r="G4171" s="116" t="str">
        <f t="shared" si="515"/>
        <v>Men Veteran</v>
      </c>
      <c r="H4171" s="116" t="str">
        <f t="shared" si="516"/>
        <v>Walvis Bay</v>
      </c>
      <c r="I4171" s="109"/>
      <c r="J4171" s="109" t="s">
        <v>2018</v>
      </c>
      <c r="K4171" s="109">
        <v>110</v>
      </c>
      <c r="L4171" s="118">
        <f t="shared" si="517"/>
        <v>6</v>
      </c>
      <c r="M4171" s="118">
        <f t="shared" si="518"/>
        <v>6</v>
      </c>
    </row>
    <row r="4172" spans="1:13" x14ac:dyDescent="0.3">
      <c r="A4172" s="121" t="str">
        <f t="shared" ref="A4172:A4235" si="519">IF(D4172="","",A4171)</f>
        <v>2019-IC-L5</v>
      </c>
      <c r="B4172" s="122">
        <f t="shared" ref="B4172:B4235" si="520">IF(D4172="","",B4171)</f>
        <v>43785</v>
      </c>
      <c r="C4172" s="121" t="str">
        <f t="shared" ref="C4172:C4235" si="521">IF(D4172="","",C4171)</f>
        <v>Zone 5 - Mile 108</v>
      </c>
      <c r="D4172" s="109" t="s">
        <v>834</v>
      </c>
      <c r="E4172" s="116" t="str">
        <f t="shared" si="513"/>
        <v>Morne</v>
      </c>
      <c r="F4172" s="116" t="str">
        <f t="shared" si="514"/>
        <v>Hugo</v>
      </c>
      <c r="G4172" s="116" t="str">
        <f t="shared" si="515"/>
        <v>Men Veteran</v>
      </c>
      <c r="H4172" s="116" t="str">
        <f t="shared" si="516"/>
        <v>Walvis Bay</v>
      </c>
      <c r="I4172" s="109"/>
      <c r="J4172" s="109" t="s">
        <v>2018</v>
      </c>
      <c r="K4172" s="109">
        <v>144</v>
      </c>
      <c r="L4172" s="118">
        <f t="shared" si="517"/>
        <v>15.1</v>
      </c>
      <c r="M4172" s="118">
        <f t="shared" si="518"/>
        <v>15.1</v>
      </c>
    </row>
    <row r="4173" spans="1:13" x14ac:dyDescent="0.3">
      <c r="A4173" s="121" t="str">
        <f t="shared" si="519"/>
        <v>2019-IC-L5</v>
      </c>
      <c r="B4173" s="122">
        <f t="shared" si="520"/>
        <v>43785</v>
      </c>
      <c r="C4173" s="121" t="str">
        <f t="shared" si="521"/>
        <v>Zone 5 - Mile 108</v>
      </c>
      <c r="D4173" s="109" t="s">
        <v>1805</v>
      </c>
      <c r="E4173" s="116" t="str">
        <f t="shared" si="513"/>
        <v>Andre</v>
      </c>
      <c r="F4173" s="116" t="str">
        <f t="shared" si="514"/>
        <v>Bezuidehout</v>
      </c>
      <c r="G4173" s="116" t="str">
        <f t="shared" si="515"/>
        <v>Men Master</v>
      </c>
      <c r="H4173" s="116" t="str">
        <f t="shared" si="516"/>
        <v>Walvis Bay</v>
      </c>
      <c r="I4173" s="109"/>
      <c r="J4173" s="109" t="s">
        <v>2018</v>
      </c>
      <c r="K4173" s="109">
        <v>153</v>
      </c>
      <c r="L4173" s="118">
        <f t="shared" si="517"/>
        <v>18.600000000000001</v>
      </c>
      <c r="M4173" s="118">
        <f t="shared" si="518"/>
        <v>18.600000000000001</v>
      </c>
    </row>
    <row r="4174" spans="1:13" x14ac:dyDescent="0.3">
      <c r="A4174" s="121" t="str">
        <f t="shared" si="519"/>
        <v>2019-IC-L5</v>
      </c>
      <c r="B4174" s="122">
        <f t="shared" si="520"/>
        <v>43785</v>
      </c>
      <c r="C4174" s="121" t="str">
        <f t="shared" si="521"/>
        <v>Zone 5 - Mile 108</v>
      </c>
      <c r="D4174" s="109" t="s">
        <v>1805</v>
      </c>
      <c r="E4174" s="116" t="str">
        <f t="shared" si="513"/>
        <v>Andre</v>
      </c>
      <c r="F4174" s="116" t="str">
        <f t="shared" si="514"/>
        <v>Bezuidehout</v>
      </c>
      <c r="G4174" s="116" t="str">
        <f t="shared" si="515"/>
        <v>Men Master</v>
      </c>
      <c r="H4174" s="116" t="str">
        <f t="shared" si="516"/>
        <v>Walvis Bay</v>
      </c>
      <c r="I4174" s="109"/>
      <c r="J4174" s="109" t="s">
        <v>10</v>
      </c>
      <c r="K4174" s="109">
        <v>42</v>
      </c>
      <c r="L4174" s="118">
        <f t="shared" si="517"/>
        <v>1.1000000000000001</v>
      </c>
      <c r="M4174" s="118">
        <f t="shared" si="518"/>
        <v>1.1000000000000001</v>
      </c>
    </row>
    <row r="4175" spans="1:13" x14ac:dyDescent="0.3">
      <c r="A4175" s="121" t="str">
        <f t="shared" si="519"/>
        <v>2019-IC-L5</v>
      </c>
      <c r="B4175" s="122">
        <f t="shared" si="520"/>
        <v>43785</v>
      </c>
      <c r="C4175" s="121" t="str">
        <f t="shared" si="521"/>
        <v>Zone 5 - Mile 108</v>
      </c>
      <c r="D4175" s="109" t="s">
        <v>881</v>
      </c>
      <c r="E4175" s="116" t="str">
        <f t="shared" si="513"/>
        <v>Raymond</v>
      </c>
      <c r="F4175" s="116" t="str">
        <f t="shared" si="514"/>
        <v>Duvenhage</v>
      </c>
      <c r="G4175" s="116" t="str">
        <f t="shared" si="515"/>
        <v>Men Veteran</v>
      </c>
      <c r="H4175" s="116" t="str">
        <f t="shared" si="516"/>
        <v>Walvis Bay</v>
      </c>
      <c r="I4175" s="109"/>
      <c r="J4175" s="109" t="s">
        <v>2018</v>
      </c>
      <c r="K4175" s="109">
        <v>129</v>
      </c>
      <c r="L4175" s="118">
        <f t="shared" si="517"/>
        <v>10.4</v>
      </c>
      <c r="M4175" s="118">
        <f t="shared" si="518"/>
        <v>10.4</v>
      </c>
    </row>
    <row r="4176" spans="1:13" x14ac:dyDescent="0.3">
      <c r="A4176" s="121" t="str">
        <f t="shared" si="519"/>
        <v>2019-IC-L5</v>
      </c>
      <c r="B4176" s="122">
        <f t="shared" si="520"/>
        <v>43785</v>
      </c>
      <c r="C4176" s="121" t="str">
        <f t="shared" si="521"/>
        <v>Zone 5 - Mile 108</v>
      </c>
      <c r="D4176" s="109" t="s">
        <v>881</v>
      </c>
      <c r="E4176" s="116" t="str">
        <f t="shared" si="513"/>
        <v>Raymond</v>
      </c>
      <c r="F4176" s="116" t="str">
        <f t="shared" si="514"/>
        <v>Duvenhage</v>
      </c>
      <c r="G4176" s="116" t="str">
        <f t="shared" si="515"/>
        <v>Men Veteran</v>
      </c>
      <c r="H4176" s="116" t="str">
        <f t="shared" si="516"/>
        <v>Walvis Bay</v>
      </c>
      <c r="I4176" s="109"/>
      <c r="J4176" s="109" t="s">
        <v>2018</v>
      </c>
      <c r="K4176" s="109">
        <v>156</v>
      </c>
      <c r="L4176" s="118">
        <f t="shared" si="517"/>
        <v>19.899999999999999</v>
      </c>
      <c r="M4176" s="118">
        <f t="shared" si="518"/>
        <v>19.899999999999999</v>
      </c>
    </row>
    <row r="4177" spans="1:13" x14ac:dyDescent="0.3">
      <c r="A4177" s="121" t="str">
        <f t="shared" si="519"/>
        <v>2019-IC-L5</v>
      </c>
      <c r="B4177" s="122">
        <f t="shared" si="520"/>
        <v>43785</v>
      </c>
      <c r="C4177" s="121" t="str">
        <f t="shared" si="521"/>
        <v>Zone 5 - Mile 108</v>
      </c>
      <c r="D4177" s="109" t="s">
        <v>881</v>
      </c>
      <c r="E4177" s="116" t="str">
        <f t="shared" si="513"/>
        <v>Raymond</v>
      </c>
      <c r="F4177" s="116" t="str">
        <f t="shared" si="514"/>
        <v>Duvenhage</v>
      </c>
      <c r="G4177" s="116" t="str">
        <f t="shared" si="515"/>
        <v>Men Veteran</v>
      </c>
      <c r="H4177" s="116" t="str">
        <f t="shared" si="516"/>
        <v>Walvis Bay</v>
      </c>
      <c r="I4177" s="109"/>
      <c r="J4177" s="109" t="s">
        <v>2020</v>
      </c>
      <c r="K4177" s="109">
        <v>110</v>
      </c>
      <c r="L4177" s="118">
        <f t="shared" si="517"/>
        <v>5.2</v>
      </c>
      <c r="M4177" s="118">
        <f t="shared" si="518"/>
        <v>5.2</v>
      </c>
    </row>
    <row r="4178" spans="1:13" x14ac:dyDescent="0.3">
      <c r="A4178" s="121" t="str">
        <f t="shared" si="519"/>
        <v>2019-IC-L5</v>
      </c>
      <c r="B4178" s="122">
        <f t="shared" si="520"/>
        <v>43785</v>
      </c>
      <c r="C4178" s="121" t="str">
        <f t="shared" si="521"/>
        <v>Zone 5 - Mile 108</v>
      </c>
      <c r="D4178" s="109" t="s">
        <v>1790</v>
      </c>
      <c r="E4178" s="116" t="str">
        <f t="shared" si="513"/>
        <v>David</v>
      </c>
      <c r="F4178" s="116" t="str">
        <f t="shared" si="514"/>
        <v>Hyman</v>
      </c>
      <c r="G4178" s="116" t="str">
        <f t="shared" si="515"/>
        <v>Men Master</v>
      </c>
      <c r="H4178" s="116" t="str">
        <f t="shared" si="516"/>
        <v>Penguin</v>
      </c>
      <c r="I4178" s="109"/>
      <c r="J4178" s="109" t="s">
        <v>20</v>
      </c>
      <c r="K4178" s="109">
        <v>71</v>
      </c>
      <c r="L4178" s="118">
        <f t="shared" si="517"/>
        <v>1.3</v>
      </c>
      <c r="M4178" s="118">
        <f t="shared" si="518"/>
        <v>1.3</v>
      </c>
    </row>
    <row r="4179" spans="1:13" x14ac:dyDescent="0.3">
      <c r="A4179" s="121" t="str">
        <f t="shared" si="519"/>
        <v>2019-IC-L5</v>
      </c>
      <c r="B4179" s="122">
        <f t="shared" si="520"/>
        <v>43785</v>
      </c>
      <c r="C4179" s="121" t="str">
        <f t="shared" si="521"/>
        <v>Zone 5 - Mile 108</v>
      </c>
      <c r="D4179" s="109" t="s">
        <v>1790</v>
      </c>
      <c r="E4179" s="116" t="str">
        <f t="shared" si="513"/>
        <v>David</v>
      </c>
      <c r="F4179" s="116" t="str">
        <f t="shared" si="514"/>
        <v>Hyman</v>
      </c>
      <c r="G4179" s="116" t="str">
        <f t="shared" si="515"/>
        <v>Men Master</v>
      </c>
      <c r="H4179" s="116" t="str">
        <f t="shared" si="516"/>
        <v>Penguin</v>
      </c>
      <c r="I4179" s="109"/>
      <c r="J4179" s="109" t="s">
        <v>2018</v>
      </c>
      <c r="K4179" s="109">
        <v>141</v>
      </c>
      <c r="L4179" s="118">
        <f t="shared" si="517"/>
        <v>14.1</v>
      </c>
      <c r="M4179" s="118">
        <f t="shared" si="518"/>
        <v>14.1</v>
      </c>
    </row>
    <row r="4180" spans="1:13" x14ac:dyDescent="0.3">
      <c r="A4180" s="121" t="str">
        <f t="shared" si="519"/>
        <v>2019-IC-L5</v>
      </c>
      <c r="B4180" s="122">
        <f t="shared" si="520"/>
        <v>43785</v>
      </c>
      <c r="C4180" s="121" t="str">
        <f t="shared" si="521"/>
        <v>Zone 5 - Mile 108</v>
      </c>
      <c r="D4180" s="109" t="s">
        <v>1710</v>
      </c>
      <c r="E4180" s="116" t="str">
        <f t="shared" si="513"/>
        <v>Clinton</v>
      </c>
      <c r="F4180" s="116" t="str">
        <f t="shared" si="514"/>
        <v>Barnhard</v>
      </c>
      <c r="G4180" s="116" t="str">
        <f t="shared" si="515"/>
        <v>Men Senior</v>
      </c>
      <c r="H4180" s="116" t="str">
        <f t="shared" si="516"/>
        <v>Henties Bay</v>
      </c>
      <c r="I4180" s="109"/>
      <c r="J4180" s="109" t="s">
        <v>2018</v>
      </c>
      <c r="K4180" s="109">
        <v>150</v>
      </c>
      <c r="L4180" s="118">
        <f t="shared" si="517"/>
        <v>17.399999999999999</v>
      </c>
      <c r="M4180" s="118">
        <f t="shared" si="518"/>
        <v>17.399999999999999</v>
      </c>
    </row>
    <row r="4181" spans="1:13" x14ac:dyDescent="0.3">
      <c r="A4181" s="121" t="str">
        <f t="shared" si="519"/>
        <v>2019-IC-L5</v>
      </c>
      <c r="B4181" s="122">
        <f t="shared" si="520"/>
        <v>43785</v>
      </c>
      <c r="C4181" s="121" t="str">
        <f t="shared" si="521"/>
        <v>Zone 5 - Mile 108</v>
      </c>
      <c r="D4181" s="109" t="s">
        <v>1710</v>
      </c>
      <c r="E4181" s="116" t="str">
        <f t="shared" si="513"/>
        <v>Clinton</v>
      </c>
      <c r="F4181" s="116" t="str">
        <f t="shared" si="514"/>
        <v>Barnhard</v>
      </c>
      <c r="G4181" s="116" t="str">
        <f t="shared" si="515"/>
        <v>Men Senior</v>
      </c>
      <c r="H4181" s="116" t="str">
        <f t="shared" si="516"/>
        <v>Henties Bay</v>
      </c>
      <c r="I4181" s="109"/>
      <c r="J4181" s="109" t="s">
        <v>2018</v>
      </c>
      <c r="K4181" s="109">
        <v>141</v>
      </c>
      <c r="L4181" s="118">
        <f t="shared" si="517"/>
        <v>14.1</v>
      </c>
      <c r="M4181" s="118">
        <f t="shared" si="518"/>
        <v>14.1</v>
      </c>
    </row>
    <row r="4182" spans="1:13" x14ac:dyDescent="0.3">
      <c r="A4182" s="121" t="str">
        <f t="shared" si="519"/>
        <v>2019-IC-L5</v>
      </c>
      <c r="B4182" s="122">
        <f t="shared" si="520"/>
        <v>43785</v>
      </c>
      <c r="C4182" s="121" t="str">
        <f t="shared" si="521"/>
        <v>Zone 5 - Mile 108</v>
      </c>
      <c r="D4182" s="109" t="s">
        <v>1384</v>
      </c>
      <c r="E4182" s="116" t="str">
        <f t="shared" si="513"/>
        <v>Frikkie</v>
      </c>
      <c r="F4182" s="116" t="str">
        <f t="shared" si="514"/>
        <v>Ferreira</v>
      </c>
      <c r="G4182" s="116" t="str">
        <f t="shared" si="515"/>
        <v>Men Master</v>
      </c>
      <c r="H4182" s="116" t="str">
        <f t="shared" si="516"/>
        <v>Walvis Bay</v>
      </c>
      <c r="I4182" s="109"/>
      <c r="J4182" s="109" t="s">
        <v>2018</v>
      </c>
      <c r="K4182" s="109">
        <v>148</v>
      </c>
      <c r="L4182" s="118">
        <f t="shared" si="517"/>
        <v>16.600000000000001</v>
      </c>
      <c r="M4182" s="118">
        <f t="shared" si="518"/>
        <v>16.600000000000001</v>
      </c>
    </row>
    <row r="4183" spans="1:13" x14ac:dyDescent="0.3">
      <c r="A4183" s="121" t="str">
        <f t="shared" si="519"/>
        <v>2019-IC-L5</v>
      </c>
      <c r="B4183" s="122">
        <f t="shared" si="520"/>
        <v>43785</v>
      </c>
      <c r="C4183" s="121" t="str">
        <f t="shared" si="521"/>
        <v>Zone 5 - Mile 108</v>
      </c>
      <c r="D4183" s="109" t="s">
        <v>1384</v>
      </c>
      <c r="E4183" s="116" t="str">
        <f t="shared" si="513"/>
        <v>Frikkie</v>
      </c>
      <c r="F4183" s="116" t="str">
        <f t="shared" si="514"/>
        <v>Ferreira</v>
      </c>
      <c r="G4183" s="116" t="str">
        <f t="shared" si="515"/>
        <v>Men Master</v>
      </c>
      <c r="H4183" s="116" t="str">
        <f t="shared" si="516"/>
        <v>Walvis Bay</v>
      </c>
      <c r="I4183" s="109"/>
      <c r="J4183" s="109" t="s">
        <v>8</v>
      </c>
      <c r="K4183" s="109">
        <v>85</v>
      </c>
      <c r="L4183" s="118">
        <f t="shared" si="517"/>
        <v>4.9000000000000004</v>
      </c>
      <c r="M4183" s="118">
        <f t="shared" si="518"/>
        <v>4.9000000000000004</v>
      </c>
    </row>
    <row r="4184" spans="1:13" x14ac:dyDescent="0.3">
      <c r="A4184" s="121" t="str">
        <f t="shared" si="519"/>
        <v>2019-IC-L5</v>
      </c>
      <c r="B4184" s="122">
        <f t="shared" si="520"/>
        <v>43785</v>
      </c>
      <c r="C4184" s="121" t="str">
        <f t="shared" si="521"/>
        <v>Zone 5 - Mile 108</v>
      </c>
      <c r="D4184" s="109" t="s">
        <v>1384</v>
      </c>
      <c r="E4184" s="116" t="str">
        <f t="shared" si="513"/>
        <v>Frikkie</v>
      </c>
      <c r="F4184" s="116" t="str">
        <f t="shared" si="514"/>
        <v>Ferreira</v>
      </c>
      <c r="G4184" s="116" t="str">
        <f t="shared" si="515"/>
        <v>Men Master</v>
      </c>
      <c r="H4184" s="116" t="str">
        <f t="shared" si="516"/>
        <v>Walvis Bay</v>
      </c>
      <c r="I4184" s="109"/>
      <c r="J4184" s="109" t="s">
        <v>8</v>
      </c>
      <c r="K4184" s="109">
        <v>78</v>
      </c>
      <c r="L4184" s="118">
        <f t="shared" si="517"/>
        <v>3.8</v>
      </c>
      <c r="M4184" s="118">
        <f t="shared" si="518"/>
        <v>3.8</v>
      </c>
    </row>
    <row r="4185" spans="1:13" x14ac:dyDescent="0.3">
      <c r="A4185" s="121" t="str">
        <f t="shared" si="519"/>
        <v>2019-IC-L5</v>
      </c>
      <c r="B4185" s="122">
        <f t="shared" si="520"/>
        <v>43785</v>
      </c>
      <c r="C4185" s="121" t="str">
        <f t="shared" si="521"/>
        <v>Zone 5 - Mile 108</v>
      </c>
      <c r="D4185" s="109" t="s">
        <v>1638</v>
      </c>
      <c r="E4185" s="116" t="str">
        <f t="shared" si="513"/>
        <v>Breggie</v>
      </c>
      <c r="F4185" s="116" t="str">
        <f t="shared" si="514"/>
        <v>Ferreira</v>
      </c>
      <c r="G4185" s="116" t="str">
        <f t="shared" si="515"/>
        <v>Ladies Master</v>
      </c>
      <c r="H4185" s="116" t="str">
        <f t="shared" si="516"/>
        <v>Walvis Bay</v>
      </c>
      <c r="I4185" s="109"/>
      <c r="J4185" s="109" t="s">
        <v>8</v>
      </c>
      <c r="K4185" s="109">
        <v>79</v>
      </c>
      <c r="L4185" s="118">
        <f t="shared" si="517"/>
        <v>3.9</v>
      </c>
      <c r="M4185" s="118">
        <f t="shared" si="518"/>
        <v>3.9</v>
      </c>
    </row>
    <row r="4186" spans="1:13" x14ac:dyDescent="0.3">
      <c r="A4186" s="121" t="str">
        <f t="shared" si="519"/>
        <v>2019-IC-L5</v>
      </c>
      <c r="B4186" s="122">
        <f t="shared" si="520"/>
        <v>43785</v>
      </c>
      <c r="C4186" s="121" t="str">
        <f t="shared" si="521"/>
        <v>Zone 5 - Mile 108</v>
      </c>
      <c r="D4186" s="109" t="s">
        <v>1707</v>
      </c>
      <c r="E4186" s="116" t="str">
        <f t="shared" si="513"/>
        <v>Francois</v>
      </c>
      <c r="F4186" s="116" t="str">
        <f t="shared" si="514"/>
        <v>Wolfaardt</v>
      </c>
      <c r="G4186" s="116" t="str">
        <f t="shared" si="515"/>
        <v>Men Veteran</v>
      </c>
      <c r="H4186" s="116" t="str">
        <f t="shared" si="516"/>
        <v>Walvis Bay</v>
      </c>
      <c r="I4186" s="109"/>
      <c r="J4186" s="109" t="s">
        <v>2018</v>
      </c>
      <c r="K4186" s="109">
        <v>111</v>
      </c>
      <c r="L4186" s="118">
        <f t="shared" si="517"/>
        <v>6.2</v>
      </c>
      <c r="M4186" s="118">
        <f t="shared" si="518"/>
        <v>6.2</v>
      </c>
    </row>
    <row r="4187" spans="1:13" x14ac:dyDescent="0.3">
      <c r="A4187" s="121" t="str">
        <f t="shared" si="519"/>
        <v>2019-IC-L5</v>
      </c>
      <c r="B4187" s="122">
        <f t="shared" si="520"/>
        <v>43785</v>
      </c>
      <c r="C4187" s="121" t="str">
        <f t="shared" si="521"/>
        <v>Zone 5 - Mile 108</v>
      </c>
      <c r="D4187" s="109" t="s">
        <v>1707</v>
      </c>
      <c r="E4187" s="116" t="str">
        <f t="shared" si="513"/>
        <v>Francois</v>
      </c>
      <c r="F4187" s="116" t="str">
        <f t="shared" si="514"/>
        <v>Wolfaardt</v>
      </c>
      <c r="G4187" s="116" t="str">
        <f t="shared" si="515"/>
        <v>Men Veteran</v>
      </c>
      <c r="H4187" s="116" t="str">
        <f t="shared" si="516"/>
        <v>Walvis Bay</v>
      </c>
      <c r="I4187" s="109"/>
      <c r="J4187" s="109" t="s">
        <v>2018</v>
      </c>
      <c r="K4187" s="109">
        <v>102</v>
      </c>
      <c r="L4187" s="118">
        <f t="shared" si="517"/>
        <v>4.5999999999999996</v>
      </c>
      <c r="M4187" s="118">
        <f t="shared" si="518"/>
        <v>4.5999999999999996</v>
      </c>
    </row>
    <row r="4188" spans="1:13" x14ac:dyDescent="0.3">
      <c r="A4188" s="121" t="str">
        <f t="shared" si="519"/>
        <v>2019-IC-L5</v>
      </c>
      <c r="B4188" s="122">
        <f t="shared" si="520"/>
        <v>43785</v>
      </c>
      <c r="C4188" s="121" t="str">
        <f t="shared" si="521"/>
        <v>Zone 5 - Mile 108</v>
      </c>
      <c r="D4188" s="109" t="s">
        <v>1707</v>
      </c>
      <c r="E4188" s="116" t="str">
        <f t="shared" si="513"/>
        <v>Francois</v>
      </c>
      <c r="F4188" s="116" t="str">
        <f t="shared" si="514"/>
        <v>Wolfaardt</v>
      </c>
      <c r="G4188" s="116" t="str">
        <f t="shared" si="515"/>
        <v>Men Veteran</v>
      </c>
      <c r="H4188" s="116" t="str">
        <f t="shared" si="516"/>
        <v>Walvis Bay</v>
      </c>
      <c r="I4188" s="109"/>
      <c r="J4188" s="109" t="s">
        <v>2018</v>
      </c>
      <c r="K4188" s="109">
        <v>77</v>
      </c>
      <c r="L4188" s="118">
        <f t="shared" si="517"/>
        <v>1.8</v>
      </c>
      <c r="M4188" s="118">
        <f t="shared" si="518"/>
        <v>1.8</v>
      </c>
    </row>
    <row r="4189" spans="1:13" x14ac:dyDescent="0.3">
      <c r="A4189" s="121" t="str">
        <f t="shared" si="519"/>
        <v>2019-IC-L5</v>
      </c>
      <c r="B4189" s="122">
        <f t="shared" si="520"/>
        <v>43785</v>
      </c>
      <c r="C4189" s="121" t="str">
        <f t="shared" si="521"/>
        <v>Zone 5 - Mile 108</v>
      </c>
      <c r="D4189" s="109" t="s">
        <v>1639</v>
      </c>
      <c r="E4189" s="116" t="str">
        <f t="shared" si="513"/>
        <v>Francois Jnr</v>
      </c>
      <c r="F4189" s="116" t="str">
        <f t="shared" si="514"/>
        <v>Wolfaardt</v>
      </c>
      <c r="G4189" s="116" t="str">
        <f t="shared" si="515"/>
        <v>Men U/21</v>
      </c>
      <c r="H4189" s="116" t="str">
        <f t="shared" si="516"/>
        <v>Walvis Bay</v>
      </c>
      <c r="I4189" s="109"/>
      <c r="J4189" s="109" t="s">
        <v>2018</v>
      </c>
      <c r="K4189" s="109">
        <v>138</v>
      </c>
      <c r="L4189" s="118">
        <f t="shared" si="517"/>
        <v>13.1</v>
      </c>
      <c r="M4189" s="118">
        <f t="shared" si="518"/>
        <v>13.1</v>
      </c>
    </row>
    <row r="4190" spans="1:13" x14ac:dyDescent="0.3">
      <c r="A4190" s="121" t="str">
        <f t="shared" si="519"/>
        <v>2019-IC-L5</v>
      </c>
      <c r="B4190" s="122">
        <f t="shared" si="520"/>
        <v>43785</v>
      </c>
      <c r="C4190" s="121" t="str">
        <f t="shared" si="521"/>
        <v>Zone 5 - Mile 108</v>
      </c>
      <c r="D4190" s="109" t="s">
        <v>1639</v>
      </c>
      <c r="E4190" s="116" t="str">
        <f t="shared" si="513"/>
        <v>Francois Jnr</v>
      </c>
      <c r="F4190" s="116" t="str">
        <f t="shared" si="514"/>
        <v>Wolfaardt</v>
      </c>
      <c r="G4190" s="116" t="str">
        <f t="shared" si="515"/>
        <v>Men U/21</v>
      </c>
      <c r="H4190" s="116" t="str">
        <f t="shared" si="516"/>
        <v>Walvis Bay</v>
      </c>
      <c r="I4190" s="109"/>
      <c r="J4190" s="109" t="s">
        <v>2018</v>
      </c>
      <c r="K4190" s="109">
        <v>102</v>
      </c>
      <c r="L4190" s="118">
        <f t="shared" si="517"/>
        <v>4.5999999999999996</v>
      </c>
      <c r="M4190" s="118">
        <f t="shared" si="518"/>
        <v>4.5999999999999996</v>
      </c>
    </row>
    <row r="4191" spans="1:13" x14ac:dyDescent="0.3">
      <c r="A4191" s="121" t="str">
        <f t="shared" si="519"/>
        <v>2019-IC-L5</v>
      </c>
      <c r="B4191" s="122">
        <f t="shared" si="520"/>
        <v>43785</v>
      </c>
      <c r="C4191" s="121" t="str">
        <f t="shared" si="521"/>
        <v>Zone 5 - Mile 108</v>
      </c>
      <c r="D4191" s="109" t="s">
        <v>1639</v>
      </c>
      <c r="E4191" s="116" t="str">
        <f t="shared" si="513"/>
        <v>Francois Jnr</v>
      </c>
      <c r="F4191" s="116" t="str">
        <f t="shared" si="514"/>
        <v>Wolfaardt</v>
      </c>
      <c r="G4191" s="116" t="str">
        <f t="shared" si="515"/>
        <v>Men U/21</v>
      </c>
      <c r="H4191" s="116" t="str">
        <f t="shared" si="516"/>
        <v>Walvis Bay</v>
      </c>
      <c r="I4191" s="109"/>
      <c r="J4191" s="109" t="s">
        <v>2020</v>
      </c>
      <c r="K4191" s="109">
        <v>72</v>
      </c>
      <c r="L4191" s="118">
        <f t="shared" si="517"/>
        <v>1.2</v>
      </c>
      <c r="M4191" s="118">
        <f t="shared" si="518"/>
        <v>1.2</v>
      </c>
    </row>
    <row r="4192" spans="1:13" x14ac:dyDescent="0.3">
      <c r="A4192" s="121" t="str">
        <f t="shared" si="519"/>
        <v>2019-IC-L5</v>
      </c>
      <c r="B4192" s="122">
        <f t="shared" si="520"/>
        <v>43785</v>
      </c>
      <c r="C4192" s="121" t="str">
        <f t="shared" si="521"/>
        <v>Zone 5 - Mile 108</v>
      </c>
      <c r="D4192" s="109" t="s">
        <v>1639</v>
      </c>
      <c r="E4192" s="116" t="str">
        <f t="shared" si="513"/>
        <v>Francois Jnr</v>
      </c>
      <c r="F4192" s="116" t="str">
        <f t="shared" si="514"/>
        <v>Wolfaardt</v>
      </c>
      <c r="G4192" s="116" t="str">
        <f t="shared" si="515"/>
        <v>Men U/21</v>
      </c>
      <c r="H4192" s="116" t="str">
        <f t="shared" si="516"/>
        <v>Walvis Bay</v>
      </c>
      <c r="I4192" s="109"/>
      <c r="J4192" s="109" t="s">
        <v>2018</v>
      </c>
      <c r="K4192" s="109">
        <v>149</v>
      </c>
      <c r="L4192" s="118">
        <f t="shared" si="517"/>
        <v>17</v>
      </c>
      <c r="M4192" s="118">
        <f t="shared" si="518"/>
        <v>17</v>
      </c>
    </row>
    <row r="4193" spans="1:13" x14ac:dyDescent="0.3">
      <c r="A4193" s="121" t="str">
        <f t="shared" si="519"/>
        <v>2019-IC-L5</v>
      </c>
      <c r="B4193" s="122">
        <f t="shared" si="520"/>
        <v>43785</v>
      </c>
      <c r="C4193" s="121" t="str">
        <f t="shared" si="521"/>
        <v>Zone 5 - Mile 108</v>
      </c>
      <c r="D4193" s="109" t="s">
        <v>596</v>
      </c>
      <c r="E4193" s="116" t="str">
        <f t="shared" si="513"/>
        <v>Werner</v>
      </c>
      <c r="F4193" s="116" t="str">
        <f t="shared" si="514"/>
        <v>Van Riet</v>
      </c>
      <c r="G4193" s="116" t="str">
        <f t="shared" si="515"/>
        <v>Men Veteran</v>
      </c>
      <c r="H4193" s="116" t="str">
        <f t="shared" si="516"/>
        <v>Walvis Bay</v>
      </c>
      <c r="I4193" s="109"/>
      <c r="J4193" s="109" t="s">
        <v>2018</v>
      </c>
      <c r="K4193" s="109">
        <v>147</v>
      </c>
      <c r="L4193" s="118">
        <f t="shared" si="517"/>
        <v>16.2</v>
      </c>
      <c r="M4193" s="118">
        <f t="shared" si="518"/>
        <v>16.2</v>
      </c>
    </row>
    <row r="4194" spans="1:13" x14ac:dyDescent="0.3">
      <c r="A4194" s="121" t="str">
        <f t="shared" si="519"/>
        <v>2019-IC-L5</v>
      </c>
      <c r="B4194" s="122">
        <f t="shared" si="520"/>
        <v>43785</v>
      </c>
      <c r="C4194" s="121" t="str">
        <f t="shared" si="521"/>
        <v>Zone 5 - Mile 108</v>
      </c>
      <c r="D4194" s="109" t="s">
        <v>596</v>
      </c>
      <c r="E4194" s="116" t="str">
        <f t="shared" si="513"/>
        <v>Werner</v>
      </c>
      <c r="F4194" s="116" t="str">
        <f t="shared" si="514"/>
        <v>Van Riet</v>
      </c>
      <c r="G4194" s="116" t="str">
        <f t="shared" si="515"/>
        <v>Men Veteran</v>
      </c>
      <c r="H4194" s="116" t="str">
        <f t="shared" si="516"/>
        <v>Walvis Bay</v>
      </c>
      <c r="I4194" s="109"/>
      <c r="J4194" s="109" t="s">
        <v>2018</v>
      </c>
      <c r="K4194" s="109">
        <v>127</v>
      </c>
      <c r="L4194" s="118">
        <f t="shared" si="517"/>
        <v>9.8000000000000007</v>
      </c>
      <c r="M4194" s="118">
        <f t="shared" si="518"/>
        <v>9.8000000000000007</v>
      </c>
    </row>
    <row r="4195" spans="1:13" x14ac:dyDescent="0.3">
      <c r="A4195" s="121" t="str">
        <f t="shared" si="519"/>
        <v>2019-IC-L5</v>
      </c>
      <c r="B4195" s="122">
        <f t="shared" si="520"/>
        <v>43785</v>
      </c>
      <c r="C4195" s="121" t="str">
        <f t="shared" si="521"/>
        <v>Zone 5 - Mile 108</v>
      </c>
      <c r="D4195" s="109" t="s">
        <v>596</v>
      </c>
      <c r="E4195" s="116" t="str">
        <f t="shared" ref="E4195:E4258" si="522">IF(D4195="","",VLOOKUP(D4195,Master,3,FALSE))</f>
        <v>Werner</v>
      </c>
      <c r="F4195" s="116" t="str">
        <f t="shared" ref="F4195:F4258" si="523">IF(D4195="","",VLOOKUP(D4195,Master,4,FALSE))</f>
        <v>Van Riet</v>
      </c>
      <c r="G4195" s="116" t="str">
        <f t="shared" ref="G4195:G4258" si="524">IF(D4195="","",VLOOKUP(D4195,Master,5,FALSE))</f>
        <v>Men Veteran</v>
      </c>
      <c r="H4195" s="116" t="str">
        <f t="shared" ref="H4195:H4258" si="525">IF(D4195="","",VLOOKUP(D4195,Master,2,FALSE))</f>
        <v>Walvis Bay</v>
      </c>
      <c r="I4195" s="109"/>
      <c r="J4195" s="109" t="s">
        <v>2018</v>
      </c>
      <c r="K4195" s="109">
        <v>149</v>
      </c>
      <c r="L4195" s="118">
        <f t="shared" ref="L4195:L4258" si="526">IF(K4195="","",IF(I4195="",ROUND(HLOOKUP(J4195,kgList,K4195,FALSE),1),ROUND(HLOOKUP(I4195,kgList,K4195,FALSE),1)))</f>
        <v>17</v>
      </c>
      <c r="M4195" s="118">
        <f t="shared" ref="M4195:M4258" si="527">IF(L4195="","",IF(COUNTA(I4195:J4195)&gt;1,"Edible or Inedible",IF(COUNTA(I4195)=1,L4195*1,IF(COUNTA(J4195)=1,L4195*1,"ERROR"))))</f>
        <v>17</v>
      </c>
    </row>
    <row r="4196" spans="1:13" x14ac:dyDescent="0.3">
      <c r="A4196" s="121" t="str">
        <f t="shared" si="519"/>
        <v>2019-IC-L5</v>
      </c>
      <c r="B4196" s="122">
        <f t="shared" si="520"/>
        <v>43785</v>
      </c>
      <c r="C4196" s="121" t="str">
        <f t="shared" si="521"/>
        <v>Zone 5 - Mile 108</v>
      </c>
      <c r="D4196" s="109" t="s">
        <v>1797</v>
      </c>
      <c r="E4196" s="116" t="str">
        <f t="shared" si="522"/>
        <v>Johan</v>
      </c>
      <c r="F4196" s="116" t="str">
        <f t="shared" si="523"/>
        <v>Bergh</v>
      </c>
      <c r="G4196" s="116" t="str">
        <f t="shared" si="524"/>
        <v>Men Senior</v>
      </c>
      <c r="H4196" s="116" t="str">
        <f t="shared" si="525"/>
        <v>xHenties Bay</v>
      </c>
      <c r="I4196" s="109"/>
      <c r="J4196" s="109"/>
      <c r="K4196" s="109"/>
      <c r="L4196" s="118" t="str">
        <f t="shared" si="526"/>
        <v/>
      </c>
      <c r="M4196" s="118" t="str">
        <f t="shared" si="527"/>
        <v/>
      </c>
    </row>
    <row r="4197" spans="1:13" x14ac:dyDescent="0.3">
      <c r="A4197" s="121" t="str">
        <f t="shared" si="519"/>
        <v>2019-IC-L5</v>
      </c>
      <c r="B4197" s="122">
        <f t="shared" si="520"/>
        <v>43785</v>
      </c>
      <c r="C4197" s="121" t="str">
        <f t="shared" si="521"/>
        <v>Zone 5 - Mile 108</v>
      </c>
      <c r="D4197" s="109" t="s">
        <v>1806</v>
      </c>
      <c r="E4197" s="116" t="str">
        <f t="shared" si="522"/>
        <v>Armand</v>
      </c>
      <c r="F4197" s="116" t="str">
        <f t="shared" si="523"/>
        <v>Pretoruis</v>
      </c>
      <c r="G4197" s="116" t="str">
        <f t="shared" si="524"/>
        <v>Men Senior</v>
      </c>
      <c r="H4197" s="116" t="str">
        <f t="shared" si="525"/>
        <v>xPenguin</v>
      </c>
      <c r="I4197" s="109"/>
      <c r="J4197" s="109" t="s">
        <v>2020</v>
      </c>
      <c r="K4197" s="109">
        <v>91</v>
      </c>
      <c r="L4197" s="118">
        <f t="shared" si="526"/>
        <v>2.7</v>
      </c>
      <c r="M4197" s="118">
        <f t="shared" si="527"/>
        <v>2.7</v>
      </c>
    </row>
    <row r="4198" spans="1:13" x14ac:dyDescent="0.3">
      <c r="A4198" s="121" t="str">
        <f t="shared" si="519"/>
        <v>2019-IC-L5</v>
      </c>
      <c r="B4198" s="122">
        <f t="shared" si="520"/>
        <v>43785</v>
      </c>
      <c r="C4198" s="121" t="str">
        <f t="shared" si="521"/>
        <v>Zone 5 - Mile 108</v>
      </c>
      <c r="D4198" s="109" t="s">
        <v>1806</v>
      </c>
      <c r="E4198" s="116" t="str">
        <f t="shared" si="522"/>
        <v>Armand</v>
      </c>
      <c r="F4198" s="116" t="str">
        <f t="shared" si="523"/>
        <v>Pretoruis</v>
      </c>
      <c r="G4198" s="116" t="str">
        <f t="shared" si="524"/>
        <v>Men Senior</v>
      </c>
      <c r="H4198" s="116" t="str">
        <f t="shared" si="525"/>
        <v>xPenguin</v>
      </c>
      <c r="I4198" s="109"/>
      <c r="J4198" s="109" t="s">
        <v>2018</v>
      </c>
      <c r="K4198" s="109">
        <v>113</v>
      </c>
      <c r="L4198" s="118">
        <f t="shared" si="526"/>
        <v>6.6</v>
      </c>
      <c r="M4198" s="118">
        <f t="shared" si="527"/>
        <v>6.6</v>
      </c>
    </row>
    <row r="4199" spans="1:13" x14ac:dyDescent="0.3">
      <c r="A4199" s="121" t="str">
        <f t="shared" si="519"/>
        <v>2019-IC-L5</v>
      </c>
      <c r="B4199" s="122">
        <f t="shared" si="520"/>
        <v>43785</v>
      </c>
      <c r="C4199" s="121" t="str">
        <f t="shared" si="521"/>
        <v>Zone 5 - Mile 108</v>
      </c>
      <c r="D4199" s="109" t="s">
        <v>1806</v>
      </c>
      <c r="E4199" s="116" t="str">
        <f t="shared" si="522"/>
        <v>Armand</v>
      </c>
      <c r="F4199" s="116" t="str">
        <f t="shared" si="523"/>
        <v>Pretoruis</v>
      </c>
      <c r="G4199" s="116" t="str">
        <f t="shared" si="524"/>
        <v>Men Senior</v>
      </c>
      <c r="H4199" s="116" t="str">
        <f t="shared" si="525"/>
        <v>xPenguin</v>
      </c>
      <c r="I4199" s="109"/>
      <c r="J4199" s="109" t="s">
        <v>8</v>
      </c>
      <c r="K4199" s="109">
        <v>81</v>
      </c>
      <c r="L4199" s="118">
        <f t="shared" si="526"/>
        <v>4.2</v>
      </c>
      <c r="M4199" s="118">
        <f t="shared" si="527"/>
        <v>4.2</v>
      </c>
    </row>
    <row r="4200" spans="1:13" x14ac:dyDescent="0.3">
      <c r="A4200" s="121" t="str">
        <f t="shared" si="519"/>
        <v>2019-IC-L5</v>
      </c>
      <c r="B4200" s="122">
        <f t="shared" si="520"/>
        <v>43785</v>
      </c>
      <c r="C4200" s="121" t="str">
        <f t="shared" si="521"/>
        <v>Zone 5 - Mile 108</v>
      </c>
      <c r="D4200" s="109" t="s">
        <v>527</v>
      </c>
      <c r="E4200" s="116" t="str">
        <f t="shared" si="522"/>
        <v>Emil</v>
      </c>
      <c r="F4200" s="116" t="str">
        <f t="shared" si="523"/>
        <v>Prinsloo</v>
      </c>
      <c r="G4200" s="116" t="str">
        <f t="shared" si="524"/>
        <v>Men Veteran</v>
      </c>
      <c r="H4200" s="116" t="str">
        <f t="shared" si="525"/>
        <v>Henties Bay</v>
      </c>
      <c r="I4200" s="109"/>
      <c r="J4200" s="109" t="s">
        <v>2018</v>
      </c>
      <c r="K4200" s="109">
        <v>157</v>
      </c>
      <c r="L4200" s="118">
        <f t="shared" si="526"/>
        <v>20.399999999999999</v>
      </c>
      <c r="M4200" s="118">
        <f t="shared" si="527"/>
        <v>20.399999999999999</v>
      </c>
    </row>
    <row r="4201" spans="1:13" x14ac:dyDescent="0.3">
      <c r="A4201" s="121" t="str">
        <f t="shared" si="519"/>
        <v>2019-IC-L5</v>
      </c>
      <c r="B4201" s="122">
        <f t="shared" si="520"/>
        <v>43785</v>
      </c>
      <c r="C4201" s="121" t="str">
        <f t="shared" si="521"/>
        <v>Zone 5 - Mile 108</v>
      </c>
      <c r="D4201" s="109" t="s">
        <v>527</v>
      </c>
      <c r="E4201" s="116" t="str">
        <f t="shared" si="522"/>
        <v>Emil</v>
      </c>
      <c r="F4201" s="116" t="str">
        <f t="shared" si="523"/>
        <v>Prinsloo</v>
      </c>
      <c r="G4201" s="116" t="str">
        <f t="shared" si="524"/>
        <v>Men Veteran</v>
      </c>
      <c r="H4201" s="116" t="str">
        <f t="shared" si="525"/>
        <v>Henties Bay</v>
      </c>
      <c r="I4201" s="109"/>
      <c r="J4201" s="109" t="s">
        <v>2018</v>
      </c>
      <c r="K4201" s="109">
        <v>132</v>
      </c>
      <c r="L4201" s="118">
        <f t="shared" si="526"/>
        <v>11.2</v>
      </c>
      <c r="M4201" s="118">
        <f t="shared" si="527"/>
        <v>11.2</v>
      </c>
    </row>
    <row r="4202" spans="1:13" x14ac:dyDescent="0.3">
      <c r="A4202" s="121" t="str">
        <f t="shared" si="519"/>
        <v>2019-IC-L5</v>
      </c>
      <c r="B4202" s="122">
        <f t="shared" si="520"/>
        <v>43785</v>
      </c>
      <c r="C4202" s="121" t="str">
        <f t="shared" si="521"/>
        <v>Zone 5 - Mile 108</v>
      </c>
      <c r="D4202" s="109" t="s">
        <v>527</v>
      </c>
      <c r="E4202" s="116" t="str">
        <f t="shared" si="522"/>
        <v>Emil</v>
      </c>
      <c r="F4202" s="116" t="str">
        <f t="shared" si="523"/>
        <v>Prinsloo</v>
      </c>
      <c r="G4202" s="116" t="str">
        <f t="shared" si="524"/>
        <v>Men Veteran</v>
      </c>
      <c r="H4202" s="116" t="str">
        <f t="shared" si="525"/>
        <v>Henties Bay</v>
      </c>
      <c r="I4202" s="109"/>
      <c r="J4202" s="109" t="s">
        <v>2018</v>
      </c>
      <c r="K4202" s="109">
        <v>123</v>
      </c>
      <c r="L4202" s="118">
        <f t="shared" si="526"/>
        <v>8.8000000000000007</v>
      </c>
      <c r="M4202" s="118">
        <f t="shared" si="527"/>
        <v>8.8000000000000007</v>
      </c>
    </row>
    <row r="4203" spans="1:13" x14ac:dyDescent="0.3">
      <c r="A4203" s="121" t="str">
        <f t="shared" si="519"/>
        <v>2019-IC-L5</v>
      </c>
      <c r="B4203" s="122">
        <f t="shared" si="520"/>
        <v>43785</v>
      </c>
      <c r="C4203" s="121" t="str">
        <f t="shared" si="521"/>
        <v>Zone 5 - Mile 108</v>
      </c>
      <c r="D4203" s="109" t="s">
        <v>527</v>
      </c>
      <c r="E4203" s="116" t="str">
        <f t="shared" si="522"/>
        <v>Emil</v>
      </c>
      <c r="F4203" s="116" t="str">
        <f t="shared" si="523"/>
        <v>Prinsloo</v>
      </c>
      <c r="G4203" s="116" t="str">
        <f t="shared" si="524"/>
        <v>Men Veteran</v>
      </c>
      <c r="H4203" s="116" t="str">
        <f t="shared" si="525"/>
        <v>Henties Bay</v>
      </c>
      <c r="I4203" s="109"/>
      <c r="J4203" s="109" t="s">
        <v>2018</v>
      </c>
      <c r="K4203" s="109">
        <v>110</v>
      </c>
      <c r="L4203" s="118">
        <f t="shared" si="526"/>
        <v>6</v>
      </c>
      <c r="M4203" s="118">
        <f t="shared" si="527"/>
        <v>6</v>
      </c>
    </row>
    <row r="4204" spans="1:13" x14ac:dyDescent="0.3">
      <c r="A4204" s="121" t="str">
        <f t="shared" si="519"/>
        <v>2019-IC-L5</v>
      </c>
      <c r="B4204" s="122">
        <f t="shared" si="520"/>
        <v>43785</v>
      </c>
      <c r="C4204" s="121" t="str">
        <f t="shared" si="521"/>
        <v>Zone 5 - Mile 108</v>
      </c>
      <c r="D4204" s="109" t="s">
        <v>527</v>
      </c>
      <c r="E4204" s="116" t="str">
        <f t="shared" si="522"/>
        <v>Emil</v>
      </c>
      <c r="F4204" s="116" t="str">
        <f t="shared" si="523"/>
        <v>Prinsloo</v>
      </c>
      <c r="G4204" s="116" t="str">
        <f t="shared" si="524"/>
        <v>Men Veteran</v>
      </c>
      <c r="H4204" s="116" t="str">
        <f t="shared" si="525"/>
        <v>Henties Bay</v>
      </c>
      <c r="I4204" s="109"/>
      <c r="J4204" s="109" t="s">
        <v>2018</v>
      </c>
      <c r="K4204" s="109">
        <v>147</v>
      </c>
      <c r="L4204" s="118">
        <f t="shared" si="526"/>
        <v>16.2</v>
      </c>
      <c r="M4204" s="118">
        <f t="shared" si="527"/>
        <v>16.2</v>
      </c>
    </row>
    <row r="4205" spans="1:13" x14ac:dyDescent="0.3">
      <c r="A4205" s="121" t="str">
        <f t="shared" si="519"/>
        <v>2019-IC-L5</v>
      </c>
      <c r="B4205" s="122">
        <f t="shared" si="520"/>
        <v>43785</v>
      </c>
      <c r="C4205" s="121" t="str">
        <f t="shared" si="521"/>
        <v>Zone 5 - Mile 108</v>
      </c>
      <c r="D4205" s="109" t="s">
        <v>527</v>
      </c>
      <c r="E4205" s="116" t="str">
        <f t="shared" si="522"/>
        <v>Emil</v>
      </c>
      <c r="F4205" s="116" t="str">
        <f t="shared" si="523"/>
        <v>Prinsloo</v>
      </c>
      <c r="G4205" s="116" t="str">
        <f t="shared" si="524"/>
        <v>Men Veteran</v>
      </c>
      <c r="H4205" s="116" t="str">
        <f t="shared" si="525"/>
        <v>Henties Bay</v>
      </c>
      <c r="I4205" s="109"/>
      <c r="J4205" s="109" t="s">
        <v>2018</v>
      </c>
      <c r="K4205" s="109">
        <v>143</v>
      </c>
      <c r="L4205" s="118">
        <f t="shared" si="526"/>
        <v>14.8</v>
      </c>
      <c r="M4205" s="118">
        <f t="shared" si="527"/>
        <v>14.8</v>
      </c>
    </row>
    <row r="4206" spans="1:13" x14ac:dyDescent="0.3">
      <c r="A4206" s="121" t="str">
        <f t="shared" si="519"/>
        <v>2019-IC-L5</v>
      </c>
      <c r="B4206" s="122">
        <f t="shared" si="520"/>
        <v>43785</v>
      </c>
      <c r="C4206" s="121" t="str">
        <f t="shared" si="521"/>
        <v>Zone 5 - Mile 108</v>
      </c>
      <c r="D4206" s="109" t="s">
        <v>527</v>
      </c>
      <c r="E4206" s="116" t="str">
        <f t="shared" si="522"/>
        <v>Emil</v>
      </c>
      <c r="F4206" s="116" t="str">
        <f t="shared" si="523"/>
        <v>Prinsloo</v>
      </c>
      <c r="G4206" s="116" t="str">
        <f t="shared" si="524"/>
        <v>Men Veteran</v>
      </c>
      <c r="H4206" s="116" t="str">
        <f t="shared" si="525"/>
        <v>Henties Bay</v>
      </c>
      <c r="I4206" s="109"/>
      <c r="J4206" s="109" t="s">
        <v>2018</v>
      </c>
      <c r="K4206" s="109">
        <v>147</v>
      </c>
      <c r="L4206" s="118">
        <f t="shared" si="526"/>
        <v>16.2</v>
      </c>
      <c r="M4206" s="118">
        <f t="shared" si="527"/>
        <v>16.2</v>
      </c>
    </row>
    <row r="4207" spans="1:13" x14ac:dyDescent="0.3">
      <c r="A4207" s="121" t="str">
        <f t="shared" si="519"/>
        <v>2019-IC-L5</v>
      </c>
      <c r="B4207" s="122">
        <f t="shared" si="520"/>
        <v>43785</v>
      </c>
      <c r="C4207" s="121" t="str">
        <f t="shared" si="521"/>
        <v>Zone 5 - Mile 108</v>
      </c>
      <c r="D4207" s="109" t="s">
        <v>527</v>
      </c>
      <c r="E4207" s="116" t="str">
        <f t="shared" si="522"/>
        <v>Emil</v>
      </c>
      <c r="F4207" s="116" t="str">
        <f t="shared" si="523"/>
        <v>Prinsloo</v>
      </c>
      <c r="G4207" s="116" t="str">
        <f t="shared" si="524"/>
        <v>Men Veteran</v>
      </c>
      <c r="H4207" s="116" t="str">
        <f t="shared" si="525"/>
        <v>Henties Bay</v>
      </c>
      <c r="I4207" s="109"/>
      <c r="J4207" s="109" t="s">
        <v>2018</v>
      </c>
      <c r="K4207" s="109">
        <v>156</v>
      </c>
      <c r="L4207" s="118">
        <f t="shared" si="526"/>
        <v>19.899999999999999</v>
      </c>
      <c r="M4207" s="118">
        <f t="shared" si="527"/>
        <v>19.899999999999999</v>
      </c>
    </row>
    <row r="4208" spans="1:13" x14ac:dyDescent="0.3">
      <c r="A4208" s="121" t="str">
        <f t="shared" si="519"/>
        <v>2019-IC-L5</v>
      </c>
      <c r="B4208" s="122">
        <f t="shared" si="520"/>
        <v>43785</v>
      </c>
      <c r="C4208" s="121" t="str">
        <f t="shared" si="521"/>
        <v>Zone 5 - Mile 108</v>
      </c>
      <c r="D4208" s="109" t="s">
        <v>527</v>
      </c>
      <c r="E4208" s="116" t="str">
        <f t="shared" si="522"/>
        <v>Emil</v>
      </c>
      <c r="F4208" s="116" t="str">
        <f t="shared" si="523"/>
        <v>Prinsloo</v>
      </c>
      <c r="G4208" s="116" t="str">
        <f t="shared" si="524"/>
        <v>Men Veteran</v>
      </c>
      <c r="H4208" s="116" t="str">
        <f t="shared" si="525"/>
        <v>Henties Bay</v>
      </c>
      <c r="I4208" s="109"/>
      <c r="J4208" s="109" t="s">
        <v>2018</v>
      </c>
      <c r="K4208" s="109">
        <v>152</v>
      </c>
      <c r="L4208" s="118">
        <f t="shared" si="526"/>
        <v>18.2</v>
      </c>
      <c r="M4208" s="118">
        <f t="shared" si="527"/>
        <v>18.2</v>
      </c>
    </row>
    <row r="4209" spans="1:13" x14ac:dyDescent="0.3">
      <c r="A4209" s="121" t="str">
        <f t="shared" si="519"/>
        <v>2019-IC-L5</v>
      </c>
      <c r="B4209" s="122">
        <f t="shared" si="520"/>
        <v>43785</v>
      </c>
      <c r="C4209" s="121" t="str">
        <f t="shared" si="521"/>
        <v>Zone 5 - Mile 108</v>
      </c>
      <c r="D4209" s="109" t="s">
        <v>527</v>
      </c>
      <c r="E4209" s="116" t="str">
        <f t="shared" si="522"/>
        <v>Emil</v>
      </c>
      <c r="F4209" s="116" t="str">
        <f t="shared" si="523"/>
        <v>Prinsloo</v>
      </c>
      <c r="G4209" s="116" t="str">
        <f t="shared" si="524"/>
        <v>Men Veteran</v>
      </c>
      <c r="H4209" s="116" t="str">
        <f t="shared" si="525"/>
        <v>Henties Bay</v>
      </c>
      <c r="I4209" s="109"/>
      <c r="J4209" s="109" t="s">
        <v>2018</v>
      </c>
      <c r="K4209" s="109">
        <v>150</v>
      </c>
      <c r="L4209" s="118">
        <f t="shared" si="526"/>
        <v>17.399999999999999</v>
      </c>
      <c r="M4209" s="118">
        <f t="shared" si="527"/>
        <v>17.399999999999999</v>
      </c>
    </row>
    <row r="4210" spans="1:13" x14ac:dyDescent="0.3">
      <c r="A4210" s="121" t="str">
        <f t="shared" si="519"/>
        <v>2019-IC-L5</v>
      </c>
      <c r="B4210" s="122">
        <f t="shared" si="520"/>
        <v>43785</v>
      </c>
      <c r="C4210" s="121" t="str">
        <f t="shared" si="521"/>
        <v>Zone 5 - Mile 108</v>
      </c>
      <c r="D4210" s="109" t="s">
        <v>1689</v>
      </c>
      <c r="E4210" s="116" t="str">
        <f t="shared" si="522"/>
        <v>Juanne-Louis</v>
      </c>
      <c r="F4210" s="116" t="str">
        <f t="shared" si="523"/>
        <v>Grobler</v>
      </c>
      <c r="G4210" s="116" t="str">
        <f t="shared" si="524"/>
        <v>Men Senior</v>
      </c>
      <c r="H4210" s="116" t="str">
        <f t="shared" si="525"/>
        <v>Orca Angling Club</v>
      </c>
      <c r="I4210" s="109"/>
      <c r="J4210" s="109" t="s">
        <v>2018</v>
      </c>
      <c r="K4210" s="109">
        <v>143</v>
      </c>
      <c r="L4210" s="118">
        <f t="shared" si="526"/>
        <v>14.8</v>
      </c>
      <c r="M4210" s="118">
        <f t="shared" si="527"/>
        <v>14.8</v>
      </c>
    </row>
    <row r="4211" spans="1:13" x14ac:dyDescent="0.3">
      <c r="A4211" s="121" t="str">
        <f t="shared" si="519"/>
        <v>2019-IC-L5</v>
      </c>
      <c r="B4211" s="122">
        <f t="shared" si="520"/>
        <v>43785</v>
      </c>
      <c r="C4211" s="121" t="str">
        <f t="shared" si="521"/>
        <v>Zone 5 - Mile 108</v>
      </c>
      <c r="D4211" s="109" t="s">
        <v>1689</v>
      </c>
      <c r="E4211" s="116" t="str">
        <f t="shared" si="522"/>
        <v>Juanne-Louis</v>
      </c>
      <c r="F4211" s="116" t="str">
        <f t="shared" si="523"/>
        <v>Grobler</v>
      </c>
      <c r="G4211" s="116" t="str">
        <f t="shared" si="524"/>
        <v>Men Senior</v>
      </c>
      <c r="H4211" s="116" t="str">
        <f t="shared" si="525"/>
        <v>Orca Angling Club</v>
      </c>
      <c r="I4211" s="109"/>
      <c r="J4211" s="109" t="s">
        <v>2018</v>
      </c>
      <c r="K4211" s="109">
        <v>155</v>
      </c>
      <c r="L4211" s="118">
        <f t="shared" si="526"/>
        <v>19.5</v>
      </c>
      <c r="M4211" s="118">
        <f t="shared" si="527"/>
        <v>19.5</v>
      </c>
    </row>
    <row r="4212" spans="1:13" x14ac:dyDescent="0.3">
      <c r="A4212" s="121" t="str">
        <f t="shared" si="519"/>
        <v>2019-IC-L5</v>
      </c>
      <c r="B4212" s="122">
        <f t="shared" si="520"/>
        <v>43785</v>
      </c>
      <c r="C4212" s="121" t="str">
        <f t="shared" si="521"/>
        <v>Zone 5 - Mile 108</v>
      </c>
      <c r="D4212" s="109" t="s">
        <v>1689</v>
      </c>
      <c r="E4212" s="116" t="str">
        <f t="shared" si="522"/>
        <v>Juanne-Louis</v>
      </c>
      <c r="F4212" s="116" t="str">
        <f t="shared" si="523"/>
        <v>Grobler</v>
      </c>
      <c r="G4212" s="116" t="str">
        <f t="shared" si="524"/>
        <v>Men Senior</v>
      </c>
      <c r="H4212" s="116" t="str">
        <f t="shared" si="525"/>
        <v>Orca Angling Club</v>
      </c>
      <c r="I4212" s="109"/>
      <c r="J4212" s="109" t="s">
        <v>2018</v>
      </c>
      <c r="K4212" s="109">
        <v>154</v>
      </c>
      <c r="L4212" s="118">
        <f t="shared" si="526"/>
        <v>19.100000000000001</v>
      </c>
      <c r="M4212" s="118">
        <f t="shared" si="527"/>
        <v>19.100000000000001</v>
      </c>
    </row>
    <row r="4213" spans="1:13" x14ac:dyDescent="0.3">
      <c r="A4213" s="121" t="str">
        <f t="shared" si="519"/>
        <v>2019-IC-L5</v>
      </c>
      <c r="B4213" s="122">
        <f t="shared" si="520"/>
        <v>43785</v>
      </c>
      <c r="C4213" s="121" t="str">
        <f t="shared" si="521"/>
        <v>Zone 5 - Mile 108</v>
      </c>
      <c r="D4213" s="109" t="s">
        <v>823</v>
      </c>
      <c r="E4213" s="116" t="str">
        <f t="shared" si="522"/>
        <v>Gelhar</v>
      </c>
      <c r="F4213" s="116" t="str">
        <f t="shared" si="523"/>
        <v>Slabbert</v>
      </c>
      <c r="G4213" s="116" t="str">
        <f t="shared" si="524"/>
        <v>Men Senior</v>
      </c>
      <c r="H4213" s="116" t="str">
        <f t="shared" si="525"/>
        <v>Orca Angling Club</v>
      </c>
      <c r="I4213" s="109"/>
      <c r="J4213" s="109" t="s">
        <v>2020</v>
      </c>
      <c r="K4213" s="109">
        <v>85</v>
      </c>
      <c r="L4213" s="118">
        <f t="shared" si="526"/>
        <v>2.1</v>
      </c>
      <c r="M4213" s="118">
        <f t="shared" si="527"/>
        <v>2.1</v>
      </c>
    </row>
    <row r="4214" spans="1:13" x14ac:dyDescent="0.3">
      <c r="A4214" s="121" t="str">
        <f t="shared" si="519"/>
        <v>2019-IC-L5</v>
      </c>
      <c r="B4214" s="122">
        <f t="shared" si="520"/>
        <v>43785</v>
      </c>
      <c r="C4214" s="121" t="str">
        <f t="shared" si="521"/>
        <v>Zone 5 - Mile 108</v>
      </c>
      <c r="D4214" s="109" t="s">
        <v>823</v>
      </c>
      <c r="E4214" s="116" t="str">
        <f t="shared" si="522"/>
        <v>Gelhar</v>
      </c>
      <c r="F4214" s="116" t="str">
        <f t="shared" si="523"/>
        <v>Slabbert</v>
      </c>
      <c r="G4214" s="116" t="str">
        <f t="shared" si="524"/>
        <v>Men Senior</v>
      </c>
      <c r="H4214" s="116" t="str">
        <f t="shared" si="525"/>
        <v>Orca Angling Club</v>
      </c>
      <c r="I4214" s="109"/>
      <c r="J4214" s="109" t="s">
        <v>2020</v>
      </c>
      <c r="K4214" s="109">
        <v>117</v>
      </c>
      <c r="L4214" s="118">
        <f t="shared" si="526"/>
        <v>6.4</v>
      </c>
      <c r="M4214" s="118">
        <f t="shared" si="527"/>
        <v>6.4</v>
      </c>
    </row>
    <row r="4215" spans="1:13" x14ac:dyDescent="0.3">
      <c r="A4215" s="121" t="str">
        <f t="shared" si="519"/>
        <v>2019-IC-L5</v>
      </c>
      <c r="B4215" s="122">
        <f t="shared" si="520"/>
        <v>43785</v>
      </c>
      <c r="C4215" s="121" t="str">
        <f t="shared" si="521"/>
        <v>Zone 5 - Mile 108</v>
      </c>
      <c r="D4215" s="109" t="s">
        <v>823</v>
      </c>
      <c r="E4215" s="116" t="str">
        <f t="shared" si="522"/>
        <v>Gelhar</v>
      </c>
      <c r="F4215" s="116" t="str">
        <f t="shared" si="523"/>
        <v>Slabbert</v>
      </c>
      <c r="G4215" s="116" t="str">
        <f t="shared" si="524"/>
        <v>Men Senior</v>
      </c>
      <c r="H4215" s="116" t="str">
        <f t="shared" si="525"/>
        <v>Orca Angling Club</v>
      </c>
      <c r="I4215" s="109"/>
      <c r="J4215" s="109" t="s">
        <v>2018</v>
      </c>
      <c r="K4215" s="109">
        <v>145</v>
      </c>
      <c r="L4215" s="118">
        <f t="shared" si="526"/>
        <v>15.5</v>
      </c>
      <c r="M4215" s="118">
        <f t="shared" si="527"/>
        <v>15.5</v>
      </c>
    </row>
    <row r="4216" spans="1:13" x14ac:dyDescent="0.3">
      <c r="A4216" s="121" t="str">
        <f t="shared" si="519"/>
        <v>2019-IC-L5</v>
      </c>
      <c r="B4216" s="122">
        <f t="shared" si="520"/>
        <v>43785</v>
      </c>
      <c r="C4216" s="121" t="str">
        <f t="shared" si="521"/>
        <v>Zone 5 - Mile 108</v>
      </c>
      <c r="D4216" s="109" t="s">
        <v>823</v>
      </c>
      <c r="E4216" s="116" t="str">
        <f t="shared" si="522"/>
        <v>Gelhar</v>
      </c>
      <c r="F4216" s="116" t="str">
        <f t="shared" si="523"/>
        <v>Slabbert</v>
      </c>
      <c r="G4216" s="116" t="str">
        <f t="shared" si="524"/>
        <v>Men Senior</v>
      </c>
      <c r="H4216" s="116" t="str">
        <f t="shared" si="525"/>
        <v>Orca Angling Club</v>
      </c>
      <c r="I4216" s="109"/>
      <c r="J4216" s="109" t="s">
        <v>2020</v>
      </c>
      <c r="K4216" s="109">
        <v>74</v>
      </c>
      <c r="L4216" s="118">
        <f t="shared" si="526"/>
        <v>1.3</v>
      </c>
      <c r="M4216" s="118">
        <f t="shared" si="527"/>
        <v>1.3</v>
      </c>
    </row>
    <row r="4217" spans="1:13" x14ac:dyDescent="0.3">
      <c r="A4217" s="121" t="str">
        <f t="shared" si="519"/>
        <v>2019-IC-L5</v>
      </c>
      <c r="B4217" s="122">
        <f t="shared" si="520"/>
        <v>43785</v>
      </c>
      <c r="C4217" s="121" t="str">
        <f t="shared" si="521"/>
        <v>Zone 5 - Mile 108</v>
      </c>
      <c r="D4217" s="109" t="s">
        <v>823</v>
      </c>
      <c r="E4217" s="116" t="str">
        <f t="shared" si="522"/>
        <v>Gelhar</v>
      </c>
      <c r="F4217" s="116" t="str">
        <f t="shared" si="523"/>
        <v>Slabbert</v>
      </c>
      <c r="G4217" s="116" t="str">
        <f t="shared" si="524"/>
        <v>Men Senior</v>
      </c>
      <c r="H4217" s="116" t="str">
        <f t="shared" si="525"/>
        <v>Orca Angling Club</v>
      </c>
      <c r="I4217" s="109"/>
      <c r="J4217" s="109" t="s">
        <v>2020</v>
      </c>
      <c r="K4217" s="109">
        <v>75</v>
      </c>
      <c r="L4217" s="118">
        <f t="shared" si="526"/>
        <v>1.3</v>
      </c>
      <c r="M4217" s="118">
        <f t="shared" si="527"/>
        <v>1.3</v>
      </c>
    </row>
    <row r="4218" spans="1:13" x14ac:dyDescent="0.3">
      <c r="A4218" s="121" t="str">
        <f t="shared" si="519"/>
        <v>2019-IC-L5</v>
      </c>
      <c r="B4218" s="122">
        <f t="shared" si="520"/>
        <v>43785</v>
      </c>
      <c r="C4218" s="121" t="str">
        <f t="shared" si="521"/>
        <v>Zone 5 - Mile 108</v>
      </c>
      <c r="D4218" s="109" t="s">
        <v>823</v>
      </c>
      <c r="E4218" s="116" t="str">
        <f t="shared" si="522"/>
        <v>Gelhar</v>
      </c>
      <c r="F4218" s="116" t="str">
        <f t="shared" si="523"/>
        <v>Slabbert</v>
      </c>
      <c r="G4218" s="116" t="str">
        <f t="shared" si="524"/>
        <v>Men Senior</v>
      </c>
      <c r="H4218" s="116" t="str">
        <f t="shared" si="525"/>
        <v>Orca Angling Club</v>
      </c>
      <c r="I4218" s="109"/>
      <c r="J4218" s="109" t="s">
        <v>2018</v>
      </c>
      <c r="K4218" s="109">
        <v>138</v>
      </c>
      <c r="L4218" s="118">
        <f t="shared" si="526"/>
        <v>13.1</v>
      </c>
      <c r="M4218" s="118">
        <f t="shared" si="527"/>
        <v>13.1</v>
      </c>
    </row>
    <row r="4219" spans="1:13" x14ac:dyDescent="0.3">
      <c r="A4219" s="121" t="str">
        <f t="shared" si="519"/>
        <v>2019-IC-L5</v>
      </c>
      <c r="B4219" s="122">
        <f t="shared" si="520"/>
        <v>43785</v>
      </c>
      <c r="C4219" s="121" t="str">
        <f t="shared" si="521"/>
        <v>Zone 5 - Mile 108</v>
      </c>
      <c r="D4219" s="109" t="s">
        <v>823</v>
      </c>
      <c r="E4219" s="116" t="str">
        <f t="shared" si="522"/>
        <v>Gelhar</v>
      </c>
      <c r="F4219" s="116" t="str">
        <f t="shared" si="523"/>
        <v>Slabbert</v>
      </c>
      <c r="G4219" s="116" t="str">
        <f t="shared" si="524"/>
        <v>Men Senior</v>
      </c>
      <c r="H4219" s="116" t="str">
        <f t="shared" si="525"/>
        <v>Orca Angling Club</v>
      </c>
      <c r="I4219" s="109"/>
      <c r="J4219" s="109" t="s">
        <v>2020</v>
      </c>
      <c r="K4219" s="109">
        <v>79</v>
      </c>
      <c r="L4219" s="118">
        <f t="shared" si="526"/>
        <v>1.6</v>
      </c>
      <c r="M4219" s="118">
        <f t="shared" si="527"/>
        <v>1.6</v>
      </c>
    </row>
    <row r="4220" spans="1:13" x14ac:dyDescent="0.3">
      <c r="A4220" s="121" t="str">
        <f t="shared" si="519"/>
        <v>2019-IC-L5</v>
      </c>
      <c r="B4220" s="122">
        <f t="shared" si="520"/>
        <v>43785</v>
      </c>
      <c r="C4220" s="121" t="str">
        <f t="shared" si="521"/>
        <v>Zone 5 - Mile 108</v>
      </c>
      <c r="D4220" s="109" t="s">
        <v>823</v>
      </c>
      <c r="E4220" s="116" t="str">
        <f t="shared" si="522"/>
        <v>Gelhar</v>
      </c>
      <c r="F4220" s="116" t="str">
        <f t="shared" si="523"/>
        <v>Slabbert</v>
      </c>
      <c r="G4220" s="116" t="str">
        <f t="shared" si="524"/>
        <v>Men Senior</v>
      </c>
      <c r="H4220" s="116" t="str">
        <f t="shared" si="525"/>
        <v>Orca Angling Club</v>
      </c>
      <c r="I4220" s="109" t="s">
        <v>19</v>
      </c>
      <c r="J4220" s="109"/>
      <c r="K4220" s="109">
        <v>68</v>
      </c>
      <c r="L4220" s="118">
        <f t="shared" si="526"/>
        <v>3.3</v>
      </c>
      <c r="M4220" s="118">
        <f t="shared" si="527"/>
        <v>3.3</v>
      </c>
    </row>
    <row r="4221" spans="1:13" x14ac:dyDescent="0.3">
      <c r="A4221" s="121" t="str">
        <f t="shared" si="519"/>
        <v>2019-IC-L5</v>
      </c>
      <c r="B4221" s="122">
        <f t="shared" si="520"/>
        <v>43785</v>
      </c>
      <c r="C4221" s="121" t="str">
        <f t="shared" si="521"/>
        <v>Zone 5 - Mile 108</v>
      </c>
      <c r="D4221" s="109" t="s">
        <v>1794</v>
      </c>
      <c r="E4221" s="116" t="str">
        <f t="shared" si="522"/>
        <v>Franco</v>
      </c>
      <c r="F4221" s="116" t="str">
        <f t="shared" si="523"/>
        <v>Horn</v>
      </c>
      <c r="G4221" s="116" t="str">
        <f t="shared" si="524"/>
        <v>Men Senior</v>
      </c>
      <c r="H4221" s="116" t="str">
        <f t="shared" si="525"/>
        <v>Orca Angling Club</v>
      </c>
      <c r="I4221" s="109"/>
      <c r="J4221" s="109" t="s">
        <v>2018</v>
      </c>
      <c r="K4221" s="109">
        <v>95</v>
      </c>
      <c r="L4221" s="118">
        <f t="shared" si="526"/>
        <v>3.6</v>
      </c>
      <c r="M4221" s="118">
        <f t="shared" si="527"/>
        <v>3.6</v>
      </c>
    </row>
    <row r="4222" spans="1:13" x14ac:dyDescent="0.3">
      <c r="A4222" s="121" t="str">
        <f t="shared" si="519"/>
        <v>2019-IC-L5</v>
      </c>
      <c r="B4222" s="122">
        <f t="shared" si="520"/>
        <v>43785</v>
      </c>
      <c r="C4222" s="121" t="str">
        <f t="shared" si="521"/>
        <v>Zone 5 - Mile 108</v>
      </c>
      <c r="D4222" s="109" t="s">
        <v>1794</v>
      </c>
      <c r="E4222" s="116" t="str">
        <f t="shared" si="522"/>
        <v>Franco</v>
      </c>
      <c r="F4222" s="116" t="str">
        <f t="shared" si="523"/>
        <v>Horn</v>
      </c>
      <c r="G4222" s="116" t="str">
        <f t="shared" si="524"/>
        <v>Men Senior</v>
      </c>
      <c r="H4222" s="116" t="str">
        <f t="shared" si="525"/>
        <v>Orca Angling Club</v>
      </c>
      <c r="I4222" s="109"/>
      <c r="J4222" s="109" t="s">
        <v>2018</v>
      </c>
      <c r="K4222" s="109">
        <v>83</v>
      </c>
      <c r="L4222" s="118">
        <f t="shared" si="526"/>
        <v>2.2999999999999998</v>
      </c>
      <c r="M4222" s="118">
        <f t="shared" si="527"/>
        <v>2.2999999999999998</v>
      </c>
    </row>
    <row r="4223" spans="1:13" x14ac:dyDescent="0.3">
      <c r="A4223" s="121" t="str">
        <f t="shared" si="519"/>
        <v>2019-IC-L5</v>
      </c>
      <c r="B4223" s="122">
        <f t="shared" si="520"/>
        <v>43785</v>
      </c>
      <c r="C4223" s="121" t="str">
        <f t="shared" si="521"/>
        <v>Zone 5 - Mile 108</v>
      </c>
      <c r="D4223" s="109" t="s">
        <v>1794</v>
      </c>
      <c r="E4223" s="116" t="str">
        <f t="shared" si="522"/>
        <v>Franco</v>
      </c>
      <c r="F4223" s="116" t="str">
        <f t="shared" si="523"/>
        <v>Horn</v>
      </c>
      <c r="G4223" s="116" t="str">
        <f t="shared" si="524"/>
        <v>Men Senior</v>
      </c>
      <c r="H4223" s="116" t="str">
        <f t="shared" si="525"/>
        <v>Orca Angling Club</v>
      </c>
      <c r="I4223" s="109"/>
      <c r="J4223" s="109" t="s">
        <v>2018</v>
      </c>
      <c r="K4223" s="109">
        <v>119</v>
      </c>
      <c r="L4223" s="118">
        <f t="shared" si="526"/>
        <v>7.9</v>
      </c>
      <c r="M4223" s="118">
        <f t="shared" si="527"/>
        <v>7.9</v>
      </c>
    </row>
    <row r="4224" spans="1:13" x14ac:dyDescent="0.3">
      <c r="A4224" s="121" t="str">
        <f t="shared" si="519"/>
        <v>2019-IC-L5</v>
      </c>
      <c r="B4224" s="122">
        <f t="shared" si="520"/>
        <v>43785</v>
      </c>
      <c r="C4224" s="121" t="str">
        <f t="shared" si="521"/>
        <v>Zone 5 - Mile 108</v>
      </c>
      <c r="D4224" s="109" t="s">
        <v>1794</v>
      </c>
      <c r="E4224" s="116" t="str">
        <f t="shared" si="522"/>
        <v>Franco</v>
      </c>
      <c r="F4224" s="116" t="str">
        <f t="shared" si="523"/>
        <v>Horn</v>
      </c>
      <c r="G4224" s="116" t="str">
        <f t="shared" si="524"/>
        <v>Men Senior</v>
      </c>
      <c r="H4224" s="116" t="str">
        <f t="shared" si="525"/>
        <v>Orca Angling Club</v>
      </c>
      <c r="I4224" s="109" t="s">
        <v>19</v>
      </c>
      <c r="J4224" s="109"/>
      <c r="K4224" s="109">
        <v>66</v>
      </c>
      <c r="L4224" s="118">
        <f t="shared" si="526"/>
        <v>3</v>
      </c>
      <c r="M4224" s="118">
        <f t="shared" si="527"/>
        <v>3</v>
      </c>
    </row>
    <row r="4225" spans="1:13" x14ac:dyDescent="0.3">
      <c r="A4225" s="121" t="str">
        <f t="shared" si="519"/>
        <v>2019-IC-L5</v>
      </c>
      <c r="B4225" s="122">
        <f t="shared" si="520"/>
        <v>43785</v>
      </c>
      <c r="C4225" s="121" t="str">
        <f t="shared" si="521"/>
        <v>Zone 5 - Mile 108</v>
      </c>
      <c r="D4225" s="109" t="s">
        <v>552</v>
      </c>
      <c r="E4225" s="116" t="str">
        <f t="shared" si="522"/>
        <v>Alec</v>
      </c>
      <c r="F4225" s="116" t="str">
        <f t="shared" si="523"/>
        <v>Landers</v>
      </c>
      <c r="G4225" s="116" t="str">
        <f t="shared" si="524"/>
        <v>Men Senior</v>
      </c>
      <c r="H4225" s="116" t="str">
        <f t="shared" si="525"/>
        <v>Orca Angling Club</v>
      </c>
      <c r="I4225" s="109"/>
      <c r="J4225" s="109" t="s">
        <v>2020</v>
      </c>
      <c r="K4225" s="109">
        <v>103</v>
      </c>
      <c r="L4225" s="118">
        <f t="shared" si="526"/>
        <v>4.0999999999999996</v>
      </c>
      <c r="M4225" s="118">
        <f t="shared" si="527"/>
        <v>4.0999999999999996</v>
      </c>
    </row>
    <row r="4226" spans="1:13" x14ac:dyDescent="0.3">
      <c r="A4226" s="121" t="str">
        <f t="shared" si="519"/>
        <v>2019-IC-L5</v>
      </c>
      <c r="B4226" s="122">
        <f t="shared" si="520"/>
        <v>43785</v>
      </c>
      <c r="C4226" s="121" t="str">
        <f t="shared" si="521"/>
        <v>Zone 5 - Mile 108</v>
      </c>
      <c r="D4226" s="109" t="s">
        <v>552</v>
      </c>
      <c r="E4226" s="116" t="str">
        <f t="shared" si="522"/>
        <v>Alec</v>
      </c>
      <c r="F4226" s="116" t="str">
        <f t="shared" si="523"/>
        <v>Landers</v>
      </c>
      <c r="G4226" s="116" t="str">
        <f t="shared" si="524"/>
        <v>Men Senior</v>
      </c>
      <c r="H4226" s="116" t="str">
        <f t="shared" si="525"/>
        <v>Orca Angling Club</v>
      </c>
      <c r="I4226" s="109"/>
      <c r="J4226" s="109" t="s">
        <v>8</v>
      </c>
      <c r="K4226" s="109">
        <v>76</v>
      </c>
      <c r="L4226" s="118">
        <f t="shared" si="526"/>
        <v>3.5</v>
      </c>
      <c r="M4226" s="118">
        <f t="shared" si="527"/>
        <v>3.5</v>
      </c>
    </row>
    <row r="4227" spans="1:13" x14ac:dyDescent="0.3">
      <c r="A4227" s="121" t="str">
        <f t="shared" si="519"/>
        <v>2019-IC-L5</v>
      </c>
      <c r="B4227" s="122">
        <f t="shared" si="520"/>
        <v>43785</v>
      </c>
      <c r="C4227" s="121" t="str">
        <f t="shared" si="521"/>
        <v>Zone 5 - Mile 108</v>
      </c>
      <c r="D4227" s="109" t="s">
        <v>552</v>
      </c>
      <c r="E4227" s="116" t="str">
        <f t="shared" si="522"/>
        <v>Alec</v>
      </c>
      <c r="F4227" s="116" t="str">
        <f t="shared" si="523"/>
        <v>Landers</v>
      </c>
      <c r="G4227" s="116" t="str">
        <f t="shared" si="524"/>
        <v>Men Senior</v>
      </c>
      <c r="H4227" s="116" t="str">
        <f t="shared" si="525"/>
        <v>Orca Angling Club</v>
      </c>
      <c r="I4227" s="109"/>
      <c r="J4227" s="109" t="s">
        <v>1366</v>
      </c>
      <c r="K4227" s="109">
        <v>60</v>
      </c>
      <c r="L4227" s="118">
        <f t="shared" si="526"/>
        <v>3.2</v>
      </c>
      <c r="M4227" s="118">
        <f t="shared" si="527"/>
        <v>3.2</v>
      </c>
    </row>
    <row r="4228" spans="1:13" x14ac:dyDescent="0.3">
      <c r="A4228" s="121" t="str">
        <f t="shared" si="519"/>
        <v>2019-IC-L5</v>
      </c>
      <c r="B4228" s="122">
        <f t="shared" si="520"/>
        <v>43785</v>
      </c>
      <c r="C4228" s="121" t="str">
        <f t="shared" si="521"/>
        <v>Zone 5 - Mile 108</v>
      </c>
      <c r="D4228" s="109" t="s">
        <v>552</v>
      </c>
      <c r="E4228" s="116" t="str">
        <f t="shared" si="522"/>
        <v>Alec</v>
      </c>
      <c r="F4228" s="116" t="str">
        <f t="shared" si="523"/>
        <v>Landers</v>
      </c>
      <c r="G4228" s="116" t="str">
        <f t="shared" si="524"/>
        <v>Men Senior</v>
      </c>
      <c r="H4228" s="116" t="str">
        <f t="shared" si="525"/>
        <v>Orca Angling Club</v>
      </c>
      <c r="I4228" s="109"/>
      <c r="J4228" s="109" t="s">
        <v>2018</v>
      </c>
      <c r="K4228" s="109">
        <v>137</v>
      </c>
      <c r="L4228" s="118">
        <f t="shared" si="526"/>
        <v>12.8</v>
      </c>
      <c r="M4228" s="118">
        <f t="shared" si="527"/>
        <v>12.8</v>
      </c>
    </row>
    <row r="4229" spans="1:13" x14ac:dyDescent="0.3">
      <c r="A4229" s="121" t="str">
        <f t="shared" si="519"/>
        <v>2019-IC-L5</v>
      </c>
      <c r="B4229" s="122">
        <f t="shared" si="520"/>
        <v>43785</v>
      </c>
      <c r="C4229" s="121" t="str">
        <f t="shared" si="521"/>
        <v>Zone 5 - Mile 108</v>
      </c>
      <c r="D4229" s="109" t="s">
        <v>552</v>
      </c>
      <c r="E4229" s="116" t="str">
        <f t="shared" si="522"/>
        <v>Alec</v>
      </c>
      <c r="F4229" s="116" t="str">
        <f t="shared" si="523"/>
        <v>Landers</v>
      </c>
      <c r="G4229" s="116" t="str">
        <f t="shared" si="524"/>
        <v>Men Senior</v>
      </c>
      <c r="H4229" s="116" t="str">
        <f t="shared" si="525"/>
        <v>Orca Angling Club</v>
      </c>
      <c r="I4229" s="109"/>
      <c r="J4229" s="109" t="s">
        <v>8</v>
      </c>
      <c r="K4229" s="109">
        <v>87</v>
      </c>
      <c r="L4229" s="118">
        <f t="shared" si="526"/>
        <v>5.2</v>
      </c>
      <c r="M4229" s="118">
        <f t="shared" si="527"/>
        <v>5.2</v>
      </c>
    </row>
    <row r="4230" spans="1:13" x14ac:dyDescent="0.3">
      <c r="A4230" s="121" t="str">
        <f t="shared" si="519"/>
        <v>2019-IC-L5</v>
      </c>
      <c r="B4230" s="122">
        <f t="shared" si="520"/>
        <v>43785</v>
      </c>
      <c r="C4230" s="121" t="str">
        <f t="shared" si="521"/>
        <v>Zone 5 - Mile 108</v>
      </c>
      <c r="D4230" s="109" t="s">
        <v>1388</v>
      </c>
      <c r="E4230" s="116" t="str">
        <f t="shared" si="522"/>
        <v>Ferdi</v>
      </c>
      <c r="F4230" s="116" t="str">
        <f t="shared" si="523"/>
        <v>Roetz</v>
      </c>
      <c r="G4230" s="116" t="str">
        <f t="shared" si="524"/>
        <v>Men Senior</v>
      </c>
      <c r="H4230" s="116" t="str">
        <f t="shared" si="525"/>
        <v>Orca Angling Club</v>
      </c>
      <c r="I4230" s="109"/>
      <c r="J4230" s="109" t="s">
        <v>2018</v>
      </c>
      <c r="K4230" s="109">
        <v>151</v>
      </c>
      <c r="L4230" s="118">
        <f t="shared" si="526"/>
        <v>17.8</v>
      </c>
      <c r="M4230" s="118">
        <f t="shared" si="527"/>
        <v>17.8</v>
      </c>
    </row>
    <row r="4231" spans="1:13" x14ac:dyDescent="0.3">
      <c r="A4231" s="121" t="str">
        <f t="shared" si="519"/>
        <v>2019-IC-L5</v>
      </c>
      <c r="B4231" s="122">
        <f t="shared" si="520"/>
        <v>43785</v>
      </c>
      <c r="C4231" s="121" t="str">
        <f t="shared" si="521"/>
        <v>Zone 5 - Mile 108</v>
      </c>
      <c r="D4231" s="109" t="s">
        <v>1388</v>
      </c>
      <c r="E4231" s="116" t="str">
        <f t="shared" si="522"/>
        <v>Ferdi</v>
      </c>
      <c r="F4231" s="116" t="str">
        <f t="shared" si="523"/>
        <v>Roetz</v>
      </c>
      <c r="G4231" s="116" t="str">
        <f t="shared" si="524"/>
        <v>Men Senior</v>
      </c>
      <c r="H4231" s="116" t="str">
        <f t="shared" si="525"/>
        <v>Orca Angling Club</v>
      </c>
      <c r="I4231" s="109"/>
      <c r="J4231" s="109" t="s">
        <v>2018</v>
      </c>
      <c r="K4231" s="109">
        <v>118</v>
      </c>
      <c r="L4231" s="118">
        <f t="shared" si="526"/>
        <v>7.6</v>
      </c>
      <c r="M4231" s="118">
        <f t="shared" si="527"/>
        <v>7.6</v>
      </c>
    </row>
    <row r="4232" spans="1:13" x14ac:dyDescent="0.3">
      <c r="A4232" s="121" t="str">
        <f t="shared" si="519"/>
        <v>2019-IC-L5</v>
      </c>
      <c r="B4232" s="122">
        <f t="shared" si="520"/>
        <v>43785</v>
      </c>
      <c r="C4232" s="121" t="str">
        <f t="shared" si="521"/>
        <v>Zone 5 - Mile 108</v>
      </c>
      <c r="D4232" s="109" t="s">
        <v>1388</v>
      </c>
      <c r="E4232" s="116" t="str">
        <f t="shared" si="522"/>
        <v>Ferdi</v>
      </c>
      <c r="F4232" s="116" t="str">
        <f t="shared" si="523"/>
        <v>Roetz</v>
      </c>
      <c r="G4232" s="116" t="str">
        <f t="shared" si="524"/>
        <v>Men Senior</v>
      </c>
      <c r="H4232" s="116" t="str">
        <f t="shared" si="525"/>
        <v>Orca Angling Club</v>
      </c>
      <c r="I4232" s="109"/>
      <c r="J4232" s="109" t="s">
        <v>2018</v>
      </c>
      <c r="K4232" s="109">
        <v>114</v>
      </c>
      <c r="L4232" s="118">
        <f t="shared" si="526"/>
        <v>6.8</v>
      </c>
      <c r="M4232" s="118">
        <f t="shared" si="527"/>
        <v>6.8</v>
      </c>
    </row>
    <row r="4233" spans="1:13" x14ac:dyDescent="0.3">
      <c r="A4233" s="121" t="str">
        <f t="shared" si="519"/>
        <v>2019-IC-L5</v>
      </c>
      <c r="B4233" s="122">
        <f t="shared" si="520"/>
        <v>43785</v>
      </c>
      <c r="C4233" s="121" t="str">
        <f t="shared" si="521"/>
        <v>Zone 5 - Mile 108</v>
      </c>
      <c r="D4233" s="109" t="s">
        <v>1388</v>
      </c>
      <c r="E4233" s="116" t="str">
        <f t="shared" si="522"/>
        <v>Ferdi</v>
      </c>
      <c r="F4233" s="116" t="str">
        <f t="shared" si="523"/>
        <v>Roetz</v>
      </c>
      <c r="G4233" s="116" t="str">
        <f t="shared" si="524"/>
        <v>Men Senior</v>
      </c>
      <c r="H4233" s="116" t="str">
        <f t="shared" si="525"/>
        <v>Orca Angling Club</v>
      </c>
      <c r="I4233" s="109"/>
      <c r="J4233" s="109" t="s">
        <v>2018</v>
      </c>
      <c r="K4233" s="109">
        <v>138</v>
      </c>
      <c r="L4233" s="118">
        <f t="shared" si="526"/>
        <v>13.1</v>
      </c>
      <c r="M4233" s="118">
        <f t="shared" si="527"/>
        <v>13.1</v>
      </c>
    </row>
    <row r="4234" spans="1:13" x14ac:dyDescent="0.3">
      <c r="A4234" s="121" t="str">
        <f t="shared" si="519"/>
        <v>2019-IC-L5</v>
      </c>
      <c r="B4234" s="122">
        <f t="shared" si="520"/>
        <v>43785</v>
      </c>
      <c r="C4234" s="121" t="str">
        <f t="shared" si="521"/>
        <v>Zone 5 - Mile 108</v>
      </c>
      <c r="D4234" s="109" t="s">
        <v>1388</v>
      </c>
      <c r="E4234" s="116" t="str">
        <f t="shared" si="522"/>
        <v>Ferdi</v>
      </c>
      <c r="F4234" s="116" t="str">
        <f t="shared" si="523"/>
        <v>Roetz</v>
      </c>
      <c r="G4234" s="116" t="str">
        <f t="shared" si="524"/>
        <v>Men Senior</v>
      </c>
      <c r="H4234" s="116" t="str">
        <f t="shared" si="525"/>
        <v>Orca Angling Club</v>
      </c>
      <c r="I4234" s="109"/>
      <c r="J4234" s="109" t="s">
        <v>2018</v>
      </c>
      <c r="K4234" s="109">
        <v>77</v>
      </c>
      <c r="L4234" s="118">
        <f t="shared" si="526"/>
        <v>1.8</v>
      </c>
      <c r="M4234" s="118">
        <f t="shared" si="527"/>
        <v>1.8</v>
      </c>
    </row>
    <row r="4235" spans="1:13" x14ac:dyDescent="0.3">
      <c r="A4235" s="121" t="str">
        <f t="shared" si="519"/>
        <v>2019-IC-L5</v>
      </c>
      <c r="B4235" s="122">
        <f t="shared" si="520"/>
        <v>43785</v>
      </c>
      <c r="C4235" s="121" t="str">
        <f t="shared" si="521"/>
        <v>Zone 5 - Mile 108</v>
      </c>
      <c r="D4235" s="109" t="s">
        <v>1388</v>
      </c>
      <c r="E4235" s="116" t="str">
        <f t="shared" si="522"/>
        <v>Ferdi</v>
      </c>
      <c r="F4235" s="116" t="str">
        <f t="shared" si="523"/>
        <v>Roetz</v>
      </c>
      <c r="G4235" s="116" t="str">
        <f t="shared" si="524"/>
        <v>Men Senior</v>
      </c>
      <c r="H4235" s="116" t="str">
        <f t="shared" si="525"/>
        <v>Orca Angling Club</v>
      </c>
      <c r="I4235" s="109"/>
      <c r="J4235" s="109" t="s">
        <v>2018</v>
      </c>
      <c r="K4235" s="109">
        <v>90</v>
      </c>
      <c r="L4235" s="118">
        <f t="shared" si="526"/>
        <v>3</v>
      </c>
      <c r="M4235" s="118">
        <f t="shared" si="527"/>
        <v>3</v>
      </c>
    </row>
    <row r="4236" spans="1:13" x14ac:dyDescent="0.3">
      <c r="A4236" s="121" t="str">
        <f t="shared" ref="A4236:A4258" si="528">IF(D4236="","",A4235)</f>
        <v>2019-IC-L5</v>
      </c>
      <c r="B4236" s="122">
        <f t="shared" ref="B4236:B4258" si="529">IF(D4236="","",B4235)</f>
        <v>43785</v>
      </c>
      <c r="C4236" s="121" t="str">
        <f t="shared" ref="C4236:C4258" si="530">IF(D4236="","",C4235)</f>
        <v>Zone 5 - Mile 108</v>
      </c>
      <c r="D4236" s="109" t="s">
        <v>1388</v>
      </c>
      <c r="E4236" s="116" t="str">
        <f t="shared" si="522"/>
        <v>Ferdi</v>
      </c>
      <c r="F4236" s="116" t="str">
        <f t="shared" si="523"/>
        <v>Roetz</v>
      </c>
      <c r="G4236" s="116" t="str">
        <f t="shared" si="524"/>
        <v>Men Senior</v>
      </c>
      <c r="H4236" s="116" t="str">
        <f t="shared" si="525"/>
        <v>Orca Angling Club</v>
      </c>
      <c r="I4236" s="109"/>
      <c r="J4236" s="109" t="s">
        <v>2018</v>
      </c>
      <c r="K4236" s="109">
        <v>106</v>
      </c>
      <c r="L4236" s="118">
        <f t="shared" si="526"/>
        <v>5.3</v>
      </c>
      <c r="M4236" s="118">
        <f t="shared" si="527"/>
        <v>5.3</v>
      </c>
    </row>
    <row r="4237" spans="1:13" x14ac:dyDescent="0.3">
      <c r="A4237" s="121" t="str">
        <f t="shared" si="528"/>
        <v>2019-IC-L5</v>
      </c>
      <c r="B4237" s="122">
        <f t="shared" si="529"/>
        <v>43785</v>
      </c>
      <c r="C4237" s="121" t="str">
        <f t="shared" si="530"/>
        <v>Zone 5 - Mile 108</v>
      </c>
      <c r="D4237" s="109" t="s">
        <v>1388</v>
      </c>
      <c r="E4237" s="116" t="str">
        <f t="shared" si="522"/>
        <v>Ferdi</v>
      </c>
      <c r="F4237" s="116" t="str">
        <f t="shared" si="523"/>
        <v>Roetz</v>
      </c>
      <c r="G4237" s="116" t="str">
        <f t="shared" si="524"/>
        <v>Men Senior</v>
      </c>
      <c r="H4237" s="116" t="str">
        <f t="shared" si="525"/>
        <v>Orca Angling Club</v>
      </c>
      <c r="I4237" s="109" t="s">
        <v>19</v>
      </c>
      <c r="J4237" s="109"/>
      <c r="K4237" s="109">
        <v>56</v>
      </c>
      <c r="L4237" s="118">
        <f t="shared" si="526"/>
        <v>1.8</v>
      </c>
      <c r="M4237" s="118">
        <f t="shared" si="527"/>
        <v>1.8</v>
      </c>
    </row>
    <row r="4238" spans="1:13" x14ac:dyDescent="0.3">
      <c r="A4238" s="121" t="str">
        <f t="shared" si="528"/>
        <v>2019-IC-L5</v>
      </c>
      <c r="B4238" s="122">
        <f t="shared" si="529"/>
        <v>43785</v>
      </c>
      <c r="C4238" s="121" t="str">
        <f t="shared" si="530"/>
        <v>Zone 5 - Mile 108</v>
      </c>
      <c r="D4238" s="109" t="s">
        <v>503</v>
      </c>
      <c r="E4238" s="116" t="str">
        <f t="shared" si="522"/>
        <v>Brian</v>
      </c>
      <c r="F4238" s="116" t="str">
        <f t="shared" si="523"/>
        <v>Curtis</v>
      </c>
      <c r="G4238" s="116" t="str">
        <f t="shared" si="524"/>
        <v>Men Senior</v>
      </c>
      <c r="H4238" s="116" t="str">
        <f t="shared" si="525"/>
        <v>Orca Angling Club</v>
      </c>
      <c r="I4238" s="109"/>
      <c r="J4238" s="109" t="s">
        <v>2020</v>
      </c>
      <c r="K4238" s="109">
        <v>77</v>
      </c>
      <c r="L4238" s="118">
        <f t="shared" si="526"/>
        <v>1.5</v>
      </c>
      <c r="M4238" s="118">
        <f t="shared" si="527"/>
        <v>1.5</v>
      </c>
    </row>
    <row r="4239" spans="1:13" x14ac:dyDescent="0.3">
      <c r="A4239" s="121" t="str">
        <f t="shared" si="528"/>
        <v>2019-IC-L5</v>
      </c>
      <c r="B4239" s="122">
        <f t="shared" si="529"/>
        <v>43785</v>
      </c>
      <c r="C4239" s="121" t="str">
        <f t="shared" si="530"/>
        <v>Zone 5 - Mile 108</v>
      </c>
      <c r="D4239" s="109" t="s">
        <v>503</v>
      </c>
      <c r="E4239" s="116" t="str">
        <f t="shared" si="522"/>
        <v>Brian</v>
      </c>
      <c r="F4239" s="116" t="str">
        <f t="shared" si="523"/>
        <v>Curtis</v>
      </c>
      <c r="G4239" s="116" t="str">
        <f t="shared" si="524"/>
        <v>Men Senior</v>
      </c>
      <c r="H4239" s="116" t="str">
        <f t="shared" si="525"/>
        <v>Orca Angling Club</v>
      </c>
      <c r="I4239" s="109"/>
      <c r="J4239" s="109" t="s">
        <v>2020</v>
      </c>
      <c r="K4239" s="109">
        <v>98</v>
      </c>
      <c r="L4239" s="118">
        <f t="shared" si="526"/>
        <v>3.4</v>
      </c>
      <c r="M4239" s="118">
        <f t="shared" si="527"/>
        <v>3.4</v>
      </c>
    </row>
    <row r="4240" spans="1:13" x14ac:dyDescent="0.3">
      <c r="A4240" s="121" t="str">
        <f t="shared" si="528"/>
        <v>2019-IC-L5</v>
      </c>
      <c r="B4240" s="122">
        <f t="shared" si="529"/>
        <v>43785</v>
      </c>
      <c r="C4240" s="121" t="str">
        <f t="shared" si="530"/>
        <v>Zone 5 - Mile 108</v>
      </c>
      <c r="D4240" s="109" t="s">
        <v>503</v>
      </c>
      <c r="E4240" s="116" t="str">
        <f t="shared" si="522"/>
        <v>Brian</v>
      </c>
      <c r="F4240" s="116" t="str">
        <f t="shared" si="523"/>
        <v>Curtis</v>
      </c>
      <c r="G4240" s="116" t="str">
        <f t="shared" si="524"/>
        <v>Men Senior</v>
      </c>
      <c r="H4240" s="116" t="str">
        <f t="shared" si="525"/>
        <v>Orca Angling Club</v>
      </c>
      <c r="I4240" s="109"/>
      <c r="J4240" s="109" t="s">
        <v>2018</v>
      </c>
      <c r="K4240" s="109">
        <v>94</v>
      </c>
      <c r="L4240" s="118">
        <f t="shared" si="526"/>
        <v>3.5</v>
      </c>
      <c r="M4240" s="118">
        <f t="shared" si="527"/>
        <v>3.5</v>
      </c>
    </row>
    <row r="4241" spans="1:13" x14ac:dyDescent="0.3">
      <c r="A4241" s="121" t="str">
        <f t="shared" si="528"/>
        <v>2019-IC-L5</v>
      </c>
      <c r="B4241" s="122">
        <f t="shared" si="529"/>
        <v>43785</v>
      </c>
      <c r="C4241" s="121" t="str">
        <f t="shared" si="530"/>
        <v>Zone 5 - Mile 108</v>
      </c>
      <c r="D4241" s="109" t="s">
        <v>503</v>
      </c>
      <c r="E4241" s="116" t="str">
        <f t="shared" si="522"/>
        <v>Brian</v>
      </c>
      <c r="F4241" s="116" t="str">
        <f t="shared" si="523"/>
        <v>Curtis</v>
      </c>
      <c r="G4241" s="116" t="str">
        <f t="shared" si="524"/>
        <v>Men Senior</v>
      </c>
      <c r="H4241" s="116" t="str">
        <f t="shared" si="525"/>
        <v>Orca Angling Club</v>
      </c>
      <c r="I4241" s="109"/>
      <c r="J4241" s="109" t="s">
        <v>2018</v>
      </c>
      <c r="K4241" s="109">
        <v>112</v>
      </c>
      <c r="L4241" s="118">
        <f t="shared" si="526"/>
        <v>6.4</v>
      </c>
      <c r="M4241" s="118">
        <f t="shared" si="527"/>
        <v>6.4</v>
      </c>
    </row>
    <row r="4242" spans="1:13" x14ac:dyDescent="0.3">
      <c r="A4242" s="121" t="str">
        <f t="shared" si="528"/>
        <v>2019-IC-L5</v>
      </c>
      <c r="B4242" s="122">
        <f t="shared" si="529"/>
        <v>43785</v>
      </c>
      <c r="C4242" s="121" t="str">
        <f t="shared" si="530"/>
        <v>Zone 5 - Mile 108</v>
      </c>
      <c r="D4242" s="109" t="s">
        <v>503</v>
      </c>
      <c r="E4242" s="116" t="str">
        <f t="shared" si="522"/>
        <v>Brian</v>
      </c>
      <c r="F4242" s="116" t="str">
        <f t="shared" si="523"/>
        <v>Curtis</v>
      </c>
      <c r="G4242" s="116" t="str">
        <f t="shared" si="524"/>
        <v>Men Senior</v>
      </c>
      <c r="H4242" s="116" t="str">
        <f t="shared" si="525"/>
        <v>Orca Angling Club</v>
      </c>
      <c r="I4242" s="109"/>
      <c r="J4242" s="109" t="s">
        <v>1339</v>
      </c>
      <c r="K4242" s="109">
        <v>122</v>
      </c>
      <c r="L4242" s="118">
        <f t="shared" si="526"/>
        <v>23</v>
      </c>
      <c r="M4242" s="118">
        <f t="shared" si="527"/>
        <v>23</v>
      </c>
    </row>
    <row r="4243" spans="1:13" x14ac:dyDescent="0.3">
      <c r="A4243" s="121" t="str">
        <f t="shared" si="528"/>
        <v>2019-IC-L5</v>
      </c>
      <c r="B4243" s="122">
        <f t="shared" si="529"/>
        <v>43785</v>
      </c>
      <c r="C4243" s="121" t="str">
        <f t="shared" si="530"/>
        <v>Zone 5 - Mile 108</v>
      </c>
      <c r="D4243" s="109" t="s">
        <v>503</v>
      </c>
      <c r="E4243" s="116" t="str">
        <f t="shared" si="522"/>
        <v>Brian</v>
      </c>
      <c r="F4243" s="116" t="str">
        <f t="shared" si="523"/>
        <v>Curtis</v>
      </c>
      <c r="G4243" s="116" t="str">
        <f t="shared" si="524"/>
        <v>Men Senior</v>
      </c>
      <c r="H4243" s="116" t="str">
        <f t="shared" si="525"/>
        <v>Orca Angling Club</v>
      </c>
      <c r="I4243" s="109"/>
      <c r="J4243" s="109" t="s">
        <v>2018</v>
      </c>
      <c r="K4243" s="109">
        <v>70</v>
      </c>
      <c r="L4243" s="118">
        <f t="shared" si="526"/>
        <v>1.3</v>
      </c>
      <c r="M4243" s="118">
        <f t="shared" si="527"/>
        <v>1.3</v>
      </c>
    </row>
    <row r="4244" spans="1:13" x14ac:dyDescent="0.3">
      <c r="A4244" s="121" t="str">
        <f t="shared" si="528"/>
        <v>2019-IC-L5</v>
      </c>
      <c r="B4244" s="122">
        <f t="shared" si="529"/>
        <v>43785</v>
      </c>
      <c r="C4244" s="121" t="str">
        <f t="shared" si="530"/>
        <v>Zone 5 - Mile 108</v>
      </c>
      <c r="D4244" s="109" t="s">
        <v>503</v>
      </c>
      <c r="E4244" s="116" t="str">
        <f t="shared" si="522"/>
        <v>Brian</v>
      </c>
      <c r="F4244" s="116" t="str">
        <f t="shared" si="523"/>
        <v>Curtis</v>
      </c>
      <c r="G4244" s="116" t="str">
        <f t="shared" si="524"/>
        <v>Men Senior</v>
      </c>
      <c r="H4244" s="116" t="str">
        <f t="shared" si="525"/>
        <v>Orca Angling Club</v>
      </c>
      <c r="I4244" s="109"/>
      <c r="J4244" s="109" t="s">
        <v>2018</v>
      </c>
      <c r="K4244" s="109">
        <v>151</v>
      </c>
      <c r="L4244" s="118">
        <f t="shared" si="526"/>
        <v>17.8</v>
      </c>
      <c r="M4244" s="118">
        <f t="shared" si="527"/>
        <v>17.8</v>
      </c>
    </row>
    <row r="4245" spans="1:13" x14ac:dyDescent="0.3">
      <c r="A4245" s="121" t="str">
        <f t="shared" si="528"/>
        <v>2019-IC-L5</v>
      </c>
      <c r="B4245" s="122">
        <f t="shared" si="529"/>
        <v>43785</v>
      </c>
      <c r="C4245" s="121" t="str">
        <f t="shared" si="530"/>
        <v>Zone 5 - Mile 108</v>
      </c>
      <c r="D4245" s="109" t="s">
        <v>503</v>
      </c>
      <c r="E4245" s="116" t="str">
        <f t="shared" si="522"/>
        <v>Brian</v>
      </c>
      <c r="F4245" s="116" t="str">
        <f t="shared" si="523"/>
        <v>Curtis</v>
      </c>
      <c r="G4245" s="116" t="str">
        <f t="shared" si="524"/>
        <v>Men Senior</v>
      </c>
      <c r="H4245" s="116" t="str">
        <f t="shared" si="525"/>
        <v>Orca Angling Club</v>
      </c>
      <c r="I4245" s="109" t="s">
        <v>19</v>
      </c>
      <c r="J4245" s="109"/>
      <c r="K4245" s="109">
        <v>58</v>
      </c>
      <c r="L4245" s="118">
        <f t="shared" si="526"/>
        <v>2</v>
      </c>
      <c r="M4245" s="118">
        <f t="shared" si="527"/>
        <v>2</v>
      </c>
    </row>
    <row r="4246" spans="1:13" x14ac:dyDescent="0.3">
      <c r="A4246" s="121" t="str">
        <f t="shared" si="528"/>
        <v>2019-IC-L5</v>
      </c>
      <c r="B4246" s="122">
        <f t="shared" si="529"/>
        <v>43785</v>
      </c>
      <c r="C4246" s="121" t="str">
        <f t="shared" si="530"/>
        <v>Zone 5 - Mile 108</v>
      </c>
      <c r="D4246" s="109" t="s">
        <v>503</v>
      </c>
      <c r="E4246" s="116" t="str">
        <f t="shared" si="522"/>
        <v>Brian</v>
      </c>
      <c r="F4246" s="116" t="str">
        <f t="shared" si="523"/>
        <v>Curtis</v>
      </c>
      <c r="G4246" s="116" t="str">
        <f t="shared" si="524"/>
        <v>Men Senior</v>
      </c>
      <c r="H4246" s="116" t="str">
        <f t="shared" si="525"/>
        <v>Orca Angling Club</v>
      </c>
      <c r="I4246" s="109"/>
      <c r="J4246" s="109" t="s">
        <v>2020</v>
      </c>
      <c r="K4246" s="109">
        <v>80</v>
      </c>
      <c r="L4246" s="118">
        <f t="shared" si="526"/>
        <v>1.7</v>
      </c>
      <c r="M4246" s="118">
        <f t="shared" si="527"/>
        <v>1.7</v>
      </c>
    </row>
    <row r="4247" spans="1:13" x14ac:dyDescent="0.3">
      <c r="A4247" s="121" t="str">
        <f t="shared" si="528"/>
        <v>2019-IC-L5</v>
      </c>
      <c r="B4247" s="122">
        <f t="shared" si="529"/>
        <v>43785</v>
      </c>
      <c r="C4247" s="121" t="str">
        <f t="shared" si="530"/>
        <v>Zone 5 - Mile 108</v>
      </c>
      <c r="D4247" s="109" t="s">
        <v>615</v>
      </c>
      <c r="E4247" s="116" t="str">
        <f t="shared" si="522"/>
        <v xml:space="preserve">Joe </v>
      </c>
      <c r="F4247" s="116" t="str">
        <f t="shared" si="523"/>
        <v>Herman</v>
      </c>
      <c r="G4247" s="116" t="str">
        <f t="shared" si="524"/>
        <v>Men Senior</v>
      </c>
      <c r="H4247" s="116" t="str">
        <f t="shared" si="525"/>
        <v>Orca Angling Club</v>
      </c>
      <c r="I4247" s="109"/>
      <c r="J4247" s="109" t="s">
        <v>2020</v>
      </c>
      <c r="K4247" s="109">
        <v>76</v>
      </c>
      <c r="L4247" s="118">
        <f t="shared" si="526"/>
        <v>1.4</v>
      </c>
      <c r="M4247" s="118">
        <f t="shared" si="527"/>
        <v>1.4</v>
      </c>
    </row>
    <row r="4248" spans="1:13" x14ac:dyDescent="0.3">
      <c r="A4248" s="121" t="str">
        <f t="shared" si="528"/>
        <v>2019-IC-L5</v>
      </c>
      <c r="B4248" s="122">
        <f t="shared" si="529"/>
        <v>43785</v>
      </c>
      <c r="C4248" s="121" t="str">
        <f t="shared" si="530"/>
        <v>Zone 5 - Mile 108</v>
      </c>
      <c r="D4248" s="109" t="s">
        <v>615</v>
      </c>
      <c r="E4248" s="116" t="str">
        <f t="shared" si="522"/>
        <v xml:space="preserve">Joe </v>
      </c>
      <c r="F4248" s="116" t="str">
        <f t="shared" si="523"/>
        <v>Herman</v>
      </c>
      <c r="G4248" s="116" t="str">
        <f t="shared" si="524"/>
        <v>Men Senior</v>
      </c>
      <c r="H4248" s="116" t="str">
        <f t="shared" si="525"/>
        <v>Orca Angling Club</v>
      </c>
      <c r="I4248" s="109"/>
      <c r="J4248" s="109" t="s">
        <v>2018</v>
      </c>
      <c r="K4248" s="109">
        <v>158</v>
      </c>
      <c r="L4248" s="118">
        <f t="shared" si="526"/>
        <v>20.8</v>
      </c>
      <c r="M4248" s="118">
        <f t="shared" si="527"/>
        <v>20.8</v>
      </c>
    </row>
    <row r="4249" spans="1:13" x14ac:dyDescent="0.3">
      <c r="A4249" s="121" t="str">
        <f t="shared" si="528"/>
        <v>2019-IC-L5</v>
      </c>
      <c r="B4249" s="122">
        <f t="shared" si="529"/>
        <v>43785</v>
      </c>
      <c r="C4249" s="121" t="str">
        <f t="shared" si="530"/>
        <v>Zone 5 - Mile 108</v>
      </c>
      <c r="D4249" s="109" t="s">
        <v>1628</v>
      </c>
      <c r="E4249" s="116" t="str">
        <f t="shared" si="522"/>
        <v>Melany</v>
      </c>
      <c r="F4249" s="116" t="str">
        <f t="shared" si="523"/>
        <v>Lotter</v>
      </c>
      <c r="G4249" s="116" t="str">
        <f t="shared" si="524"/>
        <v>Ladies Senior</v>
      </c>
      <c r="H4249" s="116" t="str">
        <f t="shared" si="525"/>
        <v>xOrca Angling Club</v>
      </c>
      <c r="I4249" s="109"/>
      <c r="J4249" s="109" t="s">
        <v>8</v>
      </c>
      <c r="K4249" s="109">
        <v>71</v>
      </c>
      <c r="L4249" s="118">
        <f t="shared" si="526"/>
        <v>2.9</v>
      </c>
      <c r="M4249" s="118">
        <f t="shared" si="527"/>
        <v>2.9</v>
      </c>
    </row>
    <row r="4250" spans="1:13" x14ac:dyDescent="0.3">
      <c r="A4250" s="121" t="str">
        <f t="shared" si="528"/>
        <v>2019-IC-L5</v>
      </c>
      <c r="B4250" s="122">
        <f t="shared" si="529"/>
        <v>43785</v>
      </c>
      <c r="C4250" s="121" t="str">
        <f t="shared" si="530"/>
        <v>Zone 5 - Mile 108</v>
      </c>
      <c r="D4250" s="109" t="s">
        <v>592</v>
      </c>
      <c r="E4250" s="116" t="str">
        <f t="shared" si="522"/>
        <v>Christiaan</v>
      </c>
      <c r="F4250" s="116" t="str">
        <f t="shared" si="523"/>
        <v>Rossouw</v>
      </c>
      <c r="G4250" s="116" t="str">
        <f t="shared" si="524"/>
        <v>Men Senior</v>
      </c>
      <c r="H4250" s="116" t="str">
        <f t="shared" si="525"/>
        <v>Orca Angling Club</v>
      </c>
      <c r="I4250" s="109"/>
      <c r="J4250" s="109" t="s">
        <v>2018</v>
      </c>
      <c r="K4250" s="109">
        <v>88</v>
      </c>
      <c r="L4250" s="118">
        <f t="shared" si="526"/>
        <v>2.8</v>
      </c>
      <c r="M4250" s="118">
        <f t="shared" si="527"/>
        <v>2.8</v>
      </c>
    </row>
    <row r="4251" spans="1:13" x14ac:dyDescent="0.3">
      <c r="A4251" s="121" t="str">
        <f t="shared" si="528"/>
        <v>2019-IC-L5</v>
      </c>
      <c r="B4251" s="122">
        <f t="shared" si="529"/>
        <v>43785</v>
      </c>
      <c r="C4251" s="121" t="str">
        <f t="shared" si="530"/>
        <v>Zone 5 - Mile 108</v>
      </c>
      <c r="D4251" s="109" t="s">
        <v>592</v>
      </c>
      <c r="E4251" s="116" t="str">
        <f t="shared" si="522"/>
        <v>Christiaan</v>
      </c>
      <c r="F4251" s="116" t="str">
        <f t="shared" si="523"/>
        <v>Rossouw</v>
      </c>
      <c r="G4251" s="116" t="str">
        <f t="shared" si="524"/>
        <v>Men Senior</v>
      </c>
      <c r="H4251" s="116" t="str">
        <f t="shared" si="525"/>
        <v>Orca Angling Club</v>
      </c>
      <c r="I4251" s="109"/>
      <c r="J4251" s="109" t="s">
        <v>2020</v>
      </c>
      <c r="K4251" s="109">
        <v>78</v>
      </c>
      <c r="L4251" s="118">
        <f t="shared" si="526"/>
        <v>1.5</v>
      </c>
      <c r="M4251" s="118">
        <f t="shared" si="527"/>
        <v>1.5</v>
      </c>
    </row>
    <row r="4252" spans="1:13" x14ac:dyDescent="0.3">
      <c r="A4252" s="121" t="str">
        <f t="shared" si="528"/>
        <v>2019-IC-L5</v>
      </c>
      <c r="B4252" s="122">
        <f t="shared" si="529"/>
        <v>43785</v>
      </c>
      <c r="C4252" s="121" t="str">
        <f t="shared" si="530"/>
        <v>Zone 5 - Mile 108</v>
      </c>
      <c r="D4252" s="109" t="s">
        <v>592</v>
      </c>
      <c r="E4252" s="116" t="str">
        <f t="shared" si="522"/>
        <v>Christiaan</v>
      </c>
      <c r="F4252" s="116" t="str">
        <f t="shared" si="523"/>
        <v>Rossouw</v>
      </c>
      <c r="G4252" s="116" t="str">
        <f t="shared" si="524"/>
        <v>Men Senior</v>
      </c>
      <c r="H4252" s="116" t="str">
        <f t="shared" si="525"/>
        <v>Orca Angling Club</v>
      </c>
      <c r="I4252" s="109"/>
      <c r="J4252" s="109" t="s">
        <v>2018</v>
      </c>
      <c r="K4252" s="109">
        <v>143</v>
      </c>
      <c r="L4252" s="118">
        <f t="shared" si="526"/>
        <v>14.8</v>
      </c>
      <c r="M4252" s="118">
        <f t="shared" si="527"/>
        <v>14.8</v>
      </c>
    </row>
    <row r="4253" spans="1:13" x14ac:dyDescent="0.3">
      <c r="A4253" s="121" t="str">
        <f t="shared" si="528"/>
        <v>2019-IC-L5</v>
      </c>
      <c r="B4253" s="122">
        <f t="shared" si="529"/>
        <v>43785</v>
      </c>
      <c r="C4253" s="121" t="str">
        <f t="shared" si="530"/>
        <v>Zone 5 - Mile 108</v>
      </c>
      <c r="D4253" s="109" t="s">
        <v>592</v>
      </c>
      <c r="E4253" s="116" t="str">
        <f t="shared" si="522"/>
        <v>Christiaan</v>
      </c>
      <c r="F4253" s="116" t="str">
        <f t="shared" si="523"/>
        <v>Rossouw</v>
      </c>
      <c r="G4253" s="116" t="str">
        <f t="shared" si="524"/>
        <v>Men Senior</v>
      </c>
      <c r="H4253" s="116" t="str">
        <f t="shared" si="525"/>
        <v>Orca Angling Club</v>
      </c>
      <c r="I4253" s="109"/>
      <c r="J4253" s="109" t="s">
        <v>2020</v>
      </c>
      <c r="K4253" s="109">
        <v>105</v>
      </c>
      <c r="L4253" s="118">
        <f t="shared" si="526"/>
        <v>4.4000000000000004</v>
      </c>
      <c r="M4253" s="118">
        <f t="shared" si="527"/>
        <v>4.4000000000000004</v>
      </c>
    </row>
    <row r="4254" spans="1:13" x14ac:dyDescent="0.3">
      <c r="A4254" s="121" t="str">
        <f t="shared" si="528"/>
        <v>2019-IC-L5</v>
      </c>
      <c r="B4254" s="122">
        <f t="shared" si="529"/>
        <v>43785</v>
      </c>
      <c r="C4254" s="121" t="str">
        <f t="shared" si="530"/>
        <v>Zone 5 - Mile 108</v>
      </c>
      <c r="D4254" s="109" t="s">
        <v>1688</v>
      </c>
      <c r="E4254" s="116" t="str">
        <f t="shared" si="522"/>
        <v>William</v>
      </c>
      <c r="F4254" s="116" t="str">
        <f t="shared" si="523"/>
        <v>Schickerling</v>
      </c>
      <c r="G4254" s="116" t="str">
        <f t="shared" si="524"/>
        <v>Men Senior</v>
      </c>
      <c r="H4254" s="116" t="str">
        <f t="shared" si="525"/>
        <v>Orca Angling Club</v>
      </c>
      <c r="I4254" s="109"/>
      <c r="J4254" s="109" t="s">
        <v>2020</v>
      </c>
      <c r="K4254" s="109">
        <v>118</v>
      </c>
      <c r="L4254" s="118">
        <f t="shared" si="526"/>
        <v>6.6</v>
      </c>
      <c r="M4254" s="118">
        <f t="shared" si="527"/>
        <v>6.6</v>
      </c>
    </row>
    <row r="4255" spans="1:13" x14ac:dyDescent="0.3">
      <c r="A4255" s="121" t="str">
        <f t="shared" si="528"/>
        <v>2019-IC-L5</v>
      </c>
      <c r="B4255" s="122">
        <f t="shared" si="529"/>
        <v>43785</v>
      </c>
      <c r="C4255" s="121" t="str">
        <f t="shared" si="530"/>
        <v>Zone 5 - Mile 108</v>
      </c>
      <c r="D4255" s="109" t="s">
        <v>1688</v>
      </c>
      <c r="E4255" s="116" t="str">
        <f t="shared" si="522"/>
        <v>William</v>
      </c>
      <c r="F4255" s="116" t="str">
        <f t="shared" si="523"/>
        <v>Schickerling</v>
      </c>
      <c r="G4255" s="116" t="str">
        <f t="shared" si="524"/>
        <v>Men Senior</v>
      </c>
      <c r="H4255" s="116" t="str">
        <f t="shared" si="525"/>
        <v>Orca Angling Club</v>
      </c>
      <c r="I4255" s="109"/>
      <c r="J4255" s="109" t="s">
        <v>2018</v>
      </c>
      <c r="K4255" s="109">
        <v>118</v>
      </c>
      <c r="L4255" s="118">
        <f t="shared" si="526"/>
        <v>7.6</v>
      </c>
      <c r="M4255" s="118">
        <f t="shared" si="527"/>
        <v>7.6</v>
      </c>
    </row>
    <row r="4256" spans="1:13" x14ac:dyDescent="0.3">
      <c r="A4256" s="121" t="str">
        <f t="shared" si="528"/>
        <v>2019-IC-L5</v>
      </c>
      <c r="B4256" s="122">
        <f t="shared" si="529"/>
        <v>43785</v>
      </c>
      <c r="C4256" s="121" t="str">
        <f t="shared" si="530"/>
        <v>Zone 5 - Mile 108</v>
      </c>
      <c r="D4256" s="109" t="s">
        <v>1688</v>
      </c>
      <c r="E4256" s="116" t="str">
        <f t="shared" si="522"/>
        <v>William</v>
      </c>
      <c r="F4256" s="116" t="str">
        <f t="shared" si="523"/>
        <v>Schickerling</v>
      </c>
      <c r="G4256" s="116" t="str">
        <f t="shared" si="524"/>
        <v>Men Senior</v>
      </c>
      <c r="H4256" s="116" t="str">
        <f t="shared" si="525"/>
        <v>Orca Angling Club</v>
      </c>
      <c r="I4256" s="109"/>
      <c r="J4256" s="109" t="s">
        <v>2018</v>
      </c>
      <c r="K4256" s="109">
        <v>146</v>
      </c>
      <c r="L4256" s="118">
        <f t="shared" si="526"/>
        <v>15.9</v>
      </c>
      <c r="M4256" s="118">
        <f t="shared" si="527"/>
        <v>15.9</v>
      </c>
    </row>
    <row r="4257" spans="1:13" x14ac:dyDescent="0.3">
      <c r="A4257" s="121" t="str">
        <f t="shared" si="528"/>
        <v>2019-IC-L5</v>
      </c>
      <c r="B4257" s="122">
        <f t="shared" si="529"/>
        <v>43785</v>
      </c>
      <c r="C4257" s="121" t="str">
        <f t="shared" si="530"/>
        <v>Zone 5 - Mile 108</v>
      </c>
      <c r="D4257" s="109" t="s">
        <v>1803</v>
      </c>
      <c r="E4257" s="116" t="str">
        <f t="shared" si="522"/>
        <v>Micheal</v>
      </c>
      <c r="F4257" s="116" t="str">
        <f t="shared" si="523"/>
        <v>Lotter</v>
      </c>
      <c r="G4257" s="116" t="str">
        <f t="shared" si="524"/>
        <v>Men Master</v>
      </c>
      <c r="H4257" s="116" t="str">
        <f t="shared" si="525"/>
        <v>Orca Angling Club</v>
      </c>
      <c r="I4257" s="109"/>
      <c r="J4257" s="109"/>
      <c r="K4257" s="109"/>
      <c r="L4257" s="118" t="str">
        <f t="shared" si="526"/>
        <v/>
      </c>
      <c r="M4257" s="118" t="str">
        <f t="shared" si="527"/>
        <v/>
      </c>
    </row>
    <row r="4258" spans="1:13" x14ac:dyDescent="0.3">
      <c r="A4258" s="121" t="str">
        <f t="shared" si="528"/>
        <v>2019-IC-L5</v>
      </c>
      <c r="B4258" s="122">
        <f t="shared" si="529"/>
        <v>43785</v>
      </c>
      <c r="C4258" s="121" t="str">
        <f t="shared" si="530"/>
        <v>Zone 5 - Mile 108</v>
      </c>
      <c r="D4258" s="109" t="s">
        <v>758</v>
      </c>
      <c r="E4258" s="116" t="str">
        <f t="shared" si="522"/>
        <v>Morne</v>
      </c>
      <c r="F4258" s="116" t="str">
        <f t="shared" si="523"/>
        <v>Human</v>
      </c>
      <c r="G4258" s="116" t="str">
        <f t="shared" si="524"/>
        <v>Men Senior</v>
      </c>
      <c r="H4258" s="116" t="str">
        <f t="shared" si="525"/>
        <v>Orca Angling Club</v>
      </c>
      <c r="I4258" s="109"/>
      <c r="J4258" s="109"/>
      <c r="K4258" s="109"/>
      <c r="L4258" s="118" t="str">
        <f t="shared" si="526"/>
        <v/>
      </c>
      <c r="M4258" s="118" t="str">
        <f t="shared" si="527"/>
        <v/>
      </c>
    </row>
    <row r="1044177" spans="4:4" x14ac:dyDescent="0.25">
      <c r="D1044177" s="36" t="s">
        <v>802</v>
      </c>
    </row>
  </sheetData>
  <autoFilter ref="A1:N4258" xr:uid="{00000000-0009-0000-0000-000002000000}"/>
  <phoneticPr fontId="34" type="noConversion"/>
  <dataValidations count="2">
    <dataValidation type="list" allowBlank="1" showInputMessage="1" showErrorMessage="1" sqref="J2:J4258" xr:uid="{00000000-0002-0000-0200-000000000000}">
      <formula1>Inedibles</formula1>
    </dataValidation>
    <dataValidation type="list" allowBlank="1" showInputMessage="1" showErrorMessage="1" sqref="I2:I4258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2:R388"/>
  <sheetViews>
    <sheetView topLeftCell="B1" zoomScaleNormal="100" workbookViewId="0">
      <selection activeCell="E13" sqref="E13"/>
    </sheetView>
  </sheetViews>
  <sheetFormatPr defaultColWidth="9.109375" defaultRowHeight="13.2" x14ac:dyDescent="0.25"/>
  <cols>
    <col min="1" max="1" width="3.88671875" style="32" customWidth="1"/>
    <col min="2" max="2" width="13.6640625" style="30" customWidth="1"/>
    <col min="3" max="3" width="21.109375" style="30" bestFit="1" customWidth="1"/>
    <col min="4" max="4" width="25" style="30" bestFit="1" customWidth="1"/>
    <col min="5" max="5" width="25.5546875" style="30" bestFit="1" customWidth="1"/>
    <col min="6" max="6" width="5.5546875" style="30" bestFit="1" customWidth="1"/>
    <col min="7" max="7" width="7.33203125" style="30" bestFit="1" customWidth="1"/>
    <col min="8" max="8" width="6.6640625" style="43" bestFit="1" customWidth="1"/>
    <col min="9" max="9" width="6.6640625" style="47" bestFit="1" customWidth="1"/>
    <col min="10" max="10" width="9.44140625" style="30" customWidth="1"/>
    <col min="11" max="11" width="4" style="30" customWidth="1"/>
    <col min="12" max="16" width="9.109375" style="30"/>
    <col min="17" max="18" width="9.109375" style="32"/>
    <col min="19" max="16384" width="9.109375" style="30"/>
  </cols>
  <sheetData>
    <row r="2" spans="1:18" s="27" customFormat="1" ht="18" x14ac:dyDescent="0.25">
      <c r="A2" s="51"/>
      <c r="B2" s="40"/>
      <c r="C2" s="40"/>
      <c r="D2" s="40"/>
      <c r="E2" s="329" t="s">
        <v>1771</v>
      </c>
      <c r="F2" s="329"/>
      <c r="G2" s="50" t="s">
        <v>2002</v>
      </c>
      <c r="H2" s="42"/>
      <c r="I2" s="45"/>
      <c r="J2" s="48"/>
      <c r="K2" s="40"/>
      <c r="Q2" s="1"/>
      <c r="R2" s="1"/>
    </row>
    <row r="3" spans="1:18" s="27" customFormat="1" ht="13.8" x14ac:dyDescent="0.25">
      <c r="A3" s="51"/>
      <c r="B3" s="31" t="s">
        <v>485</v>
      </c>
      <c r="C3" s="32" t="s">
        <v>1999</v>
      </c>
      <c r="D3" s="40" t="str">
        <f>$C$4&amp;" "&amp; Individuals!$G$2</f>
        <v>(All) Inter Club 4th Leg 2021</v>
      </c>
      <c r="E3" s="40"/>
      <c r="F3" s="40"/>
      <c r="G3" s="40"/>
      <c r="H3" s="42"/>
      <c r="I3" s="45"/>
      <c r="J3" s="48"/>
      <c r="K3" s="40"/>
      <c r="Q3" s="1"/>
      <c r="R3" s="1"/>
    </row>
    <row r="4" spans="1:18" ht="13.8" x14ac:dyDescent="0.25">
      <c r="A4" s="51"/>
      <c r="B4" s="33" t="s">
        <v>4</v>
      </c>
      <c r="C4" s="32" t="s">
        <v>2001</v>
      </c>
      <c r="D4" s="40"/>
      <c r="E4" s="40"/>
      <c r="F4" s="40"/>
      <c r="G4" s="40"/>
      <c r="H4" s="42"/>
      <c r="I4" s="45"/>
      <c r="J4" s="48"/>
      <c r="K4" s="40"/>
    </row>
    <row r="5" spans="1:18" ht="13.8" x14ac:dyDescent="0.25">
      <c r="A5" s="51"/>
      <c r="B5" s="40"/>
      <c r="C5" s="40"/>
      <c r="D5" s="40"/>
      <c r="E5" s="40"/>
      <c r="F5" s="40"/>
      <c r="G5" s="40"/>
      <c r="H5" s="42"/>
      <c r="I5" s="45"/>
      <c r="J5" s="48"/>
      <c r="K5" s="40"/>
    </row>
    <row r="6" spans="1:18" s="29" customFormat="1" ht="41.4" x14ac:dyDescent="0.25">
      <c r="A6" s="41"/>
      <c r="B6" s="39" t="s">
        <v>488</v>
      </c>
      <c r="C6" s="39" t="s">
        <v>1</v>
      </c>
      <c r="D6" s="39" t="s">
        <v>2</v>
      </c>
      <c r="E6" s="39" t="s">
        <v>489</v>
      </c>
      <c r="F6" s="29" t="s">
        <v>493</v>
      </c>
      <c r="G6" s="29" t="s">
        <v>1315</v>
      </c>
      <c r="H6" s="44" t="s">
        <v>1148</v>
      </c>
      <c r="I6" s="46" t="s">
        <v>1316</v>
      </c>
      <c r="J6" s="49" t="s">
        <v>1368</v>
      </c>
      <c r="K6" s="41"/>
      <c r="Q6" s="330"/>
      <c r="R6" s="330"/>
    </row>
    <row r="7" spans="1:18" ht="13.8" x14ac:dyDescent="0.25">
      <c r="A7" s="51">
        <v>1</v>
      </c>
      <c r="B7" s="32" t="s">
        <v>1569</v>
      </c>
      <c r="C7" s="32" t="s">
        <v>966</v>
      </c>
      <c r="D7" s="32" t="s">
        <v>115</v>
      </c>
      <c r="E7" s="32" t="s">
        <v>48</v>
      </c>
      <c r="F7" s="32"/>
      <c r="G7" s="32">
        <v>2</v>
      </c>
      <c r="H7" s="107">
        <v>120.6</v>
      </c>
      <c r="I7" s="108">
        <v>120.6</v>
      </c>
      <c r="J7" s="49">
        <v>300</v>
      </c>
      <c r="K7" s="40">
        <v>1</v>
      </c>
    </row>
    <row r="8" spans="1:18" ht="13.8" x14ac:dyDescent="0.25">
      <c r="A8" s="51">
        <v>2</v>
      </c>
      <c r="B8" s="32" t="s">
        <v>1503</v>
      </c>
      <c r="C8" s="32" t="s">
        <v>353</v>
      </c>
      <c r="D8" s="32" t="s">
        <v>240</v>
      </c>
      <c r="E8" s="32" t="s">
        <v>39</v>
      </c>
      <c r="F8" s="32">
        <v>1</v>
      </c>
      <c r="G8" s="32">
        <v>6</v>
      </c>
      <c r="H8" s="107">
        <v>114.60000000000001</v>
      </c>
      <c r="I8" s="108">
        <v>114.60000000000001</v>
      </c>
      <c r="J8" s="49">
        <f>IF(I8=I7,J7,IF(I8=0,ROUNDDOWN(20,0),J7-K7))</f>
        <v>299</v>
      </c>
      <c r="K8" s="40">
        <f>IF(I8&lt;I7,1,IF(I8=I7,K7+1,0))</f>
        <v>1</v>
      </c>
      <c r="Q8" s="30"/>
      <c r="R8" s="30"/>
    </row>
    <row r="9" spans="1:18" ht="13.8" x14ac:dyDescent="0.25">
      <c r="A9" s="51">
        <v>3</v>
      </c>
      <c r="B9" s="32" t="s">
        <v>1410</v>
      </c>
      <c r="C9" s="32" t="s">
        <v>303</v>
      </c>
      <c r="D9" s="32" t="s">
        <v>130</v>
      </c>
      <c r="E9" s="32" t="s">
        <v>47</v>
      </c>
      <c r="F9" s="32"/>
      <c r="G9" s="32">
        <v>7</v>
      </c>
      <c r="H9" s="107">
        <v>103.5</v>
      </c>
      <c r="I9" s="108">
        <v>103.5</v>
      </c>
      <c r="J9" s="49">
        <f t="shared" ref="J9:J72" si="0">IF(I9=I8,J8,IF(I9=0,ROUNDDOWN(20,0),J8-K8))</f>
        <v>298</v>
      </c>
      <c r="K9" s="40">
        <f t="shared" ref="K9:K72" si="1">IF(I9&lt;I8,1,IF(I9=I8,K8+1,0))</f>
        <v>1</v>
      </c>
      <c r="Q9" s="30"/>
      <c r="R9" s="30"/>
    </row>
    <row r="10" spans="1:18" ht="13.8" x14ac:dyDescent="0.25">
      <c r="A10" s="51">
        <v>4</v>
      </c>
      <c r="B10" s="32" t="s">
        <v>615</v>
      </c>
      <c r="C10" s="32" t="s">
        <v>209</v>
      </c>
      <c r="D10" s="32" t="s">
        <v>1532</v>
      </c>
      <c r="E10" s="32" t="s">
        <v>38</v>
      </c>
      <c r="F10" s="32"/>
      <c r="G10" s="32">
        <v>8</v>
      </c>
      <c r="H10" s="107">
        <v>102.10000000000001</v>
      </c>
      <c r="I10" s="108">
        <v>102.10000000000001</v>
      </c>
      <c r="J10" s="49">
        <f t="shared" si="0"/>
        <v>297</v>
      </c>
      <c r="K10" s="40">
        <f t="shared" si="1"/>
        <v>1</v>
      </c>
      <c r="Q10" s="30"/>
      <c r="R10" s="30"/>
    </row>
    <row r="11" spans="1:18" ht="13.8" x14ac:dyDescent="0.25">
      <c r="A11" s="51">
        <v>5</v>
      </c>
      <c r="B11" s="32" t="s">
        <v>1188</v>
      </c>
      <c r="C11" s="32" t="s">
        <v>1198</v>
      </c>
      <c r="D11" s="32" t="s">
        <v>1110</v>
      </c>
      <c r="E11" s="32" t="s">
        <v>49</v>
      </c>
      <c r="F11" s="32"/>
      <c r="G11" s="32">
        <v>3</v>
      </c>
      <c r="H11" s="107">
        <v>82.700000000000017</v>
      </c>
      <c r="I11" s="108">
        <v>82.700000000000017</v>
      </c>
      <c r="J11" s="49">
        <f t="shared" si="0"/>
        <v>296</v>
      </c>
      <c r="K11" s="40">
        <f t="shared" si="1"/>
        <v>1</v>
      </c>
      <c r="Q11" s="30"/>
      <c r="R11" s="30"/>
    </row>
    <row r="12" spans="1:18" ht="13.8" x14ac:dyDescent="0.25">
      <c r="A12" s="51">
        <v>6</v>
      </c>
      <c r="B12" s="32" t="s">
        <v>1212</v>
      </c>
      <c r="C12" s="32" t="s">
        <v>194</v>
      </c>
      <c r="D12" s="32" t="s">
        <v>240</v>
      </c>
      <c r="E12" s="32" t="s">
        <v>39</v>
      </c>
      <c r="F12" s="32"/>
      <c r="G12" s="32">
        <v>5</v>
      </c>
      <c r="H12" s="107">
        <v>77.300000000000011</v>
      </c>
      <c r="I12" s="108">
        <v>77.300000000000011</v>
      </c>
      <c r="J12" s="49">
        <f t="shared" si="0"/>
        <v>295</v>
      </c>
      <c r="K12" s="40">
        <f t="shared" si="1"/>
        <v>1</v>
      </c>
      <c r="Q12" s="30"/>
      <c r="R12" s="30"/>
    </row>
    <row r="13" spans="1:18" ht="13.8" x14ac:dyDescent="0.25">
      <c r="A13" s="51">
        <v>7</v>
      </c>
      <c r="B13" s="32" t="s">
        <v>799</v>
      </c>
      <c r="C13" s="32" t="s">
        <v>239</v>
      </c>
      <c r="D13" s="32" t="s">
        <v>70</v>
      </c>
      <c r="E13" s="32" t="s">
        <v>39</v>
      </c>
      <c r="F13" s="32"/>
      <c r="G13" s="32">
        <v>4</v>
      </c>
      <c r="H13" s="107">
        <v>75.3</v>
      </c>
      <c r="I13" s="108">
        <v>75.3</v>
      </c>
      <c r="J13" s="49">
        <f t="shared" si="0"/>
        <v>294</v>
      </c>
      <c r="K13" s="40">
        <f t="shared" si="1"/>
        <v>1</v>
      </c>
      <c r="Q13" s="30"/>
      <c r="R13" s="30"/>
    </row>
    <row r="14" spans="1:18" ht="13.8" x14ac:dyDescent="0.25">
      <c r="A14" s="51">
        <v>8</v>
      </c>
      <c r="B14" s="32" t="s">
        <v>550</v>
      </c>
      <c r="C14" s="32" t="s">
        <v>101</v>
      </c>
      <c r="D14" s="32" t="s">
        <v>1881</v>
      </c>
      <c r="E14" s="32" t="s">
        <v>48</v>
      </c>
      <c r="F14" s="32"/>
      <c r="G14" s="32">
        <v>2</v>
      </c>
      <c r="H14" s="107">
        <v>74</v>
      </c>
      <c r="I14" s="108">
        <v>74</v>
      </c>
      <c r="J14" s="49">
        <f t="shared" si="0"/>
        <v>293</v>
      </c>
      <c r="K14" s="40">
        <f t="shared" si="1"/>
        <v>1</v>
      </c>
      <c r="Q14" s="30"/>
      <c r="R14" s="30"/>
    </row>
    <row r="15" spans="1:18" ht="13.8" x14ac:dyDescent="0.25">
      <c r="A15" s="51">
        <v>9</v>
      </c>
      <c r="B15" s="32" t="s">
        <v>516</v>
      </c>
      <c r="C15" s="32" t="s">
        <v>172</v>
      </c>
      <c r="D15" s="32" t="s">
        <v>91</v>
      </c>
      <c r="E15" s="32" t="s">
        <v>37</v>
      </c>
      <c r="F15" s="32"/>
      <c r="G15" s="32">
        <v>3</v>
      </c>
      <c r="H15" s="107">
        <v>67.099999999999994</v>
      </c>
      <c r="I15" s="108">
        <v>67.099999999999994</v>
      </c>
      <c r="J15" s="49">
        <f t="shared" si="0"/>
        <v>292</v>
      </c>
      <c r="K15" s="40">
        <f t="shared" si="1"/>
        <v>1</v>
      </c>
      <c r="Q15" s="30"/>
      <c r="R15" s="30"/>
    </row>
    <row r="16" spans="1:18" ht="13.8" x14ac:dyDescent="0.25">
      <c r="A16" s="51">
        <v>10</v>
      </c>
      <c r="B16" s="32" t="s">
        <v>564</v>
      </c>
      <c r="C16" s="32" t="s">
        <v>156</v>
      </c>
      <c r="D16" s="32" t="s">
        <v>258</v>
      </c>
      <c r="E16" s="32" t="s">
        <v>49</v>
      </c>
      <c r="F16" s="32"/>
      <c r="G16" s="32">
        <v>2</v>
      </c>
      <c r="H16" s="107">
        <v>66.599999999999994</v>
      </c>
      <c r="I16" s="108">
        <v>66.599999999999994</v>
      </c>
      <c r="J16" s="49">
        <f t="shared" si="0"/>
        <v>291</v>
      </c>
      <c r="K16" s="40">
        <f t="shared" si="1"/>
        <v>1</v>
      </c>
      <c r="Q16" s="30"/>
      <c r="R16" s="30"/>
    </row>
    <row r="17" spans="1:18" ht="13.8" x14ac:dyDescent="0.25">
      <c r="A17" s="51">
        <v>11</v>
      </c>
      <c r="B17" s="32" t="s">
        <v>500</v>
      </c>
      <c r="C17" s="32" t="s">
        <v>188</v>
      </c>
      <c r="D17" s="32" t="s">
        <v>89</v>
      </c>
      <c r="E17" s="32" t="s">
        <v>37</v>
      </c>
      <c r="F17" s="32"/>
      <c r="G17" s="32">
        <v>1</v>
      </c>
      <c r="H17" s="107">
        <v>64.5</v>
      </c>
      <c r="I17" s="108">
        <v>64.5</v>
      </c>
      <c r="J17" s="49">
        <f t="shared" si="0"/>
        <v>290</v>
      </c>
      <c r="K17" s="40">
        <f t="shared" si="1"/>
        <v>1</v>
      </c>
      <c r="Q17" s="30"/>
      <c r="R17" s="30"/>
    </row>
    <row r="18" spans="1:18" ht="13.8" x14ac:dyDescent="0.25">
      <c r="A18" s="51">
        <v>12</v>
      </c>
      <c r="B18" s="32" t="s">
        <v>1789</v>
      </c>
      <c r="C18" s="32" t="s">
        <v>1506</v>
      </c>
      <c r="D18" s="32" t="s">
        <v>1827</v>
      </c>
      <c r="E18" s="32" t="s">
        <v>37</v>
      </c>
      <c r="F18" s="32"/>
      <c r="G18" s="32">
        <v>1</v>
      </c>
      <c r="H18" s="107">
        <v>64.5</v>
      </c>
      <c r="I18" s="108">
        <v>64.5</v>
      </c>
      <c r="J18" s="49">
        <f t="shared" si="0"/>
        <v>290</v>
      </c>
      <c r="K18" s="40">
        <f t="shared" si="1"/>
        <v>2</v>
      </c>
      <c r="Q18" s="30"/>
      <c r="R18" s="30"/>
    </row>
    <row r="19" spans="1:18" ht="13.8" x14ac:dyDescent="0.25">
      <c r="A19" s="51">
        <v>13</v>
      </c>
      <c r="B19" s="32" t="s">
        <v>505</v>
      </c>
      <c r="C19" s="32" t="s">
        <v>72</v>
      </c>
      <c r="D19" s="32" t="s">
        <v>287</v>
      </c>
      <c r="E19" s="32" t="s">
        <v>37</v>
      </c>
      <c r="F19" s="32"/>
      <c r="G19" s="32">
        <v>3</v>
      </c>
      <c r="H19" s="107">
        <v>62.6</v>
      </c>
      <c r="I19" s="108">
        <v>62.6</v>
      </c>
      <c r="J19" s="49">
        <f t="shared" si="0"/>
        <v>288</v>
      </c>
      <c r="K19" s="40">
        <f t="shared" si="1"/>
        <v>1</v>
      </c>
      <c r="Q19" s="30"/>
      <c r="R19" s="30"/>
    </row>
    <row r="20" spans="1:18" ht="13.8" x14ac:dyDescent="0.25">
      <c r="A20" s="51">
        <v>14</v>
      </c>
      <c r="B20" s="32" t="s">
        <v>531</v>
      </c>
      <c r="C20" s="32" t="s">
        <v>104</v>
      </c>
      <c r="D20" s="32" t="s">
        <v>106</v>
      </c>
      <c r="E20" s="32" t="s">
        <v>44</v>
      </c>
      <c r="F20" s="32"/>
      <c r="G20" s="32">
        <v>3</v>
      </c>
      <c r="H20" s="107">
        <v>62.5</v>
      </c>
      <c r="I20" s="108">
        <v>62.5</v>
      </c>
      <c r="J20" s="49">
        <f t="shared" si="0"/>
        <v>287</v>
      </c>
      <c r="K20" s="40">
        <f t="shared" si="1"/>
        <v>1</v>
      </c>
      <c r="Q20" s="30"/>
      <c r="R20" s="30"/>
    </row>
    <row r="21" spans="1:18" ht="13.8" x14ac:dyDescent="0.25">
      <c r="A21" s="51">
        <v>15</v>
      </c>
      <c r="B21" s="32" t="s">
        <v>1201</v>
      </c>
      <c r="C21" s="32" t="s">
        <v>363</v>
      </c>
      <c r="D21" s="32" t="s">
        <v>1218</v>
      </c>
      <c r="E21" s="32" t="s">
        <v>43</v>
      </c>
      <c r="F21" s="32"/>
      <c r="G21" s="32">
        <v>4</v>
      </c>
      <c r="H21" s="107">
        <v>61.099999999999994</v>
      </c>
      <c r="I21" s="108">
        <v>61.099999999999994</v>
      </c>
      <c r="J21" s="49">
        <f t="shared" si="0"/>
        <v>286</v>
      </c>
      <c r="K21" s="40">
        <f t="shared" si="1"/>
        <v>1</v>
      </c>
      <c r="Q21" s="30"/>
      <c r="R21" s="30"/>
    </row>
    <row r="22" spans="1:18" ht="13.8" x14ac:dyDescent="0.25">
      <c r="A22" s="51">
        <v>16</v>
      </c>
      <c r="B22" s="32" t="s">
        <v>691</v>
      </c>
      <c r="C22" s="32" t="s">
        <v>77</v>
      </c>
      <c r="D22" s="32" t="s">
        <v>162</v>
      </c>
      <c r="E22" s="32" t="s">
        <v>39</v>
      </c>
      <c r="F22" s="32"/>
      <c r="G22" s="32">
        <v>4</v>
      </c>
      <c r="H22" s="107">
        <v>60.8</v>
      </c>
      <c r="I22" s="108">
        <v>60.8</v>
      </c>
      <c r="J22" s="49">
        <f t="shared" si="0"/>
        <v>285</v>
      </c>
      <c r="K22" s="40">
        <f t="shared" si="1"/>
        <v>1</v>
      </c>
      <c r="Q22" s="30"/>
      <c r="R22" s="30"/>
    </row>
    <row r="23" spans="1:18" ht="13.8" x14ac:dyDescent="0.25">
      <c r="A23" s="51">
        <v>17</v>
      </c>
      <c r="B23" s="32" t="s">
        <v>608</v>
      </c>
      <c r="C23" s="32" t="s">
        <v>101</v>
      </c>
      <c r="D23" s="32" t="s">
        <v>322</v>
      </c>
      <c r="E23" s="32" t="s">
        <v>47</v>
      </c>
      <c r="F23" s="32"/>
      <c r="G23" s="32">
        <v>1</v>
      </c>
      <c r="H23" s="107">
        <v>60.7</v>
      </c>
      <c r="I23" s="108">
        <v>60.7</v>
      </c>
      <c r="J23" s="49">
        <f t="shared" si="0"/>
        <v>284</v>
      </c>
      <c r="K23" s="40">
        <f t="shared" si="1"/>
        <v>1</v>
      </c>
      <c r="Q23" s="30"/>
      <c r="R23" s="30"/>
    </row>
    <row r="24" spans="1:18" ht="13.8" x14ac:dyDescent="0.25">
      <c r="A24" s="51">
        <v>18</v>
      </c>
      <c r="B24" s="32" t="s">
        <v>1634</v>
      </c>
      <c r="C24" s="32" t="s">
        <v>1668</v>
      </c>
      <c r="D24" s="32" t="s">
        <v>1669</v>
      </c>
      <c r="E24" s="32" t="s">
        <v>42</v>
      </c>
      <c r="F24" s="32">
        <v>1</v>
      </c>
      <c r="G24" s="32">
        <v>5</v>
      </c>
      <c r="H24" s="107">
        <v>52.099999999999994</v>
      </c>
      <c r="I24" s="108">
        <v>52.099999999999994</v>
      </c>
      <c r="J24" s="49">
        <f t="shared" si="0"/>
        <v>283</v>
      </c>
      <c r="K24" s="40">
        <f t="shared" si="1"/>
        <v>1</v>
      </c>
    </row>
    <row r="25" spans="1:18" ht="13.8" x14ac:dyDescent="0.25">
      <c r="A25" s="51">
        <v>19</v>
      </c>
      <c r="B25" s="32" t="s">
        <v>641</v>
      </c>
      <c r="C25" s="32" t="s">
        <v>83</v>
      </c>
      <c r="D25" s="32" t="s">
        <v>84</v>
      </c>
      <c r="E25" s="32" t="s">
        <v>42</v>
      </c>
      <c r="F25" s="32"/>
      <c r="G25" s="32">
        <v>4</v>
      </c>
      <c r="H25" s="107">
        <v>51.7</v>
      </c>
      <c r="I25" s="108">
        <v>51.7</v>
      </c>
      <c r="J25" s="49">
        <f t="shared" si="0"/>
        <v>282</v>
      </c>
      <c r="K25" s="40">
        <f t="shared" si="1"/>
        <v>1</v>
      </c>
    </row>
    <row r="26" spans="1:18" ht="13.8" x14ac:dyDescent="0.25">
      <c r="A26" s="51">
        <v>20</v>
      </c>
      <c r="B26" s="32" t="s">
        <v>673</v>
      </c>
      <c r="C26" s="32" t="s">
        <v>221</v>
      </c>
      <c r="D26" s="32" t="s">
        <v>181</v>
      </c>
      <c r="E26" s="32" t="s">
        <v>37</v>
      </c>
      <c r="F26" s="32"/>
      <c r="G26" s="32">
        <v>2</v>
      </c>
      <c r="H26" s="107">
        <v>51.5</v>
      </c>
      <c r="I26" s="108">
        <v>51.5</v>
      </c>
      <c r="J26" s="49">
        <f t="shared" si="0"/>
        <v>281</v>
      </c>
      <c r="K26" s="40">
        <f t="shared" si="1"/>
        <v>1</v>
      </c>
    </row>
    <row r="27" spans="1:18" ht="13.8" x14ac:dyDescent="0.25">
      <c r="A27" s="51">
        <v>21</v>
      </c>
      <c r="B27" s="32" t="s">
        <v>1536</v>
      </c>
      <c r="C27" s="32" t="s">
        <v>248</v>
      </c>
      <c r="D27" s="32" t="s">
        <v>962</v>
      </c>
      <c r="E27" s="32" t="s">
        <v>1965</v>
      </c>
      <c r="F27" s="32"/>
      <c r="G27" s="32">
        <v>3</v>
      </c>
      <c r="H27" s="107">
        <v>49</v>
      </c>
      <c r="I27" s="108">
        <v>49</v>
      </c>
      <c r="J27" s="49">
        <f t="shared" si="0"/>
        <v>280</v>
      </c>
      <c r="K27" s="40">
        <f t="shared" si="1"/>
        <v>1</v>
      </c>
    </row>
    <row r="28" spans="1:18" ht="13.8" x14ac:dyDescent="0.25">
      <c r="A28" s="51">
        <v>22</v>
      </c>
      <c r="B28" s="32" t="s">
        <v>513</v>
      </c>
      <c r="C28" s="32" t="s">
        <v>175</v>
      </c>
      <c r="D28" s="32" t="s">
        <v>176</v>
      </c>
      <c r="E28" s="32" t="s">
        <v>44</v>
      </c>
      <c r="F28" s="32"/>
      <c r="G28" s="32">
        <v>3</v>
      </c>
      <c r="H28" s="107">
        <v>47.300000000000004</v>
      </c>
      <c r="I28" s="108">
        <v>47.300000000000004</v>
      </c>
      <c r="J28" s="49">
        <f t="shared" si="0"/>
        <v>279</v>
      </c>
      <c r="K28" s="40">
        <f t="shared" si="1"/>
        <v>1</v>
      </c>
    </row>
    <row r="29" spans="1:18" ht="13.8" x14ac:dyDescent="0.25">
      <c r="A29" s="51">
        <v>23</v>
      </c>
      <c r="B29" s="32" t="s">
        <v>503</v>
      </c>
      <c r="C29" s="32" t="s">
        <v>204</v>
      </c>
      <c r="D29" s="32" t="s">
        <v>205</v>
      </c>
      <c r="E29" s="32" t="s">
        <v>38</v>
      </c>
      <c r="F29" s="32"/>
      <c r="G29" s="32">
        <v>3</v>
      </c>
      <c r="H29" s="107">
        <v>45.4</v>
      </c>
      <c r="I29" s="108">
        <v>45.4</v>
      </c>
      <c r="J29" s="49">
        <f t="shared" si="0"/>
        <v>278</v>
      </c>
      <c r="K29" s="40">
        <f t="shared" si="1"/>
        <v>1</v>
      </c>
    </row>
    <row r="30" spans="1:18" ht="13.8" x14ac:dyDescent="0.25">
      <c r="A30" s="51">
        <v>24</v>
      </c>
      <c r="B30" s="32" t="s">
        <v>510</v>
      </c>
      <c r="C30" s="32" t="s">
        <v>398</v>
      </c>
      <c r="D30" s="32" t="s">
        <v>108</v>
      </c>
      <c r="E30" s="32" t="s">
        <v>41</v>
      </c>
      <c r="F30" s="32"/>
      <c r="G30" s="32">
        <v>4</v>
      </c>
      <c r="H30" s="107">
        <v>42.900000000000006</v>
      </c>
      <c r="I30" s="108">
        <v>42.900000000000006</v>
      </c>
      <c r="J30" s="49">
        <f t="shared" si="0"/>
        <v>277</v>
      </c>
      <c r="K30" s="40">
        <f t="shared" si="1"/>
        <v>1</v>
      </c>
    </row>
    <row r="31" spans="1:18" ht="13.8" x14ac:dyDescent="0.25">
      <c r="A31" s="51">
        <v>25</v>
      </c>
      <c r="B31" s="32" t="s">
        <v>521</v>
      </c>
      <c r="C31" s="32" t="s">
        <v>1877</v>
      </c>
      <c r="D31" s="32" t="s">
        <v>1878</v>
      </c>
      <c r="E31" s="32" t="s">
        <v>38</v>
      </c>
      <c r="F31" s="32"/>
      <c r="G31" s="32">
        <v>3</v>
      </c>
      <c r="H31" s="107">
        <v>41.8</v>
      </c>
      <c r="I31" s="108">
        <v>41.8</v>
      </c>
      <c r="J31" s="49">
        <f t="shared" si="0"/>
        <v>276</v>
      </c>
      <c r="K31" s="40">
        <f t="shared" si="1"/>
        <v>1</v>
      </c>
    </row>
    <row r="32" spans="1:18" ht="13.8" x14ac:dyDescent="0.25">
      <c r="A32" s="51">
        <v>26</v>
      </c>
      <c r="B32" s="32" t="s">
        <v>504</v>
      </c>
      <c r="C32" s="32" t="s">
        <v>189</v>
      </c>
      <c r="D32" s="32" t="s">
        <v>82</v>
      </c>
      <c r="E32" s="32" t="s">
        <v>40</v>
      </c>
      <c r="F32" s="32"/>
      <c r="G32" s="32">
        <v>2</v>
      </c>
      <c r="H32" s="107">
        <v>41.599999999999994</v>
      </c>
      <c r="I32" s="108">
        <v>41.599999999999994</v>
      </c>
      <c r="J32" s="49">
        <f t="shared" si="0"/>
        <v>275</v>
      </c>
      <c r="K32" s="40">
        <f t="shared" si="1"/>
        <v>1</v>
      </c>
    </row>
    <row r="33" spans="1:11" ht="13.8" x14ac:dyDescent="0.25">
      <c r="A33" s="51">
        <v>27</v>
      </c>
      <c r="B33" s="32" t="s">
        <v>520</v>
      </c>
      <c r="C33" s="32" t="s">
        <v>177</v>
      </c>
      <c r="D33" s="32" t="s">
        <v>1110</v>
      </c>
      <c r="E33" s="32" t="s">
        <v>44</v>
      </c>
      <c r="F33" s="32"/>
      <c r="G33" s="32">
        <v>1</v>
      </c>
      <c r="H33" s="107">
        <v>41.1</v>
      </c>
      <c r="I33" s="108">
        <v>41.1</v>
      </c>
      <c r="J33" s="49">
        <f t="shared" si="0"/>
        <v>274</v>
      </c>
      <c r="K33" s="40">
        <f t="shared" si="1"/>
        <v>1</v>
      </c>
    </row>
    <row r="34" spans="1:11" ht="13.8" x14ac:dyDescent="0.25">
      <c r="A34" s="51">
        <v>28</v>
      </c>
      <c r="B34" s="32" t="s">
        <v>793</v>
      </c>
      <c r="C34" s="32" t="s">
        <v>101</v>
      </c>
      <c r="D34" s="32" t="s">
        <v>122</v>
      </c>
      <c r="E34" s="32" t="s">
        <v>1965</v>
      </c>
      <c r="F34" s="32"/>
      <c r="G34" s="32">
        <v>1</v>
      </c>
      <c r="H34" s="107">
        <v>40.6</v>
      </c>
      <c r="I34" s="108">
        <v>40.6</v>
      </c>
      <c r="J34" s="49">
        <f t="shared" si="0"/>
        <v>273</v>
      </c>
      <c r="K34" s="40">
        <f t="shared" si="1"/>
        <v>1</v>
      </c>
    </row>
    <row r="35" spans="1:11" ht="13.8" x14ac:dyDescent="0.25">
      <c r="A35" s="51">
        <v>29</v>
      </c>
      <c r="B35" s="32" t="s">
        <v>1129</v>
      </c>
      <c r="C35" s="32" t="s">
        <v>1894</v>
      </c>
      <c r="D35" s="32" t="s">
        <v>1136</v>
      </c>
      <c r="E35" s="32" t="s">
        <v>44</v>
      </c>
      <c r="F35" s="32"/>
      <c r="G35" s="32">
        <v>4</v>
      </c>
      <c r="H35" s="107">
        <v>40.599999999999994</v>
      </c>
      <c r="I35" s="108">
        <v>40.599999999999994</v>
      </c>
      <c r="J35" s="49">
        <f t="shared" si="0"/>
        <v>273</v>
      </c>
      <c r="K35" s="40">
        <f t="shared" si="1"/>
        <v>2</v>
      </c>
    </row>
    <row r="36" spans="1:11" ht="13.8" x14ac:dyDescent="0.25">
      <c r="A36" s="51">
        <v>30</v>
      </c>
      <c r="B36" s="32" t="s">
        <v>587</v>
      </c>
      <c r="C36" s="32" t="s">
        <v>93</v>
      </c>
      <c r="D36" s="32" t="s">
        <v>347</v>
      </c>
      <c r="E36" s="32" t="s">
        <v>50</v>
      </c>
      <c r="F36" s="32"/>
      <c r="G36" s="32">
        <v>3</v>
      </c>
      <c r="H36" s="107">
        <v>39.700000000000003</v>
      </c>
      <c r="I36" s="108">
        <v>39.700000000000003</v>
      </c>
      <c r="J36" s="49">
        <f t="shared" si="0"/>
        <v>271</v>
      </c>
      <c r="K36" s="40">
        <f t="shared" si="1"/>
        <v>1</v>
      </c>
    </row>
    <row r="37" spans="1:11" ht="13.8" x14ac:dyDescent="0.25">
      <c r="A37" s="51">
        <v>31</v>
      </c>
      <c r="B37" s="32" t="s">
        <v>643</v>
      </c>
      <c r="C37" s="32" t="s">
        <v>1879</v>
      </c>
      <c r="D37" s="32" t="s">
        <v>1880</v>
      </c>
      <c r="E37" s="32" t="s">
        <v>1966</v>
      </c>
      <c r="F37" s="32"/>
      <c r="G37" s="32">
        <v>2</v>
      </c>
      <c r="H37" s="107">
        <v>39.400000000000006</v>
      </c>
      <c r="I37" s="108">
        <v>39.400000000000006</v>
      </c>
      <c r="J37" s="49">
        <f t="shared" si="0"/>
        <v>270</v>
      </c>
      <c r="K37" s="40">
        <f t="shared" si="1"/>
        <v>1</v>
      </c>
    </row>
    <row r="38" spans="1:11" ht="13.8" x14ac:dyDescent="0.25">
      <c r="A38" s="51">
        <v>32</v>
      </c>
      <c r="B38" s="32" t="s">
        <v>1686</v>
      </c>
      <c r="C38" s="32" t="s">
        <v>1963</v>
      </c>
      <c r="D38" s="32" t="s">
        <v>130</v>
      </c>
      <c r="E38" s="32" t="s">
        <v>1965</v>
      </c>
      <c r="F38" s="32"/>
      <c r="G38" s="32">
        <v>2</v>
      </c>
      <c r="H38" s="107">
        <v>38.099999999999994</v>
      </c>
      <c r="I38" s="108">
        <v>38.099999999999994</v>
      </c>
      <c r="J38" s="49">
        <f t="shared" si="0"/>
        <v>269</v>
      </c>
      <c r="K38" s="40">
        <f t="shared" si="1"/>
        <v>1</v>
      </c>
    </row>
    <row r="39" spans="1:11" ht="13.8" x14ac:dyDescent="0.25">
      <c r="A39" s="51">
        <v>33</v>
      </c>
      <c r="B39" s="32" t="s">
        <v>565</v>
      </c>
      <c r="C39" s="32" t="s">
        <v>125</v>
      </c>
      <c r="D39" s="32" t="s">
        <v>1925</v>
      </c>
      <c r="E39" s="32" t="s">
        <v>49</v>
      </c>
      <c r="F39" s="32"/>
      <c r="G39" s="32">
        <v>2</v>
      </c>
      <c r="H39" s="107">
        <v>37.299999999999997</v>
      </c>
      <c r="I39" s="108">
        <v>37.299999999999997</v>
      </c>
      <c r="J39" s="49">
        <f t="shared" si="0"/>
        <v>268</v>
      </c>
      <c r="K39" s="40">
        <f t="shared" si="1"/>
        <v>1</v>
      </c>
    </row>
    <row r="40" spans="1:11" ht="13.8" x14ac:dyDescent="0.25">
      <c r="A40" s="51">
        <v>34</v>
      </c>
      <c r="B40" s="32" t="s">
        <v>658</v>
      </c>
      <c r="C40" s="32" t="s">
        <v>367</v>
      </c>
      <c r="D40" s="32" t="s">
        <v>108</v>
      </c>
      <c r="E40" s="32" t="s">
        <v>40</v>
      </c>
      <c r="F40" s="32"/>
      <c r="G40" s="32">
        <v>2</v>
      </c>
      <c r="H40" s="107">
        <v>36.9</v>
      </c>
      <c r="I40" s="108">
        <v>36.9</v>
      </c>
      <c r="J40" s="49">
        <f t="shared" si="0"/>
        <v>267</v>
      </c>
      <c r="K40" s="40">
        <f t="shared" si="1"/>
        <v>1</v>
      </c>
    </row>
    <row r="41" spans="1:11" ht="13.8" x14ac:dyDescent="0.25">
      <c r="A41" s="51">
        <v>35</v>
      </c>
      <c r="B41" s="32" t="s">
        <v>1054</v>
      </c>
      <c r="C41" s="32" t="s">
        <v>1944</v>
      </c>
      <c r="D41" s="32" t="s">
        <v>1945</v>
      </c>
      <c r="E41" s="32" t="s">
        <v>44</v>
      </c>
      <c r="F41" s="32">
        <v>2</v>
      </c>
      <c r="G41" s="32">
        <v>1</v>
      </c>
      <c r="H41" s="107">
        <v>36.6</v>
      </c>
      <c r="I41" s="108">
        <v>36.6</v>
      </c>
      <c r="J41" s="49">
        <f t="shared" si="0"/>
        <v>266</v>
      </c>
      <c r="K41" s="40">
        <f t="shared" si="1"/>
        <v>1</v>
      </c>
    </row>
    <row r="42" spans="1:11" ht="13.8" x14ac:dyDescent="0.25">
      <c r="A42" s="51">
        <v>36</v>
      </c>
      <c r="B42" s="32" t="s">
        <v>1248</v>
      </c>
      <c r="C42" s="32" t="s">
        <v>1263</v>
      </c>
      <c r="D42" s="32" t="s">
        <v>249</v>
      </c>
      <c r="E42" s="32" t="s">
        <v>49</v>
      </c>
      <c r="F42" s="32"/>
      <c r="G42" s="32">
        <v>2</v>
      </c>
      <c r="H42" s="107">
        <v>35.200000000000003</v>
      </c>
      <c r="I42" s="108">
        <v>35.200000000000003</v>
      </c>
      <c r="J42" s="49">
        <f t="shared" si="0"/>
        <v>265</v>
      </c>
      <c r="K42" s="40">
        <f t="shared" si="1"/>
        <v>1</v>
      </c>
    </row>
    <row r="43" spans="1:11" ht="13.8" x14ac:dyDescent="0.25">
      <c r="A43" s="51">
        <v>37</v>
      </c>
      <c r="B43" s="32" t="s">
        <v>541</v>
      </c>
      <c r="C43" s="32" t="s">
        <v>354</v>
      </c>
      <c r="D43" s="32" t="s">
        <v>355</v>
      </c>
      <c r="E43" s="32" t="s">
        <v>1966</v>
      </c>
      <c r="F43" s="32"/>
      <c r="G43" s="32">
        <v>2</v>
      </c>
      <c r="H43" s="107">
        <v>32.799999999999997</v>
      </c>
      <c r="I43" s="108">
        <v>32.799999999999997</v>
      </c>
      <c r="J43" s="49">
        <f t="shared" si="0"/>
        <v>264</v>
      </c>
      <c r="K43" s="40">
        <f t="shared" si="1"/>
        <v>1</v>
      </c>
    </row>
    <row r="44" spans="1:11" ht="13.8" x14ac:dyDescent="0.25">
      <c r="A44" s="51">
        <v>38</v>
      </c>
      <c r="B44" s="32" t="s">
        <v>1155</v>
      </c>
      <c r="C44" s="32" t="s">
        <v>1163</v>
      </c>
      <c r="D44" s="32" t="s">
        <v>1164</v>
      </c>
      <c r="E44" s="32" t="s">
        <v>38</v>
      </c>
      <c r="F44" s="32">
        <v>1</v>
      </c>
      <c r="G44" s="32"/>
      <c r="H44" s="107">
        <v>30</v>
      </c>
      <c r="I44" s="108">
        <v>30</v>
      </c>
      <c r="J44" s="49">
        <f t="shared" si="0"/>
        <v>263</v>
      </c>
      <c r="K44" s="40">
        <f t="shared" si="1"/>
        <v>1</v>
      </c>
    </row>
    <row r="45" spans="1:11" ht="13.8" x14ac:dyDescent="0.25">
      <c r="A45" s="51">
        <v>39</v>
      </c>
      <c r="B45" s="32" t="s">
        <v>1408</v>
      </c>
      <c r="C45" s="32" t="s">
        <v>988</v>
      </c>
      <c r="D45" s="32" t="s">
        <v>1409</v>
      </c>
      <c r="E45" s="32" t="s">
        <v>49</v>
      </c>
      <c r="F45" s="32"/>
      <c r="G45" s="32">
        <v>2</v>
      </c>
      <c r="H45" s="107">
        <v>30</v>
      </c>
      <c r="I45" s="108">
        <v>30</v>
      </c>
      <c r="J45" s="49">
        <f t="shared" si="0"/>
        <v>263</v>
      </c>
      <c r="K45" s="40">
        <f t="shared" si="1"/>
        <v>2</v>
      </c>
    </row>
    <row r="46" spans="1:11" ht="13.8" x14ac:dyDescent="0.25">
      <c r="A46" s="51">
        <v>40</v>
      </c>
      <c r="B46" s="32" t="s">
        <v>527</v>
      </c>
      <c r="C46" s="32" t="s">
        <v>300</v>
      </c>
      <c r="D46" s="32" t="s">
        <v>133</v>
      </c>
      <c r="E46" s="32" t="s">
        <v>43</v>
      </c>
      <c r="F46" s="32"/>
      <c r="G46" s="32">
        <v>3</v>
      </c>
      <c r="H46" s="107">
        <v>29.699999999999996</v>
      </c>
      <c r="I46" s="108">
        <v>29.699999999999996</v>
      </c>
      <c r="J46" s="49">
        <f t="shared" si="0"/>
        <v>261</v>
      </c>
      <c r="K46" s="40">
        <f t="shared" si="1"/>
        <v>1</v>
      </c>
    </row>
    <row r="47" spans="1:11" ht="13.8" x14ac:dyDescent="0.25">
      <c r="A47" s="51">
        <v>41</v>
      </c>
      <c r="B47" s="32" t="s">
        <v>954</v>
      </c>
      <c r="C47" s="32" t="s">
        <v>97</v>
      </c>
      <c r="D47" s="32" t="s">
        <v>249</v>
      </c>
      <c r="E47" s="32" t="s">
        <v>42</v>
      </c>
      <c r="F47" s="32"/>
      <c r="G47" s="32">
        <v>2</v>
      </c>
      <c r="H47" s="107">
        <v>29.6</v>
      </c>
      <c r="I47" s="108">
        <v>29.6</v>
      </c>
      <c r="J47" s="49">
        <f t="shared" si="0"/>
        <v>260</v>
      </c>
      <c r="K47" s="40">
        <f t="shared" si="1"/>
        <v>1</v>
      </c>
    </row>
    <row r="48" spans="1:11" ht="13.8" x14ac:dyDescent="0.25">
      <c r="A48" s="51">
        <v>42</v>
      </c>
      <c r="B48" s="32" t="s">
        <v>750</v>
      </c>
      <c r="C48" s="32" t="s">
        <v>253</v>
      </c>
      <c r="D48" s="32" t="s">
        <v>254</v>
      </c>
      <c r="E48" s="32" t="s">
        <v>47</v>
      </c>
      <c r="F48" s="32"/>
      <c r="G48" s="32">
        <v>1</v>
      </c>
      <c r="H48" s="107">
        <v>26.9</v>
      </c>
      <c r="I48" s="108">
        <v>26.9</v>
      </c>
      <c r="J48" s="49">
        <f t="shared" si="0"/>
        <v>259</v>
      </c>
      <c r="K48" s="40">
        <f t="shared" si="1"/>
        <v>1</v>
      </c>
    </row>
    <row r="49" spans="1:11" ht="13.8" x14ac:dyDescent="0.25">
      <c r="A49" s="51">
        <v>43</v>
      </c>
      <c r="B49" s="32" t="s">
        <v>1620</v>
      </c>
      <c r="C49" s="32" t="s">
        <v>1655</v>
      </c>
      <c r="D49" s="32" t="s">
        <v>408</v>
      </c>
      <c r="E49" s="32" t="s">
        <v>43</v>
      </c>
      <c r="F49" s="32"/>
      <c r="G49" s="32">
        <v>2</v>
      </c>
      <c r="H49" s="107">
        <v>26.5</v>
      </c>
      <c r="I49" s="108">
        <v>26.5</v>
      </c>
      <c r="J49" s="49">
        <f t="shared" si="0"/>
        <v>258</v>
      </c>
      <c r="K49" s="40">
        <f t="shared" si="1"/>
        <v>1</v>
      </c>
    </row>
    <row r="50" spans="1:11" ht="13.8" x14ac:dyDescent="0.25">
      <c r="A50" s="51">
        <v>44</v>
      </c>
      <c r="B50" s="32" t="s">
        <v>1758</v>
      </c>
      <c r="C50" s="32" t="s">
        <v>92</v>
      </c>
      <c r="D50" s="32" t="s">
        <v>1925</v>
      </c>
      <c r="E50" s="32" t="s">
        <v>37</v>
      </c>
      <c r="F50" s="32">
        <v>1</v>
      </c>
      <c r="G50" s="32">
        <v>2</v>
      </c>
      <c r="H50" s="107">
        <v>26.4</v>
      </c>
      <c r="I50" s="108">
        <v>26.4</v>
      </c>
      <c r="J50" s="49">
        <f t="shared" si="0"/>
        <v>257</v>
      </c>
      <c r="K50" s="40">
        <f t="shared" si="1"/>
        <v>1</v>
      </c>
    </row>
    <row r="51" spans="1:11" ht="13.8" x14ac:dyDescent="0.25">
      <c r="A51" s="51">
        <v>45</v>
      </c>
      <c r="B51" s="32" t="s">
        <v>1497</v>
      </c>
      <c r="C51" s="32" t="s">
        <v>189</v>
      </c>
      <c r="D51" s="32" t="s">
        <v>1516</v>
      </c>
      <c r="E51" s="32" t="s">
        <v>42</v>
      </c>
      <c r="F51" s="32"/>
      <c r="G51" s="32">
        <v>1</v>
      </c>
      <c r="H51" s="107">
        <v>26.3</v>
      </c>
      <c r="I51" s="108">
        <v>26.3</v>
      </c>
      <c r="J51" s="49">
        <f t="shared" si="0"/>
        <v>256</v>
      </c>
      <c r="K51" s="40">
        <f t="shared" si="1"/>
        <v>1</v>
      </c>
    </row>
    <row r="52" spans="1:11" ht="13.8" x14ac:dyDescent="0.25">
      <c r="A52" s="51">
        <v>46</v>
      </c>
      <c r="B52" s="32" t="s">
        <v>704</v>
      </c>
      <c r="C52" s="32" t="s">
        <v>235</v>
      </c>
      <c r="D52" s="32" t="s">
        <v>84</v>
      </c>
      <c r="E52" s="32" t="s">
        <v>42</v>
      </c>
      <c r="F52" s="32"/>
      <c r="G52" s="32">
        <v>2</v>
      </c>
      <c r="H52" s="107">
        <v>24.9</v>
      </c>
      <c r="I52" s="108">
        <v>24.9</v>
      </c>
      <c r="J52" s="49">
        <f t="shared" si="0"/>
        <v>255</v>
      </c>
      <c r="K52" s="40">
        <f t="shared" si="1"/>
        <v>1</v>
      </c>
    </row>
    <row r="53" spans="1:11" ht="13.8" x14ac:dyDescent="0.25">
      <c r="A53" s="51">
        <v>47</v>
      </c>
      <c r="B53" s="32" t="s">
        <v>1787</v>
      </c>
      <c r="C53" s="32" t="s">
        <v>1559</v>
      </c>
      <c r="D53" s="32" t="s">
        <v>1098</v>
      </c>
      <c r="E53" s="32" t="s">
        <v>40</v>
      </c>
      <c r="F53" s="32">
        <v>1</v>
      </c>
      <c r="G53" s="32">
        <v>3</v>
      </c>
      <c r="H53" s="107">
        <v>24.5</v>
      </c>
      <c r="I53" s="108">
        <v>24.5</v>
      </c>
      <c r="J53" s="49">
        <f t="shared" si="0"/>
        <v>254</v>
      </c>
      <c r="K53" s="40">
        <f t="shared" si="1"/>
        <v>1</v>
      </c>
    </row>
    <row r="54" spans="1:11" ht="13.8" x14ac:dyDescent="0.25">
      <c r="A54" s="51">
        <v>48</v>
      </c>
      <c r="B54" s="32" t="s">
        <v>502</v>
      </c>
      <c r="C54" s="32" t="s">
        <v>193</v>
      </c>
      <c r="D54" s="32" t="s">
        <v>130</v>
      </c>
      <c r="E54" s="32" t="s">
        <v>37</v>
      </c>
      <c r="F54" s="32">
        <v>1</v>
      </c>
      <c r="G54" s="32">
        <v>1</v>
      </c>
      <c r="H54" s="107">
        <v>23.8</v>
      </c>
      <c r="I54" s="108">
        <v>23.8</v>
      </c>
      <c r="J54" s="49">
        <f t="shared" si="0"/>
        <v>253</v>
      </c>
      <c r="K54" s="40">
        <f t="shared" si="1"/>
        <v>1</v>
      </c>
    </row>
    <row r="55" spans="1:11" ht="13.8" x14ac:dyDescent="0.25">
      <c r="A55" s="51">
        <v>49</v>
      </c>
      <c r="B55" s="32" t="s">
        <v>596</v>
      </c>
      <c r="C55" s="32" t="s">
        <v>251</v>
      </c>
      <c r="D55" s="32" t="s">
        <v>335</v>
      </c>
      <c r="E55" s="32" t="s">
        <v>43</v>
      </c>
      <c r="F55" s="32"/>
      <c r="G55" s="32">
        <v>1</v>
      </c>
      <c r="H55" s="107">
        <v>21.7</v>
      </c>
      <c r="I55" s="108">
        <v>21.7</v>
      </c>
      <c r="J55" s="49">
        <f t="shared" si="0"/>
        <v>252</v>
      </c>
      <c r="K55" s="40">
        <f t="shared" si="1"/>
        <v>1</v>
      </c>
    </row>
    <row r="56" spans="1:11" ht="13.8" x14ac:dyDescent="0.25">
      <c r="A56" s="51">
        <v>50</v>
      </c>
      <c r="B56" s="32" t="s">
        <v>498</v>
      </c>
      <c r="C56" s="32" t="s">
        <v>1861</v>
      </c>
      <c r="D56" s="32" t="s">
        <v>1862</v>
      </c>
      <c r="E56" s="32" t="s">
        <v>44</v>
      </c>
      <c r="F56" s="32"/>
      <c r="G56" s="32">
        <v>1</v>
      </c>
      <c r="H56" s="107">
        <v>21.7</v>
      </c>
      <c r="I56" s="108">
        <v>21.7</v>
      </c>
      <c r="J56" s="49">
        <f t="shared" si="0"/>
        <v>252</v>
      </c>
      <c r="K56" s="40">
        <f t="shared" si="1"/>
        <v>2</v>
      </c>
    </row>
    <row r="57" spans="1:11" ht="13.8" x14ac:dyDescent="0.25">
      <c r="A57" s="51">
        <v>51</v>
      </c>
      <c r="B57" s="32" t="s">
        <v>537</v>
      </c>
      <c r="C57" s="32" t="s">
        <v>482</v>
      </c>
      <c r="D57" s="32" t="s">
        <v>404</v>
      </c>
      <c r="E57" s="32" t="s">
        <v>43</v>
      </c>
      <c r="F57" s="32"/>
      <c r="G57" s="32">
        <v>2</v>
      </c>
      <c r="H57" s="107">
        <v>21.6</v>
      </c>
      <c r="I57" s="108">
        <v>21.6</v>
      </c>
      <c r="J57" s="49">
        <f t="shared" si="0"/>
        <v>250</v>
      </c>
      <c r="K57" s="40">
        <f t="shared" si="1"/>
        <v>1</v>
      </c>
    </row>
    <row r="58" spans="1:11" ht="13.8" x14ac:dyDescent="0.25">
      <c r="A58" s="51">
        <v>52</v>
      </c>
      <c r="B58" s="32" t="s">
        <v>540</v>
      </c>
      <c r="C58" s="32" t="s">
        <v>150</v>
      </c>
      <c r="D58" s="32" t="s">
        <v>70</v>
      </c>
      <c r="E58" s="32" t="s">
        <v>39</v>
      </c>
      <c r="F58" s="32"/>
      <c r="G58" s="32">
        <v>3</v>
      </c>
      <c r="H58" s="107">
        <v>21.299999999999997</v>
      </c>
      <c r="I58" s="108">
        <v>21.299999999999997</v>
      </c>
      <c r="J58" s="49">
        <f t="shared" si="0"/>
        <v>249</v>
      </c>
      <c r="K58" s="40">
        <f t="shared" si="1"/>
        <v>1</v>
      </c>
    </row>
    <row r="59" spans="1:11" ht="13.8" x14ac:dyDescent="0.25">
      <c r="A59" s="51">
        <v>53</v>
      </c>
      <c r="B59" s="32" t="s">
        <v>526</v>
      </c>
      <c r="C59" s="32" t="s">
        <v>1137</v>
      </c>
      <c r="D59" s="32" t="s">
        <v>117</v>
      </c>
      <c r="E59" s="32" t="s">
        <v>50</v>
      </c>
      <c r="F59" s="32"/>
      <c r="G59" s="32">
        <v>1</v>
      </c>
      <c r="H59" s="107">
        <v>21.2</v>
      </c>
      <c r="I59" s="108">
        <v>21.2</v>
      </c>
      <c r="J59" s="49">
        <f t="shared" si="0"/>
        <v>248</v>
      </c>
      <c r="K59" s="40">
        <f t="shared" si="1"/>
        <v>1</v>
      </c>
    </row>
    <row r="60" spans="1:11" ht="13.8" x14ac:dyDescent="0.25">
      <c r="A60" s="51">
        <v>54</v>
      </c>
      <c r="B60" s="32" t="s">
        <v>1692</v>
      </c>
      <c r="C60" s="32" t="s">
        <v>1119</v>
      </c>
      <c r="D60" s="32" t="s">
        <v>322</v>
      </c>
      <c r="E60" s="32" t="s">
        <v>50</v>
      </c>
      <c r="F60" s="32"/>
      <c r="G60" s="32">
        <v>1</v>
      </c>
      <c r="H60" s="107">
        <v>20.8</v>
      </c>
      <c r="I60" s="108">
        <v>20.8</v>
      </c>
      <c r="J60" s="49">
        <f t="shared" si="0"/>
        <v>247</v>
      </c>
      <c r="K60" s="40">
        <f t="shared" si="1"/>
        <v>1</v>
      </c>
    </row>
    <row r="61" spans="1:11" ht="13.8" x14ac:dyDescent="0.25">
      <c r="A61" s="51">
        <v>55</v>
      </c>
      <c r="B61" s="32" t="s">
        <v>519</v>
      </c>
      <c r="C61" s="32" t="s">
        <v>1070</v>
      </c>
      <c r="D61" s="32" t="s">
        <v>79</v>
      </c>
      <c r="E61" s="32" t="s">
        <v>42</v>
      </c>
      <c r="F61" s="32"/>
      <c r="G61" s="32">
        <v>2</v>
      </c>
      <c r="H61" s="107">
        <v>20.7</v>
      </c>
      <c r="I61" s="108">
        <v>20.7</v>
      </c>
      <c r="J61" s="49">
        <f t="shared" si="0"/>
        <v>246</v>
      </c>
      <c r="K61" s="40">
        <f t="shared" si="1"/>
        <v>1</v>
      </c>
    </row>
    <row r="62" spans="1:11" ht="13.8" x14ac:dyDescent="0.25">
      <c r="A62" s="51">
        <v>56</v>
      </c>
      <c r="B62" s="32" t="s">
        <v>553</v>
      </c>
      <c r="C62" s="32" t="s">
        <v>477</v>
      </c>
      <c r="D62" s="32" t="s">
        <v>169</v>
      </c>
      <c r="E62" s="32" t="s">
        <v>44</v>
      </c>
      <c r="F62" s="32"/>
      <c r="G62" s="32">
        <v>1</v>
      </c>
      <c r="H62" s="107">
        <v>20.399999999999999</v>
      </c>
      <c r="I62" s="108">
        <v>20.399999999999999</v>
      </c>
      <c r="J62" s="49">
        <f t="shared" si="0"/>
        <v>245</v>
      </c>
      <c r="K62" s="40">
        <f t="shared" si="1"/>
        <v>1</v>
      </c>
    </row>
    <row r="63" spans="1:11" ht="13.8" x14ac:dyDescent="0.25">
      <c r="A63" s="51">
        <v>57</v>
      </c>
      <c r="B63" s="32" t="s">
        <v>532</v>
      </c>
      <c r="C63" s="32" t="s">
        <v>375</v>
      </c>
      <c r="D63" s="32" t="s">
        <v>254</v>
      </c>
      <c r="E63" s="32" t="s">
        <v>44</v>
      </c>
      <c r="F63" s="32"/>
      <c r="G63" s="32">
        <v>1</v>
      </c>
      <c r="H63" s="107">
        <v>20.399999999999999</v>
      </c>
      <c r="I63" s="108">
        <v>20.399999999999999</v>
      </c>
      <c r="J63" s="49">
        <f t="shared" si="0"/>
        <v>245</v>
      </c>
      <c r="K63" s="40">
        <f t="shared" si="1"/>
        <v>2</v>
      </c>
    </row>
    <row r="64" spans="1:11" ht="13.8" x14ac:dyDescent="0.25">
      <c r="A64" s="51">
        <v>58</v>
      </c>
      <c r="B64" s="32" t="s">
        <v>1781</v>
      </c>
      <c r="C64" s="32" t="s">
        <v>128</v>
      </c>
      <c r="D64" s="32" t="s">
        <v>1822</v>
      </c>
      <c r="E64" s="32" t="s">
        <v>47</v>
      </c>
      <c r="F64" s="32"/>
      <c r="G64" s="32">
        <v>1</v>
      </c>
      <c r="H64" s="107">
        <v>20.399999999999999</v>
      </c>
      <c r="I64" s="108">
        <v>20.399999999999999</v>
      </c>
      <c r="J64" s="49">
        <f t="shared" si="0"/>
        <v>245</v>
      </c>
      <c r="K64" s="40">
        <f t="shared" si="1"/>
        <v>3</v>
      </c>
    </row>
    <row r="65" spans="1:11" ht="13.8" x14ac:dyDescent="0.25">
      <c r="A65" s="51">
        <v>59</v>
      </c>
      <c r="B65" s="32" t="s">
        <v>1846</v>
      </c>
      <c r="C65" s="32" t="s">
        <v>482</v>
      </c>
      <c r="D65" s="32" t="s">
        <v>1892</v>
      </c>
      <c r="E65" s="32" t="s">
        <v>41</v>
      </c>
      <c r="F65" s="32"/>
      <c r="G65" s="32">
        <v>2</v>
      </c>
      <c r="H65" s="107">
        <v>20.2</v>
      </c>
      <c r="I65" s="108">
        <v>20.2</v>
      </c>
      <c r="J65" s="49">
        <f t="shared" si="0"/>
        <v>242</v>
      </c>
      <c r="K65" s="40">
        <f t="shared" si="1"/>
        <v>1</v>
      </c>
    </row>
    <row r="66" spans="1:11" ht="13.8" x14ac:dyDescent="0.25">
      <c r="A66" s="51">
        <v>60</v>
      </c>
      <c r="B66" s="32" t="s">
        <v>1703</v>
      </c>
      <c r="C66" s="32" t="s">
        <v>342</v>
      </c>
      <c r="D66" s="32" t="s">
        <v>1734</v>
      </c>
      <c r="E66" s="32" t="s">
        <v>43</v>
      </c>
      <c r="F66" s="32"/>
      <c r="G66" s="32">
        <v>1</v>
      </c>
      <c r="H66" s="107">
        <v>19.5</v>
      </c>
      <c r="I66" s="108">
        <v>19.5</v>
      </c>
      <c r="J66" s="49">
        <f t="shared" si="0"/>
        <v>241</v>
      </c>
      <c r="K66" s="40">
        <f t="shared" si="1"/>
        <v>1</v>
      </c>
    </row>
    <row r="67" spans="1:11" ht="13.8" x14ac:dyDescent="0.25">
      <c r="A67" s="51">
        <v>61</v>
      </c>
      <c r="B67" s="32" t="s">
        <v>1639</v>
      </c>
      <c r="C67" s="32" t="s">
        <v>1739</v>
      </c>
      <c r="D67" s="32" t="s">
        <v>212</v>
      </c>
      <c r="E67" s="32" t="s">
        <v>43</v>
      </c>
      <c r="F67" s="32"/>
      <c r="G67" s="32">
        <v>1</v>
      </c>
      <c r="H67" s="107">
        <v>19.100000000000001</v>
      </c>
      <c r="I67" s="108">
        <v>19.100000000000001</v>
      </c>
      <c r="J67" s="49">
        <f t="shared" si="0"/>
        <v>240</v>
      </c>
      <c r="K67" s="40">
        <f t="shared" si="1"/>
        <v>1</v>
      </c>
    </row>
    <row r="68" spans="1:11" ht="13.8" x14ac:dyDescent="0.25">
      <c r="A68" s="51">
        <v>62</v>
      </c>
      <c r="B68" s="32" t="s">
        <v>686</v>
      </c>
      <c r="C68" s="32" t="s">
        <v>305</v>
      </c>
      <c r="D68" s="32" t="s">
        <v>290</v>
      </c>
      <c r="E68" s="32" t="s">
        <v>37</v>
      </c>
      <c r="F68" s="32"/>
      <c r="G68" s="32">
        <v>1</v>
      </c>
      <c r="H68" s="107">
        <v>18.600000000000001</v>
      </c>
      <c r="I68" s="108">
        <v>18.600000000000001</v>
      </c>
      <c r="J68" s="49">
        <f t="shared" si="0"/>
        <v>239</v>
      </c>
      <c r="K68" s="40">
        <f t="shared" si="1"/>
        <v>1</v>
      </c>
    </row>
    <row r="69" spans="1:11" ht="13.8" x14ac:dyDescent="0.25">
      <c r="A69" s="51">
        <v>63</v>
      </c>
      <c r="B69" s="32" t="s">
        <v>690</v>
      </c>
      <c r="C69" s="32" t="s">
        <v>1867</v>
      </c>
      <c r="D69" s="32" t="s">
        <v>1868</v>
      </c>
      <c r="E69" s="32" t="s">
        <v>1965</v>
      </c>
      <c r="F69" s="32"/>
      <c r="G69" s="32">
        <v>1</v>
      </c>
      <c r="H69" s="107">
        <v>18.600000000000001</v>
      </c>
      <c r="I69" s="108">
        <v>18.600000000000001</v>
      </c>
      <c r="J69" s="49">
        <f t="shared" si="0"/>
        <v>239</v>
      </c>
      <c r="K69" s="40">
        <f t="shared" si="1"/>
        <v>2</v>
      </c>
    </row>
    <row r="70" spans="1:11" ht="13.8" x14ac:dyDescent="0.25">
      <c r="A70" s="51">
        <v>64</v>
      </c>
      <c r="B70" s="32" t="s">
        <v>1420</v>
      </c>
      <c r="C70" s="32" t="s">
        <v>1421</v>
      </c>
      <c r="D70" s="32" t="s">
        <v>286</v>
      </c>
      <c r="E70" s="32" t="s">
        <v>37</v>
      </c>
      <c r="F70" s="32"/>
      <c r="G70" s="32">
        <v>1</v>
      </c>
      <c r="H70" s="107">
        <v>18.600000000000001</v>
      </c>
      <c r="I70" s="108">
        <v>18.600000000000001</v>
      </c>
      <c r="J70" s="49">
        <f t="shared" si="0"/>
        <v>239</v>
      </c>
      <c r="K70" s="40">
        <f t="shared" si="1"/>
        <v>3</v>
      </c>
    </row>
    <row r="71" spans="1:11" ht="13.8" x14ac:dyDescent="0.25">
      <c r="A71" s="51">
        <v>65</v>
      </c>
      <c r="B71" s="32" t="s">
        <v>638</v>
      </c>
      <c r="C71" s="32" t="s">
        <v>178</v>
      </c>
      <c r="D71" s="32" t="s">
        <v>195</v>
      </c>
      <c r="E71" s="32" t="s">
        <v>40</v>
      </c>
      <c r="F71" s="32"/>
      <c r="G71" s="32">
        <v>1</v>
      </c>
      <c r="H71" s="107">
        <v>17.8</v>
      </c>
      <c r="I71" s="108">
        <v>17.8</v>
      </c>
      <c r="J71" s="49">
        <f t="shared" si="0"/>
        <v>236</v>
      </c>
      <c r="K71" s="40">
        <f t="shared" si="1"/>
        <v>1</v>
      </c>
    </row>
    <row r="72" spans="1:11" ht="13.8" x14ac:dyDescent="0.25">
      <c r="A72" s="51">
        <v>66</v>
      </c>
      <c r="B72" s="32" t="s">
        <v>628</v>
      </c>
      <c r="C72" s="32" t="s">
        <v>156</v>
      </c>
      <c r="D72" s="32" t="s">
        <v>388</v>
      </c>
      <c r="E72" s="32" t="s">
        <v>43</v>
      </c>
      <c r="F72" s="32"/>
      <c r="G72" s="32">
        <v>1</v>
      </c>
      <c r="H72" s="107">
        <v>17.399999999999999</v>
      </c>
      <c r="I72" s="108">
        <v>17.399999999999999</v>
      </c>
      <c r="J72" s="49">
        <f t="shared" si="0"/>
        <v>235</v>
      </c>
      <c r="K72" s="40">
        <f t="shared" si="1"/>
        <v>1</v>
      </c>
    </row>
    <row r="73" spans="1:11" ht="13.8" x14ac:dyDescent="0.25">
      <c r="A73" s="51">
        <v>67</v>
      </c>
      <c r="B73" s="32" t="s">
        <v>749</v>
      </c>
      <c r="C73" s="32" t="s">
        <v>314</v>
      </c>
      <c r="D73" s="32" t="s">
        <v>315</v>
      </c>
      <c r="E73" s="32" t="s">
        <v>37</v>
      </c>
      <c r="F73" s="32"/>
      <c r="G73" s="32">
        <v>1</v>
      </c>
      <c r="H73" s="107">
        <v>17.399999999999999</v>
      </c>
      <c r="I73" s="108">
        <v>17.399999999999999</v>
      </c>
      <c r="J73" s="49">
        <f t="shared" ref="J73:J136" si="2">IF(I73=I72,J72,IF(I73=0,ROUNDDOWN(20,0),J72-K72))</f>
        <v>235</v>
      </c>
      <c r="K73" s="40">
        <f t="shared" ref="K73:K136" si="3">IF(I73&lt;I72,1,IF(I73=I72,K72+1,0))</f>
        <v>2</v>
      </c>
    </row>
    <row r="74" spans="1:11" ht="13.8" x14ac:dyDescent="0.25">
      <c r="A74" s="51">
        <v>68</v>
      </c>
      <c r="B74" s="32" t="s">
        <v>509</v>
      </c>
      <c r="C74" s="32" t="s">
        <v>186</v>
      </c>
      <c r="D74" s="32" t="s">
        <v>187</v>
      </c>
      <c r="E74" s="32" t="s">
        <v>40</v>
      </c>
      <c r="F74" s="32"/>
      <c r="G74" s="32">
        <v>1</v>
      </c>
      <c r="H74" s="107">
        <v>17.399999999999999</v>
      </c>
      <c r="I74" s="108">
        <v>17.399999999999999</v>
      </c>
      <c r="J74" s="49">
        <f t="shared" si="2"/>
        <v>235</v>
      </c>
      <c r="K74" s="40">
        <f t="shared" si="3"/>
        <v>3</v>
      </c>
    </row>
    <row r="75" spans="1:11" ht="13.8" x14ac:dyDescent="0.25">
      <c r="A75" s="51">
        <v>69</v>
      </c>
      <c r="B75" s="32" t="s">
        <v>501</v>
      </c>
      <c r="C75" s="32" t="s">
        <v>291</v>
      </c>
      <c r="D75" s="32" t="s">
        <v>292</v>
      </c>
      <c r="E75" s="32" t="s">
        <v>37</v>
      </c>
      <c r="F75" s="32"/>
      <c r="G75" s="32">
        <v>1</v>
      </c>
      <c r="H75" s="107">
        <v>17.399999999999999</v>
      </c>
      <c r="I75" s="108">
        <v>17.399999999999999</v>
      </c>
      <c r="J75" s="49">
        <f t="shared" si="2"/>
        <v>235</v>
      </c>
      <c r="K75" s="40">
        <f t="shared" si="3"/>
        <v>4</v>
      </c>
    </row>
    <row r="76" spans="1:11" ht="13.8" x14ac:dyDescent="0.25">
      <c r="A76" s="51">
        <v>70</v>
      </c>
      <c r="B76" s="32" t="s">
        <v>729</v>
      </c>
      <c r="C76" s="32" t="s">
        <v>1249</v>
      </c>
      <c r="D76" s="32" t="s">
        <v>1874</v>
      </c>
      <c r="E76" s="32" t="s">
        <v>42</v>
      </c>
      <c r="F76" s="32"/>
      <c r="G76" s="32">
        <v>1</v>
      </c>
      <c r="H76" s="107">
        <v>17</v>
      </c>
      <c r="I76" s="108">
        <v>17</v>
      </c>
      <c r="J76" s="49">
        <f t="shared" si="2"/>
        <v>231</v>
      </c>
      <c r="K76" s="40">
        <f t="shared" si="3"/>
        <v>1</v>
      </c>
    </row>
    <row r="77" spans="1:11" ht="13.8" x14ac:dyDescent="0.25">
      <c r="A77" s="51">
        <v>71</v>
      </c>
      <c r="B77" s="32" t="s">
        <v>597</v>
      </c>
      <c r="C77" s="32" t="s">
        <v>356</v>
      </c>
      <c r="D77" s="32" t="s">
        <v>355</v>
      </c>
      <c r="E77" s="32" t="s">
        <v>1965</v>
      </c>
      <c r="F77" s="32"/>
      <c r="G77" s="32">
        <v>2</v>
      </c>
      <c r="H77" s="107">
        <v>16.8</v>
      </c>
      <c r="I77" s="108">
        <v>16.8</v>
      </c>
      <c r="J77" s="49">
        <f t="shared" si="2"/>
        <v>230</v>
      </c>
      <c r="K77" s="40">
        <f t="shared" si="3"/>
        <v>1</v>
      </c>
    </row>
    <row r="78" spans="1:11" ht="13.8" x14ac:dyDescent="0.25">
      <c r="A78" s="51">
        <v>72</v>
      </c>
      <c r="B78" s="32" t="s">
        <v>1643</v>
      </c>
      <c r="C78" s="32" t="s">
        <v>1676</v>
      </c>
      <c r="D78" s="32" t="s">
        <v>420</v>
      </c>
      <c r="E78" s="32" t="s">
        <v>48</v>
      </c>
      <c r="F78" s="32"/>
      <c r="G78" s="32">
        <v>1</v>
      </c>
      <c r="H78" s="107">
        <v>16.600000000000001</v>
      </c>
      <c r="I78" s="108">
        <v>16.600000000000001</v>
      </c>
      <c r="J78" s="49">
        <f t="shared" si="2"/>
        <v>229</v>
      </c>
      <c r="K78" s="40">
        <f t="shared" si="3"/>
        <v>1</v>
      </c>
    </row>
    <row r="79" spans="1:11" ht="13.8" x14ac:dyDescent="0.25">
      <c r="A79" s="51">
        <v>73</v>
      </c>
      <c r="B79" s="32" t="s">
        <v>539</v>
      </c>
      <c r="C79" s="32" t="s">
        <v>459</v>
      </c>
      <c r="D79" s="32" t="s">
        <v>494</v>
      </c>
      <c r="E79" s="32" t="s">
        <v>41</v>
      </c>
      <c r="F79" s="32"/>
      <c r="G79" s="32">
        <v>1</v>
      </c>
      <c r="H79" s="107">
        <v>16.2</v>
      </c>
      <c r="I79" s="108">
        <v>16.2</v>
      </c>
      <c r="J79" s="49">
        <f t="shared" si="2"/>
        <v>228</v>
      </c>
      <c r="K79" s="40">
        <f t="shared" si="3"/>
        <v>1</v>
      </c>
    </row>
    <row r="80" spans="1:11" ht="13.8" x14ac:dyDescent="0.25">
      <c r="A80" s="51">
        <v>74</v>
      </c>
      <c r="B80" s="32" t="s">
        <v>931</v>
      </c>
      <c r="C80" s="32" t="s">
        <v>363</v>
      </c>
      <c r="D80" s="32" t="s">
        <v>496</v>
      </c>
      <c r="E80" s="32" t="s">
        <v>1965</v>
      </c>
      <c r="F80" s="32"/>
      <c r="G80" s="32">
        <v>1</v>
      </c>
      <c r="H80" s="107">
        <v>16.2</v>
      </c>
      <c r="I80" s="108">
        <v>16.2</v>
      </c>
      <c r="J80" s="49">
        <f t="shared" si="2"/>
        <v>228</v>
      </c>
      <c r="K80" s="40">
        <f t="shared" si="3"/>
        <v>2</v>
      </c>
    </row>
    <row r="81" spans="1:11" ht="13.8" x14ac:dyDescent="0.25">
      <c r="A81" s="51">
        <v>75</v>
      </c>
      <c r="B81" s="32" t="s">
        <v>639</v>
      </c>
      <c r="C81" s="32" t="s">
        <v>189</v>
      </c>
      <c r="D81" s="32" t="s">
        <v>159</v>
      </c>
      <c r="E81" s="32" t="s">
        <v>41</v>
      </c>
      <c r="F81" s="32"/>
      <c r="G81" s="32">
        <v>1</v>
      </c>
      <c r="H81" s="107">
        <v>15.9</v>
      </c>
      <c r="I81" s="108">
        <v>15.9</v>
      </c>
      <c r="J81" s="49">
        <f t="shared" si="2"/>
        <v>226</v>
      </c>
      <c r="K81" s="40">
        <f t="shared" si="3"/>
        <v>1</v>
      </c>
    </row>
    <row r="82" spans="1:11" ht="13.8" x14ac:dyDescent="0.25">
      <c r="A82" s="51">
        <v>76</v>
      </c>
      <c r="B82" s="32" t="s">
        <v>1638</v>
      </c>
      <c r="C82" s="32" t="s">
        <v>1673</v>
      </c>
      <c r="D82" s="32" t="s">
        <v>273</v>
      </c>
      <c r="E82" s="32" t="s">
        <v>43</v>
      </c>
      <c r="F82" s="32"/>
      <c r="G82" s="32">
        <v>1</v>
      </c>
      <c r="H82" s="107">
        <v>15.9</v>
      </c>
      <c r="I82" s="108">
        <v>15.9</v>
      </c>
      <c r="J82" s="49">
        <f t="shared" si="2"/>
        <v>226</v>
      </c>
      <c r="K82" s="40">
        <f t="shared" si="3"/>
        <v>2</v>
      </c>
    </row>
    <row r="83" spans="1:11" ht="13.8" x14ac:dyDescent="0.25">
      <c r="A83" s="51">
        <v>77</v>
      </c>
      <c r="B83" s="32" t="s">
        <v>742</v>
      </c>
      <c r="C83" s="32" t="s">
        <v>1917</v>
      </c>
      <c r="D83" s="32" t="s">
        <v>1918</v>
      </c>
      <c r="E83" s="32" t="s">
        <v>40</v>
      </c>
      <c r="F83" s="32"/>
      <c r="G83" s="32">
        <v>1</v>
      </c>
      <c r="H83" s="107">
        <v>15.5</v>
      </c>
      <c r="I83" s="108">
        <v>15.5</v>
      </c>
      <c r="J83" s="49">
        <f t="shared" si="2"/>
        <v>224</v>
      </c>
      <c r="K83" s="40">
        <f t="shared" si="3"/>
        <v>1</v>
      </c>
    </row>
    <row r="84" spans="1:11" ht="13.8" x14ac:dyDescent="0.25">
      <c r="A84" s="51">
        <v>78</v>
      </c>
      <c r="B84" s="32" t="s">
        <v>754</v>
      </c>
      <c r="C84" s="32" t="s">
        <v>294</v>
      </c>
      <c r="D84" s="32" t="s">
        <v>295</v>
      </c>
      <c r="E84" s="32" t="s">
        <v>37</v>
      </c>
      <c r="F84" s="32"/>
      <c r="G84" s="32">
        <v>1</v>
      </c>
      <c r="H84" s="107">
        <v>15.5</v>
      </c>
      <c r="I84" s="108">
        <v>15.5</v>
      </c>
      <c r="J84" s="49">
        <f t="shared" si="2"/>
        <v>224</v>
      </c>
      <c r="K84" s="40">
        <f t="shared" si="3"/>
        <v>2</v>
      </c>
    </row>
    <row r="85" spans="1:11" ht="13.8" x14ac:dyDescent="0.25">
      <c r="A85" s="51">
        <v>79</v>
      </c>
      <c r="B85" s="32" t="s">
        <v>805</v>
      </c>
      <c r="C85" s="32" t="s">
        <v>271</v>
      </c>
      <c r="D85" s="32" t="s">
        <v>406</v>
      </c>
      <c r="E85" s="32" t="s">
        <v>39</v>
      </c>
      <c r="F85" s="32"/>
      <c r="G85" s="32">
        <v>1</v>
      </c>
      <c r="H85" s="107">
        <v>15.1</v>
      </c>
      <c r="I85" s="108">
        <v>15.1</v>
      </c>
      <c r="J85" s="49">
        <f t="shared" si="2"/>
        <v>222</v>
      </c>
      <c r="K85" s="40">
        <f t="shared" si="3"/>
        <v>1</v>
      </c>
    </row>
    <row r="86" spans="1:11" ht="13.8" x14ac:dyDescent="0.25">
      <c r="A86" s="51">
        <v>80</v>
      </c>
      <c r="B86" s="32" t="s">
        <v>1055</v>
      </c>
      <c r="C86" s="32" t="s">
        <v>1765</v>
      </c>
      <c r="D86" s="32" t="s">
        <v>262</v>
      </c>
      <c r="E86" s="32" t="s">
        <v>44</v>
      </c>
      <c r="F86" s="32"/>
      <c r="G86" s="32">
        <v>2</v>
      </c>
      <c r="H86" s="107">
        <v>14.9</v>
      </c>
      <c r="I86" s="108">
        <v>14.9</v>
      </c>
      <c r="J86" s="49">
        <f t="shared" si="2"/>
        <v>221</v>
      </c>
      <c r="K86" s="40">
        <f t="shared" si="3"/>
        <v>1</v>
      </c>
    </row>
    <row r="87" spans="1:11" ht="13.8" x14ac:dyDescent="0.25">
      <c r="A87" s="51">
        <v>81</v>
      </c>
      <c r="B87" s="32" t="s">
        <v>681</v>
      </c>
      <c r="C87" s="32" t="s">
        <v>462</v>
      </c>
      <c r="D87" s="32" t="s">
        <v>169</v>
      </c>
      <c r="E87" s="32" t="s">
        <v>44</v>
      </c>
      <c r="F87" s="32"/>
      <c r="G87" s="32">
        <v>1</v>
      </c>
      <c r="H87" s="107">
        <v>14.4</v>
      </c>
      <c r="I87" s="108">
        <v>14.4</v>
      </c>
      <c r="J87" s="49">
        <f t="shared" si="2"/>
        <v>220</v>
      </c>
      <c r="K87" s="40">
        <f t="shared" si="3"/>
        <v>1</v>
      </c>
    </row>
    <row r="88" spans="1:11" ht="13.8" x14ac:dyDescent="0.25">
      <c r="A88" s="51">
        <v>82</v>
      </c>
      <c r="B88" s="32" t="s">
        <v>707</v>
      </c>
      <c r="C88" s="32" t="s">
        <v>238</v>
      </c>
      <c r="D88" s="32" t="s">
        <v>1884</v>
      </c>
      <c r="E88" s="32" t="s">
        <v>49</v>
      </c>
      <c r="F88" s="32"/>
      <c r="G88" s="32">
        <v>1</v>
      </c>
      <c r="H88" s="107">
        <v>14.4</v>
      </c>
      <c r="I88" s="108">
        <v>14.4</v>
      </c>
      <c r="J88" s="49">
        <f t="shared" si="2"/>
        <v>220</v>
      </c>
      <c r="K88" s="40">
        <f t="shared" si="3"/>
        <v>2</v>
      </c>
    </row>
    <row r="89" spans="1:11" ht="13.8" x14ac:dyDescent="0.25">
      <c r="A89" s="51">
        <v>83</v>
      </c>
      <c r="B89" s="32" t="s">
        <v>546</v>
      </c>
      <c r="C89" s="32" t="s">
        <v>278</v>
      </c>
      <c r="D89" s="32" t="s">
        <v>1929</v>
      </c>
      <c r="E89" s="32" t="s">
        <v>1965</v>
      </c>
      <c r="F89" s="32"/>
      <c r="G89" s="32">
        <v>1</v>
      </c>
      <c r="H89" s="107">
        <v>14.4</v>
      </c>
      <c r="I89" s="108">
        <v>14.4</v>
      </c>
      <c r="J89" s="49">
        <f t="shared" si="2"/>
        <v>220</v>
      </c>
      <c r="K89" s="40">
        <f t="shared" si="3"/>
        <v>3</v>
      </c>
    </row>
    <row r="90" spans="1:11" ht="13.8" x14ac:dyDescent="0.25">
      <c r="A90" s="51">
        <v>84</v>
      </c>
      <c r="B90" s="32" t="s">
        <v>1710</v>
      </c>
      <c r="C90" s="32" t="s">
        <v>1742</v>
      </c>
      <c r="D90" s="32" t="s">
        <v>1743</v>
      </c>
      <c r="E90" s="32" t="s">
        <v>37</v>
      </c>
      <c r="F90" s="32"/>
      <c r="G90" s="32">
        <v>1</v>
      </c>
      <c r="H90" s="107">
        <v>14.4</v>
      </c>
      <c r="I90" s="108">
        <v>14.4</v>
      </c>
      <c r="J90" s="49">
        <f t="shared" si="2"/>
        <v>220</v>
      </c>
      <c r="K90" s="40">
        <f t="shared" si="3"/>
        <v>4</v>
      </c>
    </row>
    <row r="91" spans="1:11" ht="13.8" x14ac:dyDescent="0.25">
      <c r="A91" s="51">
        <v>85</v>
      </c>
      <c r="B91" s="32" t="s">
        <v>665</v>
      </c>
      <c r="C91" s="32" t="s">
        <v>172</v>
      </c>
      <c r="D91" s="32" t="s">
        <v>280</v>
      </c>
      <c r="E91" s="32" t="s">
        <v>43</v>
      </c>
      <c r="F91" s="32"/>
      <c r="G91" s="32">
        <v>1</v>
      </c>
      <c r="H91" s="107">
        <v>14.1</v>
      </c>
      <c r="I91" s="108">
        <v>14.1</v>
      </c>
      <c r="J91" s="49">
        <f t="shared" si="2"/>
        <v>216</v>
      </c>
      <c r="K91" s="40">
        <f t="shared" si="3"/>
        <v>1</v>
      </c>
    </row>
    <row r="92" spans="1:11" ht="13.8" x14ac:dyDescent="0.25">
      <c r="A92" s="51">
        <v>86</v>
      </c>
      <c r="B92" s="32" t="s">
        <v>632</v>
      </c>
      <c r="C92" s="32" t="s">
        <v>1908</v>
      </c>
      <c r="D92" s="32" t="s">
        <v>1871</v>
      </c>
      <c r="E92" s="32" t="s">
        <v>43</v>
      </c>
      <c r="F92" s="32"/>
      <c r="G92" s="32">
        <v>1</v>
      </c>
      <c r="H92" s="107">
        <v>14.1</v>
      </c>
      <c r="I92" s="108">
        <v>14.1</v>
      </c>
      <c r="J92" s="49">
        <f t="shared" si="2"/>
        <v>216</v>
      </c>
      <c r="K92" s="40">
        <f t="shared" si="3"/>
        <v>2</v>
      </c>
    </row>
    <row r="93" spans="1:11" ht="13.8" x14ac:dyDescent="0.25">
      <c r="A93" s="51">
        <v>87</v>
      </c>
      <c r="B93" s="32" t="s">
        <v>1707</v>
      </c>
      <c r="C93" s="32" t="s">
        <v>90</v>
      </c>
      <c r="D93" s="32" t="s">
        <v>212</v>
      </c>
      <c r="E93" s="32" t="s">
        <v>43</v>
      </c>
      <c r="F93" s="32"/>
      <c r="G93" s="32">
        <v>1</v>
      </c>
      <c r="H93" s="107">
        <v>14.1</v>
      </c>
      <c r="I93" s="108">
        <v>14.1</v>
      </c>
      <c r="J93" s="49">
        <f t="shared" si="2"/>
        <v>216</v>
      </c>
      <c r="K93" s="40">
        <f t="shared" si="3"/>
        <v>3</v>
      </c>
    </row>
    <row r="94" spans="1:11" ht="13.8" x14ac:dyDescent="0.25">
      <c r="A94" s="51">
        <v>88</v>
      </c>
      <c r="B94" s="32" t="s">
        <v>773</v>
      </c>
      <c r="C94" s="32" t="s">
        <v>1948</v>
      </c>
      <c r="D94" s="32" t="s">
        <v>1949</v>
      </c>
      <c r="E94" s="32" t="s">
        <v>47</v>
      </c>
      <c r="F94" s="32"/>
      <c r="G94" s="32">
        <v>1</v>
      </c>
      <c r="H94" s="107">
        <v>13.7</v>
      </c>
      <c r="I94" s="108">
        <v>13.7</v>
      </c>
      <c r="J94" s="49">
        <f t="shared" si="2"/>
        <v>213</v>
      </c>
      <c r="K94" s="40">
        <f t="shared" si="3"/>
        <v>1</v>
      </c>
    </row>
    <row r="95" spans="1:11" ht="13.8" x14ac:dyDescent="0.25">
      <c r="A95" s="51">
        <v>89</v>
      </c>
      <c r="B95" s="32" t="s">
        <v>925</v>
      </c>
      <c r="C95" s="32" t="s">
        <v>104</v>
      </c>
      <c r="D95" s="32" t="s">
        <v>197</v>
      </c>
      <c r="E95" s="32" t="s">
        <v>43</v>
      </c>
      <c r="F95" s="32"/>
      <c r="G95" s="32">
        <v>1</v>
      </c>
      <c r="H95" s="107">
        <v>13.7</v>
      </c>
      <c r="I95" s="108">
        <v>13.7</v>
      </c>
      <c r="J95" s="49">
        <f t="shared" si="2"/>
        <v>213</v>
      </c>
      <c r="K95" s="40">
        <f t="shared" si="3"/>
        <v>2</v>
      </c>
    </row>
    <row r="96" spans="1:11" ht="13.8" x14ac:dyDescent="0.25">
      <c r="A96" s="51">
        <v>90</v>
      </c>
      <c r="B96" s="32" t="s">
        <v>1794</v>
      </c>
      <c r="C96" s="32" t="s">
        <v>1765</v>
      </c>
      <c r="D96" s="32" t="s">
        <v>91</v>
      </c>
      <c r="E96" s="32" t="s">
        <v>38</v>
      </c>
      <c r="F96" s="32"/>
      <c r="G96" s="32">
        <v>1</v>
      </c>
      <c r="H96" s="107">
        <v>13.4</v>
      </c>
      <c r="I96" s="108">
        <v>13.4</v>
      </c>
      <c r="J96" s="49">
        <f t="shared" si="2"/>
        <v>211</v>
      </c>
      <c r="K96" s="40">
        <f t="shared" si="3"/>
        <v>1</v>
      </c>
    </row>
    <row r="97" spans="1:11" ht="13.8" x14ac:dyDescent="0.25">
      <c r="A97" s="51">
        <v>91</v>
      </c>
      <c r="B97" s="32" t="s">
        <v>1688</v>
      </c>
      <c r="C97" s="32" t="s">
        <v>146</v>
      </c>
      <c r="D97" s="32" t="s">
        <v>213</v>
      </c>
      <c r="E97" s="32" t="s">
        <v>38</v>
      </c>
      <c r="F97" s="32"/>
      <c r="G97" s="32">
        <v>1</v>
      </c>
      <c r="H97" s="107">
        <v>12.7</v>
      </c>
      <c r="I97" s="108">
        <v>12.7</v>
      </c>
      <c r="J97" s="49">
        <f t="shared" si="2"/>
        <v>210</v>
      </c>
      <c r="K97" s="40">
        <f t="shared" si="3"/>
        <v>1</v>
      </c>
    </row>
    <row r="98" spans="1:11" ht="13.8" x14ac:dyDescent="0.25">
      <c r="A98" s="51">
        <v>92</v>
      </c>
      <c r="B98" s="32" t="s">
        <v>1288</v>
      </c>
      <c r="C98" s="32" t="s">
        <v>1930</v>
      </c>
      <c r="D98" s="32" t="s">
        <v>1277</v>
      </c>
      <c r="E98" s="32" t="s">
        <v>1965</v>
      </c>
      <c r="F98" s="32">
        <v>1</v>
      </c>
      <c r="G98" s="32">
        <v>1</v>
      </c>
      <c r="H98" s="107">
        <v>12.299999999999999</v>
      </c>
      <c r="I98" s="108">
        <v>12.299999999999999</v>
      </c>
      <c r="J98" s="49">
        <f t="shared" si="2"/>
        <v>209</v>
      </c>
      <c r="K98" s="40">
        <f t="shared" si="3"/>
        <v>1</v>
      </c>
    </row>
    <row r="99" spans="1:11" ht="13.8" x14ac:dyDescent="0.25">
      <c r="A99" s="51">
        <v>93</v>
      </c>
      <c r="B99" s="32" t="s">
        <v>1078</v>
      </c>
      <c r="C99" s="32" t="s">
        <v>104</v>
      </c>
      <c r="D99" s="32" t="s">
        <v>181</v>
      </c>
      <c r="E99" s="32" t="s">
        <v>39</v>
      </c>
      <c r="F99" s="32"/>
      <c r="G99" s="32">
        <v>3</v>
      </c>
      <c r="H99" s="107">
        <v>11.9</v>
      </c>
      <c r="I99" s="108">
        <v>11.9</v>
      </c>
      <c r="J99" s="49">
        <f t="shared" si="2"/>
        <v>208</v>
      </c>
      <c r="K99" s="40">
        <f t="shared" si="3"/>
        <v>1</v>
      </c>
    </row>
    <row r="100" spans="1:11" ht="13.8" x14ac:dyDescent="0.25">
      <c r="A100" s="51">
        <v>94</v>
      </c>
      <c r="B100" s="32" t="s">
        <v>618</v>
      </c>
      <c r="C100" s="32" t="s">
        <v>436</v>
      </c>
      <c r="D100" s="32" t="s">
        <v>206</v>
      </c>
      <c r="E100" s="32" t="s">
        <v>38</v>
      </c>
      <c r="F100" s="32">
        <v>1</v>
      </c>
      <c r="G100" s="32">
        <v>1</v>
      </c>
      <c r="H100" s="107">
        <v>11.6</v>
      </c>
      <c r="I100" s="108">
        <v>11.6</v>
      </c>
      <c r="J100" s="49">
        <f t="shared" si="2"/>
        <v>207</v>
      </c>
      <c r="K100" s="40">
        <f t="shared" si="3"/>
        <v>1</v>
      </c>
    </row>
    <row r="101" spans="1:11" ht="13.8" x14ac:dyDescent="0.25">
      <c r="A101" s="51">
        <v>95</v>
      </c>
      <c r="B101" s="32" t="s">
        <v>577</v>
      </c>
      <c r="C101" s="32" t="s">
        <v>390</v>
      </c>
      <c r="D101" s="32" t="s">
        <v>391</v>
      </c>
      <c r="E101" s="32" t="s">
        <v>44</v>
      </c>
      <c r="F101" s="32"/>
      <c r="G101" s="32">
        <v>1</v>
      </c>
      <c r="H101" s="107">
        <v>11.5</v>
      </c>
      <c r="I101" s="108">
        <v>11.5</v>
      </c>
      <c r="J101" s="49">
        <f t="shared" si="2"/>
        <v>206</v>
      </c>
      <c r="K101" s="40">
        <f t="shared" si="3"/>
        <v>1</v>
      </c>
    </row>
    <row r="102" spans="1:11" ht="13.8" x14ac:dyDescent="0.25">
      <c r="A102" s="51">
        <v>96</v>
      </c>
      <c r="B102" s="32" t="s">
        <v>1626</v>
      </c>
      <c r="C102" s="32" t="s">
        <v>1659</v>
      </c>
      <c r="D102" s="32" t="s">
        <v>1660</v>
      </c>
      <c r="E102" s="32" t="s">
        <v>44</v>
      </c>
      <c r="F102" s="32">
        <v>1</v>
      </c>
      <c r="G102" s="32">
        <v>2</v>
      </c>
      <c r="H102" s="107">
        <v>11.3</v>
      </c>
      <c r="I102" s="108">
        <v>11.3</v>
      </c>
      <c r="J102" s="49">
        <f t="shared" si="2"/>
        <v>205</v>
      </c>
      <c r="K102" s="40">
        <f t="shared" si="3"/>
        <v>1</v>
      </c>
    </row>
    <row r="103" spans="1:11" ht="13.8" x14ac:dyDescent="0.25">
      <c r="A103" s="51">
        <v>97</v>
      </c>
      <c r="B103" s="32" t="s">
        <v>1633</v>
      </c>
      <c r="C103" s="32" t="s">
        <v>1666</v>
      </c>
      <c r="D103" s="32" t="s">
        <v>1667</v>
      </c>
      <c r="E103" s="32" t="s">
        <v>50</v>
      </c>
      <c r="F103" s="32">
        <v>2</v>
      </c>
      <c r="G103" s="32">
        <v>2</v>
      </c>
      <c r="H103" s="107">
        <v>10.899999999999999</v>
      </c>
      <c r="I103" s="108">
        <v>10.899999999999999</v>
      </c>
      <c r="J103" s="49">
        <f t="shared" si="2"/>
        <v>204</v>
      </c>
      <c r="K103" s="40">
        <f t="shared" si="3"/>
        <v>1</v>
      </c>
    </row>
    <row r="104" spans="1:11" ht="13.8" x14ac:dyDescent="0.25">
      <c r="A104" s="51">
        <v>98</v>
      </c>
      <c r="B104" s="32" t="s">
        <v>1583</v>
      </c>
      <c r="C104" s="32" t="s">
        <v>1603</v>
      </c>
      <c r="D104" s="32" t="s">
        <v>1874</v>
      </c>
      <c r="E104" s="32" t="s">
        <v>47</v>
      </c>
      <c r="F104" s="32"/>
      <c r="G104" s="32">
        <v>1</v>
      </c>
      <c r="H104" s="107">
        <v>10.4</v>
      </c>
      <c r="I104" s="108">
        <v>10.4</v>
      </c>
      <c r="J104" s="49">
        <f t="shared" si="2"/>
        <v>203</v>
      </c>
      <c r="K104" s="40">
        <f t="shared" si="3"/>
        <v>1</v>
      </c>
    </row>
    <row r="105" spans="1:11" ht="13.8" x14ac:dyDescent="0.25">
      <c r="A105" s="51">
        <v>99</v>
      </c>
      <c r="B105" s="32" t="s">
        <v>512</v>
      </c>
      <c r="C105" s="32" t="s">
        <v>104</v>
      </c>
      <c r="D105" s="32" t="s">
        <v>141</v>
      </c>
      <c r="E105" s="32" t="s">
        <v>41</v>
      </c>
      <c r="F105" s="32">
        <v>1</v>
      </c>
      <c r="G105" s="32">
        <v>1</v>
      </c>
      <c r="H105" s="107">
        <v>10.199999999999999</v>
      </c>
      <c r="I105" s="108">
        <v>10.199999999999999</v>
      </c>
      <c r="J105" s="49">
        <f t="shared" si="2"/>
        <v>202</v>
      </c>
      <c r="K105" s="40">
        <f t="shared" si="3"/>
        <v>1</v>
      </c>
    </row>
    <row r="106" spans="1:11" ht="13.8" x14ac:dyDescent="0.25">
      <c r="A106" s="51">
        <v>100</v>
      </c>
      <c r="B106" s="32" t="s">
        <v>1429</v>
      </c>
      <c r="C106" s="32" t="s">
        <v>1510</v>
      </c>
      <c r="D106" s="32" t="s">
        <v>1430</v>
      </c>
      <c r="E106" s="32" t="s">
        <v>39</v>
      </c>
      <c r="F106" s="32"/>
      <c r="G106" s="32">
        <v>1</v>
      </c>
      <c r="H106" s="107">
        <v>10.1</v>
      </c>
      <c r="I106" s="108">
        <v>10.1</v>
      </c>
      <c r="J106" s="49">
        <f t="shared" si="2"/>
        <v>201</v>
      </c>
      <c r="K106" s="40">
        <f t="shared" si="3"/>
        <v>1</v>
      </c>
    </row>
    <row r="107" spans="1:11" ht="13.8" x14ac:dyDescent="0.25">
      <c r="A107" s="51">
        <v>101</v>
      </c>
      <c r="B107" s="32" t="s">
        <v>533</v>
      </c>
      <c r="C107" s="32" t="s">
        <v>104</v>
      </c>
      <c r="D107" s="32" t="s">
        <v>1854</v>
      </c>
      <c r="E107" s="32" t="s">
        <v>40</v>
      </c>
      <c r="F107" s="32">
        <v>2</v>
      </c>
      <c r="G107" s="32"/>
      <c r="H107" s="107">
        <v>9.9</v>
      </c>
      <c r="I107" s="108">
        <v>9.9</v>
      </c>
      <c r="J107" s="49">
        <f t="shared" si="2"/>
        <v>200</v>
      </c>
      <c r="K107" s="40">
        <f t="shared" si="3"/>
        <v>1</v>
      </c>
    </row>
    <row r="108" spans="1:11" ht="13.8" x14ac:dyDescent="0.25">
      <c r="A108" s="51">
        <v>102</v>
      </c>
      <c r="B108" s="32" t="s">
        <v>1384</v>
      </c>
      <c r="C108" s="32" t="s">
        <v>1162</v>
      </c>
      <c r="D108" s="32" t="s">
        <v>273</v>
      </c>
      <c r="E108" s="32" t="s">
        <v>43</v>
      </c>
      <c r="F108" s="32"/>
      <c r="G108" s="32">
        <v>2</v>
      </c>
      <c r="H108" s="107">
        <v>9.9</v>
      </c>
      <c r="I108" s="108">
        <v>9.9</v>
      </c>
      <c r="J108" s="49">
        <f t="shared" si="2"/>
        <v>200</v>
      </c>
      <c r="K108" s="40">
        <f t="shared" si="3"/>
        <v>2</v>
      </c>
    </row>
    <row r="109" spans="1:11" ht="13.8" x14ac:dyDescent="0.25">
      <c r="A109" s="51">
        <v>103</v>
      </c>
      <c r="B109" s="32" t="s">
        <v>834</v>
      </c>
      <c r="C109" s="32" t="s">
        <v>172</v>
      </c>
      <c r="D109" s="32" t="s">
        <v>200</v>
      </c>
      <c r="E109" s="32" t="s">
        <v>43</v>
      </c>
      <c r="F109" s="32"/>
      <c r="G109" s="32">
        <v>1</v>
      </c>
      <c r="H109" s="107">
        <v>9.5</v>
      </c>
      <c r="I109" s="108">
        <v>9.5</v>
      </c>
      <c r="J109" s="49">
        <f t="shared" si="2"/>
        <v>198</v>
      </c>
      <c r="K109" s="40">
        <f t="shared" si="3"/>
        <v>1</v>
      </c>
    </row>
    <row r="110" spans="1:11" ht="13.8" x14ac:dyDescent="0.25">
      <c r="A110" s="51">
        <v>104</v>
      </c>
      <c r="B110" s="32" t="s">
        <v>715</v>
      </c>
      <c r="C110" s="32" t="s">
        <v>1889</v>
      </c>
      <c r="D110" s="32" t="s">
        <v>386</v>
      </c>
      <c r="E110" s="32" t="s">
        <v>50</v>
      </c>
      <c r="F110" s="32"/>
      <c r="G110" s="32">
        <v>1</v>
      </c>
      <c r="H110" s="107">
        <v>9.3000000000000007</v>
      </c>
      <c r="I110" s="108">
        <v>9.3000000000000007</v>
      </c>
      <c r="J110" s="49">
        <f t="shared" si="2"/>
        <v>197</v>
      </c>
      <c r="K110" s="40">
        <f t="shared" si="3"/>
        <v>1</v>
      </c>
    </row>
    <row r="111" spans="1:11" ht="13.8" x14ac:dyDescent="0.25">
      <c r="A111" s="51">
        <v>105</v>
      </c>
      <c r="B111" s="32" t="s">
        <v>1845</v>
      </c>
      <c r="C111" s="32" t="s">
        <v>1149</v>
      </c>
      <c r="D111" s="32" t="s">
        <v>1891</v>
      </c>
      <c r="E111" s="32" t="s">
        <v>43</v>
      </c>
      <c r="F111" s="32"/>
      <c r="G111" s="32">
        <v>1</v>
      </c>
      <c r="H111" s="107">
        <v>9.1</v>
      </c>
      <c r="I111" s="108">
        <v>9.1</v>
      </c>
      <c r="J111" s="49">
        <f t="shared" si="2"/>
        <v>196</v>
      </c>
      <c r="K111" s="40">
        <f t="shared" si="3"/>
        <v>1</v>
      </c>
    </row>
    <row r="112" spans="1:11" ht="13.8" x14ac:dyDescent="0.25">
      <c r="A112" s="51">
        <v>106</v>
      </c>
      <c r="B112" s="32" t="s">
        <v>1166</v>
      </c>
      <c r="C112" s="32" t="s">
        <v>246</v>
      </c>
      <c r="D112" s="32" t="s">
        <v>1173</v>
      </c>
      <c r="E112" s="32" t="s">
        <v>47</v>
      </c>
      <c r="F112" s="32"/>
      <c r="G112" s="32">
        <v>1</v>
      </c>
      <c r="H112" s="107">
        <v>8.6</v>
      </c>
      <c r="I112" s="108">
        <v>8.6</v>
      </c>
      <c r="J112" s="49">
        <f t="shared" si="2"/>
        <v>195</v>
      </c>
      <c r="K112" s="40">
        <f t="shared" si="3"/>
        <v>1</v>
      </c>
    </row>
    <row r="113" spans="1:11" ht="13.8" x14ac:dyDescent="0.25">
      <c r="A113" s="51">
        <v>107</v>
      </c>
      <c r="B113" s="32" t="s">
        <v>589</v>
      </c>
      <c r="C113" s="32" t="s">
        <v>181</v>
      </c>
      <c r="D113" s="32" t="s">
        <v>1882</v>
      </c>
      <c r="E113" s="32" t="s">
        <v>48</v>
      </c>
      <c r="F113" s="32"/>
      <c r="G113" s="32">
        <v>1</v>
      </c>
      <c r="H113" s="107">
        <v>8.3000000000000007</v>
      </c>
      <c r="I113" s="108">
        <v>8.3000000000000007</v>
      </c>
      <c r="J113" s="49">
        <f t="shared" si="2"/>
        <v>194</v>
      </c>
      <c r="K113" s="40">
        <f t="shared" si="3"/>
        <v>1</v>
      </c>
    </row>
    <row r="114" spans="1:11" ht="13.8" x14ac:dyDescent="0.25">
      <c r="A114" s="51">
        <v>108</v>
      </c>
      <c r="B114" s="32" t="s">
        <v>674</v>
      </c>
      <c r="C114" s="32" t="s">
        <v>1836</v>
      </c>
      <c r="D114" s="32" t="s">
        <v>181</v>
      </c>
      <c r="E114" s="32" t="s">
        <v>37</v>
      </c>
      <c r="F114" s="32"/>
      <c r="G114" s="32">
        <v>1</v>
      </c>
      <c r="H114" s="107">
        <v>8.1</v>
      </c>
      <c r="I114" s="108">
        <v>8.1</v>
      </c>
      <c r="J114" s="49">
        <f t="shared" si="2"/>
        <v>193</v>
      </c>
      <c r="K114" s="40">
        <f t="shared" si="3"/>
        <v>1</v>
      </c>
    </row>
    <row r="115" spans="1:11" ht="13.8" x14ac:dyDescent="0.25">
      <c r="A115" s="51">
        <v>109</v>
      </c>
      <c r="B115" s="32" t="s">
        <v>711</v>
      </c>
      <c r="C115" s="32" t="s">
        <v>437</v>
      </c>
      <c r="D115" s="32" t="s">
        <v>386</v>
      </c>
      <c r="E115" s="32" t="s">
        <v>50</v>
      </c>
      <c r="F115" s="32"/>
      <c r="G115" s="32">
        <v>1</v>
      </c>
      <c r="H115" s="107">
        <v>8.1</v>
      </c>
      <c r="I115" s="108">
        <v>8.1</v>
      </c>
      <c r="J115" s="49">
        <f t="shared" si="2"/>
        <v>193</v>
      </c>
      <c r="K115" s="40">
        <f t="shared" si="3"/>
        <v>2</v>
      </c>
    </row>
    <row r="116" spans="1:11" ht="13.8" x14ac:dyDescent="0.25">
      <c r="A116" s="51">
        <v>110</v>
      </c>
      <c r="B116" s="32" t="s">
        <v>1388</v>
      </c>
      <c r="C116" s="32" t="s">
        <v>1389</v>
      </c>
      <c r="D116" s="32" t="s">
        <v>1390</v>
      </c>
      <c r="E116" s="32" t="s">
        <v>38</v>
      </c>
      <c r="F116" s="32"/>
      <c r="G116" s="32">
        <v>1</v>
      </c>
      <c r="H116" s="107">
        <v>7.9</v>
      </c>
      <c r="I116" s="108">
        <v>7.9</v>
      </c>
      <c r="J116" s="49">
        <f t="shared" si="2"/>
        <v>191</v>
      </c>
      <c r="K116" s="40">
        <f t="shared" si="3"/>
        <v>1</v>
      </c>
    </row>
    <row r="117" spans="1:11" ht="13.8" x14ac:dyDescent="0.25">
      <c r="A117" s="51">
        <v>111</v>
      </c>
      <c r="B117" s="32" t="s">
        <v>1759</v>
      </c>
      <c r="C117" s="32" t="s">
        <v>1814</v>
      </c>
      <c r="D117" s="32" t="s">
        <v>1669</v>
      </c>
      <c r="E117" s="32" t="s">
        <v>42</v>
      </c>
      <c r="F117" s="32"/>
      <c r="G117" s="32">
        <v>1</v>
      </c>
      <c r="H117" s="107">
        <v>7.4</v>
      </c>
      <c r="I117" s="108">
        <v>7.4</v>
      </c>
      <c r="J117" s="49">
        <f t="shared" si="2"/>
        <v>190</v>
      </c>
      <c r="K117" s="40">
        <f t="shared" si="3"/>
        <v>1</v>
      </c>
    </row>
    <row r="118" spans="1:11" ht="13.8" x14ac:dyDescent="0.25">
      <c r="A118" s="51">
        <v>112</v>
      </c>
      <c r="B118" s="32" t="s">
        <v>1679</v>
      </c>
      <c r="C118" s="32" t="s">
        <v>104</v>
      </c>
      <c r="D118" s="32" t="s">
        <v>962</v>
      </c>
      <c r="E118" s="32" t="s">
        <v>40</v>
      </c>
      <c r="F118" s="32"/>
      <c r="G118" s="32">
        <v>1</v>
      </c>
      <c r="H118" s="107">
        <v>7.4</v>
      </c>
      <c r="I118" s="108">
        <v>7.4</v>
      </c>
      <c r="J118" s="49">
        <f t="shared" si="2"/>
        <v>190</v>
      </c>
      <c r="K118" s="40">
        <f t="shared" si="3"/>
        <v>2</v>
      </c>
    </row>
    <row r="119" spans="1:11" ht="13.8" x14ac:dyDescent="0.25">
      <c r="A119" s="51">
        <v>113</v>
      </c>
      <c r="B119" s="32" t="s">
        <v>709</v>
      </c>
      <c r="C119" s="32" t="s">
        <v>283</v>
      </c>
      <c r="D119" s="32" t="s">
        <v>280</v>
      </c>
      <c r="E119" s="32" t="s">
        <v>43</v>
      </c>
      <c r="F119" s="32"/>
      <c r="G119" s="32">
        <v>1</v>
      </c>
      <c r="H119" s="107">
        <v>7.2</v>
      </c>
      <c r="I119" s="108">
        <v>7.2</v>
      </c>
      <c r="J119" s="49">
        <f t="shared" si="2"/>
        <v>188</v>
      </c>
      <c r="K119" s="40">
        <f t="shared" si="3"/>
        <v>1</v>
      </c>
    </row>
    <row r="120" spans="1:11" ht="13.8" x14ac:dyDescent="0.25">
      <c r="A120" s="51">
        <v>114</v>
      </c>
      <c r="B120" s="32" t="s">
        <v>1106</v>
      </c>
      <c r="C120" s="32" t="s">
        <v>1112</v>
      </c>
      <c r="D120" s="32" t="s">
        <v>174</v>
      </c>
      <c r="E120" s="32" t="s">
        <v>44</v>
      </c>
      <c r="F120" s="32"/>
      <c r="G120" s="32">
        <v>2</v>
      </c>
      <c r="H120" s="107">
        <v>7.1</v>
      </c>
      <c r="I120" s="108">
        <v>7.1</v>
      </c>
      <c r="J120" s="49">
        <f t="shared" si="2"/>
        <v>187</v>
      </c>
      <c r="K120" s="40">
        <f t="shared" si="3"/>
        <v>1</v>
      </c>
    </row>
    <row r="121" spans="1:11" ht="13.8" x14ac:dyDescent="0.25">
      <c r="A121" s="51">
        <v>115</v>
      </c>
      <c r="B121" s="32" t="s">
        <v>1644</v>
      </c>
      <c r="C121" s="32" t="s">
        <v>1452</v>
      </c>
      <c r="D121" s="32" t="s">
        <v>1717</v>
      </c>
      <c r="E121" s="32" t="s">
        <v>48</v>
      </c>
      <c r="F121" s="32"/>
      <c r="G121" s="32">
        <v>3</v>
      </c>
      <c r="H121" s="107">
        <v>6.6</v>
      </c>
      <c r="I121" s="108">
        <v>6.6</v>
      </c>
      <c r="J121" s="49">
        <f t="shared" si="2"/>
        <v>186</v>
      </c>
      <c r="K121" s="40">
        <f t="shared" si="3"/>
        <v>1</v>
      </c>
    </row>
    <row r="122" spans="1:11" ht="13.8" x14ac:dyDescent="0.25">
      <c r="A122" s="51">
        <v>116</v>
      </c>
      <c r="B122" s="32" t="s">
        <v>1788</v>
      </c>
      <c r="C122" s="32" t="s">
        <v>1478</v>
      </c>
      <c r="D122" s="32" t="s">
        <v>1098</v>
      </c>
      <c r="E122" s="32" t="s">
        <v>40</v>
      </c>
      <c r="F122" s="32"/>
      <c r="G122" s="32">
        <v>2</v>
      </c>
      <c r="H122" s="107">
        <v>5.6</v>
      </c>
      <c r="I122" s="108">
        <v>5.6</v>
      </c>
      <c r="J122" s="49">
        <f t="shared" si="2"/>
        <v>185</v>
      </c>
      <c r="K122" s="40">
        <f t="shared" si="3"/>
        <v>1</v>
      </c>
    </row>
    <row r="123" spans="1:11" ht="13.8" x14ac:dyDescent="0.25">
      <c r="A123" s="51">
        <v>117</v>
      </c>
      <c r="B123" s="32" t="s">
        <v>515</v>
      </c>
      <c r="C123" s="32" t="s">
        <v>104</v>
      </c>
      <c r="D123" s="32" t="s">
        <v>382</v>
      </c>
      <c r="E123" s="32" t="s">
        <v>44</v>
      </c>
      <c r="F123" s="32"/>
      <c r="G123" s="32">
        <v>1</v>
      </c>
      <c r="H123" s="107">
        <v>5.3</v>
      </c>
      <c r="I123" s="108">
        <v>5.3</v>
      </c>
      <c r="J123" s="49">
        <f t="shared" si="2"/>
        <v>184</v>
      </c>
      <c r="K123" s="40">
        <f t="shared" si="3"/>
        <v>1</v>
      </c>
    </row>
    <row r="124" spans="1:11" ht="13.8" x14ac:dyDescent="0.25">
      <c r="A124" s="51">
        <v>118</v>
      </c>
      <c r="B124" s="32" t="s">
        <v>646</v>
      </c>
      <c r="C124" s="32" t="s">
        <v>458</v>
      </c>
      <c r="D124" s="32" t="s">
        <v>70</v>
      </c>
      <c r="E124" s="32" t="s">
        <v>39</v>
      </c>
      <c r="F124" s="32"/>
      <c r="G124" s="32">
        <v>1</v>
      </c>
      <c r="H124" s="107">
        <v>5.3</v>
      </c>
      <c r="I124" s="108">
        <v>5.3</v>
      </c>
      <c r="J124" s="49">
        <f t="shared" si="2"/>
        <v>184</v>
      </c>
      <c r="K124" s="40">
        <f t="shared" si="3"/>
        <v>2</v>
      </c>
    </row>
    <row r="125" spans="1:11" ht="13.8" x14ac:dyDescent="0.25">
      <c r="A125" s="51">
        <v>119</v>
      </c>
      <c r="B125" s="32" t="s">
        <v>566</v>
      </c>
      <c r="C125" s="32" t="s">
        <v>378</v>
      </c>
      <c r="D125" s="32" t="s">
        <v>962</v>
      </c>
      <c r="E125" s="32" t="s">
        <v>1966</v>
      </c>
      <c r="F125" s="32"/>
      <c r="G125" s="32">
        <v>1</v>
      </c>
      <c r="H125" s="107">
        <v>5.0999999999999996</v>
      </c>
      <c r="I125" s="108">
        <v>5.0999999999999996</v>
      </c>
      <c r="J125" s="49">
        <f t="shared" si="2"/>
        <v>182</v>
      </c>
      <c r="K125" s="40">
        <f t="shared" si="3"/>
        <v>1</v>
      </c>
    </row>
    <row r="126" spans="1:11" ht="13.8" x14ac:dyDescent="0.25">
      <c r="A126" s="51">
        <v>120</v>
      </c>
      <c r="B126" s="32" t="s">
        <v>552</v>
      </c>
      <c r="C126" s="32" t="s">
        <v>207</v>
      </c>
      <c r="D126" s="32" t="s">
        <v>208</v>
      </c>
      <c r="E126" s="32" t="s">
        <v>38</v>
      </c>
      <c r="F126" s="32"/>
      <c r="G126" s="32">
        <v>1</v>
      </c>
      <c r="H126" s="107">
        <v>4.5</v>
      </c>
      <c r="I126" s="108">
        <v>4.5</v>
      </c>
      <c r="J126" s="49">
        <f t="shared" si="2"/>
        <v>181</v>
      </c>
      <c r="K126" s="40">
        <f t="shared" si="3"/>
        <v>1</v>
      </c>
    </row>
    <row r="127" spans="1:11" ht="13.8" x14ac:dyDescent="0.25">
      <c r="A127" s="51">
        <v>121</v>
      </c>
      <c r="B127" s="32" t="s">
        <v>1081</v>
      </c>
      <c r="C127" s="32" t="s">
        <v>1090</v>
      </c>
      <c r="D127" s="32" t="s">
        <v>1147</v>
      </c>
      <c r="E127" s="32" t="s">
        <v>50</v>
      </c>
      <c r="F127" s="32">
        <v>1</v>
      </c>
      <c r="G127" s="32">
        <v>1</v>
      </c>
      <c r="H127" s="107">
        <v>4.5</v>
      </c>
      <c r="I127" s="108">
        <v>4.5</v>
      </c>
      <c r="J127" s="49">
        <f t="shared" si="2"/>
        <v>181</v>
      </c>
      <c r="K127" s="40">
        <f t="shared" si="3"/>
        <v>2</v>
      </c>
    </row>
    <row r="128" spans="1:11" ht="13.8" x14ac:dyDescent="0.25">
      <c r="A128" s="51">
        <v>122</v>
      </c>
      <c r="B128" s="32" t="s">
        <v>557</v>
      </c>
      <c r="C128" s="32" t="s">
        <v>284</v>
      </c>
      <c r="D128" s="32" t="s">
        <v>285</v>
      </c>
      <c r="E128" s="32" t="s">
        <v>37</v>
      </c>
      <c r="F128" s="32"/>
      <c r="G128" s="32">
        <v>1</v>
      </c>
      <c r="H128" s="107">
        <v>4.2</v>
      </c>
      <c r="I128" s="108">
        <v>4.2</v>
      </c>
      <c r="J128" s="49">
        <f t="shared" si="2"/>
        <v>179</v>
      </c>
      <c r="K128" s="40">
        <f t="shared" si="3"/>
        <v>1</v>
      </c>
    </row>
    <row r="129" spans="1:11" ht="13.8" x14ac:dyDescent="0.25">
      <c r="A129" s="51">
        <v>123</v>
      </c>
      <c r="B129" s="32" t="s">
        <v>569</v>
      </c>
      <c r="C129" s="32" t="s">
        <v>465</v>
      </c>
      <c r="D129" s="32" t="s">
        <v>151</v>
      </c>
      <c r="E129" s="32" t="s">
        <v>50</v>
      </c>
      <c r="F129" s="32"/>
      <c r="G129" s="32">
        <v>1</v>
      </c>
      <c r="H129" s="107">
        <v>4.2</v>
      </c>
      <c r="I129" s="108">
        <v>4.2</v>
      </c>
      <c r="J129" s="49">
        <f t="shared" si="2"/>
        <v>179</v>
      </c>
      <c r="K129" s="40">
        <f t="shared" si="3"/>
        <v>2</v>
      </c>
    </row>
    <row r="130" spans="1:11" ht="13.8" x14ac:dyDescent="0.25">
      <c r="A130" s="51">
        <v>124</v>
      </c>
      <c r="B130" s="32" t="s">
        <v>764</v>
      </c>
      <c r="C130" s="32" t="s">
        <v>270</v>
      </c>
      <c r="D130" s="32" t="s">
        <v>263</v>
      </c>
      <c r="E130" s="32" t="s">
        <v>39</v>
      </c>
      <c r="F130" s="32"/>
      <c r="G130" s="32">
        <v>1</v>
      </c>
      <c r="H130" s="107">
        <v>4.0999999999999996</v>
      </c>
      <c r="I130" s="108">
        <v>4.0999999999999996</v>
      </c>
      <c r="J130" s="49">
        <f t="shared" si="2"/>
        <v>177</v>
      </c>
      <c r="K130" s="40">
        <f t="shared" si="3"/>
        <v>1</v>
      </c>
    </row>
    <row r="131" spans="1:11" ht="13.8" x14ac:dyDescent="0.25">
      <c r="A131" s="51">
        <v>125</v>
      </c>
      <c r="B131" s="32" t="s">
        <v>700</v>
      </c>
      <c r="C131" s="32" t="s">
        <v>323</v>
      </c>
      <c r="D131" s="32" t="s">
        <v>324</v>
      </c>
      <c r="E131" s="32" t="s">
        <v>44</v>
      </c>
      <c r="F131" s="32"/>
      <c r="G131" s="32">
        <v>1</v>
      </c>
      <c r="H131" s="107">
        <v>3.9</v>
      </c>
      <c r="I131" s="108">
        <v>3.9</v>
      </c>
      <c r="J131" s="49">
        <f t="shared" si="2"/>
        <v>176</v>
      </c>
      <c r="K131" s="40">
        <f t="shared" si="3"/>
        <v>1</v>
      </c>
    </row>
    <row r="132" spans="1:11" ht="13.8" x14ac:dyDescent="0.25">
      <c r="A132" s="51">
        <v>126</v>
      </c>
      <c r="B132" s="32" t="s">
        <v>723</v>
      </c>
      <c r="C132" s="32" t="s">
        <v>221</v>
      </c>
      <c r="D132" s="32" t="s">
        <v>151</v>
      </c>
      <c r="E132" s="32" t="s">
        <v>38</v>
      </c>
      <c r="F132" s="32"/>
      <c r="G132" s="32">
        <v>1</v>
      </c>
      <c r="H132" s="107">
        <v>3.5</v>
      </c>
      <c r="I132" s="108">
        <v>3.5</v>
      </c>
      <c r="J132" s="49">
        <f t="shared" si="2"/>
        <v>175</v>
      </c>
      <c r="K132" s="40">
        <f t="shared" si="3"/>
        <v>1</v>
      </c>
    </row>
    <row r="133" spans="1:11" ht="13.8" x14ac:dyDescent="0.25">
      <c r="A133" s="51">
        <v>127</v>
      </c>
      <c r="B133" s="32" t="s">
        <v>1498</v>
      </c>
      <c r="C133" s="32" t="s">
        <v>1517</v>
      </c>
      <c r="D133" s="32" t="s">
        <v>1516</v>
      </c>
      <c r="E133" s="32" t="s">
        <v>42</v>
      </c>
      <c r="F133" s="32"/>
      <c r="G133" s="32">
        <v>1</v>
      </c>
      <c r="H133" s="107">
        <v>3.5</v>
      </c>
      <c r="I133" s="108">
        <v>3.5</v>
      </c>
      <c r="J133" s="49">
        <f t="shared" si="2"/>
        <v>175</v>
      </c>
      <c r="K133" s="40">
        <f t="shared" si="3"/>
        <v>2</v>
      </c>
    </row>
    <row r="134" spans="1:11" ht="13.8" x14ac:dyDescent="0.25">
      <c r="A134" s="51">
        <v>128</v>
      </c>
      <c r="B134" s="32" t="s">
        <v>619</v>
      </c>
      <c r="C134" s="32" t="s">
        <v>460</v>
      </c>
      <c r="D134" s="32" t="s">
        <v>78</v>
      </c>
      <c r="E134" s="32" t="s">
        <v>39</v>
      </c>
      <c r="F134" s="32">
        <v>2</v>
      </c>
      <c r="G134" s="32">
        <v>1</v>
      </c>
      <c r="H134" s="107">
        <v>3.3</v>
      </c>
      <c r="I134" s="108">
        <v>3.3</v>
      </c>
      <c r="J134" s="49">
        <f t="shared" si="2"/>
        <v>173</v>
      </c>
      <c r="K134" s="40">
        <f t="shared" si="3"/>
        <v>1</v>
      </c>
    </row>
    <row r="135" spans="1:11" ht="13.8" x14ac:dyDescent="0.25">
      <c r="A135" s="51">
        <v>129</v>
      </c>
      <c r="B135" s="32" t="s">
        <v>1287</v>
      </c>
      <c r="C135" s="32" t="s">
        <v>1995</v>
      </c>
      <c r="D135" s="32" t="s">
        <v>1996</v>
      </c>
      <c r="E135" s="32" t="s">
        <v>42</v>
      </c>
      <c r="F135" s="32">
        <v>1</v>
      </c>
      <c r="G135" s="32"/>
      <c r="H135" s="107">
        <v>3</v>
      </c>
      <c r="I135" s="108">
        <v>3</v>
      </c>
      <c r="J135" s="49">
        <f t="shared" si="2"/>
        <v>172</v>
      </c>
      <c r="K135" s="40">
        <f t="shared" si="3"/>
        <v>1</v>
      </c>
    </row>
    <row r="136" spans="1:11" ht="13.8" x14ac:dyDescent="0.25">
      <c r="A136" s="51">
        <v>130</v>
      </c>
      <c r="B136" s="32" t="s">
        <v>1712</v>
      </c>
      <c r="C136" s="32" t="s">
        <v>239</v>
      </c>
      <c r="D136" s="32" t="s">
        <v>338</v>
      </c>
      <c r="E136" s="32" t="s">
        <v>48</v>
      </c>
      <c r="F136" s="32">
        <v>2</v>
      </c>
      <c r="G136" s="32"/>
      <c r="H136" s="107">
        <v>2.7</v>
      </c>
      <c r="I136" s="108">
        <v>2.7</v>
      </c>
      <c r="J136" s="49">
        <f t="shared" si="2"/>
        <v>171</v>
      </c>
      <c r="K136" s="40">
        <f t="shared" si="3"/>
        <v>1</v>
      </c>
    </row>
    <row r="137" spans="1:11" ht="13.8" x14ac:dyDescent="0.25">
      <c r="A137" s="51">
        <v>131</v>
      </c>
      <c r="B137" s="32" t="s">
        <v>1750</v>
      </c>
      <c r="C137" s="32" t="s">
        <v>1760</v>
      </c>
      <c r="D137" s="32" t="s">
        <v>1761</v>
      </c>
      <c r="E137" s="32" t="s">
        <v>49</v>
      </c>
      <c r="F137" s="32">
        <v>2</v>
      </c>
      <c r="G137" s="32"/>
      <c r="H137" s="107">
        <v>2.6</v>
      </c>
      <c r="I137" s="108">
        <v>2.6</v>
      </c>
      <c r="J137" s="49">
        <f t="shared" ref="J137:J200" si="4">IF(I137=I136,J136,IF(I137=0,ROUNDDOWN(20,0),J136-K136))</f>
        <v>170</v>
      </c>
      <c r="K137" s="40">
        <f t="shared" ref="K137:K200" si="5">IF(I137&lt;I136,1,IF(I137=I136,K136+1,0))</f>
        <v>1</v>
      </c>
    </row>
    <row r="138" spans="1:11" ht="13.8" x14ac:dyDescent="0.25">
      <c r="A138" s="51">
        <v>132</v>
      </c>
      <c r="B138" s="32" t="s">
        <v>1805</v>
      </c>
      <c r="C138" s="32" t="s">
        <v>189</v>
      </c>
      <c r="D138" s="32" t="s">
        <v>1419</v>
      </c>
      <c r="E138" s="32" t="s">
        <v>43</v>
      </c>
      <c r="F138" s="32"/>
      <c r="G138" s="32">
        <v>1</v>
      </c>
      <c r="H138" s="107">
        <v>2.4</v>
      </c>
      <c r="I138" s="108">
        <v>2.4</v>
      </c>
      <c r="J138" s="49">
        <f t="shared" si="4"/>
        <v>169</v>
      </c>
      <c r="K138" s="40">
        <f t="shared" si="5"/>
        <v>1</v>
      </c>
    </row>
    <row r="139" spans="1:11" ht="13.8" x14ac:dyDescent="0.25">
      <c r="A139" s="51">
        <v>133</v>
      </c>
      <c r="B139" s="32" t="s">
        <v>649</v>
      </c>
      <c r="C139" s="32" t="s">
        <v>90</v>
      </c>
      <c r="D139" s="32" t="s">
        <v>379</v>
      </c>
      <c r="E139" s="32" t="s">
        <v>1966</v>
      </c>
      <c r="F139" s="32">
        <v>1</v>
      </c>
      <c r="G139" s="32"/>
      <c r="H139" s="107">
        <v>2.2999999999999998</v>
      </c>
      <c r="I139" s="108">
        <v>2.2999999999999998</v>
      </c>
      <c r="J139" s="49">
        <f t="shared" si="4"/>
        <v>168</v>
      </c>
      <c r="K139" s="40">
        <f t="shared" si="5"/>
        <v>1</v>
      </c>
    </row>
    <row r="140" spans="1:11" ht="13.8" x14ac:dyDescent="0.25">
      <c r="A140" s="51">
        <v>134</v>
      </c>
      <c r="B140" s="32" t="s">
        <v>696</v>
      </c>
      <c r="C140" s="32" t="s">
        <v>1982</v>
      </c>
      <c r="D140" s="32" t="s">
        <v>1918</v>
      </c>
      <c r="E140" s="32" t="s">
        <v>40</v>
      </c>
      <c r="F140" s="32">
        <v>2</v>
      </c>
      <c r="G140" s="32"/>
      <c r="H140" s="107">
        <v>2.2000000000000002</v>
      </c>
      <c r="I140" s="108">
        <v>2.2000000000000002</v>
      </c>
      <c r="J140" s="49">
        <f t="shared" si="4"/>
        <v>167</v>
      </c>
      <c r="K140" s="40">
        <f t="shared" si="5"/>
        <v>1</v>
      </c>
    </row>
    <row r="141" spans="1:11" ht="13.8" x14ac:dyDescent="0.25">
      <c r="A141" s="51">
        <v>135</v>
      </c>
      <c r="B141" s="32" t="s">
        <v>790</v>
      </c>
      <c r="C141" s="32" t="s">
        <v>121</v>
      </c>
      <c r="D141" s="32" t="s">
        <v>122</v>
      </c>
      <c r="E141" s="32" t="s">
        <v>48</v>
      </c>
      <c r="F141" s="32">
        <v>1</v>
      </c>
      <c r="G141" s="32"/>
      <c r="H141" s="107">
        <v>2</v>
      </c>
      <c r="I141" s="108">
        <v>2</v>
      </c>
      <c r="J141" s="49">
        <f t="shared" si="4"/>
        <v>166</v>
      </c>
      <c r="K141" s="40">
        <f t="shared" si="5"/>
        <v>1</v>
      </c>
    </row>
    <row r="142" spans="1:11" ht="13.8" x14ac:dyDescent="0.25">
      <c r="A142" s="51">
        <v>136</v>
      </c>
      <c r="B142" s="32" t="s">
        <v>996</v>
      </c>
      <c r="C142" s="32" t="s">
        <v>104</v>
      </c>
      <c r="D142" s="32" t="s">
        <v>1993</v>
      </c>
      <c r="E142" s="32" t="s">
        <v>47</v>
      </c>
      <c r="F142" s="32"/>
      <c r="G142" s="32">
        <v>1</v>
      </c>
      <c r="H142" s="107">
        <v>2</v>
      </c>
      <c r="I142" s="108">
        <v>2</v>
      </c>
      <c r="J142" s="49">
        <f t="shared" si="4"/>
        <v>166</v>
      </c>
      <c r="K142" s="40">
        <f t="shared" si="5"/>
        <v>2</v>
      </c>
    </row>
    <row r="143" spans="1:11" ht="13.8" x14ac:dyDescent="0.25">
      <c r="A143" s="51">
        <v>137</v>
      </c>
      <c r="B143" s="32" t="s">
        <v>588</v>
      </c>
      <c r="C143" s="32" t="s">
        <v>266</v>
      </c>
      <c r="D143" s="32" t="s">
        <v>267</v>
      </c>
      <c r="E143" s="32" t="s">
        <v>49</v>
      </c>
      <c r="F143" s="32">
        <v>1</v>
      </c>
      <c r="G143" s="32"/>
      <c r="H143" s="107">
        <v>1.8</v>
      </c>
      <c r="I143" s="108">
        <v>1.8</v>
      </c>
      <c r="J143" s="49">
        <f t="shared" si="4"/>
        <v>164</v>
      </c>
      <c r="K143" s="40">
        <f t="shared" si="5"/>
        <v>1</v>
      </c>
    </row>
    <row r="144" spans="1:11" ht="13.8" x14ac:dyDescent="0.25">
      <c r="A144" s="51">
        <v>138</v>
      </c>
      <c r="B144" s="32" t="s">
        <v>1624</v>
      </c>
      <c r="C144" s="32" t="s">
        <v>1657</v>
      </c>
      <c r="D144" s="32" t="s">
        <v>1658</v>
      </c>
      <c r="E144" s="32" t="s">
        <v>42</v>
      </c>
      <c r="F144" s="32">
        <v>1</v>
      </c>
      <c r="G144" s="32"/>
      <c r="H144" s="107">
        <v>1.8</v>
      </c>
      <c r="I144" s="108">
        <v>1.8</v>
      </c>
      <c r="J144" s="49">
        <f t="shared" si="4"/>
        <v>164</v>
      </c>
      <c r="K144" s="40">
        <f t="shared" si="5"/>
        <v>2</v>
      </c>
    </row>
    <row r="145" spans="1:11" ht="13.8" x14ac:dyDescent="0.25">
      <c r="A145" s="51">
        <v>139</v>
      </c>
      <c r="B145" s="32" t="s">
        <v>1803</v>
      </c>
      <c r="C145" s="32" t="s">
        <v>1767</v>
      </c>
      <c r="D145" s="32" t="s">
        <v>1663</v>
      </c>
      <c r="E145" s="32" t="s">
        <v>38</v>
      </c>
      <c r="F145" s="32">
        <v>1</v>
      </c>
      <c r="G145" s="32"/>
      <c r="H145" s="107">
        <v>1.6</v>
      </c>
      <c r="I145" s="108">
        <v>1.6</v>
      </c>
      <c r="J145" s="49">
        <f t="shared" si="4"/>
        <v>162</v>
      </c>
      <c r="K145" s="40">
        <f t="shared" si="5"/>
        <v>1</v>
      </c>
    </row>
    <row r="146" spans="1:11" ht="13.8" x14ac:dyDescent="0.25">
      <c r="A146" s="51">
        <v>140</v>
      </c>
      <c r="B146" s="32" t="s">
        <v>574</v>
      </c>
      <c r="C146" s="32" t="s">
        <v>226</v>
      </c>
      <c r="D146" s="32" t="s">
        <v>130</v>
      </c>
      <c r="E146" s="32" t="s">
        <v>1966</v>
      </c>
      <c r="F146" s="32">
        <v>2</v>
      </c>
      <c r="G146" s="32"/>
      <c r="H146" s="107">
        <v>1.6</v>
      </c>
      <c r="I146" s="108">
        <v>1.6</v>
      </c>
      <c r="J146" s="49">
        <f t="shared" si="4"/>
        <v>162</v>
      </c>
      <c r="K146" s="40">
        <f t="shared" si="5"/>
        <v>2</v>
      </c>
    </row>
    <row r="147" spans="1:11" ht="13.8" x14ac:dyDescent="0.25">
      <c r="A147" s="51">
        <v>141</v>
      </c>
      <c r="B147" s="32" t="s">
        <v>610</v>
      </c>
      <c r="C147" s="32" t="s">
        <v>930</v>
      </c>
      <c r="D147" s="32" t="s">
        <v>495</v>
      </c>
      <c r="E147" s="32" t="s">
        <v>39</v>
      </c>
      <c r="F147" s="32">
        <v>1</v>
      </c>
      <c r="G147" s="32"/>
      <c r="H147" s="107">
        <v>1.6</v>
      </c>
      <c r="I147" s="108">
        <v>1.6</v>
      </c>
      <c r="J147" s="49">
        <f t="shared" si="4"/>
        <v>162</v>
      </c>
      <c r="K147" s="40">
        <f t="shared" si="5"/>
        <v>3</v>
      </c>
    </row>
    <row r="148" spans="1:11" ht="13.8" x14ac:dyDescent="0.25">
      <c r="A148" s="51">
        <v>142</v>
      </c>
      <c r="B148" s="32" t="s">
        <v>695</v>
      </c>
      <c r="C148" s="32" t="s">
        <v>103</v>
      </c>
      <c r="D148" s="32" t="s">
        <v>1911</v>
      </c>
      <c r="E148" s="32" t="s">
        <v>50</v>
      </c>
      <c r="F148" s="32">
        <v>1</v>
      </c>
      <c r="G148" s="32"/>
      <c r="H148" s="107">
        <v>1.6</v>
      </c>
      <c r="I148" s="108">
        <v>1.6</v>
      </c>
      <c r="J148" s="49">
        <f t="shared" si="4"/>
        <v>162</v>
      </c>
      <c r="K148" s="40">
        <f t="shared" si="5"/>
        <v>4</v>
      </c>
    </row>
    <row r="149" spans="1:11" ht="13.8" x14ac:dyDescent="0.25">
      <c r="A149" s="51">
        <v>143</v>
      </c>
      <c r="B149" s="32" t="s">
        <v>796</v>
      </c>
      <c r="C149" s="32" t="s">
        <v>1972</v>
      </c>
      <c r="D149" s="32" t="s">
        <v>1913</v>
      </c>
      <c r="E149" s="32" t="s">
        <v>47</v>
      </c>
      <c r="F149" s="32">
        <v>1</v>
      </c>
      <c r="G149" s="32"/>
      <c r="H149" s="107">
        <v>1.5</v>
      </c>
      <c r="I149" s="108">
        <v>1.5</v>
      </c>
      <c r="J149" s="49">
        <f t="shared" si="4"/>
        <v>158</v>
      </c>
      <c r="K149" s="40">
        <f t="shared" si="5"/>
        <v>1</v>
      </c>
    </row>
    <row r="150" spans="1:11" ht="13.8" x14ac:dyDescent="0.25">
      <c r="A150" s="51">
        <v>144</v>
      </c>
      <c r="B150" s="32" t="s">
        <v>678</v>
      </c>
      <c r="C150" s="32" t="s">
        <v>101</v>
      </c>
      <c r="D150" s="32" t="s">
        <v>1914</v>
      </c>
      <c r="E150" s="32" t="s">
        <v>48</v>
      </c>
      <c r="F150" s="32">
        <v>1</v>
      </c>
      <c r="G150" s="32"/>
      <c r="H150" s="107">
        <v>1.5</v>
      </c>
      <c r="I150" s="108">
        <v>1.5</v>
      </c>
      <c r="J150" s="49">
        <f t="shared" si="4"/>
        <v>158</v>
      </c>
      <c r="K150" s="40">
        <f t="shared" si="5"/>
        <v>2</v>
      </c>
    </row>
    <row r="151" spans="1:11" ht="13.8" x14ac:dyDescent="0.25">
      <c r="A151" s="51">
        <v>145</v>
      </c>
      <c r="B151" s="32" t="s">
        <v>782</v>
      </c>
      <c r="C151" s="32" t="s">
        <v>156</v>
      </c>
      <c r="D151" s="32" t="s">
        <v>154</v>
      </c>
      <c r="E151" s="32" t="s">
        <v>48</v>
      </c>
      <c r="F151" s="32">
        <v>1</v>
      </c>
      <c r="G151" s="32"/>
      <c r="H151" s="107">
        <v>1.4</v>
      </c>
      <c r="I151" s="108">
        <v>1.4</v>
      </c>
      <c r="J151" s="49">
        <f t="shared" si="4"/>
        <v>156</v>
      </c>
      <c r="K151" s="40">
        <f t="shared" si="5"/>
        <v>1</v>
      </c>
    </row>
    <row r="152" spans="1:11" ht="13.8" x14ac:dyDescent="0.25">
      <c r="A152" s="51">
        <v>146</v>
      </c>
      <c r="B152" s="32" t="s">
        <v>1748</v>
      </c>
      <c r="C152" s="32" t="s">
        <v>1959</v>
      </c>
      <c r="D152" s="32" t="s">
        <v>115</v>
      </c>
      <c r="E152" s="32" t="s">
        <v>48</v>
      </c>
      <c r="F152" s="32">
        <v>1</v>
      </c>
      <c r="G152" s="32"/>
      <c r="H152" s="107">
        <v>1.4</v>
      </c>
      <c r="I152" s="108">
        <v>1.4</v>
      </c>
      <c r="J152" s="49">
        <f t="shared" si="4"/>
        <v>156</v>
      </c>
      <c r="K152" s="40">
        <f t="shared" si="5"/>
        <v>2</v>
      </c>
    </row>
    <row r="153" spans="1:11" ht="13.8" x14ac:dyDescent="0.25">
      <c r="A153" s="51">
        <v>147</v>
      </c>
      <c r="B153" s="32" t="s">
        <v>603</v>
      </c>
      <c r="C153" s="32" t="s">
        <v>1964</v>
      </c>
      <c r="D153" s="32" t="s">
        <v>1111</v>
      </c>
      <c r="E153" s="32" t="s">
        <v>40</v>
      </c>
      <c r="F153" s="32">
        <v>1</v>
      </c>
      <c r="G153" s="32"/>
      <c r="H153" s="107">
        <v>1.4</v>
      </c>
      <c r="I153" s="108">
        <v>1.4</v>
      </c>
      <c r="J153" s="49">
        <f t="shared" si="4"/>
        <v>156</v>
      </c>
      <c r="K153" s="40">
        <f t="shared" si="5"/>
        <v>3</v>
      </c>
    </row>
    <row r="154" spans="1:11" ht="13.8" x14ac:dyDescent="0.25">
      <c r="A154" s="51">
        <v>148</v>
      </c>
      <c r="B154" s="32" t="s">
        <v>1504</v>
      </c>
      <c r="C154" s="32" t="s">
        <v>247</v>
      </c>
      <c r="D154" s="32" t="s">
        <v>1530</v>
      </c>
      <c r="E154" s="32" t="s">
        <v>43</v>
      </c>
      <c r="F154" s="32">
        <v>1</v>
      </c>
      <c r="G154" s="32"/>
      <c r="H154" s="107">
        <v>1.4</v>
      </c>
      <c r="I154" s="108">
        <v>1.4</v>
      </c>
      <c r="J154" s="49">
        <f t="shared" si="4"/>
        <v>156</v>
      </c>
      <c r="K154" s="40">
        <f t="shared" si="5"/>
        <v>4</v>
      </c>
    </row>
    <row r="155" spans="1:11" ht="13.8" x14ac:dyDescent="0.25">
      <c r="A155" s="51">
        <v>149</v>
      </c>
      <c r="B155" s="32" t="s">
        <v>1454</v>
      </c>
      <c r="C155" s="32" t="s">
        <v>1455</v>
      </c>
      <c r="D155" s="32" t="s">
        <v>331</v>
      </c>
      <c r="E155" s="32" t="s">
        <v>48</v>
      </c>
      <c r="F155" s="32">
        <v>1</v>
      </c>
      <c r="G155" s="32"/>
      <c r="H155" s="107">
        <v>1.3</v>
      </c>
      <c r="I155" s="108">
        <v>1.3</v>
      </c>
      <c r="J155" s="49">
        <f t="shared" si="4"/>
        <v>152</v>
      </c>
      <c r="K155" s="40">
        <f t="shared" si="5"/>
        <v>1</v>
      </c>
    </row>
    <row r="156" spans="1:11" ht="13.8" x14ac:dyDescent="0.25">
      <c r="A156" s="51">
        <v>150</v>
      </c>
      <c r="B156" s="32" t="s">
        <v>1570</v>
      </c>
      <c r="C156" s="32" t="s">
        <v>1593</v>
      </c>
      <c r="D156" s="32" t="s">
        <v>115</v>
      </c>
      <c r="E156" s="32" t="s">
        <v>48</v>
      </c>
      <c r="F156" s="32">
        <v>1</v>
      </c>
      <c r="G156" s="32"/>
      <c r="H156" s="107">
        <v>1.3</v>
      </c>
      <c r="I156" s="108">
        <v>1.3</v>
      </c>
      <c r="J156" s="49">
        <f t="shared" si="4"/>
        <v>152</v>
      </c>
      <c r="K156" s="40">
        <f t="shared" si="5"/>
        <v>2</v>
      </c>
    </row>
    <row r="157" spans="1:11" ht="13.8" x14ac:dyDescent="0.25">
      <c r="A157" s="51">
        <v>151</v>
      </c>
      <c r="B157" s="32" t="s">
        <v>580</v>
      </c>
      <c r="C157" s="32" t="s">
        <v>1992</v>
      </c>
      <c r="D157" s="32" t="s">
        <v>1111</v>
      </c>
      <c r="E157" s="32" t="s">
        <v>40</v>
      </c>
      <c r="F157" s="32">
        <v>1</v>
      </c>
      <c r="G157" s="32"/>
      <c r="H157" s="107">
        <v>1.2</v>
      </c>
      <c r="I157" s="108">
        <v>1.2</v>
      </c>
      <c r="J157" s="49">
        <f t="shared" si="4"/>
        <v>150</v>
      </c>
      <c r="K157" s="40">
        <f t="shared" si="5"/>
        <v>1</v>
      </c>
    </row>
    <row r="158" spans="1:11" ht="13.8" x14ac:dyDescent="0.25">
      <c r="A158" s="51">
        <v>152</v>
      </c>
      <c r="B158" s="32" t="s">
        <v>529</v>
      </c>
      <c r="C158" s="32" t="s">
        <v>271</v>
      </c>
      <c r="D158" s="32" t="s">
        <v>78</v>
      </c>
      <c r="E158" s="32" t="s">
        <v>39</v>
      </c>
      <c r="F158" s="32">
        <v>1</v>
      </c>
      <c r="G158" s="32"/>
      <c r="H158" s="107">
        <v>1.1000000000000001</v>
      </c>
      <c r="I158" s="108">
        <v>1.1000000000000001</v>
      </c>
      <c r="J158" s="49">
        <f t="shared" si="4"/>
        <v>149</v>
      </c>
      <c r="K158" s="40">
        <f t="shared" si="5"/>
        <v>1</v>
      </c>
    </row>
    <row r="159" spans="1:11" ht="13.8" x14ac:dyDescent="0.25">
      <c r="A159" s="51">
        <v>153</v>
      </c>
      <c r="B159" s="32" t="s">
        <v>1105</v>
      </c>
      <c r="C159" s="32" t="s">
        <v>247</v>
      </c>
      <c r="D159" s="32" t="s">
        <v>1916</v>
      </c>
      <c r="E159" s="32" t="s">
        <v>47</v>
      </c>
      <c r="F159" s="32">
        <v>1</v>
      </c>
      <c r="G159" s="32"/>
      <c r="H159" s="107">
        <v>1.1000000000000001</v>
      </c>
      <c r="I159" s="108">
        <v>1.1000000000000001</v>
      </c>
      <c r="J159" s="49">
        <f t="shared" si="4"/>
        <v>149</v>
      </c>
      <c r="K159" s="40">
        <f t="shared" si="5"/>
        <v>2</v>
      </c>
    </row>
    <row r="160" spans="1:11" ht="13.8" x14ac:dyDescent="0.25">
      <c r="A160" s="51">
        <v>154</v>
      </c>
      <c r="B160" s="32" t="s">
        <v>1261</v>
      </c>
      <c r="C160" s="32" t="s">
        <v>1071</v>
      </c>
      <c r="D160" s="32" t="s">
        <v>199</v>
      </c>
      <c r="E160" s="32" t="s">
        <v>43</v>
      </c>
      <c r="F160" s="32">
        <v>1</v>
      </c>
      <c r="G160" s="32"/>
      <c r="H160" s="107">
        <v>1.1000000000000001</v>
      </c>
      <c r="I160" s="108">
        <v>1.1000000000000001</v>
      </c>
      <c r="J160" s="49">
        <f t="shared" si="4"/>
        <v>149</v>
      </c>
      <c r="K160" s="40">
        <f t="shared" si="5"/>
        <v>3</v>
      </c>
    </row>
    <row r="161" spans="1:11" ht="13.8" x14ac:dyDescent="0.25">
      <c r="A161" s="51">
        <v>155</v>
      </c>
      <c r="B161" s="32" t="s">
        <v>688</v>
      </c>
      <c r="C161" s="32" t="s">
        <v>243</v>
      </c>
      <c r="D161" s="32" t="s">
        <v>331</v>
      </c>
      <c r="E161" s="32" t="s">
        <v>48</v>
      </c>
      <c r="F161" s="32">
        <v>1</v>
      </c>
      <c r="G161" s="32"/>
      <c r="H161" s="107">
        <v>1.1000000000000001</v>
      </c>
      <c r="I161" s="108">
        <v>1.1000000000000001</v>
      </c>
      <c r="J161" s="49">
        <f t="shared" si="4"/>
        <v>149</v>
      </c>
      <c r="K161" s="40">
        <f t="shared" si="5"/>
        <v>4</v>
      </c>
    </row>
    <row r="162" spans="1:11" ht="13.8" x14ac:dyDescent="0.25">
      <c r="A162" s="51">
        <v>156</v>
      </c>
      <c r="B162" s="32" t="s">
        <v>1045</v>
      </c>
      <c r="C162" s="32" t="s">
        <v>1919</v>
      </c>
      <c r="D162" s="32" t="s">
        <v>309</v>
      </c>
      <c r="E162" s="32" t="s">
        <v>43</v>
      </c>
      <c r="F162" s="32">
        <v>1</v>
      </c>
      <c r="G162" s="32"/>
      <c r="H162" s="107">
        <v>1.1000000000000001</v>
      </c>
      <c r="I162" s="108">
        <v>1.1000000000000001</v>
      </c>
      <c r="J162" s="49">
        <f t="shared" si="4"/>
        <v>149</v>
      </c>
      <c r="K162" s="40">
        <f t="shared" si="5"/>
        <v>5</v>
      </c>
    </row>
    <row r="163" spans="1:11" ht="13.8" x14ac:dyDescent="0.25">
      <c r="A163" s="51">
        <v>157</v>
      </c>
      <c r="B163" s="32" t="s">
        <v>1642</v>
      </c>
      <c r="C163" s="32" t="s">
        <v>425</v>
      </c>
      <c r="D163" s="32" t="s">
        <v>1675</v>
      </c>
      <c r="E163" s="32" t="s">
        <v>48</v>
      </c>
      <c r="F163" s="32"/>
      <c r="G163" s="32">
        <v>1</v>
      </c>
      <c r="H163" s="107">
        <v>1</v>
      </c>
      <c r="I163" s="108">
        <v>1</v>
      </c>
      <c r="J163" s="49">
        <f t="shared" si="4"/>
        <v>144</v>
      </c>
      <c r="K163" s="40">
        <f t="shared" si="5"/>
        <v>1</v>
      </c>
    </row>
    <row r="164" spans="1:11" ht="13.8" x14ac:dyDescent="0.25">
      <c r="A164" s="51">
        <v>158</v>
      </c>
      <c r="B164" s="32" t="s">
        <v>888</v>
      </c>
      <c r="C164" s="32" t="s">
        <v>1975</v>
      </c>
      <c r="D164" s="32" t="s">
        <v>1976</v>
      </c>
      <c r="E164" s="32" t="s">
        <v>47</v>
      </c>
      <c r="F164" s="32">
        <v>1</v>
      </c>
      <c r="G164" s="32"/>
      <c r="H164" s="107">
        <v>0.8</v>
      </c>
      <c r="I164" s="108">
        <v>0.8</v>
      </c>
      <c r="J164" s="49">
        <f t="shared" si="4"/>
        <v>143</v>
      </c>
      <c r="K164" s="40">
        <f t="shared" si="5"/>
        <v>1</v>
      </c>
    </row>
    <row r="165" spans="1:11" ht="13.8" x14ac:dyDescent="0.25">
      <c r="A165" s="51">
        <v>159</v>
      </c>
      <c r="B165" s="32" t="s">
        <v>821</v>
      </c>
      <c r="C165" s="32" t="s">
        <v>156</v>
      </c>
      <c r="D165" s="32" t="s">
        <v>82</v>
      </c>
      <c r="E165" s="32" t="s">
        <v>50</v>
      </c>
      <c r="F165" s="32">
        <v>1</v>
      </c>
      <c r="G165" s="32"/>
      <c r="H165" s="107">
        <v>0.8</v>
      </c>
      <c r="I165" s="108">
        <v>0.8</v>
      </c>
      <c r="J165" s="49">
        <f t="shared" si="4"/>
        <v>143</v>
      </c>
      <c r="K165" s="40">
        <f t="shared" si="5"/>
        <v>2</v>
      </c>
    </row>
    <row r="166" spans="1:11" ht="13.8" x14ac:dyDescent="0.25">
      <c r="A166" s="51">
        <v>160</v>
      </c>
      <c r="B166" s="32" t="s">
        <v>1024</v>
      </c>
      <c r="C166" s="32" t="s">
        <v>1041</v>
      </c>
      <c r="D166" s="32" t="s">
        <v>258</v>
      </c>
      <c r="E166" s="32" t="s">
        <v>49</v>
      </c>
      <c r="F166" s="32">
        <v>1</v>
      </c>
      <c r="G166" s="32"/>
      <c r="H166" s="107">
        <v>0.8</v>
      </c>
      <c r="I166" s="108">
        <v>0.8</v>
      </c>
      <c r="J166" s="49">
        <f t="shared" si="4"/>
        <v>143</v>
      </c>
      <c r="K166" s="40">
        <f t="shared" si="5"/>
        <v>3</v>
      </c>
    </row>
    <row r="167" spans="1:11" ht="13.8" x14ac:dyDescent="0.25">
      <c r="A167" s="51">
        <v>161</v>
      </c>
      <c r="B167" s="32" t="s">
        <v>1048</v>
      </c>
      <c r="C167" s="32" t="s">
        <v>1074</v>
      </c>
      <c r="D167" s="32" t="s">
        <v>330</v>
      </c>
      <c r="E167" s="32" t="s">
        <v>48</v>
      </c>
      <c r="F167" s="32">
        <v>1</v>
      </c>
      <c r="G167" s="32"/>
      <c r="H167" s="107">
        <v>0.8</v>
      </c>
      <c r="I167" s="108">
        <v>0.8</v>
      </c>
      <c r="J167" s="49">
        <f t="shared" si="4"/>
        <v>143</v>
      </c>
      <c r="K167" s="40">
        <f t="shared" si="5"/>
        <v>4</v>
      </c>
    </row>
    <row r="168" spans="1:11" ht="13.8" x14ac:dyDescent="0.25">
      <c r="A168" s="51">
        <v>162</v>
      </c>
      <c r="B168" s="32" t="s">
        <v>847</v>
      </c>
      <c r="C168" s="32" t="s">
        <v>403</v>
      </c>
      <c r="D168" s="32" t="s">
        <v>1913</v>
      </c>
      <c r="E168" s="32" t="s">
        <v>47</v>
      </c>
      <c r="F168" s="32">
        <v>1</v>
      </c>
      <c r="G168" s="32"/>
      <c r="H168" s="107">
        <v>0.7</v>
      </c>
      <c r="I168" s="108">
        <v>0.7</v>
      </c>
      <c r="J168" s="49">
        <f t="shared" si="4"/>
        <v>139</v>
      </c>
      <c r="K168" s="40">
        <f t="shared" si="5"/>
        <v>1</v>
      </c>
    </row>
    <row r="169" spans="1:11" ht="13.8" x14ac:dyDescent="0.25">
      <c r="A169" s="51">
        <v>163</v>
      </c>
      <c r="B169" s="32" t="s">
        <v>789</v>
      </c>
      <c r="C169" s="32" t="s">
        <v>90</v>
      </c>
      <c r="D169" s="32" t="s">
        <v>217</v>
      </c>
      <c r="E169" s="32" t="s">
        <v>38</v>
      </c>
      <c r="F169" s="32"/>
      <c r="G169" s="32"/>
      <c r="H169" s="107">
        <v>0</v>
      </c>
      <c r="I169" s="108">
        <v>0</v>
      </c>
      <c r="J169" s="49">
        <f t="shared" si="4"/>
        <v>20</v>
      </c>
      <c r="K169" s="40">
        <f t="shared" si="5"/>
        <v>1</v>
      </c>
    </row>
    <row r="170" spans="1:11" ht="13.8" x14ac:dyDescent="0.25">
      <c r="A170" s="51">
        <v>164</v>
      </c>
      <c r="B170" s="32" t="s">
        <v>703</v>
      </c>
      <c r="C170" s="32" t="s">
        <v>102</v>
      </c>
      <c r="D170" s="32" t="s">
        <v>242</v>
      </c>
      <c r="E170" s="32" t="s">
        <v>47</v>
      </c>
      <c r="F170" s="32"/>
      <c r="G170" s="32"/>
      <c r="H170" s="107">
        <v>0</v>
      </c>
      <c r="I170" s="108">
        <v>0</v>
      </c>
      <c r="J170" s="49">
        <f t="shared" si="4"/>
        <v>20</v>
      </c>
      <c r="K170" s="40">
        <f t="shared" si="5"/>
        <v>2</v>
      </c>
    </row>
    <row r="171" spans="1:11" ht="13.8" x14ac:dyDescent="0.25">
      <c r="A171" s="51">
        <v>165</v>
      </c>
      <c r="B171" s="32" t="s">
        <v>676</v>
      </c>
      <c r="C171" s="32" t="s">
        <v>457</v>
      </c>
      <c r="D171" s="32" t="s">
        <v>145</v>
      </c>
      <c r="E171" s="32" t="s">
        <v>39</v>
      </c>
      <c r="F171" s="32"/>
      <c r="G171" s="32"/>
      <c r="H171" s="107">
        <v>0</v>
      </c>
      <c r="I171" s="108">
        <v>0</v>
      </c>
      <c r="J171" s="49">
        <f t="shared" si="4"/>
        <v>20</v>
      </c>
      <c r="K171" s="40">
        <f t="shared" si="5"/>
        <v>3</v>
      </c>
    </row>
    <row r="172" spans="1:11" ht="13.8" x14ac:dyDescent="0.25">
      <c r="A172" s="51">
        <v>166</v>
      </c>
      <c r="B172" s="32" t="s">
        <v>687</v>
      </c>
      <c r="C172" s="32" t="s">
        <v>452</v>
      </c>
      <c r="D172" s="32" t="s">
        <v>331</v>
      </c>
      <c r="E172" s="32" t="s">
        <v>48</v>
      </c>
      <c r="F172" s="32"/>
      <c r="G172" s="32"/>
      <c r="H172" s="107">
        <v>0</v>
      </c>
      <c r="I172" s="108">
        <v>0</v>
      </c>
      <c r="J172" s="49">
        <f t="shared" si="4"/>
        <v>20</v>
      </c>
      <c r="K172" s="40">
        <f t="shared" si="5"/>
        <v>4</v>
      </c>
    </row>
    <row r="173" spans="1:11" ht="13.8" x14ac:dyDescent="0.25">
      <c r="A173" s="51">
        <v>167</v>
      </c>
      <c r="B173" s="32" t="s">
        <v>959</v>
      </c>
      <c r="C173" s="32" t="s">
        <v>452</v>
      </c>
      <c r="D173" s="32" t="s">
        <v>347</v>
      </c>
      <c r="E173" s="32" t="s">
        <v>38</v>
      </c>
      <c r="F173" s="32"/>
      <c r="G173" s="32"/>
      <c r="H173" s="107">
        <v>0</v>
      </c>
      <c r="I173" s="108">
        <v>0</v>
      </c>
      <c r="J173" s="49">
        <f t="shared" si="4"/>
        <v>20</v>
      </c>
      <c r="K173" s="40">
        <f t="shared" si="5"/>
        <v>5</v>
      </c>
    </row>
    <row r="174" spans="1:11" ht="13.8" x14ac:dyDescent="0.25">
      <c r="A174" s="51">
        <v>168</v>
      </c>
      <c r="B174" s="32" t="s">
        <v>712</v>
      </c>
      <c r="C174" s="32" t="s">
        <v>160</v>
      </c>
      <c r="D174" s="32" t="s">
        <v>318</v>
      </c>
      <c r="E174" s="32" t="s">
        <v>50</v>
      </c>
      <c r="F174" s="32"/>
      <c r="G174" s="32"/>
      <c r="H174" s="107">
        <v>0</v>
      </c>
      <c r="I174" s="108">
        <v>0</v>
      </c>
      <c r="J174" s="49">
        <f t="shared" si="4"/>
        <v>20</v>
      </c>
      <c r="K174" s="40">
        <f t="shared" si="5"/>
        <v>6</v>
      </c>
    </row>
    <row r="175" spans="1:11" ht="13.8" x14ac:dyDescent="0.25">
      <c r="A175" s="51">
        <v>169</v>
      </c>
      <c r="B175" s="32" t="s">
        <v>763</v>
      </c>
      <c r="C175" s="32" t="s">
        <v>189</v>
      </c>
      <c r="D175" s="32" t="s">
        <v>78</v>
      </c>
      <c r="E175" s="32" t="s">
        <v>1965</v>
      </c>
      <c r="F175" s="32"/>
      <c r="G175" s="32"/>
      <c r="H175" s="107">
        <v>0</v>
      </c>
      <c r="I175" s="108">
        <v>0</v>
      </c>
      <c r="J175" s="49">
        <f t="shared" si="4"/>
        <v>20</v>
      </c>
      <c r="K175" s="40">
        <f t="shared" si="5"/>
        <v>7</v>
      </c>
    </row>
    <row r="176" spans="1:11" ht="13.8" x14ac:dyDescent="0.25">
      <c r="A176" s="51">
        <v>170</v>
      </c>
      <c r="B176" s="32" t="s">
        <v>698</v>
      </c>
      <c r="C176" s="32" t="s">
        <v>337</v>
      </c>
      <c r="D176" s="32" t="s">
        <v>1914</v>
      </c>
      <c r="E176" s="32" t="s">
        <v>48</v>
      </c>
      <c r="F176" s="32"/>
      <c r="G176" s="32"/>
      <c r="H176" s="107">
        <v>0</v>
      </c>
      <c r="I176" s="108">
        <v>0</v>
      </c>
      <c r="J176" s="49">
        <f t="shared" si="4"/>
        <v>20</v>
      </c>
      <c r="K176" s="40">
        <f t="shared" si="5"/>
        <v>8</v>
      </c>
    </row>
    <row r="177" spans="1:11" ht="13.8" x14ac:dyDescent="0.25">
      <c r="A177" s="51">
        <v>171</v>
      </c>
      <c r="B177" s="32" t="s">
        <v>1696</v>
      </c>
      <c r="C177" s="32" t="s">
        <v>101</v>
      </c>
      <c r="D177" s="32" t="s">
        <v>106</v>
      </c>
      <c r="E177" s="32" t="s">
        <v>47</v>
      </c>
      <c r="F177" s="32"/>
      <c r="G177" s="32"/>
      <c r="H177" s="107">
        <v>0</v>
      </c>
      <c r="I177" s="108">
        <v>0</v>
      </c>
      <c r="J177" s="49">
        <f t="shared" si="4"/>
        <v>20</v>
      </c>
      <c r="K177" s="40">
        <f t="shared" si="5"/>
        <v>9</v>
      </c>
    </row>
    <row r="178" spans="1:11" ht="13.8" x14ac:dyDescent="0.25">
      <c r="A178" s="51">
        <v>172</v>
      </c>
      <c r="B178" s="32" t="s">
        <v>1184</v>
      </c>
      <c r="C178" s="32" t="s">
        <v>132</v>
      </c>
      <c r="D178" s="32" t="s">
        <v>322</v>
      </c>
      <c r="E178" s="32" t="s">
        <v>40</v>
      </c>
      <c r="F178" s="32"/>
      <c r="G178" s="32"/>
      <c r="H178" s="107">
        <v>0</v>
      </c>
      <c r="I178" s="108">
        <v>0</v>
      </c>
      <c r="J178" s="49">
        <f t="shared" si="4"/>
        <v>20</v>
      </c>
      <c r="K178" s="40">
        <f t="shared" si="5"/>
        <v>10</v>
      </c>
    </row>
    <row r="179" spans="1:11" ht="13.8" x14ac:dyDescent="0.25">
      <c r="A179" s="51">
        <v>173</v>
      </c>
      <c r="B179" s="32" t="s">
        <v>839</v>
      </c>
      <c r="C179" s="32" t="s">
        <v>1970</v>
      </c>
      <c r="D179" s="32" t="s">
        <v>1969</v>
      </c>
      <c r="E179" s="32" t="s">
        <v>48</v>
      </c>
      <c r="F179" s="32"/>
      <c r="G179" s="32"/>
      <c r="H179" s="107">
        <v>0</v>
      </c>
      <c r="I179" s="108">
        <v>0</v>
      </c>
      <c r="J179" s="49">
        <f t="shared" si="4"/>
        <v>20</v>
      </c>
      <c r="K179" s="40">
        <f t="shared" si="5"/>
        <v>11</v>
      </c>
    </row>
    <row r="180" spans="1:11" ht="13.8" x14ac:dyDescent="0.25">
      <c r="A180" s="51">
        <v>174</v>
      </c>
      <c r="B180" s="32" t="s">
        <v>1037</v>
      </c>
      <c r="C180" s="32" t="s">
        <v>77</v>
      </c>
      <c r="D180" s="32" t="s">
        <v>165</v>
      </c>
      <c r="E180" s="32" t="s">
        <v>50</v>
      </c>
      <c r="F180" s="32"/>
      <c r="G180" s="32"/>
      <c r="H180" s="107">
        <v>0</v>
      </c>
      <c r="I180" s="108">
        <v>0</v>
      </c>
      <c r="J180" s="49">
        <f t="shared" si="4"/>
        <v>20</v>
      </c>
      <c r="K180" s="40">
        <f t="shared" si="5"/>
        <v>12</v>
      </c>
    </row>
    <row r="181" spans="1:11" ht="13.8" x14ac:dyDescent="0.25">
      <c r="A181" s="51">
        <v>175</v>
      </c>
      <c r="B181" s="32" t="s">
        <v>1782</v>
      </c>
      <c r="C181" s="32" t="s">
        <v>1915</v>
      </c>
      <c r="D181" s="32" t="s">
        <v>254</v>
      </c>
      <c r="E181" s="32" t="s">
        <v>47</v>
      </c>
      <c r="F181" s="32"/>
      <c r="G181" s="32"/>
      <c r="H181" s="107">
        <v>0</v>
      </c>
      <c r="I181" s="108">
        <v>0</v>
      </c>
      <c r="J181" s="49">
        <f t="shared" si="4"/>
        <v>20</v>
      </c>
      <c r="K181" s="40">
        <f t="shared" si="5"/>
        <v>13</v>
      </c>
    </row>
    <row r="182" spans="1:11" ht="13.8" x14ac:dyDescent="0.25">
      <c r="A182" s="51">
        <v>176</v>
      </c>
      <c r="B182" s="32" t="s">
        <v>1689</v>
      </c>
      <c r="C182" s="32" t="s">
        <v>1729</v>
      </c>
      <c r="D182" s="32" t="s">
        <v>410</v>
      </c>
      <c r="E182" s="32" t="s">
        <v>38</v>
      </c>
      <c r="F182" s="32"/>
      <c r="G182" s="32"/>
      <c r="H182" s="107">
        <v>0</v>
      </c>
      <c r="I182" s="108">
        <v>0</v>
      </c>
      <c r="J182" s="49">
        <f t="shared" si="4"/>
        <v>20</v>
      </c>
      <c r="K182" s="40">
        <f t="shared" si="5"/>
        <v>14</v>
      </c>
    </row>
    <row r="183" spans="1:11" ht="13.8" x14ac:dyDescent="0.25">
      <c r="A183" s="51">
        <v>177</v>
      </c>
      <c r="B183" s="32" t="s">
        <v>1213</v>
      </c>
      <c r="C183" s="32" t="s">
        <v>1538</v>
      </c>
      <c r="D183" s="32" t="s">
        <v>339</v>
      </c>
      <c r="E183" s="32" t="s">
        <v>48</v>
      </c>
      <c r="F183" s="32"/>
      <c r="G183" s="32"/>
      <c r="H183" s="107">
        <v>0</v>
      </c>
      <c r="I183" s="108">
        <v>0</v>
      </c>
      <c r="J183" s="49">
        <f t="shared" si="4"/>
        <v>20</v>
      </c>
      <c r="K183" s="40">
        <f t="shared" si="5"/>
        <v>15</v>
      </c>
    </row>
    <row r="184" spans="1:11" ht="13.8" x14ac:dyDescent="0.25">
      <c r="A184" s="51">
        <v>178</v>
      </c>
      <c r="B184" s="32" t="s">
        <v>1490</v>
      </c>
      <c r="C184" s="32" t="s">
        <v>307</v>
      </c>
      <c r="D184" s="32" t="s">
        <v>295</v>
      </c>
      <c r="E184" s="32" t="s">
        <v>37</v>
      </c>
      <c r="F184" s="32"/>
      <c r="G184" s="32"/>
      <c r="H184" s="107">
        <v>0</v>
      </c>
      <c r="I184" s="108">
        <v>0</v>
      </c>
      <c r="J184" s="49">
        <f t="shared" si="4"/>
        <v>20</v>
      </c>
      <c r="K184" s="40">
        <f t="shared" si="5"/>
        <v>16</v>
      </c>
    </row>
    <row r="185" spans="1:11" ht="13.8" x14ac:dyDescent="0.25">
      <c r="A185" s="51">
        <v>179</v>
      </c>
      <c r="B185" s="32" t="s">
        <v>1382</v>
      </c>
      <c r="C185" s="32" t="s">
        <v>439</v>
      </c>
      <c r="D185" s="32" t="s">
        <v>240</v>
      </c>
      <c r="E185" s="32" t="s">
        <v>47</v>
      </c>
      <c r="F185" s="32"/>
      <c r="G185" s="32"/>
      <c r="H185" s="107">
        <v>0</v>
      </c>
      <c r="I185" s="108">
        <v>0</v>
      </c>
      <c r="J185" s="49">
        <f t="shared" si="4"/>
        <v>20</v>
      </c>
      <c r="K185" s="40">
        <f t="shared" si="5"/>
        <v>17</v>
      </c>
    </row>
    <row r="186" spans="1:11" ht="13.8" x14ac:dyDescent="0.25">
      <c r="A186" s="51">
        <v>180</v>
      </c>
      <c r="B186" s="32" t="s">
        <v>592</v>
      </c>
      <c r="C186" s="32" t="s">
        <v>268</v>
      </c>
      <c r="D186" s="32" t="s">
        <v>217</v>
      </c>
      <c r="E186" s="32" t="s">
        <v>38</v>
      </c>
      <c r="F186" s="32"/>
      <c r="G186" s="32"/>
      <c r="H186" s="107">
        <v>0</v>
      </c>
      <c r="I186" s="108">
        <v>0</v>
      </c>
      <c r="J186" s="49">
        <f t="shared" si="4"/>
        <v>20</v>
      </c>
      <c r="K186" s="40">
        <f t="shared" si="5"/>
        <v>18</v>
      </c>
    </row>
    <row r="187" spans="1:11" ht="13.8" x14ac:dyDescent="0.25">
      <c r="A187" s="51">
        <v>181</v>
      </c>
      <c r="B187" s="32" t="s">
        <v>714</v>
      </c>
      <c r="C187" s="32" t="s">
        <v>97</v>
      </c>
      <c r="D187" s="32" t="s">
        <v>158</v>
      </c>
      <c r="E187" s="32" t="s">
        <v>50</v>
      </c>
      <c r="F187" s="32"/>
      <c r="G187" s="32"/>
      <c r="H187" s="107">
        <v>0</v>
      </c>
      <c r="I187" s="108">
        <v>0</v>
      </c>
      <c r="J187" s="49">
        <f t="shared" si="4"/>
        <v>20</v>
      </c>
      <c r="K187" s="40">
        <f t="shared" si="5"/>
        <v>19</v>
      </c>
    </row>
    <row r="188" spans="1:11" ht="13.8" x14ac:dyDescent="0.25">
      <c r="A188" s="51">
        <v>182</v>
      </c>
      <c r="B188" s="32" t="s">
        <v>1706</v>
      </c>
      <c r="C188" s="32" t="s">
        <v>175</v>
      </c>
      <c r="D188" s="32" t="s">
        <v>1220</v>
      </c>
      <c r="E188" s="32" t="s">
        <v>41</v>
      </c>
      <c r="F188" s="32"/>
      <c r="G188" s="32"/>
      <c r="H188" s="107">
        <v>0</v>
      </c>
      <c r="I188" s="108">
        <v>0</v>
      </c>
      <c r="J188" s="49">
        <f t="shared" si="4"/>
        <v>20</v>
      </c>
      <c r="K188" s="40">
        <f t="shared" si="5"/>
        <v>20</v>
      </c>
    </row>
    <row r="189" spans="1:11" ht="13.8" x14ac:dyDescent="0.25">
      <c r="A189" s="51">
        <v>183</v>
      </c>
      <c r="B189" s="32" t="s">
        <v>766</v>
      </c>
      <c r="C189" s="32" t="s">
        <v>104</v>
      </c>
      <c r="D189" s="32" t="s">
        <v>1947</v>
      </c>
      <c r="E189" s="32" t="s">
        <v>47</v>
      </c>
      <c r="F189" s="32"/>
      <c r="G189" s="32"/>
      <c r="H189" s="107">
        <v>0</v>
      </c>
      <c r="I189" s="108">
        <v>0</v>
      </c>
      <c r="J189" s="49">
        <f t="shared" si="4"/>
        <v>20</v>
      </c>
      <c r="K189" s="40">
        <f t="shared" si="5"/>
        <v>21</v>
      </c>
    </row>
    <row r="190" spans="1:11" ht="13.8" x14ac:dyDescent="0.25">
      <c r="A190" s="51">
        <v>184</v>
      </c>
      <c r="B190" s="32" t="s">
        <v>733</v>
      </c>
      <c r="C190" s="32" t="s">
        <v>1958</v>
      </c>
      <c r="D190" s="32" t="s">
        <v>339</v>
      </c>
      <c r="E190" s="32" t="s">
        <v>48</v>
      </c>
      <c r="F190" s="32"/>
      <c r="G190" s="32"/>
      <c r="H190" s="107">
        <v>0</v>
      </c>
      <c r="I190" s="108">
        <v>0</v>
      </c>
      <c r="J190" s="49">
        <f t="shared" si="4"/>
        <v>20</v>
      </c>
      <c r="K190" s="40">
        <f t="shared" si="5"/>
        <v>22</v>
      </c>
    </row>
    <row r="191" spans="1:11" ht="13.8" x14ac:dyDescent="0.25">
      <c r="A191" s="51">
        <v>185</v>
      </c>
      <c r="B191" s="32" t="s">
        <v>1057</v>
      </c>
      <c r="C191" s="32" t="s">
        <v>189</v>
      </c>
      <c r="D191" s="32" t="s">
        <v>396</v>
      </c>
      <c r="E191" s="32" t="s">
        <v>40</v>
      </c>
      <c r="F191" s="32"/>
      <c r="G191" s="32"/>
      <c r="H191" s="107">
        <v>0</v>
      </c>
      <c r="I191" s="108">
        <v>0</v>
      </c>
      <c r="J191" s="49">
        <f t="shared" si="4"/>
        <v>20</v>
      </c>
      <c r="K191" s="40">
        <f t="shared" si="5"/>
        <v>23</v>
      </c>
    </row>
    <row r="192" spans="1:11" ht="13.8" x14ac:dyDescent="0.25">
      <c r="A192" s="51">
        <v>186</v>
      </c>
      <c r="B192" s="32" t="s">
        <v>697</v>
      </c>
      <c r="C192" s="32" t="s">
        <v>156</v>
      </c>
      <c r="D192" s="32" t="s">
        <v>145</v>
      </c>
      <c r="E192" s="32" t="s">
        <v>39</v>
      </c>
      <c r="F192" s="32"/>
      <c r="G192" s="32"/>
      <c r="H192" s="107">
        <v>0</v>
      </c>
      <c r="I192" s="108">
        <v>0</v>
      </c>
      <c r="J192" s="49">
        <f t="shared" si="4"/>
        <v>20</v>
      </c>
      <c r="K192" s="40">
        <f t="shared" si="5"/>
        <v>24</v>
      </c>
    </row>
    <row r="193" spans="1:11" ht="13.8" x14ac:dyDescent="0.25">
      <c r="A193" s="51">
        <v>187</v>
      </c>
      <c r="B193" s="32" t="s">
        <v>1250</v>
      </c>
      <c r="C193" s="32" t="s">
        <v>304</v>
      </c>
      <c r="D193" s="32" t="s">
        <v>382</v>
      </c>
      <c r="E193" s="32" t="s">
        <v>50</v>
      </c>
      <c r="F193" s="32"/>
      <c r="G193" s="32"/>
      <c r="H193" s="107">
        <v>0</v>
      </c>
      <c r="I193" s="108">
        <v>0</v>
      </c>
      <c r="J193" s="49">
        <f t="shared" si="4"/>
        <v>20</v>
      </c>
      <c r="K193" s="40">
        <f t="shared" si="5"/>
        <v>25</v>
      </c>
    </row>
    <row r="194" spans="1:11" ht="13.8" x14ac:dyDescent="0.25">
      <c r="A194" s="51">
        <v>188</v>
      </c>
      <c r="B194" s="32" t="s">
        <v>1785</v>
      </c>
      <c r="C194" s="32" t="s">
        <v>1825</v>
      </c>
      <c r="D194" s="32" t="s">
        <v>1925</v>
      </c>
      <c r="E194" s="32" t="s">
        <v>49</v>
      </c>
      <c r="F194" s="32"/>
      <c r="G194" s="32"/>
      <c r="H194" s="107">
        <v>0</v>
      </c>
      <c r="I194" s="108">
        <v>0</v>
      </c>
      <c r="J194" s="49">
        <f t="shared" si="4"/>
        <v>20</v>
      </c>
      <c r="K194" s="40">
        <f t="shared" si="5"/>
        <v>26</v>
      </c>
    </row>
    <row r="195" spans="1:11" ht="13.8" x14ac:dyDescent="0.25">
      <c r="A195" s="51">
        <v>189</v>
      </c>
      <c r="B195" s="32" t="s">
        <v>774</v>
      </c>
      <c r="C195" s="32" t="s">
        <v>389</v>
      </c>
      <c r="D195" s="32" t="s">
        <v>1110</v>
      </c>
      <c r="E195" s="32" t="s">
        <v>41</v>
      </c>
      <c r="F195" s="32"/>
      <c r="G195" s="32"/>
      <c r="H195" s="107">
        <v>0</v>
      </c>
      <c r="I195" s="108">
        <v>0</v>
      </c>
      <c r="J195" s="49">
        <f t="shared" si="4"/>
        <v>20</v>
      </c>
      <c r="K195" s="40">
        <f t="shared" si="5"/>
        <v>27</v>
      </c>
    </row>
    <row r="196" spans="1:11" ht="13.8" x14ac:dyDescent="0.25">
      <c r="A196" s="51">
        <v>190</v>
      </c>
      <c r="B196" s="32" t="s">
        <v>558</v>
      </c>
      <c r="C196" s="32" t="s">
        <v>107</v>
      </c>
      <c r="D196" s="32" t="s">
        <v>419</v>
      </c>
      <c r="E196" s="32" t="s">
        <v>50</v>
      </c>
      <c r="F196" s="32"/>
      <c r="G196" s="32"/>
      <c r="H196" s="107">
        <v>0</v>
      </c>
      <c r="I196" s="108">
        <v>0</v>
      </c>
      <c r="J196" s="49">
        <f t="shared" si="4"/>
        <v>20</v>
      </c>
      <c r="K196" s="40">
        <f t="shared" si="5"/>
        <v>28</v>
      </c>
    </row>
    <row r="197" spans="1:11" ht="13.8" x14ac:dyDescent="0.25">
      <c r="A197" s="51">
        <v>191</v>
      </c>
      <c r="B197" s="32" t="s">
        <v>1491</v>
      </c>
      <c r="C197" s="32" t="s">
        <v>1505</v>
      </c>
      <c r="D197" s="32" t="s">
        <v>286</v>
      </c>
      <c r="E197" s="32" t="s">
        <v>37</v>
      </c>
      <c r="F197" s="32"/>
      <c r="G197" s="32"/>
      <c r="H197" s="107">
        <v>0</v>
      </c>
      <c r="I197" s="108">
        <v>0</v>
      </c>
      <c r="J197" s="49">
        <f t="shared" si="4"/>
        <v>20</v>
      </c>
      <c r="K197" s="40">
        <f t="shared" si="5"/>
        <v>29</v>
      </c>
    </row>
    <row r="198" spans="1:11" ht="13.8" x14ac:dyDescent="0.25">
      <c r="A198" s="51">
        <v>192</v>
      </c>
      <c r="B198" s="32" t="s">
        <v>1793</v>
      </c>
      <c r="C198" s="32" t="s">
        <v>1830</v>
      </c>
      <c r="D198" s="32" t="s">
        <v>1831</v>
      </c>
      <c r="E198" s="32" t="s">
        <v>41</v>
      </c>
      <c r="F198" s="32"/>
      <c r="G198" s="32"/>
      <c r="H198" s="107">
        <v>0</v>
      </c>
      <c r="I198" s="108">
        <v>0</v>
      </c>
      <c r="J198" s="49">
        <f t="shared" si="4"/>
        <v>20</v>
      </c>
      <c r="K198" s="40">
        <f t="shared" si="5"/>
        <v>30</v>
      </c>
    </row>
    <row r="199" spans="1:11" ht="13.8" x14ac:dyDescent="0.25">
      <c r="A199" s="51">
        <v>193</v>
      </c>
      <c r="B199" s="32" t="s">
        <v>1080</v>
      </c>
      <c r="C199" s="32" t="s">
        <v>1910</v>
      </c>
      <c r="D199" s="32" t="s">
        <v>1658</v>
      </c>
      <c r="E199" s="32" t="s">
        <v>42</v>
      </c>
      <c r="F199" s="32"/>
      <c r="G199" s="32"/>
      <c r="H199" s="107">
        <v>0</v>
      </c>
      <c r="I199" s="108">
        <v>0</v>
      </c>
      <c r="J199" s="49">
        <f t="shared" si="4"/>
        <v>20</v>
      </c>
      <c r="K199" s="40">
        <f t="shared" si="5"/>
        <v>31</v>
      </c>
    </row>
    <row r="200" spans="1:11" ht="13.8" x14ac:dyDescent="0.25">
      <c r="A200" s="51">
        <v>194</v>
      </c>
      <c r="B200" s="32" t="s">
        <v>856</v>
      </c>
      <c r="C200" s="32" t="s">
        <v>296</v>
      </c>
      <c r="D200" s="32" t="s">
        <v>295</v>
      </c>
      <c r="E200" s="32" t="s">
        <v>37</v>
      </c>
      <c r="F200" s="32"/>
      <c r="G200" s="32"/>
      <c r="H200" s="107">
        <v>0</v>
      </c>
      <c r="I200" s="108">
        <v>0</v>
      </c>
      <c r="J200" s="49">
        <f t="shared" si="4"/>
        <v>20</v>
      </c>
      <c r="K200" s="40">
        <f t="shared" si="5"/>
        <v>32</v>
      </c>
    </row>
    <row r="201" spans="1:11" ht="13.8" x14ac:dyDescent="0.25">
      <c r="A201" s="51">
        <v>195</v>
      </c>
      <c r="B201" s="32" t="s">
        <v>1645</v>
      </c>
      <c r="C201" s="32" t="s">
        <v>1935</v>
      </c>
      <c r="D201" s="32" t="s">
        <v>1936</v>
      </c>
      <c r="E201" s="32" t="s">
        <v>48</v>
      </c>
      <c r="F201" s="32"/>
      <c r="G201" s="32"/>
      <c r="H201" s="107">
        <v>0</v>
      </c>
      <c r="I201" s="108">
        <v>0</v>
      </c>
      <c r="J201" s="49">
        <f t="shared" ref="J201:J264" si="6">IF(I201=I200,J200,IF(I201=0,ROUNDDOWN(20,0),J200-K200))</f>
        <v>20</v>
      </c>
      <c r="K201" s="40">
        <f t="shared" ref="K201:K264" si="7">IF(I201&lt;I200,1,IF(I201=I200,K200+1,0))</f>
        <v>33</v>
      </c>
    </row>
    <row r="202" spans="1:11" ht="13.8" x14ac:dyDescent="0.25">
      <c r="A202" s="51">
        <v>196</v>
      </c>
      <c r="B202" s="32" t="s">
        <v>522</v>
      </c>
      <c r="C202" s="32" t="s">
        <v>104</v>
      </c>
      <c r="D202" s="32" t="s">
        <v>1120</v>
      </c>
      <c r="E202" s="32" t="s">
        <v>39</v>
      </c>
      <c r="F202" s="32"/>
      <c r="G202" s="32"/>
      <c r="H202" s="107">
        <v>0</v>
      </c>
      <c r="I202" s="108">
        <v>0</v>
      </c>
      <c r="J202" s="49">
        <f t="shared" si="6"/>
        <v>20</v>
      </c>
      <c r="K202" s="40">
        <f t="shared" si="7"/>
        <v>34</v>
      </c>
    </row>
    <row r="203" spans="1:11" ht="13.8" x14ac:dyDescent="0.25">
      <c r="A203" s="51">
        <v>197</v>
      </c>
      <c r="B203" s="32" t="s">
        <v>1393</v>
      </c>
      <c r="C203" s="32" t="s">
        <v>373</v>
      </c>
      <c r="D203" s="32" t="s">
        <v>154</v>
      </c>
      <c r="E203" s="32" t="s">
        <v>47</v>
      </c>
      <c r="F203" s="32"/>
      <c r="G203" s="32"/>
      <c r="H203" s="107">
        <v>0</v>
      </c>
      <c r="I203" s="108">
        <v>0</v>
      </c>
      <c r="J203" s="49">
        <f t="shared" si="6"/>
        <v>20</v>
      </c>
      <c r="K203" s="40">
        <f t="shared" si="7"/>
        <v>35</v>
      </c>
    </row>
    <row r="204" spans="1:11" ht="13.8" x14ac:dyDescent="0.25">
      <c r="A204" s="51">
        <v>198</v>
      </c>
      <c r="B204" s="32" t="s">
        <v>1774</v>
      </c>
      <c r="C204" s="32" t="s">
        <v>1815</v>
      </c>
      <c r="D204" s="32" t="s">
        <v>422</v>
      </c>
      <c r="E204" s="32" t="s">
        <v>50</v>
      </c>
      <c r="F204" s="32"/>
      <c r="G204" s="32"/>
      <c r="H204" s="107">
        <v>0</v>
      </c>
      <c r="I204" s="108">
        <v>0</v>
      </c>
      <c r="J204" s="49">
        <f t="shared" si="6"/>
        <v>20</v>
      </c>
      <c r="K204" s="40">
        <f t="shared" si="7"/>
        <v>36</v>
      </c>
    </row>
    <row r="205" spans="1:11" ht="13.8" x14ac:dyDescent="0.25">
      <c r="A205" s="51">
        <v>199</v>
      </c>
      <c r="B205" s="32" t="s">
        <v>730</v>
      </c>
      <c r="C205" s="32" t="s">
        <v>378</v>
      </c>
      <c r="D205" s="32" t="s">
        <v>152</v>
      </c>
      <c r="E205" s="32" t="s">
        <v>44</v>
      </c>
      <c r="F205" s="32"/>
      <c r="G205" s="32"/>
      <c r="H205" s="107">
        <v>0</v>
      </c>
      <c r="I205" s="108">
        <v>0</v>
      </c>
      <c r="J205" s="49">
        <f t="shared" si="6"/>
        <v>20</v>
      </c>
      <c r="K205" s="40">
        <f t="shared" si="7"/>
        <v>37</v>
      </c>
    </row>
    <row r="206" spans="1:11" ht="13.8" x14ac:dyDescent="0.25">
      <c r="A206" s="51">
        <v>200</v>
      </c>
      <c r="B206" s="32" t="s">
        <v>623</v>
      </c>
      <c r="C206" s="32" t="s">
        <v>180</v>
      </c>
      <c r="D206" s="32" t="s">
        <v>181</v>
      </c>
      <c r="E206" s="32" t="s">
        <v>44</v>
      </c>
      <c r="F206" s="32"/>
      <c r="G206" s="32"/>
      <c r="H206" s="107">
        <v>0</v>
      </c>
      <c r="I206" s="108">
        <v>0</v>
      </c>
      <c r="J206" s="49">
        <f t="shared" si="6"/>
        <v>20</v>
      </c>
      <c r="K206" s="40">
        <f t="shared" si="7"/>
        <v>38</v>
      </c>
    </row>
    <row r="207" spans="1:11" ht="13.8" x14ac:dyDescent="0.25">
      <c r="A207" s="51">
        <v>201</v>
      </c>
      <c r="B207" s="32" t="s">
        <v>1233</v>
      </c>
      <c r="C207" s="32" t="s">
        <v>1923</v>
      </c>
      <c r="D207" s="32" t="s">
        <v>1761</v>
      </c>
      <c r="E207" s="32" t="s">
        <v>49</v>
      </c>
      <c r="F207" s="32"/>
      <c r="G207" s="32"/>
      <c r="H207" s="107">
        <v>0</v>
      </c>
      <c r="I207" s="108">
        <v>0</v>
      </c>
      <c r="J207" s="49">
        <f t="shared" si="6"/>
        <v>20</v>
      </c>
      <c r="K207" s="40">
        <f t="shared" si="7"/>
        <v>39</v>
      </c>
    </row>
    <row r="208" spans="1:11" ht="13.8" x14ac:dyDescent="0.25">
      <c r="A208" s="51">
        <v>202</v>
      </c>
      <c r="B208" s="32" t="s">
        <v>595</v>
      </c>
      <c r="C208" s="32" t="s">
        <v>1654</v>
      </c>
      <c r="D208" s="32" t="s">
        <v>154</v>
      </c>
      <c r="E208" s="32" t="s">
        <v>47</v>
      </c>
      <c r="F208" s="32"/>
      <c r="G208" s="32"/>
      <c r="H208" s="107">
        <v>0</v>
      </c>
      <c r="I208" s="108">
        <v>0</v>
      </c>
      <c r="J208" s="49">
        <f t="shared" si="6"/>
        <v>20</v>
      </c>
      <c r="K208" s="40">
        <f t="shared" si="7"/>
        <v>40</v>
      </c>
    </row>
    <row r="209" spans="1:11" ht="13.8" x14ac:dyDescent="0.25">
      <c r="A209" s="51">
        <v>203</v>
      </c>
      <c r="B209" s="32" t="s">
        <v>563</v>
      </c>
      <c r="C209" s="32" t="s">
        <v>77</v>
      </c>
      <c r="D209" s="32" t="s">
        <v>355</v>
      </c>
      <c r="E209" s="32" t="s">
        <v>37</v>
      </c>
      <c r="F209" s="32"/>
      <c r="G209" s="32"/>
      <c r="H209" s="107">
        <v>0</v>
      </c>
      <c r="I209" s="108">
        <v>0</v>
      </c>
      <c r="J209" s="49">
        <f t="shared" si="6"/>
        <v>20</v>
      </c>
      <c r="K209" s="40">
        <f t="shared" si="7"/>
        <v>41</v>
      </c>
    </row>
    <row r="210" spans="1:11" ht="13.8" x14ac:dyDescent="0.25">
      <c r="A210" s="51">
        <v>204</v>
      </c>
      <c r="B210" s="32" t="s">
        <v>1773</v>
      </c>
      <c r="C210" s="32" t="s">
        <v>1461</v>
      </c>
      <c r="D210" s="32" t="s">
        <v>1746</v>
      </c>
      <c r="E210" s="32" t="s">
        <v>42</v>
      </c>
      <c r="F210" s="32"/>
      <c r="G210" s="32"/>
      <c r="H210" s="107">
        <v>0</v>
      </c>
      <c r="I210" s="108">
        <v>0</v>
      </c>
      <c r="J210" s="49">
        <f t="shared" si="6"/>
        <v>20</v>
      </c>
      <c r="K210" s="40">
        <f t="shared" si="7"/>
        <v>42</v>
      </c>
    </row>
    <row r="211" spans="1:11" ht="13.8" x14ac:dyDescent="0.25">
      <c r="A211" s="51">
        <v>205</v>
      </c>
      <c r="B211" s="32" t="s">
        <v>1290</v>
      </c>
      <c r="C211" s="32" t="s">
        <v>1431</v>
      </c>
      <c r="D211" s="32" t="s">
        <v>143</v>
      </c>
      <c r="E211" s="32" t="s">
        <v>1966</v>
      </c>
      <c r="F211" s="32"/>
      <c r="G211" s="32"/>
      <c r="H211" s="107">
        <v>0</v>
      </c>
      <c r="I211" s="108">
        <v>0</v>
      </c>
      <c r="J211" s="49">
        <f t="shared" si="6"/>
        <v>20</v>
      </c>
      <c r="K211" s="40">
        <f t="shared" si="7"/>
        <v>43</v>
      </c>
    </row>
    <row r="212" spans="1:11" ht="13.8" x14ac:dyDescent="0.25">
      <c r="A212" s="51">
        <v>206</v>
      </c>
      <c r="B212" s="32" t="s">
        <v>726</v>
      </c>
      <c r="C212" s="32" t="s">
        <v>134</v>
      </c>
      <c r="D212" s="32" t="s">
        <v>81</v>
      </c>
      <c r="E212" s="32" t="s">
        <v>50</v>
      </c>
      <c r="F212" s="32"/>
      <c r="G212" s="32"/>
      <c r="H212" s="107">
        <v>0</v>
      </c>
      <c r="I212" s="108">
        <v>0</v>
      </c>
      <c r="J212" s="49">
        <f t="shared" si="6"/>
        <v>20</v>
      </c>
      <c r="K212" s="40">
        <f t="shared" si="7"/>
        <v>44</v>
      </c>
    </row>
    <row r="213" spans="1:11" ht="13.8" x14ac:dyDescent="0.25">
      <c r="A213" s="51">
        <v>207</v>
      </c>
      <c r="B213" s="32" t="s">
        <v>724</v>
      </c>
      <c r="C213" s="32" t="s">
        <v>484</v>
      </c>
      <c r="D213" s="32" t="s">
        <v>151</v>
      </c>
      <c r="E213" s="32" t="s">
        <v>50</v>
      </c>
      <c r="F213" s="32"/>
      <c r="G213" s="32"/>
      <c r="H213" s="107">
        <v>0</v>
      </c>
      <c r="I213" s="108">
        <v>0</v>
      </c>
      <c r="J213" s="49">
        <f t="shared" si="6"/>
        <v>20</v>
      </c>
      <c r="K213" s="40">
        <f t="shared" si="7"/>
        <v>45</v>
      </c>
    </row>
    <row r="214" spans="1:11" ht="13.8" x14ac:dyDescent="0.25">
      <c r="A214" s="51">
        <v>208</v>
      </c>
      <c r="B214" s="32" t="s">
        <v>549</v>
      </c>
      <c r="C214" s="32" t="s">
        <v>307</v>
      </c>
      <c r="D214" s="32" t="s">
        <v>1264</v>
      </c>
      <c r="E214" s="32" t="s">
        <v>43</v>
      </c>
      <c r="F214" s="32"/>
      <c r="G214" s="32"/>
      <c r="H214" s="107">
        <v>0</v>
      </c>
      <c r="I214" s="108">
        <v>0</v>
      </c>
      <c r="J214" s="49">
        <f t="shared" si="6"/>
        <v>20</v>
      </c>
      <c r="K214" s="40">
        <f t="shared" si="7"/>
        <v>46</v>
      </c>
    </row>
    <row r="215" spans="1:11" ht="13.8" x14ac:dyDescent="0.25">
      <c r="A215" s="51">
        <v>209</v>
      </c>
      <c r="B215" s="32" t="s">
        <v>511</v>
      </c>
      <c r="C215" s="32" t="s">
        <v>239</v>
      </c>
      <c r="D215" s="32" t="s">
        <v>240</v>
      </c>
      <c r="E215" s="32" t="s">
        <v>47</v>
      </c>
      <c r="F215" s="32"/>
      <c r="G215" s="32"/>
      <c r="H215" s="107">
        <v>0</v>
      </c>
      <c r="I215" s="108">
        <v>0</v>
      </c>
      <c r="J215" s="49">
        <f t="shared" si="6"/>
        <v>20</v>
      </c>
      <c r="K215" s="40">
        <f t="shared" si="7"/>
        <v>47</v>
      </c>
    </row>
    <row r="216" spans="1:11" ht="13.8" x14ac:dyDescent="0.25">
      <c r="A216" s="51">
        <v>210</v>
      </c>
      <c r="B216" s="32" t="s">
        <v>620</v>
      </c>
      <c r="C216" s="32" t="s">
        <v>1870</v>
      </c>
      <c r="D216" s="32" t="s">
        <v>1264</v>
      </c>
      <c r="E216" s="32" t="s">
        <v>43</v>
      </c>
      <c r="F216" s="32"/>
      <c r="G216" s="32"/>
      <c r="H216" s="107">
        <v>0</v>
      </c>
      <c r="I216" s="108">
        <v>0</v>
      </c>
      <c r="J216" s="49">
        <f t="shared" si="6"/>
        <v>20</v>
      </c>
      <c r="K216" s="40">
        <f t="shared" si="7"/>
        <v>48</v>
      </c>
    </row>
    <row r="217" spans="1:11" ht="13.8" x14ac:dyDescent="0.25">
      <c r="A217" s="51">
        <v>211</v>
      </c>
      <c r="B217" s="32" t="s">
        <v>1417</v>
      </c>
      <c r="C217" s="32" t="s">
        <v>1418</v>
      </c>
      <c r="D217" s="32" t="s">
        <v>1419</v>
      </c>
      <c r="E217" s="32" t="s">
        <v>43</v>
      </c>
      <c r="F217" s="32"/>
      <c r="G217" s="32"/>
      <c r="H217" s="107">
        <v>0</v>
      </c>
      <c r="I217" s="108">
        <v>0</v>
      </c>
      <c r="J217" s="49">
        <f t="shared" si="6"/>
        <v>20</v>
      </c>
      <c r="K217" s="40">
        <f t="shared" si="7"/>
        <v>49</v>
      </c>
    </row>
    <row r="218" spans="1:11" ht="13.8" x14ac:dyDescent="0.25">
      <c r="A218" s="51">
        <v>212</v>
      </c>
      <c r="B218" s="32" t="s">
        <v>591</v>
      </c>
      <c r="C218" s="32" t="s">
        <v>475</v>
      </c>
      <c r="D218" s="32" t="s">
        <v>495</v>
      </c>
      <c r="E218" s="32" t="s">
        <v>39</v>
      </c>
      <c r="F218" s="32"/>
      <c r="G218" s="32"/>
      <c r="H218" s="107">
        <v>0</v>
      </c>
      <c r="I218" s="108">
        <v>0</v>
      </c>
      <c r="J218" s="49">
        <f t="shared" si="6"/>
        <v>20</v>
      </c>
      <c r="K218" s="40">
        <f t="shared" si="7"/>
        <v>50</v>
      </c>
    </row>
    <row r="219" spans="1:11" ht="13.8" x14ac:dyDescent="0.25">
      <c r="A219" s="51">
        <v>213</v>
      </c>
      <c r="B219" s="32" t="s">
        <v>1039</v>
      </c>
      <c r="C219" s="32" t="s">
        <v>239</v>
      </c>
      <c r="D219" s="32" t="s">
        <v>1164</v>
      </c>
      <c r="E219" s="32" t="s">
        <v>38</v>
      </c>
      <c r="F219" s="32"/>
      <c r="G219" s="32"/>
      <c r="H219" s="107">
        <v>0</v>
      </c>
      <c r="I219" s="108">
        <v>0</v>
      </c>
      <c r="J219" s="49">
        <f t="shared" si="6"/>
        <v>20</v>
      </c>
      <c r="K219" s="40">
        <f t="shared" si="7"/>
        <v>51</v>
      </c>
    </row>
    <row r="220" spans="1:11" ht="13.8" x14ac:dyDescent="0.25">
      <c r="A220" s="51">
        <v>214</v>
      </c>
      <c r="B220" s="32" t="s">
        <v>1753</v>
      </c>
      <c r="C220" s="32" t="s">
        <v>1765</v>
      </c>
      <c r="D220" s="32" t="s">
        <v>1725</v>
      </c>
      <c r="E220" s="32" t="s">
        <v>49</v>
      </c>
      <c r="F220" s="32"/>
      <c r="G220" s="32"/>
      <c r="H220" s="107">
        <v>0</v>
      </c>
      <c r="I220" s="108">
        <v>0</v>
      </c>
      <c r="J220" s="49">
        <f t="shared" si="6"/>
        <v>20</v>
      </c>
      <c r="K220" s="40">
        <f t="shared" si="7"/>
        <v>52</v>
      </c>
    </row>
    <row r="221" spans="1:11" ht="13.8" x14ac:dyDescent="0.25">
      <c r="A221" s="51">
        <v>215</v>
      </c>
      <c r="B221" s="32" t="s">
        <v>644</v>
      </c>
      <c r="C221" s="32" t="s">
        <v>375</v>
      </c>
      <c r="D221" s="32" t="s">
        <v>409</v>
      </c>
      <c r="E221" s="32" t="s">
        <v>43</v>
      </c>
      <c r="F221" s="32"/>
      <c r="G221" s="32"/>
      <c r="H221" s="107">
        <v>0</v>
      </c>
      <c r="I221" s="108">
        <v>0</v>
      </c>
      <c r="J221" s="49">
        <f t="shared" si="6"/>
        <v>20</v>
      </c>
      <c r="K221" s="40">
        <f t="shared" si="7"/>
        <v>53</v>
      </c>
    </row>
    <row r="222" spans="1:11" ht="13.8" x14ac:dyDescent="0.25">
      <c r="A222" s="51">
        <v>216</v>
      </c>
      <c r="B222" s="32" t="s">
        <v>1486</v>
      </c>
      <c r="C222" s="32" t="s">
        <v>1487</v>
      </c>
      <c r="D222" s="32" t="s">
        <v>1660</v>
      </c>
      <c r="E222" s="32" t="s">
        <v>44</v>
      </c>
      <c r="F222" s="32"/>
      <c r="G222" s="32"/>
      <c r="H222" s="107">
        <v>0</v>
      </c>
      <c r="I222" s="108">
        <v>0</v>
      </c>
      <c r="J222" s="49">
        <f t="shared" si="6"/>
        <v>20</v>
      </c>
      <c r="K222" s="40">
        <f t="shared" si="7"/>
        <v>54</v>
      </c>
    </row>
    <row r="223" spans="1:11" ht="13.8" x14ac:dyDescent="0.25">
      <c r="A223" s="51">
        <v>217</v>
      </c>
      <c r="B223" s="32" t="s">
        <v>814</v>
      </c>
      <c r="C223" s="32" t="s">
        <v>980</v>
      </c>
      <c r="D223" s="32" t="s">
        <v>1110</v>
      </c>
      <c r="E223" s="32" t="s">
        <v>48</v>
      </c>
      <c r="F223" s="32"/>
      <c r="G223" s="32"/>
      <c r="H223" s="107">
        <v>0</v>
      </c>
      <c r="I223" s="108">
        <v>0</v>
      </c>
      <c r="J223" s="49">
        <f t="shared" si="6"/>
        <v>20</v>
      </c>
      <c r="K223" s="40">
        <f t="shared" si="7"/>
        <v>55</v>
      </c>
    </row>
    <row r="224" spans="1:11" ht="13.8" x14ac:dyDescent="0.25">
      <c r="A224" s="51">
        <v>218</v>
      </c>
      <c r="B224" s="32" t="s">
        <v>1853</v>
      </c>
      <c r="C224" s="32" t="s">
        <v>1903</v>
      </c>
      <c r="D224" s="32" t="s">
        <v>241</v>
      </c>
      <c r="E224" s="32" t="s">
        <v>43</v>
      </c>
      <c r="F224" s="32"/>
      <c r="G224" s="32"/>
      <c r="H224" s="107">
        <v>0</v>
      </c>
      <c r="I224" s="108">
        <v>0</v>
      </c>
      <c r="J224" s="49">
        <f t="shared" si="6"/>
        <v>20</v>
      </c>
      <c r="K224" s="40">
        <f t="shared" si="7"/>
        <v>56</v>
      </c>
    </row>
    <row r="225" spans="1:11" ht="13.8" x14ac:dyDescent="0.25">
      <c r="A225" s="51">
        <v>219</v>
      </c>
      <c r="B225" s="32" t="s">
        <v>1058</v>
      </c>
      <c r="C225" s="32" t="s">
        <v>1059</v>
      </c>
      <c r="D225" s="32" t="s">
        <v>1060</v>
      </c>
      <c r="E225" s="32" t="s">
        <v>38</v>
      </c>
      <c r="F225" s="32"/>
      <c r="G225" s="32"/>
      <c r="H225" s="107">
        <v>0</v>
      </c>
      <c r="I225" s="108">
        <v>0</v>
      </c>
      <c r="J225" s="49">
        <f t="shared" si="6"/>
        <v>20</v>
      </c>
      <c r="K225" s="40">
        <f t="shared" si="7"/>
        <v>57</v>
      </c>
    </row>
    <row r="226" spans="1:11" ht="13.8" x14ac:dyDescent="0.25">
      <c r="A226" s="51">
        <v>220</v>
      </c>
      <c r="B226" s="32" t="s">
        <v>823</v>
      </c>
      <c r="C226" s="32" t="s">
        <v>126</v>
      </c>
      <c r="D226" s="32" t="s">
        <v>127</v>
      </c>
      <c r="E226" s="32" t="s">
        <v>38</v>
      </c>
      <c r="F226" s="32"/>
      <c r="G226" s="32"/>
      <c r="H226" s="107">
        <v>0</v>
      </c>
      <c r="I226" s="108">
        <v>0</v>
      </c>
      <c r="J226" s="49">
        <f t="shared" si="6"/>
        <v>20</v>
      </c>
      <c r="K226" s="40">
        <f t="shared" si="7"/>
        <v>58</v>
      </c>
    </row>
    <row r="227" spans="1:11" ht="13.8" x14ac:dyDescent="0.25">
      <c r="A227" s="51">
        <v>221</v>
      </c>
      <c r="B227" s="32" t="s">
        <v>883</v>
      </c>
      <c r="C227" s="32" t="s">
        <v>1477</v>
      </c>
      <c r="D227" s="32" t="s">
        <v>1921</v>
      </c>
      <c r="E227" s="32" t="s">
        <v>49</v>
      </c>
      <c r="F227" s="32"/>
      <c r="G227" s="32"/>
      <c r="H227" s="107">
        <v>0</v>
      </c>
      <c r="I227" s="108">
        <v>0</v>
      </c>
      <c r="J227" s="49">
        <f t="shared" si="6"/>
        <v>20</v>
      </c>
      <c r="K227" s="40">
        <f t="shared" si="7"/>
        <v>59</v>
      </c>
    </row>
    <row r="228" spans="1:11" ht="13.8" x14ac:dyDescent="0.25">
      <c r="A228" s="51">
        <v>222</v>
      </c>
      <c r="B228" s="32" t="s">
        <v>719</v>
      </c>
      <c r="C228" s="32" t="s">
        <v>1994</v>
      </c>
      <c r="D228" s="32" t="s">
        <v>263</v>
      </c>
      <c r="E228" s="32" t="s">
        <v>39</v>
      </c>
      <c r="F228" s="32"/>
      <c r="G228" s="32"/>
      <c r="H228" s="107">
        <v>0</v>
      </c>
      <c r="I228" s="108">
        <v>0</v>
      </c>
      <c r="J228" s="49">
        <f t="shared" si="6"/>
        <v>20</v>
      </c>
      <c r="K228" s="40">
        <f t="shared" si="7"/>
        <v>60</v>
      </c>
    </row>
    <row r="229" spans="1:11" ht="13.8" x14ac:dyDescent="0.25">
      <c r="A229" s="51">
        <v>223</v>
      </c>
      <c r="B229" s="32" t="s">
        <v>625</v>
      </c>
      <c r="C229" s="32" t="s">
        <v>92</v>
      </c>
      <c r="D229" s="32" t="s">
        <v>381</v>
      </c>
      <c r="E229" s="32" t="s">
        <v>1966</v>
      </c>
      <c r="F229" s="32"/>
      <c r="G229" s="32"/>
      <c r="H229" s="107">
        <v>0</v>
      </c>
      <c r="I229" s="108">
        <v>0</v>
      </c>
      <c r="J229" s="49">
        <f t="shared" si="6"/>
        <v>20</v>
      </c>
      <c r="K229" s="40">
        <f t="shared" si="7"/>
        <v>61</v>
      </c>
    </row>
    <row r="230" spans="1:11" ht="13.8" x14ac:dyDescent="0.25">
      <c r="A230" s="51">
        <v>224</v>
      </c>
      <c r="B230" s="32" t="s">
        <v>875</v>
      </c>
      <c r="C230" s="32" t="s">
        <v>966</v>
      </c>
      <c r="D230" s="32" t="s">
        <v>1991</v>
      </c>
      <c r="E230" s="32" t="s">
        <v>42</v>
      </c>
      <c r="F230" s="32"/>
      <c r="G230" s="32"/>
      <c r="H230" s="107">
        <v>0</v>
      </c>
      <c r="I230" s="108">
        <v>0</v>
      </c>
      <c r="J230" s="49">
        <f t="shared" si="6"/>
        <v>20</v>
      </c>
      <c r="K230" s="40">
        <f t="shared" si="7"/>
        <v>62</v>
      </c>
    </row>
    <row r="231" spans="1:11" ht="13.8" x14ac:dyDescent="0.25">
      <c r="A231" s="51">
        <v>225</v>
      </c>
      <c r="B231" s="32" t="s">
        <v>630</v>
      </c>
      <c r="C231" s="32" t="s">
        <v>83</v>
      </c>
      <c r="D231" s="32" t="s">
        <v>422</v>
      </c>
      <c r="E231" s="32" t="s">
        <v>50</v>
      </c>
      <c r="F231" s="32"/>
      <c r="G231" s="32"/>
      <c r="H231" s="107">
        <v>0</v>
      </c>
      <c r="I231" s="108">
        <v>0</v>
      </c>
      <c r="J231" s="49">
        <f t="shared" si="6"/>
        <v>20</v>
      </c>
      <c r="K231" s="40">
        <f t="shared" si="7"/>
        <v>63</v>
      </c>
    </row>
    <row r="232" spans="1:11" ht="13.8" x14ac:dyDescent="0.25">
      <c r="A232" s="51">
        <v>226</v>
      </c>
      <c r="B232" s="32" t="s">
        <v>1711</v>
      </c>
      <c r="C232" s="32" t="s">
        <v>458</v>
      </c>
      <c r="D232" s="32" t="s">
        <v>1743</v>
      </c>
      <c r="E232" s="32" t="s">
        <v>37</v>
      </c>
      <c r="F232" s="32"/>
      <c r="G232" s="32"/>
      <c r="H232" s="107">
        <v>0</v>
      </c>
      <c r="I232" s="108">
        <v>0</v>
      </c>
      <c r="J232" s="49">
        <f t="shared" si="6"/>
        <v>20</v>
      </c>
      <c r="K232" s="40">
        <f t="shared" si="7"/>
        <v>64</v>
      </c>
    </row>
    <row r="233" spans="1:11" ht="13.8" x14ac:dyDescent="0.25">
      <c r="A233" s="51">
        <v>227</v>
      </c>
      <c r="B233" s="32" t="s">
        <v>738</v>
      </c>
      <c r="C233" s="32" t="s">
        <v>100</v>
      </c>
      <c r="D233" s="32" t="s">
        <v>339</v>
      </c>
      <c r="E233" s="32" t="s">
        <v>48</v>
      </c>
      <c r="F233" s="32"/>
      <c r="G233" s="32"/>
      <c r="H233" s="107">
        <v>0</v>
      </c>
      <c r="I233" s="108">
        <v>0</v>
      </c>
      <c r="J233" s="49">
        <f t="shared" si="6"/>
        <v>20</v>
      </c>
      <c r="K233" s="40">
        <f t="shared" si="7"/>
        <v>65</v>
      </c>
    </row>
    <row r="234" spans="1:11" ht="13.8" x14ac:dyDescent="0.25">
      <c r="A234" s="51">
        <v>228</v>
      </c>
      <c r="B234" s="32" t="s">
        <v>1018</v>
      </c>
      <c r="C234" s="32" t="s">
        <v>1025</v>
      </c>
      <c r="D234" s="32" t="s">
        <v>280</v>
      </c>
      <c r="E234" s="32" t="s">
        <v>43</v>
      </c>
      <c r="F234" s="32"/>
      <c r="G234" s="32"/>
      <c r="H234" s="107">
        <v>0</v>
      </c>
      <c r="I234" s="108">
        <v>0</v>
      </c>
      <c r="J234" s="49">
        <f t="shared" si="6"/>
        <v>20</v>
      </c>
      <c r="K234" s="40">
        <f t="shared" si="7"/>
        <v>66</v>
      </c>
    </row>
    <row r="235" spans="1:11" ht="13.8" x14ac:dyDescent="0.25">
      <c r="A235" s="51">
        <v>229</v>
      </c>
      <c r="B235" s="32" t="s">
        <v>653</v>
      </c>
      <c r="C235" s="32" t="s">
        <v>250</v>
      </c>
      <c r="D235" s="32" t="s">
        <v>115</v>
      </c>
      <c r="E235" s="32" t="s">
        <v>47</v>
      </c>
      <c r="F235" s="32"/>
      <c r="G235" s="32"/>
      <c r="H235" s="107">
        <v>0</v>
      </c>
      <c r="I235" s="108">
        <v>0</v>
      </c>
      <c r="J235" s="49">
        <f t="shared" si="6"/>
        <v>20</v>
      </c>
      <c r="K235" s="40">
        <f t="shared" si="7"/>
        <v>67</v>
      </c>
    </row>
    <row r="236" spans="1:11" ht="13.8" x14ac:dyDescent="0.25">
      <c r="A236" s="51">
        <v>230</v>
      </c>
      <c r="B236" s="32" t="s">
        <v>1592</v>
      </c>
      <c r="C236" s="32" t="s">
        <v>1650</v>
      </c>
      <c r="D236" s="32" t="s">
        <v>245</v>
      </c>
      <c r="E236" s="32" t="s">
        <v>41</v>
      </c>
      <c r="F236" s="32"/>
      <c r="G236" s="32"/>
      <c r="H236" s="107">
        <v>0</v>
      </c>
      <c r="I236" s="108">
        <v>0</v>
      </c>
      <c r="J236" s="49">
        <f t="shared" si="6"/>
        <v>20</v>
      </c>
      <c r="K236" s="40">
        <f t="shared" si="7"/>
        <v>68</v>
      </c>
    </row>
    <row r="237" spans="1:11" ht="13.8" x14ac:dyDescent="0.25">
      <c r="A237" s="51">
        <v>231</v>
      </c>
      <c r="B237" s="32" t="s">
        <v>1374</v>
      </c>
      <c r="C237" s="32" t="s">
        <v>456</v>
      </c>
      <c r="D237" s="32" t="s">
        <v>1375</v>
      </c>
      <c r="E237" s="32" t="s">
        <v>50</v>
      </c>
      <c r="F237" s="32"/>
      <c r="G237" s="32"/>
      <c r="H237" s="107">
        <v>0</v>
      </c>
      <c r="I237" s="108">
        <v>0</v>
      </c>
      <c r="J237" s="49">
        <f t="shared" si="6"/>
        <v>20</v>
      </c>
      <c r="K237" s="40">
        <f t="shared" si="7"/>
        <v>69</v>
      </c>
    </row>
    <row r="238" spans="1:11" ht="13.8" x14ac:dyDescent="0.25">
      <c r="A238" s="51">
        <v>232</v>
      </c>
      <c r="B238"/>
      <c r="C238"/>
      <c r="D238"/>
      <c r="E238"/>
      <c r="F238"/>
      <c r="G238"/>
      <c r="H238"/>
      <c r="I238"/>
      <c r="J238" s="49">
        <f t="shared" si="6"/>
        <v>20</v>
      </c>
      <c r="K238" s="40">
        <f t="shared" si="7"/>
        <v>70</v>
      </c>
    </row>
    <row r="239" spans="1:11" ht="13.8" x14ac:dyDescent="0.25">
      <c r="A239" s="51">
        <v>233</v>
      </c>
      <c r="B239"/>
      <c r="C239"/>
      <c r="D239"/>
      <c r="E239"/>
      <c r="F239"/>
      <c r="G239"/>
      <c r="H239"/>
      <c r="I239"/>
      <c r="J239" s="49">
        <f t="shared" si="6"/>
        <v>20</v>
      </c>
      <c r="K239" s="40">
        <f t="shared" si="7"/>
        <v>71</v>
      </c>
    </row>
    <row r="240" spans="1:11" ht="13.8" x14ac:dyDescent="0.25">
      <c r="A240" s="51">
        <v>234</v>
      </c>
      <c r="B240"/>
      <c r="C240"/>
      <c r="D240"/>
      <c r="E240"/>
      <c r="F240"/>
      <c r="G240"/>
      <c r="H240"/>
      <c r="I240"/>
      <c r="J240" s="49">
        <f t="shared" si="6"/>
        <v>20</v>
      </c>
      <c r="K240" s="40">
        <f t="shared" si="7"/>
        <v>72</v>
      </c>
    </row>
    <row r="241" spans="1:11" ht="13.8" x14ac:dyDescent="0.25">
      <c r="A241" s="51">
        <v>235</v>
      </c>
      <c r="B241"/>
      <c r="C241"/>
      <c r="D241"/>
      <c r="E241"/>
      <c r="F241"/>
      <c r="G241"/>
      <c r="H241"/>
      <c r="I241"/>
      <c r="J241" s="49">
        <f t="shared" si="6"/>
        <v>20</v>
      </c>
      <c r="K241" s="40">
        <f t="shared" si="7"/>
        <v>73</v>
      </c>
    </row>
    <row r="242" spans="1:11" ht="13.8" x14ac:dyDescent="0.25">
      <c r="A242" s="51">
        <v>236</v>
      </c>
      <c r="B242"/>
      <c r="C242"/>
      <c r="D242"/>
      <c r="E242"/>
      <c r="F242"/>
      <c r="G242"/>
      <c r="H242"/>
      <c r="I242"/>
      <c r="J242" s="49">
        <f t="shared" si="6"/>
        <v>20</v>
      </c>
      <c r="K242" s="40">
        <f t="shared" si="7"/>
        <v>74</v>
      </c>
    </row>
    <row r="243" spans="1:11" ht="13.8" x14ac:dyDescent="0.25">
      <c r="A243" s="51">
        <v>237</v>
      </c>
      <c r="B243"/>
      <c r="C243"/>
      <c r="D243"/>
      <c r="E243"/>
      <c r="F243"/>
      <c r="G243"/>
      <c r="H243"/>
      <c r="I243"/>
      <c r="J243" s="49">
        <f t="shared" si="6"/>
        <v>20</v>
      </c>
      <c r="K243" s="40">
        <f t="shared" si="7"/>
        <v>75</v>
      </c>
    </row>
    <row r="244" spans="1:11" ht="13.8" x14ac:dyDescent="0.25">
      <c r="A244" s="51">
        <v>238</v>
      </c>
      <c r="B244"/>
      <c r="C244"/>
      <c r="D244"/>
      <c r="E244"/>
      <c r="F244"/>
      <c r="G244"/>
      <c r="H244"/>
      <c r="I244"/>
      <c r="J244" s="49">
        <f t="shared" si="6"/>
        <v>20</v>
      </c>
      <c r="K244" s="40">
        <f t="shared" si="7"/>
        <v>76</v>
      </c>
    </row>
    <row r="245" spans="1:11" ht="13.8" x14ac:dyDescent="0.25">
      <c r="A245" s="51">
        <v>239</v>
      </c>
      <c r="B245"/>
      <c r="C245"/>
      <c r="D245"/>
      <c r="E245"/>
      <c r="F245"/>
      <c r="G245"/>
      <c r="H245"/>
      <c r="I245"/>
      <c r="J245" s="49">
        <f t="shared" si="6"/>
        <v>20</v>
      </c>
      <c r="K245" s="40">
        <f t="shared" si="7"/>
        <v>77</v>
      </c>
    </row>
    <row r="246" spans="1:11" ht="13.8" x14ac:dyDescent="0.25">
      <c r="A246" s="51">
        <v>240</v>
      </c>
      <c r="B246"/>
      <c r="C246"/>
      <c r="D246"/>
      <c r="E246"/>
      <c r="F246"/>
      <c r="G246"/>
      <c r="H246"/>
      <c r="I246"/>
      <c r="J246" s="49">
        <f t="shared" si="6"/>
        <v>20</v>
      </c>
      <c r="K246" s="40">
        <f t="shared" si="7"/>
        <v>78</v>
      </c>
    </row>
    <row r="247" spans="1:11" ht="13.8" x14ac:dyDescent="0.25">
      <c r="A247" s="51">
        <v>241</v>
      </c>
      <c r="B247"/>
      <c r="C247"/>
      <c r="D247"/>
      <c r="E247"/>
      <c r="F247"/>
      <c r="G247"/>
      <c r="H247"/>
      <c r="I247"/>
      <c r="J247" s="49">
        <f t="shared" si="6"/>
        <v>20</v>
      </c>
      <c r="K247" s="40">
        <f t="shared" si="7"/>
        <v>79</v>
      </c>
    </row>
    <row r="248" spans="1:11" ht="13.8" x14ac:dyDescent="0.25">
      <c r="A248" s="51">
        <v>242</v>
      </c>
      <c r="B248"/>
      <c r="C248"/>
      <c r="D248"/>
      <c r="E248"/>
      <c r="F248"/>
      <c r="G248"/>
      <c r="H248"/>
      <c r="I248"/>
      <c r="J248" s="49">
        <f t="shared" si="6"/>
        <v>20</v>
      </c>
      <c r="K248" s="40">
        <f t="shared" si="7"/>
        <v>80</v>
      </c>
    </row>
    <row r="249" spans="1:11" ht="13.8" x14ac:dyDescent="0.25">
      <c r="A249" s="51">
        <v>243</v>
      </c>
      <c r="B249"/>
      <c r="C249"/>
      <c r="D249"/>
      <c r="E249"/>
      <c r="F249"/>
      <c r="G249"/>
      <c r="H249"/>
      <c r="I249"/>
      <c r="J249" s="49">
        <f t="shared" si="6"/>
        <v>20</v>
      </c>
      <c r="K249" s="40">
        <f t="shared" si="7"/>
        <v>81</v>
      </c>
    </row>
    <row r="250" spans="1:11" ht="13.8" x14ac:dyDescent="0.25">
      <c r="A250" s="51">
        <v>244</v>
      </c>
      <c r="B250"/>
      <c r="C250"/>
      <c r="D250"/>
      <c r="E250"/>
      <c r="F250"/>
      <c r="G250"/>
      <c r="H250"/>
      <c r="I250"/>
      <c r="J250" s="49">
        <f t="shared" si="6"/>
        <v>20</v>
      </c>
      <c r="K250" s="40">
        <f t="shared" si="7"/>
        <v>82</v>
      </c>
    </row>
    <row r="251" spans="1:11" ht="13.8" x14ac:dyDescent="0.25">
      <c r="A251" s="51">
        <v>245</v>
      </c>
      <c r="B251"/>
      <c r="C251"/>
      <c r="D251"/>
      <c r="E251"/>
      <c r="F251"/>
      <c r="G251"/>
      <c r="H251"/>
      <c r="I251"/>
      <c r="J251" s="49">
        <f t="shared" si="6"/>
        <v>20</v>
      </c>
      <c r="K251" s="40">
        <f t="shared" si="7"/>
        <v>83</v>
      </c>
    </row>
    <row r="252" spans="1:11" ht="13.8" x14ac:dyDescent="0.25">
      <c r="A252" s="51">
        <v>246</v>
      </c>
      <c r="B252"/>
      <c r="C252"/>
      <c r="D252"/>
      <c r="E252"/>
      <c r="F252"/>
      <c r="G252"/>
      <c r="H252"/>
      <c r="I252"/>
      <c r="J252" s="49">
        <f t="shared" si="6"/>
        <v>20</v>
      </c>
      <c r="K252" s="40">
        <f t="shared" si="7"/>
        <v>84</v>
      </c>
    </row>
    <row r="253" spans="1:11" ht="13.8" x14ac:dyDescent="0.25">
      <c r="A253" s="51">
        <v>247</v>
      </c>
      <c r="B253"/>
      <c r="C253"/>
      <c r="D253"/>
      <c r="E253"/>
      <c r="F253"/>
      <c r="G253"/>
      <c r="H253"/>
      <c r="I253"/>
      <c r="J253" s="49">
        <f t="shared" si="6"/>
        <v>20</v>
      </c>
      <c r="K253" s="40">
        <f t="shared" si="7"/>
        <v>85</v>
      </c>
    </row>
    <row r="254" spans="1:11" ht="13.8" x14ac:dyDescent="0.25">
      <c r="A254" s="51">
        <v>248</v>
      </c>
      <c r="B254"/>
      <c r="C254"/>
      <c r="D254"/>
      <c r="E254"/>
      <c r="F254"/>
      <c r="G254"/>
      <c r="H254"/>
      <c r="I254"/>
      <c r="J254" s="49">
        <f t="shared" si="6"/>
        <v>20</v>
      </c>
      <c r="K254" s="40">
        <f t="shared" si="7"/>
        <v>86</v>
      </c>
    </row>
    <row r="255" spans="1:11" ht="13.8" x14ac:dyDescent="0.25">
      <c r="A255" s="51">
        <v>249</v>
      </c>
      <c r="B255"/>
      <c r="C255"/>
      <c r="D255"/>
      <c r="E255"/>
      <c r="F255"/>
      <c r="G255"/>
      <c r="H255"/>
      <c r="I255"/>
      <c r="J255" s="49">
        <f t="shared" si="6"/>
        <v>20</v>
      </c>
      <c r="K255" s="40">
        <f t="shared" si="7"/>
        <v>87</v>
      </c>
    </row>
    <row r="256" spans="1:11" ht="13.8" x14ac:dyDescent="0.25">
      <c r="A256" s="51">
        <v>250</v>
      </c>
      <c r="B256"/>
      <c r="C256"/>
      <c r="D256"/>
      <c r="E256"/>
      <c r="F256"/>
      <c r="G256"/>
      <c r="H256"/>
      <c r="I256"/>
      <c r="J256" s="49">
        <f t="shared" si="6"/>
        <v>20</v>
      </c>
      <c r="K256" s="40">
        <f t="shared" si="7"/>
        <v>88</v>
      </c>
    </row>
    <row r="257" spans="1:11" ht="13.8" x14ac:dyDescent="0.25">
      <c r="A257" s="51">
        <v>251</v>
      </c>
      <c r="B257"/>
      <c r="C257"/>
      <c r="D257"/>
      <c r="E257"/>
      <c r="F257"/>
      <c r="G257"/>
      <c r="H257"/>
      <c r="I257"/>
      <c r="J257" s="49">
        <f t="shared" si="6"/>
        <v>20</v>
      </c>
      <c r="K257" s="40">
        <f t="shared" si="7"/>
        <v>89</v>
      </c>
    </row>
    <row r="258" spans="1:11" ht="13.8" x14ac:dyDescent="0.25">
      <c r="A258" s="51">
        <v>252</v>
      </c>
      <c r="B258"/>
      <c r="C258"/>
      <c r="D258"/>
      <c r="E258"/>
      <c r="F258"/>
      <c r="G258"/>
      <c r="H258"/>
      <c r="I258"/>
      <c r="J258" s="49">
        <f t="shared" si="6"/>
        <v>20</v>
      </c>
      <c r="K258" s="40">
        <f t="shared" si="7"/>
        <v>90</v>
      </c>
    </row>
    <row r="259" spans="1:11" ht="13.8" x14ac:dyDescent="0.25">
      <c r="A259" s="51">
        <v>253</v>
      </c>
      <c r="B259"/>
      <c r="C259"/>
      <c r="D259"/>
      <c r="E259"/>
      <c r="F259"/>
      <c r="G259"/>
      <c r="H259"/>
      <c r="I259"/>
      <c r="J259" s="49">
        <f t="shared" si="6"/>
        <v>20</v>
      </c>
      <c r="K259" s="40">
        <f t="shared" si="7"/>
        <v>91</v>
      </c>
    </row>
    <row r="260" spans="1:11" ht="13.8" x14ac:dyDescent="0.25">
      <c r="A260" s="51">
        <v>254</v>
      </c>
      <c r="B260"/>
      <c r="C260"/>
      <c r="D260"/>
      <c r="E260"/>
      <c r="F260"/>
      <c r="G260"/>
      <c r="H260"/>
      <c r="I260"/>
      <c r="J260" s="49">
        <f t="shared" si="6"/>
        <v>20</v>
      </c>
      <c r="K260" s="40">
        <f t="shared" si="7"/>
        <v>92</v>
      </c>
    </row>
    <row r="261" spans="1:11" ht="13.8" x14ac:dyDescent="0.25">
      <c r="A261" s="51">
        <v>255</v>
      </c>
      <c r="B261"/>
      <c r="C261"/>
      <c r="D261"/>
      <c r="E261"/>
      <c r="F261"/>
      <c r="G261"/>
      <c r="H261"/>
      <c r="I261"/>
      <c r="J261" s="49">
        <f t="shared" si="6"/>
        <v>20</v>
      </c>
      <c r="K261" s="40">
        <f t="shared" si="7"/>
        <v>93</v>
      </c>
    </row>
    <row r="262" spans="1:11" ht="13.8" x14ac:dyDescent="0.25">
      <c r="A262" s="51">
        <v>256</v>
      </c>
      <c r="B262"/>
      <c r="C262"/>
      <c r="D262"/>
      <c r="E262"/>
      <c r="F262"/>
      <c r="G262"/>
      <c r="H262"/>
      <c r="I262"/>
      <c r="J262" s="49">
        <f t="shared" si="6"/>
        <v>20</v>
      </c>
      <c r="K262" s="40">
        <f t="shared" si="7"/>
        <v>94</v>
      </c>
    </row>
    <row r="263" spans="1:11" ht="13.8" x14ac:dyDescent="0.25">
      <c r="A263" s="51">
        <v>257</v>
      </c>
      <c r="B263"/>
      <c r="C263"/>
      <c r="D263"/>
      <c r="E263"/>
      <c r="F263"/>
      <c r="G263"/>
      <c r="H263"/>
      <c r="I263"/>
      <c r="J263" s="49">
        <f t="shared" si="6"/>
        <v>20</v>
      </c>
      <c r="K263" s="40">
        <f t="shared" si="7"/>
        <v>95</v>
      </c>
    </row>
    <row r="264" spans="1:11" ht="13.8" x14ac:dyDescent="0.25">
      <c r="A264" s="51">
        <v>258</v>
      </c>
      <c r="B264"/>
      <c r="C264"/>
      <c r="D264"/>
      <c r="E264"/>
      <c r="F264"/>
      <c r="G264"/>
      <c r="H264"/>
      <c r="I264"/>
      <c r="J264" s="49">
        <f t="shared" si="6"/>
        <v>20</v>
      </c>
      <c r="K264" s="40">
        <f t="shared" si="7"/>
        <v>96</v>
      </c>
    </row>
    <row r="265" spans="1:11" ht="13.8" x14ac:dyDescent="0.25">
      <c r="A265" s="51">
        <v>259</v>
      </c>
      <c r="B265"/>
      <c r="C265"/>
      <c r="D265"/>
      <c r="E265"/>
      <c r="F265"/>
      <c r="G265"/>
      <c r="H265"/>
      <c r="I265"/>
      <c r="J265" s="49">
        <f t="shared" ref="J265:J268" si="8">IF(I265=I264,J264,IF(I265=0,ROUNDDOWN(20,0),J264-K264))</f>
        <v>20</v>
      </c>
      <c r="K265" s="40">
        <f t="shared" ref="K265:K268" si="9">IF(I265&lt;I264,1,IF(I265=I264,K264+1,0))</f>
        <v>97</v>
      </c>
    </row>
    <row r="266" spans="1:11" ht="13.8" x14ac:dyDescent="0.25">
      <c r="A266" s="51">
        <v>260</v>
      </c>
      <c r="B266"/>
      <c r="C266"/>
      <c r="D266"/>
      <c r="E266"/>
      <c r="F266"/>
      <c r="G266"/>
      <c r="H266"/>
      <c r="I266"/>
      <c r="J266" s="49">
        <f t="shared" si="8"/>
        <v>20</v>
      </c>
      <c r="K266" s="40">
        <f t="shared" si="9"/>
        <v>98</v>
      </c>
    </row>
    <row r="267" spans="1:11" ht="13.8" x14ac:dyDescent="0.25">
      <c r="A267" s="51">
        <v>261</v>
      </c>
      <c r="B267"/>
      <c r="C267"/>
      <c r="D267"/>
      <c r="E267"/>
      <c r="F267"/>
      <c r="G267"/>
      <c r="H267"/>
      <c r="I267"/>
      <c r="J267" s="49">
        <f t="shared" si="8"/>
        <v>20</v>
      </c>
      <c r="K267" s="40">
        <f t="shared" si="9"/>
        <v>99</v>
      </c>
    </row>
    <row r="268" spans="1:11" ht="13.8" x14ac:dyDescent="0.25">
      <c r="A268" s="51">
        <v>262</v>
      </c>
      <c r="B268"/>
      <c r="C268"/>
      <c r="D268"/>
      <c r="E268"/>
      <c r="F268"/>
      <c r="G268"/>
      <c r="H268"/>
      <c r="I268"/>
      <c r="J268" s="49">
        <f t="shared" si="8"/>
        <v>20</v>
      </c>
      <c r="K268" s="40">
        <f t="shared" si="9"/>
        <v>100</v>
      </c>
    </row>
    <row r="269" spans="1:11" ht="13.8" x14ac:dyDescent="0.25">
      <c r="A269" s="51"/>
      <c r="B269"/>
      <c r="C269"/>
      <c r="D269"/>
      <c r="E269"/>
      <c r="F269"/>
      <c r="G269"/>
      <c r="H269"/>
      <c r="I269"/>
      <c r="J269" s="49">
        <f t="shared" ref="J269:J275" si="10">IF(I269=I268,J268,IF(I269=0,ROUNDDOWN(20,0),J268-K268))</f>
        <v>20</v>
      </c>
      <c r="K269" s="40">
        <f t="shared" ref="K269:K275" si="11">IF(I269&lt;I268,1,IF(I269=I268,K268+1,0))</f>
        <v>101</v>
      </c>
    </row>
    <row r="270" spans="1:11" ht="13.8" x14ac:dyDescent="0.25">
      <c r="A270" s="51"/>
      <c r="B270"/>
      <c r="C270"/>
      <c r="D270"/>
      <c r="E270"/>
      <c r="F270"/>
      <c r="G270"/>
      <c r="H270"/>
      <c r="I270"/>
      <c r="J270" s="49">
        <f t="shared" si="10"/>
        <v>20</v>
      </c>
      <c r="K270" s="40">
        <f t="shared" si="11"/>
        <v>102</v>
      </c>
    </row>
    <row r="271" spans="1:11" ht="13.8" x14ac:dyDescent="0.25">
      <c r="A271" s="51"/>
      <c r="B271"/>
      <c r="C271"/>
      <c r="D271"/>
      <c r="E271"/>
      <c r="F271"/>
      <c r="G271"/>
      <c r="H271"/>
      <c r="I271"/>
      <c r="J271" s="49">
        <f t="shared" si="10"/>
        <v>20</v>
      </c>
      <c r="K271" s="40">
        <f t="shared" si="11"/>
        <v>103</v>
      </c>
    </row>
    <row r="272" spans="1:11" ht="13.8" x14ac:dyDescent="0.25">
      <c r="B272"/>
      <c r="C272"/>
      <c r="D272"/>
      <c r="E272"/>
      <c r="F272"/>
      <c r="G272"/>
      <c r="H272"/>
      <c r="I272"/>
      <c r="J272" s="49">
        <f t="shared" si="10"/>
        <v>20</v>
      </c>
      <c r="K272" s="40">
        <f t="shared" si="11"/>
        <v>104</v>
      </c>
    </row>
    <row r="273" spans="2:11" ht="13.8" x14ac:dyDescent="0.25">
      <c r="B273"/>
      <c r="C273"/>
      <c r="D273"/>
      <c r="E273"/>
      <c r="F273"/>
      <c r="G273"/>
      <c r="H273"/>
      <c r="I273"/>
      <c r="J273" s="49">
        <f t="shared" si="10"/>
        <v>20</v>
      </c>
      <c r="K273" s="40">
        <f t="shared" si="11"/>
        <v>105</v>
      </c>
    </row>
    <row r="274" spans="2:11" ht="13.8" x14ac:dyDescent="0.25">
      <c r="B274"/>
      <c r="C274"/>
      <c r="D274"/>
      <c r="E274"/>
      <c r="F274"/>
      <c r="G274"/>
      <c r="H274"/>
      <c r="I274"/>
      <c r="J274" s="49">
        <f t="shared" si="10"/>
        <v>20</v>
      </c>
      <c r="K274" s="40">
        <f t="shared" si="11"/>
        <v>106</v>
      </c>
    </row>
    <row r="275" spans="2:11" ht="13.8" x14ac:dyDescent="0.25">
      <c r="B275"/>
      <c r="C275"/>
      <c r="D275"/>
      <c r="E275"/>
      <c r="F275"/>
      <c r="G275"/>
      <c r="H275"/>
      <c r="I275"/>
      <c r="J275" s="49">
        <f t="shared" si="10"/>
        <v>20</v>
      </c>
      <c r="K275" s="40">
        <f t="shared" si="11"/>
        <v>107</v>
      </c>
    </row>
    <row r="276" spans="2:11" x14ac:dyDescent="0.25">
      <c r="B276"/>
      <c r="C276"/>
      <c r="D276"/>
      <c r="E276"/>
      <c r="F276"/>
      <c r="G276"/>
      <c r="H276"/>
      <c r="I276"/>
    </row>
    <row r="277" spans="2:11" x14ac:dyDescent="0.25">
      <c r="B277"/>
      <c r="C277"/>
      <c r="D277"/>
      <c r="E277"/>
      <c r="F277"/>
      <c r="G277"/>
      <c r="H277"/>
      <c r="I277"/>
    </row>
    <row r="278" spans="2:11" x14ac:dyDescent="0.25">
      <c r="B278"/>
      <c r="C278"/>
      <c r="D278"/>
      <c r="E278"/>
      <c r="F278"/>
      <c r="G278"/>
      <c r="H278"/>
      <c r="I278"/>
    </row>
    <row r="279" spans="2:11" x14ac:dyDescent="0.25">
      <c r="B279"/>
      <c r="C279"/>
      <c r="D279"/>
      <c r="E279"/>
      <c r="F279"/>
      <c r="G279"/>
      <c r="H279"/>
      <c r="I279"/>
    </row>
    <row r="280" spans="2:11" x14ac:dyDescent="0.25">
      <c r="B280"/>
      <c r="C280"/>
      <c r="D280"/>
      <c r="E280"/>
      <c r="F280"/>
      <c r="G280"/>
      <c r="H280"/>
      <c r="I280"/>
    </row>
    <row r="281" spans="2:11" x14ac:dyDescent="0.25">
      <c r="B281"/>
      <c r="C281"/>
      <c r="D281"/>
      <c r="E281"/>
      <c r="F281"/>
      <c r="G281"/>
      <c r="H281"/>
      <c r="I281"/>
    </row>
    <row r="282" spans="2:11" x14ac:dyDescent="0.25">
      <c r="B282"/>
      <c r="C282"/>
      <c r="D282"/>
      <c r="E282"/>
      <c r="F282"/>
      <c r="G282"/>
      <c r="H282"/>
      <c r="I282"/>
    </row>
    <row r="283" spans="2:11" x14ac:dyDescent="0.25">
      <c r="B283"/>
      <c r="C283"/>
      <c r="D283"/>
      <c r="E283"/>
      <c r="F283"/>
      <c r="G283"/>
      <c r="H283"/>
      <c r="I283"/>
    </row>
    <row r="284" spans="2:11" x14ac:dyDescent="0.25">
      <c r="B284"/>
      <c r="C284"/>
      <c r="D284"/>
      <c r="E284"/>
      <c r="F284"/>
      <c r="G284"/>
      <c r="H284"/>
      <c r="I284"/>
    </row>
    <row r="285" spans="2:11" x14ac:dyDescent="0.25">
      <c r="B285"/>
      <c r="C285"/>
      <c r="D285"/>
      <c r="E285"/>
      <c r="F285"/>
      <c r="G285"/>
      <c r="H285"/>
      <c r="I285"/>
    </row>
    <row r="286" spans="2:11" x14ac:dyDescent="0.25">
      <c r="B286"/>
      <c r="C286"/>
      <c r="D286"/>
      <c r="E286"/>
      <c r="F286"/>
      <c r="G286"/>
      <c r="H286"/>
      <c r="I286"/>
    </row>
    <row r="287" spans="2:11" x14ac:dyDescent="0.25">
      <c r="B287"/>
      <c r="C287"/>
      <c r="D287"/>
      <c r="E287"/>
      <c r="F287"/>
      <c r="G287"/>
      <c r="H287"/>
      <c r="I287"/>
    </row>
    <row r="288" spans="2:11" x14ac:dyDescent="0.25">
      <c r="B288"/>
      <c r="C288"/>
      <c r="D288"/>
      <c r="E288"/>
      <c r="F288"/>
      <c r="G288"/>
      <c r="H288"/>
      <c r="I288"/>
    </row>
    <row r="289" spans="2:9" x14ac:dyDescent="0.25">
      <c r="B289"/>
      <c r="C289"/>
      <c r="D289"/>
      <c r="E289"/>
      <c r="F289"/>
      <c r="G289"/>
      <c r="H289"/>
      <c r="I289"/>
    </row>
    <row r="290" spans="2:9" x14ac:dyDescent="0.25">
      <c r="B290"/>
      <c r="C290"/>
      <c r="D290"/>
      <c r="E290"/>
      <c r="F290"/>
      <c r="G290"/>
      <c r="H290"/>
      <c r="I290"/>
    </row>
    <row r="291" spans="2:9" x14ac:dyDescent="0.25">
      <c r="B291"/>
      <c r="C291"/>
      <c r="D291"/>
      <c r="E291"/>
      <c r="F291"/>
      <c r="G291"/>
      <c r="H291"/>
      <c r="I291"/>
    </row>
    <row r="292" spans="2:9" x14ac:dyDescent="0.25">
      <c r="B292"/>
      <c r="C292"/>
      <c r="D292"/>
      <c r="E292"/>
      <c r="F292"/>
      <c r="G292"/>
      <c r="H292"/>
      <c r="I292"/>
    </row>
    <row r="293" spans="2:9" x14ac:dyDescent="0.25">
      <c r="B293"/>
      <c r="C293"/>
      <c r="D293"/>
      <c r="E293"/>
      <c r="F293"/>
      <c r="G293"/>
      <c r="H293"/>
      <c r="I293"/>
    </row>
    <row r="294" spans="2:9" x14ac:dyDescent="0.25">
      <c r="B294"/>
      <c r="C294"/>
      <c r="D294"/>
      <c r="E294"/>
      <c r="F294"/>
      <c r="G294"/>
      <c r="H294"/>
      <c r="I294"/>
    </row>
    <row r="295" spans="2:9" x14ac:dyDescent="0.25">
      <c r="B295"/>
      <c r="C295"/>
      <c r="D295"/>
      <c r="E295"/>
      <c r="F295"/>
      <c r="G295"/>
      <c r="H295"/>
      <c r="I295"/>
    </row>
    <row r="296" spans="2:9" x14ac:dyDescent="0.25">
      <c r="B296"/>
      <c r="C296"/>
      <c r="D296"/>
      <c r="E296"/>
      <c r="F296"/>
      <c r="G296"/>
      <c r="H296"/>
      <c r="I296"/>
    </row>
    <row r="297" spans="2:9" x14ac:dyDescent="0.25">
      <c r="B297"/>
      <c r="C297"/>
      <c r="D297"/>
      <c r="E297"/>
      <c r="F297"/>
      <c r="G297"/>
      <c r="H297"/>
      <c r="I297"/>
    </row>
    <row r="298" spans="2:9" x14ac:dyDescent="0.25">
      <c r="B298"/>
      <c r="C298"/>
      <c r="D298"/>
      <c r="E298"/>
      <c r="F298"/>
      <c r="G298"/>
      <c r="H298"/>
      <c r="I298"/>
    </row>
    <row r="299" spans="2:9" x14ac:dyDescent="0.25">
      <c r="B299"/>
      <c r="C299"/>
      <c r="D299"/>
      <c r="E299"/>
      <c r="F299"/>
      <c r="G299"/>
      <c r="H299"/>
      <c r="I299"/>
    </row>
    <row r="300" spans="2:9" x14ac:dyDescent="0.25">
      <c r="B300"/>
      <c r="C300"/>
      <c r="D300"/>
      <c r="E300"/>
      <c r="F300"/>
      <c r="G300"/>
      <c r="H300"/>
      <c r="I300"/>
    </row>
    <row r="301" spans="2:9" x14ac:dyDescent="0.25">
      <c r="B301"/>
      <c r="C301"/>
      <c r="D301"/>
      <c r="E301"/>
      <c r="F301"/>
      <c r="G301"/>
      <c r="H301"/>
      <c r="I301"/>
    </row>
    <row r="302" spans="2:9" x14ac:dyDescent="0.25">
      <c r="B302"/>
      <c r="C302"/>
      <c r="D302"/>
      <c r="E302"/>
      <c r="F302"/>
      <c r="G302"/>
      <c r="H302"/>
      <c r="I302"/>
    </row>
    <row r="303" spans="2:9" x14ac:dyDescent="0.25">
      <c r="B303"/>
      <c r="C303"/>
      <c r="D303"/>
      <c r="E303"/>
      <c r="F303"/>
      <c r="G303"/>
      <c r="H303"/>
      <c r="I303"/>
    </row>
    <row r="304" spans="2:9" x14ac:dyDescent="0.25">
      <c r="B304"/>
      <c r="C304"/>
      <c r="D304"/>
      <c r="E304"/>
      <c r="F304"/>
      <c r="G304"/>
      <c r="H304"/>
      <c r="I304"/>
    </row>
    <row r="305" spans="2:9" x14ac:dyDescent="0.25">
      <c r="B305"/>
      <c r="C305"/>
      <c r="D305"/>
      <c r="E305"/>
      <c r="F305"/>
      <c r="G305"/>
      <c r="H305"/>
      <c r="I305"/>
    </row>
    <row r="306" spans="2:9" x14ac:dyDescent="0.25">
      <c r="B306"/>
      <c r="C306"/>
      <c r="D306"/>
      <c r="E306"/>
      <c r="F306"/>
      <c r="G306"/>
      <c r="H306"/>
      <c r="I306"/>
    </row>
    <row r="307" spans="2:9" x14ac:dyDescent="0.25">
      <c r="B307"/>
      <c r="C307"/>
      <c r="D307"/>
      <c r="E307"/>
      <c r="F307"/>
      <c r="G307"/>
      <c r="H307"/>
      <c r="I307"/>
    </row>
    <row r="308" spans="2:9" x14ac:dyDescent="0.25">
      <c r="B308"/>
      <c r="C308"/>
      <c r="D308"/>
      <c r="E308"/>
      <c r="F308"/>
      <c r="G308"/>
      <c r="H308"/>
      <c r="I308"/>
    </row>
    <row r="309" spans="2:9" x14ac:dyDescent="0.25">
      <c r="B309"/>
      <c r="C309"/>
      <c r="D309"/>
      <c r="E309"/>
      <c r="F309"/>
      <c r="G309"/>
      <c r="H309"/>
      <c r="I309"/>
    </row>
    <row r="310" spans="2:9" x14ac:dyDescent="0.25">
      <c r="B310"/>
      <c r="C310"/>
      <c r="D310"/>
      <c r="E310"/>
      <c r="F310"/>
      <c r="G310"/>
      <c r="H310"/>
      <c r="I310"/>
    </row>
    <row r="311" spans="2:9" x14ac:dyDescent="0.25">
      <c r="B311"/>
      <c r="C311"/>
      <c r="D311"/>
      <c r="E311"/>
      <c r="F311"/>
      <c r="G311"/>
      <c r="H311"/>
      <c r="I311"/>
    </row>
    <row r="312" spans="2:9" x14ac:dyDescent="0.25">
      <c r="B312"/>
      <c r="C312"/>
      <c r="D312"/>
      <c r="E312"/>
      <c r="F312"/>
      <c r="G312"/>
      <c r="H312"/>
      <c r="I312"/>
    </row>
    <row r="313" spans="2:9" x14ac:dyDescent="0.25">
      <c r="B313"/>
      <c r="C313"/>
      <c r="D313"/>
      <c r="E313"/>
      <c r="F313"/>
      <c r="G313"/>
      <c r="H313"/>
      <c r="I313"/>
    </row>
    <row r="314" spans="2:9" x14ac:dyDescent="0.25">
      <c r="B314"/>
      <c r="C314"/>
      <c r="D314"/>
      <c r="E314"/>
      <c r="F314"/>
      <c r="G314"/>
      <c r="H314"/>
      <c r="I314"/>
    </row>
    <row r="315" spans="2:9" x14ac:dyDescent="0.25">
      <c r="B315"/>
      <c r="C315"/>
      <c r="D315"/>
      <c r="E315"/>
      <c r="F315"/>
      <c r="G315"/>
      <c r="H315"/>
      <c r="I315"/>
    </row>
    <row r="316" spans="2:9" x14ac:dyDescent="0.25">
      <c r="B316"/>
      <c r="C316"/>
      <c r="D316"/>
      <c r="E316"/>
      <c r="F316"/>
      <c r="G316"/>
      <c r="H316"/>
      <c r="I316"/>
    </row>
    <row r="317" spans="2:9" x14ac:dyDescent="0.25">
      <c r="B317"/>
      <c r="C317"/>
      <c r="D317"/>
      <c r="E317"/>
      <c r="F317"/>
      <c r="G317"/>
      <c r="H317"/>
      <c r="I317"/>
    </row>
    <row r="318" spans="2:9" x14ac:dyDescent="0.25">
      <c r="B318"/>
      <c r="C318"/>
      <c r="D318"/>
      <c r="E318"/>
      <c r="F318"/>
      <c r="G318"/>
      <c r="H318"/>
      <c r="I318"/>
    </row>
    <row r="319" spans="2:9" x14ac:dyDescent="0.25">
      <c r="B319"/>
      <c r="C319"/>
      <c r="D319"/>
      <c r="E319"/>
      <c r="F319"/>
      <c r="G319"/>
      <c r="H319"/>
      <c r="I319"/>
    </row>
    <row r="320" spans="2:9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  <row r="341" spans="2:9" x14ac:dyDescent="0.25">
      <c r="B341"/>
      <c r="C341"/>
      <c r="D341"/>
      <c r="E341"/>
      <c r="F341"/>
      <c r="G341"/>
      <c r="H341"/>
      <c r="I341"/>
    </row>
    <row r="342" spans="2:9" x14ac:dyDescent="0.25">
      <c r="B342"/>
      <c r="C342"/>
      <c r="D342"/>
      <c r="E342"/>
      <c r="F342"/>
      <c r="G342"/>
      <c r="H342"/>
      <c r="I342"/>
    </row>
    <row r="343" spans="2:9" x14ac:dyDescent="0.25">
      <c r="B343"/>
      <c r="C343"/>
      <c r="D343"/>
      <c r="E343"/>
      <c r="F343"/>
      <c r="G343"/>
      <c r="H343"/>
      <c r="I343"/>
    </row>
    <row r="344" spans="2:9" x14ac:dyDescent="0.25">
      <c r="B344"/>
      <c r="C344"/>
      <c r="D344"/>
      <c r="E344"/>
      <c r="F344"/>
      <c r="G344"/>
      <c r="H344"/>
      <c r="I344"/>
    </row>
    <row r="345" spans="2:9" x14ac:dyDescent="0.25">
      <c r="B345"/>
      <c r="C345"/>
      <c r="D345"/>
      <c r="E345"/>
      <c r="F345"/>
      <c r="G345"/>
      <c r="H345"/>
      <c r="I345"/>
    </row>
    <row r="346" spans="2:9" x14ac:dyDescent="0.25">
      <c r="B346"/>
      <c r="C346"/>
      <c r="D346"/>
      <c r="E346"/>
      <c r="F346"/>
      <c r="G346"/>
      <c r="H346"/>
      <c r="I346"/>
    </row>
    <row r="347" spans="2:9" x14ac:dyDescent="0.25">
      <c r="B347"/>
      <c r="C347"/>
      <c r="D347"/>
      <c r="E347"/>
      <c r="F347"/>
      <c r="G347"/>
      <c r="H347"/>
      <c r="I347"/>
    </row>
    <row r="348" spans="2:9" x14ac:dyDescent="0.25">
      <c r="B348"/>
      <c r="C348"/>
      <c r="D348"/>
      <c r="E348"/>
      <c r="F348"/>
      <c r="G348"/>
      <c r="H348"/>
      <c r="I348"/>
    </row>
    <row r="349" spans="2:9" x14ac:dyDescent="0.25">
      <c r="B349"/>
      <c r="C349"/>
      <c r="D349"/>
      <c r="E349"/>
      <c r="F349"/>
      <c r="G349"/>
      <c r="H349"/>
      <c r="I349"/>
    </row>
    <row r="350" spans="2:9" x14ac:dyDescent="0.25">
      <c r="B350"/>
      <c r="C350"/>
      <c r="D350"/>
      <c r="E350"/>
      <c r="F350"/>
      <c r="G350"/>
      <c r="H350"/>
      <c r="I350"/>
    </row>
    <row r="351" spans="2:9" x14ac:dyDescent="0.25">
      <c r="B351"/>
      <c r="C351"/>
      <c r="D351"/>
      <c r="E351"/>
      <c r="F351"/>
      <c r="G351"/>
      <c r="H351"/>
      <c r="I351"/>
    </row>
    <row r="352" spans="2:9" x14ac:dyDescent="0.25">
      <c r="B352"/>
      <c r="C352"/>
      <c r="D352"/>
      <c r="E352"/>
      <c r="F352"/>
      <c r="G352"/>
      <c r="H352"/>
      <c r="I352"/>
    </row>
    <row r="353" spans="2:9" x14ac:dyDescent="0.25">
      <c r="B353"/>
      <c r="C353"/>
      <c r="D353"/>
      <c r="E353"/>
      <c r="F353"/>
      <c r="G353"/>
      <c r="H353"/>
      <c r="I353"/>
    </row>
    <row r="354" spans="2:9" x14ac:dyDescent="0.25">
      <c r="B354"/>
      <c r="C354"/>
      <c r="D354"/>
      <c r="E354"/>
      <c r="F354"/>
      <c r="G354"/>
      <c r="H354"/>
      <c r="I354"/>
    </row>
    <row r="355" spans="2:9" x14ac:dyDescent="0.25">
      <c r="B355"/>
      <c r="C355"/>
      <c r="D355"/>
      <c r="E355"/>
      <c r="F355"/>
      <c r="G355"/>
      <c r="H355"/>
      <c r="I355"/>
    </row>
    <row r="356" spans="2:9" x14ac:dyDescent="0.25">
      <c r="B356"/>
      <c r="C356"/>
      <c r="D356"/>
      <c r="E356"/>
      <c r="F356"/>
      <c r="G356"/>
      <c r="H356"/>
      <c r="I356"/>
    </row>
    <row r="357" spans="2:9" x14ac:dyDescent="0.25">
      <c r="B357"/>
      <c r="C357"/>
      <c r="D357"/>
      <c r="E357"/>
      <c r="F357"/>
      <c r="G357"/>
      <c r="H357"/>
      <c r="I357"/>
    </row>
    <row r="358" spans="2:9" x14ac:dyDescent="0.25">
      <c r="B358"/>
      <c r="C358"/>
      <c r="D358"/>
      <c r="E358"/>
      <c r="F358"/>
      <c r="G358"/>
      <c r="H358"/>
      <c r="I358"/>
    </row>
    <row r="359" spans="2:9" x14ac:dyDescent="0.25">
      <c r="B359"/>
      <c r="C359"/>
      <c r="D359"/>
      <c r="E359"/>
      <c r="F359"/>
      <c r="G359"/>
      <c r="H359"/>
      <c r="I359"/>
    </row>
    <row r="360" spans="2:9" x14ac:dyDescent="0.25">
      <c r="B360"/>
      <c r="C360"/>
      <c r="D360"/>
      <c r="E360"/>
      <c r="F360"/>
      <c r="G360"/>
      <c r="H360"/>
      <c r="I360"/>
    </row>
    <row r="361" spans="2:9" x14ac:dyDescent="0.25">
      <c r="B361"/>
      <c r="C361"/>
      <c r="D361"/>
      <c r="E361"/>
      <c r="F361"/>
      <c r="G361"/>
      <c r="H361"/>
      <c r="I361"/>
    </row>
    <row r="362" spans="2:9" x14ac:dyDescent="0.25">
      <c r="B362"/>
      <c r="C362"/>
      <c r="D362"/>
      <c r="E362"/>
      <c r="F362"/>
      <c r="G362"/>
      <c r="H362"/>
      <c r="I362"/>
    </row>
    <row r="363" spans="2:9" x14ac:dyDescent="0.25">
      <c r="B363"/>
      <c r="C363"/>
      <c r="D363"/>
      <c r="E363"/>
      <c r="F363"/>
      <c r="G363"/>
      <c r="H363"/>
      <c r="I363"/>
    </row>
    <row r="364" spans="2:9" x14ac:dyDescent="0.25">
      <c r="B364"/>
      <c r="C364"/>
      <c r="D364"/>
      <c r="E364"/>
      <c r="F364"/>
      <c r="G364"/>
      <c r="H364"/>
      <c r="I364"/>
    </row>
    <row r="365" spans="2:9" x14ac:dyDescent="0.25">
      <c r="B365"/>
      <c r="C365"/>
      <c r="D365"/>
      <c r="E365"/>
      <c r="F365"/>
      <c r="G365"/>
      <c r="H365"/>
      <c r="I365"/>
    </row>
    <row r="366" spans="2:9" x14ac:dyDescent="0.25">
      <c r="B366"/>
      <c r="C366"/>
      <c r="D366"/>
      <c r="E366"/>
      <c r="F366"/>
      <c r="G366"/>
      <c r="H366"/>
      <c r="I366"/>
    </row>
    <row r="367" spans="2:9" x14ac:dyDescent="0.25">
      <c r="B367"/>
      <c r="C367"/>
      <c r="D367"/>
      <c r="E367"/>
      <c r="F367"/>
      <c r="G367"/>
      <c r="H367"/>
      <c r="I367"/>
    </row>
    <row r="368" spans="2:9" x14ac:dyDescent="0.25">
      <c r="B368"/>
      <c r="C368"/>
      <c r="D368"/>
      <c r="E368"/>
      <c r="F368"/>
      <c r="G368"/>
      <c r="H368"/>
      <c r="I368"/>
    </row>
    <row r="369" spans="2:9" x14ac:dyDescent="0.25">
      <c r="B369"/>
      <c r="C369"/>
      <c r="D369"/>
      <c r="E369"/>
      <c r="F369"/>
      <c r="G369"/>
      <c r="H369"/>
      <c r="I369"/>
    </row>
    <row r="370" spans="2:9" x14ac:dyDescent="0.25">
      <c r="B370"/>
      <c r="C370"/>
      <c r="D370"/>
      <c r="E370"/>
      <c r="F370"/>
      <c r="G370"/>
      <c r="H370"/>
      <c r="I370"/>
    </row>
    <row r="371" spans="2:9" x14ac:dyDescent="0.25">
      <c r="B371"/>
      <c r="C371"/>
      <c r="D371"/>
      <c r="E371"/>
      <c r="F371"/>
      <c r="G371"/>
      <c r="H371"/>
      <c r="I371"/>
    </row>
    <row r="372" spans="2:9" x14ac:dyDescent="0.25">
      <c r="B372"/>
      <c r="C372"/>
      <c r="D372"/>
      <c r="E372"/>
      <c r="F372"/>
      <c r="G372"/>
      <c r="H372"/>
      <c r="I372"/>
    </row>
    <row r="373" spans="2:9" x14ac:dyDescent="0.25">
      <c r="B373"/>
      <c r="C373"/>
      <c r="D373"/>
      <c r="E373"/>
      <c r="F373"/>
      <c r="G373"/>
      <c r="H373"/>
      <c r="I373"/>
    </row>
    <row r="374" spans="2:9" x14ac:dyDescent="0.25">
      <c r="B374"/>
      <c r="C374"/>
      <c r="D374"/>
      <c r="E374"/>
      <c r="F374"/>
      <c r="G374"/>
      <c r="H374"/>
      <c r="I374"/>
    </row>
    <row r="375" spans="2:9" x14ac:dyDescent="0.25">
      <c r="B375"/>
      <c r="C375"/>
      <c r="D375"/>
      <c r="E375"/>
      <c r="F375"/>
      <c r="G375"/>
      <c r="H375"/>
      <c r="I375"/>
    </row>
    <row r="376" spans="2:9" x14ac:dyDescent="0.25">
      <c r="B376"/>
      <c r="C376"/>
      <c r="D376"/>
      <c r="E376"/>
      <c r="F376"/>
      <c r="G376"/>
      <c r="H376"/>
      <c r="I376"/>
    </row>
    <row r="377" spans="2:9" x14ac:dyDescent="0.25">
      <c r="B377"/>
      <c r="C377"/>
      <c r="D377"/>
      <c r="E377"/>
      <c r="F377"/>
      <c r="G377"/>
      <c r="H377"/>
      <c r="I377"/>
    </row>
    <row r="378" spans="2:9" x14ac:dyDescent="0.25">
      <c r="B378"/>
      <c r="C378"/>
      <c r="D378"/>
      <c r="E378"/>
      <c r="F378"/>
      <c r="G378"/>
      <c r="H378"/>
      <c r="I378"/>
    </row>
    <row r="379" spans="2:9" x14ac:dyDescent="0.25">
      <c r="B379"/>
      <c r="C379"/>
      <c r="D379"/>
      <c r="E379"/>
      <c r="F379"/>
      <c r="G379"/>
      <c r="H379"/>
      <c r="I379"/>
    </row>
    <row r="380" spans="2:9" x14ac:dyDescent="0.25">
      <c r="B380"/>
      <c r="C380"/>
      <c r="D380"/>
      <c r="E380"/>
      <c r="F380"/>
      <c r="G380"/>
      <c r="H380"/>
      <c r="I380"/>
    </row>
    <row r="381" spans="2:9" x14ac:dyDescent="0.25">
      <c r="B381"/>
      <c r="C381"/>
      <c r="D381"/>
      <c r="E381"/>
      <c r="F381"/>
      <c r="G381"/>
      <c r="H381"/>
      <c r="I381"/>
    </row>
    <row r="382" spans="2:9" x14ac:dyDescent="0.25">
      <c r="B382"/>
      <c r="C382"/>
      <c r="D382"/>
      <c r="E382"/>
      <c r="F382"/>
      <c r="G382"/>
      <c r="H382"/>
      <c r="I382"/>
    </row>
    <row r="383" spans="2:9" x14ac:dyDescent="0.25">
      <c r="B383"/>
      <c r="C383"/>
      <c r="D383"/>
      <c r="E383"/>
      <c r="F383"/>
      <c r="G383"/>
      <c r="H383"/>
      <c r="I383"/>
    </row>
    <row r="384" spans="2:9" x14ac:dyDescent="0.25">
      <c r="B384"/>
      <c r="C384"/>
      <c r="D384"/>
      <c r="E384"/>
      <c r="F384"/>
      <c r="G384"/>
      <c r="H384"/>
      <c r="I384"/>
    </row>
    <row r="385" spans="2:9" x14ac:dyDescent="0.25">
      <c r="B385"/>
      <c r="C385"/>
      <c r="D385"/>
      <c r="E385"/>
      <c r="F385"/>
      <c r="G385"/>
      <c r="H385"/>
      <c r="I385"/>
    </row>
    <row r="386" spans="2:9" x14ac:dyDescent="0.25">
      <c r="B386"/>
      <c r="C386"/>
      <c r="D386"/>
      <c r="E386"/>
      <c r="F386"/>
      <c r="G386"/>
      <c r="H386"/>
      <c r="I386"/>
    </row>
    <row r="387" spans="2:9" x14ac:dyDescent="0.25">
      <c r="B387"/>
      <c r="C387"/>
      <c r="D387"/>
      <c r="E387"/>
      <c r="F387"/>
      <c r="G387"/>
      <c r="H387"/>
      <c r="I387"/>
    </row>
    <row r="388" spans="2:9" x14ac:dyDescent="0.25">
      <c r="B388"/>
      <c r="C388"/>
      <c r="D388"/>
      <c r="E388"/>
      <c r="F388"/>
      <c r="G388"/>
      <c r="H388"/>
      <c r="I388"/>
    </row>
  </sheetData>
  <mergeCells count="2">
    <mergeCell ref="E2:F2"/>
    <mergeCell ref="Q6:R6"/>
  </mergeCells>
  <pageMargins left="0.7" right="0.7" top="0.75" bottom="0.75" header="0.3" footer="0.3"/>
  <pageSetup scale="14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51411-9E76-417A-9B68-173D5253B760}">
  <sheetPr>
    <pageSetUpPr fitToPage="1"/>
  </sheetPr>
  <dimension ref="A1:BC885"/>
  <sheetViews>
    <sheetView zoomScale="80" zoomScaleNormal="80" workbookViewId="0">
      <selection activeCell="M24" sqref="M24"/>
    </sheetView>
  </sheetViews>
  <sheetFormatPr defaultColWidth="9.109375" defaultRowHeight="13.2" x14ac:dyDescent="0.25"/>
  <cols>
    <col min="1" max="1" width="10.88671875" style="32" customWidth="1"/>
    <col min="2" max="2" width="26.33203125" style="30" bestFit="1" customWidth="1"/>
    <col min="3" max="3" width="22.109375" style="30" bestFit="1" customWidth="1"/>
    <col min="4" max="4" width="19.44140625" style="30" bestFit="1" customWidth="1"/>
    <col min="5" max="5" width="19.5546875" style="30" bestFit="1" customWidth="1"/>
    <col min="6" max="6" width="0.88671875" style="30" customWidth="1"/>
    <col min="7" max="7" width="9.109375" style="30"/>
    <col min="8" max="8" width="11.109375" style="30" customWidth="1"/>
    <col min="9" max="9" width="9.109375" style="43"/>
    <col min="10" max="10" width="9.6640625" style="148" customWidth="1"/>
    <col min="11" max="11" width="0.88671875" style="30" customWidth="1"/>
    <col min="12" max="12" width="9.109375" style="30" customWidth="1"/>
    <col min="13" max="13" width="11.109375" style="30" customWidth="1"/>
    <col min="14" max="14" width="9.109375" style="30" customWidth="1"/>
    <col min="15" max="15" width="12.5546875" style="30" customWidth="1"/>
    <col min="16" max="16" width="0.88671875" style="30" customWidth="1"/>
    <col min="17" max="19" width="9.109375" style="30" customWidth="1"/>
    <col min="20" max="20" width="12.5546875" style="30" customWidth="1"/>
    <col min="21" max="21" width="0.88671875" style="30" customWidth="1"/>
    <col min="22" max="24" width="9.109375" style="30" customWidth="1"/>
    <col min="25" max="25" width="12.5546875" style="30" customWidth="1"/>
    <col min="26" max="26" width="0.88671875" style="30" customWidth="1"/>
    <col min="27" max="29" width="9.109375" style="30" customWidth="1"/>
    <col min="30" max="30" width="12.5546875" style="30" customWidth="1"/>
    <col min="31" max="31" width="0.88671875" style="30" customWidth="1"/>
    <col min="32" max="34" width="9.109375" style="30" customWidth="1"/>
    <col min="35" max="35" width="12.5546875" style="30" customWidth="1"/>
    <col min="36" max="16384" width="9.109375" style="30"/>
  </cols>
  <sheetData>
    <row r="1" spans="1:55" ht="13.8" thickBot="1" x14ac:dyDescent="0.3">
      <c r="F1" s="149"/>
      <c r="G1" s="331" t="s">
        <v>2037</v>
      </c>
      <c r="H1" s="332"/>
      <c r="I1" s="332"/>
      <c r="J1" s="333"/>
      <c r="K1" s="149"/>
      <c r="L1" s="337" t="s">
        <v>1905</v>
      </c>
      <c r="M1" s="338"/>
      <c r="N1" s="338"/>
      <c r="O1" s="339"/>
      <c r="P1" s="149"/>
      <c r="Q1" s="337" t="s">
        <v>1984</v>
      </c>
      <c r="R1" s="338"/>
      <c r="S1" s="338"/>
      <c r="T1" s="339"/>
      <c r="U1" s="149"/>
      <c r="V1" s="337" t="s">
        <v>1997</v>
      </c>
      <c r="W1" s="338"/>
      <c r="X1" s="338"/>
      <c r="Y1" s="339"/>
      <c r="Z1" s="149"/>
      <c r="AA1" s="337" t="s">
        <v>1999</v>
      </c>
      <c r="AB1" s="338"/>
      <c r="AC1" s="338"/>
      <c r="AD1" s="339"/>
      <c r="AE1" s="149"/>
      <c r="AF1" s="337" t="s">
        <v>2038</v>
      </c>
      <c r="AG1" s="338"/>
      <c r="AH1" s="338"/>
      <c r="AI1" s="339"/>
      <c r="AJ1" s="334" t="s">
        <v>2029</v>
      </c>
      <c r="AK1" s="335"/>
      <c r="AL1" s="335"/>
      <c r="AM1" s="335"/>
      <c r="AN1" s="336"/>
      <c r="AO1" s="334" t="s">
        <v>2031</v>
      </c>
      <c r="AP1" s="335"/>
      <c r="AQ1" s="335"/>
      <c r="AR1" s="335"/>
      <c r="AS1" s="336"/>
      <c r="AT1" s="334" t="s">
        <v>2030</v>
      </c>
      <c r="AU1" s="335"/>
      <c r="AV1" s="335"/>
      <c r="AW1" s="335"/>
      <c r="AX1" s="336"/>
      <c r="AY1" s="334" t="s">
        <v>492</v>
      </c>
      <c r="AZ1" s="335"/>
      <c r="BA1" s="335"/>
      <c r="BB1" s="335"/>
      <c r="BC1" s="336"/>
    </row>
    <row r="2" spans="1:55" s="137" customFormat="1" ht="27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50"/>
      <c r="G2" s="147" t="s">
        <v>493</v>
      </c>
      <c r="H2" s="144" t="s">
        <v>1315</v>
      </c>
      <c r="I2" s="162" t="s">
        <v>1148</v>
      </c>
      <c r="J2" s="165" t="s">
        <v>2036</v>
      </c>
      <c r="K2" s="150"/>
      <c r="L2" s="143" t="s">
        <v>493</v>
      </c>
      <c r="M2" s="144" t="s">
        <v>1315</v>
      </c>
      <c r="N2" s="144" t="s">
        <v>1148</v>
      </c>
      <c r="O2" s="145" t="s">
        <v>2035</v>
      </c>
      <c r="P2" s="150"/>
      <c r="Q2" s="147" t="s">
        <v>493</v>
      </c>
      <c r="R2" s="144" t="s">
        <v>1315</v>
      </c>
      <c r="S2" s="144" t="s">
        <v>1148</v>
      </c>
      <c r="T2" s="145" t="s">
        <v>2035</v>
      </c>
      <c r="U2" s="150"/>
      <c r="V2" s="147" t="s">
        <v>493</v>
      </c>
      <c r="W2" s="144" t="s">
        <v>1315</v>
      </c>
      <c r="X2" s="144" t="s">
        <v>1148</v>
      </c>
      <c r="Y2" s="145" t="s">
        <v>2035</v>
      </c>
      <c r="Z2" s="150"/>
      <c r="AA2" s="147" t="s">
        <v>493</v>
      </c>
      <c r="AB2" s="144" t="s">
        <v>1315</v>
      </c>
      <c r="AC2" s="144" t="s">
        <v>1148</v>
      </c>
      <c r="AD2" s="145" t="s">
        <v>2035</v>
      </c>
      <c r="AE2" s="150"/>
      <c r="AF2" s="147" t="s">
        <v>493</v>
      </c>
      <c r="AG2" s="144" t="s">
        <v>1315</v>
      </c>
      <c r="AH2" s="144" t="s">
        <v>1148</v>
      </c>
      <c r="AI2" s="145" t="s">
        <v>2035</v>
      </c>
      <c r="AJ2" s="169" t="s">
        <v>1905</v>
      </c>
      <c r="AK2" s="170" t="s">
        <v>1984</v>
      </c>
      <c r="AL2" s="170" t="s">
        <v>1997</v>
      </c>
      <c r="AM2" s="170" t="s">
        <v>1999</v>
      </c>
      <c r="AN2" s="270" t="s">
        <v>2038</v>
      </c>
      <c r="AO2" s="169" t="s">
        <v>1905</v>
      </c>
      <c r="AP2" s="170" t="s">
        <v>1984</v>
      </c>
      <c r="AQ2" s="170" t="s">
        <v>1997</v>
      </c>
      <c r="AR2" s="170" t="s">
        <v>1999</v>
      </c>
      <c r="AS2" s="270" t="s">
        <v>2038</v>
      </c>
      <c r="AT2" s="169" t="s">
        <v>1905</v>
      </c>
      <c r="AU2" s="170" t="s">
        <v>1984</v>
      </c>
      <c r="AV2" s="170" t="s">
        <v>1997</v>
      </c>
      <c r="AW2" s="170" t="s">
        <v>1999</v>
      </c>
      <c r="AX2" s="270" t="s">
        <v>2038</v>
      </c>
      <c r="AY2" s="169" t="s">
        <v>1905</v>
      </c>
      <c r="AZ2" s="170" t="s">
        <v>1984</v>
      </c>
      <c r="BA2" s="170" t="s">
        <v>1997</v>
      </c>
      <c r="BB2" s="170" t="s">
        <v>1999</v>
      </c>
      <c r="BC2" s="171" t="s">
        <v>2038</v>
      </c>
    </row>
    <row r="3" spans="1:55" x14ac:dyDescent="0.25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49"/>
      <c r="G3" s="151">
        <f t="shared" ref="G3:G66" si="0">LARGE(AO3:AS3,1)+LARGE(AO3:AS3,2)+LARGE(AO3:AS3,3)+LARGE(AO3:AS3,4)</f>
        <v>0</v>
      </c>
      <c r="H3" s="152">
        <f t="shared" ref="H3:H66" si="1">LARGE(AT3:AX3,1)+LARGE(AT3:AX3,2)+LARGE(AT3:AX3,3)+LARGE(AT3:AX3,4)</f>
        <v>0</v>
      </c>
      <c r="I3" s="163">
        <f t="shared" ref="I3:I66" si="2">LARGE(AY3:BC3,1)+LARGE(AY3:BC3,2)+LARGE(AY3:BC3,3)+LARGE(AY3:BC3,4)</f>
        <v>0</v>
      </c>
      <c r="J3" s="166">
        <f t="shared" ref="J3:J66" si="3">LARGE(AJ3:AN3,1)+LARGE(AJ3:AN3,2)+LARGE(AJ3:AN3,3)+LARGE(AJ3:AN3,4)</f>
        <v>40</v>
      </c>
      <c r="K3" s="149"/>
      <c r="L3" s="126">
        <v>0</v>
      </c>
      <c r="M3" s="127">
        <v>0</v>
      </c>
      <c r="N3" s="127">
        <v>0</v>
      </c>
      <c r="O3" s="128">
        <v>20</v>
      </c>
      <c r="P3" s="149"/>
      <c r="Q3" s="129">
        <v>0</v>
      </c>
      <c r="R3" s="127">
        <v>0</v>
      </c>
      <c r="S3" s="127">
        <v>0</v>
      </c>
      <c r="T3" s="128">
        <v>0</v>
      </c>
      <c r="U3" s="149"/>
      <c r="V3" s="129">
        <v>0</v>
      </c>
      <c r="W3" s="127">
        <v>0</v>
      </c>
      <c r="X3" s="127">
        <v>0</v>
      </c>
      <c r="Y3" s="128">
        <v>0</v>
      </c>
      <c r="Z3" s="149"/>
      <c r="AA3" s="129">
        <v>0</v>
      </c>
      <c r="AB3" s="127">
        <v>0</v>
      </c>
      <c r="AC3" s="127">
        <v>0</v>
      </c>
      <c r="AD3" s="128">
        <v>0</v>
      </c>
      <c r="AE3" s="149"/>
      <c r="AF3" s="129">
        <v>0</v>
      </c>
      <c r="AG3" s="127">
        <v>0</v>
      </c>
      <c r="AH3" s="127">
        <v>0</v>
      </c>
      <c r="AI3" s="128">
        <v>20</v>
      </c>
      <c r="AJ3" s="129">
        <f t="shared" ref="AJ3:AJ66" si="4">O3</f>
        <v>20</v>
      </c>
      <c r="AK3" s="127">
        <f t="shared" ref="AK3:AK66" si="5">T3</f>
        <v>0</v>
      </c>
      <c r="AL3" s="127">
        <f t="shared" ref="AL3:AL66" si="6">Y3</f>
        <v>0</v>
      </c>
      <c r="AM3" s="127">
        <f t="shared" ref="AM3:AM66" si="7">AD3</f>
        <v>0</v>
      </c>
      <c r="AN3" s="157">
        <f t="shared" ref="AN3:AN66" si="8">AI3</f>
        <v>20</v>
      </c>
      <c r="AO3" s="129">
        <f t="shared" ref="AO3:AO66" si="9">L3</f>
        <v>0</v>
      </c>
      <c r="AP3" s="127">
        <f t="shared" ref="AP3:AP66" si="10">Q3</f>
        <v>0</v>
      </c>
      <c r="AQ3" s="127">
        <f t="shared" ref="AQ3:AQ66" si="11">V3</f>
        <v>0</v>
      </c>
      <c r="AR3" s="127">
        <f t="shared" ref="AR3:AR66" si="12">AA3</f>
        <v>0</v>
      </c>
      <c r="AS3" s="157">
        <f t="shared" ref="AS3:AS66" si="13">AF3</f>
        <v>0</v>
      </c>
      <c r="AT3" s="129">
        <f t="shared" ref="AT3:AT66" si="14">M3</f>
        <v>0</v>
      </c>
      <c r="AU3" s="127">
        <f t="shared" ref="AU3:AU66" si="15">R3</f>
        <v>0</v>
      </c>
      <c r="AV3" s="127">
        <f t="shared" ref="AV3:AV66" si="16">W3</f>
        <v>0</v>
      </c>
      <c r="AW3" s="127">
        <f t="shared" ref="AW3:AW66" si="17">AB3</f>
        <v>0</v>
      </c>
      <c r="AX3" s="157">
        <f t="shared" ref="AX3:AX66" si="18">AG3</f>
        <v>0</v>
      </c>
      <c r="AY3" s="129">
        <f t="shared" ref="AY3:AY66" si="19">N3</f>
        <v>0</v>
      </c>
      <c r="AZ3" s="127">
        <f t="shared" ref="AZ3:AZ66" si="20">S3</f>
        <v>0</v>
      </c>
      <c r="BA3" s="127">
        <f t="shared" ref="BA3:BA66" si="21">X3</f>
        <v>0</v>
      </c>
      <c r="BB3" s="127">
        <f t="shared" ref="BB3:BB66" si="22">AC3</f>
        <v>0</v>
      </c>
      <c r="BC3" s="128">
        <f t="shared" ref="BC3:BC66" si="23">AH3</f>
        <v>0</v>
      </c>
    </row>
    <row r="4" spans="1:55" x14ac:dyDescent="0.25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1311</v>
      </c>
      <c r="F4" s="149"/>
      <c r="G4" s="153">
        <f t="shared" si="0"/>
        <v>1</v>
      </c>
      <c r="H4" s="134">
        <f t="shared" si="1"/>
        <v>6</v>
      </c>
      <c r="I4" s="135">
        <f t="shared" si="2"/>
        <v>59.599999999999994</v>
      </c>
      <c r="J4" s="167">
        <f t="shared" si="3"/>
        <v>996</v>
      </c>
      <c r="K4" s="149"/>
      <c r="L4" s="130">
        <v>0</v>
      </c>
      <c r="M4" s="131">
        <v>3</v>
      </c>
      <c r="N4" s="131">
        <v>12.500000000000002</v>
      </c>
      <c r="O4" s="132">
        <v>175</v>
      </c>
      <c r="P4" s="149"/>
      <c r="Q4" s="133">
        <v>0</v>
      </c>
      <c r="R4" s="131">
        <v>1</v>
      </c>
      <c r="S4" s="131">
        <v>5.5</v>
      </c>
      <c r="T4" s="132">
        <v>224</v>
      </c>
      <c r="U4" s="149"/>
      <c r="V4" s="133">
        <v>1</v>
      </c>
      <c r="W4" s="131">
        <v>0</v>
      </c>
      <c r="X4" s="131">
        <v>0.7</v>
      </c>
      <c r="Y4" s="132">
        <v>241</v>
      </c>
      <c r="Z4" s="149"/>
      <c r="AA4" s="133">
        <v>0</v>
      </c>
      <c r="AB4" s="131">
        <v>1</v>
      </c>
      <c r="AC4" s="131">
        <v>21.7</v>
      </c>
      <c r="AD4" s="132">
        <v>252</v>
      </c>
      <c r="AE4" s="149"/>
      <c r="AF4" s="133">
        <v>0</v>
      </c>
      <c r="AG4" s="131">
        <v>1</v>
      </c>
      <c r="AH4" s="131">
        <v>19.899999999999999</v>
      </c>
      <c r="AI4" s="132">
        <v>279</v>
      </c>
      <c r="AJ4" s="133">
        <f t="shared" si="4"/>
        <v>175</v>
      </c>
      <c r="AK4" s="131">
        <f t="shared" si="5"/>
        <v>224</v>
      </c>
      <c r="AL4" s="131">
        <f t="shared" si="6"/>
        <v>241</v>
      </c>
      <c r="AM4" s="131">
        <f t="shared" si="7"/>
        <v>252</v>
      </c>
      <c r="AN4" s="136">
        <f t="shared" si="8"/>
        <v>279</v>
      </c>
      <c r="AO4" s="133">
        <f t="shared" si="9"/>
        <v>0</v>
      </c>
      <c r="AP4" s="131">
        <f t="shared" si="10"/>
        <v>0</v>
      </c>
      <c r="AQ4" s="131">
        <f t="shared" si="11"/>
        <v>1</v>
      </c>
      <c r="AR4" s="131">
        <f t="shared" si="12"/>
        <v>0</v>
      </c>
      <c r="AS4" s="136">
        <f t="shared" si="13"/>
        <v>0</v>
      </c>
      <c r="AT4" s="133">
        <f t="shared" si="14"/>
        <v>3</v>
      </c>
      <c r="AU4" s="131">
        <f t="shared" si="15"/>
        <v>1</v>
      </c>
      <c r="AV4" s="131">
        <f t="shared" si="16"/>
        <v>0</v>
      </c>
      <c r="AW4" s="131">
        <f t="shared" si="17"/>
        <v>1</v>
      </c>
      <c r="AX4" s="136">
        <f t="shared" si="18"/>
        <v>1</v>
      </c>
      <c r="AY4" s="133">
        <f t="shared" si="19"/>
        <v>12.500000000000002</v>
      </c>
      <c r="AZ4" s="131">
        <f t="shared" si="20"/>
        <v>5.5</v>
      </c>
      <c r="BA4" s="131">
        <f t="shared" si="21"/>
        <v>0.7</v>
      </c>
      <c r="BB4" s="131">
        <f t="shared" si="22"/>
        <v>21.7</v>
      </c>
      <c r="BC4" s="132">
        <f t="shared" si="23"/>
        <v>19.899999999999999</v>
      </c>
    </row>
    <row r="5" spans="1:55" x14ac:dyDescent="0.25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49"/>
      <c r="G5" s="153">
        <f t="shared" si="0"/>
        <v>0</v>
      </c>
      <c r="H5" s="134">
        <f t="shared" si="1"/>
        <v>6</v>
      </c>
      <c r="I5" s="135">
        <f t="shared" si="2"/>
        <v>69.699999999999989</v>
      </c>
      <c r="J5" s="167">
        <f t="shared" si="3"/>
        <v>345</v>
      </c>
      <c r="K5" s="149"/>
      <c r="L5" s="130">
        <v>0</v>
      </c>
      <c r="M5" s="131">
        <v>6</v>
      </c>
      <c r="N5" s="131">
        <v>69.699999999999989</v>
      </c>
      <c r="O5" s="132">
        <v>285</v>
      </c>
      <c r="P5" s="149"/>
      <c r="Q5" s="133">
        <v>0</v>
      </c>
      <c r="R5" s="131">
        <v>0</v>
      </c>
      <c r="S5" s="131">
        <v>0</v>
      </c>
      <c r="T5" s="132">
        <v>20</v>
      </c>
      <c r="U5" s="149"/>
      <c r="V5" s="133">
        <v>0</v>
      </c>
      <c r="W5" s="131">
        <v>0</v>
      </c>
      <c r="X5" s="131">
        <v>0</v>
      </c>
      <c r="Y5" s="132">
        <v>20</v>
      </c>
      <c r="Z5" s="149"/>
      <c r="AA5" s="133">
        <v>0</v>
      </c>
      <c r="AB5" s="131">
        <v>0</v>
      </c>
      <c r="AC5" s="131">
        <v>0</v>
      </c>
      <c r="AD5" s="132">
        <v>0</v>
      </c>
      <c r="AE5" s="149"/>
      <c r="AF5" s="133">
        <v>0</v>
      </c>
      <c r="AG5" s="131">
        <v>0</v>
      </c>
      <c r="AH5" s="131">
        <v>0</v>
      </c>
      <c r="AI5" s="132">
        <v>20</v>
      </c>
      <c r="AJ5" s="133">
        <f t="shared" si="4"/>
        <v>285</v>
      </c>
      <c r="AK5" s="131">
        <f t="shared" si="5"/>
        <v>20</v>
      </c>
      <c r="AL5" s="131">
        <f t="shared" si="6"/>
        <v>20</v>
      </c>
      <c r="AM5" s="131">
        <f t="shared" si="7"/>
        <v>0</v>
      </c>
      <c r="AN5" s="136">
        <f t="shared" si="8"/>
        <v>20</v>
      </c>
      <c r="AO5" s="133">
        <f t="shared" si="9"/>
        <v>0</v>
      </c>
      <c r="AP5" s="131">
        <f t="shared" si="10"/>
        <v>0</v>
      </c>
      <c r="AQ5" s="131">
        <f t="shared" si="11"/>
        <v>0</v>
      </c>
      <c r="AR5" s="131">
        <f t="shared" si="12"/>
        <v>0</v>
      </c>
      <c r="AS5" s="136">
        <f t="shared" si="13"/>
        <v>0</v>
      </c>
      <c r="AT5" s="133">
        <f t="shared" si="14"/>
        <v>6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0</v>
      </c>
      <c r="AY5" s="133">
        <f t="shared" si="19"/>
        <v>69.699999999999989</v>
      </c>
      <c r="AZ5" s="131">
        <f t="shared" si="20"/>
        <v>0</v>
      </c>
      <c r="BA5" s="131">
        <f t="shared" si="21"/>
        <v>0</v>
      </c>
      <c r="BB5" s="131">
        <f t="shared" si="22"/>
        <v>0</v>
      </c>
      <c r="BC5" s="132">
        <f t="shared" si="23"/>
        <v>0</v>
      </c>
    </row>
    <row r="6" spans="1:55" x14ac:dyDescent="0.25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49"/>
      <c r="G6" s="153">
        <f t="shared" si="0"/>
        <v>0</v>
      </c>
      <c r="H6" s="134">
        <f t="shared" si="1"/>
        <v>5</v>
      </c>
      <c r="I6" s="135">
        <f t="shared" si="2"/>
        <v>118.89999999999999</v>
      </c>
      <c r="J6" s="167">
        <f t="shared" si="3"/>
        <v>835</v>
      </c>
      <c r="K6" s="149"/>
      <c r="L6" s="130">
        <v>0</v>
      </c>
      <c r="M6" s="131">
        <v>3</v>
      </c>
      <c r="N6" s="131">
        <v>33.6</v>
      </c>
      <c r="O6" s="132">
        <v>245</v>
      </c>
      <c r="P6" s="149"/>
      <c r="Q6" s="133">
        <v>0</v>
      </c>
      <c r="R6" s="131">
        <v>1</v>
      </c>
      <c r="S6" s="131">
        <v>20.8</v>
      </c>
      <c r="T6" s="132">
        <v>280</v>
      </c>
      <c r="U6" s="149"/>
      <c r="V6" s="133">
        <v>0</v>
      </c>
      <c r="W6" s="131">
        <v>0</v>
      </c>
      <c r="X6" s="131">
        <v>0</v>
      </c>
      <c r="Y6" s="132">
        <v>20</v>
      </c>
      <c r="Z6" s="149"/>
      <c r="AA6" s="133">
        <v>0</v>
      </c>
      <c r="AB6" s="131">
        <v>1</v>
      </c>
      <c r="AC6" s="131">
        <v>64.5</v>
      </c>
      <c r="AD6" s="132">
        <v>290</v>
      </c>
      <c r="AE6" s="149"/>
      <c r="AF6" s="133">
        <v>0</v>
      </c>
      <c r="AG6" s="131">
        <v>0</v>
      </c>
      <c r="AH6" s="131">
        <v>0</v>
      </c>
      <c r="AI6" s="132">
        <v>20</v>
      </c>
      <c r="AJ6" s="133">
        <f t="shared" si="4"/>
        <v>245</v>
      </c>
      <c r="AK6" s="131">
        <f t="shared" si="5"/>
        <v>280</v>
      </c>
      <c r="AL6" s="131">
        <f t="shared" si="6"/>
        <v>20</v>
      </c>
      <c r="AM6" s="131">
        <f t="shared" si="7"/>
        <v>290</v>
      </c>
      <c r="AN6" s="136">
        <f t="shared" si="8"/>
        <v>20</v>
      </c>
      <c r="AO6" s="133">
        <f t="shared" si="9"/>
        <v>0</v>
      </c>
      <c r="AP6" s="131">
        <f t="shared" si="10"/>
        <v>0</v>
      </c>
      <c r="AQ6" s="131">
        <f t="shared" si="11"/>
        <v>0</v>
      </c>
      <c r="AR6" s="131">
        <f t="shared" si="12"/>
        <v>0</v>
      </c>
      <c r="AS6" s="136">
        <f t="shared" si="13"/>
        <v>0</v>
      </c>
      <c r="AT6" s="133">
        <f t="shared" si="14"/>
        <v>3</v>
      </c>
      <c r="AU6" s="131">
        <f t="shared" si="15"/>
        <v>1</v>
      </c>
      <c r="AV6" s="131">
        <f t="shared" si="16"/>
        <v>0</v>
      </c>
      <c r="AW6" s="131">
        <f t="shared" si="17"/>
        <v>1</v>
      </c>
      <c r="AX6" s="136">
        <f t="shared" si="18"/>
        <v>0</v>
      </c>
      <c r="AY6" s="133">
        <f t="shared" si="19"/>
        <v>33.6</v>
      </c>
      <c r="AZ6" s="131">
        <f t="shared" si="20"/>
        <v>20.8</v>
      </c>
      <c r="BA6" s="131">
        <f t="shared" si="21"/>
        <v>0</v>
      </c>
      <c r="BB6" s="131">
        <f t="shared" si="22"/>
        <v>64.5</v>
      </c>
      <c r="BC6" s="132">
        <f t="shared" si="23"/>
        <v>0</v>
      </c>
    </row>
    <row r="7" spans="1:55" x14ac:dyDescent="0.25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49"/>
      <c r="G7" s="153">
        <f t="shared" si="0"/>
        <v>0</v>
      </c>
      <c r="H7" s="134">
        <f t="shared" si="1"/>
        <v>6</v>
      </c>
      <c r="I7" s="135">
        <f t="shared" si="2"/>
        <v>48.3</v>
      </c>
      <c r="J7" s="167">
        <f t="shared" si="3"/>
        <v>711</v>
      </c>
      <c r="K7" s="149"/>
      <c r="L7" s="130">
        <v>0</v>
      </c>
      <c r="M7" s="131">
        <v>4</v>
      </c>
      <c r="N7" s="131">
        <v>13.9</v>
      </c>
      <c r="O7" s="132">
        <v>182</v>
      </c>
      <c r="P7" s="149"/>
      <c r="Q7" s="133">
        <v>0</v>
      </c>
      <c r="R7" s="131">
        <v>1</v>
      </c>
      <c r="S7" s="131">
        <v>17</v>
      </c>
      <c r="T7" s="132">
        <v>274</v>
      </c>
      <c r="U7" s="149"/>
      <c r="V7" s="133">
        <v>0</v>
      </c>
      <c r="W7" s="131">
        <v>0</v>
      </c>
      <c r="X7" s="131">
        <v>0</v>
      </c>
      <c r="Y7" s="132">
        <v>0</v>
      </c>
      <c r="Z7" s="149"/>
      <c r="AA7" s="133">
        <v>0</v>
      </c>
      <c r="AB7" s="131">
        <v>1</v>
      </c>
      <c r="AC7" s="131">
        <v>17.399999999999999</v>
      </c>
      <c r="AD7" s="132">
        <v>235</v>
      </c>
      <c r="AE7" s="149"/>
      <c r="AF7" s="133">
        <v>0</v>
      </c>
      <c r="AG7" s="131">
        <v>0</v>
      </c>
      <c r="AH7" s="131">
        <v>0</v>
      </c>
      <c r="AI7" s="132">
        <v>20</v>
      </c>
      <c r="AJ7" s="133">
        <f t="shared" si="4"/>
        <v>182</v>
      </c>
      <c r="AK7" s="131">
        <f t="shared" si="5"/>
        <v>274</v>
      </c>
      <c r="AL7" s="131">
        <f t="shared" si="6"/>
        <v>0</v>
      </c>
      <c r="AM7" s="131">
        <f t="shared" si="7"/>
        <v>235</v>
      </c>
      <c r="AN7" s="136">
        <f t="shared" si="8"/>
        <v>20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0</v>
      </c>
      <c r="AS7" s="136">
        <f t="shared" si="13"/>
        <v>0</v>
      </c>
      <c r="AT7" s="133">
        <f t="shared" si="14"/>
        <v>4</v>
      </c>
      <c r="AU7" s="131">
        <f t="shared" si="15"/>
        <v>1</v>
      </c>
      <c r="AV7" s="131">
        <f t="shared" si="16"/>
        <v>0</v>
      </c>
      <c r="AW7" s="131">
        <f t="shared" si="17"/>
        <v>1</v>
      </c>
      <c r="AX7" s="136">
        <f t="shared" si="18"/>
        <v>0</v>
      </c>
      <c r="AY7" s="133">
        <f t="shared" si="19"/>
        <v>13.9</v>
      </c>
      <c r="AZ7" s="131">
        <f t="shared" si="20"/>
        <v>17</v>
      </c>
      <c r="BA7" s="131">
        <f t="shared" si="21"/>
        <v>0</v>
      </c>
      <c r="BB7" s="131">
        <f t="shared" si="22"/>
        <v>17.399999999999999</v>
      </c>
      <c r="BC7" s="132">
        <f t="shared" si="23"/>
        <v>0</v>
      </c>
    </row>
    <row r="8" spans="1:55" x14ac:dyDescent="0.25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49"/>
      <c r="G8" s="153">
        <f t="shared" si="0"/>
        <v>3</v>
      </c>
      <c r="H8" s="134">
        <f t="shared" si="1"/>
        <v>9</v>
      </c>
      <c r="I8" s="135">
        <f t="shared" si="2"/>
        <v>84.699999999999989</v>
      </c>
      <c r="J8" s="167">
        <f t="shared" si="3"/>
        <v>1025</v>
      </c>
      <c r="K8" s="149"/>
      <c r="L8" s="130">
        <v>1</v>
      </c>
      <c r="M8" s="131">
        <v>5</v>
      </c>
      <c r="N8" s="131">
        <v>43.4</v>
      </c>
      <c r="O8" s="132">
        <v>264</v>
      </c>
      <c r="P8" s="149"/>
      <c r="Q8" s="133">
        <v>0</v>
      </c>
      <c r="R8" s="131">
        <v>3</v>
      </c>
      <c r="S8" s="131">
        <v>16.899999999999999</v>
      </c>
      <c r="T8" s="132">
        <v>273</v>
      </c>
      <c r="U8" s="149"/>
      <c r="V8" s="133">
        <v>1</v>
      </c>
      <c r="W8" s="131">
        <v>0</v>
      </c>
      <c r="X8" s="131">
        <v>0.6</v>
      </c>
      <c r="Y8" s="132">
        <v>235</v>
      </c>
      <c r="Z8" s="149"/>
      <c r="AA8" s="133">
        <v>1</v>
      </c>
      <c r="AB8" s="131">
        <v>1</v>
      </c>
      <c r="AC8" s="131">
        <v>23.8</v>
      </c>
      <c r="AD8" s="132">
        <v>253</v>
      </c>
      <c r="AE8" s="149"/>
      <c r="AF8" s="133">
        <v>0</v>
      </c>
      <c r="AG8" s="131">
        <v>0</v>
      </c>
      <c r="AH8" s="131">
        <v>0</v>
      </c>
      <c r="AI8" s="132">
        <v>20</v>
      </c>
      <c r="AJ8" s="133">
        <f t="shared" si="4"/>
        <v>264</v>
      </c>
      <c r="AK8" s="131">
        <f t="shared" si="5"/>
        <v>273</v>
      </c>
      <c r="AL8" s="131">
        <f t="shared" si="6"/>
        <v>235</v>
      </c>
      <c r="AM8" s="131">
        <f t="shared" si="7"/>
        <v>253</v>
      </c>
      <c r="AN8" s="136">
        <f t="shared" si="8"/>
        <v>20</v>
      </c>
      <c r="AO8" s="133">
        <f t="shared" si="9"/>
        <v>1</v>
      </c>
      <c r="AP8" s="131">
        <f t="shared" si="10"/>
        <v>0</v>
      </c>
      <c r="AQ8" s="131">
        <f t="shared" si="11"/>
        <v>1</v>
      </c>
      <c r="AR8" s="131">
        <f t="shared" si="12"/>
        <v>1</v>
      </c>
      <c r="AS8" s="136">
        <f t="shared" si="13"/>
        <v>0</v>
      </c>
      <c r="AT8" s="133">
        <f t="shared" si="14"/>
        <v>5</v>
      </c>
      <c r="AU8" s="131">
        <f t="shared" si="15"/>
        <v>3</v>
      </c>
      <c r="AV8" s="131">
        <f t="shared" si="16"/>
        <v>0</v>
      </c>
      <c r="AW8" s="131">
        <f t="shared" si="17"/>
        <v>1</v>
      </c>
      <c r="AX8" s="136">
        <f t="shared" si="18"/>
        <v>0</v>
      </c>
      <c r="AY8" s="133">
        <f t="shared" si="19"/>
        <v>43.4</v>
      </c>
      <c r="AZ8" s="131">
        <f t="shared" si="20"/>
        <v>16.899999999999999</v>
      </c>
      <c r="BA8" s="131">
        <f t="shared" si="21"/>
        <v>0.6</v>
      </c>
      <c r="BB8" s="131">
        <f t="shared" si="22"/>
        <v>23.8</v>
      </c>
      <c r="BC8" s="132">
        <f t="shared" si="23"/>
        <v>0</v>
      </c>
    </row>
    <row r="9" spans="1:55" x14ac:dyDescent="0.25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49"/>
      <c r="G9" s="153">
        <f t="shared" si="0"/>
        <v>0</v>
      </c>
      <c r="H9" s="134">
        <f t="shared" si="1"/>
        <v>8</v>
      </c>
      <c r="I9" s="135">
        <f t="shared" si="2"/>
        <v>91.8</v>
      </c>
      <c r="J9" s="167">
        <f t="shared" si="3"/>
        <v>1040</v>
      </c>
      <c r="K9" s="149"/>
      <c r="L9" s="130">
        <v>0</v>
      </c>
      <c r="M9" s="131">
        <v>3</v>
      </c>
      <c r="N9" s="131">
        <v>20.399999999999999</v>
      </c>
      <c r="O9" s="132">
        <v>216</v>
      </c>
      <c r="P9" s="149"/>
      <c r="Q9" s="133">
        <v>0</v>
      </c>
      <c r="R9" s="131">
        <v>1</v>
      </c>
      <c r="S9" s="131">
        <v>3.2</v>
      </c>
      <c r="T9" s="132">
        <v>201</v>
      </c>
      <c r="U9" s="149"/>
      <c r="V9" s="133">
        <v>0</v>
      </c>
      <c r="W9" s="131">
        <v>1</v>
      </c>
      <c r="X9" s="131">
        <v>21.3</v>
      </c>
      <c r="Y9" s="132">
        <v>297</v>
      </c>
      <c r="Z9" s="149"/>
      <c r="AA9" s="133">
        <v>0</v>
      </c>
      <c r="AB9" s="131">
        <v>3</v>
      </c>
      <c r="AC9" s="131">
        <v>45.4</v>
      </c>
      <c r="AD9" s="132">
        <v>278</v>
      </c>
      <c r="AE9" s="149"/>
      <c r="AF9" s="133">
        <v>0</v>
      </c>
      <c r="AG9" s="131">
        <v>1</v>
      </c>
      <c r="AH9" s="131">
        <v>4.7</v>
      </c>
      <c r="AI9" s="132">
        <v>249</v>
      </c>
      <c r="AJ9" s="133">
        <f t="shared" si="4"/>
        <v>216</v>
      </c>
      <c r="AK9" s="131">
        <f t="shared" si="5"/>
        <v>201</v>
      </c>
      <c r="AL9" s="131">
        <f t="shared" si="6"/>
        <v>297</v>
      </c>
      <c r="AM9" s="131">
        <f t="shared" si="7"/>
        <v>278</v>
      </c>
      <c r="AN9" s="136">
        <f t="shared" si="8"/>
        <v>249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3</v>
      </c>
      <c r="AU9" s="131">
        <f t="shared" si="15"/>
        <v>1</v>
      </c>
      <c r="AV9" s="131">
        <f t="shared" si="16"/>
        <v>1</v>
      </c>
      <c r="AW9" s="131">
        <f t="shared" si="17"/>
        <v>3</v>
      </c>
      <c r="AX9" s="136">
        <f t="shared" si="18"/>
        <v>1</v>
      </c>
      <c r="AY9" s="133">
        <f t="shared" si="19"/>
        <v>20.399999999999999</v>
      </c>
      <c r="AZ9" s="131">
        <f t="shared" si="20"/>
        <v>3.2</v>
      </c>
      <c r="BA9" s="131">
        <f t="shared" si="21"/>
        <v>21.3</v>
      </c>
      <c r="BB9" s="131">
        <f t="shared" si="22"/>
        <v>45.4</v>
      </c>
      <c r="BC9" s="132">
        <f t="shared" si="23"/>
        <v>4.7</v>
      </c>
    </row>
    <row r="10" spans="1:55" x14ac:dyDescent="0.25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49"/>
      <c r="G10" s="153">
        <f t="shared" si="0"/>
        <v>4</v>
      </c>
      <c r="H10" s="134">
        <f t="shared" si="1"/>
        <v>7</v>
      </c>
      <c r="I10" s="135">
        <f t="shared" si="2"/>
        <v>75.899999999999991</v>
      </c>
      <c r="J10" s="167">
        <f t="shared" si="3"/>
        <v>1019</v>
      </c>
      <c r="K10" s="149"/>
      <c r="L10" s="130">
        <v>0</v>
      </c>
      <c r="M10" s="131">
        <v>3</v>
      </c>
      <c r="N10" s="131">
        <v>16.899999999999999</v>
      </c>
      <c r="O10" s="132">
        <v>196</v>
      </c>
      <c r="P10" s="149"/>
      <c r="Q10" s="133">
        <v>0</v>
      </c>
      <c r="R10" s="131">
        <v>1</v>
      </c>
      <c r="S10" s="131">
        <v>12.8</v>
      </c>
      <c r="T10" s="132">
        <v>265</v>
      </c>
      <c r="U10" s="149"/>
      <c r="V10" s="133">
        <v>4</v>
      </c>
      <c r="W10" s="131">
        <v>1</v>
      </c>
      <c r="X10" s="131">
        <v>4.5999999999999996</v>
      </c>
      <c r="Y10" s="132">
        <v>283</v>
      </c>
      <c r="Z10" s="149"/>
      <c r="AA10" s="133">
        <v>0</v>
      </c>
      <c r="AB10" s="131">
        <v>2</v>
      </c>
      <c r="AC10" s="131">
        <v>41.599999999999994</v>
      </c>
      <c r="AD10" s="132">
        <v>275</v>
      </c>
      <c r="AE10" s="149"/>
      <c r="AF10" s="133">
        <v>0</v>
      </c>
      <c r="AG10" s="131">
        <v>0</v>
      </c>
      <c r="AH10" s="131">
        <v>0</v>
      </c>
      <c r="AI10" s="132">
        <v>20</v>
      </c>
      <c r="AJ10" s="133">
        <f t="shared" si="4"/>
        <v>196</v>
      </c>
      <c r="AK10" s="131">
        <f t="shared" si="5"/>
        <v>265</v>
      </c>
      <c r="AL10" s="131">
        <f t="shared" si="6"/>
        <v>283</v>
      </c>
      <c r="AM10" s="131">
        <f t="shared" si="7"/>
        <v>275</v>
      </c>
      <c r="AN10" s="136">
        <f t="shared" si="8"/>
        <v>20</v>
      </c>
      <c r="AO10" s="133">
        <f t="shared" si="9"/>
        <v>0</v>
      </c>
      <c r="AP10" s="131">
        <f t="shared" si="10"/>
        <v>0</v>
      </c>
      <c r="AQ10" s="131">
        <f t="shared" si="11"/>
        <v>4</v>
      </c>
      <c r="AR10" s="131">
        <f t="shared" si="12"/>
        <v>0</v>
      </c>
      <c r="AS10" s="136">
        <f t="shared" si="13"/>
        <v>0</v>
      </c>
      <c r="AT10" s="133">
        <f t="shared" si="14"/>
        <v>3</v>
      </c>
      <c r="AU10" s="131">
        <f t="shared" si="15"/>
        <v>1</v>
      </c>
      <c r="AV10" s="131">
        <f t="shared" si="16"/>
        <v>1</v>
      </c>
      <c r="AW10" s="131">
        <f t="shared" si="17"/>
        <v>2</v>
      </c>
      <c r="AX10" s="136">
        <f t="shared" si="18"/>
        <v>0</v>
      </c>
      <c r="AY10" s="133">
        <f t="shared" si="19"/>
        <v>16.899999999999999</v>
      </c>
      <c r="AZ10" s="131">
        <f t="shared" si="20"/>
        <v>12.8</v>
      </c>
      <c r="BA10" s="131">
        <f t="shared" si="21"/>
        <v>4.5999999999999996</v>
      </c>
      <c r="BB10" s="131">
        <f t="shared" si="22"/>
        <v>41.599999999999994</v>
      </c>
      <c r="BC10" s="132">
        <f t="shared" si="23"/>
        <v>0</v>
      </c>
    </row>
    <row r="11" spans="1:55" x14ac:dyDescent="0.25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49"/>
      <c r="G11" s="153">
        <f t="shared" si="0"/>
        <v>0</v>
      </c>
      <c r="H11" s="134">
        <f t="shared" si="1"/>
        <v>3</v>
      </c>
      <c r="I11" s="135">
        <f t="shared" si="2"/>
        <v>62.6</v>
      </c>
      <c r="J11" s="167">
        <f t="shared" si="3"/>
        <v>288</v>
      </c>
      <c r="K11" s="149"/>
      <c r="L11" s="130">
        <v>0</v>
      </c>
      <c r="M11" s="131">
        <v>0</v>
      </c>
      <c r="N11" s="131">
        <v>0</v>
      </c>
      <c r="O11" s="132">
        <v>0</v>
      </c>
      <c r="P11" s="149"/>
      <c r="Q11" s="133">
        <v>0</v>
      </c>
      <c r="R11" s="131">
        <v>0</v>
      </c>
      <c r="S11" s="131">
        <v>0</v>
      </c>
      <c r="T11" s="132">
        <v>0</v>
      </c>
      <c r="U11" s="149"/>
      <c r="V11" s="133">
        <v>0</v>
      </c>
      <c r="W11" s="131">
        <v>0</v>
      </c>
      <c r="X11" s="131">
        <v>0</v>
      </c>
      <c r="Y11" s="132">
        <v>0</v>
      </c>
      <c r="Z11" s="149"/>
      <c r="AA11" s="133">
        <v>0</v>
      </c>
      <c r="AB11" s="131">
        <v>3</v>
      </c>
      <c r="AC11" s="131">
        <v>62.6</v>
      </c>
      <c r="AD11" s="132">
        <v>288</v>
      </c>
      <c r="AE11" s="149"/>
      <c r="AF11" s="133">
        <v>0</v>
      </c>
      <c r="AG11" s="131">
        <v>0</v>
      </c>
      <c r="AH11" s="131">
        <v>0</v>
      </c>
      <c r="AI11" s="132">
        <v>0</v>
      </c>
      <c r="AJ11" s="133">
        <f t="shared" si="4"/>
        <v>0</v>
      </c>
      <c r="AK11" s="131">
        <f t="shared" si="5"/>
        <v>0</v>
      </c>
      <c r="AL11" s="131">
        <f t="shared" si="6"/>
        <v>0</v>
      </c>
      <c r="AM11" s="131">
        <f t="shared" si="7"/>
        <v>288</v>
      </c>
      <c r="AN11" s="136">
        <f t="shared" si="8"/>
        <v>0</v>
      </c>
      <c r="AO11" s="133">
        <f t="shared" si="9"/>
        <v>0</v>
      </c>
      <c r="AP11" s="131">
        <f t="shared" si="10"/>
        <v>0</v>
      </c>
      <c r="AQ11" s="131">
        <f t="shared" si="11"/>
        <v>0</v>
      </c>
      <c r="AR11" s="131">
        <f t="shared" si="12"/>
        <v>0</v>
      </c>
      <c r="AS11" s="136">
        <f t="shared" si="13"/>
        <v>0</v>
      </c>
      <c r="AT11" s="133">
        <f t="shared" si="14"/>
        <v>0</v>
      </c>
      <c r="AU11" s="131">
        <f t="shared" si="15"/>
        <v>0</v>
      </c>
      <c r="AV11" s="131">
        <f t="shared" si="16"/>
        <v>0</v>
      </c>
      <c r="AW11" s="131">
        <f t="shared" si="17"/>
        <v>3</v>
      </c>
      <c r="AX11" s="136">
        <f t="shared" si="18"/>
        <v>0</v>
      </c>
      <c r="AY11" s="133">
        <f t="shared" si="19"/>
        <v>0</v>
      </c>
      <c r="AZ11" s="131">
        <f t="shared" si="20"/>
        <v>0</v>
      </c>
      <c r="BA11" s="131">
        <f t="shared" si="21"/>
        <v>0</v>
      </c>
      <c r="BB11" s="131">
        <f t="shared" si="22"/>
        <v>62.6</v>
      </c>
      <c r="BC11" s="132">
        <f t="shared" si="23"/>
        <v>0</v>
      </c>
    </row>
    <row r="12" spans="1:55" x14ac:dyDescent="0.25">
      <c r="A12" s="138" t="s">
        <v>506</v>
      </c>
      <c r="B12" s="131" t="s">
        <v>40</v>
      </c>
      <c r="C12" s="131" t="s">
        <v>104</v>
      </c>
      <c r="D12" s="131" t="s">
        <v>1863</v>
      </c>
      <c r="E12" s="132" t="s">
        <v>1311</v>
      </c>
      <c r="F12" s="149"/>
      <c r="G12" s="153">
        <f t="shared" si="0"/>
        <v>0</v>
      </c>
      <c r="H12" s="134">
        <f t="shared" si="1"/>
        <v>0</v>
      </c>
      <c r="I12" s="135">
        <f t="shared" si="2"/>
        <v>0</v>
      </c>
      <c r="J12" s="167">
        <f t="shared" si="3"/>
        <v>0</v>
      </c>
      <c r="K12" s="149"/>
      <c r="L12" s="130">
        <v>0</v>
      </c>
      <c r="M12" s="131">
        <v>0</v>
      </c>
      <c r="N12" s="131">
        <v>0</v>
      </c>
      <c r="O12" s="132">
        <v>0</v>
      </c>
      <c r="P12" s="149"/>
      <c r="Q12" s="133">
        <v>0</v>
      </c>
      <c r="R12" s="131">
        <v>0</v>
      </c>
      <c r="S12" s="131">
        <v>0</v>
      </c>
      <c r="T12" s="132">
        <v>0</v>
      </c>
      <c r="U12" s="149"/>
      <c r="V12" s="133">
        <v>0</v>
      </c>
      <c r="W12" s="131">
        <v>0</v>
      </c>
      <c r="X12" s="131">
        <v>0</v>
      </c>
      <c r="Y12" s="132">
        <v>0</v>
      </c>
      <c r="Z12" s="149"/>
      <c r="AA12" s="133">
        <v>0</v>
      </c>
      <c r="AB12" s="131">
        <v>0</v>
      </c>
      <c r="AC12" s="131">
        <v>0</v>
      </c>
      <c r="AD12" s="132">
        <v>0</v>
      </c>
      <c r="AE12" s="149"/>
      <c r="AF12" s="133">
        <v>0</v>
      </c>
      <c r="AG12" s="131">
        <v>0</v>
      </c>
      <c r="AH12" s="131">
        <v>0</v>
      </c>
      <c r="AI12" s="132">
        <v>0</v>
      </c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0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0</v>
      </c>
    </row>
    <row r="13" spans="1:55" x14ac:dyDescent="0.25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49"/>
      <c r="G13" s="153">
        <f t="shared" si="0"/>
        <v>1</v>
      </c>
      <c r="H13" s="134">
        <f t="shared" si="1"/>
        <v>2</v>
      </c>
      <c r="I13" s="135">
        <f t="shared" si="2"/>
        <v>21.6</v>
      </c>
      <c r="J13" s="167">
        <f t="shared" si="3"/>
        <v>660</v>
      </c>
      <c r="K13" s="149"/>
      <c r="L13" s="130">
        <v>0</v>
      </c>
      <c r="M13" s="131">
        <v>1</v>
      </c>
      <c r="N13" s="131">
        <v>3.4</v>
      </c>
      <c r="O13" s="132">
        <v>122</v>
      </c>
      <c r="P13" s="149"/>
      <c r="Q13" s="133">
        <v>0</v>
      </c>
      <c r="R13" s="131">
        <v>1</v>
      </c>
      <c r="S13" s="131">
        <v>16.600000000000001</v>
      </c>
      <c r="T13" s="132">
        <v>272</v>
      </c>
      <c r="U13" s="149"/>
      <c r="V13" s="133">
        <v>1</v>
      </c>
      <c r="W13" s="131">
        <v>0</v>
      </c>
      <c r="X13" s="131">
        <v>1.6</v>
      </c>
      <c r="Y13" s="132">
        <v>266</v>
      </c>
      <c r="Z13" s="149"/>
      <c r="AA13" s="133">
        <v>0</v>
      </c>
      <c r="AB13" s="131">
        <v>0</v>
      </c>
      <c r="AC13" s="131">
        <v>0</v>
      </c>
      <c r="AD13" s="132">
        <v>0</v>
      </c>
      <c r="AE13" s="149"/>
      <c r="AF13" s="133">
        <v>0</v>
      </c>
      <c r="AG13" s="131">
        <v>0</v>
      </c>
      <c r="AH13" s="131">
        <v>0</v>
      </c>
      <c r="AI13" s="132">
        <v>0</v>
      </c>
      <c r="AJ13" s="133">
        <f t="shared" si="4"/>
        <v>122</v>
      </c>
      <c r="AK13" s="131">
        <f t="shared" si="5"/>
        <v>272</v>
      </c>
      <c r="AL13" s="131">
        <f t="shared" si="6"/>
        <v>266</v>
      </c>
      <c r="AM13" s="131">
        <f t="shared" si="7"/>
        <v>0</v>
      </c>
      <c r="AN13" s="136">
        <f t="shared" si="8"/>
        <v>0</v>
      </c>
      <c r="AO13" s="133">
        <f t="shared" si="9"/>
        <v>0</v>
      </c>
      <c r="AP13" s="131">
        <f t="shared" si="10"/>
        <v>0</v>
      </c>
      <c r="AQ13" s="131">
        <f t="shared" si="11"/>
        <v>1</v>
      </c>
      <c r="AR13" s="131">
        <f t="shared" si="12"/>
        <v>0</v>
      </c>
      <c r="AS13" s="136">
        <f t="shared" si="13"/>
        <v>0</v>
      </c>
      <c r="AT13" s="133">
        <f t="shared" si="14"/>
        <v>1</v>
      </c>
      <c r="AU13" s="131">
        <f t="shared" si="15"/>
        <v>1</v>
      </c>
      <c r="AV13" s="131">
        <f t="shared" si="16"/>
        <v>0</v>
      </c>
      <c r="AW13" s="131">
        <f t="shared" si="17"/>
        <v>0</v>
      </c>
      <c r="AX13" s="136">
        <f t="shared" si="18"/>
        <v>0</v>
      </c>
      <c r="AY13" s="133">
        <f t="shared" si="19"/>
        <v>3.4</v>
      </c>
      <c r="AZ13" s="131">
        <f t="shared" si="20"/>
        <v>16.600000000000001</v>
      </c>
      <c r="BA13" s="131">
        <f t="shared" si="21"/>
        <v>1.6</v>
      </c>
      <c r="BB13" s="131">
        <f t="shared" si="22"/>
        <v>0</v>
      </c>
      <c r="BC13" s="132">
        <f t="shared" si="23"/>
        <v>0</v>
      </c>
    </row>
    <row r="14" spans="1:55" x14ac:dyDescent="0.25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49"/>
      <c r="G14" s="153">
        <f t="shared" si="0"/>
        <v>0</v>
      </c>
      <c r="H14" s="134">
        <f t="shared" si="1"/>
        <v>0</v>
      </c>
      <c r="I14" s="135">
        <f t="shared" si="2"/>
        <v>0</v>
      </c>
      <c r="J14" s="167">
        <f t="shared" si="3"/>
        <v>0</v>
      </c>
      <c r="K14" s="149"/>
      <c r="L14" s="130">
        <v>0</v>
      </c>
      <c r="M14" s="131">
        <v>0</v>
      </c>
      <c r="N14" s="131">
        <v>0</v>
      </c>
      <c r="O14" s="132">
        <v>0</v>
      </c>
      <c r="P14" s="149"/>
      <c r="Q14" s="133">
        <v>0</v>
      </c>
      <c r="R14" s="131">
        <v>0</v>
      </c>
      <c r="S14" s="131">
        <v>0</v>
      </c>
      <c r="T14" s="132">
        <v>0</v>
      </c>
      <c r="U14" s="149"/>
      <c r="V14" s="133">
        <v>0</v>
      </c>
      <c r="W14" s="131">
        <v>0</v>
      </c>
      <c r="X14" s="131">
        <v>0</v>
      </c>
      <c r="Y14" s="132">
        <v>0</v>
      </c>
      <c r="Z14" s="149"/>
      <c r="AA14" s="133">
        <v>0</v>
      </c>
      <c r="AB14" s="131">
        <v>0</v>
      </c>
      <c r="AC14" s="131">
        <v>0</v>
      </c>
      <c r="AD14" s="132">
        <v>0</v>
      </c>
      <c r="AE14" s="149"/>
      <c r="AF14" s="133">
        <v>0</v>
      </c>
      <c r="AG14" s="131">
        <v>0</v>
      </c>
      <c r="AH14" s="131">
        <v>0</v>
      </c>
      <c r="AI14" s="132">
        <v>0</v>
      </c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x14ac:dyDescent="0.25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49"/>
      <c r="G15" s="153">
        <f t="shared" si="0"/>
        <v>0</v>
      </c>
      <c r="H15" s="134">
        <f t="shared" si="1"/>
        <v>4</v>
      </c>
      <c r="I15" s="135">
        <f t="shared" si="2"/>
        <v>51.5</v>
      </c>
      <c r="J15" s="167">
        <f t="shared" si="3"/>
        <v>524</v>
      </c>
      <c r="K15" s="149"/>
      <c r="L15" s="130">
        <v>0</v>
      </c>
      <c r="M15" s="131">
        <v>3</v>
      </c>
      <c r="N15" s="131">
        <v>34.1</v>
      </c>
      <c r="O15" s="132">
        <v>249</v>
      </c>
      <c r="P15" s="149"/>
      <c r="Q15" s="133">
        <v>0</v>
      </c>
      <c r="R15" s="131">
        <v>0</v>
      </c>
      <c r="S15" s="131">
        <v>0</v>
      </c>
      <c r="T15" s="132">
        <v>0</v>
      </c>
      <c r="U15" s="149"/>
      <c r="V15" s="133">
        <v>0</v>
      </c>
      <c r="W15" s="131">
        <v>0</v>
      </c>
      <c r="X15" s="131">
        <v>0</v>
      </c>
      <c r="Y15" s="132">
        <v>20</v>
      </c>
      <c r="Z15" s="149"/>
      <c r="AA15" s="133">
        <v>0</v>
      </c>
      <c r="AB15" s="131">
        <v>1</v>
      </c>
      <c r="AC15" s="131">
        <v>17.399999999999999</v>
      </c>
      <c r="AD15" s="132">
        <v>235</v>
      </c>
      <c r="AE15" s="149"/>
      <c r="AF15" s="133">
        <v>0</v>
      </c>
      <c r="AG15" s="131">
        <v>0</v>
      </c>
      <c r="AH15" s="131">
        <v>0</v>
      </c>
      <c r="AI15" s="132">
        <v>20</v>
      </c>
      <c r="AJ15" s="133">
        <f t="shared" si="4"/>
        <v>249</v>
      </c>
      <c r="AK15" s="131">
        <f t="shared" si="5"/>
        <v>0</v>
      </c>
      <c r="AL15" s="131">
        <f t="shared" si="6"/>
        <v>20</v>
      </c>
      <c r="AM15" s="131">
        <f t="shared" si="7"/>
        <v>235</v>
      </c>
      <c r="AN15" s="136">
        <f t="shared" si="8"/>
        <v>20</v>
      </c>
      <c r="AO15" s="133">
        <f t="shared" si="9"/>
        <v>0</v>
      </c>
      <c r="AP15" s="131">
        <f t="shared" si="10"/>
        <v>0</v>
      </c>
      <c r="AQ15" s="131">
        <f t="shared" si="11"/>
        <v>0</v>
      </c>
      <c r="AR15" s="131">
        <f t="shared" si="12"/>
        <v>0</v>
      </c>
      <c r="AS15" s="136">
        <f t="shared" si="13"/>
        <v>0</v>
      </c>
      <c r="AT15" s="133">
        <f t="shared" si="14"/>
        <v>3</v>
      </c>
      <c r="AU15" s="131">
        <f t="shared" si="15"/>
        <v>0</v>
      </c>
      <c r="AV15" s="131">
        <f t="shared" si="16"/>
        <v>0</v>
      </c>
      <c r="AW15" s="131">
        <f t="shared" si="17"/>
        <v>1</v>
      </c>
      <c r="AX15" s="136">
        <f t="shared" si="18"/>
        <v>0</v>
      </c>
      <c r="AY15" s="133">
        <f t="shared" si="19"/>
        <v>34.1</v>
      </c>
      <c r="AZ15" s="131">
        <f t="shared" si="20"/>
        <v>0</v>
      </c>
      <c r="BA15" s="131">
        <f t="shared" si="21"/>
        <v>0</v>
      </c>
      <c r="BB15" s="131">
        <f t="shared" si="22"/>
        <v>17.399999999999999</v>
      </c>
      <c r="BC15" s="132">
        <f t="shared" si="23"/>
        <v>0</v>
      </c>
    </row>
    <row r="16" spans="1:55" x14ac:dyDescent="0.25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49"/>
      <c r="G16" s="153">
        <f t="shared" si="0"/>
        <v>0</v>
      </c>
      <c r="H16" s="134">
        <f t="shared" si="1"/>
        <v>11</v>
      </c>
      <c r="I16" s="135">
        <f t="shared" si="2"/>
        <v>80.199999999999989</v>
      </c>
      <c r="J16" s="167">
        <f t="shared" si="3"/>
        <v>736</v>
      </c>
      <c r="K16" s="149"/>
      <c r="L16" s="130">
        <v>0</v>
      </c>
      <c r="M16" s="131">
        <v>5</v>
      </c>
      <c r="N16" s="131">
        <v>35.199999999999996</v>
      </c>
      <c r="O16" s="132">
        <v>252</v>
      </c>
      <c r="P16" s="149"/>
      <c r="Q16" s="133">
        <v>0</v>
      </c>
      <c r="R16" s="131">
        <v>2</v>
      </c>
      <c r="S16" s="131">
        <v>2.1</v>
      </c>
      <c r="T16" s="132">
        <v>187</v>
      </c>
      <c r="U16" s="149"/>
      <c r="V16" s="133">
        <v>0</v>
      </c>
      <c r="W16" s="131">
        <v>0</v>
      </c>
      <c r="X16" s="131">
        <v>0</v>
      </c>
      <c r="Y16" s="132">
        <v>20</v>
      </c>
      <c r="Z16" s="149"/>
      <c r="AA16" s="133">
        <v>0</v>
      </c>
      <c r="AB16" s="131">
        <v>4</v>
      </c>
      <c r="AC16" s="131">
        <v>42.900000000000006</v>
      </c>
      <c r="AD16" s="132">
        <v>277</v>
      </c>
      <c r="AE16" s="149"/>
      <c r="AF16" s="133">
        <v>0</v>
      </c>
      <c r="AG16" s="131">
        <v>0</v>
      </c>
      <c r="AH16" s="131">
        <v>0</v>
      </c>
      <c r="AI16" s="132">
        <v>20</v>
      </c>
      <c r="AJ16" s="133">
        <f t="shared" si="4"/>
        <v>252</v>
      </c>
      <c r="AK16" s="131">
        <f t="shared" si="5"/>
        <v>187</v>
      </c>
      <c r="AL16" s="131">
        <f t="shared" si="6"/>
        <v>20</v>
      </c>
      <c r="AM16" s="131">
        <f t="shared" si="7"/>
        <v>277</v>
      </c>
      <c r="AN16" s="136">
        <f t="shared" si="8"/>
        <v>20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5</v>
      </c>
      <c r="AU16" s="131">
        <f t="shared" si="15"/>
        <v>2</v>
      </c>
      <c r="AV16" s="131">
        <f t="shared" si="16"/>
        <v>0</v>
      </c>
      <c r="AW16" s="131">
        <f t="shared" si="17"/>
        <v>4</v>
      </c>
      <c r="AX16" s="136">
        <f t="shared" si="18"/>
        <v>0</v>
      </c>
      <c r="AY16" s="133">
        <f t="shared" si="19"/>
        <v>35.199999999999996</v>
      </c>
      <c r="AZ16" s="131">
        <f t="shared" si="20"/>
        <v>2.1</v>
      </c>
      <c r="BA16" s="131">
        <f t="shared" si="21"/>
        <v>0</v>
      </c>
      <c r="BB16" s="131">
        <f t="shared" si="22"/>
        <v>42.900000000000006</v>
      </c>
      <c r="BC16" s="132">
        <f t="shared" si="23"/>
        <v>0</v>
      </c>
    </row>
    <row r="17" spans="1:55" x14ac:dyDescent="0.25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49"/>
      <c r="G17" s="153">
        <f t="shared" si="0"/>
        <v>3</v>
      </c>
      <c r="H17" s="134">
        <f t="shared" si="1"/>
        <v>2</v>
      </c>
      <c r="I17" s="135">
        <f t="shared" si="2"/>
        <v>58.900000000000006</v>
      </c>
      <c r="J17" s="167">
        <f t="shared" si="3"/>
        <v>928</v>
      </c>
      <c r="K17" s="149"/>
      <c r="L17" s="130">
        <v>0</v>
      </c>
      <c r="M17" s="131">
        <v>2</v>
      </c>
      <c r="N17" s="131">
        <v>54.1</v>
      </c>
      <c r="O17" s="132">
        <v>277</v>
      </c>
      <c r="P17" s="149"/>
      <c r="Q17" s="133">
        <v>1</v>
      </c>
      <c r="R17" s="131">
        <v>0</v>
      </c>
      <c r="S17" s="131">
        <v>2</v>
      </c>
      <c r="T17" s="132">
        <v>185</v>
      </c>
      <c r="U17" s="149"/>
      <c r="V17" s="133">
        <v>1</v>
      </c>
      <c r="W17" s="131">
        <v>0</v>
      </c>
      <c r="X17" s="131">
        <v>0.6</v>
      </c>
      <c r="Y17" s="132">
        <v>235</v>
      </c>
      <c r="Z17" s="149"/>
      <c r="AA17" s="133">
        <v>0</v>
      </c>
      <c r="AB17" s="131">
        <v>0</v>
      </c>
      <c r="AC17" s="131">
        <v>0</v>
      </c>
      <c r="AD17" s="132">
        <v>20</v>
      </c>
      <c r="AE17" s="149"/>
      <c r="AF17" s="133">
        <v>1</v>
      </c>
      <c r="AG17" s="131">
        <v>0</v>
      </c>
      <c r="AH17" s="131">
        <v>2.2000000000000002</v>
      </c>
      <c r="AI17" s="132">
        <v>231</v>
      </c>
      <c r="AJ17" s="133">
        <f t="shared" si="4"/>
        <v>277</v>
      </c>
      <c r="AK17" s="131">
        <f t="shared" si="5"/>
        <v>185</v>
      </c>
      <c r="AL17" s="131">
        <f t="shared" si="6"/>
        <v>235</v>
      </c>
      <c r="AM17" s="131">
        <f t="shared" si="7"/>
        <v>20</v>
      </c>
      <c r="AN17" s="136">
        <f t="shared" si="8"/>
        <v>231</v>
      </c>
      <c r="AO17" s="133">
        <f t="shared" si="9"/>
        <v>0</v>
      </c>
      <c r="AP17" s="131">
        <f t="shared" si="10"/>
        <v>1</v>
      </c>
      <c r="AQ17" s="131">
        <f t="shared" si="11"/>
        <v>1</v>
      </c>
      <c r="AR17" s="131">
        <f t="shared" si="12"/>
        <v>0</v>
      </c>
      <c r="AS17" s="136">
        <f t="shared" si="13"/>
        <v>1</v>
      </c>
      <c r="AT17" s="133">
        <f t="shared" si="14"/>
        <v>2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0</v>
      </c>
      <c r="AY17" s="133">
        <f t="shared" si="19"/>
        <v>54.1</v>
      </c>
      <c r="AZ17" s="131">
        <f t="shared" si="20"/>
        <v>2</v>
      </c>
      <c r="BA17" s="131">
        <f t="shared" si="21"/>
        <v>0.6</v>
      </c>
      <c r="BB17" s="131">
        <f t="shared" si="22"/>
        <v>0</v>
      </c>
      <c r="BC17" s="132">
        <f t="shared" si="23"/>
        <v>2.2000000000000002</v>
      </c>
    </row>
    <row r="18" spans="1:55" x14ac:dyDescent="0.25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49"/>
      <c r="G18" s="153">
        <f t="shared" si="0"/>
        <v>1</v>
      </c>
      <c r="H18" s="134">
        <f t="shared" si="1"/>
        <v>2</v>
      </c>
      <c r="I18" s="135">
        <f t="shared" si="2"/>
        <v>50.5</v>
      </c>
      <c r="J18" s="167">
        <f t="shared" si="3"/>
        <v>507</v>
      </c>
      <c r="K18" s="149"/>
      <c r="L18" s="130">
        <v>0</v>
      </c>
      <c r="M18" s="131">
        <v>0</v>
      </c>
      <c r="N18" s="131">
        <v>0</v>
      </c>
      <c r="O18" s="132">
        <v>0</v>
      </c>
      <c r="P18" s="149"/>
      <c r="Q18" s="133">
        <v>0</v>
      </c>
      <c r="R18" s="131">
        <v>1</v>
      </c>
      <c r="S18" s="131">
        <v>40.299999999999997</v>
      </c>
      <c r="T18" s="132">
        <v>285</v>
      </c>
      <c r="U18" s="149"/>
      <c r="V18" s="133">
        <v>0</v>
      </c>
      <c r="W18" s="131">
        <v>0</v>
      </c>
      <c r="X18" s="131">
        <v>0</v>
      </c>
      <c r="Y18" s="132">
        <v>20</v>
      </c>
      <c r="Z18" s="149"/>
      <c r="AA18" s="133">
        <v>1</v>
      </c>
      <c r="AB18" s="131">
        <v>1</v>
      </c>
      <c r="AC18" s="131">
        <v>10.199999999999999</v>
      </c>
      <c r="AD18" s="132">
        <v>202</v>
      </c>
      <c r="AE18" s="149"/>
      <c r="AF18" s="133">
        <v>0</v>
      </c>
      <c r="AG18" s="131">
        <v>0</v>
      </c>
      <c r="AH18" s="131">
        <v>0</v>
      </c>
      <c r="AI18" s="132">
        <v>0</v>
      </c>
      <c r="AJ18" s="133">
        <f t="shared" si="4"/>
        <v>0</v>
      </c>
      <c r="AK18" s="131">
        <f t="shared" si="5"/>
        <v>285</v>
      </c>
      <c r="AL18" s="131">
        <f t="shared" si="6"/>
        <v>20</v>
      </c>
      <c r="AM18" s="131">
        <f t="shared" si="7"/>
        <v>202</v>
      </c>
      <c r="AN18" s="136">
        <f t="shared" si="8"/>
        <v>0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1</v>
      </c>
      <c r="AS18" s="136">
        <f t="shared" si="13"/>
        <v>0</v>
      </c>
      <c r="AT18" s="133">
        <f t="shared" si="14"/>
        <v>0</v>
      </c>
      <c r="AU18" s="131">
        <f t="shared" si="15"/>
        <v>1</v>
      </c>
      <c r="AV18" s="131">
        <f t="shared" si="16"/>
        <v>0</v>
      </c>
      <c r="AW18" s="131">
        <f t="shared" si="17"/>
        <v>1</v>
      </c>
      <c r="AX18" s="136">
        <f t="shared" si="18"/>
        <v>0</v>
      </c>
      <c r="AY18" s="133">
        <f t="shared" si="19"/>
        <v>0</v>
      </c>
      <c r="AZ18" s="131">
        <f t="shared" si="20"/>
        <v>40.299999999999997</v>
      </c>
      <c r="BA18" s="131">
        <f t="shared" si="21"/>
        <v>0</v>
      </c>
      <c r="BB18" s="131">
        <f t="shared" si="22"/>
        <v>10.199999999999999</v>
      </c>
      <c r="BC18" s="132">
        <f t="shared" si="23"/>
        <v>0</v>
      </c>
    </row>
    <row r="19" spans="1:55" x14ac:dyDescent="0.25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49"/>
      <c r="G19" s="153">
        <f t="shared" si="0"/>
        <v>0</v>
      </c>
      <c r="H19" s="134">
        <f t="shared" si="1"/>
        <v>9</v>
      </c>
      <c r="I19" s="135">
        <f t="shared" si="2"/>
        <v>77.600000000000009</v>
      </c>
      <c r="J19" s="167">
        <f t="shared" si="3"/>
        <v>749</v>
      </c>
      <c r="K19" s="149"/>
      <c r="L19" s="130">
        <v>0</v>
      </c>
      <c r="M19" s="131">
        <v>4</v>
      </c>
      <c r="N19" s="131">
        <v>26.599999999999998</v>
      </c>
      <c r="O19" s="132">
        <v>229</v>
      </c>
      <c r="P19" s="149"/>
      <c r="Q19" s="133">
        <v>0</v>
      </c>
      <c r="R19" s="131">
        <v>0</v>
      </c>
      <c r="S19" s="131">
        <v>0</v>
      </c>
      <c r="T19" s="132">
        <v>0</v>
      </c>
      <c r="U19" s="149"/>
      <c r="V19" s="133">
        <v>0</v>
      </c>
      <c r="W19" s="131">
        <v>0</v>
      </c>
      <c r="X19" s="131">
        <v>0</v>
      </c>
      <c r="Y19" s="132">
        <v>0</v>
      </c>
      <c r="Z19" s="149"/>
      <c r="AA19" s="133">
        <v>0</v>
      </c>
      <c r="AB19" s="131">
        <v>3</v>
      </c>
      <c r="AC19" s="131">
        <v>47.300000000000004</v>
      </c>
      <c r="AD19" s="132">
        <v>279</v>
      </c>
      <c r="AE19" s="149"/>
      <c r="AF19" s="133">
        <v>0</v>
      </c>
      <c r="AG19" s="131">
        <v>2</v>
      </c>
      <c r="AH19" s="131">
        <v>3.7</v>
      </c>
      <c r="AI19" s="132">
        <v>241</v>
      </c>
      <c r="AJ19" s="133">
        <f t="shared" si="4"/>
        <v>229</v>
      </c>
      <c r="AK19" s="131">
        <f t="shared" si="5"/>
        <v>0</v>
      </c>
      <c r="AL19" s="131">
        <f t="shared" si="6"/>
        <v>0</v>
      </c>
      <c r="AM19" s="131">
        <f t="shared" si="7"/>
        <v>279</v>
      </c>
      <c r="AN19" s="136">
        <f t="shared" si="8"/>
        <v>241</v>
      </c>
      <c r="AO19" s="133">
        <f t="shared" si="9"/>
        <v>0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4</v>
      </c>
      <c r="AU19" s="131">
        <f t="shared" si="15"/>
        <v>0</v>
      </c>
      <c r="AV19" s="131">
        <f t="shared" si="16"/>
        <v>0</v>
      </c>
      <c r="AW19" s="131">
        <f t="shared" si="17"/>
        <v>3</v>
      </c>
      <c r="AX19" s="136">
        <f t="shared" si="18"/>
        <v>2</v>
      </c>
      <c r="AY19" s="133">
        <f t="shared" si="19"/>
        <v>26.599999999999998</v>
      </c>
      <c r="AZ19" s="131">
        <f t="shared" si="20"/>
        <v>0</v>
      </c>
      <c r="BA19" s="131">
        <f t="shared" si="21"/>
        <v>0</v>
      </c>
      <c r="BB19" s="131">
        <f t="shared" si="22"/>
        <v>47.300000000000004</v>
      </c>
      <c r="BC19" s="132">
        <f t="shared" si="23"/>
        <v>3.7</v>
      </c>
    </row>
    <row r="20" spans="1:55" x14ac:dyDescent="0.25">
      <c r="A20" s="138" t="s">
        <v>514</v>
      </c>
      <c r="B20" s="131" t="s">
        <v>43</v>
      </c>
      <c r="C20" s="131" t="s">
        <v>211</v>
      </c>
      <c r="D20" s="131" t="s">
        <v>212</v>
      </c>
      <c r="E20" s="132" t="s">
        <v>1314</v>
      </c>
      <c r="F20" s="149"/>
      <c r="G20" s="153">
        <f t="shared" si="0"/>
        <v>0</v>
      </c>
      <c r="H20" s="134">
        <f t="shared" si="1"/>
        <v>0</v>
      </c>
      <c r="I20" s="135">
        <f t="shared" si="2"/>
        <v>0</v>
      </c>
      <c r="J20" s="167">
        <f t="shared" si="3"/>
        <v>0</v>
      </c>
      <c r="K20" s="149"/>
      <c r="L20" s="130">
        <v>0</v>
      </c>
      <c r="M20" s="131">
        <v>0</v>
      </c>
      <c r="N20" s="131">
        <v>0</v>
      </c>
      <c r="O20" s="132">
        <v>0</v>
      </c>
      <c r="P20" s="149"/>
      <c r="Q20" s="133">
        <v>0</v>
      </c>
      <c r="R20" s="131">
        <v>0</v>
      </c>
      <c r="S20" s="131">
        <v>0</v>
      </c>
      <c r="T20" s="132">
        <v>0</v>
      </c>
      <c r="U20" s="149"/>
      <c r="V20" s="133">
        <v>0</v>
      </c>
      <c r="W20" s="131">
        <v>0</v>
      </c>
      <c r="X20" s="131">
        <v>0</v>
      </c>
      <c r="Y20" s="132">
        <v>0</v>
      </c>
      <c r="Z20" s="149"/>
      <c r="AA20" s="133">
        <v>0</v>
      </c>
      <c r="AB20" s="131">
        <v>0</v>
      </c>
      <c r="AC20" s="131">
        <v>0</v>
      </c>
      <c r="AD20" s="132">
        <v>0</v>
      </c>
      <c r="AE20" s="149"/>
      <c r="AF20" s="133">
        <v>0</v>
      </c>
      <c r="AG20" s="131">
        <v>0</v>
      </c>
      <c r="AH20" s="131">
        <v>0</v>
      </c>
      <c r="AI20" s="132">
        <v>0</v>
      </c>
      <c r="AJ20" s="133">
        <f t="shared" si="4"/>
        <v>0</v>
      </c>
      <c r="AK20" s="131">
        <f t="shared" si="5"/>
        <v>0</v>
      </c>
      <c r="AL20" s="131">
        <f t="shared" si="6"/>
        <v>0</v>
      </c>
      <c r="AM20" s="131">
        <f t="shared" si="7"/>
        <v>0</v>
      </c>
      <c r="AN20" s="136">
        <f t="shared" si="8"/>
        <v>0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0</v>
      </c>
      <c r="AU20" s="131">
        <f t="shared" si="15"/>
        <v>0</v>
      </c>
      <c r="AV20" s="131">
        <f t="shared" si="16"/>
        <v>0</v>
      </c>
      <c r="AW20" s="131">
        <f t="shared" si="17"/>
        <v>0</v>
      </c>
      <c r="AX20" s="136">
        <f t="shared" si="18"/>
        <v>0</v>
      </c>
      <c r="AY20" s="133">
        <f t="shared" si="19"/>
        <v>0</v>
      </c>
      <c r="AZ20" s="131">
        <f t="shared" si="20"/>
        <v>0</v>
      </c>
      <c r="BA20" s="131">
        <f t="shared" si="21"/>
        <v>0</v>
      </c>
      <c r="BB20" s="131">
        <f t="shared" si="22"/>
        <v>0</v>
      </c>
      <c r="BC20" s="132">
        <f t="shared" si="23"/>
        <v>0</v>
      </c>
    </row>
    <row r="21" spans="1:55" x14ac:dyDescent="0.25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1311</v>
      </c>
      <c r="F21" s="149"/>
      <c r="G21" s="153">
        <f t="shared" si="0"/>
        <v>1</v>
      </c>
      <c r="H21" s="134">
        <f t="shared" si="1"/>
        <v>12</v>
      </c>
      <c r="I21" s="135">
        <f t="shared" si="2"/>
        <v>140.10000000000002</v>
      </c>
      <c r="J21" s="167">
        <f t="shared" si="3"/>
        <v>1115</v>
      </c>
      <c r="K21" s="149"/>
      <c r="L21" s="130">
        <v>0</v>
      </c>
      <c r="M21" s="131">
        <v>6</v>
      </c>
      <c r="N21" s="131">
        <v>33.900000000000006</v>
      </c>
      <c r="O21" s="132">
        <v>247</v>
      </c>
      <c r="P21" s="149"/>
      <c r="Q21" s="133">
        <v>0</v>
      </c>
      <c r="R21" s="131">
        <v>3</v>
      </c>
      <c r="S21" s="131">
        <v>64.900000000000006</v>
      </c>
      <c r="T21" s="132">
        <v>295</v>
      </c>
      <c r="U21" s="149"/>
      <c r="V21" s="133">
        <v>1</v>
      </c>
      <c r="W21" s="131">
        <v>1</v>
      </c>
      <c r="X21" s="131">
        <v>2.9</v>
      </c>
      <c r="Y21" s="132">
        <v>278</v>
      </c>
      <c r="Z21" s="149"/>
      <c r="AA21" s="133">
        <v>0</v>
      </c>
      <c r="AB21" s="131">
        <v>1</v>
      </c>
      <c r="AC21" s="131">
        <v>5.3</v>
      </c>
      <c r="AD21" s="132">
        <v>184</v>
      </c>
      <c r="AE21" s="149"/>
      <c r="AF21" s="133">
        <v>0</v>
      </c>
      <c r="AG21" s="131">
        <v>2</v>
      </c>
      <c r="AH21" s="131">
        <v>36</v>
      </c>
      <c r="AI21" s="132">
        <v>295</v>
      </c>
      <c r="AJ21" s="133">
        <f t="shared" si="4"/>
        <v>247</v>
      </c>
      <c r="AK21" s="131">
        <f t="shared" si="5"/>
        <v>295</v>
      </c>
      <c r="AL21" s="131">
        <f t="shared" si="6"/>
        <v>278</v>
      </c>
      <c r="AM21" s="131">
        <f t="shared" si="7"/>
        <v>184</v>
      </c>
      <c r="AN21" s="136">
        <f t="shared" si="8"/>
        <v>295</v>
      </c>
      <c r="AO21" s="133">
        <f t="shared" si="9"/>
        <v>0</v>
      </c>
      <c r="AP21" s="131">
        <f t="shared" si="10"/>
        <v>0</v>
      </c>
      <c r="AQ21" s="131">
        <f t="shared" si="11"/>
        <v>1</v>
      </c>
      <c r="AR21" s="131">
        <f t="shared" si="12"/>
        <v>0</v>
      </c>
      <c r="AS21" s="136">
        <f t="shared" si="13"/>
        <v>0</v>
      </c>
      <c r="AT21" s="133">
        <f t="shared" si="14"/>
        <v>6</v>
      </c>
      <c r="AU21" s="131">
        <f t="shared" si="15"/>
        <v>3</v>
      </c>
      <c r="AV21" s="131">
        <f t="shared" si="16"/>
        <v>1</v>
      </c>
      <c r="AW21" s="131">
        <f t="shared" si="17"/>
        <v>1</v>
      </c>
      <c r="AX21" s="136">
        <f t="shared" si="18"/>
        <v>2</v>
      </c>
      <c r="AY21" s="133">
        <f t="shared" si="19"/>
        <v>33.900000000000006</v>
      </c>
      <c r="AZ21" s="131">
        <f t="shared" si="20"/>
        <v>64.900000000000006</v>
      </c>
      <c r="BA21" s="131">
        <f t="shared" si="21"/>
        <v>2.9</v>
      </c>
      <c r="BB21" s="131">
        <f t="shared" si="22"/>
        <v>5.3</v>
      </c>
      <c r="BC21" s="132">
        <f t="shared" si="23"/>
        <v>36</v>
      </c>
    </row>
    <row r="22" spans="1:55" x14ac:dyDescent="0.25">
      <c r="A22" s="138" t="s">
        <v>516</v>
      </c>
      <c r="B22" s="131" t="s">
        <v>41</v>
      </c>
      <c r="C22" s="131" t="s">
        <v>172</v>
      </c>
      <c r="D22" s="131" t="s">
        <v>91</v>
      </c>
      <c r="E22" s="132" t="s">
        <v>1314</v>
      </c>
      <c r="F22" s="149"/>
      <c r="G22" s="153">
        <f t="shared" si="0"/>
        <v>0</v>
      </c>
      <c r="H22" s="134">
        <f t="shared" si="1"/>
        <v>10</v>
      </c>
      <c r="I22" s="135">
        <f t="shared" si="2"/>
        <v>164</v>
      </c>
      <c r="J22" s="167">
        <f t="shared" si="3"/>
        <v>887</v>
      </c>
      <c r="K22" s="149"/>
      <c r="L22" s="130">
        <v>0</v>
      </c>
      <c r="M22" s="131">
        <v>5</v>
      </c>
      <c r="N22" s="131">
        <v>72.5</v>
      </c>
      <c r="O22" s="132">
        <v>289</v>
      </c>
      <c r="P22" s="149"/>
      <c r="Q22" s="133">
        <v>0</v>
      </c>
      <c r="R22" s="131">
        <v>0</v>
      </c>
      <c r="S22" s="131">
        <v>0</v>
      </c>
      <c r="T22" s="132">
        <v>20</v>
      </c>
      <c r="U22" s="149"/>
      <c r="V22" s="133">
        <v>0</v>
      </c>
      <c r="W22" s="131">
        <v>0</v>
      </c>
      <c r="X22" s="131">
        <v>0</v>
      </c>
      <c r="Y22" s="132">
        <v>20</v>
      </c>
      <c r="Z22" s="149"/>
      <c r="AA22" s="133">
        <v>0</v>
      </c>
      <c r="AB22" s="131">
        <v>3</v>
      </c>
      <c r="AC22" s="131">
        <v>67.099999999999994</v>
      </c>
      <c r="AD22" s="132">
        <v>292</v>
      </c>
      <c r="AE22" s="149"/>
      <c r="AF22" s="133">
        <v>0</v>
      </c>
      <c r="AG22" s="131">
        <v>2</v>
      </c>
      <c r="AH22" s="131">
        <v>24.4</v>
      </c>
      <c r="AI22" s="132">
        <v>286</v>
      </c>
      <c r="AJ22" s="133">
        <f t="shared" si="4"/>
        <v>289</v>
      </c>
      <c r="AK22" s="131">
        <f t="shared" si="5"/>
        <v>20</v>
      </c>
      <c r="AL22" s="131">
        <f t="shared" si="6"/>
        <v>20</v>
      </c>
      <c r="AM22" s="131">
        <f t="shared" si="7"/>
        <v>292</v>
      </c>
      <c r="AN22" s="136">
        <f t="shared" si="8"/>
        <v>286</v>
      </c>
      <c r="AO22" s="133">
        <f t="shared" si="9"/>
        <v>0</v>
      </c>
      <c r="AP22" s="131">
        <f t="shared" si="10"/>
        <v>0</v>
      </c>
      <c r="AQ22" s="131">
        <f t="shared" si="11"/>
        <v>0</v>
      </c>
      <c r="AR22" s="131">
        <f t="shared" si="12"/>
        <v>0</v>
      </c>
      <c r="AS22" s="136">
        <f t="shared" si="13"/>
        <v>0</v>
      </c>
      <c r="AT22" s="133">
        <f t="shared" si="14"/>
        <v>5</v>
      </c>
      <c r="AU22" s="131">
        <f t="shared" si="15"/>
        <v>0</v>
      </c>
      <c r="AV22" s="131">
        <f t="shared" si="16"/>
        <v>0</v>
      </c>
      <c r="AW22" s="131">
        <f t="shared" si="17"/>
        <v>3</v>
      </c>
      <c r="AX22" s="136">
        <f t="shared" si="18"/>
        <v>2</v>
      </c>
      <c r="AY22" s="133">
        <f t="shared" si="19"/>
        <v>72.5</v>
      </c>
      <c r="AZ22" s="131">
        <f t="shared" si="20"/>
        <v>0</v>
      </c>
      <c r="BA22" s="131">
        <f t="shared" si="21"/>
        <v>0</v>
      </c>
      <c r="BB22" s="131">
        <f t="shared" si="22"/>
        <v>67.099999999999994</v>
      </c>
      <c r="BC22" s="132">
        <f t="shared" si="23"/>
        <v>24.4</v>
      </c>
    </row>
    <row r="23" spans="1:55" x14ac:dyDescent="0.25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49"/>
      <c r="G23" s="153">
        <f t="shared" si="0"/>
        <v>0</v>
      </c>
      <c r="H23" s="134">
        <f t="shared" si="1"/>
        <v>0</v>
      </c>
      <c r="I23" s="135">
        <f t="shared" si="2"/>
        <v>0</v>
      </c>
      <c r="J23" s="167">
        <f t="shared" si="3"/>
        <v>0</v>
      </c>
      <c r="K23" s="149"/>
      <c r="L23" s="130">
        <v>0</v>
      </c>
      <c r="M23" s="131">
        <v>0</v>
      </c>
      <c r="N23" s="131">
        <v>0</v>
      </c>
      <c r="O23" s="132">
        <v>0</v>
      </c>
      <c r="P23" s="149"/>
      <c r="Q23" s="133">
        <v>0</v>
      </c>
      <c r="R23" s="131">
        <v>0</v>
      </c>
      <c r="S23" s="131">
        <v>0</v>
      </c>
      <c r="T23" s="132">
        <v>0</v>
      </c>
      <c r="U23" s="149"/>
      <c r="V23" s="133">
        <v>0</v>
      </c>
      <c r="W23" s="131">
        <v>0</v>
      </c>
      <c r="X23" s="131">
        <v>0</v>
      </c>
      <c r="Y23" s="132">
        <v>0</v>
      </c>
      <c r="Z23" s="149"/>
      <c r="AA23" s="133">
        <v>0</v>
      </c>
      <c r="AB23" s="131">
        <v>0</v>
      </c>
      <c r="AC23" s="131">
        <v>0</v>
      </c>
      <c r="AD23" s="132">
        <v>0</v>
      </c>
      <c r="AE23" s="149"/>
      <c r="AF23" s="133">
        <v>0</v>
      </c>
      <c r="AG23" s="131">
        <v>0</v>
      </c>
      <c r="AH23" s="131">
        <v>0</v>
      </c>
      <c r="AI23" s="132">
        <v>0</v>
      </c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x14ac:dyDescent="0.25">
      <c r="A24" s="138" t="s">
        <v>518</v>
      </c>
      <c r="B24" s="131" t="s">
        <v>1568</v>
      </c>
      <c r="C24" s="131" t="s">
        <v>167</v>
      </c>
      <c r="D24" s="131" t="s">
        <v>168</v>
      </c>
      <c r="E24" s="132" t="s">
        <v>1314</v>
      </c>
      <c r="F24" s="149"/>
      <c r="G24" s="153">
        <f t="shared" si="0"/>
        <v>0</v>
      </c>
      <c r="H24" s="134">
        <f t="shared" si="1"/>
        <v>0</v>
      </c>
      <c r="I24" s="135">
        <f t="shared" si="2"/>
        <v>0</v>
      </c>
      <c r="J24" s="167">
        <f t="shared" si="3"/>
        <v>0</v>
      </c>
      <c r="K24" s="149"/>
      <c r="L24" s="130">
        <v>0</v>
      </c>
      <c r="M24" s="131">
        <v>0</v>
      </c>
      <c r="N24" s="131">
        <v>0</v>
      </c>
      <c r="O24" s="132">
        <v>0</v>
      </c>
      <c r="P24" s="149"/>
      <c r="Q24" s="133">
        <v>0</v>
      </c>
      <c r="R24" s="131">
        <v>0</v>
      </c>
      <c r="S24" s="131">
        <v>0</v>
      </c>
      <c r="T24" s="132">
        <v>0</v>
      </c>
      <c r="U24" s="149"/>
      <c r="V24" s="133">
        <v>0</v>
      </c>
      <c r="W24" s="131">
        <v>0</v>
      </c>
      <c r="X24" s="131">
        <v>0</v>
      </c>
      <c r="Y24" s="132">
        <v>0</v>
      </c>
      <c r="Z24" s="149"/>
      <c r="AA24" s="133">
        <v>0</v>
      </c>
      <c r="AB24" s="131">
        <v>0</v>
      </c>
      <c r="AC24" s="131">
        <v>0</v>
      </c>
      <c r="AD24" s="132">
        <v>0</v>
      </c>
      <c r="AE24" s="149"/>
      <c r="AF24" s="133">
        <v>0</v>
      </c>
      <c r="AG24" s="131">
        <v>0</v>
      </c>
      <c r="AH24" s="131">
        <v>0</v>
      </c>
      <c r="AI24" s="132">
        <v>0</v>
      </c>
      <c r="AJ24" s="133">
        <f t="shared" si="4"/>
        <v>0</v>
      </c>
      <c r="AK24" s="131">
        <f t="shared" si="5"/>
        <v>0</v>
      </c>
      <c r="AL24" s="131">
        <f t="shared" si="6"/>
        <v>0</v>
      </c>
      <c r="AM24" s="131">
        <f t="shared" si="7"/>
        <v>0</v>
      </c>
      <c r="AN24" s="136">
        <f t="shared" si="8"/>
        <v>0</v>
      </c>
      <c r="AO24" s="133">
        <f t="shared" si="9"/>
        <v>0</v>
      </c>
      <c r="AP24" s="131">
        <f t="shared" si="10"/>
        <v>0</v>
      </c>
      <c r="AQ24" s="131">
        <f t="shared" si="11"/>
        <v>0</v>
      </c>
      <c r="AR24" s="131">
        <f t="shared" si="12"/>
        <v>0</v>
      </c>
      <c r="AS24" s="136">
        <f t="shared" si="13"/>
        <v>0</v>
      </c>
      <c r="AT24" s="133">
        <f t="shared" si="14"/>
        <v>0</v>
      </c>
      <c r="AU24" s="131">
        <f t="shared" si="15"/>
        <v>0</v>
      </c>
      <c r="AV24" s="131">
        <f t="shared" si="16"/>
        <v>0</v>
      </c>
      <c r="AW24" s="131">
        <f t="shared" si="17"/>
        <v>0</v>
      </c>
      <c r="AX24" s="136">
        <f t="shared" si="18"/>
        <v>0</v>
      </c>
      <c r="AY24" s="133">
        <f t="shared" si="19"/>
        <v>0</v>
      </c>
      <c r="AZ24" s="131">
        <f t="shared" si="20"/>
        <v>0</v>
      </c>
      <c r="BA24" s="131">
        <f t="shared" si="21"/>
        <v>0</v>
      </c>
      <c r="BB24" s="131">
        <f t="shared" si="22"/>
        <v>0</v>
      </c>
      <c r="BC24" s="132">
        <f t="shared" si="23"/>
        <v>0</v>
      </c>
    </row>
    <row r="25" spans="1:55" x14ac:dyDescent="0.25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49"/>
      <c r="G25" s="153">
        <f t="shared" si="0"/>
        <v>0</v>
      </c>
      <c r="H25" s="134">
        <f t="shared" si="1"/>
        <v>12</v>
      </c>
      <c r="I25" s="135">
        <f t="shared" si="2"/>
        <v>137.6</v>
      </c>
      <c r="J25" s="167">
        <f t="shared" si="3"/>
        <v>1072</v>
      </c>
      <c r="K25" s="149"/>
      <c r="L25" s="130">
        <v>0</v>
      </c>
      <c r="M25" s="131">
        <v>6</v>
      </c>
      <c r="N25" s="131">
        <v>71</v>
      </c>
      <c r="O25" s="132">
        <v>288</v>
      </c>
      <c r="P25" s="149"/>
      <c r="Q25" s="133">
        <v>0</v>
      </c>
      <c r="R25" s="131">
        <v>1</v>
      </c>
      <c r="S25" s="131">
        <v>7</v>
      </c>
      <c r="T25" s="132">
        <v>241</v>
      </c>
      <c r="U25" s="149"/>
      <c r="V25" s="133">
        <v>0</v>
      </c>
      <c r="W25" s="131">
        <v>0</v>
      </c>
      <c r="X25" s="131">
        <v>0</v>
      </c>
      <c r="Y25" s="132">
        <v>20</v>
      </c>
      <c r="Z25" s="149"/>
      <c r="AA25" s="133">
        <v>0</v>
      </c>
      <c r="AB25" s="131">
        <v>2</v>
      </c>
      <c r="AC25" s="131">
        <v>20.7</v>
      </c>
      <c r="AD25" s="132">
        <v>246</v>
      </c>
      <c r="AE25" s="149"/>
      <c r="AF25" s="133">
        <v>0</v>
      </c>
      <c r="AG25" s="131">
        <v>3</v>
      </c>
      <c r="AH25" s="131">
        <v>38.9</v>
      </c>
      <c r="AI25" s="132">
        <v>297</v>
      </c>
      <c r="AJ25" s="133">
        <f t="shared" si="4"/>
        <v>288</v>
      </c>
      <c r="AK25" s="131">
        <f t="shared" si="5"/>
        <v>241</v>
      </c>
      <c r="AL25" s="131">
        <f t="shared" si="6"/>
        <v>20</v>
      </c>
      <c r="AM25" s="131">
        <f t="shared" si="7"/>
        <v>246</v>
      </c>
      <c r="AN25" s="136">
        <f t="shared" si="8"/>
        <v>297</v>
      </c>
      <c r="AO25" s="133">
        <f t="shared" si="9"/>
        <v>0</v>
      </c>
      <c r="AP25" s="131">
        <f t="shared" si="10"/>
        <v>0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6</v>
      </c>
      <c r="AU25" s="131">
        <f t="shared" si="15"/>
        <v>1</v>
      </c>
      <c r="AV25" s="131">
        <f t="shared" si="16"/>
        <v>0</v>
      </c>
      <c r="AW25" s="131">
        <f t="shared" si="17"/>
        <v>2</v>
      </c>
      <c r="AX25" s="136">
        <f t="shared" si="18"/>
        <v>3</v>
      </c>
      <c r="AY25" s="133">
        <f t="shared" si="19"/>
        <v>71</v>
      </c>
      <c r="AZ25" s="131">
        <f t="shared" si="20"/>
        <v>7</v>
      </c>
      <c r="BA25" s="131">
        <f t="shared" si="21"/>
        <v>0</v>
      </c>
      <c r="BB25" s="131">
        <f t="shared" si="22"/>
        <v>20.7</v>
      </c>
      <c r="BC25" s="132">
        <f t="shared" si="23"/>
        <v>38.9</v>
      </c>
    </row>
    <row r="26" spans="1:55" x14ac:dyDescent="0.25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49"/>
      <c r="G26" s="153">
        <f t="shared" si="0"/>
        <v>0</v>
      </c>
      <c r="H26" s="134">
        <f t="shared" si="1"/>
        <v>6</v>
      </c>
      <c r="I26" s="135">
        <f t="shared" si="2"/>
        <v>131.80000000000001</v>
      </c>
      <c r="J26" s="167">
        <f t="shared" si="3"/>
        <v>1060</v>
      </c>
      <c r="K26" s="149"/>
      <c r="L26" s="130">
        <v>0</v>
      </c>
      <c r="M26" s="131">
        <v>2</v>
      </c>
      <c r="N26" s="131">
        <v>63.4</v>
      </c>
      <c r="O26" s="132">
        <v>280</v>
      </c>
      <c r="P26" s="149"/>
      <c r="Q26" s="133">
        <v>0</v>
      </c>
      <c r="R26" s="131">
        <v>1</v>
      </c>
      <c r="S26" s="131">
        <v>3.8</v>
      </c>
      <c r="T26" s="132">
        <v>207</v>
      </c>
      <c r="U26" s="149"/>
      <c r="V26" s="133">
        <v>0</v>
      </c>
      <c r="W26" s="131">
        <v>2</v>
      </c>
      <c r="X26" s="131">
        <v>23.5</v>
      </c>
      <c r="Y26" s="132">
        <v>299</v>
      </c>
      <c r="Z26" s="149"/>
      <c r="AA26" s="133">
        <v>0</v>
      </c>
      <c r="AB26" s="131">
        <v>1</v>
      </c>
      <c r="AC26" s="131">
        <v>41.1</v>
      </c>
      <c r="AD26" s="132">
        <v>274</v>
      </c>
      <c r="AE26" s="149"/>
      <c r="AF26" s="133">
        <v>0</v>
      </c>
      <c r="AG26" s="131">
        <v>0</v>
      </c>
      <c r="AH26" s="131">
        <v>0</v>
      </c>
      <c r="AI26" s="132">
        <v>0</v>
      </c>
      <c r="AJ26" s="133">
        <f t="shared" si="4"/>
        <v>280</v>
      </c>
      <c r="AK26" s="131">
        <f t="shared" si="5"/>
        <v>207</v>
      </c>
      <c r="AL26" s="131">
        <f t="shared" si="6"/>
        <v>299</v>
      </c>
      <c r="AM26" s="131">
        <f t="shared" si="7"/>
        <v>274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2</v>
      </c>
      <c r="AU26" s="131">
        <f t="shared" si="15"/>
        <v>1</v>
      </c>
      <c r="AV26" s="131">
        <f t="shared" si="16"/>
        <v>2</v>
      </c>
      <c r="AW26" s="131">
        <f t="shared" si="17"/>
        <v>1</v>
      </c>
      <c r="AX26" s="136">
        <f t="shared" si="18"/>
        <v>0</v>
      </c>
      <c r="AY26" s="133">
        <f t="shared" si="19"/>
        <v>63.4</v>
      </c>
      <c r="AZ26" s="131">
        <f t="shared" si="20"/>
        <v>3.8</v>
      </c>
      <c r="BA26" s="131">
        <f t="shared" si="21"/>
        <v>23.5</v>
      </c>
      <c r="BB26" s="131">
        <f t="shared" si="22"/>
        <v>41.1</v>
      </c>
      <c r="BC26" s="132">
        <f t="shared" si="23"/>
        <v>0</v>
      </c>
    </row>
    <row r="27" spans="1:55" x14ac:dyDescent="0.25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49"/>
      <c r="G27" s="153">
        <f t="shared" si="0"/>
        <v>0</v>
      </c>
      <c r="H27" s="134">
        <f t="shared" si="1"/>
        <v>11</v>
      </c>
      <c r="I27" s="135">
        <f t="shared" si="2"/>
        <v>125.6</v>
      </c>
      <c r="J27" s="167">
        <f t="shared" si="3"/>
        <v>1115</v>
      </c>
      <c r="K27" s="149"/>
      <c r="L27" s="130">
        <v>0</v>
      </c>
      <c r="M27" s="131">
        <v>5</v>
      </c>
      <c r="N27" s="131">
        <v>44.1</v>
      </c>
      <c r="O27" s="132">
        <v>266</v>
      </c>
      <c r="P27" s="149"/>
      <c r="Q27" s="133">
        <v>0</v>
      </c>
      <c r="R27" s="131">
        <v>2</v>
      </c>
      <c r="S27" s="131">
        <v>18.899999999999999</v>
      </c>
      <c r="T27" s="132">
        <v>277</v>
      </c>
      <c r="U27" s="149"/>
      <c r="V27" s="133">
        <v>0</v>
      </c>
      <c r="W27" s="131">
        <v>1</v>
      </c>
      <c r="X27" s="131">
        <v>20.8</v>
      </c>
      <c r="Y27" s="132">
        <v>296</v>
      </c>
      <c r="Z27" s="149"/>
      <c r="AA27" s="133">
        <v>0</v>
      </c>
      <c r="AB27" s="131">
        <v>3</v>
      </c>
      <c r="AC27" s="131">
        <v>41.8</v>
      </c>
      <c r="AD27" s="132">
        <v>276</v>
      </c>
      <c r="AE27" s="149"/>
      <c r="AF27" s="133">
        <v>0</v>
      </c>
      <c r="AG27" s="131">
        <v>0</v>
      </c>
      <c r="AH27" s="131">
        <v>0</v>
      </c>
      <c r="AI27" s="132">
        <v>20</v>
      </c>
      <c r="AJ27" s="133">
        <f t="shared" si="4"/>
        <v>266</v>
      </c>
      <c r="AK27" s="131">
        <f t="shared" si="5"/>
        <v>277</v>
      </c>
      <c r="AL27" s="131">
        <f t="shared" si="6"/>
        <v>296</v>
      </c>
      <c r="AM27" s="131">
        <f t="shared" si="7"/>
        <v>276</v>
      </c>
      <c r="AN27" s="136">
        <f t="shared" si="8"/>
        <v>20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5</v>
      </c>
      <c r="AU27" s="131">
        <f t="shared" si="15"/>
        <v>2</v>
      </c>
      <c r="AV27" s="131">
        <f t="shared" si="16"/>
        <v>1</v>
      </c>
      <c r="AW27" s="131">
        <f t="shared" si="17"/>
        <v>3</v>
      </c>
      <c r="AX27" s="136">
        <f t="shared" si="18"/>
        <v>0</v>
      </c>
      <c r="AY27" s="133">
        <f t="shared" si="19"/>
        <v>44.1</v>
      </c>
      <c r="AZ27" s="131">
        <f t="shared" si="20"/>
        <v>18.899999999999999</v>
      </c>
      <c r="BA27" s="131">
        <f t="shared" si="21"/>
        <v>20.8</v>
      </c>
      <c r="BB27" s="131">
        <f t="shared" si="22"/>
        <v>41.8</v>
      </c>
      <c r="BC27" s="132">
        <f t="shared" si="23"/>
        <v>0</v>
      </c>
    </row>
    <row r="28" spans="1:55" x14ac:dyDescent="0.25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49"/>
      <c r="G28" s="153">
        <f t="shared" si="0"/>
        <v>0</v>
      </c>
      <c r="H28" s="134">
        <f t="shared" si="1"/>
        <v>3</v>
      </c>
      <c r="I28" s="135">
        <f t="shared" si="2"/>
        <v>18.8</v>
      </c>
      <c r="J28" s="167">
        <f t="shared" si="3"/>
        <v>512</v>
      </c>
      <c r="K28" s="149"/>
      <c r="L28" s="130">
        <v>0</v>
      </c>
      <c r="M28" s="131">
        <v>2</v>
      </c>
      <c r="N28" s="131">
        <v>15.7</v>
      </c>
      <c r="O28" s="132">
        <v>192</v>
      </c>
      <c r="P28" s="149"/>
      <c r="Q28" s="133">
        <v>0</v>
      </c>
      <c r="R28" s="131">
        <v>0</v>
      </c>
      <c r="S28" s="131">
        <v>0</v>
      </c>
      <c r="T28" s="132">
        <v>20</v>
      </c>
      <c r="U28" s="149"/>
      <c r="V28" s="133">
        <v>0</v>
      </c>
      <c r="W28" s="131">
        <v>1</v>
      </c>
      <c r="X28" s="131">
        <v>3.1</v>
      </c>
      <c r="Y28" s="132">
        <v>280</v>
      </c>
      <c r="Z28" s="149"/>
      <c r="AA28" s="133">
        <v>0</v>
      </c>
      <c r="AB28" s="131">
        <v>0</v>
      </c>
      <c r="AC28" s="131">
        <v>0</v>
      </c>
      <c r="AD28" s="132">
        <v>20</v>
      </c>
      <c r="AE28" s="149"/>
      <c r="AF28" s="133">
        <v>0</v>
      </c>
      <c r="AG28" s="131">
        <v>0</v>
      </c>
      <c r="AH28" s="131">
        <v>0</v>
      </c>
      <c r="AI28" s="132">
        <v>0</v>
      </c>
      <c r="AJ28" s="133">
        <f t="shared" si="4"/>
        <v>192</v>
      </c>
      <c r="AK28" s="131">
        <f t="shared" si="5"/>
        <v>20</v>
      </c>
      <c r="AL28" s="131">
        <f t="shared" si="6"/>
        <v>280</v>
      </c>
      <c r="AM28" s="131">
        <f t="shared" si="7"/>
        <v>20</v>
      </c>
      <c r="AN28" s="136">
        <f t="shared" si="8"/>
        <v>0</v>
      </c>
      <c r="AO28" s="133">
        <f t="shared" si="9"/>
        <v>0</v>
      </c>
      <c r="AP28" s="131">
        <f t="shared" si="10"/>
        <v>0</v>
      </c>
      <c r="AQ28" s="131">
        <f t="shared" si="11"/>
        <v>0</v>
      </c>
      <c r="AR28" s="131">
        <f t="shared" si="12"/>
        <v>0</v>
      </c>
      <c r="AS28" s="136">
        <f t="shared" si="13"/>
        <v>0</v>
      </c>
      <c r="AT28" s="133">
        <f t="shared" si="14"/>
        <v>2</v>
      </c>
      <c r="AU28" s="131">
        <f t="shared" si="15"/>
        <v>0</v>
      </c>
      <c r="AV28" s="131">
        <f t="shared" si="16"/>
        <v>1</v>
      </c>
      <c r="AW28" s="131">
        <f t="shared" si="17"/>
        <v>0</v>
      </c>
      <c r="AX28" s="136">
        <f t="shared" si="18"/>
        <v>0</v>
      </c>
      <c r="AY28" s="133">
        <f t="shared" si="19"/>
        <v>15.7</v>
      </c>
      <c r="AZ28" s="131">
        <f t="shared" si="20"/>
        <v>0</v>
      </c>
      <c r="BA28" s="131">
        <f t="shared" si="21"/>
        <v>3.1</v>
      </c>
      <c r="BB28" s="131">
        <f t="shared" si="22"/>
        <v>0</v>
      </c>
      <c r="BC28" s="132">
        <f t="shared" si="23"/>
        <v>0</v>
      </c>
    </row>
    <row r="29" spans="1:55" x14ac:dyDescent="0.25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49"/>
      <c r="G29" s="153">
        <f t="shared" si="0"/>
        <v>0</v>
      </c>
      <c r="H29" s="134">
        <f t="shared" si="1"/>
        <v>0</v>
      </c>
      <c r="I29" s="135">
        <f t="shared" si="2"/>
        <v>0</v>
      </c>
      <c r="J29" s="167">
        <f t="shared" si="3"/>
        <v>0</v>
      </c>
      <c r="K29" s="149"/>
      <c r="L29" s="130">
        <v>0</v>
      </c>
      <c r="M29" s="131">
        <v>0</v>
      </c>
      <c r="N29" s="131">
        <v>0</v>
      </c>
      <c r="O29" s="132">
        <v>0</v>
      </c>
      <c r="P29" s="149"/>
      <c r="Q29" s="133">
        <v>0</v>
      </c>
      <c r="R29" s="131">
        <v>0</v>
      </c>
      <c r="S29" s="131">
        <v>0</v>
      </c>
      <c r="T29" s="132">
        <v>0</v>
      </c>
      <c r="U29" s="149"/>
      <c r="V29" s="133">
        <v>0</v>
      </c>
      <c r="W29" s="131">
        <v>0</v>
      </c>
      <c r="X29" s="131">
        <v>0</v>
      </c>
      <c r="Y29" s="132">
        <v>0</v>
      </c>
      <c r="Z29" s="149"/>
      <c r="AA29" s="133">
        <v>0</v>
      </c>
      <c r="AB29" s="131">
        <v>0</v>
      </c>
      <c r="AC29" s="131">
        <v>0</v>
      </c>
      <c r="AD29" s="132">
        <v>0</v>
      </c>
      <c r="AE29" s="149"/>
      <c r="AF29" s="133">
        <v>0</v>
      </c>
      <c r="AG29" s="131">
        <v>0</v>
      </c>
      <c r="AH29" s="131">
        <v>0</v>
      </c>
      <c r="AI29" s="132">
        <v>0</v>
      </c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x14ac:dyDescent="0.25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49"/>
      <c r="G30" s="153">
        <f t="shared" si="0"/>
        <v>0</v>
      </c>
      <c r="H30" s="134">
        <f t="shared" si="1"/>
        <v>0</v>
      </c>
      <c r="I30" s="135">
        <f t="shared" si="2"/>
        <v>0</v>
      </c>
      <c r="J30" s="167">
        <f t="shared" si="3"/>
        <v>0</v>
      </c>
      <c r="K30" s="149"/>
      <c r="L30" s="130">
        <v>0</v>
      </c>
      <c r="M30" s="131">
        <v>0</v>
      </c>
      <c r="N30" s="131">
        <v>0</v>
      </c>
      <c r="O30" s="132">
        <v>0</v>
      </c>
      <c r="P30" s="149"/>
      <c r="Q30" s="133">
        <v>0</v>
      </c>
      <c r="R30" s="131">
        <v>0</v>
      </c>
      <c r="S30" s="131">
        <v>0</v>
      </c>
      <c r="T30" s="132">
        <v>0</v>
      </c>
      <c r="U30" s="149"/>
      <c r="V30" s="133">
        <v>0</v>
      </c>
      <c r="W30" s="131">
        <v>0</v>
      </c>
      <c r="X30" s="131">
        <v>0</v>
      </c>
      <c r="Y30" s="132">
        <v>0</v>
      </c>
      <c r="Z30" s="149"/>
      <c r="AA30" s="133">
        <v>0</v>
      </c>
      <c r="AB30" s="131">
        <v>0</v>
      </c>
      <c r="AC30" s="131">
        <v>0</v>
      </c>
      <c r="AD30" s="132">
        <v>0</v>
      </c>
      <c r="AE30" s="149"/>
      <c r="AF30" s="133">
        <v>0</v>
      </c>
      <c r="AG30" s="131">
        <v>0</v>
      </c>
      <c r="AH30" s="131">
        <v>0</v>
      </c>
      <c r="AI30" s="132">
        <v>0</v>
      </c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x14ac:dyDescent="0.25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49"/>
      <c r="G31" s="153">
        <f t="shared" si="0"/>
        <v>0</v>
      </c>
      <c r="H31" s="134">
        <f t="shared" si="1"/>
        <v>0</v>
      </c>
      <c r="I31" s="135">
        <f t="shared" si="2"/>
        <v>0</v>
      </c>
      <c r="J31" s="167">
        <f t="shared" si="3"/>
        <v>0</v>
      </c>
      <c r="K31" s="149"/>
      <c r="L31" s="130">
        <v>0</v>
      </c>
      <c r="M31" s="131">
        <v>0</v>
      </c>
      <c r="N31" s="131">
        <v>0</v>
      </c>
      <c r="O31" s="132">
        <v>0</v>
      </c>
      <c r="P31" s="149"/>
      <c r="Q31" s="133">
        <v>0</v>
      </c>
      <c r="R31" s="131">
        <v>0</v>
      </c>
      <c r="S31" s="131">
        <v>0</v>
      </c>
      <c r="T31" s="132">
        <v>0</v>
      </c>
      <c r="U31" s="149"/>
      <c r="V31" s="133">
        <v>0</v>
      </c>
      <c r="W31" s="131">
        <v>0</v>
      </c>
      <c r="X31" s="131">
        <v>0</v>
      </c>
      <c r="Y31" s="132">
        <v>0</v>
      </c>
      <c r="Z31" s="149"/>
      <c r="AA31" s="133">
        <v>0</v>
      </c>
      <c r="AB31" s="131">
        <v>0</v>
      </c>
      <c r="AC31" s="131">
        <v>0</v>
      </c>
      <c r="AD31" s="132">
        <v>0</v>
      </c>
      <c r="AE31" s="149"/>
      <c r="AF31" s="133">
        <v>0</v>
      </c>
      <c r="AG31" s="131">
        <v>0</v>
      </c>
      <c r="AH31" s="131">
        <v>0</v>
      </c>
      <c r="AI31" s="132">
        <v>0</v>
      </c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x14ac:dyDescent="0.25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1954</v>
      </c>
      <c r="F32" s="149"/>
      <c r="G32" s="153">
        <f t="shared" si="0"/>
        <v>0</v>
      </c>
      <c r="H32" s="134">
        <f t="shared" si="1"/>
        <v>8</v>
      </c>
      <c r="I32" s="135">
        <f t="shared" si="2"/>
        <v>144.6</v>
      </c>
      <c r="J32" s="167">
        <f t="shared" si="3"/>
        <v>845</v>
      </c>
      <c r="K32" s="149"/>
      <c r="L32" s="130">
        <v>0</v>
      </c>
      <c r="M32" s="131">
        <v>5</v>
      </c>
      <c r="N32" s="131">
        <v>71</v>
      </c>
      <c r="O32" s="132">
        <v>288</v>
      </c>
      <c r="P32" s="149"/>
      <c r="Q32" s="133">
        <v>0</v>
      </c>
      <c r="R32" s="131">
        <v>2</v>
      </c>
      <c r="S32" s="131">
        <v>52.400000000000006</v>
      </c>
      <c r="T32" s="132">
        <v>289</v>
      </c>
      <c r="U32" s="149"/>
      <c r="V32" s="133">
        <v>0</v>
      </c>
      <c r="W32" s="131">
        <v>0</v>
      </c>
      <c r="X32" s="131">
        <v>0</v>
      </c>
      <c r="Y32" s="132">
        <v>20</v>
      </c>
      <c r="Z32" s="149"/>
      <c r="AA32" s="133">
        <v>0</v>
      </c>
      <c r="AB32" s="131">
        <v>1</v>
      </c>
      <c r="AC32" s="131">
        <v>21.2</v>
      </c>
      <c r="AD32" s="132">
        <v>248</v>
      </c>
      <c r="AE32" s="149"/>
      <c r="AF32" s="133">
        <v>0</v>
      </c>
      <c r="AG32" s="131">
        <v>0</v>
      </c>
      <c r="AH32" s="131">
        <v>0</v>
      </c>
      <c r="AI32" s="132">
        <v>20</v>
      </c>
      <c r="AJ32" s="133">
        <f t="shared" si="4"/>
        <v>288</v>
      </c>
      <c r="AK32" s="131">
        <f t="shared" si="5"/>
        <v>289</v>
      </c>
      <c r="AL32" s="131">
        <f t="shared" si="6"/>
        <v>20</v>
      </c>
      <c r="AM32" s="131">
        <f t="shared" si="7"/>
        <v>248</v>
      </c>
      <c r="AN32" s="136">
        <f t="shared" si="8"/>
        <v>20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5</v>
      </c>
      <c r="AU32" s="131">
        <f t="shared" si="15"/>
        <v>2</v>
      </c>
      <c r="AV32" s="131">
        <f t="shared" si="16"/>
        <v>0</v>
      </c>
      <c r="AW32" s="131">
        <f t="shared" si="17"/>
        <v>1</v>
      </c>
      <c r="AX32" s="136">
        <f t="shared" si="18"/>
        <v>0</v>
      </c>
      <c r="AY32" s="133">
        <f t="shared" si="19"/>
        <v>71</v>
      </c>
      <c r="AZ32" s="131">
        <f t="shared" si="20"/>
        <v>52.400000000000006</v>
      </c>
      <c r="BA32" s="131">
        <f t="shared" si="21"/>
        <v>0</v>
      </c>
      <c r="BB32" s="131">
        <f t="shared" si="22"/>
        <v>21.2</v>
      </c>
      <c r="BC32" s="132">
        <f t="shared" si="23"/>
        <v>0</v>
      </c>
    </row>
    <row r="33" spans="1:55" x14ac:dyDescent="0.25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49"/>
      <c r="G33" s="153">
        <f t="shared" si="0"/>
        <v>0</v>
      </c>
      <c r="H33" s="134">
        <f t="shared" si="1"/>
        <v>19</v>
      </c>
      <c r="I33" s="135">
        <f t="shared" si="2"/>
        <v>216.59999999999997</v>
      </c>
      <c r="J33" s="167">
        <f t="shared" si="3"/>
        <v>1127</v>
      </c>
      <c r="K33" s="149"/>
      <c r="L33" s="130">
        <v>0</v>
      </c>
      <c r="M33" s="131">
        <v>8</v>
      </c>
      <c r="N33" s="131">
        <v>115.39999999999998</v>
      </c>
      <c r="O33" s="132">
        <v>299</v>
      </c>
      <c r="P33" s="149"/>
      <c r="Q33" s="133">
        <v>0</v>
      </c>
      <c r="R33" s="131">
        <v>7</v>
      </c>
      <c r="S33" s="131">
        <v>52.9</v>
      </c>
      <c r="T33" s="132">
        <v>290</v>
      </c>
      <c r="U33" s="149"/>
      <c r="V33" s="133">
        <v>0</v>
      </c>
      <c r="W33" s="131">
        <v>0</v>
      </c>
      <c r="X33" s="131">
        <v>0</v>
      </c>
      <c r="Y33" s="132">
        <v>20</v>
      </c>
      <c r="Z33" s="149"/>
      <c r="AA33" s="133">
        <v>0</v>
      </c>
      <c r="AB33" s="131">
        <v>3</v>
      </c>
      <c r="AC33" s="131">
        <v>29.699999999999996</v>
      </c>
      <c r="AD33" s="132">
        <v>261</v>
      </c>
      <c r="AE33" s="149"/>
      <c r="AF33" s="133">
        <v>0</v>
      </c>
      <c r="AG33" s="131">
        <v>1</v>
      </c>
      <c r="AH33" s="131">
        <v>18.600000000000001</v>
      </c>
      <c r="AI33" s="132">
        <v>277</v>
      </c>
      <c r="AJ33" s="133">
        <f t="shared" si="4"/>
        <v>299</v>
      </c>
      <c r="AK33" s="131">
        <f t="shared" si="5"/>
        <v>290</v>
      </c>
      <c r="AL33" s="131">
        <f t="shared" si="6"/>
        <v>20</v>
      </c>
      <c r="AM33" s="131">
        <f t="shared" si="7"/>
        <v>261</v>
      </c>
      <c r="AN33" s="136">
        <f t="shared" si="8"/>
        <v>277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8</v>
      </c>
      <c r="AU33" s="131">
        <f t="shared" si="15"/>
        <v>7</v>
      </c>
      <c r="AV33" s="131">
        <f t="shared" si="16"/>
        <v>0</v>
      </c>
      <c r="AW33" s="131">
        <f t="shared" si="17"/>
        <v>3</v>
      </c>
      <c r="AX33" s="136">
        <f t="shared" si="18"/>
        <v>1</v>
      </c>
      <c r="AY33" s="133">
        <f t="shared" si="19"/>
        <v>115.39999999999998</v>
      </c>
      <c r="AZ33" s="131">
        <f t="shared" si="20"/>
        <v>52.9</v>
      </c>
      <c r="BA33" s="131">
        <f t="shared" si="21"/>
        <v>0</v>
      </c>
      <c r="BB33" s="131">
        <f t="shared" si="22"/>
        <v>29.699999999999996</v>
      </c>
      <c r="BC33" s="132">
        <f t="shared" si="23"/>
        <v>18.600000000000001</v>
      </c>
    </row>
    <row r="34" spans="1:55" x14ac:dyDescent="0.25">
      <c r="A34" s="138" t="s">
        <v>528</v>
      </c>
      <c r="B34" s="131" t="s">
        <v>2047</v>
      </c>
      <c r="C34" s="131" t="s">
        <v>97</v>
      </c>
      <c r="D34" s="131" t="s">
        <v>349</v>
      </c>
      <c r="E34" s="132" t="s">
        <v>1311</v>
      </c>
      <c r="F34" s="149"/>
      <c r="G34" s="153">
        <f t="shared" si="0"/>
        <v>0</v>
      </c>
      <c r="H34" s="134">
        <f t="shared" si="1"/>
        <v>4</v>
      </c>
      <c r="I34" s="135">
        <f t="shared" si="2"/>
        <v>30.2</v>
      </c>
      <c r="J34" s="167">
        <f t="shared" si="3"/>
        <v>668</v>
      </c>
      <c r="K34" s="149"/>
      <c r="L34" s="130">
        <v>0</v>
      </c>
      <c r="M34" s="131">
        <v>1</v>
      </c>
      <c r="N34" s="131">
        <v>4</v>
      </c>
      <c r="O34" s="132">
        <v>129</v>
      </c>
      <c r="P34" s="149"/>
      <c r="Q34" s="133">
        <v>0</v>
      </c>
      <c r="R34" s="131">
        <v>1</v>
      </c>
      <c r="S34" s="131">
        <v>7</v>
      </c>
      <c r="T34" s="132">
        <v>241</v>
      </c>
      <c r="U34" s="149"/>
      <c r="V34" s="133">
        <v>0</v>
      </c>
      <c r="W34" s="131">
        <v>0</v>
      </c>
      <c r="X34" s="131">
        <v>0</v>
      </c>
      <c r="Y34" s="132">
        <v>20</v>
      </c>
      <c r="Z34" s="149"/>
      <c r="AA34" s="133">
        <v>0</v>
      </c>
      <c r="AB34" s="131">
        <v>0</v>
      </c>
      <c r="AC34" s="131">
        <v>0</v>
      </c>
      <c r="AD34" s="132">
        <v>0</v>
      </c>
      <c r="AE34" s="149"/>
      <c r="AF34" s="133">
        <v>0</v>
      </c>
      <c r="AG34" s="131">
        <v>2</v>
      </c>
      <c r="AH34" s="131">
        <v>19.2</v>
      </c>
      <c r="AI34" s="132">
        <v>278</v>
      </c>
      <c r="AJ34" s="133">
        <f t="shared" si="4"/>
        <v>129</v>
      </c>
      <c r="AK34" s="131">
        <f t="shared" si="5"/>
        <v>241</v>
      </c>
      <c r="AL34" s="131">
        <f t="shared" si="6"/>
        <v>20</v>
      </c>
      <c r="AM34" s="131">
        <f t="shared" si="7"/>
        <v>0</v>
      </c>
      <c r="AN34" s="136">
        <f t="shared" si="8"/>
        <v>278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1</v>
      </c>
      <c r="AU34" s="131">
        <f t="shared" si="15"/>
        <v>1</v>
      </c>
      <c r="AV34" s="131">
        <f t="shared" si="16"/>
        <v>0</v>
      </c>
      <c r="AW34" s="131">
        <f t="shared" si="17"/>
        <v>0</v>
      </c>
      <c r="AX34" s="136">
        <f t="shared" si="18"/>
        <v>2</v>
      </c>
      <c r="AY34" s="133">
        <f t="shared" si="19"/>
        <v>4</v>
      </c>
      <c r="AZ34" s="131">
        <f t="shared" si="20"/>
        <v>7</v>
      </c>
      <c r="BA34" s="131">
        <f t="shared" si="21"/>
        <v>0</v>
      </c>
      <c r="BB34" s="131">
        <f t="shared" si="22"/>
        <v>0</v>
      </c>
      <c r="BC34" s="132">
        <f t="shared" si="23"/>
        <v>19.2</v>
      </c>
    </row>
    <row r="35" spans="1:55" x14ac:dyDescent="0.25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49"/>
      <c r="G35" s="153">
        <f t="shared" si="0"/>
        <v>2</v>
      </c>
      <c r="H35" s="134">
        <f t="shared" si="1"/>
        <v>2</v>
      </c>
      <c r="I35" s="135">
        <f t="shared" si="2"/>
        <v>6.4</v>
      </c>
      <c r="J35" s="167">
        <f t="shared" si="3"/>
        <v>411</v>
      </c>
      <c r="K35" s="149"/>
      <c r="L35" s="130">
        <v>0</v>
      </c>
      <c r="M35" s="131">
        <v>0</v>
      </c>
      <c r="N35" s="131">
        <v>0</v>
      </c>
      <c r="O35" s="132">
        <v>0</v>
      </c>
      <c r="P35" s="149"/>
      <c r="Q35" s="133">
        <v>1</v>
      </c>
      <c r="R35" s="131">
        <v>2</v>
      </c>
      <c r="S35" s="131">
        <v>5.3</v>
      </c>
      <c r="T35" s="132">
        <v>222</v>
      </c>
      <c r="U35" s="149"/>
      <c r="V35" s="133">
        <v>0</v>
      </c>
      <c r="W35" s="131">
        <v>0</v>
      </c>
      <c r="X35" s="131">
        <v>0</v>
      </c>
      <c r="Y35" s="132">
        <v>20</v>
      </c>
      <c r="Z35" s="149"/>
      <c r="AA35" s="133">
        <v>1</v>
      </c>
      <c r="AB35" s="131">
        <v>0</v>
      </c>
      <c r="AC35" s="131">
        <v>1.1000000000000001</v>
      </c>
      <c r="AD35" s="132">
        <v>149</v>
      </c>
      <c r="AE35" s="149"/>
      <c r="AF35" s="133">
        <v>0</v>
      </c>
      <c r="AG35" s="131">
        <v>0</v>
      </c>
      <c r="AH35" s="131">
        <v>0</v>
      </c>
      <c r="AI35" s="132">
        <v>20</v>
      </c>
      <c r="AJ35" s="133">
        <f t="shared" si="4"/>
        <v>0</v>
      </c>
      <c r="AK35" s="131">
        <f t="shared" si="5"/>
        <v>222</v>
      </c>
      <c r="AL35" s="131">
        <f t="shared" si="6"/>
        <v>20</v>
      </c>
      <c r="AM35" s="131">
        <f t="shared" si="7"/>
        <v>149</v>
      </c>
      <c r="AN35" s="136">
        <f t="shared" si="8"/>
        <v>20</v>
      </c>
      <c r="AO35" s="133">
        <f t="shared" si="9"/>
        <v>0</v>
      </c>
      <c r="AP35" s="131">
        <f t="shared" si="10"/>
        <v>1</v>
      </c>
      <c r="AQ35" s="131">
        <f t="shared" si="11"/>
        <v>0</v>
      </c>
      <c r="AR35" s="131">
        <f t="shared" si="12"/>
        <v>1</v>
      </c>
      <c r="AS35" s="136">
        <f t="shared" si="13"/>
        <v>0</v>
      </c>
      <c r="AT35" s="133">
        <f t="shared" si="14"/>
        <v>0</v>
      </c>
      <c r="AU35" s="131">
        <f t="shared" si="15"/>
        <v>2</v>
      </c>
      <c r="AV35" s="131">
        <f t="shared" si="16"/>
        <v>0</v>
      </c>
      <c r="AW35" s="131">
        <f t="shared" si="17"/>
        <v>0</v>
      </c>
      <c r="AX35" s="136">
        <f t="shared" si="18"/>
        <v>0</v>
      </c>
      <c r="AY35" s="133">
        <f t="shared" si="19"/>
        <v>0</v>
      </c>
      <c r="AZ35" s="131">
        <f t="shared" si="20"/>
        <v>5.3</v>
      </c>
      <c r="BA35" s="131">
        <f t="shared" si="21"/>
        <v>0</v>
      </c>
      <c r="BB35" s="131">
        <f t="shared" si="22"/>
        <v>1.1000000000000001</v>
      </c>
      <c r="BC35" s="132">
        <f t="shared" si="23"/>
        <v>0</v>
      </c>
    </row>
    <row r="36" spans="1:55" x14ac:dyDescent="0.25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49"/>
      <c r="G36" s="153">
        <f t="shared" si="0"/>
        <v>0</v>
      </c>
      <c r="H36" s="134">
        <f t="shared" si="1"/>
        <v>1</v>
      </c>
      <c r="I36" s="135">
        <f t="shared" si="2"/>
        <v>17.399999999999999</v>
      </c>
      <c r="J36" s="167">
        <f t="shared" si="3"/>
        <v>242</v>
      </c>
      <c r="K36" s="149"/>
      <c r="L36" s="130">
        <v>0</v>
      </c>
      <c r="M36" s="131">
        <v>1</v>
      </c>
      <c r="N36" s="131">
        <v>17.399999999999999</v>
      </c>
      <c r="O36" s="132">
        <v>202</v>
      </c>
      <c r="P36" s="149"/>
      <c r="Q36" s="133">
        <v>0</v>
      </c>
      <c r="R36" s="131">
        <v>0</v>
      </c>
      <c r="S36" s="131">
        <v>0</v>
      </c>
      <c r="T36" s="132">
        <v>20</v>
      </c>
      <c r="U36" s="149"/>
      <c r="V36" s="133">
        <v>0</v>
      </c>
      <c r="W36" s="131">
        <v>0</v>
      </c>
      <c r="X36" s="131">
        <v>0</v>
      </c>
      <c r="Y36" s="132">
        <v>0</v>
      </c>
      <c r="Z36" s="149"/>
      <c r="AA36" s="133">
        <v>0</v>
      </c>
      <c r="AB36" s="131">
        <v>0</v>
      </c>
      <c r="AC36" s="131">
        <v>0</v>
      </c>
      <c r="AD36" s="132">
        <v>0</v>
      </c>
      <c r="AE36" s="149"/>
      <c r="AF36" s="133">
        <v>0</v>
      </c>
      <c r="AG36" s="131">
        <v>0</v>
      </c>
      <c r="AH36" s="131">
        <v>0</v>
      </c>
      <c r="AI36" s="132">
        <v>20</v>
      </c>
      <c r="AJ36" s="133">
        <f t="shared" si="4"/>
        <v>202</v>
      </c>
      <c r="AK36" s="131">
        <f t="shared" si="5"/>
        <v>20</v>
      </c>
      <c r="AL36" s="131">
        <f t="shared" si="6"/>
        <v>0</v>
      </c>
      <c r="AM36" s="131">
        <f t="shared" si="7"/>
        <v>0</v>
      </c>
      <c r="AN36" s="136">
        <f t="shared" si="8"/>
        <v>20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1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17.399999999999999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x14ac:dyDescent="0.25">
      <c r="A37" s="138" t="s">
        <v>531</v>
      </c>
      <c r="B37" s="131" t="s">
        <v>44</v>
      </c>
      <c r="C37" s="131" t="s">
        <v>104</v>
      </c>
      <c r="D37" s="131" t="s">
        <v>106</v>
      </c>
      <c r="E37" s="132" t="s">
        <v>1314</v>
      </c>
      <c r="F37" s="149"/>
      <c r="G37" s="153">
        <f t="shared" si="0"/>
        <v>0</v>
      </c>
      <c r="H37" s="134">
        <f t="shared" si="1"/>
        <v>6</v>
      </c>
      <c r="I37" s="135">
        <f t="shared" si="2"/>
        <v>86.1</v>
      </c>
      <c r="J37" s="167">
        <f t="shared" si="3"/>
        <v>746</v>
      </c>
      <c r="K37" s="149"/>
      <c r="L37" s="130">
        <v>0</v>
      </c>
      <c r="M37" s="131">
        <v>2</v>
      </c>
      <c r="N37" s="131">
        <v>22.3</v>
      </c>
      <c r="O37" s="132">
        <v>220</v>
      </c>
      <c r="P37" s="149"/>
      <c r="Q37" s="133">
        <v>0</v>
      </c>
      <c r="R37" s="131">
        <v>0</v>
      </c>
      <c r="S37" s="131">
        <v>0</v>
      </c>
      <c r="T37" s="132">
        <v>20</v>
      </c>
      <c r="U37" s="149"/>
      <c r="V37" s="133">
        <v>0</v>
      </c>
      <c r="W37" s="131">
        <v>0</v>
      </c>
      <c r="X37" s="131">
        <v>0</v>
      </c>
      <c r="Y37" s="132">
        <v>20</v>
      </c>
      <c r="Z37" s="149"/>
      <c r="AA37" s="133">
        <v>0</v>
      </c>
      <c r="AB37" s="131">
        <v>3</v>
      </c>
      <c r="AC37" s="131">
        <v>62.5</v>
      </c>
      <c r="AD37" s="132">
        <v>287</v>
      </c>
      <c r="AE37" s="149"/>
      <c r="AF37" s="133">
        <v>0</v>
      </c>
      <c r="AG37" s="131">
        <v>1</v>
      </c>
      <c r="AH37" s="131">
        <v>1.3</v>
      </c>
      <c r="AI37" s="132">
        <v>219</v>
      </c>
      <c r="AJ37" s="133">
        <f t="shared" si="4"/>
        <v>220</v>
      </c>
      <c r="AK37" s="131">
        <f t="shared" si="5"/>
        <v>20</v>
      </c>
      <c r="AL37" s="131">
        <f t="shared" si="6"/>
        <v>20</v>
      </c>
      <c r="AM37" s="131">
        <f t="shared" si="7"/>
        <v>287</v>
      </c>
      <c r="AN37" s="136">
        <f t="shared" si="8"/>
        <v>219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0</v>
      </c>
      <c r="AS37" s="136">
        <f t="shared" si="13"/>
        <v>0</v>
      </c>
      <c r="AT37" s="133">
        <f t="shared" si="14"/>
        <v>2</v>
      </c>
      <c r="AU37" s="131">
        <f t="shared" si="15"/>
        <v>0</v>
      </c>
      <c r="AV37" s="131">
        <f t="shared" si="16"/>
        <v>0</v>
      </c>
      <c r="AW37" s="131">
        <f t="shared" si="17"/>
        <v>3</v>
      </c>
      <c r="AX37" s="136">
        <f t="shared" si="18"/>
        <v>1</v>
      </c>
      <c r="AY37" s="133">
        <f t="shared" si="19"/>
        <v>22.3</v>
      </c>
      <c r="AZ37" s="131">
        <f t="shared" si="20"/>
        <v>0</v>
      </c>
      <c r="BA37" s="131">
        <f t="shared" si="21"/>
        <v>0</v>
      </c>
      <c r="BB37" s="131">
        <f t="shared" si="22"/>
        <v>62.5</v>
      </c>
      <c r="BC37" s="132">
        <f t="shared" si="23"/>
        <v>1.3</v>
      </c>
    </row>
    <row r="38" spans="1:55" x14ac:dyDescent="0.25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49"/>
      <c r="G38" s="153">
        <f t="shared" si="0"/>
        <v>0</v>
      </c>
      <c r="H38" s="134">
        <f t="shared" si="1"/>
        <v>5</v>
      </c>
      <c r="I38" s="135">
        <f t="shared" si="2"/>
        <v>54.5</v>
      </c>
      <c r="J38" s="167">
        <f t="shared" si="3"/>
        <v>1064</v>
      </c>
      <c r="K38" s="149"/>
      <c r="L38" s="130">
        <v>0</v>
      </c>
      <c r="M38" s="131">
        <v>0</v>
      </c>
      <c r="N38" s="131">
        <v>0</v>
      </c>
      <c r="O38" s="132">
        <v>0</v>
      </c>
      <c r="P38" s="149"/>
      <c r="Q38" s="133">
        <v>0</v>
      </c>
      <c r="R38" s="131">
        <v>1</v>
      </c>
      <c r="S38" s="131">
        <v>23.1</v>
      </c>
      <c r="T38" s="132">
        <v>282</v>
      </c>
      <c r="U38" s="149"/>
      <c r="V38" s="133">
        <v>0</v>
      </c>
      <c r="W38" s="131">
        <v>2</v>
      </c>
      <c r="X38" s="131">
        <v>6.5</v>
      </c>
      <c r="Y38" s="132">
        <v>289</v>
      </c>
      <c r="Z38" s="149"/>
      <c r="AA38" s="133">
        <v>0</v>
      </c>
      <c r="AB38" s="131">
        <v>1</v>
      </c>
      <c r="AC38" s="131">
        <v>20.399999999999999</v>
      </c>
      <c r="AD38" s="132">
        <v>245</v>
      </c>
      <c r="AE38" s="149"/>
      <c r="AF38" s="133">
        <v>0</v>
      </c>
      <c r="AG38" s="131">
        <v>1</v>
      </c>
      <c r="AH38" s="131">
        <v>4.5</v>
      </c>
      <c r="AI38" s="132">
        <v>248</v>
      </c>
      <c r="AJ38" s="133">
        <f t="shared" si="4"/>
        <v>0</v>
      </c>
      <c r="AK38" s="131">
        <f t="shared" si="5"/>
        <v>282</v>
      </c>
      <c r="AL38" s="131">
        <f t="shared" si="6"/>
        <v>289</v>
      </c>
      <c r="AM38" s="131">
        <f t="shared" si="7"/>
        <v>245</v>
      </c>
      <c r="AN38" s="136">
        <f t="shared" si="8"/>
        <v>248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0</v>
      </c>
      <c r="AU38" s="131">
        <f t="shared" si="15"/>
        <v>1</v>
      </c>
      <c r="AV38" s="131">
        <f t="shared" si="16"/>
        <v>2</v>
      </c>
      <c r="AW38" s="131">
        <f t="shared" si="17"/>
        <v>1</v>
      </c>
      <c r="AX38" s="136">
        <f t="shared" si="18"/>
        <v>1</v>
      </c>
      <c r="AY38" s="133">
        <f t="shared" si="19"/>
        <v>0</v>
      </c>
      <c r="AZ38" s="131">
        <f t="shared" si="20"/>
        <v>23.1</v>
      </c>
      <c r="BA38" s="131">
        <f t="shared" si="21"/>
        <v>6.5</v>
      </c>
      <c r="BB38" s="131">
        <f t="shared" si="22"/>
        <v>20.399999999999999</v>
      </c>
      <c r="BC38" s="132">
        <f t="shared" si="23"/>
        <v>4.5</v>
      </c>
    </row>
    <row r="39" spans="1:55" x14ac:dyDescent="0.25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49"/>
      <c r="G39" s="153">
        <f t="shared" si="0"/>
        <v>3</v>
      </c>
      <c r="H39" s="134">
        <f t="shared" si="1"/>
        <v>5</v>
      </c>
      <c r="I39" s="135">
        <f t="shared" si="2"/>
        <v>48.6</v>
      </c>
      <c r="J39" s="167">
        <f t="shared" si="3"/>
        <v>927</v>
      </c>
      <c r="K39" s="149"/>
      <c r="L39" s="130">
        <v>0</v>
      </c>
      <c r="M39" s="131">
        <v>2</v>
      </c>
      <c r="N39" s="131">
        <v>24.1</v>
      </c>
      <c r="O39" s="132">
        <v>221</v>
      </c>
      <c r="P39" s="149"/>
      <c r="Q39" s="133">
        <v>0</v>
      </c>
      <c r="R39" s="131">
        <v>1</v>
      </c>
      <c r="S39" s="131">
        <v>8.4</v>
      </c>
      <c r="T39" s="132">
        <v>249</v>
      </c>
      <c r="U39" s="149"/>
      <c r="V39" s="133">
        <v>0</v>
      </c>
      <c r="W39" s="131">
        <v>0</v>
      </c>
      <c r="X39" s="131">
        <v>0</v>
      </c>
      <c r="Y39" s="132">
        <v>20</v>
      </c>
      <c r="Z39" s="149"/>
      <c r="AA39" s="133">
        <v>2</v>
      </c>
      <c r="AB39" s="131">
        <v>0</v>
      </c>
      <c r="AC39" s="131">
        <v>9.9</v>
      </c>
      <c r="AD39" s="132">
        <v>200</v>
      </c>
      <c r="AE39" s="149"/>
      <c r="AF39" s="133">
        <v>1</v>
      </c>
      <c r="AG39" s="131">
        <v>2</v>
      </c>
      <c r="AH39" s="131">
        <v>6.2</v>
      </c>
      <c r="AI39" s="132">
        <v>257</v>
      </c>
      <c r="AJ39" s="133">
        <f t="shared" si="4"/>
        <v>221</v>
      </c>
      <c r="AK39" s="131">
        <f t="shared" si="5"/>
        <v>249</v>
      </c>
      <c r="AL39" s="131">
        <f t="shared" si="6"/>
        <v>20</v>
      </c>
      <c r="AM39" s="131">
        <f t="shared" si="7"/>
        <v>200</v>
      </c>
      <c r="AN39" s="136">
        <f t="shared" si="8"/>
        <v>257</v>
      </c>
      <c r="AO39" s="133">
        <f t="shared" si="9"/>
        <v>0</v>
      </c>
      <c r="AP39" s="131">
        <f t="shared" si="10"/>
        <v>0</v>
      </c>
      <c r="AQ39" s="131">
        <f t="shared" si="11"/>
        <v>0</v>
      </c>
      <c r="AR39" s="131">
        <f t="shared" si="12"/>
        <v>2</v>
      </c>
      <c r="AS39" s="136">
        <f t="shared" si="13"/>
        <v>1</v>
      </c>
      <c r="AT39" s="133">
        <f t="shared" si="14"/>
        <v>2</v>
      </c>
      <c r="AU39" s="131">
        <f t="shared" si="15"/>
        <v>1</v>
      </c>
      <c r="AV39" s="131">
        <f t="shared" si="16"/>
        <v>0</v>
      </c>
      <c r="AW39" s="131">
        <f t="shared" si="17"/>
        <v>0</v>
      </c>
      <c r="AX39" s="136">
        <f t="shared" si="18"/>
        <v>2</v>
      </c>
      <c r="AY39" s="133">
        <f t="shared" si="19"/>
        <v>24.1</v>
      </c>
      <c r="AZ39" s="131">
        <f t="shared" si="20"/>
        <v>8.4</v>
      </c>
      <c r="BA39" s="131">
        <f t="shared" si="21"/>
        <v>0</v>
      </c>
      <c r="BB39" s="131">
        <f t="shared" si="22"/>
        <v>9.9</v>
      </c>
      <c r="BC39" s="132">
        <f t="shared" si="23"/>
        <v>6.2</v>
      </c>
    </row>
    <row r="40" spans="1:55" x14ac:dyDescent="0.25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49"/>
      <c r="G40" s="153">
        <f t="shared" si="0"/>
        <v>0</v>
      </c>
      <c r="H40" s="134">
        <f t="shared" si="1"/>
        <v>0</v>
      </c>
      <c r="I40" s="135">
        <f t="shared" si="2"/>
        <v>0</v>
      </c>
      <c r="J40" s="167">
        <f t="shared" si="3"/>
        <v>0</v>
      </c>
      <c r="K40" s="149"/>
      <c r="L40" s="130">
        <v>0</v>
      </c>
      <c r="M40" s="131">
        <v>0</v>
      </c>
      <c r="N40" s="131">
        <v>0</v>
      </c>
      <c r="O40" s="132">
        <v>0</v>
      </c>
      <c r="P40" s="149"/>
      <c r="Q40" s="133">
        <v>0</v>
      </c>
      <c r="R40" s="131">
        <v>0</v>
      </c>
      <c r="S40" s="131">
        <v>0</v>
      </c>
      <c r="T40" s="132">
        <v>0</v>
      </c>
      <c r="U40" s="149"/>
      <c r="V40" s="133">
        <v>0</v>
      </c>
      <c r="W40" s="131">
        <v>0</v>
      </c>
      <c r="X40" s="131">
        <v>0</v>
      </c>
      <c r="Y40" s="132">
        <v>0</v>
      </c>
      <c r="Z40" s="149"/>
      <c r="AA40" s="133">
        <v>0</v>
      </c>
      <c r="AB40" s="131">
        <v>0</v>
      </c>
      <c r="AC40" s="131">
        <v>0</v>
      </c>
      <c r="AD40" s="132">
        <v>0</v>
      </c>
      <c r="AE40" s="149"/>
      <c r="AF40" s="133">
        <v>0</v>
      </c>
      <c r="AG40" s="131">
        <v>0</v>
      </c>
      <c r="AH40" s="131">
        <v>0</v>
      </c>
      <c r="AI40" s="132">
        <v>0</v>
      </c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x14ac:dyDescent="0.25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49"/>
      <c r="G41" s="153">
        <f t="shared" si="0"/>
        <v>0</v>
      </c>
      <c r="H41" s="134">
        <f t="shared" si="1"/>
        <v>0</v>
      </c>
      <c r="I41" s="135">
        <f t="shared" si="2"/>
        <v>0</v>
      </c>
      <c r="J41" s="167">
        <f t="shared" si="3"/>
        <v>0</v>
      </c>
      <c r="K41" s="149"/>
      <c r="L41" s="130">
        <v>0</v>
      </c>
      <c r="M41" s="131">
        <v>0</v>
      </c>
      <c r="N41" s="131">
        <v>0</v>
      </c>
      <c r="O41" s="132">
        <v>0</v>
      </c>
      <c r="P41" s="149"/>
      <c r="Q41" s="133">
        <v>0</v>
      </c>
      <c r="R41" s="131">
        <v>0</v>
      </c>
      <c r="S41" s="131">
        <v>0</v>
      </c>
      <c r="T41" s="132">
        <v>0</v>
      </c>
      <c r="U41" s="149"/>
      <c r="V41" s="133">
        <v>0</v>
      </c>
      <c r="W41" s="131">
        <v>0</v>
      </c>
      <c r="X41" s="131">
        <v>0</v>
      </c>
      <c r="Y41" s="132">
        <v>0</v>
      </c>
      <c r="Z41" s="149"/>
      <c r="AA41" s="133">
        <v>0</v>
      </c>
      <c r="AB41" s="131">
        <v>0</v>
      </c>
      <c r="AC41" s="131">
        <v>0</v>
      </c>
      <c r="AD41" s="132">
        <v>0</v>
      </c>
      <c r="AE41" s="149"/>
      <c r="AF41" s="133">
        <v>0</v>
      </c>
      <c r="AG41" s="131">
        <v>0</v>
      </c>
      <c r="AH41" s="131">
        <v>0</v>
      </c>
      <c r="AI41" s="132">
        <v>0</v>
      </c>
      <c r="AJ41" s="133">
        <f t="shared" si="4"/>
        <v>0</v>
      </c>
      <c r="AK41" s="131">
        <f t="shared" si="5"/>
        <v>0</v>
      </c>
      <c r="AL41" s="131">
        <f t="shared" si="6"/>
        <v>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x14ac:dyDescent="0.25">
      <c r="A42" s="138" t="s">
        <v>536</v>
      </c>
      <c r="B42" s="131" t="s">
        <v>41</v>
      </c>
      <c r="C42" s="131" t="s">
        <v>172</v>
      </c>
      <c r="D42" s="131" t="s">
        <v>392</v>
      </c>
      <c r="E42" s="132" t="s">
        <v>1311</v>
      </c>
      <c r="F42" s="149"/>
      <c r="G42" s="153">
        <f t="shared" si="0"/>
        <v>0</v>
      </c>
      <c r="H42" s="134">
        <f t="shared" si="1"/>
        <v>0</v>
      </c>
      <c r="I42" s="135">
        <f t="shared" si="2"/>
        <v>0</v>
      </c>
      <c r="J42" s="167">
        <f t="shared" si="3"/>
        <v>0</v>
      </c>
      <c r="K42" s="149"/>
      <c r="L42" s="130">
        <v>0</v>
      </c>
      <c r="M42" s="131">
        <v>0</v>
      </c>
      <c r="N42" s="131">
        <v>0</v>
      </c>
      <c r="O42" s="132">
        <v>0</v>
      </c>
      <c r="P42" s="149"/>
      <c r="Q42" s="133">
        <v>0</v>
      </c>
      <c r="R42" s="131">
        <v>0</v>
      </c>
      <c r="S42" s="131">
        <v>0</v>
      </c>
      <c r="T42" s="132">
        <v>0</v>
      </c>
      <c r="U42" s="149"/>
      <c r="V42" s="133">
        <v>0</v>
      </c>
      <c r="W42" s="131">
        <v>0</v>
      </c>
      <c r="X42" s="131">
        <v>0</v>
      </c>
      <c r="Y42" s="132">
        <v>0</v>
      </c>
      <c r="Z42" s="149"/>
      <c r="AA42" s="133">
        <v>0</v>
      </c>
      <c r="AB42" s="131">
        <v>0</v>
      </c>
      <c r="AC42" s="131">
        <v>0</v>
      </c>
      <c r="AD42" s="132">
        <v>0</v>
      </c>
      <c r="AE42" s="149"/>
      <c r="AF42" s="133">
        <v>0</v>
      </c>
      <c r="AG42" s="131">
        <v>0</v>
      </c>
      <c r="AH42" s="131">
        <v>0</v>
      </c>
      <c r="AI42" s="132">
        <v>0</v>
      </c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x14ac:dyDescent="0.25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49"/>
      <c r="G43" s="153">
        <f t="shared" si="0"/>
        <v>0</v>
      </c>
      <c r="H43" s="134">
        <f t="shared" si="1"/>
        <v>8</v>
      </c>
      <c r="I43" s="135">
        <f t="shared" si="2"/>
        <v>78</v>
      </c>
      <c r="J43" s="167">
        <f t="shared" si="3"/>
        <v>1033</v>
      </c>
      <c r="K43" s="149"/>
      <c r="L43" s="130">
        <v>0</v>
      </c>
      <c r="M43" s="131">
        <v>4</v>
      </c>
      <c r="N43" s="131">
        <v>46.3</v>
      </c>
      <c r="O43" s="132">
        <v>269</v>
      </c>
      <c r="P43" s="149"/>
      <c r="Q43" s="133">
        <v>0</v>
      </c>
      <c r="R43" s="131">
        <v>0</v>
      </c>
      <c r="S43" s="131">
        <v>0</v>
      </c>
      <c r="T43" s="132">
        <v>20</v>
      </c>
      <c r="U43" s="149"/>
      <c r="V43" s="133">
        <v>0</v>
      </c>
      <c r="W43" s="131">
        <v>1</v>
      </c>
      <c r="X43" s="131">
        <v>1.1000000000000001</v>
      </c>
      <c r="Y43" s="132">
        <v>250</v>
      </c>
      <c r="Z43" s="149"/>
      <c r="AA43" s="133">
        <v>0</v>
      </c>
      <c r="AB43" s="131">
        <v>2</v>
      </c>
      <c r="AC43" s="131">
        <v>21.6</v>
      </c>
      <c r="AD43" s="132">
        <v>250</v>
      </c>
      <c r="AE43" s="149"/>
      <c r="AF43" s="133">
        <v>0</v>
      </c>
      <c r="AG43" s="131">
        <v>1</v>
      </c>
      <c r="AH43" s="131">
        <v>9</v>
      </c>
      <c r="AI43" s="132">
        <v>264</v>
      </c>
      <c r="AJ43" s="133">
        <f t="shared" si="4"/>
        <v>269</v>
      </c>
      <c r="AK43" s="131">
        <f t="shared" si="5"/>
        <v>20</v>
      </c>
      <c r="AL43" s="131">
        <f t="shared" si="6"/>
        <v>250</v>
      </c>
      <c r="AM43" s="131">
        <f t="shared" si="7"/>
        <v>250</v>
      </c>
      <c r="AN43" s="136">
        <f t="shared" si="8"/>
        <v>264</v>
      </c>
      <c r="AO43" s="133">
        <f t="shared" si="9"/>
        <v>0</v>
      </c>
      <c r="AP43" s="131">
        <f t="shared" si="10"/>
        <v>0</v>
      </c>
      <c r="AQ43" s="131">
        <f t="shared" si="11"/>
        <v>0</v>
      </c>
      <c r="AR43" s="131">
        <f t="shared" si="12"/>
        <v>0</v>
      </c>
      <c r="AS43" s="136">
        <f t="shared" si="13"/>
        <v>0</v>
      </c>
      <c r="AT43" s="133">
        <f t="shared" si="14"/>
        <v>4</v>
      </c>
      <c r="AU43" s="131">
        <f t="shared" si="15"/>
        <v>0</v>
      </c>
      <c r="AV43" s="131">
        <f t="shared" si="16"/>
        <v>1</v>
      </c>
      <c r="AW43" s="131">
        <f t="shared" si="17"/>
        <v>2</v>
      </c>
      <c r="AX43" s="136">
        <f t="shared" si="18"/>
        <v>1</v>
      </c>
      <c r="AY43" s="133">
        <f t="shared" si="19"/>
        <v>46.3</v>
      </c>
      <c r="AZ43" s="131">
        <f t="shared" si="20"/>
        <v>0</v>
      </c>
      <c r="BA43" s="131">
        <f t="shared" si="21"/>
        <v>1.1000000000000001</v>
      </c>
      <c r="BB43" s="131">
        <f t="shared" si="22"/>
        <v>21.6</v>
      </c>
      <c r="BC43" s="132">
        <f t="shared" si="23"/>
        <v>9</v>
      </c>
    </row>
    <row r="44" spans="1:55" x14ac:dyDescent="0.25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49"/>
      <c r="G44" s="153">
        <f t="shared" si="0"/>
        <v>0</v>
      </c>
      <c r="H44" s="134">
        <f t="shared" si="1"/>
        <v>0</v>
      </c>
      <c r="I44" s="135">
        <f t="shared" si="2"/>
        <v>0</v>
      </c>
      <c r="J44" s="167">
        <f t="shared" si="3"/>
        <v>0</v>
      </c>
      <c r="K44" s="149"/>
      <c r="L44" s="130">
        <v>0</v>
      </c>
      <c r="M44" s="131">
        <v>0</v>
      </c>
      <c r="N44" s="131">
        <v>0</v>
      </c>
      <c r="O44" s="132">
        <v>0</v>
      </c>
      <c r="P44" s="149"/>
      <c r="Q44" s="133">
        <v>0</v>
      </c>
      <c r="R44" s="131">
        <v>0</v>
      </c>
      <c r="S44" s="131">
        <v>0</v>
      </c>
      <c r="T44" s="132">
        <v>0</v>
      </c>
      <c r="U44" s="149"/>
      <c r="V44" s="133">
        <v>0</v>
      </c>
      <c r="W44" s="131">
        <v>0</v>
      </c>
      <c r="X44" s="131">
        <v>0</v>
      </c>
      <c r="Y44" s="132">
        <v>0</v>
      </c>
      <c r="Z44" s="149"/>
      <c r="AA44" s="133">
        <v>0</v>
      </c>
      <c r="AB44" s="131">
        <v>0</v>
      </c>
      <c r="AC44" s="131">
        <v>0</v>
      </c>
      <c r="AD44" s="132">
        <v>0</v>
      </c>
      <c r="AE44" s="149"/>
      <c r="AF44" s="133">
        <v>0</v>
      </c>
      <c r="AG44" s="131">
        <v>0</v>
      </c>
      <c r="AH44" s="131">
        <v>0</v>
      </c>
      <c r="AI44" s="132">
        <v>0</v>
      </c>
      <c r="AJ44" s="133">
        <f t="shared" si="4"/>
        <v>0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0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0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x14ac:dyDescent="0.25">
      <c r="A45" s="138" t="s">
        <v>539</v>
      </c>
      <c r="B45" s="131" t="s">
        <v>41</v>
      </c>
      <c r="C45" s="131" t="s">
        <v>459</v>
      </c>
      <c r="D45" s="131" t="s">
        <v>494</v>
      </c>
      <c r="E45" s="132" t="s">
        <v>1303</v>
      </c>
      <c r="F45" s="149"/>
      <c r="G45" s="153">
        <f t="shared" si="0"/>
        <v>0</v>
      </c>
      <c r="H45" s="134">
        <f t="shared" si="1"/>
        <v>1</v>
      </c>
      <c r="I45" s="135">
        <f t="shared" si="2"/>
        <v>16.2</v>
      </c>
      <c r="J45" s="167">
        <f t="shared" si="3"/>
        <v>248</v>
      </c>
      <c r="K45" s="149"/>
      <c r="L45" s="130">
        <v>0</v>
      </c>
      <c r="M45" s="131">
        <v>0</v>
      </c>
      <c r="N45" s="131">
        <v>0</v>
      </c>
      <c r="O45" s="132">
        <v>0</v>
      </c>
      <c r="P45" s="149"/>
      <c r="Q45" s="133">
        <v>0</v>
      </c>
      <c r="R45" s="131">
        <v>0</v>
      </c>
      <c r="S45" s="131">
        <v>0</v>
      </c>
      <c r="T45" s="132">
        <v>20</v>
      </c>
      <c r="U45" s="149"/>
      <c r="V45" s="133">
        <v>0</v>
      </c>
      <c r="W45" s="131">
        <v>0</v>
      </c>
      <c r="X45" s="131">
        <v>0</v>
      </c>
      <c r="Y45" s="132">
        <v>0</v>
      </c>
      <c r="Z45" s="149"/>
      <c r="AA45" s="133">
        <v>0</v>
      </c>
      <c r="AB45" s="131">
        <v>1</v>
      </c>
      <c r="AC45" s="131">
        <v>16.2</v>
      </c>
      <c r="AD45" s="132">
        <v>228</v>
      </c>
      <c r="AE45" s="149"/>
      <c r="AF45" s="133">
        <v>0</v>
      </c>
      <c r="AG45" s="131">
        <v>0</v>
      </c>
      <c r="AH45" s="131">
        <v>0</v>
      </c>
      <c r="AI45" s="132">
        <v>0</v>
      </c>
      <c r="AJ45" s="133">
        <f t="shared" si="4"/>
        <v>0</v>
      </c>
      <c r="AK45" s="131">
        <f t="shared" si="5"/>
        <v>20</v>
      </c>
      <c r="AL45" s="131">
        <f t="shared" si="6"/>
        <v>0</v>
      </c>
      <c r="AM45" s="131">
        <f t="shared" si="7"/>
        <v>228</v>
      </c>
      <c r="AN45" s="136">
        <f t="shared" si="8"/>
        <v>0</v>
      </c>
      <c r="AO45" s="133">
        <f t="shared" si="9"/>
        <v>0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0</v>
      </c>
      <c r="AU45" s="131">
        <f t="shared" si="15"/>
        <v>0</v>
      </c>
      <c r="AV45" s="131">
        <f t="shared" si="16"/>
        <v>0</v>
      </c>
      <c r="AW45" s="131">
        <f t="shared" si="17"/>
        <v>1</v>
      </c>
      <c r="AX45" s="136">
        <f t="shared" si="18"/>
        <v>0</v>
      </c>
      <c r="AY45" s="133">
        <f t="shared" si="19"/>
        <v>0</v>
      </c>
      <c r="AZ45" s="131">
        <f t="shared" si="20"/>
        <v>0</v>
      </c>
      <c r="BA45" s="131">
        <f t="shared" si="21"/>
        <v>0</v>
      </c>
      <c r="BB45" s="131">
        <f t="shared" si="22"/>
        <v>16.2</v>
      </c>
      <c r="BC45" s="132">
        <f t="shared" si="23"/>
        <v>0</v>
      </c>
    </row>
    <row r="46" spans="1:55" x14ac:dyDescent="0.25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49"/>
      <c r="G46" s="153">
        <f t="shared" si="0"/>
        <v>2</v>
      </c>
      <c r="H46" s="134">
        <f t="shared" si="1"/>
        <v>10</v>
      </c>
      <c r="I46" s="135">
        <f t="shared" si="2"/>
        <v>167.3</v>
      </c>
      <c r="J46" s="167">
        <f t="shared" si="3"/>
        <v>1094</v>
      </c>
      <c r="K46" s="149"/>
      <c r="L46" s="130">
        <v>0</v>
      </c>
      <c r="M46" s="131">
        <v>4</v>
      </c>
      <c r="N46" s="131">
        <v>68.099999999999994</v>
      </c>
      <c r="O46" s="132">
        <v>283</v>
      </c>
      <c r="P46" s="149"/>
      <c r="Q46" s="133">
        <v>1</v>
      </c>
      <c r="R46" s="131">
        <v>1</v>
      </c>
      <c r="S46" s="131">
        <v>68.600000000000009</v>
      </c>
      <c r="T46" s="132">
        <v>296</v>
      </c>
      <c r="U46" s="149"/>
      <c r="V46" s="133">
        <v>1</v>
      </c>
      <c r="W46" s="131">
        <v>0</v>
      </c>
      <c r="X46" s="131">
        <v>0.7</v>
      </c>
      <c r="Y46" s="132">
        <v>241</v>
      </c>
      <c r="Z46" s="149"/>
      <c r="AA46" s="133">
        <v>0</v>
      </c>
      <c r="AB46" s="131">
        <v>3</v>
      </c>
      <c r="AC46" s="131">
        <v>21.299999999999997</v>
      </c>
      <c r="AD46" s="132">
        <v>249</v>
      </c>
      <c r="AE46" s="149"/>
      <c r="AF46" s="133">
        <v>0</v>
      </c>
      <c r="AG46" s="131">
        <v>2</v>
      </c>
      <c r="AH46" s="131">
        <v>9.3000000000000007</v>
      </c>
      <c r="AI46" s="132">
        <v>266</v>
      </c>
      <c r="AJ46" s="133">
        <f t="shared" si="4"/>
        <v>283</v>
      </c>
      <c r="AK46" s="131">
        <f t="shared" si="5"/>
        <v>296</v>
      </c>
      <c r="AL46" s="131">
        <f t="shared" si="6"/>
        <v>241</v>
      </c>
      <c r="AM46" s="131">
        <f t="shared" si="7"/>
        <v>249</v>
      </c>
      <c r="AN46" s="136">
        <f t="shared" si="8"/>
        <v>266</v>
      </c>
      <c r="AO46" s="133">
        <f t="shared" si="9"/>
        <v>0</v>
      </c>
      <c r="AP46" s="131">
        <f t="shared" si="10"/>
        <v>1</v>
      </c>
      <c r="AQ46" s="131">
        <f t="shared" si="11"/>
        <v>1</v>
      </c>
      <c r="AR46" s="131">
        <f t="shared" si="12"/>
        <v>0</v>
      </c>
      <c r="AS46" s="136">
        <f t="shared" si="13"/>
        <v>0</v>
      </c>
      <c r="AT46" s="133">
        <f t="shared" si="14"/>
        <v>4</v>
      </c>
      <c r="AU46" s="131">
        <f t="shared" si="15"/>
        <v>1</v>
      </c>
      <c r="AV46" s="131">
        <f t="shared" si="16"/>
        <v>0</v>
      </c>
      <c r="AW46" s="131">
        <f t="shared" si="17"/>
        <v>3</v>
      </c>
      <c r="AX46" s="136">
        <f t="shared" si="18"/>
        <v>2</v>
      </c>
      <c r="AY46" s="133">
        <f t="shared" si="19"/>
        <v>68.099999999999994</v>
      </c>
      <c r="AZ46" s="131">
        <f t="shared" si="20"/>
        <v>68.600000000000009</v>
      </c>
      <c r="BA46" s="131">
        <f t="shared" si="21"/>
        <v>0.7</v>
      </c>
      <c r="BB46" s="131">
        <f t="shared" si="22"/>
        <v>21.299999999999997</v>
      </c>
      <c r="BC46" s="132">
        <f t="shared" si="23"/>
        <v>9.3000000000000007</v>
      </c>
    </row>
    <row r="47" spans="1:55" x14ac:dyDescent="0.25">
      <c r="A47" s="138" t="s">
        <v>541</v>
      </c>
      <c r="B47" s="131" t="s">
        <v>2047</v>
      </c>
      <c r="C47" s="131" t="s">
        <v>354</v>
      </c>
      <c r="D47" s="131" t="s">
        <v>355</v>
      </c>
      <c r="E47" s="132" t="s">
        <v>1311</v>
      </c>
      <c r="F47" s="149"/>
      <c r="G47" s="153">
        <f t="shared" si="0"/>
        <v>0</v>
      </c>
      <c r="H47" s="134">
        <f t="shared" si="1"/>
        <v>11</v>
      </c>
      <c r="I47" s="135">
        <f t="shared" si="2"/>
        <v>110.19999999999999</v>
      </c>
      <c r="J47" s="167">
        <f t="shared" si="3"/>
        <v>821</v>
      </c>
      <c r="K47" s="149"/>
      <c r="L47" s="130">
        <v>0</v>
      </c>
      <c r="M47" s="131">
        <v>7</v>
      </c>
      <c r="N47" s="131">
        <v>68.399999999999991</v>
      </c>
      <c r="O47" s="132">
        <v>284</v>
      </c>
      <c r="P47" s="149"/>
      <c r="Q47" s="133">
        <v>0</v>
      </c>
      <c r="R47" s="131">
        <v>2</v>
      </c>
      <c r="S47" s="131">
        <v>9</v>
      </c>
      <c r="T47" s="132">
        <v>253</v>
      </c>
      <c r="U47" s="149"/>
      <c r="V47" s="133">
        <v>0</v>
      </c>
      <c r="W47" s="131">
        <v>0</v>
      </c>
      <c r="X47" s="131">
        <v>0</v>
      </c>
      <c r="Y47" s="132">
        <v>20</v>
      </c>
      <c r="Z47" s="149"/>
      <c r="AA47" s="133">
        <v>0</v>
      </c>
      <c r="AB47" s="131">
        <v>2</v>
      </c>
      <c r="AC47" s="131">
        <v>32.799999999999997</v>
      </c>
      <c r="AD47" s="132">
        <v>264</v>
      </c>
      <c r="AE47" s="149"/>
      <c r="AF47" s="133">
        <v>0</v>
      </c>
      <c r="AG47" s="131">
        <v>0</v>
      </c>
      <c r="AH47" s="131">
        <v>0</v>
      </c>
      <c r="AI47" s="132">
        <v>20</v>
      </c>
      <c r="AJ47" s="133">
        <f t="shared" si="4"/>
        <v>284</v>
      </c>
      <c r="AK47" s="131">
        <f t="shared" si="5"/>
        <v>253</v>
      </c>
      <c r="AL47" s="131">
        <f t="shared" si="6"/>
        <v>20</v>
      </c>
      <c r="AM47" s="131">
        <f t="shared" si="7"/>
        <v>264</v>
      </c>
      <c r="AN47" s="136">
        <f t="shared" si="8"/>
        <v>20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7</v>
      </c>
      <c r="AU47" s="131">
        <f t="shared" si="15"/>
        <v>2</v>
      </c>
      <c r="AV47" s="131">
        <f t="shared" si="16"/>
        <v>0</v>
      </c>
      <c r="AW47" s="131">
        <f t="shared" si="17"/>
        <v>2</v>
      </c>
      <c r="AX47" s="136">
        <f t="shared" si="18"/>
        <v>0</v>
      </c>
      <c r="AY47" s="133">
        <f t="shared" si="19"/>
        <v>68.399999999999991</v>
      </c>
      <c r="AZ47" s="131">
        <f t="shared" si="20"/>
        <v>9</v>
      </c>
      <c r="BA47" s="131">
        <f t="shared" si="21"/>
        <v>0</v>
      </c>
      <c r="BB47" s="131">
        <f t="shared" si="22"/>
        <v>32.799999999999997</v>
      </c>
      <c r="BC47" s="132">
        <f t="shared" si="23"/>
        <v>0</v>
      </c>
    </row>
    <row r="48" spans="1:55" x14ac:dyDescent="0.25">
      <c r="A48" s="138" t="s">
        <v>542</v>
      </c>
      <c r="B48" s="131" t="s">
        <v>37</v>
      </c>
      <c r="C48" s="131" t="s">
        <v>2048</v>
      </c>
      <c r="D48" s="131" t="s">
        <v>151</v>
      </c>
      <c r="E48" s="132" t="s">
        <v>1314</v>
      </c>
      <c r="F48" s="149"/>
      <c r="G48" s="153">
        <f t="shared" si="0"/>
        <v>0</v>
      </c>
      <c r="H48" s="134">
        <f t="shared" si="1"/>
        <v>0</v>
      </c>
      <c r="I48" s="135">
        <f t="shared" si="2"/>
        <v>0</v>
      </c>
      <c r="J48" s="167">
        <f t="shared" si="3"/>
        <v>0</v>
      </c>
      <c r="K48" s="149"/>
      <c r="L48" s="130">
        <v>0</v>
      </c>
      <c r="M48" s="131">
        <v>0</v>
      </c>
      <c r="N48" s="131">
        <v>0</v>
      </c>
      <c r="O48" s="132">
        <v>0</v>
      </c>
      <c r="P48" s="149"/>
      <c r="Q48" s="133">
        <v>0</v>
      </c>
      <c r="R48" s="131">
        <v>0</v>
      </c>
      <c r="S48" s="131">
        <v>0</v>
      </c>
      <c r="T48" s="132">
        <v>0</v>
      </c>
      <c r="U48" s="149"/>
      <c r="V48" s="133">
        <v>0</v>
      </c>
      <c r="W48" s="131">
        <v>0</v>
      </c>
      <c r="X48" s="131">
        <v>0</v>
      </c>
      <c r="Y48" s="132">
        <v>0</v>
      </c>
      <c r="Z48" s="149"/>
      <c r="AA48" s="133">
        <v>0</v>
      </c>
      <c r="AB48" s="131">
        <v>0</v>
      </c>
      <c r="AC48" s="131">
        <v>0</v>
      </c>
      <c r="AD48" s="132">
        <v>0</v>
      </c>
      <c r="AE48" s="149"/>
      <c r="AF48" s="133">
        <v>0</v>
      </c>
      <c r="AG48" s="131">
        <v>0</v>
      </c>
      <c r="AH48" s="131">
        <v>0</v>
      </c>
      <c r="AI48" s="132">
        <v>0</v>
      </c>
      <c r="AJ48" s="133">
        <f t="shared" si="4"/>
        <v>0</v>
      </c>
      <c r="AK48" s="131">
        <f t="shared" si="5"/>
        <v>0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0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0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x14ac:dyDescent="0.25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49"/>
      <c r="G49" s="153">
        <f t="shared" si="0"/>
        <v>0</v>
      </c>
      <c r="H49" s="134">
        <f t="shared" si="1"/>
        <v>0</v>
      </c>
      <c r="I49" s="135">
        <f t="shared" si="2"/>
        <v>0</v>
      </c>
      <c r="J49" s="167">
        <f t="shared" si="3"/>
        <v>0</v>
      </c>
      <c r="K49" s="149"/>
      <c r="L49" s="130">
        <v>0</v>
      </c>
      <c r="M49" s="131">
        <v>0</v>
      </c>
      <c r="N49" s="131">
        <v>0</v>
      </c>
      <c r="O49" s="132">
        <v>0</v>
      </c>
      <c r="P49" s="149"/>
      <c r="Q49" s="133">
        <v>0</v>
      </c>
      <c r="R49" s="131">
        <v>0</v>
      </c>
      <c r="S49" s="131">
        <v>0</v>
      </c>
      <c r="T49" s="132">
        <v>0</v>
      </c>
      <c r="U49" s="149"/>
      <c r="V49" s="133">
        <v>0</v>
      </c>
      <c r="W49" s="131">
        <v>0</v>
      </c>
      <c r="X49" s="131">
        <v>0</v>
      </c>
      <c r="Y49" s="132">
        <v>0</v>
      </c>
      <c r="Z49" s="149"/>
      <c r="AA49" s="133">
        <v>0</v>
      </c>
      <c r="AB49" s="131">
        <v>0</v>
      </c>
      <c r="AC49" s="131">
        <v>0</v>
      </c>
      <c r="AD49" s="132">
        <v>0</v>
      </c>
      <c r="AE49" s="149"/>
      <c r="AF49" s="133">
        <v>0</v>
      </c>
      <c r="AG49" s="131">
        <v>0</v>
      </c>
      <c r="AH49" s="131">
        <v>0</v>
      </c>
      <c r="AI49" s="132">
        <v>0</v>
      </c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x14ac:dyDescent="0.25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49"/>
      <c r="G50" s="153">
        <f t="shared" si="0"/>
        <v>0</v>
      </c>
      <c r="H50" s="134">
        <f t="shared" si="1"/>
        <v>0</v>
      </c>
      <c r="I50" s="135">
        <f t="shared" si="2"/>
        <v>0</v>
      </c>
      <c r="J50" s="167">
        <f t="shared" si="3"/>
        <v>20</v>
      </c>
      <c r="K50" s="149"/>
      <c r="L50" s="130">
        <v>0</v>
      </c>
      <c r="M50" s="131">
        <v>0</v>
      </c>
      <c r="N50" s="131">
        <v>0</v>
      </c>
      <c r="O50" s="132">
        <v>0</v>
      </c>
      <c r="P50" s="149"/>
      <c r="Q50" s="133">
        <v>0</v>
      </c>
      <c r="R50" s="131">
        <v>0</v>
      </c>
      <c r="S50" s="131">
        <v>0</v>
      </c>
      <c r="T50" s="132">
        <v>0</v>
      </c>
      <c r="U50" s="149"/>
      <c r="V50" s="133">
        <v>0</v>
      </c>
      <c r="W50" s="131">
        <v>0</v>
      </c>
      <c r="X50" s="131">
        <v>0</v>
      </c>
      <c r="Y50" s="132">
        <v>0</v>
      </c>
      <c r="Z50" s="149"/>
      <c r="AA50" s="133">
        <v>0</v>
      </c>
      <c r="AB50" s="131">
        <v>0</v>
      </c>
      <c r="AC50" s="131">
        <v>0</v>
      </c>
      <c r="AD50" s="132">
        <v>0</v>
      </c>
      <c r="AE50" s="149"/>
      <c r="AF50" s="133">
        <v>0</v>
      </c>
      <c r="AG50" s="131">
        <v>0</v>
      </c>
      <c r="AH50" s="131">
        <v>0</v>
      </c>
      <c r="AI50" s="132">
        <v>20</v>
      </c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20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x14ac:dyDescent="0.25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49"/>
      <c r="G51" s="153">
        <f t="shared" si="0"/>
        <v>0</v>
      </c>
      <c r="H51" s="134">
        <f t="shared" si="1"/>
        <v>0</v>
      </c>
      <c r="I51" s="135">
        <f t="shared" si="2"/>
        <v>0</v>
      </c>
      <c r="J51" s="167">
        <f t="shared" si="3"/>
        <v>0</v>
      </c>
      <c r="K51" s="149"/>
      <c r="L51" s="130">
        <v>0</v>
      </c>
      <c r="M51" s="131">
        <v>0</v>
      </c>
      <c r="N51" s="131">
        <v>0</v>
      </c>
      <c r="O51" s="132">
        <v>0</v>
      </c>
      <c r="P51" s="149"/>
      <c r="Q51" s="133">
        <v>0</v>
      </c>
      <c r="R51" s="131">
        <v>0</v>
      </c>
      <c r="S51" s="131">
        <v>0</v>
      </c>
      <c r="T51" s="132">
        <v>0</v>
      </c>
      <c r="U51" s="149"/>
      <c r="V51" s="133">
        <v>0</v>
      </c>
      <c r="W51" s="131">
        <v>0</v>
      </c>
      <c r="X51" s="131">
        <v>0</v>
      </c>
      <c r="Y51" s="132">
        <v>0</v>
      </c>
      <c r="Z51" s="149"/>
      <c r="AA51" s="133">
        <v>0</v>
      </c>
      <c r="AB51" s="131">
        <v>0</v>
      </c>
      <c r="AC51" s="131">
        <v>0</v>
      </c>
      <c r="AD51" s="132">
        <v>0</v>
      </c>
      <c r="AE51" s="149"/>
      <c r="AF51" s="133">
        <v>0</v>
      </c>
      <c r="AG51" s="131">
        <v>0</v>
      </c>
      <c r="AH51" s="131">
        <v>0</v>
      </c>
      <c r="AI51" s="132">
        <v>0</v>
      </c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x14ac:dyDescent="0.25">
      <c r="A52" s="138" t="s">
        <v>546</v>
      </c>
      <c r="B52" s="131" t="s">
        <v>2047</v>
      </c>
      <c r="C52" s="131" t="s">
        <v>278</v>
      </c>
      <c r="D52" s="131" t="s">
        <v>1929</v>
      </c>
      <c r="E52" s="132" t="s">
        <v>1314</v>
      </c>
      <c r="F52" s="149"/>
      <c r="G52" s="153">
        <f t="shared" si="0"/>
        <v>0</v>
      </c>
      <c r="H52" s="134">
        <f t="shared" si="1"/>
        <v>3</v>
      </c>
      <c r="I52" s="135">
        <f t="shared" si="2"/>
        <v>38.4</v>
      </c>
      <c r="J52" s="167">
        <f t="shared" si="3"/>
        <v>666</v>
      </c>
      <c r="K52" s="149"/>
      <c r="L52" s="130">
        <v>0</v>
      </c>
      <c r="M52" s="131">
        <v>1</v>
      </c>
      <c r="N52" s="131">
        <v>19.899999999999999</v>
      </c>
      <c r="O52" s="132">
        <v>214</v>
      </c>
      <c r="P52" s="149"/>
      <c r="Q52" s="133">
        <v>0</v>
      </c>
      <c r="R52" s="131">
        <v>1</v>
      </c>
      <c r="S52" s="131">
        <v>4.0999999999999996</v>
      </c>
      <c r="T52" s="132">
        <v>212</v>
      </c>
      <c r="U52" s="149"/>
      <c r="V52" s="133">
        <v>0</v>
      </c>
      <c r="W52" s="131">
        <v>0</v>
      </c>
      <c r="X52" s="131">
        <v>0</v>
      </c>
      <c r="Y52" s="132">
        <v>20</v>
      </c>
      <c r="Z52" s="149"/>
      <c r="AA52" s="133">
        <v>0</v>
      </c>
      <c r="AB52" s="131">
        <v>1</v>
      </c>
      <c r="AC52" s="131">
        <v>14.4</v>
      </c>
      <c r="AD52" s="132">
        <v>220</v>
      </c>
      <c r="AE52" s="149"/>
      <c r="AF52" s="133">
        <v>0</v>
      </c>
      <c r="AG52" s="131">
        <v>0</v>
      </c>
      <c r="AH52" s="131">
        <v>0</v>
      </c>
      <c r="AI52" s="132">
        <v>20</v>
      </c>
      <c r="AJ52" s="133">
        <f t="shared" si="4"/>
        <v>214</v>
      </c>
      <c r="AK52" s="131">
        <f t="shared" si="5"/>
        <v>212</v>
      </c>
      <c r="AL52" s="131">
        <f t="shared" si="6"/>
        <v>20</v>
      </c>
      <c r="AM52" s="131">
        <f t="shared" si="7"/>
        <v>220</v>
      </c>
      <c r="AN52" s="136">
        <f t="shared" si="8"/>
        <v>20</v>
      </c>
      <c r="AO52" s="133">
        <f t="shared" si="9"/>
        <v>0</v>
      </c>
      <c r="AP52" s="131">
        <f t="shared" si="10"/>
        <v>0</v>
      </c>
      <c r="AQ52" s="131">
        <f t="shared" si="11"/>
        <v>0</v>
      </c>
      <c r="AR52" s="131">
        <f t="shared" si="12"/>
        <v>0</v>
      </c>
      <c r="AS52" s="136">
        <f t="shared" si="13"/>
        <v>0</v>
      </c>
      <c r="AT52" s="133">
        <f t="shared" si="14"/>
        <v>1</v>
      </c>
      <c r="AU52" s="131">
        <f t="shared" si="15"/>
        <v>1</v>
      </c>
      <c r="AV52" s="131">
        <f t="shared" si="16"/>
        <v>0</v>
      </c>
      <c r="AW52" s="131">
        <f t="shared" si="17"/>
        <v>1</v>
      </c>
      <c r="AX52" s="136">
        <f t="shared" si="18"/>
        <v>0</v>
      </c>
      <c r="AY52" s="133">
        <f t="shared" si="19"/>
        <v>19.899999999999999</v>
      </c>
      <c r="AZ52" s="131">
        <f t="shared" si="20"/>
        <v>4.0999999999999996</v>
      </c>
      <c r="BA52" s="131">
        <f t="shared" si="21"/>
        <v>0</v>
      </c>
      <c r="BB52" s="131">
        <f t="shared" si="22"/>
        <v>14.4</v>
      </c>
      <c r="BC52" s="132">
        <f t="shared" si="23"/>
        <v>0</v>
      </c>
    </row>
    <row r="53" spans="1:55" x14ac:dyDescent="0.25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49"/>
      <c r="G53" s="153">
        <f t="shared" si="0"/>
        <v>0</v>
      </c>
      <c r="H53" s="134">
        <f t="shared" si="1"/>
        <v>0</v>
      </c>
      <c r="I53" s="135">
        <f t="shared" si="2"/>
        <v>0</v>
      </c>
      <c r="J53" s="167">
        <f t="shared" si="3"/>
        <v>0</v>
      </c>
      <c r="K53" s="149"/>
      <c r="L53" s="130">
        <v>0</v>
      </c>
      <c r="M53" s="131">
        <v>0</v>
      </c>
      <c r="N53" s="131">
        <v>0</v>
      </c>
      <c r="O53" s="132">
        <v>0</v>
      </c>
      <c r="P53" s="149"/>
      <c r="Q53" s="133">
        <v>0</v>
      </c>
      <c r="R53" s="131">
        <v>0</v>
      </c>
      <c r="S53" s="131">
        <v>0</v>
      </c>
      <c r="T53" s="132">
        <v>0</v>
      </c>
      <c r="U53" s="149"/>
      <c r="V53" s="133">
        <v>0</v>
      </c>
      <c r="W53" s="131">
        <v>0</v>
      </c>
      <c r="X53" s="131">
        <v>0</v>
      </c>
      <c r="Y53" s="132">
        <v>0</v>
      </c>
      <c r="Z53" s="149"/>
      <c r="AA53" s="133">
        <v>0</v>
      </c>
      <c r="AB53" s="131">
        <v>0</v>
      </c>
      <c r="AC53" s="131">
        <v>0</v>
      </c>
      <c r="AD53" s="132">
        <v>0</v>
      </c>
      <c r="AE53" s="149"/>
      <c r="AF53" s="133">
        <v>0</v>
      </c>
      <c r="AG53" s="131">
        <v>0</v>
      </c>
      <c r="AH53" s="131">
        <v>0</v>
      </c>
      <c r="AI53" s="132">
        <v>0</v>
      </c>
      <c r="AJ53" s="133">
        <f t="shared" si="4"/>
        <v>0</v>
      </c>
      <c r="AK53" s="131">
        <f t="shared" si="5"/>
        <v>0</v>
      </c>
      <c r="AL53" s="131">
        <f t="shared" si="6"/>
        <v>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0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0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x14ac:dyDescent="0.25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49"/>
      <c r="G54" s="153">
        <f t="shared" si="0"/>
        <v>0</v>
      </c>
      <c r="H54" s="134">
        <f t="shared" si="1"/>
        <v>2</v>
      </c>
      <c r="I54" s="135">
        <f t="shared" si="2"/>
        <v>6.1</v>
      </c>
      <c r="J54" s="167">
        <f t="shared" si="3"/>
        <v>229</v>
      </c>
      <c r="K54" s="149"/>
      <c r="L54" s="130">
        <v>0</v>
      </c>
      <c r="M54" s="131">
        <v>0</v>
      </c>
      <c r="N54" s="131">
        <v>0</v>
      </c>
      <c r="O54" s="132">
        <v>0</v>
      </c>
      <c r="P54" s="149"/>
      <c r="Q54" s="133">
        <v>0</v>
      </c>
      <c r="R54" s="131">
        <v>2</v>
      </c>
      <c r="S54" s="131">
        <v>6.1</v>
      </c>
      <c r="T54" s="132">
        <v>229</v>
      </c>
      <c r="U54" s="149"/>
      <c r="V54" s="133">
        <v>0</v>
      </c>
      <c r="W54" s="131">
        <v>0</v>
      </c>
      <c r="X54" s="131">
        <v>0</v>
      </c>
      <c r="Y54" s="132">
        <v>0</v>
      </c>
      <c r="Z54" s="149"/>
      <c r="AA54" s="133">
        <v>0</v>
      </c>
      <c r="AB54" s="131">
        <v>0</v>
      </c>
      <c r="AC54" s="131">
        <v>0</v>
      </c>
      <c r="AD54" s="132">
        <v>0</v>
      </c>
      <c r="AE54" s="149"/>
      <c r="AF54" s="133">
        <v>0</v>
      </c>
      <c r="AG54" s="131">
        <v>0</v>
      </c>
      <c r="AH54" s="131">
        <v>0</v>
      </c>
      <c r="AI54" s="132">
        <v>0</v>
      </c>
      <c r="AJ54" s="133">
        <f t="shared" si="4"/>
        <v>0</v>
      </c>
      <c r="AK54" s="131">
        <f t="shared" si="5"/>
        <v>229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2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6.1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x14ac:dyDescent="0.25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49"/>
      <c r="G55" s="153">
        <f t="shared" si="0"/>
        <v>1</v>
      </c>
      <c r="H55" s="134">
        <f t="shared" si="1"/>
        <v>0</v>
      </c>
      <c r="I55" s="135">
        <f t="shared" si="2"/>
        <v>0.6</v>
      </c>
      <c r="J55" s="167">
        <f t="shared" si="3"/>
        <v>258</v>
      </c>
      <c r="K55" s="149"/>
      <c r="L55" s="130">
        <v>0</v>
      </c>
      <c r="M55" s="131">
        <v>0</v>
      </c>
      <c r="N55" s="131">
        <v>0</v>
      </c>
      <c r="O55" s="132">
        <v>20</v>
      </c>
      <c r="P55" s="149"/>
      <c r="Q55" s="133">
        <v>0</v>
      </c>
      <c r="R55" s="131">
        <v>0</v>
      </c>
      <c r="S55" s="131">
        <v>0</v>
      </c>
      <c r="T55" s="132">
        <v>20</v>
      </c>
      <c r="U55" s="149"/>
      <c r="V55" s="133">
        <v>0</v>
      </c>
      <c r="W55" s="131">
        <v>0</v>
      </c>
      <c r="X55" s="131">
        <v>0</v>
      </c>
      <c r="Y55" s="132">
        <v>20</v>
      </c>
      <c r="Z55" s="149"/>
      <c r="AA55" s="133">
        <v>0</v>
      </c>
      <c r="AB55" s="131">
        <v>0</v>
      </c>
      <c r="AC55" s="131">
        <v>0</v>
      </c>
      <c r="AD55" s="132">
        <v>20</v>
      </c>
      <c r="AE55" s="149"/>
      <c r="AF55" s="133">
        <v>1</v>
      </c>
      <c r="AG55" s="131">
        <v>0</v>
      </c>
      <c r="AH55" s="131">
        <v>0.6</v>
      </c>
      <c r="AI55" s="132">
        <v>198</v>
      </c>
      <c r="AJ55" s="133">
        <f t="shared" si="4"/>
        <v>20</v>
      </c>
      <c r="AK55" s="131">
        <f t="shared" si="5"/>
        <v>20</v>
      </c>
      <c r="AL55" s="131">
        <f t="shared" si="6"/>
        <v>20</v>
      </c>
      <c r="AM55" s="131">
        <f t="shared" si="7"/>
        <v>20</v>
      </c>
      <c r="AN55" s="136">
        <f t="shared" si="8"/>
        <v>198</v>
      </c>
      <c r="AO55" s="133">
        <f t="shared" si="9"/>
        <v>0</v>
      </c>
      <c r="AP55" s="131">
        <f t="shared" si="10"/>
        <v>0</v>
      </c>
      <c r="AQ55" s="131">
        <f t="shared" si="11"/>
        <v>0</v>
      </c>
      <c r="AR55" s="131">
        <f t="shared" si="12"/>
        <v>0</v>
      </c>
      <c r="AS55" s="136">
        <f t="shared" si="13"/>
        <v>1</v>
      </c>
      <c r="AT55" s="133">
        <f t="shared" si="14"/>
        <v>0</v>
      </c>
      <c r="AU55" s="131">
        <f t="shared" si="15"/>
        <v>0</v>
      </c>
      <c r="AV55" s="131">
        <f t="shared" si="16"/>
        <v>0</v>
      </c>
      <c r="AW55" s="131">
        <f t="shared" si="17"/>
        <v>0</v>
      </c>
      <c r="AX55" s="136">
        <f t="shared" si="18"/>
        <v>0</v>
      </c>
      <c r="AY55" s="133">
        <f t="shared" si="19"/>
        <v>0</v>
      </c>
      <c r="AZ55" s="131">
        <f t="shared" si="20"/>
        <v>0</v>
      </c>
      <c r="BA55" s="131">
        <f t="shared" si="21"/>
        <v>0</v>
      </c>
      <c r="BB55" s="131">
        <f t="shared" si="22"/>
        <v>0</v>
      </c>
      <c r="BC55" s="132">
        <f t="shared" si="23"/>
        <v>0.6</v>
      </c>
    </row>
    <row r="56" spans="1:55" x14ac:dyDescent="0.25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49"/>
      <c r="G56" s="153">
        <f t="shared" si="0"/>
        <v>0</v>
      </c>
      <c r="H56" s="134">
        <f t="shared" si="1"/>
        <v>2</v>
      </c>
      <c r="I56" s="135">
        <f t="shared" si="2"/>
        <v>74</v>
      </c>
      <c r="J56" s="167">
        <f t="shared" si="3"/>
        <v>353</v>
      </c>
      <c r="K56" s="149"/>
      <c r="L56" s="130">
        <v>0</v>
      </c>
      <c r="M56" s="131">
        <v>0</v>
      </c>
      <c r="N56" s="131">
        <v>0</v>
      </c>
      <c r="O56" s="132">
        <v>20</v>
      </c>
      <c r="P56" s="149"/>
      <c r="Q56" s="133">
        <v>0</v>
      </c>
      <c r="R56" s="131">
        <v>0</v>
      </c>
      <c r="S56" s="131">
        <v>0</v>
      </c>
      <c r="T56" s="132">
        <v>20</v>
      </c>
      <c r="U56" s="149"/>
      <c r="V56" s="133">
        <v>0</v>
      </c>
      <c r="W56" s="131">
        <v>0</v>
      </c>
      <c r="X56" s="131">
        <v>0</v>
      </c>
      <c r="Y56" s="132">
        <v>20</v>
      </c>
      <c r="Z56" s="149"/>
      <c r="AA56" s="133">
        <v>0</v>
      </c>
      <c r="AB56" s="131">
        <v>2</v>
      </c>
      <c r="AC56" s="131">
        <v>74</v>
      </c>
      <c r="AD56" s="132">
        <v>293</v>
      </c>
      <c r="AE56" s="149"/>
      <c r="AF56" s="133">
        <v>0</v>
      </c>
      <c r="AG56" s="131">
        <v>0</v>
      </c>
      <c r="AH56" s="131">
        <v>0</v>
      </c>
      <c r="AI56" s="132">
        <v>20</v>
      </c>
      <c r="AJ56" s="133">
        <f t="shared" si="4"/>
        <v>20</v>
      </c>
      <c r="AK56" s="131">
        <f t="shared" si="5"/>
        <v>20</v>
      </c>
      <c r="AL56" s="131">
        <f t="shared" si="6"/>
        <v>20</v>
      </c>
      <c r="AM56" s="131">
        <f t="shared" si="7"/>
        <v>293</v>
      </c>
      <c r="AN56" s="136">
        <f t="shared" si="8"/>
        <v>20</v>
      </c>
      <c r="AO56" s="133">
        <f t="shared" si="9"/>
        <v>0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0</v>
      </c>
      <c r="AU56" s="131">
        <f t="shared" si="15"/>
        <v>0</v>
      </c>
      <c r="AV56" s="131">
        <f t="shared" si="16"/>
        <v>0</v>
      </c>
      <c r="AW56" s="131">
        <f t="shared" si="17"/>
        <v>2</v>
      </c>
      <c r="AX56" s="136">
        <f t="shared" si="18"/>
        <v>0</v>
      </c>
      <c r="AY56" s="133">
        <f t="shared" si="19"/>
        <v>0</v>
      </c>
      <c r="AZ56" s="131">
        <f t="shared" si="20"/>
        <v>0</v>
      </c>
      <c r="BA56" s="131">
        <f t="shared" si="21"/>
        <v>0</v>
      </c>
      <c r="BB56" s="131">
        <f t="shared" si="22"/>
        <v>74</v>
      </c>
      <c r="BC56" s="132">
        <f t="shared" si="23"/>
        <v>0</v>
      </c>
    </row>
    <row r="57" spans="1:55" x14ac:dyDescent="0.25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49"/>
      <c r="G57" s="153">
        <f t="shared" si="0"/>
        <v>0</v>
      </c>
      <c r="H57" s="134">
        <f t="shared" si="1"/>
        <v>0</v>
      </c>
      <c r="I57" s="135">
        <f t="shared" si="2"/>
        <v>0</v>
      </c>
      <c r="J57" s="167">
        <f t="shared" si="3"/>
        <v>0</v>
      </c>
      <c r="K57" s="149"/>
      <c r="L57" s="130">
        <v>0</v>
      </c>
      <c r="M57" s="131">
        <v>0</v>
      </c>
      <c r="N57" s="131">
        <v>0</v>
      </c>
      <c r="O57" s="132">
        <v>0</v>
      </c>
      <c r="P57" s="149"/>
      <c r="Q57" s="133">
        <v>0</v>
      </c>
      <c r="R57" s="131">
        <v>0</v>
      </c>
      <c r="S57" s="131">
        <v>0</v>
      </c>
      <c r="T57" s="132">
        <v>0</v>
      </c>
      <c r="U57" s="149"/>
      <c r="V57" s="133">
        <v>0</v>
      </c>
      <c r="W57" s="131">
        <v>0</v>
      </c>
      <c r="X57" s="131">
        <v>0</v>
      </c>
      <c r="Y57" s="132">
        <v>0</v>
      </c>
      <c r="Z57" s="149"/>
      <c r="AA57" s="133">
        <v>0</v>
      </c>
      <c r="AB57" s="131">
        <v>0</v>
      </c>
      <c r="AC57" s="131">
        <v>0</v>
      </c>
      <c r="AD57" s="132">
        <v>0</v>
      </c>
      <c r="AE57" s="149"/>
      <c r="AF57" s="133">
        <v>0</v>
      </c>
      <c r="AG57" s="131">
        <v>0</v>
      </c>
      <c r="AH57" s="131">
        <v>0</v>
      </c>
      <c r="AI57" s="132">
        <v>0</v>
      </c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x14ac:dyDescent="0.25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49"/>
      <c r="G58" s="153">
        <f t="shared" si="0"/>
        <v>3</v>
      </c>
      <c r="H58" s="134">
        <f t="shared" si="1"/>
        <v>5</v>
      </c>
      <c r="I58" s="135">
        <f t="shared" si="2"/>
        <v>26.4</v>
      </c>
      <c r="J58" s="167">
        <f t="shared" si="3"/>
        <v>864</v>
      </c>
      <c r="K58" s="149"/>
      <c r="L58" s="130">
        <v>0</v>
      </c>
      <c r="M58" s="131">
        <v>2</v>
      </c>
      <c r="N58" s="131">
        <v>14.4</v>
      </c>
      <c r="O58" s="132">
        <v>187</v>
      </c>
      <c r="P58" s="149"/>
      <c r="Q58" s="133">
        <v>0</v>
      </c>
      <c r="R58" s="131">
        <v>2</v>
      </c>
      <c r="S58" s="131">
        <v>5.6</v>
      </c>
      <c r="T58" s="132">
        <v>225</v>
      </c>
      <c r="U58" s="149"/>
      <c r="V58" s="133">
        <v>3</v>
      </c>
      <c r="W58" s="131">
        <v>0</v>
      </c>
      <c r="X58" s="131">
        <v>1.9</v>
      </c>
      <c r="Y58" s="132">
        <v>271</v>
      </c>
      <c r="Z58" s="149"/>
      <c r="AA58" s="133">
        <v>0</v>
      </c>
      <c r="AB58" s="131">
        <v>1</v>
      </c>
      <c r="AC58" s="131">
        <v>4.5</v>
      </c>
      <c r="AD58" s="132">
        <v>181</v>
      </c>
      <c r="AE58" s="149"/>
      <c r="AF58" s="133">
        <v>0</v>
      </c>
      <c r="AG58" s="131">
        <v>0</v>
      </c>
      <c r="AH58" s="131">
        <v>0</v>
      </c>
      <c r="AI58" s="132">
        <v>20</v>
      </c>
      <c r="AJ58" s="133">
        <f t="shared" si="4"/>
        <v>187</v>
      </c>
      <c r="AK58" s="131">
        <f t="shared" si="5"/>
        <v>225</v>
      </c>
      <c r="AL58" s="131">
        <f t="shared" si="6"/>
        <v>271</v>
      </c>
      <c r="AM58" s="131">
        <f t="shared" si="7"/>
        <v>181</v>
      </c>
      <c r="AN58" s="136">
        <f t="shared" si="8"/>
        <v>20</v>
      </c>
      <c r="AO58" s="133">
        <f t="shared" si="9"/>
        <v>0</v>
      </c>
      <c r="AP58" s="131">
        <f t="shared" si="10"/>
        <v>0</v>
      </c>
      <c r="AQ58" s="131">
        <f t="shared" si="11"/>
        <v>3</v>
      </c>
      <c r="AR58" s="131">
        <f t="shared" si="12"/>
        <v>0</v>
      </c>
      <c r="AS58" s="136">
        <f t="shared" si="13"/>
        <v>0</v>
      </c>
      <c r="AT58" s="133">
        <f t="shared" si="14"/>
        <v>2</v>
      </c>
      <c r="AU58" s="131">
        <f t="shared" si="15"/>
        <v>2</v>
      </c>
      <c r="AV58" s="131">
        <f t="shared" si="16"/>
        <v>0</v>
      </c>
      <c r="AW58" s="131">
        <f t="shared" si="17"/>
        <v>1</v>
      </c>
      <c r="AX58" s="136">
        <f t="shared" si="18"/>
        <v>0</v>
      </c>
      <c r="AY58" s="133">
        <f t="shared" si="19"/>
        <v>14.4</v>
      </c>
      <c r="AZ58" s="131">
        <f t="shared" si="20"/>
        <v>5.6</v>
      </c>
      <c r="BA58" s="131">
        <f t="shared" si="21"/>
        <v>1.9</v>
      </c>
      <c r="BB58" s="131">
        <f t="shared" si="22"/>
        <v>4.5</v>
      </c>
      <c r="BC58" s="132">
        <f t="shared" si="23"/>
        <v>0</v>
      </c>
    </row>
    <row r="59" spans="1:55" x14ac:dyDescent="0.25">
      <c r="A59" s="138" t="s">
        <v>553</v>
      </c>
      <c r="B59" s="131" t="s">
        <v>44</v>
      </c>
      <c r="C59" s="131" t="s">
        <v>477</v>
      </c>
      <c r="D59" s="131" t="s">
        <v>169</v>
      </c>
      <c r="E59" s="132" t="s">
        <v>1955</v>
      </c>
      <c r="F59" s="149"/>
      <c r="G59" s="153">
        <f t="shared" si="0"/>
        <v>3</v>
      </c>
      <c r="H59" s="134">
        <f t="shared" si="1"/>
        <v>5</v>
      </c>
      <c r="I59" s="135">
        <f t="shared" si="2"/>
        <v>56.199999999999996</v>
      </c>
      <c r="J59" s="167">
        <f t="shared" si="3"/>
        <v>974</v>
      </c>
      <c r="K59" s="149"/>
      <c r="L59" s="130">
        <v>0</v>
      </c>
      <c r="M59" s="131">
        <v>2</v>
      </c>
      <c r="N59" s="131">
        <v>28.400000000000002</v>
      </c>
      <c r="O59" s="132">
        <v>233</v>
      </c>
      <c r="P59" s="149"/>
      <c r="Q59" s="133">
        <v>0</v>
      </c>
      <c r="R59" s="131">
        <v>1</v>
      </c>
      <c r="S59" s="131">
        <v>5.5</v>
      </c>
      <c r="T59" s="132">
        <v>224</v>
      </c>
      <c r="U59" s="149"/>
      <c r="V59" s="133">
        <v>3</v>
      </c>
      <c r="W59" s="131">
        <v>0</v>
      </c>
      <c r="X59" s="131">
        <v>1.9</v>
      </c>
      <c r="Y59" s="132">
        <v>271</v>
      </c>
      <c r="Z59" s="149"/>
      <c r="AA59" s="133">
        <v>0</v>
      </c>
      <c r="AB59" s="131">
        <v>1</v>
      </c>
      <c r="AC59" s="131">
        <v>20.399999999999999</v>
      </c>
      <c r="AD59" s="132">
        <v>245</v>
      </c>
      <c r="AE59" s="149"/>
      <c r="AF59" s="133">
        <v>0</v>
      </c>
      <c r="AG59" s="131">
        <v>1</v>
      </c>
      <c r="AH59" s="131">
        <v>1.5</v>
      </c>
      <c r="AI59" s="132">
        <v>225</v>
      </c>
      <c r="AJ59" s="133">
        <f t="shared" si="4"/>
        <v>233</v>
      </c>
      <c r="AK59" s="131">
        <f t="shared" si="5"/>
        <v>224</v>
      </c>
      <c r="AL59" s="131">
        <f t="shared" si="6"/>
        <v>271</v>
      </c>
      <c r="AM59" s="131">
        <f t="shared" si="7"/>
        <v>245</v>
      </c>
      <c r="AN59" s="136">
        <f t="shared" si="8"/>
        <v>225</v>
      </c>
      <c r="AO59" s="133">
        <f t="shared" si="9"/>
        <v>0</v>
      </c>
      <c r="AP59" s="131">
        <f t="shared" si="10"/>
        <v>0</v>
      </c>
      <c r="AQ59" s="131">
        <f t="shared" si="11"/>
        <v>3</v>
      </c>
      <c r="AR59" s="131">
        <f t="shared" si="12"/>
        <v>0</v>
      </c>
      <c r="AS59" s="136">
        <f t="shared" si="13"/>
        <v>0</v>
      </c>
      <c r="AT59" s="133">
        <f t="shared" si="14"/>
        <v>2</v>
      </c>
      <c r="AU59" s="131">
        <f t="shared" si="15"/>
        <v>1</v>
      </c>
      <c r="AV59" s="131">
        <f t="shared" si="16"/>
        <v>0</v>
      </c>
      <c r="AW59" s="131">
        <f t="shared" si="17"/>
        <v>1</v>
      </c>
      <c r="AX59" s="136">
        <f t="shared" si="18"/>
        <v>1</v>
      </c>
      <c r="AY59" s="133">
        <f t="shared" si="19"/>
        <v>28.400000000000002</v>
      </c>
      <c r="AZ59" s="131">
        <f t="shared" si="20"/>
        <v>5.5</v>
      </c>
      <c r="BA59" s="131">
        <f t="shared" si="21"/>
        <v>1.9</v>
      </c>
      <c r="BB59" s="131">
        <f t="shared" si="22"/>
        <v>20.399999999999999</v>
      </c>
      <c r="BC59" s="132">
        <f t="shared" si="23"/>
        <v>1.5</v>
      </c>
    </row>
    <row r="60" spans="1:55" x14ac:dyDescent="0.25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49"/>
      <c r="G60" s="153">
        <f t="shared" si="0"/>
        <v>0</v>
      </c>
      <c r="H60" s="134">
        <f t="shared" si="1"/>
        <v>0</v>
      </c>
      <c r="I60" s="135">
        <f t="shared" si="2"/>
        <v>0</v>
      </c>
      <c r="J60" s="167">
        <f t="shared" si="3"/>
        <v>0</v>
      </c>
      <c r="K60" s="149"/>
      <c r="L60" s="130">
        <v>0</v>
      </c>
      <c r="M60" s="131">
        <v>0</v>
      </c>
      <c r="N60" s="131">
        <v>0</v>
      </c>
      <c r="O60" s="132">
        <v>0</v>
      </c>
      <c r="P60" s="149"/>
      <c r="Q60" s="133">
        <v>0</v>
      </c>
      <c r="R60" s="131">
        <v>0</v>
      </c>
      <c r="S60" s="131">
        <v>0</v>
      </c>
      <c r="T60" s="132">
        <v>0</v>
      </c>
      <c r="U60" s="149"/>
      <c r="V60" s="133">
        <v>0</v>
      </c>
      <c r="W60" s="131">
        <v>0</v>
      </c>
      <c r="X60" s="131">
        <v>0</v>
      </c>
      <c r="Y60" s="132">
        <v>0</v>
      </c>
      <c r="Z60" s="149"/>
      <c r="AA60" s="133">
        <v>0</v>
      </c>
      <c r="AB60" s="131">
        <v>0</v>
      </c>
      <c r="AC60" s="131">
        <v>0</v>
      </c>
      <c r="AD60" s="132">
        <v>0</v>
      </c>
      <c r="AE60" s="149"/>
      <c r="AF60" s="133">
        <v>0</v>
      </c>
      <c r="AG60" s="131">
        <v>0</v>
      </c>
      <c r="AH60" s="131">
        <v>0</v>
      </c>
      <c r="AI60" s="132">
        <v>0</v>
      </c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x14ac:dyDescent="0.25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49"/>
      <c r="G61" s="153">
        <f t="shared" si="0"/>
        <v>0</v>
      </c>
      <c r="H61" s="134">
        <f t="shared" si="1"/>
        <v>0</v>
      </c>
      <c r="I61" s="135">
        <f t="shared" si="2"/>
        <v>0</v>
      </c>
      <c r="J61" s="167">
        <f t="shared" si="3"/>
        <v>0</v>
      </c>
      <c r="K61" s="149"/>
      <c r="L61" s="130">
        <v>0</v>
      </c>
      <c r="M61" s="131">
        <v>0</v>
      </c>
      <c r="N61" s="131">
        <v>0</v>
      </c>
      <c r="O61" s="132">
        <v>0</v>
      </c>
      <c r="P61" s="149"/>
      <c r="Q61" s="133">
        <v>0</v>
      </c>
      <c r="R61" s="131">
        <v>0</v>
      </c>
      <c r="S61" s="131">
        <v>0</v>
      </c>
      <c r="T61" s="132">
        <v>0</v>
      </c>
      <c r="U61" s="149"/>
      <c r="V61" s="133">
        <v>0</v>
      </c>
      <c r="W61" s="131">
        <v>0</v>
      </c>
      <c r="X61" s="131">
        <v>0</v>
      </c>
      <c r="Y61" s="132">
        <v>0</v>
      </c>
      <c r="Z61" s="149"/>
      <c r="AA61" s="133">
        <v>0</v>
      </c>
      <c r="AB61" s="131">
        <v>0</v>
      </c>
      <c r="AC61" s="131">
        <v>0</v>
      </c>
      <c r="AD61" s="132">
        <v>0</v>
      </c>
      <c r="AE61" s="149"/>
      <c r="AF61" s="133">
        <v>0</v>
      </c>
      <c r="AG61" s="131">
        <v>0</v>
      </c>
      <c r="AH61" s="131">
        <v>0</v>
      </c>
      <c r="AI61" s="132">
        <v>0</v>
      </c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x14ac:dyDescent="0.25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49"/>
      <c r="G62" s="153">
        <f t="shared" si="0"/>
        <v>0</v>
      </c>
      <c r="H62" s="134">
        <f t="shared" si="1"/>
        <v>0</v>
      </c>
      <c r="I62" s="135">
        <f t="shared" si="2"/>
        <v>0</v>
      </c>
      <c r="J62" s="167">
        <f t="shared" si="3"/>
        <v>40</v>
      </c>
      <c r="K62" s="149"/>
      <c r="L62" s="130">
        <v>0</v>
      </c>
      <c r="M62" s="131">
        <v>0</v>
      </c>
      <c r="N62" s="131">
        <v>0</v>
      </c>
      <c r="O62" s="132">
        <v>0</v>
      </c>
      <c r="P62" s="149"/>
      <c r="Q62" s="133">
        <v>0</v>
      </c>
      <c r="R62" s="131">
        <v>0</v>
      </c>
      <c r="S62" s="131">
        <v>0</v>
      </c>
      <c r="T62" s="132">
        <v>20</v>
      </c>
      <c r="U62" s="149"/>
      <c r="V62" s="133">
        <v>0</v>
      </c>
      <c r="W62" s="131">
        <v>0</v>
      </c>
      <c r="X62" s="131">
        <v>0</v>
      </c>
      <c r="Y62" s="132">
        <v>20</v>
      </c>
      <c r="Z62" s="149"/>
      <c r="AA62" s="133">
        <v>0</v>
      </c>
      <c r="AB62" s="131">
        <v>0</v>
      </c>
      <c r="AC62" s="131">
        <v>0</v>
      </c>
      <c r="AD62" s="132">
        <v>0</v>
      </c>
      <c r="AE62" s="149"/>
      <c r="AF62" s="133">
        <v>0</v>
      </c>
      <c r="AG62" s="131">
        <v>0</v>
      </c>
      <c r="AH62" s="131">
        <v>0</v>
      </c>
      <c r="AI62" s="132">
        <v>0</v>
      </c>
      <c r="AJ62" s="133">
        <f t="shared" si="4"/>
        <v>0</v>
      </c>
      <c r="AK62" s="131">
        <f t="shared" si="5"/>
        <v>20</v>
      </c>
      <c r="AL62" s="131">
        <f t="shared" si="6"/>
        <v>20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0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0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x14ac:dyDescent="0.25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49"/>
      <c r="G63" s="153">
        <f t="shared" si="0"/>
        <v>1</v>
      </c>
      <c r="H63" s="134">
        <f t="shared" si="1"/>
        <v>1</v>
      </c>
      <c r="I63" s="135">
        <f t="shared" si="2"/>
        <v>5.2</v>
      </c>
      <c r="J63" s="167">
        <f t="shared" si="3"/>
        <v>313</v>
      </c>
      <c r="K63" s="149"/>
      <c r="L63" s="130">
        <v>1</v>
      </c>
      <c r="M63" s="131">
        <v>0</v>
      </c>
      <c r="N63" s="131">
        <v>1</v>
      </c>
      <c r="O63" s="132">
        <v>94</v>
      </c>
      <c r="P63" s="149"/>
      <c r="Q63" s="133">
        <v>0</v>
      </c>
      <c r="R63" s="131">
        <v>0</v>
      </c>
      <c r="S63" s="131">
        <v>0</v>
      </c>
      <c r="T63" s="132">
        <v>20</v>
      </c>
      <c r="U63" s="149"/>
      <c r="V63" s="133">
        <v>0</v>
      </c>
      <c r="W63" s="131">
        <v>0</v>
      </c>
      <c r="X63" s="131">
        <v>0</v>
      </c>
      <c r="Y63" s="132">
        <v>20</v>
      </c>
      <c r="Z63" s="149"/>
      <c r="AA63" s="133">
        <v>0</v>
      </c>
      <c r="AB63" s="131">
        <v>1</v>
      </c>
      <c r="AC63" s="131">
        <v>4.2</v>
      </c>
      <c r="AD63" s="132">
        <v>179</v>
      </c>
      <c r="AE63" s="149"/>
      <c r="AF63" s="133">
        <v>0</v>
      </c>
      <c r="AG63" s="131">
        <v>0</v>
      </c>
      <c r="AH63" s="131">
        <v>0</v>
      </c>
      <c r="AI63" s="132">
        <v>0</v>
      </c>
      <c r="AJ63" s="133">
        <f t="shared" si="4"/>
        <v>94</v>
      </c>
      <c r="AK63" s="131">
        <f t="shared" si="5"/>
        <v>20</v>
      </c>
      <c r="AL63" s="131">
        <f t="shared" si="6"/>
        <v>20</v>
      </c>
      <c r="AM63" s="131">
        <f t="shared" si="7"/>
        <v>179</v>
      </c>
      <c r="AN63" s="136">
        <f t="shared" si="8"/>
        <v>0</v>
      </c>
      <c r="AO63" s="133">
        <f t="shared" si="9"/>
        <v>1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0</v>
      </c>
      <c r="AU63" s="131">
        <f t="shared" si="15"/>
        <v>0</v>
      </c>
      <c r="AV63" s="131">
        <f t="shared" si="16"/>
        <v>0</v>
      </c>
      <c r="AW63" s="131">
        <f t="shared" si="17"/>
        <v>1</v>
      </c>
      <c r="AX63" s="136">
        <f t="shared" si="18"/>
        <v>0</v>
      </c>
      <c r="AY63" s="133">
        <f t="shared" si="19"/>
        <v>1</v>
      </c>
      <c r="AZ63" s="131">
        <f t="shared" si="20"/>
        <v>0</v>
      </c>
      <c r="BA63" s="131">
        <f t="shared" si="21"/>
        <v>0</v>
      </c>
      <c r="BB63" s="131">
        <f t="shared" si="22"/>
        <v>4.2</v>
      </c>
      <c r="BC63" s="132">
        <f t="shared" si="23"/>
        <v>0</v>
      </c>
    </row>
    <row r="64" spans="1:55" x14ac:dyDescent="0.25">
      <c r="A64" s="138" t="s">
        <v>558</v>
      </c>
      <c r="B64" s="131" t="s">
        <v>50</v>
      </c>
      <c r="C64" s="131" t="s">
        <v>107</v>
      </c>
      <c r="D64" s="131" t="s">
        <v>419</v>
      </c>
      <c r="E64" s="132" t="s">
        <v>1955</v>
      </c>
      <c r="F64" s="149"/>
      <c r="G64" s="153">
        <f t="shared" si="0"/>
        <v>0</v>
      </c>
      <c r="H64" s="134">
        <f t="shared" si="1"/>
        <v>1</v>
      </c>
      <c r="I64" s="135">
        <f t="shared" si="2"/>
        <v>7</v>
      </c>
      <c r="J64" s="167">
        <f t="shared" si="3"/>
        <v>189</v>
      </c>
      <c r="K64" s="149"/>
      <c r="L64" s="130">
        <v>0</v>
      </c>
      <c r="M64" s="131">
        <v>1</v>
      </c>
      <c r="N64" s="131">
        <v>7</v>
      </c>
      <c r="O64" s="132">
        <v>149</v>
      </c>
      <c r="P64" s="149"/>
      <c r="Q64" s="133">
        <v>0</v>
      </c>
      <c r="R64" s="131">
        <v>0</v>
      </c>
      <c r="S64" s="131">
        <v>0</v>
      </c>
      <c r="T64" s="132">
        <v>0</v>
      </c>
      <c r="U64" s="149"/>
      <c r="V64" s="133">
        <v>0</v>
      </c>
      <c r="W64" s="131">
        <v>0</v>
      </c>
      <c r="X64" s="131">
        <v>0</v>
      </c>
      <c r="Y64" s="132">
        <v>0</v>
      </c>
      <c r="Z64" s="149"/>
      <c r="AA64" s="133">
        <v>0</v>
      </c>
      <c r="AB64" s="131">
        <v>0</v>
      </c>
      <c r="AC64" s="131">
        <v>0</v>
      </c>
      <c r="AD64" s="132">
        <v>20</v>
      </c>
      <c r="AE64" s="149"/>
      <c r="AF64" s="133">
        <v>0</v>
      </c>
      <c r="AG64" s="131">
        <v>0</v>
      </c>
      <c r="AH64" s="131">
        <v>0</v>
      </c>
      <c r="AI64" s="132">
        <v>20</v>
      </c>
      <c r="AJ64" s="133">
        <f t="shared" si="4"/>
        <v>149</v>
      </c>
      <c r="AK64" s="131">
        <f t="shared" si="5"/>
        <v>0</v>
      </c>
      <c r="AL64" s="131">
        <f t="shared" si="6"/>
        <v>0</v>
      </c>
      <c r="AM64" s="131">
        <f t="shared" si="7"/>
        <v>20</v>
      </c>
      <c r="AN64" s="136">
        <f t="shared" si="8"/>
        <v>20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1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0</v>
      </c>
      <c r="AY64" s="133">
        <f t="shared" si="19"/>
        <v>7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0</v>
      </c>
    </row>
    <row r="65" spans="1:55" x14ac:dyDescent="0.25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49"/>
      <c r="G65" s="153">
        <f t="shared" si="0"/>
        <v>0</v>
      </c>
      <c r="H65" s="134">
        <f t="shared" si="1"/>
        <v>0</v>
      </c>
      <c r="I65" s="135">
        <f t="shared" si="2"/>
        <v>0</v>
      </c>
      <c r="J65" s="167">
        <f t="shared" si="3"/>
        <v>0</v>
      </c>
      <c r="K65" s="149"/>
      <c r="L65" s="130">
        <v>0</v>
      </c>
      <c r="M65" s="131">
        <v>0</v>
      </c>
      <c r="N65" s="131">
        <v>0</v>
      </c>
      <c r="O65" s="132">
        <v>0</v>
      </c>
      <c r="P65" s="149"/>
      <c r="Q65" s="133">
        <v>0</v>
      </c>
      <c r="R65" s="131">
        <v>0</v>
      </c>
      <c r="S65" s="131">
        <v>0</v>
      </c>
      <c r="T65" s="132">
        <v>0</v>
      </c>
      <c r="U65" s="149"/>
      <c r="V65" s="133">
        <v>0</v>
      </c>
      <c r="W65" s="131">
        <v>0</v>
      </c>
      <c r="X65" s="131">
        <v>0</v>
      </c>
      <c r="Y65" s="132">
        <v>0</v>
      </c>
      <c r="Z65" s="149"/>
      <c r="AA65" s="133">
        <v>0</v>
      </c>
      <c r="AB65" s="131">
        <v>0</v>
      </c>
      <c r="AC65" s="131">
        <v>0</v>
      </c>
      <c r="AD65" s="132">
        <v>0</v>
      </c>
      <c r="AE65" s="149"/>
      <c r="AF65" s="133">
        <v>0</v>
      </c>
      <c r="AG65" s="131">
        <v>0</v>
      </c>
      <c r="AH65" s="131">
        <v>0</v>
      </c>
      <c r="AI65" s="132">
        <v>0</v>
      </c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x14ac:dyDescent="0.25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49"/>
      <c r="G66" s="153">
        <f t="shared" si="0"/>
        <v>0</v>
      </c>
      <c r="H66" s="134">
        <f t="shared" si="1"/>
        <v>0</v>
      </c>
      <c r="I66" s="135">
        <f t="shared" si="2"/>
        <v>0</v>
      </c>
      <c r="J66" s="167">
        <f t="shared" si="3"/>
        <v>0</v>
      </c>
      <c r="K66" s="149"/>
      <c r="L66" s="130">
        <v>0</v>
      </c>
      <c r="M66" s="131">
        <v>0</v>
      </c>
      <c r="N66" s="131">
        <v>0</v>
      </c>
      <c r="O66" s="132">
        <v>0</v>
      </c>
      <c r="P66" s="149"/>
      <c r="Q66" s="133">
        <v>0</v>
      </c>
      <c r="R66" s="131">
        <v>0</v>
      </c>
      <c r="S66" s="131">
        <v>0</v>
      </c>
      <c r="T66" s="132">
        <v>0</v>
      </c>
      <c r="U66" s="149"/>
      <c r="V66" s="133">
        <v>0</v>
      </c>
      <c r="W66" s="131">
        <v>0</v>
      </c>
      <c r="X66" s="131">
        <v>0</v>
      </c>
      <c r="Y66" s="132">
        <v>0</v>
      </c>
      <c r="Z66" s="149"/>
      <c r="AA66" s="133">
        <v>0</v>
      </c>
      <c r="AB66" s="131">
        <v>0</v>
      </c>
      <c r="AC66" s="131">
        <v>0</v>
      </c>
      <c r="AD66" s="132">
        <v>0</v>
      </c>
      <c r="AE66" s="149"/>
      <c r="AF66" s="133">
        <v>0</v>
      </c>
      <c r="AG66" s="131">
        <v>0</v>
      </c>
      <c r="AH66" s="131">
        <v>0</v>
      </c>
      <c r="AI66" s="132">
        <v>0</v>
      </c>
      <c r="AJ66" s="133">
        <f t="shared" si="4"/>
        <v>0</v>
      </c>
      <c r="AK66" s="131">
        <f t="shared" si="5"/>
        <v>0</v>
      </c>
      <c r="AL66" s="131">
        <f t="shared" si="6"/>
        <v>0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0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0</v>
      </c>
      <c r="BB66" s="131">
        <f t="shared" si="22"/>
        <v>0</v>
      </c>
      <c r="BC66" s="132">
        <f t="shared" si="23"/>
        <v>0</v>
      </c>
    </row>
    <row r="67" spans="1:55" x14ac:dyDescent="0.25">
      <c r="A67" s="138" t="s">
        <v>561</v>
      </c>
      <c r="B67" s="131" t="s">
        <v>1386</v>
      </c>
      <c r="C67" s="131" t="s">
        <v>72</v>
      </c>
      <c r="D67" s="131" t="s">
        <v>71</v>
      </c>
      <c r="E67" s="132" t="s">
        <v>1311</v>
      </c>
      <c r="F67" s="149"/>
      <c r="G67" s="153">
        <f t="shared" ref="G67:G130" si="24">LARGE(AO67:AS67,1)+LARGE(AO67:AS67,2)+LARGE(AO67:AS67,3)+LARGE(AO67:AS67,4)</f>
        <v>0</v>
      </c>
      <c r="H67" s="134">
        <f t="shared" ref="H67:H130" si="25">LARGE(AT67:AX67,1)+LARGE(AT67:AX67,2)+LARGE(AT67:AX67,3)+LARGE(AT67:AX67,4)</f>
        <v>0</v>
      </c>
      <c r="I67" s="135">
        <f t="shared" ref="I67:I130" si="26">LARGE(AY67:BC67,1)+LARGE(AY67:BC67,2)+LARGE(AY67:BC67,3)+LARGE(AY67:BC67,4)</f>
        <v>0</v>
      </c>
      <c r="J67" s="167">
        <f t="shared" ref="J67:J130" si="27">LARGE(AJ67:AN67,1)+LARGE(AJ67:AN67,2)+LARGE(AJ67:AN67,3)+LARGE(AJ67:AN67,4)</f>
        <v>0</v>
      </c>
      <c r="K67" s="149"/>
      <c r="L67" s="130">
        <v>0</v>
      </c>
      <c r="M67" s="131">
        <v>0</v>
      </c>
      <c r="N67" s="131">
        <v>0</v>
      </c>
      <c r="O67" s="132">
        <v>0</v>
      </c>
      <c r="P67" s="149"/>
      <c r="Q67" s="133">
        <v>0</v>
      </c>
      <c r="R67" s="131">
        <v>0</v>
      </c>
      <c r="S67" s="131">
        <v>0</v>
      </c>
      <c r="T67" s="132">
        <v>0</v>
      </c>
      <c r="U67" s="149"/>
      <c r="V67" s="133">
        <v>0</v>
      </c>
      <c r="W67" s="131">
        <v>0</v>
      </c>
      <c r="X67" s="131">
        <v>0</v>
      </c>
      <c r="Y67" s="132">
        <v>0</v>
      </c>
      <c r="Z67" s="149"/>
      <c r="AA67" s="133">
        <v>0</v>
      </c>
      <c r="AB67" s="131">
        <v>0</v>
      </c>
      <c r="AC67" s="131">
        <v>0</v>
      </c>
      <c r="AD67" s="132">
        <v>0</v>
      </c>
      <c r="AE67" s="149"/>
      <c r="AF67" s="133">
        <v>0</v>
      </c>
      <c r="AG67" s="131">
        <v>0</v>
      </c>
      <c r="AH67" s="131">
        <v>0</v>
      </c>
      <c r="AI67" s="132">
        <v>0</v>
      </c>
      <c r="AJ67" s="133">
        <f t="shared" ref="AJ67:AJ130" si="28">O67</f>
        <v>0</v>
      </c>
      <c r="AK67" s="131">
        <f t="shared" ref="AK67:AK130" si="29">T67</f>
        <v>0</v>
      </c>
      <c r="AL67" s="131">
        <f t="shared" ref="AL67:AL130" si="30">Y67</f>
        <v>0</v>
      </c>
      <c r="AM67" s="131">
        <f t="shared" ref="AM67:AM130" si="31">AD67</f>
        <v>0</v>
      </c>
      <c r="AN67" s="136">
        <f t="shared" ref="AN67:AN130" si="32">AI67</f>
        <v>0</v>
      </c>
      <c r="AO67" s="133">
        <f t="shared" ref="AO67:AO130" si="33">L67</f>
        <v>0</v>
      </c>
      <c r="AP67" s="131">
        <f t="shared" ref="AP67:AP130" si="34">Q67</f>
        <v>0</v>
      </c>
      <c r="AQ67" s="131">
        <f t="shared" ref="AQ67:AQ130" si="35">V67</f>
        <v>0</v>
      </c>
      <c r="AR67" s="131">
        <f t="shared" ref="AR67:AR130" si="36">AA67</f>
        <v>0</v>
      </c>
      <c r="AS67" s="136">
        <f t="shared" ref="AS67:AS130" si="37">AF67</f>
        <v>0</v>
      </c>
      <c r="AT67" s="133">
        <f t="shared" ref="AT67:AT130" si="38">M67</f>
        <v>0</v>
      </c>
      <c r="AU67" s="131">
        <f t="shared" ref="AU67:AU130" si="39">R67</f>
        <v>0</v>
      </c>
      <c r="AV67" s="131">
        <f t="shared" ref="AV67:AV130" si="40">W67</f>
        <v>0</v>
      </c>
      <c r="AW67" s="131">
        <f t="shared" ref="AW67:AW130" si="41">AB67</f>
        <v>0</v>
      </c>
      <c r="AX67" s="136">
        <f t="shared" ref="AX67:AX130" si="42">AG67</f>
        <v>0</v>
      </c>
      <c r="AY67" s="133">
        <f t="shared" ref="AY67:AY130" si="43">N67</f>
        <v>0</v>
      </c>
      <c r="AZ67" s="131">
        <f t="shared" ref="AZ67:AZ130" si="44">S67</f>
        <v>0</v>
      </c>
      <c r="BA67" s="131">
        <f t="shared" ref="BA67:BA130" si="45">X67</f>
        <v>0</v>
      </c>
      <c r="BB67" s="131">
        <f t="shared" ref="BB67:BB130" si="46">AC67</f>
        <v>0</v>
      </c>
      <c r="BC67" s="132">
        <f t="shared" ref="BC67:BC130" si="47">AH67</f>
        <v>0</v>
      </c>
    </row>
    <row r="68" spans="1:55" x14ac:dyDescent="0.25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49"/>
      <c r="G68" s="153">
        <f t="shared" si="24"/>
        <v>0</v>
      </c>
      <c r="H68" s="134">
        <f t="shared" si="25"/>
        <v>4</v>
      </c>
      <c r="I68" s="135">
        <f t="shared" si="26"/>
        <v>11.8</v>
      </c>
      <c r="J68" s="167">
        <f t="shared" si="27"/>
        <v>433</v>
      </c>
      <c r="K68" s="149"/>
      <c r="L68" s="130">
        <v>0</v>
      </c>
      <c r="M68" s="131">
        <v>2</v>
      </c>
      <c r="N68" s="131">
        <v>8.1</v>
      </c>
      <c r="O68" s="132">
        <v>152</v>
      </c>
      <c r="P68" s="149"/>
      <c r="Q68" s="133">
        <v>0</v>
      </c>
      <c r="R68" s="131">
        <v>0</v>
      </c>
      <c r="S68" s="131">
        <v>0</v>
      </c>
      <c r="T68" s="132">
        <v>20</v>
      </c>
      <c r="U68" s="149"/>
      <c r="V68" s="133">
        <v>0</v>
      </c>
      <c r="W68" s="131">
        <v>0</v>
      </c>
      <c r="X68" s="131">
        <v>0</v>
      </c>
      <c r="Y68" s="132">
        <v>20</v>
      </c>
      <c r="Z68" s="149"/>
      <c r="AA68" s="133">
        <v>0</v>
      </c>
      <c r="AB68" s="131">
        <v>0</v>
      </c>
      <c r="AC68" s="131">
        <v>0</v>
      </c>
      <c r="AD68" s="132">
        <v>0</v>
      </c>
      <c r="AE68" s="149"/>
      <c r="AF68" s="133">
        <v>0</v>
      </c>
      <c r="AG68" s="131">
        <v>2</v>
      </c>
      <c r="AH68" s="131">
        <v>3.7</v>
      </c>
      <c r="AI68" s="132">
        <v>241</v>
      </c>
      <c r="AJ68" s="133">
        <f t="shared" si="28"/>
        <v>152</v>
      </c>
      <c r="AK68" s="131">
        <f t="shared" si="29"/>
        <v>20</v>
      </c>
      <c r="AL68" s="131">
        <f t="shared" si="30"/>
        <v>20</v>
      </c>
      <c r="AM68" s="131">
        <f t="shared" si="31"/>
        <v>0</v>
      </c>
      <c r="AN68" s="136">
        <f t="shared" si="32"/>
        <v>241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2</v>
      </c>
      <c r="AU68" s="131">
        <f t="shared" si="39"/>
        <v>0</v>
      </c>
      <c r="AV68" s="131">
        <f t="shared" si="40"/>
        <v>0</v>
      </c>
      <c r="AW68" s="131">
        <f t="shared" si="41"/>
        <v>0</v>
      </c>
      <c r="AX68" s="136">
        <f t="shared" si="42"/>
        <v>2</v>
      </c>
      <c r="AY68" s="133">
        <f t="shared" si="43"/>
        <v>8.1</v>
      </c>
      <c r="AZ68" s="131">
        <f t="shared" si="44"/>
        <v>0</v>
      </c>
      <c r="BA68" s="131">
        <f t="shared" si="45"/>
        <v>0</v>
      </c>
      <c r="BB68" s="131">
        <f t="shared" si="46"/>
        <v>0</v>
      </c>
      <c r="BC68" s="132">
        <f t="shared" si="47"/>
        <v>3.7</v>
      </c>
    </row>
    <row r="69" spans="1:55" x14ac:dyDescent="0.25">
      <c r="A69" s="138" t="s">
        <v>563</v>
      </c>
      <c r="B69" s="131" t="s">
        <v>41</v>
      </c>
      <c r="C69" s="131" t="s">
        <v>77</v>
      </c>
      <c r="D69" s="131" t="s">
        <v>355</v>
      </c>
      <c r="E69" s="132" t="s">
        <v>1314</v>
      </c>
      <c r="F69" s="149"/>
      <c r="G69" s="153">
        <f t="shared" si="24"/>
        <v>0</v>
      </c>
      <c r="H69" s="134">
        <f t="shared" si="25"/>
        <v>6</v>
      </c>
      <c r="I69" s="135">
        <f t="shared" si="26"/>
        <v>37.600000000000009</v>
      </c>
      <c r="J69" s="167">
        <f t="shared" si="27"/>
        <v>815</v>
      </c>
      <c r="K69" s="149"/>
      <c r="L69" s="130">
        <v>0</v>
      </c>
      <c r="M69" s="131">
        <v>0</v>
      </c>
      <c r="N69" s="131">
        <v>0</v>
      </c>
      <c r="O69" s="132">
        <v>0</v>
      </c>
      <c r="P69" s="149"/>
      <c r="Q69" s="133">
        <v>0</v>
      </c>
      <c r="R69" s="131">
        <v>2</v>
      </c>
      <c r="S69" s="131">
        <v>8.6999999999999993</v>
      </c>
      <c r="T69" s="132">
        <v>251</v>
      </c>
      <c r="U69" s="149"/>
      <c r="V69" s="133">
        <v>0</v>
      </c>
      <c r="W69" s="131">
        <v>1</v>
      </c>
      <c r="X69" s="131">
        <v>1.2</v>
      </c>
      <c r="Y69" s="132">
        <v>252</v>
      </c>
      <c r="Z69" s="149"/>
      <c r="AA69" s="133">
        <v>0</v>
      </c>
      <c r="AB69" s="131">
        <v>0</v>
      </c>
      <c r="AC69" s="131">
        <v>0</v>
      </c>
      <c r="AD69" s="132">
        <v>20</v>
      </c>
      <c r="AE69" s="149"/>
      <c r="AF69" s="133">
        <v>0</v>
      </c>
      <c r="AG69" s="131">
        <v>3</v>
      </c>
      <c r="AH69" s="131">
        <v>27.700000000000003</v>
      </c>
      <c r="AI69" s="132">
        <v>292</v>
      </c>
      <c r="AJ69" s="133">
        <f t="shared" si="28"/>
        <v>0</v>
      </c>
      <c r="AK69" s="131">
        <f t="shared" si="29"/>
        <v>251</v>
      </c>
      <c r="AL69" s="131">
        <f t="shared" si="30"/>
        <v>252</v>
      </c>
      <c r="AM69" s="131">
        <f t="shared" si="31"/>
        <v>20</v>
      </c>
      <c r="AN69" s="136">
        <f t="shared" si="32"/>
        <v>292</v>
      </c>
      <c r="AO69" s="133">
        <f t="shared" si="33"/>
        <v>0</v>
      </c>
      <c r="AP69" s="131">
        <f t="shared" si="34"/>
        <v>0</v>
      </c>
      <c r="AQ69" s="131">
        <f t="shared" si="35"/>
        <v>0</v>
      </c>
      <c r="AR69" s="131">
        <f t="shared" si="36"/>
        <v>0</v>
      </c>
      <c r="AS69" s="136">
        <f t="shared" si="37"/>
        <v>0</v>
      </c>
      <c r="AT69" s="133">
        <f t="shared" si="38"/>
        <v>0</v>
      </c>
      <c r="AU69" s="131">
        <f t="shared" si="39"/>
        <v>2</v>
      </c>
      <c r="AV69" s="131">
        <f t="shared" si="40"/>
        <v>1</v>
      </c>
      <c r="AW69" s="131">
        <f t="shared" si="41"/>
        <v>0</v>
      </c>
      <c r="AX69" s="136">
        <f t="shared" si="42"/>
        <v>3</v>
      </c>
      <c r="AY69" s="133">
        <f t="shared" si="43"/>
        <v>0</v>
      </c>
      <c r="AZ69" s="131">
        <f t="shared" si="44"/>
        <v>8.6999999999999993</v>
      </c>
      <c r="BA69" s="131">
        <f t="shared" si="45"/>
        <v>1.2</v>
      </c>
      <c r="BB69" s="131">
        <f t="shared" si="46"/>
        <v>0</v>
      </c>
      <c r="BC69" s="132">
        <f t="shared" si="47"/>
        <v>27.700000000000003</v>
      </c>
    </row>
    <row r="70" spans="1:55" x14ac:dyDescent="0.25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49"/>
      <c r="G70" s="153">
        <f t="shared" si="24"/>
        <v>0</v>
      </c>
      <c r="H70" s="134">
        <f t="shared" si="25"/>
        <v>6</v>
      </c>
      <c r="I70" s="135">
        <f t="shared" si="26"/>
        <v>94.999999999999986</v>
      </c>
      <c r="J70" s="167">
        <f t="shared" si="27"/>
        <v>787</v>
      </c>
      <c r="K70" s="149"/>
      <c r="L70" s="130">
        <v>0</v>
      </c>
      <c r="M70" s="131">
        <v>2</v>
      </c>
      <c r="N70" s="131">
        <v>20.100000000000001</v>
      </c>
      <c r="O70" s="132">
        <v>215</v>
      </c>
      <c r="P70" s="149"/>
      <c r="Q70" s="133">
        <v>0</v>
      </c>
      <c r="R70" s="131">
        <v>0</v>
      </c>
      <c r="S70" s="131">
        <v>0</v>
      </c>
      <c r="T70" s="132">
        <v>20</v>
      </c>
      <c r="U70" s="149"/>
      <c r="V70" s="133">
        <v>0</v>
      </c>
      <c r="W70" s="131">
        <v>0</v>
      </c>
      <c r="X70" s="131">
        <v>0</v>
      </c>
      <c r="Y70" s="132">
        <v>0</v>
      </c>
      <c r="Z70" s="149"/>
      <c r="AA70" s="133">
        <v>0</v>
      </c>
      <c r="AB70" s="131">
        <v>2</v>
      </c>
      <c r="AC70" s="131">
        <v>66.599999999999994</v>
      </c>
      <c r="AD70" s="132">
        <v>291</v>
      </c>
      <c r="AE70" s="149"/>
      <c r="AF70" s="133">
        <v>0</v>
      </c>
      <c r="AG70" s="131">
        <v>2</v>
      </c>
      <c r="AH70" s="131">
        <v>8.3000000000000007</v>
      </c>
      <c r="AI70" s="132">
        <v>261</v>
      </c>
      <c r="AJ70" s="133">
        <f t="shared" si="28"/>
        <v>215</v>
      </c>
      <c r="AK70" s="131">
        <f t="shared" si="29"/>
        <v>20</v>
      </c>
      <c r="AL70" s="131">
        <f t="shared" si="30"/>
        <v>0</v>
      </c>
      <c r="AM70" s="131">
        <f t="shared" si="31"/>
        <v>291</v>
      </c>
      <c r="AN70" s="136">
        <f t="shared" si="32"/>
        <v>261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2</v>
      </c>
      <c r="AU70" s="131">
        <f t="shared" si="39"/>
        <v>0</v>
      </c>
      <c r="AV70" s="131">
        <f t="shared" si="40"/>
        <v>0</v>
      </c>
      <c r="AW70" s="131">
        <f t="shared" si="41"/>
        <v>2</v>
      </c>
      <c r="AX70" s="136">
        <f t="shared" si="42"/>
        <v>2</v>
      </c>
      <c r="AY70" s="133">
        <f t="shared" si="43"/>
        <v>20.100000000000001</v>
      </c>
      <c r="AZ70" s="131">
        <f t="shared" si="44"/>
        <v>0</v>
      </c>
      <c r="BA70" s="131">
        <f t="shared" si="45"/>
        <v>0</v>
      </c>
      <c r="BB70" s="131">
        <f t="shared" si="46"/>
        <v>66.599999999999994</v>
      </c>
      <c r="BC70" s="132">
        <f t="shared" si="47"/>
        <v>8.3000000000000007</v>
      </c>
    </row>
    <row r="71" spans="1:55" x14ac:dyDescent="0.25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49"/>
      <c r="G71" s="153">
        <f t="shared" si="24"/>
        <v>0</v>
      </c>
      <c r="H71" s="134">
        <f t="shared" si="25"/>
        <v>4</v>
      </c>
      <c r="I71" s="135">
        <f t="shared" si="26"/>
        <v>56.4</v>
      </c>
      <c r="J71" s="167">
        <f t="shared" si="27"/>
        <v>722</v>
      </c>
      <c r="K71" s="149"/>
      <c r="L71" s="130">
        <v>0</v>
      </c>
      <c r="M71" s="131">
        <v>1</v>
      </c>
      <c r="N71" s="131">
        <v>13.4</v>
      </c>
      <c r="O71" s="132">
        <v>179</v>
      </c>
      <c r="P71" s="149"/>
      <c r="Q71" s="133">
        <v>0</v>
      </c>
      <c r="R71" s="131">
        <v>0</v>
      </c>
      <c r="S71" s="131">
        <v>0</v>
      </c>
      <c r="T71" s="132">
        <v>20</v>
      </c>
      <c r="U71" s="149"/>
      <c r="V71" s="133">
        <v>0</v>
      </c>
      <c r="W71" s="131">
        <v>0</v>
      </c>
      <c r="X71" s="131">
        <v>0</v>
      </c>
      <c r="Y71" s="132">
        <v>0</v>
      </c>
      <c r="Z71" s="149"/>
      <c r="AA71" s="133">
        <v>0</v>
      </c>
      <c r="AB71" s="131">
        <v>2</v>
      </c>
      <c r="AC71" s="131">
        <v>37.299999999999997</v>
      </c>
      <c r="AD71" s="132">
        <v>268</v>
      </c>
      <c r="AE71" s="149"/>
      <c r="AF71" s="133">
        <v>0</v>
      </c>
      <c r="AG71" s="131">
        <v>1</v>
      </c>
      <c r="AH71" s="131">
        <v>5.7</v>
      </c>
      <c r="AI71" s="132">
        <v>255</v>
      </c>
      <c r="AJ71" s="133">
        <f t="shared" si="28"/>
        <v>179</v>
      </c>
      <c r="AK71" s="131">
        <f t="shared" si="29"/>
        <v>20</v>
      </c>
      <c r="AL71" s="131">
        <f t="shared" si="30"/>
        <v>0</v>
      </c>
      <c r="AM71" s="131">
        <f t="shared" si="31"/>
        <v>268</v>
      </c>
      <c r="AN71" s="136">
        <f t="shared" si="32"/>
        <v>255</v>
      </c>
      <c r="AO71" s="133">
        <f t="shared" si="33"/>
        <v>0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1</v>
      </c>
      <c r="AU71" s="131">
        <f t="shared" si="39"/>
        <v>0</v>
      </c>
      <c r="AV71" s="131">
        <f t="shared" si="40"/>
        <v>0</v>
      </c>
      <c r="AW71" s="131">
        <f t="shared" si="41"/>
        <v>2</v>
      </c>
      <c r="AX71" s="136">
        <f t="shared" si="42"/>
        <v>1</v>
      </c>
      <c r="AY71" s="133">
        <f t="shared" si="43"/>
        <v>13.4</v>
      </c>
      <c r="AZ71" s="131">
        <f t="shared" si="44"/>
        <v>0</v>
      </c>
      <c r="BA71" s="131">
        <f t="shared" si="45"/>
        <v>0</v>
      </c>
      <c r="BB71" s="131">
        <f t="shared" si="46"/>
        <v>37.299999999999997</v>
      </c>
      <c r="BC71" s="132">
        <f t="shared" si="47"/>
        <v>5.7</v>
      </c>
    </row>
    <row r="72" spans="1:55" x14ac:dyDescent="0.25">
      <c r="A72" s="138" t="s">
        <v>566</v>
      </c>
      <c r="B72" s="131" t="s">
        <v>2047</v>
      </c>
      <c r="C72" s="131" t="s">
        <v>378</v>
      </c>
      <c r="D72" s="131" t="s">
        <v>962</v>
      </c>
      <c r="E72" s="132" t="s">
        <v>1954</v>
      </c>
      <c r="F72" s="149"/>
      <c r="G72" s="153">
        <f t="shared" si="24"/>
        <v>0</v>
      </c>
      <c r="H72" s="134">
        <f t="shared" si="25"/>
        <v>2</v>
      </c>
      <c r="I72" s="135">
        <f t="shared" si="26"/>
        <v>6.5</v>
      </c>
      <c r="J72" s="167">
        <f t="shared" si="27"/>
        <v>321</v>
      </c>
      <c r="K72" s="149"/>
      <c r="L72" s="130">
        <v>0</v>
      </c>
      <c r="M72" s="131">
        <v>1</v>
      </c>
      <c r="N72" s="131">
        <v>1.4</v>
      </c>
      <c r="O72" s="132">
        <v>99</v>
      </c>
      <c r="P72" s="149"/>
      <c r="Q72" s="133">
        <v>0</v>
      </c>
      <c r="R72" s="131">
        <v>0</v>
      </c>
      <c r="S72" s="131">
        <v>0</v>
      </c>
      <c r="T72" s="132">
        <v>20</v>
      </c>
      <c r="U72" s="149"/>
      <c r="V72" s="133">
        <v>0</v>
      </c>
      <c r="W72" s="131">
        <v>0</v>
      </c>
      <c r="X72" s="131">
        <v>0</v>
      </c>
      <c r="Y72" s="132">
        <v>20</v>
      </c>
      <c r="Z72" s="149"/>
      <c r="AA72" s="133">
        <v>0</v>
      </c>
      <c r="AB72" s="131">
        <v>1</v>
      </c>
      <c r="AC72" s="131">
        <v>5.0999999999999996</v>
      </c>
      <c r="AD72" s="132">
        <v>182</v>
      </c>
      <c r="AE72" s="149"/>
      <c r="AF72" s="133">
        <v>0</v>
      </c>
      <c r="AG72" s="131">
        <v>0</v>
      </c>
      <c r="AH72" s="131">
        <v>0</v>
      </c>
      <c r="AI72" s="132">
        <v>20</v>
      </c>
      <c r="AJ72" s="133">
        <f t="shared" si="28"/>
        <v>99</v>
      </c>
      <c r="AK72" s="131">
        <f t="shared" si="29"/>
        <v>20</v>
      </c>
      <c r="AL72" s="131">
        <f t="shared" si="30"/>
        <v>20</v>
      </c>
      <c r="AM72" s="131">
        <f t="shared" si="31"/>
        <v>182</v>
      </c>
      <c r="AN72" s="136">
        <f t="shared" si="32"/>
        <v>20</v>
      </c>
      <c r="AO72" s="133">
        <f t="shared" si="33"/>
        <v>0</v>
      </c>
      <c r="AP72" s="131">
        <f t="shared" si="34"/>
        <v>0</v>
      </c>
      <c r="AQ72" s="131">
        <f t="shared" si="35"/>
        <v>0</v>
      </c>
      <c r="AR72" s="131">
        <f t="shared" si="36"/>
        <v>0</v>
      </c>
      <c r="AS72" s="136">
        <f t="shared" si="37"/>
        <v>0</v>
      </c>
      <c r="AT72" s="133">
        <f t="shared" si="38"/>
        <v>1</v>
      </c>
      <c r="AU72" s="131">
        <f t="shared" si="39"/>
        <v>0</v>
      </c>
      <c r="AV72" s="131">
        <f t="shared" si="40"/>
        <v>0</v>
      </c>
      <c r="AW72" s="131">
        <f t="shared" si="41"/>
        <v>1</v>
      </c>
      <c r="AX72" s="136">
        <f t="shared" si="42"/>
        <v>0</v>
      </c>
      <c r="AY72" s="133">
        <f t="shared" si="43"/>
        <v>1.4</v>
      </c>
      <c r="AZ72" s="131">
        <f t="shared" si="44"/>
        <v>0</v>
      </c>
      <c r="BA72" s="131">
        <f t="shared" si="45"/>
        <v>0</v>
      </c>
      <c r="BB72" s="131">
        <f t="shared" si="46"/>
        <v>5.0999999999999996</v>
      </c>
      <c r="BC72" s="132">
        <f t="shared" si="47"/>
        <v>0</v>
      </c>
    </row>
    <row r="73" spans="1:55" x14ac:dyDescent="0.25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49"/>
      <c r="G73" s="153">
        <f t="shared" si="24"/>
        <v>1</v>
      </c>
      <c r="H73" s="134">
        <f t="shared" si="25"/>
        <v>9</v>
      </c>
      <c r="I73" s="135">
        <f t="shared" si="26"/>
        <v>38.299999999999997</v>
      </c>
      <c r="J73" s="167">
        <f t="shared" si="27"/>
        <v>966</v>
      </c>
      <c r="K73" s="149"/>
      <c r="L73" s="130">
        <v>0</v>
      </c>
      <c r="M73" s="131">
        <v>6</v>
      </c>
      <c r="N73" s="131">
        <v>26.9</v>
      </c>
      <c r="O73" s="132">
        <v>230</v>
      </c>
      <c r="P73" s="149"/>
      <c r="Q73" s="133">
        <v>0</v>
      </c>
      <c r="R73" s="131">
        <v>2</v>
      </c>
      <c r="S73" s="131">
        <v>7</v>
      </c>
      <c r="T73" s="132">
        <v>241</v>
      </c>
      <c r="U73" s="149"/>
      <c r="V73" s="133">
        <v>0</v>
      </c>
      <c r="W73" s="131">
        <v>1</v>
      </c>
      <c r="X73" s="131">
        <v>3.3</v>
      </c>
      <c r="Y73" s="132">
        <v>282</v>
      </c>
      <c r="Z73" s="149"/>
      <c r="AA73" s="133">
        <v>0</v>
      </c>
      <c r="AB73" s="131">
        <v>0</v>
      </c>
      <c r="AC73" s="131">
        <v>0</v>
      </c>
      <c r="AD73" s="132">
        <v>0</v>
      </c>
      <c r="AE73" s="149"/>
      <c r="AF73" s="133">
        <v>1</v>
      </c>
      <c r="AG73" s="131">
        <v>0</v>
      </c>
      <c r="AH73" s="131">
        <v>1.1000000000000001</v>
      </c>
      <c r="AI73" s="132">
        <v>213</v>
      </c>
      <c r="AJ73" s="133">
        <f t="shared" si="28"/>
        <v>230</v>
      </c>
      <c r="AK73" s="131">
        <f t="shared" si="29"/>
        <v>241</v>
      </c>
      <c r="AL73" s="131">
        <f t="shared" si="30"/>
        <v>282</v>
      </c>
      <c r="AM73" s="131">
        <f t="shared" si="31"/>
        <v>0</v>
      </c>
      <c r="AN73" s="136">
        <f t="shared" si="32"/>
        <v>213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1</v>
      </c>
      <c r="AT73" s="133">
        <f t="shared" si="38"/>
        <v>6</v>
      </c>
      <c r="AU73" s="131">
        <f t="shared" si="39"/>
        <v>2</v>
      </c>
      <c r="AV73" s="131">
        <f t="shared" si="40"/>
        <v>1</v>
      </c>
      <c r="AW73" s="131">
        <f t="shared" si="41"/>
        <v>0</v>
      </c>
      <c r="AX73" s="136">
        <f t="shared" si="42"/>
        <v>0</v>
      </c>
      <c r="AY73" s="133">
        <f t="shared" si="43"/>
        <v>26.9</v>
      </c>
      <c r="AZ73" s="131">
        <f t="shared" si="44"/>
        <v>7</v>
      </c>
      <c r="BA73" s="131">
        <f t="shared" si="45"/>
        <v>3.3</v>
      </c>
      <c r="BB73" s="131">
        <f t="shared" si="46"/>
        <v>0</v>
      </c>
      <c r="BC73" s="132">
        <f t="shared" si="47"/>
        <v>1.1000000000000001</v>
      </c>
    </row>
    <row r="74" spans="1:55" x14ac:dyDescent="0.25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49"/>
      <c r="G74" s="153">
        <f t="shared" si="24"/>
        <v>0</v>
      </c>
      <c r="H74" s="134">
        <f t="shared" si="25"/>
        <v>3</v>
      </c>
      <c r="I74" s="135">
        <f t="shared" si="26"/>
        <v>8.8000000000000007</v>
      </c>
      <c r="J74" s="167">
        <f t="shared" si="27"/>
        <v>180</v>
      </c>
      <c r="K74" s="149"/>
      <c r="L74" s="130">
        <v>0</v>
      </c>
      <c r="M74" s="131">
        <v>3</v>
      </c>
      <c r="N74" s="131">
        <v>8.8000000000000007</v>
      </c>
      <c r="O74" s="132">
        <v>160</v>
      </c>
      <c r="P74" s="149"/>
      <c r="Q74" s="133">
        <v>0</v>
      </c>
      <c r="R74" s="131">
        <v>0</v>
      </c>
      <c r="S74" s="131">
        <v>0</v>
      </c>
      <c r="T74" s="132">
        <v>0</v>
      </c>
      <c r="U74" s="149"/>
      <c r="V74" s="133">
        <v>0</v>
      </c>
      <c r="W74" s="131">
        <v>0</v>
      </c>
      <c r="X74" s="131">
        <v>0</v>
      </c>
      <c r="Y74" s="132">
        <v>0</v>
      </c>
      <c r="Z74" s="149"/>
      <c r="AA74" s="133">
        <v>0</v>
      </c>
      <c r="AB74" s="131">
        <v>0</v>
      </c>
      <c r="AC74" s="131">
        <v>0</v>
      </c>
      <c r="AD74" s="132">
        <v>0</v>
      </c>
      <c r="AE74" s="149"/>
      <c r="AF74" s="133">
        <v>0</v>
      </c>
      <c r="AG74" s="131">
        <v>0</v>
      </c>
      <c r="AH74" s="131">
        <v>0</v>
      </c>
      <c r="AI74" s="132">
        <v>20</v>
      </c>
      <c r="AJ74" s="133">
        <f t="shared" si="28"/>
        <v>160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20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3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8.8000000000000007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x14ac:dyDescent="0.25">
      <c r="A75" s="138" t="s">
        <v>569</v>
      </c>
      <c r="B75" s="131" t="s">
        <v>50</v>
      </c>
      <c r="C75" s="131" t="s">
        <v>465</v>
      </c>
      <c r="D75" s="131" t="s">
        <v>151</v>
      </c>
      <c r="E75" s="132" t="s">
        <v>1303</v>
      </c>
      <c r="F75" s="149"/>
      <c r="G75" s="153">
        <f t="shared" si="24"/>
        <v>0</v>
      </c>
      <c r="H75" s="134">
        <f t="shared" si="25"/>
        <v>5</v>
      </c>
      <c r="I75" s="135">
        <f t="shared" si="26"/>
        <v>37.300000000000004</v>
      </c>
      <c r="J75" s="167">
        <f t="shared" si="27"/>
        <v>459</v>
      </c>
      <c r="K75" s="149"/>
      <c r="L75" s="130">
        <v>0</v>
      </c>
      <c r="M75" s="131">
        <v>4</v>
      </c>
      <c r="N75" s="131">
        <v>33.1</v>
      </c>
      <c r="O75" s="132">
        <v>240</v>
      </c>
      <c r="P75" s="149"/>
      <c r="Q75" s="133">
        <v>0</v>
      </c>
      <c r="R75" s="131">
        <v>0</v>
      </c>
      <c r="S75" s="131">
        <v>0</v>
      </c>
      <c r="T75" s="132">
        <v>20</v>
      </c>
      <c r="U75" s="149"/>
      <c r="V75" s="133">
        <v>0</v>
      </c>
      <c r="W75" s="131">
        <v>0</v>
      </c>
      <c r="X75" s="131">
        <v>0</v>
      </c>
      <c r="Y75" s="132">
        <v>0</v>
      </c>
      <c r="Z75" s="149"/>
      <c r="AA75" s="133">
        <v>0</v>
      </c>
      <c r="AB75" s="131">
        <v>1</v>
      </c>
      <c r="AC75" s="131">
        <v>4.2</v>
      </c>
      <c r="AD75" s="132">
        <v>179</v>
      </c>
      <c r="AE75" s="149"/>
      <c r="AF75" s="133">
        <v>0</v>
      </c>
      <c r="AG75" s="131">
        <v>0</v>
      </c>
      <c r="AH75" s="131">
        <v>0</v>
      </c>
      <c r="AI75" s="132">
        <v>20</v>
      </c>
      <c r="AJ75" s="133">
        <f t="shared" si="28"/>
        <v>240</v>
      </c>
      <c r="AK75" s="131">
        <f t="shared" si="29"/>
        <v>20</v>
      </c>
      <c r="AL75" s="131">
        <f t="shared" si="30"/>
        <v>0</v>
      </c>
      <c r="AM75" s="131">
        <f t="shared" si="31"/>
        <v>179</v>
      </c>
      <c r="AN75" s="136">
        <f t="shared" si="32"/>
        <v>20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4</v>
      </c>
      <c r="AU75" s="131">
        <f t="shared" si="39"/>
        <v>0</v>
      </c>
      <c r="AV75" s="131">
        <f t="shared" si="40"/>
        <v>0</v>
      </c>
      <c r="AW75" s="131">
        <f t="shared" si="41"/>
        <v>1</v>
      </c>
      <c r="AX75" s="136">
        <f t="shared" si="42"/>
        <v>0</v>
      </c>
      <c r="AY75" s="133">
        <f t="shared" si="43"/>
        <v>33.1</v>
      </c>
      <c r="AZ75" s="131">
        <f t="shared" si="44"/>
        <v>0</v>
      </c>
      <c r="BA75" s="131">
        <f t="shared" si="45"/>
        <v>0</v>
      </c>
      <c r="BB75" s="131">
        <f t="shared" si="46"/>
        <v>4.2</v>
      </c>
      <c r="BC75" s="132">
        <f t="shared" si="47"/>
        <v>0</v>
      </c>
    </row>
    <row r="76" spans="1:55" x14ac:dyDescent="0.25">
      <c r="A76" s="138" t="s">
        <v>570</v>
      </c>
      <c r="B76" s="131" t="s">
        <v>39</v>
      </c>
      <c r="C76" s="131" t="s">
        <v>221</v>
      </c>
      <c r="D76" s="131" t="s">
        <v>1120</v>
      </c>
      <c r="E76" s="132" t="s">
        <v>1311</v>
      </c>
      <c r="F76" s="149"/>
      <c r="G76" s="153">
        <f t="shared" si="24"/>
        <v>0</v>
      </c>
      <c r="H76" s="134">
        <f t="shared" si="25"/>
        <v>0</v>
      </c>
      <c r="I76" s="135">
        <f t="shared" si="26"/>
        <v>0</v>
      </c>
      <c r="J76" s="167">
        <f t="shared" si="27"/>
        <v>0</v>
      </c>
      <c r="K76" s="149"/>
      <c r="L76" s="130">
        <v>0</v>
      </c>
      <c r="M76" s="131">
        <v>0</v>
      </c>
      <c r="N76" s="131">
        <v>0</v>
      </c>
      <c r="O76" s="132">
        <v>0</v>
      </c>
      <c r="P76" s="149"/>
      <c r="Q76" s="133">
        <v>0</v>
      </c>
      <c r="R76" s="131">
        <v>0</v>
      </c>
      <c r="S76" s="131">
        <v>0</v>
      </c>
      <c r="T76" s="132">
        <v>0</v>
      </c>
      <c r="U76" s="149"/>
      <c r="V76" s="133">
        <v>0</v>
      </c>
      <c r="W76" s="131">
        <v>0</v>
      </c>
      <c r="X76" s="131">
        <v>0</v>
      </c>
      <c r="Y76" s="132">
        <v>0</v>
      </c>
      <c r="Z76" s="149"/>
      <c r="AA76" s="133">
        <v>0</v>
      </c>
      <c r="AB76" s="131">
        <v>0</v>
      </c>
      <c r="AC76" s="131">
        <v>0</v>
      </c>
      <c r="AD76" s="132">
        <v>0</v>
      </c>
      <c r="AE76" s="149"/>
      <c r="AF76" s="133">
        <v>0</v>
      </c>
      <c r="AG76" s="131">
        <v>0</v>
      </c>
      <c r="AH76" s="131">
        <v>0</v>
      </c>
      <c r="AI76" s="132">
        <v>0</v>
      </c>
      <c r="AJ76" s="133">
        <f t="shared" si="28"/>
        <v>0</v>
      </c>
      <c r="AK76" s="131">
        <f t="shared" si="29"/>
        <v>0</v>
      </c>
      <c r="AL76" s="131">
        <f t="shared" si="30"/>
        <v>0</v>
      </c>
      <c r="AM76" s="131">
        <f t="shared" si="31"/>
        <v>0</v>
      </c>
      <c r="AN76" s="136">
        <f t="shared" si="32"/>
        <v>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x14ac:dyDescent="0.25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49"/>
      <c r="G77" s="153">
        <f t="shared" si="24"/>
        <v>0</v>
      </c>
      <c r="H77" s="134">
        <f t="shared" si="25"/>
        <v>0</v>
      </c>
      <c r="I77" s="135">
        <f t="shared" si="26"/>
        <v>0</v>
      </c>
      <c r="J77" s="167">
        <f t="shared" si="27"/>
        <v>0</v>
      </c>
      <c r="K77" s="149"/>
      <c r="L77" s="130">
        <v>0</v>
      </c>
      <c r="M77" s="131">
        <v>0</v>
      </c>
      <c r="N77" s="131">
        <v>0</v>
      </c>
      <c r="O77" s="132">
        <v>0</v>
      </c>
      <c r="P77" s="149"/>
      <c r="Q77" s="133">
        <v>0</v>
      </c>
      <c r="R77" s="131">
        <v>0</v>
      </c>
      <c r="S77" s="131">
        <v>0</v>
      </c>
      <c r="T77" s="132">
        <v>0</v>
      </c>
      <c r="U77" s="149"/>
      <c r="V77" s="133">
        <v>0</v>
      </c>
      <c r="W77" s="131">
        <v>0</v>
      </c>
      <c r="X77" s="131">
        <v>0</v>
      </c>
      <c r="Y77" s="132">
        <v>0</v>
      </c>
      <c r="Z77" s="149"/>
      <c r="AA77" s="133">
        <v>0</v>
      </c>
      <c r="AB77" s="131">
        <v>0</v>
      </c>
      <c r="AC77" s="131">
        <v>0</v>
      </c>
      <c r="AD77" s="132">
        <v>0</v>
      </c>
      <c r="AE77" s="149"/>
      <c r="AF77" s="133">
        <v>0</v>
      </c>
      <c r="AG77" s="131">
        <v>0</v>
      </c>
      <c r="AH77" s="131">
        <v>0</v>
      </c>
      <c r="AI77" s="132">
        <v>0</v>
      </c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x14ac:dyDescent="0.25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49"/>
      <c r="G78" s="153">
        <f t="shared" si="24"/>
        <v>0</v>
      </c>
      <c r="H78" s="134">
        <f t="shared" si="25"/>
        <v>0</v>
      </c>
      <c r="I78" s="135">
        <f t="shared" si="26"/>
        <v>0</v>
      </c>
      <c r="J78" s="167">
        <f t="shared" si="27"/>
        <v>0</v>
      </c>
      <c r="K78" s="149"/>
      <c r="L78" s="130">
        <v>0</v>
      </c>
      <c r="M78" s="131">
        <v>0</v>
      </c>
      <c r="N78" s="131">
        <v>0</v>
      </c>
      <c r="O78" s="132">
        <v>0</v>
      </c>
      <c r="P78" s="149"/>
      <c r="Q78" s="133">
        <v>0</v>
      </c>
      <c r="R78" s="131">
        <v>0</v>
      </c>
      <c r="S78" s="131">
        <v>0</v>
      </c>
      <c r="T78" s="132">
        <v>0</v>
      </c>
      <c r="U78" s="149"/>
      <c r="V78" s="133">
        <v>0</v>
      </c>
      <c r="W78" s="131">
        <v>0</v>
      </c>
      <c r="X78" s="131">
        <v>0</v>
      </c>
      <c r="Y78" s="132">
        <v>0</v>
      </c>
      <c r="Z78" s="149"/>
      <c r="AA78" s="133">
        <v>0</v>
      </c>
      <c r="AB78" s="131">
        <v>0</v>
      </c>
      <c r="AC78" s="131">
        <v>0</v>
      </c>
      <c r="AD78" s="132">
        <v>0</v>
      </c>
      <c r="AE78" s="149"/>
      <c r="AF78" s="133">
        <v>0</v>
      </c>
      <c r="AG78" s="131">
        <v>0</v>
      </c>
      <c r="AH78" s="131">
        <v>0</v>
      </c>
      <c r="AI78" s="132">
        <v>0</v>
      </c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x14ac:dyDescent="0.25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49"/>
      <c r="G79" s="153">
        <f t="shared" si="24"/>
        <v>0</v>
      </c>
      <c r="H79" s="134">
        <f t="shared" si="25"/>
        <v>0</v>
      </c>
      <c r="I79" s="135">
        <f t="shared" si="26"/>
        <v>0</v>
      </c>
      <c r="J79" s="167">
        <f t="shared" si="27"/>
        <v>0</v>
      </c>
      <c r="K79" s="149"/>
      <c r="L79" s="130">
        <v>0</v>
      </c>
      <c r="M79" s="131">
        <v>0</v>
      </c>
      <c r="N79" s="131">
        <v>0</v>
      </c>
      <c r="O79" s="132">
        <v>0</v>
      </c>
      <c r="P79" s="149"/>
      <c r="Q79" s="133">
        <v>0</v>
      </c>
      <c r="R79" s="131">
        <v>0</v>
      </c>
      <c r="S79" s="131">
        <v>0</v>
      </c>
      <c r="T79" s="132">
        <v>0</v>
      </c>
      <c r="U79" s="149"/>
      <c r="V79" s="133">
        <v>0</v>
      </c>
      <c r="W79" s="131">
        <v>0</v>
      </c>
      <c r="X79" s="131">
        <v>0</v>
      </c>
      <c r="Y79" s="132">
        <v>0</v>
      </c>
      <c r="Z79" s="149"/>
      <c r="AA79" s="133">
        <v>0</v>
      </c>
      <c r="AB79" s="131">
        <v>0</v>
      </c>
      <c r="AC79" s="131">
        <v>0</v>
      </c>
      <c r="AD79" s="132">
        <v>0</v>
      </c>
      <c r="AE79" s="149"/>
      <c r="AF79" s="133">
        <v>0</v>
      </c>
      <c r="AG79" s="131">
        <v>0</v>
      </c>
      <c r="AH79" s="131">
        <v>0</v>
      </c>
      <c r="AI79" s="132">
        <v>0</v>
      </c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x14ac:dyDescent="0.25">
      <c r="A80" s="138" t="s">
        <v>574</v>
      </c>
      <c r="B80" s="131" t="s">
        <v>2047</v>
      </c>
      <c r="C80" s="131" t="s">
        <v>226</v>
      </c>
      <c r="D80" s="131" t="s">
        <v>130</v>
      </c>
      <c r="E80" s="132" t="s">
        <v>1955</v>
      </c>
      <c r="F80" s="149"/>
      <c r="G80" s="153">
        <f t="shared" si="24"/>
        <v>2</v>
      </c>
      <c r="H80" s="134">
        <f t="shared" si="25"/>
        <v>1</v>
      </c>
      <c r="I80" s="135">
        <f t="shared" si="26"/>
        <v>19</v>
      </c>
      <c r="J80" s="167">
        <f t="shared" si="27"/>
        <v>384</v>
      </c>
      <c r="K80" s="149"/>
      <c r="L80" s="130">
        <v>0</v>
      </c>
      <c r="M80" s="131">
        <v>1</v>
      </c>
      <c r="N80" s="131">
        <v>17.399999999999999</v>
      </c>
      <c r="O80" s="132">
        <v>202</v>
      </c>
      <c r="P80" s="149"/>
      <c r="Q80" s="133">
        <v>0</v>
      </c>
      <c r="R80" s="131">
        <v>0</v>
      </c>
      <c r="S80" s="131">
        <v>0</v>
      </c>
      <c r="T80" s="132">
        <v>20</v>
      </c>
      <c r="U80" s="149"/>
      <c r="V80" s="133">
        <v>0</v>
      </c>
      <c r="W80" s="131">
        <v>0</v>
      </c>
      <c r="X80" s="131">
        <v>0</v>
      </c>
      <c r="Y80" s="132">
        <v>0</v>
      </c>
      <c r="Z80" s="149"/>
      <c r="AA80" s="133">
        <v>2</v>
      </c>
      <c r="AB80" s="131">
        <v>0</v>
      </c>
      <c r="AC80" s="131">
        <v>1.6</v>
      </c>
      <c r="AD80" s="132">
        <v>162</v>
      </c>
      <c r="AE80" s="149"/>
      <c r="AF80" s="133">
        <v>0</v>
      </c>
      <c r="AG80" s="131">
        <v>0</v>
      </c>
      <c r="AH80" s="131">
        <v>0</v>
      </c>
      <c r="AI80" s="132">
        <v>0</v>
      </c>
      <c r="AJ80" s="133">
        <f t="shared" si="28"/>
        <v>202</v>
      </c>
      <c r="AK80" s="131">
        <f t="shared" si="29"/>
        <v>20</v>
      </c>
      <c r="AL80" s="131">
        <f t="shared" si="30"/>
        <v>0</v>
      </c>
      <c r="AM80" s="131">
        <f t="shared" si="31"/>
        <v>162</v>
      </c>
      <c r="AN80" s="136">
        <f t="shared" si="32"/>
        <v>0</v>
      </c>
      <c r="AO80" s="133">
        <f t="shared" si="33"/>
        <v>0</v>
      </c>
      <c r="AP80" s="131">
        <f t="shared" si="34"/>
        <v>0</v>
      </c>
      <c r="AQ80" s="131">
        <f t="shared" si="35"/>
        <v>0</v>
      </c>
      <c r="AR80" s="131">
        <f t="shared" si="36"/>
        <v>2</v>
      </c>
      <c r="AS80" s="136">
        <f t="shared" si="37"/>
        <v>0</v>
      </c>
      <c r="AT80" s="133">
        <f t="shared" si="38"/>
        <v>1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17.399999999999999</v>
      </c>
      <c r="AZ80" s="131">
        <f t="shared" si="44"/>
        <v>0</v>
      </c>
      <c r="BA80" s="131">
        <f t="shared" si="45"/>
        <v>0</v>
      </c>
      <c r="BB80" s="131">
        <f t="shared" si="46"/>
        <v>1.6</v>
      </c>
      <c r="BC80" s="132">
        <f t="shared" si="47"/>
        <v>0</v>
      </c>
    </row>
    <row r="81" spans="1:55" x14ac:dyDescent="0.25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49"/>
      <c r="G81" s="153">
        <f t="shared" si="24"/>
        <v>0</v>
      </c>
      <c r="H81" s="134">
        <f t="shared" si="25"/>
        <v>0</v>
      </c>
      <c r="I81" s="135">
        <f t="shared" si="26"/>
        <v>0</v>
      </c>
      <c r="J81" s="167">
        <f t="shared" si="27"/>
        <v>0</v>
      </c>
      <c r="K81" s="149"/>
      <c r="L81" s="130">
        <v>0</v>
      </c>
      <c r="M81" s="131">
        <v>0</v>
      </c>
      <c r="N81" s="131">
        <v>0</v>
      </c>
      <c r="O81" s="132">
        <v>0</v>
      </c>
      <c r="P81" s="149"/>
      <c r="Q81" s="133">
        <v>0</v>
      </c>
      <c r="R81" s="131">
        <v>0</v>
      </c>
      <c r="S81" s="131">
        <v>0</v>
      </c>
      <c r="T81" s="132">
        <v>0</v>
      </c>
      <c r="U81" s="149"/>
      <c r="V81" s="133">
        <v>0</v>
      </c>
      <c r="W81" s="131">
        <v>0</v>
      </c>
      <c r="X81" s="131">
        <v>0</v>
      </c>
      <c r="Y81" s="132">
        <v>0</v>
      </c>
      <c r="Z81" s="149"/>
      <c r="AA81" s="133">
        <v>0</v>
      </c>
      <c r="AB81" s="131">
        <v>0</v>
      </c>
      <c r="AC81" s="131">
        <v>0</v>
      </c>
      <c r="AD81" s="132">
        <v>0</v>
      </c>
      <c r="AE81" s="149"/>
      <c r="AF81" s="133">
        <v>0</v>
      </c>
      <c r="AG81" s="131">
        <v>0</v>
      </c>
      <c r="AH81" s="131">
        <v>0</v>
      </c>
      <c r="AI81" s="132">
        <v>0</v>
      </c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x14ac:dyDescent="0.25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1314</v>
      </c>
      <c r="F82" s="149"/>
      <c r="G82" s="153">
        <f t="shared" si="24"/>
        <v>0</v>
      </c>
      <c r="H82" s="134">
        <f t="shared" si="25"/>
        <v>0</v>
      </c>
      <c r="I82" s="135">
        <f t="shared" si="26"/>
        <v>0</v>
      </c>
      <c r="J82" s="167">
        <f t="shared" si="27"/>
        <v>0</v>
      </c>
      <c r="K82" s="149"/>
      <c r="L82" s="130">
        <v>0</v>
      </c>
      <c r="M82" s="131">
        <v>0</v>
      </c>
      <c r="N82" s="131">
        <v>0</v>
      </c>
      <c r="O82" s="132">
        <v>0</v>
      </c>
      <c r="P82" s="149"/>
      <c r="Q82" s="133">
        <v>0</v>
      </c>
      <c r="R82" s="131">
        <v>0</v>
      </c>
      <c r="S82" s="131">
        <v>0</v>
      </c>
      <c r="T82" s="132">
        <v>0</v>
      </c>
      <c r="U82" s="149"/>
      <c r="V82" s="133">
        <v>0</v>
      </c>
      <c r="W82" s="131">
        <v>0</v>
      </c>
      <c r="X82" s="131">
        <v>0</v>
      </c>
      <c r="Y82" s="132">
        <v>0</v>
      </c>
      <c r="Z82" s="149"/>
      <c r="AA82" s="133">
        <v>0</v>
      </c>
      <c r="AB82" s="131">
        <v>0</v>
      </c>
      <c r="AC82" s="131">
        <v>0</v>
      </c>
      <c r="AD82" s="132">
        <v>0</v>
      </c>
      <c r="AE82" s="149"/>
      <c r="AF82" s="133">
        <v>0</v>
      </c>
      <c r="AG82" s="131">
        <v>0</v>
      </c>
      <c r="AH82" s="131">
        <v>0</v>
      </c>
      <c r="AI82" s="132">
        <v>0</v>
      </c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x14ac:dyDescent="0.25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49"/>
      <c r="G83" s="153">
        <f t="shared" si="24"/>
        <v>0</v>
      </c>
      <c r="H83" s="134">
        <f t="shared" si="25"/>
        <v>8</v>
      </c>
      <c r="I83" s="135">
        <f t="shared" si="26"/>
        <v>126.7</v>
      </c>
      <c r="J83" s="167">
        <f t="shared" si="27"/>
        <v>786</v>
      </c>
      <c r="K83" s="149"/>
      <c r="L83" s="130">
        <v>0</v>
      </c>
      <c r="M83" s="131">
        <v>3</v>
      </c>
      <c r="N83" s="131">
        <v>42.7</v>
      </c>
      <c r="O83" s="132">
        <v>263</v>
      </c>
      <c r="P83" s="149"/>
      <c r="Q83" s="133">
        <v>0</v>
      </c>
      <c r="R83" s="131">
        <v>4</v>
      </c>
      <c r="S83" s="131">
        <v>72.5</v>
      </c>
      <c r="T83" s="132">
        <v>297</v>
      </c>
      <c r="U83" s="149"/>
      <c r="V83" s="133">
        <v>0</v>
      </c>
      <c r="W83" s="131">
        <v>0</v>
      </c>
      <c r="X83" s="131">
        <v>0</v>
      </c>
      <c r="Y83" s="132">
        <v>0</v>
      </c>
      <c r="Z83" s="149"/>
      <c r="AA83" s="133">
        <v>0</v>
      </c>
      <c r="AB83" s="131">
        <v>1</v>
      </c>
      <c r="AC83" s="131">
        <v>11.5</v>
      </c>
      <c r="AD83" s="132">
        <v>206</v>
      </c>
      <c r="AE83" s="149"/>
      <c r="AF83" s="133">
        <v>0</v>
      </c>
      <c r="AG83" s="131">
        <v>0</v>
      </c>
      <c r="AH83" s="131">
        <v>0</v>
      </c>
      <c r="AI83" s="132">
        <v>20</v>
      </c>
      <c r="AJ83" s="133">
        <f t="shared" si="28"/>
        <v>263</v>
      </c>
      <c r="AK83" s="131">
        <f t="shared" si="29"/>
        <v>297</v>
      </c>
      <c r="AL83" s="131">
        <f t="shared" si="30"/>
        <v>0</v>
      </c>
      <c r="AM83" s="131">
        <f t="shared" si="31"/>
        <v>206</v>
      </c>
      <c r="AN83" s="136">
        <f t="shared" si="32"/>
        <v>20</v>
      </c>
      <c r="AO83" s="133">
        <f t="shared" si="33"/>
        <v>0</v>
      </c>
      <c r="AP83" s="131">
        <f t="shared" si="34"/>
        <v>0</v>
      </c>
      <c r="AQ83" s="131">
        <f t="shared" si="35"/>
        <v>0</v>
      </c>
      <c r="AR83" s="131">
        <f t="shared" si="36"/>
        <v>0</v>
      </c>
      <c r="AS83" s="136">
        <f t="shared" si="37"/>
        <v>0</v>
      </c>
      <c r="AT83" s="133">
        <f t="shared" si="38"/>
        <v>3</v>
      </c>
      <c r="AU83" s="131">
        <f t="shared" si="39"/>
        <v>4</v>
      </c>
      <c r="AV83" s="131">
        <f t="shared" si="40"/>
        <v>0</v>
      </c>
      <c r="AW83" s="131">
        <f t="shared" si="41"/>
        <v>1</v>
      </c>
      <c r="AX83" s="136">
        <f t="shared" si="42"/>
        <v>0</v>
      </c>
      <c r="AY83" s="133">
        <f t="shared" si="43"/>
        <v>42.7</v>
      </c>
      <c r="AZ83" s="131">
        <f t="shared" si="44"/>
        <v>72.5</v>
      </c>
      <c r="BA83" s="131">
        <f t="shared" si="45"/>
        <v>0</v>
      </c>
      <c r="BB83" s="131">
        <f t="shared" si="46"/>
        <v>11.5</v>
      </c>
      <c r="BC83" s="132">
        <f t="shared" si="47"/>
        <v>0</v>
      </c>
    </row>
    <row r="84" spans="1:55" x14ac:dyDescent="0.25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49"/>
      <c r="G84" s="153">
        <f t="shared" si="24"/>
        <v>1</v>
      </c>
      <c r="H84" s="134">
        <f t="shared" si="25"/>
        <v>0</v>
      </c>
      <c r="I84" s="135">
        <f t="shared" si="26"/>
        <v>5.2</v>
      </c>
      <c r="J84" s="167">
        <f t="shared" si="27"/>
        <v>137</v>
      </c>
      <c r="K84" s="149"/>
      <c r="L84" s="130">
        <v>1</v>
      </c>
      <c r="M84" s="131">
        <v>0</v>
      </c>
      <c r="N84" s="131">
        <v>5.2</v>
      </c>
      <c r="O84" s="132">
        <v>137</v>
      </c>
      <c r="P84" s="149"/>
      <c r="Q84" s="133">
        <v>0</v>
      </c>
      <c r="R84" s="131">
        <v>0</v>
      </c>
      <c r="S84" s="131">
        <v>0</v>
      </c>
      <c r="T84" s="132">
        <v>0</v>
      </c>
      <c r="U84" s="149"/>
      <c r="V84" s="133">
        <v>0</v>
      </c>
      <c r="W84" s="131">
        <v>0</v>
      </c>
      <c r="X84" s="131">
        <v>0</v>
      </c>
      <c r="Y84" s="132">
        <v>0</v>
      </c>
      <c r="Z84" s="149"/>
      <c r="AA84" s="133">
        <v>0</v>
      </c>
      <c r="AB84" s="131">
        <v>0</v>
      </c>
      <c r="AC84" s="131">
        <v>0</v>
      </c>
      <c r="AD84" s="132">
        <v>0</v>
      </c>
      <c r="AE84" s="149"/>
      <c r="AF84" s="133">
        <v>0</v>
      </c>
      <c r="AG84" s="131">
        <v>0</v>
      </c>
      <c r="AH84" s="131">
        <v>0</v>
      </c>
      <c r="AI84" s="132">
        <v>0</v>
      </c>
      <c r="AJ84" s="133">
        <f t="shared" si="28"/>
        <v>137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0</v>
      </c>
      <c r="AO84" s="133">
        <f t="shared" si="33"/>
        <v>1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5.2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x14ac:dyDescent="0.25">
      <c r="A85" s="138" t="s">
        <v>579</v>
      </c>
      <c r="B85" s="131" t="s">
        <v>49</v>
      </c>
      <c r="C85" s="131" t="s">
        <v>966</v>
      </c>
      <c r="D85" s="131" t="s">
        <v>1273</v>
      </c>
      <c r="E85" s="132" t="s">
        <v>1314</v>
      </c>
      <c r="F85" s="149"/>
      <c r="G85" s="153">
        <f t="shared" si="24"/>
        <v>0</v>
      </c>
      <c r="H85" s="134">
        <f t="shared" si="25"/>
        <v>0</v>
      </c>
      <c r="I85" s="135">
        <f t="shared" si="26"/>
        <v>0</v>
      </c>
      <c r="J85" s="167">
        <f t="shared" si="27"/>
        <v>0</v>
      </c>
      <c r="K85" s="149"/>
      <c r="L85" s="130">
        <v>0</v>
      </c>
      <c r="M85" s="131">
        <v>0</v>
      </c>
      <c r="N85" s="131">
        <v>0</v>
      </c>
      <c r="O85" s="132">
        <v>0</v>
      </c>
      <c r="P85" s="149"/>
      <c r="Q85" s="133">
        <v>0</v>
      </c>
      <c r="R85" s="131">
        <v>0</v>
      </c>
      <c r="S85" s="131">
        <v>0</v>
      </c>
      <c r="T85" s="132">
        <v>0</v>
      </c>
      <c r="U85" s="149"/>
      <c r="V85" s="133">
        <v>0</v>
      </c>
      <c r="W85" s="131">
        <v>0</v>
      </c>
      <c r="X85" s="131">
        <v>0</v>
      </c>
      <c r="Y85" s="132">
        <v>0</v>
      </c>
      <c r="Z85" s="149"/>
      <c r="AA85" s="133">
        <v>0</v>
      </c>
      <c r="AB85" s="131">
        <v>0</v>
      </c>
      <c r="AC85" s="131">
        <v>0</v>
      </c>
      <c r="AD85" s="132">
        <v>0</v>
      </c>
      <c r="AE85" s="149"/>
      <c r="AF85" s="133">
        <v>0</v>
      </c>
      <c r="AG85" s="131">
        <v>0</v>
      </c>
      <c r="AH85" s="131">
        <v>0</v>
      </c>
      <c r="AI85" s="132">
        <v>0</v>
      </c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x14ac:dyDescent="0.25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49"/>
      <c r="G86" s="153">
        <f t="shared" si="24"/>
        <v>1</v>
      </c>
      <c r="H86" s="134">
        <f t="shared" si="25"/>
        <v>0</v>
      </c>
      <c r="I86" s="135">
        <f t="shared" si="26"/>
        <v>1.2</v>
      </c>
      <c r="J86" s="167">
        <f t="shared" si="27"/>
        <v>170</v>
      </c>
      <c r="K86" s="149"/>
      <c r="L86" s="130">
        <v>0</v>
      </c>
      <c r="M86" s="131">
        <v>0</v>
      </c>
      <c r="N86" s="131">
        <v>0</v>
      </c>
      <c r="O86" s="132">
        <v>0</v>
      </c>
      <c r="P86" s="149"/>
      <c r="Q86" s="133">
        <v>0</v>
      </c>
      <c r="R86" s="131">
        <v>0</v>
      </c>
      <c r="S86" s="131">
        <v>0</v>
      </c>
      <c r="T86" s="132">
        <v>0</v>
      </c>
      <c r="U86" s="149"/>
      <c r="V86" s="133">
        <v>0</v>
      </c>
      <c r="W86" s="131">
        <v>0</v>
      </c>
      <c r="X86" s="131">
        <v>0</v>
      </c>
      <c r="Y86" s="132">
        <v>20</v>
      </c>
      <c r="Z86" s="149"/>
      <c r="AA86" s="133">
        <v>1</v>
      </c>
      <c r="AB86" s="131">
        <v>0</v>
      </c>
      <c r="AC86" s="131">
        <v>1.2</v>
      </c>
      <c r="AD86" s="132">
        <v>150</v>
      </c>
      <c r="AE86" s="149"/>
      <c r="AF86" s="133">
        <v>0</v>
      </c>
      <c r="AG86" s="131">
        <v>0</v>
      </c>
      <c r="AH86" s="131">
        <v>0</v>
      </c>
      <c r="AI86" s="132">
        <v>0</v>
      </c>
      <c r="AJ86" s="133">
        <f t="shared" si="28"/>
        <v>0</v>
      </c>
      <c r="AK86" s="131">
        <f t="shared" si="29"/>
        <v>0</v>
      </c>
      <c r="AL86" s="131">
        <f t="shared" si="30"/>
        <v>20</v>
      </c>
      <c r="AM86" s="131">
        <f t="shared" si="31"/>
        <v>150</v>
      </c>
      <c r="AN86" s="136">
        <f t="shared" si="32"/>
        <v>0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1</v>
      </c>
      <c r="AS86" s="136">
        <f t="shared" si="37"/>
        <v>0</v>
      </c>
      <c r="AT86" s="133">
        <f t="shared" si="38"/>
        <v>0</v>
      </c>
      <c r="AU86" s="131">
        <f t="shared" si="39"/>
        <v>0</v>
      </c>
      <c r="AV86" s="131">
        <f t="shared" si="40"/>
        <v>0</v>
      </c>
      <c r="AW86" s="131">
        <f t="shared" si="41"/>
        <v>0</v>
      </c>
      <c r="AX86" s="136">
        <f t="shared" si="42"/>
        <v>0</v>
      </c>
      <c r="AY86" s="133">
        <f t="shared" si="43"/>
        <v>0</v>
      </c>
      <c r="AZ86" s="131">
        <f t="shared" si="44"/>
        <v>0</v>
      </c>
      <c r="BA86" s="131">
        <f t="shared" si="45"/>
        <v>0</v>
      </c>
      <c r="BB86" s="131">
        <f t="shared" si="46"/>
        <v>1.2</v>
      </c>
      <c r="BC86" s="132">
        <f t="shared" si="47"/>
        <v>0</v>
      </c>
    </row>
    <row r="87" spans="1:55" x14ac:dyDescent="0.25">
      <c r="A87" s="138" t="s">
        <v>581</v>
      </c>
      <c r="B87" s="131" t="s">
        <v>1294</v>
      </c>
      <c r="C87" s="131" t="s">
        <v>333</v>
      </c>
      <c r="D87" s="131" t="s">
        <v>334</v>
      </c>
      <c r="E87" s="132" t="s">
        <v>1314</v>
      </c>
      <c r="F87" s="149"/>
      <c r="G87" s="153">
        <f t="shared" si="24"/>
        <v>0</v>
      </c>
      <c r="H87" s="134">
        <f t="shared" si="25"/>
        <v>0</v>
      </c>
      <c r="I87" s="135">
        <f t="shared" si="26"/>
        <v>0</v>
      </c>
      <c r="J87" s="167">
        <f t="shared" si="27"/>
        <v>0</v>
      </c>
      <c r="K87" s="149"/>
      <c r="L87" s="130">
        <v>0</v>
      </c>
      <c r="M87" s="131">
        <v>0</v>
      </c>
      <c r="N87" s="131">
        <v>0</v>
      </c>
      <c r="O87" s="132">
        <v>0</v>
      </c>
      <c r="P87" s="149"/>
      <c r="Q87" s="133">
        <v>0</v>
      </c>
      <c r="R87" s="131">
        <v>0</v>
      </c>
      <c r="S87" s="131">
        <v>0</v>
      </c>
      <c r="T87" s="132">
        <v>0</v>
      </c>
      <c r="U87" s="149"/>
      <c r="V87" s="133">
        <v>0</v>
      </c>
      <c r="W87" s="131">
        <v>0</v>
      </c>
      <c r="X87" s="131">
        <v>0</v>
      </c>
      <c r="Y87" s="132">
        <v>0</v>
      </c>
      <c r="Z87" s="149"/>
      <c r="AA87" s="133">
        <v>0</v>
      </c>
      <c r="AB87" s="131">
        <v>0</v>
      </c>
      <c r="AC87" s="131">
        <v>0</v>
      </c>
      <c r="AD87" s="132">
        <v>0</v>
      </c>
      <c r="AE87" s="149"/>
      <c r="AF87" s="133">
        <v>0</v>
      </c>
      <c r="AG87" s="131">
        <v>0</v>
      </c>
      <c r="AH87" s="131">
        <v>0</v>
      </c>
      <c r="AI87" s="132">
        <v>0</v>
      </c>
      <c r="AJ87" s="133">
        <f t="shared" si="28"/>
        <v>0</v>
      </c>
      <c r="AK87" s="131">
        <f t="shared" si="29"/>
        <v>0</v>
      </c>
      <c r="AL87" s="131">
        <f t="shared" si="30"/>
        <v>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x14ac:dyDescent="0.25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49"/>
      <c r="G88" s="153">
        <f t="shared" si="24"/>
        <v>0</v>
      </c>
      <c r="H88" s="134">
        <f t="shared" si="25"/>
        <v>1</v>
      </c>
      <c r="I88" s="135">
        <f t="shared" si="26"/>
        <v>19.5</v>
      </c>
      <c r="J88" s="167">
        <f t="shared" si="27"/>
        <v>229</v>
      </c>
      <c r="K88" s="149"/>
      <c r="L88" s="130">
        <v>0</v>
      </c>
      <c r="M88" s="131">
        <v>1</v>
      </c>
      <c r="N88" s="131">
        <v>19.5</v>
      </c>
      <c r="O88" s="132">
        <v>209</v>
      </c>
      <c r="P88" s="149"/>
      <c r="Q88" s="133">
        <v>0</v>
      </c>
      <c r="R88" s="131">
        <v>0</v>
      </c>
      <c r="S88" s="131">
        <v>0</v>
      </c>
      <c r="T88" s="132">
        <v>0</v>
      </c>
      <c r="U88" s="149"/>
      <c r="V88" s="133">
        <v>0</v>
      </c>
      <c r="W88" s="131">
        <v>0</v>
      </c>
      <c r="X88" s="131">
        <v>0</v>
      </c>
      <c r="Y88" s="132">
        <v>0</v>
      </c>
      <c r="Z88" s="149"/>
      <c r="AA88" s="133">
        <v>0</v>
      </c>
      <c r="AB88" s="131">
        <v>0</v>
      </c>
      <c r="AC88" s="131">
        <v>0</v>
      </c>
      <c r="AD88" s="132">
        <v>0</v>
      </c>
      <c r="AE88" s="149"/>
      <c r="AF88" s="133">
        <v>0</v>
      </c>
      <c r="AG88" s="131">
        <v>0</v>
      </c>
      <c r="AH88" s="131">
        <v>0</v>
      </c>
      <c r="AI88" s="132">
        <v>20</v>
      </c>
      <c r="AJ88" s="133">
        <f t="shared" si="28"/>
        <v>209</v>
      </c>
      <c r="AK88" s="131">
        <f t="shared" si="29"/>
        <v>0</v>
      </c>
      <c r="AL88" s="131">
        <f t="shared" si="30"/>
        <v>0</v>
      </c>
      <c r="AM88" s="131">
        <f t="shared" si="31"/>
        <v>0</v>
      </c>
      <c r="AN88" s="136">
        <f t="shared" si="32"/>
        <v>20</v>
      </c>
      <c r="AO88" s="133">
        <f t="shared" si="33"/>
        <v>0</v>
      </c>
      <c r="AP88" s="131">
        <f t="shared" si="34"/>
        <v>0</v>
      </c>
      <c r="AQ88" s="131">
        <f t="shared" si="35"/>
        <v>0</v>
      </c>
      <c r="AR88" s="131">
        <f t="shared" si="36"/>
        <v>0</v>
      </c>
      <c r="AS88" s="136">
        <f t="shared" si="37"/>
        <v>0</v>
      </c>
      <c r="AT88" s="133">
        <f t="shared" si="38"/>
        <v>1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0</v>
      </c>
      <c r="AY88" s="133">
        <f t="shared" si="43"/>
        <v>19.5</v>
      </c>
      <c r="AZ88" s="131">
        <f t="shared" si="44"/>
        <v>0</v>
      </c>
      <c r="BA88" s="131">
        <f t="shared" si="45"/>
        <v>0</v>
      </c>
      <c r="BB88" s="131">
        <f t="shared" si="46"/>
        <v>0</v>
      </c>
      <c r="BC88" s="132">
        <f t="shared" si="47"/>
        <v>0</v>
      </c>
    </row>
    <row r="89" spans="1:55" x14ac:dyDescent="0.25">
      <c r="A89" s="138" t="s">
        <v>583</v>
      </c>
      <c r="B89" s="131" t="s">
        <v>50</v>
      </c>
      <c r="C89" s="131" t="s">
        <v>92</v>
      </c>
      <c r="D89" s="131" t="s">
        <v>417</v>
      </c>
      <c r="E89" s="132" t="s">
        <v>1955</v>
      </c>
      <c r="F89" s="149"/>
      <c r="G89" s="153">
        <f t="shared" si="24"/>
        <v>0</v>
      </c>
      <c r="H89" s="134">
        <f t="shared" si="25"/>
        <v>0</v>
      </c>
      <c r="I89" s="135">
        <f t="shared" si="26"/>
        <v>0</v>
      </c>
      <c r="J89" s="167">
        <f t="shared" si="27"/>
        <v>0</v>
      </c>
      <c r="K89" s="149"/>
      <c r="L89" s="130">
        <v>0</v>
      </c>
      <c r="M89" s="131">
        <v>0</v>
      </c>
      <c r="N89" s="131">
        <v>0</v>
      </c>
      <c r="O89" s="132">
        <v>0</v>
      </c>
      <c r="P89" s="149"/>
      <c r="Q89" s="133">
        <v>0</v>
      </c>
      <c r="R89" s="131">
        <v>0</v>
      </c>
      <c r="S89" s="131">
        <v>0</v>
      </c>
      <c r="T89" s="132">
        <v>0</v>
      </c>
      <c r="U89" s="149"/>
      <c r="V89" s="133">
        <v>0</v>
      </c>
      <c r="W89" s="131">
        <v>0</v>
      </c>
      <c r="X89" s="131">
        <v>0</v>
      </c>
      <c r="Y89" s="132">
        <v>0</v>
      </c>
      <c r="Z89" s="149"/>
      <c r="AA89" s="133">
        <v>0</v>
      </c>
      <c r="AB89" s="131">
        <v>0</v>
      </c>
      <c r="AC89" s="131">
        <v>0</v>
      </c>
      <c r="AD89" s="132">
        <v>0</v>
      </c>
      <c r="AE89" s="149"/>
      <c r="AF89" s="133">
        <v>0</v>
      </c>
      <c r="AG89" s="131">
        <v>0</v>
      </c>
      <c r="AH89" s="131">
        <v>0</v>
      </c>
      <c r="AI89" s="132">
        <v>0</v>
      </c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x14ac:dyDescent="0.25">
      <c r="A90" s="138" t="s">
        <v>584</v>
      </c>
      <c r="B90" s="131" t="s">
        <v>2049</v>
      </c>
      <c r="C90" s="131" t="s">
        <v>253</v>
      </c>
      <c r="D90" s="131" t="s">
        <v>1928</v>
      </c>
      <c r="E90" s="132" t="s">
        <v>1314</v>
      </c>
      <c r="F90" s="149"/>
      <c r="G90" s="153">
        <f t="shared" si="24"/>
        <v>0</v>
      </c>
      <c r="H90" s="134">
        <f t="shared" si="25"/>
        <v>1</v>
      </c>
      <c r="I90" s="135">
        <f t="shared" si="26"/>
        <v>2.2000000000000002</v>
      </c>
      <c r="J90" s="167">
        <f t="shared" si="27"/>
        <v>110</v>
      </c>
      <c r="K90" s="149"/>
      <c r="L90" s="130">
        <v>0</v>
      </c>
      <c r="M90" s="131">
        <v>1</v>
      </c>
      <c r="N90" s="131">
        <v>2.2000000000000002</v>
      </c>
      <c r="O90" s="132">
        <v>110</v>
      </c>
      <c r="P90" s="149"/>
      <c r="Q90" s="133">
        <v>0</v>
      </c>
      <c r="R90" s="131">
        <v>0</v>
      </c>
      <c r="S90" s="131">
        <v>0</v>
      </c>
      <c r="T90" s="132">
        <v>0</v>
      </c>
      <c r="U90" s="149"/>
      <c r="V90" s="133">
        <v>0</v>
      </c>
      <c r="W90" s="131">
        <v>0</v>
      </c>
      <c r="X90" s="131">
        <v>0</v>
      </c>
      <c r="Y90" s="132">
        <v>0</v>
      </c>
      <c r="Z90" s="149"/>
      <c r="AA90" s="133">
        <v>0</v>
      </c>
      <c r="AB90" s="131">
        <v>0</v>
      </c>
      <c r="AC90" s="131">
        <v>0</v>
      </c>
      <c r="AD90" s="132">
        <v>0</v>
      </c>
      <c r="AE90" s="149"/>
      <c r="AF90" s="133">
        <v>0</v>
      </c>
      <c r="AG90" s="131">
        <v>0</v>
      </c>
      <c r="AH90" s="131">
        <v>0</v>
      </c>
      <c r="AI90" s="132">
        <v>0</v>
      </c>
      <c r="AJ90" s="133">
        <f t="shared" si="28"/>
        <v>110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1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2.2000000000000002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x14ac:dyDescent="0.25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49"/>
      <c r="G91" s="153">
        <f t="shared" si="24"/>
        <v>0</v>
      </c>
      <c r="H91" s="134">
        <f t="shared" si="25"/>
        <v>0</v>
      </c>
      <c r="I91" s="135">
        <f t="shared" si="26"/>
        <v>0</v>
      </c>
      <c r="J91" s="167">
        <f t="shared" si="27"/>
        <v>0</v>
      </c>
      <c r="K91" s="149"/>
      <c r="L91" s="130">
        <v>0</v>
      </c>
      <c r="M91" s="131">
        <v>0</v>
      </c>
      <c r="N91" s="131">
        <v>0</v>
      </c>
      <c r="O91" s="132">
        <v>0</v>
      </c>
      <c r="P91" s="149"/>
      <c r="Q91" s="133">
        <v>0</v>
      </c>
      <c r="R91" s="131">
        <v>0</v>
      </c>
      <c r="S91" s="131">
        <v>0</v>
      </c>
      <c r="T91" s="132">
        <v>0</v>
      </c>
      <c r="U91" s="149"/>
      <c r="V91" s="133">
        <v>0</v>
      </c>
      <c r="W91" s="131">
        <v>0</v>
      </c>
      <c r="X91" s="131">
        <v>0</v>
      </c>
      <c r="Y91" s="132">
        <v>0</v>
      </c>
      <c r="Z91" s="149"/>
      <c r="AA91" s="133">
        <v>0</v>
      </c>
      <c r="AB91" s="131">
        <v>0</v>
      </c>
      <c r="AC91" s="131">
        <v>0</v>
      </c>
      <c r="AD91" s="132">
        <v>0</v>
      </c>
      <c r="AE91" s="149"/>
      <c r="AF91" s="133">
        <v>0</v>
      </c>
      <c r="AG91" s="131">
        <v>0</v>
      </c>
      <c r="AH91" s="131">
        <v>0</v>
      </c>
      <c r="AI91" s="132">
        <v>0</v>
      </c>
      <c r="AJ91" s="133">
        <f t="shared" si="28"/>
        <v>0</v>
      </c>
      <c r="AK91" s="131">
        <f t="shared" si="29"/>
        <v>0</v>
      </c>
      <c r="AL91" s="131">
        <f t="shared" si="30"/>
        <v>0</v>
      </c>
      <c r="AM91" s="131">
        <f t="shared" si="31"/>
        <v>0</v>
      </c>
      <c r="AN91" s="136">
        <f t="shared" si="32"/>
        <v>0</v>
      </c>
      <c r="AO91" s="133">
        <f t="shared" si="33"/>
        <v>0</v>
      </c>
      <c r="AP91" s="131">
        <f t="shared" si="34"/>
        <v>0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0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x14ac:dyDescent="0.25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49"/>
      <c r="G92" s="153">
        <f t="shared" si="24"/>
        <v>0</v>
      </c>
      <c r="H92" s="134">
        <f t="shared" si="25"/>
        <v>1</v>
      </c>
      <c r="I92" s="135">
        <f t="shared" si="26"/>
        <v>15.5</v>
      </c>
      <c r="J92" s="167">
        <f t="shared" si="27"/>
        <v>211</v>
      </c>
      <c r="K92" s="149"/>
      <c r="L92" s="130">
        <v>0</v>
      </c>
      <c r="M92" s="131">
        <v>1</v>
      </c>
      <c r="N92" s="131">
        <v>15.5</v>
      </c>
      <c r="O92" s="132">
        <v>191</v>
      </c>
      <c r="P92" s="149"/>
      <c r="Q92" s="133">
        <v>0</v>
      </c>
      <c r="R92" s="131">
        <v>0</v>
      </c>
      <c r="S92" s="131">
        <v>0</v>
      </c>
      <c r="T92" s="132">
        <v>20</v>
      </c>
      <c r="U92" s="149"/>
      <c r="V92" s="133">
        <v>0</v>
      </c>
      <c r="W92" s="131">
        <v>0</v>
      </c>
      <c r="X92" s="131">
        <v>0</v>
      </c>
      <c r="Y92" s="132">
        <v>0</v>
      </c>
      <c r="Z92" s="149"/>
      <c r="AA92" s="133">
        <v>0</v>
      </c>
      <c r="AB92" s="131">
        <v>0</v>
      </c>
      <c r="AC92" s="131">
        <v>0</v>
      </c>
      <c r="AD92" s="132">
        <v>0</v>
      </c>
      <c r="AE92" s="149"/>
      <c r="AF92" s="133">
        <v>0</v>
      </c>
      <c r="AG92" s="131">
        <v>0</v>
      </c>
      <c r="AH92" s="131">
        <v>0</v>
      </c>
      <c r="AI92" s="132">
        <v>0</v>
      </c>
      <c r="AJ92" s="133">
        <f t="shared" si="28"/>
        <v>191</v>
      </c>
      <c r="AK92" s="131">
        <f t="shared" si="29"/>
        <v>20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1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15.5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x14ac:dyDescent="0.25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49"/>
      <c r="G93" s="153">
        <f t="shared" si="24"/>
        <v>0</v>
      </c>
      <c r="H93" s="134">
        <f t="shared" si="25"/>
        <v>5</v>
      </c>
      <c r="I93" s="135">
        <f t="shared" si="26"/>
        <v>84.5</v>
      </c>
      <c r="J93" s="167">
        <f t="shared" si="27"/>
        <v>578</v>
      </c>
      <c r="K93" s="149"/>
      <c r="L93" s="130">
        <v>0</v>
      </c>
      <c r="M93" s="131">
        <v>2</v>
      </c>
      <c r="N93" s="131">
        <v>44.8</v>
      </c>
      <c r="O93" s="132">
        <v>267</v>
      </c>
      <c r="P93" s="149"/>
      <c r="Q93" s="133">
        <v>0</v>
      </c>
      <c r="R93" s="131">
        <v>0</v>
      </c>
      <c r="S93" s="131">
        <v>0</v>
      </c>
      <c r="T93" s="132">
        <v>20</v>
      </c>
      <c r="U93" s="149"/>
      <c r="V93" s="133">
        <v>0</v>
      </c>
      <c r="W93" s="131">
        <v>0</v>
      </c>
      <c r="X93" s="131">
        <v>0</v>
      </c>
      <c r="Y93" s="132">
        <v>20</v>
      </c>
      <c r="Z93" s="149"/>
      <c r="AA93" s="133">
        <v>0</v>
      </c>
      <c r="AB93" s="131">
        <v>3</v>
      </c>
      <c r="AC93" s="131">
        <v>39.700000000000003</v>
      </c>
      <c r="AD93" s="132">
        <v>271</v>
      </c>
      <c r="AE93" s="149"/>
      <c r="AF93" s="133">
        <v>0</v>
      </c>
      <c r="AG93" s="131">
        <v>0</v>
      </c>
      <c r="AH93" s="131">
        <v>0</v>
      </c>
      <c r="AI93" s="132">
        <v>20</v>
      </c>
      <c r="AJ93" s="133">
        <f t="shared" si="28"/>
        <v>267</v>
      </c>
      <c r="AK93" s="131">
        <f t="shared" si="29"/>
        <v>20</v>
      </c>
      <c r="AL93" s="131">
        <f t="shared" si="30"/>
        <v>20</v>
      </c>
      <c r="AM93" s="131">
        <f t="shared" si="31"/>
        <v>271</v>
      </c>
      <c r="AN93" s="136">
        <f t="shared" si="32"/>
        <v>20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2</v>
      </c>
      <c r="AU93" s="131">
        <f t="shared" si="39"/>
        <v>0</v>
      </c>
      <c r="AV93" s="131">
        <f t="shared" si="40"/>
        <v>0</v>
      </c>
      <c r="AW93" s="131">
        <f t="shared" si="41"/>
        <v>3</v>
      </c>
      <c r="AX93" s="136">
        <f t="shared" si="42"/>
        <v>0</v>
      </c>
      <c r="AY93" s="133">
        <f t="shared" si="43"/>
        <v>44.8</v>
      </c>
      <c r="AZ93" s="131">
        <f t="shared" si="44"/>
        <v>0</v>
      </c>
      <c r="BA93" s="131">
        <f t="shared" si="45"/>
        <v>0</v>
      </c>
      <c r="BB93" s="131">
        <f t="shared" si="46"/>
        <v>39.700000000000003</v>
      </c>
      <c r="BC93" s="132">
        <f t="shared" si="47"/>
        <v>0</v>
      </c>
    </row>
    <row r="94" spans="1:55" x14ac:dyDescent="0.25">
      <c r="A94" s="138" t="s">
        <v>588</v>
      </c>
      <c r="B94" s="131" t="s">
        <v>49</v>
      </c>
      <c r="C94" s="131" t="s">
        <v>266</v>
      </c>
      <c r="D94" s="131" t="s">
        <v>267</v>
      </c>
      <c r="E94" s="132" t="s">
        <v>1314</v>
      </c>
      <c r="F94" s="149"/>
      <c r="G94" s="153">
        <f t="shared" si="24"/>
        <v>1</v>
      </c>
      <c r="H94" s="134">
        <f t="shared" si="25"/>
        <v>4</v>
      </c>
      <c r="I94" s="135">
        <f t="shared" si="26"/>
        <v>12.100000000000001</v>
      </c>
      <c r="J94" s="167">
        <f t="shared" si="27"/>
        <v>573</v>
      </c>
      <c r="K94" s="149"/>
      <c r="L94" s="130">
        <v>0</v>
      </c>
      <c r="M94" s="131">
        <v>2</v>
      </c>
      <c r="N94" s="131">
        <v>5.3</v>
      </c>
      <c r="O94" s="132">
        <v>139</v>
      </c>
      <c r="P94" s="149"/>
      <c r="Q94" s="133">
        <v>0</v>
      </c>
      <c r="R94" s="131">
        <v>0</v>
      </c>
      <c r="S94" s="131">
        <v>0</v>
      </c>
      <c r="T94" s="132">
        <v>20</v>
      </c>
      <c r="U94" s="149"/>
      <c r="V94" s="133">
        <v>0</v>
      </c>
      <c r="W94" s="131">
        <v>0</v>
      </c>
      <c r="X94" s="131">
        <v>0</v>
      </c>
      <c r="Y94" s="132">
        <v>20</v>
      </c>
      <c r="Z94" s="149"/>
      <c r="AA94" s="133">
        <v>1</v>
      </c>
      <c r="AB94" s="131">
        <v>0</v>
      </c>
      <c r="AC94" s="131">
        <v>1.8</v>
      </c>
      <c r="AD94" s="132">
        <v>164</v>
      </c>
      <c r="AE94" s="149"/>
      <c r="AF94" s="133">
        <v>0</v>
      </c>
      <c r="AG94" s="131">
        <v>2</v>
      </c>
      <c r="AH94" s="131">
        <v>5</v>
      </c>
      <c r="AI94" s="132">
        <v>250</v>
      </c>
      <c r="AJ94" s="133">
        <f t="shared" si="28"/>
        <v>139</v>
      </c>
      <c r="AK94" s="131">
        <f t="shared" si="29"/>
        <v>20</v>
      </c>
      <c r="AL94" s="131">
        <f t="shared" si="30"/>
        <v>20</v>
      </c>
      <c r="AM94" s="131">
        <f t="shared" si="31"/>
        <v>164</v>
      </c>
      <c r="AN94" s="136">
        <f t="shared" si="32"/>
        <v>250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1</v>
      </c>
      <c r="AS94" s="136">
        <f t="shared" si="37"/>
        <v>0</v>
      </c>
      <c r="AT94" s="133">
        <f t="shared" si="38"/>
        <v>2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2</v>
      </c>
      <c r="AY94" s="133">
        <f t="shared" si="43"/>
        <v>5.3</v>
      </c>
      <c r="AZ94" s="131">
        <f t="shared" si="44"/>
        <v>0</v>
      </c>
      <c r="BA94" s="131">
        <f t="shared" si="45"/>
        <v>0</v>
      </c>
      <c r="BB94" s="131">
        <f t="shared" si="46"/>
        <v>1.8</v>
      </c>
      <c r="BC94" s="132">
        <f t="shared" si="47"/>
        <v>5</v>
      </c>
    </row>
    <row r="95" spans="1:55" x14ac:dyDescent="0.25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49"/>
      <c r="G95" s="153">
        <f t="shared" si="24"/>
        <v>3</v>
      </c>
      <c r="H95" s="134">
        <f t="shared" si="25"/>
        <v>3</v>
      </c>
      <c r="I95" s="135">
        <f t="shared" si="26"/>
        <v>27.2</v>
      </c>
      <c r="J95" s="167">
        <f t="shared" si="27"/>
        <v>853</v>
      </c>
      <c r="K95" s="149"/>
      <c r="L95" s="130">
        <v>0</v>
      </c>
      <c r="M95" s="131">
        <v>1</v>
      </c>
      <c r="N95" s="131">
        <v>14.1</v>
      </c>
      <c r="O95" s="132">
        <v>183</v>
      </c>
      <c r="P95" s="149"/>
      <c r="Q95" s="133">
        <v>0</v>
      </c>
      <c r="R95" s="131">
        <v>0</v>
      </c>
      <c r="S95" s="131">
        <v>0</v>
      </c>
      <c r="T95" s="132">
        <v>20</v>
      </c>
      <c r="U95" s="149"/>
      <c r="V95" s="133">
        <v>1</v>
      </c>
      <c r="W95" s="131">
        <v>0</v>
      </c>
      <c r="X95" s="131">
        <v>0.5</v>
      </c>
      <c r="Y95" s="132">
        <v>230</v>
      </c>
      <c r="Z95" s="149"/>
      <c r="AA95" s="133">
        <v>0</v>
      </c>
      <c r="AB95" s="131">
        <v>1</v>
      </c>
      <c r="AC95" s="131">
        <v>8.3000000000000007</v>
      </c>
      <c r="AD95" s="132">
        <v>194</v>
      </c>
      <c r="AE95" s="149"/>
      <c r="AF95" s="133">
        <v>2</v>
      </c>
      <c r="AG95" s="131">
        <v>1</v>
      </c>
      <c r="AH95" s="131">
        <v>4.3</v>
      </c>
      <c r="AI95" s="132">
        <v>246</v>
      </c>
      <c r="AJ95" s="133">
        <f t="shared" si="28"/>
        <v>183</v>
      </c>
      <c r="AK95" s="131">
        <f t="shared" si="29"/>
        <v>20</v>
      </c>
      <c r="AL95" s="131">
        <f t="shared" si="30"/>
        <v>230</v>
      </c>
      <c r="AM95" s="131">
        <f t="shared" si="31"/>
        <v>194</v>
      </c>
      <c r="AN95" s="136">
        <f t="shared" si="32"/>
        <v>246</v>
      </c>
      <c r="AO95" s="133">
        <f t="shared" si="33"/>
        <v>0</v>
      </c>
      <c r="AP95" s="131">
        <f t="shared" si="34"/>
        <v>0</v>
      </c>
      <c r="AQ95" s="131">
        <f t="shared" si="35"/>
        <v>1</v>
      </c>
      <c r="AR95" s="131">
        <f t="shared" si="36"/>
        <v>0</v>
      </c>
      <c r="AS95" s="136">
        <f t="shared" si="37"/>
        <v>2</v>
      </c>
      <c r="AT95" s="133">
        <f t="shared" si="38"/>
        <v>1</v>
      </c>
      <c r="AU95" s="131">
        <f t="shared" si="39"/>
        <v>0</v>
      </c>
      <c r="AV95" s="131">
        <f t="shared" si="40"/>
        <v>0</v>
      </c>
      <c r="AW95" s="131">
        <f t="shared" si="41"/>
        <v>1</v>
      </c>
      <c r="AX95" s="136">
        <f t="shared" si="42"/>
        <v>1</v>
      </c>
      <c r="AY95" s="133">
        <f t="shared" si="43"/>
        <v>14.1</v>
      </c>
      <c r="AZ95" s="131">
        <f t="shared" si="44"/>
        <v>0</v>
      </c>
      <c r="BA95" s="131">
        <f t="shared" si="45"/>
        <v>0.5</v>
      </c>
      <c r="BB95" s="131">
        <f t="shared" si="46"/>
        <v>8.3000000000000007</v>
      </c>
      <c r="BC95" s="132">
        <f t="shared" si="47"/>
        <v>4.3</v>
      </c>
    </row>
    <row r="96" spans="1:55" x14ac:dyDescent="0.25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49"/>
      <c r="G96" s="153">
        <f t="shared" si="24"/>
        <v>0</v>
      </c>
      <c r="H96" s="134">
        <f t="shared" si="25"/>
        <v>0</v>
      </c>
      <c r="I96" s="135">
        <f t="shared" si="26"/>
        <v>0</v>
      </c>
      <c r="J96" s="167">
        <f t="shared" si="27"/>
        <v>0</v>
      </c>
      <c r="K96" s="149"/>
      <c r="L96" s="130">
        <v>0</v>
      </c>
      <c r="M96" s="131">
        <v>0</v>
      </c>
      <c r="N96" s="131">
        <v>0</v>
      </c>
      <c r="O96" s="132">
        <v>0</v>
      </c>
      <c r="P96" s="149"/>
      <c r="Q96" s="133">
        <v>0</v>
      </c>
      <c r="R96" s="131">
        <v>0</v>
      </c>
      <c r="S96" s="131">
        <v>0</v>
      </c>
      <c r="T96" s="132">
        <v>0</v>
      </c>
      <c r="U96" s="149"/>
      <c r="V96" s="133">
        <v>0</v>
      </c>
      <c r="W96" s="131">
        <v>0</v>
      </c>
      <c r="X96" s="131">
        <v>0</v>
      </c>
      <c r="Y96" s="132">
        <v>0</v>
      </c>
      <c r="Z96" s="149"/>
      <c r="AA96" s="133">
        <v>0</v>
      </c>
      <c r="AB96" s="131">
        <v>0</v>
      </c>
      <c r="AC96" s="131">
        <v>0</v>
      </c>
      <c r="AD96" s="132">
        <v>0</v>
      </c>
      <c r="AE96" s="149"/>
      <c r="AF96" s="133">
        <v>0</v>
      </c>
      <c r="AG96" s="131">
        <v>0</v>
      </c>
      <c r="AH96" s="131">
        <v>0</v>
      </c>
      <c r="AI96" s="132">
        <v>0</v>
      </c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x14ac:dyDescent="0.25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1954</v>
      </c>
      <c r="F97" s="149"/>
      <c r="G97" s="153">
        <f t="shared" si="24"/>
        <v>1</v>
      </c>
      <c r="H97" s="134">
        <f t="shared" si="25"/>
        <v>7</v>
      </c>
      <c r="I97" s="135">
        <f t="shared" si="26"/>
        <v>66.500000000000014</v>
      </c>
      <c r="J97" s="167">
        <f t="shared" si="27"/>
        <v>1022</v>
      </c>
      <c r="K97" s="149"/>
      <c r="L97" s="130">
        <v>0</v>
      </c>
      <c r="M97" s="131">
        <v>3</v>
      </c>
      <c r="N97" s="131">
        <v>38.700000000000003</v>
      </c>
      <c r="O97" s="132">
        <v>259</v>
      </c>
      <c r="P97" s="149"/>
      <c r="Q97" s="133">
        <v>1</v>
      </c>
      <c r="R97" s="131">
        <v>2</v>
      </c>
      <c r="S97" s="131">
        <v>25.1</v>
      </c>
      <c r="T97" s="132">
        <v>283</v>
      </c>
      <c r="U97" s="149"/>
      <c r="V97" s="133">
        <v>0</v>
      </c>
      <c r="W97" s="131">
        <v>1</v>
      </c>
      <c r="X97" s="131">
        <v>1.5</v>
      </c>
      <c r="Y97" s="132">
        <v>263</v>
      </c>
      <c r="Z97" s="149"/>
      <c r="AA97" s="133">
        <v>0</v>
      </c>
      <c r="AB97" s="131">
        <v>0</v>
      </c>
      <c r="AC97" s="131">
        <v>0</v>
      </c>
      <c r="AD97" s="132">
        <v>20</v>
      </c>
      <c r="AE97" s="149"/>
      <c r="AF97" s="133">
        <v>0</v>
      </c>
      <c r="AG97" s="131">
        <v>1</v>
      </c>
      <c r="AH97" s="131">
        <v>1.2</v>
      </c>
      <c r="AI97" s="132">
        <v>217</v>
      </c>
      <c r="AJ97" s="133">
        <f t="shared" si="28"/>
        <v>259</v>
      </c>
      <c r="AK97" s="131">
        <f t="shared" si="29"/>
        <v>283</v>
      </c>
      <c r="AL97" s="131">
        <f t="shared" si="30"/>
        <v>263</v>
      </c>
      <c r="AM97" s="131">
        <f t="shared" si="31"/>
        <v>20</v>
      </c>
      <c r="AN97" s="136">
        <f t="shared" si="32"/>
        <v>217</v>
      </c>
      <c r="AO97" s="133">
        <f t="shared" si="33"/>
        <v>0</v>
      </c>
      <c r="AP97" s="131">
        <f t="shared" si="34"/>
        <v>1</v>
      </c>
      <c r="AQ97" s="131">
        <f t="shared" si="35"/>
        <v>0</v>
      </c>
      <c r="AR97" s="131">
        <f t="shared" si="36"/>
        <v>0</v>
      </c>
      <c r="AS97" s="136">
        <f t="shared" si="37"/>
        <v>0</v>
      </c>
      <c r="AT97" s="133">
        <f t="shared" si="38"/>
        <v>3</v>
      </c>
      <c r="AU97" s="131">
        <f t="shared" si="39"/>
        <v>2</v>
      </c>
      <c r="AV97" s="131">
        <f t="shared" si="40"/>
        <v>1</v>
      </c>
      <c r="AW97" s="131">
        <f t="shared" si="41"/>
        <v>0</v>
      </c>
      <c r="AX97" s="136">
        <f t="shared" si="42"/>
        <v>1</v>
      </c>
      <c r="AY97" s="133">
        <f t="shared" si="43"/>
        <v>38.700000000000003</v>
      </c>
      <c r="AZ97" s="131">
        <f t="shared" si="44"/>
        <v>25.1</v>
      </c>
      <c r="BA97" s="131">
        <f t="shared" si="45"/>
        <v>1.5</v>
      </c>
      <c r="BB97" s="131">
        <f t="shared" si="46"/>
        <v>0</v>
      </c>
      <c r="BC97" s="132">
        <f t="shared" si="47"/>
        <v>1.2</v>
      </c>
    </row>
    <row r="98" spans="1:55" x14ac:dyDescent="0.25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49"/>
      <c r="G98" s="153">
        <f t="shared" si="24"/>
        <v>0</v>
      </c>
      <c r="H98" s="134">
        <f t="shared" si="25"/>
        <v>0</v>
      </c>
      <c r="I98" s="135">
        <f t="shared" si="26"/>
        <v>0</v>
      </c>
      <c r="J98" s="167">
        <f t="shared" si="27"/>
        <v>20</v>
      </c>
      <c r="K98" s="149"/>
      <c r="L98" s="130">
        <v>0</v>
      </c>
      <c r="M98" s="131">
        <v>0</v>
      </c>
      <c r="N98" s="131">
        <v>0</v>
      </c>
      <c r="O98" s="132">
        <v>0</v>
      </c>
      <c r="P98" s="149"/>
      <c r="Q98" s="133">
        <v>0</v>
      </c>
      <c r="R98" s="131">
        <v>0</v>
      </c>
      <c r="S98" s="131">
        <v>0</v>
      </c>
      <c r="T98" s="132">
        <v>0</v>
      </c>
      <c r="U98" s="149"/>
      <c r="V98" s="133">
        <v>0</v>
      </c>
      <c r="W98" s="131">
        <v>0</v>
      </c>
      <c r="X98" s="131">
        <v>0</v>
      </c>
      <c r="Y98" s="132">
        <v>0</v>
      </c>
      <c r="Z98" s="149"/>
      <c r="AA98" s="133">
        <v>0</v>
      </c>
      <c r="AB98" s="131">
        <v>0</v>
      </c>
      <c r="AC98" s="131">
        <v>0</v>
      </c>
      <c r="AD98" s="132">
        <v>20</v>
      </c>
      <c r="AE98" s="149"/>
      <c r="AF98" s="133">
        <v>0</v>
      </c>
      <c r="AG98" s="131">
        <v>0</v>
      </c>
      <c r="AH98" s="131">
        <v>0</v>
      </c>
      <c r="AI98" s="132">
        <v>0</v>
      </c>
      <c r="AJ98" s="133">
        <f t="shared" si="28"/>
        <v>0</v>
      </c>
      <c r="AK98" s="131">
        <f t="shared" si="29"/>
        <v>0</v>
      </c>
      <c r="AL98" s="131">
        <f t="shared" si="30"/>
        <v>0</v>
      </c>
      <c r="AM98" s="131">
        <f t="shared" si="31"/>
        <v>20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0</v>
      </c>
      <c r="AU98" s="131">
        <f t="shared" si="39"/>
        <v>0</v>
      </c>
      <c r="AV98" s="131">
        <f t="shared" si="40"/>
        <v>0</v>
      </c>
      <c r="AW98" s="131">
        <f t="shared" si="41"/>
        <v>0</v>
      </c>
      <c r="AX98" s="136">
        <f t="shared" si="42"/>
        <v>0</v>
      </c>
      <c r="AY98" s="133">
        <f t="shared" si="43"/>
        <v>0</v>
      </c>
      <c r="AZ98" s="131">
        <f t="shared" si="44"/>
        <v>0</v>
      </c>
      <c r="BA98" s="131">
        <f t="shared" si="45"/>
        <v>0</v>
      </c>
      <c r="BB98" s="131">
        <f t="shared" si="46"/>
        <v>0</v>
      </c>
      <c r="BC98" s="132">
        <f t="shared" si="47"/>
        <v>0</v>
      </c>
    </row>
    <row r="99" spans="1:55" x14ac:dyDescent="0.25">
      <c r="A99" s="138" t="s">
        <v>593</v>
      </c>
      <c r="B99" s="131" t="s">
        <v>37</v>
      </c>
      <c r="C99" s="131" t="s">
        <v>246</v>
      </c>
      <c r="D99" s="131" t="s">
        <v>2050</v>
      </c>
      <c r="E99" s="132" t="s">
        <v>1311</v>
      </c>
      <c r="F99" s="149"/>
      <c r="G99" s="153">
        <f t="shared" si="24"/>
        <v>0</v>
      </c>
      <c r="H99" s="134">
        <f t="shared" si="25"/>
        <v>0</v>
      </c>
      <c r="I99" s="135">
        <f t="shared" si="26"/>
        <v>0</v>
      </c>
      <c r="J99" s="167">
        <f t="shared" si="27"/>
        <v>0</v>
      </c>
      <c r="K99" s="149"/>
      <c r="L99" s="130">
        <v>0</v>
      </c>
      <c r="M99" s="131">
        <v>0</v>
      </c>
      <c r="N99" s="131">
        <v>0</v>
      </c>
      <c r="O99" s="132">
        <v>0</v>
      </c>
      <c r="P99" s="149"/>
      <c r="Q99" s="133">
        <v>0</v>
      </c>
      <c r="R99" s="131">
        <v>0</v>
      </c>
      <c r="S99" s="131">
        <v>0</v>
      </c>
      <c r="T99" s="132">
        <v>0</v>
      </c>
      <c r="U99" s="149"/>
      <c r="V99" s="133">
        <v>0</v>
      </c>
      <c r="W99" s="131">
        <v>0</v>
      </c>
      <c r="X99" s="131">
        <v>0</v>
      </c>
      <c r="Y99" s="132">
        <v>0</v>
      </c>
      <c r="Z99" s="149"/>
      <c r="AA99" s="133">
        <v>0</v>
      </c>
      <c r="AB99" s="131">
        <v>0</v>
      </c>
      <c r="AC99" s="131">
        <v>0</v>
      </c>
      <c r="AD99" s="132">
        <v>0</v>
      </c>
      <c r="AE99" s="149"/>
      <c r="AF99" s="133">
        <v>0</v>
      </c>
      <c r="AG99" s="131">
        <v>0</v>
      </c>
      <c r="AH99" s="131">
        <v>0</v>
      </c>
      <c r="AI99" s="132">
        <v>0</v>
      </c>
      <c r="AJ99" s="133">
        <f t="shared" si="28"/>
        <v>0</v>
      </c>
      <c r="AK99" s="131">
        <f t="shared" si="29"/>
        <v>0</v>
      </c>
      <c r="AL99" s="131">
        <f t="shared" si="30"/>
        <v>0</v>
      </c>
      <c r="AM99" s="131">
        <f t="shared" si="31"/>
        <v>0</v>
      </c>
      <c r="AN99" s="136">
        <f t="shared" si="32"/>
        <v>0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0</v>
      </c>
      <c r="AU99" s="131">
        <f t="shared" si="39"/>
        <v>0</v>
      </c>
      <c r="AV99" s="131">
        <f t="shared" si="40"/>
        <v>0</v>
      </c>
      <c r="AW99" s="131">
        <f t="shared" si="41"/>
        <v>0</v>
      </c>
      <c r="AX99" s="136">
        <f t="shared" si="42"/>
        <v>0</v>
      </c>
      <c r="AY99" s="133">
        <f t="shared" si="43"/>
        <v>0</v>
      </c>
      <c r="AZ99" s="131">
        <f t="shared" si="44"/>
        <v>0</v>
      </c>
      <c r="BA99" s="131">
        <f t="shared" si="45"/>
        <v>0</v>
      </c>
      <c r="BB99" s="131">
        <f t="shared" si="46"/>
        <v>0</v>
      </c>
      <c r="BC99" s="132">
        <f t="shared" si="47"/>
        <v>0</v>
      </c>
    </row>
    <row r="100" spans="1:55" x14ac:dyDescent="0.25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49"/>
      <c r="G100" s="153">
        <f t="shared" si="24"/>
        <v>0</v>
      </c>
      <c r="H100" s="134">
        <f t="shared" si="25"/>
        <v>0</v>
      </c>
      <c r="I100" s="135">
        <f t="shared" si="26"/>
        <v>0</v>
      </c>
      <c r="J100" s="167">
        <f t="shared" si="27"/>
        <v>0</v>
      </c>
      <c r="K100" s="149"/>
      <c r="L100" s="130">
        <v>0</v>
      </c>
      <c r="M100" s="131">
        <v>0</v>
      </c>
      <c r="N100" s="131">
        <v>0</v>
      </c>
      <c r="O100" s="132">
        <v>0</v>
      </c>
      <c r="P100" s="149"/>
      <c r="Q100" s="133">
        <v>0</v>
      </c>
      <c r="R100" s="131">
        <v>0</v>
      </c>
      <c r="S100" s="131">
        <v>0</v>
      </c>
      <c r="T100" s="132">
        <v>0</v>
      </c>
      <c r="U100" s="149"/>
      <c r="V100" s="133">
        <v>0</v>
      </c>
      <c r="W100" s="131">
        <v>0</v>
      </c>
      <c r="X100" s="131">
        <v>0</v>
      </c>
      <c r="Y100" s="132">
        <v>0</v>
      </c>
      <c r="Z100" s="149"/>
      <c r="AA100" s="133">
        <v>0</v>
      </c>
      <c r="AB100" s="131">
        <v>0</v>
      </c>
      <c r="AC100" s="131">
        <v>0</v>
      </c>
      <c r="AD100" s="132">
        <v>0</v>
      </c>
      <c r="AE100" s="149"/>
      <c r="AF100" s="133">
        <v>0</v>
      </c>
      <c r="AG100" s="131">
        <v>0</v>
      </c>
      <c r="AH100" s="131">
        <v>0</v>
      </c>
      <c r="AI100" s="132">
        <v>0</v>
      </c>
      <c r="AJ100" s="133">
        <f t="shared" si="28"/>
        <v>0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0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0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x14ac:dyDescent="0.25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49"/>
      <c r="G101" s="153">
        <f t="shared" si="24"/>
        <v>0</v>
      </c>
      <c r="H101" s="134">
        <f t="shared" si="25"/>
        <v>0</v>
      </c>
      <c r="I101" s="135">
        <f t="shared" si="26"/>
        <v>0</v>
      </c>
      <c r="J101" s="167">
        <f t="shared" si="27"/>
        <v>40</v>
      </c>
      <c r="K101" s="149"/>
      <c r="L101" s="130">
        <v>0</v>
      </c>
      <c r="M101" s="131">
        <v>0</v>
      </c>
      <c r="N101" s="131">
        <v>0</v>
      </c>
      <c r="O101" s="132">
        <v>0</v>
      </c>
      <c r="P101" s="149"/>
      <c r="Q101" s="133">
        <v>0</v>
      </c>
      <c r="R101" s="131">
        <v>0</v>
      </c>
      <c r="S101" s="131">
        <v>0</v>
      </c>
      <c r="T101" s="132">
        <v>20</v>
      </c>
      <c r="U101" s="149"/>
      <c r="V101" s="133">
        <v>0</v>
      </c>
      <c r="W101" s="131">
        <v>0</v>
      </c>
      <c r="X101" s="131">
        <v>0</v>
      </c>
      <c r="Y101" s="132">
        <v>0</v>
      </c>
      <c r="Z101" s="149"/>
      <c r="AA101" s="133">
        <v>0</v>
      </c>
      <c r="AB101" s="131">
        <v>0</v>
      </c>
      <c r="AC101" s="131">
        <v>0</v>
      </c>
      <c r="AD101" s="132">
        <v>20</v>
      </c>
      <c r="AE101" s="149"/>
      <c r="AF101" s="133">
        <v>0</v>
      </c>
      <c r="AG101" s="131">
        <v>0</v>
      </c>
      <c r="AH101" s="131">
        <v>0</v>
      </c>
      <c r="AI101" s="132">
        <v>0</v>
      </c>
      <c r="AJ101" s="133">
        <f t="shared" si="28"/>
        <v>0</v>
      </c>
      <c r="AK101" s="131">
        <f t="shared" si="29"/>
        <v>20</v>
      </c>
      <c r="AL101" s="131">
        <f t="shared" si="30"/>
        <v>0</v>
      </c>
      <c r="AM101" s="131">
        <f t="shared" si="31"/>
        <v>20</v>
      </c>
      <c r="AN101" s="136">
        <f t="shared" si="32"/>
        <v>0</v>
      </c>
      <c r="AO101" s="133">
        <f t="shared" si="33"/>
        <v>0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0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0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x14ac:dyDescent="0.25">
      <c r="A102" s="138" t="s">
        <v>596</v>
      </c>
      <c r="B102" s="131" t="s">
        <v>43</v>
      </c>
      <c r="C102" s="131" t="s">
        <v>251</v>
      </c>
      <c r="D102" s="131" t="s">
        <v>2118</v>
      </c>
      <c r="E102" s="132" t="s">
        <v>1314</v>
      </c>
      <c r="F102" s="149"/>
      <c r="G102" s="153">
        <f t="shared" si="24"/>
        <v>0</v>
      </c>
      <c r="H102" s="134">
        <f t="shared" si="25"/>
        <v>6</v>
      </c>
      <c r="I102" s="135">
        <f t="shared" si="26"/>
        <v>66.400000000000006</v>
      </c>
      <c r="J102" s="167">
        <f t="shared" si="27"/>
        <v>776</v>
      </c>
      <c r="K102" s="149"/>
      <c r="L102" s="130">
        <v>0</v>
      </c>
      <c r="M102" s="131">
        <v>3</v>
      </c>
      <c r="N102" s="131">
        <v>30</v>
      </c>
      <c r="O102" s="132">
        <v>236</v>
      </c>
      <c r="P102" s="149"/>
      <c r="Q102" s="133">
        <v>0</v>
      </c>
      <c r="R102" s="131">
        <v>2</v>
      </c>
      <c r="S102" s="131">
        <v>14.7</v>
      </c>
      <c r="T102" s="132">
        <v>268</v>
      </c>
      <c r="U102" s="149"/>
      <c r="V102" s="133">
        <v>0</v>
      </c>
      <c r="W102" s="131">
        <v>0</v>
      </c>
      <c r="X102" s="131">
        <v>0</v>
      </c>
      <c r="Y102" s="132">
        <v>20</v>
      </c>
      <c r="Z102" s="149"/>
      <c r="AA102" s="133">
        <v>0</v>
      </c>
      <c r="AB102" s="131">
        <v>1</v>
      </c>
      <c r="AC102" s="131">
        <v>21.7</v>
      </c>
      <c r="AD102" s="132">
        <v>252</v>
      </c>
      <c r="AE102" s="149"/>
      <c r="AF102" s="133">
        <v>0</v>
      </c>
      <c r="AG102" s="131">
        <v>0</v>
      </c>
      <c r="AH102" s="131">
        <v>0</v>
      </c>
      <c r="AI102" s="132">
        <v>20</v>
      </c>
      <c r="AJ102" s="133">
        <f t="shared" si="28"/>
        <v>236</v>
      </c>
      <c r="AK102" s="131">
        <f t="shared" si="29"/>
        <v>268</v>
      </c>
      <c r="AL102" s="131">
        <f t="shared" si="30"/>
        <v>20</v>
      </c>
      <c r="AM102" s="131">
        <f t="shared" si="31"/>
        <v>252</v>
      </c>
      <c r="AN102" s="136">
        <f t="shared" si="32"/>
        <v>20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3</v>
      </c>
      <c r="AU102" s="131">
        <f t="shared" si="39"/>
        <v>2</v>
      </c>
      <c r="AV102" s="131">
        <f t="shared" si="40"/>
        <v>0</v>
      </c>
      <c r="AW102" s="131">
        <f t="shared" si="41"/>
        <v>1</v>
      </c>
      <c r="AX102" s="136">
        <f t="shared" si="42"/>
        <v>0</v>
      </c>
      <c r="AY102" s="133">
        <f t="shared" si="43"/>
        <v>30</v>
      </c>
      <c r="AZ102" s="131">
        <f t="shared" si="44"/>
        <v>14.7</v>
      </c>
      <c r="BA102" s="131">
        <f t="shared" si="45"/>
        <v>0</v>
      </c>
      <c r="BB102" s="131">
        <f t="shared" si="46"/>
        <v>21.7</v>
      </c>
      <c r="BC102" s="132">
        <f t="shared" si="47"/>
        <v>0</v>
      </c>
    </row>
    <row r="103" spans="1:55" x14ac:dyDescent="0.25">
      <c r="A103" s="138" t="s">
        <v>597</v>
      </c>
      <c r="B103" s="131" t="s">
        <v>2047</v>
      </c>
      <c r="C103" s="131" t="s">
        <v>356</v>
      </c>
      <c r="D103" s="131" t="s">
        <v>355</v>
      </c>
      <c r="E103" s="132" t="s">
        <v>1311</v>
      </c>
      <c r="F103" s="149"/>
      <c r="G103" s="153">
        <f t="shared" si="24"/>
        <v>0</v>
      </c>
      <c r="H103" s="134">
        <f t="shared" si="25"/>
        <v>13</v>
      </c>
      <c r="I103" s="135">
        <f t="shared" si="26"/>
        <v>105.79999999999998</v>
      </c>
      <c r="J103" s="167">
        <f t="shared" si="27"/>
        <v>771</v>
      </c>
      <c r="K103" s="149"/>
      <c r="L103" s="130">
        <v>0</v>
      </c>
      <c r="M103" s="131">
        <v>10</v>
      </c>
      <c r="N103" s="131">
        <v>87.399999999999991</v>
      </c>
      <c r="O103" s="132">
        <v>295</v>
      </c>
      <c r="P103" s="149"/>
      <c r="Q103" s="133">
        <v>0</v>
      </c>
      <c r="R103" s="131">
        <v>0</v>
      </c>
      <c r="S103" s="131">
        <v>0</v>
      </c>
      <c r="T103" s="132">
        <v>0</v>
      </c>
      <c r="U103" s="149"/>
      <c r="V103" s="133">
        <v>0</v>
      </c>
      <c r="W103" s="131">
        <v>0</v>
      </c>
      <c r="X103" s="131">
        <v>0</v>
      </c>
      <c r="Y103" s="132">
        <v>20</v>
      </c>
      <c r="Z103" s="149"/>
      <c r="AA103" s="133">
        <v>0</v>
      </c>
      <c r="AB103" s="131">
        <v>2</v>
      </c>
      <c r="AC103" s="131">
        <v>16.8</v>
      </c>
      <c r="AD103" s="132">
        <v>230</v>
      </c>
      <c r="AE103" s="149"/>
      <c r="AF103" s="133">
        <v>0</v>
      </c>
      <c r="AG103" s="131">
        <v>1</v>
      </c>
      <c r="AH103" s="131">
        <v>1.6</v>
      </c>
      <c r="AI103" s="132">
        <v>226</v>
      </c>
      <c r="AJ103" s="133">
        <f t="shared" si="28"/>
        <v>295</v>
      </c>
      <c r="AK103" s="131">
        <f t="shared" si="29"/>
        <v>0</v>
      </c>
      <c r="AL103" s="131">
        <f t="shared" si="30"/>
        <v>20</v>
      </c>
      <c r="AM103" s="131">
        <f t="shared" si="31"/>
        <v>230</v>
      </c>
      <c r="AN103" s="136">
        <f t="shared" si="32"/>
        <v>226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10</v>
      </c>
      <c r="AU103" s="131">
        <f t="shared" si="39"/>
        <v>0</v>
      </c>
      <c r="AV103" s="131">
        <f t="shared" si="40"/>
        <v>0</v>
      </c>
      <c r="AW103" s="131">
        <f t="shared" si="41"/>
        <v>2</v>
      </c>
      <c r="AX103" s="136">
        <f t="shared" si="42"/>
        <v>1</v>
      </c>
      <c r="AY103" s="133">
        <f t="shared" si="43"/>
        <v>87.399999999999991</v>
      </c>
      <c r="AZ103" s="131">
        <f t="shared" si="44"/>
        <v>0</v>
      </c>
      <c r="BA103" s="131">
        <f t="shared" si="45"/>
        <v>0</v>
      </c>
      <c r="BB103" s="131">
        <f t="shared" si="46"/>
        <v>16.8</v>
      </c>
      <c r="BC103" s="132">
        <f t="shared" si="47"/>
        <v>1.6</v>
      </c>
    </row>
    <row r="104" spans="1:55" x14ac:dyDescent="0.25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49"/>
      <c r="G104" s="153">
        <f t="shared" si="24"/>
        <v>0</v>
      </c>
      <c r="H104" s="134">
        <f t="shared" si="25"/>
        <v>0</v>
      </c>
      <c r="I104" s="135">
        <f t="shared" si="26"/>
        <v>0</v>
      </c>
      <c r="J104" s="167">
        <f t="shared" si="27"/>
        <v>0</v>
      </c>
      <c r="K104" s="149"/>
      <c r="L104" s="130">
        <v>0</v>
      </c>
      <c r="M104" s="131">
        <v>0</v>
      </c>
      <c r="N104" s="131">
        <v>0</v>
      </c>
      <c r="O104" s="132">
        <v>0</v>
      </c>
      <c r="P104" s="149"/>
      <c r="Q104" s="133">
        <v>0</v>
      </c>
      <c r="R104" s="131">
        <v>0</v>
      </c>
      <c r="S104" s="131">
        <v>0</v>
      </c>
      <c r="T104" s="132">
        <v>0</v>
      </c>
      <c r="U104" s="149"/>
      <c r="V104" s="133">
        <v>0</v>
      </c>
      <c r="W104" s="131">
        <v>0</v>
      </c>
      <c r="X104" s="131">
        <v>0</v>
      </c>
      <c r="Y104" s="132">
        <v>0</v>
      </c>
      <c r="Z104" s="149"/>
      <c r="AA104" s="133">
        <v>0</v>
      </c>
      <c r="AB104" s="131">
        <v>0</v>
      </c>
      <c r="AC104" s="131">
        <v>0</v>
      </c>
      <c r="AD104" s="132">
        <v>0</v>
      </c>
      <c r="AE104" s="149"/>
      <c r="AF104" s="133">
        <v>0</v>
      </c>
      <c r="AG104" s="131">
        <v>0</v>
      </c>
      <c r="AH104" s="131">
        <v>0</v>
      </c>
      <c r="AI104" s="132">
        <v>0</v>
      </c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x14ac:dyDescent="0.25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49"/>
      <c r="G105" s="153">
        <f t="shared" si="24"/>
        <v>0</v>
      </c>
      <c r="H105" s="134">
        <f t="shared" si="25"/>
        <v>0</v>
      </c>
      <c r="I105" s="135">
        <f t="shared" si="26"/>
        <v>0</v>
      </c>
      <c r="J105" s="167">
        <f t="shared" si="27"/>
        <v>0</v>
      </c>
      <c r="K105" s="149"/>
      <c r="L105" s="130">
        <v>0</v>
      </c>
      <c r="M105" s="131">
        <v>0</v>
      </c>
      <c r="N105" s="131">
        <v>0</v>
      </c>
      <c r="O105" s="132">
        <v>0</v>
      </c>
      <c r="P105" s="149"/>
      <c r="Q105" s="133">
        <v>0</v>
      </c>
      <c r="R105" s="131">
        <v>0</v>
      </c>
      <c r="S105" s="131">
        <v>0</v>
      </c>
      <c r="T105" s="132">
        <v>0</v>
      </c>
      <c r="U105" s="149"/>
      <c r="V105" s="133">
        <v>0</v>
      </c>
      <c r="W105" s="131">
        <v>0</v>
      </c>
      <c r="X105" s="131">
        <v>0</v>
      </c>
      <c r="Y105" s="132">
        <v>0</v>
      </c>
      <c r="Z105" s="149"/>
      <c r="AA105" s="133">
        <v>0</v>
      </c>
      <c r="AB105" s="131">
        <v>0</v>
      </c>
      <c r="AC105" s="131">
        <v>0</v>
      </c>
      <c r="AD105" s="132">
        <v>0</v>
      </c>
      <c r="AE105" s="149"/>
      <c r="AF105" s="133">
        <v>0</v>
      </c>
      <c r="AG105" s="131">
        <v>0</v>
      </c>
      <c r="AH105" s="131">
        <v>0</v>
      </c>
      <c r="AI105" s="132">
        <v>0</v>
      </c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x14ac:dyDescent="0.25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49"/>
      <c r="G106" s="153">
        <f t="shared" si="24"/>
        <v>0</v>
      </c>
      <c r="H106" s="134">
        <f t="shared" si="25"/>
        <v>0</v>
      </c>
      <c r="I106" s="135">
        <f t="shared" si="26"/>
        <v>0</v>
      </c>
      <c r="J106" s="167">
        <f t="shared" si="27"/>
        <v>0</v>
      </c>
      <c r="K106" s="149"/>
      <c r="L106" s="130">
        <v>0</v>
      </c>
      <c r="M106" s="131">
        <v>0</v>
      </c>
      <c r="N106" s="131">
        <v>0</v>
      </c>
      <c r="O106" s="132">
        <v>0</v>
      </c>
      <c r="P106" s="149"/>
      <c r="Q106" s="133">
        <v>0</v>
      </c>
      <c r="R106" s="131">
        <v>0</v>
      </c>
      <c r="S106" s="131">
        <v>0</v>
      </c>
      <c r="T106" s="132">
        <v>0</v>
      </c>
      <c r="U106" s="149"/>
      <c r="V106" s="133">
        <v>0</v>
      </c>
      <c r="W106" s="131">
        <v>0</v>
      </c>
      <c r="X106" s="131">
        <v>0</v>
      </c>
      <c r="Y106" s="132">
        <v>0</v>
      </c>
      <c r="Z106" s="149"/>
      <c r="AA106" s="133">
        <v>0</v>
      </c>
      <c r="AB106" s="131">
        <v>0</v>
      </c>
      <c r="AC106" s="131">
        <v>0</v>
      </c>
      <c r="AD106" s="132">
        <v>0</v>
      </c>
      <c r="AE106" s="149"/>
      <c r="AF106" s="133">
        <v>0</v>
      </c>
      <c r="AG106" s="131">
        <v>0</v>
      </c>
      <c r="AH106" s="131">
        <v>0</v>
      </c>
      <c r="AI106" s="132">
        <v>0</v>
      </c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x14ac:dyDescent="0.25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49"/>
      <c r="G107" s="153">
        <f t="shared" si="24"/>
        <v>0</v>
      </c>
      <c r="H107" s="134">
        <f t="shared" si="25"/>
        <v>0</v>
      </c>
      <c r="I107" s="135">
        <f t="shared" si="26"/>
        <v>0</v>
      </c>
      <c r="J107" s="167">
        <f t="shared" si="27"/>
        <v>0</v>
      </c>
      <c r="K107" s="149"/>
      <c r="L107" s="130">
        <v>0</v>
      </c>
      <c r="M107" s="131">
        <v>0</v>
      </c>
      <c r="N107" s="131">
        <v>0</v>
      </c>
      <c r="O107" s="132">
        <v>0</v>
      </c>
      <c r="P107" s="149"/>
      <c r="Q107" s="133">
        <v>0</v>
      </c>
      <c r="R107" s="131">
        <v>0</v>
      </c>
      <c r="S107" s="131">
        <v>0</v>
      </c>
      <c r="T107" s="132">
        <v>0</v>
      </c>
      <c r="U107" s="149"/>
      <c r="V107" s="133">
        <v>0</v>
      </c>
      <c r="W107" s="131">
        <v>0</v>
      </c>
      <c r="X107" s="131">
        <v>0</v>
      </c>
      <c r="Y107" s="132">
        <v>0</v>
      </c>
      <c r="Z107" s="149"/>
      <c r="AA107" s="133">
        <v>0</v>
      </c>
      <c r="AB107" s="131">
        <v>0</v>
      </c>
      <c r="AC107" s="131">
        <v>0</v>
      </c>
      <c r="AD107" s="132">
        <v>0</v>
      </c>
      <c r="AE107" s="149"/>
      <c r="AF107" s="133">
        <v>0</v>
      </c>
      <c r="AG107" s="131">
        <v>0</v>
      </c>
      <c r="AH107" s="131">
        <v>0</v>
      </c>
      <c r="AI107" s="132">
        <v>0</v>
      </c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x14ac:dyDescent="0.25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49"/>
      <c r="G108" s="153">
        <f t="shared" si="24"/>
        <v>0</v>
      </c>
      <c r="H108" s="134">
        <f t="shared" si="25"/>
        <v>0</v>
      </c>
      <c r="I108" s="135">
        <f t="shared" si="26"/>
        <v>0</v>
      </c>
      <c r="J108" s="167">
        <f t="shared" si="27"/>
        <v>0</v>
      </c>
      <c r="K108" s="149"/>
      <c r="L108" s="130">
        <v>0</v>
      </c>
      <c r="M108" s="131">
        <v>0</v>
      </c>
      <c r="N108" s="131">
        <v>0</v>
      </c>
      <c r="O108" s="132">
        <v>0</v>
      </c>
      <c r="P108" s="149"/>
      <c r="Q108" s="133">
        <v>0</v>
      </c>
      <c r="R108" s="131">
        <v>0</v>
      </c>
      <c r="S108" s="131">
        <v>0</v>
      </c>
      <c r="T108" s="132">
        <v>0</v>
      </c>
      <c r="U108" s="149"/>
      <c r="V108" s="133">
        <v>0</v>
      </c>
      <c r="W108" s="131">
        <v>0</v>
      </c>
      <c r="X108" s="131">
        <v>0</v>
      </c>
      <c r="Y108" s="132">
        <v>0</v>
      </c>
      <c r="Z108" s="149"/>
      <c r="AA108" s="133">
        <v>0</v>
      </c>
      <c r="AB108" s="131">
        <v>0</v>
      </c>
      <c r="AC108" s="131">
        <v>0</v>
      </c>
      <c r="AD108" s="132">
        <v>0</v>
      </c>
      <c r="AE108" s="149"/>
      <c r="AF108" s="133">
        <v>0</v>
      </c>
      <c r="AG108" s="131">
        <v>0</v>
      </c>
      <c r="AH108" s="131">
        <v>0</v>
      </c>
      <c r="AI108" s="132">
        <v>0</v>
      </c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x14ac:dyDescent="0.25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49"/>
      <c r="G109" s="153">
        <f t="shared" si="24"/>
        <v>2</v>
      </c>
      <c r="H109" s="134">
        <f t="shared" si="25"/>
        <v>0</v>
      </c>
      <c r="I109" s="135">
        <f t="shared" si="26"/>
        <v>2.0999999999999996</v>
      </c>
      <c r="J109" s="167">
        <f t="shared" si="27"/>
        <v>417</v>
      </c>
      <c r="K109" s="149"/>
      <c r="L109" s="130">
        <v>0</v>
      </c>
      <c r="M109" s="131">
        <v>0</v>
      </c>
      <c r="N109" s="131">
        <v>0</v>
      </c>
      <c r="O109" s="132">
        <v>0</v>
      </c>
      <c r="P109" s="149"/>
      <c r="Q109" s="133">
        <v>0</v>
      </c>
      <c r="R109" s="131">
        <v>0</v>
      </c>
      <c r="S109" s="131">
        <v>0</v>
      </c>
      <c r="T109" s="132">
        <v>20</v>
      </c>
      <c r="U109" s="149"/>
      <c r="V109" s="133">
        <v>1</v>
      </c>
      <c r="W109" s="131">
        <v>0</v>
      </c>
      <c r="X109" s="131">
        <v>0.7</v>
      </c>
      <c r="Y109" s="132">
        <v>241</v>
      </c>
      <c r="Z109" s="149"/>
      <c r="AA109" s="133">
        <v>1</v>
      </c>
      <c r="AB109" s="131">
        <v>0</v>
      </c>
      <c r="AC109" s="131">
        <v>1.4</v>
      </c>
      <c r="AD109" s="132">
        <v>156</v>
      </c>
      <c r="AE109" s="149"/>
      <c r="AF109" s="133">
        <v>0</v>
      </c>
      <c r="AG109" s="131">
        <v>0</v>
      </c>
      <c r="AH109" s="131">
        <v>0</v>
      </c>
      <c r="AI109" s="132">
        <v>0</v>
      </c>
      <c r="AJ109" s="133">
        <f t="shared" si="28"/>
        <v>0</v>
      </c>
      <c r="AK109" s="131">
        <f t="shared" si="29"/>
        <v>20</v>
      </c>
      <c r="AL109" s="131">
        <f t="shared" si="30"/>
        <v>241</v>
      </c>
      <c r="AM109" s="131">
        <f t="shared" si="31"/>
        <v>156</v>
      </c>
      <c r="AN109" s="136">
        <f t="shared" si="32"/>
        <v>0</v>
      </c>
      <c r="AO109" s="133">
        <f t="shared" si="33"/>
        <v>0</v>
      </c>
      <c r="AP109" s="131">
        <f t="shared" si="34"/>
        <v>0</v>
      </c>
      <c r="AQ109" s="131">
        <f t="shared" si="35"/>
        <v>1</v>
      </c>
      <c r="AR109" s="131">
        <f t="shared" si="36"/>
        <v>1</v>
      </c>
      <c r="AS109" s="136">
        <f t="shared" si="37"/>
        <v>0</v>
      </c>
      <c r="AT109" s="133">
        <f t="shared" si="38"/>
        <v>0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0</v>
      </c>
      <c r="AY109" s="133">
        <f t="shared" si="43"/>
        <v>0</v>
      </c>
      <c r="AZ109" s="131">
        <f t="shared" si="44"/>
        <v>0</v>
      </c>
      <c r="BA109" s="131">
        <f t="shared" si="45"/>
        <v>0.7</v>
      </c>
      <c r="BB109" s="131">
        <f t="shared" si="46"/>
        <v>1.4</v>
      </c>
      <c r="BC109" s="132">
        <f t="shared" si="47"/>
        <v>0</v>
      </c>
    </row>
    <row r="110" spans="1:55" x14ac:dyDescent="0.25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49"/>
      <c r="G110" s="153">
        <f t="shared" si="24"/>
        <v>0</v>
      </c>
      <c r="H110" s="134">
        <f t="shared" si="25"/>
        <v>6</v>
      </c>
      <c r="I110" s="135">
        <f t="shared" si="26"/>
        <v>50.8</v>
      </c>
      <c r="J110" s="167">
        <f t="shared" si="27"/>
        <v>533</v>
      </c>
      <c r="K110" s="149"/>
      <c r="L110" s="130">
        <v>0</v>
      </c>
      <c r="M110" s="131">
        <v>4</v>
      </c>
      <c r="N110" s="131">
        <v>24.6</v>
      </c>
      <c r="O110" s="132">
        <v>223</v>
      </c>
      <c r="P110" s="149"/>
      <c r="Q110" s="133">
        <v>0</v>
      </c>
      <c r="R110" s="131">
        <v>0</v>
      </c>
      <c r="S110" s="131">
        <v>0</v>
      </c>
      <c r="T110" s="132">
        <v>20</v>
      </c>
      <c r="U110" s="149"/>
      <c r="V110" s="133">
        <v>0</v>
      </c>
      <c r="W110" s="131">
        <v>0</v>
      </c>
      <c r="X110" s="131">
        <v>0</v>
      </c>
      <c r="Y110" s="132">
        <v>0</v>
      </c>
      <c r="Z110" s="149"/>
      <c r="AA110" s="133">
        <v>0</v>
      </c>
      <c r="AB110" s="131">
        <v>0</v>
      </c>
      <c r="AC110" s="131">
        <v>0</v>
      </c>
      <c r="AD110" s="132">
        <v>0</v>
      </c>
      <c r="AE110" s="149"/>
      <c r="AF110" s="133">
        <v>0</v>
      </c>
      <c r="AG110" s="131">
        <v>2</v>
      </c>
      <c r="AH110" s="131">
        <v>26.2</v>
      </c>
      <c r="AI110" s="132">
        <v>290</v>
      </c>
      <c r="AJ110" s="133">
        <f t="shared" si="28"/>
        <v>223</v>
      </c>
      <c r="AK110" s="131">
        <f t="shared" si="29"/>
        <v>20</v>
      </c>
      <c r="AL110" s="131">
        <f t="shared" si="30"/>
        <v>0</v>
      </c>
      <c r="AM110" s="131">
        <f t="shared" si="31"/>
        <v>0</v>
      </c>
      <c r="AN110" s="136">
        <f t="shared" si="32"/>
        <v>290</v>
      </c>
      <c r="AO110" s="133">
        <f t="shared" si="33"/>
        <v>0</v>
      </c>
      <c r="AP110" s="131">
        <f t="shared" si="34"/>
        <v>0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4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2</v>
      </c>
      <c r="AY110" s="133">
        <f t="shared" si="43"/>
        <v>24.6</v>
      </c>
      <c r="AZ110" s="131">
        <f t="shared" si="44"/>
        <v>0</v>
      </c>
      <c r="BA110" s="131">
        <f t="shared" si="45"/>
        <v>0</v>
      </c>
      <c r="BB110" s="131">
        <f t="shared" si="46"/>
        <v>0</v>
      </c>
      <c r="BC110" s="132">
        <f t="shared" si="47"/>
        <v>26.2</v>
      </c>
    </row>
    <row r="111" spans="1:55" x14ac:dyDescent="0.25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1314</v>
      </c>
      <c r="F111" s="149"/>
      <c r="G111" s="153">
        <f t="shared" si="24"/>
        <v>0</v>
      </c>
      <c r="H111" s="134">
        <f t="shared" si="25"/>
        <v>0</v>
      </c>
      <c r="I111" s="135">
        <f t="shared" si="26"/>
        <v>0</v>
      </c>
      <c r="J111" s="167">
        <f t="shared" si="27"/>
        <v>0</v>
      </c>
      <c r="K111" s="149"/>
      <c r="L111" s="130">
        <v>0</v>
      </c>
      <c r="M111" s="131">
        <v>0</v>
      </c>
      <c r="N111" s="131">
        <v>0</v>
      </c>
      <c r="O111" s="132">
        <v>0</v>
      </c>
      <c r="P111" s="149"/>
      <c r="Q111" s="133">
        <v>0</v>
      </c>
      <c r="R111" s="131">
        <v>0</v>
      </c>
      <c r="S111" s="131">
        <v>0</v>
      </c>
      <c r="T111" s="132">
        <v>0</v>
      </c>
      <c r="U111" s="149"/>
      <c r="V111" s="133">
        <v>0</v>
      </c>
      <c r="W111" s="131">
        <v>0</v>
      </c>
      <c r="X111" s="131">
        <v>0</v>
      </c>
      <c r="Y111" s="132">
        <v>0</v>
      </c>
      <c r="Z111" s="149"/>
      <c r="AA111" s="133">
        <v>0</v>
      </c>
      <c r="AB111" s="131">
        <v>0</v>
      </c>
      <c r="AC111" s="131">
        <v>0</v>
      </c>
      <c r="AD111" s="132">
        <v>0</v>
      </c>
      <c r="AE111" s="149"/>
      <c r="AF111" s="133">
        <v>0</v>
      </c>
      <c r="AG111" s="131">
        <v>0</v>
      </c>
      <c r="AH111" s="131">
        <v>0</v>
      </c>
      <c r="AI111" s="132">
        <v>0</v>
      </c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x14ac:dyDescent="0.25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1311</v>
      </c>
      <c r="F112" s="149"/>
      <c r="G112" s="153">
        <f t="shared" si="24"/>
        <v>0</v>
      </c>
      <c r="H112" s="134">
        <f t="shared" si="25"/>
        <v>1</v>
      </c>
      <c r="I112" s="135">
        <f t="shared" si="26"/>
        <v>1.7</v>
      </c>
      <c r="J112" s="167">
        <f t="shared" si="27"/>
        <v>123</v>
      </c>
      <c r="K112" s="149"/>
      <c r="L112" s="130">
        <v>0</v>
      </c>
      <c r="M112" s="131">
        <v>1</v>
      </c>
      <c r="N112" s="131">
        <v>1.7</v>
      </c>
      <c r="O112" s="132">
        <v>103</v>
      </c>
      <c r="P112" s="149"/>
      <c r="Q112" s="133">
        <v>0</v>
      </c>
      <c r="R112" s="131">
        <v>0</v>
      </c>
      <c r="S112" s="131">
        <v>0</v>
      </c>
      <c r="T112" s="132">
        <v>20</v>
      </c>
      <c r="U112" s="149"/>
      <c r="V112" s="133">
        <v>0</v>
      </c>
      <c r="W112" s="131">
        <v>0</v>
      </c>
      <c r="X112" s="131">
        <v>0</v>
      </c>
      <c r="Y112" s="132">
        <v>0</v>
      </c>
      <c r="Z112" s="149"/>
      <c r="AA112" s="133">
        <v>0</v>
      </c>
      <c r="AB112" s="131">
        <v>0</v>
      </c>
      <c r="AC112" s="131">
        <v>0</v>
      </c>
      <c r="AD112" s="132">
        <v>0</v>
      </c>
      <c r="AE112" s="149"/>
      <c r="AF112" s="133">
        <v>0</v>
      </c>
      <c r="AG112" s="131">
        <v>0</v>
      </c>
      <c r="AH112" s="131">
        <v>0</v>
      </c>
      <c r="AI112" s="132">
        <v>0</v>
      </c>
      <c r="AJ112" s="133">
        <f t="shared" si="28"/>
        <v>103</v>
      </c>
      <c r="AK112" s="131">
        <f t="shared" si="29"/>
        <v>20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1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1.7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x14ac:dyDescent="0.25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49"/>
      <c r="G113" s="153">
        <f t="shared" si="24"/>
        <v>0</v>
      </c>
      <c r="H113" s="134">
        <f t="shared" si="25"/>
        <v>0</v>
      </c>
      <c r="I113" s="135">
        <f t="shared" si="26"/>
        <v>0</v>
      </c>
      <c r="J113" s="167">
        <f t="shared" si="27"/>
        <v>0</v>
      </c>
      <c r="K113" s="149"/>
      <c r="L113" s="130">
        <v>0</v>
      </c>
      <c r="M113" s="131">
        <v>0</v>
      </c>
      <c r="N113" s="131">
        <v>0</v>
      </c>
      <c r="O113" s="132">
        <v>0</v>
      </c>
      <c r="P113" s="149"/>
      <c r="Q113" s="133">
        <v>0</v>
      </c>
      <c r="R113" s="131">
        <v>0</v>
      </c>
      <c r="S113" s="131">
        <v>0</v>
      </c>
      <c r="T113" s="132">
        <v>0</v>
      </c>
      <c r="U113" s="149"/>
      <c r="V113" s="133">
        <v>0</v>
      </c>
      <c r="W113" s="131">
        <v>0</v>
      </c>
      <c r="X113" s="131">
        <v>0</v>
      </c>
      <c r="Y113" s="132">
        <v>0</v>
      </c>
      <c r="Z113" s="149"/>
      <c r="AA113" s="133">
        <v>0</v>
      </c>
      <c r="AB113" s="131">
        <v>0</v>
      </c>
      <c r="AC113" s="131">
        <v>0</v>
      </c>
      <c r="AD113" s="132">
        <v>0</v>
      </c>
      <c r="AE113" s="149"/>
      <c r="AF113" s="133">
        <v>0</v>
      </c>
      <c r="AG113" s="131">
        <v>0</v>
      </c>
      <c r="AH113" s="131">
        <v>0</v>
      </c>
      <c r="AI113" s="132">
        <v>0</v>
      </c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x14ac:dyDescent="0.25">
      <c r="A114" s="138" t="s">
        <v>608</v>
      </c>
      <c r="B114" s="131" t="s">
        <v>47</v>
      </c>
      <c r="C114" s="131" t="s">
        <v>101</v>
      </c>
      <c r="D114" s="131" t="s">
        <v>322</v>
      </c>
      <c r="E114" s="132" t="s">
        <v>1314</v>
      </c>
      <c r="F114" s="149"/>
      <c r="G114" s="153">
        <f t="shared" si="24"/>
        <v>0</v>
      </c>
      <c r="H114" s="134">
        <f t="shared" si="25"/>
        <v>5</v>
      </c>
      <c r="I114" s="135">
        <f t="shared" si="26"/>
        <v>91.2</v>
      </c>
      <c r="J114" s="167">
        <f t="shared" si="27"/>
        <v>541</v>
      </c>
      <c r="K114" s="149"/>
      <c r="L114" s="130">
        <v>0</v>
      </c>
      <c r="M114" s="131">
        <v>4</v>
      </c>
      <c r="N114" s="131">
        <v>30.5</v>
      </c>
      <c r="O114" s="132">
        <v>237</v>
      </c>
      <c r="P114" s="149"/>
      <c r="Q114" s="133">
        <v>0</v>
      </c>
      <c r="R114" s="131">
        <v>0</v>
      </c>
      <c r="S114" s="131">
        <v>0</v>
      </c>
      <c r="T114" s="132">
        <v>0</v>
      </c>
      <c r="U114" s="149"/>
      <c r="V114" s="133">
        <v>0</v>
      </c>
      <c r="W114" s="131">
        <v>0</v>
      </c>
      <c r="X114" s="131">
        <v>0</v>
      </c>
      <c r="Y114" s="132">
        <v>0</v>
      </c>
      <c r="Z114" s="149"/>
      <c r="AA114" s="133">
        <v>0</v>
      </c>
      <c r="AB114" s="131">
        <v>1</v>
      </c>
      <c r="AC114" s="131">
        <v>60.7</v>
      </c>
      <c r="AD114" s="132">
        <v>284</v>
      </c>
      <c r="AE114" s="149"/>
      <c r="AF114" s="133">
        <v>0</v>
      </c>
      <c r="AG114" s="131">
        <v>0</v>
      </c>
      <c r="AH114" s="131">
        <v>0</v>
      </c>
      <c r="AI114" s="132">
        <v>20</v>
      </c>
      <c r="AJ114" s="133">
        <f t="shared" si="28"/>
        <v>237</v>
      </c>
      <c r="AK114" s="131">
        <f t="shared" si="29"/>
        <v>0</v>
      </c>
      <c r="AL114" s="131">
        <f t="shared" si="30"/>
        <v>0</v>
      </c>
      <c r="AM114" s="131">
        <f t="shared" si="31"/>
        <v>284</v>
      </c>
      <c r="AN114" s="136">
        <f t="shared" si="32"/>
        <v>20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4</v>
      </c>
      <c r="AU114" s="131">
        <f t="shared" si="39"/>
        <v>0</v>
      </c>
      <c r="AV114" s="131">
        <f t="shared" si="40"/>
        <v>0</v>
      </c>
      <c r="AW114" s="131">
        <f t="shared" si="41"/>
        <v>1</v>
      </c>
      <c r="AX114" s="136">
        <f t="shared" si="42"/>
        <v>0</v>
      </c>
      <c r="AY114" s="133">
        <f t="shared" si="43"/>
        <v>30.5</v>
      </c>
      <c r="AZ114" s="131">
        <f t="shared" si="44"/>
        <v>0</v>
      </c>
      <c r="BA114" s="131">
        <f t="shared" si="45"/>
        <v>0</v>
      </c>
      <c r="BB114" s="131">
        <f t="shared" si="46"/>
        <v>60.7</v>
      </c>
      <c r="BC114" s="132">
        <f t="shared" si="47"/>
        <v>0</v>
      </c>
    </row>
    <row r="115" spans="1:55" x14ac:dyDescent="0.25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49"/>
      <c r="G115" s="153">
        <f t="shared" si="24"/>
        <v>0</v>
      </c>
      <c r="H115" s="134">
        <f t="shared" si="25"/>
        <v>0</v>
      </c>
      <c r="I115" s="135">
        <f t="shared" si="26"/>
        <v>0</v>
      </c>
      <c r="J115" s="167">
        <f t="shared" si="27"/>
        <v>20</v>
      </c>
      <c r="K115" s="149"/>
      <c r="L115" s="130">
        <v>0</v>
      </c>
      <c r="M115" s="131">
        <v>0</v>
      </c>
      <c r="N115" s="131">
        <v>0</v>
      </c>
      <c r="O115" s="132">
        <v>0</v>
      </c>
      <c r="P115" s="149"/>
      <c r="Q115" s="133">
        <v>0</v>
      </c>
      <c r="R115" s="131">
        <v>0</v>
      </c>
      <c r="S115" s="131">
        <v>0</v>
      </c>
      <c r="T115" s="132">
        <v>20</v>
      </c>
      <c r="U115" s="149"/>
      <c r="V115" s="133">
        <v>0</v>
      </c>
      <c r="W115" s="131">
        <v>0</v>
      </c>
      <c r="X115" s="131">
        <v>0</v>
      </c>
      <c r="Y115" s="132">
        <v>0</v>
      </c>
      <c r="Z115" s="149"/>
      <c r="AA115" s="133">
        <v>0</v>
      </c>
      <c r="AB115" s="131">
        <v>0</v>
      </c>
      <c r="AC115" s="131">
        <v>0</v>
      </c>
      <c r="AD115" s="132">
        <v>0</v>
      </c>
      <c r="AE115" s="149"/>
      <c r="AF115" s="133">
        <v>0</v>
      </c>
      <c r="AG115" s="131">
        <v>0</v>
      </c>
      <c r="AH115" s="131">
        <v>0</v>
      </c>
      <c r="AI115" s="132">
        <v>0</v>
      </c>
      <c r="AJ115" s="133">
        <f t="shared" si="28"/>
        <v>0</v>
      </c>
      <c r="AK115" s="131">
        <f t="shared" si="29"/>
        <v>20</v>
      </c>
      <c r="AL115" s="131">
        <f t="shared" si="30"/>
        <v>0</v>
      </c>
      <c r="AM115" s="131">
        <f t="shared" si="31"/>
        <v>0</v>
      </c>
      <c r="AN115" s="136">
        <f t="shared" si="32"/>
        <v>0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0</v>
      </c>
      <c r="AU115" s="131">
        <f t="shared" si="39"/>
        <v>0</v>
      </c>
      <c r="AV115" s="131">
        <f t="shared" si="40"/>
        <v>0</v>
      </c>
      <c r="AW115" s="131">
        <f t="shared" si="41"/>
        <v>0</v>
      </c>
      <c r="AX115" s="136">
        <f t="shared" si="42"/>
        <v>0</v>
      </c>
      <c r="AY115" s="133">
        <f t="shared" si="43"/>
        <v>0</v>
      </c>
      <c r="AZ115" s="131">
        <f t="shared" si="44"/>
        <v>0</v>
      </c>
      <c r="BA115" s="131">
        <f t="shared" si="45"/>
        <v>0</v>
      </c>
      <c r="BB115" s="131">
        <f t="shared" si="46"/>
        <v>0</v>
      </c>
      <c r="BC115" s="132">
        <f t="shared" si="47"/>
        <v>0</v>
      </c>
    </row>
    <row r="116" spans="1:55" x14ac:dyDescent="0.25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49"/>
      <c r="G116" s="153">
        <f t="shared" si="24"/>
        <v>1</v>
      </c>
      <c r="H116" s="134">
        <f t="shared" si="25"/>
        <v>1</v>
      </c>
      <c r="I116" s="135">
        <f t="shared" si="26"/>
        <v>14.6</v>
      </c>
      <c r="J116" s="167">
        <f t="shared" si="27"/>
        <v>380</v>
      </c>
      <c r="K116" s="149"/>
      <c r="L116" s="130">
        <v>0</v>
      </c>
      <c r="M116" s="131">
        <v>1</v>
      </c>
      <c r="N116" s="131">
        <v>13</v>
      </c>
      <c r="O116" s="132">
        <v>178</v>
      </c>
      <c r="P116" s="149"/>
      <c r="Q116" s="133">
        <v>0</v>
      </c>
      <c r="R116" s="131">
        <v>0</v>
      </c>
      <c r="S116" s="131">
        <v>0</v>
      </c>
      <c r="T116" s="132">
        <v>20</v>
      </c>
      <c r="U116" s="149"/>
      <c r="V116" s="133">
        <v>0</v>
      </c>
      <c r="W116" s="131">
        <v>0</v>
      </c>
      <c r="X116" s="131">
        <v>0</v>
      </c>
      <c r="Y116" s="132">
        <v>20</v>
      </c>
      <c r="Z116" s="149"/>
      <c r="AA116" s="133">
        <v>1</v>
      </c>
      <c r="AB116" s="131">
        <v>0</v>
      </c>
      <c r="AC116" s="131">
        <v>1.6</v>
      </c>
      <c r="AD116" s="132">
        <v>162</v>
      </c>
      <c r="AE116" s="149"/>
      <c r="AF116" s="133">
        <v>0</v>
      </c>
      <c r="AG116" s="131">
        <v>0</v>
      </c>
      <c r="AH116" s="131">
        <v>0</v>
      </c>
      <c r="AI116" s="132">
        <v>20</v>
      </c>
      <c r="AJ116" s="133">
        <f t="shared" si="28"/>
        <v>178</v>
      </c>
      <c r="AK116" s="131">
        <f t="shared" si="29"/>
        <v>20</v>
      </c>
      <c r="AL116" s="131">
        <f t="shared" si="30"/>
        <v>20</v>
      </c>
      <c r="AM116" s="131">
        <f t="shared" si="31"/>
        <v>162</v>
      </c>
      <c r="AN116" s="136">
        <f t="shared" si="32"/>
        <v>20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1</v>
      </c>
      <c r="AS116" s="136">
        <f t="shared" si="37"/>
        <v>0</v>
      </c>
      <c r="AT116" s="133">
        <f t="shared" si="38"/>
        <v>1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0</v>
      </c>
      <c r="AY116" s="133">
        <f t="shared" si="43"/>
        <v>13</v>
      </c>
      <c r="AZ116" s="131">
        <f t="shared" si="44"/>
        <v>0</v>
      </c>
      <c r="BA116" s="131">
        <f t="shared" si="45"/>
        <v>0</v>
      </c>
      <c r="BB116" s="131">
        <f t="shared" si="46"/>
        <v>1.6</v>
      </c>
      <c r="BC116" s="132">
        <f t="shared" si="47"/>
        <v>0</v>
      </c>
    </row>
    <row r="117" spans="1:55" x14ac:dyDescent="0.25">
      <c r="A117" s="138" t="s">
        <v>611</v>
      </c>
      <c r="B117" s="131" t="s">
        <v>1383</v>
      </c>
      <c r="C117" s="131" t="s">
        <v>125</v>
      </c>
      <c r="D117" s="131" t="s">
        <v>962</v>
      </c>
      <c r="E117" s="132" t="s">
        <v>1311</v>
      </c>
      <c r="F117" s="149"/>
      <c r="G117" s="153">
        <f t="shared" si="24"/>
        <v>0</v>
      </c>
      <c r="H117" s="134">
        <f t="shared" si="25"/>
        <v>0</v>
      </c>
      <c r="I117" s="135">
        <f t="shared" si="26"/>
        <v>0</v>
      </c>
      <c r="J117" s="167">
        <f t="shared" si="27"/>
        <v>0</v>
      </c>
      <c r="K117" s="149"/>
      <c r="L117" s="130">
        <v>0</v>
      </c>
      <c r="M117" s="131">
        <v>0</v>
      </c>
      <c r="N117" s="131">
        <v>0</v>
      </c>
      <c r="O117" s="132">
        <v>0</v>
      </c>
      <c r="P117" s="149"/>
      <c r="Q117" s="133">
        <v>0</v>
      </c>
      <c r="R117" s="131">
        <v>0</v>
      </c>
      <c r="S117" s="131">
        <v>0</v>
      </c>
      <c r="T117" s="132">
        <v>0</v>
      </c>
      <c r="U117" s="149"/>
      <c r="V117" s="133">
        <v>0</v>
      </c>
      <c r="W117" s="131">
        <v>0</v>
      </c>
      <c r="X117" s="131">
        <v>0</v>
      </c>
      <c r="Y117" s="132">
        <v>0</v>
      </c>
      <c r="Z117" s="149"/>
      <c r="AA117" s="133">
        <v>0</v>
      </c>
      <c r="AB117" s="131">
        <v>0</v>
      </c>
      <c r="AC117" s="131">
        <v>0</v>
      </c>
      <c r="AD117" s="132">
        <v>0</v>
      </c>
      <c r="AE117" s="149"/>
      <c r="AF117" s="133">
        <v>0</v>
      </c>
      <c r="AG117" s="131">
        <v>0</v>
      </c>
      <c r="AH117" s="131">
        <v>0</v>
      </c>
      <c r="AI117" s="132">
        <v>0</v>
      </c>
      <c r="AJ117" s="133">
        <f t="shared" si="28"/>
        <v>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x14ac:dyDescent="0.25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49"/>
      <c r="G118" s="153">
        <f t="shared" si="24"/>
        <v>0</v>
      </c>
      <c r="H118" s="134">
        <f t="shared" si="25"/>
        <v>0</v>
      </c>
      <c r="I118" s="135">
        <f t="shared" si="26"/>
        <v>0</v>
      </c>
      <c r="J118" s="167">
        <f t="shared" si="27"/>
        <v>0</v>
      </c>
      <c r="K118" s="149"/>
      <c r="L118" s="130">
        <v>0</v>
      </c>
      <c r="M118" s="131">
        <v>0</v>
      </c>
      <c r="N118" s="131">
        <v>0</v>
      </c>
      <c r="O118" s="132">
        <v>0</v>
      </c>
      <c r="P118" s="149"/>
      <c r="Q118" s="133">
        <v>0</v>
      </c>
      <c r="R118" s="131">
        <v>0</v>
      </c>
      <c r="S118" s="131">
        <v>0</v>
      </c>
      <c r="T118" s="132">
        <v>0</v>
      </c>
      <c r="U118" s="149"/>
      <c r="V118" s="133">
        <v>0</v>
      </c>
      <c r="W118" s="131">
        <v>0</v>
      </c>
      <c r="X118" s="131">
        <v>0</v>
      </c>
      <c r="Y118" s="132">
        <v>0</v>
      </c>
      <c r="Z118" s="149"/>
      <c r="AA118" s="133">
        <v>0</v>
      </c>
      <c r="AB118" s="131">
        <v>0</v>
      </c>
      <c r="AC118" s="131">
        <v>0</v>
      </c>
      <c r="AD118" s="132">
        <v>0</v>
      </c>
      <c r="AE118" s="149"/>
      <c r="AF118" s="133">
        <v>0</v>
      </c>
      <c r="AG118" s="131">
        <v>0</v>
      </c>
      <c r="AH118" s="131">
        <v>0</v>
      </c>
      <c r="AI118" s="132">
        <v>0</v>
      </c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x14ac:dyDescent="0.25">
      <c r="A119" s="138" t="s">
        <v>613</v>
      </c>
      <c r="B119" s="131" t="s">
        <v>1383</v>
      </c>
      <c r="C119" s="131" t="s">
        <v>177</v>
      </c>
      <c r="D119" s="131" t="s">
        <v>383</v>
      </c>
      <c r="E119" s="132" t="s">
        <v>1314</v>
      </c>
      <c r="F119" s="149"/>
      <c r="G119" s="153">
        <f t="shared" si="24"/>
        <v>0</v>
      </c>
      <c r="H119" s="134">
        <f t="shared" si="25"/>
        <v>0</v>
      </c>
      <c r="I119" s="135">
        <f t="shared" si="26"/>
        <v>0</v>
      </c>
      <c r="J119" s="167">
        <f t="shared" si="27"/>
        <v>0</v>
      </c>
      <c r="K119" s="149"/>
      <c r="L119" s="130">
        <v>0</v>
      </c>
      <c r="M119" s="131">
        <v>0</v>
      </c>
      <c r="N119" s="131">
        <v>0</v>
      </c>
      <c r="O119" s="132">
        <v>0</v>
      </c>
      <c r="P119" s="149"/>
      <c r="Q119" s="133">
        <v>0</v>
      </c>
      <c r="R119" s="131">
        <v>0</v>
      </c>
      <c r="S119" s="131">
        <v>0</v>
      </c>
      <c r="T119" s="132">
        <v>0</v>
      </c>
      <c r="U119" s="149"/>
      <c r="V119" s="133">
        <v>0</v>
      </c>
      <c r="W119" s="131">
        <v>0</v>
      </c>
      <c r="X119" s="131">
        <v>0</v>
      </c>
      <c r="Y119" s="132">
        <v>0</v>
      </c>
      <c r="Z119" s="149"/>
      <c r="AA119" s="133">
        <v>0</v>
      </c>
      <c r="AB119" s="131">
        <v>0</v>
      </c>
      <c r="AC119" s="131">
        <v>0</v>
      </c>
      <c r="AD119" s="132">
        <v>0</v>
      </c>
      <c r="AE119" s="149"/>
      <c r="AF119" s="133">
        <v>0</v>
      </c>
      <c r="AG119" s="131">
        <v>0</v>
      </c>
      <c r="AH119" s="131">
        <v>0</v>
      </c>
      <c r="AI119" s="132">
        <v>0</v>
      </c>
      <c r="AJ119" s="133">
        <f t="shared" si="28"/>
        <v>0</v>
      </c>
      <c r="AK119" s="131">
        <f t="shared" si="29"/>
        <v>0</v>
      </c>
      <c r="AL119" s="131">
        <f t="shared" si="30"/>
        <v>0</v>
      </c>
      <c r="AM119" s="131">
        <f t="shared" si="31"/>
        <v>0</v>
      </c>
      <c r="AN119" s="136">
        <f t="shared" si="32"/>
        <v>0</v>
      </c>
      <c r="AO119" s="133">
        <f t="shared" si="33"/>
        <v>0</v>
      </c>
      <c r="AP119" s="131">
        <f t="shared" si="34"/>
        <v>0</v>
      </c>
      <c r="AQ119" s="131">
        <f t="shared" si="35"/>
        <v>0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0</v>
      </c>
      <c r="BB119" s="131">
        <f t="shared" si="46"/>
        <v>0</v>
      </c>
      <c r="BC119" s="132">
        <f t="shared" si="47"/>
        <v>0</v>
      </c>
    </row>
    <row r="120" spans="1:55" x14ac:dyDescent="0.25">
      <c r="A120" s="138" t="s">
        <v>614</v>
      </c>
      <c r="B120" s="131" t="s">
        <v>40</v>
      </c>
      <c r="C120" s="131" t="s">
        <v>405</v>
      </c>
      <c r="D120" s="131" t="s">
        <v>82</v>
      </c>
      <c r="E120" s="132" t="s">
        <v>1311</v>
      </c>
      <c r="F120" s="149"/>
      <c r="G120" s="153">
        <f t="shared" si="24"/>
        <v>0</v>
      </c>
      <c r="H120" s="134">
        <f t="shared" si="25"/>
        <v>6</v>
      </c>
      <c r="I120" s="135">
        <f t="shared" si="26"/>
        <v>90.7</v>
      </c>
      <c r="J120" s="167">
        <f t="shared" si="27"/>
        <v>576</v>
      </c>
      <c r="K120" s="149"/>
      <c r="L120" s="130">
        <v>0</v>
      </c>
      <c r="M120" s="131">
        <v>5</v>
      </c>
      <c r="N120" s="131">
        <v>77.900000000000006</v>
      </c>
      <c r="O120" s="132">
        <v>291</v>
      </c>
      <c r="P120" s="149"/>
      <c r="Q120" s="133">
        <v>0</v>
      </c>
      <c r="R120" s="131">
        <v>1</v>
      </c>
      <c r="S120" s="131">
        <v>12.8</v>
      </c>
      <c r="T120" s="132">
        <v>265</v>
      </c>
      <c r="U120" s="149"/>
      <c r="V120" s="133">
        <v>0</v>
      </c>
      <c r="W120" s="131">
        <v>0</v>
      </c>
      <c r="X120" s="131">
        <v>0</v>
      </c>
      <c r="Y120" s="132">
        <v>20</v>
      </c>
      <c r="Z120" s="149"/>
      <c r="AA120" s="133">
        <v>0</v>
      </c>
      <c r="AB120" s="131">
        <v>0</v>
      </c>
      <c r="AC120" s="131">
        <v>0</v>
      </c>
      <c r="AD120" s="132">
        <v>0</v>
      </c>
      <c r="AE120" s="149"/>
      <c r="AF120" s="133">
        <v>0</v>
      </c>
      <c r="AG120" s="131">
        <v>0</v>
      </c>
      <c r="AH120" s="131">
        <v>0</v>
      </c>
      <c r="AI120" s="132">
        <v>0</v>
      </c>
      <c r="AJ120" s="133">
        <f t="shared" si="28"/>
        <v>291</v>
      </c>
      <c r="AK120" s="131">
        <f t="shared" si="29"/>
        <v>265</v>
      </c>
      <c r="AL120" s="131">
        <f t="shared" si="30"/>
        <v>20</v>
      </c>
      <c r="AM120" s="131">
        <f t="shared" si="31"/>
        <v>0</v>
      </c>
      <c r="AN120" s="136">
        <f t="shared" si="32"/>
        <v>0</v>
      </c>
      <c r="AO120" s="133">
        <f t="shared" si="33"/>
        <v>0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5</v>
      </c>
      <c r="AU120" s="131">
        <f t="shared" si="39"/>
        <v>1</v>
      </c>
      <c r="AV120" s="131">
        <f t="shared" si="40"/>
        <v>0</v>
      </c>
      <c r="AW120" s="131">
        <f t="shared" si="41"/>
        <v>0</v>
      </c>
      <c r="AX120" s="136">
        <f t="shared" si="42"/>
        <v>0</v>
      </c>
      <c r="AY120" s="133">
        <f t="shared" si="43"/>
        <v>77.900000000000006</v>
      </c>
      <c r="AZ120" s="131">
        <f t="shared" si="44"/>
        <v>12.8</v>
      </c>
      <c r="BA120" s="131">
        <f t="shared" si="45"/>
        <v>0</v>
      </c>
      <c r="BB120" s="131">
        <f t="shared" si="46"/>
        <v>0</v>
      </c>
      <c r="BC120" s="132">
        <f t="shared" si="47"/>
        <v>0</v>
      </c>
    </row>
    <row r="121" spans="1:55" x14ac:dyDescent="0.25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49"/>
      <c r="G121" s="153">
        <f t="shared" si="24"/>
        <v>1</v>
      </c>
      <c r="H121" s="134">
        <f t="shared" si="25"/>
        <v>14</v>
      </c>
      <c r="I121" s="135">
        <f t="shared" si="26"/>
        <v>157.20000000000002</v>
      </c>
      <c r="J121" s="167">
        <f t="shared" si="27"/>
        <v>1062</v>
      </c>
      <c r="K121" s="149"/>
      <c r="L121" s="130">
        <v>0</v>
      </c>
      <c r="M121" s="131">
        <v>5</v>
      </c>
      <c r="N121" s="131">
        <v>44</v>
      </c>
      <c r="O121" s="132">
        <v>265</v>
      </c>
      <c r="P121" s="149"/>
      <c r="Q121" s="133">
        <v>0</v>
      </c>
      <c r="R121" s="131">
        <v>1</v>
      </c>
      <c r="S121" s="131">
        <v>10.4</v>
      </c>
      <c r="T121" s="132">
        <v>259</v>
      </c>
      <c r="U121" s="149"/>
      <c r="V121" s="133">
        <v>1</v>
      </c>
      <c r="W121" s="131">
        <v>0</v>
      </c>
      <c r="X121" s="131">
        <v>0.7</v>
      </c>
      <c r="Y121" s="132">
        <v>241</v>
      </c>
      <c r="Z121" s="149"/>
      <c r="AA121" s="133">
        <v>0</v>
      </c>
      <c r="AB121" s="131">
        <v>8</v>
      </c>
      <c r="AC121" s="131">
        <v>102.10000000000001</v>
      </c>
      <c r="AD121" s="132">
        <v>297</v>
      </c>
      <c r="AE121" s="149"/>
      <c r="AF121" s="133">
        <v>0</v>
      </c>
      <c r="AG121" s="131">
        <v>0</v>
      </c>
      <c r="AH121" s="131">
        <v>0</v>
      </c>
      <c r="AI121" s="132">
        <v>20</v>
      </c>
      <c r="AJ121" s="133">
        <f t="shared" si="28"/>
        <v>265</v>
      </c>
      <c r="AK121" s="131">
        <f t="shared" si="29"/>
        <v>259</v>
      </c>
      <c r="AL121" s="131">
        <f t="shared" si="30"/>
        <v>241</v>
      </c>
      <c r="AM121" s="131">
        <f t="shared" si="31"/>
        <v>297</v>
      </c>
      <c r="AN121" s="136">
        <f t="shared" si="32"/>
        <v>20</v>
      </c>
      <c r="AO121" s="133">
        <f t="shared" si="33"/>
        <v>0</v>
      </c>
      <c r="AP121" s="131">
        <f t="shared" si="34"/>
        <v>0</v>
      </c>
      <c r="AQ121" s="131">
        <f t="shared" si="35"/>
        <v>1</v>
      </c>
      <c r="AR121" s="131">
        <f t="shared" si="36"/>
        <v>0</v>
      </c>
      <c r="AS121" s="136">
        <f t="shared" si="37"/>
        <v>0</v>
      </c>
      <c r="AT121" s="133">
        <f t="shared" si="38"/>
        <v>5</v>
      </c>
      <c r="AU121" s="131">
        <f t="shared" si="39"/>
        <v>1</v>
      </c>
      <c r="AV121" s="131">
        <f t="shared" si="40"/>
        <v>0</v>
      </c>
      <c r="AW121" s="131">
        <f t="shared" si="41"/>
        <v>8</v>
      </c>
      <c r="AX121" s="136">
        <f t="shared" si="42"/>
        <v>0</v>
      </c>
      <c r="AY121" s="133">
        <f t="shared" si="43"/>
        <v>44</v>
      </c>
      <c r="AZ121" s="131">
        <f t="shared" si="44"/>
        <v>10.4</v>
      </c>
      <c r="BA121" s="131">
        <f t="shared" si="45"/>
        <v>0.7</v>
      </c>
      <c r="BB121" s="131">
        <f t="shared" si="46"/>
        <v>102.10000000000001</v>
      </c>
      <c r="BC121" s="132">
        <f t="shared" si="47"/>
        <v>0</v>
      </c>
    </row>
    <row r="122" spans="1:55" x14ac:dyDescent="0.25">
      <c r="A122" s="138" t="s">
        <v>616</v>
      </c>
      <c r="B122" s="131" t="s">
        <v>2047</v>
      </c>
      <c r="C122" s="131" t="s">
        <v>350</v>
      </c>
      <c r="D122" s="131" t="s">
        <v>349</v>
      </c>
      <c r="E122" s="132" t="s">
        <v>1311</v>
      </c>
      <c r="F122" s="149"/>
      <c r="G122" s="153">
        <f t="shared" si="24"/>
        <v>0</v>
      </c>
      <c r="H122" s="134">
        <f t="shared" si="25"/>
        <v>0</v>
      </c>
      <c r="I122" s="135">
        <f t="shared" si="26"/>
        <v>0</v>
      </c>
      <c r="J122" s="167">
        <f t="shared" si="27"/>
        <v>0</v>
      </c>
      <c r="K122" s="149"/>
      <c r="L122" s="130">
        <v>0</v>
      </c>
      <c r="M122" s="131">
        <v>0</v>
      </c>
      <c r="N122" s="131">
        <v>0</v>
      </c>
      <c r="O122" s="132">
        <v>0</v>
      </c>
      <c r="P122" s="149"/>
      <c r="Q122" s="133">
        <v>0</v>
      </c>
      <c r="R122" s="131">
        <v>0</v>
      </c>
      <c r="S122" s="131">
        <v>0</v>
      </c>
      <c r="T122" s="132">
        <v>0</v>
      </c>
      <c r="U122" s="149"/>
      <c r="V122" s="133">
        <v>0</v>
      </c>
      <c r="W122" s="131">
        <v>0</v>
      </c>
      <c r="X122" s="131">
        <v>0</v>
      </c>
      <c r="Y122" s="132">
        <v>0</v>
      </c>
      <c r="Z122" s="149"/>
      <c r="AA122" s="133">
        <v>0</v>
      </c>
      <c r="AB122" s="131">
        <v>0</v>
      </c>
      <c r="AC122" s="131">
        <v>0</v>
      </c>
      <c r="AD122" s="132">
        <v>0</v>
      </c>
      <c r="AE122" s="149"/>
      <c r="AF122" s="133">
        <v>0</v>
      </c>
      <c r="AG122" s="131">
        <v>0</v>
      </c>
      <c r="AH122" s="131">
        <v>0</v>
      </c>
      <c r="AI122" s="132">
        <v>0</v>
      </c>
      <c r="AJ122" s="133">
        <f t="shared" si="28"/>
        <v>0</v>
      </c>
      <c r="AK122" s="131">
        <f t="shared" si="29"/>
        <v>0</v>
      </c>
      <c r="AL122" s="131">
        <f t="shared" si="30"/>
        <v>0</v>
      </c>
      <c r="AM122" s="131">
        <f t="shared" si="31"/>
        <v>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x14ac:dyDescent="0.25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49"/>
      <c r="G123" s="153">
        <f t="shared" si="24"/>
        <v>0</v>
      </c>
      <c r="H123" s="134">
        <f t="shared" si="25"/>
        <v>2</v>
      </c>
      <c r="I123" s="135">
        <f t="shared" si="26"/>
        <v>8.6999999999999993</v>
      </c>
      <c r="J123" s="167">
        <f t="shared" si="27"/>
        <v>198</v>
      </c>
      <c r="K123" s="149"/>
      <c r="L123" s="130">
        <v>0</v>
      </c>
      <c r="M123" s="131">
        <v>2</v>
      </c>
      <c r="N123" s="131">
        <v>8.6999999999999993</v>
      </c>
      <c r="O123" s="132">
        <v>158</v>
      </c>
      <c r="P123" s="149"/>
      <c r="Q123" s="133">
        <v>0</v>
      </c>
      <c r="R123" s="131">
        <v>0</v>
      </c>
      <c r="S123" s="131">
        <v>0</v>
      </c>
      <c r="T123" s="132">
        <v>20</v>
      </c>
      <c r="U123" s="149"/>
      <c r="V123" s="133">
        <v>0</v>
      </c>
      <c r="W123" s="131">
        <v>0</v>
      </c>
      <c r="X123" s="131">
        <v>0</v>
      </c>
      <c r="Y123" s="132">
        <v>0</v>
      </c>
      <c r="Z123" s="149"/>
      <c r="AA123" s="133">
        <v>0</v>
      </c>
      <c r="AB123" s="131">
        <v>0</v>
      </c>
      <c r="AC123" s="131">
        <v>0</v>
      </c>
      <c r="AD123" s="132">
        <v>0</v>
      </c>
      <c r="AE123" s="149"/>
      <c r="AF123" s="133">
        <v>0</v>
      </c>
      <c r="AG123" s="131">
        <v>0</v>
      </c>
      <c r="AH123" s="131">
        <v>0</v>
      </c>
      <c r="AI123" s="132">
        <v>20</v>
      </c>
      <c r="AJ123" s="133">
        <f t="shared" si="28"/>
        <v>158</v>
      </c>
      <c r="AK123" s="131">
        <f t="shared" si="29"/>
        <v>20</v>
      </c>
      <c r="AL123" s="131">
        <f t="shared" si="30"/>
        <v>0</v>
      </c>
      <c r="AM123" s="131">
        <f t="shared" si="31"/>
        <v>0</v>
      </c>
      <c r="AN123" s="136">
        <f t="shared" si="32"/>
        <v>20</v>
      </c>
      <c r="AO123" s="133">
        <f t="shared" si="33"/>
        <v>0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2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0</v>
      </c>
      <c r="AY123" s="133">
        <f t="shared" si="43"/>
        <v>8.6999999999999993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0</v>
      </c>
    </row>
    <row r="124" spans="1:55" x14ac:dyDescent="0.25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49"/>
      <c r="G124" s="153">
        <f t="shared" si="24"/>
        <v>1</v>
      </c>
      <c r="H124" s="134">
        <f t="shared" si="25"/>
        <v>4</v>
      </c>
      <c r="I124" s="135">
        <f t="shared" si="26"/>
        <v>37.299999999999997</v>
      </c>
      <c r="J124" s="167">
        <f t="shared" si="27"/>
        <v>434</v>
      </c>
      <c r="K124" s="149"/>
      <c r="L124" s="130">
        <v>0</v>
      </c>
      <c r="M124" s="131">
        <v>3</v>
      </c>
      <c r="N124" s="131">
        <v>25.7</v>
      </c>
      <c r="O124" s="132">
        <v>227</v>
      </c>
      <c r="P124" s="149"/>
      <c r="Q124" s="133">
        <v>0</v>
      </c>
      <c r="R124" s="131">
        <v>0</v>
      </c>
      <c r="S124" s="131">
        <v>0</v>
      </c>
      <c r="T124" s="132">
        <v>0</v>
      </c>
      <c r="U124" s="149"/>
      <c r="V124" s="133">
        <v>0</v>
      </c>
      <c r="W124" s="131">
        <v>0</v>
      </c>
      <c r="X124" s="131">
        <v>0</v>
      </c>
      <c r="Y124" s="132">
        <v>0</v>
      </c>
      <c r="Z124" s="149"/>
      <c r="AA124" s="133">
        <v>1</v>
      </c>
      <c r="AB124" s="131">
        <v>1</v>
      </c>
      <c r="AC124" s="131">
        <v>11.6</v>
      </c>
      <c r="AD124" s="132">
        <v>207</v>
      </c>
      <c r="AE124" s="149"/>
      <c r="AF124" s="133">
        <v>0</v>
      </c>
      <c r="AG124" s="131">
        <v>0</v>
      </c>
      <c r="AH124" s="131">
        <v>0</v>
      </c>
      <c r="AI124" s="132">
        <v>0</v>
      </c>
      <c r="AJ124" s="133">
        <f t="shared" si="28"/>
        <v>227</v>
      </c>
      <c r="AK124" s="131">
        <f t="shared" si="29"/>
        <v>0</v>
      </c>
      <c r="AL124" s="131">
        <f t="shared" si="30"/>
        <v>0</v>
      </c>
      <c r="AM124" s="131">
        <f t="shared" si="31"/>
        <v>207</v>
      </c>
      <c r="AN124" s="136">
        <f t="shared" si="32"/>
        <v>0</v>
      </c>
      <c r="AO124" s="133">
        <f t="shared" si="33"/>
        <v>0</v>
      </c>
      <c r="AP124" s="131">
        <f t="shared" si="34"/>
        <v>0</v>
      </c>
      <c r="AQ124" s="131">
        <f t="shared" si="35"/>
        <v>0</v>
      </c>
      <c r="AR124" s="131">
        <f t="shared" si="36"/>
        <v>1</v>
      </c>
      <c r="AS124" s="136">
        <f t="shared" si="37"/>
        <v>0</v>
      </c>
      <c r="AT124" s="133">
        <f t="shared" si="38"/>
        <v>3</v>
      </c>
      <c r="AU124" s="131">
        <f t="shared" si="39"/>
        <v>0</v>
      </c>
      <c r="AV124" s="131">
        <f t="shared" si="40"/>
        <v>0</v>
      </c>
      <c r="AW124" s="131">
        <f t="shared" si="41"/>
        <v>1</v>
      </c>
      <c r="AX124" s="136">
        <f t="shared" si="42"/>
        <v>0</v>
      </c>
      <c r="AY124" s="133">
        <f t="shared" si="43"/>
        <v>25.7</v>
      </c>
      <c r="AZ124" s="131">
        <f t="shared" si="44"/>
        <v>0</v>
      </c>
      <c r="BA124" s="131">
        <f t="shared" si="45"/>
        <v>0</v>
      </c>
      <c r="BB124" s="131">
        <f t="shared" si="46"/>
        <v>11.6</v>
      </c>
      <c r="BC124" s="132">
        <f t="shared" si="47"/>
        <v>0</v>
      </c>
    </row>
    <row r="125" spans="1:55" x14ac:dyDescent="0.25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49"/>
      <c r="G125" s="153">
        <f t="shared" si="24"/>
        <v>2</v>
      </c>
      <c r="H125" s="134">
        <f t="shared" si="25"/>
        <v>1</v>
      </c>
      <c r="I125" s="135">
        <f t="shared" si="26"/>
        <v>3.3</v>
      </c>
      <c r="J125" s="167">
        <f t="shared" si="27"/>
        <v>233</v>
      </c>
      <c r="K125" s="149"/>
      <c r="L125" s="130">
        <v>0</v>
      </c>
      <c r="M125" s="131">
        <v>0</v>
      </c>
      <c r="N125" s="131">
        <v>0</v>
      </c>
      <c r="O125" s="132">
        <v>0</v>
      </c>
      <c r="P125" s="149"/>
      <c r="Q125" s="133">
        <v>0</v>
      </c>
      <c r="R125" s="131">
        <v>0</v>
      </c>
      <c r="S125" s="131">
        <v>0</v>
      </c>
      <c r="T125" s="132">
        <v>20</v>
      </c>
      <c r="U125" s="149"/>
      <c r="V125" s="133">
        <v>0</v>
      </c>
      <c r="W125" s="131">
        <v>0</v>
      </c>
      <c r="X125" s="131">
        <v>0</v>
      </c>
      <c r="Y125" s="132">
        <v>20</v>
      </c>
      <c r="Z125" s="149"/>
      <c r="AA125" s="133">
        <v>2</v>
      </c>
      <c r="AB125" s="131">
        <v>1</v>
      </c>
      <c r="AC125" s="131">
        <v>3.3</v>
      </c>
      <c r="AD125" s="132">
        <v>173</v>
      </c>
      <c r="AE125" s="149"/>
      <c r="AF125" s="133">
        <v>0</v>
      </c>
      <c r="AG125" s="131">
        <v>0</v>
      </c>
      <c r="AH125" s="131">
        <v>0</v>
      </c>
      <c r="AI125" s="132">
        <v>20</v>
      </c>
      <c r="AJ125" s="133">
        <f t="shared" si="28"/>
        <v>0</v>
      </c>
      <c r="AK125" s="131">
        <f t="shared" si="29"/>
        <v>20</v>
      </c>
      <c r="AL125" s="131">
        <f t="shared" si="30"/>
        <v>20</v>
      </c>
      <c r="AM125" s="131">
        <f t="shared" si="31"/>
        <v>173</v>
      </c>
      <c r="AN125" s="136">
        <f t="shared" si="32"/>
        <v>20</v>
      </c>
      <c r="AO125" s="133">
        <f t="shared" si="33"/>
        <v>0</v>
      </c>
      <c r="AP125" s="131">
        <f t="shared" si="34"/>
        <v>0</v>
      </c>
      <c r="AQ125" s="131">
        <f t="shared" si="35"/>
        <v>0</v>
      </c>
      <c r="AR125" s="131">
        <f t="shared" si="36"/>
        <v>2</v>
      </c>
      <c r="AS125" s="136">
        <f t="shared" si="37"/>
        <v>0</v>
      </c>
      <c r="AT125" s="133">
        <f t="shared" si="38"/>
        <v>0</v>
      </c>
      <c r="AU125" s="131">
        <f t="shared" si="39"/>
        <v>0</v>
      </c>
      <c r="AV125" s="131">
        <f t="shared" si="40"/>
        <v>0</v>
      </c>
      <c r="AW125" s="131">
        <f t="shared" si="41"/>
        <v>1</v>
      </c>
      <c r="AX125" s="136">
        <f t="shared" si="42"/>
        <v>0</v>
      </c>
      <c r="AY125" s="133">
        <f t="shared" si="43"/>
        <v>0</v>
      </c>
      <c r="AZ125" s="131">
        <f t="shared" si="44"/>
        <v>0</v>
      </c>
      <c r="BA125" s="131">
        <f t="shared" si="45"/>
        <v>0</v>
      </c>
      <c r="BB125" s="131">
        <f t="shared" si="46"/>
        <v>3.3</v>
      </c>
      <c r="BC125" s="132">
        <f t="shared" si="47"/>
        <v>0</v>
      </c>
    </row>
    <row r="126" spans="1:55" x14ac:dyDescent="0.25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49"/>
      <c r="G126" s="153">
        <f t="shared" si="24"/>
        <v>0</v>
      </c>
      <c r="H126" s="134">
        <f t="shared" si="25"/>
        <v>5</v>
      </c>
      <c r="I126" s="135">
        <f t="shared" si="26"/>
        <v>23.299999999999997</v>
      </c>
      <c r="J126" s="167">
        <f t="shared" si="27"/>
        <v>514</v>
      </c>
      <c r="K126" s="149"/>
      <c r="L126" s="130">
        <v>0</v>
      </c>
      <c r="M126" s="131">
        <v>4</v>
      </c>
      <c r="N126" s="131">
        <v>14.2</v>
      </c>
      <c r="O126" s="132">
        <v>184</v>
      </c>
      <c r="P126" s="149"/>
      <c r="Q126" s="133">
        <v>0</v>
      </c>
      <c r="R126" s="131">
        <v>0</v>
      </c>
      <c r="S126" s="131">
        <v>0</v>
      </c>
      <c r="T126" s="132">
        <v>20</v>
      </c>
      <c r="U126" s="149"/>
      <c r="V126" s="133">
        <v>0</v>
      </c>
      <c r="W126" s="131">
        <v>1</v>
      </c>
      <c r="X126" s="131">
        <v>9.1</v>
      </c>
      <c r="Y126" s="132">
        <v>290</v>
      </c>
      <c r="Z126" s="149"/>
      <c r="AA126" s="133">
        <v>0</v>
      </c>
      <c r="AB126" s="131">
        <v>0</v>
      </c>
      <c r="AC126" s="131">
        <v>0</v>
      </c>
      <c r="AD126" s="132">
        <v>20</v>
      </c>
      <c r="AE126" s="149"/>
      <c r="AF126" s="133">
        <v>0</v>
      </c>
      <c r="AG126" s="131">
        <v>0</v>
      </c>
      <c r="AH126" s="131">
        <v>0</v>
      </c>
      <c r="AI126" s="132">
        <v>20</v>
      </c>
      <c r="AJ126" s="133">
        <f t="shared" si="28"/>
        <v>184</v>
      </c>
      <c r="AK126" s="131">
        <f t="shared" si="29"/>
        <v>20</v>
      </c>
      <c r="AL126" s="131">
        <f t="shared" si="30"/>
        <v>290</v>
      </c>
      <c r="AM126" s="131">
        <f t="shared" si="31"/>
        <v>20</v>
      </c>
      <c r="AN126" s="136">
        <f t="shared" si="32"/>
        <v>20</v>
      </c>
      <c r="AO126" s="133">
        <f t="shared" si="33"/>
        <v>0</v>
      </c>
      <c r="AP126" s="131">
        <f t="shared" si="34"/>
        <v>0</v>
      </c>
      <c r="AQ126" s="131">
        <f t="shared" si="35"/>
        <v>0</v>
      </c>
      <c r="AR126" s="131">
        <f t="shared" si="36"/>
        <v>0</v>
      </c>
      <c r="AS126" s="136">
        <f t="shared" si="37"/>
        <v>0</v>
      </c>
      <c r="AT126" s="133">
        <f t="shared" si="38"/>
        <v>4</v>
      </c>
      <c r="AU126" s="131">
        <f t="shared" si="39"/>
        <v>0</v>
      </c>
      <c r="AV126" s="131">
        <f t="shared" si="40"/>
        <v>1</v>
      </c>
      <c r="AW126" s="131">
        <f t="shared" si="41"/>
        <v>0</v>
      </c>
      <c r="AX126" s="136">
        <f t="shared" si="42"/>
        <v>0</v>
      </c>
      <c r="AY126" s="133">
        <f t="shared" si="43"/>
        <v>14.2</v>
      </c>
      <c r="AZ126" s="131">
        <f t="shared" si="44"/>
        <v>0</v>
      </c>
      <c r="BA126" s="131">
        <f t="shared" si="45"/>
        <v>9.1</v>
      </c>
      <c r="BB126" s="131">
        <f t="shared" si="46"/>
        <v>0</v>
      </c>
      <c r="BC126" s="132">
        <f t="shared" si="47"/>
        <v>0</v>
      </c>
    </row>
    <row r="127" spans="1:55" x14ac:dyDescent="0.25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49"/>
      <c r="G127" s="153">
        <f t="shared" si="24"/>
        <v>0</v>
      </c>
      <c r="H127" s="134">
        <f t="shared" si="25"/>
        <v>1</v>
      </c>
      <c r="I127" s="135">
        <f t="shared" si="26"/>
        <v>3.1</v>
      </c>
      <c r="J127" s="167">
        <f t="shared" si="27"/>
        <v>118</v>
      </c>
      <c r="K127" s="149"/>
      <c r="L127" s="130">
        <v>0</v>
      </c>
      <c r="M127" s="131">
        <v>1</v>
      </c>
      <c r="N127" s="131">
        <v>3.1</v>
      </c>
      <c r="O127" s="132">
        <v>118</v>
      </c>
      <c r="P127" s="149"/>
      <c r="Q127" s="133">
        <v>0</v>
      </c>
      <c r="R127" s="131">
        <v>0</v>
      </c>
      <c r="S127" s="131">
        <v>0</v>
      </c>
      <c r="T127" s="132">
        <v>0</v>
      </c>
      <c r="U127" s="149"/>
      <c r="V127" s="133">
        <v>0</v>
      </c>
      <c r="W127" s="131">
        <v>0</v>
      </c>
      <c r="X127" s="131">
        <v>0</v>
      </c>
      <c r="Y127" s="132">
        <v>0</v>
      </c>
      <c r="Z127" s="149"/>
      <c r="AA127" s="133">
        <v>0</v>
      </c>
      <c r="AB127" s="131">
        <v>0</v>
      </c>
      <c r="AC127" s="131">
        <v>0</v>
      </c>
      <c r="AD127" s="132">
        <v>0</v>
      </c>
      <c r="AE127" s="149"/>
      <c r="AF127" s="133">
        <v>0</v>
      </c>
      <c r="AG127" s="131">
        <v>0</v>
      </c>
      <c r="AH127" s="131">
        <v>0</v>
      </c>
      <c r="AI127" s="132">
        <v>0</v>
      </c>
      <c r="AJ127" s="133">
        <f t="shared" si="28"/>
        <v>118</v>
      </c>
      <c r="AK127" s="131">
        <f t="shared" si="29"/>
        <v>0</v>
      </c>
      <c r="AL127" s="131">
        <f t="shared" si="30"/>
        <v>0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0</v>
      </c>
      <c r="AR127" s="131">
        <f t="shared" si="36"/>
        <v>0</v>
      </c>
      <c r="AS127" s="136">
        <f t="shared" si="37"/>
        <v>0</v>
      </c>
      <c r="AT127" s="133">
        <f t="shared" si="38"/>
        <v>1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3.1</v>
      </c>
      <c r="AZ127" s="131">
        <f t="shared" si="44"/>
        <v>0</v>
      </c>
      <c r="BA127" s="131">
        <f t="shared" si="45"/>
        <v>0</v>
      </c>
      <c r="BB127" s="131">
        <f t="shared" si="46"/>
        <v>0</v>
      </c>
      <c r="BC127" s="132">
        <f t="shared" si="47"/>
        <v>0</v>
      </c>
    </row>
    <row r="128" spans="1:55" x14ac:dyDescent="0.25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49"/>
      <c r="G128" s="153">
        <f t="shared" si="24"/>
        <v>0</v>
      </c>
      <c r="H128" s="134">
        <f t="shared" si="25"/>
        <v>0</v>
      </c>
      <c r="I128" s="135">
        <f t="shared" si="26"/>
        <v>0</v>
      </c>
      <c r="J128" s="167">
        <f t="shared" si="27"/>
        <v>0</v>
      </c>
      <c r="K128" s="149"/>
      <c r="L128" s="130">
        <v>0</v>
      </c>
      <c r="M128" s="131">
        <v>0</v>
      </c>
      <c r="N128" s="131">
        <v>0</v>
      </c>
      <c r="O128" s="132">
        <v>0</v>
      </c>
      <c r="P128" s="149"/>
      <c r="Q128" s="133">
        <v>0</v>
      </c>
      <c r="R128" s="131">
        <v>0</v>
      </c>
      <c r="S128" s="131">
        <v>0</v>
      </c>
      <c r="T128" s="132">
        <v>0</v>
      </c>
      <c r="U128" s="149"/>
      <c r="V128" s="133">
        <v>0</v>
      </c>
      <c r="W128" s="131">
        <v>0</v>
      </c>
      <c r="X128" s="131">
        <v>0</v>
      </c>
      <c r="Y128" s="132">
        <v>0</v>
      </c>
      <c r="Z128" s="149"/>
      <c r="AA128" s="133">
        <v>0</v>
      </c>
      <c r="AB128" s="131">
        <v>0</v>
      </c>
      <c r="AC128" s="131">
        <v>0</v>
      </c>
      <c r="AD128" s="132">
        <v>0</v>
      </c>
      <c r="AE128" s="149"/>
      <c r="AF128" s="133">
        <v>0</v>
      </c>
      <c r="AG128" s="131">
        <v>0</v>
      </c>
      <c r="AH128" s="131">
        <v>0</v>
      </c>
      <c r="AI128" s="132">
        <v>0</v>
      </c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x14ac:dyDescent="0.25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49"/>
      <c r="G129" s="153">
        <f t="shared" si="24"/>
        <v>1</v>
      </c>
      <c r="H129" s="134">
        <f t="shared" si="25"/>
        <v>7</v>
      </c>
      <c r="I129" s="135">
        <f t="shared" si="26"/>
        <v>114.5</v>
      </c>
      <c r="J129" s="167">
        <f t="shared" si="27"/>
        <v>1043</v>
      </c>
      <c r="K129" s="149"/>
      <c r="L129" s="130">
        <v>0</v>
      </c>
      <c r="M129" s="131">
        <v>4</v>
      </c>
      <c r="N129" s="131">
        <v>59.5</v>
      </c>
      <c r="O129" s="132">
        <v>279</v>
      </c>
      <c r="P129" s="149"/>
      <c r="Q129" s="133">
        <v>1</v>
      </c>
      <c r="R129" s="131">
        <v>1</v>
      </c>
      <c r="S129" s="131">
        <v>52.4</v>
      </c>
      <c r="T129" s="132">
        <v>289</v>
      </c>
      <c r="U129" s="149"/>
      <c r="V129" s="133">
        <v>0</v>
      </c>
      <c r="W129" s="131">
        <v>1</v>
      </c>
      <c r="X129" s="131">
        <v>1.1000000000000001</v>
      </c>
      <c r="Y129" s="132">
        <v>250</v>
      </c>
      <c r="Z129" s="149"/>
      <c r="AA129" s="133">
        <v>0</v>
      </c>
      <c r="AB129" s="131">
        <v>0</v>
      </c>
      <c r="AC129" s="131">
        <v>0</v>
      </c>
      <c r="AD129" s="132">
        <v>20</v>
      </c>
      <c r="AE129" s="149"/>
      <c r="AF129" s="133">
        <v>0</v>
      </c>
      <c r="AG129" s="131">
        <v>1</v>
      </c>
      <c r="AH129" s="131">
        <v>1.5</v>
      </c>
      <c r="AI129" s="132">
        <v>225</v>
      </c>
      <c r="AJ129" s="133">
        <f t="shared" si="28"/>
        <v>279</v>
      </c>
      <c r="AK129" s="131">
        <f t="shared" si="29"/>
        <v>289</v>
      </c>
      <c r="AL129" s="131">
        <f t="shared" si="30"/>
        <v>250</v>
      </c>
      <c r="AM129" s="131">
        <f t="shared" si="31"/>
        <v>20</v>
      </c>
      <c r="AN129" s="136">
        <f t="shared" si="32"/>
        <v>225</v>
      </c>
      <c r="AO129" s="133">
        <f t="shared" si="33"/>
        <v>0</v>
      </c>
      <c r="AP129" s="131">
        <f t="shared" si="34"/>
        <v>1</v>
      </c>
      <c r="AQ129" s="131">
        <f t="shared" si="35"/>
        <v>0</v>
      </c>
      <c r="AR129" s="131">
        <f t="shared" si="36"/>
        <v>0</v>
      </c>
      <c r="AS129" s="136">
        <f t="shared" si="37"/>
        <v>0</v>
      </c>
      <c r="AT129" s="133">
        <f t="shared" si="38"/>
        <v>4</v>
      </c>
      <c r="AU129" s="131">
        <f t="shared" si="39"/>
        <v>1</v>
      </c>
      <c r="AV129" s="131">
        <f t="shared" si="40"/>
        <v>1</v>
      </c>
      <c r="AW129" s="131">
        <f t="shared" si="41"/>
        <v>0</v>
      </c>
      <c r="AX129" s="136">
        <f t="shared" si="42"/>
        <v>1</v>
      </c>
      <c r="AY129" s="133">
        <f t="shared" si="43"/>
        <v>59.5</v>
      </c>
      <c r="AZ129" s="131">
        <f t="shared" si="44"/>
        <v>52.4</v>
      </c>
      <c r="BA129" s="131">
        <f t="shared" si="45"/>
        <v>1.1000000000000001</v>
      </c>
      <c r="BB129" s="131">
        <f t="shared" si="46"/>
        <v>0</v>
      </c>
      <c r="BC129" s="132">
        <f t="shared" si="47"/>
        <v>1.5</v>
      </c>
    </row>
    <row r="130" spans="1:55" x14ac:dyDescent="0.25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49"/>
      <c r="G130" s="153">
        <f t="shared" si="24"/>
        <v>0</v>
      </c>
      <c r="H130" s="134">
        <f t="shared" si="25"/>
        <v>0</v>
      </c>
      <c r="I130" s="135">
        <f t="shared" si="26"/>
        <v>0</v>
      </c>
      <c r="J130" s="167">
        <f t="shared" si="27"/>
        <v>0</v>
      </c>
      <c r="K130" s="149"/>
      <c r="L130" s="130">
        <v>0</v>
      </c>
      <c r="M130" s="131">
        <v>0</v>
      </c>
      <c r="N130" s="131">
        <v>0</v>
      </c>
      <c r="O130" s="132">
        <v>0</v>
      </c>
      <c r="P130" s="149"/>
      <c r="Q130" s="133">
        <v>0</v>
      </c>
      <c r="R130" s="131">
        <v>0</v>
      </c>
      <c r="S130" s="131">
        <v>0</v>
      </c>
      <c r="T130" s="132">
        <v>0</v>
      </c>
      <c r="U130" s="149"/>
      <c r="V130" s="133">
        <v>0</v>
      </c>
      <c r="W130" s="131">
        <v>0</v>
      </c>
      <c r="X130" s="131">
        <v>0</v>
      </c>
      <c r="Y130" s="132">
        <v>0</v>
      </c>
      <c r="Z130" s="149"/>
      <c r="AA130" s="133">
        <v>0</v>
      </c>
      <c r="AB130" s="131">
        <v>0</v>
      </c>
      <c r="AC130" s="131">
        <v>0</v>
      </c>
      <c r="AD130" s="132">
        <v>0</v>
      </c>
      <c r="AE130" s="149"/>
      <c r="AF130" s="133">
        <v>0</v>
      </c>
      <c r="AG130" s="131">
        <v>0</v>
      </c>
      <c r="AH130" s="131">
        <v>0</v>
      </c>
      <c r="AI130" s="132">
        <v>0</v>
      </c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x14ac:dyDescent="0.25">
      <c r="A131" s="138" t="s">
        <v>625</v>
      </c>
      <c r="B131" s="131" t="s">
        <v>2047</v>
      </c>
      <c r="C131" s="131" t="s">
        <v>92</v>
      </c>
      <c r="D131" s="131" t="s">
        <v>381</v>
      </c>
      <c r="E131" s="132" t="s">
        <v>1311</v>
      </c>
      <c r="F131" s="149"/>
      <c r="G131" s="153">
        <f t="shared" ref="G131:G194" si="48">LARGE(AO131:AS131,1)+LARGE(AO131:AS131,2)+LARGE(AO131:AS131,3)+LARGE(AO131:AS131,4)</f>
        <v>0</v>
      </c>
      <c r="H131" s="134">
        <f t="shared" ref="H131:H194" si="49">LARGE(AT131:AX131,1)+LARGE(AT131:AX131,2)+LARGE(AT131:AX131,3)+LARGE(AT131:AX131,4)</f>
        <v>4</v>
      </c>
      <c r="I131" s="135">
        <f t="shared" ref="I131:I194" si="50">LARGE(AY131:BC131,1)+LARGE(AY131:BC131,2)+LARGE(AY131:BC131,3)+LARGE(AY131:BC131,4)</f>
        <v>34.700000000000003</v>
      </c>
      <c r="J131" s="167">
        <f t="shared" ref="J131:J194" si="51">LARGE(AJ131:AN131,1)+LARGE(AJ131:AN131,2)+LARGE(AJ131:AN131,3)+LARGE(AJ131:AN131,4)</f>
        <v>311</v>
      </c>
      <c r="K131" s="149"/>
      <c r="L131" s="130">
        <v>0</v>
      </c>
      <c r="M131" s="131">
        <v>4</v>
      </c>
      <c r="N131" s="131">
        <v>34.700000000000003</v>
      </c>
      <c r="O131" s="132">
        <v>251</v>
      </c>
      <c r="P131" s="149"/>
      <c r="Q131" s="133">
        <v>0</v>
      </c>
      <c r="R131" s="131">
        <v>0</v>
      </c>
      <c r="S131" s="131">
        <v>0</v>
      </c>
      <c r="T131" s="132">
        <v>20</v>
      </c>
      <c r="U131" s="149"/>
      <c r="V131" s="133">
        <v>0</v>
      </c>
      <c r="W131" s="131">
        <v>0</v>
      </c>
      <c r="X131" s="131">
        <v>0</v>
      </c>
      <c r="Y131" s="132">
        <v>0</v>
      </c>
      <c r="Z131" s="149"/>
      <c r="AA131" s="133">
        <v>0</v>
      </c>
      <c r="AB131" s="131">
        <v>0</v>
      </c>
      <c r="AC131" s="131">
        <v>0</v>
      </c>
      <c r="AD131" s="132">
        <v>20</v>
      </c>
      <c r="AE131" s="149"/>
      <c r="AF131" s="133">
        <v>0</v>
      </c>
      <c r="AG131" s="131">
        <v>0</v>
      </c>
      <c r="AH131" s="131">
        <v>0</v>
      </c>
      <c r="AI131" s="132">
        <v>20</v>
      </c>
      <c r="AJ131" s="133">
        <f t="shared" ref="AJ131:AJ194" si="52">O131</f>
        <v>251</v>
      </c>
      <c r="AK131" s="131">
        <f t="shared" ref="AK131:AK194" si="53">T131</f>
        <v>20</v>
      </c>
      <c r="AL131" s="131">
        <f t="shared" ref="AL131:AL194" si="54">Y131</f>
        <v>0</v>
      </c>
      <c r="AM131" s="131">
        <f t="shared" ref="AM131:AM194" si="55">AD131</f>
        <v>20</v>
      </c>
      <c r="AN131" s="136">
        <f t="shared" ref="AN131:AN194" si="56">AI131</f>
        <v>20</v>
      </c>
      <c r="AO131" s="133">
        <f t="shared" ref="AO131:AO194" si="57">L131</f>
        <v>0</v>
      </c>
      <c r="AP131" s="131">
        <f t="shared" ref="AP131:AP194" si="58">Q131</f>
        <v>0</v>
      </c>
      <c r="AQ131" s="131">
        <f t="shared" ref="AQ131:AQ194" si="59">V131</f>
        <v>0</v>
      </c>
      <c r="AR131" s="131">
        <f t="shared" ref="AR131:AR194" si="60">AA131</f>
        <v>0</v>
      </c>
      <c r="AS131" s="136">
        <f t="shared" ref="AS131:AS194" si="61">AF131</f>
        <v>0</v>
      </c>
      <c r="AT131" s="133">
        <f t="shared" ref="AT131:AT194" si="62">M131</f>
        <v>4</v>
      </c>
      <c r="AU131" s="131">
        <f t="shared" ref="AU131:AU194" si="63">R131</f>
        <v>0</v>
      </c>
      <c r="AV131" s="131">
        <f t="shared" ref="AV131:AV194" si="64">W131</f>
        <v>0</v>
      </c>
      <c r="AW131" s="131">
        <f t="shared" ref="AW131:AW194" si="65">AB131</f>
        <v>0</v>
      </c>
      <c r="AX131" s="136">
        <f t="shared" ref="AX131:AX194" si="66">AG131</f>
        <v>0</v>
      </c>
      <c r="AY131" s="133">
        <f t="shared" ref="AY131:AY194" si="67">N131</f>
        <v>34.700000000000003</v>
      </c>
      <c r="AZ131" s="131">
        <f t="shared" ref="AZ131:AZ194" si="68">S131</f>
        <v>0</v>
      </c>
      <c r="BA131" s="131">
        <f t="shared" ref="BA131:BA194" si="69">X131</f>
        <v>0</v>
      </c>
      <c r="BB131" s="131">
        <f t="shared" ref="BB131:BB194" si="70">AC131</f>
        <v>0</v>
      </c>
      <c r="BC131" s="132">
        <f t="shared" ref="BC131:BC194" si="71">AH131</f>
        <v>0</v>
      </c>
    </row>
    <row r="132" spans="1:55" x14ac:dyDescent="0.25">
      <c r="A132" s="138" t="s">
        <v>626</v>
      </c>
      <c r="B132" s="131" t="s">
        <v>1392</v>
      </c>
      <c r="C132" s="131" t="s">
        <v>437</v>
      </c>
      <c r="D132" s="131" t="s">
        <v>242</v>
      </c>
      <c r="E132" s="132" t="s">
        <v>1311</v>
      </c>
      <c r="F132" s="149"/>
      <c r="G132" s="153">
        <f t="shared" si="48"/>
        <v>0</v>
      </c>
      <c r="H132" s="134">
        <f t="shared" si="49"/>
        <v>0</v>
      </c>
      <c r="I132" s="135">
        <f t="shared" si="50"/>
        <v>0</v>
      </c>
      <c r="J132" s="167">
        <f t="shared" si="51"/>
        <v>20</v>
      </c>
      <c r="K132" s="149"/>
      <c r="L132" s="130">
        <v>0</v>
      </c>
      <c r="M132" s="131">
        <v>0</v>
      </c>
      <c r="N132" s="131">
        <v>0</v>
      </c>
      <c r="O132" s="132">
        <v>0</v>
      </c>
      <c r="P132" s="149"/>
      <c r="Q132" s="133">
        <v>0</v>
      </c>
      <c r="R132" s="131">
        <v>0</v>
      </c>
      <c r="S132" s="131">
        <v>0</v>
      </c>
      <c r="T132" s="132">
        <v>0</v>
      </c>
      <c r="U132" s="149"/>
      <c r="V132" s="133">
        <v>0</v>
      </c>
      <c r="W132" s="131">
        <v>0</v>
      </c>
      <c r="X132" s="131">
        <v>0</v>
      </c>
      <c r="Y132" s="132">
        <v>20</v>
      </c>
      <c r="Z132" s="149"/>
      <c r="AA132" s="133">
        <v>0</v>
      </c>
      <c r="AB132" s="131">
        <v>0</v>
      </c>
      <c r="AC132" s="131">
        <v>0</v>
      </c>
      <c r="AD132" s="132">
        <v>0</v>
      </c>
      <c r="AE132" s="149"/>
      <c r="AF132" s="133">
        <v>0</v>
      </c>
      <c r="AG132" s="131">
        <v>0</v>
      </c>
      <c r="AH132" s="131">
        <v>0</v>
      </c>
      <c r="AI132" s="132">
        <v>0</v>
      </c>
      <c r="AJ132" s="133">
        <f t="shared" si="52"/>
        <v>0</v>
      </c>
      <c r="AK132" s="131">
        <f t="shared" si="53"/>
        <v>0</v>
      </c>
      <c r="AL132" s="131">
        <f t="shared" si="54"/>
        <v>20</v>
      </c>
      <c r="AM132" s="131">
        <f t="shared" si="55"/>
        <v>0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0</v>
      </c>
      <c r="AS132" s="136">
        <f t="shared" si="61"/>
        <v>0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0</v>
      </c>
      <c r="BC132" s="132">
        <f t="shared" si="71"/>
        <v>0</v>
      </c>
    </row>
    <row r="133" spans="1:55" x14ac:dyDescent="0.25">
      <c r="A133" s="138" t="s">
        <v>627</v>
      </c>
      <c r="B133" s="131" t="s">
        <v>50</v>
      </c>
      <c r="C133" s="131" t="s">
        <v>190</v>
      </c>
      <c r="D133" s="131" t="s">
        <v>361</v>
      </c>
      <c r="E133" s="132" t="s">
        <v>1954</v>
      </c>
      <c r="F133" s="149"/>
      <c r="G133" s="153">
        <f t="shared" si="48"/>
        <v>0</v>
      </c>
      <c r="H133" s="134">
        <f t="shared" si="49"/>
        <v>0</v>
      </c>
      <c r="I133" s="135">
        <f t="shared" si="50"/>
        <v>0</v>
      </c>
      <c r="J133" s="167">
        <f t="shared" si="51"/>
        <v>40</v>
      </c>
      <c r="K133" s="149"/>
      <c r="L133" s="130">
        <v>0</v>
      </c>
      <c r="M133" s="131">
        <v>0</v>
      </c>
      <c r="N133" s="131">
        <v>0</v>
      </c>
      <c r="O133" s="132">
        <v>0</v>
      </c>
      <c r="P133" s="149"/>
      <c r="Q133" s="133">
        <v>0</v>
      </c>
      <c r="R133" s="131">
        <v>0</v>
      </c>
      <c r="S133" s="131">
        <v>0</v>
      </c>
      <c r="T133" s="132">
        <v>20</v>
      </c>
      <c r="U133" s="149"/>
      <c r="V133" s="133">
        <v>0</v>
      </c>
      <c r="W133" s="131">
        <v>0</v>
      </c>
      <c r="X133" s="131">
        <v>0</v>
      </c>
      <c r="Y133" s="132">
        <v>20</v>
      </c>
      <c r="Z133" s="149"/>
      <c r="AA133" s="133">
        <v>0</v>
      </c>
      <c r="AB133" s="131">
        <v>0</v>
      </c>
      <c r="AC133" s="131">
        <v>0</v>
      </c>
      <c r="AD133" s="132">
        <v>0</v>
      </c>
      <c r="AE133" s="149"/>
      <c r="AF133" s="133">
        <v>0</v>
      </c>
      <c r="AG133" s="131">
        <v>0</v>
      </c>
      <c r="AH133" s="131">
        <v>0</v>
      </c>
      <c r="AI133" s="132">
        <v>0</v>
      </c>
      <c r="AJ133" s="133">
        <f t="shared" si="52"/>
        <v>0</v>
      </c>
      <c r="AK133" s="131">
        <f t="shared" si="53"/>
        <v>20</v>
      </c>
      <c r="AL133" s="131">
        <f t="shared" si="54"/>
        <v>20</v>
      </c>
      <c r="AM133" s="131">
        <f t="shared" si="55"/>
        <v>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x14ac:dyDescent="0.25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49"/>
      <c r="G134" s="153">
        <f t="shared" si="48"/>
        <v>0</v>
      </c>
      <c r="H134" s="134">
        <f t="shared" si="49"/>
        <v>2</v>
      </c>
      <c r="I134" s="135">
        <f t="shared" si="50"/>
        <v>46.4</v>
      </c>
      <c r="J134" s="167">
        <f t="shared" si="51"/>
        <v>510</v>
      </c>
      <c r="K134" s="149"/>
      <c r="L134" s="130">
        <v>0</v>
      </c>
      <c r="M134" s="131">
        <v>1</v>
      </c>
      <c r="N134" s="131">
        <v>29</v>
      </c>
      <c r="O134" s="132">
        <v>235</v>
      </c>
      <c r="P134" s="149"/>
      <c r="Q134" s="133">
        <v>0</v>
      </c>
      <c r="R134" s="131">
        <v>0</v>
      </c>
      <c r="S134" s="131">
        <v>0</v>
      </c>
      <c r="T134" s="132">
        <v>20</v>
      </c>
      <c r="U134" s="149"/>
      <c r="V134" s="133">
        <v>0</v>
      </c>
      <c r="W134" s="131">
        <v>0</v>
      </c>
      <c r="X134" s="131">
        <v>0</v>
      </c>
      <c r="Y134" s="132">
        <v>20</v>
      </c>
      <c r="Z134" s="149"/>
      <c r="AA134" s="133">
        <v>0</v>
      </c>
      <c r="AB134" s="131">
        <v>1</v>
      </c>
      <c r="AC134" s="131">
        <v>17.399999999999999</v>
      </c>
      <c r="AD134" s="132">
        <v>235</v>
      </c>
      <c r="AE134" s="149"/>
      <c r="AF134" s="133">
        <v>0</v>
      </c>
      <c r="AG134" s="131">
        <v>0</v>
      </c>
      <c r="AH134" s="131">
        <v>0</v>
      </c>
      <c r="AI134" s="132">
        <v>20</v>
      </c>
      <c r="AJ134" s="133">
        <f t="shared" si="52"/>
        <v>235</v>
      </c>
      <c r="AK134" s="131">
        <f t="shared" si="53"/>
        <v>20</v>
      </c>
      <c r="AL134" s="131">
        <f t="shared" si="54"/>
        <v>20</v>
      </c>
      <c r="AM134" s="131">
        <f t="shared" si="55"/>
        <v>235</v>
      </c>
      <c r="AN134" s="136">
        <f t="shared" si="56"/>
        <v>20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1</v>
      </c>
      <c r="AU134" s="131">
        <f t="shared" si="63"/>
        <v>0</v>
      </c>
      <c r="AV134" s="131">
        <f t="shared" si="64"/>
        <v>0</v>
      </c>
      <c r="AW134" s="131">
        <f t="shared" si="65"/>
        <v>1</v>
      </c>
      <c r="AX134" s="136">
        <f t="shared" si="66"/>
        <v>0</v>
      </c>
      <c r="AY134" s="133">
        <f t="shared" si="67"/>
        <v>29</v>
      </c>
      <c r="AZ134" s="131">
        <f t="shared" si="68"/>
        <v>0</v>
      </c>
      <c r="BA134" s="131">
        <f t="shared" si="69"/>
        <v>0</v>
      </c>
      <c r="BB134" s="131">
        <f t="shared" si="70"/>
        <v>17.399999999999999</v>
      </c>
      <c r="BC134" s="132">
        <f t="shared" si="71"/>
        <v>0</v>
      </c>
    </row>
    <row r="135" spans="1:55" x14ac:dyDescent="0.25">
      <c r="A135" s="138" t="s">
        <v>629</v>
      </c>
      <c r="B135" s="131" t="s">
        <v>39</v>
      </c>
      <c r="C135" s="131" t="s">
        <v>2119</v>
      </c>
      <c r="D135" s="131" t="s">
        <v>2120</v>
      </c>
      <c r="E135" s="132" t="s">
        <v>2026</v>
      </c>
      <c r="F135" s="149"/>
      <c r="G135" s="153">
        <f t="shared" si="48"/>
        <v>0</v>
      </c>
      <c r="H135" s="134">
        <f t="shared" si="49"/>
        <v>0</v>
      </c>
      <c r="I135" s="135">
        <f t="shared" si="50"/>
        <v>0</v>
      </c>
      <c r="J135" s="167">
        <f t="shared" si="51"/>
        <v>0</v>
      </c>
      <c r="K135" s="149"/>
      <c r="L135" s="130">
        <v>0</v>
      </c>
      <c r="M135" s="131">
        <v>0</v>
      </c>
      <c r="N135" s="131">
        <v>0</v>
      </c>
      <c r="O135" s="132">
        <v>0</v>
      </c>
      <c r="P135" s="149"/>
      <c r="Q135" s="133">
        <v>0</v>
      </c>
      <c r="R135" s="131">
        <v>0</v>
      </c>
      <c r="S135" s="131">
        <v>0</v>
      </c>
      <c r="T135" s="132">
        <v>0</v>
      </c>
      <c r="U135" s="149"/>
      <c r="V135" s="133">
        <v>0</v>
      </c>
      <c r="W135" s="131">
        <v>0</v>
      </c>
      <c r="X135" s="131">
        <v>0</v>
      </c>
      <c r="Y135" s="132">
        <v>0</v>
      </c>
      <c r="Z135" s="149"/>
      <c r="AA135" s="133">
        <v>0</v>
      </c>
      <c r="AB135" s="131">
        <v>0</v>
      </c>
      <c r="AC135" s="131">
        <v>0</v>
      </c>
      <c r="AD135" s="132">
        <v>0</v>
      </c>
      <c r="AE135" s="149"/>
      <c r="AF135" s="133">
        <v>0</v>
      </c>
      <c r="AG135" s="131">
        <v>0</v>
      </c>
      <c r="AH135" s="131">
        <v>0</v>
      </c>
      <c r="AI135" s="132">
        <v>0</v>
      </c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x14ac:dyDescent="0.25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49"/>
      <c r="G136" s="153">
        <f t="shared" si="48"/>
        <v>1</v>
      </c>
      <c r="H136" s="134">
        <f t="shared" si="49"/>
        <v>0</v>
      </c>
      <c r="I136" s="135">
        <f t="shared" si="50"/>
        <v>1.5</v>
      </c>
      <c r="J136" s="167">
        <f t="shared" si="51"/>
        <v>323</v>
      </c>
      <c r="K136" s="149"/>
      <c r="L136" s="130">
        <v>0</v>
      </c>
      <c r="M136" s="131">
        <v>0</v>
      </c>
      <c r="N136" s="131">
        <v>0</v>
      </c>
      <c r="O136" s="132">
        <v>20</v>
      </c>
      <c r="P136" s="149"/>
      <c r="Q136" s="133">
        <v>0</v>
      </c>
      <c r="R136" s="131">
        <v>0</v>
      </c>
      <c r="S136" s="131">
        <v>0</v>
      </c>
      <c r="T136" s="132">
        <v>20</v>
      </c>
      <c r="U136" s="149"/>
      <c r="V136" s="133">
        <v>1</v>
      </c>
      <c r="W136" s="131">
        <v>0</v>
      </c>
      <c r="X136" s="131">
        <v>1.5</v>
      </c>
      <c r="Y136" s="132">
        <v>263</v>
      </c>
      <c r="Z136" s="149"/>
      <c r="AA136" s="133">
        <v>0</v>
      </c>
      <c r="AB136" s="131">
        <v>0</v>
      </c>
      <c r="AC136" s="131">
        <v>0</v>
      </c>
      <c r="AD136" s="132">
        <v>20</v>
      </c>
      <c r="AE136" s="149"/>
      <c r="AF136" s="133">
        <v>0</v>
      </c>
      <c r="AG136" s="131">
        <v>0</v>
      </c>
      <c r="AH136" s="131">
        <v>0</v>
      </c>
      <c r="AI136" s="132">
        <v>20</v>
      </c>
      <c r="AJ136" s="133">
        <f t="shared" si="52"/>
        <v>20</v>
      </c>
      <c r="AK136" s="131">
        <f t="shared" si="53"/>
        <v>20</v>
      </c>
      <c r="AL136" s="131">
        <f t="shared" si="54"/>
        <v>263</v>
      </c>
      <c r="AM136" s="131">
        <f t="shared" si="55"/>
        <v>20</v>
      </c>
      <c r="AN136" s="136">
        <f t="shared" si="56"/>
        <v>20</v>
      </c>
      <c r="AO136" s="133">
        <f t="shared" si="57"/>
        <v>0</v>
      </c>
      <c r="AP136" s="131">
        <f t="shared" si="58"/>
        <v>0</v>
      </c>
      <c r="AQ136" s="131">
        <f t="shared" si="59"/>
        <v>1</v>
      </c>
      <c r="AR136" s="131">
        <f t="shared" si="60"/>
        <v>0</v>
      </c>
      <c r="AS136" s="136">
        <f t="shared" si="61"/>
        <v>0</v>
      </c>
      <c r="AT136" s="133">
        <f t="shared" si="62"/>
        <v>0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0</v>
      </c>
      <c r="AZ136" s="131">
        <f t="shared" si="68"/>
        <v>0</v>
      </c>
      <c r="BA136" s="131">
        <f t="shared" si="69"/>
        <v>1.5</v>
      </c>
      <c r="BB136" s="131">
        <f t="shared" si="70"/>
        <v>0</v>
      </c>
      <c r="BC136" s="132">
        <f t="shared" si="71"/>
        <v>0</v>
      </c>
    </row>
    <row r="137" spans="1:55" x14ac:dyDescent="0.25">
      <c r="A137" s="138" t="s">
        <v>631</v>
      </c>
      <c r="B137" s="131" t="s">
        <v>1371</v>
      </c>
      <c r="C137" s="131" t="s">
        <v>100</v>
      </c>
      <c r="D137" s="131" t="s">
        <v>418</v>
      </c>
      <c r="E137" s="132" t="s">
        <v>1314</v>
      </c>
      <c r="F137" s="149"/>
      <c r="G137" s="153">
        <f t="shared" si="48"/>
        <v>0</v>
      </c>
      <c r="H137" s="134">
        <f t="shared" si="49"/>
        <v>0</v>
      </c>
      <c r="I137" s="135">
        <f t="shared" si="50"/>
        <v>0</v>
      </c>
      <c r="J137" s="167">
        <f t="shared" si="51"/>
        <v>0</v>
      </c>
      <c r="K137" s="149"/>
      <c r="L137" s="130">
        <v>0</v>
      </c>
      <c r="M137" s="131">
        <v>0</v>
      </c>
      <c r="N137" s="131">
        <v>0</v>
      </c>
      <c r="O137" s="132">
        <v>0</v>
      </c>
      <c r="P137" s="149"/>
      <c r="Q137" s="133">
        <v>0</v>
      </c>
      <c r="R137" s="131">
        <v>0</v>
      </c>
      <c r="S137" s="131">
        <v>0</v>
      </c>
      <c r="T137" s="132">
        <v>0</v>
      </c>
      <c r="U137" s="149"/>
      <c r="V137" s="133">
        <v>0</v>
      </c>
      <c r="W137" s="131">
        <v>0</v>
      </c>
      <c r="X137" s="131">
        <v>0</v>
      </c>
      <c r="Y137" s="132">
        <v>0</v>
      </c>
      <c r="Z137" s="149"/>
      <c r="AA137" s="133">
        <v>0</v>
      </c>
      <c r="AB137" s="131">
        <v>0</v>
      </c>
      <c r="AC137" s="131">
        <v>0</v>
      </c>
      <c r="AD137" s="132">
        <v>0</v>
      </c>
      <c r="AE137" s="149"/>
      <c r="AF137" s="133">
        <v>0</v>
      </c>
      <c r="AG137" s="131">
        <v>0</v>
      </c>
      <c r="AH137" s="131">
        <v>0</v>
      </c>
      <c r="AI137" s="132">
        <v>0</v>
      </c>
      <c r="AJ137" s="133">
        <f t="shared" si="52"/>
        <v>0</v>
      </c>
      <c r="AK137" s="131">
        <f t="shared" si="53"/>
        <v>0</v>
      </c>
      <c r="AL137" s="131">
        <f t="shared" si="54"/>
        <v>0</v>
      </c>
      <c r="AM137" s="131">
        <f t="shared" si="55"/>
        <v>0</v>
      </c>
      <c r="AN137" s="136">
        <f t="shared" si="56"/>
        <v>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0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0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x14ac:dyDescent="0.25">
      <c r="A138" s="138" t="s">
        <v>632</v>
      </c>
      <c r="B138" s="131" t="s">
        <v>43</v>
      </c>
      <c r="C138" s="131" t="s">
        <v>1908</v>
      </c>
      <c r="D138" s="131" t="s">
        <v>1871</v>
      </c>
      <c r="E138" s="132" t="s">
        <v>1313</v>
      </c>
      <c r="F138" s="149"/>
      <c r="G138" s="153">
        <f t="shared" si="48"/>
        <v>2</v>
      </c>
      <c r="H138" s="134">
        <f t="shared" si="49"/>
        <v>3</v>
      </c>
      <c r="I138" s="135">
        <f t="shared" si="50"/>
        <v>28.2</v>
      </c>
      <c r="J138" s="167">
        <f t="shared" si="51"/>
        <v>829</v>
      </c>
      <c r="K138" s="149"/>
      <c r="L138" s="130">
        <v>0</v>
      </c>
      <c r="M138" s="131">
        <v>2</v>
      </c>
      <c r="N138" s="131">
        <v>10.9</v>
      </c>
      <c r="O138" s="132">
        <v>168</v>
      </c>
      <c r="P138" s="149"/>
      <c r="Q138" s="133">
        <v>1</v>
      </c>
      <c r="R138" s="131">
        <v>0</v>
      </c>
      <c r="S138" s="131">
        <v>1.7</v>
      </c>
      <c r="T138" s="132">
        <v>182</v>
      </c>
      <c r="U138" s="149"/>
      <c r="V138" s="133">
        <v>1</v>
      </c>
      <c r="W138" s="131">
        <v>0</v>
      </c>
      <c r="X138" s="131">
        <v>1.5</v>
      </c>
      <c r="Y138" s="132">
        <v>263</v>
      </c>
      <c r="Z138" s="149"/>
      <c r="AA138" s="133">
        <v>0</v>
      </c>
      <c r="AB138" s="131">
        <v>1</v>
      </c>
      <c r="AC138" s="131">
        <v>14.1</v>
      </c>
      <c r="AD138" s="132">
        <v>216</v>
      </c>
      <c r="AE138" s="149"/>
      <c r="AF138" s="133">
        <v>0</v>
      </c>
      <c r="AG138" s="131">
        <v>0</v>
      </c>
      <c r="AH138" s="131">
        <v>0</v>
      </c>
      <c r="AI138" s="132">
        <v>20</v>
      </c>
      <c r="AJ138" s="133">
        <f t="shared" si="52"/>
        <v>168</v>
      </c>
      <c r="AK138" s="131">
        <f t="shared" si="53"/>
        <v>182</v>
      </c>
      <c r="AL138" s="131">
        <f t="shared" si="54"/>
        <v>263</v>
      </c>
      <c r="AM138" s="131">
        <f t="shared" si="55"/>
        <v>216</v>
      </c>
      <c r="AN138" s="136">
        <f t="shared" si="56"/>
        <v>20</v>
      </c>
      <c r="AO138" s="133">
        <f t="shared" si="57"/>
        <v>0</v>
      </c>
      <c r="AP138" s="131">
        <f t="shared" si="58"/>
        <v>1</v>
      </c>
      <c r="AQ138" s="131">
        <f t="shared" si="59"/>
        <v>1</v>
      </c>
      <c r="AR138" s="131">
        <f t="shared" si="60"/>
        <v>0</v>
      </c>
      <c r="AS138" s="136">
        <f t="shared" si="61"/>
        <v>0</v>
      </c>
      <c r="AT138" s="133">
        <f t="shared" si="62"/>
        <v>2</v>
      </c>
      <c r="AU138" s="131">
        <f t="shared" si="63"/>
        <v>0</v>
      </c>
      <c r="AV138" s="131">
        <f t="shared" si="64"/>
        <v>0</v>
      </c>
      <c r="AW138" s="131">
        <f t="shared" si="65"/>
        <v>1</v>
      </c>
      <c r="AX138" s="136">
        <f t="shared" si="66"/>
        <v>0</v>
      </c>
      <c r="AY138" s="133">
        <f t="shared" si="67"/>
        <v>10.9</v>
      </c>
      <c r="AZ138" s="131">
        <f t="shared" si="68"/>
        <v>1.7</v>
      </c>
      <c r="BA138" s="131">
        <f t="shared" si="69"/>
        <v>1.5</v>
      </c>
      <c r="BB138" s="131">
        <f t="shared" si="70"/>
        <v>14.1</v>
      </c>
      <c r="BC138" s="132">
        <f t="shared" si="71"/>
        <v>0</v>
      </c>
    </row>
    <row r="139" spans="1:55" x14ac:dyDescent="0.25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49"/>
      <c r="G139" s="153">
        <f t="shared" si="48"/>
        <v>0</v>
      </c>
      <c r="H139" s="134">
        <f t="shared" si="49"/>
        <v>0</v>
      </c>
      <c r="I139" s="135">
        <f t="shared" si="50"/>
        <v>0</v>
      </c>
      <c r="J139" s="167">
        <f t="shared" si="51"/>
        <v>0</v>
      </c>
      <c r="K139" s="149"/>
      <c r="L139" s="130">
        <v>0</v>
      </c>
      <c r="M139" s="131">
        <v>0</v>
      </c>
      <c r="N139" s="131">
        <v>0</v>
      </c>
      <c r="O139" s="132">
        <v>0</v>
      </c>
      <c r="P139" s="149"/>
      <c r="Q139" s="133">
        <v>0</v>
      </c>
      <c r="R139" s="131">
        <v>0</v>
      </c>
      <c r="S139" s="131">
        <v>0</v>
      </c>
      <c r="T139" s="132">
        <v>0</v>
      </c>
      <c r="U139" s="149"/>
      <c r="V139" s="133">
        <v>0</v>
      </c>
      <c r="W139" s="131">
        <v>0</v>
      </c>
      <c r="X139" s="131">
        <v>0</v>
      </c>
      <c r="Y139" s="132">
        <v>0</v>
      </c>
      <c r="Z139" s="149"/>
      <c r="AA139" s="133">
        <v>0</v>
      </c>
      <c r="AB139" s="131">
        <v>0</v>
      </c>
      <c r="AC139" s="131">
        <v>0</v>
      </c>
      <c r="AD139" s="132">
        <v>0</v>
      </c>
      <c r="AE139" s="149"/>
      <c r="AF139" s="133">
        <v>0</v>
      </c>
      <c r="AG139" s="131">
        <v>0</v>
      </c>
      <c r="AH139" s="131">
        <v>0</v>
      </c>
      <c r="AI139" s="132">
        <v>0</v>
      </c>
      <c r="AJ139" s="133">
        <f t="shared" si="52"/>
        <v>0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0</v>
      </c>
      <c r="AO139" s="133">
        <f t="shared" si="57"/>
        <v>0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0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0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</v>
      </c>
    </row>
    <row r="140" spans="1:55" x14ac:dyDescent="0.25">
      <c r="A140" s="138" t="s">
        <v>634</v>
      </c>
      <c r="B140" s="131" t="s">
        <v>1386</v>
      </c>
      <c r="C140" s="131" t="s">
        <v>190</v>
      </c>
      <c r="D140" s="131" t="s">
        <v>82</v>
      </c>
      <c r="E140" s="132" t="s">
        <v>1314</v>
      </c>
      <c r="F140" s="149"/>
      <c r="G140" s="153">
        <f t="shared" si="48"/>
        <v>0</v>
      </c>
      <c r="H140" s="134">
        <f t="shared" si="49"/>
        <v>0</v>
      </c>
      <c r="I140" s="135">
        <f t="shared" si="50"/>
        <v>0</v>
      </c>
      <c r="J140" s="167">
        <f t="shared" si="51"/>
        <v>0</v>
      </c>
      <c r="K140" s="149"/>
      <c r="L140" s="130">
        <v>0</v>
      </c>
      <c r="M140" s="131">
        <v>0</v>
      </c>
      <c r="N140" s="131">
        <v>0</v>
      </c>
      <c r="O140" s="132">
        <v>0</v>
      </c>
      <c r="P140" s="149"/>
      <c r="Q140" s="133">
        <v>0</v>
      </c>
      <c r="R140" s="131">
        <v>0</v>
      </c>
      <c r="S140" s="131">
        <v>0</v>
      </c>
      <c r="T140" s="132">
        <v>0</v>
      </c>
      <c r="U140" s="149"/>
      <c r="V140" s="133">
        <v>0</v>
      </c>
      <c r="W140" s="131">
        <v>0</v>
      </c>
      <c r="X140" s="131">
        <v>0</v>
      </c>
      <c r="Y140" s="132">
        <v>0</v>
      </c>
      <c r="Z140" s="149"/>
      <c r="AA140" s="133">
        <v>0</v>
      </c>
      <c r="AB140" s="131">
        <v>0</v>
      </c>
      <c r="AC140" s="131">
        <v>0</v>
      </c>
      <c r="AD140" s="132">
        <v>0</v>
      </c>
      <c r="AE140" s="149"/>
      <c r="AF140" s="133">
        <v>0</v>
      </c>
      <c r="AG140" s="131">
        <v>0</v>
      </c>
      <c r="AH140" s="131">
        <v>0</v>
      </c>
      <c r="AI140" s="132">
        <v>0</v>
      </c>
      <c r="AJ140" s="133">
        <f t="shared" si="52"/>
        <v>0</v>
      </c>
      <c r="AK140" s="131">
        <f t="shared" si="53"/>
        <v>0</v>
      </c>
      <c r="AL140" s="131">
        <f t="shared" si="54"/>
        <v>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x14ac:dyDescent="0.25">
      <c r="A141" s="138" t="s">
        <v>635</v>
      </c>
      <c r="B141" s="131" t="s">
        <v>1386</v>
      </c>
      <c r="C141" s="131" t="s">
        <v>104</v>
      </c>
      <c r="D141" s="131" t="s">
        <v>396</v>
      </c>
      <c r="E141" s="132" t="s">
        <v>1954</v>
      </c>
      <c r="F141" s="149"/>
      <c r="G141" s="153">
        <f t="shared" si="48"/>
        <v>0</v>
      </c>
      <c r="H141" s="134">
        <f t="shared" si="49"/>
        <v>0</v>
      </c>
      <c r="I141" s="135">
        <f t="shared" si="50"/>
        <v>0</v>
      </c>
      <c r="J141" s="167">
        <f t="shared" si="51"/>
        <v>0</v>
      </c>
      <c r="K141" s="149"/>
      <c r="L141" s="130">
        <v>0</v>
      </c>
      <c r="M141" s="131">
        <v>0</v>
      </c>
      <c r="N141" s="131">
        <v>0</v>
      </c>
      <c r="O141" s="132">
        <v>0</v>
      </c>
      <c r="P141" s="149"/>
      <c r="Q141" s="133">
        <v>0</v>
      </c>
      <c r="R141" s="131">
        <v>0</v>
      </c>
      <c r="S141" s="131">
        <v>0</v>
      </c>
      <c r="T141" s="132">
        <v>0</v>
      </c>
      <c r="U141" s="149"/>
      <c r="V141" s="133">
        <v>0</v>
      </c>
      <c r="W141" s="131">
        <v>0</v>
      </c>
      <c r="X141" s="131">
        <v>0</v>
      </c>
      <c r="Y141" s="132">
        <v>0</v>
      </c>
      <c r="Z141" s="149"/>
      <c r="AA141" s="133">
        <v>0</v>
      </c>
      <c r="AB141" s="131">
        <v>0</v>
      </c>
      <c r="AC141" s="131">
        <v>0</v>
      </c>
      <c r="AD141" s="132">
        <v>0</v>
      </c>
      <c r="AE141" s="149"/>
      <c r="AF141" s="133">
        <v>0</v>
      </c>
      <c r="AG141" s="131">
        <v>0</v>
      </c>
      <c r="AH141" s="131">
        <v>0</v>
      </c>
      <c r="AI141" s="132">
        <v>0</v>
      </c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0</v>
      </c>
      <c r="AN141" s="136">
        <f t="shared" si="56"/>
        <v>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0</v>
      </c>
    </row>
    <row r="142" spans="1:55" x14ac:dyDescent="0.25">
      <c r="A142" s="138" t="s">
        <v>636</v>
      </c>
      <c r="B142" s="131" t="s">
        <v>2047</v>
      </c>
      <c r="C142" s="131" t="s">
        <v>243</v>
      </c>
      <c r="D142" s="131" t="s">
        <v>355</v>
      </c>
      <c r="E142" s="132" t="s">
        <v>1314</v>
      </c>
      <c r="F142" s="149"/>
      <c r="G142" s="153">
        <f t="shared" si="48"/>
        <v>0</v>
      </c>
      <c r="H142" s="134">
        <f t="shared" si="49"/>
        <v>0</v>
      </c>
      <c r="I142" s="135">
        <f t="shared" si="50"/>
        <v>0</v>
      </c>
      <c r="J142" s="167">
        <f t="shared" si="51"/>
        <v>40</v>
      </c>
      <c r="K142" s="149"/>
      <c r="L142" s="130">
        <v>0</v>
      </c>
      <c r="M142" s="131">
        <v>0</v>
      </c>
      <c r="N142" s="131">
        <v>0</v>
      </c>
      <c r="O142" s="132">
        <v>0</v>
      </c>
      <c r="P142" s="149"/>
      <c r="Q142" s="133">
        <v>0</v>
      </c>
      <c r="R142" s="131">
        <v>0</v>
      </c>
      <c r="S142" s="131">
        <v>0</v>
      </c>
      <c r="T142" s="132">
        <v>20</v>
      </c>
      <c r="U142" s="149"/>
      <c r="V142" s="133">
        <v>0</v>
      </c>
      <c r="W142" s="131">
        <v>0</v>
      </c>
      <c r="X142" s="131">
        <v>0</v>
      </c>
      <c r="Y142" s="132">
        <v>20</v>
      </c>
      <c r="Z142" s="149"/>
      <c r="AA142" s="133">
        <v>0</v>
      </c>
      <c r="AB142" s="131">
        <v>0</v>
      </c>
      <c r="AC142" s="131">
        <v>0</v>
      </c>
      <c r="AD142" s="132">
        <v>0</v>
      </c>
      <c r="AE142" s="149"/>
      <c r="AF142" s="133">
        <v>0</v>
      </c>
      <c r="AG142" s="131">
        <v>0</v>
      </c>
      <c r="AH142" s="131">
        <v>0</v>
      </c>
      <c r="AI142" s="132">
        <v>0</v>
      </c>
      <c r="AJ142" s="133">
        <f t="shared" si="52"/>
        <v>0</v>
      </c>
      <c r="AK142" s="131">
        <f t="shared" si="53"/>
        <v>20</v>
      </c>
      <c r="AL142" s="131">
        <f t="shared" si="54"/>
        <v>20</v>
      </c>
      <c r="AM142" s="131">
        <f t="shared" si="55"/>
        <v>0</v>
      </c>
      <c r="AN142" s="136">
        <f t="shared" si="56"/>
        <v>0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0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0</v>
      </c>
    </row>
    <row r="143" spans="1:55" x14ac:dyDescent="0.25">
      <c r="A143" s="138" t="s">
        <v>637</v>
      </c>
      <c r="B143" s="131" t="s">
        <v>40</v>
      </c>
      <c r="C143" s="131" t="s">
        <v>353</v>
      </c>
      <c r="D143" s="131" t="s">
        <v>2133</v>
      </c>
      <c r="E143" s="132" t="s">
        <v>1314</v>
      </c>
      <c r="F143" s="149"/>
      <c r="G143" s="153">
        <f t="shared" si="48"/>
        <v>0</v>
      </c>
      <c r="H143" s="134">
        <f t="shared" si="49"/>
        <v>0</v>
      </c>
      <c r="I143" s="135">
        <f t="shared" si="50"/>
        <v>0</v>
      </c>
      <c r="J143" s="167">
        <f t="shared" si="51"/>
        <v>0</v>
      </c>
      <c r="K143" s="149"/>
      <c r="L143" s="130">
        <v>0</v>
      </c>
      <c r="M143" s="131">
        <v>0</v>
      </c>
      <c r="N143" s="131">
        <v>0</v>
      </c>
      <c r="O143" s="132">
        <v>0</v>
      </c>
      <c r="P143" s="149"/>
      <c r="Q143" s="133">
        <v>0</v>
      </c>
      <c r="R143" s="131">
        <v>0</v>
      </c>
      <c r="S143" s="131">
        <v>0</v>
      </c>
      <c r="T143" s="132">
        <v>0</v>
      </c>
      <c r="U143" s="149"/>
      <c r="V143" s="133">
        <v>0</v>
      </c>
      <c r="W143" s="131">
        <v>0</v>
      </c>
      <c r="X143" s="131">
        <v>0</v>
      </c>
      <c r="Y143" s="132">
        <v>0</v>
      </c>
      <c r="Z143" s="149"/>
      <c r="AA143" s="133">
        <v>0</v>
      </c>
      <c r="AB143" s="131">
        <v>0</v>
      </c>
      <c r="AC143" s="131">
        <v>0</v>
      </c>
      <c r="AD143" s="132">
        <v>0</v>
      </c>
      <c r="AE143" s="149"/>
      <c r="AF143" s="133">
        <v>0</v>
      </c>
      <c r="AG143" s="131">
        <v>0</v>
      </c>
      <c r="AH143" s="131">
        <v>0</v>
      </c>
      <c r="AI143" s="132">
        <v>0</v>
      </c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0</v>
      </c>
      <c r="AN143" s="136">
        <f t="shared" si="56"/>
        <v>0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0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0</v>
      </c>
    </row>
    <row r="144" spans="1:55" x14ac:dyDescent="0.25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49"/>
      <c r="G144" s="153">
        <f t="shared" si="48"/>
        <v>0</v>
      </c>
      <c r="H144" s="134">
        <f t="shared" si="49"/>
        <v>1</v>
      </c>
      <c r="I144" s="135">
        <f t="shared" si="50"/>
        <v>17.8</v>
      </c>
      <c r="J144" s="167">
        <f t="shared" si="51"/>
        <v>256</v>
      </c>
      <c r="K144" s="149"/>
      <c r="L144" s="130">
        <v>0</v>
      </c>
      <c r="M144" s="131">
        <v>0</v>
      </c>
      <c r="N144" s="131">
        <v>0</v>
      </c>
      <c r="O144" s="132">
        <v>0</v>
      </c>
      <c r="P144" s="149"/>
      <c r="Q144" s="133">
        <v>0</v>
      </c>
      <c r="R144" s="131">
        <v>0</v>
      </c>
      <c r="S144" s="131">
        <v>0</v>
      </c>
      <c r="T144" s="132">
        <v>0</v>
      </c>
      <c r="U144" s="149"/>
      <c r="V144" s="133">
        <v>0</v>
      </c>
      <c r="W144" s="131">
        <v>0</v>
      </c>
      <c r="X144" s="131">
        <v>0</v>
      </c>
      <c r="Y144" s="132">
        <v>20</v>
      </c>
      <c r="Z144" s="149"/>
      <c r="AA144" s="133">
        <v>0</v>
      </c>
      <c r="AB144" s="131">
        <v>1</v>
      </c>
      <c r="AC144" s="131">
        <v>17.8</v>
      </c>
      <c r="AD144" s="132">
        <v>236</v>
      </c>
      <c r="AE144" s="149"/>
      <c r="AF144" s="133">
        <v>0</v>
      </c>
      <c r="AG144" s="131">
        <v>0</v>
      </c>
      <c r="AH144" s="131">
        <v>0</v>
      </c>
      <c r="AI144" s="132">
        <v>0</v>
      </c>
      <c r="AJ144" s="133">
        <f t="shared" si="52"/>
        <v>0</v>
      </c>
      <c r="AK144" s="131">
        <f t="shared" si="53"/>
        <v>0</v>
      </c>
      <c r="AL144" s="131">
        <f t="shared" si="54"/>
        <v>20</v>
      </c>
      <c r="AM144" s="131">
        <f t="shared" si="55"/>
        <v>236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0</v>
      </c>
      <c r="AU144" s="131">
        <f t="shared" si="63"/>
        <v>0</v>
      </c>
      <c r="AV144" s="131">
        <f t="shared" si="64"/>
        <v>0</v>
      </c>
      <c r="AW144" s="131">
        <f t="shared" si="65"/>
        <v>1</v>
      </c>
      <c r="AX144" s="136">
        <f t="shared" si="66"/>
        <v>0</v>
      </c>
      <c r="AY144" s="133">
        <f t="shared" si="67"/>
        <v>0</v>
      </c>
      <c r="AZ144" s="131">
        <f t="shared" si="68"/>
        <v>0</v>
      </c>
      <c r="BA144" s="131">
        <f t="shared" si="69"/>
        <v>0</v>
      </c>
      <c r="BB144" s="131">
        <f t="shared" si="70"/>
        <v>17.8</v>
      </c>
      <c r="BC144" s="132">
        <f t="shared" si="71"/>
        <v>0</v>
      </c>
    </row>
    <row r="145" spans="1:55" x14ac:dyDescent="0.25">
      <c r="A145" s="138" t="s">
        <v>639</v>
      </c>
      <c r="B145" s="131" t="s">
        <v>41</v>
      </c>
      <c r="C145" s="131" t="s">
        <v>189</v>
      </c>
      <c r="D145" s="131" t="s">
        <v>159</v>
      </c>
      <c r="E145" s="132" t="s">
        <v>1311</v>
      </c>
      <c r="F145" s="149"/>
      <c r="G145" s="153">
        <f t="shared" si="48"/>
        <v>0</v>
      </c>
      <c r="H145" s="134">
        <f t="shared" si="49"/>
        <v>1</v>
      </c>
      <c r="I145" s="135">
        <f t="shared" si="50"/>
        <v>15.9</v>
      </c>
      <c r="J145" s="167">
        <f t="shared" si="51"/>
        <v>266</v>
      </c>
      <c r="K145" s="149"/>
      <c r="L145" s="130">
        <v>0</v>
      </c>
      <c r="M145" s="131">
        <v>0</v>
      </c>
      <c r="N145" s="131">
        <v>0</v>
      </c>
      <c r="O145" s="132">
        <v>20</v>
      </c>
      <c r="P145" s="149"/>
      <c r="Q145" s="133">
        <v>0</v>
      </c>
      <c r="R145" s="131">
        <v>0</v>
      </c>
      <c r="S145" s="131">
        <v>0</v>
      </c>
      <c r="T145" s="132">
        <v>20</v>
      </c>
      <c r="U145" s="149"/>
      <c r="V145" s="133">
        <v>0</v>
      </c>
      <c r="W145" s="131">
        <v>0</v>
      </c>
      <c r="X145" s="131">
        <v>0</v>
      </c>
      <c r="Y145" s="132">
        <v>0</v>
      </c>
      <c r="Z145" s="149"/>
      <c r="AA145" s="133">
        <v>0</v>
      </c>
      <c r="AB145" s="131">
        <v>1</v>
      </c>
      <c r="AC145" s="131">
        <v>15.9</v>
      </c>
      <c r="AD145" s="132">
        <v>226</v>
      </c>
      <c r="AE145" s="149"/>
      <c r="AF145" s="133">
        <v>0</v>
      </c>
      <c r="AG145" s="131">
        <v>0</v>
      </c>
      <c r="AH145" s="131">
        <v>0</v>
      </c>
      <c r="AI145" s="132">
        <v>0</v>
      </c>
      <c r="AJ145" s="133">
        <f t="shared" si="52"/>
        <v>20</v>
      </c>
      <c r="AK145" s="131">
        <f t="shared" si="53"/>
        <v>20</v>
      </c>
      <c r="AL145" s="131">
        <f t="shared" si="54"/>
        <v>0</v>
      </c>
      <c r="AM145" s="131">
        <f t="shared" si="55"/>
        <v>226</v>
      </c>
      <c r="AN145" s="136">
        <f t="shared" si="56"/>
        <v>0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0</v>
      </c>
      <c r="AU145" s="131">
        <f t="shared" si="63"/>
        <v>0</v>
      </c>
      <c r="AV145" s="131">
        <f t="shared" si="64"/>
        <v>0</v>
      </c>
      <c r="AW145" s="131">
        <f t="shared" si="65"/>
        <v>1</v>
      </c>
      <c r="AX145" s="136">
        <f t="shared" si="66"/>
        <v>0</v>
      </c>
      <c r="AY145" s="133">
        <f t="shared" si="67"/>
        <v>0</v>
      </c>
      <c r="AZ145" s="131">
        <f t="shared" si="68"/>
        <v>0</v>
      </c>
      <c r="BA145" s="131">
        <f t="shared" si="69"/>
        <v>0</v>
      </c>
      <c r="BB145" s="131">
        <f t="shared" si="70"/>
        <v>15.9</v>
      </c>
      <c r="BC145" s="132">
        <f t="shared" si="71"/>
        <v>0</v>
      </c>
    </row>
    <row r="146" spans="1:55" x14ac:dyDescent="0.25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49"/>
      <c r="G146" s="153">
        <f t="shared" si="48"/>
        <v>0</v>
      </c>
      <c r="H146" s="134">
        <f t="shared" si="49"/>
        <v>0</v>
      </c>
      <c r="I146" s="135">
        <f t="shared" si="50"/>
        <v>0</v>
      </c>
      <c r="J146" s="167">
        <f t="shared" si="51"/>
        <v>20</v>
      </c>
      <c r="K146" s="149"/>
      <c r="L146" s="130">
        <v>0</v>
      </c>
      <c r="M146" s="131">
        <v>0</v>
      </c>
      <c r="N146" s="131">
        <v>0</v>
      </c>
      <c r="O146" s="132">
        <v>0</v>
      </c>
      <c r="P146" s="149"/>
      <c r="Q146" s="133">
        <v>0</v>
      </c>
      <c r="R146" s="131">
        <v>0</v>
      </c>
      <c r="S146" s="131">
        <v>0</v>
      </c>
      <c r="T146" s="132">
        <v>0</v>
      </c>
      <c r="U146" s="149"/>
      <c r="V146" s="133">
        <v>0</v>
      </c>
      <c r="W146" s="131">
        <v>0</v>
      </c>
      <c r="X146" s="131">
        <v>0</v>
      </c>
      <c r="Y146" s="132">
        <v>0</v>
      </c>
      <c r="Z146" s="149"/>
      <c r="AA146" s="133">
        <v>0</v>
      </c>
      <c r="AB146" s="131">
        <v>0</v>
      </c>
      <c r="AC146" s="131">
        <v>0</v>
      </c>
      <c r="AD146" s="132">
        <v>0</v>
      </c>
      <c r="AE146" s="149"/>
      <c r="AF146" s="133">
        <v>0</v>
      </c>
      <c r="AG146" s="131">
        <v>0</v>
      </c>
      <c r="AH146" s="131">
        <v>0</v>
      </c>
      <c r="AI146" s="132">
        <v>20</v>
      </c>
      <c r="AJ146" s="133">
        <f t="shared" si="52"/>
        <v>0</v>
      </c>
      <c r="AK146" s="131">
        <f t="shared" si="53"/>
        <v>0</v>
      </c>
      <c r="AL146" s="131">
        <f t="shared" si="54"/>
        <v>0</v>
      </c>
      <c r="AM146" s="131">
        <f t="shared" si="55"/>
        <v>0</v>
      </c>
      <c r="AN146" s="136">
        <f t="shared" si="56"/>
        <v>20</v>
      </c>
      <c r="AO146" s="133">
        <f t="shared" si="57"/>
        <v>0</v>
      </c>
      <c r="AP146" s="131">
        <f t="shared" si="58"/>
        <v>0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0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0</v>
      </c>
      <c r="AZ146" s="131">
        <f t="shared" si="68"/>
        <v>0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x14ac:dyDescent="0.25">
      <c r="A147" s="138" t="s">
        <v>641</v>
      </c>
      <c r="B147" s="131" t="s">
        <v>42</v>
      </c>
      <c r="C147" s="131" t="s">
        <v>83</v>
      </c>
      <c r="D147" s="131" t="s">
        <v>84</v>
      </c>
      <c r="E147" s="132" t="s">
        <v>1314</v>
      </c>
      <c r="F147" s="149"/>
      <c r="G147" s="153">
        <f t="shared" si="48"/>
        <v>1</v>
      </c>
      <c r="H147" s="134">
        <f t="shared" si="49"/>
        <v>10</v>
      </c>
      <c r="I147" s="135">
        <f t="shared" si="50"/>
        <v>116.50000000000001</v>
      </c>
      <c r="J147" s="167">
        <f t="shared" si="51"/>
        <v>1082</v>
      </c>
      <c r="K147" s="149"/>
      <c r="L147" s="130">
        <v>0</v>
      </c>
      <c r="M147" s="131">
        <v>4</v>
      </c>
      <c r="N147" s="131">
        <v>38.199999999999996</v>
      </c>
      <c r="O147" s="132">
        <v>257</v>
      </c>
      <c r="P147" s="149"/>
      <c r="Q147" s="133">
        <v>1</v>
      </c>
      <c r="R147" s="131">
        <v>1</v>
      </c>
      <c r="S147" s="131">
        <v>8.4</v>
      </c>
      <c r="T147" s="132">
        <v>249</v>
      </c>
      <c r="U147" s="149"/>
      <c r="V147" s="133">
        <v>0</v>
      </c>
      <c r="W147" s="131">
        <v>1</v>
      </c>
      <c r="X147" s="131">
        <v>18.2</v>
      </c>
      <c r="Y147" s="132">
        <v>294</v>
      </c>
      <c r="Z147" s="149"/>
      <c r="AA147" s="133">
        <v>0</v>
      </c>
      <c r="AB147" s="131">
        <v>4</v>
      </c>
      <c r="AC147" s="131">
        <v>51.7</v>
      </c>
      <c r="AD147" s="132">
        <v>282</v>
      </c>
      <c r="AE147" s="149"/>
      <c r="AF147" s="133">
        <v>0</v>
      </c>
      <c r="AG147" s="131">
        <v>1</v>
      </c>
      <c r="AH147" s="131">
        <v>2.2999999999999998</v>
      </c>
      <c r="AI147" s="132">
        <v>233</v>
      </c>
      <c r="AJ147" s="133">
        <f t="shared" si="52"/>
        <v>257</v>
      </c>
      <c r="AK147" s="131">
        <f t="shared" si="53"/>
        <v>249</v>
      </c>
      <c r="AL147" s="131">
        <f t="shared" si="54"/>
        <v>294</v>
      </c>
      <c r="AM147" s="131">
        <f t="shared" si="55"/>
        <v>282</v>
      </c>
      <c r="AN147" s="136">
        <f t="shared" si="56"/>
        <v>233</v>
      </c>
      <c r="AO147" s="133">
        <f t="shared" si="57"/>
        <v>0</v>
      </c>
      <c r="AP147" s="131">
        <f t="shared" si="58"/>
        <v>1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4</v>
      </c>
      <c r="AU147" s="131">
        <f t="shared" si="63"/>
        <v>1</v>
      </c>
      <c r="AV147" s="131">
        <f t="shared" si="64"/>
        <v>1</v>
      </c>
      <c r="AW147" s="131">
        <f t="shared" si="65"/>
        <v>4</v>
      </c>
      <c r="AX147" s="136">
        <f t="shared" si="66"/>
        <v>1</v>
      </c>
      <c r="AY147" s="133">
        <f t="shared" si="67"/>
        <v>38.199999999999996</v>
      </c>
      <c r="AZ147" s="131">
        <f t="shared" si="68"/>
        <v>8.4</v>
      </c>
      <c r="BA147" s="131">
        <f t="shared" si="69"/>
        <v>18.2</v>
      </c>
      <c r="BB147" s="131">
        <f t="shared" si="70"/>
        <v>51.7</v>
      </c>
      <c r="BC147" s="132">
        <f t="shared" si="71"/>
        <v>2.2999999999999998</v>
      </c>
    </row>
    <row r="148" spans="1:55" x14ac:dyDescent="0.25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49"/>
      <c r="G148" s="153">
        <f t="shared" si="48"/>
        <v>0</v>
      </c>
      <c r="H148" s="134">
        <f t="shared" si="49"/>
        <v>0</v>
      </c>
      <c r="I148" s="135">
        <f t="shared" si="50"/>
        <v>0</v>
      </c>
      <c r="J148" s="167">
        <f t="shared" si="51"/>
        <v>0</v>
      </c>
      <c r="K148" s="149"/>
      <c r="L148" s="130">
        <v>0</v>
      </c>
      <c r="M148" s="131">
        <v>0</v>
      </c>
      <c r="N148" s="131">
        <v>0</v>
      </c>
      <c r="O148" s="132">
        <v>0</v>
      </c>
      <c r="P148" s="149"/>
      <c r="Q148" s="133">
        <v>0</v>
      </c>
      <c r="R148" s="131">
        <v>0</v>
      </c>
      <c r="S148" s="131">
        <v>0</v>
      </c>
      <c r="T148" s="132">
        <v>0</v>
      </c>
      <c r="U148" s="149"/>
      <c r="V148" s="133">
        <v>0</v>
      </c>
      <c r="W148" s="131">
        <v>0</v>
      </c>
      <c r="X148" s="131">
        <v>0</v>
      </c>
      <c r="Y148" s="132">
        <v>0</v>
      </c>
      <c r="Z148" s="149"/>
      <c r="AA148" s="133">
        <v>0</v>
      </c>
      <c r="AB148" s="131">
        <v>0</v>
      </c>
      <c r="AC148" s="131">
        <v>0</v>
      </c>
      <c r="AD148" s="132">
        <v>0</v>
      </c>
      <c r="AE148" s="149"/>
      <c r="AF148" s="133">
        <v>0</v>
      </c>
      <c r="AG148" s="131">
        <v>0</v>
      </c>
      <c r="AH148" s="131">
        <v>0</v>
      </c>
      <c r="AI148" s="132">
        <v>0</v>
      </c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x14ac:dyDescent="0.25">
      <c r="A149" s="138" t="s">
        <v>643</v>
      </c>
      <c r="B149" s="131" t="s">
        <v>2047</v>
      </c>
      <c r="C149" s="131" t="s">
        <v>1879</v>
      </c>
      <c r="D149" s="131" t="s">
        <v>1880</v>
      </c>
      <c r="E149" s="132" t="s">
        <v>1954</v>
      </c>
      <c r="F149" s="149"/>
      <c r="G149" s="153">
        <f t="shared" si="48"/>
        <v>2</v>
      </c>
      <c r="H149" s="134">
        <f t="shared" si="49"/>
        <v>3</v>
      </c>
      <c r="I149" s="135">
        <f t="shared" si="50"/>
        <v>80.400000000000006</v>
      </c>
      <c r="J149" s="167">
        <f t="shared" si="51"/>
        <v>795</v>
      </c>
      <c r="K149" s="149"/>
      <c r="L149" s="130">
        <v>1</v>
      </c>
      <c r="M149" s="131">
        <v>1</v>
      </c>
      <c r="N149" s="131">
        <v>31.700000000000003</v>
      </c>
      <c r="O149" s="132">
        <v>239</v>
      </c>
      <c r="P149" s="149"/>
      <c r="Q149" s="133">
        <v>0</v>
      </c>
      <c r="R149" s="131">
        <v>0</v>
      </c>
      <c r="S149" s="131">
        <v>0</v>
      </c>
      <c r="T149" s="132">
        <v>20</v>
      </c>
      <c r="U149" s="149"/>
      <c r="V149" s="133">
        <v>0</v>
      </c>
      <c r="W149" s="131">
        <v>0</v>
      </c>
      <c r="X149" s="131">
        <v>0</v>
      </c>
      <c r="Y149" s="132">
        <v>20</v>
      </c>
      <c r="Z149" s="149"/>
      <c r="AA149" s="133">
        <v>0</v>
      </c>
      <c r="AB149" s="131">
        <v>2</v>
      </c>
      <c r="AC149" s="131">
        <v>39.400000000000006</v>
      </c>
      <c r="AD149" s="132">
        <v>270</v>
      </c>
      <c r="AE149" s="149"/>
      <c r="AF149" s="133">
        <v>1</v>
      </c>
      <c r="AG149" s="131">
        <v>0</v>
      </c>
      <c r="AH149" s="131">
        <v>9.3000000000000007</v>
      </c>
      <c r="AI149" s="132">
        <v>266</v>
      </c>
      <c r="AJ149" s="133">
        <f t="shared" si="52"/>
        <v>239</v>
      </c>
      <c r="AK149" s="131">
        <f t="shared" si="53"/>
        <v>20</v>
      </c>
      <c r="AL149" s="131">
        <f t="shared" si="54"/>
        <v>20</v>
      </c>
      <c r="AM149" s="131">
        <f t="shared" si="55"/>
        <v>270</v>
      </c>
      <c r="AN149" s="136">
        <f t="shared" si="56"/>
        <v>266</v>
      </c>
      <c r="AO149" s="133">
        <f t="shared" si="57"/>
        <v>1</v>
      </c>
      <c r="AP149" s="131">
        <f t="shared" si="58"/>
        <v>0</v>
      </c>
      <c r="AQ149" s="131">
        <f t="shared" si="59"/>
        <v>0</v>
      </c>
      <c r="AR149" s="131">
        <f t="shared" si="60"/>
        <v>0</v>
      </c>
      <c r="AS149" s="136">
        <f t="shared" si="61"/>
        <v>1</v>
      </c>
      <c r="AT149" s="133">
        <f t="shared" si="62"/>
        <v>1</v>
      </c>
      <c r="AU149" s="131">
        <f t="shared" si="63"/>
        <v>0</v>
      </c>
      <c r="AV149" s="131">
        <f t="shared" si="64"/>
        <v>0</v>
      </c>
      <c r="AW149" s="131">
        <f t="shared" si="65"/>
        <v>2</v>
      </c>
      <c r="AX149" s="136">
        <f t="shared" si="66"/>
        <v>0</v>
      </c>
      <c r="AY149" s="133">
        <f t="shared" si="67"/>
        <v>31.700000000000003</v>
      </c>
      <c r="AZ149" s="131">
        <f t="shared" si="68"/>
        <v>0</v>
      </c>
      <c r="BA149" s="131">
        <f t="shared" si="69"/>
        <v>0</v>
      </c>
      <c r="BB149" s="131">
        <f t="shared" si="70"/>
        <v>39.400000000000006</v>
      </c>
      <c r="BC149" s="132">
        <f t="shared" si="71"/>
        <v>9.3000000000000007</v>
      </c>
    </row>
    <row r="150" spans="1:55" x14ac:dyDescent="0.25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49"/>
      <c r="G150" s="153">
        <f t="shared" si="48"/>
        <v>1</v>
      </c>
      <c r="H150" s="134">
        <f t="shared" si="49"/>
        <v>2</v>
      </c>
      <c r="I150" s="135">
        <f t="shared" si="50"/>
        <v>6.5000000000000009</v>
      </c>
      <c r="J150" s="167">
        <f t="shared" si="51"/>
        <v>423</v>
      </c>
      <c r="K150" s="149"/>
      <c r="L150" s="130">
        <v>0</v>
      </c>
      <c r="M150" s="131">
        <v>2</v>
      </c>
      <c r="N150" s="131">
        <v>5.8000000000000007</v>
      </c>
      <c r="O150" s="132">
        <v>142</v>
      </c>
      <c r="P150" s="149"/>
      <c r="Q150" s="133">
        <v>0</v>
      </c>
      <c r="R150" s="131">
        <v>0</v>
      </c>
      <c r="S150" s="131">
        <v>0</v>
      </c>
      <c r="T150" s="132">
        <v>20</v>
      </c>
      <c r="U150" s="149"/>
      <c r="V150" s="133">
        <v>1</v>
      </c>
      <c r="W150" s="131">
        <v>0</v>
      </c>
      <c r="X150" s="131">
        <v>0.7</v>
      </c>
      <c r="Y150" s="132">
        <v>241</v>
      </c>
      <c r="Z150" s="149"/>
      <c r="AA150" s="133">
        <v>0</v>
      </c>
      <c r="AB150" s="131">
        <v>0</v>
      </c>
      <c r="AC150" s="131">
        <v>0</v>
      </c>
      <c r="AD150" s="132">
        <v>20</v>
      </c>
      <c r="AE150" s="149"/>
      <c r="AF150" s="133">
        <v>0</v>
      </c>
      <c r="AG150" s="131">
        <v>0</v>
      </c>
      <c r="AH150" s="131">
        <v>0</v>
      </c>
      <c r="AI150" s="132">
        <v>20</v>
      </c>
      <c r="AJ150" s="133">
        <f t="shared" si="52"/>
        <v>142</v>
      </c>
      <c r="AK150" s="131">
        <f t="shared" si="53"/>
        <v>20</v>
      </c>
      <c r="AL150" s="131">
        <f t="shared" si="54"/>
        <v>241</v>
      </c>
      <c r="AM150" s="131">
        <f t="shared" si="55"/>
        <v>20</v>
      </c>
      <c r="AN150" s="136">
        <f t="shared" si="56"/>
        <v>20</v>
      </c>
      <c r="AO150" s="133">
        <f t="shared" si="57"/>
        <v>0</v>
      </c>
      <c r="AP150" s="131">
        <f t="shared" si="58"/>
        <v>0</v>
      </c>
      <c r="AQ150" s="131">
        <f t="shared" si="59"/>
        <v>1</v>
      </c>
      <c r="AR150" s="131">
        <f t="shared" si="60"/>
        <v>0</v>
      </c>
      <c r="AS150" s="136">
        <f t="shared" si="61"/>
        <v>0</v>
      </c>
      <c r="AT150" s="133">
        <f t="shared" si="62"/>
        <v>2</v>
      </c>
      <c r="AU150" s="131">
        <f t="shared" si="63"/>
        <v>0</v>
      </c>
      <c r="AV150" s="131">
        <f t="shared" si="64"/>
        <v>0</v>
      </c>
      <c r="AW150" s="131">
        <f t="shared" si="65"/>
        <v>0</v>
      </c>
      <c r="AX150" s="136">
        <f t="shared" si="66"/>
        <v>0</v>
      </c>
      <c r="AY150" s="133">
        <f t="shared" si="67"/>
        <v>5.8000000000000007</v>
      </c>
      <c r="AZ150" s="131">
        <f t="shared" si="68"/>
        <v>0</v>
      </c>
      <c r="BA150" s="131">
        <f t="shared" si="69"/>
        <v>0.7</v>
      </c>
      <c r="BB150" s="131">
        <f t="shared" si="70"/>
        <v>0</v>
      </c>
      <c r="BC150" s="132">
        <f t="shared" si="71"/>
        <v>0</v>
      </c>
    </row>
    <row r="151" spans="1:55" x14ac:dyDescent="0.25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49"/>
      <c r="G151" s="153">
        <f t="shared" si="48"/>
        <v>0</v>
      </c>
      <c r="H151" s="134">
        <f t="shared" si="49"/>
        <v>0</v>
      </c>
      <c r="I151" s="135">
        <f t="shared" si="50"/>
        <v>0</v>
      </c>
      <c r="J151" s="167">
        <f t="shared" si="51"/>
        <v>0</v>
      </c>
      <c r="K151" s="149"/>
      <c r="L151" s="130">
        <v>0</v>
      </c>
      <c r="M151" s="131">
        <v>0</v>
      </c>
      <c r="N151" s="131">
        <v>0</v>
      </c>
      <c r="O151" s="132">
        <v>0</v>
      </c>
      <c r="P151" s="149"/>
      <c r="Q151" s="133">
        <v>0</v>
      </c>
      <c r="R151" s="131">
        <v>0</v>
      </c>
      <c r="S151" s="131">
        <v>0</v>
      </c>
      <c r="T151" s="132">
        <v>0</v>
      </c>
      <c r="U151" s="149"/>
      <c r="V151" s="133">
        <v>0</v>
      </c>
      <c r="W151" s="131">
        <v>0</v>
      </c>
      <c r="X151" s="131">
        <v>0</v>
      </c>
      <c r="Y151" s="132">
        <v>0</v>
      </c>
      <c r="Z151" s="149"/>
      <c r="AA151" s="133">
        <v>0</v>
      </c>
      <c r="AB151" s="131">
        <v>0</v>
      </c>
      <c r="AC151" s="131">
        <v>0</v>
      </c>
      <c r="AD151" s="132">
        <v>0</v>
      </c>
      <c r="AE151" s="149"/>
      <c r="AF151" s="133">
        <v>0</v>
      </c>
      <c r="AG151" s="131">
        <v>0</v>
      </c>
      <c r="AH151" s="131">
        <v>0</v>
      </c>
      <c r="AI151" s="132">
        <v>0</v>
      </c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x14ac:dyDescent="0.25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49"/>
      <c r="G152" s="153">
        <f t="shared" si="48"/>
        <v>1</v>
      </c>
      <c r="H152" s="134">
        <f t="shared" si="49"/>
        <v>6</v>
      </c>
      <c r="I152" s="135">
        <f t="shared" si="50"/>
        <v>66.3</v>
      </c>
      <c r="J152" s="167">
        <f t="shared" si="51"/>
        <v>973</v>
      </c>
      <c r="K152" s="149"/>
      <c r="L152" s="130">
        <v>0</v>
      </c>
      <c r="M152" s="131">
        <v>3</v>
      </c>
      <c r="N152" s="131">
        <v>53</v>
      </c>
      <c r="O152" s="132">
        <v>275</v>
      </c>
      <c r="P152" s="149"/>
      <c r="Q152" s="133">
        <v>0</v>
      </c>
      <c r="R152" s="131">
        <v>1</v>
      </c>
      <c r="S152" s="131">
        <v>2</v>
      </c>
      <c r="T152" s="132">
        <v>185</v>
      </c>
      <c r="U152" s="149"/>
      <c r="V152" s="133">
        <v>0</v>
      </c>
      <c r="W152" s="131">
        <v>1</v>
      </c>
      <c r="X152" s="131">
        <v>6</v>
      </c>
      <c r="Y152" s="132">
        <v>286</v>
      </c>
      <c r="Z152" s="149"/>
      <c r="AA152" s="133">
        <v>0</v>
      </c>
      <c r="AB152" s="131">
        <v>1</v>
      </c>
      <c r="AC152" s="131">
        <v>5.3</v>
      </c>
      <c r="AD152" s="132">
        <v>184</v>
      </c>
      <c r="AE152" s="149"/>
      <c r="AF152" s="133">
        <v>1</v>
      </c>
      <c r="AG152" s="131">
        <v>0</v>
      </c>
      <c r="AH152" s="131">
        <v>1.7</v>
      </c>
      <c r="AI152" s="132">
        <v>227</v>
      </c>
      <c r="AJ152" s="133">
        <f t="shared" si="52"/>
        <v>275</v>
      </c>
      <c r="AK152" s="131">
        <f t="shared" si="53"/>
        <v>185</v>
      </c>
      <c r="AL152" s="131">
        <f t="shared" si="54"/>
        <v>286</v>
      </c>
      <c r="AM152" s="131">
        <f t="shared" si="55"/>
        <v>184</v>
      </c>
      <c r="AN152" s="136">
        <f t="shared" si="56"/>
        <v>227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0</v>
      </c>
      <c r="AS152" s="136">
        <f t="shared" si="61"/>
        <v>1</v>
      </c>
      <c r="AT152" s="133">
        <f t="shared" si="62"/>
        <v>3</v>
      </c>
      <c r="AU152" s="131">
        <f t="shared" si="63"/>
        <v>1</v>
      </c>
      <c r="AV152" s="131">
        <f t="shared" si="64"/>
        <v>1</v>
      </c>
      <c r="AW152" s="131">
        <f t="shared" si="65"/>
        <v>1</v>
      </c>
      <c r="AX152" s="136">
        <f t="shared" si="66"/>
        <v>0</v>
      </c>
      <c r="AY152" s="133">
        <f t="shared" si="67"/>
        <v>53</v>
      </c>
      <c r="AZ152" s="131">
        <f t="shared" si="68"/>
        <v>2</v>
      </c>
      <c r="BA152" s="131">
        <f t="shared" si="69"/>
        <v>6</v>
      </c>
      <c r="BB152" s="131">
        <f t="shared" si="70"/>
        <v>5.3</v>
      </c>
      <c r="BC152" s="132">
        <f t="shared" si="71"/>
        <v>1.7</v>
      </c>
    </row>
    <row r="153" spans="1:55" x14ac:dyDescent="0.25">
      <c r="A153" s="138" t="s">
        <v>647</v>
      </c>
      <c r="B153" s="131" t="s">
        <v>2047</v>
      </c>
      <c r="C153" s="131" t="s">
        <v>350</v>
      </c>
      <c r="D153" s="131" t="s">
        <v>347</v>
      </c>
      <c r="E153" s="132" t="s">
        <v>2025</v>
      </c>
      <c r="F153" s="149"/>
      <c r="G153" s="153">
        <f t="shared" si="48"/>
        <v>0</v>
      </c>
      <c r="H153" s="134">
        <f t="shared" si="49"/>
        <v>0</v>
      </c>
      <c r="I153" s="135">
        <f t="shared" si="50"/>
        <v>0</v>
      </c>
      <c r="J153" s="167">
        <f t="shared" si="51"/>
        <v>80</v>
      </c>
      <c r="K153" s="149"/>
      <c r="L153" s="130">
        <v>0</v>
      </c>
      <c r="M153" s="131">
        <v>0</v>
      </c>
      <c r="N153" s="131">
        <v>0</v>
      </c>
      <c r="O153" s="132">
        <v>20</v>
      </c>
      <c r="P153" s="149"/>
      <c r="Q153" s="133">
        <v>0</v>
      </c>
      <c r="R153" s="131">
        <v>0</v>
      </c>
      <c r="S153" s="131">
        <v>0</v>
      </c>
      <c r="T153" s="132">
        <v>20</v>
      </c>
      <c r="U153" s="149"/>
      <c r="V153" s="133">
        <v>0</v>
      </c>
      <c r="W153" s="131">
        <v>0</v>
      </c>
      <c r="X153" s="131">
        <v>0</v>
      </c>
      <c r="Y153" s="132">
        <v>20</v>
      </c>
      <c r="Z153" s="149"/>
      <c r="AA153" s="133">
        <v>0</v>
      </c>
      <c r="AB153" s="131">
        <v>0</v>
      </c>
      <c r="AC153" s="131">
        <v>0</v>
      </c>
      <c r="AD153" s="132">
        <v>0</v>
      </c>
      <c r="AE153" s="149"/>
      <c r="AF153" s="133">
        <v>0</v>
      </c>
      <c r="AG153" s="131">
        <v>0</v>
      </c>
      <c r="AH153" s="131">
        <v>0</v>
      </c>
      <c r="AI153" s="132">
        <v>20</v>
      </c>
      <c r="AJ153" s="133">
        <f t="shared" si="52"/>
        <v>20</v>
      </c>
      <c r="AK153" s="131">
        <f t="shared" si="53"/>
        <v>20</v>
      </c>
      <c r="AL153" s="131">
        <f t="shared" si="54"/>
        <v>20</v>
      </c>
      <c r="AM153" s="131">
        <f t="shared" si="55"/>
        <v>0</v>
      </c>
      <c r="AN153" s="136">
        <f t="shared" si="56"/>
        <v>20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x14ac:dyDescent="0.25">
      <c r="A154" s="138" t="s">
        <v>648</v>
      </c>
      <c r="B154" s="131" t="s">
        <v>2047</v>
      </c>
      <c r="C154" s="131" t="s">
        <v>352</v>
      </c>
      <c r="D154" s="131" t="s">
        <v>349</v>
      </c>
      <c r="E154" s="132" t="s">
        <v>1954</v>
      </c>
      <c r="F154" s="149"/>
      <c r="G154" s="153">
        <f t="shared" si="48"/>
        <v>0</v>
      </c>
      <c r="H154" s="134">
        <f t="shared" si="49"/>
        <v>1</v>
      </c>
      <c r="I154" s="135">
        <f t="shared" si="50"/>
        <v>6.2</v>
      </c>
      <c r="J154" s="167">
        <f t="shared" si="51"/>
        <v>257</v>
      </c>
      <c r="K154" s="149"/>
      <c r="L154" s="130">
        <v>0</v>
      </c>
      <c r="M154" s="131">
        <v>0</v>
      </c>
      <c r="N154" s="131">
        <v>0</v>
      </c>
      <c r="O154" s="132">
        <v>0</v>
      </c>
      <c r="P154" s="149"/>
      <c r="Q154" s="133">
        <v>0</v>
      </c>
      <c r="R154" s="131">
        <v>0</v>
      </c>
      <c r="S154" s="131">
        <v>0</v>
      </c>
      <c r="T154" s="132">
        <v>0</v>
      </c>
      <c r="U154" s="149"/>
      <c r="V154" s="133">
        <v>0</v>
      </c>
      <c r="W154" s="131">
        <v>0</v>
      </c>
      <c r="X154" s="131">
        <v>0</v>
      </c>
      <c r="Y154" s="132">
        <v>0</v>
      </c>
      <c r="Z154" s="149"/>
      <c r="AA154" s="133">
        <v>0</v>
      </c>
      <c r="AB154" s="131">
        <v>0</v>
      </c>
      <c r="AC154" s="131">
        <v>0</v>
      </c>
      <c r="AD154" s="132">
        <v>0</v>
      </c>
      <c r="AE154" s="149"/>
      <c r="AF154" s="133">
        <v>0</v>
      </c>
      <c r="AG154" s="131">
        <v>1</v>
      </c>
      <c r="AH154" s="131">
        <v>6.2</v>
      </c>
      <c r="AI154" s="132">
        <v>257</v>
      </c>
      <c r="AJ154" s="133">
        <f t="shared" si="52"/>
        <v>0</v>
      </c>
      <c r="AK154" s="131">
        <f t="shared" si="53"/>
        <v>0</v>
      </c>
      <c r="AL154" s="131">
        <f t="shared" si="54"/>
        <v>0</v>
      </c>
      <c r="AM154" s="131">
        <f t="shared" si="55"/>
        <v>0</v>
      </c>
      <c r="AN154" s="136">
        <f t="shared" si="56"/>
        <v>257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0</v>
      </c>
      <c r="AS154" s="136">
        <f t="shared" si="61"/>
        <v>0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1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0</v>
      </c>
      <c r="BC154" s="132">
        <f t="shared" si="71"/>
        <v>6.2</v>
      </c>
    </row>
    <row r="155" spans="1:55" x14ac:dyDescent="0.25">
      <c r="A155" s="138" t="s">
        <v>649</v>
      </c>
      <c r="B155" s="131" t="s">
        <v>2047</v>
      </c>
      <c r="C155" s="131" t="s">
        <v>90</v>
      </c>
      <c r="D155" s="131" t="s">
        <v>379</v>
      </c>
      <c r="E155" s="132" t="s">
        <v>1311</v>
      </c>
      <c r="F155" s="149"/>
      <c r="G155" s="153">
        <f t="shared" si="48"/>
        <v>1</v>
      </c>
      <c r="H155" s="134">
        <f t="shared" si="49"/>
        <v>1</v>
      </c>
      <c r="I155" s="135">
        <f t="shared" si="50"/>
        <v>14.399999999999999</v>
      </c>
      <c r="J155" s="167">
        <f t="shared" si="51"/>
        <v>382</v>
      </c>
      <c r="K155" s="149"/>
      <c r="L155" s="130">
        <v>0</v>
      </c>
      <c r="M155" s="131">
        <v>1</v>
      </c>
      <c r="N155" s="131">
        <v>12.1</v>
      </c>
      <c r="O155" s="132">
        <v>174</v>
      </c>
      <c r="P155" s="149"/>
      <c r="Q155" s="133">
        <v>0</v>
      </c>
      <c r="R155" s="131">
        <v>0</v>
      </c>
      <c r="S155" s="131">
        <v>0</v>
      </c>
      <c r="T155" s="132">
        <v>20</v>
      </c>
      <c r="U155" s="149"/>
      <c r="V155" s="133">
        <v>0</v>
      </c>
      <c r="W155" s="131">
        <v>0</v>
      </c>
      <c r="X155" s="131">
        <v>0</v>
      </c>
      <c r="Y155" s="132">
        <v>20</v>
      </c>
      <c r="Z155" s="149"/>
      <c r="AA155" s="133">
        <v>1</v>
      </c>
      <c r="AB155" s="131">
        <v>0</v>
      </c>
      <c r="AC155" s="131">
        <v>2.2999999999999998</v>
      </c>
      <c r="AD155" s="132">
        <v>168</v>
      </c>
      <c r="AE155" s="149"/>
      <c r="AF155" s="133">
        <v>0</v>
      </c>
      <c r="AG155" s="131">
        <v>0</v>
      </c>
      <c r="AH155" s="131">
        <v>0</v>
      </c>
      <c r="AI155" s="132">
        <v>0</v>
      </c>
      <c r="AJ155" s="133">
        <f t="shared" si="52"/>
        <v>174</v>
      </c>
      <c r="AK155" s="131">
        <f t="shared" si="53"/>
        <v>20</v>
      </c>
      <c r="AL155" s="131">
        <f t="shared" si="54"/>
        <v>20</v>
      </c>
      <c r="AM155" s="131">
        <f t="shared" si="55"/>
        <v>168</v>
      </c>
      <c r="AN155" s="136">
        <f t="shared" si="56"/>
        <v>0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1</v>
      </c>
      <c r="AS155" s="136">
        <f t="shared" si="61"/>
        <v>0</v>
      </c>
      <c r="AT155" s="133">
        <f t="shared" si="62"/>
        <v>1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0</v>
      </c>
      <c r="AY155" s="133">
        <f t="shared" si="67"/>
        <v>12.1</v>
      </c>
      <c r="AZ155" s="131">
        <f t="shared" si="68"/>
        <v>0</v>
      </c>
      <c r="BA155" s="131">
        <f t="shared" si="69"/>
        <v>0</v>
      </c>
      <c r="BB155" s="131">
        <f t="shared" si="70"/>
        <v>2.2999999999999998</v>
      </c>
      <c r="BC155" s="132">
        <f t="shared" si="71"/>
        <v>0</v>
      </c>
    </row>
    <row r="156" spans="1:55" x14ac:dyDescent="0.25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49"/>
      <c r="G156" s="153">
        <f t="shared" si="48"/>
        <v>0</v>
      </c>
      <c r="H156" s="134">
        <f t="shared" si="49"/>
        <v>0</v>
      </c>
      <c r="I156" s="135">
        <f t="shared" si="50"/>
        <v>0</v>
      </c>
      <c r="J156" s="167">
        <f t="shared" si="51"/>
        <v>0</v>
      </c>
      <c r="K156" s="149"/>
      <c r="L156" s="130">
        <v>0</v>
      </c>
      <c r="M156" s="131">
        <v>0</v>
      </c>
      <c r="N156" s="131">
        <v>0</v>
      </c>
      <c r="O156" s="132">
        <v>0</v>
      </c>
      <c r="P156" s="149"/>
      <c r="Q156" s="133">
        <v>0</v>
      </c>
      <c r="R156" s="131">
        <v>0</v>
      </c>
      <c r="S156" s="131">
        <v>0</v>
      </c>
      <c r="T156" s="132">
        <v>0</v>
      </c>
      <c r="U156" s="149"/>
      <c r="V156" s="133">
        <v>0</v>
      </c>
      <c r="W156" s="131">
        <v>0</v>
      </c>
      <c r="X156" s="131">
        <v>0</v>
      </c>
      <c r="Y156" s="132">
        <v>0</v>
      </c>
      <c r="Z156" s="149"/>
      <c r="AA156" s="133">
        <v>0</v>
      </c>
      <c r="AB156" s="131">
        <v>0</v>
      </c>
      <c r="AC156" s="131">
        <v>0</v>
      </c>
      <c r="AD156" s="132">
        <v>0</v>
      </c>
      <c r="AE156" s="149"/>
      <c r="AF156" s="133">
        <v>0</v>
      </c>
      <c r="AG156" s="131">
        <v>0</v>
      </c>
      <c r="AH156" s="131">
        <v>0</v>
      </c>
      <c r="AI156" s="132">
        <v>0</v>
      </c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x14ac:dyDescent="0.25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49"/>
      <c r="G157" s="153">
        <f t="shared" si="48"/>
        <v>0</v>
      </c>
      <c r="H157" s="134">
        <f t="shared" si="49"/>
        <v>0</v>
      </c>
      <c r="I157" s="135">
        <f t="shared" si="50"/>
        <v>0</v>
      </c>
      <c r="J157" s="167">
        <f t="shared" si="51"/>
        <v>0</v>
      </c>
      <c r="K157" s="149"/>
      <c r="L157" s="130">
        <v>0</v>
      </c>
      <c r="M157" s="131">
        <v>0</v>
      </c>
      <c r="N157" s="131">
        <v>0</v>
      </c>
      <c r="O157" s="132">
        <v>0</v>
      </c>
      <c r="P157" s="149"/>
      <c r="Q157" s="133">
        <v>0</v>
      </c>
      <c r="R157" s="131">
        <v>0</v>
      </c>
      <c r="S157" s="131">
        <v>0</v>
      </c>
      <c r="T157" s="132">
        <v>0</v>
      </c>
      <c r="U157" s="149"/>
      <c r="V157" s="133">
        <v>0</v>
      </c>
      <c r="W157" s="131">
        <v>0</v>
      </c>
      <c r="X157" s="131">
        <v>0</v>
      </c>
      <c r="Y157" s="132">
        <v>0</v>
      </c>
      <c r="Z157" s="149"/>
      <c r="AA157" s="133">
        <v>0</v>
      </c>
      <c r="AB157" s="131">
        <v>0</v>
      </c>
      <c r="AC157" s="131">
        <v>0</v>
      </c>
      <c r="AD157" s="132">
        <v>0</v>
      </c>
      <c r="AE157" s="149"/>
      <c r="AF157" s="133">
        <v>0</v>
      </c>
      <c r="AG157" s="131">
        <v>0</v>
      </c>
      <c r="AH157" s="131">
        <v>0</v>
      </c>
      <c r="AI157" s="132">
        <v>0</v>
      </c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x14ac:dyDescent="0.25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49"/>
      <c r="G158" s="153">
        <f t="shared" si="48"/>
        <v>1</v>
      </c>
      <c r="H158" s="134">
        <f t="shared" si="49"/>
        <v>2</v>
      </c>
      <c r="I158" s="135">
        <f t="shared" si="50"/>
        <v>25.5</v>
      </c>
      <c r="J158" s="167">
        <f t="shared" si="51"/>
        <v>468</v>
      </c>
      <c r="K158" s="149"/>
      <c r="L158" s="130">
        <v>0</v>
      </c>
      <c r="M158" s="131">
        <v>2</v>
      </c>
      <c r="N158" s="131">
        <v>19.899999999999999</v>
      </c>
      <c r="O158" s="132">
        <v>214</v>
      </c>
      <c r="P158" s="149"/>
      <c r="Q158" s="133">
        <v>0</v>
      </c>
      <c r="R158" s="131">
        <v>0</v>
      </c>
      <c r="S158" s="131">
        <v>0</v>
      </c>
      <c r="T158" s="132">
        <v>0</v>
      </c>
      <c r="U158" s="149"/>
      <c r="V158" s="133">
        <v>0</v>
      </c>
      <c r="W158" s="131">
        <v>0</v>
      </c>
      <c r="X158" s="131">
        <v>0</v>
      </c>
      <c r="Y158" s="132">
        <v>0</v>
      </c>
      <c r="Z158" s="149"/>
      <c r="AA158" s="133">
        <v>0</v>
      </c>
      <c r="AB158" s="131">
        <v>0</v>
      </c>
      <c r="AC158" s="131">
        <v>0</v>
      </c>
      <c r="AD158" s="132">
        <v>0</v>
      </c>
      <c r="AE158" s="149"/>
      <c r="AF158" s="133">
        <v>1</v>
      </c>
      <c r="AG158" s="131">
        <v>0</v>
      </c>
      <c r="AH158" s="131">
        <v>5.6</v>
      </c>
      <c r="AI158" s="132">
        <v>254</v>
      </c>
      <c r="AJ158" s="133">
        <f t="shared" si="52"/>
        <v>214</v>
      </c>
      <c r="AK158" s="131">
        <f t="shared" si="53"/>
        <v>0</v>
      </c>
      <c r="AL158" s="131">
        <f t="shared" si="54"/>
        <v>0</v>
      </c>
      <c r="AM158" s="131">
        <f t="shared" si="55"/>
        <v>0</v>
      </c>
      <c r="AN158" s="136">
        <f t="shared" si="56"/>
        <v>254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1</v>
      </c>
      <c r="AT158" s="133">
        <f t="shared" si="62"/>
        <v>2</v>
      </c>
      <c r="AU158" s="131">
        <f t="shared" si="63"/>
        <v>0</v>
      </c>
      <c r="AV158" s="131">
        <f t="shared" si="64"/>
        <v>0</v>
      </c>
      <c r="AW158" s="131">
        <f t="shared" si="65"/>
        <v>0</v>
      </c>
      <c r="AX158" s="136">
        <f t="shared" si="66"/>
        <v>0</v>
      </c>
      <c r="AY158" s="133">
        <f t="shared" si="67"/>
        <v>19.899999999999999</v>
      </c>
      <c r="AZ158" s="131">
        <f t="shared" si="68"/>
        <v>0</v>
      </c>
      <c r="BA158" s="131">
        <f t="shared" si="69"/>
        <v>0</v>
      </c>
      <c r="BB158" s="131">
        <f t="shared" si="70"/>
        <v>0</v>
      </c>
      <c r="BC158" s="132">
        <f t="shared" si="71"/>
        <v>5.6</v>
      </c>
    </row>
    <row r="159" spans="1:55" x14ac:dyDescent="0.25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49"/>
      <c r="G159" s="153">
        <f t="shared" si="48"/>
        <v>1</v>
      </c>
      <c r="H159" s="134">
        <f t="shared" si="49"/>
        <v>6</v>
      </c>
      <c r="I159" s="135">
        <f t="shared" si="50"/>
        <v>46.800000000000004</v>
      </c>
      <c r="J159" s="167">
        <f t="shared" si="51"/>
        <v>769</v>
      </c>
      <c r="K159" s="149"/>
      <c r="L159" s="130">
        <v>0</v>
      </c>
      <c r="M159" s="131">
        <v>4</v>
      </c>
      <c r="N159" s="131">
        <v>37.300000000000004</v>
      </c>
      <c r="O159" s="132">
        <v>254</v>
      </c>
      <c r="P159" s="149"/>
      <c r="Q159" s="133">
        <v>0</v>
      </c>
      <c r="R159" s="131">
        <v>2</v>
      </c>
      <c r="S159" s="131">
        <v>8.6</v>
      </c>
      <c r="T159" s="132">
        <v>250</v>
      </c>
      <c r="U159" s="149"/>
      <c r="V159" s="133">
        <v>1</v>
      </c>
      <c r="W159" s="131">
        <v>0</v>
      </c>
      <c r="X159" s="131">
        <v>0.9</v>
      </c>
      <c r="Y159" s="132">
        <v>245</v>
      </c>
      <c r="Z159" s="149"/>
      <c r="AA159" s="133">
        <v>0</v>
      </c>
      <c r="AB159" s="131">
        <v>0</v>
      </c>
      <c r="AC159" s="131">
        <v>0</v>
      </c>
      <c r="AD159" s="132">
        <v>20</v>
      </c>
      <c r="AE159" s="149"/>
      <c r="AF159" s="133">
        <v>0</v>
      </c>
      <c r="AG159" s="131">
        <v>0</v>
      </c>
      <c r="AH159" s="131">
        <v>0</v>
      </c>
      <c r="AI159" s="132">
        <v>20</v>
      </c>
      <c r="AJ159" s="133">
        <f t="shared" si="52"/>
        <v>254</v>
      </c>
      <c r="AK159" s="131">
        <f t="shared" si="53"/>
        <v>250</v>
      </c>
      <c r="AL159" s="131">
        <f t="shared" si="54"/>
        <v>245</v>
      </c>
      <c r="AM159" s="131">
        <f t="shared" si="55"/>
        <v>20</v>
      </c>
      <c r="AN159" s="136">
        <f t="shared" si="56"/>
        <v>20</v>
      </c>
      <c r="AO159" s="133">
        <f t="shared" si="57"/>
        <v>0</v>
      </c>
      <c r="AP159" s="131">
        <f t="shared" si="58"/>
        <v>0</v>
      </c>
      <c r="AQ159" s="131">
        <f t="shared" si="59"/>
        <v>1</v>
      </c>
      <c r="AR159" s="131">
        <f t="shared" si="60"/>
        <v>0</v>
      </c>
      <c r="AS159" s="136">
        <f t="shared" si="61"/>
        <v>0</v>
      </c>
      <c r="AT159" s="133">
        <f t="shared" si="62"/>
        <v>4</v>
      </c>
      <c r="AU159" s="131">
        <f t="shared" si="63"/>
        <v>2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37.300000000000004</v>
      </c>
      <c r="AZ159" s="131">
        <f t="shared" si="68"/>
        <v>8.6</v>
      </c>
      <c r="BA159" s="131">
        <f t="shared" si="69"/>
        <v>0.9</v>
      </c>
      <c r="BB159" s="131">
        <f t="shared" si="70"/>
        <v>0</v>
      </c>
      <c r="BC159" s="132">
        <f t="shared" si="71"/>
        <v>0</v>
      </c>
    </row>
    <row r="160" spans="1:55" x14ac:dyDescent="0.25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49"/>
      <c r="G160" s="153">
        <f t="shared" si="48"/>
        <v>0</v>
      </c>
      <c r="H160" s="134">
        <f t="shared" si="49"/>
        <v>3</v>
      </c>
      <c r="I160" s="135">
        <f t="shared" si="50"/>
        <v>31.599999999999998</v>
      </c>
      <c r="J160" s="167">
        <f t="shared" si="51"/>
        <v>470</v>
      </c>
      <c r="K160" s="149"/>
      <c r="L160" s="130">
        <v>0</v>
      </c>
      <c r="M160" s="131">
        <v>2</v>
      </c>
      <c r="N160" s="131">
        <v>28.9</v>
      </c>
      <c r="O160" s="132">
        <v>234</v>
      </c>
      <c r="P160" s="149"/>
      <c r="Q160" s="133">
        <v>0</v>
      </c>
      <c r="R160" s="131">
        <v>1</v>
      </c>
      <c r="S160" s="131">
        <v>2.7</v>
      </c>
      <c r="T160" s="132">
        <v>196</v>
      </c>
      <c r="U160" s="149"/>
      <c r="V160" s="133">
        <v>0</v>
      </c>
      <c r="W160" s="131">
        <v>0</v>
      </c>
      <c r="X160" s="131">
        <v>0</v>
      </c>
      <c r="Y160" s="132">
        <v>20</v>
      </c>
      <c r="Z160" s="149"/>
      <c r="AA160" s="133">
        <v>0</v>
      </c>
      <c r="AB160" s="131">
        <v>0</v>
      </c>
      <c r="AC160" s="131">
        <v>0</v>
      </c>
      <c r="AD160" s="132">
        <v>0</v>
      </c>
      <c r="AE160" s="149"/>
      <c r="AF160" s="133">
        <v>0</v>
      </c>
      <c r="AG160" s="131">
        <v>0</v>
      </c>
      <c r="AH160" s="131">
        <v>0</v>
      </c>
      <c r="AI160" s="132">
        <v>20</v>
      </c>
      <c r="AJ160" s="133">
        <f t="shared" si="52"/>
        <v>234</v>
      </c>
      <c r="AK160" s="131">
        <f t="shared" si="53"/>
        <v>196</v>
      </c>
      <c r="AL160" s="131">
        <f t="shared" si="54"/>
        <v>20</v>
      </c>
      <c r="AM160" s="131">
        <f t="shared" si="55"/>
        <v>0</v>
      </c>
      <c r="AN160" s="136">
        <f t="shared" si="56"/>
        <v>20</v>
      </c>
      <c r="AO160" s="133">
        <f t="shared" si="57"/>
        <v>0</v>
      </c>
      <c r="AP160" s="131">
        <f t="shared" si="58"/>
        <v>0</v>
      </c>
      <c r="AQ160" s="131">
        <f t="shared" si="59"/>
        <v>0</v>
      </c>
      <c r="AR160" s="131">
        <f t="shared" si="60"/>
        <v>0</v>
      </c>
      <c r="AS160" s="136">
        <f t="shared" si="61"/>
        <v>0</v>
      </c>
      <c r="AT160" s="133">
        <f t="shared" si="62"/>
        <v>2</v>
      </c>
      <c r="AU160" s="131">
        <f t="shared" si="63"/>
        <v>1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28.9</v>
      </c>
      <c r="AZ160" s="131">
        <f t="shared" si="68"/>
        <v>2.7</v>
      </c>
      <c r="BA160" s="131">
        <f t="shared" si="69"/>
        <v>0</v>
      </c>
      <c r="BB160" s="131">
        <f t="shared" si="70"/>
        <v>0</v>
      </c>
      <c r="BC160" s="132">
        <f t="shared" si="71"/>
        <v>0</v>
      </c>
    </row>
    <row r="161" spans="1:55" x14ac:dyDescent="0.25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49"/>
      <c r="G161" s="153">
        <f t="shared" si="48"/>
        <v>0</v>
      </c>
      <c r="H161" s="134">
        <f t="shared" si="49"/>
        <v>0</v>
      </c>
      <c r="I161" s="135">
        <f t="shared" si="50"/>
        <v>0</v>
      </c>
      <c r="J161" s="167">
        <f t="shared" si="51"/>
        <v>0</v>
      </c>
      <c r="K161" s="149"/>
      <c r="L161" s="130">
        <v>0</v>
      </c>
      <c r="M161" s="131">
        <v>0</v>
      </c>
      <c r="N161" s="131">
        <v>0</v>
      </c>
      <c r="O161" s="132">
        <v>0</v>
      </c>
      <c r="P161" s="149"/>
      <c r="Q161" s="133">
        <v>0</v>
      </c>
      <c r="R161" s="131">
        <v>0</v>
      </c>
      <c r="S161" s="131">
        <v>0</v>
      </c>
      <c r="T161" s="132">
        <v>0</v>
      </c>
      <c r="U161" s="149"/>
      <c r="V161" s="133">
        <v>0</v>
      </c>
      <c r="W161" s="131">
        <v>0</v>
      </c>
      <c r="X161" s="131">
        <v>0</v>
      </c>
      <c r="Y161" s="132">
        <v>0</v>
      </c>
      <c r="Z161" s="149"/>
      <c r="AA161" s="133">
        <v>0</v>
      </c>
      <c r="AB161" s="131">
        <v>0</v>
      </c>
      <c r="AC161" s="131">
        <v>0</v>
      </c>
      <c r="AD161" s="132">
        <v>0</v>
      </c>
      <c r="AE161" s="149"/>
      <c r="AF161" s="133">
        <v>0</v>
      </c>
      <c r="AG161" s="131">
        <v>0</v>
      </c>
      <c r="AH161" s="131">
        <v>0</v>
      </c>
      <c r="AI161" s="132">
        <v>0</v>
      </c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x14ac:dyDescent="0.25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49"/>
      <c r="G162" s="153">
        <f t="shared" si="48"/>
        <v>0</v>
      </c>
      <c r="H162" s="134">
        <f t="shared" si="49"/>
        <v>0</v>
      </c>
      <c r="I162" s="135">
        <f t="shared" si="50"/>
        <v>0</v>
      </c>
      <c r="J162" s="167">
        <f t="shared" si="51"/>
        <v>20</v>
      </c>
      <c r="K162" s="149"/>
      <c r="L162" s="130">
        <v>0</v>
      </c>
      <c r="M162" s="131">
        <v>0</v>
      </c>
      <c r="N162" s="131">
        <v>0</v>
      </c>
      <c r="O162" s="132">
        <v>20</v>
      </c>
      <c r="P162" s="149"/>
      <c r="Q162" s="133">
        <v>0</v>
      </c>
      <c r="R162" s="131">
        <v>0</v>
      </c>
      <c r="S162" s="131">
        <v>0</v>
      </c>
      <c r="T162" s="132">
        <v>0</v>
      </c>
      <c r="U162" s="149"/>
      <c r="V162" s="133">
        <v>0</v>
      </c>
      <c r="W162" s="131">
        <v>0</v>
      </c>
      <c r="X162" s="131">
        <v>0</v>
      </c>
      <c r="Y162" s="132">
        <v>0</v>
      </c>
      <c r="Z162" s="149"/>
      <c r="AA162" s="133">
        <v>0</v>
      </c>
      <c r="AB162" s="131">
        <v>0</v>
      </c>
      <c r="AC162" s="131">
        <v>0</v>
      </c>
      <c r="AD162" s="132">
        <v>0</v>
      </c>
      <c r="AE162" s="149"/>
      <c r="AF162" s="133">
        <v>0</v>
      </c>
      <c r="AG162" s="131">
        <v>0</v>
      </c>
      <c r="AH162" s="131">
        <v>0</v>
      </c>
      <c r="AI162" s="132">
        <v>0</v>
      </c>
      <c r="AJ162" s="133">
        <f t="shared" si="52"/>
        <v>20</v>
      </c>
      <c r="AK162" s="131">
        <f t="shared" si="53"/>
        <v>0</v>
      </c>
      <c r="AL162" s="131">
        <f t="shared" si="54"/>
        <v>0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0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0</v>
      </c>
      <c r="BB162" s="131">
        <f t="shared" si="70"/>
        <v>0</v>
      </c>
      <c r="BC162" s="132">
        <f t="shared" si="71"/>
        <v>0</v>
      </c>
    </row>
    <row r="163" spans="1:55" x14ac:dyDescent="0.25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49"/>
      <c r="G163" s="153">
        <f t="shared" si="48"/>
        <v>0</v>
      </c>
      <c r="H163" s="134">
        <f t="shared" si="49"/>
        <v>0</v>
      </c>
      <c r="I163" s="135">
        <f t="shared" si="50"/>
        <v>0</v>
      </c>
      <c r="J163" s="167">
        <f t="shared" si="51"/>
        <v>0</v>
      </c>
      <c r="K163" s="149"/>
      <c r="L163" s="130">
        <v>0</v>
      </c>
      <c r="M163" s="131">
        <v>0</v>
      </c>
      <c r="N163" s="131">
        <v>0</v>
      </c>
      <c r="O163" s="132">
        <v>0</v>
      </c>
      <c r="P163" s="149"/>
      <c r="Q163" s="133">
        <v>0</v>
      </c>
      <c r="R163" s="131">
        <v>0</v>
      </c>
      <c r="S163" s="131">
        <v>0</v>
      </c>
      <c r="T163" s="132">
        <v>0</v>
      </c>
      <c r="U163" s="149"/>
      <c r="V163" s="133">
        <v>0</v>
      </c>
      <c r="W163" s="131">
        <v>0</v>
      </c>
      <c r="X163" s="131">
        <v>0</v>
      </c>
      <c r="Y163" s="132">
        <v>0</v>
      </c>
      <c r="Z163" s="149"/>
      <c r="AA163" s="133">
        <v>0</v>
      </c>
      <c r="AB163" s="131">
        <v>0</v>
      </c>
      <c r="AC163" s="131">
        <v>0</v>
      </c>
      <c r="AD163" s="132">
        <v>0</v>
      </c>
      <c r="AE163" s="149"/>
      <c r="AF163" s="133">
        <v>0</v>
      </c>
      <c r="AG163" s="131">
        <v>0</v>
      </c>
      <c r="AH163" s="131">
        <v>0</v>
      </c>
      <c r="AI163" s="132">
        <v>0</v>
      </c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x14ac:dyDescent="0.25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49"/>
      <c r="G164" s="153">
        <f t="shared" si="48"/>
        <v>3</v>
      </c>
      <c r="H164" s="134">
        <f t="shared" si="49"/>
        <v>4</v>
      </c>
      <c r="I164" s="135">
        <f t="shared" si="50"/>
        <v>59.9</v>
      </c>
      <c r="J164" s="167">
        <f t="shared" si="51"/>
        <v>926</v>
      </c>
      <c r="K164" s="149"/>
      <c r="L164" s="130">
        <v>0</v>
      </c>
      <c r="M164" s="131">
        <v>1</v>
      </c>
      <c r="N164" s="131">
        <v>19.5</v>
      </c>
      <c r="O164" s="132">
        <v>209</v>
      </c>
      <c r="P164" s="149"/>
      <c r="Q164" s="133">
        <v>2</v>
      </c>
      <c r="R164" s="131">
        <v>0</v>
      </c>
      <c r="S164" s="131">
        <v>1.5</v>
      </c>
      <c r="T164" s="132">
        <v>178</v>
      </c>
      <c r="U164" s="149"/>
      <c r="V164" s="133">
        <v>1</v>
      </c>
      <c r="W164" s="131">
        <v>1</v>
      </c>
      <c r="X164" s="131">
        <v>2</v>
      </c>
      <c r="Y164" s="132">
        <v>272</v>
      </c>
      <c r="Z164" s="149"/>
      <c r="AA164" s="133">
        <v>0</v>
      </c>
      <c r="AB164" s="131">
        <v>2</v>
      </c>
      <c r="AC164" s="131">
        <v>36.9</v>
      </c>
      <c r="AD164" s="132">
        <v>267</v>
      </c>
      <c r="AE164" s="149"/>
      <c r="AF164" s="133">
        <v>0</v>
      </c>
      <c r="AG164" s="131">
        <v>0</v>
      </c>
      <c r="AH164" s="131">
        <v>0</v>
      </c>
      <c r="AI164" s="132">
        <v>20</v>
      </c>
      <c r="AJ164" s="133">
        <f t="shared" si="52"/>
        <v>209</v>
      </c>
      <c r="AK164" s="131">
        <f t="shared" si="53"/>
        <v>178</v>
      </c>
      <c r="AL164" s="131">
        <f t="shared" si="54"/>
        <v>272</v>
      </c>
      <c r="AM164" s="131">
        <f t="shared" si="55"/>
        <v>267</v>
      </c>
      <c r="AN164" s="136">
        <f t="shared" si="56"/>
        <v>20</v>
      </c>
      <c r="AO164" s="133">
        <f t="shared" si="57"/>
        <v>0</v>
      </c>
      <c r="AP164" s="131">
        <f t="shared" si="58"/>
        <v>2</v>
      </c>
      <c r="AQ164" s="131">
        <f t="shared" si="59"/>
        <v>1</v>
      </c>
      <c r="AR164" s="131">
        <f t="shared" si="60"/>
        <v>0</v>
      </c>
      <c r="AS164" s="136">
        <f t="shared" si="61"/>
        <v>0</v>
      </c>
      <c r="AT164" s="133">
        <f t="shared" si="62"/>
        <v>1</v>
      </c>
      <c r="AU164" s="131">
        <f t="shared" si="63"/>
        <v>0</v>
      </c>
      <c r="AV164" s="131">
        <f t="shared" si="64"/>
        <v>1</v>
      </c>
      <c r="AW164" s="131">
        <f t="shared" si="65"/>
        <v>2</v>
      </c>
      <c r="AX164" s="136">
        <f t="shared" si="66"/>
        <v>0</v>
      </c>
      <c r="AY164" s="133">
        <f t="shared" si="67"/>
        <v>19.5</v>
      </c>
      <c r="AZ164" s="131">
        <f t="shared" si="68"/>
        <v>1.5</v>
      </c>
      <c r="BA164" s="131">
        <f t="shared" si="69"/>
        <v>2</v>
      </c>
      <c r="BB164" s="131">
        <f t="shared" si="70"/>
        <v>36.9</v>
      </c>
      <c r="BC164" s="132">
        <f t="shared" si="71"/>
        <v>0</v>
      </c>
    </row>
    <row r="165" spans="1:55" x14ac:dyDescent="0.25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49"/>
      <c r="G165" s="153">
        <f t="shared" si="48"/>
        <v>0</v>
      </c>
      <c r="H165" s="134">
        <f t="shared" si="49"/>
        <v>0</v>
      </c>
      <c r="I165" s="135">
        <f t="shared" si="50"/>
        <v>0</v>
      </c>
      <c r="J165" s="167">
        <f t="shared" si="51"/>
        <v>0</v>
      </c>
      <c r="K165" s="149"/>
      <c r="L165" s="130">
        <v>0</v>
      </c>
      <c r="M165" s="131">
        <v>0</v>
      </c>
      <c r="N165" s="131">
        <v>0</v>
      </c>
      <c r="O165" s="132">
        <v>0</v>
      </c>
      <c r="P165" s="149"/>
      <c r="Q165" s="133">
        <v>0</v>
      </c>
      <c r="R165" s="131">
        <v>0</v>
      </c>
      <c r="S165" s="131">
        <v>0</v>
      </c>
      <c r="T165" s="132">
        <v>0</v>
      </c>
      <c r="U165" s="149"/>
      <c r="V165" s="133">
        <v>0</v>
      </c>
      <c r="W165" s="131">
        <v>0</v>
      </c>
      <c r="X165" s="131">
        <v>0</v>
      </c>
      <c r="Y165" s="132">
        <v>0</v>
      </c>
      <c r="Z165" s="149"/>
      <c r="AA165" s="133">
        <v>0</v>
      </c>
      <c r="AB165" s="131">
        <v>0</v>
      </c>
      <c r="AC165" s="131">
        <v>0</v>
      </c>
      <c r="AD165" s="132">
        <v>0</v>
      </c>
      <c r="AE165" s="149"/>
      <c r="AF165" s="133">
        <v>0</v>
      </c>
      <c r="AG165" s="131">
        <v>0</v>
      </c>
      <c r="AH165" s="131">
        <v>0</v>
      </c>
      <c r="AI165" s="132">
        <v>0</v>
      </c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x14ac:dyDescent="0.25">
      <c r="A166" s="138" t="s">
        <v>660</v>
      </c>
      <c r="B166" s="131" t="s">
        <v>1028</v>
      </c>
      <c r="C166" s="131" t="s">
        <v>360</v>
      </c>
      <c r="D166" s="131" t="s">
        <v>157</v>
      </c>
      <c r="E166" s="132" t="s">
        <v>1955</v>
      </c>
      <c r="F166" s="149"/>
      <c r="G166" s="153">
        <f t="shared" si="48"/>
        <v>0</v>
      </c>
      <c r="H166" s="134">
        <f t="shared" si="49"/>
        <v>0</v>
      </c>
      <c r="I166" s="135">
        <f t="shared" si="50"/>
        <v>0</v>
      </c>
      <c r="J166" s="167">
        <f t="shared" si="51"/>
        <v>0</v>
      </c>
      <c r="K166" s="149"/>
      <c r="L166" s="130">
        <v>0</v>
      </c>
      <c r="M166" s="131">
        <v>0</v>
      </c>
      <c r="N166" s="131">
        <v>0</v>
      </c>
      <c r="O166" s="132">
        <v>0</v>
      </c>
      <c r="P166" s="149"/>
      <c r="Q166" s="133">
        <v>0</v>
      </c>
      <c r="R166" s="131">
        <v>0</v>
      </c>
      <c r="S166" s="131">
        <v>0</v>
      </c>
      <c r="T166" s="132">
        <v>0</v>
      </c>
      <c r="U166" s="149"/>
      <c r="V166" s="133">
        <v>0</v>
      </c>
      <c r="W166" s="131">
        <v>0</v>
      </c>
      <c r="X166" s="131">
        <v>0</v>
      </c>
      <c r="Y166" s="132">
        <v>0</v>
      </c>
      <c r="Z166" s="149"/>
      <c r="AA166" s="133">
        <v>0</v>
      </c>
      <c r="AB166" s="131">
        <v>0</v>
      </c>
      <c r="AC166" s="131">
        <v>0</v>
      </c>
      <c r="AD166" s="132">
        <v>0</v>
      </c>
      <c r="AE166" s="149"/>
      <c r="AF166" s="133">
        <v>0</v>
      </c>
      <c r="AG166" s="131">
        <v>0</v>
      </c>
      <c r="AH166" s="131">
        <v>0</v>
      </c>
      <c r="AI166" s="132">
        <v>0</v>
      </c>
      <c r="AJ166" s="133">
        <f t="shared" si="52"/>
        <v>0</v>
      </c>
      <c r="AK166" s="131">
        <f t="shared" si="53"/>
        <v>0</v>
      </c>
      <c r="AL166" s="131">
        <f t="shared" si="54"/>
        <v>0</v>
      </c>
      <c r="AM166" s="131">
        <f t="shared" si="55"/>
        <v>0</v>
      </c>
      <c r="AN166" s="136">
        <f t="shared" si="56"/>
        <v>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x14ac:dyDescent="0.25">
      <c r="A167" s="138" t="s">
        <v>661</v>
      </c>
      <c r="B167" s="131" t="s">
        <v>50</v>
      </c>
      <c r="C167" s="131" t="s">
        <v>1961</v>
      </c>
      <c r="D167" s="131" t="s">
        <v>2121</v>
      </c>
      <c r="E167" s="132" t="s">
        <v>1955</v>
      </c>
      <c r="F167" s="149"/>
      <c r="G167" s="153">
        <f t="shared" si="48"/>
        <v>0</v>
      </c>
      <c r="H167" s="134">
        <f t="shared" si="49"/>
        <v>0</v>
      </c>
      <c r="I167" s="135">
        <f t="shared" si="50"/>
        <v>0</v>
      </c>
      <c r="J167" s="167">
        <f t="shared" si="51"/>
        <v>0</v>
      </c>
      <c r="K167" s="149"/>
      <c r="L167" s="130">
        <v>0</v>
      </c>
      <c r="M167" s="131">
        <v>0</v>
      </c>
      <c r="N167" s="131">
        <v>0</v>
      </c>
      <c r="O167" s="132">
        <v>0</v>
      </c>
      <c r="P167" s="149"/>
      <c r="Q167" s="133">
        <v>0</v>
      </c>
      <c r="R167" s="131">
        <v>0</v>
      </c>
      <c r="S167" s="131">
        <v>0</v>
      </c>
      <c r="T167" s="132">
        <v>0</v>
      </c>
      <c r="U167" s="149"/>
      <c r="V167" s="133">
        <v>0</v>
      </c>
      <c r="W167" s="131">
        <v>0</v>
      </c>
      <c r="X167" s="131">
        <v>0</v>
      </c>
      <c r="Y167" s="132">
        <v>0</v>
      </c>
      <c r="Z167" s="149"/>
      <c r="AA167" s="133">
        <v>0</v>
      </c>
      <c r="AB167" s="131">
        <v>0</v>
      </c>
      <c r="AC167" s="131">
        <v>0</v>
      </c>
      <c r="AD167" s="132">
        <v>0</v>
      </c>
      <c r="AE167" s="149"/>
      <c r="AF167" s="133">
        <v>0</v>
      </c>
      <c r="AG167" s="131">
        <v>0</v>
      </c>
      <c r="AH167" s="131">
        <v>0</v>
      </c>
      <c r="AI167" s="132">
        <v>0</v>
      </c>
      <c r="AJ167" s="133">
        <f t="shared" si="52"/>
        <v>0</v>
      </c>
      <c r="AK167" s="131">
        <f t="shared" si="53"/>
        <v>0</v>
      </c>
      <c r="AL167" s="131">
        <f t="shared" si="54"/>
        <v>0</v>
      </c>
      <c r="AM167" s="131">
        <f t="shared" si="55"/>
        <v>0</v>
      </c>
      <c r="AN167" s="136">
        <f t="shared" si="56"/>
        <v>0</v>
      </c>
      <c r="AO167" s="133">
        <f t="shared" si="57"/>
        <v>0</v>
      </c>
      <c r="AP167" s="131">
        <f t="shared" si="58"/>
        <v>0</v>
      </c>
      <c r="AQ167" s="131">
        <f t="shared" si="59"/>
        <v>0</v>
      </c>
      <c r="AR167" s="131">
        <f t="shared" si="60"/>
        <v>0</v>
      </c>
      <c r="AS167" s="136">
        <f t="shared" si="61"/>
        <v>0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0</v>
      </c>
      <c r="AY167" s="133">
        <f t="shared" si="67"/>
        <v>0</v>
      </c>
      <c r="AZ167" s="131">
        <f t="shared" si="68"/>
        <v>0</v>
      </c>
      <c r="BA167" s="131">
        <f t="shared" si="69"/>
        <v>0</v>
      </c>
      <c r="BB167" s="131">
        <f t="shared" si="70"/>
        <v>0</v>
      </c>
      <c r="BC167" s="132">
        <f t="shared" si="71"/>
        <v>0</v>
      </c>
    </row>
    <row r="168" spans="1:55" x14ac:dyDescent="0.25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49"/>
      <c r="G168" s="153">
        <f t="shared" si="48"/>
        <v>0</v>
      </c>
      <c r="H168" s="134">
        <f t="shared" si="49"/>
        <v>0</v>
      </c>
      <c r="I168" s="135">
        <f t="shared" si="50"/>
        <v>0</v>
      </c>
      <c r="J168" s="167">
        <f t="shared" si="51"/>
        <v>0</v>
      </c>
      <c r="K168" s="149"/>
      <c r="L168" s="130">
        <v>0</v>
      </c>
      <c r="M168" s="131">
        <v>0</v>
      </c>
      <c r="N168" s="131">
        <v>0</v>
      </c>
      <c r="O168" s="132">
        <v>0</v>
      </c>
      <c r="P168" s="149"/>
      <c r="Q168" s="133">
        <v>0</v>
      </c>
      <c r="R168" s="131">
        <v>0</v>
      </c>
      <c r="S168" s="131">
        <v>0</v>
      </c>
      <c r="T168" s="132">
        <v>0</v>
      </c>
      <c r="U168" s="149"/>
      <c r="V168" s="133">
        <v>0</v>
      </c>
      <c r="W168" s="131">
        <v>0</v>
      </c>
      <c r="X168" s="131">
        <v>0</v>
      </c>
      <c r="Y168" s="132">
        <v>0</v>
      </c>
      <c r="Z168" s="149"/>
      <c r="AA168" s="133">
        <v>0</v>
      </c>
      <c r="AB168" s="131">
        <v>0</v>
      </c>
      <c r="AC168" s="131">
        <v>0</v>
      </c>
      <c r="AD168" s="132">
        <v>0</v>
      </c>
      <c r="AE168" s="149"/>
      <c r="AF168" s="133">
        <v>0</v>
      </c>
      <c r="AG168" s="131">
        <v>0</v>
      </c>
      <c r="AH168" s="131">
        <v>0</v>
      </c>
      <c r="AI168" s="132">
        <v>0</v>
      </c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x14ac:dyDescent="0.25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49"/>
      <c r="G169" s="153">
        <f t="shared" si="48"/>
        <v>0</v>
      </c>
      <c r="H169" s="134">
        <f t="shared" si="49"/>
        <v>0</v>
      </c>
      <c r="I169" s="135">
        <f t="shared" si="50"/>
        <v>0</v>
      </c>
      <c r="J169" s="167">
        <f t="shared" si="51"/>
        <v>0</v>
      </c>
      <c r="K169" s="149"/>
      <c r="L169" s="130">
        <v>0</v>
      </c>
      <c r="M169" s="131">
        <v>0</v>
      </c>
      <c r="N169" s="131">
        <v>0</v>
      </c>
      <c r="O169" s="132">
        <v>0</v>
      </c>
      <c r="P169" s="149"/>
      <c r="Q169" s="133">
        <v>0</v>
      </c>
      <c r="R169" s="131">
        <v>0</v>
      </c>
      <c r="S169" s="131">
        <v>0</v>
      </c>
      <c r="T169" s="132">
        <v>0</v>
      </c>
      <c r="U169" s="149"/>
      <c r="V169" s="133">
        <v>0</v>
      </c>
      <c r="W169" s="131">
        <v>0</v>
      </c>
      <c r="X169" s="131">
        <v>0</v>
      </c>
      <c r="Y169" s="132">
        <v>0</v>
      </c>
      <c r="Z169" s="149"/>
      <c r="AA169" s="133">
        <v>0</v>
      </c>
      <c r="AB169" s="131">
        <v>0</v>
      </c>
      <c r="AC169" s="131">
        <v>0</v>
      </c>
      <c r="AD169" s="132">
        <v>0</v>
      </c>
      <c r="AE169" s="149"/>
      <c r="AF169" s="133">
        <v>0</v>
      </c>
      <c r="AG169" s="131">
        <v>0</v>
      </c>
      <c r="AH169" s="131">
        <v>0</v>
      </c>
      <c r="AI169" s="132">
        <v>0</v>
      </c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x14ac:dyDescent="0.25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49"/>
      <c r="G170" s="153">
        <f t="shared" si="48"/>
        <v>0</v>
      </c>
      <c r="H170" s="134">
        <f t="shared" si="49"/>
        <v>0</v>
      </c>
      <c r="I170" s="135">
        <f t="shared" si="50"/>
        <v>0</v>
      </c>
      <c r="J170" s="167">
        <f t="shared" si="51"/>
        <v>40</v>
      </c>
      <c r="K170" s="149"/>
      <c r="L170" s="130">
        <v>0</v>
      </c>
      <c r="M170" s="131">
        <v>0</v>
      </c>
      <c r="N170" s="131">
        <v>0</v>
      </c>
      <c r="O170" s="132">
        <v>0</v>
      </c>
      <c r="P170" s="149"/>
      <c r="Q170" s="133">
        <v>0</v>
      </c>
      <c r="R170" s="131">
        <v>0</v>
      </c>
      <c r="S170" s="131">
        <v>0</v>
      </c>
      <c r="T170" s="132">
        <v>20</v>
      </c>
      <c r="U170" s="149"/>
      <c r="V170" s="133">
        <v>0</v>
      </c>
      <c r="W170" s="131">
        <v>0</v>
      </c>
      <c r="X170" s="131">
        <v>0</v>
      </c>
      <c r="Y170" s="132">
        <v>20</v>
      </c>
      <c r="Z170" s="149"/>
      <c r="AA170" s="133">
        <v>0</v>
      </c>
      <c r="AB170" s="131">
        <v>0</v>
      </c>
      <c r="AC170" s="131">
        <v>0</v>
      </c>
      <c r="AD170" s="132">
        <v>0</v>
      </c>
      <c r="AE170" s="149"/>
      <c r="AF170" s="133">
        <v>0</v>
      </c>
      <c r="AG170" s="131">
        <v>0</v>
      </c>
      <c r="AH170" s="131">
        <v>0</v>
      </c>
      <c r="AI170" s="132">
        <v>0</v>
      </c>
      <c r="AJ170" s="133">
        <f t="shared" si="52"/>
        <v>0</v>
      </c>
      <c r="AK170" s="131">
        <f t="shared" si="53"/>
        <v>20</v>
      </c>
      <c r="AL170" s="131">
        <f t="shared" si="54"/>
        <v>20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x14ac:dyDescent="0.25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49"/>
      <c r="G171" s="153">
        <f t="shared" si="48"/>
        <v>0</v>
      </c>
      <c r="H171" s="134">
        <f t="shared" si="49"/>
        <v>1</v>
      </c>
      <c r="I171" s="135">
        <f t="shared" si="50"/>
        <v>14.1</v>
      </c>
      <c r="J171" s="167">
        <f t="shared" si="51"/>
        <v>256</v>
      </c>
      <c r="K171" s="149"/>
      <c r="L171" s="130">
        <v>0</v>
      </c>
      <c r="M171" s="131">
        <v>0</v>
      </c>
      <c r="N171" s="131">
        <v>0</v>
      </c>
      <c r="O171" s="132">
        <v>0</v>
      </c>
      <c r="P171" s="149"/>
      <c r="Q171" s="133">
        <v>0</v>
      </c>
      <c r="R171" s="131">
        <v>0</v>
      </c>
      <c r="S171" s="131">
        <v>0</v>
      </c>
      <c r="T171" s="132">
        <v>0</v>
      </c>
      <c r="U171" s="149"/>
      <c r="V171" s="133">
        <v>0</v>
      </c>
      <c r="W171" s="131">
        <v>0</v>
      </c>
      <c r="X171" s="131">
        <v>0</v>
      </c>
      <c r="Y171" s="132">
        <v>20</v>
      </c>
      <c r="Z171" s="149"/>
      <c r="AA171" s="133">
        <v>0</v>
      </c>
      <c r="AB171" s="131">
        <v>1</v>
      </c>
      <c r="AC171" s="131">
        <v>14.1</v>
      </c>
      <c r="AD171" s="132">
        <v>216</v>
      </c>
      <c r="AE171" s="149"/>
      <c r="AF171" s="133">
        <v>0</v>
      </c>
      <c r="AG171" s="131">
        <v>0</v>
      </c>
      <c r="AH171" s="131">
        <v>0</v>
      </c>
      <c r="AI171" s="132">
        <v>20</v>
      </c>
      <c r="AJ171" s="133">
        <f t="shared" si="52"/>
        <v>0</v>
      </c>
      <c r="AK171" s="131">
        <f t="shared" si="53"/>
        <v>0</v>
      </c>
      <c r="AL171" s="131">
        <f t="shared" si="54"/>
        <v>20</v>
      </c>
      <c r="AM171" s="131">
        <f t="shared" si="55"/>
        <v>216</v>
      </c>
      <c r="AN171" s="136">
        <f t="shared" si="56"/>
        <v>20</v>
      </c>
      <c r="AO171" s="133">
        <f t="shared" si="57"/>
        <v>0</v>
      </c>
      <c r="AP171" s="131">
        <f t="shared" si="58"/>
        <v>0</v>
      </c>
      <c r="AQ171" s="131">
        <f t="shared" si="59"/>
        <v>0</v>
      </c>
      <c r="AR171" s="131">
        <f t="shared" si="60"/>
        <v>0</v>
      </c>
      <c r="AS171" s="136">
        <f t="shared" si="61"/>
        <v>0</v>
      </c>
      <c r="AT171" s="133">
        <f t="shared" si="62"/>
        <v>0</v>
      </c>
      <c r="AU171" s="131">
        <f t="shared" si="63"/>
        <v>0</v>
      </c>
      <c r="AV171" s="131">
        <f t="shared" si="64"/>
        <v>0</v>
      </c>
      <c r="AW171" s="131">
        <f t="shared" si="65"/>
        <v>1</v>
      </c>
      <c r="AX171" s="136">
        <f t="shared" si="66"/>
        <v>0</v>
      </c>
      <c r="AY171" s="133">
        <f t="shared" si="67"/>
        <v>0</v>
      </c>
      <c r="AZ171" s="131">
        <f t="shared" si="68"/>
        <v>0</v>
      </c>
      <c r="BA171" s="131">
        <f t="shared" si="69"/>
        <v>0</v>
      </c>
      <c r="BB171" s="131">
        <f t="shared" si="70"/>
        <v>14.1</v>
      </c>
      <c r="BC171" s="132">
        <f t="shared" si="71"/>
        <v>0</v>
      </c>
    </row>
    <row r="172" spans="1:55" x14ac:dyDescent="0.25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49"/>
      <c r="G172" s="153">
        <f t="shared" si="48"/>
        <v>0</v>
      </c>
      <c r="H172" s="134">
        <f t="shared" si="49"/>
        <v>0</v>
      </c>
      <c r="I172" s="135">
        <f t="shared" si="50"/>
        <v>0</v>
      </c>
      <c r="J172" s="167">
        <f t="shared" si="51"/>
        <v>40</v>
      </c>
      <c r="K172" s="149"/>
      <c r="L172" s="130">
        <v>0</v>
      </c>
      <c r="M172" s="131">
        <v>0</v>
      </c>
      <c r="N172" s="131">
        <v>0</v>
      </c>
      <c r="O172" s="132">
        <v>20</v>
      </c>
      <c r="P172" s="149"/>
      <c r="Q172" s="133">
        <v>0</v>
      </c>
      <c r="R172" s="131">
        <v>0</v>
      </c>
      <c r="S172" s="131">
        <v>0</v>
      </c>
      <c r="T172" s="132">
        <v>0</v>
      </c>
      <c r="U172" s="149"/>
      <c r="V172" s="133">
        <v>0</v>
      </c>
      <c r="W172" s="131">
        <v>0</v>
      </c>
      <c r="X172" s="131">
        <v>0</v>
      </c>
      <c r="Y172" s="132">
        <v>20</v>
      </c>
      <c r="Z172" s="149"/>
      <c r="AA172" s="133">
        <v>0</v>
      </c>
      <c r="AB172" s="131">
        <v>0</v>
      </c>
      <c r="AC172" s="131">
        <v>0</v>
      </c>
      <c r="AD172" s="132">
        <v>0</v>
      </c>
      <c r="AE172" s="149"/>
      <c r="AF172" s="133">
        <v>0</v>
      </c>
      <c r="AG172" s="131">
        <v>0</v>
      </c>
      <c r="AH172" s="131">
        <v>0</v>
      </c>
      <c r="AI172" s="132">
        <v>0</v>
      </c>
      <c r="AJ172" s="133">
        <f t="shared" si="52"/>
        <v>20</v>
      </c>
      <c r="AK172" s="131">
        <f t="shared" si="53"/>
        <v>0</v>
      </c>
      <c r="AL172" s="131">
        <f t="shared" si="54"/>
        <v>20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0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0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x14ac:dyDescent="0.25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49"/>
      <c r="G173" s="153">
        <f t="shared" si="48"/>
        <v>0</v>
      </c>
      <c r="H173" s="134">
        <f t="shared" si="49"/>
        <v>3</v>
      </c>
      <c r="I173" s="135">
        <f t="shared" si="50"/>
        <v>23.2</v>
      </c>
      <c r="J173" s="167">
        <f t="shared" si="51"/>
        <v>434</v>
      </c>
      <c r="K173" s="149"/>
      <c r="L173" s="130">
        <v>0</v>
      </c>
      <c r="M173" s="131">
        <v>1</v>
      </c>
      <c r="N173" s="131">
        <v>2.2999999999999998</v>
      </c>
      <c r="O173" s="132">
        <v>113</v>
      </c>
      <c r="P173" s="149"/>
      <c r="Q173" s="133">
        <v>0</v>
      </c>
      <c r="R173" s="131">
        <v>0</v>
      </c>
      <c r="S173" s="131">
        <v>0</v>
      </c>
      <c r="T173" s="132">
        <v>20</v>
      </c>
      <c r="U173" s="149"/>
      <c r="V173" s="133">
        <v>0</v>
      </c>
      <c r="W173" s="131">
        <v>0</v>
      </c>
      <c r="X173" s="131">
        <v>0</v>
      </c>
      <c r="Y173" s="132">
        <v>20</v>
      </c>
      <c r="Z173" s="149"/>
      <c r="AA173" s="133">
        <v>0</v>
      </c>
      <c r="AB173" s="131">
        <v>0</v>
      </c>
      <c r="AC173" s="131">
        <v>0</v>
      </c>
      <c r="AD173" s="132">
        <v>0</v>
      </c>
      <c r="AE173" s="149"/>
      <c r="AF173" s="133">
        <v>0</v>
      </c>
      <c r="AG173" s="131">
        <v>2</v>
      </c>
      <c r="AH173" s="131">
        <v>20.9</v>
      </c>
      <c r="AI173" s="132">
        <v>281</v>
      </c>
      <c r="AJ173" s="133">
        <f t="shared" si="52"/>
        <v>113</v>
      </c>
      <c r="AK173" s="131">
        <f t="shared" si="53"/>
        <v>20</v>
      </c>
      <c r="AL173" s="131">
        <f t="shared" si="54"/>
        <v>20</v>
      </c>
      <c r="AM173" s="131">
        <f t="shared" si="55"/>
        <v>0</v>
      </c>
      <c r="AN173" s="136">
        <f t="shared" si="56"/>
        <v>281</v>
      </c>
      <c r="AO173" s="133">
        <f t="shared" si="57"/>
        <v>0</v>
      </c>
      <c r="AP173" s="131">
        <f t="shared" si="58"/>
        <v>0</v>
      </c>
      <c r="AQ173" s="131">
        <f t="shared" si="59"/>
        <v>0</v>
      </c>
      <c r="AR173" s="131">
        <f t="shared" si="60"/>
        <v>0</v>
      </c>
      <c r="AS173" s="136">
        <f t="shared" si="61"/>
        <v>0</v>
      </c>
      <c r="AT173" s="133">
        <f t="shared" si="62"/>
        <v>1</v>
      </c>
      <c r="AU173" s="131">
        <f t="shared" si="63"/>
        <v>0</v>
      </c>
      <c r="AV173" s="131">
        <f t="shared" si="64"/>
        <v>0</v>
      </c>
      <c r="AW173" s="131">
        <f t="shared" si="65"/>
        <v>0</v>
      </c>
      <c r="AX173" s="136">
        <f t="shared" si="66"/>
        <v>2</v>
      </c>
      <c r="AY173" s="133">
        <f t="shared" si="67"/>
        <v>2.2999999999999998</v>
      </c>
      <c r="AZ173" s="131">
        <f t="shared" si="68"/>
        <v>0</v>
      </c>
      <c r="BA173" s="131">
        <f t="shared" si="69"/>
        <v>0</v>
      </c>
      <c r="BB173" s="131">
        <f t="shared" si="70"/>
        <v>0</v>
      </c>
      <c r="BC173" s="132">
        <f t="shared" si="71"/>
        <v>20.9</v>
      </c>
    </row>
    <row r="174" spans="1:55" x14ac:dyDescent="0.25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49"/>
      <c r="G174" s="153">
        <f t="shared" si="48"/>
        <v>0</v>
      </c>
      <c r="H174" s="134">
        <f t="shared" si="49"/>
        <v>1</v>
      </c>
      <c r="I174" s="135">
        <f t="shared" si="50"/>
        <v>2.6</v>
      </c>
      <c r="J174" s="167">
        <f t="shared" si="51"/>
        <v>116</v>
      </c>
      <c r="K174" s="149"/>
      <c r="L174" s="130">
        <v>0</v>
      </c>
      <c r="M174" s="131">
        <v>1</v>
      </c>
      <c r="N174" s="131">
        <v>2.6</v>
      </c>
      <c r="O174" s="132">
        <v>116</v>
      </c>
      <c r="P174" s="149"/>
      <c r="Q174" s="133">
        <v>0</v>
      </c>
      <c r="R174" s="131">
        <v>0</v>
      </c>
      <c r="S174" s="131">
        <v>0</v>
      </c>
      <c r="T174" s="132">
        <v>0</v>
      </c>
      <c r="U174" s="149"/>
      <c r="V174" s="133">
        <v>0</v>
      </c>
      <c r="W174" s="131">
        <v>0</v>
      </c>
      <c r="X174" s="131">
        <v>0</v>
      </c>
      <c r="Y174" s="132">
        <v>0</v>
      </c>
      <c r="Z174" s="149"/>
      <c r="AA174" s="133">
        <v>0</v>
      </c>
      <c r="AB174" s="131">
        <v>0</v>
      </c>
      <c r="AC174" s="131">
        <v>0</v>
      </c>
      <c r="AD174" s="132">
        <v>0</v>
      </c>
      <c r="AE174" s="149"/>
      <c r="AF174" s="133">
        <v>0</v>
      </c>
      <c r="AG174" s="131">
        <v>0</v>
      </c>
      <c r="AH174" s="131">
        <v>0</v>
      </c>
      <c r="AI174" s="132">
        <v>0</v>
      </c>
      <c r="AJ174" s="133">
        <f t="shared" si="52"/>
        <v>116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0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1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0</v>
      </c>
      <c r="AY174" s="133">
        <f t="shared" si="67"/>
        <v>2.6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0</v>
      </c>
    </row>
    <row r="175" spans="1:55" x14ac:dyDescent="0.25">
      <c r="A175" s="138" t="s">
        <v>669</v>
      </c>
      <c r="B175" s="131" t="s">
        <v>39</v>
      </c>
      <c r="C175" s="131" t="s">
        <v>192</v>
      </c>
      <c r="D175" s="131" t="s">
        <v>1120</v>
      </c>
      <c r="E175" s="132" t="s">
        <v>1311</v>
      </c>
      <c r="F175" s="149"/>
      <c r="G175" s="153">
        <f t="shared" si="48"/>
        <v>0</v>
      </c>
      <c r="H175" s="134">
        <f t="shared" si="49"/>
        <v>0</v>
      </c>
      <c r="I175" s="135">
        <f t="shared" si="50"/>
        <v>0</v>
      </c>
      <c r="J175" s="167">
        <f t="shared" si="51"/>
        <v>0</v>
      </c>
      <c r="K175" s="149"/>
      <c r="L175" s="130">
        <v>0</v>
      </c>
      <c r="M175" s="131">
        <v>0</v>
      </c>
      <c r="N175" s="131">
        <v>0</v>
      </c>
      <c r="O175" s="132">
        <v>0</v>
      </c>
      <c r="P175" s="149"/>
      <c r="Q175" s="133">
        <v>0</v>
      </c>
      <c r="R175" s="131">
        <v>0</v>
      </c>
      <c r="S175" s="131">
        <v>0</v>
      </c>
      <c r="T175" s="132">
        <v>0</v>
      </c>
      <c r="U175" s="149"/>
      <c r="V175" s="133">
        <v>0</v>
      </c>
      <c r="W175" s="131">
        <v>0</v>
      </c>
      <c r="X175" s="131">
        <v>0</v>
      </c>
      <c r="Y175" s="132">
        <v>0</v>
      </c>
      <c r="Z175" s="149"/>
      <c r="AA175" s="133">
        <v>0</v>
      </c>
      <c r="AB175" s="131">
        <v>0</v>
      </c>
      <c r="AC175" s="131">
        <v>0</v>
      </c>
      <c r="AD175" s="132">
        <v>0</v>
      </c>
      <c r="AE175" s="149"/>
      <c r="AF175" s="133">
        <v>0</v>
      </c>
      <c r="AG175" s="131">
        <v>0</v>
      </c>
      <c r="AH175" s="131">
        <v>0</v>
      </c>
      <c r="AI175" s="132">
        <v>0</v>
      </c>
      <c r="AJ175" s="133">
        <f t="shared" si="52"/>
        <v>0</v>
      </c>
      <c r="AK175" s="131">
        <f t="shared" si="53"/>
        <v>0</v>
      </c>
      <c r="AL175" s="131">
        <f t="shared" si="54"/>
        <v>0</v>
      </c>
      <c r="AM175" s="131">
        <f t="shared" si="55"/>
        <v>0</v>
      </c>
      <c r="AN175" s="136">
        <f t="shared" si="56"/>
        <v>0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0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0</v>
      </c>
      <c r="AY175" s="133">
        <f t="shared" si="67"/>
        <v>0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0</v>
      </c>
    </row>
    <row r="176" spans="1:55" x14ac:dyDescent="0.25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49"/>
      <c r="G176" s="153">
        <f t="shared" si="48"/>
        <v>0</v>
      </c>
      <c r="H176" s="134">
        <f t="shared" si="49"/>
        <v>0</v>
      </c>
      <c r="I176" s="135">
        <f t="shared" si="50"/>
        <v>0</v>
      </c>
      <c r="J176" s="167">
        <f t="shared" si="51"/>
        <v>0</v>
      </c>
      <c r="K176" s="149"/>
      <c r="L176" s="130">
        <v>0</v>
      </c>
      <c r="M176" s="131">
        <v>0</v>
      </c>
      <c r="N176" s="131">
        <v>0</v>
      </c>
      <c r="O176" s="132">
        <v>0</v>
      </c>
      <c r="P176" s="149"/>
      <c r="Q176" s="133">
        <v>0</v>
      </c>
      <c r="R176" s="131">
        <v>0</v>
      </c>
      <c r="S176" s="131">
        <v>0</v>
      </c>
      <c r="T176" s="132">
        <v>0</v>
      </c>
      <c r="U176" s="149"/>
      <c r="V176" s="133">
        <v>0</v>
      </c>
      <c r="W176" s="131">
        <v>0</v>
      </c>
      <c r="X176" s="131">
        <v>0</v>
      </c>
      <c r="Y176" s="132">
        <v>0</v>
      </c>
      <c r="Z176" s="149"/>
      <c r="AA176" s="133">
        <v>0</v>
      </c>
      <c r="AB176" s="131">
        <v>0</v>
      </c>
      <c r="AC176" s="131">
        <v>0</v>
      </c>
      <c r="AD176" s="132">
        <v>0</v>
      </c>
      <c r="AE176" s="149"/>
      <c r="AF176" s="133">
        <v>0</v>
      </c>
      <c r="AG176" s="131">
        <v>0</v>
      </c>
      <c r="AH176" s="131">
        <v>0</v>
      </c>
      <c r="AI176" s="132">
        <v>0</v>
      </c>
      <c r="AJ176" s="133">
        <f t="shared" si="52"/>
        <v>0</v>
      </c>
      <c r="AK176" s="131">
        <f t="shared" si="53"/>
        <v>0</v>
      </c>
      <c r="AL176" s="131">
        <f t="shared" si="54"/>
        <v>0</v>
      </c>
      <c r="AM176" s="131">
        <f t="shared" si="55"/>
        <v>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x14ac:dyDescent="0.25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49"/>
      <c r="G177" s="153">
        <f t="shared" si="48"/>
        <v>0</v>
      </c>
      <c r="H177" s="134">
        <f t="shared" si="49"/>
        <v>0</v>
      </c>
      <c r="I177" s="135">
        <f t="shared" si="50"/>
        <v>0</v>
      </c>
      <c r="J177" s="167">
        <f t="shared" si="51"/>
        <v>40</v>
      </c>
      <c r="K177" s="149"/>
      <c r="L177" s="130">
        <v>0</v>
      </c>
      <c r="M177" s="131">
        <v>0</v>
      </c>
      <c r="N177" s="131">
        <v>0</v>
      </c>
      <c r="O177" s="132">
        <v>0</v>
      </c>
      <c r="P177" s="149"/>
      <c r="Q177" s="133">
        <v>0</v>
      </c>
      <c r="R177" s="131">
        <v>0</v>
      </c>
      <c r="S177" s="131">
        <v>0</v>
      </c>
      <c r="T177" s="132">
        <v>20</v>
      </c>
      <c r="U177" s="149"/>
      <c r="V177" s="133">
        <v>0</v>
      </c>
      <c r="W177" s="131">
        <v>0</v>
      </c>
      <c r="X177" s="131">
        <v>0</v>
      </c>
      <c r="Y177" s="132">
        <v>20</v>
      </c>
      <c r="Z177" s="149"/>
      <c r="AA177" s="133">
        <v>0</v>
      </c>
      <c r="AB177" s="131">
        <v>0</v>
      </c>
      <c r="AC177" s="131">
        <v>0</v>
      </c>
      <c r="AD177" s="132">
        <v>0</v>
      </c>
      <c r="AE177" s="149"/>
      <c r="AF177" s="133">
        <v>0</v>
      </c>
      <c r="AG177" s="131">
        <v>0</v>
      </c>
      <c r="AH177" s="131">
        <v>0</v>
      </c>
      <c r="AI177" s="132">
        <v>0</v>
      </c>
      <c r="AJ177" s="133">
        <f t="shared" si="52"/>
        <v>0</v>
      </c>
      <c r="AK177" s="131">
        <f t="shared" si="53"/>
        <v>20</v>
      </c>
      <c r="AL177" s="131">
        <f t="shared" si="54"/>
        <v>20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x14ac:dyDescent="0.25">
      <c r="A178" s="138" t="s">
        <v>672</v>
      </c>
      <c r="B178" s="131" t="s">
        <v>42</v>
      </c>
      <c r="C178" s="131" t="s">
        <v>271</v>
      </c>
      <c r="D178" s="131" t="s">
        <v>383</v>
      </c>
      <c r="E178" s="132" t="s">
        <v>1314</v>
      </c>
      <c r="F178" s="149"/>
      <c r="G178" s="153">
        <f t="shared" si="48"/>
        <v>0</v>
      </c>
      <c r="H178" s="134">
        <f t="shared" si="49"/>
        <v>0</v>
      </c>
      <c r="I178" s="135">
        <f t="shared" si="50"/>
        <v>0</v>
      </c>
      <c r="J178" s="167">
        <f t="shared" si="51"/>
        <v>20</v>
      </c>
      <c r="K178" s="149"/>
      <c r="L178" s="130">
        <v>0</v>
      </c>
      <c r="M178" s="131">
        <v>0</v>
      </c>
      <c r="N178" s="131">
        <v>0</v>
      </c>
      <c r="O178" s="132">
        <v>0</v>
      </c>
      <c r="P178" s="149"/>
      <c r="Q178" s="133">
        <v>0</v>
      </c>
      <c r="R178" s="131">
        <v>0</v>
      </c>
      <c r="S178" s="131">
        <v>0</v>
      </c>
      <c r="T178" s="132">
        <v>0</v>
      </c>
      <c r="U178" s="149"/>
      <c r="V178" s="133">
        <v>0</v>
      </c>
      <c r="W178" s="131">
        <v>0</v>
      </c>
      <c r="X178" s="131">
        <v>0</v>
      </c>
      <c r="Y178" s="132">
        <v>0</v>
      </c>
      <c r="Z178" s="149"/>
      <c r="AA178" s="133">
        <v>0</v>
      </c>
      <c r="AB178" s="131">
        <v>0</v>
      </c>
      <c r="AC178" s="131">
        <v>0</v>
      </c>
      <c r="AD178" s="132">
        <v>0</v>
      </c>
      <c r="AE178" s="149"/>
      <c r="AF178" s="133">
        <v>0</v>
      </c>
      <c r="AG178" s="131">
        <v>0</v>
      </c>
      <c r="AH178" s="131">
        <v>0</v>
      </c>
      <c r="AI178" s="132">
        <v>20</v>
      </c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20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x14ac:dyDescent="0.25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49"/>
      <c r="G179" s="153">
        <f t="shared" si="48"/>
        <v>0</v>
      </c>
      <c r="H179" s="134">
        <f t="shared" si="49"/>
        <v>3</v>
      </c>
      <c r="I179" s="135">
        <f t="shared" si="50"/>
        <v>58.1</v>
      </c>
      <c r="J179" s="167">
        <f t="shared" si="51"/>
        <v>556</v>
      </c>
      <c r="K179" s="149"/>
      <c r="L179" s="130">
        <v>0</v>
      </c>
      <c r="M179" s="131">
        <v>0</v>
      </c>
      <c r="N179" s="131">
        <v>0</v>
      </c>
      <c r="O179" s="132">
        <v>0</v>
      </c>
      <c r="P179" s="149"/>
      <c r="Q179" s="133">
        <v>0</v>
      </c>
      <c r="R179" s="131">
        <v>1</v>
      </c>
      <c r="S179" s="131">
        <v>6.6</v>
      </c>
      <c r="T179" s="132">
        <v>235</v>
      </c>
      <c r="U179" s="149"/>
      <c r="V179" s="133">
        <v>0</v>
      </c>
      <c r="W179" s="131">
        <v>0</v>
      </c>
      <c r="X179" s="131">
        <v>0</v>
      </c>
      <c r="Y179" s="132">
        <v>20</v>
      </c>
      <c r="Z179" s="149"/>
      <c r="AA179" s="133">
        <v>0</v>
      </c>
      <c r="AB179" s="131">
        <v>2</v>
      </c>
      <c r="AC179" s="131">
        <v>51.5</v>
      </c>
      <c r="AD179" s="132">
        <v>281</v>
      </c>
      <c r="AE179" s="149"/>
      <c r="AF179" s="133">
        <v>0</v>
      </c>
      <c r="AG179" s="131">
        <v>0</v>
      </c>
      <c r="AH179" s="131">
        <v>0</v>
      </c>
      <c r="AI179" s="132">
        <v>20</v>
      </c>
      <c r="AJ179" s="133">
        <f t="shared" si="52"/>
        <v>0</v>
      </c>
      <c r="AK179" s="131">
        <f t="shared" si="53"/>
        <v>235</v>
      </c>
      <c r="AL179" s="131">
        <f t="shared" si="54"/>
        <v>20</v>
      </c>
      <c r="AM179" s="131">
        <f t="shared" si="55"/>
        <v>281</v>
      </c>
      <c r="AN179" s="136">
        <f t="shared" si="56"/>
        <v>20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1</v>
      </c>
      <c r="AV179" s="131">
        <f t="shared" si="64"/>
        <v>0</v>
      </c>
      <c r="AW179" s="131">
        <f t="shared" si="65"/>
        <v>2</v>
      </c>
      <c r="AX179" s="136">
        <f t="shared" si="66"/>
        <v>0</v>
      </c>
      <c r="AY179" s="133">
        <f t="shared" si="67"/>
        <v>0</v>
      </c>
      <c r="AZ179" s="131">
        <f t="shared" si="68"/>
        <v>6.6</v>
      </c>
      <c r="BA179" s="131">
        <f t="shared" si="69"/>
        <v>0</v>
      </c>
      <c r="BB179" s="131">
        <f t="shared" si="70"/>
        <v>51.5</v>
      </c>
      <c r="BC179" s="132">
        <f t="shared" si="71"/>
        <v>0</v>
      </c>
    </row>
    <row r="180" spans="1:55" x14ac:dyDescent="0.25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49"/>
      <c r="G180" s="153">
        <f t="shared" si="48"/>
        <v>1</v>
      </c>
      <c r="H180" s="134">
        <f t="shared" si="49"/>
        <v>4</v>
      </c>
      <c r="I180" s="135">
        <f t="shared" si="50"/>
        <v>34.700000000000003</v>
      </c>
      <c r="J180" s="167">
        <f t="shared" si="51"/>
        <v>684</v>
      </c>
      <c r="K180" s="149"/>
      <c r="L180" s="130">
        <v>0</v>
      </c>
      <c r="M180" s="131">
        <v>3</v>
      </c>
      <c r="N180" s="131">
        <v>21</v>
      </c>
      <c r="O180" s="132">
        <v>217</v>
      </c>
      <c r="P180" s="149"/>
      <c r="Q180" s="133">
        <v>0</v>
      </c>
      <c r="R180" s="131">
        <v>0</v>
      </c>
      <c r="S180" s="131">
        <v>0</v>
      </c>
      <c r="T180" s="132">
        <v>20</v>
      </c>
      <c r="U180" s="149"/>
      <c r="V180" s="133">
        <v>0</v>
      </c>
      <c r="W180" s="131">
        <v>0</v>
      </c>
      <c r="X180" s="131">
        <v>0</v>
      </c>
      <c r="Y180" s="132">
        <v>20</v>
      </c>
      <c r="Z180" s="149"/>
      <c r="AA180" s="133">
        <v>0</v>
      </c>
      <c r="AB180" s="131">
        <v>1</v>
      </c>
      <c r="AC180" s="131">
        <v>8.1</v>
      </c>
      <c r="AD180" s="132">
        <v>193</v>
      </c>
      <c r="AE180" s="149"/>
      <c r="AF180" s="133">
        <v>1</v>
      </c>
      <c r="AG180" s="131">
        <v>0</v>
      </c>
      <c r="AH180" s="131">
        <v>5.6</v>
      </c>
      <c r="AI180" s="132">
        <v>254</v>
      </c>
      <c r="AJ180" s="133">
        <f t="shared" si="52"/>
        <v>217</v>
      </c>
      <c r="AK180" s="131">
        <f t="shared" si="53"/>
        <v>20</v>
      </c>
      <c r="AL180" s="131">
        <f t="shared" si="54"/>
        <v>20</v>
      </c>
      <c r="AM180" s="131">
        <f t="shared" si="55"/>
        <v>193</v>
      </c>
      <c r="AN180" s="136">
        <f t="shared" si="56"/>
        <v>254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1</v>
      </c>
      <c r="AT180" s="133">
        <f t="shared" si="62"/>
        <v>3</v>
      </c>
      <c r="AU180" s="131">
        <f t="shared" si="63"/>
        <v>0</v>
      </c>
      <c r="AV180" s="131">
        <f t="shared" si="64"/>
        <v>0</v>
      </c>
      <c r="AW180" s="131">
        <f t="shared" si="65"/>
        <v>1</v>
      </c>
      <c r="AX180" s="136">
        <f t="shared" si="66"/>
        <v>0</v>
      </c>
      <c r="AY180" s="133">
        <f t="shared" si="67"/>
        <v>21</v>
      </c>
      <c r="AZ180" s="131">
        <f t="shared" si="68"/>
        <v>0</v>
      </c>
      <c r="BA180" s="131">
        <f t="shared" si="69"/>
        <v>0</v>
      </c>
      <c r="BB180" s="131">
        <f t="shared" si="70"/>
        <v>8.1</v>
      </c>
      <c r="BC180" s="132">
        <f t="shared" si="71"/>
        <v>5.6</v>
      </c>
    </row>
    <row r="181" spans="1:55" x14ac:dyDescent="0.25">
      <c r="A181" s="138" t="s">
        <v>675</v>
      </c>
      <c r="B181" s="131" t="s">
        <v>2047</v>
      </c>
      <c r="C181" s="131" t="s">
        <v>189</v>
      </c>
      <c r="D181" s="131" t="s">
        <v>380</v>
      </c>
      <c r="E181" s="132" t="s">
        <v>1311</v>
      </c>
      <c r="F181" s="149"/>
      <c r="G181" s="153">
        <f t="shared" si="48"/>
        <v>0</v>
      </c>
      <c r="H181" s="134">
        <f t="shared" si="49"/>
        <v>1</v>
      </c>
      <c r="I181" s="135">
        <f t="shared" si="50"/>
        <v>8.6</v>
      </c>
      <c r="J181" s="167">
        <f t="shared" si="51"/>
        <v>216</v>
      </c>
      <c r="K181" s="149"/>
      <c r="L181" s="130">
        <v>0</v>
      </c>
      <c r="M181" s="131">
        <v>1</v>
      </c>
      <c r="N181" s="131">
        <v>8.6</v>
      </c>
      <c r="O181" s="132">
        <v>156</v>
      </c>
      <c r="P181" s="149"/>
      <c r="Q181" s="133">
        <v>0</v>
      </c>
      <c r="R181" s="131">
        <v>0</v>
      </c>
      <c r="S181" s="131">
        <v>0</v>
      </c>
      <c r="T181" s="132">
        <v>20</v>
      </c>
      <c r="U181" s="149"/>
      <c r="V181" s="133">
        <v>0</v>
      </c>
      <c r="W181" s="131">
        <v>0</v>
      </c>
      <c r="X181" s="131">
        <v>0</v>
      </c>
      <c r="Y181" s="132">
        <v>20</v>
      </c>
      <c r="Z181" s="149"/>
      <c r="AA181" s="133">
        <v>0</v>
      </c>
      <c r="AB181" s="131">
        <v>0</v>
      </c>
      <c r="AC181" s="131">
        <v>0</v>
      </c>
      <c r="AD181" s="132">
        <v>0</v>
      </c>
      <c r="AE181" s="149"/>
      <c r="AF181" s="133">
        <v>0</v>
      </c>
      <c r="AG181" s="131">
        <v>0</v>
      </c>
      <c r="AH181" s="131">
        <v>0</v>
      </c>
      <c r="AI181" s="132">
        <v>20</v>
      </c>
      <c r="AJ181" s="133">
        <f t="shared" si="52"/>
        <v>156</v>
      </c>
      <c r="AK181" s="131">
        <f t="shared" si="53"/>
        <v>20</v>
      </c>
      <c r="AL181" s="131">
        <f t="shared" si="54"/>
        <v>20</v>
      </c>
      <c r="AM181" s="131">
        <f t="shared" si="55"/>
        <v>0</v>
      </c>
      <c r="AN181" s="136">
        <f t="shared" si="56"/>
        <v>20</v>
      </c>
      <c r="AO181" s="133">
        <f t="shared" si="57"/>
        <v>0</v>
      </c>
      <c r="AP181" s="131">
        <f t="shared" si="58"/>
        <v>0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1</v>
      </c>
      <c r="AU181" s="131">
        <f t="shared" si="63"/>
        <v>0</v>
      </c>
      <c r="AV181" s="131">
        <f t="shared" si="64"/>
        <v>0</v>
      </c>
      <c r="AW181" s="131">
        <f t="shared" si="65"/>
        <v>0</v>
      </c>
      <c r="AX181" s="136">
        <f t="shared" si="66"/>
        <v>0</v>
      </c>
      <c r="AY181" s="133">
        <f t="shared" si="67"/>
        <v>8.6</v>
      </c>
      <c r="AZ181" s="131">
        <f t="shared" si="68"/>
        <v>0</v>
      </c>
      <c r="BA181" s="131">
        <f t="shared" si="69"/>
        <v>0</v>
      </c>
      <c r="BB181" s="131">
        <f t="shared" si="70"/>
        <v>0</v>
      </c>
      <c r="BC181" s="132">
        <f t="shared" si="71"/>
        <v>0</v>
      </c>
    </row>
    <row r="182" spans="1:55" x14ac:dyDescent="0.25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49"/>
      <c r="G182" s="153">
        <f t="shared" si="48"/>
        <v>1</v>
      </c>
      <c r="H182" s="134">
        <f t="shared" si="49"/>
        <v>2</v>
      </c>
      <c r="I182" s="135">
        <f t="shared" si="50"/>
        <v>5.9</v>
      </c>
      <c r="J182" s="167">
        <f t="shared" si="51"/>
        <v>577</v>
      </c>
      <c r="K182" s="149"/>
      <c r="L182" s="130">
        <v>0</v>
      </c>
      <c r="M182" s="131">
        <v>1</v>
      </c>
      <c r="N182" s="131">
        <v>3.3</v>
      </c>
      <c r="O182" s="132">
        <v>120</v>
      </c>
      <c r="P182" s="149"/>
      <c r="Q182" s="133">
        <v>1</v>
      </c>
      <c r="R182" s="131">
        <v>0</v>
      </c>
      <c r="S182" s="131">
        <v>1.1000000000000001</v>
      </c>
      <c r="T182" s="132">
        <v>174</v>
      </c>
      <c r="U182" s="149"/>
      <c r="V182" s="133">
        <v>0</v>
      </c>
      <c r="W182" s="131">
        <v>1</v>
      </c>
      <c r="X182" s="131">
        <v>1.5</v>
      </c>
      <c r="Y182" s="132">
        <v>263</v>
      </c>
      <c r="Z182" s="149"/>
      <c r="AA182" s="133">
        <v>0</v>
      </c>
      <c r="AB182" s="131">
        <v>0</v>
      </c>
      <c r="AC182" s="131">
        <v>0</v>
      </c>
      <c r="AD182" s="132">
        <v>20</v>
      </c>
      <c r="AE182" s="149"/>
      <c r="AF182" s="133">
        <v>0</v>
      </c>
      <c r="AG182" s="131">
        <v>0</v>
      </c>
      <c r="AH182" s="131">
        <v>0</v>
      </c>
      <c r="AI182" s="132">
        <v>20</v>
      </c>
      <c r="AJ182" s="133">
        <f t="shared" si="52"/>
        <v>120</v>
      </c>
      <c r="AK182" s="131">
        <f t="shared" si="53"/>
        <v>174</v>
      </c>
      <c r="AL182" s="131">
        <f t="shared" si="54"/>
        <v>263</v>
      </c>
      <c r="AM182" s="131">
        <f t="shared" si="55"/>
        <v>20</v>
      </c>
      <c r="AN182" s="136">
        <f t="shared" si="56"/>
        <v>20</v>
      </c>
      <c r="AO182" s="133">
        <f t="shared" si="57"/>
        <v>0</v>
      </c>
      <c r="AP182" s="131">
        <f t="shared" si="58"/>
        <v>1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1</v>
      </c>
      <c r="AU182" s="131">
        <f t="shared" si="63"/>
        <v>0</v>
      </c>
      <c r="AV182" s="131">
        <f t="shared" si="64"/>
        <v>1</v>
      </c>
      <c r="AW182" s="131">
        <f t="shared" si="65"/>
        <v>0</v>
      </c>
      <c r="AX182" s="136">
        <f t="shared" si="66"/>
        <v>0</v>
      </c>
      <c r="AY182" s="133">
        <f t="shared" si="67"/>
        <v>3.3</v>
      </c>
      <c r="AZ182" s="131">
        <f t="shared" si="68"/>
        <v>1.1000000000000001</v>
      </c>
      <c r="BA182" s="131">
        <f t="shared" si="69"/>
        <v>1.5</v>
      </c>
      <c r="BB182" s="131">
        <f t="shared" si="70"/>
        <v>0</v>
      </c>
      <c r="BC182" s="132">
        <f t="shared" si="71"/>
        <v>0</v>
      </c>
    </row>
    <row r="183" spans="1:55" x14ac:dyDescent="0.25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49"/>
      <c r="G183" s="153">
        <f t="shared" si="48"/>
        <v>0</v>
      </c>
      <c r="H183" s="134">
        <f t="shared" si="49"/>
        <v>0</v>
      </c>
      <c r="I183" s="135">
        <f t="shared" si="50"/>
        <v>0</v>
      </c>
      <c r="J183" s="167">
        <f t="shared" si="51"/>
        <v>0</v>
      </c>
      <c r="K183" s="149"/>
      <c r="L183" s="130">
        <v>0</v>
      </c>
      <c r="M183" s="131">
        <v>0</v>
      </c>
      <c r="N183" s="131">
        <v>0</v>
      </c>
      <c r="O183" s="132">
        <v>0</v>
      </c>
      <c r="P183" s="149"/>
      <c r="Q183" s="133">
        <v>0</v>
      </c>
      <c r="R183" s="131">
        <v>0</v>
      </c>
      <c r="S183" s="131">
        <v>0</v>
      </c>
      <c r="T183" s="132">
        <v>0</v>
      </c>
      <c r="U183" s="149"/>
      <c r="V183" s="133">
        <v>0</v>
      </c>
      <c r="W183" s="131">
        <v>0</v>
      </c>
      <c r="X183" s="131">
        <v>0</v>
      </c>
      <c r="Y183" s="132">
        <v>0</v>
      </c>
      <c r="Z183" s="149"/>
      <c r="AA183" s="133">
        <v>0</v>
      </c>
      <c r="AB183" s="131">
        <v>0</v>
      </c>
      <c r="AC183" s="131">
        <v>0</v>
      </c>
      <c r="AD183" s="132">
        <v>0</v>
      </c>
      <c r="AE183" s="149"/>
      <c r="AF183" s="133">
        <v>0</v>
      </c>
      <c r="AG183" s="131">
        <v>0</v>
      </c>
      <c r="AH183" s="131">
        <v>0</v>
      </c>
      <c r="AI183" s="132">
        <v>0</v>
      </c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x14ac:dyDescent="0.25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49"/>
      <c r="G184" s="153">
        <f t="shared" si="48"/>
        <v>3</v>
      </c>
      <c r="H184" s="134">
        <f t="shared" si="49"/>
        <v>4</v>
      </c>
      <c r="I184" s="135">
        <f t="shared" si="50"/>
        <v>15</v>
      </c>
      <c r="J184" s="167">
        <f t="shared" si="51"/>
        <v>378</v>
      </c>
      <c r="K184" s="149"/>
      <c r="L184" s="130">
        <v>2</v>
      </c>
      <c r="M184" s="131">
        <v>4</v>
      </c>
      <c r="N184" s="131">
        <v>13.5</v>
      </c>
      <c r="O184" s="132">
        <v>180</v>
      </c>
      <c r="P184" s="149"/>
      <c r="Q184" s="133">
        <v>0</v>
      </c>
      <c r="R184" s="131">
        <v>0</v>
      </c>
      <c r="S184" s="131">
        <v>0</v>
      </c>
      <c r="T184" s="132">
        <v>20</v>
      </c>
      <c r="U184" s="149"/>
      <c r="V184" s="133">
        <v>0</v>
      </c>
      <c r="W184" s="131">
        <v>0</v>
      </c>
      <c r="X184" s="131">
        <v>0</v>
      </c>
      <c r="Y184" s="132">
        <v>0</v>
      </c>
      <c r="Z184" s="149"/>
      <c r="AA184" s="133">
        <v>1</v>
      </c>
      <c r="AB184" s="131">
        <v>0</v>
      </c>
      <c r="AC184" s="131">
        <v>1.5</v>
      </c>
      <c r="AD184" s="132">
        <v>158</v>
      </c>
      <c r="AE184" s="149"/>
      <c r="AF184" s="133">
        <v>0</v>
      </c>
      <c r="AG184" s="131">
        <v>0</v>
      </c>
      <c r="AH184" s="131">
        <v>0</v>
      </c>
      <c r="AI184" s="132">
        <v>20</v>
      </c>
      <c r="AJ184" s="133">
        <f t="shared" si="52"/>
        <v>180</v>
      </c>
      <c r="AK184" s="131">
        <f t="shared" si="53"/>
        <v>20</v>
      </c>
      <c r="AL184" s="131">
        <f t="shared" si="54"/>
        <v>0</v>
      </c>
      <c r="AM184" s="131">
        <f t="shared" si="55"/>
        <v>158</v>
      </c>
      <c r="AN184" s="136">
        <f t="shared" si="56"/>
        <v>20</v>
      </c>
      <c r="AO184" s="133">
        <f t="shared" si="57"/>
        <v>2</v>
      </c>
      <c r="AP184" s="131">
        <f t="shared" si="58"/>
        <v>0</v>
      </c>
      <c r="AQ184" s="131">
        <f t="shared" si="59"/>
        <v>0</v>
      </c>
      <c r="AR184" s="131">
        <f t="shared" si="60"/>
        <v>1</v>
      </c>
      <c r="AS184" s="136">
        <f t="shared" si="61"/>
        <v>0</v>
      </c>
      <c r="AT184" s="133">
        <f t="shared" si="62"/>
        <v>4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13.5</v>
      </c>
      <c r="AZ184" s="131">
        <f t="shared" si="68"/>
        <v>0</v>
      </c>
      <c r="BA184" s="131">
        <f t="shared" si="69"/>
        <v>0</v>
      </c>
      <c r="BB184" s="131">
        <f t="shared" si="70"/>
        <v>1.5</v>
      </c>
      <c r="BC184" s="132">
        <f t="shared" si="71"/>
        <v>0</v>
      </c>
    </row>
    <row r="185" spans="1:55" x14ac:dyDescent="0.25">
      <c r="A185" s="138" t="s">
        <v>679</v>
      </c>
      <c r="B185" s="131" t="s">
        <v>50</v>
      </c>
      <c r="C185" s="131" t="s">
        <v>2122</v>
      </c>
      <c r="D185" s="131" t="s">
        <v>2121</v>
      </c>
      <c r="E185" s="132" t="s">
        <v>1955</v>
      </c>
      <c r="F185" s="149"/>
      <c r="G185" s="153">
        <f t="shared" si="48"/>
        <v>0</v>
      </c>
      <c r="H185" s="134">
        <f t="shared" si="49"/>
        <v>0</v>
      </c>
      <c r="I185" s="135">
        <f t="shared" si="50"/>
        <v>0</v>
      </c>
      <c r="J185" s="167">
        <f t="shared" si="51"/>
        <v>0</v>
      </c>
      <c r="K185" s="149"/>
      <c r="L185" s="130">
        <v>0</v>
      </c>
      <c r="M185" s="131">
        <v>0</v>
      </c>
      <c r="N185" s="131">
        <v>0</v>
      </c>
      <c r="O185" s="132">
        <v>0</v>
      </c>
      <c r="P185" s="149"/>
      <c r="Q185" s="133">
        <v>0</v>
      </c>
      <c r="R185" s="131">
        <v>0</v>
      </c>
      <c r="S185" s="131">
        <v>0</v>
      </c>
      <c r="T185" s="132">
        <v>0</v>
      </c>
      <c r="U185" s="149"/>
      <c r="V185" s="133">
        <v>0</v>
      </c>
      <c r="W185" s="131">
        <v>0</v>
      </c>
      <c r="X185" s="131">
        <v>0</v>
      </c>
      <c r="Y185" s="132">
        <v>0</v>
      </c>
      <c r="Z185" s="149"/>
      <c r="AA185" s="133">
        <v>0</v>
      </c>
      <c r="AB185" s="131">
        <v>0</v>
      </c>
      <c r="AC185" s="131">
        <v>0</v>
      </c>
      <c r="AD185" s="132">
        <v>0</v>
      </c>
      <c r="AE185" s="149"/>
      <c r="AF185" s="133">
        <v>0</v>
      </c>
      <c r="AG185" s="131">
        <v>0</v>
      </c>
      <c r="AH185" s="131">
        <v>0</v>
      </c>
      <c r="AI185" s="132">
        <v>0</v>
      </c>
      <c r="AJ185" s="133">
        <f t="shared" si="52"/>
        <v>0</v>
      </c>
      <c r="AK185" s="131">
        <f t="shared" si="53"/>
        <v>0</v>
      </c>
      <c r="AL185" s="131">
        <f t="shared" si="54"/>
        <v>0</v>
      </c>
      <c r="AM185" s="131">
        <f t="shared" si="55"/>
        <v>0</v>
      </c>
      <c r="AN185" s="136">
        <f t="shared" si="56"/>
        <v>0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0</v>
      </c>
      <c r="AS185" s="136">
        <f t="shared" si="61"/>
        <v>0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0</v>
      </c>
      <c r="AX185" s="136">
        <f t="shared" si="66"/>
        <v>0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0</v>
      </c>
      <c r="BC185" s="132">
        <f t="shared" si="71"/>
        <v>0</v>
      </c>
    </row>
    <row r="186" spans="1:55" x14ac:dyDescent="0.25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49"/>
      <c r="G186" s="153">
        <f t="shared" si="48"/>
        <v>0</v>
      </c>
      <c r="H186" s="134">
        <f t="shared" si="49"/>
        <v>0</v>
      </c>
      <c r="I186" s="135">
        <f t="shared" si="50"/>
        <v>0</v>
      </c>
      <c r="J186" s="167">
        <f t="shared" si="51"/>
        <v>0</v>
      </c>
      <c r="K186" s="149"/>
      <c r="L186" s="130">
        <v>0</v>
      </c>
      <c r="M186" s="131">
        <v>0</v>
      </c>
      <c r="N186" s="131">
        <v>0</v>
      </c>
      <c r="O186" s="132">
        <v>0</v>
      </c>
      <c r="P186" s="149"/>
      <c r="Q186" s="133">
        <v>0</v>
      </c>
      <c r="R186" s="131">
        <v>0</v>
      </c>
      <c r="S186" s="131">
        <v>0</v>
      </c>
      <c r="T186" s="132">
        <v>0</v>
      </c>
      <c r="U186" s="149"/>
      <c r="V186" s="133">
        <v>0</v>
      </c>
      <c r="W186" s="131">
        <v>0</v>
      </c>
      <c r="X186" s="131">
        <v>0</v>
      </c>
      <c r="Y186" s="132">
        <v>0</v>
      </c>
      <c r="Z186" s="149"/>
      <c r="AA186" s="133">
        <v>0</v>
      </c>
      <c r="AB186" s="131">
        <v>0</v>
      </c>
      <c r="AC186" s="131">
        <v>0</v>
      </c>
      <c r="AD186" s="132">
        <v>0</v>
      </c>
      <c r="AE186" s="149"/>
      <c r="AF186" s="133">
        <v>0</v>
      </c>
      <c r="AG186" s="131">
        <v>0</v>
      </c>
      <c r="AH186" s="131">
        <v>0</v>
      </c>
      <c r="AI186" s="132">
        <v>0</v>
      </c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x14ac:dyDescent="0.25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49"/>
      <c r="G187" s="153">
        <f t="shared" si="48"/>
        <v>1</v>
      </c>
      <c r="H187" s="134">
        <f t="shared" si="49"/>
        <v>3</v>
      </c>
      <c r="I187" s="135">
        <f t="shared" si="50"/>
        <v>18.100000000000001</v>
      </c>
      <c r="J187" s="167">
        <f t="shared" si="51"/>
        <v>648</v>
      </c>
      <c r="K187" s="149"/>
      <c r="L187" s="130">
        <v>0</v>
      </c>
      <c r="M187" s="131">
        <v>0</v>
      </c>
      <c r="N187" s="131">
        <v>0</v>
      </c>
      <c r="O187" s="132">
        <v>20</v>
      </c>
      <c r="P187" s="149"/>
      <c r="Q187" s="133">
        <v>0</v>
      </c>
      <c r="R187" s="131">
        <v>2</v>
      </c>
      <c r="S187" s="131">
        <v>2.7</v>
      </c>
      <c r="T187" s="132">
        <v>196</v>
      </c>
      <c r="U187" s="149"/>
      <c r="V187" s="133">
        <v>0</v>
      </c>
      <c r="W187" s="131">
        <v>0</v>
      </c>
      <c r="X187" s="131">
        <v>0</v>
      </c>
      <c r="Y187" s="132">
        <v>20</v>
      </c>
      <c r="Z187" s="149"/>
      <c r="AA187" s="133">
        <v>0</v>
      </c>
      <c r="AB187" s="131">
        <v>1</v>
      </c>
      <c r="AC187" s="131">
        <v>14.4</v>
      </c>
      <c r="AD187" s="132">
        <v>220</v>
      </c>
      <c r="AE187" s="149"/>
      <c r="AF187" s="133">
        <v>1</v>
      </c>
      <c r="AG187" s="131">
        <v>0</v>
      </c>
      <c r="AH187" s="131">
        <v>1</v>
      </c>
      <c r="AI187" s="132">
        <v>212</v>
      </c>
      <c r="AJ187" s="133">
        <f t="shared" si="52"/>
        <v>20</v>
      </c>
      <c r="AK187" s="131">
        <f t="shared" si="53"/>
        <v>196</v>
      </c>
      <c r="AL187" s="131">
        <f t="shared" si="54"/>
        <v>20</v>
      </c>
      <c r="AM187" s="131">
        <f t="shared" si="55"/>
        <v>220</v>
      </c>
      <c r="AN187" s="136">
        <f t="shared" si="56"/>
        <v>212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1</v>
      </c>
      <c r="AT187" s="133">
        <f t="shared" si="62"/>
        <v>0</v>
      </c>
      <c r="AU187" s="131">
        <f t="shared" si="63"/>
        <v>2</v>
      </c>
      <c r="AV187" s="131">
        <f t="shared" si="64"/>
        <v>0</v>
      </c>
      <c r="AW187" s="131">
        <f t="shared" si="65"/>
        <v>1</v>
      </c>
      <c r="AX187" s="136">
        <f t="shared" si="66"/>
        <v>0</v>
      </c>
      <c r="AY187" s="133">
        <f t="shared" si="67"/>
        <v>0</v>
      </c>
      <c r="AZ187" s="131">
        <f t="shared" si="68"/>
        <v>2.7</v>
      </c>
      <c r="BA187" s="131">
        <f t="shared" si="69"/>
        <v>0</v>
      </c>
      <c r="BB187" s="131">
        <f t="shared" si="70"/>
        <v>14.4</v>
      </c>
      <c r="BC187" s="132">
        <f t="shared" si="71"/>
        <v>1</v>
      </c>
    </row>
    <row r="188" spans="1:55" x14ac:dyDescent="0.25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49"/>
      <c r="G188" s="153">
        <f t="shared" si="48"/>
        <v>0</v>
      </c>
      <c r="H188" s="134">
        <f t="shared" si="49"/>
        <v>0</v>
      </c>
      <c r="I188" s="135">
        <f t="shared" si="50"/>
        <v>0</v>
      </c>
      <c r="J188" s="167">
        <f t="shared" si="51"/>
        <v>0</v>
      </c>
      <c r="K188" s="149"/>
      <c r="L188" s="130">
        <v>0</v>
      </c>
      <c r="M188" s="131">
        <v>0</v>
      </c>
      <c r="N188" s="131">
        <v>0</v>
      </c>
      <c r="O188" s="132">
        <v>0</v>
      </c>
      <c r="P188" s="149"/>
      <c r="Q188" s="133">
        <v>0</v>
      </c>
      <c r="R188" s="131">
        <v>0</v>
      </c>
      <c r="S188" s="131">
        <v>0</v>
      </c>
      <c r="T188" s="132">
        <v>0</v>
      </c>
      <c r="U188" s="149"/>
      <c r="V188" s="133">
        <v>0</v>
      </c>
      <c r="W188" s="131">
        <v>0</v>
      </c>
      <c r="X188" s="131">
        <v>0</v>
      </c>
      <c r="Y188" s="132">
        <v>0</v>
      </c>
      <c r="Z188" s="149"/>
      <c r="AA188" s="133">
        <v>0</v>
      </c>
      <c r="AB188" s="131">
        <v>0</v>
      </c>
      <c r="AC188" s="131">
        <v>0</v>
      </c>
      <c r="AD188" s="132">
        <v>0</v>
      </c>
      <c r="AE188" s="149"/>
      <c r="AF188" s="133">
        <v>0</v>
      </c>
      <c r="AG188" s="131">
        <v>0</v>
      </c>
      <c r="AH188" s="131">
        <v>0</v>
      </c>
      <c r="AI188" s="132">
        <v>0</v>
      </c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x14ac:dyDescent="0.25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49"/>
      <c r="G189" s="153">
        <f t="shared" si="48"/>
        <v>0</v>
      </c>
      <c r="H189" s="134">
        <f t="shared" si="49"/>
        <v>1</v>
      </c>
      <c r="I189" s="135">
        <f t="shared" si="50"/>
        <v>6.6</v>
      </c>
      <c r="J189" s="167">
        <f t="shared" si="51"/>
        <v>186</v>
      </c>
      <c r="K189" s="149"/>
      <c r="L189" s="130">
        <v>0</v>
      </c>
      <c r="M189" s="131">
        <v>1</v>
      </c>
      <c r="N189" s="131">
        <v>6.6</v>
      </c>
      <c r="O189" s="132">
        <v>146</v>
      </c>
      <c r="P189" s="149"/>
      <c r="Q189" s="133">
        <v>0</v>
      </c>
      <c r="R189" s="131">
        <v>0</v>
      </c>
      <c r="S189" s="131">
        <v>0</v>
      </c>
      <c r="T189" s="132">
        <v>20</v>
      </c>
      <c r="U189" s="149"/>
      <c r="V189" s="133">
        <v>0</v>
      </c>
      <c r="W189" s="131">
        <v>0</v>
      </c>
      <c r="X189" s="131">
        <v>0</v>
      </c>
      <c r="Y189" s="132">
        <v>0</v>
      </c>
      <c r="Z189" s="149"/>
      <c r="AA189" s="133">
        <v>0</v>
      </c>
      <c r="AB189" s="131">
        <v>0</v>
      </c>
      <c r="AC189" s="131">
        <v>0</v>
      </c>
      <c r="AD189" s="132">
        <v>0</v>
      </c>
      <c r="AE189" s="149"/>
      <c r="AF189" s="133">
        <v>0</v>
      </c>
      <c r="AG189" s="131">
        <v>0</v>
      </c>
      <c r="AH189" s="131">
        <v>0</v>
      </c>
      <c r="AI189" s="132">
        <v>20</v>
      </c>
      <c r="AJ189" s="133">
        <f t="shared" si="52"/>
        <v>146</v>
      </c>
      <c r="AK189" s="131">
        <f t="shared" si="53"/>
        <v>20</v>
      </c>
      <c r="AL189" s="131">
        <f t="shared" si="54"/>
        <v>0</v>
      </c>
      <c r="AM189" s="131">
        <f t="shared" si="55"/>
        <v>0</v>
      </c>
      <c r="AN189" s="136">
        <f t="shared" si="56"/>
        <v>20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1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0</v>
      </c>
      <c r="AY189" s="133">
        <f t="shared" si="67"/>
        <v>6.6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0</v>
      </c>
    </row>
    <row r="190" spans="1:55" x14ac:dyDescent="0.25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49"/>
      <c r="G190" s="153">
        <f t="shared" si="48"/>
        <v>0</v>
      </c>
      <c r="H190" s="134">
        <f t="shared" si="49"/>
        <v>0</v>
      </c>
      <c r="I190" s="135">
        <f t="shared" si="50"/>
        <v>0</v>
      </c>
      <c r="J190" s="167">
        <f t="shared" si="51"/>
        <v>0</v>
      </c>
      <c r="K190" s="149"/>
      <c r="L190" s="130">
        <v>0</v>
      </c>
      <c r="M190" s="131">
        <v>0</v>
      </c>
      <c r="N190" s="131">
        <v>0</v>
      </c>
      <c r="O190" s="132">
        <v>0</v>
      </c>
      <c r="P190" s="149"/>
      <c r="Q190" s="133">
        <v>0</v>
      </c>
      <c r="R190" s="131">
        <v>0</v>
      </c>
      <c r="S190" s="131">
        <v>0</v>
      </c>
      <c r="T190" s="132">
        <v>0</v>
      </c>
      <c r="U190" s="149"/>
      <c r="V190" s="133">
        <v>0</v>
      </c>
      <c r="W190" s="131">
        <v>0</v>
      </c>
      <c r="X190" s="131">
        <v>0</v>
      </c>
      <c r="Y190" s="132">
        <v>0</v>
      </c>
      <c r="Z190" s="149"/>
      <c r="AA190" s="133">
        <v>0</v>
      </c>
      <c r="AB190" s="131">
        <v>0</v>
      </c>
      <c r="AC190" s="131">
        <v>0</v>
      </c>
      <c r="AD190" s="132">
        <v>0</v>
      </c>
      <c r="AE190" s="149"/>
      <c r="AF190" s="133">
        <v>0</v>
      </c>
      <c r="AG190" s="131">
        <v>0</v>
      </c>
      <c r="AH190" s="131">
        <v>0</v>
      </c>
      <c r="AI190" s="132">
        <v>0</v>
      </c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x14ac:dyDescent="0.25">
      <c r="A191" s="138" t="s">
        <v>685</v>
      </c>
      <c r="B191" s="131" t="s">
        <v>1292</v>
      </c>
      <c r="C191" s="131" t="s">
        <v>1872</v>
      </c>
      <c r="D191" s="131" t="s">
        <v>1873</v>
      </c>
      <c r="E191" s="132" t="s">
        <v>2025</v>
      </c>
      <c r="F191" s="149"/>
      <c r="G191" s="153">
        <f t="shared" si="48"/>
        <v>0</v>
      </c>
      <c r="H191" s="134">
        <f t="shared" si="49"/>
        <v>0</v>
      </c>
      <c r="I191" s="135">
        <f t="shared" si="50"/>
        <v>0</v>
      </c>
      <c r="J191" s="167">
        <f t="shared" si="51"/>
        <v>0</v>
      </c>
      <c r="K191" s="149"/>
      <c r="L191" s="130">
        <v>0</v>
      </c>
      <c r="M191" s="131">
        <v>0</v>
      </c>
      <c r="N191" s="131">
        <v>0</v>
      </c>
      <c r="O191" s="132">
        <v>0</v>
      </c>
      <c r="P191" s="149"/>
      <c r="Q191" s="133">
        <v>0</v>
      </c>
      <c r="R191" s="131">
        <v>0</v>
      </c>
      <c r="S191" s="131">
        <v>0</v>
      </c>
      <c r="T191" s="132">
        <v>0</v>
      </c>
      <c r="U191" s="149"/>
      <c r="V191" s="133">
        <v>0</v>
      </c>
      <c r="W191" s="131">
        <v>0</v>
      </c>
      <c r="X191" s="131">
        <v>0</v>
      </c>
      <c r="Y191" s="132">
        <v>0</v>
      </c>
      <c r="Z191" s="149"/>
      <c r="AA191" s="133">
        <v>0</v>
      </c>
      <c r="AB191" s="131">
        <v>0</v>
      </c>
      <c r="AC191" s="131">
        <v>0</v>
      </c>
      <c r="AD191" s="132">
        <v>0</v>
      </c>
      <c r="AE191" s="149"/>
      <c r="AF191" s="133">
        <v>0</v>
      </c>
      <c r="AG191" s="131">
        <v>0</v>
      </c>
      <c r="AH191" s="131">
        <v>0</v>
      </c>
      <c r="AI191" s="132">
        <v>0</v>
      </c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x14ac:dyDescent="0.25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49"/>
      <c r="G192" s="153">
        <f t="shared" si="48"/>
        <v>1</v>
      </c>
      <c r="H192" s="134">
        <f t="shared" si="49"/>
        <v>3</v>
      </c>
      <c r="I192" s="135">
        <f t="shared" si="50"/>
        <v>45.1</v>
      </c>
      <c r="J192" s="167">
        <f t="shared" si="51"/>
        <v>730</v>
      </c>
      <c r="K192" s="149"/>
      <c r="L192" s="130">
        <v>0</v>
      </c>
      <c r="M192" s="131">
        <v>2</v>
      </c>
      <c r="N192" s="131">
        <v>25.700000000000003</v>
      </c>
      <c r="O192" s="132">
        <v>227</v>
      </c>
      <c r="P192" s="149"/>
      <c r="Q192" s="133">
        <v>0</v>
      </c>
      <c r="R192" s="131">
        <v>0</v>
      </c>
      <c r="S192" s="131">
        <v>0</v>
      </c>
      <c r="T192" s="132">
        <v>0</v>
      </c>
      <c r="U192" s="149"/>
      <c r="V192" s="133">
        <v>1</v>
      </c>
      <c r="W192" s="131">
        <v>0</v>
      </c>
      <c r="X192" s="131">
        <v>0.8</v>
      </c>
      <c r="Y192" s="132">
        <v>244</v>
      </c>
      <c r="Z192" s="149"/>
      <c r="AA192" s="133">
        <v>0</v>
      </c>
      <c r="AB192" s="131">
        <v>1</v>
      </c>
      <c r="AC192" s="131">
        <v>18.600000000000001</v>
      </c>
      <c r="AD192" s="132">
        <v>239</v>
      </c>
      <c r="AE192" s="149"/>
      <c r="AF192" s="133">
        <v>0</v>
      </c>
      <c r="AG192" s="131">
        <v>0</v>
      </c>
      <c r="AH192" s="131">
        <v>0</v>
      </c>
      <c r="AI192" s="132">
        <v>20</v>
      </c>
      <c r="AJ192" s="133">
        <f t="shared" si="52"/>
        <v>227</v>
      </c>
      <c r="AK192" s="131">
        <f t="shared" si="53"/>
        <v>0</v>
      </c>
      <c r="AL192" s="131">
        <f t="shared" si="54"/>
        <v>244</v>
      </c>
      <c r="AM192" s="131">
        <f t="shared" si="55"/>
        <v>239</v>
      </c>
      <c r="AN192" s="136">
        <f t="shared" si="56"/>
        <v>20</v>
      </c>
      <c r="AO192" s="133">
        <f t="shared" si="57"/>
        <v>0</v>
      </c>
      <c r="AP192" s="131">
        <f t="shared" si="58"/>
        <v>0</v>
      </c>
      <c r="AQ192" s="131">
        <f t="shared" si="59"/>
        <v>1</v>
      </c>
      <c r="AR192" s="131">
        <f t="shared" si="60"/>
        <v>0</v>
      </c>
      <c r="AS192" s="136">
        <f t="shared" si="61"/>
        <v>0</v>
      </c>
      <c r="AT192" s="133">
        <f t="shared" si="62"/>
        <v>2</v>
      </c>
      <c r="AU192" s="131">
        <f t="shared" si="63"/>
        <v>0</v>
      </c>
      <c r="AV192" s="131">
        <f t="shared" si="64"/>
        <v>0</v>
      </c>
      <c r="AW192" s="131">
        <f t="shared" si="65"/>
        <v>1</v>
      </c>
      <c r="AX192" s="136">
        <f t="shared" si="66"/>
        <v>0</v>
      </c>
      <c r="AY192" s="133">
        <f t="shared" si="67"/>
        <v>25.700000000000003</v>
      </c>
      <c r="AZ192" s="131">
        <f t="shared" si="68"/>
        <v>0</v>
      </c>
      <c r="BA192" s="131">
        <f t="shared" si="69"/>
        <v>0.8</v>
      </c>
      <c r="BB192" s="131">
        <f t="shared" si="70"/>
        <v>18.600000000000001</v>
      </c>
      <c r="BC192" s="132">
        <f t="shared" si="71"/>
        <v>0</v>
      </c>
    </row>
    <row r="193" spans="1:55" x14ac:dyDescent="0.25">
      <c r="A193" s="138" t="s">
        <v>687</v>
      </c>
      <c r="B193" s="131" t="s">
        <v>48</v>
      </c>
      <c r="C193" s="131" t="s">
        <v>452</v>
      </c>
      <c r="D193" s="131" t="s">
        <v>331</v>
      </c>
      <c r="E193" s="132" t="s">
        <v>1311</v>
      </c>
      <c r="F193" s="149"/>
      <c r="G193" s="153">
        <f t="shared" si="48"/>
        <v>0</v>
      </c>
      <c r="H193" s="134">
        <f t="shared" si="49"/>
        <v>0</v>
      </c>
      <c r="I193" s="135">
        <f t="shared" si="50"/>
        <v>0</v>
      </c>
      <c r="J193" s="167">
        <f t="shared" si="51"/>
        <v>40</v>
      </c>
      <c r="K193" s="149"/>
      <c r="L193" s="130">
        <v>0</v>
      </c>
      <c r="M193" s="131">
        <v>0</v>
      </c>
      <c r="N193" s="131">
        <v>0</v>
      </c>
      <c r="O193" s="132">
        <v>0</v>
      </c>
      <c r="P193" s="149"/>
      <c r="Q193" s="133">
        <v>0</v>
      </c>
      <c r="R193" s="131">
        <v>0</v>
      </c>
      <c r="S193" s="131">
        <v>0</v>
      </c>
      <c r="T193" s="132">
        <v>0</v>
      </c>
      <c r="U193" s="149"/>
      <c r="V193" s="133">
        <v>0</v>
      </c>
      <c r="W193" s="131">
        <v>0</v>
      </c>
      <c r="X193" s="131">
        <v>0</v>
      </c>
      <c r="Y193" s="132">
        <v>0</v>
      </c>
      <c r="Z193" s="149"/>
      <c r="AA193" s="133">
        <v>0</v>
      </c>
      <c r="AB193" s="131">
        <v>0</v>
      </c>
      <c r="AC193" s="131">
        <v>0</v>
      </c>
      <c r="AD193" s="132">
        <v>20</v>
      </c>
      <c r="AE193" s="149"/>
      <c r="AF193" s="133">
        <v>0</v>
      </c>
      <c r="AG193" s="131">
        <v>0</v>
      </c>
      <c r="AH193" s="131">
        <v>0</v>
      </c>
      <c r="AI193" s="132">
        <v>20</v>
      </c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20</v>
      </c>
      <c r="AN193" s="136">
        <f t="shared" si="56"/>
        <v>20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x14ac:dyDescent="0.25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49"/>
      <c r="G194" s="153">
        <f t="shared" si="48"/>
        <v>2</v>
      </c>
      <c r="H194" s="134">
        <f t="shared" si="49"/>
        <v>1</v>
      </c>
      <c r="I194" s="135">
        <f t="shared" si="50"/>
        <v>10.3</v>
      </c>
      <c r="J194" s="167">
        <f t="shared" si="51"/>
        <v>505</v>
      </c>
      <c r="K194" s="149"/>
      <c r="L194" s="130">
        <v>1</v>
      </c>
      <c r="M194" s="131">
        <v>0</v>
      </c>
      <c r="N194" s="131">
        <v>0.8</v>
      </c>
      <c r="O194" s="132">
        <v>87</v>
      </c>
      <c r="P194" s="149"/>
      <c r="Q194" s="133">
        <v>0</v>
      </c>
      <c r="R194" s="131">
        <v>1</v>
      </c>
      <c r="S194" s="131">
        <v>8.4</v>
      </c>
      <c r="T194" s="132">
        <v>249</v>
      </c>
      <c r="U194" s="149"/>
      <c r="V194" s="133">
        <v>0</v>
      </c>
      <c r="W194" s="131">
        <v>0</v>
      </c>
      <c r="X194" s="131">
        <v>0</v>
      </c>
      <c r="Y194" s="132">
        <v>20</v>
      </c>
      <c r="Z194" s="149"/>
      <c r="AA194" s="133">
        <v>1</v>
      </c>
      <c r="AB194" s="131">
        <v>0</v>
      </c>
      <c r="AC194" s="131">
        <v>1.1000000000000001</v>
      </c>
      <c r="AD194" s="132">
        <v>149</v>
      </c>
      <c r="AE194" s="149"/>
      <c r="AF194" s="133">
        <v>0</v>
      </c>
      <c r="AG194" s="131">
        <v>0</v>
      </c>
      <c r="AH194" s="131">
        <v>0</v>
      </c>
      <c r="AI194" s="132">
        <v>20</v>
      </c>
      <c r="AJ194" s="133">
        <f t="shared" si="52"/>
        <v>87</v>
      </c>
      <c r="AK194" s="131">
        <f t="shared" si="53"/>
        <v>249</v>
      </c>
      <c r="AL194" s="131">
        <f t="shared" si="54"/>
        <v>20</v>
      </c>
      <c r="AM194" s="131">
        <f t="shared" si="55"/>
        <v>149</v>
      </c>
      <c r="AN194" s="136">
        <f t="shared" si="56"/>
        <v>20</v>
      </c>
      <c r="AO194" s="133">
        <f t="shared" si="57"/>
        <v>1</v>
      </c>
      <c r="AP194" s="131">
        <f t="shared" si="58"/>
        <v>0</v>
      </c>
      <c r="AQ194" s="131">
        <f t="shared" si="59"/>
        <v>0</v>
      </c>
      <c r="AR194" s="131">
        <f t="shared" si="60"/>
        <v>1</v>
      </c>
      <c r="AS194" s="136">
        <f t="shared" si="61"/>
        <v>0</v>
      </c>
      <c r="AT194" s="133">
        <f t="shared" si="62"/>
        <v>0</v>
      </c>
      <c r="AU194" s="131">
        <f t="shared" si="63"/>
        <v>1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0.8</v>
      </c>
      <c r="AZ194" s="131">
        <f t="shared" si="68"/>
        <v>8.4</v>
      </c>
      <c r="BA194" s="131">
        <f t="shared" si="69"/>
        <v>0</v>
      </c>
      <c r="BB194" s="131">
        <f t="shared" si="70"/>
        <v>1.1000000000000001</v>
      </c>
      <c r="BC194" s="132">
        <f t="shared" si="71"/>
        <v>0</v>
      </c>
    </row>
    <row r="195" spans="1:55" x14ac:dyDescent="0.25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1311</v>
      </c>
      <c r="F195" s="149"/>
      <c r="G195" s="153">
        <f t="shared" ref="G195:G258" si="72">LARGE(AO195:AS195,1)+LARGE(AO195:AS195,2)+LARGE(AO195:AS195,3)+LARGE(AO195:AS195,4)</f>
        <v>0</v>
      </c>
      <c r="H195" s="134">
        <f t="shared" ref="H195:H258" si="73">LARGE(AT195:AX195,1)+LARGE(AT195:AX195,2)+LARGE(AT195:AX195,3)+LARGE(AT195:AX195,4)</f>
        <v>2</v>
      </c>
      <c r="I195" s="135">
        <f t="shared" ref="I195:I258" si="74">LARGE(AY195:BC195,1)+LARGE(AY195:BC195,2)+LARGE(AY195:BC195,3)+LARGE(AY195:BC195,4)</f>
        <v>3.8</v>
      </c>
      <c r="J195" s="167">
        <f t="shared" ref="J195:J258" si="75">LARGE(AJ195:AN195,1)+LARGE(AJ195:AN195,2)+LARGE(AJ195:AN195,3)+LARGE(AJ195:AN195,4)</f>
        <v>126</v>
      </c>
      <c r="K195" s="149"/>
      <c r="L195" s="130">
        <v>0</v>
      </c>
      <c r="M195" s="131">
        <v>2</v>
      </c>
      <c r="N195" s="131">
        <v>3.8</v>
      </c>
      <c r="O195" s="132">
        <v>126</v>
      </c>
      <c r="P195" s="149"/>
      <c r="Q195" s="133">
        <v>0</v>
      </c>
      <c r="R195" s="131">
        <v>0</v>
      </c>
      <c r="S195" s="131">
        <v>0</v>
      </c>
      <c r="T195" s="132">
        <v>0</v>
      </c>
      <c r="U195" s="149"/>
      <c r="V195" s="133">
        <v>0</v>
      </c>
      <c r="W195" s="131">
        <v>0</v>
      </c>
      <c r="X195" s="131">
        <v>0</v>
      </c>
      <c r="Y195" s="132">
        <v>0</v>
      </c>
      <c r="Z195" s="149"/>
      <c r="AA195" s="133">
        <v>0</v>
      </c>
      <c r="AB195" s="131">
        <v>0</v>
      </c>
      <c r="AC195" s="131">
        <v>0</v>
      </c>
      <c r="AD195" s="132">
        <v>0</v>
      </c>
      <c r="AE195" s="149"/>
      <c r="AF195" s="133">
        <v>0</v>
      </c>
      <c r="AG195" s="131">
        <v>0</v>
      </c>
      <c r="AH195" s="131">
        <v>0</v>
      </c>
      <c r="AI195" s="132">
        <v>0</v>
      </c>
      <c r="AJ195" s="133">
        <f t="shared" ref="AJ195:AJ258" si="76">O195</f>
        <v>126</v>
      </c>
      <c r="AK195" s="131">
        <f t="shared" ref="AK195:AK258" si="77">T195</f>
        <v>0</v>
      </c>
      <c r="AL195" s="131">
        <f t="shared" ref="AL195:AL258" si="78">Y195</f>
        <v>0</v>
      </c>
      <c r="AM195" s="131">
        <f t="shared" ref="AM195:AM258" si="79">AD195</f>
        <v>0</v>
      </c>
      <c r="AN195" s="136">
        <f t="shared" ref="AN195:AN258" si="80">AI195</f>
        <v>0</v>
      </c>
      <c r="AO195" s="133">
        <f t="shared" ref="AO195:AO258" si="81">L195</f>
        <v>0</v>
      </c>
      <c r="AP195" s="131">
        <f t="shared" ref="AP195:AP258" si="82">Q195</f>
        <v>0</v>
      </c>
      <c r="AQ195" s="131">
        <f t="shared" ref="AQ195:AQ258" si="83">V195</f>
        <v>0</v>
      </c>
      <c r="AR195" s="131">
        <f t="shared" ref="AR195:AR258" si="84">AA195</f>
        <v>0</v>
      </c>
      <c r="AS195" s="136">
        <f t="shared" ref="AS195:AS258" si="85">AF195</f>
        <v>0</v>
      </c>
      <c r="AT195" s="133">
        <f t="shared" ref="AT195:AT258" si="86">M195</f>
        <v>2</v>
      </c>
      <c r="AU195" s="131">
        <f t="shared" ref="AU195:AU258" si="87">R195</f>
        <v>0</v>
      </c>
      <c r="AV195" s="131">
        <f t="shared" ref="AV195:AV258" si="88">W195</f>
        <v>0</v>
      </c>
      <c r="AW195" s="131">
        <f t="shared" ref="AW195:AW258" si="89">AB195</f>
        <v>0</v>
      </c>
      <c r="AX195" s="136">
        <f t="shared" ref="AX195:AX258" si="90">AG195</f>
        <v>0</v>
      </c>
      <c r="AY195" s="133">
        <f t="shared" ref="AY195:AY258" si="91">N195</f>
        <v>3.8</v>
      </c>
      <c r="AZ195" s="131">
        <f t="shared" ref="AZ195:AZ258" si="92">S195</f>
        <v>0</v>
      </c>
      <c r="BA195" s="131">
        <f t="shared" ref="BA195:BA258" si="93">X195</f>
        <v>0</v>
      </c>
      <c r="BB195" s="131">
        <f t="shared" ref="BB195:BB258" si="94">AC195</f>
        <v>0</v>
      </c>
      <c r="BC195" s="132">
        <f t="shared" ref="BC195:BC258" si="95">AH195</f>
        <v>0</v>
      </c>
    </row>
    <row r="196" spans="1:55" x14ac:dyDescent="0.25">
      <c r="A196" s="138" t="s">
        <v>690</v>
      </c>
      <c r="B196" s="131" t="s">
        <v>2047</v>
      </c>
      <c r="C196" s="131" t="s">
        <v>1867</v>
      </c>
      <c r="D196" s="131" t="s">
        <v>1868</v>
      </c>
      <c r="E196" s="132" t="s">
        <v>2025</v>
      </c>
      <c r="F196" s="149"/>
      <c r="G196" s="153">
        <f t="shared" si="72"/>
        <v>2</v>
      </c>
      <c r="H196" s="134">
        <f t="shared" si="73"/>
        <v>3</v>
      </c>
      <c r="I196" s="135">
        <f t="shared" si="74"/>
        <v>31.5</v>
      </c>
      <c r="J196" s="167">
        <f t="shared" si="75"/>
        <v>828</v>
      </c>
      <c r="K196" s="149"/>
      <c r="L196" s="130">
        <v>0</v>
      </c>
      <c r="M196" s="131">
        <v>1</v>
      </c>
      <c r="N196" s="131">
        <v>4.5</v>
      </c>
      <c r="O196" s="132">
        <v>132</v>
      </c>
      <c r="P196" s="149"/>
      <c r="Q196" s="133">
        <v>0</v>
      </c>
      <c r="R196" s="131">
        <v>1</v>
      </c>
      <c r="S196" s="131">
        <v>7.4</v>
      </c>
      <c r="T196" s="132">
        <v>245</v>
      </c>
      <c r="U196" s="149"/>
      <c r="V196" s="133">
        <v>0</v>
      </c>
      <c r="W196" s="131">
        <v>0</v>
      </c>
      <c r="X196" s="131">
        <v>0</v>
      </c>
      <c r="Y196" s="132">
        <v>20</v>
      </c>
      <c r="Z196" s="149"/>
      <c r="AA196" s="133">
        <v>0</v>
      </c>
      <c r="AB196" s="131">
        <v>1</v>
      </c>
      <c r="AC196" s="131">
        <v>18.600000000000001</v>
      </c>
      <c r="AD196" s="132">
        <v>239</v>
      </c>
      <c r="AE196" s="149"/>
      <c r="AF196" s="133">
        <v>2</v>
      </c>
      <c r="AG196" s="131">
        <v>0</v>
      </c>
      <c r="AH196" s="131">
        <v>1</v>
      </c>
      <c r="AI196" s="132">
        <v>212</v>
      </c>
      <c r="AJ196" s="133">
        <f t="shared" si="76"/>
        <v>132</v>
      </c>
      <c r="AK196" s="131">
        <f t="shared" si="77"/>
        <v>245</v>
      </c>
      <c r="AL196" s="131">
        <f t="shared" si="78"/>
        <v>20</v>
      </c>
      <c r="AM196" s="131">
        <f t="shared" si="79"/>
        <v>239</v>
      </c>
      <c r="AN196" s="136">
        <f t="shared" si="80"/>
        <v>212</v>
      </c>
      <c r="AO196" s="133">
        <f t="shared" si="81"/>
        <v>0</v>
      </c>
      <c r="AP196" s="131">
        <f t="shared" si="82"/>
        <v>0</v>
      </c>
      <c r="AQ196" s="131">
        <f t="shared" si="83"/>
        <v>0</v>
      </c>
      <c r="AR196" s="131">
        <f t="shared" si="84"/>
        <v>0</v>
      </c>
      <c r="AS196" s="136">
        <f t="shared" si="85"/>
        <v>2</v>
      </c>
      <c r="AT196" s="133">
        <f t="shared" si="86"/>
        <v>1</v>
      </c>
      <c r="AU196" s="131">
        <f t="shared" si="87"/>
        <v>1</v>
      </c>
      <c r="AV196" s="131">
        <f t="shared" si="88"/>
        <v>0</v>
      </c>
      <c r="AW196" s="131">
        <f t="shared" si="89"/>
        <v>1</v>
      </c>
      <c r="AX196" s="136">
        <f t="shared" si="90"/>
        <v>0</v>
      </c>
      <c r="AY196" s="133">
        <f t="shared" si="91"/>
        <v>4.5</v>
      </c>
      <c r="AZ196" s="131">
        <f t="shared" si="92"/>
        <v>7.4</v>
      </c>
      <c r="BA196" s="131">
        <f t="shared" si="93"/>
        <v>0</v>
      </c>
      <c r="BB196" s="131">
        <f t="shared" si="94"/>
        <v>18.600000000000001</v>
      </c>
      <c r="BC196" s="132">
        <f t="shared" si="95"/>
        <v>1</v>
      </c>
    </row>
    <row r="197" spans="1:55" x14ac:dyDescent="0.25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49"/>
      <c r="G197" s="153">
        <f t="shared" si="72"/>
        <v>0</v>
      </c>
      <c r="H197" s="134">
        <f t="shared" si="73"/>
        <v>10</v>
      </c>
      <c r="I197" s="135">
        <f t="shared" si="74"/>
        <v>100.3</v>
      </c>
      <c r="J197" s="167">
        <f t="shared" si="75"/>
        <v>777</v>
      </c>
      <c r="K197" s="149"/>
      <c r="L197" s="130">
        <v>0</v>
      </c>
      <c r="M197" s="131">
        <v>4</v>
      </c>
      <c r="N197" s="131">
        <v>33.700000000000003</v>
      </c>
      <c r="O197" s="132">
        <v>246</v>
      </c>
      <c r="P197" s="149"/>
      <c r="Q197" s="133">
        <v>0</v>
      </c>
      <c r="R197" s="131">
        <v>2</v>
      </c>
      <c r="S197" s="131">
        <v>5.8</v>
      </c>
      <c r="T197" s="132">
        <v>226</v>
      </c>
      <c r="U197" s="149"/>
      <c r="V197" s="133">
        <v>0</v>
      </c>
      <c r="W197" s="131">
        <v>0</v>
      </c>
      <c r="X197" s="131">
        <v>0</v>
      </c>
      <c r="Y197" s="132">
        <v>20</v>
      </c>
      <c r="Z197" s="149"/>
      <c r="AA197" s="133">
        <v>0</v>
      </c>
      <c r="AB197" s="131">
        <v>4</v>
      </c>
      <c r="AC197" s="131">
        <v>60.8</v>
      </c>
      <c r="AD197" s="132">
        <v>285</v>
      </c>
      <c r="AE197" s="149"/>
      <c r="AF197" s="133">
        <v>0</v>
      </c>
      <c r="AG197" s="131">
        <v>0</v>
      </c>
      <c r="AH197" s="131">
        <v>0</v>
      </c>
      <c r="AI197" s="132">
        <v>20</v>
      </c>
      <c r="AJ197" s="133">
        <f t="shared" si="76"/>
        <v>246</v>
      </c>
      <c r="AK197" s="131">
        <f t="shared" si="77"/>
        <v>226</v>
      </c>
      <c r="AL197" s="131">
        <f t="shared" si="78"/>
        <v>20</v>
      </c>
      <c r="AM197" s="131">
        <f t="shared" si="79"/>
        <v>285</v>
      </c>
      <c r="AN197" s="136">
        <f t="shared" si="80"/>
        <v>20</v>
      </c>
      <c r="AO197" s="133">
        <f t="shared" si="81"/>
        <v>0</v>
      </c>
      <c r="AP197" s="131">
        <f t="shared" si="82"/>
        <v>0</v>
      </c>
      <c r="AQ197" s="131">
        <f t="shared" si="83"/>
        <v>0</v>
      </c>
      <c r="AR197" s="131">
        <f t="shared" si="84"/>
        <v>0</v>
      </c>
      <c r="AS197" s="136">
        <f t="shared" si="85"/>
        <v>0</v>
      </c>
      <c r="AT197" s="133">
        <f t="shared" si="86"/>
        <v>4</v>
      </c>
      <c r="AU197" s="131">
        <f t="shared" si="87"/>
        <v>2</v>
      </c>
      <c r="AV197" s="131">
        <f t="shared" si="88"/>
        <v>0</v>
      </c>
      <c r="AW197" s="131">
        <f t="shared" si="89"/>
        <v>4</v>
      </c>
      <c r="AX197" s="136">
        <f t="shared" si="90"/>
        <v>0</v>
      </c>
      <c r="AY197" s="133">
        <f t="shared" si="91"/>
        <v>33.700000000000003</v>
      </c>
      <c r="AZ197" s="131">
        <f t="shared" si="92"/>
        <v>5.8</v>
      </c>
      <c r="BA197" s="131">
        <f t="shared" si="93"/>
        <v>0</v>
      </c>
      <c r="BB197" s="131">
        <f t="shared" si="94"/>
        <v>60.8</v>
      </c>
      <c r="BC197" s="132">
        <f t="shared" si="95"/>
        <v>0</v>
      </c>
    </row>
    <row r="198" spans="1:55" x14ac:dyDescent="0.25">
      <c r="A198" s="138" t="s">
        <v>692</v>
      </c>
      <c r="B198" s="131" t="s">
        <v>38</v>
      </c>
      <c r="C198" s="131" t="s">
        <v>2123</v>
      </c>
      <c r="D198" s="131" t="s">
        <v>2124</v>
      </c>
      <c r="E198" s="132" t="s">
        <v>1955</v>
      </c>
      <c r="F198" s="149"/>
      <c r="G198" s="153">
        <f t="shared" si="72"/>
        <v>0</v>
      </c>
      <c r="H198" s="134">
        <f t="shared" si="73"/>
        <v>0</v>
      </c>
      <c r="I198" s="135">
        <f t="shared" si="74"/>
        <v>0</v>
      </c>
      <c r="J198" s="167">
        <f t="shared" si="75"/>
        <v>0</v>
      </c>
      <c r="K198" s="149"/>
      <c r="L198" s="130">
        <v>0</v>
      </c>
      <c r="M198" s="131">
        <v>0</v>
      </c>
      <c r="N198" s="131">
        <v>0</v>
      </c>
      <c r="O198" s="132">
        <v>0</v>
      </c>
      <c r="P198" s="149"/>
      <c r="Q198" s="133">
        <v>0</v>
      </c>
      <c r="R198" s="131">
        <v>0</v>
      </c>
      <c r="S198" s="131">
        <v>0</v>
      </c>
      <c r="T198" s="132">
        <v>0</v>
      </c>
      <c r="U198" s="149"/>
      <c r="V198" s="133">
        <v>0</v>
      </c>
      <c r="W198" s="131">
        <v>0</v>
      </c>
      <c r="X198" s="131">
        <v>0</v>
      </c>
      <c r="Y198" s="132">
        <v>0</v>
      </c>
      <c r="Z198" s="149"/>
      <c r="AA198" s="133">
        <v>0</v>
      </c>
      <c r="AB198" s="131">
        <v>0</v>
      </c>
      <c r="AC198" s="131">
        <v>0</v>
      </c>
      <c r="AD198" s="132">
        <v>0</v>
      </c>
      <c r="AE198" s="149"/>
      <c r="AF198" s="133">
        <v>0</v>
      </c>
      <c r="AG198" s="131">
        <v>0</v>
      </c>
      <c r="AH198" s="131">
        <v>0</v>
      </c>
      <c r="AI198" s="132">
        <v>0</v>
      </c>
      <c r="AJ198" s="133">
        <f t="shared" si="76"/>
        <v>0</v>
      </c>
      <c r="AK198" s="131">
        <f t="shared" si="77"/>
        <v>0</v>
      </c>
      <c r="AL198" s="131">
        <f t="shared" si="78"/>
        <v>0</v>
      </c>
      <c r="AM198" s="131">
        <f t="shared" si="79"/>
        <v>0</v>
      </c>
      <c r="AN198" s="136">
        <f t="shared" si="80"/>
        <v>0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0</v>
      </c>
      <c r="AS198" s="136">
        <f t="shared" si="85"/>
        <v>0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0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0</v>
      </c>
      <c r="BC198" s="132">
        <f t="shared" si="95"/>
        <v>0</v>
      </c>
    </row>
    <row r="199" spans="1:55" x14ac:dyDescent="0.25">
      <c r="A199" s="138" t="s">
        <v>693</v>
      </c>
      <c r="B199" s="131" t="s">
        <v>1432</v>
      </c>
      <c r="C199" s="131" t="s">
        <v>90</v>
      </c>
      <c r="D199" s="131" t="s">
        <v>362</v>
      </c>
      <c r="E199" s="132" t="s">
        <v>1311</v>
      </c>
      <c r="F199" s="149"/>
      <c r="G199" s="153">
        <f t="shared" si="72"/>
        <v>0</v>
      </c>
      <c r="H199" s="134">
        <f t="shared" si="73"/>
        <v>0</v>
      </c>
      <c r="I199" s="135">
        <f t="shared" si="74"/>
        <v>0</v>
      </c>
      <c r="J199" s="167">
        <f t="shared" si="75"/>
        <v>0</v>
      </c>
      <c r="K199" s="149"/>
      <c r="L199" s="130">
        <v>0</v>
      </c>
      <c r="M199" s="131">
        <v>0</v>
      </c>
      <c r="N199" s="131">
        <v>0</v>
      </c>
      <c r="O199" s="132">
        <v>0</v>
      </c>
      <c r="P199" s="149"/>
      <c r="Q199" s="133">
        <v>0</v>
      </c>
      <c r="R199" s="131">
        <v>0</v>
      </c>
      <c r="S199" s="131">
        <v>0</v>
      </c>
      <c r="T199" s="132">
        <v>0</v>
      </c>
      <c r="U199" s="149"/>
      <c r="V199" s="133">
        <v>0</v>
      </c>
      <c r="W199" s="131">
        <v>0</v>
      </c>
      <c r="X199" s="131">
        <v>0</v>
      </c>
      <c r="Y199" s="132">
        <v>0</v>
      </c>
      <c r="Z199" s="149"/>
      <c r="AA199" s="133">
        <v>0</v>
      </c>
      <c r="AB199" s="131">
        <v>0</v>
      </c>
      <c r="AC199" s="131">
        <v>0</v>
      </c>
      <c r="AD199" s="132">
        <v>0</v>
      </c>
      <c r="AE199" s="149"/>
      <c r="AF199" s="133">
        <v>0</v>
      </c>
      <c r="AG199" s="131">
        <v>0</v>
      </c>
      <c r="AH199" s="131">
        <v>0</v>
      </c>
      <c r="AI199" s="132">
        <v>0</v>
      </c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x14ac:dyDescent="0.25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49"/>
      <c r="G200" s="153">
        <f t="shared" si="72"/>
        <v>0</v>
      </c>
      <c r="H200" s="134">
        <f t="shared" si="73"/>
        <v>0</v>
      </c>
      <c r="I200" s="135">
        <f t="shared" si="74"/>
        <v>0</v>
      </c>
      <c r="J200" s="167">
        <f t="shared" si="75"/>
        <v>0</v>
      </c>
      <c r="K200" s="149"/>
      <c r="L200" s="130">
        <v>0</v>
      </c>
      <c r="M200" s="131">
        <v>0</v>
      </c>
      <c r="N200" s="131">
        <v>0</v>
      </c>
      <c r="O200" s="132">
        <v>0</v>
      </c>
      <c r="P200" s="149"/>
      <c r="Q200" s="133">
        <v>0</v>
      </c>
      <c r="R200" s="131">
        <v>0</v>
      </c>
      <c r="S200" s="131">
        <v>0</v>
      </c>
      <c r="T200" s="132">
        <v>0</v>
      </c>
      <c r="U200" s="149"/>
      <c r="V200" s="133">
        <v>0</v>
      </c>
      <c r="W200" s="131">
        <v>0</v>
      </c>
      <c r="X200" s="131">
        <v>0</v>
      </c>
      <c r="Y200" s="132">
        <v>0</v>
      </c>
      <c r="Z200" s="149"/>
      <c r="AA200" s="133">
        <v>0</v>
      </c>
      <c r="AB200" s="131">
        <v>0</v>
      </c>
      <c r="AC200" s="131">
        <v>0</v>
      </c>
      <c r="AD200" s="132">
        <v>0</v>
      </c>
      <c r="AE200" s="149"/>
      <c r="AF200" s="133">
        <v>0</v>
      </c>
      <c r="AG200" s="131">
        <v>0</v>
      </c>
      <c r="AH200" s="131">
        <v>0</v>
      </c>
      <c r="AI200" s="132">
        <v>0</v>
      </c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x14ac:dyDescent="0.25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49"/>
      <c r="G201" s="153">
        <f t="shared" si="72"/>
        <v>2</v>
      </c>
      <c r="H201" s="134">
        <f t="shared" si="73"/>
        <v>1</v>
      </c>
      <c r="I201" s="135">
        <f t="shared" si="74"/>
        <v>4.2</v>
      </c>
      <c r="J201" s="167">
        <f t="shared" si="75"/>
        <v>537</v>
      </c>
      <c r="K201" s="149"/>
      <c r="L201" s="130">
        <v>1</v>
      </c>
      <c r="M201" s="131">
        <v>0</v>
      </c>
      <c r="N201" s="131">
        <v>0.8</v>
      </c>
      <c r="O201" s="132">
        <v>87</v>
      </c>
      <c r="P201" s="149"/>
      <c r="Q201" s="133">
        <v>0</v>
      </c>
      <c r="R201" s="131">
        <v>0</v>
      </c>
      <c r="S201" s="131">
        <v>0</v>
      </c>
      <c r="T201" s="132">
        <v>0</v>
      </c>
      <c r="U201" s="149"/>
      <c r="V201" s="133">
        <v>0</v>
      </c>
      <c r="W201" s="131">
        <v>1</v>
      </c>
      <c r="X201" s="131">
        <v>1.8</v>
      </c>
      <c r="Y201" s="132">
        <v>268</v>
      </c>
      <c r="Z201" s="149"/>
      <c r="AA201" s="133">
        <v>1</v>
      </c>
      <c r="AB201" s="131">
        <v>0</v>
      </c>
      <c r="AC201" s="131">
        <v>1.6</v>
      </c>
      <c r="AD201" s="132">
        <v>162</v>
      </c>
      <c r="AE201" s="149"/>
      <c r="AF201" s="133">
        <v>0</v>
      </c>
      <c r="AG201" s="131">
        <v>0</v>
      </c>
      <c r="AH201" s="131">
        <v>0</v>
      </c>
      <c r="AI201" s="132">
        <v>20</v>
      </c>
      <c r="AJ201" s="133">
        <f t="shared" si="76"/>
        <v>87</v>
      </c>
      <c r="AK201" s="131">
        <f t="shared" si="77"/>
        <v>0</v>
      </c>
      <c r="AL201" s="131">
        <f t="shared" si="78"/>
        <v>268</v>
      </c>
      <c r="AM201" s="131">
        <f t="shared" si="79"/>
        <v>162</v>
      </c>
      <c r="AN201" s="136">
        <f t="shared" si="80"/>
        <v>20</v>
      </c>
      <c r="AO201" s="133">
        <f t="shared" si="81"/>
        <v>1</v>
      </c>
      <c r="AP201" s="131">
        <f t="shared" si="82"/>
        <v>0</v>
      </c>
      <c r="AQ201" s="131">
        <f t="shared" si="83"/>
        <v>0</v>
      </c>
      <c r="AR201" s="131">
        <f t="shared" si="84"/>
        <v>1</v>
      </c>
      <c r="AS201" s="136">
        <f t="shared" si="85"/>
        <v>0</v>
      </c>
      <c r="AT201" s="133">
        <f t="shared" si="86"/>
        <v>0</v>
      </c>
      <c r="AU201" s="131">
        <f t="shared" si="87"/>
        <v>0</v>
      </c>
      <c r="AV201" s="131">
        <f t="shared" si="88"/>
        <v>1</v>
      </c>
      <c r="AW201" s="131">
        <f t="shared" si="89"/>
        <v>0</v>
      </c>
      <c r="AX201" s="136">
        <f t="shared" si="90"/>
        <v>0</v>
      </c>
      <c r="AY201" s="133">
        <f t="shared" si="91"/>
        <v>0.8</v>
      </c>
      <c r="AZ201" s="131">
        <f t="shared" si="92"/>
        <v>0</v>
      </c>
      <c r="BA201" s="131">
        <f t="shared" si="93"/>
        <v>1.8</v>
      </c>
      <c r="BB201" s="131">
        <f t="shared" si="94"/>
        <v>1.6</v>
      </c>
      <c r="BC201" s="132">
        <f t="shared" si="95"/>
        <v>0</v>
      </c>
    </row>
    <row r="202" spans="1:55" x14ac:dyDescent="0.25">
      <c r="A202" s="138" t="s">
        <v>696</v>
      </c>
      <c r="B202" s="131" t="s">
        <v>40</v>
      </c>
      <c r="C202" s="131" t="s">
        <v>1982</v>
      </c>
      <c r="D202" s="131" t="s">
        <v>1918</v>
      </c>
      <c r="E202" s="132" t="s">
        <v>2025</v>
      </c>
      <c r="F202" s="149"/>
      <c r="G202" s="153">
        <f t="shared" si="72"/>
        <v>2</v>
      </c>
      <c r="H202" s="134">
        <f t="shared" si="73"/>
        <v>0</v>
      </c>
      <c r="I202" s="135">
        <f t="shared" si="74"/>
        <v>2.2000000000000002</v>
      </c>
      <c r="J202" s="167">
        <f t="shared" si="75"/>
        <v>207</v>
      </c>
      <c r="K202" s="149"/>
      <c r="L202" s="130">
        <v>0</v>
      </c>
      <c r="M202" s="131">
        <v>0</v>
      </c>
      <c r="N202" s="131">
        <v>0</v>
      </c>
      <c r="O202" s="132">
        <v>0</v>
      </c>
      <c r="P202" s="149"/>
      <c r="Q202" s="133">
        <v>0</v>
      </c>
      <c r="R202" s="131">
        <v>0</v>
      </c>
      <c r="S202" s="131">
        <v>0</v>
      </c>
      <c r="T202" s="132">
        <v>20</v>
      </c>
      <c r="U202" s="149"/>
      <c r="V202" s="133">
        <v>0</v>
      </c>
      <c r="W202" s="131">
        <v>0</v>
      </c>
      <c r="X202" s="131">
        <v>0</v>
      </c>
      <c r="Y202" s="132">
        <v>20</v>
      </c>
      <c r="Z202" s="149"/>
      <c r="AA202" s="133">
        <v>2</v>
      </c>
      <c r="AB202" s="131">
        <v>0</v>
      </c>
      <c r="AC202" s="131">
        <v>2.2000000000000002</v>
      </c>
      <c r="AD202" s="132">
        <v>167</v>
      </c>
      <c r="AE202" s="149"/>
      <c r="AF202" s="133">
        <v>0</v>
      </c>
      <c r="AG202" s="131">
        <v>0</v>
      </c>
      <c r="AH202" s="131">
        <v>0</v>
      </c>
      <c r="AI202" s="132">
        <v>0</v>
      </c>
      <c r="AJ202" s="133">
        <f t="shared" si="76"/>
        <v>0</v>
      </c>
      <c r="AK202" s="131">
        <f t="shared" si="77"/>
        <v>20</v>
      </c>
      <c r="AL202" s="131">
        <f t="shared" si="78"/>
        <v>20</v>
      </c>
      <c r="AM202" s="131">
        <f t="shared" si="79"/>
        <v>167</v>
      </c>
      <c r="AN202" s="136">
        <f t="shared" si="80"/>
        <v>0</v>
      </c>
      <c r="AO202" s="133">
        <f t="shared" si="81"/>
        <v>0</v>
      </c>
      <c r="AP202" s="131">
        <f t="shared" si="82"/>
        <v>0</v>
      </c>
      <c r="AQ202" s="131">
        <f t="shared" si="83"/>
        <v>0</v>
      </c>
      <c r="AR202" s="131">
        <f t="shared" si="84"/>
        <v>2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0</v>
      </c>
      <c r="AW202" s="131">
        <f t="shared" si="89"/>
        <v>0</v>
      </c>
      <c r="AX202" s="136">
        <f t="shared" si="90"/>
        <v>0</v>
      </c>
      <c r="AY202" s="133">
        <f t="shared" si="91"/>
        <v>0</v>
      </c>
      <c r="AZ202" s="131">
        <f t="shared" si="92"/>
        <v>0</v>
      </c>
      <c r="BA202" s="131">
        <f t="shared" si="93"/>
        <v>0</v>
      </c>
      <c r="BB202" s="131">
        <f t="shared" si="94"/>
        <v>2.2000000000000002</v>
      </c>
      <c r="BC202" s="132">
        <f t="shared" si="95"/>
        <v>0</v>
      </c>
    </row>
    <row r="203" spans="1:55" x14ac:dyDescent="0.25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49"/>
      <c r="G203" s="153">
        <f t="shared" si="72"/>
        <v>0</v>
      </c>
      <c r="H203" s="134">
        <f t="shared" si="73"/>
        <v>3</v>
      </c>
      <c r="I203" s="135">
        <f t="shared" si="74"/>
        <v>4.5999999999999996</v>
      </c>
      <c r="J203" s="167">
        <f t="shared" si="75"/>
        <v>472</v>
      </c>
      <c r="K203" s="149"/>
      <c r="L203" s="130">
        <v>0</v>
      </c>
      <c r="M203" s="131">
        <v>0</v>
      </c>
      <c r="N203" s="131">
        <v>0</v>
      </c>
      <c r="O203" s="132">
        <v>0</v>
      </c>
      <c r="P203" s="149"/>
      <c r="Q203" s="133">
        <v>0</v>
      </c>
      <c r="R203" s="131">
        <v>2</v>
      </c>
      <c r="S203" s="131">
        <v>3.5999999999999996</v>
      </c>
      <c r="T203" s="132">
        <v>205</v>
      </c>
      <c r="U203" s="149"/>
      <c r="V203" s="133">
        <v>0</v>
      </c>
      <c r="W203" s="131">
        <v>1</v>
      </c>
      <c r="X203" s="131">
        <v>1</v>
      </c>
      <c r="Y203" s="132">
        <v>247</v>
      </c>
      <c r="Z203" s="149"/>
      <c r="AA203" s="133">
        <v>0</v>
      </c>
      <c r="AB203" s="131">
        <v>0</v>
      </c>
      <c r="AC203" s="131">
        <v>0</v>
      </c>
      <c r="AD203" s="132">
        <v>20</v>
      </c>
      <c r="AE203" s="149"/>
      <c r="AF203" s="133">
        <v>0</v>
      </c>
      <c r="AG203" s="131">
        <v>0</v>
      </c>
      <c r="AH203" s="131">
        <v>0</v>
      </c>
      <c r="AI203" s="132">
        <v>0</v>
      </c>
      <c r="AJ203" s="133">
        <f t="shared" si="76"/>
        <v>0</v>
      </c>
      <c r="AK203" s="131">
        <f t="shared" si="77"/>
        <v>205</v>
      </c>
      <c r="AL203" s="131">
        <f t="shared" si="78"/>
        <v>247</v>
      </c>
      <c r="AM203" s="131">
        <f t="shared" si="79"/>
        <v>20</v>
      </c>
      <c r="AN203" s="136">
        <f t="shared" si="80"/>
        <v>0</v>
      </c>
      <c r="AO203" s="133">
        <f t="shared" si="81"/>
        <v>0</v>
      </c>
      <c r="AP203" s="131">
        <f t="shared" si="82"/>
        <v>0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2</v>
      </c>
      <c r="AV203" s="131">
        <f t="shared" si="88"/>
        <v>1</v>
      </c>
      <c r="AW203" s="131">
        <f t="shared" si="89"/>
        <v>0</v>
      </c>
      <c r="AX203" s="136">
        <f t="shared" si="90"/>
        <v>0</v>
      </c>
      <c r="AY203" s="133">
        <f t="shared" si="91"/>
        <v>0</v>
      </c>
      <c r="AZ203" s="131">
        <f t="shared" si="92"/>
        <v>3.5999999999999996</v>
      </c>
      <c r="BA203" s="131">
        <f t="shared" si="93"/>
        <v>1</v>
      </c>
      <c r="BB203" s="131">
        <f t="shared" si="94"/>
        <v>0</v>
      </c>
      <c r="BC203" s="132">
        <f t="shared" si="95"/>
        <v>0</v>
      </c>
    </row>
    <row r="204" spans="1:55" x14ac:dyDescent="0.25">
      <c r="A204" s="138" t="s">
        <v>698</v>
      </c>
      <c r="B204" s="131" t="s">
        <v>48</v>
      </c>
      <c r="C204" s="131" t="s">
        <v>398</v>
      </c>
      <c r="D204" s="131" t="s">
        <v>2051</v>
      </c>
      <c r="E204" s="132" t="s">
        <v>1314</v>
      </c>
      <c r="F204" s="149"/>
      <c r="G204" s="153">
        <f t="shared" si="72"/>
        <v>0</v>
      </c>
      <c r="H204" s="134">
        <f t="shared" si="73"/>
        <v>3</v>
      </c>
      <c r="I204" s="135">
        <f t="shared" si="74"/>
        <v>12.100000000000001</v>
      </c>
      <c r="J204" s="167">
        <f t="shared" si="75"/>
        <v>234</v>
      </c>
      <c r="K204" s="149"/>
      <c r="L204" s="130">
        <v>0</v>
      </c>
      <c r="M204" s="131">
        <v>3</v>
      </c>
      <c r="N204" s="131">
        <v>12.100000000000001</v>
      </c>
      <c r="O204" s="132">
        <v>174</v>
      </c>
      <c r="P204" s="149"/>
      <c r="Q204" s="133">
        <v>0</v>
      </c>
      <c r="R204" s="131">
        <v>0</v>
      </c>
      <c r="S204" s="131">
        <v>0</v>
      </c>
      <c r="T204" s="132">
        <v>20</v>
      </c>
      <c r="U204" s="149"/>
      <c r="V204" s="133">
        <v>0</v>
      </c>
      <c r="W204" s="131">
        <v>0</v>
      </c>
      <c r="X204" s="131">
        <v>0</v>
      </c>
      <c r="Y204" s="132">
        <v>0</v>
      </c>
      <c r="Z204" s="149"/>
      <c r="AA204" s="133">
        <v>0</v>
      </c>
      <c r="AB204" s="131">
        <v>0</v>
      </c>
      <c r="AC204" s="131">
        <v>0</v>
      </c>
      <c r="AD204" s="132">
        <v>20</v>
      </c>
      <c r="AE204" s="149"/>
      <c r="AF204" s="133">
        <v>0</v>
      </c>
      <c r="AG204" s="131">
        <v>0</v>
      </c>
      <c r="AH204" s="131">
        <v>0</v>
      </c>
      <c r="AI204" s="132">
        <v>20</v>
      </c>
      <c r="AJ204" s="133">
        <f t="shared" si="76"/>
        <v>174</v>
      </c>
      <c r="AK204" s="131">
        <f t="shared" si="77"/>
        <v>20</v>
      </c>
      <c r="AL204" s="131">
        <f t="shared" si="78"/>
        <v>0</v>
      </c>
      <c r="AM204" s="131">
        <f t="shared" si="79"/>
        <v>20</v>
      </c>
      <c r="AN204" s="136">
        <f t="shared" si="80"/>
        <v>20</v>
      </c>
      <c r="AO204" s="133">
        <f t="shared" si="81"/>
        <v>0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3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12.100000000000001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</v>
      </c>
    </row>
    <row r="205" spans="1:55" x14ac:dyDescent="0.25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49"/>
      <c r="G205" s="153">
        <f t="shared" si="72"/>
        <v>0</v>
      </c>
      <c r="H205" s="134">
        <f t="shared" si="73"/>
        <v>2</v>
      </c>
      <c r="I205" s="135">
        <f t="shared" si="74"/>
        <v>7.6</v>
      </c>
      <c r="J205" s="167">
        <f t="shared" si="75"/>
        <v>355</v>
      </c>
      <c r="K205" s="149"/>
      <c r="L205" s="130">
        <v>0</v>
      </c>
      <c r="M205" s="131">
        <v>1</v>
      </c>
      <c r="N205" s="131">
        <v>2.2999999999999998</v>
      </c>
      <c r="O205" s="132">
        <v>113</v>
      </c>
      <c r="P205" s="149"/>
      <c r="Q205" s="133">
        <v>0</v>
      </c>
      <c r="R205" s="131">
        <v>1</v>
      </c>
      <c r="S205" s="131">
        <v>5.3</v>
      </c>
      <c r="T205" s="132">
        <v>222</v>
      </c>
      <c r="U205" s="149"/>
      <c r="V205" s="133">
        <v>0</v>
      </c>
      <c r="W205" s="131">
        <v>0</v>
      </c>
      <c r="X205" s="131">
        <v>0</v>
      </c>
      <c r="Y205" s="132">
        <v>20</v>
      </c>
      <c r="Z205" s="149"/>
      <c r="AA205" s="133">
        <v>0</v>
      </c>
      <c r="AB205" s="131">
        <v>0</v>
      </c>
      <c r="AC205" s="131">
        <v>0</v>
      </c>
      <c r="AD205" s="132">
        <v>0</v>
      </c>
      <c r="AE205" s="149"/>
      <c r="AF205" s="133">
        <v>0</v>
      </c>
      <c r="AG205" s="131">
        <v>0</v>
      </c>
      <c r="AH205" s="131">
        <v>0</v>
      </c>
      <c r="AI205" s="132">
        <v>0</v>
      </c>
      <c r="AJ205" s="133">
        <f t="shared" si="76"/>
        <v>113</v>
      </c>
      <c r="AK205" s="131">
        <f t="shared" si="77"/>
        <v>222</v>
      </c>
      <c r="AL205" s="131">
        <f t="shared" si="78"/>
        <v>20</v>
      </c>
      <c r="AM205" s="131">
        <f t="shared" si="79"/>
        <v>0</v>
      </c>
      <c r="AN205" s="136">
        <f t="shared" si="80"/>
        <v>0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1</v>
      </c>
      <c r="AU205" s="131">
        <f t="shared" si="87"/>
        <v>1</v>
      </c>
      <c r="AV205" s="131">
        <f t="shared" si="88"/>
        <v>0</v>
      </c>
      <c r="AW205" s="131">
        <f t="shared" si="89"/>
        <v>0</v>
      </c>
      <c r="AX205" s="136">
        <f t="shared" si="90"/>
        <v>0</v>
      </c>
      <c r="AY205" s="133">
        <f t="shared" si="91"/>
        <v>2.2999999999999998</v>
      </c>
      <c r="AZ205" s="131">
        <f t="shared" si="92"/>
        <v>5.3</v>
      </c>
      <c r="BA205" s="131">
        <f t="shared" si="93"/>
        <v>0</v>
      </c>
      <c r="BB205" s="131">
        <f t="shared" si="94"/>
        <v>0</v>
      </c>
      <c r="BC205" s="132">
        <f t="shared" si="95"/>
        <v>0</v>
      </c>
    </row>
    <row r="206" spans="1:55" x14ac:dyDescent="0.25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49"/>
      <c r="G206" s="153">
        <f t="shared" si="72"/>
        <v>0</v>
      </c>
      <c r="H206" s="134">
        <f t="shared" si="73"/>
        <v>5</v>
      </c>
      <c r="I206" s="135">
        <f t="shared" si="74"/>
        <v>27.3</v>
      </c>
      <c r="J206" s="167">
        <f t="shared" si="75"/>
        <v>856</v>
      </c>
      <c r="K206" s="149"/>
      <c r="L206" s="130">
        <v>0</v>
      </c>
      <c r="M206" s="131">
        <v>1</v>
      </c>
      <c r="N206" s="131">
        <v>12.8</v>
      </c>
      <c r="O206" s="132">
        <v>176</v>
      </c>
      <c r="P206" s="149"/>
      <c r="Q206" s="133">
        <v>0</v>
      </c>
      <c r="R206" s="131">
        <v>2</v>
      </c>
      <c r="S206" s="131">
        <v>9.5</v>
      </c>
      <c r="T206" s="132">
        <v>254</v>
      </c>
      <c r="U206" s="149"/>
      <c r="V206" s="133">
        <v>0</v>
      </c>
      <c r="W206" s="131">
        <v>1</v>
      </c>
      <c r="X206" s="131">
        <v>1.1000000000000001</v>
      </c>
      <c r="Y206" s="132">
        <v>250</v>
      </c>
      <c r="Z206" s="149"/>
      <c r="AA206" s="133">
        <v>0</v>
      </c>
      <c r="AB206" s="131">
        <v>1</v>
      </c>
      <c r="AC206" s="131">
        <v>3.9</v>
      </c>
      <c r="AD206" s="132">
        <v>176</v>
      </c>
      <c r="AE206" s="149"/>
      <c r="AF206" s="133">
        <v>0</v>
      </c>
      <c r="AG206" s="131">
        <v>0</v>
      </c>
      <c r="AH206" s="131">
        <v>0</v>
      </c>
      <c r="AI206" s="132">
        <v>20</v>
      </c>
      <c r="AJ206" s="133">
        <f t="shared" si="76"/>
        <v>176</v>
      </c>
      <c r="AK206" s="131">
        <f t="shared" si="77"/>
        <v>254</v>
      </c>
      <c r="AL206" s="131">
        <f t="shared" si="78"/>
        <v>250</v>
      </c>
      <c r="AM206" s="131">
        <f t="shared" si="79"/>
        <v>176</v>
      </c>
      <c r="AN206" s="136">
        <f t="shared" si="80"/>
        <v>20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1</v>
      </c>
      <c r="AU206" s="131">
        <f t="shared" si="87"/>
        <v>2</v>
      </c>
      <c r="AV206" s="131">
        <f t="shared" si="88"/>
        <v>1</v>
      </c>
      <c r="AW206" s="131">
        <f t="shared" si="89"/>
        <v>1</v>
      </c>
      <c r="AX206" s="136">
        <f t="shared" si="90"/>
        <v>0</v>
      </c>
      <c r="AY206" s="133">
        <f t="shared" si="91"/>
        <v>12.8</v>
      </c>
      <c r="AZ206" s="131">
        <f t="shared" si="92"/>
        <v>9.5</v>
      </c>
      <c r="BA206" s="131">
        <f t="shared" si="93"/>
        <v>1.1000000000000001</v>
      </c>
      <c r="BB206" s="131">
        <f t="shared" si="94"/>
        <v>3.9</v>
      </c>
      <c r="BC206" s="132">
        <f t="shared" si="95"/>
        <v>0</v>
      </c>
    </row>
    <row r="207" spans="1:55" x14ac:dyDescent="0.25">
      <c r="A207" s="138" t="s">
        <v>701</v>
      </c>
      <c r="B207" s="131" t="s">
        <v>1371</v>
      </c>
      <c r="C207" s="131" t="s">
        <v>92</v>
      </c>
      <c r="D207" s="131" t="s">
        <v>106</v>
      </c>
      <c r="E207" s="132" t="s">
        <v>1954</v>
      </c>
      <c r="F207" s="149"/>
      <c r="G207" s="153">
        <f t="shared" si="72"/>
        <v>0</v>
      </c>
      <c r="H207" s="134">
        <f t="shared" si="73"/>
        <v>0</v>
      </c>
      <c r="I207" s="135">
        <f t="shared" si="74"/>
        <v>0</v>
      </c>
      <c r="J207" s="167">
        <f t="shared" si="75"/>
        <v>0</v>
      </c>
      <c r="K207" s="149"/>
      <c r="L207" s="130">
        <v>0</v>
      </c>
      <c r="M207" s="131">
        <v>0</v>
      </c>
      <c r="N207" s="131">
        <v>0</v>
      </c>
      <c r="O207" s="132">
        <v>0</v>
      </c>
      <c r="P207" s="149"/>
      <c r="Q207" s="133">
        <v>0</v>
      </c>
      <c r="R207" s="131">
        <v>0</v>
      </c>
      <c r="S207" s="131">
        <v>0</v>
      </c>
      <c r="T207" s="132">
        <v>0</v>
      </c>
      <c r="U207" s="149"/>
      <c r="V207" s="133">
        <v>0</v>
      </c>
      <c r="W207" s="131">
        <v>0</v>
      </c>
      <c r="X207" s="131">
        <v>0</v>
      </c>
      <c r="Y207" s="132">
        <v>0</v>
      </c>
      <c r="Z207" s="149"/>
      <c r="AA207" s="133">
        <v>0</v>
      </c>
      <c r="AB207" s="131">
        <v>0</v>
      </c>
      <c r="AC207" s="131">
        <v>0</v>
      </c>
      <c r="AD207" s="132">
        <v>0</v>
      </c>
      <c r="AE207" s="149"/>
      <c r="AF207" s="133">
        <v>0</v>
      </c>
      <c r="AG207" s="131">
        <v>0</v>
      </c>
      <c r="AH207" s="131">
        <v>0</v>
      </c>
      <c r="AI207" s="132">
        <v>0</v>
      </c>
      <c r="AJ207" s="133">
        <f t="shared" si="76"/>
        <v>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x14ac:dyDescent="0.25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1313</v>
      </c>
      <c r="F208" s="149"/>
      <c r="G208" s="153">
        <f t="shared" si="72"/>
        <v>0</v>
      </c>
      <c r="H208" s="134">
        <f t="shared" si="73"/>
        <v>0</v>
      </c>
      <c r="I208" s="135">
        <f t="shared" si="74"/>
        <v>0</v>
      </c>
      <c r="J208" s="167">
        <f t="shared" si="75"/>
        <v>0</v>
      </c>
      <c r="K208" s="149"/>
      <c r="L208" s="130">
        <v>0</v>
      </c>
      <c r="M208" s="131">
        <v>0</v>
      </c>
      <c r="N208" s="131">
        <v>0</v>
      </c>
      <c r="O208" s="132">
        <v>0</v>
      </c>
      <c r="P208" s="149"/>
      <c r="Q208" s="133">
        <v>0</v>
      </c>
      <c r="R208" s="131">
        <v>0</v>
      </c>
      <c r="S208" s="131">
        <v>0</v>
      </c>
      <c r="T208" s="132">
        <v>0</v>
      </c>
      <c r="U208" s="149"/>
      <c r="V208" s="133">
        <v>0</v>
      </c>
      <c r="W208" s="131">
        <v>0</v>
      </c>
      <c r="X208" s="131">
        <v>0</v>
      </c>
      <c r="Y208" s="132">
        <v>0</v>
      </c>
      <c r="Z208" s="149"/>
      <c r="AA208" s="133">
        <v>0</v>
      </c>
      <c r="AB208" s="131">
        <v>0</v>
      </c>
      <c r="AC208" s="131">
        <v>0</v>
      </c>
      <c r="AD208" s="132">
        <v>0</v>
      </c>
      <c r="AE208" s="149"/>
      <c r="AF208" s="133">
        <v>0</v>
      </c>
      <c r="AG208" s="131">
        <v>0</v>
      </c>
      <c r="AH208" s="131">
        <v>0</v>
      </c>
      <c r="AI208" s="132">
        <v>0</v>
      </c>
      <c r="AJ208" s="133">
        <f t="shared" si="76"/>
        <v>0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0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0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0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x14ac:dyDescent="0.25">
      <c r="A209" s="138" t="s">
        <v>703</v>
      </c>
      <c r="B209" s="131" t="s">
        <v>1392</v>
      </c>
      <c r="C209" s="131" t="s">
        <v>102</v>
      </c>
      <c r="D209" s="131" t="s">
        <v>242</v>
      </c>
      <c r="E209" s="132" t="s">
        <v>1314</v>
      </c>
      <c r="F209" s="149"/>
      <c r="G209" s="153">
        <f t="shared" si="72"/>
        <v>0</v>
      </c>
      <c r="H209" s="134">
        <f t="shared" si="73"/>
        <v>0</v>
      </c>
      <c r="I209" s="135">
        <f t="shared" si="74"/>
        <v>0</v>
      </c>
      <c r="J209" s="167">
        <f t="shared" si="75"/>
        <v>40</v>
      </c>
      <c r="K209" s="149"/>
      <c r="L209" s="130">
        <v>0</v>
      </c>
      <c r="M209" s="131">
        <v>0</v>
      </c>
      <c r="N209" s="131">
        <v>0</v>
      </c>
      <c r="O209" s="132">
        <v>0</v>
      </c>
      <c r="P209" s="149"/>
      <c r="Q209" s="133">
        <v>0</v>
      </c>
      <c r="R209" s="131">
        <v>0</v>
      </c>
      <c r="S209" s="131">
        <v>0</v>
      </c>
      <c r="T209" s="132">
        <v>0</v>
      </c>
      <c r="U209" s="149"/>
      <c r="V209" s="133">
        <v>0</v>
      </c>
      <c r="W209" s="131">
        <v>0</v>
      </c>
      <c r="X209" s="131">
        <v>0</v>
      </c>
      <c r="Y209" s="132">
        <v>20</v>
      </c>
      <c r="Z209" s="149"/>
      <c r="AA209" s="133">
        <v>0</v>
      </c>
      <c r="AB209" s="131">
        <v>0</v>
      </c>
      <c r="AC209" s="131">
        <v>0</v>
      </c>
      <c r="AD209" s="132">
        <v>20</v>
      </c>
      <c r="AE209" s="149"/>
      <c r="AF209" s="133">
        <v>0</v>
      </c>
      <c r="AG209" s="131">
        <v>0</v>
      </c>
      <c r="AH209" s="131">
        <v>0</v>
      </c>
      <c r="AI209" s="132">
        <v>0</v>
      </c>
      <c r="AJ209" s="133">
        <f t="shared" si="76"/>
        <v>0</v>
      </c>
      <c r="AK209" s="131">
        <f t="shared" si="77"/>
        <v>0</v>
      </c>
      <c r="AL209" s="131">
        <f t="shared" si="78"/>
        <v>20</v>
      </c>
      <c r="AM209" s="131">
        <f t="shared" si="79"/>
        <v>20</v>
      </c>
      <c r="AN209" s="136">
        <f t="shared" si="80"/>
        <v>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x14ac:dyDescent="0.25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49"/>
      <c r="G210" s="153">
        <f t="shared" si="72"/>
        <v>0</v>
      </c>
      <c r="H210" s="134">
        <f t="shared" si="73"/>
        <v>13</v>
      </c>
      <c r="I210" s="135">
        <f t="shared" si="74"/>
        <v>134.9</v>
      </c>
      <c r="J210" s="167">
        <f t="shared" si="75"/>
        <v>1088</v>
      </c>
      <c r="K210" s="149"/>
      <c r="L210" s="130">
        <v>0</v>
      </c>
      <c r="M210" s="131">
        <v>5</v>
      </c>
      <c r="N210" s="131">
        <v>82.2</v>
      </c>
      <c r="O210" s="132">
        <v>292</v>
      </c>
      <c r="P210" s="149"/>
      <c r="Q210" s="133">
        <v>0</v>
      </c>
      <c r="R210" s="131">
        <v>3</v>
      </c>
      <c r="S210" s="131">
        <v>7.8999999999999995</v>
      </c>
      <c r="T210" s="132">
        <v>246</v>
      </c>
      <c r="U210" s="149"/>
      <c r="V210" s="133">
        <v>0</v>
      </c>
      <c r="W210" s="131">
        <v>3</v>
      </c>
      <c r="X210" s="131">
        <v>19.899999999999999</v>
      </c>
      <c r="Y210" s="132">
        <v>295</v>
      </c>
      <c r="Z210" s="149"/>
      <c r="AA210" s="133">
        <v>0</v>
      </c>
      <c r="AB210" s="131">
        <v>2</v>
      </c>
      <c r="AC210" s="131">
        <v>24.9</v>
      </c>
      <c r="AD210" s="132">
        <v>255</v>
      </c>
      <c r="AE210" s="149"/>
      <c r="AF210" s="133">
        <v>0</v>
      </c>
      <c r="AG210" s="131">
        <v>0</v>
      </c>
      <c r="AH210" s="131">
        <v>0</v>
      </c>
      <c r="AI210" s="132">
        <v>0</v>
      </c>
      <c r="AJ210" s="133">
        <f t="shared" si="76"/>
        <v>292</v>
      </c>
      <c r="AK210" s="131">
        <f t="shared" si="77"/>
        <v>246</v>
      </c>
      <c r="AL210" s="131">
        <f t="shared" si="78"/>
        <v>295</v>
      </c>
      <c r="AM210" s="131">
        <f t="shared" si="79"/>
        <v>255</v>
      </c>
      <c r="AN210" s="136">
        <f t="shared" si="80"/>
        <v>0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5</v>
      </c>
      <c r="AU210" s="131">
        <f t="shared" si="87"/>
        <v>3</v>
      </c>
      <c r="AV210" s="131">
        <f t="shared" si="88"/>
        <v>3</v>
      </c>
      <c r="AW210" s="131">
        <f t="shared" si="89"/>
        <v>2</v>
      </c>
      <c r="AX210" s="136">
        <f t="shared" si="90"/>
        <v>0</v>
      </c>
      <c r="AY210" s="133">
        <f t="shared" si="91"/>
        <v>82.2</v>
      </c>
      <c r="AZ210" s="131">
        <f t="shared" si="92"/>
        <v>7.8999999999999995</v>
      </c>
      <c r="BA210" s="131">
        <f t="shared" si="93"/>
        <v>19.899999999999999</v>
      </c>
      <c r="BB210" s="131">
        <f t="shared" si="94"/>
        <v>24.9</v>
      </c>
      <c r="BC210" s="132">
        <f t="shared" si="95"/>
        <v>0</v>
      </c>
    </row>
    <row r="211" spans="1:55" x14ac:dyDescent="0.25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49"/>
      <c r="G211" s="153">
        <f t="shared" si="72"/>
        <v>2</v>
      </c>
      <c r="H211" s="134">
        <f t="shared" si="73"/>
        <v>0</v>
      </c>
      <c r="I211" s="135">
        <f t="shared" si="74"/>
        <v>1.5</v>
      </c>
      <c r="J211" s="167">
        <f t="shared" si="75"/>
        <v>100</v>
      </c>
      <c r="K211" s="149"/>
      <c r="L211" s="130">
        <v>2</v>
      </c>
      <c r="M211" s="131">
        <v>0</v>
      </c>
      <c r="N211" s="131">
        <v>1.5</v>
      </c>
      <c r="O211" s="132">
        <v>100</v>
      </c>
      <c r="P211" s="149"/>
      <c r="Q211" s="133">
        <v>0</v>
      </c>
      <c r="R211" s="131">
        <v>0</v>
      </c>
      <c r="S211" s="131">
        <v>0</v>
      </c>
      <c r="T211" s="132">
        <v>0</v>
      </c>
      <c r="U211" s="149"/>
      <c r="V211" s="133">
        <v>0</v>
      </c>
      <c r="W211" s="131">
        <v>0</v>
      </c>
      <c r="X211" s="131">
        <v>0</v>
      </c>
      <c r="Y211" s="132">
        <v>0</v>
      </c>
      <c r="Z211" s="149"/>
      <c r="AA211" s="133">
        <v>0</v>
      </c>
      <c r="AB211" s="131">
        <v>0</v>
      </c>
      <c r="AC211" s="131">
        <v>0</v>
      </c>
      <c r="AD211" s="132">
        <v>0</v>
      </c>
      <c r="AE211" s="149"/>
      <c r="AF211" s="133">
        <v>0</v>
      </c>
      <c r="AG211" s="131">
        <v>0</v>
      </c>
      <c r="AH211" s="131">
        <v>0</v>
      </c>
      <c r="AI211" s="132">
        <v>0</v>
      </c>
      <c r="AJ211" s="133">
        <f t="shared" si="76"/>
        <v>100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0</v>
      </c>
      <c r="AO211" s="133">
        <f t="shared" si="81"/>
        <v>2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0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1.5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x14ac:dyDescent="0.25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49"/>
      <c r="G212" s="153">
        <f t="shared" si="72"/>
        <v>0</v>
      </c>
      <c r="H212" s="134">
        <f t="shared" si="73"/>
        <v>0</v>
      </c>
      <c r="I212" s="135">
        <f t="shared" si="74"/>
        <v>0</v>
      </c>
      <c r="J212" s="167">
        <f t="shared" si="75"/>
        <v>0</v>
      </c>
      <c r="K212" s="149"/>
      <c r="L212" s="130">
        <v>0</v>
      </c>
      <c r="M212" s="131">
        <v>0</v>
      </c>
      <c r="N212" s="131">
        <v>0</v>
      </c>
      <c r="O212" s="132">
        <v>0</v>
      </c>
      <c r="P212" s="149"/>
      <c r="Q212" s="133">
        <v>0</v>
      </c>
      <c r="R212" s="131">
        <v>0</v>
      </c>
      <c r="S212" s="131">
        <v>0</v>
      </c>
      <c r="T212" s="132">
        <v>0</v>
      </c>
      <c r="U212" s="149"/>
      <c r="V212" s="133">
        <v>0</v>
      </c>
      <c r="W212" s="131">
        <v>0</v>
      </c>
      <c r="X212" s="131">
        <v>0</v>
      </c>
      <c r="Y212" s="132">
        <v>0</v>
      </c>
      <c r="Z212" s="149"/>
      <c r="AA212" s="133">
        <v>0</v>
      </c>
      <c r="AB212" s="131">
        <v>0</v>
      </c>
      <c r="AC212" s="131">
        <v>0</v>
      </c>
      <c r="AD212" s="132">
        <v>0</v>
      </c>
      <c r="AE212" s="149"/>
      <c r="AF212" s="133">
        <v>0</v>
      </c>
      <c r="AG212" s="131">
        <v>0</v>
      </c>
      <c r="AH212" s="131">
        <v>0</v>
      </c>
      <c r="AI212" s="132">
        <v>0</v>
      </c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x14ac:dyDescent="0.25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49"/>
      <c r="G213" s="153">
        <f t="shared" si="72"/>
        <v>0</v>
      </c>
      <c r="H213" s="134">
        <f t="shared" si="73"/>
        <v>3</v>
      </c>
      <c r="I213" s="135">
        <f t="shared" si="74"/>
        <v>19.600000000000001</v>
      </c>
      <c r="J213" s="167">
        <f t="shared" si="75"/>
        <v>377</v>
      </c>
      <c r="K213" s="149"/>
      <c r="L213" s="130">
        <v>0</v>
      </c>
      <c r="M213" s="131">
        <v>2</v>
      </c>
      <c r="N213" s="131">
        <v>5.1999999999999993</v>
      </c>
      <c r="O213" s="132">
        <v>137</v>
      </c>
      <c r="P213" s="149"/>
      <c r="Q213" s="133">
        <v>0</v>
      </c>
      <c r="R213" s="131">
        <v>0</v>
      </c>
      <c r="S213" s="131">
        <v>0</v>
      </c>
      <c r="T213" s="132">
        <v>0</v>
      </c>
      <c r="U213" s="149"/>
      <c r="V213" s="133">
        <v>0</v>
      </c>
      <c r="W213" s="131">
        <v>0</v>
      </c>
      <c r="X213" s="131">
        <v>0</v>
      </c>
      <c r="Y213" s="132">
        <v>0</v>
      </c>
      <c r="Z213" s="149"/>
      <c r="AA213" s="133">
        <v>0</v>
      </c>
      <c r="AB213" s="131">
        <v>1</v>
      </c>
      <c r="AC213" s="131">
        <v>14.4</v>
      </c>
      <c r="AD213" s="132">
        <v>220</v>
      </c>
      <c r="AE213" s="149"/>
      <c r="AF213" s="133">
        <v>0</v>
      </c>
      <c r="AG213" s="131">
        <v>0</v>
      </c>
      <c r="AH213" s="131">
        <v>0</v>
      </c>
      <c r="AI213" s="132">
        <v>20</v>
      </c>
      <c r="AJ213" s="133">
        <f t="shared" si="76"/>
        <v>137</v>
      </c>
      <c r="AK213" s="131">
        <f t="shared" si="77"/>
        <v>0</v>
      </c>
      <c r="AL213" s="131">
        <f t="shared" si="78"/>
        <v>0</v>
      </c>
      <c r="AM213" s="131">
        <f t="shared" si="79"/>
        <v>220</v>
      </c>
      <c r="AN213" s="136">
        <f t="shared" si="80"/>
        <v>20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2</v>
      </c>
      <c r="AU213" s="131">
        <f t="shared" si="87"/>
        <v>0</v>
      </c>
      <c r="AV213" s="131">
        <f t="shared" si="88"/>
        <v>0</v>
      </c>
      <c r="AW213" s="131">
        <f t="shared" si="89"/>
        <v>1</v>
      </c>
      <c r="AX213" s="136">
        <f t="shared" si="90"/>
        <v>0</v>
      </c>
      <c r="AY213" s="133">
        <f t="shared" si="91"/>
        <v>5.1999999999999993</v>
      </c>
      <c r="AZ213" s="131">
        <f t="shared" si="92"/>
        <v>0</v>
      </c>
      <c r="BA213" s="131">
        <f t="shared" si="93"/>
        <v>0</v>
      </c>
      <c r="BB213" s="131">
        <f t="shared" si="94"/>
        <v>14.4</v>
      </c>
      <c r="BC213" s="132">
        <f t="shared" si="95"/>
        <v>0</v>
      </c>
    </row>
    <row r="214" spans="1:55" x14ac:dyDescent="0.25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49"/>
      <c r="G214" s="153">
        <f t="shared" si="72"/>
        <v>0</v>
      </c>
      <c r="H214" s="134">
        <f t="shared" si="73"/>
        <v>0</v>
      </c>
      <c r="I214" s="135">
        <f t="shared" si="74"/>
        <v>0</v>
      </c>
      <c r="J214" s="167">
        <f t="shared" si="75"/>
        <v>0</v>
      </c>
      <c r="K214" s="149"/>
      <c r="L214" s="130">
        <v>0</v>
      </c>
      <c r="M214" s="131">
        <v>0</v>
      </c>
      <c r="N214" s="131">
        <v>0</v>
      </c>
      <c r="O214" s="132">
        <v>0</v>
      </c>
      <c r="P214" s="149"/>
      <c r="Q214" s="133">
        <v>0</v>
      </c>
      <c r="R214" s="131">
        <v>0</v>
      </c>
      <c r="S214" s="131">
        <v>0</v>
      </c>
      <c r="T214" s="132">
        <v>0</v>
      </c>
      <c r="U214" s="149"/>
      <c r="V214" s="133">
        <v>0</v>
      </c>
      <c r="W214" s="131">
        <v>0</v>
      </c>
      <c r="X214" s="131">
        <v>0</v>
      </c>
      <c r="Y214" s="132">
        <v>0</v>
      </c>
      <c r="Z214" s="149"/>
      <c r="AA214" s="133">
        <v>0</v>
      </c>
      <c r="AB214" s="131">
        <v>0</v>
      </c>
      <c r="AC214" s="131">
        <v>0</v>
      </c>
      <c r="AD214" s="132">
        <v>0</v>
      </c>
      <c r="AE214" s="149"/>
      <c r="AF214" s="133">
        <v>0</v>
      </c>
      <c r="AG214" s="131">
        <v>0</v>
      </c>
      <c r="AH214" s="131">
        <v>0</v>
      </c>
      <c r="AI214" s="132">
        <v>0</v>
      </c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x14ac:dyDescent="0.25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49"/>
      <c r="G215" s="153">
        <f t="shared" si="72"/>
        <v>0</v>
      </c>
      <c r="H215" s="134">
        <f t="shared" si="73"/>
        <v>1</v>
      </c>
      <c r="I215" s="135">
        <f t="shared" si="74"/>
        <v>7.2</v>
      </c>
      <c r="J215" s="167">
        <f t="shared" si="75"/>
        <v>228</v>
      </c>
      <c r="K215" s="149"/>
      <c r="L215" s="130">
        <v>0</v>
      </c>
      <c r="M215" s="131">
        <v>0</v>
      </c>
      <c r="N215" s="131">
        <v>0</v>
      </c>
      <c r="O215" s="132">
        <v>20</v>
      </c>
      <c r="P215" s="149"/>
      <c r="Q215" s="133">
        <v>0</v>
      </c>
      <c r="R215" s="131">
        <v>0</v>
      </c>
      <c r="S215" s="131">
        <v>0</v>
      </c>
      <c r="T215" s="132">
        <v>20</v>
      </c>
      <c r="U215" s="149"/>
      <c r="V215" s="133">
        <v>0</v>
      </c>
      <c r="W215" s="131">
        <v>0</v>
      </c>
      <c r="X215" s="131">
        <v>0</v>
      </c>
      <c r="Y215" s="132">
        <v>0</v>
      </c>
      <c r="Z215" s="149"/>
      <c r="AA215" s="133">
        <v>0</v>
      </c>
      <c r="AB215" s="131">
        <v>1</v>
      </c>
      <c r="AC215" s="131">
        <v>7.2</v>
      </c>
      <c r="AD215" s="132">
        <v>188</v>
      </c>
      <c r="AE215" s="149"/>
      <c r="AF215" s="133">
        <v>0</v>
      </c>
      <c r="AG215" s="131">
        <v>0</v>
      </c>
      <c r="AH215" s="131">
        <v>0</v>
      </c>
      <c r="AI215" s="132">
        <v>0</v>
      </c>
      <c r="AJ215" s="133">
        <f t="shared" si="76"/>
        <v>20</v>
      </c>
      <c r="AK215" s="131">
        <f t="shared" si="77"/>
        <v>20</v>
      </c>
      <c r="AL215" s="131">
        <f t="shared" si="78"/>
        <v>0</v>
      </c>
      <c r="AM215" s="131">
        <f t="shared" si="79"/>
        <v>188</v>
      </c>
      <c r="AN215" s="136">
        <f t="shared" si="80"/>
        <v>0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0</v>
      </c>
      <c r="AU215" s="131">
        <f t="shared" si="87"/>
        <v>0</v>
      </c>
      <c r="AV215" s="131">
        <f t="shared" si="88"/>
        <v>0</v>
      </c>
      <c r="AW215" s="131">
        <f t="shared" si="89"/>
        <v>1</v>
      </c>
      <c r="AX215" s="136">
        <f t="shared" si="90"/>
        <v>0</v>
      </c>
      <c r="AY215" s="133">
        <f t="shared" si="91"/>
        <v>0</v>
      </c>
      <c r="AZ215" s="131">
        <f t="shared" si="92"/>
        <v>0</v>
      </c>
      <c r="BA215" s="131">
        <f t="shared" si="93"/>
        <v>0</v>
      </c>
      <c r="BB215" s="131">
        <f t="shared" si="94"/>
        <v>7.2</v>
      </c>
      <c r="BC215" s="132">
        <f t="shared" si="95"/>
        <v>0</v>
      </c>
    </row>
    <row r="216" spans="1:55" x14ac:dyDescent="0.25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49"/>
      <c r="G216" s="153">
        <f t="shared" si="72"/>
        <v>1</v>
      </c>
      <c r="H216" s="134">
        <f t="shared" si="73"/>
        <v>0</v>
      </c>
      <c r="I216" s="135">
        <f t="shared" si="74"/>
        <v>0.9</v>
      </c>
      <c r="J216" s="167">
        <f t="shared" si="75"/>
        <v>111</v>
      </c>
      <c r="K216" s="149"/>
      <c r="L216" s="130">
        <v>1</v>
      </c>
      <c r="M216" s="131">
        <v>0</v>
      </c>
      <c r="N216" s="131">
        <v>0.9</v>
      </c>
      <c r="O216" s="132">
        <v>91</v>
      </c>
      <c r="P216" s="149"/>
      <c r="Q216" s="133">
        <v>0</v>
      </c>
      <c r="R216" s="131">
        <v>0</v>
      </c>
      <c r="S216" s="131">
        <v>0</v>
      </c>
      <c r="T216" s="132">
        <v>20</v>
      </c>
      <c r="U216" s="149"/>
      <c r="V216" s="133">
        <v>0</v>
      </c>
      <c r="W216" s="131">
        <v>0</v>
      </c>
      <c r="X216" s="131">
        <v>0</v>
      </c>
      <c r="Y216" s="132">
        <v>0</v>
      </c>
      <c r="Z216" s="149"/>
      <c r="AA216" s="133">
        <v>0</v>
      </c>
      <c r="AB216" s="131">
        <v>0</v>
      </c>
      <c r="AC216" s="131">
        <v>0</v>
      </c>
      <c r="AD216" s="132">
        <v>0</v>
      </c>
      <c r="AE216" s="149"/>
      <c r="AF216" s="133">
        <v>0</v>
      </c>
      <c r="AG216" s="131">
        <v>0</v>
      </c>
      <c r="AH216" s="131">
        <v>0</v>
      </c>
      <c r="AI216" s="132">
        <v>0</v>
      </c>
      <c r="AJ216" s="133">
        <f t="shared" si="76"/>
        <v>91</v>
      </c>
      <c r="AK216" s="131">
        <f t="shared" si="77"/>
        <v>20</v>
      </c>
      <c r="AL216" s="131">
        <f t="shared" si="78"/>
        <v>0</v>
      </c>
      <c r="AM216" s="131">
        <f t="shared" si="79"/>
        <v>0</v>
      </c>
      <c r="AN216" s="136">
        <f t="shared" si="80"/>
        <v>0</v>
      </c>
      <c r="AO216" s="133">
        <f t="shared" si="81"/>
        <v>1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0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0.9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x14ac:dyDescent="0.25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49"/>
      <c r="G217" s="153">
        <f t="shared" si="72"/>
        <v>2</v>
      </c>
      <c r="H217" s="134">
        <f t="shared" si="73"/>
        <v>4</v>
      </c>
      <c r="I217" s="135">
        <f t="shared" si="74"/>
        <v>20.5</v>
      </c>
      <c r="J217" s="167">
        <f t="shared" si="75"/>
        <v>685</v>
      </c>
      <c r="K217" s="149"/>
      <c r="L217" s="130">
        <v>0</v>
      </c>
      <c r="M217" s="131">
        <v>0</v>
      </c>
      <c r="N217" s="131">
        <v>0</v>
      </c>
      <c r="O217" s="132">
        <v>20</v>
      </c>
      <c r="P217" s="149"/>
      <c r="Q217" s="133">
        <v>0</v>
      </c>
      <c r="R217" s="131">
        <v>1</v>
      </c>
      <c r="S217" s="131">
        <v>3.9</v>
      </c>
      <c r="T217" s="132">
        <v>210</v>
      </c>
      <c r="U217" s="149"/>
      <c r="V217" s="133">
        <v>0</v>
      </c>
      <c r="W217" s="131">
        <v>0</v>
      </c>
      <c r="X217" s="131">
        <v>0</v>
      </c>
      <c r="Y217" s="132">
        <v>20</v>
      </c>
      <c r="Z217" s="149"/>
      <c r="AA217" s="133">
        <v>0</v>
      </c>
      <c r="AB217" s="131">
        <v>1</v>
      </c>
      <c r="AC217" s="131">
        <v>8.1</v>
      </c>
      <c r="AD217" s="132">
        <v>193</v>
      </c>
      <c r="AE217" s="149"/>
      <c r="AF217" s="133">
        <v>2</v>
      </c>
      <c r="AG217" s="131">
        <v>2</v>
      </c>
      <c r="AH217" s="131">
        <v>8.5</v>
      </c>
      <c r="AI217" s="132">
        <v>262</v>
      </c>
      <c r="AJ217" s="133">
        <f t="shared" si="76"/>
        <v>20</v>
      </c>
      <c r="AK217" s="131">
        <f t="shared" si="77"/>
        <v>210</v>
      </c>
      <c r="AL217" s="131">
        <f t="shared" si="78"/>
        <v>20</v>
      </c>
      <c r="AM217" s="131">
        <f t="shared" si="79"/>
        <v>193</v>
      </c>
      <c r="AN217" s="136">
        <f t="shared" si="80"/>
        <v>262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0</v>
      </c>
      <c r="AS217" s="136">
        <f t="shared" si="85"/>
        <v>2</v>
      </c>
      <c r="AT217" s="133">
        <f t="shared" si="86"/>
        <v>0</v>
      </c>
      <c r="AU217" s="131">
        <f t="shared" si="87"/>
        <v>1</v>
      </c>
      <c r="AV217" s="131">
        <f t="shared" si="88"/>
        <v>0</v>
      </c>
      <c r="AW217" s="131">
        <f t="shared" si="89"/>
        <v>1</v>
      </c>
      <c r="AX217" s="136">
        <f t="shared" si="90"/>
        <v>2</v>
      </c>
      <c r="AY217" s="133">
        <f t="shared" si="91"/>
        <v>0</v>
      </c>
      <c r="AZ217" s="131">
        <f t="shared" si="92"/>
        <v>3.9</v>
      </c>
      <c r="BA217" s="131">
        <f t="shared" si="93"/>
        <v>0</v>
      </c>
      <c r="BB217" s="131">
        <f t="shared" si="94"/>
        <v>8.1</v>
      </c>
      <c r="BC217" s="132">
        <f t="shared" si="95"/>
        <v>8.5</v>
      </c>
    </row>
    <row r="218" spans="1:55" x14ac:dyDescent="0.25">
      <c r="A218" s="138" t="s">
        <v>712</v>
      </c>
      <c r="B218" s="131" t="s">
        <v>50</v>
      </c>
      <c r="C218" s="131" t="s">
        <v>160</v>
      </c>
      <c r="D218" s="131" t="s">
        <v>318</v>
      </c>
      <c r="E218" s="132" t="s">
        <v>1955</v>
      </c>
      <c r="F218" s="149"/>
      <c r="G218" s="153">
        <f t="shared" si="72"/>
        <v>0</v>
      </c>
      <c r="H218" s="134">
        <f t="shared" si="73"/>
        <v>2</v>
      </c>
      <c r="I218" s="135">
        <f t="shared" si="74"/>
        <v>9.6</v>
      </c>
      <c r="J218" s="167">
        <f t="shared" si="75"/>
        <v>203</v>
      </c>
      <c r="K218" s="149"/>
      <c r="L218" s="130">
        <v>0</v>
      </c>
      <c r="M218" s="131">
        <v>2</v>
      </c>
      <c r="N218" s="131">
        <v>9.6</v>
      </c>
      <c r="O218" s="132">
        <v>163</v>
      </c>
      <c r="P218" s="149"/>
      <c r="Q218" s="133">
        <v>0</v>
      </c>
      <c r="R218" s="131">
        <v>0</v>
      </c>
      <c r="S218" s="131">
        <v>0</v>
      </c>
      <c r="T218" s="132">
        <v>0</v>
      </c>
      <c r="U218" s="149"/>
      <c r="V218" s="133">
        <v>0</v>
      </c>
      <c r="W218" s="131">
        <v>0</v>
      </c>
      <c r="X218" s="131">
        <v>0</v>
      </c>
      <c r="Y218" s="132">
        <v>0</v>
      </c>
      <c r="Z218" s="149"/>
      <c r="AA218" s="133">
        <v>0</v>
      </c>
      <c r="AB218" s="131">
        <v>0</v>
      </c>
      <c r="AC218" s="131">
        <v>0</v>
      </c>
      <c r="AD218" s="132">
        <v>20</v>
      </c>
      <c r="AE218" s="149"/>
      <c r="AF218" s="133">
        <v>0</v>
      </c>
      <c r="AG218" s="131">
        <v>0</v>
      </c>
      <c r="AH218" s="131">
        <v>0</v>
      </c>
      <c r="AI218" s="132">
        <v>20</v>
      </c>
      <c r="AJ218" s="133">
        <f t="shared" si="76"/>
        <v>163</v>
      </c>
      <c r="AK218" s="131">
        <f t="shared" si="77"/>
        <v>0</v>
      </c>
      <c r="AL218" s="131">
        <f t="shared" si="78"/>
        <v>0</v>
      </c>
      <c r="AM218" s="131">
        <f t="shared" si="79"/>
        <v>20</v>
      </c>
      <c r="AN218" s="136">
        <f t="shared" si="80"/>
        <v>20</v>
      </c>
      <c r="AO218" s="133">
        <f t="shared" si="81"/>
        <v>0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2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9.6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x14ac:dyDescent="0.25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49"/>
      <c r="G219" s="153">
        <f t="shared" si="72"/>
        <v>0</v>
      </c>
      <c r="H219" s="134">
        <f t="shared" si="73"/>
        <v>0</v>
      </c>
      <c r="I219" s="135">
        <f t="shared" si="74"/>
        <v>0</v>
      </c>
      <c r="J219" s="167">
        <f t="shared" si="75"/>
        <v>0</v>
      </c>
      <c r="K219" s="149"/>
      <c r="L219" s="130">
        <v>0</v>
      </c>
      <c r="M219" s="131">
        <v>0</v>
      </c>
      <c r="N219" s="131">
        <v>0</v>
      </c>
      <c r="O219" s="132">
        <v>0</v>
      </c>
      <c r="P219" s="149"/>
      <c r="Q219" s="133">
        <v>0</v>
      </c>
      <c r="R219" s="131">
        <v>0</v>
      </c>
      <c r="S219" s="131">
        <v>0</v>
      </c>
      <c r="T219" s="132">
        <v>0</v>
      </c>
      <c r="U219" s="149"/>
      <c r="V219" s="133">
        <v>0</v>
      </c>
      <c r="W219" s="131">
        <v>0</v>
      </c>
      <c r="X219" s="131">
        <v>0</v>
      </c>
      <c r="Y219" s="132">
        <v>0</v>
      </c>
      <c r="Z219" s="149"/>
      <c r="AA219" s="133">
        <v>0</v>
      </c>
      <c r="AB219" s="131">
        <v>0</v>
      </c>
      <c r="AC219" s="131">
        <v>0</v>
      </c>
      <c r="AD219" s="132">
        <v>0</v>
      </c>
      <c r="AE219" s="149"/>
      <c r="AF219" s="133">
        <v>0</v>
      </c>
      <c r="AG219" s="131">
        <v>0</v>
      </c>
      <c r="AH219" s="131">
        <v>0</v>
      </c>
      <c r="AI219" s="132">
        <v>0</v>
      </c>
      <c r="AJ219" s="133">
        <f t="shared" si="76"/>
        <v>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x14ac:dyDescent="0.25">
      <c r="A220" s="138" t="s">
        <v>714</v>
      </c>
      <c r="B220" s="131" t="s">
        <v>50</v>
      </c>
      <c r="C220" s="131" t="s">
        <v>97</v>
      </c>
      <c r="D220" s="131" t="s">
        <v>158</v>
      </c>
      <c r="E220" s="132" t="s">
        <v>1314</v>
      </c>
      <c r="F220" s="149"/>
      <c r="G220" s="153">
        <f t="shared" si="72"/>
        <v>1</v>
      </c>
      <c r="H220" s="134">
        <f t="shared" si="73"/>
        <v>1</v>
      </c>
      <c r="I220" s="135">
        <f t="shared" si="74"/>
        <v>14.2</v>
      </c>
      <c r="J220" s="167">
        <f t="shared" si="75"/>
        <v>401</v>
      </c>
      <c r="K220" s="149"/>
      <c r="L220" s="130">
        <v>1</v>
      </c>
      <c r="M220" s="131">
        <v>0</v>
      </c>
      <c r="N220" s="131">
        <v>1.1000000000000001</v>
      </c>
      <c r="O220" s="132">
        <v>95</v>
      </c>
      <c r="P220" s="149"/>
      <c r="Q220" s="133">
        <v>0</v>
      </c>
      <c r="R220" s="131">
        <v>1</v>
      </c>
      <c r="S220" s="131">
        <v>13.1</v>
      </c>
      <c r="T220" s="132">
        <v>266</v>
      </c>
      <c r="U220" s="149"/>
      <c r="V220" s="133">
        <v>0</v>
      </c>
      <c r="W220" s="131">
        <v>0</v>
      </c>
      <c r="X220" s="131">
        <v>0</v>
      </c>
      <c r="Y220" s="132">
        <v>20</v>
      </c>
      <c r="Z220" s="149"/>
      <c r="AA220" s="133">
        <v>0</v>
      </c>
      <c r="AB220" s="131">
        <v>0</v>
      </c>
      <c r="AC220" s="131">
        <v>0</v>
      </c>
      <c r="AD220" s="132">
        <v>20</v>
      </c>
      <c r="AE220" s="149"/>
      <c r="AF220" s="133">
        <v>0</v>
      </c>
      <c r="AG220" s="131">
        <v>0</v>
      </c>
      <c r="AH220" s="131">
        <v>0</v>
      </c>
      <c r="AI220" s="132">
        <v>20</v>
      </c>
      <c r="AJ220" s="133">
        <f t="shared" si="76"/>
        <v>95</v>
      </c>
      <c r="AK220" s="131">
        <f t="shared" si="77"/>
        <v>266</v>
      </c>
      <c r="AL220" s="131">
        <f t="shared" si="78"/>
        <v>20</v>
      </c>
      <c r="AM220" s="131">
        <f t="shared" si="79"/>
        <v>20</v>
      </c>
      <c r="AN220" s="136">
        <f t="shared" si="80"/>
        <v>20</v>
      </c>
      <c r="AO220" s="133">
        <f t="shared" si="81"/>
        <v>1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1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1.1000000000000001</v>
      </c>
      <c r="AZ220" s="131">
        <f t="shared" si="92"/>
        <v>13.1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x14ac:dyDescent="0.25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1304</v>
      </c>
      <c r="F221" s="149"/>
      <c r="G221" s="153">
        <f t="shared" si="72"/>
        <v>3</v>
      </c>
      <c r="H221" s="134">
        <f t="shared" si="73"/>
        <v>3</v>
      </c>
      <c r="I221" s="135">
        <f t="shared" si="74"/>
        <v>19.899999999999999</v>
      </c>
      <c r="J221" s="167">
        <f t="shared" si="75"/>
        <v>925</v>
      </c>
      <c r="K221" s="149"/>
      <c r="L221" s="130">
        <v>0</v>
      </c>
      <c r="M221" s="131">
        <v>0</v>
      </c>
      <c r="N221" s="131">
        <v>0</v>
      </c>
      <c r="O221" s="132">
        <v>20</v>
      </c>
      <c r="P221" s="149"/>
      <c r="Q221" s="133">
        <v>1</v>
      </c>
      <c r="R221" s="131">
        <v>1</v>
      </c>
      <c r="S221" s="131">
        <v>6.7</v>
      </c>
      <c r="T221" s="132">
        <v>236</v>
      </c>
      <c r="U221" s="149"/>
      <c r="V221" s="133">
        <v>2</v>
      </c>
      <c r="W221" s="131">
        <v>0</v>
      </c>
      <c r="X221" s="131">
        <v>1.4</v>
      </c>
      <c r="Y221" s="132">
        <v>258</v>
      </c>
      <c r="Z221" s="149"/>
      <c r="AA221" s="133">
        <v>0</v>
      </c>
      <c r="AB221" s="131">
        <v>1</v>
      </c>
      <c r="AC221" s="131">
        <v>9.3000000000000007</v>
      </c>
      <c r="AD221" s="132">
        <v>197</v>
      </c>
      <c r="AE221" s="149"/>
      <c r="AF221" s="133">
        <v>0</v>
      </c>
      <c r="AG221" s="131">
        <v>1</v>
      </c>
      <c r="AH221" s="131">
        <v>2.5</v>
      </c>
      <c r="AI221" s="132">
        <v>234</v>
      </c>
      <c r="AJ221" s="133">
        <f t="shared" si="76"/>
        <v>20</v>
      </c>
      <c r="AK221" s="131">
        <f t="shared" si="77"/>
        <v>236</v>
      </c>
      <c r="AL221" s="131">
        <f t="shared" si="78"/>
        <v>258</v>
      </c>
      <c r="AM221" s="131">
        <f t="shared" si="79"/>
        <v>197</v>
      </c>
      <c r="AN221" s="136">
        <f t="shared" si="80"/>
        <v>234</v>
      </c>
      <c r="AO221" s="133">
        <f t="shared" si="81"/>
        <v>0</v>
      </c>
      <c r="AP221" s="131">
        <f t="shared" si="82"/>
        <v>1</v>
      </c>
      <c r="AQ221" s="131">
        <f t="shared" si="83"/>
        <v>2</v>
      </c>
      <c r="AR221" s="131">
        <f t="shared" si="84"/>
        <v>0</v>
      </c>
      <c r="AS221" s="136">
        <f t="shared" si="85"/>
        <v>0</v>
      </c>
      <c r="AT221" s="133">
        <f t="shared" si="86"/>
        <v>0</v>
      </c>
      <c r="AU221" s="131">
        <f t="shared" si="87"/>
        <v>1</v>
      </c>
      <c r="AV221" s="131">
        <f t="shared" si="88"/>
        <v>0</v>
      </c>
      <c r="AW221" s="131">
        <f t="shared" si="89"/>
        <v>1</v>
      </c>
      <c r="AX221" s="136">
        <f t="shared" si="90"/>
        <v>1</v>
      </c>
      <c r="AY221" s="133">
        <f t="shared" si="91"/>
        <v>0</v>
      </c>
      <c r="AZ221" s="131">
        <f t="shared" si="92"/>
        <v>6.7</v>
      </c>
      <c r="BA221" s="131">
        <f t="shared" si="93"/>
        <v>1.4</v>
      </c>
      <c r="BB221" s="131">
        <f t="shared" si="94"/>
        <v>9.3000000000000007</v>
      </c>
      <c r="BC221" s="132">
        <f t="shared" si="95"/>
        <v>2.5</v>
      </c>
    </row>
    <row r="222" spans="1:55" x14ac:dyDescent="0.25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49"/>
      <c r="G222" s="153">
        <f t="shared" si="72"/>
        <v>0</v>
      </c>
      <c r="H222" s="134">
        <f t="shared" si="73"/>
        <v>0</v>
      </c>
      <c r="I222" s="135">
        <f t="shared" si="74"/>
        <v>0</v>
      </c>
      <c r="J222" s="167">
        <f t="shared" si="75"/>
        <v>0</v>
      </c>
      <c r="K222" s="149"/>
      <c r="L222" s="130">
        <v>0</v>
      </c>
      <c r="M222" s="131">
        <v>0</v>
      </c>
      <c r="N222" s="131">
        <v>0</v>
      </c>
      <c r="O222" s="132">
        <v>0</v>
      </c>
      <c r="P222" s="149"/>
      <c r="Q222" s="133">
        <v>0</v>
      </c>
      <c r="R222" s="131">
        <v>0</v>
      </c>
      <c r="S222" s="131">
        <v>0</v>
      </c>
      <c r="T222" s="132">
        <v>0</v>
      </c>
      <c r="U222" s="149"/>
      <c r="V222" s="133">
        <v>0</v>
      </c>
      <c r="W222" s="131">
        <v>0</v>
      </c>
      <c r="X222" s="131">
        <v>0</v>
      </c>
      <c r="Y222" s="132">
        <v>0</v>
      </c>
      <c r="Z222" s="149"/>
      <c r="AA222" s="133">
        <v>0</v>
      </c>
      <c r="AB222" s="131">
        <v>0</v>
      </c>
      <c r="AC222" s="131">
        <v>0</v>
      </c>
      <c r="AD222" s="132">
        <v>0</v>
      </c>
      <c r="AE222" s="149"/>
      <c r="AF222" s="133">
        <v>0</v>
      </c>
      <c r="AG222" s="131">
        <v>0</v>
      </c>
      <c r="AH222" s="131">
        <v>0</v>
      </c>
      <c r="AI222" s="132">
        <v>0</v>
      </c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x14ac:dyDescent="0.25">
      <c r="A223" s="138" t="s">
        <v>717</v>
      </c>
      <c r="B223" s="131" t="s">
        <v>47</v>
      </c>
      <c r="C223" s="131" t="s">
        <v>398</v>
      </c>
      <c r="D223" s="131" t="s">
        <v>406</v>
      </c>
      <c r="E223" s="132" t="s">
        <v>1311</v>
      </c>
      <c r="F223" s="149"/>
      <c r="G223" s="153">
        <f t="shared" si="72"/>
        <v>0</v>
      </c>
      <c r="H223" s="134">
        <f t="shared" si="73"/>
        <v>1</v>
      </c>
      <c r="I223" s="135">
        <f t="shared" si="74"/>
        <v>3.7</v>
      </c>
      <c r="J223" s="167">
        <f t="shared" si="75"/>
        <v>145</v>
      </c>
      <c r="K223" s="149"/>
      <c r="L223" s="130">
        <v>0</v>
      </c>
      <c r="M223" s="131">
        <v>1</v>
      </c>
      <c r="N223" s="131">
        <v>3.7</v>
      </c>
      <c r="O223" s="132">
        <v>125</v>
      </c>
      <c r="P223" s="149"/>
      <c r="Q223" s="133">
        <v>0</v>
      </c>
      <c r="R223" s="131">
        <v>0</v>
      </c>
      <c r="S223" s="131">
        <v>0</v>
      </c>
      <c r="T223" s="132">
        <v>0</v>
      </c>
      <c r="U223" s="149"/>
      <c r="V223" s="133">
        <v>0</v>
      </c>
      <c r="W223" s="131">
        <v>0</v>
      </c>
      <c r="X223" s="131">
        <v>0</v>
      </c>
      <c r="Y223" s="132">
        <v>0</v>
      </c>
      <c r="Z223" s="149"/>
      <c r="AA223" s="133">
        <v>0</v>
      </c>
      <c r="AB223" s="131">
        <v>0</v>
      </c>
      <c r="AC223" s="131">
        <v>0</v>
      </c>
      <c r="AD223" s="132">
        <v>0</v>
      </c>
      <c r="AE223" s="149"/>
      <c r="AF223" s="133">
        <v>0</v>
      </c>
      <c r="AG223" s="131">
        <v>0</v>
      </c>
      <c r="AH223" s="131">
        <v>0</v>
      </c>
      <c r="AI223" s="132">
        <v>20</v>
      </c>
      <c r="AJ223" s="133">
        <f t="shared" si="76"/>
        <v>125</v>
      </c>
      <c r="AK223" s="131">
        <f t="shared" si="77"/>
        <v>0</v>
      </c>
      <c r="AL223" s="131">
        <f t="shared" si="78"/>
        <v>0</v>
      </c>
      <c r="AM223" s="131">
        <f t="shared" si="79"/>
        <v>0</v>
      </c>
      <c r="AN223" s="136">
        <f t="shared" si="80"/>
        <v>20</v>
      </c>
      <c r="AO223" s="133">
        <f t="shared" si="81"/>
        <v>0</v>
      </c>
      <c r="AP223" s="131">
        <f t="shared" si="82"/>
        <v>0</v>
      </c>
      <c r="AQ223" s="131">
        <f t="shared" si="83"/>
        <v>0</v>
      </c>
      <c r="AR223" s="131">
        <f t="shared" si="84"/>
        <v>0</v>
      </c>
      <c r="AS223" s="136">
        <f t="shared" si="85"/>
        <v>0</v>
      </c>
      <c r="AT223" s="133">
        <f t="shared" si="86"/>
        <v>1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3.7</v>
      </c>
      <c r="AZ223" s="131">
        <f t="shared" si="92"/>
        <v>0</v>
      </c>
      <c r="BA223" s="131">
        <f t="shared" si="93"/>
        <v>0</v>
      </c>
      <c r="BB223" s="131">
        <f t="shared" si="94"/>
        <v>0</v>
      </c>
      <c r="BC223" s="132">
        <f t="shared" si="95"/>
        <v>0</v>
      </c>
    </row>
    <row r="224" spans="1:55" x14ac:dyDescent="0.25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49"/>
      <c r="G224" s="153">
        <f t="shared" si="72"/>
        <v>0</v>
      </c>
      <c r="H224" s="134">
        <f t="shared" si="73"/>
        <v>0</v>
      </c>
      <c r="I224" s="135">
        <f t="shared" si="74"/>
        <v>0</v>
      </c>
      <c r="J224" s="167">
        <f t="shared" si="75"/>
        <v>0</v>
      </c>
      <c r="K224" s="149"/>
      <c r="L224" s="130">
        <v>0</v>
      </c>
      <c r="M224" s="131">
        <v>0</v>
      </c>
      <c r="N224" s="131">
        <v>0</v>
      </c>
      <c r="O224" s="132">
        <v>0</v>
      </c>
      <c r="P224" s="149"/>
      <c r="Q224" s="133">
        <v>0</v>
      </c>
      <c r="R224" s="131">
        <v>0</v>
      </c>
      <c r="S224" s="131">
        <v>0</v>
      </c>
      <c r="T224" s="132">
        <v>0</v>
      </c>
      <c r="U224" s="149"/>
      <c r="V224" s="133">
        <v>0</v>
      </c>
      <c r="W224" s="131">
        <v>0</v>
      </c>
      <c r="X224" s="131">
        <v>0</v>
      </c>
      <c r="Y224" s="132">
        <v>0</v>
      </c>
      <c r="Z224" s="149"/>
      <c r="AA224" s="133">
        <v>0</v>
      </c>
      <c r="AB224" s="131">
        <v>0</v>
      </c>
      <c r="AC224" s="131">
        <v>0</v>
      </c>
      <c r="AD224" s="132">
        <v>0</v>
      </c>
      <c r="AE224" s="149"/>
      <c r="AF224" s="133">
        <v>0</v>
      </c>
      <c r="AG224" s="131">
        <v>0</v>
      </c>
      <c r="AH224" s="131">
        <v>0</v>
      </c>
      <c r="AI224" s="132">
        <v>0</v>
      </c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x14ac:dyDescent="0.25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2026</v>
      </c>
      <c r="F225" s="149"/>
      <c r="G225" s="153">
        <f t="shared" si="72"/>
        <v>0</v>
      </c>
      <c r="H225" s="134">
        <f t="shared" si="73"/>
        <v>0</v>
      </c>
      <c r="I225" s="135">
        <f t="shared" si="74"/>
        <v>0</v>
      </c>
      <c r="J225" s="167">
        <f t="shared" si="75"/>
        <v>40</v>
      </c>
      <c r="K225" s="149"/>
      <c r="L225" s="130">
        <v>0</v>
      </c>
      <c r="M225" s="131">
        <v>0</v>
      </c>
      <c r="N225" s="131">
        <v>0</v>
      </c>
      <c r="O225" s="132">
        <v>0</v>
      </c>
      <c r="P225" s="149"/>
      <c r="Q225" s="133">
        <v>0</v>
      </c>
      <c r="R225" s="131">
        <v>0</v>
      </c>
      <c r="S225" s="131">
        <v>0</v>
      </c>
      <c r="T225" s="132">
        <v>0</v>
      </c>
      <c r="U225" s="149"/>
      <c r="V225" s="133">
        <v>0</v>
      </c>
      <c r="W225" s="131">
        <v>0</v>
      </c>
      <c r="X225" s="131">
        <v>0</v>
      </c>
      <c r="Y225" s="132">
        <v>20</v>
      </c>
      <c r="Z225" s="149"/>
      <c r="AA225" s="133">
        <v>0</v>
      </c>
      <c r="AB225" s="131">
        <v>0</v>
      </c>
      <c r="AC225" s="131">
        <v>0</v>
      </c>
      <c r="AD225" s="132">
        <v>20</v>
      </c>
      <c r="AE225" s="149"/>
      <c r="AF225" s="133">
        <v>0</v>
      </c>
      <c r="AG225" s="131">
        <v>0</v>
      </c>
      <c r="AH225" s="131">
        <v>0</v>
      </c>
      <c r="AI225" s="132">
        <v>0</v>
      </c>
      <c r="AJ225" s="133">
        <f t="shared" si="76"/>
        <v>0</v>
      </c>
      <c r="AK225" s="131">
        <f t="shared" si="77"/>
        <v>0</v>
      </c>
      <c r="AL225" s="131">
        <f t="shared" si="78"/>
        <v>20</v>
      </c>
      <c r="AM225" s="131">
        <f t="shared" si="79"/>
        <v>20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0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0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x14ac:dyDescent="0.25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49"/>
      <c r="G226" s="153">
        <f t="shared" si="72"/>
        <v>0</v>
      </c>
      <c r="H226" s="134">
        <f t="shared" si="73"/>
        <v>0</v>
      </c>
      <c r="I226" s="135">
        <f t="shared" si="74"/>
        <v>0</v>
      </c>
      <c r="J226" s="167">
        <f t="shared" si="75"/>
        <v>20</v>
      </c>
      <c r="K226" s="149"/>
      <c r="L226" s="130">
        <v>0</v>
      </c>
      <c r="M226" s="131">
        <v>0</v>
      </c>
      <c r="N226" s="131">
        <v>0</v>
      </c>
      <c r="O226" s="132">
        <v>0</v>
      </c>
      <c r="P226" s="149"/>
      <c r="Q226" s="133">
        <v>0</v>
      </c>
      <c r="R226" s="131">
        <v>0</v>
      </c>
      <c r="S226" s="131">
        <v>0</v>
      </c>
      <c r="T226" s="132">
        <v>0</v>
      </c>
      <c r="U226" s="149"/>
      <c r="V226" s="133">
        <v>0</v>
      </c>
      <c r="W226" s="131">
        <v>0</v>
      </c>
      <c r="X226" s="131">
        <v>0</v>
      </c>
      <c r="Y226" s="132">
        <v>0</v>
      </c>
      <c r="Z226" s="149"/>
      <c r="AA226" s="133">
        <v>0</v>
      </c>
      <c r="AB226" s="131">
        <v>0</v>
      </c>
      <c r="AC226" s="131">
        <v>0</v>
      </c>
      <c r="AD226" s="132">
        <v>0</v>
      </c>
      <c r="AE226" s="149"/>
      <c r="AF226" s="133">
        <v>0</v>
      </c>
      <c r="AG226" s="131">
        <v>0</v>
      </c>
      <c r="AH226" s="131">
        <v>0</v>
      </c>
      <c r="AI226" s="132">
        <v>20</v>
      </c>
      <c r="AJ226" s="133">
        <f t="shared" si="76"/>
        <v>0</v>
      </c>
      <c r="AK226" s="131">
        <f t="shared" si="77"/>
        <v>0</v>
      </c>
      <c r="AL226" s="131">
        <f t="shared" si="78"/>
        <v>0</v>
      </c>
      <c r="AM226" s="131">
        <f t="shared" si="79"/>
        <v>0</v>
      </c>
      <c r="AN226" s="136">
        <f t="shared" si="80"/>
        <v>20</v>
      </c>
      <c r="AO226" s="133">
        <f t="shared" si="81"/>
        <v>0</v>
      </c>
      <c r="AP226" s="131">
        <f t="shared" si="82"/>
        <v>0</v>
      </c>
      <c r="AQ226" s="131">
        <f t="shared" si="83"/>
        <v>0</v>
      </c>
      <c r="AR226" s="131">
        <f t="shared" si="84"/>
        <v>0</v>
      </c>
      <c r="AS226" s="136">
        <f t="shared" si="85"/>
        <v>0</v>
      </c>
      <c r="AT226" s="133">
        <f t="shared" si="86"/>
        <v>0</v>
      </c>
      <c r="AU226" s="131">
        <f t="shared" si="87"/>
        <v>0</v>
      </c>
      <c r="AV226" s="131">
        <f t="shared" si="88"/>
        <v>0</v>
      </c>
      <c r="AW226" s="131">
        <f t="shared" si="89"/>
        <v>0</v>
      </c>
      <c r="AX226" s="136">
        <f t="shared" si="90"/>
        <v>0</v>
      </c>
      <c r="AY226" s="133">
        <f t="shared" si="91"/>
        <v>0</v>
      </c>
      <c r="AZ226" s="131">
        <f t="shared" si="92"/>
        <v>0</v>
      </c>
      <c r="BA226" s="131">
        <f t="shared" si="93"/>
        <v>0</v>
      </c>
      <c r="BB226" s="131">
        <f t="shared" si="94"/>
        <v>0</v>
      </c>
      <c r="BC226" s="132">
        <f t="shared" si="95"/>
        <v>0</v>
      </c>
    </row>
    <row r="227" spans="1:55" x14ac:dyDescent="0.25">
      <c r="A227" s="138" t="s">
        <v>1052</v>
      </c>
      <c r="B227" s="131" t="s">
        <v>50</v>
      </c>
      <c r="C227" s="131" t="s">
        <v>1598</v>
      </c>
      <c r="D227" s="131" t="s">
        <v>1599</v>
      </c>
      <c r="E227" s="132" t="s">
        <v>1314</v>
      </c>
      <c r="F227" s="149"/>
      <c r="G227" s="153">
        <f t="shared" si="72"/>
        <v>0</v>
      </c>
      <c r="H227" s="134">
        <f t="shared" si="73"/>
        <v>5</v>
      </c>
      <c r="I227" s="135">
        <f t="shared" si="74"/>
        <v>20.5</v>
      </c>
      <c r="J227" s="167">
        <f t="shared" si="75"/>
        <v>658</v>
      </c>
      <c r="K227" s="149"/>
      <c r="L227" s="130">
        <v>0</v>
      </c>
      <c r="M227" s="131">
        <v>3</v>
      </c>
      <c r="N227" s="131">
        <v>10.5</v>
      </c>
      <c r="O227" s="132">
        <v>167</v>
      </c>
      <c r="P227" s="149"/>
      <c r="Q227" s="133">
        <v>0</v>
      </c>
      <c r="R227" s="131">
        <v>1</v>
      </c>
      <c r="S227" s="131">
        <v>6</v>
      </c>
      <c r="T227" s="132">
        <v>228</v>
      </c>
      <c r="U227" s="149"/>
      <c r="V227" s="133">
        <v>0</v>
      </c>
      <c r="W227" s="131">
        <v>0</v>
      </c>
      <c r="X227" s="131">
        <v>0</v>
      </c>
      <c r="Y227" s="132">
        <v>20</v>
      </c>
      <c r="Z227" s="149"/>
      <c r="AA227" s="133">
        <v>0</v>
      </c>
      <c r="AB227" s="131">
        <v>0</v>
      </c>
      <c r="AC227" s="131">
        <v>0</v>
      </c>
      <c r="AD227" s="132">
        <v>0</v>
      </c>
      <c r="AE227" s="149"/>
      <c r="AF227" s="133">
        <v>0</v>
      </c>
      <c r="AG227" s="131">
        <v>1</v>
      </c>
      <c r="AH227" s="131">
        <v>4</v>
      </c>
      <c r="AI227" s="132">
        <v>243</v>
      </c>
      <c r="AJ227" s="133">
        <f t="shared" si="76"/>
        <v>167</v>
      </c>
      <c r="AK227" s="131">
        <f t="shared" si="77"/>
        <v>228</v>
      </c>
      <c r="AL227" s="131">
        <f t="shared" si="78"/>
        <v>20</v>
      </c>
      <c r="AM227" s="131">
        <f t="shared" si="79"/>
        <v>0</v>
      </c>
      <c r="AN227" s="136">
        <f t="shared" si="80"/>
        <v>243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3</v>
      </c>
      <c r="AU227" s="131">
        <f t="shared" si="87"/>
        <v>1</v>
      </c>
      <c r="AV227" s="131">
        <f t="shared" si="88"/>
        <v>0</v>
      </c>
      <c r="AW227" s="131">
        <f t="shared" si="89"/>
        <v>0</v>
      </c>
      <c r="AX227" s="136">
        <f t="shared" si="90"/>
        <v>1</v>
      </c>
      <c r="AY227" s="133">
        <f t="shared" si="91"/>
        <v>10.5</v>
      </c>
      <c r="AZ227" s="131">
        <f t="shared" si="92"/>
        <v>6</v>
      </c>
      <c r="BA227" s="131">
        <f t="shared" si="93"/>
        <v>0</v>
      </c>
      <c r="BB227" s="131">
        <f t="shared" si="94"/>
        <v>0</v>
      </c>
      <c r="BC227" s="132">
        <f t="shared" si="95"/>
        <v>4</v>
      </c>
    </row>
    <row r="228" spans="1:55" x14ac:dyDescent="0.25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49"/>
      <c r="G228" s="153">
        <f t="shared" si="72"/>
        <v>0</v>
      </c>
      <c r="H228" s="134">
        <f t="shared" si="73"/>
        <v>0</v>
      </c>
      <c r="I228" s="135">
        <f t="shared" si="74"/>
        <v>0</v>
      </c>
      <c r="J228" s="167">
        <f t="shared" si="75"/>
        <v>0</v>
      </c>
      <c r="K228" s="149"/>
      <c r="L228" s="130">
        <v>0</v>
      </c>
      <c r="M228" s="131">
        <v>0</v>
      </c>
      <c r="N228" s="131">
        <v>0</v>
      </c>
      <c r="O228" s="132">
        <v>0</v>
      </c>
      <c r="P228" s="149"/>
      <c r="Q228" s="133">
        <v>0</v>
      </c>
      <c r="R228" s="131">
        <v>0</v>
      </c>
      <c r="S228" s="131">
        <v>0</v>
      </c>
      <c r="T228" s="132">
        <v>0</v>
      </c>
      <c r="U228" s="149"/>
      <c r="V228" s="133">
        <v>0</v>
      </c>
      <c r="W228" s="131">
        <v>0</v>
      </c>
      <c r="X228" s="131">
        <v>0</v>
      </c>
      <c r="Y228" s="132">
        <v>0</v>
      </c>
      <c r="Z228" s="149"/>
      <c r="AA228" s="133">
        <v>0</v>
      </c>
      <c r="AB228" s="131">
        <v>0</v>
      </c>
      <c r="AC228" s="131">
        <v>0</v>
      </c>
      <c r="AD228" s="132">
        <v>0</v>
      </c>
      <c r="AE228" s="149"/>
      <c r="AF228" s="133">
        <v>0</v>
      </c>
      <c r="AG228" s="131">
        <v>0</v>
      </c>
      <c r="AH228" s="131">
        <v>0</v>
      </c>
      <c r="AI228" s="132">
        <v>0</v>
      </c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x14ac:dyDescent="0.25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49"/>
      <c r="G229" s="153">
        <f t="shared" si="72"/>
        <v>0</v>
      </c>
      <c r="H229" s="134">
        <f t="shared" si="73"/>
        <v>3</v>
      </c>
      <c r="I229" s="135">
        <f t="shared" si="74"/>
        <v>7.8</v>
      </c>
      <c r="J229" s="167">
        <f t="shared" si="75"/>
        <v>329</v>
      </c>
      <c r="K229" s="149"/>
      <c r="L229" s="130">
        <v>0</v>
      </c>
      <c r="M229" s="131">
        <v>2</v>
      </c>
      <c r="N229" s="131">
        <v>5.6</v>
      </c>
      <c r="O229" s="132">
        <v>140</v>
      </c>
      <c r="P229" s="149"/>
      <c r="Q229" s="133">
        <v>0</v>
      </c>
      <c r="R229" s="131">
        <v>1</v>
      </c>
      <c r="S229" s="131">
        <v>2.2000000000000002</v>
      </c>
      <c r="T229" s="132">
        <v>189</v>
      </c>
      <c r="U229" s="149"/>
      <c r="V229" s="133">
        <v>0</v>
      </c>
      <c r="W229" s="131">
        <v>0</v>
      </c>
      <c r="X229" s="131">
        <v>0</v>
      </c>
      <c r="Y229" s="132">
        <v>0</v>
      </c>
      <c r="Z229" s="149"/>
      <c r="AA229" s="133">
        <v>0</v>
      </c>
      <c r="AB229" s="131">
        <v>0</v>
      </c>
      <c r="AC229" s="131">
        <v>0</v>
      </c>
      <c r="AD229" s="132">
        <v>0</v>
      </c>
      <c r="AE229" s="149"/>
      <c r="AF229" s="133">
        <v>0</v>
      </c>
      <c r="AG229" s="131">
        <v>0</v>
      </c>
      <c r="AH229" s="131">
        <v>0</v>
      </c>
      <c r="AI229" s="132">
        <v>0</v>
      </c>
      <c r="AJ229" s="133">
        <f t="shared" si="76"/>
        <v>140</v>
      </c>
      <c r="AK229" s="131">
        <f t="shared" si="77"/>
        <v>189</v>
      </c>
      <c r="AL229" s="131">
        <f t="shared" si="78"/>
        <v>0</v>
      </c>
      <c r="AM229" s="131">
        <f t="shared" si="79"/>
        <v>0</v>
      </c>
      <c r="AN229" s="136">
        <f t="shared" si="80"/>
        <v>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2</v>
      </c>
      <c r="AU229" s="131">
        <f t="shared" si="87"/>
        <v>1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5.6</v>
      </c>
      <c r="AZ229" s="131">
        <f t="shared" si="92"/>
        <v>2.2000000000000002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x14ac:dyDescent="0.25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49"/>
      <c r="G230" s="153">
        <f t="shared" si="72"/>
        <v>0</v>
      </c>
      <c r="H230" s="134">
        <f t="shared" si="73"/>
        <v>2</v>
      </c>
      <c r="I230" s="135">
        <f t="shared" si="74"/>
        <v>6</v>
      </c>
      <c r="J230" s="167">
        <f t="shared" si="75"/>
        <v>406</v>
      </c>
      <c r="K230" s="149"/>
      <c r="L230" s="130">
        <v>0</v>
      </c>
      <c r="M230" s="131">
        <v>0</v>
      </c>
      <c r="N230" s="131">
        <v>0</v>
      </c>
      <c r="O230" s="132">
        <v>0</v>
      </c>
      <c r="P230" s="149"/>
      <c r="Q230" s="133">
        <v>0</v>
      </c>
      <c r="R230" s="131">
        <v>1</v>
      </c>
      <c r="S230" s="131">
        <v>2.5</v>
      </c>
      <c r="T230" s="132">
        <v>191</v>
      </c>
      <c r="U230" s="149"/>
      <c r="V230" s="133">
        <v>0</v>
      </c>
      <c r="W230" s="131">
        <v>0</v>
      </c>
      <c r="X230" s="131">
        <v>0</v>
      </c>
      <c r="Y230" s="132">
        <v>20</v>
      </c>
      <c r="Z230" s="149"/>
      <c r="AA230" s="133">
        <v>0</v>
      </c>
      <c r="AB230" s="131">
        <v>1</v>
      </c>
      <c r="AC230" s="131">
        <v>3.5</v>
      </c>
      <c r="AD230" s="132">
        <v>175</v>
      </c>
      <c r="AE230" s="149"/>
      <c r="AF230" s="133">
        <v>0</v>
      </c>
      <c r="AG230" s="131">
        <v>0</v>
      </c>
      <c r="AH230" s="131">
        <v>0</v>
      </c>
      <c r="AI230" s="132">
        <v>20</v>
      </c>
      <c r="AJ230" s="133">
        <f t="shared" si="76"/>
        <v>0</v>
      </c>
      <c r="AK230" s="131">
        <f t="shared" si="77"/>
        <v>191</v>
      </c>
      <c r="AL230" s="131">
        <f t="shared" si="78"/>
        <v>20</v>
      </c>
      <c r="AM230" s="131">
        <f t="shared" si="79"/>
        <v>175</v>
      </c>
      <c r="AN230" s="136">
        <f t="shared" si="80"/>
        <v>20</v>
      </c>
      <c r="AO230" s="133">
        <f t="shared" si="81"/>
        <v>0</v>
      </c>
      <c r="AP230" s="131">
        <f t="shared" si="82"/>
        <v>0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0</v>
      </c>
      <c r="AU230" s="131">
        <f t="shared" si="87"/>
        <v>1</v>
      </c>
      <c r="AV230" s="131">
        <f t="shared" si="88"/>
        <v>0</v>
      </c>
      <c r="AW230" s="131">
        <f t="shared" si="89"/>
        <v>1</v>
      </c>
      <c r="AX230" s="136">
        <f t="shared" si="90"/>
        <v>0</v>
      </c>
      <c r="AY230" s="133">
        <f t="shared" si="91"/>
        <v>0</v>
      </c>
      <c r="AZ230" s="131">
        <f t="shared" si="92"/>
        <v>2.5</v>
      </c>
      <c r="BA230" s="131">
        <f t="shared" si="93"/>
        <v>0</v>
      </c>
      <c r="BB230" s="131">
        <f t="shared" si="94"/>
        <v>3.5</v>
      </c>
      <c r="BC230" s="132">
        <f t="shared" si="95"/>
        <v>0</v>
      </c>
    </row>
    <row r="231" spans="1:55" x14ac:dyDescent="0.25">
      <c r="A231" s="138" t="s">
        <v>724</v>
      </c>
      <c r="B231" s="131" t="s">
        <v>50</v>
      </c>
      <c r="C231" s="131" t="s">
        <v>484</v>
      </c>
      <c r="D231" s="131" t="s">
        <v>151</v>
      </c>
      <c r="E231" s="132" t="s">
        <v>1954</v>
      </c>
      <c r="F231" s="149"/>
      <c r="G231" s="153">
        <f t="shared" si="72"/>
        <v>0</v>
      </c>
      <c r="H231" s="134">
        <f t="shared" si="73"/>
        <v>3</v>
      </c>
      <c r="I231" s="135">
        <f t="shared" si="74"/>
        <v>13.7</v>
      </c>
      <c r="J231" s="167">
        <f t="shared" si="75"/>
        <v>418</v>
      </c>
      <c r="K231" s="149"/>
      <c r="L231" s="130">
        <v>0</v>
      </c>
      <c r="M231" s="131">
        <v>2</v>
      </c>
      <c r="N231" s="131">
        <v>9</v>
      </c>
      <c r="O231" s="132">
        <v>161</v>
      </c>
      <c r="P231" s="149"/>
      <c r="Q231" s="133">
        <v>0</v>
      </c>
      <c r="R231" s="131">
        <v>1</v>
      </c>
      <c r="S231" s="131">
        <v>4.7</v>
      </c>
      <c r="T231" s="132">
        <v>217</v>
      </c>
      <c r="U231" s="149"/>
      <c r="V231" s="133">
        <v>0</v>
      </c>
      <c r="W231" s="131">
        <v>0</v>
      </c>
      <c r="X231" s="131">
        <v>0</v>
      </c>
      <c r="Y231" s="132">
        <v>0</v>
      </c>
      <c r="Z231" s="149"/>
      <c r="AA231" s="133">
        <v>0</v>
      </c>
      <c r="AB231" s="131">
        <v>0</v>
      </c>
      <c r="AC231" s="131">
        <v>0</v>
      </c>
      <c r="AD231" s="132">
        <v>20</v>
      </c>
      <c r="AE231" s="149"/>
      <c r="AF231" s="133">
        <v>0</v>
      </c>
      <c r="AG231" s="131">
        <v>0</v>
      </c>
      <c r="AH231" s="131">
        <v>0</v>
      </c>
      <c r="AI231" s="132">
        <v>20</v>
      </c>
      <c r="AJ231" s="133">
        <f t="shared" si="76"/>
        <v>161</v>
      </c>
      <c r="AK231" s="131">
        <f t="shared" si="77"/>
        <v>217</v>
      </c>
      <c r="AL231" s="131">
        <f t="shared" si="78"/>
        <v>0</v>
      </c>
      <c r="AM231" s="131">
        <f t="shared" si="79"/>
        <v>20</v>
      </c>
      <c r="AN231" s="136">
        <f t="shared" si="80"/>
        <v>20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2</v>
      </c>
      <c r="AU231" s="131">
        <f t="shared" si="87"/>
        <v>1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9</v>
      </c>
      <c r="AZ231" s="131">
        <f t="shared" si="92"/>
        <v>4.7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x14ac:dyDescent="0.25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49"/>
      <c r="G232" s="153">
        <f t="shared" si="72"/>
        <v>0</v>
      </c>
      <c r="H232" s="134">
        <f t="shared" si="73"/>
        <v>0</v>
      </c>
      <c r="I232" s="135">
        <f t="shared" si="74"/>
        <v>0</v>
      </c>
      <c r="J232" s="167">
        <f t="shared" si="75"/>
        <v>0</v>
      </c>
      <c r="K232" s="149"/>
      <c r="L232" s="130">
        <v>0</v>
      </c>
      <c r="M232" s="131">
        <v>0</v>
      </c>
      <c r="N232" s="131">
        <v>0</v>
      </c>
      <c r="O232" s="132">
        <v>0</v>
      </c>
      <c r="P232" s="149"/>
      <c r="Q232" s="133">
        <v>0</v>
      </c>
      <c r="R232" s="131">
        <v>0</v>
      </c>
      <c r="S232" s="131">
        <v>0</v>
      </c>
      <c r="T232" s="132">
        <v>0</v>
      </c>
      <c r="U232" s="149"/>
      <c r="V232" s="133">
        <v>0</v>
      </c>
      <c r="W232" s="131">
        <v>0</v>
      </c>
      <c r="X232" s="131">
        <v>0</v>
      </c>
      <c r="Y232" s="132">
        <v>0</v>
      </c>
      <c r="Z232" s="149"/>
      <c r="AA232" s="133">
        <v>0</v>
      </c>
      <c r="AB232" s="131">
        <v>0</v>
      </c>
      <c r="AC232" s="131">
        <v>0</v>
      </c>
      <c r="AD232" s="132">
        <v>0</v>
      </c>
      <c r="AE232" s="149"/>
      <c r="AF232" s="133">
        <v>0</v>
      </c>
      <c r="AG232" s="131">
        <v>0</v>
      </c>
      <c r="AH232" s="131">
        <v>0</v>
      </c>
      <c r="AI232" s="132">
        <v>0</v>
      </c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x14ac:dyDescent="0.25">
      <c r="A233" s="138" t="s">
        <v>726</v>
      </c>
      <c r="B233" s="131" t="s">
        <v>1371</v>
      </c>
      <c r="C233" s="131" t="s">
        <v>134</v>
      </c>
      <c r="D233" s="131" t="s">
        <v>81</v>
      </c>
      <c r="E233" s="132" t="s">
        <v>1311</v>
      </c>
      <c r="F233" s="149"/>
      <c r="G233" s="153">
        <f t="shared" si="72"/>
        <v>0</v>
      </c>
      <c r="H233" s="134">
        <f t="shared" si="73"/>
        <v>1</v>
      </c>
      <c r="I233" s="135">
        <f t="shared" si="74"/>
        <v>17</v>
      </c>
      <c r="J233" s="167">
        <f t="shared" si="75"/>
        <v>218</v>
      </c>
      <c r="K233" s="149"/>
      <c r="L233" s="130">
        <v>0</v>
      </c>
      <c r="M233" s="131">
        <v>1</v>
      </c>
      <c r="N233" s="131">
        <v>17</v>
      </c>
      <c r="O233" s="132">
        <v>198</v>
      </c>
      <c r="P233" s="149"/>
      <c r="Q233" s="133">
        <v>0</v>
      </c>
      <c r="R233" s="131">
        <v>0</v>
      </c>
      <c r="S233" s="131">
        <v>0</v>
      </c>
      <c r="T233" s="132">
        <v>0</v>
      </c>
      <c r="U233" s="149"/>
      <c r="V233" s="133">
        <v>0</v>
      </c>
      <c r="W233" s="131">
        <v>0</v>
      </c>
      <c r="X233" s="131">
        <v>0</v>
      </c>
      <c r="Y233" s="132">
        <v>0</v>
      </c>
      <c r="Z233" s="149"/>
      <c r="AA233" s="133">
        <v>0</v>
      </c>
      <c r="AB233" s="131">
        <v>0</v>
      </c>
      <c r="AC233" s="131">
        <v>0</v>
      </c>
      <c r="AD233" s="132">
        <v>20</v>
      </c>
      <c r="AE233" s="149"/>
      <c r="AF233" s="133">
        <v>0</v>
      </c>
      <c r="AG233" s="131">
        <v>0</v>
      </c>
      <c r="AH233" s="131">
        <v>0</v>
      </c>
      <c r="AI233" s="132">
        <v>0</v>
      </c>
      <c r="AJ233" s="133">
        <f t="shared" si="76"/>
        <v>198</v>
      </c>
      <c r="AK233" s="131">
        <f t="shared" si="77"/>
        <v>0</v>
      </c>
      <c r="AL233" s="131">
        <f t="shared" si="78"/>
        <v>0</v>
      </c>
      <c r="AM233" s="131">
        <f t="shared" si="79"/>
        <v>20</v>
      </c>
      <c r="AN233" s="136">
        <f t="shared" si="80"/>
        <v>0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1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0</v>
      </c>
      <c r="AY233" s="133">
        <f t="shared" si="91"/>
        <v>17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0</v>
      </c>
    </row>
    <row r="234" spans="1:55" x14ac:dyDescent="0.25">
      <c r="A234" s="138" t="s">
        <v>727</v>
      </c>
      <c r="B234" s="131" t="s">
        <v>1222</v>
      </c>
      <c r="C234" s="131" t="s">
        <v>128</v>
      </c>
      <c r="D234" s="131" t="s">
        <v>129</v>
      </c>
      <c r="E234" s="132" t="s">
        <v>1955</v>
      </c>
      <c r="F234" s="149"/>
      <c r="G234" s="153">
        <f t="shared" si="72"/>
        <v>0</v>
      </c>
      <c r="H234" s="134">
        <f t="shared" si="73"/>
        <v>0</v>
      </c>
      <c r="I234" s="135">
        <f t="shared" si="74"/>
        <v>0</v>
      </c>
      <c r="J234" s="167">
        <f t="shared" si="75"/>
        <v>0</v>
      </c>
      <c r="K234" s="149"/>
      <c r="L234" s="130">
        <v>0</v>
      </c>
      <c r="M234" s="131">
        <v>0</v>
      </c>
      <c r="N234" s="131">
        <v>0</v>
      </c>
      <c r="O234" s="132">
        <v>0</v>
      </c>
      <c r="P234" s="149"/>
      <c r="Q234" s="133">
        <v>0</v>
      </c>
      <c r="R234" s="131">
        <v>0</v>
      </c>
      <c r="S234" s="131">
        <v>0</v>
      </c>
      <c r="T234" s="132">
        <v>0</v>
      </c>
      <c r="U234" s="149"/>
      <c r="V234" s="133">
        <v>0</v>
      </c>
      <c r="W234" s="131">
        <v>0</v>
      </c>
      <c r="X234" s="131">
        <v>0</v>
      </c>
      <c r="Y234" s="132">
        <v>0</v>
      </c>
      <c r="Z234" s="149"/>
      <c r="AA234" s="133">
        <v>0</v>
      </c>
      <c r="AB234" s="131">
        <v>0</v>
      </c>
      <c r="AC234" s="131">
        <v>0</v>
      </c>
      <c r="AD234" s="132">
        <v>0</v>
      </c>
      <c r="AE234" s="149"/>
      <c r="AF234" s="133">
        <v>0</v>
      </c>
      <c r="AG234" s="131">
        <v>0</v>
      </c>
      <c r="AH234" s="131">
        <v>0</v>
      </c>
      <c r="AI234" s="132">
        <v>0</v>
      </c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x14ac:dyDescent="0.25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49"/>
      <c r="G235" s="153">
        <f t="shared" si="72"/>
        <v>0</v>
      </c>
      <c r="H235" s="134">
        <f t="shared" si="73"/>
        <v>0</v>
      </c>
      <c r="I235" s="135">
        <f t="shared" si="74"/>
        <v>0</v>
      </c>
      <c r="J235" s="167">
        <f t="shared" si="75"/>
        <v>40</v>
      </c>
      <c r="K235" s="149"/>
      <c r="L235" s="130">
        <v>0</v>
      </c>
      <c r="M235" s="131">
        <v>0</v>
      </c>
      <c r="N235" s="131">
        <v>0</v>
      </c>
      <c r="O235" s="132">
        <v>20</v>
      </c>
      <c r="P235" s="149"/>
      <c r="Q235" s="133">
        <v>0</v>
      </c>
      <c r="R235" s="131">
        <v>0</v>
      </c>
      <c r="S235" s="131">
        <v>0</v>
      </c>
      <c r="T235" s="132">
        <v>20</v>
      </c>
      <c r="U235" s="149"/>
      <c r="V235" s="133">
        <v>0</v>
      </c>
      <c r="W235" s="131">
        <v>0</v>
      </c>
      <c r="X235" s="131">
        <v>0</v>
      </c>
      <c r="Y235" s="132">
        <v>0</v>
      </c>
      <c r="Z235" s="149"/>
      <c r="AA235" s="133">
        <v>0</v>
      </c>
      <c r="AB235" s="131">
        <v>0</v>
      </c>
      <c r="AC235" s="131">
        <v>0</v>
      </c>
      <c r="AD235" s="132">
        <v>0</v>
      </c>
      <c r="AE235" s="149"/>
      <c r="AF235" s="133">
        <v>0</v>
      </c>
      <c r="AG235" s="131">
        <v>0</v>
      </c>
      <c r="AH235" s="131">
        <v>0</v>
      </c>
      <c r="AI235" s="132">
        <v>0</v>
      </c>
      <c r="AJ235" s="133">
        <f t="shared" si="76"/>
        <v>20</v>
      </c>
      <c r="AK235" s="131">
        <f t="shared" si="77"/>
        <v>20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0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0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x14ac:dyDescent="0.25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49"/>
      <c r="G236" s="153">
        <f t="shared" si="72"/>
        <v>1</v>
      </c>
      <c r="H236" s="134">
        <f t="shared" si="73"/>
        <v>5</v>
      </c>
      <c r="I236" s="135">
        <f t="shared" si="74"/>
        <v>27</v>
      </c>
      <c r="J236" s="167">
        <f t="shared" si="75"/>
        <v>819</v>
      </c>
      <c r="K236" s="149"/>
      <c r="L236" s="130">
        <v>1</v>
      </c>
      <c r="M236" s="131">
        <v>1</v>
      </c>
      <c r="N236" s="131">
        <v>4.0999999999999996</v>
      </c>
      <c r="O236" s="132">
        <v>130</v>
      </c>
      <c r="P236" s="149"/>
      <c r="Q236" s="133">
        <v>0</v>
      </c>
      <c r="R236" s="131">
        <v>1</v>
      </c>
      <c r="S236" s="131">
        <v>1.1000000000000001</v>
      </c>
      <c r="T236" s="132">
        <v>174</v>
      </c>
      <c r="U236" s="149"/>
      <c r="V236" s="133">
        <v>0</v>
      </c>
      <c r="W236" s="131">
        <v>2</v>
      </c>
      <c r="X236" s="131">
        <v>4.8</v>
      </c>
      <c r="Y236" s="132">
        <v>284</v>
      </c>
      <c r="Z236" s="149"/>
      <c r="AA236" s="133">
        <v>0</v>
      </c>
      <c r="AB236" s="131">
        <v>1</v>
      </c>
      <c r="AC236" s="131">
        <v>17</v>
      </c>
      <c r="AD236" s="132">
        <v>231</v>
      </c>
      <c r="AE236" s="149"/>
      <c r="AF236" s="133">
        <v>0</v>
      </c>
      <c r="AG236" s="131">
        <v>0</v>
      </c>
      <c r="AH236" s="131">
        <v>0</v>
      </c>
      <c r="AI236" s="132">
        <v>20</v>
      </c>
      <c r="AJ236" s="133">
        <f t="shared" si="76"/>
        <v>130</v>
      </c>
      <c r="AK236" s="131">
        <f t="shared" si="77"/>
        <v>174</v>
      </c>
      <c r="AL236" s="131">
        <f t="shared" si="78"/>
        <v>284</v>
      </c>
      <c r="AM236" s="131">
        <f t="shared" si="79"/>
        <v>231</v>
      </c>
      <c r="AN236" s="136">
        <f t="shared" si="80"/>
        <v>20</v>
      </c>
      <c r="AO236" s="133">
        <f t="shared" si="81"/>
        <v>1</v>
      </c>
      <c r="AP236" s="131">
        <f t="shared" si="82"/>
        <v>0</v>
      </c>
      <c r="AQ236" s="131">
        <f t="shared" si="83"/>
        <v>0</v>
      </c>
      <c r="AR236" s="131">
        <f t="shared" si="84"/>
        <v>0</v>
      </c>
      <c r="AS236" s="136">
        <f t="shared" si="85"/>
        <v>0</v>
      </c>
      <c r="AT236" s="133">
        <f t="shared" si="86"/>
        <v>1</v>
      </c>
      <c r="AU236" s="131">
        <f t="shared" si="87"/>
        <v>1</v>
      </c>
      <c r="AV236" s="131">
        <f t="shared" si="88"/>
        <v>2</v>
      </c>
      <c r="AW236" s="131">
        <f t="shared" si="89"/>
        <v>1</v>
      </c>
      <c r="AX236" s="136">
        <f t="shared" si="90"/>
        <v>0</v>
      </c>
      <c r="AY236" s="133">
        <f t="shared" si="91"/>
        <v>4.0999999999999996</v>
      </c>
      <c r="AZ236" s="131">
        <f t="shared" si="92"/>
        <v>1.1000000000000001</v>
      </c>
      <c r="BA236" s="131">
        <f t="shared" si="93"/>
        <v>4.8</v>
      </c>
      <c r="BB236" s="131">
        <f t="shared" si="94"/>
        <v>17</v>
      </c>
      <c r="BC236" s="132">
        <f t="shared" si="95"/>
        <v>0</v>
      </c>
    </row>
    <row r="237" spans="1:55" x14ac:dyDescent="0.25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49"/>
      <c r="G237" s="153">
        <f t="shared" si="72"/>
        <v>1</v>
      </c>
      <c r="H237" s="134">
        <f t="shared" si="73"/>
        <v>1</v>
      </c>
      <c r="I237" s="135">
        <f t="shared" si="74"/>
        <v>3.5</v>
      </c>
      <c r="J237" s="167">
        <f t="shared" si="75"/>
        <v>327</v>
      </c>
      <c r="K237" s="149"/>
      <c r="L237" s="130">
        <v>0</v>
      </c>
      <c r="M237" s="131">
        <v>1</v>
      </c>
      <c r="N237" s="131">
        <v>1.8</v>
      </c>
      <c r="O237" s="132">
        <v>105</v>
      </c>
      <c r="P237" s="149"/>
      <c r="Q237" s="133">
        <v>1</v>
      </c>
      <c r="R237" s="131">
        <v>0</v>
      </c>
      <c r="S237" s="131">
        <v>1.7</v>
      </c>
      <c r="T237" s="132">
        <v>182</v>
      </c>
      <c r="U237" s="149"/>
      <c r="V237" s="133">
        <v>0</v>
      </c>
      <c r="W237" s="131">
        <v>0</v>
      </c>
      <c r="X237" s="131">
        <v>0</v>
      </c>
      <c r="Y237" s="132">
        <v>20</v>
      </c>
      <c r="Z237" s="149"/>
      <c r="AA237" s="133">
        <v>0</v>
      </c>
      <c r="AB237" s="131">
        <v>0</v>
      </c>
      <c r="AC237" s="131">
        <v>0</v>
      </c>
      <c r="AD237" s="132">
        <v>20</v>
      </c>
      <c r="AE237" s="149"/>
      <c r="AF237" s="133">
        <v>0</v>
      </c>
      <c r="AG237" s="131">
        <v>0</v>
      </c>
      <c r="AH237" s="131">
        <v>0</v>
      </c>
      <c r="AI237" s="132">
        <v>20</v>
      </c>
      <c r="AJ237" s="133">
        <f t="shared" si="76"/>
        <v>105</v>
      </c>
      <c r="AK237" s="131">
        <f t="shared" si="77"/>
        <v>182</v>
      </c>
      <c r="AL237" s="131">
        <f t="shared" si="78"/>
        <v>20</v>
      </c>
      <c r="AM237" s="131">
        <f t="shared" si="79"/>
        <v>20</v>
      </c>
      <c r="AN237" s="136">
        <f t="shared" si="80"/>
        <v>20</v>
      </c>
      <c r="AO237" s="133">
        <f t="shared" si="81"/>
        <v>0</v>
      </c>
      <c r="AP237" s="131">
        <f t="shared" si="82"/>
        <v>1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1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0</v>
      </c>
      <c r="AY237" s="133">
        <f t="shared" si="91"/>
        <v>1.8</v>
      </c>
      <c r="AZ237" s="131">
        <f t="shared" si="92"/>
        <v>1.7</v>
      </c>
      <c r="BA237" s="131">
        <f t="shared" si="93"/>
        <v>0</v>
      </c>
      <c r="BB237" s="131">
        <f t="shared" si="94"/>
        <v>0</v>
      </c>
      <c r="BC237" s="132">
        <f t="shared" si="95"/>
        <v>0</v>
      </c>
    </row>
    <row r="238" spans="1:55" x14ac:dyDescent="0.25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49"/>
      <c r="G238" s="153">
        <f t="shared" si="72"/>
        <v>0</v>
      </c>
      <c r="H238" s="134">
        <f t="shared" si="73"/>
        <v>0</v>
      </c>
      <c r="I238" s="135">
        <f t="shared" si="74"/>
        <v>0</v>
      </c>
      <c r="J238" s="167">
        <f t="shared" si="75"/>
        <v>0</v>
      </c>
      <c r="K238" s="149"/>
      <c r="L238" s="130">
        <v>0</v>
      </c>
      <c r="M238" s="131">
        <v>0</v>
      </c>
      <c r="N238" s="131">
        <v>0</v>
      </c>
      <c r="O238" s="132">
        <v>0</v>
      </c>
      <c r="P238" s="149"/>
      <c r="Q238" s="133">
        <v>0</v>
      </c>
      <c r="R238" s="131">
        <v>0</v>
      </c>
      <c r="S238" s="131">
        <v>0</v>
      </c>
      <c r="T238" s="132">
        <v>0</v>
      </c>
      <c r="U238" s="149"/>
      <c r="V238" s="133">
        <v>0</v>
      </c>
      <c r="W238" s="131">
        <v>0</v>
      </c>
      <c r="X238" s="131">
        <v>0</v>
      </c>
      <c r="Y238" s="132">
        <v>0</v>
      </c>
      <c r="Z238" s="149"/>
      <c r="AA238" s="133">
        <v>0</v>
      </c>
      <c r="AB238" s="131">
        <v>0</v>
      </c>
      <c r="AC238" s="131">
        <v>0</v>
      </c>
      <c r="AD238" s="132">
        <v>0</v>
      </c>
      <c r="AE238" s="149"/>
      <c r="AF238" s="133">
        <v>0</v>
      </c>
      <c r="AG238" s="131">
        <v>0</v>
      </c>
      <c r="AH238" s="131">
        <v>0</v>
      </c>
      <c r="AI238" s="132">
        <v>0</v>
      </c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x14ac:dyDescent="0.25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49"/>
      <c r="G239" s="153">
        <f t="shared" si="72"/>
        <v>0</v>
      </c>
      <c r="H239" s="134">
        <f t="shared" si="73"/>
        <v>0</v>
      </c>
      <c r="I239" s="135">
        <f t="shared" si="74"/>
        <v>0</v>
      </c>
      <c r="J239" s="167">
        <f t="shared" si="75"/>
        <v>0</v>
      </c>
      <c r="K239" s="149"/>
      <c r="L239" s="130">
        <v>0</v>
      </c>
      <c r="M239" s="131">
        <v>0</v>
      </c>
      <c r="N239" s="131">
        <v>0</v>
      </c>
      <c r="O239" s="132">
        <v>0</v>
      </c>
      <c r="P239" s="149"/>
      <c r="Q239" s="133">
        <v>0</v>
      </c>
      <c r="R239" s="131">
        <v>0</v>
      </c>
      <c r="S239" s="131">
        <v>0</v>
      </c>
      <c r="T239" s="132">
        <v>0</v>
      </c>
      <c r="U239" s="149"/>
      <c r="V239" s="133">
        <v>0</v>
      </c>
      <c r="W239" s="131">
        <v>0</v>
      </c>
      <c r="X239" s="131">
        <v>0</v>
      </c>
      <c r="Y239" s="132">
        <v>0</v>
      </c>
      <c r="Z239" s="149"/>
      <c r="AA239" s="133">
        <v>0</v>
      </c>
      <c r="AB239" s="131">
        <v>0</v>
      </c>
      <c r="AC239" s="131">
        <v>0</v>
      </c>
      <c r="AD239" s="132">
        <v>0</v>
      </c>
      <c r="AE239" s="149"/>
      <c r="AF239" s="133">
        <v>0</v>
      </c>
      <c r="AG239" s="131">
        <v>0</v>
      </c>
      <c r="AH239" s="131">
        <v>0</v>
      </c>
      <c r="AI239" s="132">
        <v>0</v>
      </c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x14ac:dyDescent="0.25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49"/>
      <c r="G240" s="153">
        <f t="shared" si="72"/>
        <v>0</v>
      </c>
      <c r="H240" s="134">
        <f t="shared" si="73"/>
        <v>1</v>
      </c>
      <c r="I240" s="135">
        <f t="shared" si="74"/>
        <v>2.1</v>
      </c>
      <c r="J240" s="167">
        <f t="shared" si="75"/>
        <v>167</v>
      </c>
      <c r="K240" s="149"/>
      <c r="L240" s="130">
        <v>0</v>
      </c>
      <c r="M240" s="131">
        <v>1</v>
      </c>
      <c r="N240" s="131">
        <v>2.1</v>
      </c>
      <c r="O240" s="132">
        <v>107</v>
      </c>
      <c r="P240" s="149"/>
      <c r="Q240" s="133">
        <v>0</v>
      </c>
      <c r="R240" s="131">
        <v>0</v>
      </c>
      <c r="S240" s="131">
        <v>0</v>
      </c>
      <c r="T240" s="132">
        <v>20</v>
      </c>
      <c r="U240" s="149"/>
      <c r="V240" s="133">
        <v>0</v>
      </c>
      <c r="W240" s="131">
        <v>0</v>
      </c>
      <c r="X240" s="131">
        <v>0</v>
      </c>
      <c r="Y240" s="132">
        <v>20</v>
      </c>
      <c r="Z240" s="149"/>
      <c r="AA240" s="133">
        <v>0</v>
      </c>
      <c r="AB240" s="131">
        <v>0</v>
      </c>
      <c r="AC240" s="131">
        <v>0</v>
      </c>
      <c r="AD240" s="132">
        <v>20</v>
      </c>
      <c r="AE240" s="149"/>
      <c r="AF240" s="133">
        <v>0</v>
      </c>
      <c r="AG240" s="131">
        <v>0</v>
      </c>
      <c r="AH240" s="131">
        <v>0</v>
      </c>
      <c r="AI240" s="132">
        <v>20</v>
      </c>
      <c r="AJ240" s="133">
        <f t="shared" si="76"/>
        <v>107</v>
      </c>
      <c r="AK240" s="131">
        <f t="shared" si="77"/>
        <v>20</v>
      </c>
      <c r="AL240" s="131">
        <f t="shared" si="78"/>
        <v>20</v>
      </c>
      <c r="AM240" s="131">
        <f t="shared" si="79"/>
        <v>20</v>
      </c>
      <c r="AN240" s="136">
        <f t="shared" si="80"/>
        <v>20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0</v>
      </c>
      <c r="AS240" s="136">
        <f t="shared" si="85"/>
        <v>0</v>
      </c>
      <c r="AT240" s="133">
        <f t="shared" si="86"/>
        <v>1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0</v>
      </c>
      <c r="AY240" s="133">
        <f t="shared" si="91"/>
        <v>2.1</v>
      </c>
      <c r="AZ240" s="131">
        <f t="shared" si="92"/>
        <v>0</v>
      </c>
      <c r="BA240" s="131">
        <f t="shared" si="93"/>
        <v>0</v>
      </c>
      <c r="BB240" s="131">
        <f t="shared" si="94"/>
        <v>0</v>
      </c>
      <c r="BC240" s="132">
        <f t="shared" si="95"/>
        <v>0</v>
      </c>
    </row>
    <row r="241" spans="1:55" x14ac:dyDescent="0.25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49"/>
      <c r="G241" s="153">
        <f t="shared" si="72"/>
        <v>0</v>
      </c>
      <c r="H241" s="134">
        <f t="shared" si="73"/>
        <v>0</v>
      </c>
      <c r="I241" s="135">
        <f t="shared" si="74"/>
        <v>0</v>
      </c>
      <c r="J241" s="167">
        <f t="shared" si="75"/>
        <v>0</v>
      </c>
      <c r="K241" s="149"/>
      <c r="L241" s="130">
        <v>0</v>
      </c>
      <c r="M241" s="131">
        <v>0</v>
      </c>
      <c r="N241" s="131">
        <v>0</v>
      </c>
      <c r="O241" s="132">
        <v>0</v>
      </c>
      <c r="P241" s="149"/>
      <c r="Q241" s="133">
        <v>0</v>
      </c>
      <c r="R241" s="131">
        <v>0</v>
      </c>
      <c r="S241" s="131">
        <v>0</v>
      </c>
      <c r="T241" s="132">
        <v>0</v>
      </c>
      <c r="U241" s="149"/>
      <c r="V241" s="133">
        <v>0</v>
      </c>
      <c r="W241" s="131">
        <v>0</v>
      </c>
      <c r="X241" s="131">
        <v>0</v>
      </c>
      <c r="Y241" s="132">
        <v>0</v>
      </c>
      <c r="Z241" s="149"/>
      <c r="AA241" s="133">
        <v>0</v>
      </c>
      <c r="AB241" s="131">
        <v>0</v>
      </c>
      <c r="AC241" s="131">
        <v>0</v>
      </c>
      <c r="AD241" s="132">
        <v>0</v>
      </c>
      <c r="AE241" s="149"/>
      <c r="AF241" s="133">
        <v>0</v>
      </c>
      <c r="AG241" s="131">
        <v>0</v>
      </c>
      <c r="AH241" s="131">
        <v>0</v>
      </c>
      <c r="AI241" s="132">
        <v>0</v>
      </c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x14ac:dyDescent="0.25">
      <c r="A242" s="138" t="s">
        <v>735</v>
      </c>
      <c r="B242" s="131" t="s">
        <v>42</v>
      </c>
      <c r="C242" s="131" t="s">
        <v>473</v>
      </c>
      <c r="D242" s="131" t="s">
        <v>406</v>
      </c>
      <c r="E242" s="132" t="s">
        <v>2025</v>
      </c>
      <c r="F242" s="149"/>
      <c r="G242" s="153">
        <f t="shared" si="72"/>
        <v>0</v>
      </c>
      <c r="H242" s="134">
        <f t="shared" si="73"/>
        <v>1</v>
      </c>
      <c r="I242" s="135">
        <f t="shared" si="74"/>
        <v>6.6</v>
      </c>
      <c r="J242" s="167">
        <f t="shared" si="75"/>
        <v>186</v>
      </c>
      <c r="K242" s="149"/>
      <c r="L242" s="130">
        <v>0</v>
      </c>
      <c r="M242" s="131">
        <v>1</v>
      </c>
      <c r="N242" s="131">
        <v>6.6</v>
      </c>
      <c r="O242" s="132">
        <v>146</v>
      </c>
      <c r="P242" s="149"/>
      <c r="Q242" s="133">
        <v>0</v>
      </c>
      <c r="R242" s="131">
        <v>0</v>
      </c>
      <c r="S242" s="131">
        <v>0</v>
      </c>
      <c r="T242" s="132">
        <v>20</v>
      </c>
      <c r="U242" s="149"/>
      <c r="V242" s="133">
        <v>0</v>
      </c>
      <c r="W242" s="131">
        <v>0</v>
      </c>
      <c r="X242" s="131">
        <v>0</v>
      </c>
      <c r="Y242" s="132">
        <v>20</v>
      </c>
      <c r="Z242" s="149"/>
      <c r="AA242" s="133">
        <v>0</v>
      </c>
      <c r="AB242" s="131">
        <v>0</v>
      </c>
      <c r="AC242" s="131">
        <v>0</v>
      </c>
      <c r="AD242" s="132">
        <v>0</v>
      </c>
      <c r="AE242" s="149"/>
      <c r="AF242" s="133">
        <v>0</v>
      </c>
      <c r="AG242" s="131">
        <v>0</v>
      </c>
      <c r="AH242" s="131">
        <v>0</v>
      </c>
      <c r="AI242" s="132">
        <v>0</v>
      </c>
      <c r="AJ242" s="133">
        <f t="shared" si="76"/>
        <v>146</v>
      </c>
      <c r="AK242" s="131">
        <f t="shared" si="77"/>
        <v>20</v>
      </c>
      <c r="AL242" s="131">
        <f t="shared" si="78"/>
        <v>20</v>
      </c>
      <c r="AM242" s="131">
        <f t="shared" si="79"/>
        <v>0</v>
      </c>
      <c r="AN242" s="136">
        <f t="shared" si="80"/>
        <v>0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1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0</v>
      </c>
      <c r="AY242" s="133">
        <f t="shared" si="91"/>
        <v>6.6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0</v>
      </c>
    </row>
    <row r="243" spans="1:55" x14ac:dyDescent="0.25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49"/>
      <c r="G243" s="153">
        <f t="shared" si="72"/>
        <v>0</v>
      </c>
      <c r="H243" s="134">
        <f t="shared" si="73"/>
        <v>0</v>
      </c>
      <c r="I243" s="135">
        <f t="shared" si="74"/>
        <v>0</v>
      </c>
      <c r="J243" s="167">
        <f t="shared" si="75"/>
        <v>20</v>
      </c>
      <c r="K243" s="149"/>
      <c r="L243" s="130">
        <v>0</v>
      </c>
      <c r="M243" s="131">
        <v>0</v>
      </c>
      <c r="N243" s="131">
        <v>0</v>
      </c>
      <c r="O243" s="132">
        <v>20</v>
      </c>
      <c r="P243" s="149"/>
      <c r="Q243" s="133">
        <v>0</v>
      </c>
      <c r="R243" s="131">
        <v>0</v>
      </c>
      <c r="S243" s="131">
        <v>0</v>
      </c>
      <c r="T243" s="132">
        <v>0</v>
      </c>
      <c r="U243" s="149"/>
      <c r="V243" s="133">
        <v>0</v>
      </c>
      <c r="W243" s="131">
        <v>0</v>
      </c>
      <c r="X243" s="131">
        <v>0</v>
      </c>
      <c r="Y243" s="132">
        <v>0</v>
      </c>
      <c r="Z243" s="149"/>
      <c r="AA243" s="133">
        <v>0</v>
      </c>
      <c r="AB243" s="131">
        <v>0</v>
      </c>
      <c r="AC243" s="131">
        <v>0</v>
      </c>
      <c r="AD243" s="132">
        <v>0</v>
      </c>
      <c r="AE243" s="149"/>
      <c r="AF243" s="133">
        <v>0</v>
      </c>
      <c r="AG243" s="131">
        <v>0</v>
      </c>
      <c r="AH243" s="131">
        <v>0</v>
      </c>
      <c r="AI243" s="132">
        <v>0</v>
      </c>
      <c r="AJ243" s="133">
        <f t="shared" si="76"/>
        <v>20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0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0</v>
      </c>
    </row>
    <row r="244" spans="1:55" x14ac:dyDescent="0.25">
      <c r="A244" s="138" t="s">
        <v>737</v>
      </c>
      <c r="B244" s="131" t="s">
        <v>2049</v>
      </c>
      <c r="C244" s="131" t="s">
        <v>351</v>
      </c>
      <c r="D244" s="131" t="s">
        <v>349</v>
      </c>
      <c r="E244" s="132" t="s">
        <v>1955</v>
      </c>
      <c r="F244" s="149"/>
      <c r="G244" s="153">
        <f t="shared" si="72"/>
        <v>0</v>
      </c>
      <c r="H244" s="134">
        <f t="shared" si="73"/>
        <v>1</v>
      </c>
      <c r="I244" s="135">
        <f t="shared" si="74"/>
        <v>3.5</v>
      </c>
      <c r="J244" s="167">
        <f t="shared" si="75"/>
        <v>123</v>
      </c>
      <c r="K244" s="149"/>
      <c r="L244" s="130">
        <v>0</v>
      </c>
      <c r="M244" s="131">
        <v>1</v>
      </c>
      <c r="N244" s="131">
        <v>3.5</v>
      </c>
      <c r="O244" s="132">
        <v>123</v>
      </c>
      <c r="P244" s="149"/>
      <c r="Q244" s="133">
        <v>0</v>
      </c>
      <c r="R244" s="131">
        <v>0</v>
      </c>
      <c r="S244" s="131">
        <v>0</v>
      </c>
      <c r="T244" s="132">
        <v>0</v>
      </c>
      <c r="U244" s="149"/>
      <c r="V244" s="133">
        <v>0</v>
      </c>
      <c r="W244" s="131">
        <v>0</v>
      </c>
      <c r="X244" s="131">
        <v>0</v>
      </c>
      <c r="Y244" s="132">
        <v>0</v>
      </c>
      <c r="Z244" s="149"/>
      <c r="AA244" s="133">
        <v>0</v>
      </c>
      <c r="AB244" s="131">
        <v>0</v>
      </c>
      <c r="AC244" s="131">
        <v>0</v>
      </c>
      <c r="AD244" s="132">
        <v>0</v>
      </c>
      <c r="AE244" s="149"/>
      <c r="AF244" s="133">
        <v>0</v>
      </c>
      <c r="AG244" s="131">
        <v>0</v>
      </c>
      <c r="AH244" s="131">
        <v>0</v>
      </c>
      <c r="AI244" s="132">
        <v>0</v>
      </c>
      <c r="AJ244" s="133">
        <f t="shared" si="76"/>
        <v>123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1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3.5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x14ac:dyDescent="0.25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49"/>
      <c r="G245" s="153">
        <f t="shared" si="72"/>
        <v>0</v>
      </c>
      <c r="H245" s="134">
        <f t="shared" si="73"/>
        <v>3</v>
      </c>
      <c r="I245" s="135">
        <f t="shared" si="74"/>
        <v>6.5</v>
      </c>
      <c r="J245" s="167">
        <f t="shared" si="75"/>
        <v>362</v>
      </c>
      <c r="K245" s="149"/>
      <c r="L245" s="130">
        <v>0</v>
      </c>
      <c r="M245" s="131">
        <v>1</v>
      </c>
      <c r="N245" s="131">
        <v>3.4</v>
      </c>
      <c r="O245" s="132">
        <v>122</v>
      </c>
      <c r="P245" s="149"/>
      <c r="Q245" s="133">
        <v>0</v>
      </c>
      <c r="R245" s="131">
        <v>2</v>
      </c>
      <c r="S245" s="131">
        <v>3.1</v>
      </c>
      <c r="T245" s="132">
        <v>200</v>
      </c>
      <c r="U245" s="149"/>
      <c r="V245" s="133">
        <v>0</v>
      </c>
      <c r="W245" s="131">
        <v>0</v>
      </c>
      <c r="X245" s="131">
        <v>0</v>
      </c>
      <c r="Y245" s="132">
        <v>20</v>
      </c>
      <c r="Z245" s="149"/>
      <c r="AA245" s="133">
        <v>0</v>
      </c>
      <c r="AB245" s="131">
        <v>0</v>
      </c>
      <c r="AC245" s="131">
        <v>0</v>
      </c>
      <c r="AD245" s="132">
        <v>20</v>
      </c>
      <c r="AE245" s="149"/>
      <c r="AF245" s="133">
        <v>0</v>
      </c>
      <c r="AG245" s="131">
        <v>0</v>
      </c>
      <c r="AH245" s="131">
        <v>0</v>
      </c>
      <c r="AI245" s="132">
        <v>20</v>
      </c>
      <c r="AJ245" s="133">
        <f t="shared" si="76"/>
        <v>122</v>
      </c>
      <c r="AK245" s="131">
        <f t="shared" si="77"/>
        <v>200</v>
      </c>
      <c r="AL245" s="131">
        <f t="shared" si="78"/>
        <v>20</v>
      </c>
      <c r="AM245" s="131">
        <f t="shared" si="79"/>
        <v>20</v>
      </c>
      <c r="AN245" s="136">
        <f t="shared" si="80"/>
        <v>20</v>
      </c>
      <c r="AO245" s="133">
        <f t="shared" si="81"/>
        <v>0</v>
      </c>
      <c r="AP245" s="131">
        <f t="shared" si="82"/>
        <v>0</v>
      </c>
      <c r="AQ245" s="131">
        <f t="shared" si="83"/>
        <v>0</v>
      </c>
      <c r="AR245" s="131">
        <f t="shared" si="84"/>
        <v>0</v>
      </c>
      <c r="AS245" s="136">
        <f t="shared" si="85"/>
        <v>0</v>
      </c>
      <c r="AT245" s="133">
        <f t="shared" si="86"/>
        <v>1</v>
      </c>
      <c r="AU245" s="131">
        <f t="shared" si="87"/>
        <v>2</v>
      </c>
      <c r="AV245" s="131">
        <f t="shared" si="88"/>
        <v>0</v>
      </c>
      <c r="AW245" s="131">
        <f t="shared" si="89"/>
        <v>0</v>
      </c>
      <c r="AX245" s="136">
        <f t="shared" si="90"/>
        <v>0</v>
      </c>
      <c r="AY245" s="133">
        <f t="shared" si="91"/>
        <v>3.4</v>
      </c>
      <c r="AZ245" s="131">
        <f t="shared" si="92"/>
        <v>3.1</v>
      </c>
      <c r="BA245" s="131">
        <f t="shared" si="93"/>
        <v>0</v>
      </c>
      <c r="BB245" s="131">
        <f t="shared" si="94"/>
        <v>0</v>
      </c>
      <c r="BC245" s="132">
        <f t="shared" si="95"/>
        <v>0</v>
      </c>
    </row>
    <row r="246" spans="1:55" x14ac:dyDescent="0.25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49"/>
      <c r="G246" s="153">
        <f t="shared" si="72"/>
        <v>0</v>
      </c>
      <c r="H246" s="134">
        <f t="shared" si="73"/>
        <v>0</v>
      </c>
      <c r="I246" s="135">
        <f t="shared" si="74"/>
        <v>0</v>
      </c>
      <c r="J246" s="167">
        <f t="shared" si="75"/>
        <v>0</v>
      </c>
      <c r="K246" s="149"/>
      <c r="L246" s="130">
        <v>0</v>
      </c>
      <c r="M246" s="131">
        <v>0</v>
      </c>
      <c r="N246" s="131">
        <v>0</v>
      </c>
      <c r="O246" s="132">
        <v>0</v>
      </c>
      <c r="P246" s="149"/>
      <c r="Q246" s="133">
        <v>0</v>
      </c>
      <c r="R246" s="131">
        <v>0</v>
      </c>
      <c r="S246" s="131">
        <v>0</v>
      </c>
      <c r="T246" s="132">
        <v>0</v>
      </c>
      <c r="U246" s="149"/>
      <c r="V246" s="133">
        <v>0</v>
      </c>
      <c r="W246" s="131">
        <v>0</v>
      </c>
      <c r="X246" s="131">
        <v>0</v>
      </c>
      <c r="Y246" s="132">
        <v>0</v>
      </c>
      <c r="Z246" s="149"/>
      <c r="AA246" s="133">
        <v>0</v>
      </c>
      <c r="AB246" s="131">
        <v>0</v>
      </c>
      <c r="AC246" s="131">
        <v>0</v>
      </c>
      <c r="AD246" s="132">
        <v>0</v>
      </c>
      <c r="AE246" s="149"/>
      <c r="AF246" s="133">
        <v>0</v>
      </c>
      <c r="AG246" s="131">
        <v>0</v>
      </c>
      <c r="AH246" s="131">
        <v>0</v>
      </c>
      <c r="AI246" s="132">
        <v>0</v>
      </c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x14ac:dyDescent="0.25">
      <c r="A247" s="138" t="s">
        <v>740</v>
      </c>
      <c r="B247" s="131" t="s">
        <v>1222</v>
      </c>
      <c r="C247" s="131" t="s">
        <v>104</v>
      </c>
      <c r="D247" s="131" t="s">
        <v>108</v>
      </c>
      <c r="E247" s="132" t="s">
        <v>1955</v>
      </c>
      <c r="F247" s="149"/>
      <c r="G247" s="153">
        <f t="shared" si="72"/>
        <v>0</v>
      </c>
      <c r="H247" s="134">
        <f t="shared" si="73"/>
        <v>0</v>
      </c>
      <c r="I247" s="135">
        <f t="shared" si="74"/>
        <v>0</v>
      </c>
      <c r="J247" s="167">
        <f t="shared" si="75"/>
        <v>0</v>
      </c>
      <c r="K247" s="149"/>
      <c r="L247" s="130">
        <v>0</v>
      </c>
      <c r="M247" s="131">
        <v>0</v>
      </c>
      <c r="N247" s="131">
        <v>0</v>
      </c>
      <c r="O247" s="132">
        <v>0</v>
      </c>
      <c r="P247" s="149"/>
      <c r="Q247" s="133">
        <v>0</v>
      </c>
      <c r="R247" s="131">
        <v>0</v>
      </c>
      <c r="S247" s="131">
        <v>0</v>
      </c>
      <c r="T247" s="132">
        <v>0</v>
      </c>
      <c r="U247" s="149"/>
      <c r="V247" s="133">
        <v>0</v>
      </c>
      <c r="W247" s="131">
        <v>0</v>
      </c>
      <c r="X247" s="131">
        <v>0</v>
      </c>
      <c r="Y247" s="132">
        <v>0</v>
      </c>
      <c r="Z247" s="149"/>
      <c r="AA247" s="133">
        <v>0</v>
      </c>
      <c r="AB247" s="131">
        <v>0</v>
      </c>
      <c r="AC247" s="131">
        <v>0</v>
      </c>
      <c r="AD247" s="132">
        <v>0</v>
      </c>
      <c r="AE247" s="149"/>
      <c r="AF247" s="133">
        <v>0</v>
      </c>
      <c r="AG247" s="131">
        <v>0</v>
      </c>
      <c r="AH247" s="131">
        <v>0</v>
      </c>
      <c r="AI247" s="132">
        <v>0</v>
      </c>
      <c r="AJ247" s="133">
        <f t="shared" si="76"/>
        <v>0</v>
      </c>
      <c r="AK247" s="131">
        <f t="shared" si="77"/>
        <v>0</v>
      </c>
      <c r="AL247" s="131">
        <f t="shared" si="78"/>
        <v>0</v>
      </c>
      <c r="AM247" s="131">
        <f t="shared" si="79"/>
        <v>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x14ac:dyDescent="0.25">
      <c r="A248" s="138" t="s">
        <v>741</v>
      </c>
      <c r="B248" s="131" t="s">
        <v>39</v>
      </c>
      <c r="C248" s="131" t="s">
        <v>2052</v>
      </c>
      <c r="D248" s="131" t="s">
        <v>1827</v>
      </c>
      <c r="E248" s="132" t="s">
        <v>1954</v>
      </c>
      <c r="F248" s="149"/>
      <c r="G248" s="153">
        <f t="shared" si="72"/>
        <v>0</v>
      </c>
      <c r="H248" s="134">
        <f t="shared" si="73"/>
        <v>0</v>
      </c>
      <c r="I248" s="135">
        <f t="shared" si="74"/>
        <v>0</v>
      </c>
      <c r="J248" s="167">
        <f t="shared" si="75"/>
        <v>0</v>
      </c>
      <c r="K248" s="149"/>
      <c r="L248" s="130">
        <v>0</v>
      </c>
      <c r="M248" s="131">
        <v>0</v>
      </c>
      <c r="N248" s="131">
        <v>0</v>
      </c>
      <c r="O248" s="132">
        <v>0</v>
      </c>
      <c r="P248" s="149"/>
      <c r="Q248" s="133">
        <v>0</v>
      </c>
      <c r="R248" s="131">
        <v>0</v>
      </c>
      <c r="S248" s="131">
        <v>0</v>
      </c>
      <c r="T248" s="132">
        <v>0</v>
      </c>
      <c r="U248" s="149"/>
      <c r="V248" s="133">
        <v>0</v>
      </c>
      <c r="W248" s="131">
        <v>0</v>
      </c>
      <c r="X248" s="131">
        <v>0</v>
      </c>
      <c r="Y248" s="132">
        <v>0</v>
      </c>
      <c r="Z248" s="149"/>
      <c r="AA248" s="133">
        <v>0</v>
      </c>
      <c r="AB248" s="131">
        <v>0</v>
      </c>
      <c r="AC248" s="131">
        <v>0</v>
      </c>
      <c r="AD248" s="132">
        <v>0</v>
      </c>
      <c r="AE248" s="149"/>
      <c r="AF248" s="133">
        <v>0</v>
      </c>
      <c r="AG248" s="131">
        <v>0</v>
      </c>
      <c r="AH248" s="131">
        <v>0</v>
      </c>
      <c r="AI248" s="132">
        <v>0</v>
      </c>
      <c r="AJ248" s="133">
        <f t="shared" si="76"/>
        <v>0</v>
      </c>
      <c r="AK248" s="131">
        <f t="shared" si="77"/>
        <v>0</v>
      </c>
      <c r="AL248" s="131">
        <f t="shared" si="78"/>
        <v>0</v>
      </c>
      <c r="AM248" s="131">
        <f t="shared" si="79"/>
        <v>0</v>
      </c>
      <c r="AN248" s="136">
        <f t="shared" si="80"/>
        <v>0</v>
      </c>
      <c r="AO248" s="133">
        <f t="shared" si="81"/>
        <v>0</v>
      </c>
      <c r="AP248" s="131">
        <f t="shared" si="82"/>
        <v>0</v>
      </c>
      <c r="AQ248" s="131">
        <f t="shared" si="83"/>
        <v>0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0</v>
      </c>
      <c r="AW248" s="131">
        <f t="shared" si="89"/>
        <v>0</v>
      </c>
      <c r="AX248" s="136">
        <f t="shared" si="90"/>
        <v>0</v>
      </c>
      <c r="AY248" s="133">
        <f t="shared" si="91"/>
        <v>0</v>
      </c>
      <c r="AZ248" s="131">
        <f t="shared" si="92"/>
        <v>0</v>
      </c>
      <c r="BA248" s="131">
        <f t="shared" si="93"/>
        <v>0</v>
      </c>
      <c r="BB248" s="131">
        <f t="shared" si="94"/>
        <v>0</v>
      </c>
      <c r="BC248" s="132">
        <f t="shared" si="95"/>
        <v>0</v>
      </c>
    </row>
    <row r="249" spans="1:55" x14ac:dyDescent="0.25">
      <c r="A249" s="138" t="s">
        <v>742</v>
      </c>
      <c r="B249" s="131" t="s">
        <v>40</v>
      </c>
      <c r="C249" s="131" t="s">
        <v>1917</v>
      </c>
      <c r="D249" s="131" t="s">
        <v>1918</v>
      </c>
      <c r="E249" s="132" t="s">
        <v>1311</v>
      </c>
      <c r="F249" s="149"/>
      <c r="G249" s="153">
        <f t="shared" si="72"/>
        <v>2</v>
      </c>
      <c r="H249" s="134">
        <f t="shared" si="73"/>
        <v>3</v>
      </c>
      <c r="I249" s="135">
        <f t="shared" si="74"/>
        <v>22.4</v>
      </c>
      <c r="J249" s="167">
        <f t="shared" si="75"/>
        <v>739</v>
      </c>
      <c r="K249" s="149"/>
      <c r="L249" s="130">
        <v>1</v>
      </c>
      <c r="M249" s="131">
        <v>1</v>
      </c>
      <c r="N249" s="131">
        <v>4.9000000000000004</v>
      </c>
      <c r="O249" s="132">
        <v>134</v>
      </c>
      <c r="P249" s="149"/>
      <c r="Q249" s="133">
        <v>0</v>
      </c>
      <c r="R249" s="131">
        <v>1</v>
      </c>
      <c r="S249" s="131">
        <v>1</v>
      </c>
      <c r="T249" s="132">
        <v>169</v>
      </c>
      <c r="U249" s="149"/>
      <c r="V249" s="133">
        <v>0</v>
      </c>
      <c r="W249" s="131">
        <v>0</v>
      </c>
      <c r="X249" s="131">
        <v>0</v>
      </c>
      <c r="Y249" s="132">
        <v>20</v>
      </c>
      <c r="Z249" s="149"/>
      <c r="AA249" s="133">
        <v>0</v>
      </c>
      <c r="AB249" s="131">
        <v>1</v>
      </c>
      <c r="AC249" s="131">
        <v>15.5</v>
      </c>
      <c r="AD249" s="132">
        <v>224</v>
      </c>
      <c r="AE249" s="149"/>
      <c r="AF249" s="133">
        <v>1</v>
      </c>
      <c r="AG249" s="131">
        <v>0</v>
      </c>
      <c r="AH249" s="131">
        <v>1</v>
      </c>
      <c r="AI249" s="132">
        <v>212</v>
      </c>
      <c r="AJ249" s="133">
        <f t="shared" si="76"/>
        <v>134</v>
      </c>
      <c r="AK249" s="131">
        <f t="shared" si="77"/>
        <v>169</v>
      </c>
      <c r="AL249" s="131">
        <f t="shared" si="78"/>
        <v>20</v>
      </c>
      <c r="AM249" s="131">
        <f t="shared" si="79"/>
        <v>224</v>
      </c>
      <c r="AN249" s="136">
        <f t="shared" si="80"/>
        <v>212</v>
      </c>
      <c r="AO249" s="133">
        <f t="shared" si="81"/>
        <v>1</v>
      </c>
      <c r="AP249" s="131">
        <f t="shared" si="82"/>
        <v>0</v>
      </c>
      <c r="AQ249" s="131">
        <f t="shared" si="83"/>
        <v>0</v>
      </c>
      <c r="AR249" s="131">
        <f t="shared" si="84"/>
        <v>0</v>
      </c>
      <c r="AS249" s="136">
        <f t="shared" si="85"/>
        <v>1</v>
      </c>
      <c r="AT249" s="133">
        <f t="shared" si="86"/>
        <v>1</v>
      </c>
      <c r="AU249" s="131">
        <f t="shared" si="87"/>
        <v>1</v>
      </c>
      <c r="AV249" s="131">
        <f t="shared" si="88"/>
        <v>0</v>
      </c>
      <c r="AW249" s="131">
        <f t="shared" si="89"/>
        <v>1</v>
      </c>
      <c r="AX249" s="136">
        <f t="shared" si="90"/>
        <v>0</v>
      </c>
      <c r="AY249" s="133">
        <f t="shared" si="91"/>
        <v>4.9000000000000004</v>
      </c>
      <c r="AZ249" s="131">
        <f t="shared" si="92"/>
        <v>1</v>
      </c>
      <c r="BA249" s="131">
        <f t="shared" si="93"/>
        <v>0</v>
      </c>
      <c r="BB249" s="131">
        <f t="shared" si="94"/>
        <v>15.5</v>
      </c>
      <c r="BC249" s="132">
        <f t="shared" si="95"/>
        <v>1</v>
      </c>
    </row>
    <row r="250" spans="1:55" x14ac:dyDescent="0.25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49"/>
      <c r="G250" s="153">
        <f t="shared" si="72"/>
        <v>0</v>
      </c>
      <c r="H250" s="134">
        <f t="shared" si="73"/>
        <v>0</v>
      </c>
      <c r="I250" s="135">
        <f t="shared" si="74"/>
        <v>0</v>
      </c>
      <c r="J250" s="167">
        <f t="shared" si="75"/>
        <v>0</v>
      </c>
      <c r="K250" s="149"/>
      <c r="L250" s="130">
        <v>0</v>
      </c>
      <c r="M250" s="131">
        <v>0</v>
      </c>
      <c r="N250" s="131">
        <v>0</v>
      </c>
      <c r="O250" s="132">
        <v>0</v>
      </c>
      <c r="P250" s="149"/>
      <c r="Q250" s="133">
        <v>0</v>
      </c>
      <c r="R250" s="131">
        <v>0</v>
      </c>
      <c r="S250" s="131">
        <v>0</v>
      </c>
      <c r="T250" s="132">
        <v>0</v>
      </c>
      <c r="U250" s="149"/>
      <c r="V250" s="133">
        <v>0</v>
      </c>
      <c r="W250" s="131">
        <v>0</v>
      </c>
      <c r="X250" s="131">
        <v>0</v>
      </c>
      <c r="Y250" s="132">
        <v>0</v>
      </c>
      <c r="Z250" s="149"/>
      <c r="AA250" s="133">
        <v>0</v>
      </c>
      <c r="AB250" s="131">
        <v>0</v>
      </c>
      <c r="AC250" s="131">
        <v>0</v>
      </c>
      <c r="AD250" s="132">
        <v>0</v>
      </c>
      <c r="AE250" s="149"/>
      <c r="AF250" s="133">
        <v>0</v>
      </c>
      <c r="AG250" s="131">
        <v>0</v>
      </c>
      <c r="AH250" s="131">
        <v>0</v>
      </c>
      <c r="AI250" s="132">
        <v>0</v>
      </c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x14ac:dyDescent="0.25">
      <c r="A251" s="138" t="s">
        <v>744</v>
      </c>
      <c r="B251" s="131" t="s">
        <v>2047</v>
      </c>
      <c r="C251" s="131" t="s">
        <v>2053</v>
      </c>
      <c r="D251" s="131" t="s">
        <v>2054</v>
      </c>
      <c r="E251" s="132" t="s">
        <v>1303</v>
      </c>
      <c r="F251" s="149"/>
      <c r="G251" s="153">
        <f t="shared" si="72"/>
        <v>0</v>
      </c>
      <c r="H251" s="134">
        <f t="shared" si="73"/>
        <v>0</v>
      </c>
      <c r="I251" s="135">
        <f t="shared" si="74"/>
        <v>0</v>
      </c>
      <c r="J251" s="167">
        <f t="shared" si="75"/>
        <v>0</v>
      </c>
      <c r="K251" s="149"/>
      <c r="L251" s="130">
        <v>0</v>
      </c>
      <c r="M251" s="131">
        <v>0</v>
      </c>
      <c r="N251" s="131">
        <v>0</v>
      </c>
      <c r="O251" s="132">
        <v>0</v>
      </c>
      <c r="P251" s="149"/>
      <c r="Q251" s="133">
        <v>0</v>
      </c>
      <c r="R251" s="131">
        <v>0</v>
      </c>
      <c r="S251" s="131">
        <v>0</v>
      </c>
      <c r="T251" s="132">
        <v>0</v>
      </c>
      <c r="U251" s="149"/>
      <c r="V251" s="133">
        <v>0</v>
      </c>
      <c r="W251" s="131">
        <v>0</v>
      </c>
      <c r="X251" s="131">
        <v>0</v>
      </c>
      <c r="Y251" s="132">
        <v>0</v>
      </c>
      <c r="Z251" s="149"/>
      <c r="AA251" s="133">
        <v>0</v>
      </c>
      <c r="AB251" s="131">
        <v>0</v>
      </c>
      <c r="AC251" s="131">
        <v>0</v>
      </c>
      <c r="AD251" s="132">
        <v>0</v>
      </c>
      <c r="AE251" s="149"/>
      <c r="AF251" s="133">
        <v>0</v>
      </c>
      <c r="AG251" s="131">
        <v>0</v>
      </c>
      <c r="AH251" s="131">
        <v>0</v>
      </c>
      <c r="AI251" s="132">
        <v>0</v>
      </c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x14ac:dyDescent="0.25">
      <c r="A252" s="138" t="s">
        <v>745</v>
      </c>
      <c r="B252" s="131" t="s">
        <v>2047</v>
      </c>
      <c r="C252" s="131" t="s">
        <v>363</v>
      </c>
      <c r="D252" s="131" t="s">
        <v>2054</v>
      </c>
      <c r="E252" s="132" t="s">
        <v>1954</v>
      </c>
      <c r="F252" s="149"/>
      <c r="G252" s="153">
        <f t="shared" si="72"/>
        <v>0</v>
      </c>
      <c r="H252" s="134">
        <f t="shared" si="73"/>
        <v>0</v>
      </c>
      <c r="I252" s="135">
        <f t="shared" si="74"/>
        <v>0</v>
      </c>
      <c r="J252" s="167">
        <f t="shared" si="75"/>
        <v>0</v>
      </c>
      <c r="K252" s="149"/>
      <c r="L252" s="130">
        <v>0</v>
      </c>
      <c r="M252" s="131">
        <v>0</v>
      </c>
      <c r="N252" s="131">
        <v>0</v>
      </c>
      <c r="O252" s="132">
        <v>0</v>
      </c>
      <c r="P252" s="149"/>
      <c r="Q252" s="133">
        <v>0</v>
      </c>
      <c r="R252" s="131">
        <v>0</v>
      </c>
      <c r="S252" s="131">
        <v>0</v>
      </c>
      <c r="T252" s="132">
        <v>0</v>
      </c>
      <c r="U252" s="149"/>
      <c r="V252" s="133">
        <v>0</v>
      </c>
      <c r="W252" s="131">
        <v>0</v>
      </c>
      <c r="X252" s="131">
        <v>0</v>
      </c>
      <c r="Y252" s="132">
        <v>0</v>
      </c>
      <c r="Z252" s="149"/>
      <c r="AA252" s="133">
        <v>0</v>
      </c>
      <c r="AB252" s="131">
        <v>0</v>
      </c>
      <c r="AC252" s="131">
        <v>0</v>
      </c>
      <c r="AD252" s="132">
        <v>0</v>
      </c>
      <c r="AE252" s="149"/>
      <c r="AF252" s="133">
        <v>0</v>
      </c>
      <c r="AG252" s="131">
        <v>0</v>
      </c>
      <c r="AH252" s="131">
        <v>0</v>
      </c>
      <c r="AI252" s="132">
        <v>0</v>
      </c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x14ac:dyDescent="0.25">
      <c r="A253" s="138" t="s">
        <v>746</v>
      </c>
      <c r="B253" s="131" t="s">
        <v>1371</v>
      </c>
      <c r="C253" s="131" t="s">
        <v>92</v>
      </c>
      <c r="D253" s="131" t="s">
        <v>417</v>
      </c>
      <c r="E253" s="132" t="s">
        <v>1955</v>
      </c>
      <c r="F253" s="149"/>
      <c r="G253" s="153">
        <f t="shared" si="72"/>
        <v>0</v>
      </c>
      <c r="H253" s="134">
        <f t="shared" si="73"/>
        <v>0</v>
      </c>
      <c r="I253" s="135">
        <f t="shared" si="74"/>
        <v>0</v>
      </c>
      <c r="J253" s="167">
        <f t="shared" si="75"/>
        <v>0</v>
      </c>
      <c r="K253" s="149"/>
      <c r="L253" s="130">
        <v>0</v>
      </c>
      <c r="M253" s="131">
        <v>0</v>
      </c>
      <c r="N253" s="131">
        <v>0</v>
      </c>
      <c r="O253" s="132">
        <v>0</v>
      </c>
      <c r="P253" s="149"/>
      <c r="Q253" s="133">
        <v>0</v>
      </c>
      <c r="R253" s="131">
        <v>0</v>
      </c>
      <c r="S253" s="131">
        <v>0</v>
      </c>
      <c r="T253" s="132">
        <v>0</v>
      </c>
      <c r="U253" s="149"/>
      <c r="V253" s="133">
        <v>0</v>
      </c>
      <c r="W253" s="131">
        <v>0</v>
      </c>
      <c r="X253" s="131">
        <v>0</v>
      </c>
      <c r="Y253" s="132">
        <v>0</v>
      </c>
      <c r="Z253" s="149"/>
      <c r="AA253" s="133">
        <v>0</v>
      </c>
      <c r="AB253" s="131">
        <v>0</v>
      </c>
      <c r="AC253" s="131">
        <v>0</v>
      </c>
      <c r="AD253" s="132">
        <v>0</v>
      </c>
      <c r="AE253" s="149"/>
      <c r="AF253" s="133">
        <v>0</v>
      </c>
      <c r="AG253" s="131">
        <v>0</v>
      </c>
      <c r="AH253" s="131">
        <v>0</v>
      </c>
      <c r="AI253" s="132">
        <v>0</v>
      </c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0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0</v>
      </c>
      <c r="AS253" s="136">
        <f t="shared" si="85"/>
        <v>0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</v>
      </c>
      <c r="BC253" s="132">
        <f t="shared" si="95"/>
        <v>0</v>
      </c>
    </row>
    <row r="254" spans="1:55" x14ac:dyDescent="0.25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49"/>
      <c r="G254" s="153">
        <f t="shared" si="72"/>
        <v>0</v>
      </c>
      <c r="H254" s="134">
        <f t="shared" si="73"/>
        <v>0</v>
      </c>
      <c r="I254" s="135">
        <f t="shared" si="74"/>
        <v>0</v>
      </c>
      <c r="J254" s="167">
        <f t="shared" si="75"/>
        <v>0</v>
      </c>
      <c r="K254" s="149"/>
      <c r="L254" s="130">
        <v>0</v>
      </c>
      <c r="M254" s="131">
        <v>0</v>
      </c>
      <c r="N254" s="131">
        <v>0</v>
      </c>
      <c r="O254" s="132">
        <v>0</v>
      </c>
      <c r="P254" s="149"/>
      <c r="Q254" s="133">
        <v>0</v>
      </c>
      <c r="R254" s="131">
        <v>0</v>
      </c>
      <c r="S254" s="131">
        <v>0</v>
      </c>
      <c r="T254" s="132">
        <v>0</v>
      </c>
      <c r="U254" s="149"/>
      <c r="V254" s="133">
        <v>0</v>
      </c>
      <c r="W254" s="131">
        <v>0</v>
      </c>
      <c r="X254" s="131">
        <v>0</v>
      </c>
      <c r="Y254" s="132">
        <v>0</v>
      </c>
      <c r="Z254" s="149"/>
      <c r="AA254" s="133">
        <v>0</v>
      </c>
      <c r="AB254" s="131">
        <v>0</v>
      </c>
      <c r="AC254" s="131">
        <v>0</v>
      </c>
      <c r="AD254" s="132">
        <v>0</v>
      </c>
      <c r="AE254" s="149"/>
      <c r="AF254" s="133">
        <v>0</v>
      </c>
      <c r="AG254" s="131">
        <v>0</v>
      </c>
      <c r="AH254" s="131">
        <v>0</v>
      </c>
      <c r="AI254" s="132">
        <v>0</v>
      </c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x14ac:dyDescent="0.25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49"/>
      <c r="G255" s="153">
        <f t="shared" si="72"/>
        <v>0</v>
      </c>
      <c r="H255" s="134">
        <f t="shared" si="73"/>
        <v>0</v>
      </c>
      <c r="I255" s="135">
        <f t="shared" si="74"/>
        <v>0</v>
      </c>
      <c r="J255" s="167">
        <f t="shared" si="75"/>
        <v>0</v>
      </c>
      <c r="K255" s="149"/>
      <c r="L255" s="130">
        <v>0</v>
      </c>
      <c r="M255" s="131">
        <v>0</v>
      </c>
      <c r="N255" s="131">
        <v>0</v>
      </c>
      <c r="O255" s="132">
        <v>0</v>
      </c>
      <c r="P255" s="149"/>
      <c r="Q255" s="133">
        <v>0</v>
      </c>
      <c r="R255" s="131">
        <v>0</v>
      </c>
      <c r="S255" s="131">
        <v>0</v>
      </c>
      <c r="T255" s="132">
        <v>0</v>
      </c>
      <c r="U255" s="149"/>
      <c r="V255" s="133">
        <v>0</v>
      </c>
      <c r="W255" s="131">
        <v>0</v>
      </c>
      <c r="X255" s="131">
        <v>0</v>
      </c>
      <c r="Y255" s="132">
        <v>0</v>
      </c>
      <c r="Z255" s="149"/>
      <c r="AA255" s="133">
        <v>0</v>
      </c>
      <c r="AB255" s="131">
        <v>0</v>
      </c>
      <c r="AC255" s="131">
        <v>0</v>
      </c>
      <c r="AD255" s="132">
        <v>0</v>
      </c>
      <c r="AE255" s="149"/>
      <c r="AF255" s="133">
        <v>0</v>
      </c>
      <c r="AG255" s="131">
        <v>0</v>
      </c>
      <c r="AH255" s="131">
        <v>0</v>
      </c>
      <c r="AI255" s="132">
        <v>0</v>
      </c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x14ac:dyDescent="0.25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49"/>
      <c r="G256" s="153">
        <f t="shared" si="72"/>
        <v>0</v>
      </c>
      <c r="H256" s="134">
        <f t="shared" si="73"/>
        <v>12</v>
      </c>
      <c r="I256" s="135">
        <f t="shared" si="74"/>
        <v>158.90000000000003</v>
      </c>
      <c r="J256" s="167">
        <f t="shared" si="75"/>
        <v>1104</v>
      </c>
      <c r="K256" s="149"/>
      <c r="L256" s="130">
        <v>0</v>
      </c>
      <c r="M256" s="131">
        <v>6</v>
      </c>
      <c r="N256" s="131">
        <v>87.90000000000002</v>
      </c>
      <c r="O256" s="132">
        <v>296</v>
      </c>
      <c r="P256" s="149"/>
      <c r="Q256" s="133">
        <v>0</v>
      </c>
      <c r="R256" s="131">
        <v>3</v>
      </c>
      <c r="S256" s="131">
        <v>27.799999999999997</v>
      </c>
      <c r="T256" s="132">
        <v>284</v>
      </c>
      <c r="U256" s="149"/>
      <c r="V256" s="133">
        <v>0</v>
      </c>
      <c r="W256" s="131">
        <v>0</v>
      </c>
      <c r="X256" s="131">
        <v>0</v>
      </c>
      <c r="Y256" s="132">
        <v>20</v>
      </c>
      <c r="Z256" s="149"/>
      <c r="AA256" s="133">
        <v>0</v>
      </c>
      <c r="AB256" s="131">
        <v>1</v>
      </c>
      <c r="AC256" s="131">
        <v>17.399999999999999</v>
      </c>
      <c r="AD256" s="132">
        <v>235</v>
      </c>
      <c r="AE256" s="149"/>
      <c r="AF256" s="133">
        <v>0</v>
      </c>
      <c r="AG256" s="131">
        <v>2</v>
      </c>
      <c r="AH256" s="131">
        <v>25.8</v>
      </c>
      <c r="AI256" s="132">
        <v>289</v>
      </c>
      <c r="AJ256" s="133">
        <f t="shared" si="76"/>
        <v>296</v>
      </c>
      <c r="AK256" s="131">
        <f t="shared" si="77"/>
        <v>284</v>
      </c>
      <c r="AL256" s="131">
        <f t="shared" si="78"/>
        <v>20</v>
      </c>
      <c r="AM256" s="131">
        <f t="shared" si="79"/>
        <v>235</v>
      </c>
      <c r="AN256" s="136">
        <f t="shared" si="80"/>
        <v>289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6</v>
      </c>
      <c r="AU256" s="131">
        <f t="shared" si="87"/>
        <v>3</v>
      </c>
      <c r="AV256" s="131">
        <f t="shared" si="88"/>
        <v>0</v>
      </c>
      <c r="AW256" s="131">
        <f t="shared" si="89"/>
        <v>1</v>
      </c>
      <c r="AX256" s="136">
        <f t="shared" si="90"/>
        <v>2</v>
      </c>
      <c r="AY256" s="133">
        <f t="shared" si="91"/>
        <v>87.90000000000002</v>
      </c>
      <c r="AZ256" s="131">
        <f t="shared" si="92"/>
        <v>27.799999999999997</v>
      </c>
      <c r="BA256" s="131">
        <f t="shared" si="93"/>
        <v>0</v>
      </c>
      <c r="BB256" s="131">
        <f t="shared" si="94"/>
        <v>17.399999999999999</v>
      </c>
      <c r="BC256" s="132">
        <f t="shared" si="95"/>
        <v>25.8</v>
      </c>
    </row>
    <row r="257" spans="1:55" x14ac:dyDescent="0.25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49"/>
      <c r="G257" s="153">
        <f t="shared" si="72"/>
        <v>3</v>
      </c>
      <c r="H257" s="134">
        <f t="shared" si="73"/>
        <v>3</v>
      </c>
      <c r="I257" s="135">
        <f t="shared" si="74"/>
        <v>59.699999999999996</v>
      </c>
      <c r="J257" s="167">
        <f t="shared" si="75"/>
        <v>944</v>
      </c>
      <c r="K257" s="149"/>
      <c r="L257" s="130">
        <v>1</v>
      </c>
      <c r="M257" s="131">
        <v>2</v>
      </c>
      <c r="N257" s="131">
        <v>16.5</v>
      </c>
      <c r="O257" s="132">
        <v>195</v>
      </c>
      <c r="P257" s="149"/>
      <c r="Q257" s="133">
        <v>1</v>
      </c>
      <c r="R257" s="131">
        <v>0</v>
      </c>
      <c r="S257" s="131">
        <v>14.9</v>
      </c>
      <c r="T257" s="132">
        <v>269</v>
      </c>
      <c r="U257" s="149"/>
      <c r="V257" s="133">
        <v>0</v>
      </c>
      <c r="W257" s="131">
        <v>0</v>
      </c>
      <c r="X257" s="131">
        <v>0</v>
      </c>
      <c r="Y257" s="132">
        <v>20</v>
      </c>
      <c r="Z257" s="149"/>
      <c r="AA257" s="133">
        <v>0</v>
      </c>
      <c r="AB257" s="131">
        <v>1</v>
      </c>
      <c r="AC257" s="131">
        <v>26.9</v>
      </c>
      <c r="AD257" s="132">
        <v>259</v>
      </c>
      <c r="AE257" s="149"/>
      <c r="AF257" s="133">
        <v>1</v>
      </c>
      <c r="AG257" s="131">
        <v>0</v>
      </c>
      <c r="AH257" s="131">
        <v>1.4</v>
      </c>
      <c r="AI257" s="132">
        <v>221</v>
      </c>
      <c r="AJ257" s="133">
        <f t="shared" si="76"/>
        <v>195</v>
      </c>
      <c r="AK257" s="131">
        <f t="shared" si="77"/>
        <v>269</v>
      </c>
      <c r="AL257" s="131">
        <f t="shared" si="78"/>
        <v>20</v>
      </c>
      <c r="AM257" s="131">
        <f t="shared" si="79"/>
        <v>259</v>
      </c>
      <c r="AN257" s="136">
        <f t="shared" si="80"/>
        <v>221</v>
      </c>
      <c r="AO257" s="133">
        <f t="shared" si="81"/>
        <v>1</v>
      </c>
      <c r="AP257" s="131">
        <f t="shared" si="82"/>
        <v>1</v>
      </c>
      <c r="AQ257" s="131">
        <f t="shared" si="83"/>
        <v>0</v>
      </c>
      <c r="AR257" s="131">
        <f t="shared" si="84"/>
        <v>0</v>
      </c>
      <c r="AS257" s="136">
        <f t="shared" si="85"/>
        <v>1</v>
      </c>
      <c r="AT257" s="133">
        <f t="shared" si="86"/>
        <v>2</v>
      </c>
      <c r="AU257" s="131">
        <f t="shared" si="87"/>
        <v>0</v>
      </c>
      <c r="AV257" s="131">
        <f t="shared" si="88"/>
        <v>0</v>
      </c>
      <c r="AW257" s="131">
        <f t="shared" si="89"/>
        <v>1</v>
      </c>
      <c r="AX257" s="136">
        <f t="shared" si="90"/>
        <v>0</v>
      </c>
      <c r="AY257" s="133">
        <f t="shared" si="91"/>
        <v>16.5</v>
      </c>
      <c r="AZ257" s="131">
        <f t="shared" si="92"/>
        <v>14.9</v>
      </c>
      <c r="BA257" s="131">
        <f t="shared" si="93"/>
        <v>0</v>
      </c>
      <c r="BB257" s="131">
        <f t="shared" si="94"/>
        <v>26.9</v>
      </c>
      <c r="BC257" s="132">
        <f t="shared" si="95"/>
        <v>1.4</v>
      </c>
    </row>
    <row r="258" spans="1:55" x14ac:dyDescent="0.25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1314</v>
      </c>
      <c r="F258" s="149"/>
      <c r="G258" s="153">
        <f t="shared" si="72"/>
        <v>0</v>
      </c>
      <c r="H258" s="134">
        <f t="shared" si="73"/>
        <v>0</v>
      </c>
      <c r="I258" s="135">
        <f t="shared" si="74"/>
        <v>0</v>
      </c>
      <c r="J258" s="167">
        <f t="shared" si="75"/>
        <v>0</v>
      </c>
      <c r="K258" s="149"/>
      <c r="L258" s="130">
        <v>0</v>
      </c>
      <c r="M258" s="131">
        <v>0</v>
      </c>
      <c r="N258" s="131">
        <v>0</v>
      </c>
      <c r="O258" s="132">
        <v>0</v>
      </c>
      <c r="P258" s="149"/>
      <c r="Q258" s="133">
        <v>0</v>
      </c>
      <c r="R258" s="131">
        <v>0</v>
      </c>
      <c r="S258" s="131">
        <v>0</v>
      </c>
      <c r="T258" s="132">
        <v>0</v>
      </c>
      <c r="U258" s="149"/>
      <c r="V258" s="133">
        <v>0</v>
      </c>
      <c r="W258" s="131">
        <v>0</v>
      </c>
      <c r="X258" s="131">
        <v>0</v>
      </c>
      <c r="Y258" s="132">
        <v>0</v>
      </c>
      <c r="Z258" s="149"/>
      <c r="AA258" s="133">
        <v>0</v>
      </c>
      <c r="AB258" s="131">
        <v>0</v>
      </c>
      <c r="AC258" s="131">
        <v>0</v>
      </c>
      <c r="AD258" s="132">
        <v>0</v>
      </c>
      <c r="AE258" s="149"/>
      <c r="AF258" s="133">
        <v>0</v>
      </c>
      <c r="AG258" s="131">
        <v>0</v>
      </c>
      <c r="AH258" s="131">
        <v>0</v>
      </c>
      <c r="AI258" s="132">
        <v>0</v>
      </c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x14ac:dyDescent="0.25">
      <c r="A259" s="138" t="s">
        <v>752</v>
      </c>
      <c r="B259" s="131" t="s">
        <v>2047</v>
      </c>
      <c r="C259" s="131" t="s">
        <v>384</v>
      </c>
      <c r="D259" s="131" t="s">
        <v>74</v>
      </c>
      <c r="E259" s="132" t="s">
        <v>1311</v>
      </c>
      <c r="F259" s="149"/>
      <c r="G259" s="153">
        <f t="shared" ref="G259:G323" si="96">LARGE(AO259:AS259,1)+LARGE(AO259:AS259,2)+LARGE(AO259:AS259,3)+LARGE(AO259:AS259,4)</f>
        <v>0</v>
      </c>
      <c r="H259" s="134">
        <f t="shared" ref="H259:H323" si="97">LARGE(AT259:AX259,1)+LARGE(AT259:AX259,2)+LARGE(AT259:AX259,3)+LARGE(AT259:AX259,4)</f>
        <v>3</v>
      </c>
      <c r="I259" s="135">
        <f t="shared" ref="I259:I323" si="98">LARGE(AY259:BC259,1)+LARGE(AY259:BC259,2)+LARGE(AY259:BC259,3)+LARGE(AY259:BC259,4)</f>
        <v>34.400000000000006</v>
      </c>
      <c r="J259" s="167">
        <f t="shared" ref="J259:J323" si="99">LARGE(AJ259:AN259,1)+LARGE(AJ259:AN259,2)+LARGE(AJ259:AN259,3)+LARGE(AJ259:AN259,4)</f>
        <v>310</v>
      </c>
      <c r="K259" s="149"/>
      <c r="L259" s="130">
        <v>0</v>
      </c>
      <c r="M259" s="131">
        <v>3</v>
      </c>
      <c r="N259" s="131">
        <v>34.400000000000006</v>
      </c>
      <c r="O259" s="132">
        <v>250</v>
      </c>
      <c r="P259" s="149"/>
      <c r="Q259" s="133">
        <v>0</v>
      </c>
      <c r="R259" s="131">
        <v>0</v>
      </c>
      <c r="S259" s="131">
        <v>0</v>
      </c>
      <c r="T259" s="132">
        <v>20</v>
      </c>
      <c r="U259" s="149"/>
      <c r="V259" s="133">
        <v>0</v>
      </c>
      <c r="W259" s="131">
        <v>0</v>
      </c>
      <c r="X259" s="131">
        <v>0</v>
      </c>
      <c r="Y259" s="132">
        <v>20</v>
      </c>
      <c r="Z259" s="149"/>
      <c r="AA259" s="133">
        <v>0</v>
      </c>
      <c r="AB259" s="131">
        <v>0</v>
      </c>
      <c r="AC259" s="131">
        <v>0</v>
      </c>
      <c r="AD259" s="132">
        <v>0</v>
      </c>
      <c r="AE259" s="149"/>
      <c r="AF259" s="133">
        <v>0</v>
      </c>
      <c r="AG259" s="131">
        <v>0</v>
      </c>
      <c r="AH259" s="131">
        <v>0</v>
      </c>
      <c r="AI259" s="132">
        <v>20</v>
      </c>
      <c r="AJ259" s="133">
        <f t="shared" ref="AJ259:AJ323" si="100">O259</f>
        <v>250</v>
      </c>
      <c r="AK259" s="131">
        <f t="shared" ref="AK259:AK323" si="101">T259</f>
        <v>20</v>
      </c>
      <c r="AL259" s="131">
        <f t="shared" ref="AL259:AL323" si="102">Y259</f>
        <v>20</v>
      </c>
      <c r="AM259" s="131">
        <f t="shared" ref="AM259:AM323" si="103">AD259</f>
        <v>0</v>
      </c>
      <c r="AN259" s="136">
        <f t="shared" ref="AN259:AN323" si="104">AI259</f>
        <v>20</v>
      </c>
      <c r="AO259" s="133">
        <f t="shared" ref="AO259:AO323" si="105">L259</f>
        <v>0</v>
      </c>
      <c r="AP259" s="131">
        <f t="shared" ref="AP259:AP323" si="106">Q259</f>
        <v>0</v>
      </c>
      <c r="AQ259" s="131">
        <f t="shared" ref="AQ259:AQ323" si="107">V259</f>
        <v>0</v>
      </c>
      <c r="AR259" s="131">
        <f t="shared" ref="AR259:AR323" si="108">AA259</f>
        <v>0</v>
      </c>
      <c r="AS259" s="136">
        <f t="shared" ref="AS259:AS323" si="109">AF259</f>
        <v>0</v>
      </c>
      <c r="AT259" s="133">
        <f t="shared" ref="AT259:AT323" si="110">M259</f>
        <v>3</v>
      </c>
      <c r="AU259" s="131">
        <f t="shared" ref="AU259:AU323" si="111">R259</f>
        <v>0</v>
      </c>
      <c r="AV259" s="131">
        <f t="shared" ref="AV259:AV323" si="112">W259</f>
        <v>0</v>
      </c>
      <c r="AW259" s="131">
        <f t="shared" ref="AW259:AW323" si="113">AB259</f>
        <v>0</v>
      </c>
      <c r="AX259" s="136">
        <f t="shared" ref="AX259:AX323" si="114">AG259</f>
        <v>0</v>
      </c>
      <c r="AY259" s="133">
        <f t="shared" ref="AY259:AY323" si="115">N259</f>
        <v>34.400000000000006</v>
      </c>
      <c r="AZ259" s="131">
        <f t="shared" ref="AZ259:AZ323" si="116">S259</f>
        <v>0</v>
      </c>
      <c r="BA259" s="131">
        <f t="shared" ref="BA259:BA323" si="117">X259</f>
        <v>0</v>
      </c>
      <c r="BB259" s="131">
        <f t="shared" ref="BB259:BB323" si="118">AC259</f>
        <v>0</v>
      </c>
      <c r="BC259" s="132">
        <f t="shared" ref="BC259:BC323" si="119">AH259</f>
        <v>0</v>
      </c>
    </row>
    <row r="260" spans="1:55" x14ac:dyDescent="0.25">
      <c r="A260" s="138" t="s">
        <v>753</v>
      </c>
      <c r="B260" s="131" t="s">
        <v>1294</v>
      </c>
      <c r="C260" s="131" t="s">
        <v>353</v>
      </c>
      <c r="D260" s="131" t="s">
        <v>413</v>
      </c>
      <c r="E260" s="132" t="s">
        <v>1314</v>
      </c>
      <c r="F260" s="149"/>
      <c r="G260" s="153">
        <f t="shared" si="96"/>
        <v>0</v>
      </c>
      <c r="H260" s="134">
        <f t="shared" si="97"/>
        <v>0</v>
      </c>
      <c r="I260" s="135">
        <f t="shared" si="98"/>
        <v>0</v>
      </c>
      <c r="J260" s="167">
        <f t="shared" si="99"/>
        <v>0</v>
      </c>
      <c r="K260" s="149"/>
      <c r="L260" s="130">
        <v>0</v>
      </c>
      <c r="M260" s="131">
        <v>0</v>
      </c>
      <c r="N260" s="131">
        <v>0</v>
      </c>
      <c r="O260" s="132">
        <v>0</v>
      </c>
      <c r="P260" s="149"/>
      <c r="Q260" s="133">
        <v>0</v>
      </c>
      <c r="R260" s="131">
        <v>0</v>
      </c>
      <c r="S260" s="131">
        <v>0</v>
      </c>
      <c r="T260" s="132">
        <v>0</v>
      </c>
      <c r="U260" s="149"/>
      <c r="V260" s="133">
        <v>0</v>
      </c>
      <c r="W260" s="131">
        <v>0</v>
      </c>
      <c r="X260" s="131">
        <v>0</v>
      </c>
      <c r="Y260" s="132">
        <v>0</v>
      </c>
      <c r="Z260" s="149"/>
      <c r="AA260" s="133">
        <v>0</v>
      </c>
      <c r="AB260" s="131">
        <v>0</v>
      </c>
      <c r="AC260" s="131">
        <v>0</v>
      </c>
      <c r="AD260" s="132">
        <v>0</v>
      </c>
      <c r="AE260" s="149"/>
      <c r="AF260" s="133">
        <v>0</v>
      </c>
      <c r="AG260" s="131">
        <v>0</v>
      </c>
      <c r="AH260" s="131">
        <v>0</v>
      </c>
      <c r="AI260" s="132">
        <v>0</v>
      </c>
      <c r="AJ260" s="133">
        <f t="shared" si="100"/>
        <v>0</v>
      </c>
      <c r="AK260" s="131">
        <f t="shared" si="101"/>
        <v>0</v>
      </c>
      <c r="AL260" s="131">
        <f t="shared" si="102"/>
        <v>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x14ac:dyDescent="0.25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49"/>
      <c r="G261" s="153">
        <f t="shared" si="96"/>
        <v>0</v>
      </c>
      <c r="H261" s="134">
        <f t="shared" si="97"/>
        <v>9</v>
      </c>
      <c r="I261" s="135">
        <f t="shared" si="98"/>
        <v>102.2</v>
      </c>
      <c r="J261" s="167">
        <f t="shared" si="99"/>
        <v>809</v>
      </c>
      <c r="K261" s="149"/>
      <c r="L261" s="130">
        <v>0</v>
      </c>
      <c r="M261" s="131">
        <v>7</v>
      </c>
      <c r="N261" s="131">
        <v>64</v>
      </c>
      <c r="O261" s="132">
        <v>281</v>
      </c>
      <c r="P261" s="149"/>
      <c r="Q261" s="133">
        <v>0</v>
      </c>
      <c r="R261" s="131">
        <v>0</v>
      </c>
      <c r="S261" s="131">
        <v>0</v>
      </c>
      <c r="T261" s="132">
        <v>20</v>
      </c>
      <c r="U261" s="149"/>
      <c r="V261" s="133">
        <v>0</v>
      </c>
      <c r="W261" s="131">
        <v>0</v>
      </c>
      <c r="X261" s="131">
        <v>0</v>
      </c>
      <c r="Y261" s="132">
        <v>20</v>
      </c>
      <c r="Z261" s="149"/>
      <c r="AA261" s="133">
        <v>0</v>
      </c>
      <c r="AB261" s="131">
        <v>1</v>
      </c>
      <c r="AC261" s="131">
        <v>15.5</v>
      </c>
      <c r="AD261" s="132">
        <v>224</v>
      </c>
      <c r="AE261" s="149"/>
      <c r="AF261" s="133">
        <v>0</v>
      </c>
      <c r="AG261" s="131">
        <v>1</v>
      </c>
      <c r="AH261" s="131">
        <v>22.7</v>
      </c>
      <c r="AI261" s="132">
        <v>284</v>
      </c>
      <c r="AJ261" s="133">
        <f t="shared" si="100"/>
        <v>281</v>
      </c>
      <c r="AK261" s="131">
        <f t="shared" si="101"/>
        <v>20</v>
      </c>
      <c r="AL261" s="131">
        <f t="shared" si="102"/>
        <v>20</v>
      </c>
      <c r="AM261" s="131">
        <f t="shared" si="103"/>
        <v>224</v>
      </c>
      <c r="AN261" s="136">
        <f t="shared" si="104"/>
        <v>284</v>
      </c>
      <c r="AO261" s="133">
        <f t="shared" si="105"/>
        <v>0</v>
      </c>
      <c r="AP261" s="131">
        <f t="shared" si="106"/>
        <v>0</v>
      </c>
      <c r="AQ261" s="131">
        <f t="shared" si="107"/>
        <v>0</v>
      </c>
      <c r="AR261" s="131">
        <f t="shared" si="108"/>
        <v>0</v>
      </c>
      <c r="AS261" s="136">
        <f t="shared" si="109"/>
        <v>0</v>
      </c>
      <c r="AT261" s="133">
        <f t="shared" si="110"/>
        <v>7</v>
      </c>
      <c r="AU261" s="131">
        <f t="shared" si="111"/>
        <v>0</v>
      </c>
      <c r="AV261" s="131">
        <f t="shared" si="112"/>
        <v>0</v>
      </c>
      <c r="AW261" s="131">
        <f t="shared" si="113"/>
        <v>1</v>
      </c>
      <c r="AX261" s="136">
        <f t="shared" si="114"/>
        <v>1</v>
      </c>
      <c r="AY261" s="133">
        <f t="shared" si="115"/>
        <v>64</v>
      </c>
      <c r="AZ261" s="131">
        <f t="shared" si="116"/>
        <v>0</v>
      </c>
      <c r="BA261" s="131">
        <f t="shared" si="117"/>
        <v>0</v>
      </c>
      <c r="BB261" s="131">
        <f t="shared" si="118"/>
        <v>15.5</v>
      </c>
      <c r="BC261" s="132">
        <f t="shared" si="119"/>
        <v>22.7</v>
      </c>
    </row>
    <row r="262" spans="1:55" x14ac:dyDescent="0.25">
      <c r="A262" s="138" t="s">
        <v>755</v>
      </c>
      <c r="B262" s="131" t="s">
        <v>2049</v>
      </c>
      <c r="C262" s="131" t="s">
        <v>77</v>
      </c>
      <c r="D262" s="131" t="s">
        <v>348</v>
      </c>
      <c r="E262" s="132" t="s">
        <v>1314</v>
      </c>
      <c r="F262" s="149"/>
      <c r="G262" s="153">
        <f t="shared" si="96"/>
        <v>0</v>
      </c>
      <c r="H262" s="134">
        <f t="shared" si="97"/>
        <v>0</v>
      </c>
      <c r="I262" s="135">
        <f t="shared" si="98"/>
        <v>0</v>
      </c>
      <c r="J262" s="167">
        <f t="shared" si="99"/>
        <v>0</v>
      </c>
      <c r="K262" s="149"/>
      <c r="L262" s="130">
        <v>0</v>
      </c>
      <c r="M262" s="131">
        <v>0</v>
      </c>
      <c r="N262" s="131">
        <v>0</v>
      </c>
      <c r="O262" s="132">
        <v>0</v>
      </c>
      <c r="P262" s="149"/>
      <c r="Q262" s="133">
        <v>0</v>
      </c>
      <c r="R262" s="131">
        <v>0</v>
      </c>
      <c r="S262" s="131">
        <v>0</v>
      </c>
      <c r="T262" s="132">
        <v>0</v>
      </c>
      <c r="U262" s="149"/>
      <c r="V262" s="133">
        <v>0</v>
      </c>
      <c r="W262" s="131">
        <v>0</v>
      </c>
      <c r="X262" s="131">
        <v>0</v>
      </c>
      <c r="Y262" s="132">
        <v>0</v>
      </c>
      <c r="Z262" s="149"/>
      <c r="AA262" s="133">
        <v>0</v>
      </c>
      <c r="AB262" s="131">
        <v>0</v>
      </c>
      <c r="AC262" s="131">
        <v>0</v>
      </c>
      <c r="AD262" s="132">
        <v>0</v>
      </c>
      <c r="AE262" s="149"/>
      <c r="AF262" s="133">
        <v>0</v>
      </c>
      <c r="AG262" s="131">
        <v>0</v>
      </c>
      <c r="AH262" s="131">
        <v>0</v>
      </c>
      <c r="AI262" s="132">
        <v>0</v>
      </c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x14ac:dyDescent="0.25">
      <c r="A263" s="138" t="s">
        <v>756</v>
      </c>
      <c r="B263" s="131" t="s">
        <v>38</v>
      </c>
      <c r="C263" s="131" t="s">
        <v>2055</v>
      </c>
      <c r="D263" s="131" t="s">
        <v>1110</v>
      </c>
      <c r="E263" s="132" t="s">
        <v>1311</v>
      </c>
      <c r="F263" s="149"/>
      <c r="G263" s="153">
        <f t="shared" si="96"/>
        <v>0</v>
      </c>
      <c r="H263" s="134">
        <f t="shared" si="97"/>
        <v>0</v>
      </c>
      <c r="I263" s="135">
        <f t="shared" si="98"/>
        <v>0</v>
      </c>
      <c r="J263" s="167">
        <f t="shared" si="99"/>
        <v>0</v>
      </c>
      <c r="K263" s="149"/>
      <c r="L263" s="130">
        <v>0</v>
      </c>
      <c r="M263" s="131">
        <v>0</v>
      </c>
      <c r="N263" s="131">
        <v>0</v>
      </c>
      <c r="O263" s="132">
        <v>0</v>
      </c>
      <c r="P263" s="149"/>
      <c r="Q263" s="133">
        <v>0</v>
      </c>
      <c r="R263" s="131">
        <v>0</v>
      </c>
      <c r="S263" s="131">
        <v>0</v>
      </c>
      <c r="T263" s="132">
        <v>0</v>
      </c>
      <c r="U263" s="149"/>
      <c r="V263" s="133">
        <v>0</v>
      </c>
      <c r="W263" s="131">
        <v>0</v>
      </c>
      <c r="X263" s="131">
        <v>0</v>
      </c>
      <c r="Y263" s="132">
        <v>0</v>
      </c>
      <c r="Z263" s="149"/>
      <c r="AA263" s="133">
        <v>0</v>
      </c>
      <c r="AB263" s="131">
        <v>0</v>
      </c>
      <c r="AC263" s="131">
        <v>0</v>
      </c>
      <c r="AD263" s="132">
        <v>0</v>
      </c>
      <c r="AE263" s="149"/>
      <c r="AF263" s="133">
        <v>0</v>
      </c>
      <c r="AG263" s="131">
        <v>0</v>
      </c>
      <c r="AH263" s="131">
        <v>0</v>
      </c>
      <c r="AI263" s="132">
        <v>0</v>
      </c>
      <c r="AJ263" s="133">
        <f t="shared" si="100"/>
        <v>0</v>
      </c>
      <c r="AK263" s="131">
        <f t="shared" si="101"/>
        <v>0</v>
      </c>
      <c r="AL263" s="131">
        <f t="shared" si="102"/>
        <v>0</v>
      </c>
      <c r="AM263" s="131">
        <f t="shared" si="103"/>
        <v>0</v>
      </c>
      <c r="AN263" s="136">
        <f t="shared" si="104"/>
        <v>0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0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0</v>
      </c>
      <c r="AY263" s="133">
        <f t="shared" si="115"/>
        <v>0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0</v>
      </c>
    </row>
    <row r="264" spans="1:55" x14ac:dyDescent="0.25">
      <c r="A264" s="138" t="s">
        <v>757</v>
      </c>
      <c r="B264" s="131" t="s">
        <v>1432</v>
      </c>
      <c r="C264" s="131" t="s">
        <v>343</v>
      </c>
      <c r="D264" s="131" t="s">
        <v>344</v>
      </c>
      <c r="E264" s="132" t="s">
        <v>1954</v>
      </c>
      <c r="F264" s="149"/>
      <c r="G264" s="153">
        <f t="shared" si="96"/>
        <v>0</v>
      </c>
      <c r="H264" s="134">
        <f t="shared" si="97"/>
        <v>0</v>
      </c>
      <c r="I264" s="135">
        <f t="shared" si="98"/>
        <v>0</v>
      </c>
      <c r="J264" s="167">
        <f t="shared" si="99"/>
        <v>0</v>
      </c>
      <c r="K264" s="149"/>
      <c r="L264" s="130">
        <v>0</v>
      </c>
      <c r="M264" s="131">
        <v>0</v>
      </c>
      <c r="N264" s="131">
        <v>0</v>
      </c>
      <c r="O264" s="132">
        <v>0</v>
      </c>
      <c r="P264" s="149"/>
      <c r="Q264" s="133">
        <v>0</v>
      </c>
      <c r="R264" s="131">
        <v>0</v>
      </c>
      <c r="S264" s="131">
        <v>0</v>
      </c>
      <c r="T264" s="132">
        <v>0</v>
      </c>
      <c r="U264" s="149"/>
      <c r="V264" s="133">
        <v>0</v>
      </c>
      <c r="W264" s="131">
        <v>0</v>
      </c>
      <c r="X264" s="131">
        <v>0</v>
      </c>
      <c r="Y264" s="132">
        <v>0</v>
      </c>
      <c r="Z264" s="149"/>
      <c r="AA264" s="133">
        <v>0</v>
      </c>
      <c r="AB264" s="131">
        <v>0</v>
      </c>
      <c r="AC264" s="131">
        <v>0</v>
      </c>
      <c r="AD264" s="132">
        <v>0</v>
      </c>
      <c r="AE264" s="149"/>
      <c r="AF264" s="133">
        <v>0</v>
      </c>
      <c r="AG264" s="131">
        <v>0</v>
      </c>
      <c r="AH264" s="131">
        <v>0</v>
      </c>
      <c r="AI264" s="132">
        <v>0</v>
      </c>
      <c r="AJ264" s="133">
        <f t="shared" si="100"/>
        <v>0</v>
      </c>
      <c r="AK264" s="131">
        <f t="shared" si="101"/>
        <v>0</v>
      </c>
      <c r="AL264" s="131">
        <f t="shared" si="102"/>
        <v>0</v>
      </c>
      <c r="AM264" s="131">
        <f t="shared" si="103"/>
        <v>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x14ac:dyDescent="0.25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49"/>
      <c r="G265" s="153">
        <f t="shared" si="96"/>
        <v>0</v>
      </c>
      <c r="H265" s="134">
        <f t="shared" si="97"/>
        <v>0</v>
      </c>
      <c r="I265" s="135">
        <f t="shared" si="98"/>
        <v>0</v>
      </c>
      <c r="J265" s="167">
        <f t="shared" si="99"/>
        <v>0</v>
      </c>
      <c r="K265" s="149"/>
      <c r="L265" s="130">
        <v>0</v>
      </c>
      <c r="M265" s="131">
        <v>0</v>
      </c>
      <c r="N265" s="131">
        <v>0</v>
      </c>
      <c r="O265" s="132">
        <v>0</v>
      </c>
      <c r="P265" s="149"/>
      <c r="Q265" s="133">
        <v>0</v>
      </c>
      <c r="R265" s="131">
        <v>0</v>
      </c>
      <c r="S265" s="131">
        <v>0</v>
      </c>
      <c r="T265" s="132">
        <v>0</v>
      </c>
      <c r="U265" s="149"/>
      <c r="V265" s="133">
        <v>0</v>
      </c>
      <c r="W265" s="131">
        <v>0</v>
      </c>
      <c r="X265" s="131">
        <v>0</v>
      </c>
      <c r="Y265" s="132">
        <v>0</v>
      </c>
      <c r="Z265" s="149"/>
      <c r="AA265" s="133">
        <v>0</v>
      </c>
      <c r="AB265" s="131">
        <v>0</v>
      </c>
      <c r="AC265" s="131">
        <v>0</v>
      </c>
      <c r="AD265" s="132">
        <v>0</v>
      </c>
      <c r="AE265" s="149"/>
      <c r="AF265" s="133">
        <v>0</v>
      </c>
      <c r="AG265" s="131">
        <v>0</v>
      </c>
      <c r="AH265" s="131">
        <v>0</v>
      </c>
      <c r="AI265" s="132">
        <v>0</v>
      </c>
      <c r="AJ265" s="133">
        <f t="shared" si="100"/>
        <v>0</v>
      </c>
      <c r="AK265" s="131">
        <f t="shared" si="101"/>
        <v>0</v>
      </c>
      <c r="AL265" s="131">
        <f t="shared" si="102"/>
        <v>0</v>
      </c>
      <c r="AM265" s="131">
        <f t="shared" si="103"/>
        <v>0</v>
      </c>
      <c r="AN265" s="136">
        <f t="shared" si="104"/>
        <v>0</v>
      </c>
      <c r="AO265" s="133">
        <f t="shared" si="105"/>
        <v>0</v>
      </c>
      <c r="AP265" s="131">
        <f t="shared" si="106"/>
        <v>0</v>
      </c>
      <c r="AQ265" s="131">
        <f t="shared" si="107"/>
        <v>0</v>
      </c>
      <c r="AR265" s="131">
        <f t="shared" si="108"/>
        <v>0</v>
      </c>
      <c r="AS265" s="136">
        <f t="shared" si="109"/>
        <v>0</v>
      </c>
      <c r="AT265" s="133">
        <f t="shared" si="110"/>
        <v>0</v>
      </c>
      <c r="AU265" s="131">
        <f t="shared" si="111"/>
        <v>0</v>
      </c>
      <c r="AV265" s="131">
        <f t="shared" si="112"/>
        <v>0</v>
      </c>
      <c r="AW265" s="131">
        <f t="shared" si="113"/>
        <v>0</v>
      </c>
      <c r="AX265" s="136">
        <f t="shared" si="114"/>
        <v>0</v>
      </c>
      <c r="AY265" s="133">
        <f t="shared" si="115"/>
        <v>0</v>
      </c>
      <c r="AZ265" s="131">
        <f t="shared" si="116"/>
        <v>0</v>
      </c>
      <c r="BA265" s="131">
        <f t="shared" si="117"/>
        <v>0</v>
      </c>
      <c r="BB265" s="131">
        <f t="shared" si="118"/>
        <v>0</v>
      </c>
      <c r="BC265" s="132">
        <f t="shared" si="119"/>
        <v>0</v>
      </c>
    </row>
    <row r="266" spans="1:55" x14ac:dyDescent="0.25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49"/>
      <c r="G266" s="153">
        <f t="shared" si="96"/>
        <v>0</v>
      </c>
      <c r="H266" s="134">
        <f t="shared" si="97"/>
        <v>0</v>
      </c>
      <c r="I266" s="135">
        <f t="shared" si="98"/>
        <v>0</v>
      </c>
      <c r="J266" s="167">
        <f t="shared" si="99"/>
        <v>0</v>
      </c>
      <c r="K266" s="149"/>
      <c r="L266" s="130">
        <v>0</v>
      </c>
      <c r="M266" s="131">
        <v>0</v>
      </c>
      <c r="N266" s="131">
        <v>0</v>
      </c>
      <c r="O266" s="132">
        <v>0</v>
      </c>
      <c r="P266" s="149"/>
      <c r="Q266" s="133">
        <v>0</v>
      </c>
      <c r="R266" s="131">
        <v>0</v>
      </c>
      <c r="S266" s="131">
        <v>0</v>
      </c>
      <c r="T266" s="132">
        <v>0</v>
      </c>
      <c r="U266" s="149"/>
      <c r="V266" s="133">
        <v>0</v>
      </c>
      <c r="W266" s="131">
        <v>0</v>
      </c>
      <c r="X266" s="131">
        <v>0</v>
      </c>
      <c r="Y266" s="132">
        <v>0</v>
      </c>
      <c r="Z266" s="149"/>
      <c r="AA266" s="133">
        <v>0</v>
      </c>
      <c r="AB266" s="131">
        <v>0</v>
      </c>
      <c r="AC266" s="131">
        <v>0</v>
      </c>
      <c r="AD266" s="132">
        <v>0</v>
      </c>
      <c r="AE266" s="149"/>
      <c r="AF266" s="133">
        <v>0</v>
      </c>
      <c r="AG266" s="131">
        <v>0</v>
      </c>
      <c r="AH266" s="131">
        <v>0</v>
      </c>
      <c r="AI266" s="132">
        <v>0</v>
      </c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x14ac:dyDescent="0.25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49"/>
      <c r="G267" s="153">
        <f t="shared" si="96"/>
        <v>0</v>
      </c>
      <c r="H267" s="134">
        <f t="shared" si="97"/>
        <v>0</v>
      </c>
      <c r="I267" s="135">
        <f t="shared" si="98"/>
        <v>0</v>
      </c>
      <c r="J267" s="167">
        <f t="shared" si="99"/>
        <v>0</v>
      </c>
      <c r="K267" s="149"/>
      <c r="L267" s="130">
        <v>0</v>
      </c>
      <c r="M267" s="131">
        <v>0</v>
      </c>
      <c r="N267" s="131">
        <v>0</v>
      </c>
      <c r="O267" s="132">
        <v>0</v>
      </c>
      <c r="P267" s="149"/>
      <c r="Q267" s="133">
        <v>0</v>
      </c>
      <c r="R267" s="131">
        <v>0</v>
      </c>
      <c r="S267" s="131">
        <v>0</v>
      </c>
      <c r="T267" s="132">
        <v>0</v>
      </c>
      <c r="U267" s="149"/>
      <c r="V267" s="133">
        <v>0</v>
      </c>
      <c r="W267" s="131">
        <v>0</v>
      </c>
      <c r="X267" s="131">
        <v>0</v>
      </c>
      <c r="Y267" s="132">
        <v>0</v>
      </c>
      <c r="Z267" s="149"/>
      <c r="AA267" s="133">
        <v>0</v>
      </c>
      <c r="AB267" s="131">
        <v>0</v>
      </c>
      <c r="AC267" s="131">
        <v>0</v>
      </c>
      <c r="AD267" s="132">
        <v>0</v>
      </c>
      <c r="AE267" s="149"/>
      <c r="AF267" s="133">
        <v>0</v>
      </c>
      <c r="AG267" s="131">
        <v>0</v>
      </c>
      <c r="AH267" s="131">
        <v>0</v>
      </c>
      <c r="AI267" s="132">
        <v>0</v>
      </c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x14ac:dyDescent="0.25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49"/>
      <c r="G268" s="153">
        <f t="shared" si="96"/>
        <v>0</v>
      </c>
      <c r="H268" s="134">
        <f t="shared" si="97"/>
        <v>0</v>
      </c>
      <c r="I268" s="135">
        <f t="shared" si="98"/>
        <v>0</v>
      </c>
      <c r="J268" s="167">
        <f t="shared" si="99"/>
        <v>0</v>
      </c>
      <c r="K268" s="149"/>
      <c r="L268" s="130">
        <v>0</v>
      </c>
      <c r="M268" s="131">
        <v>0</v>
      </c>
      <c r="N268" s="131">
        <v>0</v>
      </c>
      <c r="O268" s="132">
        <v>0</v>
      </c>
      <c r="P268" s="149"/>
      <c r="Q268" s="133">
        <v>0</v>
      </c>
      <c r="R268" s="131">
        <v>0</v>
      </c>
      <c r="S268" s="131">
        <v>0</v>
      </c>
      <c r="T268" s="132">
        <v>0</v>
      </c>
      <c r="U268" s="149"/>
      <c r="V268" s="133">
        <v>0</v>
      </c>
      <c r="W268" s="131">
        <v>0</v>
      </c>
      <c r="X268" s="131">
        <v>0</v>
      </c>
      <c r="Y268" s="132">
        <v>0</v>
      </c>
      <c r="Z268" s="149"/>
      <c r="AA268" s="133">
        <v>0</v>
      </c>
      <c r="AB268" s="131">
        <v>0</v>
      </c>
      <c r="AC268" s="131">
        <v>0</v>
      </c>
      <c r="AD268" s="132">
        <v>0</v>
      </c>
      <c r="AE268" s="149"/>
      <c r="AF268" s="133">
        <v>0</v>
      </c>
      <c r="AG268" s="131">
        <v>0</v>
      </c>
      <c r="AH268" s="131">
        <v>0</v>
      </c>
      <c r="AI268" s="132">
        <v>0</v>
      </c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x14ac:dyDescent="0.25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49"/>
      <c r="G269" s="153">
        <f t="shared" si="96"/>
        <v>0</v>
      </c>
      <c r="H269" s="134">
        <f t="shared" si="97"/>
        <v>0</v>
      </c>
      <c r="I269" s="135">
        <f t="shared" si="98"/>
        <v>0</v>
      </c>
      <c r="J269" s="167">
        <f t="shared" si="99"/>
        <v>0</v>
      </c>
      <c r="K269" s="149"/>
      <c r="L269" s="130">
        <v>0</v>
      </c>
      <c r="M269" s="131">
        <v>0</v>
      </c>
      <c r="N269" s="131">
        <v>0</v>
      </c>
      <c r="O269" s="132">
        <v>0</v>
      </c>
      <c r="P269" s="149"/>
      <c r="Q269" s="133">
        <v>0</v>
      </c>
      <c r="R269" s="131">
        <v>0</v>
      </c>
      <c r="S269" s="131">
        <v>0</v>
      </c>
      <c r="T269" s="132">
        <v>0</v>
      </c>
      <c r="U269" s="149"/>
      <c r="V269" s="133">
        <v>0</v>
      </c>
      <c r="W269" s="131">
        <v>0</v>
      </c>
      <c r="X269" s="131">
        <v>0</v>
      </c>
      <c r="Y269" s="132">
        <v>0</v>
      </c>
      <c r="Z269" s="149"/>
      <c r="AA269" s="133">
        <v>0</v>
      </c>
      <c r="AB269" s="131">
        <v>0</v>
      </c>
      <c r="AC269" s="131">
        <v>0</v>
      </c>
      <c r="AD269" s="132">
        <v>0</v>
      </c>
      <c r="AE269" s="149"/>
      <c r="AF269" s="133">
        <v>0</v>
      </c>
      <c r="AG269" s="131">
        <v>0</v>
      </c>
      <c r="AH269" s="131">
        <v>0</v>
      </c>
      <c r="AI269" s="132">
        <v>0</v>
      </c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x14ac:dyDescent="0.25">
      <c r="A270" s="138" t="s">
        <v>763</v>
      </c>
      <c r="B270" s="131" t="s">
        <v>2047</v>
      </c>
      <c r="C270" s="131" t="s">
        <v>189</v>
      </c>
      <c r="D270" s="131" t="s">
        <v>78</v>
      </c>
      <c r="E270" s="132" t="s">
        <v>1311</v>
      </c>
      <c r="F270" s="149"/>
      <c r="G270" s="153">
        <f t="shared" si="96"/>
        <v>0</v>
      </c>
      <c r="H270" s="134">
        <f t="shared" si="97"/>
        <v>1</v>
      </c>
      <c r="I270" s="135">
        <f t="shared" si="98"/>
        <v>1.1000000000000001</v>
      </c>
      <c r="J270" s="167">
        <f t="shared" si="99"/>
        <v>214</v>
      </c>
      <c r="K270" s="149"/>
      <c r="L270" s="130">
        <v>0</v>
      </c>
      <c r="M270" s="131">
        <v>0</v>
      </c>
      <c r="N270" s="131">
        <v>0</v>
      </c>
      <c r="O270" s="132">
        <v>20</v>
      </c>
      <c r="P270" s="149"/>
      <c r="Q270" s="133">
        <v>0</v>
      </c>
      <c r="R270" s="131">
        <v>1</v>
      </c>
      <c r="S270" s="131">
        <v>1.1000000000000001</v>
      </c>
      <c r="T270" s="132">
        <v>174</v>
      </c>
      <c r="U270" s="149"/>
      <c r="V270" s="133">
        <v>0</v>
      </c>
      <c r="W270" s="131">
        <v>0</v>
      </c>
      <c r="X270" s="131">
        <v>0</v>
      </c>
      <c r="Y270" s="132">
        <v>0</v>
      </c>
      <c r="Z270" s="149"/>
      <c r="AA270" s="133">
        <v>0</v>
      </c>
      <c r="AB270" s="131">
        <v>0</v>
      </c>
      <c r="AC270" s="131">
        <v>0</v>
      </c>
      <c r="AD270" s="132">
        <v>20</v>
      </c>
      <c r="AE270" s="149"/>
      <c r="AF270" s="133">
        <v>0</v>
      </c>
      <c r="AG270" s="131">
        <v>0</v>
      </c>
      <c r="AH270" s="131">
        <v>0</v>
      </c>
      <c r="AI270" s="132">
        <v>0</v>
      </c>
      <c r="AJ270" s="133">
        <f t="shared" si="100"/>
        <v>20</v>
      </c>
      <c r="AK270" s="131">
        <f t="shared" si="101"/>
        <v>174</v>
      </c>
      <c r="AL270" s="131">
        <f t="shared" si="102"/>
        <v>0</v>
      </c>
      <c r="AM270" s="131">
        <f t="shared" si="103"/>
        <v>20</v>
      </c>
      <c r="AN270" s="136">
        <f t="shared" si="104"/>
        <v>0</v>
      </c>
      <c r="AO270" s="133">
        <f t="shared" si="105"/>
        <v>0</v>
      </c>
      <c r="AP270" s="131">
        <f t="shared" si="106"/>
        <v>0</v>
      </c>
      <c r="AQ270" s="131">
        <f t="shared" si="107"/>
        <v>0</v>
      </c>
      <c r="AR270" s="131">
        <f t="shared" si="108"/>
        <v>0</v>
      </c>
      <c r="AS270" s="136">
        <f t="shared" si="109"/>
        <v>0</v>
      </c>
      <c r="AT270" s="133">
        <f t="shared" si="110"/>
        <v>0</v>
      </c>
      <c r="AU270" s="131">
        <f t="shared" si="111"/>
        <v>1</v>
      </c>
      <c r="AV270" s="131">
        <f t="shared" si="112"/>
        <v>0</v>
      </c>
      <c r="AW270" s="131">
        <f t="shared" si="113"/>
        <v>0</v>
      </c>
      <c r="AX270" s="136">
        <f t="shared" si="114"/>
        <v>0</v>
      </c>
      <c r="AY270" s="133">
        <f t="shared" si="115"/>
        <v>0</v>
      </c>
      <c r="AZ270" s="131">
        <f t="shared" si="116"/>
        <v>1.1000000000000001</v>
      </c>
      <c r="BA270" s="131">
        <f t="shared" si="117"/>
        <v>0</v>
      </c>
      <c r="BB270" s="131">
        <f t="shared" si="118"/>
        <v>0</v>
      </c>
      <c r="BC270" s="132">
        <f t="shared" si="119"/>
        <v>0</v>
      </c>
    </row>
    <row r="271" spans="1:55" x14ac:dyDescent="0.25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49"/>
      <c r="G271" s="153">
        <f t="shared" si="96"/>
        <v>2</v>
      </c>
      <c r="H271" s="134">
        <f t="shared" si="97"/>
        <v>2</v>
      </c>
      <c r="I271" s="135">
        <f t="shared" si="98"/>
        <v>10.600000000000001</v>
      </c>
      <c r="J271" s="167">
        <f t="shared" si="99"/>
        <v>582</v>
      </c>
      <c r="K271" s="149"/>
      <c r="L271" s="130">
        <v>1</v>
      </c>
      <c r="M271" s="131">
        <v>1</v>
      </c>
      <c r="N271" s="131">
        <v>5.7</v>
      </c>
      <c r="O271" s="132">
        <v>141</v>
      </c>
      <c r="P271" s="149"/>
      <c r="Q271" s="133">
        <v>0</v>
      </c>
      <c r="R271" s="131">
        <v>0</v>
      </c>
      <c r="S271" s="131">
        <v>0</v>
      </c>
      <c r="T271" s="132">
        <v>20</v>
      </c>
      <c r="U271" s="149"/>
      <c r="V271" s="133">
        <v>1</v>
      </c>
      <c r="W271" s="131">
        <v>0</v>
      </c>
      <c r="X271" s="131">
        <v>0.8</v>
      </c>
      <c r="Y271" s="132">
        <v>244</v>
      </c>
      <c r="Z271" s="149"/>
      <c r="AA271" s="133">
        <v>0</v>
      </c>
      <c r="AB271" s="131">
        <v>1</v>
      </c>
      <c r="AC271" s="131">
        <v>4.0999999999999996</v>
      </c>
      <c r="AD271" s="132">
        <v>177</v>
      </c>
      <c r="AE271" s="149"/>
      <c r="AF271" s="133">
        <v>0</v>
      </c>
      <c r="AG271" s="131">
        <v>0</v>
      </c>
      <c r="AH271" s="131">
        <v>0</v>
      </c>
      <c r="AI271" s="132">
        <v>20</v>
      </c>
      <c r="AJ271" s="133">
        <f t="shared" si="100"/>
        <v>141</v>
      </c>
      <c r="AK271" s="131">
        <f t="shared" si="101"/>
        <v>20</v>
      </c>
      <c r="AL271" s="131">
        <f t="shared" si="102"/>
        <v>244</v>
      </c>
      <c r="AM271" s="131">
        <f t="shared" si="103"/>
        <v>177</v>
      </c>
      <c r="AN271" s="136">
        <f t="shared" si="104"/>
        <v>20</v>
      </c>
      <c r="AO271" s="133">
        <f t="shared" si="105"/>
        <v>1</v>
      </c>
      <c r="AP271" s="131">
        <f t="shared" si="106"/>
        <v>0</v>
      </c>
      <c r="AQ271" s="131">
        <f t="shared" si="107"/>
        <v>1</v>
      </c>
      <c r="AR271" s="131">
        <f t="shared" si="108"/>
        <v>0</v>
      </c>
      <c r="AS271" s="136">
        <f t="shared" si="109"/>
        <v>0</v>
      </c>
      <c r="AT271" s="133">
        <f t="shared" si="110"/>
        <v>1</v>
      </c>
      <c r="AU271" s="131">
        <f t="shared" si="111"/>
        <v>0</v>
      </c>
      <c r="AV271" s="131">
        <f t="shared" si="112"/>
        <v>0</v>
      </c>
      <c r="AW271" s="131">
        <f t="shared" si="113"/>
        <v>1</v>
      </c>
      <c r="AX271" s="136">
        <f t="shared" si="114"/>
        <v>0</v>
      </c>
      <c r="AY271" s="133">
        <f t="shared" si="115"/>
        <v>5.7</v>
      </c>
      <c r="AZ271" s="131">
        <f t="shared" si="116"/>
        <v>0</v>
      </c>
      <c r="BA271" s="131">
        <f t="shared" si="117"/>
        <v>0.8</v>
      </c>
      <c r="BB271" s="131">
        <f t="shared" si="118"/>
        <v>4.0999999999999996</v>
      </c>
      <c r="BC271" s="132">
        <f t="shared" si="119"/>
        <v>0</v>
      </c>
    </row>
    <row r="272" spans="1:55" x14ac:dyDescent="0.25">
      <c r="A272" s="138" t="s">
        <v>765</v>
      </c>
      <c r="B272" s="131" t="s">
        <v>2047</v>
      </c>
      <c r="C272" s="131" t="s">
        <v>268</v>
      </c>
      <c r="D272" s="131" t="s">
        <v>355</v>
      </c>
      <c r="E272" s="132" t="s">
        <v>1313</v>
      </c>
      <c r="F272" s="149"/>
      <c r="G272" s="153">
        <f t="shared" si="96"/>
        <v>0</v>
      </c>
      <c r="H272" s="134">
        <f t="shared" si="97"/>
        <v>0</v>
      </c>
      <c r="I272" s="135">
        <f t="shared" si="98"/>
        <v>0</v>
      </c>
      <c r="J272" s="167">
        <f t="shared" si="99"/>
        <v>0</v>
      </c>
      <c r="K272" s="149"/>
      <c r="L272" s="130">
        <v>0</v>
      </c>
      <c r="M272" s="131">
        <v>0</v>
      </c>
      <c r="N272" s="131">
        <v>0</v>
      </c>
      <c r="O272" s="132">
        <v>0</v>
      </c>
      <c r="P272" s="149"/>
      <c r="Q272" s="133">
        <v>0</v>
      </c>
      <c r="R272" s="131">
        <v>0</v>
      </c>
      <c r="S272" s="131">
        <v>0</v>
      </c>
      <c r="T272" s="132">
        <v>0</v>
      </c>
      <c r="U272" s="149"/>
      <c r="V272" s="133">
        <v>0</v>
      </c>
      <c r="W272" s="131">
        <v>0</v>
      </c>
      <c r="X272" s="131">
        <v>0</v>
      </c>
      <c r="Y272" s="132">
        <v>0</v>
      </c>
      <c r="Z272" s="149"/>
      <c r="AA272" s="133">
        <v>0</v>
      </c>
      <c r="AB272" s="131">
        <v>0</v>
      </c>
      <c r="AC272" s="131">
        <v>0</v>
      </c>
      <c r="AD272" s="132">
        <v>0</v>
      </c>
      <c r="AE272" s="149"/>
      <c r="AF272" s="133">
        <v>0</v>
      </c>
      <c r="AG272" s="131">
        <v>0</v>
      </c>
      <c r="AH272" s="131">
        <v>0</v>
      </c>
      <c r="AI272" s="132">
        <v>0</v>
      </c>
      <c r="AJ272" s="133">
        <f t="shared" si="100"/>
        <v>0</v>
      </c>
      <c r="AK272" s="131">
        <f t="shared" si="101"/>
        <v>0</v>
      </c>
      <c r="AL272" s="131">
        <f t="shared" si="102"/>
        <v>0</v>
      </c>
      <c r="AM272" s="131">
        <f t="shared" si="103"/>
        <v>0</v>
      </c>
      <c r="AN272" s="136">
        <f t="shared" si="104"/>
        <v>0</v>
      </c>
      <c r="AO272" s="133">
        <f t="shared" si="105"/>
        <v>0</v>
      </c>
      <c r="AP272" s="131">
        <f t="shared" si="106"/>
        <v>0</v>
      </c>
      <c r="AQ272" s="131">
        <f t="shared" si="107"/>
        <v>0</v>
      </c>
      <c r="AR272" s="131">
        <f t="shared" si="108"/>
        <v>0</v>
      </c>
      <c r="AS272" s="136">
        <f t="shared" si="109"/>
        <v>0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</v>
      </c>
      <c r="AZ272" s="131">
        <f t="shared" si="116"/>
        <v>0</v>
      </c>
      <c r="BA272" s="131">
        <f t="shared" si="117"/>
        <v>0</v>
      </c>
      <c r="BB272" s="131">
        <f t="shared" si="118"/>
        <v>0</v>
      </c>
      <c r="BC272" s="132">
        <f t="shared" si="119"/>
        <v>0</v>
      </c>
    </row>
    <row r="273" spans="1:55" x14ac:dyDescent="0.25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49"/>
      <c r="G273" s="153">
        <f t="shared" si="96"/>
        <v>0</v>
      </c>
      <c r="H273" s="134">
        <f t="shared" si="97"/>
        <v>1</v>
      </c>
      <c r="I273" s="135">
        <f t="shared" si="98"/>
        <v>25.7</v>
      </c>
      <c r="J273" s="167">
        <f t="shared" si="99"/>
        <v>267</v>
      </c>
      <c r="K273" s="149"/>
      <c r="L273" s="130">
        <v>0</v>
      </c>
      <c r="M273" s="131">
        <v>1</v>
      </c>
      <c r="N273" s="131">
        <v>25.7</v>
      </c>
      <c r="O273" s="132">
        <v>227</v>
      </c>
      <c r="P273" s="149"/>
      <c r="Q273" s="133">
        <v>0</v>
      </c>
      <c r="R273" s="131">
        <v>0</v>
      </c>
      <c r="S273" s="131">
        <v>0</v>
      </c>
      <c r="T273" s="132">
        <v>20</v>
      </c>
      <c r="U273" s="149"/>
      <c r="V273" s="133">
        <v>0</v>
      </c>
      <c r="W273" s="131">
        <v>0</v>
      </c>
      <c r="X273" s="131">
        <v>0</v>
      </c>
      <c r="Y273" s="132">
        <v>0</v>
      </c>
      <c r="Z273" s="149"/>
      <c r="AA273" s="133">
        <v>0</v>
      </c>
      <c r="AB273" s="131">
        <v>0</v>
      </c>
      <c r="AC273" s="131">
        <v>0</v>
      </c>
      <c r="AD273" s="132">
        <v>20</v>
      </c>
      <c r="AE273" s="149"/>
      <c r="AF273" s="133">
        <v>0</v>
      </c>
      <c r="AG273" s="131">
        <v>0</v>
      </c>
      <c r="AH273" s="131">
        <v>0</v>
      </c>
      <c r="AI273" s="132">
        <v>0</v>
      </c>
      <c r="AJ273" s="133">
        <f t="shared" si="100"/>
        <v>227</v>
      </c>
      <c r="AK273" s="131">
        <f t="shared" si="101"/>
        <v>20</v>
      </c>
      <c r="AL273" s="131">
        <f t="shared" si="102"/>
        <v>0</v>
      </c>
      <c r="AM273" s="131">
        <f t="shared" si="103"/>
        <v>20</v>
      </c>
      <c r="AN273" s="136">
        <f t="shared" si="104"/>
        <v>0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1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25.7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0</v>
      </c>
    </row>
    <row r="274" spans="1:55" x14ac:dyDescent="0.25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49"/>
      <c r="G274" s="153">
        <f t="shared" si="96"/>
        <v>0</v>
      </c>
      <c r="H274" s="134">
        <f t="shared" si="97"/>
        <v>0</v>
      </c>
      <c r="I274" s="135">
        <f t="shared" si="98"/>
        <v>0</v>
      </c>
      <c r="J274" s="167">
        <f t="shared" si="99"/>
        <v>0</v>
      </c>
      <c r="K274" s="149"/>
      <c r="L274" s="130">
        <v>0</v>
      </c>
      <c r="M274" s="131">
        <v>0</v>
      </c>
      <c r="N274" s="131">
        <v>0</v>
      </c>
      <c r="O274" s="132">
        <v>0</v>
      </c>
      <c r="P274" s="149"/>
      <c r="Q274" s="133">
        <v>0</v>
      </c>
      <c r="R274" s="131">
        <v>0</v>
      </c>
      <c r="S274" s="131">
        <v>0</v>
      </c>
      <c r="T274" s="132">
        <v>0</v>
      </c>
      <c r="U274" s="149"/>
      <c r="V274" s="133">
        <v>0</v>
      </c>
      <c r="W274" s="131">
        <v>0</v>
      </c>
      <c r="X274" s="131">
        <v>0</v>
      </c>
      <c r="Y274" s="132">
        <v>0</v>
      </c>
      <c r="Z274" s="149"/>
      <c r="AA274" s="133">
        <v>0</v>
      </c>
      <c r="AB274" s="131">
        <v>0</v>
      </c>
      <c r="AC274" s="131">
        <v>0</v>
      </c>
      <c r="AD274" s="132">
        <v>0</v>
      </c>
      <c r="AE274" s="149"/>
      <c r="AF274" s="133">
        <v>0</v>
      </c>
      <c r="AG274" s="131">
        <v>0</v>
      </c>
      <c r="AH274" s="131">
        <v>0</v>
      </c>
      <c r="AI274" s="132">
        <v>0</v>
      </c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x14ac:dyDescent="0.25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49"/>
      <c r="G275" s="153">
        <f t="shared" si="96"/>
        <v>0</v>
      </c>
      <c r="H275" s="134">
        <f t="shared" si="97"/>
        <v>0</v>
      </c>
      <c r="I275" s="135">
        <f t="shared" si="98"/>
        <v>0</v>
      </c>
      <c r="J275" s="167">
        <f t="shared" si="99"/>
        <v>0</v>
      </c>
      <c r="K275" s="149"/>
      <c r="L275" s="130">
        <v>0</v>
      </c>
      <c r="M275" s="131">
        <v>0</v>
      </c>
      <c r="N275" s="131">
        <v>0</v>
      </c>
      <c r="O275" s="132">
        <v>0</v>
      </c>
      <c r="P275" s="149"/>
      <c r="Q275" s="133">
        <v>0</v>
      </c>
      <c r="R275" s="131">
        <v>0</v>
      </c>
      <c r="S275" s="131">
        <v>0</v>
      </c>
      <c r="T275" s="132">
        <v>0</v>
      </c>
      <c r="U275" s="149"/>
      <c r="V275" s="133">
        <v>0</v>
      </c>
      <c r="W275" s="131">
        <v>0</v>
      </c>
      <c r="X275" s="131">
        <v>0</v>
      </c>
      <c r="Y275" s="132">
        <v>0</v>
      </c>
      <c r="Z275" s="149"/>
      <c r="AA275" s="133">
        <v>0</v>
      </c>
      <c r="AB275" s="131">
        <v>0</v>
      </c>
      <c r="AC275" s="131">
        <v>0</v>
      </c>
      <c r="AD275" s="132">
        <v>0</v>
      </c>
      <c r="AE275" s="149"/>
      <c r="AF275" s="133">
        <v>0</v>
      </c>
      <c r="AG275" s="131">
        <v>0</v>
      </c>
      <c r="AH275" s="131">
        <v>0</v>
      </c>
      <c r="AI275" s="132">
        <v>0</v>
      </c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x14ac:dyDescent="0.25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49"/>
      <c r="G276" s="153">
        <f t="shared" si="96"/>
        <v>0</v>
      </c>
      <c r="H276" s="134">
        <f t="shared" si="97"/>
        <v>0</v>
      </c>
      <c r="I276" s="135">
        <f t="shared" si="98"/>
        <v>0</v>
      </c>
      <c r="J276" s="167">
        <f t="shared" si="99"/>
        <v>0</v>
      </c>
      <c r="K276" s="149"/>
      <c r="L276" s="130">
        <v>0</v>
      </c>
      <c r="M276" s="131">
        <v>0</v>
      </c>
      <c r="N276" s="131">
        <v>0</v>
      </c>
      <c r="O276" s="132">
        <v>0</v>
      </c>
      <c r="P276" s="149"/>
      <c r="Q276" s="133">
        <v>0</v>
      </c>
      <c r="R276" s="131">
        <v>0</v>
      </c>
      <c r="S276" s="131">
        <v>0</v>
      </c>
      <c r="T276" s="132">
        <v>0</v>
      </c>
      <c r="U276" s="149"/>
      <c r="V276" s="133">
        <v>0</v>
      </c>
      <c r="W276" s="131">
        <v>0</v>
      </c>
      <c r="X276" s="131">
        <v>0</v>
      </c>
      <c r="Y276" s="132">
        <v>0</v>
      </c>
      <c r="Z276" s="149"/>
      <c r="AA276" s="133">
        <v>0</v>
      </c>
      <c r="AB276" s="131">
        <v>0</v>
      </c>
      <c r="AC276" s="131">
        <v>0</v>
      </c>
      <c r="AD276" s="132">
        <v>0</v>
      </c>
      <c r="AE276" s="149"/>
      <c r="AF276" s="133">
        <v>0</v>
      </c>
      <c r="AG276" s="131">
        <v>0</v>
      </c>
      <c r="AH276" s="131">
        <v>0</v>
      </c>
      <c r="AI276" s="132">
        <v>0</v>
      </c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x14ac:dyDescent="0.25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49"/>
      <c r="G277" s="153">
        <f t="shared" si="96"/>
        <v>0</v>
      </c>
      <c r="H277" s="134">
        <f t="shared" si="97"/>
        <v>0</v>
      </c>
      <c r="I277" s="135">
        <f t="shared" si="98"/>
        <v>0</v>
      </c>
      <c r="J277" s="167">
        <f t="shared" si="99"/>
        <v>0</v>
      </c>
      <c r="K277" s="149"/>
      <c r="L277" s="130">
        <v>0</v>
      </c>
      <c r="M277" s="131">
        <v>0</v>
      </c>
      <c r="N277" s="131">
        <v>0</v>
      </c>
      <c r="O277" s="132">
        <v>0</v>
      </c>
      <c r="P277" s="149"/>
      <c r="Q277" s="133">
        <v>0</v>
      </c>
      <c r="R277" s="131">
        <v>0</v>
      </c>
      <c r="S277" s="131">
        <v>0</v>
      </c>
      <c r="T277" s="132">
        <v>0</v>
      </c>
      <c r="U277" s="149"/>
      <c r="V277" s="133">
        <v>0</v>
      </c>
      <c r="W277" s="131">
        <v>0</v>
      </c>
      <c r="X277" s="131">
        <v>0</v>
      </c>
      <c r="Y277" s="132">
        <v>0</v>
      </c>
      <c r="Z277" s="149"/>
      <c r="AA277" s="133">
        <v>0</v>
      </c>
      <c r="AB277" s="131">
        <v>0</v>
      </c>
      <c r="AC277" s="131">
        <v>0</v>
      </c>
      <c r="AD277" s="132">
        <v>0</v>
      </c>
      <c r="AE277" s="149"/>
      <c r="AF277" s="133">
        <v>0</v>
      </c>
      <c r="AG277" s="131">
        <v>0</v>
      </c>
      <c r="AH277" s="131">
        <v>0</v>
      </c>
      <c r="AI277" s="132">
        <v>0</v>
      </c>
      <c r="AJ277" s="133">
        <f t="shared" si="100"/>
        <v>0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0</v>
      </c>
      <c r="AO277" s="133">
        <f t="shared" si="105"/>
        <v>0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0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0</v>
      </c>
      <c r="AY277" s="133">
        <f t="shared" si="115"/>
        <v>0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0</v>
      </c>
    </row>
    <row r="278" spans="1:55" x14ac:dyDescent="0.25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49"/>
      <c r="G278" s="153">
        <f t="shared" si="96"/>
        <v>0</v>
      </c>
      <c r="H278" s="134">
        <f t="shared" si="97"/>
        <v>0</v>
      </c>
      <c r="I278" s="135">
        <f t="shared" si="98"/>
        <v>0</v>
      </c>
      <c r="J278" s="167">
        <f t="shared" si="99"/>
        <v>0</v>
      </c>
      <c r="K278" s="149"/>
      <c r="L278" s="130">
        <v>0</v>
      </c>
      <c r="M278" s="131">
        <v>0</v>
      </c>
      <c r="N278" s="131">
        <v>0</v>
      </c>
      <c r="O278" s="132">
        <v>0</v>
      </c>
      <c r="P278" s="149"/>
      <c r="Q278" s="133">
        <v>0</v>
      </c>
      <c r="R278" s="131">
        <v>0</v>
      </c>
      <c r="S278" s="131">
        <v>0</v>
      </c>
      <c r="T278" s="132">
        <v>0</v>
      </c>
      <c r="U278" s="149"/>
      <c r="V278" s="133">
        <v>0</v>
      </c>
      <c r="W278" s="131">
        <v>0</v>
      </c>
      <c r="X278" s="131">
        <v>0</v>
      </c>
      <c r="Y278" s="132">
        <v>0</v>
      </c>
      <c r="Z278" s="149"/>
      <c r="AA278" s="133">
        <v>0</v>
      </c>
      <c r="AB278" s="131">
        <v>0</v>
      </c>
      <c r="AC278" s="131">
        <v>0</v>
      </c>
      <c r="AD278" s="132">
        <v>0</v>
      </c>
      <c r="AE278" s="149"/>
      <c r="AF278" s="133">
        <v>0</v>
      </c>
      <c r="AG278" s="131">
        <v>0</v>
      </c>
      <c r="AH278" s="131">
        <v>0</v>
      </c>
      <c r="AI278" s="132">
        <v>0</v>
      </c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x14ac:dyDescent="0.25">
      <c r="A279" s="138" t="s">
        <v>772</v>
      </c>
      <c r="B279" s="131" t="s">
        <v>1433</v>
      </c>
      <c r="C279" s="131" t="s">
        <v>90</v>
      </c>
      <c r="D279" s="131" t="s">
        <v>382</v>
      </c>
      <c r="E279" s="132" t="s">
        <v>1955</v>
      </c>
      <c r="F279" s="149"/>
      <c r="G279" s="153">
        <f t="shared" si="96"/>
        <v>0</v>
      </c>
      <c r="H279" s="134">
        <f t="shared" si="97"/>
        <v>0</v>
      </c>
      <c r="I279" s="135">
        <f t="shared" si="98"/>
        <v>0</v>
      </c>
      <c r="J279" s="167">
        <f t="shared" si="99"/>
        <v>0</v>
      </c>
      <c r="K279" s="149"/>
      <c r="L279" s="130">
        <v>0</v>
      </c>
      <c r="M279" s="131">
        <v>0</v>
      </c>
      <c r="N279" s="131">
        <v>0</v>
      </c>
      <c r="O279" s="132">
        <v>0</v>
      </c>
      <c r="P279" s="149"/>
      <c r="Q279" s="133">
        <v>0</v>
      </c>
      <c r="R279" s="131">
        <v>0</v>
      </c>
      <c r="S279" s="131">
        <v>0</v>
      </c>
      <c r="T279" s="132">
        <v>0</v>
      </c>
      <c r="U279" s="149"/>
      <c r="V279" s="133">
        <v>0</v>
      </c>
      <c r="W279" s="131">
        <v>0</v>
      </c>
      <c r="X279" s="131">
        <v>0</v>
      </c>
      <c r="Y279" s="132">
        <v>0</v>
      </c>
      <c r="Z279" s="149"/>
      <c r="AA279" s="133">
        <v>0</v>
      </c>
      <c r="AB279" s="131">
        <v>0</v>
      </c>
      <c r="AC279" s="131">
        <v>0</v>
      </c>
      <c r="AD279" s="132">
        <v>0</v>
      </c>
      <c r="AE279" s="149"/>
      <c r="AF279" s="133">
        <v>0</v>
      </c>
      <c r="AG279" s="131">
        <v>0</v>
      </c>
      <c r="AH279" s="131">
        <v>0</v>
      </c>
      <c r="AI279" s="132">
        <v>0</v>
      </c>
      <c r="AJ279" s="133">
        <f t="shared" si="100"/>
        <v>0</v>
      </c>
      <c r="AK279" s="131">
        <f t="shared" si="101"/>
        <v>0</v>
      </c>
      <c r="AL279" s="131">
        <f t="shared" si="102"/>
        <v>0</v>
      </c>
      <c r="AM279" s="131">
        <f t="shared" si="103"/>
        <v>0</v>
      </c>
      <c r="AN279" s="136">
        <f t="shared" si="104"/>
        <v>0</v>
      </c>
      <c r="AO279" s="133">
        <f t="shared" si="105"/>
        <v>0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0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0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x14ac:dyDescent="0.25">
      <c r="A280" s="138" t="s">
        <v>773</v>
      </c>
      <c r="B280" s="131" t="s">
        <v>1392</v>
      </c>
      <c r="C280" s="131" t="s">
        <v>1948</v>
      </c>
      <c r="D280" s="131" t="s">
        <v>1949</v>
      </c>
      <c r="E280" s="132" t="s">
        <v>1314</v>
      </c>
      <c r="F280" s="149"/>
      <c r="G280" s="153">
        <f t="shared" si="96"/>
        <v>0</v>
      </c>
      <c r="H280" s="134">
        <f t="shared" si="97"/>
        <v>3</v>
      </c>
      <c r="I280" s="135">
        <f t="shared" si="98"/>
        <v>23.4</v>
      </c>
      <c r="J280" s="167">
        <f t="shared" si="99"/>
        <v>417</v>
      </c>
      <c r="K280" s="149"/>
      <c r="L280" s="130">
        <v>0</v>
      </c>
      <c r="M280" s="131">
        <v>2</v>
      </c>
      <c r="N280" s="131">
        <v>9.6999999999999993</v>
      </c>
      <c r="O280" s="132">
        <v>164</v>
      </c>
      <c r="P280" s="149"/>
      <c r="Q280" s="133">
        <v>0</v>
      </c>
      <c r="R280" s="131">
        <v>0</v>
      </c>
      <c r="S280" s="131">
        <v>0</v>
      </c>
      <c r="T280" s="132">
        <v>20</v>
      </c>
      <c r="U280" s="149"/>
      <c r="V280" s="133">
        <v>0</v>
      </c>
      <c r="W280" s="131">
        <v>0</v>
      </c>
      <c r="X280" s="131">
        <v>0</v>
      </c>
      <c r="Y280" s="132">
        <v>0</v>
      </c>
      <c r="Z280" s="149"/>
      <c r="AA280" s="133">
        <v>0</v>
      </c>
      <c r="AB280" s="131">
        <v>1</v>
      </c>
      <c r="AC280" s="131">
        <v>13.7</v>
      </c>
      <c r="AD280" s="132">
        <v>213</v>
      </c>
      <c r="AE280" s="149"/>
      <c r="AF280" s="133">
        <v>0</v>
      </c>
      <c r="AG280" s="131">
        <v>0</v>
      </c>
      <c r="AH280" s="131">
        <v>0</v>
      </c>
      <c r="AI280" s="132">
        <v>20</v>
      </c>
      <c r="AJ280" s="133">
        <f t="shared" si="100"/>
        <v>164</v>
      </c>
      <c r="AK280" s="131">
        <f t="shared" si="101"/>
        <v>20</v>
      </c>
      <c r="AL280" s="131">
        <f t="shared" si="102"/>
        <v>0</v>
      </c>
      <c r="AM280" s="131">
        <f t="shared" si="103"/>
        <v>213</v>
      </c>
      <c r="AN280" s="136">
        <f t="shared" si="104"/>
        <v>20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2</v>
      </c>
      <c r="AU280" s="131">
        <f t="shared" si="111"/>
        <v>0</v>
      </c>
      <c r="AV280" s="131">
        <f t="shared" si="112"/>
        <v>0</v>
      </c>
      <c r="AW280" s="131">
        <f t="shared" si="113"/>
        <v>1</v>
      </c>
      <c r="AX280" s="136">
        <f t="shared" si="114"/>
        <v>0</v>
      </c>
      <c r="AY280" s="133">
        <f t="shared" si="115"/>
        <v>9.6999999999999993</v>
      </c>
      <c r="AZ280" s="131">
        <f t="shared" si="116"/>
        <v>0</v>
      </c>
      <c r="BA280" s="131">
        <f t="shared" si="117"/>
        <v>0</v>
      </c>
      <c r="BB280" s="131">
        <f t="shared" si="118"/>
        <v>13.7</v>
      </c>
      <c r="BC280" s="132">
        <f t="shared" si="119"/>
        <v>0</v>
      </c>
    </row>
    <row r="281" spans="1:55" x14ac:dyDescent="0.25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49"/>
      <c r="G281" s="153">
        <f t="shared" si="96"/>
        <v>0</v>
      </c>
      <c r="H281" s="134">
        <f t="shared" si="97"/>
        <v>1</v>
      </c>
      <c r="I281" s="135">
        <f t="shared" si="98"/>
        <v>2.8</v>
      </c>
      <c r="J281" s="167">
        <f t="shared" si="99"/>
        <v>237</v>
      </c>
      <c r="K281" s="149"/>
      <c r="L281" s="130">
        <v>0</v>
      </c>
      <c r="M281" s="131">
        <v>0</v>
      </c>
      <c r="N281" s="131">
        <v>0</v>
      </c>
      <c r="O281" s="132">
        <v>0</v>
      </c>
      <c r="P281" s="149"/>
      <c r="Q281" s="133">
        <v>0</v>
      </c>
      <c r="R281" s="131">
        <v>1</v>
      </c>
      <c r="S281" s="131">
        <v>2.8</v>
      </c>
      <c r="T281" s="132">
        <v>197</v>
      </c>
      <c r="U281" s="149"/>
      <c r="V281" s="133">
        <v>0</v>
      </c>
      <c r="W281" s="131">
        <v>0</v>
      </c>
      <c r="X281" s="131">
        <v>0</v>
      </c>
      <c r="Y281" s="132">
        <v>20</v>
      </c>
      <c r="Z281" s="149"/>
      <c r="AA281" s="133">
        <v>0</v>
      </c>
      <c r="AB281" s="131">
        <v>0</v>
      </c>
      <c r="AC281" s="131">
        <v>0</v>
      </c>
      <c r="AD281" s="132">
        <v>20</v>
      </c>
      <c r="AE281" s="149"/>
      <c r="AF281" s="133">
        <v>0</v>
      </c>
      <c r="AG281" s="131">
        <v>0</v>
      </c>
      <c r="AH281" s="131">
        <v>0</v>
      </c>
      <c r="AI281" s="132">
        <v>0</v>
      </c>
      <c r="AJ281" s="133">
        <f t="shared" si="100"/>
        <v>0</v>
      </c>
      <c r="AK281" s="131">
        <f t="shared" si="101"/>
        <v>197</v>
      </c>
      <c r="AL281" s="131">
        <f t="shared" si="102"/>
        <v>20</v>
      </c>
      <c r="AM281" s="131">
        <f t="shared" si="103"/>
        <v>20</v>
      </c>
      <c r="AN281" s="136">
        <f t="shared" si="104"/>
        <v>0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0</v>
      </c>
      <c r="AU281" s="131">
        <f t="shared" si="111"/>
        <v>1</v>
      </c>
      <c r="AV281" s="131">
        <f t="shared" si="112"/>
        <v>0</v>
      </c>
      <c r="AW281" s="131">
        <f t="shared" si="113"/>
        <v>0</v>
      </c>
      <c r="AX281" s="136">
        <f t="shared" si="114"/>
        <v>0</v>
      </c>
      <c r="AY281" s="133">
        <f t="shared" si="115"/>
        <v>0</v>
      </c>
      <c r="AZ281" s="131">
        <f t="shared" si="116"/>
        <v>2.8</v>
      </c>
      <c r="BA281" s="131">
        <f t="shared" si="117"/>
        <v>0</v>
      </c>
      <c r="BB281" s="131">
        <f t="shared" si="118"/>
        <v>0</v>
      </c>
      <c r="BC281" s="132">
        <f t="shared" si="119"/>
        <v>0</v>
      </c>
    </row>
    <row r="282" spans="1:55" x14ac:dyDescent="0.25">
      <c r="A282" s="138" t="s">
        <v>1053</v>
      </c>
      <c r="B282" s="131" t="s">
        <v>2047</v>
      </c>
      <c r="C282" s="131" t="s">
        <v>2134</v>
      </c>
      <c r="D282" s="131" t="s">
        <v>2135</v>
      </c>
      <c r="E282" s="132" t="s">
        <v>2026</v>
      </c>
      <c r="F282" s="149"/>
      <c r="G282" s="153">
        <f t="shared" si="96"/>
        <v>0</v>
      </c>
      <c r="H282" s="134">
        <f t="shared" si="97"/>
        <v>0</v>
      </c>
      <c r="I282" s="135">
        <f t="shared" si="98"/>
        <v>0</v>
      </c>
      <c r="J282" s="167">
        <f t="shared" si="99"/>
        <v>0</v>
      </c>
      <c r="K282" s="149"/>
      <c r="L282" s="130">
        <v>0</v>
      </c>
      <c r="M282" s="131">
        <v>0</v>
      </c>
      <c r="N282" s="131">
        <v>0</v>
      </c>
      <c r="O282" s="132">
        <v>0</v>
      </c>
      <c r="P282" s="149"/>
      <c r="Q282" s="133">
        <v>0</v>
      </c>
      <c r="R282" s="131">
        <v>0</v>
      </c>
      <c r="S282" s="131">
        <v>0</v>
      </c>
      <c r="T282" s="132">
        <v>0</v>
      </c>
      <c r="U282" s="149"/>
      <c r="V282" s="133">
        <v>0</v>
      </c>
      <c r="W282" s="131">
        <v>0</v>
      </c>
      <c r="X282" s="131">
        <v>0</v>
      </c>
      <c r="Y282" s="132">
        <v>0</v>
      </c>
      <c r="Z282" s="149"/>
      <c r="AA282" s="133">
        <v>0</v>
      </c>
      <c r="AB282" s="131">
        <v>0</v>
      </c>
      <c r="AC282" s="131">
        <v>0</v>
      </c>
      <c r="AD282" s="132">
        <v>0</v>
      </c>
      <c r="AE282" s="149"/>
      <c r="AF282" s="133">
        <v>0</v>
      </c>
      <c r="AG282" s="131">
        <v>0</v>
      </c>
      <c r="AH282" s="131">
        <v>0</v>
      </c>
      <c r="AI282" s="132">
        <v>0</v>
      </c>
      <c r="AJ282" s="133">
        <f t="shared" si="100"/>
        <v>0</v>
      </c>
      <c r="AK282" s="131">
        <f t="shared" si="101"/>
        <v>0</v>
      </c>
      <c r="AL282" s="131">
        <f t="shared" si="102"/>
        <v>0</v>
      </c>
      <c r="AM282" s="131">
        <f t="shared" si="103"/>
        <v>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0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0</v>
      </c>
      <c r="BB282" s="131">
        <f t="shared" si="118"/>
        <v>0</v>
      </c>
      <c r="BC282" s="132">
        <f t="shared" si="119"/>
        <v>0</v>
      </c>
    </row>
    <row r="283" spans="1:55" x14ac:dyDescent="0.25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49"/>
      <c r="G283" s="153">
        <f t="shared" si="96"/>
        <v>0</v>
      </c>
      <c r="H283" s="134">
        <f t="shared" si="97"/>
        <v>0</v>
      </c>
      <c r="I283" s="135">
        <f t="shared" si="98"/>
        <v>0</v>
      </c>
      <c r="J283" s="167">
        <f t="shared" si="99"/>
        <v>20</v>
      </c>
      <c r="K283" s="149"/>
      <c r="L283" s="130">
        <v>0</v>
      </c>
      <c r="M283" s="131">
        <v>0</v>
      </c>
      <c r="N283" s="131">
        <v>0</v>
      </c>
      <c r="O283" s="132">
        <v>0</v>
      </c>
      <c r="P283" s="149"/>
      <c r="Q283" s="133">
        <v>0</v>
      </c>
      <c r="R283" s="131">
        <v>0</v>
      </c>
      <c r="S283" s="131">
        <v>0</v>
      </c>
      <c r="T283" s="132">
        <v>20</v>
      </c>
      <c r="U283" s="149"/>
      <c r="V283" s="133">
        <v>0</v>
      </c>
      <c r="W283" s="131">
        <v>0</v>
      </c>
      <c r="X283" s="131">
        <v>0</v>
      </c>
      <c r="Y283" s="132">
        <v>0</v>
      </c>
      <c r="Z283" s="149"/>
      <c r="AA283" s="133">
        <v>0</v>
      </c>
      <c r="AB283" s="131">
        <v>0</v>
      </c>
      <c r="AC283" s="131">
        <v>0</v>
      </c>
      <c r="AD283" s="132">
        <v>0</v>
      </c>
      <c r="AE283" s="149"/>
      <c r="AF283" s="133">
        <v>0</v>
      </c>
      <c r="AG283" s="131">
        <v>0</v>
      </c>
      <c r="AH283" s="131">
        <v>0</v>
      </c>
      <c r="AI283" s="132">
        <v>0</v>
      </c>
      <c r="AJ283" s="133">
        <f t="shared" si="100"/>
        <v>0</v>
      </c>
      <c r="AK283" s="131">
        <f t="shared" si="101"/>
        <v>20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x14ac:dyDescent="0.25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49"/>
      <c r="G284" s="153">
        <f t="shared" si="96"/>
        <v>0</v>
      </c>
      <c r="H284" s="134">
        <f t="shared" si="97"/>
        <v>0</v>
      </c>
      <c r="I284" s="135">
        <f t="shared" si="98"/>
        <v>0</v>
      </c>
      <c r="J284" s="167">
        <f t="shared" si="99"/>
        <v>0</v>
      </c>
      <c r="K284" s="149"/>
      <c r="L284" s="130">
        <v>0</v>
      </c>
      <c r="M284" s="131">
        <v>0</v>
      </c>
      <c r="N284" s="131">
        <v>0</v>
      </c>
      <c r="O284" s="132">
        <v>0</v>
      </c>
      <c r="P284" s="149"/>
      <c r="Q284" s="133">
        <v>0</v>
      </c>
      <c r="R284" s="131">
        <v>0</v>
      </c>
      <c r="S284" s="131">
        <v>0</v>
      </c>
      <c r="T284" s="132">
        <v>0</v>
      </c>
      <c r="U284" s="149"/>
      <c r="V284" s="133">
        <v>0</v>
      </c>
      <c r="W284" s="131">
        <v>0</v>
      </c>
      <c r="X284" s="131">
        <v>0</v>
      </c>
      <c r="Y284" s="132">
        <v>0</v>
      </c>
      <c r="Z284" s="149"/>
      <c r="AA284" s="133">
        <v>0</v>
      </c>
      <c r="AB284" s="131">
        <v>0</v>
      </c>
      <c r="AC284" s="131">
        <v>0</v>
      </c>
      <c r="AD284" s="132">
        <v>0</v>
      </c>
      <c r="AE284" s="149"/>
      <c r="AF284" s="133">
        <v>0</v>
      </c>
      <c r="AG284" s="131">
        <v>0</v>
      </c>
      <c r="AH284" s="131">
        <v>0</v>
      </c>
      <c r="AI284" s="132">
        <v>0</v>
      </c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x14ac:dyDescent="0.25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1312</v>
      </c>
      <c r="F285" s="149"/>
      <c r="G285" s="153">
        <f t="shared" si="96"/>
        <v>0</v>
      </c>
      <c r="H285" s="134">
        <f t="shared" si="97"/>
        <v>2</v>
      </c>
      <c r="I285" s="135">
        <f t="shared" si="98"/>
        <v>8.6999999999999993</v>
      </c>
      <c r="J285" s="167">
        <f t="shared" si="99"/>
        <v>178</v>
      </c>
      <c r="K285" s="149"/>
      <c r="L285" s="130">
        <v>0</v>
      </c>
      <c r="M285" s="131">
        <v>2</v>
      </c>
      <c r="N285" s="131">
        <v>8.6999999999999993</v>
      </c>
      <c r="O285" s="132">
        <v>158</v>
      </c>
      <c r="P285" s="149"/>
      <c r="Q285" s="133">
        <v>0</v>
      </c>
      <c r="R285" s="131">
        <v>0</v>
      </c>
      <c r="S285" s="131">
        <v>0</v>
      </c>
      <c r="T285" s="132">
        <v>0</v>
      </c>
      <c r="U285" s="149"/>
      <c r="V285" s="133">
        <v>0</v>
      </c>
      <c r="W285" s="131">
        <v>0</v>
      </c>
      <c r="X285" s="131">
        <v>0</v>
      </c>
      <c r="Y285" s="132">
        <v>0</v>
      </c>
      <c r="Z285" s="149"/>
      <c r="AA285" s="133">
        <v>0</v>
      </c>
      <c r="AB285" s="131">
        <v>0</v>
      </c>
      <c r="AC285" s="131">
        <v>0</v>
      </c>
      <c r="AD285" s="132">
        <v>0</v>
      </c>
      <c r="AE285" s="149"/>
      <c r="AF285" s="133">
        <v>0</v>
      </c>
      <c r="AG285" s="131">
        <v>0</v>
      </c>
      <c r="AH285" s="131">
        <v>0</v>
      </c>
      <c r="AI285" s="132">
        <v>20</v>
      </c>
      <c r="AJ285" s="133">
        <f t="shared" si="100"/>
        <v>158</v>
      </c>
      <c r="AK285" s="131">
        <f t="shared" si="101"/>
        <v>0</v>
      </c>
      <c r="AL285" s="131">
        <f t="shared" si="102"/>
        <v>0</v>
      </c>
      <c r="AM285" s="131">
        <f t="shared" si="103"/>
        <v>0</v>
      </c>
      <c r="AN285" s="136">
        <f t="shared" si="104"/>
        <v>20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2</v>
      </c>
      <c r="AU285" s="131">
        <f t="shared" si="111"/>
        <v>0</v>
      </c>
      <c r="AV285" s="131">
        <f t="shared" si="112"/>
        <v>0</v>
      </c>
      <c r="AW285" s="131">
        <f t="shared" si="113"/>
        <v>0</v>
      </c>
      <c r="AX285" s="136">
        <f t="shared" si="114"/>
        <v>0</v>
      </c>
      <c r="AY285" s="133">
        <f t="shared" si="115"/>
        <v>8.6999999999999993</v>
      </c>
      <c r="AZ285" s="131">
        <f t="shared" si="116"/>
        <v>0</v>
      </c>
      <c r="BA285" s="131">
        <f t="shared" si="117"/>
        <v>0</v>
      </c>
      <c r="BB285" s="131">
        <f t="shared" si="118"/>
        <v>0</v>
      </c>
      <c r="BC285" s="132">
        <f t="shared" si="119"/>
        <v>0</v>
      </c>
    </row>
    <row r="286" spans="1:55" x14ac:dyDescent="0.25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49"/>
      <c r="G286" s="153">
        <f t="shared" si="96"/>
        <v>0</v>
      </c>
      <c r="H286" s="134">
        <f t="shared" si="97"/>
        <v>0</v>
      </c>
      <c r="I286" s="135">
        <f t="shared" si="98"/>
        <v>0</v>
      </c>
      <c r="J286" s="167">
        <f t="shared" si="99"/>
        <v>0</v>
      </c>
      <c r="K286" s="149"/>
      <c r="L286" s="130">
        <v>0</v>
      </c>
      <c r="M286" s="131">
        <v>0</v>
      </c>
      <c r="N286" s="131">
        <v>0</v>
      </c>
      <c r="O286" s="132">
        <v>0</v>
      </c>
      <c r="P286" s="149"/>
      <c r="Q286" s="133">
        <v>0</v>
      </c>
      <c r="R286" s="131">
        <v>0</v>
      </c>
      <c r="S286" s="131">
        <v>0</v>
      </c>
      <c r="T286" s="132">
        <v>0</v>
      </c>
      <c r="U286" s="149"/>
      <c r="V286" s="133">
        <v>0</v>
      </c>
      <c r="W286" s="131">
        <v>0</v>
      </c>
      <c r="X286" s="131">
        <v>0</v>
      </c>
      <c r="Y286" s="132">
        <v>0</v>
      </c>
      <c r="Z286" s="149"/>
      <c r="AA286" s="133">
        <v>0</v>
      </c>
      <c r="AB286" s="131">
        <v>0</v>
      </c>
      <c r="AC286" s="131">
        <v>0</v>
      </c>
      <c r="AD286" s="132">
        <v>0</v>
      </c>
      <c r="AE286" s="149"/>
      <c r="AF286" s="133">
        <v>0</v>
      </c>
      <c r="AG286" s="131">
        <v>0</v>
      </c>
      <c r="AH286" s="131">
        <v>0</v>
      </c>
      <c r="AI286" s="132">
        <v>0</v>
      </c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x14ac:dyDescent="0.25">
      <c r="A287" s="138" t="s">
        <v>779</v>
      </c>
      <c r="B287" s="131" t="s">
        <v>49</v>
      </c>
      <c r="C287" s="131" t="s">
        <v>1967</v>
      </c>
      <c r="D287" s="131" t="s">
        <v>1968</v>
      </c>
      <c r="E287" s="132" t="s">
        <v>1955</v>
      </c>
      <c r="F287" s="149"/>
      <c r="G287" s="153">
        <f t="shared" si="96"/>
        <v>0</v>
      </c>
      <c r="H287" s="134">
        <f t="shared" si="97"/>
        <v>0</v>
      </c>
      <c r="I287" s="135">
        <f t="shared" si="98"/>
        <v>0</v>
      </c>
      <c r="J287" s="167">
        <f t="shared" si="99"/>
        <v>0</v>
      </c>
      <c r="K287" s="149"/>
      <c r="L287" s="130">
        <v>0</v>
      </c>
      <c r="M287" s="131">
        <v>0</v>
      </c>
      <c r="N287" s="131">
        <v>0</v>
      </c>
      <c r="O287" s="132">
        <v>0</v>
      </c>
      <c r="P287" s="149"/>
      <c r="Q287" s="133">
        <v>0</v>
      </c>
      <c r="R287" s="131">
        <v>0</v>
      </c>
      <c r="S287" s="131">
        <v>0</v>
      </c>
      <c r="T287" s="132">
        <v>0</v>
      </c>
      <c r="U287" s="149"/>
      <c r="V287" s="133">
        <v>0</v>
      </c>
      <c r="W287" s="131">
        <v>0</v>
      </c>
      <c r="X287" s="131">
        <v>0</v>
      </c>
      <c r="Y287" s="132">
        <v>0</v>
      </c>
      <c r="Z287" s="149"/>
      <c r="AA287" s="133">
        <v>0</v>
      </c>
      <c r="AB287" s="131">
        <v>0</v>
      </c>
      <c r="AC287" s="131">
        <v>0</v>
      </c>
      <c r="AD287" s="132">
        <v>0</v>
      </c>
      <c r="AE287" s="149"/>
      <c r="AF287" s="133">
        <v>0</v>
      </c>
      <c r="AG287" s="131">
        <v>0</v>
      </c>
      <c r="AH287" s="131">
        <v>0</v>
      </c>
      <c r="AI287" s="132">
        <v>0</v>
      </c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x14ac:dyDescent="0.25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49"/>
      <c r="G288" s="153">
        <f t="shared" si="96"/>
        <v>0</v>
      </c>
      <c r="H288" s="134">
        <f t="shared" si="97"/>
        <v>0</v>
      </c>
      <c r="I288" s="135">
        <f t="shared" si="98"/>
        <v>0</v>
      </c>
      <c r="J288" s="167">
        <f t="shared" si="99"/>
        <v>0</v>
      </c>
      <c r="K288" s="149"/>
      <c r="L288" s="130">
        <v>0</v>
      </c>
      <c r="M288" s="131">
        <v>0</v>
      </c>
      <c r="N288" s="131">
        <v>0</v>
      </c>
      <c r="O288" s="132">
        <v>0</v>
      </c>
      <c r="P288" s="149"/>
      <c r="Q288" s="133">
        <v>0</v>
      </c>
      <c r="R288" s="131">
        <v>0</v>
      </c>
      <c r="S288" s="131">
        <v>0</v>
      </c>
      <c r="T288" s="132">
        <v>0</v>
      </c>
      <c r="U288" s="149"/>
      <c r="V288" s="133">
        <v>0</v>
      </c>
      <c r="W288" s="131">
        <v>0</v>
      </c>
      <c r="X288" s="131">
        <v>0</v>
      </c>
      <c r="Y288" s="132">
        <v>0</v>
      </c>
      <c r="Z288" s="149"/>
      <c r="AA288" s="133">
        <v>0</v>
      </c>
      <c r="AB288" s="131">
        <v>0</v>
      </c>
      <c r="AC288" s="131">
        <v>0</v>
      </c>
      <c r="AD288" s="132">
        <v>0</v>
      </c>
      <c r="AE288" s="149"/>
      <c r="AF288" s="133">
        <v>0</v>
      </c>
      <c r="AG288" s="131">
        <v>0</v>
      </c>
      <c r="AH288" s="131">
        <v>0</v>
      </c>
      <c r="AI288" s="132">
        <v>0</v>
      </c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x14ac:dyDescent="0.25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49"/>
      <c r="G289" s="153">
        <f t="shared" si="96"/>
        <v>3</v>
      </c>
      <c r="H289" s="134">
        <f t="shared" si="97"/>
        <v>4</v>
      </c>
      <c r="I289" s="135">
        <f t="shared" si="98"/>
        <v>95.100000000000009</v>
      </c>
      <c r="J289" s="167">
        <f t="shared" si="99"/>
        <v>892</v>
      </c>
      <c r="K289" s="149"/>
      <c r="L289" s="130">
        <v>1</v>
      </c>
      <c r="M289" s="131">
        <v>1</v>
      </c>
      <c r="N289" s="131">
        <v>2.2000000000000002</v>
      </c>
      <c r="O289" s="132">
        <v>110</v>
      </c>
      <c r="P289" s="149"/>
      <c r="Q289" s="133">
        <v>0</v>
      </c>
      <c r="R289" s="131">
        <v>1</v>
      </c>
      <c r="S289" s="131">
        <v>54.8</v>
      </c>
      <c r="T289" s="132">
        <v>291</v>
      </c>
      <c r="U289" s="149"/>
      <c r="V289" s="133">
        <v>0</v>
      </c>
      <c r="W289" s="131">
        <v>0</v>
      </c>
      <c r="X289" s="131">
        <v>0</v>
      </c>
      <c r="Y289" s="132">
        <v>20</v>
      </c>
      <c r="Z289" s="149"/>
      <c r="AA289" s="133">
        <v>2</v>
      </c>
      <c r="AB289" s="131">
        <v>1</v>
      </c>
      <c r="AC289" s="131">
        <v>36.6</v>
      </c>
      <c r="AD289" s="132">
        <v>266</v>
      </c>
      <c r="AE289" s="149"/>
      <c r="AF289" s="133">
        <v>0</v>
      </c>
      <c r="AG289" s="131">
        <v>1</v>
      </c>
      <c r="AH289" s="131">
        <v>1.5</v>
      </c>
      <c r="AI289" s="132">
        <v>225</v>
      </c>
      <c r="AJ289" s="133">
        <f t="shared" si="100"/>
        <v>110</v>
      </c>
      <c r="AK289" s="131">
        <f t="shared" si="101"/>
        <v>291</v>
      </c>
      <c r="AL289" s="131">
        <f t="shared" si="102"/>
        <v>20</v>
      </c>
      <c r="AM289" s="131">
        <f t="shared" si="103"/>
        <v>266</v>
      </c>
      <c r="AN289" s="136">
        <f t="shared" si="104"/>
        <v>225</v>
      </c>
      <c r="AO289" s="133">
        <f t="shared" si="105"/>
        <v>1</v>
      </c>
      <c r="AP289" s="131">
        <f t="shared" si="106"/>
        <v>0</v>
      </c>
      <c r="AQ289" s="131">
        <f t="shared" si="107"/>
        <v>0</v>
      </c>
      <c r="AR289" s="131">
        <f t="shared" si="108"/>
        <v>2</v>
      </c>
      <c r="AS289" s="136">
        <f t="shared" si="109"/>
        <v>0</v>
      </c>
      <c r="AT289" s="133">
        <f t="shared" si="110"/>
        <v>1</v>
      </c>
      <c r="AU289" s="131">
        <f t="shared" si="111"/>
        <v>1</v>
      </c>
      <c r="AV289" s="131">
        <f t="shared" si="112"/>
        <v>0</v>
      </c>
      <c r="AW289" s="131">
        <f t="shared" si="113"/>
        <v>1</v>
      </c>
      <c r="AX289" s="136">
        <f t="shared" si="114"/>
        <v>1</v>
      </c>
      <c r="AY289" s="133">
        <f t="shared" si="115"/>
        <v>2.2000000000000002</v>
      </c>
      <c r="AZ289" s="131">
        <f t="shared" si="116"/>
        <v>54.8</v>
      </c>
      <c r="BA289" s="131">
        <f t="shared" si="117"/>
        <v>0</v>
      </c>
      <c r="BB289" s="131">
        <f t="shared" si="118"/>
        <v>36.6</v>
      </c>
      <c r="BC289" s="132">
        <f t="shared" si="119"/>
        <v>1.5</v>
      </c>
    </row>
    <row r="290" spans="1:55" x14ac:dyDescent="0.25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49"/>
      <c r="G290" s="153">
        <f t="shared" si="96"/>
        <v>0</v>
      </c>
      <c r="H290" s="134">
        <f t="shared" si="97"/>
        <v>0</v>
      </c>
      <c r="I290" s="135">
        <f t="shared" si="98"/>
        <v>0</v>
      </c>
      <c r="J290" s="167">
        <f t="shared" si="99"/>
        <v>0</v>
      </c>
      <c r="K290" s="149"/>
      <c r="L290" s="130">
        <v>0</v>
      </c>
      <c r="M290" s="131">
        <v>0</v>
      </c>
      <c r="N290" s="131">
        <v>0</v>
      </c>
      <c r="O290" s="132">
        <v>0</v>
      </c>
      <c r="P290" s="149"/>
      <c r="Q290" s="133">
        <v>0</v>
      </c>
      <c r="R290" s="131">
        <v>0</v>
      </c>
      <c r="S290" s="131">
        <v>0</v>
      </c>
      <c r="T290" s="132">
        <v>0</v>
      </c>
      <c r="U290" s="149"/>
      <c r="V290" s="133">
        <v>0</v>
      </c>
      <c r="W290" s="131">
        <v>0</v>
      </c>
      <c r="X290" s="131">
        <v>0</v>
      </c>
      <c r="Y290" s="132">
        <v>0</v>
      </c>
      <c r="Z290" s="149"/>
      <c r="AA290" s="133">
        <v>0</v>
      </c>
      <c r="AB290" s="131">
        <v>0</v>
      </c>
      <c r="AC290" s="131">
        <v>0</v>
      </c>
      <c r="AD290" s="132">
        <v>0</v>
      </c>
      <c r="AE290" s="149"/>
      <c r="AF290" s="133">
        <v>0</v>
      </c>
      <c r="AG290" s="131">
        <v>0</v>
      </c>
      <c r="AH290" s="131">
        <v>0</v>
      </c>
      <c r="AI290" s="132">
        <v>0</v>
      </c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x14ac:dyDescent="0.25">
      <c r="A291" s="138" t="s">
        <v>782</v>
      </c>
      <c r="B291" s="131" t="s">
        <v>48</v>
      </c>
      <c r="C291" s="131" t="s">
        <v>156</v>
      </c>
      <c r="D291" s="131" t="s">
        <v>154</v>
      </c>
      <c r="E291" s="132" t="s">
        <v>1311</v>
      </c>
      <c r="F291" s="149"/>
      <c r="G291" s="153">
        <f t="shared" si="96"/>
        <v>1</v>
      </c>
      <c r="H291" s="134">
        <f t="shared" si="97"/>
        <v>0</v>
      </c>
      <c r="I291" s="135">
        <f t="shared" si="98"/>
        <v>1.4</v>
      </c>
      <c r="J291" s="167">
        <f t="shared" si="99"/>
        <v>176</v>
      </c>
      <c r="K291" s="149"/>
      <c r="L291" s="130">
        <v>0</v>
      </c>
      <c r="M291" s="131">
        <v>0</v>
      </c>
      <c r="N291" s="131">
        <v>0</v>
      </c>
      <c r="O291" s="132">
        <v>0</v>
      </c>
      <c r="P291" s="149"/>
      <c r="Q291" s="133">
        <v>0</v>
      </c>
      <c r="R291" s="131">
        <v>0</v>
      </c>
      <c r="S291" s="131">
        <v>0</v>
      </c>
      <c r="T291" s="132">
        <v>0</v>
      </c>
      <c r="U291" s="149"/>
      <c r="V291" s="133">
        <v>0</v>
      </c>
      <c r="W291" s="131">
        <v>0</v>
      </c>
      <c r="X291" s="131">
        <v>0</v>
      </c>
      <c r="Y291" s="132">
        <v>0</v>
      </c>
      <c r="Z291" s="149"/>
      <c r="AA291" s="133">
        <v>1</v>
      </c>
      <c r="AB291" s="131">
        <v>0</v>
      </c>
      <c r="AC291" s="131">
        <v>1.4</v>
      </c>
      <c r="AD291" s="132">
        <v>156</v>
      </c>
      <c r="AE291" s="149"/>
      <c r="AF291" s="133">
        <v>0</v>
      </c>
      <c r="AG291" s="131">
        <v>0</v>
      </c>
      <c r="AH291" s="131">
        <v>0</v>
      </c>
      <c r="AI291" s="132">
        <v>20</v>
      </c>
      <c r="AJ291" s="133">
        <f t="shared" si="100"/>
        <v>0</v>
      </c>
      <c r="AK291" s="131">
        <f t="shared" si="101"/>
        <v>0</v>
      </c>
      <c r="AL291" s="131">
        <f t="shared" si="102"/>
        <v>0</v>
      </c>
      <c r="AM291" s="131">
        <f t="shared" si="103"/>
        <v>156</v>
      </c>
      <c r="AN291" s="136">
        <f t="shared" si="104"/>
        <v>20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1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1.4</v>
      </c>
      <c r="BC291" s="132">
        <f t="shared" si="119"/>
        <v>0</v>
      </c>
    </row>
    <row r="292" spans="1:55" x14ac:dyDescent="0.25">
      <c r="A292" s="138" t="s">
        <v>783</v>
      </c>
      <c r="B292" s="131" t="s">
        <v>1295</v>
      </c>
      <c r="C292" s="131" t="s">
        <v>114</v>
      </c>
      <c r="D292" s="131" t="s">
        <v>133</v>
      </c>
      <c r="E292" s="132" t="s">
        <v>1955</v>
      </c>
      <c r="F292" s="149"/>
      <c r="G292" s="153">
        <f t="shared" si="96"/>
        <v>0</v>
      </c>
      <c r="H292" s="134">
        <f t="shared" si="97"/>
        <v>0</v>
      </c>
      <c r="I292" s="135">
        <f t="shared" si="98"/>
        <v>0</v>
      </c>
      <c r="J292" s="167">
        <f t="shared" si="99"/>
        <v>0</v>
      </c>
      <c r="K292" s="149"/>
      <c r="L292" s="130">
        <v>0</v>
      </c>
      <c r="M292" s="131">
        <v>0</v>
      </c>
      <c r="N292" s="131">
        <v>0</v>
      </c>
      <c r="O292" s="132">
        <v>0</v>
      </c>
      <c r="P292" s="149"/>
      <c r="Q292" s="133">
        <v>0</v>
      </c>
      <c r="R292" s="131">
        <v>0</v>
      </c>
      <c r="S292" s="131">
        <v>0</v>
      </c>
      <c r="T292" s="132">
        <v>0</v>
      </c>
      <c r="U292" s="149"/>
      <c r="V292" s="133">
        <v>0</v>
      </c>
      <c r="W292" s="131">
        <v>0</v>
      </c>
      <c r="X292" s="131">
        <v>0</v>
      </c>
      <c r="Y292" s="132">
        <v>0</v>
      </c>
      <c r="Z292" s="149"/>
      <c r="AA292" s="133">
        <v>0</v>
      </c>
      <c r="AB292" s="131">
        <v>0</v>
      </c>
      <c r="AC292" s="131">
        <v>0</v>
      </c>
      <c r="AD292" s="132">
        <v>0</v>
      </c>
      <c r="AE292" s="149"/>
      <c r="AF292" s="133">
        <v>0</v>
      </c>
      <c r="AG292" s="131">
        <v>0</v>
      </c>
      <c r="AH292" s="131">
        <v>0</v>
      </c>
      <c r="AI292" s="132">
        <v>0</v>
      </c>
      <c r="AJ292" s="133">
        <f t="shared" si="100"/>
        <v>0</v>
      </c>
      <c r="AK292" s="131">
        <f t="shared" si="101"/>
        <v>0</v>
      </c>
      <c r="AL292" s="131">
        <f t="shared" si="102"/>
        <v>0</v>
      </c>
      <c r="AM292" s="131">
        <f t="shared" si="103"/>
        <v>0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0</v>
      </c>
      <c r="AS292" s="136">
        <f t="shared" si="109"/>
        <v>0</v>
      </c>
      <c r="AT292" s="133">
        <f t="shared" si="110"/>
        <v>0</v>
      </c>
      <c r="AU292" s="131">
        <f t="shared" si="111"/>
        <v>0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0</v>
      </c>
      <c r="BA292" s="131">
        <f t="shared" si="117"/>
        <v>0</v>
      </c>
      <c r="BB292" s="131">
        <f t="shared" si="118"/>
        <v>0</v>
      </c>
      <c r="BC292" s="132">
        <f t="shared" si="119"/>
        <v>0</v>
      </c>
    </row>
    <row r="293" spans="1:55" x14ac:dyDescent="0.25">
      <c r="A293" s="138" t="s">
        <v>784</v>
      </c>
      <c r="B293" s="131" t="s">
        <v>1294</v>
      </c>
      <c r="C293" s="131" t="s">
        <v>164</v>
      </c>
      <c r="D293" s="131" t="s">
        <v>153</v>
      </c>
      <c r="E293" s="132" t="s">
        <v>1311</v>
      </c>
      <c r="F293" s="149"/>
      <c r="G293" s="153">
        <f t="shared" si="96"/>
        <v>0</v>
      </c>
      <c r="H293" s="134">
        <f t="shared" si="97"/>
        <v>0</v>
      </c>
      <c r="I293" s="135">
        <f t="shared" si="98"/>
        <v>0</v>
      </c>
      <c r="J293" s="167">
        <f t="shared" si="99"/>
        <v>0</v>
      </c>
      <c r="K293" s="149"/>
      <c r="L293" s="130">
        <v>0</v>
      </c>
      <c r="M293" s="131">
        <v>0</v>
      </c>
      <c r="N293" s="131">
        <v>0</v>
      </c>
      <c r="O293" s="132">
        <v>0</v>
      </c>
      <c r="P293" s="149"/>
      <c r="Q293" s="133">
        <v>0</v>
      </c>
      <c r="R293" s="131">
        <v>0</v>
      </c>
      <c r="S293" s="131">
        <v>0</v>
      </c>
      <c r="T293" s="132">
        <v>0</v>
      </c>
      <c r="U293" s="149"/>
      <c r="V293" s="133">
        <v>0</v>
      </c>
      <c r="W293" s="131">
        <v>0</v>
      </c>
      <c r="X293" s="131">
        <v>0</v>
      </c>
      <c r="Y293" s="132">
        <v>0</v>
      </c>
      <c r="Z293" s="149"/>
      <c r="AA293" s="133">
        <v>0</v>
      </c>
      <c r="AB293" s="131">
        <v>0</v>
      </c>
      <c r="AC293" s="131">
        <v>0</v>
      </c>
      <c r="AD293" s="132">
        <v>0</v>
      </c>
      <c r="AE293" s="149"/>
      <c r="AF293" s="133">
        <v>0</v>
      </c>
      <c r="AG293" s="131">
        <v>0</v>
      </c>
      <c r="AH293" s="131">
        <v>0</v>
      </c>
      <c r="AI293" s="132">
        <v>0</v>
      </c>
      <c r="AJ293" s="133">
        <f t="shared" si="100"/>
        <v>0</v>
      </c>
      <c r="AK293" s="131">
        <f t="shared" si="101"/>
        <v>0</v>
      </c>
      <c r="AL293" s="131">
        <f t="shared" si="102"/>
        <v>0</v>
      </c>
      <c r="AM293" s="131">
        <f t="shared" si="103"/>
        <v>0</v>
      </c>
      <c r="AN293" s="136">
        <f t="shared" si="104"/>
        <v>0</v>
      </c>
      <c r="AO293" s="133">
        <f t="shared" si="105"/>
        <v>0</v>
      </c>
      <c r="AP293" s="131">
        <f t="shared" si="106"/>
        <v>0</v>
      </c>
      <c r="AQ293" s="131">
        <f t="shared" si="107"/>
        <v>0</v>
      </c>
      <c r="AR293" s="131">
        <f t="shared" si="108"/>
        <v>0</v>
      </c>
      <c r="AS293" s="136">
        <f t="shared" si="109"/>
        <v>0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0</v>
      </c>
      <c r="AZ293" s="131">
        <f t="shared" si="116"/>
        <v>0</v>
      </c>
      <c r="BA293" s="131">
        <f t="shared" si="117"/>
        <v>0</v>
      </c>
      <c r="BB293" s="131">
        <f t="shared" si="118"/>
        <v>0</v>
      </c>
      <c r="BC293" s="132">
        <f t="shared" si="119"/>
        <v>0</v>
      </c>
    </row>
    <row r="294" spans="1:55" x14ac:dyDescent="0.25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49"/>
      <c r="G294" s="153">
        <f t="shared" si="96"/>
        <v>0</v>
      </c>
      <c r="H294" s="134">
        <f t="shared" si="97"/>
        <v>0</v>
      </c>
      <c r="I294" s="135">
        <f t="shared" si="98"/>
        <v>0</v>
      </c>
      <c r="J294" s="167">
        <f t="shared" si="99"/>
        <v>0</v>
      </c>
      <c r="K294" s="149"/>
      <c r="L294" s="130">
        <v>0</v>
      </c>
      <c r="M294" s="131">
        <v>0</v>
      </c>
      <c r="N294" s="131">
        <v>0</v>
      </c>
      <c r="O294" s="132">
        <v>0</v>
      </c>
      <c r="P294" s="149"/>
      <c r="Q294" s="133">
        <v>0</v>
      </c>
      <c r="R294" s="131">
        <v>0</v>
      </c>
      <c r="S294" s="131">
        <v>0</v>
      </c>
      <c r="T294" s="132">
        <v>0</v>
      </c>
      <c r="U294" s="149"/>
      <c r="V294" s="133">
        <v>0</v>
      </c>
      <c r="W294" s="131">
        <v>0</v>
      </c>
      <c r="X294" s="131">
        <v>0</v>
      </c>
      <c r="Y294" s="132">
        <v>0</v>
      </c>
      <c r="Z294" s="149"/>
      <c r="AA294" s="133">
        <v>0</v>
      </c>
      <c r="AB294" s="131">
        <v>0</v>
      </c>
      <c r="AC294" s="131">
        <v>0</v>
      </c>
      <c r="AD294" s="132">
        <v>0</v>
      </c>
      <c r="AE294" s="149"/>
      <c r="AF294" s="133">
        <v>0</v>
      </c>
      <c r="AG294" s="131">
        <v>0</v>
      </c>
      <c r="AH294" s="131">
        <v>0</v>
      </c>
      <c r="AI294" s="132">
        <v>0</v>
      </c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x14ac:dyDescent="0.25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49"/>
      <c r="G295" s="153">
        <f t="shared" si="96"/>
        <v>0</v>
      </c>
      <c r="H295" s="134">
        <f t="shared" si="97"/>
        <v>0</v>
      </c>
      <c r="I295" s="135">
        <f t="shared" si="98"/>
        <v>0</v>
      </c>
      <c r="J295" s="167">
        <f t="shared" si="99"/>
        <v>0</v>
      </c>
      <c r="K295" s="149"/>
      <c r="L295" s="130">
        <v>0</v>
      </c>
      <c r="M295" s="131">
        <v>0</v>
      </c>
      <c r="N295" s="131">
        <v>0</v>
      </c>
      <c r="O295" s="132">
        <v>0</v>
      </c>
      <c r="P295" s="149"/>
      <c r="Q295" s="133">
        <v>0</v>
      </c>
      <c r="R295" s="131">
        <v>0</v>
      </c>
      <c r="S295" s="131">
        <v>0</v>
      </c>
      <c r="T295" s="132">
        <v>0</v>
      </c>
      <c r="U295" s="149"/>
      <c r="V295" s="133">
        <v>0</v>
      </c>
      <c r="W295" s="131">
        <v>0</v>
      </c>
      <c r="X295" s="131">
        <v>0</v>
      </c>
      <c r="Y295" s="132">
        <v>0</v>
      </c>
      <c r="Z295" s="149"/>
      <c r="AA295" s="133">
        <v>0</v>
      </c>
      <c r="AB295" s="131">
        <v>0</v>
      </c>
      <c r="AC295" s="131">
        <v>0</v>
      </c>
      <c r="AD295" s="132">
        <v>0</v>
      </c>
      <c r="AE295" s="149"/>
      <c r="AF295" s="133">
        <v>0</v>
      </c>
      <c r="AG295" s="131">
        <v>0</v>
      </c>
      <c r="AH295" s="131">
        <v>0</v>
      </c>
      <c r="AI295" s="132">
        <v>0</v>
      </c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x14ac:dyDescent="0.25">
      <c r="A296" s="138" t="s">
        <v>787</v>
      </c>
      <c r="B296" s="131" t="s">
        <v>37</v>
      </c>
      <c r="C296" s="131" t="s">
        <v>251</v>
      </c>
      <c r="D296" s="131" t="s">
        <v>181</v>
      </c>
      <c r="E296" s="132" t="s">
        <v>1314</v>
      </c>
      <c r="F296" s="149"/>
      <c r="G296" s="153">
        <f t="shared" si="96"/>
        <v>0</v>
      </c>
      <c r="H296" s="134">
        <f t="shared" si="97"/>
        <v>0</v>
      </c>
      <c r="I296" s="135">
        <f t="shared" si="98"/>
        <v>0</v>
      </c>
      <c r="J296" s="167">
        <f t="shared" si="99"/>
        <v>0</v>
      </c>
      <c r="K296" s="149"/>
      <c r="L296" s="130">
        <v>0</v>
      </c>
      <c r="M296" s="131">
        <v>0</v>
      </c>
      <c r="N296" s="131">
        <v>0</v>
      </c>
      <c r="O296" s="132">
        <v>0</v>
      </c>
      <c r="P296" s="149"/>
      <c r="Q296" s="133">
        <v>0</v>
      </c>
      <c r="R296" s="131">
        <v>0</v>
      </c>
      <c r="S296" s="131">
        <v>0</v>
      </c>
      <c r="T296" s="132">
        <v>0</v>
      </c>
      <c r="U296" s="149"/>
      <c r="V296" s="133">
        <v>0</v>
      </c>
      <c r="W296" s="131">
        <v>0</v>
      </c>
      <c r="X296" s="131">
        <v>0</v>
      </c>
      <c r="Y296" s="132">
        <v>0</v>
      </c>
      <c r="Z296" s="149"/>
      <c r="AA296" s="133">
        <v>0</v>
      </c>
      <c r="AB296" s="131">
        <v>0</v>
      </c>
      <c r="AC296" s="131">
        <v>0</v>
      </c>
      <c r="AD296" s="132">
        <v>0</v>
      </c>
      <c r="AE296" s="149"/>
      <c r="AF296" s="133">
        <v>0</v>
      </c>
      <c r="AG296" s="131">
        <v>0</v>
      </c>
      <c r="AH296" s="131">
        <v>0</v>
      </c>
      <c r="AI296" s="132">
        <v>0</v>
      </c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x14ac:dyDescent="0.25">
      <c r="A297" s="138" t="s">
        <v>788</v>
      </c>
      <c r="B297" s="131" t="s">
        <v>41</v>
      </c>
      <c r="C297" s="131" t="s">
        <v>2056</v>
      </c>
      <c r="D297" s="131" t="s">
        <v>2057</v>
      </c>
      <c r="E297" s="132" t="s">
        <v>1311</v>
      </c>
      <c r="F297" s="149"/>
      <c r="G297" s="153">
        <f t="shared" si="96"/>
        <v>0</v>
      </c>
      <c r="H297" s="134">
        <f t="shared" si="97"/>
        <v>0</v>
      </c>
      <c r="I297" s="135">
        <f t="shared" si="98"/>
        <v>0</v>
      </c>
      <c r="J297" s="167">
        <f t="shared" si="99"/>
        <v>0</v>
      </c>
      <c r="K297" s="149"/>
      <c r="L297" s="130">
        <v>0</v>
      </c>
      <c r="M297" s="131">
        <v>0</v>
      </c>
      <c r="N297" s="131">
        <v>0</v>
      </c>
      <c r="O297" s="132">
        <v>0</v>
      </c>
      <c r="P297" s="149"/>
      <c r="Q297" s="133">
        <v>0</v>
      </c>
      <c r="R297" s="131">
        <v>0</v>
      </c>
      <c r="S297" s="131">
        <v>0</v>
      </c>
      <c r="T297" s="132">
        <v>0</v>
      </c>
      <c r="U297" s="149"/>
      <c r="V297" s="133">
        <v>0</v>
      </c>
      <c r="W297" s="131">
        <v>0</v>
      </c>
      <c r="X297" s="131">
        <v>0</v>
      </c>
      <c r="Y297" s="132">
        <v>0</v>
      </c>
      <c r="Z297" s="149"/>
      <c r="AA297" s="133">
        <v>0</v>
      </c>
      <c r="AB297" s="131">
        <v>0</v>
      </c>
      <c r="AC297" s="131">
        <v>0</v>
      </c>
      <c r="AD297" s="132">
        <v>0</v>
      </c>
      <c r="AE297" s="149"/>
      <c r="AF297" s="133">
        <v>0</v>
      </c>
      <c r="AG297" s="131">
        <v>0</v>
      </c>
      <c r="AH297" s="131">
        <v>0</v>
      </c>
      <c r="AI297" s="132">
        <v>0</v>
      </c>
      <c r="AJ297" s="133">
        <f t="shared" si="100"/>
        <v>0</v>
      </c>
      <c r="AK297" s="131">
        <f t="shared" si="101"/>
        <v>0</v>
      </c>
      <c r="AL297" s="131">
        <f t="shared" si="102"/>
        <v>0</v>
      </c>
      <c r="AM297" s="131">
        <f t="shared" si="103"/>
        <v>0</v>
      </c>
      <c r="AN297" s="136">
        <f t="shared" si="104"/>
        <v>0</v>
      </c>
      <c r="AO297" s="133">
        <f t="shared" si="105"/>
        <v>0</v>
      </c>
      <c r="AP297" s="131">
        <f t="shared" si="106"/>
        <v>0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0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0</v>
      </c>
      <c r="AZ297" s="131">
        <f t="shared" si="116"/>
        <v>0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x14ac:dyDescent="0.25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49"/>
      <c r="G298" s="153">
        <f t="shared" si="96"/>
        <v>0</v>
      </c>
      <c r="H298" s="134">
        <f t="shared" si="97"/>
        <v>2</v>
      </c>
      <c r="I298" s="135">
        <f t="shared" si="98"/>
        <v>2.2999999999999998</v>
      </c>
      <c r="J298" s="167">
        <f t="shared" si="99"/>
        <v>253</v>
      </c>
      <c r="K298" s="149"/>
      <c r="L298" s="130">
        <v>0</v>
      </c>
      <c r="M298" s="131">
        <v>0</v>
      </c>
      <c r="N298" s="131">
        <v>0</v>
      </c>
      <c r="O298" s="132">
        <v>0</v>
      </c>
      <c r="P298" s="149"/>
      <c r="Q298" s="133">
        <v>0</v>
      </c>
      <c r="R298" s="131">
        <v>0</v>
      </c>
      <c r="S298" s="131">
        <v>0</v>
      </c>
      <c r="T298" s="132">
        <v>0</v>
      </c>
      <c r="U298" s="149"/>
      <c r="V298" s="133">
        <v>0</v>
      </c>
      <c r="W298" s="131">
        <v>0</v>
      </c>
      <c r="X298" s="131">
        <v>0</v>
      </c>
      <c r="Y298" s="132">
        <v>0</v>
      </c>
      <c r="Z298" s="149"/>
      <c r="AA298" s="133">
        <v>0</v>
      </c>
      <c r="AB298" s="131">
        <v>0</v>
      </c>
      <c r="AC298" s="131">
        <v>0</v>
      </c>
      <c r="AD298" s="132">
        <v>20</v>
      </c>
      <c r="AE298" s="149"/>
      <c r="AF298" s="133">
        <v>0</v>
      </c>
      <c r="AG298" s="131">
        <v>2</v>
      </c>
      <c r="AH298" s="131">
        <v>2.2999999999999998</v>
      </c>
      <c r="AI298" s="132">
        <v>233</v>
      </c>
      <c r="AJ298" s="133">
        <f t="shared" si="100"/>
        <v>0</v>
      </c>
      <c r="AK298" s="131">
        <f t="shared" si="101"/>
        <v>0</v>
      </c>
      <c r="AL298" s="131">
        <f t="shared" si="102"/>
        <v>0</v>
      </c>
      <c r="AM298" s="131">
        <f t="shared" si="103"/>
        <v>20</v>
      </c>
      <c r="AN298" s="136">
        <f t="shared" si="104"/>
        <v>233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0</v>
      </c>
      <c r="AU298" s="131">
        <f t="shared" si="111"/>
        <v>0</v>
      </c>
      <c r="AV298" s="131">
        <f t="shared" si="112"/>
        <v>0</v>
      </c>
      <c r="AW298" s="131">
        <f t="shared" si="113"/>
        <v>0</v>
      </c>
      <c r="AX298" s="136">
        <f t="shared" si="114"/>
        <v>2</v>
      </c>
      <c r="AY298" s="133">
        <f t="shared" si="115"/>
        <v>0</v>
      </c>
      <c r="AZ298" s="131">
        <f t="shared" si="116"/>
        <v>0</v>
      </c>
      <c r="BA298" s="131">
        <f t="shared" si="117"/>
        <v>0</v>
      </c>
      <c r="BB298" s="131">
        <f t="shared" si="118"/>
        <v>0</v>
      </c>
      <c r="BC298" s="132">
        <f t="shared" si="119"/>
        <v>2.2999999999999998</v>
      </c>
    </row>
    <row r="299" spans="1:55" x14ac:dyDescent="0.25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49"/>
      <c r="G299" s="153">
        <f t="shared" si="96"/>
        <v>3</v>
      </c>
      <c r="H299" s="134">
        <f t="shared" si="97"/>
        <v>3</v>
      </c>
      <c r="I299" s="135">
        <f t="shared" si="98"/>
        <v>9.8999999999999986</v>
      </c>
      <c r="J299" s="167">
        <f t="shared" si="99"/>
        <v>581</v>
      </c>
      <c r="K299" s="149"/>
      <c r="L299" s="130">
        <v>0</v>
      </c>
      <c r="M299" s="131">
        <v>3</v>
      </c>
      <c r="N299" s="131">
        <v>6.8999999999999995</v>
      </c>
      <c r="O299" s="132">
        <v>148</v>
      </c>
      <c r="P299" s="149"/>
      <c r="Q299" s="133">
        <v>0</v>
      </c>
      <c r="R299" s="131">
        <v>0</v>
      </c>
      <c r="S299" s="131">
        <v>0</v>
      </c>
      <c r="T299" s="132">
        <v>20</v>
      </c>
      <c r="U299" s="149"/>
      <c r="V299" s="133">
        <v>2</v>
      </c>
      <c r="W299" s="131">
        <v>0</v>
      </c>
      <c r="X299" s="131">
        <v>1</v>
      </c>
      <c r="Y299" s="132">
        <v>247</v>
      </c>
      <c r="Z299" s="149"/>
      <c r="AA299" s="133">
        <v>1</v>
      </c>
      <c r="AB299" s="131">
        <v>0</v>
      </c>
      <c r="AC299" s="131">
        <v>2</v>
      </c>
      <c r="AD299" s="132">
        <v>166</v>
      </c>
      <c r="AE299" s="149"/>
      <c r="AF299" s="133">
        <v>0</v>
      </c>
      <c r="AG299" s="131">
        <v>0</v>
      </c>
      <c r="AH299" s="131">
        <v>0</v>
      </c>
      <c r="AI299" s="132">
        <v>20</v>
      </c>
      <c r="AJ299" s="133">
        <f t="shared" si="100"/>
        <v>148</v>
      </c>
      <c r="AK299" s="131">
        <f t="shared" si="101"/>
        <v>20</v>
      </c>
      <c r="AL299" s="131">
        <f t="shared" si="102"/>
        <v>247</v>
      </c>
      <c r="AM299" s="131">
        <f t="shared" si="103"/>
        <v>166</v>
      </c>
      <c r="AN299" s="136">
        <f t="shared" si="104"/>
        <v>20</v>
      </c>
      <c r="AO299" s="133">
        <f t="shared" si="105"/>
        <v>0</v>
      </c>
      <c r="AP299" s="131">
        <f t="shared" si="106"/>
        <v>0</v>
      </c>
      <c r="AQ299" s="131">
        <f t="shared" si="107"/>
        <v>2</v>
      </c>
      <c r="AR299" s="131">
        <f t="shared" si="108"/>
        <v>1</v>
      </c>
      <c r="AS299" s="136">
        <f t="shared" si="109"/>
        <v>0</v>
      </c>
      <c r="AT299" s="133">
        <f t="shared" si="110"/>
        <v>3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6.8999999999999995</v>
      </c>
      <c r="AZ299" s="131">
        <f t="shared" si="116"/>
        <v>0</v>
      </c>
      <c r="BA299" s="131">
        <f t="shared" si="117"/>
        <v>1</v>
      </c>
      <c r="BB299" s="131">
        <f t="shared" si="118"/>
        <v>2</v>
      </c>
      <c r="BC299" s="132">
        <f t="shared" si="119"/>
        <v>0</v>
      </c>
    </row>
    <row r="300" spans="1:55" x14ac:dyDescent="0.25">
      <c r="A300" s="138" t="s">
        <v>791</v>
      </c>
      <c r="B300" s="131" t="s">
        <v>1398</v>
      </c>
      <c r="C300" s="131" t="s">
        <v>430</v>
      </c>
      <c r="D300" s="131" t="s">
        <v>201</v>
      </c>
      <c r="E300" s="132" t="s">
        <v>1306</v>
      </c>
      <c r="F300" s="149"/>
      <c r="G300" s="153">
        <f t="shared" si="96"/>
        <v>0</v>
      </c>
      <c r="H300" s="134">
        <f t="shared" si="97"/>
        <v>0</v>
      </c>
      <c r="I300" s="135">
        <f t="shared" si="98"/>
        <v>0</v>
      </c>
      <c r="J300" s="167">
        <f t="shared" si="99"/>
        <v>0</v>
      </c>
      <c r="K300" s="149"/>
      <c r="L300" s="130">
        <v>0</v>
      </c>
      <c r="M300" s="131">
        <v>0</v>
      </c>
      <c r="N300" s="131">
        <v>0</v>
      </c>
      <c r="O300" s="132">
        <v>0</v>
      </c>
      <c r="P300" s="149"/>
      <c r="Q300" s="133">
        <v>0</v>
      </c>
      <c r="R300" s="131">
        <v>0</v>
      </c>
      <c r="S300" s="131">
        <v>0</v>
      </c>
      <c r="T300" s="132">
        <v>0</v>
      </c>
      <c r="U300" s="149"/>
      <c r="V300" s="133">
        <v>0</v>
      </c>
      <c r="W300" s="131">
        <v>0</v>
      </c>
      <c r="X300" s="131">
        <v>0</v>
      </c>
      <c r="Y300" s="132">
        <v>0</v>
      </c>
      <c r="Z300" s="149"/>
      <c r="AA300" s="133">
        <v>0</v>
      </c>
      <c r="AB300" s="131">
        <v>0</v>
      </c>
      <c r="AC300" s="131">
        <v>0</v>
      </c>
      <c r="AD300" s="132">
        <v>0</v>
      </c>
      <c r="AE300" s="149"/>
      <c r="AF300" s="133">
        <v>0</v>
      </c>
      <c r="AG300" s="131">
        <v>0</v>
      </c>
      <c r="AH300" s="131">
        <v>0</v>
      </c>
      <c r="AI300" s="132">
        <v>0</v>
      </c>
      <c r="AJ300" s="133">
        <f t="shared" si="100"/>
        <v>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x14ac:dyDescent="0.25">
      <c r="A301" s="138" t="s">
        <v>792</v>
      </c>
      <c r="B301" s="131" t="s">
        <v>1371</v>
      </c>
      <c r="C301" s="131" t="s">
        <v>474</v>
      </c>
      <c r="D301" s="131" t="s">
        <v>130</v>
      </c>
      <c r="E301" s="132" t="s">
        <v>1955</v>
      </c>
      <c r="F301" s="149"/>
      <c r="G301" s="153">
        <f t="shared" si="96"/>
        <v>0</v>
      </c>
      <c r="H301" s="134">
        <f t="shared" si="97"/>
        <v>0</v>
      </c>
      <c r="I301" s="135">
        <f t="shared" si="98"/>
        <v>0</v>
      </c>
      <c r="J301" s="167">
        <f t="shared" si="99"/>
        <v>0</v>
      </c>
      <c r="K301" s="149"/>
      <c r="L301" s="130">
        <v>0</v>
      </c>
      <c r="M301" s="131">
        <v>0</v>
      </c>
      <c r="N301" s="131">
        <v>0</v>
      </c>
      <c r="O301" s="132">
        <v>0</v>
      </c>
      <c r="P301" s="149"/>
      <c r="Q301" s="133">
        <v>0</v>
      </c>
      <c r="R301" s="131">
        <v>0</v>
      </c>
      <c r="S301" s="131">
        <v>0</v>
      </c>
      <c r="T301" s="132">
        <v>0</v>
      </c>
      <c r="U301" s="149"/>
      <c r="V301" s="133">
        <v>0</v>
      </c>
      <c r="W301" s="131">
        <v>0</v>
      </c>
      <c r="X301" s="131">
        <v>0</v>
      </c>
      <c r="Y301" s="132">
        <v>0</v>
      </c>
      <c r="Z301" s="149"/>
      <c r="AA301" s="133">
        <v>0</v>
      </c>
      <c r="AB301" s="131">
        <v>0</v>
      </c>
      <c r="AC301" s="131">
        <v>0</v>
      </c>
      <c r="AD301" s="132">
        <v>0</v>
      </c>
      <c r="AE301" s="149"/>
      <c r="AF301" s="133">
        <v>0</v>
      </c>
      <c r="AG301" s="131">
        <v>0</v>
      </c>
      <c r="AH301" s="131">
        <v>0</v>
      </c>
      <c r="AI301" s="132">
        <v>0</v>
      </c>
      <c r="AJ301" s="133">
        <f t="shared" si="100"/>
        <v>0</v>
      </c>
      <c r="AK301" s="131">
        <f t="shared" si="101"/>
        <v>0</v>
      </c>
      <c r="AL301" s="131">
        <f t="shared" si="102"/>
        <v>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x14ac:dyDescent="0.25">
      <c r="A302" s="138" t="s">
        <v>793</v>
      </c>
      <c r="B302" s="131" t="s">
        <v>2047</v>
      </c>
      <c r="C302" s="131" t="s">
        <v>101</v>
      </c>
      <c r="D302" s="131" t="s">
        <v>122</v>
      </c>
      <c r="E302" s="132" t="s">
        <v>1314</v>
      </c>
      <c r="F302" s="149"/>
      <c r="G302" s="153">
        <f t="shared" si="96"/>
        <v>3</v>
      </c>
      <c r="H302" s="134">
        <f t="shared" si="97"/>
        <v>2</v>
      </c>
      <c r="I302" s="135">
        <f t="shared" si="98"/>
        <v>45.6</v>
      </c>
      <c r="J302" s="167">
        <f t="shared" si="99"/>
        <v>910</v>
      </c>
      <c r="K302" s="149"/>
      <c r="L302" s="130">
        <v>1</v>
      </c>
      <c r="M302" s="131">
        <v>0</v>
      </c>
      <c r="N302" s="131">
        <v>0.9</v>
      </c>
      <c r="O302" s="132">
        <v>91</v>
      </c>
      <c r="P302" s="149"/>
      <c r="Q302" s="133">
        <v>0</v>
      </c>
      <c r="R302" s="131">
        <v>1</v>
      </c>
      <c r="S302" s="131">
        <v>3.4</v>
      </c>
      <c r="T302" s="132">
        <v>203</v>
      </c>
      <c r="U302" s="149"/>
      <c r="V302" s="133">
        <v>1</v>
      </c>
      <c r="W302" s="131">
        <v>0</v>
      </c>
      <c r="X302" s="131">
        <v>0.5</v>
      </c>
      <c r="Y302" s="132">
        <v>230</v>
      </c>
      <c r="Z302" s="149"/>
      <c r="AA302" s="133">
        <v>0</v>
      </c>
      <c r="AB302" s="131">
        <v>1</v>
      </c>
      <c r="AC302" s="131">
        <v>40.6</v>
      </c>
      <c r="AD302" s="132">
        <v>273</v>
      </c>
      <c r="AE302" s="149"/>
      <c r="AF302" s="133">
        <v>1</v>
      </c>
      <c r="AG302" s="131">
        <v>0</v>
      </c>
      <c r="AH302" s="131">
        <v>0.7</v>
      </c>
      <c r="AI302" s="132">
        <v>204</v>
      </c>
      <c r="AJ302" s="133">
        <f t="shared" si="100"/>
        <v>91</v>
      </c>
      <c r="AK302" s="131">
        <f t="shared" si="101"/>
        <v>203</v>
      </c>
      <c r="AL302" s="131">
        <f t="shared" si="102"/>
        <v>230</v>
      </c>
      <c r="AM302" s="131">
        <f t="shared" si="103"/>
        <v>273</v>
      </c>
      <c r="AN302" s="136">
        <f t="shared" si="104"/>
        <v>204</v>
      </c>
      <c r="AO302" s="133">
        <f t="shared" si="105"/>
        <v>1</v>
      </c>
      <c r="AP302" s="131">
        <f t="shared" si="106"/>
        <v>0</v>
      </c>
      <c r="AQ302" s="131">
        <f t="shared" si="107"/>
        <v>1</v>
      </c>
      <c r="AR302" s="131">
        <f t="shared" si="108"/>
        <v>0</v>
      </c>
      <c r="AS302" s="136">
        <f t="shared" si="109"/>
        <v>1</v>
      </c>
      <c r="AT302" s="133">
        <f t="shared" si="110"/>
        <v>0</v>
      </c>
      <c r="AU302" s="131">
        <f t="shared" si="111"/>
        <v>1</v>
      </c>
      <c r="AV302" s="131">
        <f t="shared" si="112"/>
        <v>0</v>
      </c>
      <c r="AW302" s="131">
        <f t="shared" si="113"/>
        <v>1</v>
      </c>
      <c r="AX302" s="136">
        <f t="shared" si="114"/>
        <v>0</v>
      </c>
      <c r="AY302" s="133">
        <f t="shared" si="115"/>
        <v>0.9</v>
      </c>
      <c r="AZ302" s="131">
        <f t="shared" si="116"/>
        <v>3.4</v>
      </c>
      <c r="BA302" s="131">
        <f t="shared" si="117"/>
        <v>0.5</v>
      </c>
      <c r="BB302" s="131">
        <f t="shared" si="118"/>
        <v>40.6</v>
      </c>
      <c r="BC302" s="132">
        <f t="shared" si="119"/>
        <v>0.7</v>
      </c>
    </row>
    <row r="303" spans="1:55" x14ac:dyDescent="0.25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49"/>
      <c r="G303" s="153">
        <f t="shared" si="96"/>
        <v>0</v>
      </c>
      <c r="H303" s="134">
        <f t="shared" si="97"/>
        <v>0</v>
      </c>
      <c r="I303" s="135">
        <f t="shared" si="98"/>
        <v>0</v>
      </c>
      <c r="J303" s="167">
        <f t="shared" si="99"/>
        <v>0</v>
      </c>
      <c r="K303" s="149"/>
      <c r="L303" s="130">
        <v>0</v>
      </c>
      <c r="M303" s="131">
        <v>0</v>
      </c>
      <c r="N303" s="131">
        <v>0</v>
      </c>
      <c r="O303" s="132">
        <v>0</v>
      </c>
      <c r="P303" s="149"/>
      <c r="Q303" s="133">
        <v>0</v>
      </c>
      <c r="R303" s="131">
        <v>0</v>
      </c>
      <c r="S303" s="131">
        <v>0</v>
      </c>
      <c r="T303" s="132">
        <v>0</v>
      </c>
      <c r="U303" s="149"/>
      <c r="V303" s="133">
        <v>0</v>
      </c>
      <c r="W303" s="131">
        <v>0</v>
      </c>
      <c r="X303" s="131">
        <v>0</v>
      </c>
      <c r="Y303" s="132">
        <v>0</v>
      </c>
      <c r="Z303" s="149"/>
      <c r="AA303" s="133">
        <v>0</v>
      </c>
      <c r="AB303" s="131">
        <v>0</v>
      </c>
      <c r="AC303" s="131">
        <v>0</v>
      </c>
      <c r="AD303" s="132">
        <v>0</v>
      </c>
      <c r="AE303" s="149"/>
      <c r="AF303" s="133">
        <v>0</v>
      </c>
      <c r="AG303" s="131">
        <v>0</v>
      </c>
      <c r="AH303" s="131">
        <v>0</v>
      </c>
      <c r="AI303" s="132">
        <v>0</v>
      </c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x14ac:dyDescent="0.25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2025</v>
      </c>
      <c r="F304" s="149"/>
      <c r="G304" s="153">
        <f t="shared" si="96"/>
        <v>0</v>
      </c>
      <c r="H304" s="134">
        <f t="shared" si="97"/>
        <v>0</v>
      </c>
      <c r="I304" s="135">
        <f t="shared" si="98"/>
        <v>0</v>
      </c>
      <c r="J304" s="167">
        <f t="shared" si="99"/>
        <v>0</v>
      </c>
      <c r="K304" s="149"/>
      <c r="L304" s="130">
        <v>0</v>
      </c>
      <c r="M304" s="131">
        <v>0</v>
      </c>
      <c r="N304" s="131">
        <v>0</v>
      </c>
      <c r="O304" s="132">
        <v>0</v>
      </c>
      <c r="P304" s="149"/>
      <c r="Q304" s="133">
        <v>0</v>
      </c>
      <c r="R304" s="131">
        <v>0</v>
      </c>
      <c r="S304" s="131">
        <v>0</v>
      </c>
      <c r="T304" s="132">
        <v>0</v>
      </c>
      <c r="U304" s="149"/>
      <c r="V304" s="133">
        <v>0</v>
      </c>
      <c r="W304" s="131">
        <v>0</v>
      </c>
      <c r="X304" s="131">
        <v>0</v>
      </c>
      <c r="Y304" s="132">
        <v>0</v>
      </c>
      <c r="Z304" s="149"/>
      <c r="AA304" s="133">
        <v>0</v>
      </c>
      <c r="AB304" s="131">
        <v>0</v>
      </c>
      <c r="AC304" s="131">
        <v>0</v>
      </c>
      <c r="AD304" s="132">
        <v>0</v>
      </c>
      <c r="AE304" s="149"/>
      <c r="AF304" s="133">
        <v>0</v>
      </c>
      <c r="AG304" s="131">
        <v>0</v>
      </c>
      <c r="AH304" s="131">
        <v>0</v>
      </c>
      <c r="AI304" s="132">
        <v>0</v>
      </c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x14ac:dyDescent="0.25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49"/>
      <c r="G305" s="153">
        <f t="shared" si="96"/>
        <v>2</v>
      </c>
      <c r="H305" s="134">
        <f t="shared" si="97"/>
        <v>0</v>
      </c>
      <c r="I305" s="135">
        <f t="shared" si="98"/>
        <v>2.4</v>
      </c>
      <c r="J305" s="167">
        <f t="shared" si="99"/>
        <v>405</v>
      </c>
      <c r="K305" s="149"/>
      <c r="L305" s="130">
        <v>0</v>
      </c>
      <c r="M305" s="131">
        <v>0</v>
      </c>
      <c r="N305" s="131">
        <v>0</v>
      </c>
      <c r="O305" s="132">
        <v>0</v>
      </c>
      <c r="P305" s="149"/>
      <c r="Q305" s="133">
        <v>0</v>
      </c>
      <c r="R305" s="131">
        <v>0</v>
      </c>
      <c r="S305" s="131">
        <v>0</v>
      </c>
      <c r="T305" s="132">
        <v>20</v>
      </c>
      <c r="U305" s="149"/>
      <c r="V305" s="133">
        <v>0</v>
      </c>
      <c r="W305" s="131">
        <v>0</v>
      </c>
      <c r="X305" s="131">
        <v>0</v>
      </c>
      <c r="Y305" s="132">
        <v>20</v>
      </c>
      <c r="Z305" s="149"/>
      <c r="AA305" s="133">
        <v>1</v>
      </c>
      <c r="AB305" s="131">
        <v>0</v>
      </c>
      <c r="AC305" s="131">
        <v>1.5</v>
      </c>
      <c r="AD305" s="132">
        <v>158</v>
      </c>
      <c r="AE305" s="149"/>
      <c r="AF305" s="133">
        <v>1</v>
      </c>
      <c r="AG305" s="131">
        <v>0</v>
      </c>
      <c r="AH305" s="131">
        <v>0.9</v>
      </c>
      <c r="AI305" s="132">
        <v>207</v>
      </c>
      <c r="AJ305" s="133">
        <f t="shared" si="100"/>
        <v>0</v>
      </c>
      <c r="AK305" s="131">
        <f t="shared" si="101"/>
        <v>20</v>
      </c>
      <c r="AL305" s="131">
        <f t="shared" si="102"/>
        <v>20</v>
      </c>
      <c r="AM305" s="131">
        <f t="shared" si="103"/>
        <v>158</v>
      </c>
      <c r="AN305" s="136">
        <f t="shared" si="104"/>
        <v>207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1</v>
      </c>
      <c r="AS305" s="136">
        <f t="shared" si="109"/>
        <v>1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1.5</v>
      </c>
      <c r="BC305" s="132">
        <f t="shared" si="119"/>
        <v>0.9</v>
      </c>
    </row>
    <row r="306" spans="1:55" x14ac:dyDescent="0.25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2113</v>
      </c>
      <c r="F306" s="149"/>
      <c r="G306" s="153">
        <f t="shared" si="96"/>
        <v>0</v>
      </c>
      <c r="H306" s="134">
        <f t="shared" si="97"/>
        <v>0</v>
      </c>
      <c r="I306" s="135">
        <f t="shared" si="98"/>
        <v>0</v>
      </c>
      <c r="J306" s="167">
        <f t="shared" si="99"/>
        <v>0</v>
      </c>
      <c r="K306" s="149"/>
      <c r="L306" s="130">
        <v>0</v>
      </c>
      <c r="M306" s="131">
        <v>0</v>
      </c>
      <c r="N306" s="131">
        <v>0</v>
      </c>
      <c r="O306" s="132">
        <v>0</v>
      </c>
      <c r="P306" s="149"/>
      <c r="Q306" s="133">
        <v>0</v>
      </c>
      <c r="R306" s="131">
        <v>0</v>
      </c>
      <c r="S306" s="131">
        <v>0</v>
      </c>
      <c r="T306" s="132">
        <v>0</v>
      </c>
      <c r="U306" s="149"/>
      <c r="V306" s="133">
        <v>0</v>
      </c>
      <c r="W306" s="131">
        <v>0</v>
      </c>
      <c r="X306" s="131">
        <v>0</v>
      </c>
      <c r="Y306" s="132">
        <v>0</v>
      </c>
      <c r="Z306" s="149"/>
      <c r="AA306" s="133">
        <v>0</v>
      </c>
      <c r="AB306" s="131">
        <v>0</v>
      </c>
      <c r="AC306" s="131">
        <v>0</v>
      </c>
      <c r="AD306" s="132">
        <v>0</v>
      </c>
      <c r="AE306" s="149"/>
      <c r="AF306" s="133">
        <v>0</v>
      </c>
      <c r="AG306" s="131">
        <v>0</v>
      </c>
      <c r="AH306" s="131">
        <v>0</v>
      </c>
      <c r="AI306" s="132">
        <v>0</v>
      </c>
      <c r="AJ306" s="133">
        <f t="shared" si="100"/>
        <v>0</v>
      </c>
      <c r="AK306" s="131">
        <f t="shared" si="101"/>
        <v>0</v>
      </c>
      <c r="AL306" s="131">
        <f t="shared" si="102"/>
        <v>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x14ac:dyDescent="0.25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49"/>
      <c r="G307" s="153">
        <f t="shared" si="96"/>
        <v>0</v>
      </c>
      <c r="H307" s="134">
        <f t="shared" si="97"/>
        <v>0</v>
      </c>
      <c r="I307" s="135">
        <f t="shared" si="98"/>
        <v>0</v>
      </c>
      <c r="J307" s="167">
        <f t="shared" si="99"/>
        <v>0</v>
      </c>
      <c r="K307" s="149"/>
      <c r="L307" s="130">
        <v>0</v>
      </c>
      <c r="M307" s="131">
        <v>0</v>
      </c>
      <c r="N307" s="131">
        <v>0</v>
      </c>
      <c r="O307" s="132">
        <v>0</v>
      </c>
      <c r="P307" s="149"/>
      <c r="Q307" s="133">
        <v>0</v>
      </c>
      <c r="R307" s="131">
        <v>0</v>
      </c>
      <c r="S307" s="131">
        <v>0</v>
      </c>
      <c r="T307" s="132">
        <v>0</v>
      </c>
      <c r="U307" s="149"/>
      <c r="V307" s="133">
        <v>0</v>
      </c>
      <c r="W307" s="131">
        <v>0</v>
      </c>
      <c r="X307" s="131">
        <v>0</v>
      </c>
      <c r="Y307" s="132">
        <v>0</v>
      </c>
      <c r="Z307" s="149"/>
      <c r="AA307" s="133">
        <v>0</v>
      </c>
      <c r="AB307" s="131">
        <v>0</v>
      </c>
      <c r="AC307" s="131">
        <v>0</v>
      </c>
      <c r="AD307" s="132">
        <v>0</v>
      </c>
      <c r="AE307" s="149"/>
      <c r="AF307" s="133">
        <v>0</v>
      </c>
      <c r="AG307" s="131">
        <v>0</v>
      </c>
      <c r="AH307" s="131">
        <v>0</v>
      </c>
      <c r="AI307" s="132">
        <v>0</v>
      </c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x14ac:dyDescent="0.25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49"/>
      <c r="G308" s="153">
        <f t="shared" ref="G308" si="120">LARGE(AO308:AS308,1)+LARGE(AO308:AS308,2)+LARGE(AO308:AS308,3)+LARGE(AO308:AS308,4)</f>
        <v>0</v>
      </c>
      <c r="H308" s="134">
        <f t="shared" ref="H308" si="121">LARGE(AT308:AX308,1)+LARGE(AT308:AX308,2)+LARGE(AT308:AX308,3)+LARGE(AT308:AX308,4)</f>
        <v>0</v>
      </c>
      <c r="I308" s="135">
        <f t="shared" ref="I308" si="122">LARGE(AY308:BC308,1)+LARGE(AY308:BC308,2)+LARGE(AY308:BC308,3)+LARGE(AY308:BC308,4)</f>
        <v>0</v>
      </c>
      <c r="J308" s="167">
        <f t="shared" ref="J308" si="123">LARGE(AJ308:AN308,1)+LARGE(AJ308:AN308,2)+LARGE(AJ308:AN308,3)+LARGE(AJ308:AN308,4)</f>
        <v>0</v>
      </c>
      <c r="K308" s="149"/>
      <c r="L308" s="130">
        <v>0</v>
      </c>
      <c r="M308" s="131">
        <v>0</v>
      </c>
      <c r="N308" s="131">
        <v>0</v>
      </c>
      <c r="O308" s="132">
        <v>0</v>
      </c>
      <c r="P308" s="149"/>
      <c r="Q308" s="133">
        <v>0</v>
      </c>
      <c r="R308" s="131">
        <v>0</v>
      </c>
      <c r="S308" s="131">
        <v>0</v>
      </c>
      <c r="T308" s="132">
        <v>0</v>
      </c>
      <c r="U308" s="149"/>
      <c r="V308" s="133">
        <v>0</v>
      </c>
      <c r="W308" s="131">
        <v>0</v>
      </c>
      <c r="X308" s="131">
        <v>0</v>
      </c>
      <c r="Y308" s="132">
        <v>0</v>
      </c>
      <c r="Z308" s="149"/>
      <c r="AA308" s="133">
        <v>0</v>
      </c>
      <c r="AB308" s="131">
        <v>0</v>
      </c>
      <c r="AC308" s="131">
        <v>0</v>
      </c>
      <c r="AD308" s="132">
        <v>0</v>
      </c>
      <c r="AE308" s="149"/>
      <c r="AF308" s="133">
        <v>0</v>
      </c>
      <c r="AG308" s="131">
        <v>0</v>
      </c>
      <c r="AH308" s="131">
        <v>0</v>
      </c>
      <c r="AI308" s="132">
        <v>0</v>
      </c>
      <c r="AJ308" s="133">
        <f t="shared" ref="AJ308" si="124">O308</f>
        <v>0</v>
      </c>
      <c r="AK308" s="131">
        <f t="shared" ref="AK308" si="125">T308</f>
        <v>0</v>
      </c>
      <c r="AL308" s="131">
        <f t="shared" ref="AL308" si="126">Y308</f>
        <v>0</v>
      </c>
      <c r="AM308" s="131">
        <f t="shared" ref="AM308" si="127">AD308</f>
        <v>0</v>
      </c>
      <c r="AN308" s="136">
        <f t="shared" ref="AN308" si="128">AI308</f>
        <v>0</v>
      </c>
      <c r="AO308" s="133">
        <f t="shared" ref="AO308" si="129">L308</f>
        <v>0</v>
      </c>
      <c r="AP308" s="131">
        <f t="shared" ref="AP308" si="130">Q308</f>
        <v>0</v>
      </c>
      <c r="AQ308" s="131">
        <f t="shared" ref="AQ308" si="131">V308</f>
        <v>0</v>
      </c>
      <c r="AR308" s="131">
        <f t="shared" ref="AR308" si="132">AA308</f>
        <v>0</v>
      </c>
      <c r="AS308" s="136">
        <f t="shared" ref="AS308" si="133">AF308</f>
        <v>0</v>
      </c>
      <c r="AT308" s="133">
        <f t="shared" ref="AT308" si="134">M308</f>
        <v>0</v>
      </c>
      <c r="AU308" s="131">
        <f t="shared" ref="AU308" si="135">R308</f>
        <v>0</v>
      </c>
      <c r="AV308" s="131">
        <f t="shared" ref="AV308" si="136">W308</f>
        <v>0</v>
      </c>
      <c r="AW308" s="131">
        <f t="shared" ref="AW308" si="137">AB308</f>
        <v>0</v>
      </c>
      <c r="AX308" s="136">
        <f t="shared" ref="AX308" si="138">AG308</f>
        <v>0</v>
      </c>
      <c r="AY308" s="133">
        <f t="shared" ref="AY308" si="139">N308</f>
        <v>0</v>
      </c>
      <c r="AZ308" s="131">
        <f t="shared" ref="AZ308" si="140">S308</f>
        <v>0</v>
      </c>
      <c r="BA308" s="131">
        <f t="shared" ref="BA308" si="141">X308</f>
        <v>0</v>
      </c>
      <c r="BB308" s="131">
        <f t="shared" ref="BB308" si="142">AC308</f>
        <v>0</v>
      </c>
      <c r="BC308" s="132">
        <f t="shared" ref="BC308" si="143">AH308</f>
        <v>0</v>
      </c>
    </row>
    <row r="309" spans="1:55" x14ac:dyDescent="0.25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49"/>
      <c r="G309" s="153">
        <f t="shared" si="96"/>
        <v>0</v>
      </c>
      <c r="H309" s="134">
        <f t="shared" si="97"/>
        <v>14</v>
      </c>
      <c r="I309" s="135">
        <f t="shared" si="98"/>
        <v>212.5</v>
      </c>
      <c r="J309" s="167">
        <f t="shared" si="99"/>
        <v>1101</v>
      </c>
      <c r="K309" s="149"/>
      <c r="L309" s="130">
        <v>0</v>
      </c>
      <c r="M309" s="131">
        <v>6</v>
      </c>
      <c r="N309" s="131">
        <v>87.4</v>
      </c>
      <c r="O309" s="132">
        <v>295</v>
      </c>
      <c r="P309" s="149"/>
      <c r="Q309" s="133">
        <v>0</v>
      </c>
      <c r="R309" s="131">
        <v>1</v>
      </c>
      <c r="S309" s="131">
        <v>4.4000000000000004</v>
      </c>
      <c r="T309" s="132">
        <v>214</v>
      </c>
      <c r="U309" s="149"/>
      <c r="V309" s="133">
        <v>0</v>
      </c>
      <c r="W309" s="131">
        <v>0</v>
      </c>
      <c r="X309" s="131">
        <v>0</v>
      </c>
      <c r="Y309" s="132">
        <v>20</v>
      </c>
      <c r="Z309" s="149"/>
      <c r="AA309" s="133">
        <v>0</v>
      </c>
      <c r="AB309" s="131">
        <v>4</v>
      </c>
      <c r="AC309" s="131">
        <v>75.3</v>
      </c>
      <c r="AD309" s="132">
        <v>294</v>
      </c>
      <c r="AE309" s="149"/>
      <c r="AF309" s="133">
        <v>0</v>
      </c>
      <c r="AG309" s="131">
        <v>3</v>
      </c>
      <c r="AH309" s="131">
        <v>45.4</v>
      </c>
      <c r="AI309" s="132">
        <v>298</v>
      </c>
      <c r="AJ309" s="133">
        <f t="shared" si="100"/>
        <v>295</v>
      </c>
      <c r="AK309" s="131">
        <f t="shared" si="101"/>
        <v>214</v>
      </c>
      <c r="AL309" s="131">
        <f t="shared" si="102"/>
        <v>20</v>
      </c>
      <c r="AM309" s="131">
        <f t="shared" si="103"/>
        <v>294</v>
      </c>
      <c r="AN309" s="136">
        <f t="shared" si="104"/>
        <v>298</v>
      </c>
      <c r="AO309" s="133">
        <f t="shared" si="105"/>
        <v>0</v>
      </c>
      <c r="AP309" s="131">
        <f t="shared" si="106"/>
        <v>0</v>
      </c>
      <c r="AQ309" s="131">
        <f t="shared" si="107"/>
        <v>0</v>
      </c>
      <c r="AR309" s="131">
        <f t="shared" si="108"/>
        <v>0</v>
      </c>
      <c r="AS309" s="136">
        <f t="shared" si="109"/>
        <v>0</v>
      </c>
      <c r="AT309" s="133">
        <f t="shared" si="110"/>
        <v>6</v>
      </c>
      <c r="AU309" s="131">
        <f t="shared" si="111"/>
        <v>1</v>
      </c>
      <c r="AV309" s="131">
        <f t="shared" si="112"/>
        <v>0</v>
      </c>
      <c r="AW309" s="131">
        <f t="shared" si="113"/>
        <v>4</v>
      </c>
      <c r="AX309" s="136">
        <f t="shared" si="114"/>
        <v>3</v>
      </c>
      <c r="AY309" s="133">
        <f t="shared" si="115"/>
        <v>87.4</v>
      </c>
      <c r="AZ309" s="131">
        <f t="shared" si="116"/>
        <v>4.4000000000000004</v>
      </c>
      <c r="BA309" s="131">
        <f t="shared" si="117"/>
        <v>0</v>
      </c>
      <c r="BB309" s="131">
        <f t="shared" si="118"/>
        <v>75.3</v>
      </c>
      <c r="BC309" s="132">
        <f t="shared" si="119"/>
        <v>45.4</v>
      </c>
    </row>
    <row r="310" spans="1:55" x14ac:dyDescent="0.25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1306</v>
      </c>
      <c r="F310" s="149"/>
      <c r="G310" s="153">
        <f t="shared" si="96"/>
        <v>0</v>
      </c>
      <c r="H310" s="134">
        <f t="shared" si="97"/>
        <v>0</v>
      </c>
      <c r="I310" s="135">
        <f t="shared" si="98"/>
        <v>0</v>
      </c>
      <c r="J310" s="167">
        <f t="shared" si="99"/>
        <v>0</v>
      </c>
      <c r="K310" s="149"/>
      <c r="L310" s="130">
        <v>0</v>
      </c>
      <c r="M310" s="131">
        <v>0</v>
      </c>
      <c r="N310" s="131">
        <v>0</v>
      </c>
      <c r="O310" s="132">
        <v>0</v>
      </c>
      <c r="P310" s="149"/>
      <c r="Q310" s="133">
        <v>0</v>
      </c>
      <c r="R310" s="131">
        <v>0</v>
      </c>
      <c r="S310" s="131">
        <v>0</v>
      </c>
      <c r="T310" s="132">
        <v>0</v>
      </c>
      <c r="U310" s="149"/>
      <c r="V310" s="133">
        <v>0</v>
      </c>
      <c r="W310" s="131">
        <v>0</v>
      </c>
      <c r="X310" s="131">
        <v>0</v>
      </c>
      <c r="Y310" s="132">
        <v>0</v>
      </c>
      <c r="Z310" s="149"/>
      <c r="AA310" s="133">
        <v>0</v>
      </c>
      <c r="AB310" s="131">
        <v>0</v>
      </c>
      <c r="AC310" s="131">
        <v>0</v>
      </c>
      <c r="AD310" s="132">
        <v>0</v>
      </c>
      <c r="AE310" s="149"/>
      <c r="AF310" s="133">
        <v>0</v>
      </c>
      <c r="AG310" s="131">
        <v>0</v>
      </c>
      <c r="AH310" s="131">
        <v>0</v>
      </c>
      <c r="AI310" s="132">
        <v>0</v>
      </c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x14ac:dyDescent="0.25">
      <c r="A311" s="138" t="s">
        <v>801</v>
      </c>
      <c r="B311" s="131" t="s">
        <v>38</v>
      </c>
      <c r="C311" s="131" t="s">
        <v>2058</v>
      </c>
      <c r="D311" s="131" t="s">
        <v>2059</v>
      </c>
      <c r="E311" s="132" t="s">
        <v>1313</v>
      </c>
      <c r="F311" s="149"/>
      <c r="G311" s="153">
        <f t="shared" si="96"/>
        <v>0</v>
      </c>
      <c r="H311" s="134">
        <f t="shared" si="97"/>
        <v>0</v>
      </c>
      <c r="I311" s="135">
        <f t="shared" si="98"/>
        <v>0</v>
      </c>
      <c r="J311" s="167">
        <f t="shared" si="99"/>
        <v>0</v>
      </c>
      <c r="K311" s="149"/>
      <c r="L311" s="130">
        <v>0</v>
      </c>
      <c r="M311" s="131">
        <v>0</v>
      </c>
      <c r="N311" s="131">
        <v>0</v>
      </c>
      <c r="O311" s="132">
        <v>0</v>
      </c>
      <c r="P311" s="149"/>
      <c r="Q311" s="133">
        <v>0</v>
      </c>
      <c r="R311" s="131">
        <v>0</v>
      </c>
      <c r="S311" s="131">
        <v>0</v>
      </c>
      <c r="T311" s="132">
        <v>0</v>
      </c>
      <c r="U311" s="149"/>
      <c r="V311" s="133">
        <v>0</v>
      </c>
      <c r="W311" s="131">
        <v>0</v>
      </c>
      <c r="X311" s="131">
        <v>0</v>
      </c>
      <c r="Y311" s="132">
        <v>0</v>
      </c>
      <c r="Z311" s="149"/>
      <c r="AA311" s="133">
        <v>0</v>
      </c>
      <c r="AB311" s="131">
        <v>0</v>
      </c>
      <c r="AC311" s="131">
        <v>0</v>
      </c>
      <c r="AD311" s="132">
        <v>0</v>
      </c>
      <c r="AE311" s="149"/>
      <c r="AF311" s="133">
        <v>0</v>
      </c>
      <c r="AG311" s="131">
        <v>0</v>
      </c>
      <c r="AH311" s="131">
        <v>0</v>
      </c>
      <c r="AI311" s="132">
        <v>0</v>
      </c>
      <c r="AJ311" s="133">
        <f t="shared" si="100"/>
        <v>0</v>
      </c>
      <c r="AK311" s="131">
        <f t="shared" si="101"/>
        <v>0</v>
      </c>
      <c r="AL311" s="131">
        <f t="shared" si="102"/>
        <v>0</v>
      </c>
      <c r="AM311" s="131">
        <f t="shared" si="103"/>
        <v>0</v>
      </c>
      <c r="AN311" s="136">
        <f t="shared" si="104"/>
        <v>0</v>
      </c>
      <c r="AO311" s="133">
        <f t="shared" si="105"/>
        <v>0</v>
      </c>
      <c r="AP311" s="131">
        <f t="shared" si="106"/>
        <v>0</v>
      </c>
      <c r="AQ311" s="131">
        <f t="shared" si="107"/>
        <v>0</v>
      </c>
      <c r="AR311" s="131">
        <f t="shared" si="108"/>
        <v>0</v>
      </c>
      <c r="AS311" s="136">
        <f t="shared" si="109"/>
        <v>0</v>
      </c>
      <c r="AT311" s="133">
        <f t="shared" si="110"/>
        <v>0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0</v>
      </c>
      <c r="AY311" s="133">
        <f t="shared" si="115"/>
        <v>0</v>
      </c>
      <c r="AZ311" s="131">
        <f t="shared" si="116"/>
        <v>0</v>
      </c>
      <c r="BA311" s="131">
        <f t="shared" si="117"/>
        <v>0</v>
      </c>
      <c r="BB311" s="131">
        <f t="shared" si="118"/>
        <v>0</v>
      </c>
      <c r="BC311" s="132">
        <f t="shared" si="119"/>
        <v>0</v>
      </c>
    </row>
    <row r="312" spans="1:55" x14ac:dyDescent="0.25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49"/>
      <c r="G312" s="153">
        <f t="shared" si="96"/>
        <v>0</v>
      </c>
      <c r="H312" s="134">
        <f t="shared" si="97"/>
        <v>4</v>
      </c>
      <c r="I312" s="135">
        <f t="shared" si="98"/>
        <v>29.200000000000003</v>
      </c>
      <c r="J312" s="167">
        <f t="shared" si="99"/>
        <v>446</v>
      </c>
      <c r="K312" s="149"/>
      <c r="L312" s="130">
        <v>0</v>
      </c>
      <c r="M312" s="131">
        <v>2</v>
      </c>
      <c r="N312" s="131">
        <v>14.3</v>
      </c>
      <c r="O312" s="132">
        <v>185</v>
      </c>
      <c r="P312" s="149"/>
      <c r="Q312" s="133">
        <v>0</v>
      </c>
      <c r="R312" s="131">
        <v>0</v>
      </c>
      <c r="S312" s="131">
        <v>0</v>
      </c>
      <c r="T312" s="132">
        <v>20</v>
      </c>
      <c r="U312" s="149"/>
      <c r="V312" s="133">
        <v>0</v>
      </c>
      <c r="W312" s="131">
        <v>0</v>
      </c>
      <c r="X312" s="131">
        <v>0</v>
      </c>
      <c r="Y312" s="132">
        <v>0</v>
      </c>
      <c r="Z312" s="149"/>
      <c r="AA312" s="133">
        <v>0</v>
      </c>
      <c r="AB312" s="131">
        <v>2</v>
      </c>
      <c r="AC312" s="131">
        <v>14.9</v>
      </c>
      <c r="AD312" s="132">
        <v>221</v>
      </c>
      <c r="AE312" s="149"/>
      <c r="AF312" s="133">
        <v>0</v>
      </c>
      <c r="AG312" s="131">
        <v>0</v>
      </c>
      <c r="AH312" s="131">
        <v>0</v>
      </c>
      <c r="AI312" s="132">
        <v>20</v>
      </c>
      <c r="AJ312" s="133">
        <f t="shared" si="100"/>
        <v>185</v>
      </c>
      <c r="AK312" s="131">
        <f t="shared" si="101"/>
        <v>20</v>
      </c>
      <c r="AL312" s="131">
        <f t="shared" si="102"/>
        <v>0</v>
      </c>
      <c r="AM312" s="131">
        <f t="shared" si="103"/>
        <v>221</v>
      </c>
      <c r="AN312" s="136">
        <f t="shared" si="104"/>
        <v>20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2</v>
      </c>
      <c r="AU312" s="131">
        <f t="shared" si="111"/>
        <v>0</v>
      </c>
      <c r="AV312" s="131">
        <f t="shared" si="112"/>
        <v>0</v>
      </c>
      <c r="AW312" s="131">
        <f t="shared" si="113"/>
        <v>2</v>
      </c>
      <c r="AX312" s="136">
        <f t="shared" si="114"/>
        <v>0</v>
      </c>
      <c r="AY312" s="133">
        <f t="shared" si="115"/>
        <v>14.3</v>
      </c>
      <c r="AZ312" s="131">
        <f t="shared" si="116"/>
        <v>0</v>
      </c>
      <c r="BA312" s="131">
        <f t="shared" si="117"/>
        <v>0</v>
      </c>
      <c r="BB312" s="131">
        <f t="shared" si="118"/>
        <v>14.9</v>
      </c>
      <c r="BC312" s="132">
        <f t="shared" si="119"/>
        <v>0</v>
      </c>
    </row>
    <row r="313" spans="1:55" x14ac:dyDescent="0.25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1311</v>
      </c>
      <c r="F313" s="149"/>
      <c r="G313" s="153">
        <f t="shared" si="96"/>
        <v>0</v>
      </c>
      <c r="H313" s="134">
        <f t="shared" si="97"/>
        <v>2</v>
      </c>
      <c r="I313" s="135">
        <f t="shared" si="98"/>
        <v>10.4</v>
      </c>
      <c r="J313" s="167">
        <f t="shared" si="99"/>
        <v>186</v>
      </c>
      <c r="K313" s="149"/>
      <c r="L313" s="130">
        <v>0</v>
      </c>
      <c r="M313" s="131">
        <v>2</v>
      </c>
      <c r="N313" s="131">
        <v>10.4</v>
      </c>
      <c r="O313" s="132">
        <v>166</v>
      </c>
      <c r="P313" s="149"/>
      <c r="Q313" s="133">
        <v>0</v>
      </c>
      <c r="R313" s="131">
        <v>0</v>
      </c>
      <c r="S313" s="131">
        <v>0</v>
      </c>
      <c r="T313" s="132">
        <v>20</v>
      </c>
      <c r="U313" s="149"/>
      <c r="V313" s="133">
        <v>0</v>
      </c>
      <c r="W313" s="131">
        <v>0</v>
      </c>
      <c r="X313" s="131">
        <v>0</v>
      </c>
      <c r="Y313" s="132">
        <v>0</v>
      </c>
      <c r="Z313" s="149"/>
      <c r="AA313" s="133">
        <v>0</v>
      </c>
      <c r="AB313" s="131">
        <v>0</v>
      </c>
      <c r="AC313" s="131">
        <v>0</v>
      </c>
      <c r="AD313" s="132">
        <v>0</v>
      </c>
      <c r="AE313" s="149"/>
      <c r="AF313" s="133">
        <v>0</v>
      </c>
      <c r="AG313" s="131">
        <v>0</v>
      </c>
      <c r="AH313" s="131">
        <v>0</v>
      </c>
      <c r="AI313" s="132">
        <v>0</v>
      </c>
      <c r="AJ313" s="133">
        <f t="shared" si="100"/>
        <v>166</v>
      </c>
      <c r="AK313" s="131">
        <f t="shared" si="101"/>
        <v>20</v>
      </c>
      <c r="AL313" s="131">
        <f t="shared" si="102"/>
        <v>0</v>
      </c>
      <c r="AM313" s="131">
        <f t="shared" si="103"/>
        <v>0</v>
      </c>
      <c r="AN313" s="136">
        <f t="shared" si="104"/>
        <v>0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2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0</v>
      </c>
      <c r="AY313" s="133">
        <f t="shared" si="115"/>
        <v>10.4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0</v>
      </c>
    </row>
    <row r="314" spans="1:55" x14ac:dyDescent="0.25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49"/>
      <c r="G314" s="153">
        <f t="shared" si="96"/>
        <v>0</v>
      </c>
      <c r="H314" s="134">
        <f t="shared" si="97"/>
        <v>0</v>
      </c>
      <c r="I314" s="135">
        <f t="shared" si="98"/>
        <v>0</v>
      </c>
      <c r="J314" s="167">
        <f t="shared" si="99"/>
        <v>0</v>
      </c>
      <c r="K314" s="149"/>
      <c r="L314" s="130">
        <v>0</v>
      </c>
      <c r="M314" s="131">
        <v>0</v>
      </c>
      <c r="N314" s="131">
        <v>0</v>
      </c>
      <c r="O314" s="132">
        <v>0</v>
      </c>
      <c r="P314" s="149"/>
      <c r="Q314" s="133">
        <v>0</v>
      </c>
      <c r="R314" s="131">
        <v>0</v>
      </c>
      <c r="S314" s="131">
        <v>0</v>
      </c>
      <c r="T314" s="132">
        <v>0</v>
      </c>
      <c r="U314" s="149"/>
      <c r="V314" s="133">
        <v>0</v>
      </c>
      <c r="W314" s="131">
        <v>0</v>
      </c>
      <c r="X314" s="131">
        <v>0</v>
      </c>
      <c r="Y314" s="132">
        <v>0</v>
      </c>
      <c r="Z314" s="149"/>
      <c r="AA314" s="133">
        <v>0</v>
      </c>
      <c r="AB314" s="131">
        <v>0</v>
      </c>
      <c r="AC314" s="131">
        <v>0</v>
      </c>
      <c r="AD314" s="132">
        <v>0</v>
      </c>
      <c r="AE314" s="149"/>
      <c r="AF314" s="133">
        <v>0</v>
      </c>
      <c r="AG314" s="131">
        <v>0</v>
      </c>
      <c r="AH314" s="131">
        <v>0</v>
      </c>
      <c r="AI314" s="132">
        <v>0</v>
      </c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x14ac:dyDescent="0.25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49"/>
      <c r="G315" s="153">
        <f t="shared" si="96"/>
        <v>0</v>
      </c>
      <c r="H315" s="134">
        <f t="shared" si="97"/>
        <v>0</v>
      </c>
      <c r="I315" s="135">
        <f t="shared" si="98"/>
        <v>0</v>
      </c>
      <c r="J315" s="167">
        <f t="shared" si="99"/>
        <v>0</v>
      </c>
      <c r="K315" s="149"/>
      <c r="L315" s="130">
        <v>0</v>
      </c>
      <c r="M315" s="131">
        <v>0</v>
      </c>
      <c r="N315" s="131">
        <v>0</v>
      </c>
      <c r="O315" s="132">
        <v>0</v>
      </c>
      <c r="P315" s="149"/>
      <c r="Q315" s="133">
        <v>0</v>
      </c>
      <c r="R315" s="131">
        <v>0</v>
      </c>
      <c r="S315" s="131">
        <v>0</v>
      </c>
      <c r="T315" s="132">
        <v>0</v>
      </c>
      <c r="U315" s="149"/>
      <c r="V315" s="133">
        <v>0</v>
      </c>
      <c r="W315" s="131">
        <v>0</v>
      </c>
      <c r="X315" s="131">
        <v>0</v>
      </c>
      <c r="Y315" s="132">
        <v>0</v>
      </c>
      <c r="Z315" s="149"/>
      <c r="AA315" s="133">
        <v>0</v>
      </c>
      <c r="AB315" s="131">
        <v>0</v>
      </c>
      <c r="AC315" s="131">
        <v>0</v>
      </c>
      <c r="AD315" s="132">
        <v>0</v>
      </c>
      <c r="AE315" s="149"/>
      <c r="AF315" s="133">
        <v>0</v>
      </c>
      <c r="AG315" s="131">
        <v>0</v>
      </c>
      <c r="AH315" s="131">
        <v>0</v>
      </c>
      <c r="AI315" s="132">
        <v>0</v>
      </c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x14ac:dyDescent="0.25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49"/>
      <c r="G316" s="153">
        <f t="shared" si="96"/>
        <v>0</v>
      </c>
      <c r="H316" s="134">
        <f t="shared" si="97"/>
        <v>3</v>
      </c>
      <c r="I316" s="135">
        <f t="shared" si="98"/>
        <v>38.300000000000004</v>
      </c>
      <c r="J316" s="167">
        <f t="shared" si="99"/>
        <v>547</v>
      </c>
      <c r="K316" s="149"/>
      <c r="L316" s="130">
        <v>0</v>
      </c>
      <c r="M316" s="131">
        <v>0</v>
      </c>
      <c r="N316" s="131">
        <v>0</v>
      </c>
      <c r="O316" s="132">
        <v>0</v>
      </c>
      <c r="P316" s="149"/>
      <c r="Q316" s="133">
        <v>0</v>
      </c>
      <c r="R316" s="131">
        <v>0</v>
      </c>
      <c r="S316" s="131">
        <v>0</v>
      </c>
      <c r="T316" s="132">
        <v>20</v>
      </c>
      <c r="U316" s="149"/>
      <c r="V316" s="133">
        <v>0</v>
      </c>
      <c r="W316" s="131">
        <v>0</v>
      </c>
      <c r="X316" s="131">
        <v>0</v>
      </c>
      <c r="Y316" s="132">
        <v>20</v>
      </c>
      <c r="Z316" s="149"/>
      <c r="AA316" s="133">
        <v>0</v>
      </c>
      <c r="AB316" s="131">
        <v>1</v>
      </c>
      <c r="AC316" s="131">
        <v>15.1</v>
      </c>
      <c r="AD316" s="132">
        <v>222</v>
      </c>
      <c r="AE316" s="149"/>
      <c r="AF316" s="133">
        <v>0</v>
      </c>
      <c r="AG316" s="131">
        <v>2</v>
      </c>
      <c r="AH316" s="131">
        <v>23.200000000000003</v>
      </c>
      <c r="AI316" s="132">
        <v>285</v>
      </c>
      <c r="AJ316" s="133">
        <f t="shared" si="100"/>
        <v>0</v>
      </c>
      <c r="AK316" s="131">
        <f t="shared" si="101"/>
        <v>20</v>
      </c>
      <c r="AL316" s="131">
        <f t="shared" si="102"/>
        <v>20</v>
      </c>
      <c r="AM316" s="131">
        <f t="shared" si="103"/>
        <v>222</v>
      </c>
      <c r="AN316" s="136">
        <f t="shared" si="104"/>
        <v>285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1</v>
      </c>
      <c r="AX316" s="136">
        <f t="shared" si="114"/>
        <v>2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15.1</v>
      </c>
      <c r="BC316" s="132">
        <f t="shared" si="119"/>
        <v>23.200000000000003</v>
      </c>
    </row>
    <row r="317" spans="1:55" x14ac:dyDescent="0.25">
      <c r="A317" s="138" t="s">
        <v>806</v>
      </c>
      <c r="B317" s="131" t="s">
        <v>1293</v>
      </c>
      <c r="C317" s="131" t="s">
        <v>97</v>
      </c>
      <c r="D317" s="131" t="s">
        <v>242</v>
      </c>
      <c r="E317" s="132" t="s">
        <v>1955</v>
      </c>
      <c r="F317" s="149"/>
      <c r="G317" s="153">
        <f t="shared" si="96"/>
        <v>0</v>
      </c>
      <c r="H317" s="134">
        <f t="shared" si="97"/>
        <v>0</v>
      </c>
      <c r="I317" s="135">
        <f t="shared" si="98"/>
        <v>0</v>
      </c>
      <c r="J317" s="167">
        <f t="shared" si="99"/>
        <v>0</v>
      </c>
      <c r="K317" s="149"/>
      <c r="L317" s="130">
        <v>0</v>
      </c>
      <c r="M317" s="131">
        <v>0</v>
      </c>
      <c r="N317" s="131">
        <v>0</v>
      </c>
      <c r="O317" s="132">
        <v>0</v>
      </c>
      <c r="P317" s="149"/>
      <c r="Q317" s="133">
        <v>0</v>
      </c>
      <c r="R317" s="131">
        <v>0</v>
      </c>
      <c r="S317" s="131">
        <v>0</v>
      </c>
      <c r="T317" s="132">
        <v>0</v>
      </c>
      <c r="U317" s="149"/>
      <c r="V317" s="133">
        <v>0</v>
      </c>
      <c r="W317" s="131">
        <v>0</v>
      </c>
      <c r="X317" s="131">
        <v>0</v>
      </c>
      <c r="Y317" s="132">
        <v>0</v>
      </c>
      <c r="Z317" s="149"/>
      <c r="AA317" s="133">
        <v>0</v>
      </c>
      <c r="AB317" s="131">
        <v>0</v>
      </c>
      <c r="AC317" s="131">
        <v>0</v>
      </c>
      <c r="AD317" s="132">
        <v>0</v>
      </c>
      <c r="AE317" s="149"/>
      <c r="AF317" s="133">
        <v>0</v>
      </c>
      <c r="AG317" s="131">
        <v>0</v>
      </c>
      <c r="AH317" s="131">
        <v>0</v>
      </c>
      <c r="AI317" s="132">
        <v>0</v>
      </c>
      <c r="AJ317" s="133">
        <f t="shared" si="100"/>
        <v>0</v>
      </c>
      <c r="AK317" s="131">
        <f t="shared" si="101"/>
        <v>0</v>
      </c>
      <c r="AL317" s="131">
        <f t="shared" si="102"/>
        <v>0</v>
      </c>
      <c r="AM317" s="131">
        <f t="shared" si="103"/>
        <v>0</v>
      </c>
      <c r="AN317" s="136">
        <f t="shared" si="104"/>
        <v>0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0</v>
      </c>
    </row>
    <row r="318" spans="1:55" x14ac:dyDescent="0.25">
      <c r="A318" s="138" t="s">
        <v>807</v>
      </c>
      <c r="B318" s="131" t="s">
        <v>1029</v>
      </c>
      <c r="C318" s="131" t="s">
        <v>94</v>
      </c>
      <c r="D318" s="131" t="s">
        <v>318</v>
      </c>
      <c r="E318" s="132" t="s">
        <v>1955</v>
      </c>
      <c r="F318" s="149"/>
      <c r="G318" s="153">
        <f t="shared" si="96"/>
        <v>0</v>
      </c>
      <c r="H318" s="134">
        <f t="shared" si="97"/>
        <v>0</v>
      </c>
      <c r="I318" s="135">
        <f t="shared" si="98"/>
        <v>0</v>
      </c>
      <c r="J318" s="167">
        <f t="shared" si="99"/>
        <v>0</v>
      </c>
      <c r="K318" s="149"/>
      <c r="L318" s="130">
        <v>0</v>
      </c>
      <c r="M318" s="131">
        <v>0</v>
      </c>
      <c r="N318" s="131">
        <v>0</v>
      </c>
      <c r="O318" s="132">
        <v>0</v>
      </c>
      <c r="P318" s="149"/>
      <c r="Q318" s="133">
        <v>0</v>
      </c>
      <c r="R318" s="131">
        <v>0</v>
      </c>
      <c r="S318" s="131">
        <v>0</v>
      </c>
      <c r="T318" s="132">
        <v>0</v>
      </c>
      <c r="U318" s="149"/>
      <c r="V318" s="133">
        <v>0</v>
      </c>
      <c r="W318" s="131">
        <v>0</v>
      </c>
      <c r="X318" s="131">
        <v>0</v>
      </c>
      <c r="Y318" s="132">
        <v>0</v>
      </c>
      <c r="Z318" s="149"/>
      <c r="AA318" s="133">
        <v>0</v>
      </c>
      <c r="AB318" s="131">
        <v>0</v>
      </c>
      <c r="AC318" s="131">
        <v>0</v>
      </c>
      <c r="AD318" s="132">
        <v>0</v>
      </c>
      <c r="AE318" s="149"/>
      <c r="AF318" s="133">
        <v>0</v>
      </c>
      <c r="AG318" s="131">
        <v>0</v>
      </c>
      <c r="AH318" s="131">
        <v>0</v>
      </c>
      <c r="AI318" s="132">
        <v>0</v>
      </c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0</v>
      </c>
      <c r="AN318" s="136">
        <f t="shared" si="104"/>
        <v>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0</v>
      </c>
      <c r="AS318" s="136">
        <f t="shared" si="109"/>
        <v>0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0</v>
      </c>
      <c r="BC318" s="132">
        <f t="shared" si="119"/>
        <v>0</v>
      </c>
    </row>
    <row r="319" spans="1:55" x14ac:dyDescent="0.25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49"/>
      <c r="G319" s="153">
        <f t="shared" si="96"/>
        <v>0</v>
      </c>
      <c r="H319" s="134">
        <f t="shared" si="97"/>
        <v>0</v>
      </c>
      <c r="I319" s="135">
        <f t="shared" si="98"/>
        <v>0</v>
      </c>
      <c r="J319" s="167">
        <f t="shared" si="99"/>
        <v>0</v>
      </c>
      <c r="K319" s="149"/>
      <c r="L319" s="130">
        <v>0</v>
      </c>
      <c r="M319" s="131">
        <v>0</v>
      </c>
      <c r="N319" s="131">
        <v>0</v>
      </c>
      <c r="O319" s="132">
        <v>0</v>
      </c>
      <c r="P319" s="149"/>
      <c r="Q319" s="133">
        <v>0</v>
      </c>
      <c r="R319" s="131">
        <v>0</v>
      </c>
      <c r="S319" s="131">
        <v>0</v>
      </c>
      <c r="T319" s="132">
        <v>0</v>
      </c>
      <c r="U319" s="149"/>
      <c r="V319" s="133">
        <v>0</v>
      </c>
      <c r="W319" s="131">
        <v>0</v>
      </c>
      <c r="X319" s="131">
        <v>0</v>
      </c>
      <c r="Y319" s="132">
        <v>0</v>
      </c>
      <c r="Z319" s="149"/>
      <c r="AA319" s="133">
        <v>0</v>
      </c>
      <c r="AB319" s="131">
        <v>0</v>
      </c>
      <c r="AC319" s="131">
        <v>0</v>
      </c>
      <c r="AD319" s="132">
        <v>0</v>
      </c>
      <c r="AE319" s="149"/>
      <c r="AF319" s="133">
        <v>0</v>
      </c>
      <c r="AG319" s="131">
        <v>0</v>
      </c>
      <c r="AH319" s="131">
        <v>0</v>
      </c>
      <c r="AI319" s="132">
        <v>0</v>
      </c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x14ac:dyDescent="0.25">
      <c r="A320" s="138" t="s">
        <v>1056</v>
      </c>
      <c r="B320" s="131" t="s">
        <v>44</v>
      </c>
      <c r="C320" s="131" t="s">
        <v>2060</v>
      </c>
      <c r="D320" s="131" t="s">
        <v>2061</v>
      </c>
      <c r="E320" s="132" t="s">
        <v>1311</v>
      </c>
      <c r="F320" s="149"/>
      <c r="G320" s="153">
        <f t="shared" si="96"/>
        <v>0</v>
      </c>
      <c r="H320" s="134">
        <f t="shared" si="97"/>
        <v>0</v>
      </c>
      <c r="I320" s="135">
        <f t="shared" si="98"/>
        <v>0</v>
      </c>
      <c r="J320" s="167">
        <f t="shared" si="99"/>
        <v>0</v>
      </c>
      <c r="K320" s="149"/>
      <c r="L320" s="130">
        <v>0</v>
      </c>
      <c r="M320" s="131">
        <v>0</v>
      </c>
      <c r="N320" s="131">
        <v>0</v>
      </c>
      <c r="O320" s="132">
        <v>0</v>
      </c>
      <c r="P320" s="149"/>
      <c r="Q320" s="133">
        <v>0</v>
      </c>
      <c r="R320" s="131">
        <v>0</v>
      </c>
      <c r="S320" s="131">
        <v>0</v>
      </c>
      <c r="T320" s="132">
        <v>0</v>
      </c>
      <c r="U320" s="149"/>
      <c r="V320" s="133">
        <v>0</v>
      </c>
      <c r="W320" s="131">
        <v>0</v>
      </c>
      <c r="X320" s="131">
        <v>0</v>
      </c>
      <c r="Y320" s="132">
        <v>0</v>
      </c>
      <c r="Z320" s="149"/>
      <c r="AA320" s="133">
        <v>0</v>
      </c>
      <c r="AB320" s="131">
        <v>0</v>
      </c>
      <c r="AC320" s="131">
        <v>0</v>
      </c>
      <c r="AD320" s="132">
        <v>0</v>
      </c>
      <c r="AE320" s="149"/>
      <c r="AF320" s="133">
        <v>0</v>
      </c>
      <c r="AG320" s="131">
        <v>0</v>
      </c>
      <c r="AH320" s="131">
        <v>0</v>
      </c>
      <c r="AI320" s="132">
        <v>0</v>
      </c>
      <c r="AJ320" s="133">
        <f t="shared" si="100"/>
        <v>0</v>
      </c>
      <c r="AK320" s="131">
        <f t="shared" si="101"/>
        <v>0</v>
      </c>
      <c r="AL320" s="131">
        <f t="shared" si="102"/>
        <v>0</v>
      </c>
      <c r="AM320" s="131">
        <f t="shared" si="103"/>
        <v>0</v>
      </c>
      <c r="AN320" s="136">
        <f t="shared" si="104"/>
        <v>0</v>
      </c>
      <c r="AO320" s="133">
        <f t="shared" si="105"/>
        <v>0</v>
      </c>
      <c r="AP320" s="131">
        <f t="shared" si="106"/>
        <v>0</v>
      </c>
      <c r="AQ320" s="131">
        <f t="shared" si="107"/>
        <v>0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0</v>
      </c>
      <c r="AY320" s="133">
        <f t="shared" si="115"/>
        <v>0</v>
      </c>
      <c r="AZ320" s="131">
        <f t="shared" si="116"/>
        <v>0</v>
      </c>
      <c r="BA320" s="131">
        <f t="shared" si="117"/>
        <v>0</v>
      </c>
      <c r="BB320" s="131">
        <f t="shared" si="118"/>
        <v>0</v>
      </c>
      <c r="BC320" s="132">
        <f t="shared" si="119"/>
        <v>0</v>
      </c>
    </row>
    <row r="321" spans="1:55" x14ac:dyDescent="0.25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49"/>
      <c r="G321" s="153">
        <f t="shared" si="96"/>
        <v>0</v>
      </c>
      <c r="H321" s="134">
        <f t="shared" si="97"/>
        <v>0</v>
      </c>
      <c r="I321" s="135">
        <f t="shared" si="98"/>
        <v>0</v>
      </c>
      <c r="J321" s="167">
        <f t="shared" si="99"/>
        <v>20</v>
      </c>
      <c r="K321" s="149"/>
      <c r="L321" s="130">
        <v>0</v>
      </c>
      <c r="M321" s="131">
        <v>0</v>
      </c>
      <c r="N321" s="131">
        <v>0</v>
      </c>
      <c r="O321" s="132">
        <v>20</v>
      </c>
      <c r="P321" s="149"/>
      <c r="Q321" s="133">
        <v>0</v>
      </c>
      <c r="R321" s="131">
        <v>0</v>
      </c>
      <c r="S321" s="131">
        <v>0</v>
      </c>
      <c r="T321" s="132">
        <v>0</v>
      </c>
      <c r="U321" s="149"/>
      <c r="V321" s="133">
        <v>0</v>
      </c>
      <c r="W321" s="131">
        <v>0</v>
      </c>
      <c r="X321" s="131">
        <v>0</v>
      </c>
      <c r="Y321" s="132">
        <v>0</v>
      </c>
      <c r="Z321" s="149"/>
      <c r="AA321" s="133">
        <v>0</v>
      </c>
      <c r="AB321" s="131">
        <v>0</v>
      </c>
      <c r="AC321" s="131">
        <v>0</v>
      </c>
      <c r="AD321" s="132">
        <v>0</v>
      </c>
      <c r="AE321" s="149"/>
      <c r="AF321" s="133">
        <v>0</v>
      </c>
      <c r="AG321" s="131">
        <v>0</v>
      </c>
      <c r="AH321" s="131">
        <v>0</v>
      </c>
      <c r="AI321" s="132">
        <v>0</v>
      </c>
      <c r="AJ321" s="133">
        <f t="shared" si="100"/>
        <v>20</v>
      </c>
      <c r="AK321" s="131">
        <f t="shared" si="101"/>
        <v>0</v>
      </c>
      <c r="AL321" s="131">
        <f t="shared" si="102"/>
        <v>0</v>
      </c>
      <c r="AM321" s="131">
        <f t="shared" si="103"/>
        <v>0</v>
      </c>
      <c r="AN321" s="136">
        <f t="shared" si="104"/>
        <v>0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0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0</v>
      </c>
    </row>
    <row r="322" spans="1:55" x14ac:dyDescent="0.25">
      <c r="A322" s="138" t="s">
        <v>810</v>
      </c>
      <c r="B322" s="131" t="s">
        <v>1028</v>
      </c>
      <c r="C322" s="131" t="s">
        <v>470</v>
      </c>
      <c r="D322" s="131" t="s">
        <v>200</v>
      </c>
      <c r="E322" s="132" t="s">
        <v>2026</v>
      </c>
      <c r="F322" s="149"/>
      <c r="G322" s="153">
        <f t="shared" si="96"/>
        <v>0</v>
      </c>
      <c r="H322" s="134">
        <f t="shared" si="97"/>
        <v>0</v>
      </c>
      <c r="I322" s="135">
        <f t="shared" si="98"/>
        <v>0</v>
      </c>
      <c r="J322" s="167">
        <f t="shared" si="99"/>
        <v>0</v>
      </c>
      <c r="K322" s="149"/>
      <c r="L322" s="130">
        <v>0</v>
      </c>
      <c r="M322" s="131">
        <v>0</v>
      </c>
      <c r="N322" s="131">
        <v>0</v>
      </c>
      <c r="O322" s="132">
        <v>0</v>
      </c>
      <c r="P322" s="149"/>
      <c r="Q322" s="133">
        <v>0</v>
      </c>
      <c r="R322" s="131">
        <v>0</v>
      </c>
      <c r="S322" s="131">
        <v>0</v>
      </c>
      <c r="T322" s="132">
        <v>0</v>
      </c>
      <c r="U322" s="149"/>
      <c r="V322" s="133">
        <v>0</v>
      </c>
      <c r="W322" s="131">
        <v>0</v>
      </c>
      <c r="X322" s="131">
        <v>0</v>
      </c>
      <c r="Y322" s="132">
        <v>0</v>
      </c>
      <c r="Z322" s="149"/>
      <c r="AA322" s="133">
        <v>0</v>
      </c>
      <c r="AB322" s="131">
        <v>0</v>
      </c>
      <c r="AC322" s="131">
        <v>0</v>
      </c>
      <c r="AD322" s="132">
        <v>0</v>
      </c>
      <c r="AE322" s="149"/>
      <c r="AF322" s="133">
        <v>0</v>
      </c>
      <c r="AG322" s="131">
        <v>0</v>
      </c>
      <c r="AH322" s="131">
        <v>0</v>
      </c>
      <c r="AI322" s="132">
        <v>0</v>
      </c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x14ac:dyDescent="0.25">
      <c r="A323" s="138" t="s">
        <v>811</v>
      </c>
      <c r="B323" s="131" t="s">
        <v>2049</v>
      </c>
      <c r="C323" s="131" t="s">
        <v>92</v>
      </c>
      <c r="D323" s="131" t="s">
        <v>359</v>
      </c>
      <c r="E323" s="132" t="s">
        <v>1954</v>
      </c>
      <c r="F323" s="149"/>
      <c r="G323" s="153">
        <f t="shared" si="96"/>
        <v>0</v>
      </c>
      <c r="H323" s="134">
        <f t="shared" si="97"/>
        <v>0</v>
      </c>
      <c r="I323" s="135">
        <f t="shared" si="98"/>
        <v>0</v>
      </c>
      <c r="J323" s="167">
        <f t="shared" si="99"/>
        <v>0</v>
      </c>
      <c r="K323" s="149"/>
      <c r="L323" s="130">
        <v>0</v>
      </c>
      <c r="M323" s="131">
        <v>0</v>
      </c>
      <c r="N323" s="131">
        <v>0</v>
      </c>
      <c r="O323" s="132">
        <v>0</v>
      </c>
      <c r="P323" s="149"/>
      <c r="Q323" s="133">
        <v>0</v>
      </c>
      <c r="R323" s="131">
        <v>0</v>
      </c>
      <c r="S323" s="131">
        <v>0</v>
      </c>
      <c r="T323" s="132">
        <v>0</v>
      </c>
      <c r="U323" s="149"/>
      <c r="V323" s="133">
        <v>0</v>
      </c>
      <c r="W323" s="131">
        <v>0</v>
      </c>
      <c r="X323" s="131">
        <v>0</v>
      </c>
      <c r="Y323" s="132">
        <v>0</v>
      </c>
      <c r="Z323" s="149"/>
      <c r="AA323" s="133">
        <v>0</v>
      </c>
      <c r="AB323" s="131">
        <v>0</v>
      </c>
      <c r="AC323" s="131">
        <v>0</v>
      </c>
      <c r="AD323" s="132">
        <v>0</v>
      </c>
      <c r="AE323" s="149"/>
      <c r="AF323" s="133">
        <v>0</v>
      </c>
      <c r="AG323" s="131">
        <v>0</v>
      </c>
      <c r="AH323" s="131">
        <v>0</v>
      </c>
      <c r="AI323" s="132">
        <v>0</v>
      </c>
      <c r="AJ323" s="133">
        <f t="shared" si="100"/>
        <v>0</v>
      </c>
      <c r="AK323" s="131">
        <f t="shared" si="101"/>
        <v>0</v>
      </c>
      <c r="AL323" s="131">
        <f t="shared" si="102"/>
        <v>0</v>
      </c>
      <c r="AM323" s="131">
        <f t="shared" si="103"/>
        <v>0</v>
      </c>
      <c r="AN323" s="136">
        <f t="shared" si="104"/>
        <v>0</v>
      </c>
      <c r="AO323" s="133">
        <f t="shared" si="105"/>
        <v>0</v>
      </c>
      <c r="AP323" s="131">
        <f t="shared" si="106"/>
        <v>0</v>
      </c>
      <c r="AQ323" s="131">
        <f t="shared" si="107"/>
        <v>0</v>
      </c>
      <c r="AR323" s="131">
        <f t="shared" si="108"/>
        <v>0</v>
      </c>
      <c r="AS323" s="136">
        <f t="shared" si="109"/>
        <v>0</v>
      </c>
      <c r="AT323" s="133">
        <f t="shared" si="110"/>
        <v>0</v>
      </c>
      <c r="AU323" s="131">
        <f t="shared" si="111"/>
        <v>0</v>
      </c>
      <c r="AV323" s="131">
        <f t="shared" si="112"/>
        <v>0</v>
      </c>
      <c r="AW323" s="131">
        <f t="shared" si="113"/>
        <v>0</v>
      </c>
      <c r="AX323" s="136">
        <f t="shared" si="114"/>
        <v>0</v>
      </c>
      <c r="AY323" s="133">
        <f t="shared" si="115"/>
        <v>0</v>
      </c>
      <c r="AZ323" s="131">
        <f t="shared" si="116"/>
        <v>0</v>
      </c>
      <c r="BA323" s="131">
        <f t="shared" si="117"/>
        <v>0</v>
      </c>
      <c r="BB323" s="131">
        <f t="shared" si="118"/>
        <v>0</v>
      </c>
      <c r="BC323" s="132">
        <f t="shared" si="119"/>
        <v>0</v>
      </c>
    </row>
    <row r="324" spans="1:55" x14ac:dyDescent="0.25">
      <c r="A324" s="138" t="s">
        <v>812</v>
      </c>
      <c r="B324" s="131" t="s">
        <v>44</v>
      </c>
      <c r="C324" s="131" t="s">
        <v>2125</v>
      </c>
      <c r="D324" s="131" t="s">
        <v>138</v>
      </c>
      <c r="E324" s="132" t="s">
        <v>1955</v>
      </c>
      <c r="F324" s="149"/>
      <c r="G324" s="153">
        <f t="shared" ref="G324:G387" si="144">LARGE(AO324:AS324,1)+LARGE(AO324:AS324,2)+LARGE(AO324:AS324,3)+LARGE(AO324:AS324,4)</f>
        <v>0</v>
      </c>
      <c r="H324" s="134">
        <f t="shared" ref="H324:H387" si="145">LARGE(AT324:AX324,1)+LARGE(AT324:AX324,2)+LARGE(AT324:AX324,3)+LARGE(AT324:AX324,4)</f>
        <v>0</v>
      </c>
      <c r="I324" s="135">
        <f t="shared" ref="I324:I387" si="146">LARGE(AY324:BC324,1)+LARGE(AY324:BC324,2)+LARGE(AY324:BC324,3)+LARGE(AY324:BC324,4)</f>
        <v>0</v>
      </c>
      <c r="J324" s="167">
        <f t="shared" ref="J324:J387" si="147">LARGE(AJ324:AN324,1)+LARGE(AJ324:AN324,2)+LARGE(AJ324:AN324,3)+LARGE(AJ324:AN324,4)</f>
        <v>0</v>
      </c>
      <c r="K324" s="149"/>
      <c r="L324" s="130">
        <v>0</v>
      </c>
      <c r="M324" s="131">
        <v>0</v>
      </c>
      <c r="N324" s="131">
        <v>0</v>
      </c>
      <c r="O324" s="132">
        <v>0</v>
      </c>
      <c r="P324" s="149"/>
      <c r="Q324" s="133">
        <v>0</v>
      </c>
      <c r="R324" s="131">
        <v>0</v>
      </c>
      <c r="S324" s="131">
        <v>0</v>
      </c>
      <c r="T324" s="132">
        <v>0</v>
      </c>
      <c r="U324" s="149"/>
      <c r="V324" s="133">
        <v>0</v>
      </c>
      <c r="W324" s="131">
        <v>0</v>
      </c>
      <c r="X324" s="131">
        <v>0</v>
      </c>
      <c r="Y324" s="132">
        <v>0</v>
      </c>
      <c r="Z324" s="149"/>
      <c r="AA324" s="133">
        <v>0</v>
      </c>
      <c r="AB324" s="131">
        <v>0</v>
      </c>
      <c r="AC324" s="131">
        <v>0</v>
      </c>
      <c r="AD324" s="132">
        <v>0</v>
      </c>
      <c r="AE324" s="149"/>
      <c r="AF324" s="133">
        <v>0</v>
      </c>
      <c r="AG324" s="131">
        <v>0</v>
      </c>
      <c r="AH324" s="131">
        <v>0</v>
      </c>
      <c r="AI324" s="132">
        <v>0</v>
      </c>
      <c r="AJ324" s="133">
        <f t="shared" ref="AJ324:AJ387" si="148">O324</f>
        <v>0</v>
      </c>
      <c r="AK324" s="131">
        <f t="shared" ref="AK324:AK387" si="149">T324</f>
        <v>0</v>
      </c>
      <c r="AL324" s="131">
        <f t="shared" ref="AL324:AL387" si="150">Y324</f>
        <v>0</v>
      </c>
      <c r="AM324" s="131">
        <f t="shared" ref="AM324:AM387" si="151">AD324</f>
        <v>0</v>
      </c>
      <c r="AN324" s="136">
        <f t="shared" ref="AN324:AN387" si="152">AI324</f>
        <v>0</v>
      </c>
      <c r="AO324" s="133">
        <f t="shared" ref="AO324:AO387" si="153">L324</f>
        <v>0</v>
      </c>
      <c r="AP324" s="131">
        <f t="shared" ref="AP324:AP387" si="154">Q324</f>
        <v>0</v>
      </c>
      <c r="AQ324" s="131">
        <f t="shared" ref="AQ324:AQ387" si="155">V324</f>
        <v>0</v>
      </c>
      <c r="AR324" s="131">
        <f t="shared" ref="AR324:AR387" si="156">AA324</f>
        <v>0</v>
      </c>
      <c r="AS324" s="136">
        <f t="shared" ref="AS324:AS387" si="157">AF324</f>
        <v>0</v>
      </c>
      <c r="AT324" s="133">
        <f t="shared" ref="AT324:AT387" si="158">M324</f>
        <v>0</v>
      </c>
      <c r="AU324" s="131">
        <f t="shared" ref="AU324:AU387" si="159">R324</f>
        <v>0</v>
      </c>
      <c r="AV324" s="131">
        <f t="shared" ref="AV324:AV387" si="160">W324</f>
        <v>0</v>
      </c>
      <c r="AW324" s="131">
        <f t="shared" ref="AW324:AW387" si="161">AB324</f>
        <v>0</v>
      </c>
      <c r="AX324" s="136">
        <f t="shared" ref="AX324:AX387" si="162">AG324</f>
        <v>0</v>
      </c>
      <c r="AY324" s="133">
        <f t="shared" ref="AY324:AY387" si="163">N324</f>
        <v>0</v>
      </c>
      <c r="AZ324" s="131">
        <f t="shared" ref="AZ324:AZ387" si="164">S324</f>
        <v>0</v>
      </c>
      <c r="BA324" s="131">
        <f t="shared" ref="BA324:BA387" si="165">X324</f>
        <v>0</v>
      </c>
      <c r="BB324" s="131">
        <f t="shared" ref="BB324:BB387" si="166">AC324</f>
        <v>0</v>
      </c>
      <c r="BC324" s="132">
        <f t="shared" ref="BC324:BC387" si="167">AH324</f>
        <v>0</v>
      </c>
    </row>
    <row r="325" spans="1:55" x14ac:dyDescent="0.25">
      <c r="A325" s="138" t="s">
        <v>813</v>
      </c>
      <c r="B325" s="131" t="s">
        <v>1222</v>
      </c>
      <c r="C325" s="131" t="s">
        <v>431</v>
      </c>
      <c r="D325" s="131" t="s">
        <v>108</v>
      </c>
      <c r="E325" s="132" t="s">
        <v>1955</v>
      </c>
      <c r="F325" s="149"/>
      <c r="G325" s="153">
        <f t="shared" si="144"/>
        <v>0</v>
      </c>
      <c r="H325" s="134">
        <f t="shared" si="145"/>
        <v>0</v>
      </c>
      <c r="I325" s="135">
        <f t="shared" si="146"/>
        <v>0</v>
      </c>
      <c r="J325" s="167">
        <f t="shared" si="147"/>
        <v>0</v>
      </c>
      <c r="K325" s="149"/>
      <c r="L325" s="130">
        <v>0</v>
      </c>
      <c r="M325" s="131">
        <v>0</v>
      </c>
      <c r="N325" s="131">
        <v>0</v>
      </c>
      <c r="O325" s="132">
        <v>0</v>
      </c>
      <c r="P325" s="149"/>
      <c r="Q325" s="133">
        <v>0</v>
      </c>
      <c r="R325" s="131">
        <v>0</v>
      </c>
      <c r="S325" s="131">
        <v>0</v>
      </c>
      <c r="T325" s="132">
        <v>0</v>
      </c>
      <c r="U325" s="149"/>
      <c r="V325" s="133">
        <v>0</v>
      </c>
      <c r="W325" s="131">
        <v>0</v>
      </c>
      <c r="X325" s="131">
        <v>0</v>
      </c>
      <c r="Y325" s="132">
        <v>0</v>
      </c>
      <c r="Z325" s="149"/>
      <c r="AA325" s="133">
        <v>0</v>
      </c>
      <c r="AB325" s="131">
        <v>0</v>
      </c>
      <c r="AC325" s="131">
        <v>0</v>
      </c>
      <c r="AD325" s="132">
        <v>0</v>
      </c>
      <c r="AE325" s="149"/>
      <c r="AF325" s="133">
        <v>0</v>
      </c>
      <c r="AG325" s="131">
        <v>0</v>
      </c>
      <c r="AH325" s="131">
        <v>0</v>
      </c>
      <c r="AI325" s="132">
        <v>0</v>
      </c>
      <c r="AJ325" s="133">
        <f t="shared" si="148"/>
        <v>0</v>
      </c>
      <c r="AK325" s="131">
        <f t="shared" si="149"/>
        <v>0</v>
      </c>
      <c r="AL325" s="131">
        <f t="shared" si="150"/>
        <v>0</v>
      </c>
      <c r="AM325" s="131">
        <f t="shared" si="151"/>
        <v>0</v>
      </c>
      <c r="AN325" s="136">
        <f t="shared" si="152"/>
        <v>0</v>
      </c>
      <c r="AO325" s="133">
        <f t="shared" si="153"/>
        <v>0</v>
      </c>
      <c r="AP325" s="131">
        <f t="shared" si="154"/>
        <v>0</v>
      </c>
      <c r="AQ325" s="131">
        <f t="shared" si="155"/>
        <v>0</v>
      </c>
      <c r="AR325" s="131">
        <f t="shared" si="156"/>
        <v>0</v>
      </c>
      <c r="AS325" s="136">
        <f t="shared" si="157"/>
        <v>0</v>
      </c>
      <c r="AT325" s="133">
        <f t="shared" si="158"/>
        <v>0</v>
      </c>
      <c r="AU325" s="131">
        <f t="shared" si="159"/>
        <v>0</v>
      </c>
      <c r="AV325" s="131">
        <f t="shared" si="160"/>
        <v>0</v>
      </c>
      <c r="AW325" s="131">
        <f t="shared" si="161"/>
        <v>0</v>
      </c>
      <c r="AX325" s="136">
        <f t="shared" si="162"/>
        <v>0</v>
      </c>
      <c r="AY325" s="133">
        <f t="shared" si="163"/>
        <v>0</v>
      </c>
      <c r="AZ325" s="131">
        <f t="shared" si="164"/>
        <v>0</v>
      </c>
      <c r="BA325" s="131">
        <f t="shared" si="165"/>
        <v>0</v>
      </c>
      <c r="BB325" s="131">
        <f t="shared" si="166"/>
        <v>0</v>
      </c>
      <c r="BC325" s="132">
        <f t="shared" si="167"/>
        <v>0</v>
      </c>
    </row>
    <row r="326" spans="1:55" x14ac:dyDescent="0.25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1311</v>
      </c>
      <c r="F326" s="149"/>
      <c r="G326" s="153">
        <f t="shared" si="144"/>
        <v>0</v>
      </c>
      <c r="H326" s="134">
        <f t="shared" si="145"/>
        <v>0</v>
      </c>
      <c r="I326" s="135">
        <f t="shared" si="146"/>
        <v>0</v>
      </c>
      <c r="J326" s="167">
        <f t="shared" si="147"/>
        <v>60</v>
      </c>
      <c r="K326" s="149"/>
      <c r="L326" s="130">
        <v>0</v>
      </c>
      <c r="M326" s="131">
        <v>0</v>
      </c>
      <c r="N326" s="131">
        <v>0</v>
      </c>
      <c r="O326" s="132">
        <v>0</v>
      </c>
      <c r="P326" s="149"/>
      <c r="Q326" s="133">
        <v>0</v>
      </c>
      <c r="R326" s="131">
        <v>0</v>
      </c>
      <c r="S326" s="131">
        <v>0</v>
      </c>
      <c r="T326" s="132">
        <v>0</v>
      </c>
      <c r="U326" s="149"/>
      <c r="V326" s="133">
        <v>0</v>
      </c>
      <c r="W326" s="131">
        <v>0</v>
      </c>
      <c r="X326" s="131">
        <v>0</v>
      </c>
      <c r="Y326" s="132">
        <v>20</v>
      </c>
      <c r="Z326" s="149"/>
      <c r="AA326" s="133">
        <v>0</v>
      </c>
      <c r="AB326" s="131">
        <v>0</v>
      </c>
      <c r="AC326" s="131">
        <v>0</v>
      </c>
      <c r="AD326" s="132">
        <v>20</v>
      </c>
      <c r="AE326" s="149"/>
      <c r="AF326" s="133">
        <v>0</v>
      </c>
      <c r="AG326" s="131">
        <v>0</v>
      </c>
      <c r="AH326" s="131">
        <v>0</v>
      </c>
      <c r="AI326" s="132">
        <v>20</v>
      </c>
      <c r="AJ326" s="133">
        <f t="shared" si="148"/>
        <v>0</v>
      </c>
      <c r="AK326" s="131">
        <f t="shared" si="149"/>
        <v>0</v>
      </c>
      <c r="AL326" s="131">
        <f t="shared" si="150"/>
        <v>20</v>
      </c>
      <c r="AM326" s="131">
        <f t="shared" si="151"/>
        <v>20</v>
      </c>
      <c r="AN326" s="136">
        <f t="shared" si="152"/>
        <v>20</v>
      </c>
      <c r="AO326" s="133">
        <f t="shared" si="153"/>
        <v>0</v>
      </c>
      <c r="AP326" s="131">
        <f t="shared" si="154"/>
        <v>0</v>
      </c>
      <c r="AQ326" s="131">
        <f t="shared" si="155"/>
        <v>0</v>
      </c>
      <c r="AR326" s="131">
        <f t="shared" si="156"/>
        <v>0</v>
      </c>
      <c r="AS326" s="136">
        <f t="shared" si="157"/>
        <v>0</v>
      </c>
      <c r="AT326" s="133">
        <f t="shared" si="158"/>
        <v>0</v>
      </c>
      <c r="AU326" s="131">
        <f t="shared" si="159"/>
        <v>0</v>
      </c>
      <c r="AV326" s="131">
        <f t="shared" si="160"/>
        <v>0</v>
      </c>
      <c r="AW326" s="131">
        <f t="shared" si="161"/>
        <v>0</v>
      </c>
      <c r="AX326" s="136">
        <f t="shared" si="162"/>
        <v>0</v>
      </c>
      <c r="AY326" s="133">
        <f t="shared" si="163"/>
        <v>0</v>
      </c>
      <c r="AZ326" s="131">
        <f t="shared" si="164"/>
        <v>0</v>
      </c>
      <c r="BA326" s="131">
        <f t="shared" si="165"/>
        <v>0</v>
      </c>
      <c r="BB326" s="131">
        <f t="shared" si="166"/>
        <v>0</v>
      </c>
      <c r="BC326" s="132">
        <f t="shared" si="167"/>
        <v>0</v>
      </c>
    </row>
    <row r="327" spans="1:55" x14ac:dyDescent="0.25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49"/>
      <c r="G327" s="153">
        <f t="shared" si="144"/>
        <v>0</v>
      </c>
      <c r="H327" s="134">
        <f t="shared" si="145"/>
        <v>0</v>
      </c>
      <c r="I327" s="135">
        <f t="shared" si="146"/>
        <v>0</v>
      </c>
      <c r="J327" s="167">
        <f t="shared" si="147"/>
        <v>0</v>
      </c>
      <c r="K327" s="149"/>
      <c r="L327" s="130">
        <v>0</v>
      </c>
      <c r="M327" s="131">
        <v>0</v>
      </c>
      <c r="N327" s="131">
        <v>0</v>
      </c>
      <c r="O327" s="132">
        <v>0</v>
      </c>
      <c r="P327" s="149"/>
      <c r="Q327" s="133">
        <v>0</v>
      </c>
      <c r="R327" s="131">
        <v>0</v>
      </c>
      <c r="S327" s="131">
        <v>0</v>
      </c>
      <c r="T327" s="132">
        <v>0</v>
      </c>
      <c r="U327" s="149"/>
      <c r="V327" s="133">
        <v>0</v>
      </c>
      <c r="W327" s="131">
        <v>0</v>
      </c>
      <c r="X327" s="131">
        <v>0</v>
      </c>
      <c r="Y327" s="132">
        <v>0</v>
      </c>
      <c r="Z327" s="149"/>
      <c r="AA327" s="133">
        <v>0</v>
      </c>
      <c r="AB327" s="131">
        <v>0</v>
      </c>
      <c r="AC327" s="131">
        <v>0</v>
      </c>
      <c r="AD327" s="132">
        <v>0</v>
      </c>
      <c r="AE327" s="149"/>
      <c r="AF327" s="133">
        <v>0</v>
      </c>
      <c r="AG327" s="131">
        <v>0</v>
      </c>
      <c r="AH327" s="131">
        <v>0</v>
      </c>
      <c r="AI327" s="132">
        <v>0</v>
      </c>
      <c r="AJ327" s="133">
        <f t="shared" si="148"/>
        <v>0</v>
      </c>
      <c r="AK327" s="131">
        <f t="shared" si="149"/>
        <v>0</v>
      </c>
      <c r="AL327" s="131">
        <f t="shared" si="150"/>
        <v>0</v>
      </c>
      <c r="AM327" s="131">
        <f t="shared" si="151"/>
        <v>0</v>
      </c>
      <c r="AN327" s="136">
        <f t="shared" si="152"/>
        <v>0</v>
      </c>
      <c r="AO327" s="133">
        <f t="shared" si="153"/>
        <v>0</v>
      </c>
      <c r="AP327" s="131">
        <f t="shared" si="154"/>
        <v>0</v>
      </c>
      <c r="AQ327" s="131">
        <f t="shared" si="155"/>
        <v>0</v>
      </c>
      <c r="AR327" s="131">
        <f t="shared" si="156"/>
        <v>0</v>
      </c>
      <c r="AS327" s="136">
        <f t="shared" si="157"/>
        <v>0</v>
      </c>
      <c r="AT327" s="133">
        <f t="shared" si="158"/>
        <v>0</v>
      </c>
      <c r="AU327" s="131">
        <f t="shared" si="159"/>
        <v>0</v>
      </c>
      <c r="AV327" s="131">
        <f t="shared" si="160"/>
        <v>0</v>
      </c>
      <c r="AW327" s="131">
        <f t="shared" si="161"/>
        <v>0</v>
      </c>
      <c r="AX327" s="136">
        <f t="shared" si="162"/>
        <v>0</v>
      </c>
      <c r="AY327" s="133">
        <f t="shared" si="163"/>
        <v>0</v>
      </c>
      <c r="AZ327" s="131">
        <f t="shared" si="164"/>
        <v>0</v>
      </c>
      <c r="BA327" s="131">
        <f t="shared" si="165"/>
        <v>0</v>
      </c>
      <c r="BB327" s="131">
        <f t="shared" si="166"/>
        <v>0</v>
      </c>
      <c r="BC327" s="132">
        <f t="shared" si="167"/>
        <v>0</v>
      </c>
    </row>
    <row r="328" spans="1:55" x14ac:dyDescent="0.25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49"/>
      <c r="G328" s="153">
        <f t="shared" si="144"/>
        <v>0</v>
      </c>
      <c r="H328" s="134">
        <f t="shared" si="145"/>
        <v>0</v>
      </c>
      <c r="I328" s="135">
        <f t="shared" si="146"/>
        <v>0</v>
      </c>
      <c r="J328" s="167">
        <f t="shared" si="147"/>
        <v>0</v>
      </c>
      <c r="K328" s="149"/>
      <c r="L328" s="130">
        <v>0</v>
      </c>
      <c r="M328" s="131">
        <v>0</v>
      </c>
      <c r="N328" s="131">
        <v>0</v>
      </c>
      <c r="O328" s="132">
        <v>0</v>
      </c>
      <c r="P328" s="149"/>
      <c r="Q328" s="133">
        <v>0</v>
      </c>
      <c r="R328" s="131">
        <v>0</v>
      </c>
      <c r="S328" s="131">
        <v>0</v>
      </c>
      <c r="T328" s="132">
        <v>0</v>
      </c>
      <c r="U328" s="149"/>
      <c r="V328" s="133">
        <v>0</v>
      </c>
      <c r="W328" s="131">
        <v>0</v>
      </c>
      <c r="X328" s="131">
        <v>0</v>
      </c>
      <c r="Y328" s="132">
        <v>0</v>
      </c>
      <c r="Z328" s="149"/>
      <c r="AA328" s="133">
        <v>0</v>
      </c>
      <c r="AB328" s="131">
        <v>0</v>
      </c>
      <c r="AC328" s="131">
        <v>0</v>
      </c>
      <c r="AD328" s="132">
        <v>0</v>
      </c>
      <c r="AE328" s="149"/>
      <c r="AF328" s="133">
        <v>0</v>
      </c>
      <c r="AG328" s="131">
        <v>0</v>
      </c>
      <c r="AH328" s="131">
        <v>0</v>
      </c>
      <c r="AI328" s="132">
        <v>0</v>
      </c>
      <c r="AJ328" s="133">
        <f t="shared" si="148"/>
        <v>0</v>
      </c>
      <c r="AK328" s="131">
        <f t="shared" si="149"/>
        <v>0</v>
      </c>
      <c r="AL328" s="131">
        <f t="shared" si="150"/>
        <v>0</v>
      </c>
      <c r="AM328" s="131">
        <f t="shared" si="151"/>
        <v>0</v>
      </c>
      <c r="AN328" s="136">
        <f t="shared" si="152"/>
        <v>0</v>
      </c>
      <c r="AO328" s="133">
        <f t="shared" si="153"/>
        <v>0</v>
      </c>
      <c r="AP328" s="131">
        <f t="shared" si="154"/>
        <v>0</v>
      </c>
      <c r="AQ328" s="131">
        <f t="shared" si="155"/>
        <v>0</v>
      </c>
      <c r="AR328" s="131">
        <f t="shared" si="156"/>
        <v>0</v>
      </c>
      <c r="AS328" s="136">
        <f t="shared" si="157"/>
        <v>0</v>
      </c>
      <c r="AT328" s="133">
        <f t="shared" si="158"/>
        <v>0</v>
      </c>
      <c r="AU328" s="131">
        <f t="shared" si="159"/>
        <v>0</v>
      </c>
      <c r="AV328" s="131">
        <f t="shared" si="160"/>
        <v>0</v>
      </c>
      <c r="AW328" s="131">
        <f t="shared" si="161"/>
        <v>0</v>
      </c>
      <c r="AX328" s="136">
        <f t="shared" si="162"/>
        <v>0</v>
      </c>
      <c r="AY328" s="133">
        <f t="shared" si="163"/>
        <v>0</v>
      </c>
      <c r="AZ328" s="131">
        <f t="shared" si="164"/>
        <v>0</v>
      </c>
      <c r="BA328" s="131">
        <f t="shared" si="165"/>
        <v>0</v>
      </c>
      <c r="BB328" s="131">
        <f t="shared" si="166"/>
        <v>0</v>
      </c>
      <c r="BC328" s="132">
        <f t="shared" si="167"/>
        <v>0</v>
      </c>
    </row>
    <row r="329" spans="1:55" x14ac:dyDescent="0.25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49"/>
      <c r="G329" s="153">
        <f t="shared" si="144"/>
        <v>0</v>
      </c>
      <c r="H329" s="134">
        <f t="shared" si="145"/>
        <v>0</v>
      </c>
      <c r="I329" s="135">
        <f t="shared" si="146"/>
        <v>0</v>
      </c>
      <c r="J329" s="167">
        <f t="shared" si="147"/>
        <v>0</v>
      </c>
      <c r="K329" s="149"/>
      <c r="L329" s="130">
        <v>0</v>
      </c>
      <c r="M329" s="131">
        <v>0</v>
      </c>
      <c r="N329" s="131">
        <v>0</v>
      </c>
      <c r="O329" s="132">
        <v>0</v>
      </c>
      <c r="P329" s="149"/>
      <c r="Q329" s="133">
        <v>0</v>
      </c>
      <c r="R329" s="131">
        <v>0</v>
      </c>
      <c r="S329" s="131">
        <v>0</v>
      </c>
      <c r="T329" s="132">
        <v>0</v>
      </c>
      <c r="U329" s="149"/>
      <c r="V329" s="133">
        <v>0</v>
      </c>
      <c r="W329" s="131">
        <v>0</v>
      </c>
      <c r="X329" s="131">
        <v>0</v>
      </c>
      <c r="Y329" s="132">
        <v>0</v>
      </c>
      <c r="Z329" s="149"/>
      <c r="AA329" s="133">
        <v>0</v>
      </c>
      <c r="AB329" s="131">
        <v>0</v>
      </c>
      <c r="AC329" s="131">
        <v>0</v>
      </c>
      <c r="AD329" s="132">
        <v>0</v>
      </c>
      <c r="AE329" s="149"/>
      <c r="AF329" s="133">
        <v>0</v>
      </c>
      <c r="AG329" s="131">
        <v>0</v>
      </c>
      <c r="AH329" s="131">
        <v>0</v>
      </c>
      <c r="AI329" s="132">
        <v>0</v>
      </c>
      <c r="AJ329" s="133">
        <f t="shared" si="148"/>
        <v>0</v>
      </c>
      <c r="AK329" s="131">
        <f t="shared" si="149"/>
        <v>0</v>
      </c>
      <c r="AL329" s="131">
        <f t="shared" si="150"/>
        <v>0</v>
      </c>
      <c r="AM329" s="131">
        <f t="shared" si="151"/>
        <v>0</v>
      </c>
      <c r="AN329" s="136">
        <f t="shared" si="152"/>
        <v>0</v>
      </c>
      <c r="AO329" s="133">
        <f t="shared" si="153"/>
        <v>0</v>
      </c>
      <c r="AP329" s="131">
        <f t="shared" si="154"/>
        <v>0</v>
      </c>
      <c r="AQ329" s="131">
        <f t="shared" si="155"/>
        <v>0</v>
      </c>
      <c r="AR329" s="131">
        <f t="shared" si="156"/>
        <v>0</v>
      </c>
      <c r="AS329" s="136">
        <f t="shared" si="157"/>
        <v>0</v>
      </c>
      <c r="AT329" s="133">
        <f t="shared" si="158"/>
        <v>0</v>
      </c>
      <c r="AU329" s="131">
        <f t="shared" si="159"/>
        <v>0</v>
      </c>
      <c r="AV329" s="131">
        <f t="shared" si="160"/>
        <v>0</v>
      </c>
      <c r="AW329" s="131">
        <f t="shared" si="161"/>
        <v>0</v>
      </c>
      <c r="AX329" s="136">
        <f t="shared" si="162"/>
        <v>0</v>
      </c>
      <c r="AY329" s="133">
        <f t="shared" si="163"/>
        <v>0</v>
      </c>
      <c r="AZ329" s="131">
        <f t="shared" si="164"/>
        <v>0</v>
      </c>
      <c r="BA329" s="131">
        <f t="shared" si="165"/>
        <v>0</v>
      </c>
      <c r="BB329" s="131">
        <f t="shared" si="166"/>
        <v>0</v>
      </c>
      <c r="BC329" s="132">
        <f t="shared" si="167"/>
        <v>0</v>
      </c>
    </row>
    <row r="330" spans="1:55" x14ac:dyDescent="0.25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49"/>
      <c r="G330" s="153">
        <f t="shared" si="144"/>
        <v>0</v>
      </c>
      <c r="H330" s="134">
        <f t="shared" si="145"/>
        <v>0</v>
      </c>
      <c r="I330" s="135">
        <f t="shared" si="146"/>
        <v>0</v>
      </c>
      <c r="J330" s="167">
        <f t="shared" si="147"/>
        <v>0</v>
      </c>
      <c r="K330" s="149"/>
      <c r="L330" s="130">
        <v>0</v>
      </c>
      <c r="M330" s="131">
        <v>0</v>
      </c>
      <c r="N330" s="131">
        <v>0</v>
      </c>
      <c r="O330" s="132">
        <v>0</v>
      </c>
      <c r="P330" s="149"/>
      <c r="Q330" s="133">
        <v>0</v>
      </c>
      <c r="R330" s="131">
        <v>0</v>
      </c>
      <c r="S330" s="131">
        <v>0</v>
      </c>
      <c r="T330" s="132">
        <v>0</v>
      </c>
      <c r="U330" s="149"/>
      <c r="V330" s="133">
        <v>0</v>
      </c>
      <c r="W330" s="131">
        <v>0</v>
      </c>
      <c r="X330" s="131">
        <v>0</v>
      </c>
      <c r="Y330" s="132">
        <v>0</v>
      </c>
      <c r="Z330" s="149"/>
      <c r="AA330" s="133">
        <v>0</v>
      </c>
      <c r="AB330" s="131">
        <v>0</v>
      </c>
      <c r="AC330" s="131">
        <v>0</v>
      </c>
      <c r="AD330" s="132">
        <v>0</v>
      </c>
      <c r="AE330" s="149"/>
      <c r="AF330" s="133">
        <v>0</v>
      </c>
      <c r="AG330" s="131">
        <v>0</v>
      </c>
      <c r="AH330" s="131">
        <v>0</v>
      </c>
      <c r="AI330" s="132">
        <v>0</v>
      </c>
      <c r="AJ330" s="133">
        <f t="shared" si="148"/>
        <v>0</v>
      </c>
      <c r="AK330" s="131">
        <f t="shared" si="149"/>
        <v>0</v>
      </c>
      <c r="AL330" s="131">
        <f t="shared" si="150"/>
        <v>0</v>
      </c>
      <c r="AM330" s="131">
        <f t="shared" si="151"/>
        <v>0</v>
      </c>
      <c r="AN330" s="136">
        <f t="shared" si="152"/>
        <v>0</v>
      </c>
      <c r="AO330" s="133">
        <f t="shared" si="153"/>
        <v>0</v>
      </c>
      <c r="AP330" s="131">
        <f t="shared" si="154"/>
        <v>0</v>
      </c>
      <c r="AQ330" s="131">
        <f t="shared" si="155"/>
        <v>0</v>
      </c>
      <c r="AR330" s="131">
        <f t="shared" si="156"/>
        <v>0</v>
      </c>
      <c r="AS330" s="136">
        <f t="shared" si="157"/>
        <v>0</v>
      </c>
      <c r="AT330" s="133">
        <f t="shared" si="158"/>
        <v>0</v>
      </c>
      <c r="AU330" s="131">
        <f t="shared" si="159"/>
        <v>0</v>
      </c>
      <c r="AV330" s="131">
        <f t="shared" si="160"/>
        <v>0</v>
      </c>
      <c r="AW330" s="131">
        <f t="shared" si="161"/>
        <v>0</v>
      </c>
      <c r="AX330" s="136">
        <f t="shared" si="162"/>
        <v>0</v>
      </c>
      <c r="AY330" s="133">
        <f t="shared" si="163"/>
        <v>0</v>
      </c>
      <c r="AZ330" s="131">
        <f t="shared" si="164"/>
        <v>0</v>
      </c>
      <c r="BA330" s="131">
        <f t="shared" si="165"/>
        <v>0</v>
      </c>
      <c r="BB330" s="131">
        <f t="shared" si="166"/>
        <v>0</v>
      </c>
      <c r="BC330" s="132">
        <f t="shared" si="167"/>
        <v>0</v>
      </c>
    </row>
    <row r="331" spans="1:55" x14ac:dyDescent="0.25">
      <c r="A331" s="138" t="s">
        <v>819</v>
      </c>
      <c r="B331" s="131" t="s">
        <v>50</v>
      </c>
      <c r="C331" s="131" t="s">
        <v>416</v>
      </c>
      <c r="D331" s="131" t="s">
        <v>236</v>
      </c>
      <c r="E331" s="132" t="s">
        <v>1314</v>
      </c>
      <c r="F331" s="149"/>
      <c r="G331" s="153">
        <f t="shared" si="144"/>
        <v>0</v>
      </c>
      <c r="H331" s="134">
        <f t="shared" si="145"/>
        <v>0</v>
      </c>
      <c r="I331" s="135">
        <f t="shared" si="146"/>
        <v>0</v>
      </c>
      <c r="J331" s="167">
        <f t="shared" si="147"/>
        <v>0</v>
      </c>
      <c r="K331" s="149"/>
      <c r="L331" s="130">
        <v>0</v>
      </c>
      <c r="M331" s="131">
        <v>0</v>
      </c>
      <c r="N331" s="131">
        <v>0</v>
      </c>
      <c r="O331" s="132">
        <v>0</v>
      </c>
      <c r="P331" s="149"/>
      <c r="Q331" s="133">
        <v>0</v>
      </c>
      <c r="R331" s="131">
        <v>0</v>
      </c>
      <c r="S331" s="131">
        <v>0</v>
      </c>
      <c r="T331" s="132">
        <v>0</v>
      </c>
      <c r="U331" s="149"/>
      <c r="V331" s="133">
        <v>0</v>
      </c>
      <c r="W331" s="131">
        <v>0</v>
      </c>
      <c r="X331" s="131">
        <v>0</v>
      </c>
      <c r="Y331" s="132">
        <v>0</v>
      </c>
      <c r="Z331" s="149"/>
      <c r="AA331" s="133">
        <v>0</v>
      </c>
      <c r="AB331" s="131">
        <v>0</v>
      </c>
      <c r="AC331" s="131">
        <v>0</v>
      </c>
      <c r="AD331" s="132">
        <v>0</v>
      </c>
      <c r="AE331" s="149"/>
      <c r="AF331" s="133">
        <v>0</v>
      </c>
      <c r="AG331" s="131">
        <v>0</v>
      </c>
      <c r="AH331" s="131">
        <v>0</v>
      </c>
      <c r="AI331" s="132">
        <v>0</v>
      </c>
      <c r="AJ331" s="133">
        <f t="shared" si="148"/>
        <v>0</v>
      </c>
      <c r="AK331" s="131">
        <f t="shared" si="149"/>
        <v>0</v>
      </c>
      <c r="AL331" s="131">
        <f t="shared" si="150"/>
        <v>0</v>
      </c>
      <c r="AM331" s="131">
        <f t="shared" si="151"/>
        <v>0</v>
      </c>
      <c r="AN331" s="136">
        <f t="shared" si="152"/>
        <v>0</v>
      </c>
      <c r="AO331" s="133">
        <f t="shared" si="153"/>
        <v>0</v>
      </c>
      <c r="AP331" s="131">
        <f t="shared" si="154"/>
        <v>0</v>
      </c>
      <c r="AQ331" s="131">
        <f t="shared" si="155"/>
        <v>0</v>
      </c>
      <c r="AR331" s="131">
        <f t="shared" si="156"/>
        <v>0</v>
      </c>
      <c r="AS331" s="136">
        <f t="shared" si="157"/>
        <v>0</v>
      </c>
      <c r="AT331" s="133">
        <f t="shared" si="158"/>
        <v>0</v>
      </c>
      <c r="AU331" s="131">
        <f t="shared" si="159"/>
        <v>0</v>
      </c>
      <c r="AV331" s="131">
        <f t="shared" si="160"/>
        <v>0</v>
      </c>
      <c r="AW331" s="131">
        <f t="shared" si="161"/>
        <v>0</v>
      </c>
      <c r="AX331" s="136">
        <f t="shared" si="162"/>
        <v>0</v>
      </c>
      <c r="AY331" s="133">
        <f t="shared" si="163"/>
        <v>0</v>
      </c>
      <c r="AZ331" s="131">
        <f t="shared" si="164"/>
        <v>0</v>
      </c>
      <c r="BA331" s="131">
        <f t="shared" si="165"/>
        <v>0</v>
      </c>
      <c r="BB331" s="131">
        <f t="shared" si="166"/>
        <v>0</v>
      </c>
      <c r="BC331" s="132">
        <f t="shared" si="167"/>
        <v>0</v>
      </c>
    </row>
    <row r="332" spans="1:55" x14ac:dyDescent="0.25">
      <c r="A332" s="138" t="s">
        <v>820</v>
      </c>
      <c r="B332" s="131" t="s">
        <v>42</v>
      </c>
      <c r="C332" s="131" t="s">
        <v>1946</v>
      </c>
      <c r="D332" s="131" t="s">
        <v>2062</v>
      </c>
      <c r="E332" s="132" t="s">
        <v>1307</v>
      </c>
      <c r="F332" s="149"/>
      <c r="G332" s="153">
        <f t="shared" si="144"/>
        <v>0</v>
      </c>
      <c r="H332" s="134">
        <f t="shared" si="145"/>
        <v>0</v>
      </c>
      <c r="I332" s="135">
        <f t="shared" si="146"/>
        <v>0</v>
      </c>
      <c r="J332" s="167">
        <f t="shared" si="147"/>
        <v>40</v>
      </c>
      <c r="K332" s="149"/>
      <c r="L332" s="130">
        <v>0</v>
      </c>
      <c r="M332" s="131">
        <v>0</v>
      </c>
      <c r="N332" s="131">
        <v>0</v>
      </c>
      <c r="O332" s="132">
        <v>20</v>
      </c>
      <c r="P332" s="149"/>
      <c r="Q332" s="133">
        <v>0</v>
      </c>
      <c r="R332" s="131">
        <v>0</v>
      </c>
      <c r="S332" s="131">
        <v>0</v>
      </c>
      <c r="T332" s="132">
        <v>20</v>
      </c>
      <c r="U332" s="149"/>
      <c r="V332" s="133">
        <v>0</v>
      </c>
      <c r="W332" s="131">
        <v>0</v>
      </c>
      <c r="X332" s="131">
        <v>0</v>
      </c>
      <c r="Y332" s="132">
        <v>0</v>
      </c>
      <c r="Z332" s="149"/>
      <c r="AA332" s="133">
        <v>0</v>
      </c>
      <c r="AB332" s="131">
        <v>0</v>
      </c>
      <c r="AC332" s="131">
        <v>0</v>
      </c>
      <c r="AD332" s="132">
        <v>0</v>
      </c>
      <c r="AE332" s="149"/>
      <c r="AF332" s="133">
        <v>0</v>
      </c>
      <c r="AG332" s="131">
        <v>0</v>
      </c>
      <c r="AH332" s="131">
        <v>0</v>
      </c>
      <c r="AI332" s="132">
        <v>0</v>
      </c>
      <c r="AJ332" s="133">
        <f t="shared" si="148"/>
        <v>20</v>
      </c>
      <c r="AK332" s="131">
        <f t="shared" si="149"/>
        <v>20</v>
      </c>
      <c r="AL332" s="131">
        <f t="shared" si="150"/>
        <v>0</v>
      </c>
      <c r="AM332" s="131">
        <f t="shared" si="151"/>
        <v>0</v>
      </c>
      <c r="AN332" s="136">
        <f t="shared" si="152"/>
        <v>0</v>
      </c>
      <c r="AO332" s="133">
        <f t="shared" si="153"/>
        <v>0</v>
      </c>
      <c r="AP332" s="131">
        <f t="shared" si="154"/>
        <v>0</v>
      </c>
      <c r="AQ332" s="131">
        <f t="shared" si="155"/>
        <v>0</v>
      </c>
      <c r="AR332" s="131">
        <f t="shared" si="156"/>
        <v>0</v>
      </c>
      <c r="AS332" s="136">
        <f t="shared" si="157"/>
        <v>0</v>
      </c>
      <c r="AT332" s="133">
        <f t="shared" si="158"/>
        <v>0</v>
      </c>
      <c r="AU332" s="131">
        <f t="shared" si="159"/>
        <v>0</v>
      </c>
      <c r="AV332" s="131">
        <f t="shared" si="160"/>
        <v>0</v>
      </c>
      <c r="AW332" s="131">
        <f t="shared" si="161"/>
        <v>0</v>
      </c>
      <c r="AX332" s="136">
        <f t="shared" si="162"/>
        <v>0</v>
      </c>
      <c r="AY332" s="133">
        <f t="shared" si="163"/>
        <v>0</v>
      </c>
      <c r="AZ332" s="131">
        <f t="shared" si="164"/>
        <v>0</v>
      </c>
      <c r="BA332" s="131">
        <f t="shared" si="165"/>
        <v>0</v>
      </c>
      <c r="BB332" s="131">
        <f t="shared" si="166"/>
        <v>0</v>
      </c>
      <c r="BC332" s="132">
        <f t="shared" si="167"/>
        <v>0</v>
      </c>
    </row>
    <row r="333" spans="1:55" x14ac:dyDescent="0.25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49"/>
      <c r="G333" s="153">
        <f t="shared" si="144"/>
        <v>2</v>
      </c>
      <c r="H333" s="134">
        <f t="shared" si="145"/>
        <v>0</v>
      </c>
      <c r="I333" s="135">
        <f t="shared" si="146"/>
        <v>1.5</v>
      </c>
      <c r="J333" s="167">
        <f t="shared" si="147"/>
        <v>267</v>
      </c>
      <c r="K333" s="149"/>
      <c r="L333" s="130">
        <v>1</v>
      </c>
      <c r="M333" s="131">
        <v>0</v>
      </c>
      <c r="N333" s="131">
        <v>0.7</v>
      </c>
      <c r="O333" s="132">
        <v>84</v>
      </c>
      <c r="P333" s="149"/>
      <c r="Q333" s="133">
        <v>0</v>
      </c>
      <c r="R333" s="131">
        <v>0</v>
      </c>
      <c r="S333" s="131">
        <v>0</v>
      </c>
      <c r="T333" s="132">
        <v>20</v>
      </c>
      <c r="U333" s="149"/>
      <c r="V333" s="133">
        <v>0</v>
      </c>
      <c r="W333" s="131">
        <v>0</v>
      </c>
      <c r="X333" s="131">
        <v>0</v>
      </c>
      <c r="Y333" s="132">
        <v>20</v>
      </c>
      <c r="Z333" s="149"/>
      <c r="AA333" s="133">
        <v>1</v>
      </c>
      <c r="AB333" s="131">
        <v>0</v>
      </c>
      <c r="AC333" s="131">
        <v>0.8</v>
      </c>
      <c r="AD333" s="132">
        <v>143</v>
      </c>
      <c r="AE333" s="149"/>
      <c r="AF333" s="133">
        <v>0</v>
      </c>
      <c r="AG333" s="131">
        <v>0</v>
      </c>
      <c r="AH333" s="131">
        <v>0</v>
      </c>
      <c r="AI333" s="132">
        <v>20</v>
      </c>
      <c r="AJ333" s="133">
        <f t="shared" si="148"/>
        <v>84</v>
      </c>
      <c r="AK333" s="131">
        <f t="shared" si="149"/>
        <v>20</v>
      </c>
      <c r="AL333" s="131">
        <f t="shared" si="150"/>
        <v>20</v>
      </c>
      <c r="AM333" s="131">
        <f t="shared" si="151"/>
        <v>143</v>
      </c>
      <c r="AN333" s="136">
        <f t="shared" si="152"/>
        <v>20</v>
      </c>
      <c r="AO333" s="133">
        <f t="shared" si="153"/>
        <v>1</v>
      </c>
      <c r="AP333" s="131">
        <f t="shared" si="154"/>
        <v>0</v>
      </c>
      <c r="AQ333" s="131">
        <f t="shared" si="155"/>
        <v>0</v>
      </c>
      <c r="AR333" s="131">
        <f t="shared" si="156"/>
        <v>1</v>
      </c>
      <c r="AS333" s="136">
        <f t="shared" si="157"/>
        <v>0</v>
      </c>
      <c r="AT333" s="133">
        <f t="shared" si="158"/>
        <v>0</v>
      </c>
      <c r="AU333" s="131">
        <f t="shared" si="159"/>
        <v>0</v>
      </c>
      <c r="AV333" s="131">
        <f t="shared" si="160"/>
        <v>0</v>
      </c>
      <c r="AW333" s="131">
        <f t="shared" si="161"/>
        <v>0</v>
      </c>
      <c r="AX333" s="136">
        <f t="shared" si="162"/>
        <v>0</v>
      </c>
      <c r="AY333" s="133">
        <f t="shared" si="163"/>
        <v>0.7</v>
      </c>
      <c r="AZ333" s="131">
        <f t="shared" si="164"/>
        <v>0</v>
      </c>
      <c r="BA333" s="131">
        <f t="shared" si="165"/>
        <v>0</v>
      </c>
      <c r="BB333" s="131">
        <f t="shared" si="166"/>
        <v>0.8</v>
      </c>
      <c r="BC333" s="132">
        <f t="shared" si="167"/>
        <v>0</v>
      </c>
    </row>
    <row r="334" spans="1:55" x14ac:dyDescent="0.25">
      <c r="A334" s="138" t="s">
        <v>822</v>
      </c>
      <c r="B334" s="131" t="s">
        <v>44</v>
      </c>
      <c r="C334" s="131" t="s">
        <v>166</v>
      </c>
      <c r="D334" s="131" t="s">
        <v>1913</v>
      </c>
      <c r="E334" s="132" t="s">
        <v>1311</v>
      </c>
      <c r="F334" s="149"/>
      <c r="G334" s="153">
        <f t="shared" si="144"/>
        <v>0</v>
      </c>
      <c r="H334" s="134">
        <f t="shared" si="145"/>
        <v>3</v>
      </c>
      <c r="I334" s="135">
        <f t="shared" si="146"/>
        <v>38.400000000000006</v>
      </c>
      <c r="J334" s="167">
        <f t="shared" si="147"/>
        <v>278</v>
      </c>
      <c r="K334" s="149"/>
      <c r="L334" s="130">
        <v>0</v>
      </c>
      <c r="M334" s="131">
        <v>3</v>
      </c>
      <c r="N334" s="131">
        <v>38.400000000000006</v>
      </c>
      <c r="O334" s="132">
        <v>258</v>
      </c>
      <c r="P334" s="149"/>
      <c r="Q334" s="133">
        <v>0</v>
      </c>
      <c r="R334" s="131">
        <v>0</v>
      </c>
      <c r="S334" s="131">
        <v>0</v>
      </c>
      <c r="T334" s="132">
        <v>20</v>
      </c>
      <c r="U334" s="149"/>
      <c r="V334" s="133">
        <v>0</v>
      </c>
      <c r="W334" s="131">
        <v>0</v>
      </c>
      <c r="X334" s="131">
        <v>0</v>
      </c>
      <c r="Y334" s="132">
        <v>0</v>
      </c>
      <c r="Z334" s="149"/>
      <c r="AA334" s="133">
        <v>0</v>
      </c>
      <c r="AB334" s="131">
        <v>0</v>
      </c>
      <c r="AC334" s="131">
        <v>0</v>
      </c>
      <c r="AD334" s="132">
        <v>0</v>
      </c>
      <c r="AE334" s="149"/>
      <c r="AF334" s="133">
        <v>0</v>
      </c>
      <c r="AG334" s="131">
        <v>0</v>
      </c>
      <c r="AH334" s="131">
        <v>0</v>
      </c>
      <c r="AI334" s="132">
        <v>0</v>
      </c>
      <c r="AJ334" s="133">
        <f t="shared" si="148"/>
        <v>258</v>
      </c>
      <c r="AK334" s="131">
        <f t="shared" si="149"/>
        <v>20</v>
      </c>
      <c r="AL334" s="131">
        <f t="shared" si="150"/>
        <v>0</v>
      </c>
      <c r="AM334" s="131">
        <f t="shared" si="151"/>
        <v>0</v>
      </c>
      <c r="AN334" s="136">
        <f t="shared" si="152"/>
        <v>0</v>
      </c>
      <c r="AO334" s="133">
        <f t="shared" si="153"/>
        <v>0</v>
      </c>
      <c r="AP334" s="131">
        <f t="shared" si="154"/>
        <v>0</v>
      </c>
      <c r="AQ334" s="131">
        <f t="shared" si="155"/>
        <v>0</v>
      </c>
      <c r="AR334" s="131">
        <f t="shared" si="156"/>
        <v>0</v>
      </c>
      <c r="AS334" s="136">
        <f t="shared" si="157"/>
        <v>0</v>
      </c>
      <c r="AT334" s="133">
        <f t="shared" si="158"/>
        <v>3</v>
      </c>
      <c r="AU334" s="131">
        <f t="shared" si="159"/>
        <v>0</v>
      </c>
      <c r="AV334" s="131">
        <f t="shared" si="160"/>
        <v>0</v>
      </c>
      <c r="AW334" s="131">
        <f t="shared" si="161"/>
        <v>0</v>
      </c>
      <c r="AX334" s="136">
        <f t="shared" si="162"/>
        <v>0</v>
      </c>
      <c r="AY334" s="133">
        <f t="shared" si="163"/>
        <v>38.400000000000006</v>
      </c>
      <c r="AZ334" s="131">
        <f t="shared" si="164"/>
        <v>0</v>
      </c>
      <c r="BA334" s="131">
        <f t="shared" si="165"/>
        <v>0</v>
      </c>
      <c r="BB334" s="131">
        <f t="shared" si="166"/>
        <v>0</v>
      </c>
      <c r="BC334" s="132">
        <f t="shared" si="167"/>
        <v>0</v>
      </c>
    </row>
    <row r="335" spans="1:55" x14ac:dyDescent="0.25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49"/>
      <c r="G335" s="153">
        <f t="shared" si="144"/>
        <v>0</v>
      </c>
      <c r="H335" s="134">
        <f t="shared" si="145"/>
        <v>1</v>
      </c>
      <c r="I335" s="135">
        <f t="shared" si="146"/>
        <v>17.8</v>
      </c>
      <c r="J335" s="167">
        <f t="shared" si="147"/>
        <v>313</v>
      </c>
      <c r="K335" s="149"/>
      <c r="L335" s="130">
        <v>0</v>
      </c>
      <c r="M335" s="131">
        <v>0</v>
      </c>
      <c r="N335" s="131">
        <v>0</v>
      </c>
      <c r="O335" s="132">
        <v>0</v>
      </c>
      <c r="P335" s="149"/>
      <c r="Q335" s="133">
        <v>0</v>
      </c>
      <c r="R335" s="131">
        <v>0</v>
      </c>
      <c r="S335" s="131">
        <v>0</v>
      </c>
      <c r="T335" s="132">
        <v>0</v>
      </c>
      <c r="U335" s="149"/>
      <c r="V335" s="133">
        <v>0</v>
      </c>
      <c r="W335" s="131">
        <v>1</v>
      </c>
      <c r="X335" s="131">
        <v>17.8</v>
      </c>
      <c r="Y335" s="132">
        <v>293</v>
      </c>
      <c r="Z335" s="149"/>
      <c r="AA335" s="133">
        <v>0</v>
      </c>
      <c r="AB335" s="131">
        <v>0</v>
      </c>
      <c r="AC335" s="131">
        <v>0</v>
      </c>
      <c r="AD335" s="132">
        <v>20</v>
      </c>
      <c r="AE335" s="149"/>
      <c r="AF335" s="133">
        <v>0</v>
      </c>
      <c r="AG335" s="131">
        <v>0</v>
      </c>
      <c r="AH335" s="131">
        <v>0</v>
      </c>
      <c r="AI335" s="132">
        <v>0</v>
      </c>
      <c r="AJ335" s="133">
        <f t="shared" si="148"/>
        <v>0</v>
      </c>
      <c r="AK335" s="131">
        <f t="shared" si="149"/>
        <v>0</v>
      </c>
      <c r="AL335" s="131">
        <f t="shared" si="150"/>
        <v>293</v>
      </c>
      <c r="AM335" s="131">
        <f t="shared" si="151"/>
        <v>20</v>
      </c>
      <c r="AN335" s="136">
        <f t="shared" si="152"/>
        <v>0</v>
      </c>
      <c r="AO335" s="133">
        <f t="shared" si="153"/>
        <v>0</v>
      </c>
      <c r="AP335" s="131">
        <f t="shared" si="154"/>
        <v>0</v>
      </c>
      <c r="AQ335" s="131">
        <f t="shared" si="155"/>
        <v>0</v>
      </c>
      <c r="AR335" s="131">
        <f t="shared" si="156"/>
        <v>0</v>
      </c>
      <c r="AS335" s="136">
        <f t="shared" si="157"/>
        <v>0</v>
      </c>
      <c r="AT335" s="133">
        <f t="shared" si="158"/>
        <v>0</v>
      </c>
      <c r="AU335" s="131">
        <f t="shared" si="159"/>
        <v>0</v>
      </c>
      <c r="AV335" s="131">
        <f t="shared" si="160"/>
        <v>1</v>
      </c>
      <c r="AW335" s="131">
        <f t="shared" si="161"/>
        <v>0</v>
      </c>
      <c r="AX335" s="136">
        <f t="shared" si="162"/>
        <v>0</v>
      </c>
      <c r="AY335" s="133">
        <f t="shared" si="163"/>
        <v>0</v>
      </c>
      <c r="AZ335" s="131">
        <f t="shared" si="164"/>
        <v>0</v>
      </c>
      <c r="BA335" s="131">
        <f t="shared" si="165"/>
        <v>17.8</v>
      </c>
      <c r="BB335" s="131">
        <f t="shared" si="166"/>
        <v>0</v>
      </c>
      <c r="BC335" s="132">
        <f t="shared" si="167"/>
        <v>0</v>
      </c>
    </row>
    <row r="336" spans="1:55" x14ac:dyDescent="0.25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49"/>
      <c r="G336" s="153">
        <f t="shared" si="144"/>
        <v>0</v>
      </c>
      <c r="H336" s="134">
        <f t="shared" si="145"/>
        <v>0</v>
      </c>
      <c r="I336" s="135">
        <f t="shared" si="146"/>
        <v>0</v>
      </c>
      <c r="J336" s="167">
        <f t="shared" si="147"/>
        <v>0</v>
      </c>
      <c r="K336" s="149"/>
      <c r="L336" s="130">
        <v>0</v>
      </c>
      <c r="M336" s="131">
        <v>0</v>
      </c>
      <c r="N336" s="131">
        <v>0</v>
      </c>
      <c r="O336" s="132">
        <v>0</v>
      </c>
      <c r="P336" s="149"/>
      <c r="Q336" s="133">
        <v>0</v>
      </c>
      <c r="R336" s="131">
        <v>0</v>
      </c>
      <c r="S336" s="131">
        <v>0</v>
      </c>
      <c r="T336" s="132">
        <v>0</v>
      </c>
      <c r="U336" s="149"/>
      <c r="V336" s="133">
        <v>0</v>
      </c>
      <c r="W336" s="131">
        <v>0</v>
      </c>
      <c r="X336" s="131">
        <v>0</v>
      </c>
      <c r="Y336" s="132">
        <v>0</v>
      </c>
      <c r="Z336" s="149"/>
      <c r="AA336" s="133">
        <v>0</v>
      </c>
      <c r="AB336" s="131">
        <v>0</v>
      </c>
      <c r="AC336" s="131">
        <v>0</v>
      </c>
      <c r="AD336" s="132">
        <v>0</v>
      </c>
      <c r="AE336" s="149"/>
      <c r="AF336" s="133">
        <v>0</v>
      </c>
      <c r="AG336" s="131">
        <v>0</v>
      </c>
      <c r="AH336" s="131">
        <v>0</v>
      </c>
      <c r="AI336" s="132">
        <v>0</v>
      </c>
      <c r="AJ336" s="133">
        <f t="shared" si="148"/>
        <v>0</v>
      </c>
      <c r="AK336" s="131">
        <f t="shared" si="149"/>
        <v>0</v>
      </c>
      <c r="AL336" s="131">
        <f t="shared" si="150"/>
        <v>0</v>
      </c>
      <c r="AM336" s="131">
        <f t="shared" si="151"/>
        <v>0</v>
      </c>
      <c r="AN336" s="136">
        <f t="shared" si="152"/>
        <v>0</v>
      </c>
      <c r="AO336" s="133">
        <f t="shared" si="153"/>
        <v>0</v>
      </c>
      <c r="AP336" s="131">
        <f t="shared" si="154"/>
        <v>0</v>
      </c>
      <c r="AQ336" s="131">
        <f t="shared" si="155"/>
        <v>0</v>
      </c>
      <c r="AR336" s="131">
        <f t="shared" si="156"/>
        <v>0</v>
      </c>
      <c r="AS336" s="136">
        <f t="shared" si="157"/>
        <v>0</v>
      </c>
      <c r="AT336" s="133">
        <f t="shared" si="158"/>
        <v>0</v>
      </c>
      <c r="AU336" s="131">
        <f t="shared" si="159"/>
        <v>0</v>
      </c>
      <c r="AV336" s="131">
        <f t="shared" si="160"/>
        <v>0</v>
      </c>
      <c r="AW336" s="131">
        <f t="shared" si="161"/>
        <v>0</v>
      </c>
      <c r="AX336" s="136">
        <f t="shared" si="162"/>
        <v>0</v>
      </c>
      <c r="AY336" s="133">
        <f t="shared" si="163"/>
        <v>0</v>
      </c>
      <c r="AZ336" s="131">
        <f t="shared" si="164"/>
        <v>0</v>
      </c>
      <c r="BA336" s="131">
        <f t="shared" si="165"/>
        <v>0</v>
      </c>
      <c r="BB336" s="131">
        <f t="shared" si="166"/>
        <v>0</v>
      </c>
      <c r="BC336" s="132">
        <f t="shared" si="167"/>
        <v>0</v>
      </c>
    </row>
    <row r="337" spans="1:55" x14ac:dyDescent="0.25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49"/>
      <c r="G337" s="153">
        <f t="shared" si="144"/>
        <v>0</v>
      </c>
      <c r="H337" s="134">
        <f t="shared" si="145"/>
        <v>0</v>
      </c>
      <c r="I337" s="135">
        <f t="shared" si="146"/>
        <v>0</v>
      </c>
      <c r="J337" s="167">
        <f t="shared" si="147"/>
        <v>0</v>
      </c>
      <c r="K337" s="149"/>
      <c r="L337" s="130">
        <v>0</v>
      </c>
      <c r="M337" s="131">
        <v>0</v>
      </c>
      <c r="N337" s="131">
        <v>0</v>
      </c>
      <c r="O337" s="132">
        <v>0</v>
      </c>
      <c r="P337" s="149"/>
      <c r="Q337" s="133">
        <v>0</v>
      </c>
      <c r="R337" s="131">
        <v>0</v>
      </c>
      <c r="S337" s="131">
        <v>0</v>
      </c>
      <c r="T337" s="132">
        <v>0</v>
      </c>
      <c r="U337" s="149"/>
      <c r="V337" s="133">
        <v>0</v>
      </c>
      <c r="W337" s="131">
        <v>0</v>
      </c>
      <c r="X337" s="131">
        <v>0</v>
      </c>
      <c r="Y337" s="132">
        <v>0</v>
      </c>
      <c r="Z337" s="149"/>
      <c r="AA337" s="133">
        <v>0</v>
      </c>
      <c r="AB337" s="131">
        <v>0</v>
      </c>
      <c r="AC337" s="131">
        <v>0</v>
      </c>
      <c r="AD337" s="132">
        <v>0</v>
      </c>
      <c r="AE337" s="149"/>
      <c r="AF337" s="133">
        <v>0</v>
      </c>
      <c r="AG337" s="131">
        <v>0</v>
      </c>
      <c r="AH337" s="131">
        <v>0</v>
      </c>
      <c r="AI337" s="132">
        <v>0</v>
      </c>
      <c r="AJ337" s="133">
        <f t="shared" si="148"/>
        <v>0</v>
      </c>
      <c r="AK337" s="131">
        <f t="shared" si="149"/>
        <v>0</v>
      </c>
      <c r="AL337" s="131">
        <f t="shared" si="150"/>
        <v>0</v>
      </c>
      <c r="AM337" s="131">
        <f t="shared" si="151"/>
        <v>0</v>
      </c>
      <c r="AN337" s="136">
        <f t="shared" si="152"/>
        <v>0</v>
      </c>
      <c r="AO337" s="133">
        <f t="shared" si="153"/>
        <v>0</v>
      </c>
      <c r="AP337" s="131">
        <f t="shared" si="154"/>
        <v>0</v>
      </c>
      <c r="AQ337" s="131">
        <f t="shared" si="155"/>
        <v>0</v>
      </c>
      <c r="AR337" s="131">
        <f t="shared" si="156"/>
        <v>0</v>
      </c>
      <c r="AS337" s="136">
        <f t="shared" si="157"/>
        <v>0</v>
      </c>
      <c r="AT337" s="133">
        <f t="shared" si="158"/>
        <v>0</v>
      </c>
      <c r="AU337" s="131">
        <f t="shared" si="159"/>
        <v>0</v>
      </c>
      <c r="AV337" s="131">
        <f t="shared" si="160"/>
        <v>0</v>
      </c>
      <c r="AW337" s="131">
        <f t="shared" si="161"/>
        <v>0</v>
      </c>
      <c r="AX337" s="136">
        <f t="shared" si="162"/>
        <v>0</v>
      </c>
      <c r="AY337" s="133">
        <f t="shared" si="163"/>
        <v>0</v>
      </c>
      <c r="AZ337" s="131">
        <f t="shared" si="164"/>
        <v>0</v>
      </c>
      <c r="BA337" s="131">
        <f t="shared" si="165"/>
        <v>0</v>
      </c>
      <c r="BB337" s="131">
        <f t="shared" si="166"/>
        <v>0</v>
      </c>
      <c r="BC337" s="132">
        <f t="shared" si="167"/>
        <v>0</v>
      </c>
    </row>
    <row r="338" spans="1:55" x14ac:dyDescent="0.25">
      <c r="A338" s="138" t="s">
        <v>826</v>
      </c>
      <c r="B338" s="131" t="s">
        <v>43</v>
      </c>
      <c r="C338" s="131" t="s">
        <v>2063</v>
      </c>
      <c r="D338" s="131" t="s">
        <v>200</v>
      </c>
      <c r="E338" s="132" t="s">
        <v>1311</v>
      </c>
      <c r="F338" s="149"/>
      <c r="G338" s="153">
        <f t="shared" si="144"/>
        <v>0</v>
      </c>
      <c r="H338" s="134">
        <f t="shared" si="145"/>
        <v>0</v>
      </c>
      <c r="I338" s="135">
        <f t="shared" si="146"/>
        <v>0</v>
      </c>
      <c r="J338" s="167">
        <f t="shared" si="147"/>
        <v>0</v>
      </c>
      <c r="K338" s="149"/>
      <c r="L338" s="130">
        <v>0</v>
      </c>
      <c r="M338" s="131">
        <v>0</v>
      </c>
      <c r="N338" s="131">
        <v>0</v>
      </c>
      <c r="O338" s="132">
        <v>0</v>
      </c>
      <c r="P338" s="149"/>
      <c r="Q338" s="133">
        <v>0</v>
      </c>
      <c r="R338" s="131">
        <v>0</v>
      </c>
      <c r="S338" s="131">
        <v>0</v>
      </c>
      <c r="T338" s="132">
        <v>0</v>
      </c>
      <c r="U338" s="149"/>
      <c r="V338" s="133">
        <v>0</v>
      </c>
      <c r="W338" s="131">
        <v>0</v>
      </c>
      <c r="X338" s="131">
        <v>0</v>
      </c>
      <c r="Y338" s="132">
        <v>0</v>
      </c>
      <c r="Z338" s="149"/>
      <c r="AA338" s="133">
        <v>0</v>
      </c>
      <c r="AB338" s="131">
        <v>0</v>
      </c>
      <c r="AC338" s="131">
        <v>0</v>
      </c>
      <c r="AD338" s="132">
        <v>0</v>
      </c>
      <c r="AE338" s="149"/>
      <c r="AF338" s="133">
        <v>0</v>
      </c>
      <c r="AG338" s="131">
        <v>0</v>
      </c>
      <c r="AH338" s="131">
        <v>0</v>
      </c>
      <c r="AI338" s="132">
        <v>0</v>
      </c>
      <c r="AJ338" s="133">
        <f t="shared" si="148"/>
        <v>0</v>
      </c>
      <c r="AK338" s="131">
        <f t="shared" si="149"/>
        <v>0</v>
      </c>
      <c r="AL338" s="131">
        <f t="shared" si="150"/>
        <v>0</v>
      </c>
      <c r="AM338" s="131">
        <f t="shared" si="151"/>
        <v>0</v>
      </c>
      <c r="AN338" s="136">
        <f t="shared" si="152"/>
        <v>0</v>
      </c>
      <c r="AO338" s="133">
        <f t="shared" si="153"/>
        <v>0</v>
      </c>
      <c r="AP338" s="131">
        <f t="shared" si="154"/>
        <v>0</v>
      </c>
      <c r="AQ338" s="131">
        <f t="shared" si="155"/>
        <v>0</v>
      </c>
      <c r="AR338" s="131">
        <f t="shared" si="156"/>
        <v>0</v>
      </c>
      <c r="AS338" s="136">
        <f t="shared" si="157"/>
        <v>0</v>
      </c>
      <c r="AT338" s="133">
        <f t="shared" si="158"/>
        <v>0</v>
      </c>
      <c r="AU338" s="131">
        <f t="shared" si="159"/>
        <v>0</v>
      </c>
      <c r="AV338" s="131">
        <f t="shared" si="160"/>
        <v>0</v>
      </c>
      <c r="AW338" s="131">
        <f t="shared" si="161"/>
        <v>0</v>
      </c>
      <c r="AX338" s="136">
        <f t="shared" si="162"/>
        <v>0</v>
      </c>
      <c r="AY338" s="133">
        <f t="shared" si="163"/>
        <v>0</v>
      </c>
      <c r="AZ338" s="131">
        <f t="shared" si="164"/>
        <v>0</v>
      </c>
      <c r="BA338" s="131">
        <f t="shared" si="165"/>
        <v>0</v>
      </c>
      <c r="BB338" s="131">
        <f t="shared" si="166"/>
        <v>0</v>
      </c>
      <c r="BC338" s="132">
        <f t="shared" si="167"/>
        <v>0</v>
      </c>
    </row>
    <row r="339" spans="1:55" x14ac:dyDescent="0.25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49"/>
      <c r="G339" s="153">
        <f t="shared" si="144"/>
        <v>0</v>
      </c>
      <c r="H339" s="134">
        <f t="shared" si="145"/>
        <v>0</v>
      </c>
      <c r="I339" s="135">
        <f t="shared" si="146"/>
        <v>0</v>
      </c>
      <c r="J339" s="167">
        <f t="shared" si="147"/>
        <v>0</v>
      </c>
      <c r="K339" s="149"/>
      <c r="L339" s="130">
        <v>0</v>
      </c>
      <c r="M339" s="131">
        <v>0</v>
      </c>
      <c r="N339" s="131">
        <v>0</v>
      </c>
      <c r="O339" s="132">
        <v>0</v>
      </c>
      <c r="P339" s="149"/>
      <c r="Q339" s="133">
        <v>0</v>
      </c>
      <c r="R339" s="131">
        <v>0</v>
      </c>
      <c r="S339" s="131">
        <v>0</v>
      </c>
      <c r="T339" s="132">
        <v>0</v>
      </c>
      <c r="U339" s="149"/>
      <c r="V339" s="133">
        <v>0</v>
      </c>
      <c r="W339" s="131">
        <v>0</v>
      </c>
      <c r="X339" s="131">
        <v>0</v>
      </c>
      <c r="Y339" s="132">
        <v>0</v>
      </c>
      <c r="Z339" s="149"/>
      <c r="AA339" s="133">
        <v>0</v>
      </c>
      <c r="AB339" s="131">
        <v>0</v>
      </c>
      <c r="AC339" s="131">
        <v>0</v>
      </c>
      <c r="AD339" s="132">
        <v>0</v>
      </c>
      <c r="AE339" s="149"/>
      <c r="AF339" s="133">
        <v>0</v>
      </c>
      <c r="AG339" s="131">
        <v>0</v>
      </c>
      <c r="AH339" s="131">
        <v>0</v>
      </c>
      <c r="AI339" s="132">
        <v>0</v>
      </c>
      <c r="AJ339" s="133">
        <f t="shared" si="148"/>
        <v>0</v>
      </c>
      <c r="AK339" s="131">
        <f t="shared" si="149"/>
        <v>0</v>
      </c>
      <c r="AL339" s="131">
        <f t="shared" si="150"/>
        <v>0</v>
      </c>
      <c r="AM339" s="131">
        <f t="shared" si="151"/>
        <v>0</v>
      </c>
      <c r="AN339" s="136">
        <f t="shared" si="152"/>
        <v>0</v>
      </c>
      <c r="AO339" s="133">
        <f t="shared" si="153"/>
        <v>0</v>
      </c>
      <c r="AP339" s="131">
        <f t="shared" si="154"/>
        <v>0</v>
      </c>
      <c r="AQ339" s="131">
        <f t="shared" si="155"/>
        <v>0</v>
      </c>
      <c r="AR339" s="131">
        <f t="shared" si="156"/>
        <v>0</v>
      </c>
      <c r="AS339" s="136">
        <f t="shared" si="157"/>
        <v>0</v>
      </c>
      <c r="AT339" s="133">
        <f t="shared" si="158"/>
        <v>0</v>
      </c>
      <c r="AU339" s="131">
        <f t="shared" si="159"/>
        <v>0</v>
      </c>
      <c r="AV339" s="131">
        <f t="shared" si="160"/>
        <v>0</v>
      </c>
      <c r="AW339" s="131">
        <f t="shared" si="161"/>
        <v>0</v>
      </c>
      <c r="AX339" s="136">
        <f t="shared" si="162"/>
        <v>0</v>
      </c>
      <c r="AY339" s="133">
        <f t="shared" si="163"/>
        <v>0</v>
      </c>
      <c r="AZ339" s="131">
        <f t="shared" si="164"/>
        <v>0</v>
      </c>
      <c r="BA339" s="131">
        <f t="shared" si="165"/>
        <v>0</v>
      </c>
      <c r="BB339" s="131">
        <f t="shared" si="166"/>
        <v>0</v>
      </c>
      <c r="BC339" s="132">
        <f t="shared" si="167"/>
        <v>0</v>
      </c>
    </row>
    <row r="340" spans="1:55" x14ac:dyDescent="0.25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49"/>
      <c r="G340" s="153">
        <f t="shared" si="144"/>
        <v>0</v>
      </c>
      <c r="H340" s="134">
        <f t="shared" si="145"/>
        <v>0</v>
      </c>
      <c r="I340" s="135">
        <f t="shared" si="146"/>
        <v>0</v>
      </c>
      <c r="J340" s="167">
        <f t="shared" si="147"/>
        <v>0</v>
      </c>
      <c r="K340" s="149"/>
      <c r="L340" s="130">
        <v>0</v>
      </c>
      <c r="M340" s="131">
        <v>0</v>
      </c>
      <c r="N340" s="131">
        <v>0</v>
      </c>
      <c r="O340" s="132">
        <v>0</v>
      </c>
      <c r="P340" s="149"/>
      <c r="Q340" s="133">
        <v>0</v>
      </c>
      <c r="R340" s="131">
        <v>0</v>
      </c>
      <c r="S340" s="131">
        <v>0</v>
      </c>
      <c r="T340" s="132">
        <v>0</v>
      </c>
      <c r="U340" s="149"/>
      <c r="V340" s="133">
        <v>0</v>
      </c>
      <c r="W340" s="131">
        <v>0</v>
      </c>
      <c r="X340" s="131">
        <v>0</v>
      </c>
      <c r="Y340" s="132">
        <v>0</v>
      </c>
      <c r="Z340" s="149"/>
      <c r="AA340" s="133">
        <v>0</v>
      </c>
      <c r="AB340" s="131">
        <v>0</v>
      </c>
      <c r="AC340" s="131">
        <v>0</v>
      </c>
      <c r="AD340" s="132">
        <v>0</v>
      </c>
      <c r="AE340" s="149"/>
      <c r="AF340" s="133">
        <v>0</v>
      </c>
      <c r="AG340" s="131">
        <v>0</v>
      </c>
      <c r="AH340" s="131">
        <v>0</v>
      </c>
      <c r="AI340" s="132">
        <v>0</v>
      </c>
      <c r="AJ340" s="133">
        <f t="shared" si="148"/>
        <v>0</v>
      </c>
      <c r="AK340" s="131">
        <f t="shared" si="149"/>
        <v>0</v>
      </c>
      <c r="AL340" s="131">
        <f t="shared" si="150"/>
        <v>0</v>
      </c>
      <c r="AM340" s="131">
        <f t="shared" si="151"/>
        <v>0</v>
      </c>
      <c r="AN340" s="136">
        <f t="shared" si="152"/>
        <v>0</v>
      </c>
      <c r="AO340" s="133">
        <f t="shared" si="153"/>
        <v>0</v>
      </c>
      <c r="AP340" s="131">
        <f t="shared" si="154"/>
        <v>0</v>
      </c>
      <c r="AQ340" s="131">
        <f t="shared" si="155"/>
        <v>0</v>
      </c>
      <c r="AR340" s="131">
        <f t="shared" si="156"/>
        <v>0</v>
      </c>
      <c r="AS340" s="136">
        <f t="shared" si="157"/>
        <v>0</v>
      </c>
      <c r="AT340" s="133">
        <f t="shared" si="158"/>
        <v>0</v>
      </c>
      <c r="AU340" s="131">
        <f t="shared" si="159"/>
        <v>0</v>
      </c>
      <c r="AV340" s="131">
        <f t="shared" si="160"/>
        <v>0</v>
      </c>
      <c r="AW340" s="131">
        <f t="shared" si="161"/>
        <v>0</v>
      </c>
      <c r="AX340" s="136">
        <f t="shared" si="162"/>
        <v>0</v>
      </c>
      <c r="AY340" s="133">
        <f t="shared" si="163"/>
        <v>0</v>
      </c>
      <c r="AZ340" s="131">
        <f t="shared" si="164"/>
        <v>0</v>
      </c>
      <c r="BA340" s="131">
        <f t="shared" si="165"/>
        <v>0</v>
      </c>
      <c r="BB340" s="131">
        <f t="shared" si="166"/>
        <v>0</v>
      </c>
      <c r="BC340" s="132">
        <f t="shared" si="167"/>
        <v>0</v>
      </c>
    </row>
    <row r="341" spans="1:55" x14ac:dyDescent="0.25">
      <c r="A341" s="138" t="s">
        <v>829</v>
      </c>
      <c r="B341" s="131" t="s">
        <v>2047</v>
      </c>
      <c r="C341" s="131" t="s">
        <v>92</v>
      </c>
      <c r="D341" s="131" t="s">
        <v>1264</v>
      </c>
      <c r="E341" s="132" t="s">
        <v>1954</v>
      </c>
      <c r="F341" s="149"/>
      <c r="G341" s="153">
        <f t="shared" si="144"/>
        <v>1</v>
      </c>
      <c r="H341" s="134">
        <f t="shared" si="145"/>
        <v>0</v>
      </c>
      <c r="I341" s="135">
        <f t="shared" si="146"/>
        <v>0.5</v>
      </c>
      <c r="J341" s="167">
        <f t="shared" si="147"/>
        <v>230</v>
      </c>
      <c r="K341" s="149"/>
      <c r="L341" s="130">
        <v>0</v>
      </c>
      <c r="M341" s="131">
        <v>0</v>
      </c>
      <c r="N341" s="131">
        <v>0</v>
      </c>
      <c r="O341" s="132">
        <v>0</v>
      </c>
      <c r="P341" s="149"/>
      <c r="Q341" s="133">
        <v>0</v>
      </c>
      <c r="R341" s="131">
        <v>0</v>
      </c>
      <c r="S341" s="131">
        <v>0</v>
      </c>
      <c r="T341" s="132">
        <v>0</v>
      </c>
      <c r="U341" s="149"/>
      <c r="V341" s="133">
        <v>1</v>
      </c>
      <c r="W341" s="131">
        <v>0</v>
      </c>
      <c r="X341" s="131">
        <v>0.5</v>
      </c>
      <c r="Y341" s="132">
        <v>230</v>
      </c>
      <c r="Z341" s="149"/>
      <c r="AA341" s="133">
        <v>0</v>
      </c>
      <c r="AB341" s="131">
        <v>0</v>
      </c>
      <c r="AC341" s="131">
        <v>0</v>
      </c>
      <c r="AD341" s="132">
        <v>0</v>
      </c>
      <c r="AE341" s="149"/>
      <c r="AF341" s="133">
        <v>0</v>
      </c>
      <c r="AG341" s="131">
        <v>0</v>
      </c>
      <c r="AH341" s="131">
        <v>0</v>
      </c>
      <c r="AI341" s="132">
        <v>0</v>
      </c>
      <c r="AJ341" s="133">
        <f t="shared" si="148"/>
        <v>0</v>
      </c>
      <c r="AK341" s="131">
        <f t="shared" si="149"/>
        <v>0</v>
      </c>
      <c r="AL341" s="131">
        <f t="shared" si="150"/>
        <v>230</v>
      </c>
      <c r="AM341" s="131">
        <f t="shared" si="151"/>
        <v>0</v>
      </c>
      <c r="AN341" s="136">
        <f t="shared" si="152"/>
        <v>0</v>
      </c>
      <c r="AO341" s="133">
        <f t="shared" si="153"/>
        <v>0</v>
      </c>
      <c r="AP341" s="131">
        <f t="shared" si="154"/>
        <v>0</v>
      </c>
      <c r="AQ341" s="131">
        <f t="shared" si="155"/>
        <v>1</v>
      </c>
      <c r="AR341" s="131">
        <f t="shared" si="156"/>
        <v>0</v>
      </c>
      <c r="AS341" s="136">
        <f t="shared" si="157"/>
        <v>0</v>
      </c>
      <c r="AT341" s="133">
        <f t="shared" si="158"/>
        <v>0</v>
      </c>
      <c r="AU341" s="131">
        <f t="shared" si="159"/>
        <v>0</v>
      </c>
      <c r="AV341" s="131">
        <f t="shared" si="160"/>
        <v>0</v>
      </c>
      <c r="AW341" s="131">
        <f t="shared" si="161"/>
        <v>0</v>
      </c>
      <c r="AX341" s="136">
        <f t="shared" si="162"/>
        <v>0</v>
      </c>
      <c r="AY341" s="133">
        <f t="shared" si="163"/>
        <v>0</v>
      </c>
      <c r="AZ341" s="131">
        <f t="shared" si="164"/>
        <v>0</v>
      </c>
      <c r="BA341" s="131">
        <f t="shared" si="165"/>
        <v>0.5</v>
      </c>
      <c r="BB341" s="131">
        <f t="shared" si="166"/>
        <v>0</v>
      </c>
      <c r="BC341" s="132">
        <f t="shared" si="167"/>
        <v>0</v>
      </c>
    </row>
    <row r="342" spans="1:55" x14ac:dyDescent="0.25">
      <c r="A342" s="138" t="s">
        <v>830</v>
      </c>
      <c r="B342" s="131" t="s">
        <v>1222</v>
      </c>
      <c r="C342" s="131" t="s">
        <v>98</v>
      </c>
      <c r="D342" s="131" t="s">
        <v>99</v>
      </c>
      <c r="E342" s="132" t="s">
        <v>1955</v>
      </c>
      <c r="F342" s="149"/>
      <c r="G342" s="153">
        <f t="shared" si="144"/>
        <v>0</v>
      </c>
      <c r="H342" s="134">
        <f t="shared" si="145"/>
        <v>0</v>
      </c>
      <c r="I342" s="135">
        <f t="shared" si="146"/>
        <v>0</v>
      </c>
      <c r="J342" s="167">
        <f t="shared" si="147"/>
        <v>0</v>
      </c>
      <c r="K342" s="149"/>
      <c r="L342" s="130">
        <v>0</v>
      </c>
      <c r="M342" s="131">
        <v>0</v>
      </c>
      <c r="N342" s="131">
        <v>0</v>
      </c>
      <c r="O342" s="132">
        <v>0</v>
      </c>
      <c r="P342" s="149"/>
      <c r="Q342" s="133">
        <v>0</v>
      </c>
      <c r="R342" s="131">
        <v>0</v>
      </c>
      <c r="S342" s="131">
        <v>0</v>
      </c>
      <c r="T342" s="132">
        <v>0</v>
      </c>
      <c r="U342" s="149"/>
      <c r="V342" s="133">
        <v>0</v>
      </c>
      <c r="W342" s="131">
        <v>0</v>
      </c>
      <c r="X342" s="131">
        <v>0</v>
      </c>
      <c r="Y342" s="132">
        <v>0</v>
      </c>
      <c r="Z342" s="149"/>
      <c r="AA342" s="133">
        <v>0</v>
      </c>
      <c r="AB342" s="131">
        <v>0</v>
      </c>
      <c r="AC342" s="131">
        <v>0</v>
      </c>
      <c r="AD342" s="132">
        <v>0</v>
      </c>
      <c r="AE342" s="149"/>
      <c r="AF342" s="133">
        <v>0</v>
      </c>
      <c r="AG342" s="131">
        <v>0</v>
      </c>
      <c r="AH342" s="131">
        <v>0</v>
      </c>
      <c r="AI342" s="132">
        <v>0</v>
      </c>
      <c r="AJ342" s="133">
        <f t="shared" si="148"/>
        <v>0</v>
      </c>
      <c r="AK342" s="131">
        <f t="shared" si="149"/>
        <v>0</v>
      </c>
      <c r="AL342" s="131">
        <f t="shared" si="150"/>
        <v>0</v>
      </c>
      <c r="AM342" s="131">
        <f t="shared" si="151"/>
        <v>0</v>
      </c>
      <c r="AN342" s="136">
        <f t="shared" si="152"/>
        <v>0</v>
      </c>
      <c r="AO342" s="133">
        <f t="shared" si="153"/>
        <v>0</v>
      </c>
      <c r="AP342" s="131">
        <f t="shared" si="154"/>
        <v>0</v>
      </c>
      <c r="AQ342" s="131">
        <f t="shared" si="155"/>
        <v>0</v>
      </c>
      <c r="AR342" s="131">
        <f t="shared" si="156"/>
        <v>0</v>
      </c>
      <c r="AS342" s="136">
        <f t="shared" si="157"/>
        <v>0</v>
      </c>
      <c r="AT342" s="133">
        <f t="shared" si="158"/>
        <v>0</v>
      </c>
      <c r="AU342" s="131">
        <f t="shared" si="159"/>
        <v>0</v>
      </c>
      <c r="AV342" s="131">
        <f t="shared" si="160"/>
        <v>0</v>
      </c>
      <c r="AW342" s="131">
        <f t="shared" si="161"/>
        <v>0</v>
      </c>
      <c r="AX342" s="136">
        <f t="shared" si="162"/>
        <v>0</v>
      </c>
      <c r="AY342" s="133">
        <f t="shared" si="163"/>
        <v>0</v>
      </c>
      <c r="AZ342" s="131">
        <f t="shared" si="164"/>
        <v>0</v>
      </c>
      <c r="BA342" s="131">
        <f t="shared" si="165"/>
        <v>0</v>
      </c>
      <c r="BB342" s="131">
        <f t="shared" si="166"/>
        <v>0</v>
      </c>
      <c r="BC342" s="132">
        <f t="shared" si="167"/>
        <v>0</v>
      </c>
    </row>
    <row r="343" spans="1:55" x14ac:dyDescent="0.25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1312</v>
      </c>
      <c r="F343" s="149"/>
      <c r="G343" s="153">
        <f t="shared" si="144"/>
        <v>0</v>
      </c>
      <c r="H343" s="134">
        <f t="shared" si="145"/>
        <v>0</v>
      </c>
      <c r="I343" s="135">
        <f t="shared" si="146"/>
        <v>0</v>
      </c>
      <c r="J343" s="167">
        <f t="shared" si="147"/>
        <v>0</v>
      </c>
      <c r="K343" s="149"/>
      <c r="L343" s="130">
        <v>0</v>
      </c>
      <c r="M343" s="131">
        <v>0</v>
      </c>
      <c r="N343" s="131">
        <v>0</v>
      </c>
      <c r="O343" s="132">
        <v>0</v>
      </c>
      <c r="P343" s="149"/>
      <c r="Q343" s="133">
        <v>0</v>
      </c>
      <c r="R343" s="131">
        <v>0</v>
      </c>
      <c r="S343" s="131">
        <v>0</v>
      </c>
      <c r="T343" s="132">
        <v>0</v>
      </c>
      <c r="U343" s="149"/>
      <c r="V343" s="133">
        <v>0</v>
      </c>
      <c r="W343" s="131">
        <v>0</v>
      </c>
      <c r="X343" s="131">
        <v>0</v>
      </c>
      <c r="Y343" s="132">
        <v>0</v>
      </c>
      <c r="Z343" s="149"/>
      <c r="AA343" s="133">
        <v>0</v>
      </c>
      <c r="AB343" s="131">
        <v>0</v>
      </c>
      <c r="AC343" s="131">
        <v>0</v>
      </c>
      <c r="AD343" s="132">
        <v>0</v>
      </c>
      <c r="AE343" s="149"/>
      <c r="AF343" s="133">
        <v>0</v>
      </c>
      <c r="AG343" s="131">
        <v>0</v>
      </c>
      <c r="AH343" s="131">
        <v>0</v>
      </c>
      <c r="AI343" s="132">
        <v>0</v>
      </c>
      <c r="AJ343" s="133">
        <f t="shared" si="148"/>
        <v>0</v>
      </c>
      <c r="AK343" s="131">
        <f t="shared" si="149"/>
        <v>0</v>
      </c>
      <c r="AL343" s="131">
        <f t="shared" si="150"/>
        <v>0</v>
      </c>
      <c r="AM343" s="131">
        <f t="shared" si="151"/>
        <v>0</v>
      </c>
      <c r="AN343" s="136">
        <f t="shared" si="152"/>
        <v>0</v>
      </c>
      <c r="AO343" s="133">
        <f t="shared" si="153"/>
        <v>0</v>
      </c>
      <c r="AP343" s="131">
        <f t="shared" si="154"/>
        <v>0</v>
      </c>
      <c r="AQ343" s="131">
        <f t="shared" si="155"/>
        <v>0</v>
      </c>
      <c r="AR343" s="131">
        <f t="shared" si="156"/>
        <v>0</v>
      </c>
      <c r="AS343" s="136">
        <f t="shared" si="157"/>
        <v>0</v>
      </c>
      <c r="AT343" s="133">
        <f t="shared" si="158"/>
        <v>0</v>
      </c>
      <c r="AU343" s="131">
        <f t="shared" si="159"/>
        <v>0</v>
      </c>
      <c r="AV343" s="131">
        <f t="shared" si="160"/>
        <v>0</v>
      </c>
      <c r="AW343" s="131">
        <f t="shared" si="161"/>
        <v>0</v>
      </c>
      <c r="AX343" s="136">
        <f t="shared" si="162"/>
        <v>0</v>
      </c>
      <c r="AY343" s="133">
        <f t="shared" si="163"/>
        <v>0</v>
      </c>
      <c r="AZ343" s="131">
        <f t="shared" si="164"/>
        <v>0</v>
      </c>
      <c r="BA343" s="131">
        <f t="shared" si="165"/>
        <v>0</v>
      </c>
      <c r="BB343" s="131">
        <f t="shared" si="166"/>
        <v>0</v>
      </c>
      <c r="BC343" s="132">
        <f t="shared" si="167"/>
        <v>0</v>
      </c>
    </row>
    <row r="344" spans="1:55" x14ac:dyDescent="0.25">
      <c r="A344" s="138" t="s">
        <v>832</v>
      </c>
      <c r="B344" s="131" t="s">
        <v>48</v>
      </c>
      <c r="C344" s="131" t="s">
        <v>466</v>
      </c>
      <c r="D344" s="131" t="s">
        <v>1969</v>
      </c>
      <c r="E344" s="132" t="s">
        <v>1304</v>
      </c>
      <c r="F344" s="149"/>
      <c r="G344" s="153">
        <f t="shared" si="144"/>
        <v>0</v>
      </c>
      <c r="H344" s="134">
        <f t="shared" si="145"/>
        <v>0</v>
      </c>
      <c r="I344" s="135">
        <f t="shared" si="146"/>
        <v>0</v>
      </c>
      <c r="J344" s="167">
        <f t="shared" si="147"/>
        <v>0</v>
      </c>
      <c r="K344" s="149"/>
      <c r="L344" s="130">
        <v>0</v>
      </c>
      <c r="M344" s="131">
        <v>0</v>
      </c>
      <c r="N344" s="131">
        <v>0</v>
      </c>
      <c r="O344" s="132">
        <v>0</v>
      </c>
      <c r="P344" s="149"/>
      <c r="Q344" s="133">
        <v>0</v>
      </c>
      <c r="R344" s="131">
        <v>0</v>
      </c>
      <c r="S344" s="131">
        <v>0</v>
      </c>
      <c r="T344" s="132">
        <v>0</v>
      </c>
      <c r="U344" s="149"/>
      <c r="V344" s="133">
        <v>0</v>
      </c>
      <c r="W344" s="131">
        <v>0</v>
      </c>
      <c r="X344" s="131">
        <v>0</v>
      </c>
      <c r="Y344" s="132">
        <v>0</v>
      </c>
      <c r="Z344" s="149"/>
      <c r="AA344" s="133">
        <v>0</v>
      </c>
      <c r="AB344" s="131">
        <v>0</v>
      </c>
      <c r="AC344" s="131">
        <v>0</v>
      </c>
      <c r="AD344" s="132">
        <v>0</v>
      </c>
      <c r="AE344" s="149"/>
      <c r="AF344" s="133">
        <v>0</v>
      </c>
      <c r="AG344" s="131">
        <v>0</v>
      </c>
      <c r="AH344" s="131">
        <v>0</v>
      </c>
      <c r="AI344" s="132">
        <v>0</v>
      </c>
      <c r="AJ344" s="133">
        <f t="shared" si="148"/>
        <v>0</v>
      </c>
      <c r="AK344" s="131">
        <f t="shared" si="149"/>
        <v>0</v>
      </c>
      <c r="AL344" s="131">
        <f t="shared" si="150"/>
        <v>0</v>
      </c>
      <c r="AM344" s="131">
        <f t="shared" si="151"/>
        <v>0</v>
      </c>
      <c r="AN344" s="136">
        <f t="shared" si="152"/>
        <v>0</v>
      </c>
      <c r="AO344" s="133">
        <f t="shared" si="153"/>
        <v>0</v>
      </c>
      <c r="AP344" s="131">
        <f t="shared" si="154"/>
        <v>0</v>
      </c>
      <c r="AQ344" s="131">
        <f t="shared" si="155"/>
        <v>0</v>
      </c>
      <c r="AR344" s="131">
        <f t="shared" si="156"/>
        <v>0</v>
      </c>
      <c r="AS344" s="136">
        <f t="shared" si="157"/>
        <v>0</v>
      </c>
      <c r="AT344" s="133">
        <f t="shared" si="158"/>
        <v>0</v>
      </c>
      <c r="AU344" s="131">
        <f t="shared" si="159"/>
        <v>0</v>
      </c>
      <c r="AV344" s="131">
        <f t="shared" si="160"/>
        <v>0</v>
      </c>
      <c r="AW344" s="131">
        <f t="shared" si="161"/>
        <v>0</v>
      </c>
      <c r="AX344" s="136">
        <f t="shared" si="162"/>
        <v>0</v>
      </c>
      <c r="AY344" s="133">
        <f t="shared" si="163"/>
        <v>0</v>
      </c>
      <c r="AZ344" s="131">
        <f t="shared" si="164"/>
        <v>0</v>
      </c>
      <c r="BA344" s="131">
        <f t="shared" si="165"/>
        <v>0</v>
      </c>
      <c r="BB344" s="131">
        <f t="shared" si="166"/>
        <v>0</v>
      </c>
      <c r="BC344" s="132">
        <f t="shared" si="167"/>
        <v>0</v>
      </c>
    </row>
    <row r="345" spans="1:55" x14ac:dyDescent="0.25">
      <c r="A345" s="138" t="s">
        <v>833</v>
      </c>
      <c r="B345" s="131" t="s">
        <v>1529</v>
      </c>
      <c r="C345" s="131" t="s">
        <v>172</v>
      </c>
      <c r="D345" s="131" t="s">
        <v>151</v>
      </c>
      <c r="E345" s="132" t="s">
        <v>1311</v>
      </c>
      <c r="F345" s="149"/>
      <c r="G345" s="153">
        <f t="shared" si="144"/>
        <v>0</v>
      </c>
      <c r="H345" s="134">
        <f t="shared" si="145"/>
        <v>0</v>
      </c>
      <c r="I345" s="135">
        <f t="shared" si="146"/>
        <v>0</v>
      </c>
      <c r="J345" s="167">
        <f t="shared" si="147"/>
        <v>0</v>
      </c>
      <c r="K345" s="149"/>
      <c r="L345" s="130">
        <v>0</v>
      </c>
      <c r="M345" s="131">
        <v>0</v>
      </c>
      <c r="N345" s="131">
        <v>0</v>
      </c>
      <c r="O345" s="132">
        <v>0</v>
      </c>
      <c r="P345" s="149"/>
      <c r="Q345" s="133">
        <v>0</v>
      </c>
      <c r="R345" s="131">
        <v>0</v>
      </c>
      <c r="S345" s="131">
        <v>0</v>
      </c>
      <c r="T345" s="132">
        <v>0</v>
      </c>
      <c r="U345" s="149"/>
      <c r="V345" s="133">
        <v>0</v>
      </c>
      <c r="W345" s="131">
        <v>0</v>
      </c>
      <c r="X345" s="131">
        <v>0</v>
      </c>
      <c r="Y345" s="132">
        <v>0</v>
      </c>
      <c r="Z345" s="149"/>
      <c r="AA345" s="133">
        <v>0</v>
      </c>
      <c r="AB345" s="131">
        <v>0</v>
      </c>
      <c r="AC345" s="131">
        <v>0</v>
      </c>
      <c r="AD345" s="132">
        <v>0</v>
      </c>
      <c r="AE345" s="149"/>
      <c r="AF345" s="133">
        <v>0</v>
      </c>
      <c r="AG345" s="131">
        <v>0</v>
      </c>
      <c r="AH345" s="131">
        <v>0</v>
      </c>
      <c r="AI345" s="132">
        <v>0</v>
      </c>
      <c r="AJ345" s="133">
        <f t="shared" si="148"/>
        <v>0</v>
      </c>
      <c r="AK345" s="131">
        <f t="shared" si="149"/>
        <v>0</v>
      </c>
      <c r="AL345" s="131">
        <f t="shared" si="150"/>
        <v>0</v>
      </c>
      <c r="AM345" s="131">
        <f t="shared" si="151"/>
        <v>0</v>
      </c>
      <c r="AN345" s="136">
        <f t="shared" si="152"/>
        <v>0</v>
      </c>
      <c r="AO345" s="133">
        <f t="shared" si="153"/>
        <v>0</v>
      </c>
      <c r="AP345" s="131">
        <f t="shared" si="154"/>
        <v>0</v>
      </c>
      <c r="AQ345" s="131">
        <f t="shared" si="155"/>
        <v>0</v>
      </c>
      <c r="AR345" s="131">
        <f t="shared" si="156"/>
        <v>0</v>
      </c>
      <c r="AS345" s="136">
        <f t="shared" si="157"/>
        <v>0</v>
      </c>
      <c r="AT345" s="133">
        <f t="shared" si="158"/>
        <v>0</v>
      </c>
      <c r="AU345" s="131">
        <f t="shared" si="159"/>
        <v>0</v>
      </c>
      <c r="AV345" s="131">
        <f t="shared" si="160"/>
        <v>0</v>
      </c>
      <c r="AW345" s="131">
        <f t="shared" si="161"/>
        <v>0</v>
      </c>
      <c r="AX345" s="136">
        <f t="shared" si="162"/>
        <v>0</v>
      </c>
      <c r="AY345" s="133">
        <f t="shared" si="163"/>
        <v>0</v>
      </c>
      <c r="AZ345" s="131">
        <f t="shared" si="164"/>
        <v>0</v>
      </c>
      <c r="BA345" s="131">
        <f t="shared" si="165"/>
        <v>0</v>
      </c>
      <c r="BB345" s="131">
        <f t="shared" si="166"/>
        <v>0</v>
      </c>
      <c r="BC345" s="132">
        <f t="shared" si="167"/>
        <v>0</v>
      </c>
    </row>
    <row r="346" spans="1:55" x14ac:dyDescent="0.25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49"/>
      <c r="G346" s="153">
        <f t="shared" si="144"/>
        <v>2</v>
      </c>
      <c r="H346" s="134">
        <f t="shared" si="145"/>
        <v>1</v>
      </c>
      <c r="I346" s="135">
        <f t="shared" si="146"/>
        <v>12</v>
      </c>
      <c r="J346" s="167">
        <f t="shared" si="147"/>
        <v>494</v>
      </c>
      <c r="K346" s="149"/>
      <c r="L346" s="130">
        <v>0</v>
      </c>
      <c r="M346" s="131">
        <v>0</v>
      </c>
      <c r="N346" s="131">
        <v>0</v>
      </c>
      <c r="O346" s="132">
        <v>0</v>
      </c>
      <c r="P346" s="149"/>
      <c r="Q346" s="133">
        <v>0</v>
      </c>
      <c r="R346" s="131">
        <v>0</v>
      </c>
      <c r="S346" s="131">
        <v>0</v>
      </c>
      <c r="T346" s="132">
        <v>0</v>
      </c>
      <c r="U346" s="149"/>
      <c r="V346" s="133">
        <v>2</v>
      </c>
      <c r="W346" s="131">
        <v>0</v>
      </c>
      <c r="X346" s="131">
        <v>2.5</v>
      </c>
      <c r="Y346" s="132">
        <v>276</v>
      </c>
      <c r="Z346" s="149"/>
      <c r="AA346" s="133">
        <v>0</v>
      </c>
      <c r="AB346" s="131">
        <v>1</v>
      </c>
      <c r="AC346" s="131">
        <v>9.5</v>
      </c>
      <c r="AD346" s="132">
        <v>198</v>
      </c>
      <c r="AE346" s="149"/>
      <c r="AF346" s="133">
        <v>0</v>
      </c>
      <c r="AG346" s="131">
        <v>0</v>
      </c>
      <c r="AH346" s="131">
        <v>0</v>
      </c>
      <c r="AI346" s="132">
        <v>20</v>
      </c>
      <c r="AJ346" s="133">
        <f t="shared" si="148"/>
        <v>0</v>
      </c>
      <c r="AK346" s="131">
        <f t="shared" si="149"/>
        <v>0</v>
      </c>
      <c r="AL346" s="131">
        <f t="shared" si="150"/>
        <v>276</v>
      </c>
      <c r="AM346" s="131">
        <f t="shared" si="151"/>
        <v>198</v>
      </c>
      <c r="AN346" s="136">
        <f t="shared" si="152"/>
        <v>20</v>
      </c>
      <c r="AO346" s="133">
        <f t="shared" si="153"/>
        <v>0</v>
      </c>
      <c r="AP346" s="131">
        <f t="shared" si="154"/>
        <v>0</v>
      </c>
      <c r="AQ346" s="131">
        <f t="shared" si="155"/>
        <v>2</v>
      </c>
      <c r="AR346" s="131">
        <f t="shared" si="156"/>
        <v>0</v>
      </c>
      <c r="AS346" s="136">
        <f t="shared" si="157"/>
        <v>0</v>
      </c>
      <c r="AT346" s="133">
        <f t="shared" si="158"/>
        <v>0</v>
      </c>
      <c r="AU346" s="131">
        <f t="shared" si="159"/>
        <v>0</v>
      </c>
      <c r="AV346" s="131">
        <f t="shared" si="160"/>
        <v>0</v>
      </c>
      <c r="AW346" s="131">
        <f t="shared" si="161"/>
        <v>1</v>
      </c>
      <c r="AX346" s="136">
        <f t="shared" si="162"/>
        <v>0</v>
      </c>
      <c r="AY346" s="133">
        <f t="shared" si="163"/>
        <v>0</v>
      </c>
      <c r="AZ346" s="131">
        <f t="shared" si="164"/>
        <v>0</v>
      </c>
      <c r="BA346" s="131">
        <f t="shared" si="165"/>
        <v>2.5</v>
      </c>
      <c r="BB346" s="131">
        <f t="shared" si="166"/>
        <v>9.5</v>
      </c>
      <c r="BC346" s="132">
        <f t="shared" si="167"/>
        <v>0</v>
      </c>
    </row>
    <row r="347" spans="1:55" x14ac:dyDescent="0.25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49"/>
      <c r="G347" s="153">
        <f t="shared" si="144"/>
        <v>0</v>
      </c>
      <c r="H347" s="134">
        <f t="shared" si="145"/>
        <v>0</v>
      </c>
      <c r="I347" s="135">
        <f t="shared" si="146"/>
        <v>0</v>
      </c>
      <c r="J347" s="167">
        <f t="shared" si="147"/>
        <v>0</v>
      </c>
      <c r="K347" s="149"/>
      <c r="L347" s="130">
        <v>0</v>
      </c>
      <c r="M347" s="131">
        <v>0</v>
      </c>
      <c r="N347" s="131">
        <v>0</v>
      </c>
      <c r="O347" s="132">
        <v>0</v>
      </c>
      <c r="P347" s="149"/>
      <c r="Q347" s="133">
        <v>0</v>
      </c>
      <c r="R347" s="131">
        <v>0</v>
      </c>
      <c r="S347" s="131">
        <v>0</v>
      </c>
      <c r="T347" s="132">
        <v>0</v>
      </c>
      <c r="U347" s="149"/>
      <c r="V347" s="133">
        <v>0</v>
      </c>
      <c r="W347" s="131">
        <v>0</v>
      </c>
      <c r="X347" s="131">
        <v>0</v>
      </c>
      <c r="Y347" s="132">
        <v>0</v>
      </c>
      <c r="Z347" s="149"/>
      <c r="AA347" s="133">
        <v>0</v>
      </c>
      <c r="AB347" s="131">
        <v>0</v>
      </c>
      <c r="AC347" s="131">
        <v>0</v>
      </c>
      <c r="AD347" s="132">
        <v>0</v>
      </c>
      <c r="AE347" s="149"/>
      <c r="AF347" s="133">
        <v>0</v>
      </c>
      <c r="AG347" s="131">
        <v>0</v>
      </c>
      <c r="AH347" s="131">
        <v>0</v>
      </c>
      <c r="AI347" s="132">
        <v>0</v>
      </c>
      <c r="AJ347" s="133">
        <f t="shared" si="148"/>
        <v>0</v>
      </c>
      <c r="AK347" s="131">
        <f t="shared" si="149"/>
        <v>0</v>
      </c>
      <c r="AL347" s="131">
        <f t="shared" si="150"/>
        <v>0</v>
      </c>
      <c r="AM347" s="131">
        <f t="shared" si="151"/>
        <v>0</v>
      </c>
      <c r="AN347" s="136">
        <f t="shared" si="152"/>
        <v>0</v>
      </c>
      <c r="AO347" s="133">
        <f t="shared" si="153"/>
        <v>0</v>
      </c>
      <c r="AP347" s="131">
        <f t="shared" si="154"/>
        <v>0</v>
      </c>
      <c r="AQ347" s="131">
        <f t="shared" si="155"/>
        <v>0</v>
      </c>
      <c r="AR347" s="131">
        <f t="shared" si="156"/>
        <v>0</v>
      </c>
      <c r="AS347" s="136">
        <f t="shared" si="157"/>
        <v>0</v>
      </c>
      <c r="AT347" s="133">
        <f t="shared" si="158"/>
        <v>0</v>
      </c>
      <c r="AU347" s="131">
        <f t="shared" si="159"/>
        <v>0</v>
      </c>
      <c r="AV347" s="131">
        <f t="shared" si="160"/>
        <v>0</v>
      </c>
      <c r="AW347" s="131">
        <f t="shared" si="161"/>
        <v>0</v>
      </c>
      <c r="AX347" s="136">
        <f t="shared" si="162"/>
        <v>0</v>
      </c>
      <c r="AY347" s="133">
        <f t="shared" si="163"/>
        <v>0</v>
      </c>
      <c r="AZ347" s="131">
        <f t="shared" si="164"/>
        <v>0</v>
      </c>
      <c r="BA347" s="131">
        <f t="shared" si="165"/>
        <v>0</v>
      </c>
      <c r="BB347" s="131">
        <f t="shared" si="166"/>
        <v>0</v>
      </c>
      <c r="BC347" s="132">
        <f t="shared" si="167"/>
        <v>0</v>
      </c>
    </row>
    <row r="348" spans="1:55" x14ac:dyDescent="0.25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49"/>
      <c r="G348" s="153">
        <f t="shared" si="144"/>
        <v>2</v>
      </c>
      <c r="H348" s="134">
        <f t="shared" si="145"/>
        <v>0</v>
      </c>
      <c r="I348" s="135">
        <f t="shared" si="146"/>
        <v>1.6</v>
      </c>
      <c r="J348" s="167">
        <f t="shared" si="147"/>
        <v>219</v>
      </c>
      <c r="K348" s="149"/>
      <c r="L348" s="130">
        <v>0</v>
      </c>
      <c r="M348" s="131">
        <v>0</v>
      </c>
      <c r="N348" s="131">
        <v>0</v>
      </c>
      <c r="O348" s="132">
        <v>0</v>
      </c>
      <c r="P348" s="149"/>
      <c r="Q348" s="133">
        <v>2</v>
      </c>
      <c r="R348" s="131">
        <v>0</v>
      </c>
      <c r="S348" s="131">
        <v>1.6</v>
      </c>
      <c r="T348" s="132">
        <v>179</v>
      </c>
      <c r="U348" s="149"/>
      <c r="V348" s="133">
        <v>0</v>
      </c>
      <c r="W348" s="131">
        <v>0</v>
      </c>
      <c r="X348" s="131">
        <v>0</v>
      </c>
      <c r="Y348" s="132">
        <v>0</v>
      </c>
      <c r="Z348" s="149"/>
      <c r="AA348" s="133">
        <v>0</v>
      </c>
      <c r="AB348" s="131">
        <v>0</v>
      </c>
      <c r="AC348" s="131">
        <v>0</v>
      </c>
      <c r="AD348" s="132">
        <v>20</v>
      </c>
      <c r="AE348" s="149"/>
      <c r="AF348" s="133">
        <v>0</v>
      </c>
      <c r="AG348" s="131">
        <v>0</v>
      </c>
      <c r="AH348" s="131">
        <v>0</v>
      </c>
      <c r="AI348" s="132">
        <v>20</v>
      </c>
      <c r="AJ348" s="133">
        <f t="shared" si="148"/>
        <v>0</v>
      </c>
      <c r="AK348" s="131">
        <f t="shared" si="149"/>
        <v>179</v>
      </c>
      <c r="AL348" s="131">
        <f t="shared" si="150"/>
        <v>0</v>
      </c>
      <c r="AM348" s="131">
        <f t="shared" si="151"/>
        <v>20</v>
      </c>
      <c r="AN348" s="136">
        <f t="shared" si="152"/>
        <v>20</v>
      </c>
      <c r="AO348" s="133">
        <f t="shared" si="153"/>
        <v>0</v>
      </c>
      <c r="AP348" s="131">
        <f t="shared" si="154"/>
        <v>2</v>
      </c>
      <c r="AQ348" s="131">
        <f t="shared" si="155"/>
        <v>0</v>
      </c>
      <c r="AR348" s="131">
        <f t="shared" si="156"/>
        <v>0</v>
      </c>
      <c r="AS348" s="136">
        <f t="shared" si="157"/>
        <v>0</v>
      </c>
      <c r="AT348" s="133">
        <f t="shared" si="158"/>
        <v>0</v>
      </c>
      <c r="AU348" s="131">
        <f t="shared" si="159"/>
        <v>0</v>
      </c>
      <c r="AV348" s="131">
        <f t="shared" si="160"/>
        <v>0</v>
      </c>
      <c r="AW348" s="131">
        <f t="shared" si="161"/>
        <v>0</v>
      </c>
      <c r="AX348" s="136">
        <f t="shared" si="162"/>
        <v>0</v>
      </c>
      <c r="AY348" s="133">
        <f t="shared" si="163"/>
        <v>0</v>
      </c>
      <c r="AZ348" s="131">
        <f t="shared" si="164"/>
        <v>1.6</v>
      </c>
      <c r="BA348" s="131">
        <f t="shared" si="165"/>
        <v>0</v>
      </c>
      <c r="BB348" s="131">
        <f t="shared" si="166"/>
        <v>0</v>
      </c>
      <c r="BC348" s="132">
        <f t="shared" si="167"/>
        <v>0</v>
      </c>
    </row>
    <row r="349" spans="1:55" x14ac:dyDescent="0.25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49"/>
      <c r="G349" s="153">
        <f t="shared" si="144"/>
        <v>0</v>
      </c>
      <c r="H349" s="134">
        <f t="shared" si="145"/>
        <v>0</v>
      </c>
      <c r="I349" s="135">
        <f t="shared" si="146"/>
        <v>0</v>
      </c>
      <c r="J349" s="167">
        <f t="shared" si="147"/>
        <v>0</v>
      </c>
      <c r="K349" s="149"/>
      <c r="L349" s="130">
        <v>0</v>
      </c>
      <c r="M349" s="131">
        <v>0</v>
      </c>
      <c r="N349" s="131">
        <v>0</v>
      </c>
      <c r="O349" s="132">
        <v>0</v>
      </c>
      <c r="P349" s="149"/>
      <c r="Q349" s="133">
        <v>0</v>
      </c>
      <c r="R349" s="131">
        <v>0</v>
      </c>
      <c r="S349" s="131">
        <v>0</v>
      </c>
      <c r="T349" s="132">
        <v>0</v>
      </c>
      <c r="U349" s="149"/>
      <c r="V349" s="133">
        <v>0</v>
      </c>
      <c r="W349" s="131">
        <v>0</v>
      </c>
      <c r="X349" s="131">
        <v>0</v>
      </c>
      <c r="Y349" s="132">
        <v>0</v>
      </c>
      <c r="Z349" s="149"/>
      <c r="AA349" s="133">
        <v>0</v>
      </c>
      <c r="AB349" s="131">
        <v>0</v>
      </c>
      <c r="AC349" s="131">
        <v>0</v>
      </c>
      <c r="AD349" s="132">
        <v>0</v>
      </c>
      <c r="AE349" s="149"/>
      <c r="AF349" s="133">
        <v>0</v>
      </c>
      <c r="AG349" s="131">
        <v>0</v>
      </c>
      <c r="AH349" s="131">
        <v>0</v>
      </c>
      <c r="AI349" s="132">
        <v>0</v>
      </c>
      <c r="AJ349" s="133">
        <f t="shared" si="148"/>
        <v>0</v>
      </c>
      <c r="AK349" s="131">
        <f t="shared" si="149"/>
        <v>0</v>
      </c>
      <c r="AL349" s="131">
        <f t="shared" si="150"/>
        <v>0</v>
      </c>
      <c r="AM349" s="131">
        <f t="shared" si="151"/>
        <v>0</v>
      </c>
      <c r="AN349" s="136">
        <f t="shared" si="152"/>
        <v>0</v>
      </c>
      <c r="AO349" s="133">
        <f t="shared" si="153"/>
        <v>0</v>
      </c>
      <c r="AP349" s="131">
        <f t="shared" si="154"/>
        <v>0</v>
      </c>
      <c r="AQ349" s="131">
        <f t="shared" si="155"/>
        <v>0</v>
      </c>
      <c r="AR349" s="131">
        <f t="shared" si="156"/>
        <v>0</v>
      </c>
      <c r="AS349" s="136">
        <f t="shared" si="157"/>
        <v>0</v>
      </c>
      <c r="AT349" s="133">
        <f t="shared" si="158"/>
        <v>0</v>
      </c>
      <c r="AU349" s="131">
        <f t="shared" si="159"/>
        <v>0</v>
      </c>
      <c r="AV349" s="131">
        <f t="shared" si="160"/>
        <v>0</v>
      </c>
      <c r="AW349" s="131">
        <f t="shared" si="161"/>
        <v>0</v>
      </c>
      <c r="AX349" s="136">
        <f t="shared" si="162"/>
        <v>0</v>
      </c>
      <c r="AY349" s="133">
        <f t="shared" si="163"/>
        <v>0</v>
      </c>
      <c r="AZ349" s="131">
        <f t="shared" si="164"/>
        <v>0</v>
      </c>
      <c r="BA349" s="131">
        <f t="shared" si="165"/>
        <v>0</v>
      </c>
      <c r="BB349" s="131">
        <f t="shared" si="166"/>
        <v>0</v>
      </c>
      <c r="BC349" s="132">
        <f t="shared" si="167"/>
        <v>0</v>
      </c>
    </row>
    <row r="350" spans="1:55" x14ac:dyDescent="0.25">
      <c r="A350" s="138" t="s">
        <v>837</v>
      </c>
      <c r="B350" s="131" t="s">
        <v>49</v>
      </c>
      <c r="C350" s="131" t="s">
        <v>1137</v>
      </c>
      <c r="D350" s="131" t="s">
        <v>2126</v>
      </c>
      <c r="E350" s="132" t="s">
        <v>1955</v>
      </c>
      <c r="F350" s="149"/>
      <c r="G350" s="153">
        <f t="shared" si="144"/>
        <v>0</v>
      </c>
      <c r="H350" s="134">
        <f t="shared" si="145"/>
        <v>0</v>
      </c>
      <c r="I350" s="135">
        <f t="shared" si="146"/>
        <v>0</v>
      </c>
      <c r="J350" s="167">
        <f t="shared" si="147"/>
        <v>0</v>
      </c>
      <c r="K350" s="149"/>
      <c r="L350" s="130">
        <v>0</v>
      </c>
      <c r="M350" s="131">
        <v>0</v>
      </c>
      <c r="N350" s="131">
        <v>0</v>
      </c>
      <c r="O350" s="132">
        <v>0</v>
      </c>
      <c r="P350" s="149"/>
      <c r="Q350" s="133">
        <v>0</v>
      </c>
      <c r="R350" s="131">
        <v>0</v>
      </c>
      <c r="S350" s="131">
        <v>0</v>
      </c>
      <c r="T350" s="132">
        <v>0</v>
      </c>
      <c r="U350" s="149"/>
      <c r="V350" s="133">
        <v>0</v>
      </c>
      <c r="W350" s="131">
        <v>0</v>
      </c>
      <c r="X350" s="131">
        <v>0</v>
      </c>
      <c r="Y350" s="132">
        <v>0</v>
      </c>
      <c r="Z350" s="149"/>
      <c r="AA350" s="133">
        <v>0</v>
      </c>
      <c r="AB350" s="131">
        <v>0</v>
      </c>
      <c r="AC350" s="131">
        <v>0</v>
      </c>
      <c r="AD350" s="132">
        <v>0</v>
      </c>
      <c r="AE350" s="149"/>
      <c r="AF350" s="133">
        <v>0</v>
      </c>
      <c r="AG350" s="131">
        <v>0</v>
      </c>
      <c r="AH350" s="131">
        <v>0</v>
      </c>
      <c r="AI350" s="132">
        <v>0</v>
      </c>
      <c r="AJ350" s="133">
        <f t="shared" si="148"/>
        <v>0</v>
      </c>
      <c r="AK350" s="131">
        <f t="shared" si="149"/>
        <v>0</v>
      </c>
      <c r="AL350" s="131">
        <f t="shared" si="150"/>
        <v>0</v>
      </c>
      <c r="AM350" s="131">
        <f t="shared" si="151"/>
        <v>0</v>
      </c>
      <c r="AN350" s="136">
        <f t="shared" si="152"/>
        <v>0</v>
      </c>
      <c r="AO350" s="133">
        <f t="shared" si="153"/>
        <v>0</v>
      </c>
      <c r="AP350" s="131">
        <f t="shared" si="154"/>
        <v>0</v>
      </c>
      <c r="AQ350" s="131">
        <f t="shared" si="155"/>
        <v>0</v>
      </c>
      <c r="AR350" s="131">
        <f t="shared" si="156"/>
        <v>0</v>
      </c>
      <c r="AS350" s="136">
        <f t="shared" si="157"/>
        <v>0</v>
      </c>
      <c r="AT350" s="133">
        <f t="shared" si="158"/>
        <v>0</v>
      </c>
      <c r="AU350" s="131">
        <f t="shared" si="159"/>
        <v>0</v>
      </c>
      <c r="AV350" s="131">
        <f t="shared" si="160"/>
        <v>0</v>
      </c>
      <c r="AW350" s="131">
        <f t="shared" si="161"/>
        <v>0</v>
      </c>
      <c r="AX350" s="136">
        <f t="shared" si="162"/>
        <v>0</v>
      </c>
      <c r="AY350" s="133">
        <f t="shared" si="163"/>
        <v>0</v>
      </c>
      <c r="AZ350" s="131">
        <f t="shared" si="164"/>
        <v>0</v>
      </c>
      <c r="BA350" s="131">
        <f t="shared" si="165"/>
        <v>0</v>
      </c>
      <c r="BB350" s="131">
        <f t="shared" si="166"/>
        <v>0</v>
      </c>
      <c r="BC350" s="132">
        <f t="shared" si="167"/>
        <v>0</v>
      </c>
    </row>
    <row r="351" spans="1:55" x14ac:dyDescent="0.25">
      <c r="A351" s="138" t="s">
        <v>838</v>
      </c>
      <c r="B351" s="131" t="s">
        <v>50</v>
      </c>
      <c r="C351" s="131" t="s">
        <v>2064</v>
      </c>
      <c r="D351" s="131" t="s">
        <v>1372</v>
      </c>
      <c r="E351" s="132" t="s">
        <v>1954</v>
      </c>
      <c r="F351" s="149"/>
      <c r="G351" s="153">
        <f t="shared" si="144"/>
        <v>0</v>
      </c>
      <c r="H351" s="134">
        <f t="shared" si="145"/>
        <v>0</v>
      </c>
      <c r="I351" s="135">
        <f t="shared" si="146"/>
        <v>0</v>
      </c>
      <c r="J351" s="167">
        <f t="shared" si="147"/>
        <v>0</v>
      </c>
      <c r="K351" s="149"/>
      <c r="L351" s="130">
        <v>0</v>
      </c>
      <c r="M351" s="131">
        <v>0</v>
      </c>
      <c r="N351" s="131">
        <v>0</v>
      </c>
      <c r="O351" s="132">
        <v>0</v>
      </c>
      <c r="P351" s="149"/>
      <c r="Q351" s="133">
        <v>0</v>
      </c>
      <c r="R351" s="131">
        <v>0</v>
      </c>
      <c r="S351" s="131">
        <v>0</v>
      </c>
      <c r="T351" s="132">
        <v>0</v>
      </c>
      <c r="U351" s="149"/>
      <c r="V351" s="133">
        <v>0</v>
      </c>
      <c r="W351" s="131">
        <v>0</v>
      </c>
      <c r="X351" s="131">
        <v>0</v>
      </c>
      <c r="Y351" s="132">
        <v>0</v>
      </c>
      <c r="Z351" s="149"/>
      <c r="AA351" s="133">
        <v>0</v>
      </c>
      <c r="AB351" s="131">
        <v>0</v>
      </c>
      <c r="AC351" s="131">
        <v>0</v>
      </c>
      <c r="AD351" s="132">
        <v>0</v>
      </c>
      <c r="AE351" s="149"/>
      <c r="AF351" s="133">
        <v>0</v>
      </c>
      <c r="AG351" s="131">
        <v>0</v>
      </c>
      <c r="AH351" s="131">
        <v>0</v>
      </c>
      <c r="AI351" s="132">
        <v>0</v>
      </c>
      <c r="AJ351" s="133">
        <f t="shared" si="148"/>
        <v>0</v>
      </c>
      <c r="AK351" s="131">
        <f t="shared" si="149"/>
        <v>0</v>
      </c>
      <c r="AL351" s="131">
        <f t="shared" si="150"/>
        <v>0</v>
      </c>
      <c r="AM351" s="131">
        <f t="shared" si="151"/>
        <v>0</v>
      </c>
      <c r="AN351" s="136">
        <f t="shared" si="152"/>
        <v>0</v>
      </c>
      <c r="AO351" s="133">
        <f t="shared" si="153"/>
        <v>0</v>
      </c>
      <c r="AP351" s="131">
        <f t="shared" si="154"/>
        <v>0</v>
      </c>
      <c r="AQ351" s="131">
        <f t="shared" si="155"/>
        <v>0</v>
      </c>
      <c r="AR351" s="131">
        <f t="shared" si="156"/>
        <v>0</v>
      </c>
      <c r="AS351" s="136">
        <f t="shared" si="157"/>
        <v>0</v>
      </c>
      <c r="AT351" s="133">
        <f t="shared" si="158"/>
        <v>0</v>
      </c>
      <c r="AU351" s="131">
        <f t="shared" si="159"/>
        <v>0</v>
      </c>
      <c r="AV351" s="131">
        <f t="shared" si="160"/>
        <v>0</v>
      </c>
      <c r="AW351" s="131">
        <f t="shared" si="161"/>
        <v>0</v>
      </c>
      <c r="AX351" s="136">
        <f t="shared" si="162"/>
        <v>0</v>
      </c>
      <c r="AY351" s="133">
        <f t="shared" si="163"/>
        <v>0</v>
      </c>
      <c r="AZ351" s="131">
        <f t="shared" si="164"/>
        <v>0</v>
      </c>
      <c r="BA351" s="131">
        <f t="shared" si="165"/>
        <v>0</v>
      </c>
      <c r="BB351" s="131">
        <f t="shared" si="166"/>
        <v>0</v>
      </c>
      <c r="BC351" s="132">
        <f t="shared" si="167"/>
        <v>0</v>
      </c>
    </row>
    <row r="352" spans="1:55" x14ac:dyDescent="0.25">
      <c r="A352" s="138" t="s">
        <v>839</v>
      </c>
      <c r="B352" s="131" t="s">
        <v>48</v>
      </c>
      <c r="C352" s="131" t="s">
        <v>289</v>
      </c>
      <c r="D352" s="131" t="s">
        <v>1969</v>
      </c>
      <c r="E352" s="132" t="s">
        <v>1314</v>
      </c>
      <c r="F352" s="149"/>
      <c r="G352" s="153">
        <f t="shared" si="144"/>
        <v>0</v>
      </c>
      <c r="H352" s="134">
        <f t="shared" si="145"/>
        <v>0</v>
      </c>
      <c r="I352" s="135">
        <f t="shared" si="146"/>
        <v>0</v>
      </c>
      <c r="J352" s="167">
        <f t="shared" si="147"/>
        <v>60</v>
      </c>
      <c r="K352" s="149"/>
      <c r="L352" s="130">
        <v>0</v>
      </c>
      <c r="M352" s="131">
        <v>0</v>
      </c>
      <c r="N352" s="131">
        <v>0</v>
      </c>
      <c r="O352" s="132">
        <v>0</v>
      </c>
      <c r="P352" s="149"/>
      <c r="Q352" s="133">
        <v>0</v>
      </c>
      <c r="R352" s="131">
        <v>0</v>
      </c>
      <c r="S352" s="131">
        <v>0</v>
      </c>
      <c r="T352" s="132">
        <v>20</v>
      </c>
      <c r="U352" s="149"/>
      <c r="V352" s="133">
        <v>0</v>
      </c>
      <c r="W352" s="131">
        <v>0</v>
      </c>
      <c r="X352" s="131">
        <v>0</v>
      </c>
      <c r="Y352" s="132">
        <v>0</v>
      </c>
      <c r="Z352" s="149"/>
      <c r="AA352" s="133">
        <v>0</v>
      </c>
      <c r="AB352" s="131">
        <v>0</v>
      </c>
      <c r="AC352" s="131">
        <v>0</v>
      </c>
      <c r="AD352" s="132">
        <v>20</v>
      </c>
      <c r="AE352" s="149"/>
      <c r="AF352" s="133">
        <v>0</v>
      </c>
      <c r="AG352" s="131">
        <v>0</v>
      </c>
      <c r="AH352" s="131">
        <v>0</v>
      </c>
      <c r="AI352" s="132">
        <v>20</v>
      </c>
      <c r="AJ352" s="133">
        <f t="shared" si="148"/>
        <v>0</v>
      </c>
      <c r="AK352" s="131">
        <f t="shared" si="149"/>
        <v>20</v>
      </c>
      <c r="AL352" s="131">
        <f t="shared" si="150"/>
        <v>0</v>
      </c>
      <c r="AM352" s="131">
        <f t="shared" si="151"/>
        <v>20</v>
      </c>
      <c r="AN352" s="136">
        <f t="shared" si="152"/>
        <v>20</v>
      </c>
      <c r="AO352" s="133">
        <f t="shared" si="153"/>
        <v>0</v>
      </c>
      <c r="AP352" s="131">
        <f t="shared" si="154"/>
        <v>0</v>
      </c>
      <c r="AQ352" s="131">
        <f t="shared" si="155"/>
        <v>0</v>
      </c>
      <c r="AR352" s="131">
        <f t="shared" si="156"/>
        <v>0</v>
      </c>
      <c r="AS352" s="136">
        <f t="shared" si="157"/>
        <v>0</v>
      </c>
      <c r="AT352" s="133">
        <f t="shared" si="158"/>
        <v>0</v>
      </c>
      <c r="AU352" s="131">
        <f t="shared" si="159"/>
        <v>0</v>
      </c>
      <c r="AV352" s="131">
        <f t="shared" si="160"/>
        <v>0</v>
      </c>
      <c r="AW352" s="131">
        <f t="shared" si="161"/>
        <v>0</v>
      </c>
      <c r="AX352" s="136">
        <f t="shared" si="162"/>
        <v>0</v>
      </c>
      <c r="AY352" s="133">
        <f t="shared" si="163"/>
        <v>0</v>
      </c>
      <c r="AZ352" s="131">
        <f t="shared" si="164"/>
        <v>0</v>
      </c>
      <c r="BA352" s="131">
        <f t="shared" si="165"/>
        <v>0</v>
      </c>
      <c r="BB352" s="131">
        <f t="shared" si="166"/>
        <v>0</v>
      </c>
      <c r="BC352" s="132">
        <f t="shared" si="167"/>
        <v>0</v>
      </c>
    </row>
    <row r="353" spans="1:55" x14ac:dyDescent="0.25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49"/>
      <c r="G353" s="153">
        <f t="shared" si="144"/>
        <v>0</v>
      </c>
      <c r="H353" s="134">
        <f t="shared" si="145"/>
        <v>0</v>
      </c>
      <c r="I353" s="135">
        <f t="shared" si="146"/>
        <v>0</v>
      </c>
      <c r="J353" s="167">
        <f t="shared" si="147"/>
        <v>0</v>
      </c>
      <c r="K353" s="149"/>
      <c r="L353" s="130">
        <v>0</v>
      </c>
      <c r="M353" s="131">
        <v>0</v>
      </c>
      <c r="N353" s="131">
        <v>0</v>
      </c>
      <c r="O353" s="132">
        <v>0</v>
      </c>
      <c r="P353" s="149"/>
      <c r="Q353" s="133">
        <v>0</v>
      </c>
      <c r="R353" s="131">
        <v>0</v>
      </c>
      <c r="S353" s="131">
        <v>0</v>
      </c>
      <c r="T353" s="132">
        <v>0</v>
      </c>
      <c r="U353" s="149"/>
      <c r="V353" s="133">
        <v>0</v>
      </c>
      <c r="W353" s="131">
        <v>0</v>
      </c>
      <c r="X353" s="131">
        <v>0</v>
      </c>
      <c r="Y353" s="132">
        <v>0</v>
      </c>
      <c r="Z353" s="149"/>
      <c r="AA353" s="133">
        <v>0</v>
      </c>
      <c r="AB353" s="131">
        <v>0</v>
      </c>
      <c r="AC353" s="131">
        <v>0</v>
      </c>
      <c r="AD353" s="132">
        <v>0</v>
      </c>
      <c r="AE353" s="149"/>
      <c r="AF353" s="133">
        <v>0</v>
      </c>
      <c r="AG353" s="131">
        <v>0</v>
      </c>
      <c r="AH353" s="131">
        <v>0</v>
      </c>
      <c r="AI353" s="132">
        <v>0</v>
      </c>
      <c r="AJ353" s="133">
        <f t="shared" si="148"/>
        <v>0</v>
      </c>
      <c r="AK353" s="131">
        <f t="shared" si="149"/>
        <v>0</v>
      </c>
      <c r="AL353" s="131">
        <f t="shared" si="150"/>
        <v>0</v>
      </c>
      <c r="AM353" s="131">
        <f t="shared" si="151"/>
        <v>0</v>
      </c>
      <c r="AN353" s="136">
        <f t="shared" si="152"/>
        <v>0</v>
      </c>
      <c r="AO353" s="133">
        <f t="shared" si="153"/>
        <v>0</v>
      </c>
      <c r="AP353" s="131">
        <f t="shared" si="154"/>
        <v>0</v>
      </c>
      <c r="AQ353" s="131">
        <f t="shared" si="155"/>
        <v>0</v>
      </c>
      <c r="AR353" s="131">
        <f t="shared" si="156"/>
        <v>0</v>
      </c>
      <c r="AS353" s="136">
        <f t="shared" si="157"/>
        <v>0</v>
      </c>
      <c r="AT353" s="133">
        <f t="shared" si="158"/>
        <v>0</v>
      </c>
      <c r="AU353" s="131">
        <f t="shared" si="159"/>
        <v>0</v>
      </c>
      <c r="AV353" s="131">
        <f t="shared" si="160"/>
        <v>0</v>
      </c>
      <c r="AW353" s="131">
        <f t="shared" si="161"/>
        <v>0</v>
      </c>
      <c r="AX353" s="136">
        <f t="shared" si="162"/>
        <v>0</v>
      </c>
      <c r="AY353" s="133">
        <f t="shared" si="163"/>
        <v>0</v>
      </c>
      <c r="AZ353" s="131">
        <f t="shared" si="164"/>
        <v>0</v>
      </c>
      <c r="BA353" s="131">
        <f t="shared" si="165"/>
        <v>0</v>
      </c>
      <c r="BB353" s="131">
        <f t="shared" si="166"/>
        <v>0</v>
      </c>
      <c r="BC353" s="132">
        <f t="shared" si="167"/>
        <v>0</v>
      </c>
    </row>
    <row r="354" spans="1:55" x14ac:dyDescent="0.25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1955</v>
      </c>
      <c r="F354" s="149"/>
      <c r="G354" s="153">
        <f t="shared" si="144"/>
        <v>0</v>
      </c>
      <c r="H354" s="134">
        <f t="shared" si="145"/>
        <v>0</v>
      </c>
      <c r="I354" s="135">
        <f t="shared" si="146"/>
        <v>0</v>
      </c>
      <c r="J354" s="167">
        <f t="shared" si="147"/>
        <v>0</v>
      </c>
      <c r="K354" s="149"/>
      <c r="L354" s="130">
        <v>0</v>
      </c>
      <c r="M354" s="131">
        <v>0</v>
      </c>
      <c r="N354" s="131">
        <v>0</v>
      </c>
      <c r="O354" s="132">
        <v>0</v>
      </c>
      <c r="P354" s="149"/>
      <c r="Q354" s="133">
        <v>0</v>
      </c>
      <c r="R354" s="131">
        <v>0</v>
      </c>
      <c r="S354" s="131">
        <v>0</v>
      </c>
      <c r="T354" s="132">
        <v>0</v>
      </c>
      <c r="U354" s="149"/>
      <c r="V354" s="133">
        <v>0</v>
      </c>
      <c r="W354" s="131">
        <v>0</v>
      </c>
      <c r="X354" s="131">
        <v>0</v>
      </c>
      <c r="Y354" s="132">
        <v>0</v>
      </c>
      <c r="Z354" s="149"/>
      <c r="AA354" s="133">
        <v>0</v>
      </c>
      <c r="AB354" s="131">
        <v>0</v>
      </c>
      <c r="AC354" s="131">
        <v>0</v>
      </c>
      <c r="AD354" s="132">
        <v>0</v>
      </c>
      <c r="AE354" s="149"/>
      <c r="AF354" s="133">
        <v>0</v>
      </c>
      <c r="AG354" s="131">
        <v>0</v>
      </c>
      <c r="AH354" s="131">
        <v>0</v>
      </c>
      <c r="AI354" s="132">
        <v>0</v>
      </c>
      <c r="AJ354" s="133">
        <f t="shared" si="148"/>
        <v>0</v>
      </c>
      <c r="AK354" s="131">
        <f t="shared" si="149"/>
        <v>0</v>
      </c>
      <c r="AL354" s="131">
        <f t="shared" si="150"/>
        <v>0</v>
      </c>
      <c r="AM354" s="131">
        <f t="shared" si="151"/>
        <v>0</v>
      </c>
      <c r="AN354" s="136">
        <f t="shared" si="152"/>
        <v>0</v>
      </c>
      <c r="AO354" s="133">
        <f t="shared" si="153"/>
        <v>0</v>
      </c>
      <c r="AP354" s="131">
        <f t="shared" si="154"/>
        <v>0</v>
      </c>
      <c r="AQ354" s="131">
        <f t="shared" si="155"/>
        <v>0</v>
      </c>
      <c r="AR354" s="131">
        <f t="shared" si="156"/>
        <v>0</v>
      </c>
      <c r="AS354" s="136">
        <f t="shared" si="157"/>
        <v>0</v>
      </c>
      <c r="AT354" s="133">
        <f t="shared" si="158"/>
        <v>0</v>
      </c>
      <c r="AU354" s="131">
        <f t="shared" si="159"/>
        <v>0</v>
      </c>
      <c r="AV354" s="131">
        <f t="shared" si="160"/>
        <v>0</v>
      </c>
      <c r="AW354" s="131">
        <f t="shared" si="161"/>
        <v>0</v>
      </c>
      <c r="AX354" s="136">
        <f t="shared" si="162"/>
        <v>0</v>
      </c>
      <c r="AY354" s="133">
        <f t="shared" si="163"/>
        <v>0</v>
      </c>
      <c r="AZ354" s="131">
        <f t="shared" si="164"/>
        <v>0</v>
      </c>
      <c r="BA354" s="131">
        <f t="shared" si="165"/>
        <v>0</v>
      </c>
      <c r="BB354" s="131">
        <f t="shared" si="166"/>
        <v>0</v>
      </c>
      <c r="BC354" s="132">
        <f t="shared" si="167"/>
        <v>0</v>
      </c>
    </row>
    <row r="355" spans="1:55" x14ac:dyDescent="0.25">
      <c r="A355" s="138" t="s">
        <v>842</v>
      </c>
      <c r="B355" s="131" t="s">
        <v>39</v>
      </c>
      <c r="C355" s="131" t="s">
        <v>2127</v>
      </c>
      <c r="D355" s="131" t="s">
        <v>2128</v>
      </c>
      <c r="E355" s="132" t="s">
        <v>1955</v>
      </c>
      <c r="F355" s="149"/>
      <c r="G355" s="153">
        <f t="shared" si="144"/>
        <v>0</v>
      </c>
      <c r="H355" s="134">
        <f t="shared" si="145"/>
        <v>0</v>
      </c>
      <c r="I355" s="135">
        <f t="shared" si="146"/>
        <v>0</v>
      </c>
      <c r="J355" s="167">
        <f t="shared" si="147"/>
        <v>0</v>
      </c>
      <c r="K355" s="149"/>
      <c r="L355" s="130">
        <v>0</v>
      </c>
      <c r="M355" s="131">
        <v>0</v>
      </c>
      <c r="N355" s="131">
        <v>0</v>
      </c>
      <c r="O355" s="132">
        <v>0</v>
      </c>
      <c r="P355" s="149"/>
      <c r="Q355" s="133">
        <v>0</v>
      </c>
      <c r="R355" s="131">
        <v>0</v>
      </c>
      <c r="S355" s="131">
        <v>0</v>
      </c>
      <c r="T355" s="132">
        <v>0</v>
      </c>
      <c r="U355" s="149"/>
      <c r="V355" s="133">
        <v>0</v>
      </c>
      <c r="W355" s="131">
        <v>0</v>
      </c>
      <c r="X355" s="131">
        <v>0</v>
      </c>
      <c r="Y355" s="132">
        <v>0</v>
      </c>
      <c r="Z355" s="149"/>
      <c r="AA355" s="133">
        <v>0</v>
      </c>
      <c r="AB355" s="131">
        <v>0</v>
      </c>
      <c r="AC355" s="131">
        <v>0</v>
      </c>
      <c r="AD355" s="132">
        <v>0</v>
      </c>
      <c r="AE355" s="149"/>
      <c r="AF355" s="133">
        <v>0</v>
      </c>
      <c r="AG355" s="131">
        <v>0</v>
      </c>
      <c r="AH355" s="131">
        <v>0</v>
      </c>
      <c r="AI355" s="132">
        <v>0</v>
      </c>
      <c r="AJ355" s="133">
        <f t="shared" si="148"/>
        <v>0</v>
      </c>
      <c r="AK355" s="131">
        <f t="shared" si="149"/>
        <v>0</v>
      </c>
      <c r="AL355" s="131">
        <f t="shared" si="150"/>
        <v>0</v>
      </c>
      <c r="AM355" s="131">
        <f t="shared" si="151"/>
        <v>0</v>
      </c>
      <c r="AN355" s="136">
        <f t="shared" si="152"/>
        <v>0</v>
      </c>
      <c r="AO355" s="133">
        <f t="shared" si="153"/>
        <v>0</v>
      </c>
      <c r="AP355" s="131">
        <f t="shared" si="154"/>
        <v>0</v>
      </c>
      <c r="AQ355" s="131">
        <f t="shared" si="155"/>
        <v>0</v>
      </c>
      <c r="AR355" s="131">
        <f t="shared" si="156"/>
        <v>0</v>
      </c>
      <c r="AS355" s="136">
        <f t="shared" si="157"/>
        <v>0</v>
      </c>
      <c r="AT355" s="133">
        <f t="shared" si="158"/>
        <v>0</v>
      </c>
      <c r="AU355" s="131">
        <f t="shared" si="159"/>
        <v>0</v>
      </c>
      <c r="AV355" s="131">
        <f t="shared" si="160"/>
        <v>0</v>
      </c>
      <c r="AW355" s="131">
        <f t="shared" si="161"/>
        <v>0</v>
      </c>
      <c r="AX355" s="136">
        <f t="shared" si="162"/>
        <v>0</v>
      </c>
      <c r="AY355" s="133">
        <f t="shared" si="163"/>
        <v>0</v>
      </c>
      <c r="AZ355" s="131">
        <f t="shared" si="164"/>
        <v>0</v>
      </c>
      <c r="BA355" s="131">
        <f t="shared" si="165"/>
        <v>0</v>
      </c>
      <c r="BB355" s="131">
        <f t="shared" si="166"/>
        <v>0</v>
      </c>
      <c r="BC355" s="132">
        <f t="shared" si="167"/>
        <v>0</v>
      </c>
    </row>
    <row r="356" spans="1:55" x14ac:dyDescent="0.25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49"/>
      <c r="G356" s="153">
        <f t="shared" si="144"/>
        <v>3</v>
      </c>
      <c r="H356" s="134">
        <f t="shared" si="145"/>
        <v>4</v>
      </c>
      <c r="I356" s="135">
        <f t="shared" si="146"/>
        <v>142.30000000000001</v>
      </c>
      <c r="J356" s="167">
        <f t="shared" si="147"/>
        <v>1010</v>
      </c>
      <c r="K356" s="149"/>
      <c r="L356" s="130">
        <v>0</v>
      </c>
      <c r="M356" s="131">
        <v>1</v>
      </c>
      <c r="N356" s="131">
        <v>4.5</v>
      </c>
      <c r="O356" s="132">
        <v>132</v>
      </c>
      <c r="P356" s="149"/>
      <c r="Q356" s="133">
        <v>0</v>
      </c>
      <c r="R356" s="131">
        <v>1</v>
      </c>
      <c r="S356" s="131">
        <v>97.5</v>
      </c>
      <c r="T356" s="132">
        <v>300</v>
      </c>
      <c r="U356" s="149"/>
      <c r="V356" s="133">
        <v>3</v>
      </c>
      <c r="W356" s="131">
        <v>0</v>
      </c>
      <c r="X356" s="131">
        <v>3.3</v>
      </c>
      <c r="Y356" s="132">
        <v>282</v>
      </c>
      <c r="Z356" s="149"/>
      <c r="AA356" s="133">
        <v>0</v>
      </c>
      <c r="AB356" s="131">
        <v>0</v>
      </c>
      <c r="AC356" s="131">
        <v>0</v>
      </c>
      <c r="AD356" s="132">
        <v>20</v>
      </c>
      <c r="AE356" s="149"/>
      <c r="AF356" s="133">
        <v>0</v>
      </c>
      <c r="AG356" s="131">
        <v>2</v>
      </c>
      <c r="AH356" s="131">
        <v>37</v>
      </c>
      <c r="AI356" s="132">
        <v>296</v>
      </c>
      <c r="AJ356" s="133">
        <f t="shared" si="148"/>
        <v>132</v>
      </c>
      <c r="AK356" s="131">
        <f t="shared" si="149"/>
        <v>300</v>
      </c>
      <c r="AL356" s="131">
        <f t="shared" si="150"/>
        <v>282</v>
      </c>
      <c r="AM356" s="131">
        <f t="shared" si="151"/>
        <v>20</v>
      </c>
      <c r="AN356" s="136">
        <f t="shared" si="152"/>
        <v>296</v>
      </c>
      <c r="AO356" s="133">
        <f t="shared" si="153"/>
        <v>0</v>
      </c>
      <c r="AP356" s="131">
        <f t="shared" si="154"/>
        <v>0</v>
      </c>
      <c r="AQ356" s="131">
        <f t="shared" si="155"/>
        <v>3</v>
      </c>
      <c r="AR356" s="131">
        <f t="shared" si="156"/>
        <v>0</v>
      </c>
      <c r="AS356" s="136">
        <f t="shared" si="157"/>
        <v>0</v>
      </c>
      <c r="AT356" s="133">
        <f t="shared" si="158"/>
        <v>1</v>
      </c>
      <c r="AU356" s="131">
        <f t="shared" si="159"/>
        <v>1</v>
      </c>
      <c r="AV356" s="131">
        <f t="shared" si="160"/>
        <v>0</v>
      </c>
      <c r="AW356" s="131">
        <f t="shared" si="161"/>
        <v>0</v>
      </c>
      <c r="AX356" s="136">
        <f t="shared" si="162"/>
        <v>2</v>
      </c>
      <c r="AY356" s="133">
        <f t="shared" si="163"/>
        <v>4.5</v>
      </c>
      <c r="AZ356" s="131">
        <f t="shared" si="164"/>
        <v>97.5</v>
      </c>
      <c r="BA356" s="131">
        <f t="shared" si="165"/>
        <v>3.3</v>
      </c>
      <c r="BB356" s="131">
        <f t="shared" si="166"/>
        <v>0</v>
      </c>
      <c r="BC356" s="132">
        <f t="shared" si="167"/>
        <v>37</v>
      </c>
    </row>
    <row r="357" spans="1:55" x14ac:dyDescent="0.25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49"/>
      <c r="G357" s="153">
        <f t="shared" si="144"/>
        <v>0</v>
      </c>
      <c r="H357" s="134">
        <f t="shared" si="145"/>
        <v>0</v>
      </c>
      <c r="I357" s="135">
        <f t="shared" si="146"/>
        <v>0</v>
      </c>
      <c r="J357" s="167">
        <f t="shared" si="147"/>
        <v>0</v>
      </c>
      <c r="K357" s="149"/>
      <c r="L357" s="130">
        <v>0</v>
      </c>
      <c r="M357" s="131">
        <v>0</v>
      </c>
      <c r="N357" s="131">
        <v>0</v>
      </c>
      <c r="O357" s="132">
        <v>0</v>
      </c>
      <c r="P357" s="149"/>
      <c r="Q357" s="133">
        <v>0</v>
      </c>
      <c r="R357" s="131">
        <v>0</v>
      </c>
      <c r="S357" s="131">
        <v>0</v>
      </c>
      <c r="T357" s="132">
        <v>0</v>
      </c>
      <c r="U357" s="149"/>
      <c r="V357" s="133">
        <v>0</v>
      </c>
      <c r="W357" s="131">
        <v>0</v>
      </c>
      <c r="X357" s="131">
        <v>0</v>
      </c>
      <c r="Y357" s="132">
        <v>0</v>
      </c>
      <c r="Z357" s="149"/>
      <c r="AA357" s="133">
        <v>0</v>
      </c>
      <c r="AB357" s="131">
        <v>0</v>
      </c>
      <c r="AC357" s="131">
        <v>0</v>
      </c>
      <c r="AD357" s="132">
        <v>0</v>
      </c>
      <c r="AE357" s="149"/>
      <c r="AF357" s="133">
        <v>0</v>
      </c>
      <c r="AG357" s="131">
        <v>0</v>
      </c>
      <c r="AH357" s="131">
        <v>0</v>
      </c>
      <c r="AI357" s="132">
        <v>0</v>
      </c>
      <c r="AJ357" s="133">
        <f t="shared" si="148"/>
        <v>0</v>
      </c>
      <c r="AK357" s="131">
        <f t="shared" si="149"/>
        <v>0</v>
      </c>
      <c r="AL357" s="131">
        <f t="shared" si="150"/>
        <v>0</v>
      </c>
      <c r="AM357" s="131">
        <f t="shared" si="151"/>
        <v>0</v>
      </c>
      <c r="AN357" s="136">
        <f t="shared" si="152"/>
        <v>0</v>
      </c>
      <c r="AO357" s="133">
        <f t="shared" si="153"/>
        <v>0</v>
      </c>
      <c r="AP357" s="131">
        <f t="shared" si="154"/>
        <v>0</v>
      </c>
      <c r="AQ357" s="131">
        <f t="shared" si="155"/>
        <v>0</v>
      </c>
      <c r="AR357" s="131">
        <f t="shared" si="156"/>
        <v>0</v>
      </c>
      <c r="AS357" s="136">
        <f t="shared" si="157"/>
        <v>0</v>
      </c>
      <c r="AT357" s="133">
        <f t="shared" si="158"/>
        <v>0</v>
      </c>
      <c r="AU357" s="131">
        <f t="shared" si="159"/>
        <v>0</v>
      </c>
      <c r="AV357" s="131">
        <f t="shared" si="160"/>
        <v>0</v>
      </c>
      <c r="AW357" s="131">
        <f t="shared" si="161"/>
        <v>0</v>
      </c>
      <c r="AX357" s="136">
        <f t="shared" si="162"/>
        <v>0</v>
      </c>
      <c r="AY357" s="133">
        <f t="shared" si="163"/>
        <v>0</v>
      </c>
      <c r="AZ357" s="131">
        <f t="shared" si="164"/>
        <v>0</v>
      </c>
      <c r="BA357" s="131">
        <f t="shared" si="165"/>
        <v>0</v>
      </c>
      <c r="BB357" s="131">
        <f t="shared" si="166"/>
        <v>0</v>
      </c>
      <c r="BC357" s="132">
        <f t="shared" si="167"/>
        <v>0</v>
      </c>
    </row>
    <row r="358" spans="1:55" x14ac:dyDescent="0.25">
      <c r="A358" s="138" t="s">
        <v>1860</v>
      </c>
      <c r="B358" s="131" t="s">
        <v>1028</v>
      </c>
      <c r="C358" s="131" t="s">
        <v>1061</v>
      </c>
      <c r="D358" s="131" t="s">
        <v>1062</v>
      </c>
      <c r="E358" s="132" t="s">
        <v>1955</v>
      </c>
      <c r="F358" s="149"/>
      <c r="G358" s="153">
        <f t="shared" si="144"/>
        <v>0</v>
      </c>
      <c r="H358" s="134">
        <f t="shared" si="145"/>
        <v>0</v>
      </c>
      <c r="I358" s="135">
        <f t="shared" si="146"/>
        <v>0</v>
      </c>
      <c r="J358" s="167">
        <f t="shared" si="147"/>
        <v>0</v>
      </c>
      <c r="K358" s="149"/>
      <c r="L358" s="130">
        <v>0</v>
      </c>
      <c r="M358" s="131">
        <v>0</v>
      </c>
      <c r="N358" s="131">
        <v>0</v>
      </c>
      <c r="O358" s="132">
        <v>0</v>
      </c>
      <c r="P358" s="149"/>
      <c r="Q358" s="133">
        <v>0</v>
      </c>
      <c r="R358" s="131">
        <v>0</v>
      </c>
      <c r="S358" s="131">
        <v>0</v>
      </c>
      <c r="T358" s="132">
        <v>0</v>
      </c>
      <c r="U358" s="149"/>
      <c r="V358" s="133">
        <v>0</v>
      </c>
      <c r="W358" s="131">
        <v>0</v>
      </c>
      <c r="X358" s="131">
        <v>0</v>
      </c>
      <c r="Y358" s="132">
        <v>0</v>
      </c>
      <c r="Z358" s="149"/>
      <c r="AA358" s="133">
        <v>0</v>
      </c>
      <c r="AB358" s="131">
        <v>0</v>
      </c>
      <c r="AC358" s="131">
        <v>0</v>
      </c>
      <c r="AD358" s="132">
        <v>0</v>
      </c>
      <c r="AE358" s="149"/>
      <c r="AF358" s="133">
        <v>0</v>
      </c>
      <c r="AG358" s="131">
        <v>0</v>
      </c>
      <c r="AH358" s="131">
        <v>0</v>
      </c>
      <c r="AI358" s="132">
        <v>0</v>
      </c>
      <c r="AJ358" s="133">
        <f t="shared" si="148"/>
        <v>0</v>
      </c>
      <c r="AK358" s="131">
        <f t="shared" si="149"/>
        <v>0</v>
      </c>
      <c r="AL358" s="131">
        <f t="shared" si="150"/>
        <v>0</v>
      </c>
      <c r="AM358" s="131">
        <f t="shared" si="151"/>
        <v>0</v>
      </c>
      <c r="AN358" s="136">
        <f t="shared" si="152"/>
        <v>0</v>
      </c>
      <c r="AO358" s="133">
        <f t="shared" si="153"/>
        <v>0</v>
      </c>
      <c r="AP358" s="131">
        <f t="shared" si="154"/>
        <v>0</v>
      </c>
      <c r="AQ358" s="131">
        <f t="shared" si="155"/>
        <v>0</v>
      </c>
      <c r="AR358" s="131">
        <f t="shared" si="156"/>
        <v>0</v>
      </c>
      <c r="AS358" s="136">
        <f t="shared" si="157"/>
        <v>0</v>
      </c>
      <c r="AT358" s="133">
        <f t="shared" si="158"/>
        <v>0</v>
      </c>
      <c r="AU358" s="131">
        <f t="shared" si="159"/>
        <v>0</v>
      </c>
      <c r="AV358" s="131">
        <f t="shared" si="160"/>
        <v>0</v>
      </c>
      <c r="AW358" s="131">
        <f t="shared" si="161"/>
        <v>0</v>
      </c>
      <c r="AX358" s="136">
        <f t="shared" si="162"/>
        <v>0</v>
      </c>
      <c r="AY358" s="133">
        <f t="shared" si="163"/>
        <v>0</v>
      </c>
      <c r="AZ358" s="131">
        <f t="shared" si="164"/>
        <v>0</v>
      </c>
      <c r="BA358" s="131">
        <f t="shared" si="165"/>
        <v>0</v>
      </c>
      <c r="BB358" s="131">
        <f t="shared" si="166"/>
        <v>0</v>
      </c>
      <c r="BC358" s="132">
        <f t="shared" si="167"/>
        <v>0</v>
      </c>
    </row>
    <row r="359" spans="1:55" x14ac:dyDescent="0.25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49"/>
      <c r="G359" s="153">
        <f t="shared" si="144"/>
        <v>0</v>
      </c>
      <c r="H359" s="134">
        <f t="shared" si="145"/>
        <v>0</v>
      </c>
      <c r="I359" s="135">
        <f t="shared" si="146"/>
        <v>0</v>
      </c>
      <c r="J359" s="167">
        <f t="shared" si="147"/>
        <v>0</v>
      </c>
      <c r="K359" s="149"/>
      <c r="L359" s="130">
        <v>0</v>
      </c>
      <c r="M359" s="131">
        <v>0</v>
      </c>
      <c r="N359" s="131">
        <v>0</v>
      </c>
      <c r="O359" s="132">
        <v>0</v>
      </c>
      <c r="P359" s="149"/>
      <c r="Q359" s="133">
        <v>0</v>
      </c>
      <c r="R359" s="131">
        <v>0</v>
      </c>
      <c r="S359" s="131">
        <v>0</v>
      </c>
      <c r="T359" s="132">
        <v>0</v>
      </c>
      <c r="U359" s="149"/>
      <c r="V359" s="133">
        <v>0</v>
      </c>
      <c r="W359" s="131">
        <v>0</v>
      </c>
      <c r="X359" s="131">
        <v>0</v>
      </c>
      <c r="Y359" s="132">
        <v>0</v>
      </c>
      <c r="Z359" s="149"/>
      <c r="AA359" s="133">
        <v>0</v>
      </c>
      <c r="AB359" s="131">
        <v>0</v>
      </c>
      <c r="AC359" s="131">
        <v>0</v>
      </c>
      <c r="AD359" s="132">
        <v>0</v>
      </c>
      <c r="AE359" s="149"/>
      <c r="AF359" s="133">
        <v>0</v>
      </c>
      <c r="AG359" s="131">
        <v>0</v>
      </c>
      <c r="AH359" s="131">
        <v>0</v>
      </c>
      <c r="AI359" s="132">
        <v>0</v>
      </c>
      <c r="AJ359" s="133">
        <f t="shared" si="148"/>
        <v>0</v>
      </c>
      <c r="AK359" s="131">
        <f t="shared" si="149"/>
        <v>0</v>
      </c>
      <c r="AL359" s="131">
        <f t="shared" si="150"/>
        <v>0</v>
      </c>
      <c r="AM359" s="131">
        <f t="shared" si="151"/>
        <v>0</v>
      </c>
      <c r="AN359" s="136">
        <f t="shared" si="152"/>
        <v>0</v>
      </c>
      <c r="AO359" s="133">
        <f t="shared" si="153"/>
        <v>0</v>
      </c>
      <c r="AP359" s="131">
        <f t="shared" si="154"/>
        <v>0</v>
      </c>
      <c r="AQ359" s="131">
        <f t="shared" si="155"/>
        <v>0</v>
      </c>
      <c r="AR359" s="131">
        <f t="shared" si="156"/>
        <v>0</v>
      </c>
      <c r="AS359" s="136">
        <f t="shared" si="157"/>
        <v>0</v>
      </c>
      <c r="AT359" s="133">
        <f t="shared" si="158"/>
        <v>0</v>
      </c>
      <c r="AU359" s="131">
        <f t="shared" si="159"/>
        <v>0</v>
      </c>
      <c r="AV359" s="131">
        <f t="shared" si="160"/>
        <v>0</v>
      </c>
      <c r="AW359" s="131">
        <f t="shared" si="161"/>
        <v>0</v>
      </c>
      <c r="AX359" s="136">
        <f t="shared" si="162"/>
        <v>0</v>
      </c>
      <c r="AY359" s="133">
        <f t="shared" si="163"/>
        <v>0</v>
      </c>
      <c r="AZ359" s="131">
        <f t="shared" si="164"/>
        <v>0</v>
      </c>
      <c r="BA359" s="131">
        <f t="shared" si="165"/>
        <v>0</v>
      </c>
      <c r="BB359" s="131">
        <f t="shared" si="166"/>
        <v>0</v>
      </c>
      <c r="BC359" s="132">
        <f t="shared" si="167"/>
        <v>0</v>
      </c>
    </row>
    <row r="360" spans="1:55" x14ac:dyDescent="0.25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49"/>
      <c r="G360" s="153">
        <f t="shared" si="144"/>
        <v>0</v>
      </c>
      <c r="H360" s="134">
        <f t="shared" si="145"/>
        <v>0</v>
      </c>
      <c r="I360" s="135">
        <f t="shared" si="146"/>
        <v>0</v>
      </c>
      <c r="J360" s="167">
        <f t="shared" si="147"/>
        <v>0</v>
      </c>
      <c r="K360" s="149"/>
      <c r="L360" s="130">
        <v>0</v>
      </c>
      <c r="M360" s="131">
        <v>0</v>
      </c>
      <c r="N360" s="131">
        <v>0</v>
      </c>
      <c r="O360" s="132">
        <v>0</v>
      </c>
      <c r="P360" s="149"/>
      <c r="Q360" s="133">
        <v>0</v>
      </c>
      <c r="R360" s="131">
        <v>0</v>
      </c>
      <c r="S360" s="131">
        <v>0</v>
      </c>
      <c r="T360" s="132">
        <v>0</v>
      </c>
      <c r="U360" s="149"/>
      <c r="V360" s="133">
        <v>0</v>
      </c>
      <c r="W360" s="131">
        <v>0</v>
      </c>
      <c r="X360" s="131">
        <v>0</v>
      </c>
      <c r="Y360" s="132">
        <v>0</v>
      </c>
      <c r="Z360" s="149"/>
      <c r="AA360" s="133">
        <v>0</v>
      </c>
      <c r="AB360" s="131">
        <v>0</v>
      </c>
      <c r="AC360" s="131">
        <v>0</v>
      </c>
      <c r="AD360" s="132">
        <v>0</v>
      </c>
      <c r="AE360" s="149"/>
      <c r="AF360" s="133">
        <v>0</v>
      </c>
      <c r="AG360" s="131">
        <v>0</v>
      </c>
      <c r="AH360" s="131">
        <v>0</v>
      </c>
      <c r="AI360" s="132">
        <v>0</v>
      </c>
      <c r="AJ360" s="133">
        <f t="shared" si="148"/>
        <v>0</v>
      </c>
      <c r="AK360" s="131">
        <f t="shared" si="149"/>
        <v>0</v>
      </c>
      <c r="AL360" s="131">
        <f t="shared" si="150"/>
        <v>0</v>
      </c>
      <c r="AM360" s="131">
        <f t="shared" si="151"/>
        <v>0</v>
      </c>
      <c r="AN360" s="136">
        <f t="shared" si="152"/>
        <v>0</v>
      </c>
      <c r="AO360" s="133">
        <f t="shared" si="153"/>
        <v>0</v>
      </c>
      <c r="AP360" s="131">
        <f t="shared" si="154"/>
        <v>0</v>
      </c>
      <c r="AQ360" s="131">
        <f t="shared" si="155"/>
        <v>0</v>
      </c>
      <c r="AR360" s="131">
        <f t="shared" si="156"/>
        <v>0</v>
      </c>
      <c r="AS360" s="136">
        <f t="shared" si="157"/>
        <v>0</v>
      </c>
      <c r="AT360" s="133">
        <f t="shared" si="158"/>
        <v>0</v>
      </c>
      <c r="AU360" s="131">
        <f t="shared" si="159"/>
        <v>0</v>
      </c>
      <c r="AV360" s="131">
        <f t="shared" si="160"/>
        <v>0</v>
      </c>
      <c r="AW360" s="131">
        <f t="shared" si="161"/>
        <v>0</v>
      </c>
      <c r="AX360" s="136">
        <f t="shared" si="162"/>
        <v>0</v>
      </c>
      <c r="AY360" s="133">
        <f t="shared" si="163"/>
        <v>0</v>
      </c>
      <c r="AZ360" s="131">
        <f t="shared" si="164"/>
        <v>0</v>
      </c>
      <c r="BA360" s="131">
        <f t="shared" si="165"/>
        <v>0</v>
      </c>
      <c r="BB360" s="131">
        <f t="shared" si="166"/>
        <v>0</v>
      </c>
      <c r="BC360" s="132">
        <f t="shared" si="167"/>
        <v>0</v>
      </c>
    </row>
    <row r="361" spans="1:55" x14ac:dyDescent="0.25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1314</v>
      </c>
      <c r="F361" s="149"/>
      <c r="G361" s="153">
        <f t="shared" si="144"/>
        <v>0</v>
      </c>
      <c r="H361" s="134">
        <f t="shared" si="145"/>
        <v>0</v>
      </c>
      <c r="I361" s="135">
        <f t="shared" si="146"/>
        <v>0</v>
      </c>
      <c r="J361" s="167">
        <f t="shared" si="147"/>
        <v>0</v>
      </c>
      <c r="K361" s="149"/>
      <c r="L361" s="130">
        <v>0</v>
      </c>
      <c r="M361" s="131">
        <v>0</v>
      </c>
      <c r="N361" s="131">
        <v>0</v>
      </c>
      <c r="O361" s="132">
        <v>0</v>
      </c>
      <c r="P361" s="149"/>
      <c r="Q361" s="133">
        <v>0</v>
      </c>
      <c r="R361" s="131">
        <v>0</v>
      </c>
      <c r="S361" s="131">
        <v>0</v>
      </c>
      <c r="T361" s="132">
        <v>0</v>
      </c>
      <c r="U361" s="149"/>
      <c r="V361" s="133">
        <v>0</v>
      </c>
      <c r="W361" s="131">
        <v>0</v>
      </c>
      <c r="X361" s="131">
        <v>0</v>
      </c>
      <c r="Y361" s="132">
        <v>0</v>
      </c>
      <c r="Z361" s="149"/>
      <c r="AA361" s="133">
        <v>0</v>
      </c>
      <c r="AB361" s="131">
        <v>0</v>
      </c>
      <c r="AC361" s="131">
        <v>0</v>
      </c>
      <c r="AD361" s="132">
        <v>0</v>
      </c>
      <c r="AE361" s="149"/>
      <c r="AF361" s="133">
        <v>0</v>
      </c>
      <c r="AG361" s="131">
        <v>0</v>
      </c>
      <c r="AH361" s="131">
        <v>0</v>
      </c>
      <c r="AI361" s="132">
        <v>0</v>
      </c>
      <c r="AJ361" s="133">
        <f t="shared" si="148"/>
        <v>0</v>
      </c>
      <c r="AK361" s="131">
        <f t="shared" si="149"/>
        <v>0</v>
      </c>
      <c r="AL361" s="131">
        <f t="shared" si="150"/>
        <v>0</v>
      </c>
      <c r="AM361" s="131">
        <f t="shared" si="151"/>
        <v>0</v>
      </c>
      <c r="AN361" s="136">
        <f t="shared" si="152"/>
        <v>0</v>
      </c>
      <c r="AO361" s="133">
        <f t="shared" si="153"/>
        <v>0</v>
      </c>
      <c r="AP361" s="131">
        <f t="shared" si="154"/>
        <v>0</v>
      </c>
      <c r="AQ361" s="131">
        <f t="shared" si="155"/>
        <v>0</v>
      </c>
      <c r="AR361" s="131">
        <f t="shared" si="156"/>
        <v>0</v>
      </c>
      <c r="AS361" s="136">
        <f t="shared" si="157"/>
        <v>0</v>
      </c>
      <c r="AT361" s="133">
        <f t="shared" si="158"/>
        <v>0</v>
      </c>
      <c r="AU361" s="131">
        <f t="shared" si="159"/>
        <v>0</v>
      </c>
      <c r="AV361" s="131">
        <f t="shared" si="160"/>
        <v>0</v>
      </c>
      <c r="AW361" s="131">
        <f t="shared" si="161"/>
        <v>0</v>
      </c>
      <c r="AX361" s="136">
        <f t="shared" si="162"/>
        <v>0</v>
      </c>
      <c r="AY361" s="133">
        <f t="shared" si="163"/>
        <v>0</v>
      </c>
      <c r="AZ361" s="131">
        <f t="shared" si="164"/>
        <v>0</v>
      </c>
      <c r="BA361" s="131">
        <f t="shared" si="165"/>
        <v>0</v>
      </c>
      <c r="BB361" s="131">
        <f t="shared" si="166"/>
        <v>0</v>
      </c>
      <c r="BC361" s="132">
        <f t="shared" si="167"/>
        <v>0</v>
      </c>
    </row>
    <row r="362" spans="1:55" x14ac:dyDescent="0.25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49"/>
      <c r="G362" s="153">
        <f t="shared" si="144"/>
        <v>1</v>
      </c>
      <c r="H362" s="134">
        <f t="shared" si="145"/>
        <v>0</v>
      </c>
      <c r="I362" s="135">
        <f t="shared" si="146"/>
        <v>0.7</v>
      </c>
      <c r="J362" s="167">
        <f t="shared" si="147"/>
        <v>199</v>
      </c>
      <c r="K362" s="149"/>
      <c r="L362" s="130">
        <v>0</v>
      </c>
      <c r="M362" s="131">
        <v>0</v>
      </c>
      <c r="N362" s="131">
        <v>0</v>
      </c>
      <c r="O362" s="132">
        <v>0</v>
      </c>
      <c r="P362" s="149"/>
      <c r="Q362" s="133">
        <v>0</v>
      </c>
      <c r="R362" s="131">
        <v>0</v>
      </c>
      <c r="S362" s="131">
        <v>0</v>
      </c>
      <c r="T362" s="132">
        <v>20</v>
      </c>
      <c r="U362" s="149"/>
      <c r="V362" s="133">
        <v>0</v>
      </c>
      <c r="W362" s="131">
        <v>0</v>
      </c>
      <c r="X362" s="131">
        <v>0</v>
      </c>
      <c r="Y362" s="132">
        <v>20</v>
      </c>
      <c r="Z362" s="149"/>
      <c r="AA362" s="133">
        <v>1</v>
      </c>
      <c r="AB362" s="131">
        <v>0</v>
      </c>
      <c r="AC362" s="131">
        <v>0.7</v>
      </c>
      <c r="AD362" s="132">
        <v>139</v>
      </c>
      <c r="AE362" s="149"/>
      <c r="AF362" s="133">
        <v>0</v>
      </c>
      <c r="AG362" s="131">
        <v>0</v>
      </c>
      <c r="AH362" s="131">
        <v>0</v>
      </c>
      <c r="AI362" s="132">
        <v>20</v>
      </c>
      <c r="AJ362" s="133">
        <f t="shared" si="148"/>
        <v>0</v>
      </c>
      <c r="AK362" s="131">
        <f t="shared" si="149"/>
        <v>20</v>
      </c>
      <c r="AL362" s="131">
        <f t="shared" si="150"/>
        <v>20</v>
      </c>
      <c r="AM362" s="131">
        <f t="shared" si="151"/>
        <v>139</v>
      </c>
      <c r="AN362" s="136">
        <f t="shared" si="152"/>
        <v>20</v>
      </c>
      <c r="AO362" s="133">
        <f t="shared" si="153"/>
        <v>0</v>
      </c>
      <c r="AP362" s="131">
        <f t="shared" si="154"/>
        <v>0</v>
      </c>
      <c r="AQ362" s="131">
        <f t="shared" si="155"/>
        <v>0</v>
      </c>
      <c r="AR362" s="131">
        <f t="shared" si="156"/>
        <v>1</v>
      </c>
      <c r="AS362" s="136">
        <f t="shared" si="157"/>
        <v>0</v>
      </c>
      <c r="AT362" s="133">
        <f t="shared" si="158"/>
        <v>0</v>
      </c>
      <c r="AU362" s="131">
        <f t="shared" si="159"/>
        <v>0</v>
      </c>
      <c r="AV362" s="131">
        <f t="shared" si="160"/>
        <v>0</v>
      </c>
      <c r="AW362" s="131">
        <f t="shared" si="161"/>
        <v>0</v>
      </c>
      <c r="AX362" s="136">
        <f t="shared" si="162"/>
        <v>0</v>
      </c>
      <c r="AY362" s="133">
        <f t="shared" si="163"/>
        <v>0</v>
      </c>
      <c r="AZ362" s="131">
        <f t="shared" si="164"/>
        <v>0</v>
      </c>
      <c r="BA362" s="131">
        <f t="shared" si="165"/>
        <v>0</v>
      </c>
      <c r="BB362" s="131">
        <f t="shared" si="166"/>
        <v>0.7</v>
      </c>
      <c r="BC362" s="132">
        <f t="shared" si="167"/>
        <v>0</v>
      </c>
    </row>
    <row r="363" spans="1:55" x14ac:dyDescent="0.25">
      <c r="A363" s="138" t="s">
        <v>848</v>
      </c>
      <c r="B363" s="131" t="s">
        <v>37</v>
      </c>
      <c r="C363" s="131" t="s">
        <v>443</v>
      </c>
      <c r="D363" s="131" t="s">
        <v>181</v>
      </c>
      <c r="E363" s="132" t="s">
        <v>1311</v>
      </c>
      <c r="F363" s="149"/>
      <c r="G363" s="153">
        <f t="shared" si="144"/>
        <v>1</v>
      </c>
      <c r="H363" s="134">
        <f t="shared" si="145"/>
        <v>0</v>
      </c>
      <c r="I363" s="135">
        <f t="shared" si="146"/>
        <v>0.7</v>
      </c>
      <c r="J363" s="167">
        <f t="shared" si="147"/>
        <v>199</v>
      </c>
      <c r="K363" s="149"/>
      <c r="L363" s="130">
        <v>0</v>
      </c>
      <c r="M363" s="131">
        <v>0</v>
      </c>
      <c r="N363" s="131">
        <v>0</v>
      </c>
      <c r="O363" s="132">
        <v>0</v>
      </c>
      <c r="P363" s="149"/>
      <c r="Q363" s="133">
        <v>0</v>
      </c>
      <c r="R363" s="131">
        <v>0</v>
      </c>
      <c r="S363" s="131">
        <v>0</v>
      </c>
      <c r="T363" s="132">
        <v>20</v>
      </c>
      <c r="U363" s="149"/>
      <c r="V363" s="133">
        <v>0</v>
      </c>
      <c r="W363" s="131">
        <v>0</v>
      </c>
      <c r="X363" s="131">
        <v>0</v>
      </c>
      <c r="Y363" s="132">
        <v>20</v>
      </c>
      <c r="Z363" s="149"/>
      <c r="AA363" s="133">
        <v>1</v>
      </c>
      <c r="AB363" s="131">
        <v>0</v>
      </c>
      <c r="AC363" s="131">
        <v>0.7</v>
      </c>
      <c r="AD363" s="132">
        <v>139</v>
      </c>
      <c r="AE363" s="149"/>
      <c r="AF363" s="133">
        <v>0</v>
      </c>
      <c r="AG363" s="131">
        <v>0</v>
      </c>
      <c r="AH363" s="131">
        <v>0</v>
      </c>
      <c r="AI363" s="132">
        <v>20</v>
      </c>
      <c r="AJ363" s="133">
        <f t="shared" si="148"/>
        <v>0</v>
      </c>
      <c r="AK363" s="131">
        <f t="shared" si="149"/>
        <v>20</v>
      </c>
      <c r="AL363" s="131">
        <f t="shared" si="150"/>
        <v>20</v>
      </c>
      <c r="AM363" s="131">
        <f t="shared" si="151"/>
        <v>139</v>
      </c>
      <c r="AN363" s="136">
        <f t="shared" si="152"/>
        <v>20</v>
      </c>
      <c r="AO363" s="133">
        <f t="shared" si="153"/>
        <v>0</v>
      </c>
      <c r="AP363" s="131">
        <f t="shared" si="154"/>
        <v>0</v>
      </c>
      <c r="AQ363" s="131">
        <f t="shared" si="155"/>
        <v>0</v>
      </c>
      <c r="AR363" s="131">
        <f t="shared" si="156"/>
        <v>1</v>
      </c>
      <c r="AS363" s="136">
        <f t="shared" si="157"/>
        <v>0</v>
      </c>
      <c r="AT363" s="133">
        <f t="shared" si="158"/>
        <v>0</v>
      </c>
      <c r="AU363" s="131">
        <f t="shared" si="159"/>
        <v>0</v>
      </c>
      <c r="AV363" s="131">
        <f t="shared" si="160"/>
        <v>0</v>
      </c>
      <c r="AW363" s="131">
        <f t="shared" si="161"/>
        <v>0</v>
      </c>
      <c r="AX363" s="136">
        <f t="shared" si="162"/>
        <v>0</v>
      </c>
      <c r="AY363" s="133">
        <f t="shared" si="163"/>
        <v>0</v>
      </c>
      <c r="AZ363" s="131">
        <f t="shared" si="164"/>
        <v>0</v>
      </c>
      <c r="BA363" s="131">
        <f t="shared" si="165"/>
        <v>0</v>
      </c>
      <c r="BB363" s="131">
        <f t="shared" si="166"/>
        <v>0.7</v>
      </c>
      <c r="BC363" s="132">
        <f t="shared" si="167"/>
        <v>0</v>
      </c>
    </row>
    <row r="364" spans="1:55" x14ac:dyDescent="0.25">
      <c r="A364" s="138" t="s">
        <v>849</v>
      </c>
      <c r="B364" s="131" t="s">
        <v>37</v>
      </c>
      <c r="C364" s="131" t="s">
        <v>444</v>
      </c>
      <c r="D364" s="131" t="s">
        <v>181</v>
      </c>
      <c r="E364" s="132" t="s">
        <v>1312</v>
      </c>
      <c r="F364" s="149"/>
      <c r="G364" s="153">
        <f t="shared" si="144"/>
        <v>0</v>
      </c>
      <c r="H364" s="134">
        <f t="shared" si="145"/>
        <v>0</v>
      </c>
      <c r="I364" s="135">
        <f t="shared" si="146"/>
        <v>0</v>
      </c>
      <c r="J364" s="167">
        <f t="shared" si="147"/>
        <v>0</v>
      </c>
      <c r="K364" s="149"/>
      <c r="L364" s="130">
        <v>0</v>
      </c>
      <c r="M364" s="131">
        <v>0</v>
      </c>
      <c r="N364" s="131">
        <v>0</v>
      </c>
      <c r="O364" s="132">
        <v>0</v>
      </c>
      <c r="P364" s="149"/>
      <c r="Q364" s="133">
        <v>0</v>
      </c>
      <c r="R364" s="131">
        <v>0</v>
      </c>
      <c r="S364" s="131">
        <v>0</v>
      </c>
      <c r="T364" s="132">
        <v>0</v>
      </c>
      <c r="U364" s="149"/>
      <c r="V364" s="133">
        <v>0</v>
      </c>
      <c r="W364" s="131">
        <v>0</v>
      </c>
      <c r="X364" s="131">
        <v>0</v>
      </c>
      <c r="Y364" s="132">
        <v>0</v>
      </c>
      <c r="Z364" s="149"/>
      <c r="AA364" s="133">
        <v>0</v>
      </c>
      <c r="AB364" s="131">
        <v>0</v>
      </c>
      <c r="AC364" s="131">
        <v>0</v>
      </c>
      <c r="AD364" s="132">
        <v>0</v>
      </c>
      <c r="AE364" s="149"/>
      <c r="AF364" s="133">
        <v>0</v>
      </c>
      <c r="AG364" s="131">
        <v>0</v>
      </c>
      <c r="AH364" s="131">
        <v>0</v>
      </c>
      <c r="AI364" s="132">
        <v>0</v>
      </c>
      <c r="AJ364" s="133">
        <f t="shared" si="148"/>
        <v>0</v>
      </c>
      <c r="AK364" s="131">
        <f t="shared" si="149"/>
        <v>0</v>
      </c>
      <c r="AL364" s="131">
        <f t="shared" si="150"/>
        <v>0</v>
      </c>
      <c r="AM364" s="131">
        <f t="shared" si="151"/>
        <v>0</v>
      </c>
      <c r="AN364" s="136">
        <f t="shared" si="152"/>
        <v>0</v>
      </c>
      <c r="AO364" s="133">
        <f t="shared" si="153"/>
        <v>0</v>
      </c>
      <c r="AP364" s="131">
        <f t="shared" si="154"/>
        <v>0</v>
      </c>
      <c r="AQ364" s="131">
        <f t="shared" si="155"/>
        <v>0</v>
      </c>
      <c r="AR364" s="131">
        <f t="shared" si="156"/>
        <v>0</v>
      </c>
      <c r="AS364" s="136">
        <f t="shared" si="157"/>
        <v>0</v>
      </c>
      <c r="AT364" s="133">
        <f t="shared" si="158"/>
        <v>0</v>
      </c>
      <c r="AU364" s="131">
        <f t="shared" si="159"/>
        <v>0</v>
      </c>
      <c r="AV364" s="131">
        <f t="shared" si="160"/>
        <v>0</v>
      </c>
      <c r="AW364" s="131">
        <f t="shared" si="161"/>
        <v>0</v>
      </c>
      <c r="AX364" s="136">
        <f t="shared" si="162"/>
        <v>0</v>
      </c>
      <c r="AY364" s="133">
        <f t="shared" si="163"/>
        <v>0</v>
      </c>
      <c r="AZ364" s="131">
        <f t="shared" si="164"/>
        <v>0</v>
      </c>
      <c r="BA364" s="131">
        <f t="shared" si="165"/>
        <v>0</v>
      </c>
      <c r="BB364" s="131">
        <f t="shared" si="166"/>
        <v>0</v>
      </c>
      <c r="BC364" s="132">
        <f t="shared" si="167"/>
        <v>0</v>
      </c>
    </row>
    <row r="365" spans="1:55" x14ac:dyDescent="0.25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49"/>
      <c r="G365" s="153">
        <f t="shared" si="144"/>
        <v>0</v>
      </c>
      <c r="H365" s="134">
        <f t="shared" si="145"/>
        <v>0</v>
      </c>
      <c r="I365" s="135">
        <f t="shared" si="146"/>
        <v>0</v>
      </c>
      <c r="J365" s="167">
        <f t="shared" si="147"/>
        <v>0</v>
      </c>
      <c r="K365" s="149"/>
      <c r="L365" s="130">
        <v>0</v>
      </c>
      <c r="M365" s="131">
        <v>0</v>
      </c>
      <c r="N365" s="131">
        <v>0</v>
      </c>
      <c r="O365" s="132">
        <v>0</v>
      </c>
      <c r="P365" s="149"/>
      <c r="Q365" s="133">
        <v>0</v>
      </c>
      <c r="R365" s="131">
        <v>0</v>
      </c>
      <c r="S365" s="131">
        <v>0</v>
      </c>
      <c r="T365" s="132">
        <v>0</v>
      </c>
      <c r="U365" s="149"/>
      <c r="V365" s="133">
        <v>0</v>
      </c>
      <c r="W365" s="131">
        <v>0</v>
      </c>
      <c r="X365" s="131">
        <v>0</v>
      </c>
      <c r="Y365" s="132">
        <v>0</v>
      </c>
      <c r="Z365" s="149"/>
      <c r="AA365" s="133">
        <v>0</v>
      </c>
      <c r="AB365" s="131">
        <v>0</v>
      </c>
      <c r="AC365" s="131">
        <v>0</v>
      </c>
      <c r="AD365" s="132">
        <v>0</v>
      </c>
      <c r="AE365" s="149"/>
      <c r="AF365" s="133">
        <v>0</v>
      </c>
      <c r="AG365" s="131">
        <v>0</v>
      </c>
      <c r="AH365" s="131">
        <v>0</v>
      </c>
      <c r="AI365" s="132">
        <v>0</v>
      </c>
      <c r="AJ365" s="133">
        <f t="shared" si="148"/>
        <v>0</v>
      </c>
      <c r="AK365" s="131">
        <f t="shared" si="149"/>
        <v>0</v>
      </c>
      <c r="AL365" s="131">
        <f t="shared" si="150"/>
        <v>0</v>
      </c>
      <c r="AM365" s="131">
        <f t="shared" si="151"/>
        <v>0</v>
      </c>
      <c r="AN365" s="136">
        <f t="shared" si="152"/>
        <v>0</v>
      </c>
      <c r="AO365" s="133">
        <f t="shared" si="153"/>
        <v>0</v>
      </c>
      <c r="AP365" s="131">
        <f t="shared" si="154"/>
        <v>0</v>
      </c>
      <c r="AQ365" s="131">
        <f t="shared" si="155"/>
        <v>0</v>
      </c>
      <c r="AR365" s="131">
        <f t="shared" si="156"/>
        <v>0</v>
      </c>
      <c r="AS365" s="136">
        <f t="shared" si="157"/>
        <v>0</v>
      </c>
      <c r="AT365" s="133">
        <f t="shared" si="158"/>
        <v>0</v>
      </c>
      <c r="AU365" s="131">
        <f t="shared" si="159"/>
        <v>0</v>
      </c>
      <c r="AV365" s="131">
        <f t="shared" si="160"/>
        <v>0</v>
      </c>
      <c r="AW365" s="131">
        <f t="shared" si="161"/>
        <v>0</v>
      </c>
      <c r="AX365" s="136">
        <f t="shared" si="162"/>
        <v>0</v>
      </c>
      <c r="AY365" s="133">
        <f t="shared" si="163"/>
        <v>0</v>
      </c>
      <c r="AZ365" s="131">
        <f t="shared" si="164"/>
        <v>0</v>
      </c>
      <c r="BA365" s="131">
        <f t="shared" si="165"/>
        <v>0</v>
      </c>
      <c r="BB365" s="131">
        <f t="shared" si="166"/>
        <v>0</v>
      </c>
      <c r="BC365" s="132">
        <f t="shared" si="167"/>
        <v>0</v>
      </c>
    </row>
    <row r="366" spans="1:55" x14ac:dyDescent="0.25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49"/>
      <c r="G366" s="153">
        <f t="shared" si="144"/>
        <v>0</v>
      </c>
      <c r="H366" s="134">
        <f t="shared" si="145"/>
        <v>0</v>
      </c>
      <c r="I366" s="135">
        <f t="shared" si="146"/>
        <v>0</v>
      </c>
      <c r="J366" s="167">
        <f t="shared" si="147"/>
        <v>0</v>
      </c>
      <c r="K366" s="149"/>
      <c r="L366" s="130">
        <v>0</v>
      </c>
      <c r="M366" s="131">
        <v>0</v>
      </c>
      <c r="N366" s="131">
        <v>0</v>
      </c>
      <c r="O366" s="132">
        <v>0</v>
      </c>
      <c r="P366" s="149"/>
      <c r="Q366" s="133">
        <v>0</v>
      </c>
      <c r="R366" s="131">
        <v>0</v>
      </c>
      <c r="S366" s="131">
        <v>0</v>
      </c>
      <c r="T366" s="132">
        <v>0</v>
      </c>
      <c r="U366" s="149"/>
      <c r="V366" s="133">
        <v>0</v>
      </c>
      <c r="W366" s="131">
        <v>0</v>
      </c>
      <c r="X366" s="131">
        <v>0</v>
      </c>
      <c r="Y366" s="132">
        <v>0</v>
      </c>
      <c r="Z366" s="149"/>
      <c r="AA366" s="133">
        <v>0</v>
      </c>
      <c r="AB366" s="131">
        <v>0</v>
      </c>
      <c r="AC366" s="131">
        <v>0</v>
      </c>
      <c r="AD366" s="132">
        <v>0</v>
      </c>
      <c r="AE366" s="149"/>
      <c r="AF366" s="133">
        <v>0</v>
      </c>
      <c r="AG366" s="131">
        <v>0</v>
      </c>
      <c r="AH366" s="131">
        <v>0</v>
      </c>
      <c r="AI366" s="132">
        <v>0</v>
      </c>
      <c r="AJ366" s="133">
        <f t="shared" si="148"/>
        <v>0</v>
      </c>
      <c r="AK366" s="131">
        <f t="shared" si="149"/>
        <v>0</v>
      </c>
      <c r="AL366" s="131">
        <f t="shared" si="150"/>
        <v>0</v>
      </c>
      <c r="AM366" s="131">
        <f t="shared" si="151"/>
        <v>0</v>
      </c>
      <c r="AN366" s="136">
        <f t="shared" si="152"/>
        <v>0</v>
      </c>
      <c r="AO366" s="133">
        <f t="shared" si="153"/>
        <v>0</v>
      </c>
      <c r="AP366" s="131">
        <f t="shared" si="154"/>
        <v>0</v>
      </c>
      <c r="AQ366" s="131">
        <f t="shared" si="155"/>
        <v>0</v>
      </c>
      <c r="AR366" s="131">
        <f t="shared" si="156"/>
        <v>0</v>
      </c>
      <c r="AS366" s="136">
        <f t="shared" si="157"/>
        <v>0</v>
      </c>
      <c r="AT366" s="133">
        <f t="shared" si="158"/>
        <v>0</v>
      </c>
      <c r="AU366" s="131">
        <f t="shared" si="159"/>
        <v>0</v>
      </c>
      <c r="AV366" s="131">
        <f t="shared" si="160"/>
        <v>0</v>
      </c>
      <c r="AW366" s="131">
        <f t="shared" si="161"/>
        <v>0</v>
      </c>
      <c r="AX366" s="136">
        <f t="shared" si="162"/>
        <v>0</v>
      </c>
      <c r="AY366" s="133">
        <f t="shared" si="163"/>
        <v>0</v>
      </c>
      <c r="AZ366" s="131">
        <f t="shared" si="164"/>
        <v>0</v>
      </c>
      <c r="BA366" s="131">
        <f t="shared" si="165"/>
        <v>0</v>
      </c>
      <c r="BB366" s="131">
        <f t="shared" si="166"/>
        <v>0</v>
      </c>
      <c r="BC366" s="132">
        <f t="shared" si="167"/>
        <v>0</v>
      </c>
    </row>
    <row r="367" spans="1:55" x14ac:dyDescent="0.25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49"/>
      <c r="G367" s="153">
        <f t="shared" si="144"/>
        <v>0</v>
      </c>
      <c r="H367" s="134">
        <f t="shared" si="145"/>
        <v>0</v>
      </c>
      <c r="I367" s="135">
        <f t="shared" si="146"/>
        <v>0</v>
      </c>
      <c r="J367" s="167">
        <f t="shared" si="147"/>
        <v>0</v>
      </c>
      <c r="K367" s="149"/>
      <c r="L367" s="130">
        <v>0</v>
      </c>
      <c r="M367" s="131">
        <v>0</v>
      </c>
      <c r="N367" s="131">
        <v>0</v>
      </c>
      <c r="O367" s="132">
        <v>0</v>
      </c>
      <c r="P367" s="149"/>
      <c r="Q367" s="133">
        <v>0</v>
      </c>
      <c r="R367" s="131">
        <v>0</v>
      </c>
      <c r="S367" s="131">
        <v>0</v>
      </c>
      <c r="T367" s="132">
        <v>0</v>
      </c>
      <c r="U367" s="149"/>
      <c r="V367" s="133">
        <v>0</v>
      </c>
      <c r="W367" s="131">
        <v>0</v>
      </c>
      <c r="X367" s="131">
        <v>0</v>
      </c>
      <c r="Y367" s="132">
        <v>0</v>
      </c>
      <c r="Z367" s="149"/>
      <c r="AA367" s="133">
        <v>0</v>
      </c>
      <c r="AB367" s="131">
        <v>0</v>
      </c>
      <c r="AC367" s="131">
        <v>0</v>
      </c>
      <c r="AD367" s="132">
        <v>0</v>
      </c>
      <c r="AE367" s="149"/>
      <c r="AF367" s="133">
        <v>0</v>
      </c>
      <c r="AG367" s="131">
        <v>0</v>
      </c>
      <c r="AH367" s="131">
        <v>0</v>
      </c>
      <c r="AI367" s="132">
        <v>0</v>
      </c>
      <c r="AJ367" s="133">
        <f t="shared" si="148"/>
        <v>0</v>
      </c>
      <c r="AK367" s="131">
        <f t="shared" si="149"/>
        <v>0</v>
      </c>
      <c r="AL367" s="131">
        <f t="shared" si="150"/>
        <v>0</v>
      </c>
      <c r="AM367" s="131">
        <f t="shared" si="151"/>
        <v>0</v>
      </c>
      <c r="AN367" s="136">
        <f t="shared" si="152"/>
        <v>0</v>
      </c>
      <c r="AO367" s="133">
        <f t="shared" si="153"/>
        <v>0</v>
      </c>
      <c r="AP367" s="131">
        <f t="shared" si="154"/>
        <v>0</v>
      </c>
      <c r="AQ367" s="131">
        <f t="shared" si="155"/>
        <v>0</v>
      </c>
      <c r="AR367" s="131">
        <f t="shared" si="156"/>
        <v>0</v>
      </c>
      <c r="AS367" s="136">
        <f t="shared" si="157"/>
        <v>0</v>
      </c>
      <c r="AT367" s="133">
        <f t="shared" si="158"/>
        <v>0</v>
      </c>
      <c r="AU367" s="131">
        <f t="shared" si="159"/>
        <v>0</v>
      </c>
      <c r="AV367" s="131">
        <f t="shared" si="160"/>
        <v>0</v>
      </c>
      <c r="AW367" s="131">
        <f t="shared" si="161"/>
        <v>0</v>
      </c>
      <c r="AX367" s="136">
        <f t="shared" si="162"/>
        <v>0</v>
      </c>
      <c r="AY367" s="133">
        <f t="shared" si="163"/>
        <v>0</v>
      </c>
      <c r="AZ367" s="131">
        <f t="shared" si="164"/>
        <v>0</v>
      </c>
      <c r="BA367" s="131">
        <f t="shared" si="165"/>
        <v>0</v>
      </c>
      <c r="BB367" s="131">
        <f t="shared" si="166"/>
        <v>0</v>
      </c>
      <c r="BC367" s="132">
        <f t="shared" si="167"/>
        <v>0</v>
      </c>
    </row>
    <row r="368" spans="1:55" x14ac:dyDescent="0.25">
      <c r="A368" s="138" t="s">
        <v>852</v>
      </c>
      <c r="B368" s="131" t="s">
        <v>40</v>
      </c>
      <c r="C368" s="131" t="s">
        <v>2065</v>
      </c>
      <c r="D368" s="131" t="s">
        <v>2066</v>
      </c>
      <c r="E368" s="132" t="s">
        <v>1311</v>
      </c>
      <c r="F368" s="149"/>
      <c r="G368" s="153">
        <f t="shared" si="144"/>
        <v>0</v>
      </c>
      <c r="H368" s="134">
        <f t="shared" si="145"/>
        <v>0</v>
      </c>
      <c r="I368" s="135">
        <f t="shared" si="146"/>
        <v>0</v>
      </c>
      <c r="J368" s="167">
        <f t="shared" si="147"/>
        <v>0</v>
      </c>
      <c r="K368" s="149"/>
      <c r="L368" s="130">
        <v>0</v>
      </c>
      <c r="M368" s="131">
        <v>0</v>
      </c>
      <c r="N368" s="131">
        <v>0</v>
      </c>
      <c r="O368" s="132">
        <v>0</v>
      </c>
      <c r="P368" s="149"/>
      <c r="Q368" s="133">
        <v>0</v>
      </c>
      <c r="R368" s="131">
        <v>0</v>
      </c>
      <c r="S368" s="131">
        <v>0</v>
      </c>
      <c r="T368" s="132">
        <v>0</v>
      </c>
      <c r="U368" s="149"/>
      <c r="V368" s="133">
        <v>0</v>
      </c>
      <c r="W368" s="131">
        <v>0</v>
      </c>
      <c r="X368" s="131">
        <v>0</v>
      </c>
      <c r="Y368" s="132">
        <v>0</v>
      </c>
      <c r="Z368" s="149"/>
      <c r="AA368" s="133">
        <v>0</v>
      </c>
      <c r="AB368" s="131">
        <v>0</v>
      </c>
      <c r="AC368" s="131">
        <v>0</v>
      </c>
      <c r="AD368" s="132">
        <v>0</v>
      </c>
      <c r="AE368" s="149"/>
      <c r="AF368" s="133">
        <v>0</v>
      </c>
      <c r="AG368" s="131">
        <v>0</v>
      </c>
      <c r="AH368" s="131">
        <v>0</v>
      </c>
      <c r="AI368" s="132">
        <v>0</v>
      </c>
      <c r="AJ368" s="133">
        <f t="shared" si="148"/>
        <v>0</v>
      </c>
      <c r="AK368" s="131">
        <f t="shared" si="149"/>
        <v>0</v>
      </c>
      <c r="AL368" s="131">
        <f t="shared" si="150"/>
        <v>0</v>
      </c>
      <c r="AM368" s="131">
        <f t="shared" si="151"/>
        <v>0</v>
      </c>
      <c r="AN368" s="136">
        <f t="shared" si="152"/>
        <v>0</v>
      </c>
      <c r="AO368" s="133">
        <f t="shared" si="153"/>
        <v>0</v>
      </c>
      <c r="AP368" s="131">
        <f t="shared" si="154"/>
        <v>0</v>
      </c>
      <c r="AQ368" s="131">
        <f t="shared" si="155"/>
        <v>0</v>
      </c>
      <c r="AR368" s="131">
        <f t="shared" si="156"/>
        <v>0</v>
      </c>
      <c r="AS368" s="136">
        <f t="shared" si="157"/>
        <v>0</v>
      </c>
      <c r="AT368" s="133">
        <f t="shared" si="158"/>
        <v>0</v>
      </c>
      <c r="AU368" s="131">
        <f t="shared" si="159"/>
        <v>0</v>
      </c>
      <c r="AV368" s="131">
        <f t="shared" si="160"/>
        <v>0</v>
      </c>
      <c r="AW368" s="131">
        <f t="shared" si="161"/>
        <v>0</v>
      </c>
      <c r="AX368" s="136">
        <f t="shared" si="162"/>
        <v>0</v>
      </c>
      <c r="AY368" s="133">
        <f t="shared" si="163"/>
        <v>0</v>
      </c>
      <c r="AZ368" s="131">
        <f t="shared" si="164"/>
        <v>0</v>
      </c>
      <c r="BA368" s="131">
        <f t="shared" si="165"/>
        <v>0</v>
      </c>
      <c r="BB368" s="131">
        <f t="shared" si="166"/>
        <v>0</v>
      </c>
      <c r="BC368" s="132">
        <f t="shared" si="167"/>
        <v>0</v>
      </c>
    </row>
    <row r="369" spans="1:55" x14ac:dyDescent="0.25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49"/>
      <c r="G369" s="153">
        <f t="shared" si="144"/>
        <v>0</v>
      </c>
      <c r="H369" s="134">
        <f t="shared" si="145"/>
        <v>0</v>
      </c>
      <c r="I369" s="135">
        <f t="shared" si="146"/>
        <v>0</v>
      </c>
      <c r="J369" s="167">
        <f t="shared" si="147"/>
        <v>0</v>
      </c>
      <c r="K369" s="149"/>
      <c r="L369" s="130">
        <v>0</v>
      </c>
      <c r="M369" s="131">
        <v>0</v>
      </c>
      <c r="N369" s="131">
        <v>0</v>
      </c>
      <c r="O369" s="132">
        <v>0</v>
      </c>
      <c r="P369" s="149"/>
      <c r="Q369" s="133">
        <v>0</v>
      </c>
      <c r="R369" s="131">
        <v>0</v>
      </c>
      <c r="S369" s="131">
        <v>0</v>
      </c>
      <c r="T369" s="132">
        <v>0</v>
      </c>
      <c r="U369" s="149"/>
      <c r="V369" s="133">
        <v>0</v>
      </c>
      <c r="W369" s="131">
        <v>0</v>
      </c>
      <c r="X369" s="131">
        <v>0</v>
      </c>
      <c r="Y369" s="132">
        <v>0</v>
      </c>
      <c r="Z369" s="149"/>
      <c r="AA369" s="133">
        <v>0</v>
      </c>
      <c r="AB369" s="131">
        <v>0</v>
      </c>
      <c r="AC369" s="131">
        <v>0</v>
      </c>
      <c r="AD369" s="132">
        <v>0</v>
      </c>
      <c r="AE369" s="149"/>
      <c r="AF369" s="133">
        <v>0</v>
      </c>
      <c r="AG369" s="131">
        <v>0</v>
      </c>
      <c r="AH369" s="131">
        <v>0</v>
      </c>
      <c r="AI369" s="132">
        <v>0</v>
      </c>
      <c r="AJ369" s="133">
        <f t="shared" si="148"/>
        <v>0</v>
      </c>
      <c r="AK369" s="131">
        <f t="shared" si="149"/>
        <v>0</v>
      </c>
      <c r="AL369" s="131">
        <f t="shared" si="150"/>
        <v>0</v>
      </c>
      <c r="AM369" s="131">
        <f t="shared" si="151"/>
        <v>0</v>
      </c>
      <c r="AN369" s="136">
        <f t="shared" si="152"/>
        <v>0</v>
      </c>
      <c r="AO369" s="133">
        <f t="shared" si="153"/>
        <v>0</v>
      </c>
      <c r="AP369" s="131">
        <f t="shared" si="154"/>
        <v>0</v>
      </c>
      <c r="AQ369" s="131">
        <f t="shared" si="155"/>
        <v>0</v>
      </c>
      <c r="AR369" s="131">
        <f t="shared" si="156"/>
        <v>0</v>
      </c>
      <c r="AS369" s="136">
        <f t="shared" si="157"/>
        <v>0</v>
      </c>
      <c r="AT369" s="133">
        <f t="shared" si="158"/>
        <v>0</v>
      </c>
      <c r="AU369" s="131">
        <f t="shared" si="159"/>
        <v>0</v>
      </c>
      <c r="AV369" s="131">
        <f t="shared" si="160"/>
        <v>0</v>
      </c>
      <c r="AW369" s="131">
        <f t="shared" si="161"/>
        <v>0</v>
      </c>
      <c r="AX369" s="136">
        <f t="shared" si="162"/>
        <v>0</v>
      </c>
      <c r="AY369" s="133">
        <f t="shared" si="163"/>
        <v>0</v>
      </c>
      <c r="AZ369" s="131">
        <f t="shared" si="164"/>
        <v>0</v>
      </c>
      <c r="BA369" s="131">
        <f t="shared" si="165"/>
        <v>0</v>
      </c>
      <c r="BB369" s="131">
        <f t="shared" si="166"/>
        <v>0</v>
      </c>
      <c r="BC369" s="132">
        <f t="shared" si="167"/>
        <v>0</v>
      </c>
    </row>
    <row r="370" spans="1:55" x14ac:dyDescent="0.25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49"/>
      <c r="G370" s="153">
        <f t="shared" si="144"/>
        <v>0</v>
      </c>
      <c r="H370" s="134">
        <f t="shared" si="145"/>
        <v>0</v>
      </c>
      <c r="I370" s="135">
        <f t="shared" si="146"/>
        <v>0</v>
      </c>
      <c r="J370" s="167">
        <f t="shared" si="147"/>
        <v>0</v>
      </c>
      <c r="K370" s="149"/>
      <c r="L370" s="130">
        <v>0</v>
      </c>
      <c r="M370" s="131">
        <v>0</v>
      </c>
      <c r="N370" s="131">
        <v>0</v>
      </c>
      <c r="O370" s="132">
        <v>0</v>
      </c>
      <c r="P370" s="149"/>
      <c r="Q370" s="133">
        <v>0</v>
      </c>
      <c r="R370" s="131">
        <v>0</v>
      </c>
      <c r="S370" s="131">
        <v>0</v>
      </c>
      <c r="T370" s="132">
        <v>0</v>
      </c>
      <c r="U370" s="149"/>
      <c r="V370" s="133">
        <v>0</v>
      </c>
      <c r="W370" s="131">
        <v>0</v>
      </c>
      <c r="X370" s="131">
        <v>0</v>
      </c>
      <c r="Y370" s="132">
        <v>0</v>
      </c>
      <c r="Z370" s="149"/>
      <c r="AA370" s="133">
        <v>0</v>
      </c>
      <c r="AB370" s="131">
        <v>0</v>
      </c>
      <c r="AC370" s="131">
        <v>0</v>
      </c>
      <c r="AD370" s="132">
        <v>0</v>
      </c>
      <c r="AE370" s="149"/>
      <c r="AF370" s="133">
        <v>0</v>
      </c>
      <c r="AG370" s="131">
        <v>0</v>
      </c>
      <c r="AH370" s="131">
        <v>0</v>
      </c>
      <c r="AI370" s="132">
        <v>0</v>
      </c>
      <c r="AJ370" s="133">
        <f t="shared" si="148"/>
        <v>0</v>
      </c>
      <c r="AK370" s="131">
        <f t="shared" si="149"/>
        <v>0</v>
      </c>
      <c r="AL370" s="131">
        <f t="shared" si="150"/>
        <v>0</v>
      </c>
      <c r="AM370" s="131">
        <f t="shared" si="151"/>
        <v>0</v>
      </c>
      <c r="AN370" s="136">
        <f t="shared" si="152"/>
        <v>0</v>
      </c>
      <c r="AO370" s="133">
        <f t="shared" si="153"/>
        <v>0</v>
      </c>
      <c r="AP370" s="131">
        <f t="shared" si="154"/>
        <v>0</v>
      </c>
      <c r="AQ370" s="131">
        <f t="shared" si="155"/>
        <v>0</v>
      </c>
      <c r="AR370" s="131">
        <f t="shared" si="156"/>
        <v>0</v>
      </c>
      <c r="AS370" s="136">
        <f t="shared" si="157"/>
        <v>0</v>
      </c>
      <c r="AT370" s="133">
        <f t="shared" si="158"/>
        <v>0</v>
      </c>
      <c r="AU370" s="131">
        <f t="shared" si="159"/>
        <v>0</v>
      </c>
      <c r="AV370" s="131">
        <f t="shared" si="160"/>
        <v>0</v>
      </c>
      <c r="AW370" s="131">
        <f t="shared" si="161"/>
        <v>0</v>
      </c>
      <c r="AX370" s="136">
        <f t="shared" si="162"/>
        <v>0</v>
      </c>
      <c r="AY370" s="133">
        <f t="shared" si="163"/>
        <v>0</v>
      </c>
      <c r="AZ370" s="131">
        <f t="shared" si="164"/>
        <v>0</v>
      </c>
      <c r="BA370" s="131">
        <f t="shared" si="165"/>
        <v>0</v>
      </c>
      <c r="BB370" s="131">
        <f t="shared" si="166"/>
        <v>0</v>
      </c>
      <c r="BC370" s="132">
        <f t="shared" si="167"/>
        <v>0</v>
      </c>
    </row>
    <row r="371" spans="1:55" x14ac:dyDescent="0.25">
      <c r="A371" s="138" t="s">
        <v>1065</v>
      </c>
      <c r="B371" s="131" t="s">
        <v>41</v>
      </c>
      <c r="C371" s="131" t="s">
        <v>2067</v>
      </c>
      <c r="D371" s="131" t="s">
        <v>2057</v>
      </c>
      <c r="E371" s="132" t="s">
        <v>1311</v>
      </c>
      <c r="F371" s="149"/>
      <c r="G371" s="153">
        <f t="shared" si="144"/>
        <v>0</v>
      </c>
      <c r="H371" s="134">
        <f t="shared" si="145"/>
        <v>0</v>
      </c>
      <c r="I371" s="135">
        <f t="shared" si="146"/>
        <v>0</v>
      </c>
      <c r="J371" s="167">
        <f t="shared" si="147"/>
        <v>0</v>
      </c>
      <c r="K371" s="149"/>
      <c r="L371" s="130">
        <v>0</v>
      </c>
      <c r="M371" s="131">
        <v>0</v>
      </c>
      <c r="N371" s="131">
        <v>0</v>
      </c>
      <c r="O371" s="132">
        <v>0</v>
      </c>
      <c r="P371" s="149"/>
      <c r="Q371" s="133">
        <v>0</v>
      </c>
      <c r="R371" s="131">
        <v>0</v>
      </c>
      <c r="S371" s="131">
        <v>0</v>
      </c>
      <c r="T371" s="132">
        <v>0</v>
      </c>
      <c r="U371" s="149"/>
      <c r="V371" s="133">
        <v>0</v>
      </c>
      <c r="W371" s="131">
        <v>0</v>
      </c>
      <c r="X371" s="131">
        <v>0</v>
      </c>
      <c r="Y371" s="132">
        <v>0</v>
      </c>
      <c r="Z371" s="149"/>
      <c r="AA371" s="133">
        <v>0</v>
      </c>
      <c r="AB371" s="131">
        <v>0</v>
      </c>
      <c r="AC371" s="131">
        <v>0</v>
      </c>
      <c r="AD371" s="132">
        <v>0</v>
      </c>
      <c r="AE371" s="149"/>
      <c r="AF371" s="133">
        <v>0</v>
      </c>
      <c r="AG371" s="131">
        <v>0</v>
      </c>
      <c r="AH371" s="131">
        <v>0</v>
      </c>
      <c r="AI371" s="132">
        <v>0</v>
      </c>
      <c r="AJ371" s="133">
        <f t="shared" si="148"/>
        <v>0</v>
      </c>
      <c r="AK371" s="131">
        <f t="shared" si="149"/>
        <v>0</v>
      </c>
      <c r="AL371" s="131">
        <f t="shared" si="150"/>
        <v>0</v>
      </c>
      <c r="AM371" s="131">
        <f t="shared" si="151"/>
        <v>0</v>
      </c>
      <c r="AN371" s="136">
        <f t="shared" si="152"/>
        <v>0</v>
      </c>
      <c r="AO371" s="133">
        <f t="shared" si="153"/>
        <v>0</v>
      </c>
      <c r="AP371" s="131">
        <f t="shared" si="154"/>
        <v>0</v>
      </c>
      <c r="AQ371" s="131">
        <f t="shared" si="155"/>
        <v>0</v>
      </c>
      <c r="AR371" s="131">
        <f t="shared" si="156"/>
        <v>0</v>
      </c>
      <c r="AS371" s="136">
        <f t="shared" si="157"/>
        <v>0</v>
      </c>
      <c r="AT371" s="133">
        <f t="shared" si="158"/>
        <v>0</v>
      </c>
      <c r="AU371" s="131">
        <f t="shared" si="159"/>
        <v>0</v>
      </c>
      <c r="AV371" s="131">
        <f t="shared" si="160"/>
        <v>0</v>
      </c>
      <c r="AW371" s="131">
        <f t="shared" si="161"/>
        <v>0</v>
      </c>
      <c r="AX371" s="136">
        <f t="shared" si="162"/>
        <v>0</v>
      </c>
      <c r="AY371" s="133">
        <f t="shared" si="163"/>
        <v>0</v>
      </c>
      <c r="AZ371" s="131">
        <f t="shared" si="164"/>
        <v>0</v>
      </c>
      <c r="BA371" s="131">
        <f t="shared" si="165"/>
        <v>0</v>
      </c>
      <c r="BB371" s="131">
        <f t="shared" si="166"/>
        <v>0</v>
      </c>
      <c r="BC371" s="132">
        <f t="shared" si="167"/>
        <v>0</v>
      </c>
    </row>
    <row r="372" spans="1:55" x14ac:dyDescent="0.25">
      <c r="A372" s="138" t="s">
        <v>855</v>
      </c>
      <c r="B372" s="131" t="s">
        <v>1030</v>
      </c>
      <c r="C372" s="131" t="s">
        <v>234</v>
      </c>
      <c r="D372" s="131" t="s">
        <v>203</v>
      </c>
      <c r="E372" s="132" t="s">
        <v>1955</v>
      </c>
      <c r="F372" s="149"/>
      <c r="G372" s="153">
        <f t="shared" si="144"/>
        <v>0</v>
      </c>
      <c r="H372" s="134">
        <f t="shared" si="145"/>
        <v>0</v>
      </c>
      <c r="I372" s="135">
        <f t="shared" si="146"/>
        <v>0</v>
      </c>
      <c r="J372" s="167">
        <f t="shared" si="147"/>
        <v>0</v>
      </c>
      <c r="K372" s="149"/>
      <c r="L372" s="130">
        <v>0</v>
      </c>
      <c r="M372" s="131">
        <v>0</v>
      </c>
      <c r="N372" s="131">
        <v>0</v>
      </c>
      <c r="O372" s="132">
        <v>0</v>
      </c>
      <c r="P372" s="149"/>
      <c r="Q372" s="133">
        <v>0</v>
      </c>
      <c r="R372" s="131">
        <v>0</v>
      </c>
      <c r="S372" s="131">
        <v>0</v>
      </c>
      <c r="T372" s="132">
        <v>0</v>
      </c>
      <c r="U372" s="149"/>
      <c r="V372" s="133">
        <v>0</v>
      </c>
      <c r="W372" s="131">
        <v>0</v>
      </c>
      <c r="X372" s="131">
        <v>0</v>
      </c>
      <c r="Y372" s="132">
        <v>0</v>
      </c>
      <c r="Z372" s="149"/>
      <c r="AA372" s="133">
        <v>0</v>
      </c>
      <c r="AB372" s="131">
        <v>0</v>
      </c>
      <c r="AC372" s="131">
        <v>0</v>
      </c>
      <c r="AD372" s="132">
        <v>0</v>
      </c>
      <c r="AE372" s="149"/>
      <c r="AF372" s="133">
        <v>0</v>
      </c>
      <c r="AG372" s="131">
        <v>0</v>
      </c>
      <c r="AH372" s="131">
        <v>0</v>
      </c>
      <c r="AI372" s="132">
        <v>0</v>
      </c>
      <c r="AJ372" s="133">
        <f t="shared" si="148"/>
        <v>0</v>
      </c>
      <c r="AK372" s="131">
        <f t="shared" si="149"/>
        <v>0</v>
      </c>
      <c r="AL372" s="131">
        <f t="shared" si="150"/>
        <v>0</v>
      </c>
      <c r="AM372" s="131">
        <f t="shared" si="151"/>
        <v>0</v>
      </c>
      <c r="AN372" s="136">
        <f t="shared" si="152"/>
        <v>0</v>
      </c>
      <c r="AO372" s="133">
        <f t="shared" si="153"/>
        <v>0</v>
      </c>
      <c r="AP372" s="131">
        <f t="shared" si="154"/>
        <v>0</v>
      </c>
      <c r="AQ372" s="131">
        <f t="shared" si="155"/>
        <v>0</v>
      </c>
      <c r="AR372" s="131">
        <f t="shared" si="156"/>
        <v>0</v>
      </c>
      <c r="AS372" s="136">
        <f t="shared" si="157"/>
        <v>0</v>
      </c>
      <c r="AT372" s="133">
        <f t="shared" si="158"/>
        <v>0</v>
      </c>
      <c r="AU372" s="131">
        <f t="shared" si="159"/>
        <v>0</v>
      </c>
      <c r="AV372" s="131">
        <f t="shared" si="160"/>
        <v>0</v>
      </c>
      <c r="AW372" s="131">
        <f t="shared" si="161"/>
        <v>0</v>
      </c>
      <c r="AX372" s="136">
        <f t="shared" si="162"/>
        <v>0</v>
      </c>
      <c r="AY372" s="133">
        <f t="shared" si="163"/>
        <v>0</v>
      </c>
      <c r="AZ372" s="131">
        <f t="shared" si="164"/>
        <v>0</v>
      </c>
      <c r="BA372" s="131">
        <f t="shared" si="165"/>
        <v>0</v>
      </c>
      <c r="BB372" s="131">
        <f t="shared" si="166"/>
        <v>0</v>
      </c>
      <c r="BC372" s="132">
        <f t="shared" si="167"/>
        <v>0</v>
      </c>
    </row>
    <row r="373" spans="1:55" x14ac:dyDescent="0.25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49"/>
      <c r="G373" s="153">
        <f t="shared" si="144"/>
        <v>0</v>
      </c>
      <c r="H373" s="134">
        <f t="shared" si="145"/>
        <v>13</v>
      </c>
      <c r="I373" s="135">
        <f t="shared" si="146"/>
        <v>123.8</v>
      </c>
      <c r="J373" s="167">
        <f t="shared" si="147"/>
        <v>625</v>
      </c>
      <c r="K373" s="149"/>
      <c r="L373" s="130">
        <v>0</v>
      </c>
      <c r="M373" s="131">
        <v>8</v>
      </c>
      <c r="N373" s="131">
        <v>70.2</v>
      </c>
      <c r="O373" s="132">
        <v>286</v>
      </c>
      <c r="P373" s="149"/>
      <c r="Q373" s="133">
        <v>0</v>
      </c>
      <c r="R373" s="131">
        <v>0</v>
      </c>
      <c r="S373" s="131">
        <v>0</v>
      </c>
      <c r="T373" s="132">
        <v>20</v>
      </c>
      <c r="U373" s="149"/>
      <c r="V373" s="133">
        <v>0</v>
      </c>
      <c r="W373" s="131">
        <v>0</v>
      </c>
      <c r="X373" s="131">
        <v>0</v>
      </c>
      <c r="Y373" s="132">
        <v>20</v>
      </c>
      <c r="Z373" s="149"/>
      <c r="AA373" s="133">
        <v>0</v>
      </c>
      <c r="AB373" s="131">
        <v>0</v>
      </c>
      <c r="AC373" s="131">
        <v>0</v>
      </c>
      <c r="AD373" s="132">
        <v>20</v>
      </c>
      <c r="AE373" s="149"/>
      <c r="AF373" s="133">
        <v>0</v>
      </c>
      <c r="AG373" s="131">
        <v>5</v>
      </c>
      <c r="AH373" s="131">
        <v>53.599999999999994</v>
      </c>
      <c r="AI373" s="132">
        <v>299</v>
      </c>
      <c r="AJ373" s="133">
        <f t="shared" si="148"/>
        <v>286</v>
      </c>
      <c r="AK373" s="131">
        <f t="shared" si="149"/>
        <v>20</v>
      </c>
      <c r="AL373" s="131">
        <f t="shared" si="150"/>
        <v>20</v>
      </c>
      <c r="AM373" s="131">
        <f t="shared" si="151"/>
        <v>20</v>
      </c>
      <c r="AN373" s="136">
        <f t="shared" si="152"/>
        <v>299</v>
      </c>
      <c r="AO373" s="133">
        <f t="shared" si="153"/>
        <v>0</v>
      </c>
      <c r="AP373" s="131">
        <f t="shared" si="154"/>
        <v>0</v>
      </c>
      <c r="AQ373" s="131">
        <f t="shared" si="155"/>
        <v>0</v>
      </c>
      <c r="AR373" s="131">
        <f t="shared" si="156"/>
        <v>0</v>
      </c>
      <c r="AS373" s="136">
        <f t="shared" si="157"/>
        <v>0</v>
      </c>
      <c r="AT373" s="133">
        <f t="shared" si="158"/>
        <v>8</v>
      </c>
      <c r="AU373" s="131">
        <f t="shared" si="159"/>
        <v>0</v>
      </c>
      <c r="AV373" s="131">
        <f t="shared" si="160"/>
        <v>0</v>
      </c>
      <c r="AW373" s="131">
        <f t="shared" si="161"/>
        <v>0</v>
      </c>
      <c r="AX373" s="136">
        <f t="shared" si="162"/>
        <v>5</v>
      </c>
      <c r="AY373" s="133">
        <f t="shared" si="163"/>
        <v>70.2</v>
      </c>
      <c r="AZ373" s="131">
        <f t="shared" si="164"/>
        <v>0</v>
      </c>
      <c r="BA373" s="131">
        <f t="shared" si="165"/>
        <v>0</v>
      </c>
      <c r="BB373" s="131">
        <f t="shared" si="166"/>
        <v>0</v>
      </c>
      <c r="BC373" s="132">
        <f t="shared" si="167"/>
        <v>53.599999999999994</v>
      </c>
    </row>
    <row r="374" spans="1:55" x14ac:dyDescent="0.25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49"/>
      <c r="G374" s="153">
        <f t="shared" si="144"/>
        <v>0</v>
      </c>
      <c r="H374" s="134">
        <f t="shared" si="145"/>
        <v>0</v>
      </c>
      <c r="I374" s="135">
        <f t="shared" si="146"/>
        <v>0</v>
      </c>
      <c r="J374" s="167">
        <f t="shared" si="147"/>
        <v>0</v>
      </c>
      <c r="K374" s="149"/>
      <c r="L374" s="130">
        <v>0</v>
      </c>
      <c r="M374" s="131">
        <v>0</v>
      </c>
      <c r="N374" s="131">
        <v>0</v>
      </c>
      <c r="O374" s="132">
        <v>0</v>
      </c>
      <c r="P374" s="149"/>
      <c r="Q374" s="133">
        <v>0</v>
      </c>
      <c r="R374" s="131">
        <v>0</v>
      </c>
      <c r="S374" s="131">
        <v>0</v>
      </c>
      <c r="T374" s="132">
        <v>0</v>
      </c>
      <c r="U374" s="149"/>
      <c r="V374" s="133">
        <v>0</v>
      </c>
      <c r="W374" s="131">
        <v>0</v>
      </c>
      <c r="X374" s="131">
        <v>0</v>
      </c>
      <c r="Y374" s="132">
        <v>0</v>
      </c>
      <c r="Z374" s="149"/>
      <c r="AA374" s="133">
        <v>0</v>
      </c>
      <c r="AB374" s="131">
        <v>0</v>
      </c>
      <c r="AC374" s="131">
        <v>0</v>
      </c>
      <c r="AD374" s="132">
        <v>0</v>
      </c>
      <c r="AE374" s="149"/>
      <c r="AF374" s="133">
        <v>0</v>
      </c>
      <c r="AG374" s="131">
        <v>0</v>
      </c>
      <c r="AH374" s="131">
        <v>0</v>
      </c>
      <c r="AI374" s="132">
        <v>0</v>
      </c>
      <c r="AJ374" s="133">
        <f t="shared" si="148"/>
        <v>0</v>
      </c>
      <c r="AK374" s="131">
        <f t="shared" si="149"/>
        <v>0</v>
      </c>
      <c r="AL374" s="131">
        <f t="shared" si="150"/>
        <v>0</v>
      </c>
      <c r="AM374" s="131">
        <f t="shared" si="151"/>
        <v>0</v>
      </c>
      <c r="AN374" s="136">
        <f t="shared" si="152"/>
        <v>0</v>
      </c>
      <c r="AO374" s="133">
        <f t="shared" si="153"/>
        <v>0</v>
      </c>
      <c r="AP374" s="131">
        <f t="shared" si="154"/>
        <v>0</v>
      </c>
      <c r="AQ374" s="131">
        <f t="shared" si="155"/>
        <v>0</v>
      </c>
      <c r="AR374" s="131">
        <f t="shared" si="156"/>
        <v>0</v>
      </c>
      <c r="AS374" s="136">
        <f t="shared" si="157"/>
        <v>0</v>
      </c>
      <c r="AT374" s="133">
        <f t="shared" si="158"/>
        <v>0</v>
      </c>
      <c r="AU374" s="131">
        <f t="shared" si="159"/>
        <v>0</v>
      </c>
      <c r="AV374" s="131">
        <f t="shared" si="160"/>
        <v>0</v>
      </c>
      <c r="AW374" s="131">
        <f t="shared" si="161"/>
        <v>0</v>
      </c>
      <c r="AX374" s="136">
        <f t="shared" si="162"/>
        <v>0</v>
      </c>
      <c r="AY374" s="133">
        <f t="shared" si="163"/>
        <v>0</v>
      </c>
      <c r="AZ374" s="131">
        <f t="shared" si="164"/>
        <v>0</v>
      </c>
      <c r="BA374" s="131">
        <f t="shared" si="165"/>
        <v>0</v>
      </c>
      <c r="BB374" s="131">
        <f t="shared" si="166"/>
        <v>0</v>
      </c>
      <c r="BC374" s="132">
        <f t="shared" si="167"/>
        <v>0</v>
      </c>
    </row>
    <row r="375" spans="1:55" x14ac:dyDescent="0.25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49"/>
      <c r="G375" s="153">
        <f t="shared" si="144"/>
        <v>0</v>
      </c>
      <c r="H375" s="134">
        <f t="shared" si="145"/>
        <v>0</v>
      </c>
      <c r="I375" s="135">
        <f t="shared" si="146"/>
        <v>0</v>
      </c>
      <c r="J375" s="167">
        <f t="shared" si="147"/>
        <v>0</v>
      </c>
      <c r="K375" s="149"/>
      <c r="L375" s="130">
        <v>0</v>
      </c>
      <c r="M375" s="131">
        <v>0</v>
      </c>
      <c r="N375" s="131">
        <v>0</v>
      </c>
      <c r="O375" s="132">
        <v>0</v>
      </c>
      <c r="P375" s="149"/>
      <c r="Q375" s="133">
        <v>0</v>
      </c>
      <c r="R375" s="131">
        <v>0</v>
      </c>
      <c r="S375" s="131">
        <v>0</v>
      </c>
      <c r="T375" s="132">
        <v>0</v>
      </c>
      <c r="U375" s="149"/>
      <c r="V375" s="133">
        <v>0</v>
      </c>
      <c r="W375" s="131">
        <v>0</v>
      </c>
      <c r="X375" s="131">
        <v>0</v>
      </c>
      <c r="Y375" s="132">
        <v>0</v>
      </c>
      <c r="Z375" s="149"/>
      <c r="AA375" s="133">
        <v>0</v>
      </c>
      <c r="AB375" s="131">
        <v>0</v>
      </c>
      <c r="AC375" s="131">
        <v>0</v>
      </c>
      <c r="AD375" s="132">
        <v>0</v>
      </c>
      <c r="AE375" s="149"/>
      <c r="AF375" s="133">
        <v>0</v>
      </c>
      <c r="AG375" s="131">
        <v>0</v>
      </c>
      <c r="AH375" s="131">
        <v>0</v>
      </c>
      <c r="AI375" s="132">
        <v>0</v>
      </c>
      <c r="AJ375" s="133">
        <f t="shared" si="148"/>
        <v>0</v>
      </c>
      <c r="AK375" s="131">
        <f t="shared" si="149"/>
        <v>0</v>
      </c>
      <c r="AL375" s="131">
        <f t="shared" si="150"/>
        <v>0</v>
      </c>
      <c r="AM375" s="131">
        <f t="shared" si="151"/>
        <v>0</v>
      </c>
      <c r="AN375" s="136">
        <f t="shared" si="152"/>
        <v>0</v>
      </c>
      <c r="AO375" s="133">
        <f t="shared" si="153"/>
        <v>0</v>
      </c>
      <c r="AP375" s="131">
        <f t="shared" si="154"/>
        <v>0</v>
      </c>
      <c r="AQ375" s="131">
        <f t="shared" si="155"/>
        <v>0</v>
      </c>
      <c r="AR375" s="131">
        <f t="shared" si="156"/>
        <v>0</v>
      </c>
      <c r="AS375" s="136">
        <f t="shared" si="157"/>
        <v>0</v>
      </c>
      <c r="AT375" s="133">
        <f t="shared" si="158"/>
        <v>0</v>
      </c>
      <c r="AU375" s="131">
        <f t="shared" si="159"/>
        <v>0</v>
      </c>
      <c r="AV375" s="131">
        <f t="shared" si="160"/>
        <v>0</v>
      </c>
      <c r="AW375" s="131">
        <f t="shared" si="161"/>
        <v>0</v>
      </c>
      <c r="AX375" s="136">
        <f t="shared" si="162"/>
        <v>0</v>
      </c>
      <c r="AY375" s="133">
        <f t="shared" si="163"/>
        <v>0</v>
      </c>
      <c r="AZ375" s="131">
        <f t="shared" si="164"/>
        <v>0</v>
      </c>
      <c r="BA375" s="131">
        <f t="shared" si="165"/>
        <v>0</v>
      </c>
      <c r="BB375" s="131">
        <f t="shared" si="166"/>
        <v>0</v>
      </c>
      <c r="BC375" s="132">
        <f t="shared" si="167"/>
        <v>0</v>
      </c>
    </row>
    <row r="376" spans="1:55" x14ac:dyDescent="0.25">
      <c r="A376" s="138" t="s">
        <v>859</v>
      </c>
      <c r="B376" s="131" t="s">
        <v>1028</v>
      </c>
      <c r="C376" s="131" t="s">
        <v>189</v>
      </c>
      <c r="D376" s="131" t="s">
        <v>380</v>
      </c>
      <c r="E376" s="132" t="s">
        <v>1955</v>
      </c>
      <c r="F376" s="149"/>
      <c r="G376" s="153">
        <f t="shared" si="144"/>
        <v>0</v>
      </c>
      <c r="H376" s="134">
        <f t="shared" si="145"/>
        <v>0</v>
      </c>
      <c r="I376" s="135">
        <f t="shared" si="146"/>
        <v>0</v>
      </c>
      <c r="J376" s="167">
        <f t="shared" si="147"/>
        <v>0</v>
      </c>
      <c r="K376" s="149"/>
      <c r="L376" s="130">
        <v>0</v>
      </c>
      <c r="M376" s="131">
        <v>0</v>
      </c>
      <c r="N376" s="131">
        <v>0</v>
      </c>
      <c r="O376" s="132">
        <v>0</v>
      </c>
      <c r="P376" s="149"/>
      <c r="Q376" s="133">
        <v>0</v>
      </c>
      <c r="R376" s="131">
        <v>0</v>
      </c>
      <c r="S376" s="131">
        <v>0</v>
      </c>
      <c r="T376" s="132">
        <v>0</v>
      </c>
      <c r="U376" s="149"/>
      <c r="V376" s="133">
        <v>0</v>
      </c>
      <c r="W376" s="131">
        <v>0</v>
      </c>
      <c r="X376" s="131">
        <v>0</v>
      </c>
      <c r="Y376" s="132">
        <v>0</v>
      </c>
      <c r="Z376" s="149"/>
      <c r="AA376" s="133">
        <v>0</v>
      </c>
      <c r="AB376" s="131">
        <v>0</v>
      </c>
      <c r="AC376" s="131">
        <v>0</v>
      </c>
      <c r="AD376" s="132">
        <v>0</v>
      </c>
      <c r="AE376" s="149"/>
      <c r="AF376" s="133">
        <v>0</v>
      </c>
      <c r="AG376" s="131">
        <v>0</v>
      </c>
      <c r="AH376" s="131">
        <v>0</v>
      </c>
      <c r="AI376" s="132">
        <v>0</v>
      </c>
      <c r="AJ376" s="133">
        <f t="shared" si="148"/>
        <v>0</v>
      </c>
      <c r="AK376" s="131">
        <f t="shared" si="149"/>
        <v>0</v>
      </c>
      <c r="AL376" s="131">
        <f t="shared" si="150"/>
        <v>0</v>
      </c>
      <c r="AM376" s="131">
        <f t="shared" si="151"/>
        <v>0</v>
      </c>
      <c r="AN376" s="136">
        <f t="shared" si="152"/>
        <v>0</v>
      </c>
      <c r="AO376" s="133">
        <f t="shared" si="153"/>
        <v>0</v>
      </c>
      <c r="AP376" s="131">
        <f t="shared" si="154"/>
        <v>0</v>
      </c>
      <c r="AQ376" s="131">
        <f t="shared" si="155"/>
        <v>0</v>
      </c>
      <c r="AR376" s="131">
        <f t="shared" si="156"/>
        <v>0</v>
      </c>
      <c r="AS376" s="136">
        <f t="shared" si="157"/>
        <v>0</v>
      </c>
      <c r="AT376" s="133">
        <f t="shared" si="158"/>
        <v>0</v>
      </c>
      <c r="AU376" s="131">
        <f t="shared" si="159"/>
        <v>0</v>
      </c>
      <c r="AV376" s="131">
        <f t="shared" si="160"/>
        <v>0</v>
      </c>
      <c r="AW376" s="131">
        <f t="shared" si="161"/>
        <v>0</v>
      </c>
      <c r="AX376" s="136">
        <f t="shared" si="162"/>
        <v>0</v>
      </c>
      <c r="AY376" s="133">
        <f t="shared" si="163"/>
        <v>0</v>
      </c>
      <c r="AZ376" s="131">
        <f t="shared" si="164"/>
        <v>0</v>
      </c>
      <c r="BA376" s="131">
        <f t="shared" si="165"/>
        <v>0</v>
      </c>
      <c r="BB376" s="131">
        <f t="shared" si="166"/>
        <v>0</v>
      </c>
      <c r="BC376" s="132">
        <f t="shared" si="167"/>
        <v>0</v>
      </c>
    </row>
    <row r="377" spans="1:55" x14ac:dyDescent="0.25">
      <c r="A377" s="138" t="s">
        <v>860</v>
      </c>
      <c r="B377" s="131" t="s">
        <v>43</v>
      </c>
      <c r="C377" s="131" t="s">
        <v>2068</v>
      </c>
      <c r="D377" s="131" t="s">
        <v>2069</v>
      </c>
      <c r="E377" s="132" t="s">
        <v>1313</v>
      </c>
      <c r="F377" s="149"/>
      <c r="G377" s="153">
        <f t="shared" si="144"/>
        <v>0</v>
      </c>
      <c r="H377" s="134">
        <f t="shared" si="145"/>
        <v>0</v>
      </c>
      <c r="I377" s="135">
        <f t="shared" si="146"/>
        <v>0</v>
      </c>
      <c r="J377" s="167">
        <f t="shared" si="147"/>
        <v>0</v>
      </c>
      <c r="K377" s="149"/>
      <c r="L377" s="130">
        <v>0</v>
      </c>
      <c r="M377" s="131">
        <v>0</v>
      </c>
      <c r="N377" s="131">
        <v>0</v>
      </c>
      <c r="O377" s="132">
        <v>0</v>
      </c>
      <c r="P377" s="149"/>
      <c r="Q377" s="133">
        <v>0</v>
      </c>
      <c r="R377" s="131">
        <v>0</v>
      </c>
      <c r="S377" s="131">
        <v>0</v>
      </c>
      <c r="T377" s="132">
        <v>0</v>
      </c>
      <c r="U377" s="149"/>
      <c r="V377" s="133">
        <v>0</v>
      </c>
      <c r="W377" s="131">
        <v>0</v>
      </c>
      <c r="X377" s="131">
        <v>0</v>
      </c>
      <c r="Y377" s="132">
        <v>0</v>
      </c>
      <c r="Z377" s="149"/>
      <c r="AA377" s="133">
        <v>0</v>
      </c>
      <c r="AB377" s="131">
        <v>0</v>
      </c>
      <c r="AC377" s="131">
        <v>0</v>
      </c>
      <c r="AD377" s="132">
        <v>0</v>
      </c>
      <c r="AE377" s="149"/>
      <c r="AF377" s="133">
        <v>0</v>
      </c>
      <c r="AG377" s="131">
        <v>0</v>
      </c>
      <c r="AH377" s="131">
        <v>0</v>
      </c>
      <c r="AI377" s="132">
        <v>0</v>
      </c>
      <c r="AJ377" s="133">
        <f t="shared" si="148"/>
        <v>0</v>
      </c>
      <c r="AK377" s="131">
        <f t="shared" si="149"/>
        <v>0</v>
      </c>
      <c r="AL377" s="131">
        <f t="shared" si="150"/>
        <v>0</v>
      </c>
      <c r="AM377" s="131">
        <f t="shared" si="151"/>
        <v>0</v>
      </c>
      <c r="AN377" s="136">
        <f t="shared" si="152"/>
        <v>0</v>
      </c>
      <c r="AO377" s="133">
        <f t="shared" si="153"/>
        <v>0</v>
      </c>
      <c r="AP377" s="131">
        <f t="shared" si="154"/>
        <v>0</v>
      </c>
      <c r="AQ377" s="131">
        <f t="shared" si="155"/>
        <v>0</v>
      </c>
      <c r="AR377" s="131">
        <f t="shared" si="156"/>
        <v>0</v>
      </c>
      <c r="AS377" s="136">
        <f t="shared" si="157"/>
        <v>0</v>
      </c>
      <c r="AT377" s="133">
        <f t="shared" si="158"/>
        <v>0</v>
      </c>
      <c r="AU377" s="131">
        <f t="shared" si="159"/>
        <v>0</v>
      </c>
      <c r="AV377" s="131">
        <f t="shared" si="160"/>
        <v>0</v>
      </c>
      <c r="AW377" s="131">
        <f t="shared" si="161"/>
        <v>0</v>
      </c>
      <c r="AX377" s="136">
        <f t="shared" si="162"/>
        <v>0</v>
      </c>
      <c r="AY377" s="133">
        <f t="shared" si="163"/>
        <v>0</v>
      </c>
      <c r="AZ377" s="131">
        <f t="shared" si="164"/>
        <v>0</v>
      </c>
      <c r="BA377" s="131">
        <f t="shared" si="165"/>
        <v>0</v>
      </c>
      <c r="BB377" s="131">
        <f t="shared" si="166"/>
        <v>0</v>
      </c>
      <c r="BC377" s="132">
        <f t="shared" si="167"/>
        <v>0</v>
      </c>
    </row>
    <row r="378" spans="1:55" x14ac:dyDescent="0.25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49"/>
      <c r="G378" s="153">
        <f t="shared" si="144"/>
        <v>0</v>
      </c>
      <c r="H378" s="134">
        <f t="shared" si="145"/>
        <v>0</v>
      </c>
      <c r="I378" s="135">
        <f t="shared" si="146"/>
        <v>0</v>
      </c>
      <c r="J378" s="167">
        <f t="shared" si="147"/>
        <v>0</v>
      </c>
      <c r="K378" s="149"/>
      <c r="L378" s="130">
        <v>0</v>
      </c>
      <c r="M378" s="131">
        <v>0</v>
      </c>
      <c r="N378" s="131">
        <v>0</v>
      </c>
      <c r="O378" s="132">
        <v>0</v>
      </c>
      <c r="P378" s="149"/>
      <c r="Q378" s="133">
        <v>0</v>
      </c>
      <c r="R378" s="131">
        <v>0</v>
      </c>
      <c r="S378" s="131">
        <v>0</v>
      </c>
      <c r="T378" s="132">
        <v>0</v>
      </c>
      <c r="U378" s="149"/>
      <c r="V378" s="133">
        <v>0</v>
      </c>
      <c r="W378" s="131">
        <v>0</v>
      </c>
      <c r="X378" s="131">
        <v>0</v>
      </c>
      <c r="Y378" s="132">
        <v>0</v>
      </c>
      <c r="Z378" s="149"/>
      <c r="AA378" s="133">
        <v>0</v>
      </c>
      <c r="AB378" s="131">
        <v>0</v>
      </c>
      <c r="AC378" s="131">
        <v>0</v>
      </c>
      <c r="AD378" s="132">
        <v>0</v>
      </c>
      <c r="AE378" s="149"/>
      <c r="AF378" s="133">
        <v>0</v>
      </c>
      <c r="AG378" s="131">
        <v>0</v>
      </c>
      <c r="AH378" s="131">
        <v>0</v>
      </c>
      <c r="AI378" s="132">
        <v>0</v>
      </c>
      <c r="AJ378" s="133">
        <f t="shared" si="148"/>
        <v>0</v>
      </c>
      <c r="AK378" s="131">
        <f t="shared" si="149"/>
        <v>0</v>
      </c>
      <c r="AL378" s="131">
        <f t="shared" si="150"/>
        <v>0</v>
      </c>
      <c r="AM378" s="131">
        <f t="shared" si="151"/>
        <v>0</v>
      </c>
      <c r="AN378" s="136">
        <f t="shared" si="152"/>
        <v>0</v>
      </c>
      <c r="AO378" s="133">
        <f t="shared" si="153"/>
        <v>0</v>
      </c>
      <c r="AP378" s="131">
        <f t="shared" si="154"/>
        <v>0</v>
      </c>
      <c r="AQ378" s="131">
        <f t="shared" si="155"/>
        <v>0</v>
      </c>
      <c r="AR378" s="131">
        <f t="shared" si="156"/>
        <v>0</v>
      </c>
      <c r="AS378" s="136">
        <f t="shared" si="157"/>
        <v>0</v>
      </c>
      <c r="AT378" s="133">
        <f t="shared" si="158"/>
        <v>0</v>
      </c>
      <c r="AU378" s="131">
        <f t="shared" si="159"/>
        <v>0</v>
      </c>
      <c r="AV378" s="131">
        <f t="shared" si="160"/>
        <v>0</v>
      </c>
      <c r="AW378" s="131">
        <f t="shared" si="161"/>
        <v>0</v>
      </c>
      <c r="AX378" s="136">
        <f t="shared" si="162"/>
        <v>0</v>
      </c>
      <c r="AY378" s="133">
        <f t="shared" si="163"/>
        <v>0</v>
      </c>
      <c r="AZ378" s="131">
        <f t="shared" si="164"/>
        <v>0</v>
      </c>
      <c r="BA378" s="131">
        <f t="shared" si="165"/>
        <v>0</v>
      </c>
      <c r="BB378" s="131">
        <f t="shared" si="166"/>
        <v>0</v>
      </c>
      <c r="BC378" s="132">
        <f t="shared" si="167"/>
        <v>0</v>
      </c>
    </row>
    <row r="379" spans="1:55" x14ac:dyDescent="0.25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49"/>
      <c r="G379" s="153">
        <f t="shared" si="144"/>
        <v>0</v>
      </c>
      <c r="H379" s="134">
        <f t="shared" si="145"/>
        <v>0</v>
      </c>
      <c r="I379" s="135">
        <f t="shared" si="146"/>
        <v>0</v>
      </c>
      <c r="J379" s="167">
        <f t="shared" si="147"/>
        <v>0</v>
      </c>
      <c r="K379" s="149"/>
      <c r="L379" s="130">
        <v>0</v>
      </c>
      <c r="M379" s="131">
        <v>0</v>
      </c>
      <c r="N379" s="131">
        <v>0</v>
      </c>
      <c r="O379" s="132">
        <v>0</v>
      </c>
      <c r="P379" s="149"/>
      <c r="Q379" s="133">
        <v>0</v>
      </c>
      <c r="R379" s="131">
        <v>0</v>
      </c>
      <c r="S379" s="131">
        <v>0</v>
      </c>
      <c r="T379" s="132">
        <v>0</v>
      </c>
      <c r="U379" s="149"/>
      <c r="V379" s="133">
        <v>0</v>
      </c>
      <c r="W379" s="131">
        <v>0</v>
      </c>
      <c r="X379" s="131">
        <v>0</v>
      </c>
      <c r="Y379" s="132">
        <v>0</v>
      </c>
      <c r="Z379" s="149"/>
      <c r="AA379" s="133">
        <v>0</v>
      </c>
      <c r="AB379" s="131">
        <v>0</v>
      </c>
      <c r="AC379" s="131">
        <v>0</v>
      </c>
      <c r="AD379" s="132">
        <v>0</v>
      </c>
      <c r="AE379" s="149"/>
      <c r="AF379" s="133">
        <v>0</v>
      </c>
      <c r="AG379" s="131">
        <v>0</v>
      </c>
      <c r="AH379" s="131">
        <v>0</v>
      </c>
      <c r="AI379" s="132">
        <v>0</v>
      </c>
      <c r="AJ379" s="133">
        <f t="shared" si="148"/>
        <v>0</v>
      </c>
      <c r="AK379" s="131">
        <f t="shared" si="149"/>
        <v>0</v>
      </c>
      <c r="AL379" s="131">
        <f t="shared" si="150"/>
        <v>0</v>
      </c>
      <c r="AM379" s="131">
        <f t="shared" si="151"/>
        <v>0</v>
      </c>
      <c r="AN379" s="136">
        <f t="shared" si="152"/>
        <v>0</v>
      </c>
      <c r="AO379" s="133">
        <f t="shared" si="153"/>
        <v>0</v>
      </c>
      <c r="AP379" s="131">
        <f t="shared" si="154"/>
        <v>0</v>
      </c>
      <c r="AQ379" s="131">
        <f t="shared" si="155"/>
        <v>0</v>
      </c>
      <c r="AR379" s="131">
        <f t="shared" si="156"/>
        <v>0</v>
      </c>
      <c r="AS379" s="136">
        <f t="shared" si="157"/>
        <v>0</v>
      </c>
      <c r="AT379" s="133">
        <f t="shared" si="158"/>
        <v>0</v>
      </c>
      <c r="AU379" s="131">
        <f t="shared" si="159"/>
        <v>0</v>
      </c>
      <c r="AV379" s="131">
        <f t="shared" si="160"/>
        <v>0</v>
      </c>
      <c r="AW379" s="131">
        <f t="shared" si="161"/>
        <v>0</v>
      </c>
      <c r="AX379" s="136">
        <f t="shared" si="162"/>
        <v>0</v>
      </c>
      <c r="AY379" s="133">
        <f t="shared" si="163"/>
        <v>0</v>
      </c>
      <c r="AZ379" s="131">
        <f t="shared" si="164"/>
        <v>0</v>
      </c>
      <c r="BA379" s="131">
        <f t="shared" si="165"/>
        <v>0</v>
      </c>
      <c r="BB379" s="131">
        <f t="shared" si="166"/>
        <v>0</v>
      </c>
      <c r="BC379" s="132">
        <f t="shared" si="167"/>
        <v>0</v>
      </c>
    </row>
    <row r="380" spans="1:55" x14ac:dyDescent="0.25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49"/>
      <c r="G380" s="153">
        <f t="shared" si="144"/>
        <v>0</v>
      </c>
      <c r="H380" s="134">
        <f t="shared" si="145"/>
        <v>0</v>
      </c>
      <c r="I380" s="135">
        <f t="shared" si="146"/>
        <v>0</v>
      </c>
      <c r="J380" s="167">
        <f t="shared" si="147"/>
        <v>0</v>
      </c>
      <c r="K380" s="149"/>
      <c r="L380" s="130">
        <v>0</v>
      </c>
      <c r="M380" s="131">
        <v>0</v>
      </c>
      <c r="N380" s="131">
        <v>0</v>
      </c>
      <c r="O380" s="132">
        <v>0</v>
      </c>
      <c r="P380" s="149"/>
      <c r="Q380" s="133">
        <v>0</v>
      </c>
      <c r="R380" s="131">
        <v>0</v>
      </c>
      <c r="S380" s="131">
        <v>0</v>
      </c>
      <c r="T380" s="132">
        <v>0</v>
      </c>
      <c r="U380" s="149"/>
      <c r="V380" s="133">
        <v>0</v>
      </c>
      <c r="W380" s="131">
        <v>0</v>
      </c>
      <c r="X380" s="131">
        <v>0</v>
      </c>
      <c r="Y380" s="132">
        <v>0</v>
      </c>
      <c r="Z380" s="149"/>
      <c r="AA380" s="133">
        <v>0</v>
      </c>
      <c r="AB380" s="131">
        <v>0</v>
      </c>
      <c r="AC380" s="131">
        <v>0</v>
      </c>
      <c r="AD380" s="132">
        <v>0</v>
      </c>
      <c r="AE380" s="149"/>
      <c r="AF380" s="133">
        <v>0</v>
      </c>
      <c r="AG380" s="131">
        <v>0</v>
      </c>
      <c r="AH380" s="131">
        <v>0</v>
      </c>
      <c r="AI380" s="132">
        <v>0</v>
      </c>
      <c r="AJ380" s="133">
        <f t="shared" si="148"/>
        <v>0</v>
      </c>
      <c r="AK380" s="131">
        <f t="shared" si="149"/>
        <v>0</v>
      </c>
      <c r="AL380" s="131">
        <f t="shared" si="150"/>
        <v>0</v>
      </c>
      <c r="AM380" s="131">
        <f t="shared" si="151"/>
        <v>0</v>
      </c>
      <c r="AN380" s="136">
        <f t="shared" si="152"/>
        <v>0</v>
      </c>
      <c r="AO380" s="133">
        <f t="shared" si="153"/>
        <v>0</v>
      </c>
      <c r="AP380" s="131">
        <f t="shared" si="154"/>
        <v>0</v>
      </c>
      <c r="AQ380" s="131">
        <f t="shared" si="155"/>
        <v>0</v>
      </c>
      <c r="AR380" s="131">
        <f t="shared" si="156"/>
        <v>0</v>
      </c>
      <c r="AS380" s="136">
        <f t="shared" si="157"/>
        <v>0</v>
      </c>
      <c r="AT380" s="133">
        <f t="shared" si="158"/>
        <v>0</v>
      </c>
      <c r="AU380" s="131">
        <f t="shared" si="159"/>
        <v>0</v>
      </c>
      <c r="AV380" s="131">
        <f t="shared" si="160"/>
        <v>0</v>
      </c>
      <c r="AW380" s="131">
        <f t="shared" si="161"/>
        <v>0</v>
      </c>
      <c r="AX380" s="136">
        <f t="shared" si="162"/>
        <v>0</v>
      </c>
      <c r="AY380" s="133">
        <f t="shared" si="163"/>
        <v>0</v>
      </c>
      <c r="AZ380" s="131">
        <f t="shared" si="164"/>
        <v>0</v>
      </c>
      <c r="BA380" s="131">
        <f t="shared" si="165"/>
        <v>0</v>
      </c>
      <c r="BB380" s="131">
        <f t="shared" si="166"/>
        <v>0</v>
      </c>
      <c r="BC380" s="132">
        <f t="shared" si="167"/>
        <v>0</v>
      </c>
    </row>
    <row r="381" spans="1:55" x14ac:dyDescent="0.25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49"/>
      <c r="G381" s="153">
        <f t="shared" ref="G381" si="168">LARGE(AO381:AS381,1)+LARGE(AO381:AS381,2)+LARGE(AO381:AS381,3)+LARGE(AO381:AS381,4)</f>
        <v>0</v>
      </c>
      <c r="H381" s="134">
        <f t="shared" ref="H381" si="169">LARGE(AT381:AX381,1)+LARGE(AT381:AX381,2)+LARGE(AT381:AX381,3)+LARGE(AT381:AX381,4)</f>
        <v>0</v>
      </c>
      <c r="I381" s="135">
        <f t="shared" ref="I381" si="170">LARGE(AY381:BC381,1)+LARGE(AY381:BC381,2)+LARGE(AY381:BC381,3)+LARGE(AY381:BC381,4)</f>
        <v>0</v>
      </c>
      <c r="J381" s="167">
        <f t="shared" ref="J381" si="171">LARGE(AJ381:AN381,1)+LARGE(AJ381:AN381,2)+LARGE(AJ381:AN381,3)+LARGE(AJ381:AN381,4)</f>
        <v>0</v>
      </c>
      <c r="K381" s="149"/>
      <c r="L381" s="130">
        <v>0</v>
      </c>
      <c r="M381" s="131">
        <v>0</v>
      </c>
      <c r="N381" s="131">
        <v>0</v>
      </c>
      <c r="O381" s="132">
        <v>0</v>
      </c>
      <c r="P381" s="149"/>
      <c r="Q381" s="133">
        <v>0</v>
      </c>
      <c r="R381" s="131">
        <v>0</v>
      </c>
      <c r="S381" s="131">
        <v>0</v>
      </c>
      <c r="T381" s="132">
        <v>0</v>
      </c>
      <c r="U381" s="149"/>
      <c r="V381" s="133">
        <v>0</v>
      </c>
      <c r="W381" s="131">
        <v>0</v>
      </c>
      <c r="X381" s="131">
        <v>0</v>
      </c>
      <c r="Y381" s="132">
        <v>0</v>
      </c>
      <c r="Z381" s="149"/>
      <c r="AA381" s="133">
        <v>0</v>
      </c>
      <c r="AB381" s="131">
        <v>0</v>
      </c>
      <c r="AC381" s="131">
        <v>0</v>
      </c>
      <c r="AD381" s="132">
        <v>0</v>
      </c>
      <c r="AE381" s="149"/>
      <c r="AF381" s="133">
        <v>0</v>
      </c>
      <c r="AG381" s="131">
        <v>0</v>
      </c>
      <c r="AH381" s="131">
        <v>0</v>
      </c>
      <c r="AI381" s="132">
        <v>0</v>
      </c>
      <c r="AJ381" s="133">
        <f t="shared" ref="AJ381" si="172">O381</f>
        <v>0</v>
      </c>
      <c r="AK381" s="131">
        <f t="shared" ref="AK381" si="173">T381</f>
        <v>0</v>
      </c>
      <c r="AL381" s="131">
        <f t="shared" ref="AL381" si="174">Y381</f>
        <v>0</v>
      </c>
      <c r="AM381" s="131">
        <f t="shared" ref="AM381" si="175">AD381</f>
        <v>0</v>
      </c>
      <c r="AN381" s="136">
        <f t="shared" ref="AN381" si="176">AI381</f>
        <v>0</v>
      </c>
      <c r="AO381" s="133">
        <f t="shared" ref="AO381" si="177">L381</f>
        <v>0</v>
      </c>
      <c r="AP381" s="131">
        <f t="shared" ref="AP381" si="178">Q381</f>
        <v>0</v>
      </c>
      <c r="AQ381" s="131">
        <f t="shared" ref="AQ381" si="179">V381</f>
        <v>0</v>
      </c>
      <c r="AR381" s="131">
        <f t="shared" ref="AR381" si="180">AA381</f>
        <v>0</v>
      </c>
      <c r="AS381" s="136">
        <f t="shared" ref="AS381" si="181">AF381</f>
        <v>0</v>
      </c>
      <c r="AT381" s="133">
        <f t="shared" ref="AT381" si="182">M381</f>
        <v>0</v>
      </c>
      <c r="AU381" s="131">
        <f t="shared" ref="AU381" si="183">R381</f>
        <v>0</v>
      </c>
      <c r="AV381" s="131">
        <f t="shared" ref="AV381" si="184">W381</f>
        <v>0</v>
      </c>
      <c r="AW381" s="131">
        <f t="shared" ref="AW381" si="185">AB381</f>
        <v>0</v>
      </c>
      <c r="AX381" s="136">
        <f t="shared" ref="AX381" si="186">AG381</f>
        <v>0</v>
      </c>
      <c r="AY381" s="133">
        <f t="shared" ref="AY381" si="187">N381</f>
        <v>0</v>
      </c>
      <c r="AZ381" s="131">
        <f t="shared" ref="AZ381" si="188">S381</f>
        <v>0</v>
      </c>
      <c r="BA381" s="131">
        <f t="shared" ref="BA381" si="189">X381</f>
        <v>0</v>
      </c>
      <c r="BB381" s="131">
        <f t="shared" ref="BB381" si="190">AC381</f>
        <v>0</v>
      </c>
      <c r="BC381" s="132">
        <f t="shared" ref="BC381" si="191">AH381</f>
        <v>0</v>
      </c>
    </row>
    <row r="382" spans="1:55" x14ac:dyDescent="0.25">
      <c r="A382" s="138" t="s">
        <v>865</v>
      </c>
      <c r="B382" s="131" t="s">
        <v>2049</v>
      </c>
      <c r="C382" s="131" t="s">
        <v>1951</v>
      </c>
      <c r="D382" s="131" t="s">
        <v>1952</v>
      </c>
      <c r="E382" s="132" t="s">
        <v>2025</v>
      </c>
      <c r="F382" s="149"/>
      <c r="G382" s="153">
        <f t="shared" si="144"/>
        <v>0</v>
      </c>
      <c r="H382" s="134">
        <f t="shared" si="145"/>
        <v>0</v>
      </c>
      <c r="I382" s="135">
        <f t="shared" si="146"/>
        <v>0</v>
      </c>
      <c r="J382" s="167">
        <f t="shared" si="147"/>
        <v>0</v>
      </c>
      <c r="K382" s="149"/>
      <c r="L382" s="130">
        <v>0</v>
      </c>
      <c r="M382" s="131">
        <v>0</v>
      </c>
      <c r="N382" s="131">
        <v>0</v>
      </c>
      <c r="O382" s="132">
        <v>0</v>
      </c>
      <c r="P382" s="149"/>
      <c r="Q382" s="133">
        <v>0</v>
      </c>
      <c r="R382" s="131">
        <v>0</v>
      </c>
      <c r="S382" s="131">
        <v>0</v>
      </c>
      <c r="T382" s="132">
        <v>0</v>
      </c>
      <c r="U382" s="149"/>
      <c r="V382" s="133">
        <v>0</v>
      </c>
      <c r="W382" s="131">
        <v>0</v>
      </c>
      <c r="X382" s="131">
        <v>0</v>
      </c>
      <c r="Y382" s="132">
        <v>0</v>
      </c>
      <c r="Z382" s="149"/>
      <c r="AA382" s="133">
        <v>0</v>
      </c>
      <c r="AB382" s="131">
        <v>0</v>
      </c>
      <c r="AC382" s="131">
        <v>0</v>
      </c>
      <c r="AD382" s="132">
        <v>0</v>
      </c>
      <c r="AE382" s="149"/>
      <c r="AF382" s="133">
        <v>0</v>
      </c>
      <c r="AG382" s="131">
        <v>0</v>
      </c>
      <c r="AH382" s="131">
        <v>0</v>
      </c>
      <c r="AI382" s="132">
        <v>0</v>
      </c>
      <c r="AJ382" s="133">
        <f t="shared" si="148"/>
        <v>0</v>
      </c>
      <c r="AK382" s="131">
        <f t="shared" si="149"/>
        <v>0</v>
      </c>
      <c r="AL382" s="131">
        <f t="shared" si="150"/>
        <v>0</v>
      </c>
      <c r="AM382" s="131">
        <f t="shared" si="151"/>
        <v>0</v>
      </c>
      <c r="AN382" s="136">
        <f t="shared" si="152"/>
        <v>0</v>
      </c>
      <c r="AO382" s="133">
        <f t="shared" si="153"/>
        <v>0</v>
      </c>
      <c r="AP382" s="131">
        <f t="shared" si="154"/>
        <v>0</v>
      </c>
      <c r="AQ382" s="131">
        <f t="shared" si="155"/>
        <v>0</v>
      </c>
      <c r="AR382" s="131">
        <f t="shared" si="156"/>
        <v>0</v>
      </c>
      <c r="AS382" s="136">
        <f t="shared" si="157"/>
        <v>0</v>
      </c>
      <c r="AT382" s="133">
        <f t="shared" si="158"/>
        <v>0</v>
      </c>
      <c r="AU382" s="131">
        <f t="shared" si="159"/>
        <v>0</v>
      </c>
      <c r="AV382" s="131">
        <f t="shared" si="160"/>
        <v>0</v>
      </c>
      <c r="AW382" s="131">
        <f t="shared" si="161"/>
        <v>0</v>
      </c>
      <c r="AX382" s="136">
        <f t="shared" si="162"/>
        <v>0</v>
      </c>
      <c r="AY382" s="133">
        <f t="shared" si="163"/>
        <v>0</v>
      </c>
      <c r="AZ382" s="131">
        <f t="shared" si="164"/>
        <v>0</v>
      </c>
      <c r="BA382" s="131">
        <f t="shared" si="165"/>
        <v>0</v>
      </c>
      <c r="BB382" s="131">
        <f t="shared" si="166"/>
        <v>0</v>
      </c>
      <c r="BC382" s="132">
        <f t="shared" si="167"/>
        <v>0</v>
      </c>
    </row>
    <row r="383" spans="1:55" x14ac:dyDescent="0.25">
      <c r="A383" s="138" t="s">
        <v>866</v>
      </c>
      <c r="B383" s="131" t="s">
        <v>43</v>
      </c>
      <c r="C383" s="131" t="s">
        <v>2070</v>
      </c>
      <c r="D383" s="131" t="s">
        <v>241</v>
      </c>
      <c r="E383" s="132" t="s">
        <v>1311</v>
      </c>
      <c r="F383" s="149"/>
      <c r="G383" s="153">
        <f t="shared" si="144"/>
        <v>1</v>
      </c>
      <c r="H383" s="134">
        <f t="shared" si="145"/>
        <v>0</v>
      </c>
      <c r="I383" s="135">
        <f t="shared" si="146"/>
        <v>0.9</v>
      </c>
      <c r="J383" s="167">
        <f t="shared" si="147"/>
        <v>131</v>
      </c>
      <c r="K383" s="149"/>
      <c r="L383" s="130">
        <v>1</v>
      </c>
      <c r="M383" s="131">
        <v>0</v>
      </c>
      <c r="N383" s="131">
        <v>0.9</v>
      </c>
      <c r="O383" s="132">
        <v>91</v>
      </c>
      <c r="P383" s="149"/>
      <c r="Q383" s="133">
        <v>0</v>
      </c>
      <c r="R383" s="131">
        <v>0</v>
      </c>
      <c r="S383" s="131">
        <v>0</v>
      </c>
      <c r="T383" s="132">
        <v>20</v>
      </c>
      <c r="U383" s="149"/>
      <c r="V383" s="133">
        <v>0</v>
      </c>
      <c r="W383" s="131">
        <v>0</v>
      </c>
      <c r="X383" s="131">
        <v>0</v>
      </c>
      <c r="Y383" s="132">
        <v>20</v>
      </c>
      <c r="Z383" s="149"/>
      <c r="AA383" s="133">
        <v>0</v>
      </c>
      <c r="AB383" s="131">
        <v>0</v>
      </c>
      <c r="AC383" s="131">
        <v>0</v>
      </c>
      <c r="AD383" s="132">
        <v>0</v>
      </c>
      <c r="AE383" s="149"/>
      <c r="AF383" s="133">
        <v>0</v>
      </c>
      <c r="AG383" s="131">
        <v>0</v>
      </c>
      <c r="AH383" s="131">
        <v>0</v>
      </c>
      <c r="AI383" s="132">
        <v>0</v>
      </c>
      <c r="AJ383" s="133">
        <f t="shared" si="148"/>
        <v>91</v>
      </c>
      <c r="AK383" s="131">
        <f t="shared" si="149"/>
        <v>20</v>
      </c>
      <c r="AL383" s="131">
        <f t="shared" si="150"/>
        <v>20</v>
      </c>
      <c r="AM383" s="131">
        <f t="shared" si="151"/>
        <v>0</v>
      </c>
      <c r="AN383" s="136">
        <f t="shared" si="152"/>
        <v>0</v>
      </c>
      <c r="AO383" s="133">
        <f t="shared" si="153"/>
        <v>1</v>
      </c>
      <c r="AP383" s="131">
        <f t="shared" si="154"/>
        <v>0</v>
      </c>
      <c r="AQ383" s="131">
        <f t="shared" si="155"/>
        <v>0</v>
      </c>
      <c r="AR383" s="131">
        <f t="shared" si="156"/>
        <v>0</v>
      </c>
      <c r="AS383" s="136">
        <f t="shared" si="157"/>
        <v>0</v>
      </c>
      <c r="AT383" s="133">
        <f t="shared" si="158"/>
        <v>0</v>
      </c>
      <c r="AU383" s="131">
        <f t="shared" si="159"/>
        <v>0</v>
      </c>
      <c r="AV383" s="131">
        <f t="shared" si="160"/>
        <v>0</v>
      </c>
      <c r="AW383" s="131">
        <f t="shared" si="161"/>
        <v>0</v>
      </c>
      <c r="AX383" s="136">
        <f t="shared" si="162"/>
        <v>0</v>
      </c>
      <c r="AY383" s="133">
        <f t="shared" si="163"/>
        <v>0.9</v>
      </c>
      <c r="AZ383" s="131">
        <f t="shared" si="164"/>
        <v>0</v>
      </c>
      <c r="BA383" s="131">
        <f t="shared" si="165"/>
        <v>0</v>
      </c>
      <c r="BB383" s="131">
        <f t="shared" si="166"/>
        <v>0</v>
      </c>
      <c r="BC383" s="132">
        <f t="shared" si="167"/>
        <v>0</v>
      </c>
    </row>
    <row r="384" spans="1:55" x14ac:dyDescent="0.25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49"/>
      <c r="G384" s="153">
        <f t="shared" si="144"/>
        <v>0</v>
      </c>
      <c r="H384" s="134">
        <f t="shared" si="145"/>
        <v>0</v>
      </c>
      <c r="I384" s="135">
        <f t="shared" si="146"/>
        <v>0</v>
      </c>
      <c r="J384" s="167">
        <f t="shared" si="147"/>
        <v>0</v>
      </c>
      <c r="K384" s="149"/>
      <c r="L384" s="130">
        <v>0</v>
      </c>
      <c r="M384" s="131">
        <v>0</v>
      </c>
      <c r="N384" s="131">
        <v>0</v>
      </c>
      <c r="O384" s="132">
        <v>0</v>
      </c>
      <c r="P384" s="149"/>
      <c r="Q384" s="133">
        <v>0</v>
      </c>
      <c r="R384" s="131">
        <v>0</v>
      </c>
      <c r="S384" s="131">
        <v>0</v>
      </c>
      <c r="T384" s="132">
        <v>0</v>
      </c>
      <c r="U384" s="149"/>
      <c r="V384" s="133">
        <v>0</v>
      </c>
      <c r="W384" s="131">
        <v>0</v>
      </c>
      <c r="X384" s="131">
        <v>0</v>
      </c>
      <c r="Y384" s="132">
        <v>0</v>
      </c>
      <c r="Z384" s="149"/>
      <c r="AA384" s="133">
        <v>0</v>
      </c>
      <c r="AB384" s="131">
        <v>0</v>
      </c>
      <c r="AC384" s="131">
        <v>0</v>
      </c>
      <c r="AD384" s="132">
        <v>0</v>
      </c>
      <c r="AE384" s="149"/>
      <c r="AF384" s="133">
        <v>0</v>
      </c>
      <c r="AG384" s="131">
        <v>0</v>
      </c>
      <c r="AH384" s="131">
        <v>0</v>
      </c>
      <c r="AI384" s="132">
        <v>0</v>
      </c>
      <c r="AJ384" s="133">
        <f t="shared" si="148"/>
        <v>0</v>
      </c>
      <c r="AK384" s="131">
        <f t="shared" si="149"/>
        <v>0</v>
      </c>
      <c r="AL384" s="131">
        <f t="shared" si="150"/>
        <v>0</v>
      </c>
      <c r="AM384" s="131">
        <f t="shared" si="151"/>
        <v>0</v>
      </c>
      <c r="AN384" s="136">
        <f t="shared" si="152"/>
        <v>0</v>
      </c>
      <c r="AO384" s="133">
        <f t="shared" si="153"/>
        <v>0</v>
      </c>
      <c r="AP384" s="131">
        <f t="shared" si="154"/>
        <v>0</v>
      </c>
      <c r="AQ384" s="131">
        <f t="shared" si="155"/>
        <v>0</v>
      </c>
      <c r="AR384" s="131">
        <f t="shared" si="156"/>
        <v>0</v>
      </c>
      <c r="AS384" s="136">
        <f t="shared" si="157"/>
        <v>0</v>
      </c>
      <c r="AT384" s="133">
        <f t="shared" si="158"/>
        <v>0</v>
      </c>
      <c r="AU384" s="131">
        <f t="shared" si="159"/>
        <v>0</v>
      </c>
      <c r="AV384" s="131">
        <f t="shared" si="160"/>
        <v>0</v>
      </c>
      <c r="AW384" s="131">
        <f t="shared" si="161"/>
        <v>0</v>
      </c>
      <c r="AX384" s="136">
        <f t="shared" si="162"/>
        <v>0</v>
      </c>
      <c r="AY384" s="133">
        <f t="shared" si="163"/>
        <v>0</v>
      </c>
      <c r="AZ384" s="131">
        <f t="shared" si="164"/>
        <v>0</v>
      </c>
      <c r="BA384" s="131">
        <f t="shared" si="165"/>
        <v>0</v>
      </c>
      <c r="BB384" s="131">
        <f t="shared" si="166"/>
        <v>0</v>
      </c>
      <c r="BC384" s="132">
        <f t="shared" si="167"/>
        <v>0</v>
      </c>
    </row>
    <row r="385" spans="1:55" x14ac:dyDescent="0.25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49"/>
      <c r="G385" s="153">
        <f t="shared" si="144"/>
        <v>0</v>
      </c>
      <c r="H385" s="134">
        <f t="shared" si="145"/>
        <v>0</v>
      </c>
      <c r="I385" s="135">
        <f t="shared" si="146"/>
        <v>0</v>
      </c>
      <c r="J385" s="167">
        <f t="shared" si="147"/>
        <v>0</v>
      </c>
      <c r="K385" s="149"/>
      <c r="L385" s="130">
        <v>0</v>
      </c>
      <c r="M385" s="131">
        <v>0</v>
      </c>
      <c r="N385" s="131">
        <v>0</v>
      </c>
      <c r="O385" s="132">
        <v>0</v>
      </c>
      <c r="P385" s="149"/>
      <c r="Q385" s="133">
        <v>0</v>
      </c>
      <c r="R385" s="131">
        <v>0</v>
      </c>
      <c r="S385" s="131">
        <v>0</v>
      </c>
      <c r="T385" s="132">
        <v>0</v>
      </c>
      <c r="U385" s="149"/>
      <c r="V385" s="133">
        <v>0</v>
      </c>
      <c r="W385" s="131">
        <v>0</v>
      </c>
      <c r="X385" s="131">
        <v>0</v>
      </c>
      <c r="Y385" s="132">
        <v>0</v>
      </c>
      <c r="Z385" s="149"/>
      <c r="AA385" s="133">
        <v>0</v>
      </c>
      <c r="AB385" s="131">
        <v>0</v>
      </c>
      <c r="AC385" s="131">
        <v>0</v>
      </c>
      <c r="AD385" s="132">
        <v>0</v>
      </c>
      <c r="AE385" s="149"/>
      <c r="AF385" s="133">
        <v>0</v>
      </c>
      <c r="AG385" s="131">
        <v>0</v>
      </c>
      <c r="AH385" s="131">
        <v>0</v>
      </c>
      <c r="AI385" s="132">
        <v>0</v>
      </c>
      <c r="AJ385" s="133">
        <f t="shared" si="148"/>
        <v>0</v>
      </c>
      <c r="AK385" s="131">
        <f t="shared" si="149"/>
        <v>0</v>
      </c>
      <c r="AL385" s="131">
        <f t="shared" si="150"/>
        <v>0</v>
      </c>
      <c r="AM385" s="131">
        <f t="shared" si="151"/>
        <v>0</v>
      </c>
      <c r="AN385" s="136">
        <f t="shared" si="152"/>
        <v>0</v>
      </c>
      <c r="AO385" s="133">
        <f t="shared" si="153"/>
        <v>0</v>
      </c>
      <c r="AP385" s="131">
        <f t="shared" si="154"/>
        <v>0</v>
      </c>
      <c r="AQ385" s="131">
        <f t="shared" si="155"/>
        <v>0</v>
      </c>
      <c r="AR385" s="131">
        <f t="shared" si="156"/>
        <v>0</v>
      </c>
      <c r="AS385" s="136">
        <f t="shared" si="157"/>
        <v>0</v>
      </c>
      <c r="AT385" s="133">
        <f t="shared" si="158"/>
        <v>0</v>
      </c>
      <c r="AU385" s="131">
        <f t="shared" si="159"/>
        <v>0</v>
      </c>
      <c r="AV385" s="131">
        <f t="shared" si="160"/>
        <v>0</v>
      </c>
      <c r="AW385" s="131">
        <f t="shared" si="161"/>
        <v>0</v>
      </c>
      <c r="AX385" s="136">
        <f t="shared" si="162"/>
        <v>0</v>
      </c>
      <c r="AY385" s="133">
        <f t="shared" si="163"/>
        <v>0</v>
      </c>
      <c r="AZ385" s="131">
        <f t="shared" si="164"/>
        <v>0</v>
      </c>
      <c r="BA385" s="131">
        <f t="shared" si="165"/>
        <v>0</v>
      </c>
      <c r="BB385" s="131">
        <f t="shared" si="166"/>
        <v>0</v>
      </c>
      <c r="BC385" s="132">
        <f t="shared" si="167"/>
        <v>0</v>
      </c>
    </row>
    <row r="386" spans="1:55" x14ac:dyDescent="0.25">
      <c r="A386" s="138" t="s">
        <v>869</v>
      </c>
      <c r="B386" s="131" t="s">
        <v>1398</v>
      </c>
      <c r="C386" s="131" t="s">
        <v>220</v>
      </c>
      <c r="D386" s="131" t="s">
        <v>219</v>
      </c>
      <c r="E386" s="132" t="s">
        <v>1955</v>
      </c>
      <c r="F386" s="149"/>
      <c r="G386" s="153">
        <f t="shared" si="144"/>
        <v>0</v>
      </c>
      <c r="H386" s="134">
        <f t="shared" si="145"/>
        <v>0</v>
      </c>
      <c r="I386" s="135">
        <f t="shared" si="146"/>
        <v>0</v>
      </c>
      <c r="J386" s="167">
        <f t="shared" si="147"/>
        <v>0</v>
      </c>
      <c r="K386" s="149"/>
      <c r="L386" s="130">
        <v>0</v>
      </c>
      <c r="M386" s="131">
        <v>0</v>
      </c>
      <c r="N386" s="131">
        <v>0</v>
      </c>
      <c r="O386" s="132">
        <v>0</v>
      </c>
      <c r="P386" s="149"/>
      <c r="Q386" s="133">
        <v>0</v>
      </c>
      <c r="R386" s="131">
        <v>0</v>
      </c>
      <c r="S386" s="131">
        <v>0</v>
      </c>
      <c r="T386" s="132">
        <v>0</v>
      </c>
      <c r="U386" s="149"/>
      <c r="V386" s="133">
        <v>0</v>
      </c>
      <c r="W386" s="131">
        <v>0</v>
      </c>
      <c r="X386" s="131">
        <v>0</v>
      </c>
      <c r="Y386" s="132">
        <v>0</v>
      </c>
      <c r="Z386" s="149"/>
      <c r="AA386" s="133">
        <v>0</v>
      </c>
      <c r="AB386" s="131">
        <v>0</v>
      </c>
      <c r="AC386" s="131">
        <v>0</v>
      </c>
      <c r="AD386" s="132">
        <v>0</v>
      </c>
      <c r="AE386" s="149"/>
      <c r="AF386" s="133">
        <v>0</v>
      </c>
      <c r="AG386" s="131">
        <v>0</v>
      </c>
      <c r="AH386" s="131">
        <v>0</v>
      </c>
      <c r="AI386" s="132">
        <v>0</v>
      </c>
      <c r="AJ386" s="133">
        <f t="shared" si="148"/>
        <v>0</v>
      </c>
      <c r="AK386" s="131">
        <f t="shared" si="149"/>
        <v>0</v>
      </c>
      <c r="AL386" s="131">
        <f t="shared" si="150"/>
        <v>0</v>
      </c>
      <c r="AM386" s="131">
        <f t="shared" si="151"/>
        <v>0</v>
      </c>
      <c r="AN386" s="136">
        <f t="shared" si="152"/>
        <v>0</v>
      </c>
      <c r="AO386" s="133">
        <f t="shared" si="153"/>
        <v>0</v>
      </c>
      <c r="AP386" s="131">
        <f t="shared" si="154"/>
        <v>0</v>
      </c>
      <c r="AQ386" s="131">
        <f t="shared" si="155"/>
        <v>0</v>
      </c>
      <c r="AR386" s="131">
        <f t="shared" si="156"/>
        <v>0</v>
      </c>
      <c r="AS386" s="136">
        <f t="shared" si="157"/>
        <v>0</v>
      </c>
      <c r="AT386" s="133">
        <f t="shared" si="158"/>
        <v>0</v>
      </c>
      <c r="AU386" s="131">
        <f t="shared" si="159"/>
        <v>0</v>
      </c>
      <c r="AV386" s="131">
        <f t="shared" si="160"/>
        <v>0</v>
      </c>
      <c r="AW386" s="131">
        <f t="shared" si="161"/>
        <v>0</v>
      </c>
      <c r="AX386" s="136">
        <f t="shared" si="162"/>
        <v>0</v>
      </c>
      <c r="AY386" s="133">
        <f t="shared" si="163"/>
        <v>0</v>
      </c>
      <c r="AZ386" s="131">
        <f t="shared" si="164"/>
        <v>0</v>
      </c>
      <c r="BA386" s="131">
        <f t="shared" si="165"/>
        <v>0</v>
      </c>
      <c r="BB386" s="131">
        <f t="shared" si="166"/>
        <v>0</v>
      </c>
      <c r="BC386" s="132">
        <f t="shared" si="167"/>
        <v>0</v>
      </c>
    </row>
    <row r="387" spans="1:55" x14ac:dyDescent="0.25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49"/>
      <c r="G387" s="153">
        <f t="shared" si="144"/>
        <v>0</v>
      </c>
      <c r="H387" s="134">
        <f t="shared" si="145"/>
        <v>0</v>
      </c>
      <c r="I387" s="135">
        <f t="shared" si="146"/>
        <v>0</v>
      </c>
      <c r="J387" s="167">
        <f t="shared" si="147"/>
        <v>0</v>
      </c>
      <c r="K387" s="149"/>
      <c r="L387" s="130">
        <v>0</v>
      </c>
      <c r="M387" s="131">
        <v>0</v>
      </c>
      <c r="N387" s="131">
        <v>0</v>
      </c>
      <c r="O387" s="132">
        <v>0</v>
      </c>
      <c r="P387" s="149"/>
      <c r="Q387" s="133">
        <v>0</v>
      </c>
      <c r="R387" s="131">
        <v>0</v>
      </c>
      <c r="S387" s="131">
        <v>0</v>
      </c>
      <c r="T387" s="132">
        <v>0</v>
      </c>
      <c r="U387" s="149"/>
      <c r="V387" s="133">
        <v>0</v>
      </c>
      <c r="W387" s="131">
        <v>0</v>
      </c>
      <c r="X387" s="131">
        <v>0</v>
      </c>
      <c r="Y387" s="132">
        <v>0</v>
      </c>
      <c r="Z387" s="149"/>
      <c r="AA387" s="133">
        <v>0</v>
      </c>
      <c r="AB387" s="131">
        <v>0</v>
      </c>
      <c r="AC387" s="131">
        <v>0</v>
      </c>
      <c r="AD387" s="132">
        <v>0</v>
      </c>
      <c r="AE387" s="149"/>
      <c r="AF387" s="133">
        <v>0</v>
      </c>
      <c r="AG387" s="131">
        <v>0</v>
      </c>
      <c r="AH387" s="131">
        <v>0</v>
      </c>
      <c r="AI387" s="132">
        <v>0</v>
      </c>
      <c r="AJ387" s="133">
        <f t="shared" si="148"/>
        <v>0</v>
      </c>
      <c r="AK387" s="131">
        <f t="shared" si="149"/>
        <v>0</v>
      </c>
      <c r="AL387" s="131">
        <f t="shared" si="150"/>
        <v>0</v>
      </c>
      <c r="AM387" s="131">
        <f t="shared" si="151"/>
        <v>0</v>
      </c>
      <c r="AN387" s="136">
        <f t="shared" si="152"/>
        <v>0</v>
      </c>
      <c r="AO387" s="133">
        <f t="shared" si="153"/>
        <v>0</v>
      </c>
      <c r="AP387" s="131">
        <f t="shared" si="154"/>
        <v>0</v>
      </c>
      <c r="AQ387" s="131">
        <f t="shared" si="155"/>
        <v>0</v>
      </c>
      <c r="AR387" s="131">
        <f t="shared" si="156"/>
        <v>0</v>
      </c>
      <c r="AS387" s="136">
        <f t="shared" si="157"/>
        <v>0</v>
      </c>
      <c r="AT387" s="133">
        <f t="shared" si="158"/>
        <v>0</v>
      </c>
      <c r="AU387" s="131">
        <f t="shared" si="159"/>
        <v>0</v>
      </c>
      <c r="AV387" s="131">
        <f t="shared" si="160"/>
        <v>0</v>
      </c>
      <c r="AW387" s="131">
        <f t="shared" si="161"/>
        <v>0</v>
      </c>
      <c r="AX387" s="136">
        <f t="shared" si="162"/>
        <v>0</v>
      </c>
      <c r="AY387" s="133">
        <f t="shared" si="163"/>
        <v>0</v>
      </c>
      <c r="AZ387" s="131">
        <f t="shared" si="164"/>
        <v>0</v>
      </c>
      <c r="BA387" s="131">
        <f t="shared" si="165"/>
        <v>0</v>
      </c>
      <c r="BB387" s="131">
        <f t="shared" si="166"/>
        <v>0</v>
      </c>
      <c r="BC387" s="132">
        <f t="shared" si="167"/>
        <v>0</v>
      </c>
    </row>
    <row r="388" spans="1:55" x14ac:dyDescent="0.25">
      <c r="A388" s="138" t="s">
        <v>871</v>
      </c>
      <c r="B388" s="131" t="s">
        <v>1294</v>
      </c>
      <c r="C388" s="131" t="s">
        <v>450</v>
      </c>
      <c r="D388" s="131" t="s">
        <v>153</v>
      </c>
      <c r="E388" s="132" t="s">
        <v>1311</v>
      </c>
      <c r="F388" s="149"/>
      <c r="G388" s="153">
        <f t="shared" ref="G388:G450" si="192">LARGE(AO388:AS388,1)+LARGE(AO388:AS388,2)+LARGE(AO388:AS388,3)+LARGE(AO388:AS388,4)</f>
        <v>0</v>
      </c>
      <c r="H388" s="134">
        <f t="shared" ref="H388:H450" si="193">LARGE(AT388:AX388,1)+LARGE(AT388:AX388,2)+LARGE(AT388:AX388,3)+LARGE(AT388:AX388,4)</f>
        <v>0</v>
      </c>
      <c r="I388" s="135">
        <f t="shared" ref="I388:I450" si="194">LARGE(AY388:BC388,1)+LARGE(AY388:BC388,2)+LARGE(AY388:BC388,3)+LARGE(AY388:BC388,4)</f>
        <v>0</v>
      </c>
      <c r="J388" s="167">
        <f t="shared" ref="J388:J450" si="195">LARGE(AJ388:AN388,1)+LARGE(AJ388:AN388,2)+LARGE(AJ388:AN388,3)+LARGE(AJ388:AN388,4)</f>
        <v>0</v>
      </c>
      <c r="K388" s="149"/>
      <c r="L388" s="130">
        <v>0</v>
      </c>
      <c r="M388" s="131">
        <v>0</v>
      </c>
      <c r="N388" s="131">
        <v>0</v>
      </c>
      <c r="O388" s="132">
        <v>0</v>
      </c>
      <c r="P388" s="149"/>
      <c r="Q388" s="133">
        <v>0</v>
      </c>
      <c r="R388" s="131">
        <v>0</v>
      </c>
      <c r="S388" s="131">
        <v>0</v>
      </c>
      <c r="T388" s="132">
        <v>0</v>
      </c>
      <c r="U388" s="149"/>
      <c r="V388" s="133">
        <v>0</v>
      </c>
      <c r="W388" s="131">
        <v>0</v>
      </c>
      <c r="X388" s="131">
        <v>0</v>
      </c>
      <c r="Y388" s="132">
        <v>0</v>
      </c>
      <c r="Z388" s="149"/>
      <c r="AA388" s="133">
        <v>0</v>
      </c>
      <c r="AB388" s="131">
        <v>0</v>
      </c>
      <c r="AC388" s="131">
        <v>0</v>
      </c>
      <c r="AD388" s="132">
        <v>0</v>
      </c>
      <c r="AE388" s="149"/>
      <c r="AF388" s="133">
        <v>0</v>
      </c>
      <c r="AG388" s="131">
        <v>0</v>
      </c>
      <c r="AH388" s="131">
        <v>0</v>
      </c>
      <c r="AI388" s="132">
        <v>0</v>
      </c>
      <c r="AJ388" s="133">
        <f t="shared" ref="AJ388:AJ450" si="196">O388</f>
        <v>0</v>
      </c>
      <c r="AK388" s="131">
        <f t="shared" ref="AK388:AK450" si="197">T388</f>
        <v>0</v>
      </c>
      <c r="AL388" s="131">
        <f t="shared" ref="AL388:AL450" si="198">Y388</f>
        <v>0</v>
      </c>
      <c r="AM388" s="131">
        <f t="shared" ref="AM388:AM450" si="199">AD388</f>
        <v>0</v>
      </c>
      <c r="AN388" s="136">
        <f t="shared" ref="AN388:AN450" si="200">AI388</f>
        <v>0</v>
      </c>
      <c r="AO388" s="133">
        <f t="shared" ref="AO388:AO450" si="201">L388</f>
        <v>0</v>
      </c>
      <c r="AP388" s="131">
        <f t="shared" ref="AP388:AP450" si="202">Q388</f>
        <v>0</v>
      </c>
      <c r="AQ388" s="131">
        <f t="shared" ref="AQ388:AQ450" si="203">V388</f>
        <v>0</v>
      </c>
      <c r="AR388" s="131">
        <f t="shared" ref="AR388:AR450" si="204">AA388</f>
        <v>0</v>
      </c>
      <c r="AS388" s="136">
        <f t="shared" ref="AS388:AS450" si="205">AF388</f>
        <v>0</v>
      </c>
      <c r="AT388" s="133">
        <f t="shared" ref="AT388:AT450" si="206">M388</f>
        <v>0</v>
      </c>
      <c r="AU388" s="131">
        <f t="shared" ref="AU388:AU450" si="207">R388</f>
        <v>0</v>
      </c>
      <c r="AV388" s="131">
        <f t="shared" ref="AV388:AV450" si="208">W388</f>
        <v>0</v>
      </c>
      <c r="AW388" s="131">
        <f t="shared" ref="AW388:AW450" si="209">AB388</f>
        <v>0</v>
      </c>
      <c r="AX388" s="136">
        <f t="shared" ref="AX388:AX450" si="210">AG388</f>
        <v>0</v>
      </c>
      <c r="AY388" s="133">
        <f t="shared" ref="AY388:AY450" si="211">N388</f>
        <v>0</v>
      </c>
      <c r="AZ388" s="131">
        <f t="shared" ref="AZ388:AZ450" si="212">S388</f>
        <v>0</v>
      </c>
      <c r="BA388" s="131">
        <f t="shared" ref="BA388:BA450" si="213">X388</f>
        <v>0</v>
      </c>
      <c r="BB388" s="131">
        <f t="shared" ref="BB388:BB450" si="214">AC388</f>
        <v>0</v>
      </c>
      <c r="BC388" s="132">
        <f t="shared" ref="BC388:BC450" si="215">AH388</f>
        <v>0</v>
      </c>
    </row>
    <row r="389" spans="1:55" x14ac:dyDescent="0.25">
      <c r="A389" s="138" t="s">
        <v>872</v>
      </c>
      <c r="B389" s="131" t="s">
        <v>2047</v>
      </c>
      <c r="C389" s="131" t="s">
        <v>175</v>
      </c>
      <c r="D389" s="131" t="s">
        <v>2071</v>
      </c>
      <c r="E389" s="132" t="s">
        <v>1314</v>
      </c>
      <c r="F389" s="149"/>
      <c r="G389" s="153">
        <f t="shared" si="192"/>
        <v>0</v>
      </c>
      <c r="H389" s="134">
        <f t="shared" si="193"/>
        <v>0</v>
      </c>
      <c r="I389" s="135">
        <f t="shared" si="194"/>
        <v>0</v>
      </c>
      <c r="J389" s="167">
        <f t="shared" si="195"/>
        <v>0</v>
      </c>
      <c r="K389" s="149"/>
      <c r="L389" s="130">
        <v>0</v>
      </c>
      <c r="M389" s="131">
        <v>0</v>
      </c>
      <c r="N389" s="131">
        <v>0</v>
      </c>
      <c r="O389" s="132">
        <v>0</v>
      </c>
      <c r="P389" s="149"/>
      <c r="Q389" s="133">
        <v>0</v>
      </c>
      <c r="R389" s="131">
        <v>0</v>
      </c>
      <c r="S389" s="131">
        <v>0</v>
      </c>
      <c r="T389" s="132">
        <v>0</v>
      </c>
      <c r="U389" s="149"/>
      <c r="V389" s="133">
        <v>0</v>
      </c>
      <c r="W389" s="131">
        <v>0</v>
      </c>
      <c r="X389" s="131">
        <v>0</v>
      </c>
      <c r="Y389" s="132">
        <v>0</v>
      </c>
      <c r="Z389" s="149"/>
      <c r="AA389" s="133">
        <v>0</v>
      </c>
      <c r="AB389" s="131">
        <v>0</v>
      </c>
      <c r="AC389" s="131">
        <v>0</v>
      </c>
      <c r="AD389" s="132">
        <v>0</v>
      </c>
      <c r="AE389" s="149"/>
      <c r="AF389" s="133">
        <v>0</v>
      </c>
      <c r="AG389" s="131">
        <v>0</v>
      </c>
      <c r="AH389" s="131">
        <v>0</v>
      </c>
      <c r="AI389" s="132">
        <v>0</v>
      </c>
      <c r="AJ389" s="133">
        <f t="shared" si="196"/>
        <v>0</v>
      </c>
      <c r="AK389" s="131">
        <f t="shared" si="197"/>
        <v>0</v>
      </c>
      <c r="AL389" s="131">
        <f t="shared" si="198"/>
        <v>0</v>
      </c>
      <c r="AM389" s="131">
        <f t="shared" si="199"/>
        <v>0</v>
      </c>
      <c r="AN389" s="136">
        <f t="shared" si="200"/>
        <v>0</v>
      </c>
      <c r="AO389" s="133">
        <f t="shared" si="201"/>
        <v>0</v>
      </c>
      <c r="AP389" s="131">
        <f t="shared" si="202"/>
        <v>0</v>
      </c>
      <c r="AQ389" s="131">
        <f t="shared" si="203"/>
        <v>0</v>
      </c>
      <c r="AR389" s="131">
        <f t="shared" si="204"/>
        <v>0</v>
      </c>
      <c r="AS389" s="136">
        <f t="shared" si="205"/>
        <v>0</v>
      </c>
      <c r="AT389" s="133">
        <f t="shared" si="206"/>
        <v>0</v>
      </c>
      <c r="AU389" s="131">
        <f t="shared" si="207"/>
        <v>0</v>
      </c>
      <c r="AV389" s="131">
        <f t="shared" si="208"/>
        <v>0</v>
      </c>
      <c r="AW389" s="131">
        <f t="shared" si="209"/>
        <v>0</v>
      </c>
      <c r="AX389" s="136">
        <f t="shared" si="210"/>
        <v>0</v>
      </c>
      <c r="AY389" s="133">
        <f t="shared" si="211"/>
        <v>0</v>
      </c>
      <c r="AZ389" s="131">
        <f t="shared" si="212"/>
        <v>0</v>
      </c>
      <c r="BA389" s="131">
        <f t="shared" si="213"/>
        <v>0</v>
      </c>
      <c r="BB389" s="131">
        <f t="shared" si="214"/>
        <v>0</v>
      </c>
      <c r="BC389" s="132">
        <f t="shared" si="215"/>
        <v>0</v>
      </c>
    </row>
    <row r="390" spans="1:55" x14ac:dyDescent="0.25">
      <c r="A390" s="138" t="s">
        <v>873</v>
      </c>
      <c r="B390" s="131" t="s">
        <v>2047</v>
      </c>
      <c r="C390" s="131" t="s">
        <v>2072</v>
      </c>
      <c r="D390" s="131" t="s">
        <v>2073</v>
      </c>
      <c r="E390" s="132" t="s">
        <v>2025</v>
      </c>
      <c r="F390" s="149"/>
      <c r="G390" s="153">
        <f t="shared" si="192"/>
        <v>0</v>
      </c>
      <c r="H390" s="134">
        <f t="shared" si="193"/>
        <v>0</v>
      </c>
      <c r="I390" s="135">
        <f t="shared" si="194"/>
        <v>0</v>
      </c>
      <c r="J390" s="167">
        <f t="shared" si="195"/>
        <v>0</v>
      </c>
      <c r="K390" s="149"/>
      <c r="L390" s="130">
        <v>0</v>
      </c>
      <c r="M390" s="131">
        <v>0</v>
      </c>
      <c r="N390" s="131">
        <v>0</v>
      </c>
      <c r="O390" s="132">
        <v>0</v>
      </c>
      <c r="P390" s="149"/>
      <c r="Q390" s="133">
        <v>0</v>
      </c>
      <c r="R390" s="131">
        <v>0</v>
      </c>
      <c r="S390" s="131">
        <v>0</v>
      </c>
      <c r="T390" s="132">
        <v>0</v>
      </c>
      <c r="U390" s="149"/>
      <c r="V390" s="133">
        <v>0</v>
      </c>
      <c r="W390" s="131">
        <v>0</v>
      </c>
      <c r="X390" s="131">
        <v>0</v>
      </c>
      <c r="Y390" s="132">
        <v>0</v>
      </c>
      <c r="Z390" s="149"/>
      <c r="AA390" s="133">
        <v>0</v>
      </c>
      <c r="AB390" s="131">
        <v>0</v>
      </c>
      <c r="AC390" s="131">
        <v>0</v>
      </c>
      <c r="AD390" s="132">
        <v>0</v>
      </c>
      <c r="AE390" s="149"/>
      <c r="AF390" s="133">
        <v>0</v>
      </c>
      <c r="AG390" s="131">
        <v>0</v>
      </c>
      <c r="AH390" s="131">
        <v>0</v>
      </c>
      <c r="AI390" s="132">
        <v>0</v>
      </c>
      <c r="AJ390" s="133">
        <f t="shared" si="196"/>
        <v>0</v>
      </c>
      <c r="AK390" s="131">
        <f t="shared" si="197"/>
        <v>0</v>
      </c>
      <c r="AL390" s="131">
        <f t="shared" si="198"/>
        <v>0</v>
      </c>
      <c r="AM390" s="131">
        <f t="shared" si="199"/>
        <v>0</v>
      </c>
      <c r="AN390" s="136">
        <f t="shared" si="200"/>
        <v>0</v>
      </c>
      <c r="AO390" s="133">
        <f t="shared" si="201"/>
        <v>0</v>
      </c>
      <c r="AP390" s="131">
        <f t="shared" si="202"/>
        <v>0</v>
      </c>
      <c r="AQ390" s="131">
        <f t="shared" si="203"/>
        <v>0</v>
      </c>
      <c r="AR390" s="131">
        <f t="shared" si="204"/>
        <v>0</v>
      </c>
      <c r="AS390" s="136">
        <f t="shared" si="205"/>
        <v>0</v>
      </c>
      <c r="AT390" s="133">
        <f t="shared" si="206"/>
        <v>0</v>
      </c>
      <c r="AU390" s="131">
        <f t="shared" si="207"/>
        <v>0</v>
      </c>
      <c r="AV390" s="131">
        <f t="shared" si="208"/>
        <v>0</v>
      </c>
      <c r="AW390" s="131">
        <f t="shared" si="209"/>
        <v>0</v>
      </c>
      <c r="AX390" s="136">
        <f t="shared" si="210"/>
        <v>0</v>
      </c>
      <c r="AY390" s="133">
        <f t="shared" si="211"/>
        <v>0</v>
      </c>
      <c r="AZ390" s="131">
        <f t="shared" si="212"/>
        <v>0</v>
      </c>
      <c r="BA390" s="131">
        <f t="shared" si="213"/>
        <v>0</v>
      </c>
      <c r="BB390" s="131">
        <f t="shared" si="214"/>
        <v>0</v>
      </c>
      <c r="BC390" s="132">
        <f t="shared" si="215"/>
        <v>0</v>
      </c>
    </row>
    <row r="391" spans="1:55" x14ac:dyDescent="0.25">
      <c r="A391" s="138" t="s">
        <v>874</v>
      </c>
      <c r="B391" s="131" t="s">
        <v>2047</v>
      </c>
      <c r="C391" s="131" t="s">
        <v>2074</v>
      </c>
      <c r="D391" s="131" t="s">
        <v>2075</v>
      </c>
      <c r="E391" s="132" t="s">
        <v>1954</v>
      </c>
      <c r="F391" s="149"/>
      <c r="G391" s="153">
        <f t="shared" si="192"/>
        <v>0</v>
      </c>
      <c r="H391" s="134">
        <f t="shared" si="193"/>
        <v>0</v>
      </c>
      <c r="I391" s="135">
        <f t="shared" si="194"/>
        <v>0</v>
      </c>
      <c r="J391" s="167">
        <f t="shared" si="195"/>
        <v>0</v>
      </c>
      <c r="K391" s="149"/>
      <c r="L391" s="130">
        <v>0</v>
      </c>
      <c r="M391" s="131">
        <v>0</v>
      </c>
      <c r="N391" s="131">
        <v>0</v>
      </c>
      <c r="O391" s="132">
        <v>0</v>
      </c>
      <c r="P391" s="149"/>
      <c r="Q391" s="133">
        <v>0</v>
      </c>
      <c r="R391" s="131">
        <v>0</v>
      </c>
      <c r="S391" s="131">
        <v>0</v>
      </c>
      <c r="T391" s="132">
        <v>0</v>
      </c>
      <c r="U391" s="149"/>
      <c r="V391" s="133">
        <v>0</v>
      </c>
      <c r="W391" s="131">
        <v>0</v>
      </c>
      <c r="X391" s="131">
        <v>0</v>
      </c>
      <c r="Y391" s="132">
        <v>0</v>
      </c>
      <c r="Z391" s="149"/>
      <c r="AA391" s="133">
        <v>0</v>
      </c>
      <c r="AB391" s="131">
        <v>0</v>
      </c>
      <c r="AC391" s="131">
        <v>0</v>
      </c>
      <c r="AD391" s="132">
        <v>0</v>
      </c>
      <c r="AE391" s="149"/>
      <c r="AF391" s="133">
        <v>0</v>
      </c>
      <c r="AG391" s="131">
        <v>0</v>
      </c>
      <c r="AH391" s="131">
        <v>0</v>
      </c>
      <c r="AI391" s="132">
        <v>0</v>
      </c>
      <c r="AJ391" s="133">
        <f t="shared" si="196"/>
        <v>0</v>
      </c>
      <c r="AK391" s="131">
        <f t="shared" si="197"/>
        <v>0</v>
      </c>
      <c r="AL391" s="131">
        <f t="shared" si="198"/>
        <v>0</v>
      </c>
      <c r="AM391" s="131">
        <f t="shared" si="199"/>
        <v>0</v>
      </c>
      <c r="AN391" s="136">
        <f t="shared" si="200"/>
        <v>0</v>
      </c>
      <c r="AO391" s="133">
        <f t="shared" si="201"/>
        <v>0</v>
      </c>
      <c r="AP391" s="131">
        <f t="shared" si="202"/>
        <v>0</v>
      </c>
      <c r="AQ391" s="131">
        <f t="shared" si="203"/>
        <v>0</v>
      </c>
      <c r="AR391" s="131">
        <f t="shared" si="204"/>
        <v>0</v>
      </c>
      <c r="AS391" s="136">
        <f t="shared" si="205"/>
        <v>0</v>
      </c>
      <c r="AT391" s="133">
        <f t="shared" si="206"/>
        <v>0</v>
      </c>
      <c r="AU391" s="131">
        <f t="shared" si="207"/>
        <v>0</v>
      </c>
      <c r="AV391" s="131">
        <f t="shared" si="208"/>
        <v>0</v>
      </c>
      <c r="AW391" s="131">
        <f t="shared" si="209"/>
        <v>0</v>
      </c>
      <c r="AX391" s="136">
        <f t="shared" si="210"/>
        <v>0</v>
      </c>
      <c r="AY391" s="133">
        <f t="shared" si="211"/>
        <v>0</v>
      </c>
      <c r="AZ391" s="131">
        <f t="shared" si="212"/>
        <v>0</v>
      </c>
      <c r="BA391" s="131">
        <f t="shared" si="213"/>
        <v>0</v>
      </c>
      <c r="BB391" s="131">
        <f t="shared" si="214"/>
        <v>0</v>
      </c>
      <c r="BC391" s="132">
        <f t="shared" si="215"/>
        <v>0</v>
      </c>
    </row>
    <row r="392" spans="1:55" x14ac:dyDescent="0.25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49"/>
      <c r="G392" s="153">
        <f t="shared" si="192"/>
        <v>0</v>
      </c>
      <c r="H392" s="134">
        <f t="shared" si="193"/>
        <v>0</v>
      </c>
      <c r="I392" s="135">
        <f t="shared" si="194"/>
        <v>0</v>
      </c>
      <c r="J392" s="167">
        <f t="shared" si="195"/>
        <v>40</v>
      </c>
      <c r="K392" s="149"/>
      <c r="L392" s="130">
        <v>0</v>
      </c>
      <c r="M392" s="131">
        <v>0</v>
      </c>
      <c r="N392" s="131">
        <v>0</v>
      </c>
      <c r="O392" s="132">
        <v>0</v>
      </c>
      <c r="P392" s="149"/>
      <c r="Q392" s="133">
        <v>0</v>
      </c>
      <c r="R392" s="131">
        <v>0</v>
      </c>
      <c r="S392" s="131">
        <v>0</v>
      </c>
      <c r="T392" s="132">
        <v>0</v>
      </c>
      <c r="U392" s="149"/>
      <c r="V392" s="133">
        <v>0</v>
      </c>
      <c r="W392" s="131">
        <v>0</v>
      </c>
      <c r="X392" s="131">
        <v>0</v>
      </c>
      <c r="Y392" s="132">
        <v>20</v>
      </c>
      <c r="Z392" s="149"/>
      <c r="AA392" s="133">
        <v>0</v>
      </c>
      <c r="AB392" s="131">
        <v>0</v>
      </c>
      <c r="AC392" s="131">
        <v>0</v>
      </c>
      <c r="AD392" s="132">
        <v>20</v>
      </c>
      <c r="AE392" s="149"/>
      <c r="AF392" s="133">
        <v>0</v>
      </c>
      <c r="AG392" s="131">
        <v>0</v>
      </c>
      <c r="AH392" s="131">
        <v>0</v>
      </c>
      <c r="AI392" s="132">
        <v>0</v>
      </c>
      <c r="AJ392" s="133">
        <f t="shared" si="196"/>
        <v>0</v>
      </c>
      <c r="AK392" s="131">
        <f t="shared" si="197"/>
        <v>0</v>
      </c>
      <c r="AL392" s="131">
        <f t="shared" si="198"/>
        <v>20</v>
      </c>
      <c r="AM392" s="131">
        <f t="shared" si="199"/>
        <v>20</v>
      </c>
      <c r="AN392" s="136">
        <f t="shared" si="200"/>
        <v>0</v>
      </c>
      <c r="AO392" s="133">
        <f t="shared" si="201"/>
        <v>0</v>
      </c>
      <c r="AP392" s="131">
        <f t="shared" si="202"/>
        <v>0</v>
      </c>
      <c r="AQ392" s="131">
        <f t="shared" si="203"/>
        <v>0</v>
      </c>
      <c r="AR392" s="131">
        <f t="shared" si="204"/>
        <v>0</v>
      </c>
      <c r="AS392" s="136">
        <f t="shared" si="205"/>
        <v>0</v>
      </c>
      <c r="AT392" s="133">
        <f t="shared" si="206"/>
        <v>0</v>
      </c>
      <c r="AU392" s="131">
        <f t="shared" si="207"/>
        <v>0</v>
      </c>
      <c r="AV392" s="131">
        <f t="shared" si="208"/>
        <v>0</v>
      </c>
      <c r="AW392" s="131">
        <f t="shared" si="209"/>
        <v>0</v>
      </c>
      <c r="AX392" s="136">
        <f t="shared" si="210"/>
        <v>0</v>
      </c>
      <c r="AY392" s="133">
        <f t="shared" si="211"/>
        <v>0</v>
      </c>
      <c r="AZ392" s="131">
        <f t="shared" si="212"/>
        <v>0</v>
      </c>
      <c r="BA392" s="131">
        <f t="shared" si="213"/>
        <v>0</v>
      </c>
      <c r="BB392" s="131">
        <f t="shared" si="214"/>
        <v>0</v>
      </c>
      <c r="BC392" s="132">
        <f t="shared" si="215"/>
        <v>0</v>
      </c>
    </row>
    <row r="393" spans="1:55" x14ac:dyDescent="0.25">
      <c r="A393" s="138" t="s">
        <v>876</v>
      </c>
      <c r="B393" s="131" t="s">
        <v>42</v>
      </c>
      <c r="C393" s="131" t="s">
        <v>2076</v>
      </c>
      <c r="D393" s="131" t="s">
        <v>2077</v>
      </c>
      <c r="E393" s="132" t="s">
        <v>1303</v>
      </c>
      <c r="F393" s="149"/>
      <c r="G393" s="153">
        <f t="shared" si="192"/>
        <v>0</v>
      </c>
      <c r="H393" s="134">
        <f t="shared" si="193"/>
        <v>0</v>
      </c>
      <c r="I393" s="135">
        <f t="shared" si="194"/>
        <v>0</v>
      </c>
      <c r="J393" s="167">
        <f t="shared" si="195"/>
        <v>0</v>
      </c>
      <c r="K393" s="149"/>
      <c r="L393" s="130">
        <v>0</v>
      </c>
      <c r="M393" s="131">
        <v>0</v>
      </c>
      <c r="N393" s="131">
        <v>0</v>
      </c>
      <c r="O393" s="132">
        <v>0</v>
      </c>
      <c r="P393" s="149"/>
      <c r="Q393" s="133">
        <v>0</v>
      </c>
      <c r="R393" s="131">
        <v>0</v>
      </c>
      <c r="S393" s="131">
        <v>0</v>
      </c>
      <c r="T393" s="132">
        <v>0</v>
      </c>
      <c r="U393" s="149"/>
      <c r="V393" s="133">
        <v>0</v>
      </c>
      <c r="W393" s="131">
        <v>0</v>
      </c>
      <c r="X393" s="131">
        <v>0</v>
      </c>
      <c r="Y393" s="132">
        <v>0</v>
      </c>
      <c r="Z393" s="149"/>
      <c r="AA393" s="133">
        <v>0</v>
      </c>
      <c r="AB393" s="131">
        <v>0</v>
      </c>
      <c r="AC393" s="131">
        <v>0</v>
      </c>
      <c r="AD393" s="132">
        <v>0</v>
      </c>
      <c r="AE393" s="149"/>
      <c r="AF393" s="133">
        <v>0</v>
      </c>
      <c r="AG393" s="131">
        <v>0</v>
      </c>
      <c r="AH393" s="131">
        <v>0</v>
      </c>
      <c r="AI393" s="132">
        <v>0</v>
      </c>
      <c r="AJ393" s="133">
        <f t="shared" si="196"/>
        <v>0</v>
      </c>
      <c r="AK393" s="131">
        <f t="shared" si="197"/>
        <v>0</v>
      </c>
      <c r="AL393" s="131">
        <f t="shared" si="198"/>
        <v>0</v>
      </c>
      <c r="AM393" s="131">
        <f t="shared" si="199"/>
        <v>0</v>
      </c>
      <c r="AN393" s="136">
        <f t="shared" si="200"/>
        <v>0</v>
      </c>
      <c r="AO393" s="133">
        <f t="shared" si="201"/>
        <v>0</v>
      </c>
      <c r="AP393" s="131">
        <f t="shared" si="202"/>
        <v>0</v>
      </c>
      <c r="AQ393" s="131">
        <f t="shared" si="203"/>
        <v>0</v>
      </c>
      <c r="AR393" s="131">
        <f t="shared" si="204"/>
        <v>0</v>
      </c>
      <c r="AS393" s="136">
        <f t="shared" si="205"/>
        <v>0</v>
      </c>
      <c r="AT393" s="133">
        <f t="shared" si="206"/>
        <v>0</v>
      </c>
      <c r="AU393" s="131">
        <f t="shared" si="207"/>
        <v>0</v>
      </c>
      <c r="AV393" s="131">
        <f t="shared" si="208"/>
        <v>0</v>
      </c>
      <c r="AW393" s="131">
        <f t="shared" si="209"/>
        <v>0</v>
      </c>
      <c r="AX393" s="136">
        <f t="shared" si="210"/>
        <v>0</v>
      </c>
      <c r="AY393" s="133">
        <f t="shared" si="211"/>
        <v>0</v>
      </c>
      <c r="AZ393" s="131">
        <f t="shared" si="212"/>
        <v>0</v>
      </c>
      <c r="BA393" s="131">
        <f t="shared" si="213"/>
        <v>0</v>
      </c>
      <c r="BB393" s="131">
        <f t="shared" si="214"/>
        <v>0</v>
      </c>
      <c r="BC393" s="132">
        <f t="shared" si="215"/>
        <v>0</v>
      </c>
    </row>
    <row r="394" spans="1:55" x14ac:dyDescent="0.25">
      <c r="A394" s="138" t="s">
        <v>877</v>
      </c>
      <c r="B394" s="131" t="s">
        <v>50</v>
      </c>
      <c r="C394" s="131" t="s">
        <v>2078</v>
      </c>
      <c r="D394" s="131" t="s">
        <v>347</v>
      </c>
      <c r="E394" s="132" t="s">
        <v>1311</v>
      </c>
      <c r="F394" s="149"/>
      <c r="G394" s="153">
        <f t="shared" si="192"/>
        <v>0</v>
      </c>
      <c r="H394" s="134">
        <f t="shared" si="193"/>
        <v>0</v>
      </c>
      <c r="I394" s="135">
        <f t="shared" si="194"/>
        <v>0</v>
      </c>
      <c r="J394" s="167">
        <f t="shared" si="195"/>
        <v>0</v>
      </c>
      <c r="K394" s="149"/>
      <c r="L394" s="130">
        <v>0</v>
      </c>
      <c r="M394" s="131">
        <v>0</v>
      </c>
      <c r="N394" s="131">
        <v>0</v>
      </c>
      <c r="O394" s="132">
        <v>0</v>
      </c>
      <c r="P394" s="149"/>
      <c r="Q394" s="133">
        <v>0</v>
      </c>
      <c r="R394" s="131">
        <v>0</v>
      </c>
      <c r="S394" s="131">
        <v>0</v>
      </c>
      <c r="T394" s="132">
        <v>0</v>
      </c>
      <c r="U394" s="149"/>
      <c r="V394" s="133">
        <v>0</v>
      </c>
      <c r="W394" s="131">
        <v>0</v>
      </c>
      <c r="X394" s="131">
        <v>0</v>
      </c>
      <c r="Y394" s="132">
        <v>0</v>
      </c>
      <c r="Z394" s="149"/>
      <c r="AA394" s="133">
        <v>0</v>
      </c>
      <c r="AB394" s="131">
        <v>0</v>
      </c>
      <c r="AC394" s="131">
        <v>0</v>
      </c>
      <c r="AD394" s="132">
        <v>0</v>
      </c>
      <c r="AE394" s="149"/>
      <c r="AF394" s="133">
        <v>0</v>
      </c>
      <c r="AG394" s="131">
        <v>0</v>
      </c>
      <c r="AH394" s="131">
        <v>0</v>
      </c>
      <c r="AI394" s="132">
        <v>0</v>
      </c>
      <c r="AJ394" s="133">
        <f t="shared" si="196"/>
        <v>0</v>
      </c>
      <c r="AK394" s="131">
        <f t="shared" si="197"/>
        <v>0</v>
      </c>
      <c r="AL394" s="131">
        <f t="shared" si="198"/>
        <v>0</v>
      </c>
      <c r="AM394" s="131">
        <f t="shared" si="199"/>
        <v>0</v>
      </c>
      <c r="AN394" s="136">
        <f t="shared" si="200"/>
        <v>0</v>
      </c>
      <c r="AO394" s="133">
        <f t="shared" si="201"/>
        <v>0</v>
      </c>
      <c r="AP394" s="131">
        <f t="shared" si="202"/>
        <v>0</v>
      </c>
      <c r="AQ394" s="131">
        <f t="shared" si="203"/>
        <v>0</v>
      </c>
      <c r="AR394" s="131">
        <f t="shared" si="204"/>
        <v>0</v>
      </c>
      <c r="AS394" s="136">
        <f t="shared" si="205"/>
        <v>0</v>
      </c>
      <c r="AT394" s="133">
        <f t="shared" si="206"/>
        <v>0</v>
      </c>
      <c r="AU394" s="131">
        <f t="shared" si="207"/>
        <v>0</v>
      </c>
      <c r="AV394" s="131">
        <f t="shared" si="208"/>
        <v>0</v>
      </c>
      <c r="AW394" s="131">
        <f t="shared" si="209"/>
        <v>0</v>
      </c>
      <c r="AX394" s="136">
        <f t="shared" si="210"/>
        <v>0</v>
      </c>
      <c r="AY394" s="133">
        <f t="shared" si="211"/>
        <v>0</v>
      </c>
      <c r="AZ394" s="131">
        <f t="shared" si="212"/>
        <v>0</v>
      </c>
      <c r="BA394" s="131">
        <f t="shared" si="213"/>
        <v>0</v>
      </c>
      <c r="BB394" s="131">
        <f t="shared" si="214"/>
        <v>0</v>
      </c>
      <c r="BC394" s="132">
        <f t="shared" si="215"/>
        <v>0</v>
      </c>
    </row>
    <row r="395" spans="1:55" x14ac:dyDescent="0.25">
      <c r="A395" s="138" t="s">
        <v>878</v>
      </c>
      <c r="B395" s="131" t="s">
        <v>50</v>
      </c>
      <c r="C395" s="131" t="s">
        <v>2079</v>
      </c>
      <c r="D395" s="131" t="s">
        <v>2080</v>
      </c>
      <c r="E395" s="132" t="s">
        <v>2025</v>
      </c>
      <c r="F395" s="149"/>
      <c r="G395" s="153">
        <f t="shared" si="192"/>
        <v>0</v>
      </c>
      <c r="H395" s="134">
        <f t="shared" si="193"/>
        <v>0</v>
      </c>
      <c r="I395" s="135">
        <f t="shared" si="194"/>
        <v>0</v>
      </c>
      <c r="J395" s="167">
        <f t="shared" si="195"/>
        <v>0</v>
      </c>
      <c r="K395" s="149"/>
      <c r="L395" s="130">
        <v>0</v>
      </c>
      <c r="M395" s="131">
        <v>0</v>
      </c>
      <c r="N395" s="131">
        <v>0</v>
      </c>
      <c r="O395" s="132">
        <v>0</v>
      </c>
      <c r="P395" s="149"/>
      <c r="Q395" s="133">
        <v>0</v>
      </c>
      <c r="R395" s="131">
        <v>0</v>
      </c>
      <c r="S395" s="131">
        <v>0</v>
      </c>
      <c r="T395" s="132">
        <v>0</v>
      </c>
      <c r="U395" s="149"/>
      <c r="V395" s="133">
        <v>0</v>
      </c>
      <c r="W395" s="131">
        <v>0</v>
      </c>
      <c r="X395" s="131">
        <v>0</v>
      </c>
      <c r="Y395" s="132">
        <v>0</v>
      </c>
      <c r="Z395" s="149"/>
      <c r="AA395" s="133">
        <v>0</v>
      </c>
      <c r="AB395" s="131">
        <v>0</v>
      </c>
      <c r="AC395" s="131">
        <v>0</v>
      </c>
      <c r="AD395" s="132">
        <v>0</v>
      </c>
      <c r="AE395" s="149"/>
      <c r="AF395" s="133">
        <v>0</v>
      </c>
      <c r="AG395" s="131">
        <v>0</v>
      </c>
      <c r="AH395" s="131">
        <v>0</v>
      </c>
      <c r="AI395" s="132">
        <v>0</v>
      </c>
      <c r="AJ395" s="133">
        <f t="shared" si="196"/>
        <v>0</v>
      </c>
      <c r="AK395" s="131">
        <f t="shared" si="197"/>
        <v>0</v>
      </c>
      <c r="AL395" s="131">
        <f t="shared" si="198"/>
        <v>0</v>
      </c>
      <c r="AM395" s="131">
        <f t="shared" si="199"/>
        <v>0</v>
      </c>
      <c r="AN395" s="136">
        <f t="shared" si="200"/>
        <v>0</v>
      </c>
      <c r="AO395" s="133">
        <f t="shared" si="201"/>
        <v>0</v>
      </c>
      <c r="AP395" s="131">
        <f t="shared" si="202"/>
        <v>0</v>
      </c>
      <c r="AQ395" s="131">
        <f t="shared" si="203"/>
        <v>0</v>
      </c>
      <c r="AR395" s="131">
        <f t="shared" si="204"/>
        <v>0</v>
      </c>
      <c r="AS395" s="136">
        <f t="shared" si="205"/>
        <v>0</v>
      </c>
      <c r="AT395" s="133">
        <f t="shared" si="206"/>
        <v>0</v>
      </c>
      <c r="AU395" s="131">
        <f t="shared" si="207"/>
        <v>0</v>
      </c>
      <c r="AV395" s="131">
        <f t="shared" si="208"/>
        <v>0</v>
      </c>
      <c r="AW395" s="131">
        <f t="shared" si="209"/>
        <v>0</v>
      </c>
      <c r="AX395" s="136">
        <f t="shared" si="210"/>
        <v>0</v>
      </c>
      <c r="AY395" s="133">
        <f t="shared" si="211"/>
        <v>0</v>
      </c>
      <c r="AZ395" s="131">
        <f t="shared" si="212"/>
        <v>0</v>
      </c>
      <c r="BA395" s="131">
        <f t="shared" si="213"/>
        <v>0</v>
      </c>
      <c r="BB395" s="131">
        <f t="shared" si="214"/>
        <v>0</v>
      </c>
      <c r="BC395" s="132">
        <f t="shared" si="215"/>
        <v>0</v>
      </c>
    </row>
    <row r="396" spans="1:55" x14ac:dyDescent="0.25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49"/>
      <c r="G396" s="153">
        <f t="shared" si="192"/>
        <v>0</v>
      </c>
      <c r="H396" s="134">
        <f t="shared" si="193"/>
        <v>0</v>
      </c>
      <c r="I396" s="135">
        <f t="shared" si="194"/>
        <v>0</v>
      </c>
      <c r="J396" s="167">
        <f t="shared" si="195"/>
        <v>0</v>
      </c>
      <c r="K396" s="149"/>
      <c r="L396" s="130">
        <v>0</v>
      </c>
      <c r="M396" s="131">
        <v>0</v>
      </c>
      <c r="N396" s="131">
        <v>0</v>
      </c>
      <c r="O396" s="132">
        <v>0</v>
      </c>
      <c r="P396" s="149"/>
      <c r="Q396" s="133">
        <v>0</v>
      </c>
      <c r="R396" s="131">
        <v>0</v>
      </c>
      <c r="S396" s="131">
        <v>0</v>
      </c>
      <c r="T396" s="132">
        <v>0</v>
      </c>
      <c r="U396" s="149"/>
      <c r="V396" s="133">
        <v>0</v>
      </c>
      <c r="W396" s="131">
        <v>0</v>
      </c>
      <c r="X396" s="131">
        <v>0</v>
      </c>
      <c r="Y396" s="132">
        <v>0</v>
      </c>
      <c r="Z396" s="149"/>
      <c r="AA396" s="133">
        <v>0</v>
      </c>
      <c r="AB396" s="131">
        <v>0</v>
      </c>
      <c r="AC396" s="131">
        <v>0</v>
      </c>
      <c r="AD396" s="132">
        <v>0</v>
      </c>
      <c r="AE396" s="149"/>
      <c r="AF396" s="133">
        <v>0</v>
      </c>
      <c r="AG396" s="131">
        <v>0</v>
      </c>
      <c r="AH396" s="131">
        <v>0</v>
      </c>
      <c r="AI396" s="132">
        <v>0</v>
      </c>
      <c r="AJ396" s="133">
        <f t="shared" si="196"/>
        <v>0</v>
      </c>
      <c r="AK396" s="131">
        <f t="shared" si="197"/>
        <v>0</v>
      </c>
      <c r="AL396" s="131">
        <f t="shared" si="198"/>
        <v>0</v>
      </c>
      <c r="AM396" s="131">
        <f t="shared" si="199"/>
        <v>0</v>
      </c>
      <c r="AN396" s="136">
        <f t="shared" si="200"/>
        <v>0</v>
      </c>
      <c r="AO396" s="133">
        <f t="shared" si="201"/>
        <v>0</v>
      </c>
      <c r="AP396" s="131">
        <f t="shared" si="202"/>
        <v>0</v>
      </c>
      <c r="AQ396" s="131">
        <f t="shared" si="203"/>
        <v>0</v>
      </c>
      <c r="AR396" s="131">
        <f t="shared" si="204"/>
        <v>0</v>
      </c>
      <c r="AS396" s="136">
        <f t="shared" si="205"/>
        <v>0</v>
      </c>
      <c r="AT396" s="133">
        <f t="shared" si="206"/>
        <v>0</v>
      </c>
      <c r="AU396" s="131">
        <f t="shared" si="207"/>
        <v>0</v>
      </c>
      <c r="AV396" s="131">
        <f t="shared" si="208"/>
        <v>0</v>
      </c>
      <c r="AW396" s="131">
        <f t="shared" si="209"/>
        <v>0</v>
      </c>
      <c r="AX396" s="136">
        <f t="shared" si="210"/>
        <v>0</v>
      </c>
      <c r="AY396" s="133">
        <f t="shared" si="211"/>
        <v>0</v>
      </c>
      <c r="AZ396" s="131">
        <f t="shared" si="212"/>
        <v>0</v>
      </c>
      <c r="BA396" s="131">
        <f t="shared" si="213"/>
        <v>0</v>
      </c>
      <c r="BB396" s="131">
        <f t="shared" si="214"/>
        <v>0</v>
      </c>
      <c r="BC396" s="132">
        <f t="shared" si="215"/>
        <v>0</v>
      </c>
    </row>
    <row r="397" spans="1:55" x14ac:dyDescent="0.25">
      <c r="A397" s="138" t="s">
        <v>880</v>
      </c>
      <c r="B397" s="131" t="s">
        <v>43</v>
      </c>
      <c r="C397" s="131" t="s">
        <v>1961</v>
      </c>
      <c r="D397" s="131" t="s">
        <v>1962</v>
      </c>
      <c r="E397" s="132" t="s">
        <v>1314</v>
      </c>
      <c r="F397" s="149"/>
      <c r="G397" s="153">
        <f t="shared" si="192"/>
        <v>0</v>
      </c>
      <c r="H397" s="134">
        <f t="shared" si="193"/>
        <v>0</v>
      </c>
      <c r="I397" s="135">
        <f t="shared" si="194"/>
        <v>0</v>
      </c>
      <c r="J397" s="167">
        <f t="shared" si="195"/>
        <v>60</v>
      </c>
      <c r="K397" s="149"/>
      <c r="L397" s="130">
        <v>0</v>
      </c>
      <c r="M397" s="131">
        <v>0</v>
      </c>
      <c r="N397" s="131">
        <v>0</v>
      </c>
      <c r="O397" s="132">
        <v>0</v>
      </c>
      <c r="P397" s="149"/>
      <c r="Q397" s="133">
        <v>0</v>
      </c>
      <c r="R397" s="131">
        <v>0</v>
      </c>
      <c r="S397" s="131">
        <v>0</v>
      </c>
      <c r="T397" s="132">
        <v>20</v>
      </c>
      <c r="U397" s="149"/>
      <c r="V397" s="133">
        <v>0</v>
      </c>
      <c r="W397" s="131">
        <v>0</v>
      </c>
      <c r="X397" s="131">
        <v>0</v>
      </c>
      <c r="Y397" s="132">
        <v>20</v>
      </c>
      <c r="Z397" s="149"/>
      <c r="AA397" s="133">
        <v>0</v>
      </c>
      <c r="AB397" s="131">
        <v>0</v>
      </c>
      <c r="AC397" s="131">
        <v>0</v>
      </c>
      <c r="AD397" s="132">
        <v>0</v>
      </c>
      <c r="AE397" s="149"/>
      <c r="AF397" s="133">
        <v>0</v>
      </c>
      <c r="AG397" s="131">
        <v>0</v>
      </c>
      <c r="AH397" s="131">
        <v>0</v>
      </c>
      <c r="AI397" s="132">
        <v>20</v>
      </c>
      <c r="AJ397" s="133">
        <f t="shared" si="196"/>
        <v>0</v>
      </c>
      <c r="AK397" s="131">
        <f t="shared" si="197"/>
        <v>20</v>
      </c>
      <c r="AL397" s="131">
        <f t="shared" si="198"/>
        <v>20</v>
      </c>
      <c r="AM397" s="131">
        <f t="shared" si="199"/>
        <v>0</v>
      </c>
      <c r="AN397" s="136">
        <f t="shared" si="200"/>
        <v>20</v>
      </c>
      <c r="AO397" s="133">
        <f t="shared" si="201"/>
        <v>0</v>
      </c>
      <c r="AP397" s="131">
        <f t="shared" si="202"/>
        <v>0</v>
      </c>
      <c r="AQ397" s="131">
        <f t="shared" si="203"/>
        <v>0</v>
      </c>
      <c r="AR397" s="131">
        <f t="shared" si="204"/>
        <v>0</v>
      </c>
      <c r="AS397" s="136">
        <f t="shared" si="205"/>
        <v>0</v>
      </c>
      <c r="AT397" s="133">
        <f t="shared" si="206"/>
        <v>0</v>
      </c>
      <c r="AU397" s="131">
        <f t="shared" si="207"/>
        <v>0</v>
      </c>
      <c r="AV397" s="131">
        <f t="shared" si="208"/>
        <v>0</v>
      </c>
      <c r="AW397" s="131">
        <f t="shared" si="209"/>
        <v>0</v>
      </c>
      <c r="AX397" s="136">
        <f t="shared" si="210"/>
        <v>0</v>
      </c>
      <c r="AY397" s="133">
        <f t="shared" si="211"/>
        <v>0</v>
      </c>
      <c r="AZ397" s="131">
        <f t="shared" si="212"/>
        <v>0</v>
      </c>
      <c r="BA397" s="131">
        <f t="shared" si="213"/>
        <v>0</v>
      </c>
      <c r="BB397" s="131">
        <f t="shared" si="214"/>
        <v>0</v>
      </c>
      <c r="BC397" s="132">
        <f t="shared" si="215"/>
        <v>0</v>
      </c>
    </row>
    <row r="398" spans="1:55" x14ac:dyDescent="0.25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49"/>
      <c r="G398" s="153">
        <f t="shared" si="192"/>
        <v>1</v>
      </c>
      <c r="H398" s="134">
        <f t="shared" si="193"/>
        <v>3</v>
      </c>
      <c r="I398" s="135">
        <f t="shared" si="194"/>
        <v>8.8000000000000007</v>
      </c>
      <c r="J398" s="167">
        <f t="shared" si="195"/>
        <v>581</v>
      </c>
      <c r="K398" s="149"/>
      <c r="L398" s="130">
        <v>0</v>
      </c>
      <c r="M398" s="131">
        <v>1</v>
      </c>
      <c r="N398" s="131">
        <v>1.3</v>
      </c>
      <c r="O398" s="132">
        <v>98</v>
      </c>
      <c r="P398" s="149"/>
      <c r="Q398" s="133">
        <v>0</v>
      </c>
      <c r="R398" s="131">
        <v>1</v>
      </c>
      <c r="S398" s="131">
        <v>1.4</v>
      </c>
      <c r="T398" s="132">
        <v>176</v>
      </c>
      <c r="U398" s="149"/>
      <c r="V398" s="133">
        <v>1</v>
      </c>
      <c r="W398" s="131">
        <v>1</v>
      </c>
      <c r="X398" s="131">
        <v>6.1</v>
      </c>
      <c r="Y398" s="132">
        <v>287</v>
      </c>
      <c r="Z398" s="149"/>
      <c r="AA398" s="133">
        <v>0</v>
      </c>
      <c r="AB398" s="131">
        <v>0</v>
      </c>
      <c r="AC398" s="131">
        <v>0</v>
      </c>
      <c r="AD398" s="132">
        <v>0</v>
      </c>
      <c r="AE398" s="149"/>
      <c r="AF398" s="133">
        <v>0</v>
      </c>
      <c r="AG398" s="131">
        <v>0</v>
      </c>
      <c r="AH398" s="131">
        <v>0</v>
      </c>
      <c r="AI398" s="132">
        <v>20</v>
      </c>
      <c r="AJ398" s="133">
        <f t="shared" si="196"/>
        <v>98</v>
      </c>
      <c r="AK398" s="131">
        <f t="shared" si="197"/>
        <v>176</v>
      </c>
      <c r="AL398" s="131">
        <f t="shared" si="198"/>
        <v>287</v>
      </c>
      <c r="AM398" s="131">
        <f t="shared" si="199"/>
        <v>0</v>
      </c>
      <c r="AN398" s="136">
        <f t="shared" si="200"/>
        <v>20</v>
      </c>
      <c r="AO398" s="133">
        <f t="shared" si="201"/>
        <v>0</v>
      </c>
      <c r="AP398" s="131">
        <f t="shared" si="202"/>
        <v>0</v>
      </c>
      <c r="AQ398" s="131">
        <f t="shared" si="203"/>
        <v>1</v>
      </c>
      <c r="AR398" s="131">
        <f t="shared" si="204"/>
        <v>0</v>
      </c>
      <c r="AS398" s="136">
        <f t="shared" si="205"/>
        <v>0</v>
      </c>
      <c r="AT398" s="133">
        <f t="shared" si="206"/>
        <v>1</v>
      </c>
      <c r="AU398" s="131">
        <f t="shared" si="207"/>
        <v>1</v>
      </c>
      <c r="AV398" s="131">
        <f t="shared" si="208"/>
        <v>1</v>
      </c>
      <c r="AW398" s="131">
        <f t="shared" si="209"/>
        <v>0</v>
      </c>
      <c r="AX398" s="136">
        <f t="shared" si="210"/>
        <v>0</v>
      </c>
      <c r="AY398" s="133">
        <f t="shared" si="211"/>
        <v>1.3</v>
      </c>
      <c r="AZ398" s="131">
        <f t="shared" si="212"/>
        <v>1.4</v>
      </c>
      <c r="BA398" s="131">
        <f t="shared" si="213"/>
        <v>6.1</v>
      </c>
      <c r="BB398" s="131">
        <f t="shared" si="214"/>
        <v>0</v>
      </c>
      <c r="BC398" s="132">
        <f t="shared" si="215"/>
        <v>0</v>
      </c>
    </row>
    <row r="399" spans="1:55" x14ac:dyDescent="0.25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49"/>
      <c r="G399" s="153">
        <f t="shared" si="192"/>
        <v>0</v>
      </c>
      <c r="H399" s="134">
        <f t="shared" si="193"/>
        <v>0</v>
      </c>
      <c r="I399" s="135">
        <f t="shared" si="194"/>
        <v>0</v>
      </c>
      <c r="J399" s="167">
        <f t="shared" si="195"/>
        <v>0</v>
      </c>
      <c r="K399" s="149"/>
      <c r="L399" s="130">
        <v>0</v>
      </c>
      <c r="M399" s="131">
        <v>0</v>
      </c>
      <c r="N399" s="131">
        <v>0</v>
      </c>
      <c r="O399" s="132">
        <v>0</v>
      </c>
      <c r="P399" s="149"/>
      <c r="Q399" s="133">
        <v>0</v>
      </c>
      <c r="R399" s="131">
        <v>0</v>
      </c>
      <c r="S399" s="131">
        <v>0</v>
      </c>
      <c r="T399" s="132">
        <v>0</v>
      </c>
      <c r="U399" s="149"/>
      <c r="V399" s="133">
        <v>0</v>
      </c>
      <c r="W399" s="131">
        <v>0</v>
      </c>
      <c r="X399" s="131">
        <v>0</v>
      </c>
      <c r="Y399" s="132">
        <v>0</v>
      </c>
      <c r="Z399" s="149"/>
      <c r="AA399" s="133">
        <v>0</v>
      </c>
      <c r="AB399" s="131">
        <v>0</v>
      </c>
      <c r="AC399" s="131">
        <v>0</v>
      </c>
      <c r="AD399" s="132">
        <v>0</v>
      </c>
      <c r="AE399" s="149"/>
      <c r="AF399" s="133">
        <v>0</v>
      </c>
      <c r="AG399" s="131">
        <v>0</v>
      </c>
      <c r="AH399" s="131">
        <v>0</v>
      </c>
      <c r="AI399" s="132">
        <v>0</v>
      </c>
      <c r="AJ399" s="133">
        <f t="shared" si="196"/>
        <v>0</v>
      </c>
      <c r="AK399" s="131">
        <f t="shared" si="197"/>
        <v>0</v>
      </c>
      <c r="AL399" s="131">
        <f t="shared" si="198"/>
        <v>0</v>
      </c>
      <c r="AM399" s="131">
        <f t="shared" si="199"/>
        <v>0</v>
      </c>
      <c r="AN399" s="136">
        <f t="shared" si="200"/>
        <v>0</v>
      </c>
      <c r="AO399" s="133">
        <f t="shared" si="201"/>
        <v>0</v>
      </c>
      <c r="AP399" s="131">
        <f t="shared" si="202"/>
        <v>0</v>
      </c>
      <c r="AQ399" s="131">
        <f t="shared" si="203"/>
        <v>0</v>
      </c>
      <c r="AR399" s="131">
        <f t="shared" si="204"/>
        <v>0</v>
      </c>
      <c r="AS399" s="136">
        <f t="shared" si="205"/>
        <v>0</v>
      </c>
      <c r="AT399" s="133">
        <f t="shared" si="206"/>
        <v>0</v>
      </c>
      <c r="AU399" s="131">
        <f t="shared" si="207"/>
        <v>0</v>
      </c>
      <c r="AV399" s="131">
        <f t="shared" si="208"/>
        <v>0</v>
      </c>
      <c r="AW399" s="131">
        <f t="shared" si="209"/>
        <v>0</v>
      </c>
      <c r="AX399" s="136">
        <f t="shared" si="210"/>
        <v>0</v>
      </c>
      <c r="AY399" s="133">
        <f t="shared" si="211"/>
        <v>0</v>
      </c>
      <c r="AZ399" s="131">
        <f t="shared" si="212"/>
        <v>0</v>
      </c>
      <c r="BA399" s="131">
        <f t="shared" si="213"/>
        <v>0</v>
      </c>
      <c r="BB399" s="131">
        <f t="shared" si="214"/>
        <v>0</v>
      </c>
      <c r="BC399" s="132">
        <f t="shared" si="215"/>
        <v>0</v>
      </c>
    </row>
    <row r="400" spans="1:55" x14ac:dyDescent="0.25">
      <c r="A400" s="138" t="s">
        <v>1066</v>
      </c>
      <c r="B400" s="131" t="s">
        <v>1068</v>
      </c>
      <c r="C400" s="131" t="s">
        <v>221</v>
      </c>
      <c r="D400" s="131" t="s">
        <v>265</v>
      </c>
      <c r="E400" s="132" t="s">
        <v>1955</v>
      </c>
      <c r="F400" s="149"/>
      <c r="G400" s="153">
        <f t="shared" si="192"/>
        <v>0</v>
      </c>
      <c r="H400" s="134">
        <f t="shared" si="193"/>
        <v>0</v>
      </c>
      <c r="I400" s="135">
        <f t="shared" si="194"/>
        <v>0</v>
      </c>
      <c r="J400" s="167">
        <f t="shared" si="195"/>
        <v>0</v>
      </c>
      <c r="K400" s="149"/>
      <c r="L400" s="130">
        <v>0</v>
      </c>
      <c r="M400" s="131">
        <v>0</v>
      </c>
      <c r="N400" s="131">
        <v>0</v>
      </c>
      <c r="O400" s="132">
        <v>0</v>
      </c>
      <c r="P400" s="149"/>
      <c r="Q400" s="133">
        <v>0</v>
      </c>
      <c r="R400" s="131">
        <v>0</v>
      </c>
      <c r="S400" s="131">
        <v>0</v>
      </c>
      <c r="T400" s="132">
        <v>0</v>
      </c>
      <c r="U400" s="149"/>
      <c r="V400" s="133">
        <v>0</v>
      </c>
      <c r="W400" s="131">
        <v>0</v>
      </c>
      <c r="X400" s="131">
        <v>0</v>
      </c>
      <c r="Y400" s="132">
        <v>0</v>
      </c>
      <c r="Z400" s="149"/>
      <c r="AA400" s="133">
        <v>0</v>
      </c>
      <c r="AB400" s="131">
        <v>0</v>
      </c>
      <c r="AC400" s="131">
        <v>0</v>
      </c>
      <c r="AD400" s="132">
        <v>0</v>
      </c>
      <c r="AE400" s="149"/>
      <c r="AF400" s="133">
        <v>0</v>
      </c>
      <c r="AG400" s="131">
        <v>0</v>
      </c>
      <c r="AH400" s="131">
        <v>0</v>
      </c>
      <c r="AI400" s="132">
        <v>0</v>
      </c>
      <c r="AJ400" s="133">
        <f t="shared" si="196"/>
        <v>0</v>
      </c>
      <c r="AK400" s="131">
        <f t="shared" si="197"/>
        <v>0</v>
      </c>
      <c r="AL400" s="131">
        <f t="shared" si="198"/>
        <v>0</v>
      </c>
      <c r="AM400" s="131">
        <f t="shared" si="199"/>
        <v>0</v>
      </c>
      <c r="AN400" s="136">
        <f t="shared" si="200"/>
        <v>0</v>
      </c>
      <c r="AO400" s="133">
        <f t="shared" si="201"/>
        <v>0</v>
      </c>
      <c r="AP400" s="131">
        <f t="shared" si="202"/>
        <v>0</v>
      </c>
      <c r="AQ400" s="131">
        <f t="shared" si="203"/>
        <v>0</v>
      </c>
      <c r="AR400" s="131">
        <f t="shared" si="204"/>
        <v>0</v>
      </c>
      <c r="AS400" s="136">
        <f t="shared" si="205"/>
        <v>0</v>
      </c>
      <c r="AT400" s="133">
        <f t="shared" si="206"/>
        <v>0</v>
      </c>
      <c r="AU400" s="131">
        <f t="shared" si="207"/>
        <v>0</v>
      </c>
      <c r="AV400" s="131">
        <f t="shared" si="208"/>
        <v>0</v>
      </c>
      <c r="AW400" s="131">
        <f t="shared" si="209"/>
        <v>0</v>
      </c>
      <c r="AX400" s="136">
        <f t="shared" si="210"/>
        <v>0</v>
      </c>
      <c r="AY400" s="133">
        <f t="shared" si="211"/>
        <v>0</v>
      </c>
      <c r="AZ400" s="131">
        <f t="shared" si="212"/>
        <v>0</v>
      </c>
      <c r="BA400" s="131">
        <f t="shared" si="213"/>
        <v>0</v>
      </c>
      <c r="BB400" s="131">
        <f t="shared" si="214"/>
        <v>0</v>
      </c>
      <c r="BC400" s="132">
        <f t="shared" si="215"/>
        <v>0</v>
      </c>
    </row>
    <row r="401" spans="1:55" x14ac:dyDescent="0.25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49"/>
      <c r="G401" s="153">
        <f t="shared" si="192"/>
        <v>1</v>
      </c>
      <c r="H401" s="134">
        <f t="shared" si="193"/>
        <v>2</v>
      </c>
      <c r="I401" s="135">
        <f t="shared" si="194"/>
        <v>48.6</v>
      </c>
      <c r="J401" s="167">
        <f t="shared" si="195"/>
        <v>761</v>
      </c>
      <c r="K401" s="149"/>
      <c r="L401" s="130">
        <v>0</v>
      </c>
      <c r="M401" s="131">
        <v>1</v>
      </c>
      <c r="N401" s="131">
        <v>27.3</v>
      </c>
      <c r="O401" s="132">
        <v>231</v>
      </c>
      <c r="P401" s="149"/>
      <c r="Q401" s="133">
        <v>0</v>
      </c>
      <c r="R401" s="131">
        <v>0</v>
      </c>
      <c r="S401" s="131">
        <v>0</v>
      </c>
      <c r="T401" s="132">
        <v>20</v>
      </c>
      <c r="U401" s="149"/>
      <c r="V401" s="133">
        <v>1</v>
      </c>
      <c r="W401" s="131">
        <v>0</v>
      </c>
      <c r="X401" s="131">
        <v>0.5</v>
      </c>
      <c r="Y401" s="132">
        <v>230</v>
      </c>
      <c r="Z401" s="149"/>
      <c r="AA401" s="133">
        <v>0</v>
      </c>
      <c r="AB401" s="131">
        <v>0</v>
      </c>
      <c r="AC401" s="131">
        <v>0</v>
      </c>
      <c r="AD401" s="132">
        <v>20</v>
      </c>
      <c r="AE401" s="149"/>
      <c r="AF401" s="133">
        <v>0</v>
      </c>
      <c r="AG401" s="131">
        <v>1</v>
      </c>
      <c r="AH401" s="131">
        <v>20.8</v>
      </c>
      <c r="AI401" s="132">
        <v>280</v>
      </c>
      <c r="AJ401" s="133">
        <f t="shared" si="196"/>
        <v>231</v>
      </c>
      <c r="AK401" s="131">
        <f t="shared" si="197"/>
        <v>20</v>
      </c>
      <c r="AL401" s="131">
        <f t="shared" si="198"/>
        <v>230</v>
      </c>
      <c r="AM401" s="131">
        <f t="shared" si="199"/>
        <v>20</v>
      </c>
      <c r="AN401" s="136">
        <f t="shared" si="200"/>
        <v>280</v>
      </c>
      <c r="AO401" s="133">
        <f t="shared" si="201"/>
        <v>0</v>
      </c>
      <c r="AP401" s="131">
        <f t="shared" si="202"/>
        <v>0</v>
      </c>
      <c r="AQ401" s="131">
        <f t="shared" si="203"/>
        <v>1</v>
      </c>
      <c r="AR401" s="131">
        <f t="shared" si="204"/>
        <v>0</v>
      </c>
      <c r="AS401" s="136">
        <f t="shared" si="205"/>
        <v>0</v>
      </c>
      <c r="AT401" s="133">
        <f t="shared" si="206"/>
        <v>1</v>
      </c>
      <c r="AU401" s="131">
        <f t="shared" si="207"/>
        <v>0</v>
      </c>
      <c r="AV401" s="131">
        <f t="shared" si="208"/>
        <v>0</v>
      </c>
      <c r="AW401" s="131">
        <f t="shared" si="209"/>
        <v>0</v>
      </c>
      <c r="AX401" s="136">
        <f t="shared" si="210"/>
        <v>1</v>
      </c>
      <c r="AY401" s="133">
        <f t="shared" si="211"/>
        <v>27.3</v>
      </c>
      <c r="AZ401" s="131">
        <f t="shared" si="212"/>
        <v>0</v>
      </c>
      <c r="BA401" s="131">
        <f t="shared" si="213"/>
        <v>0.5</v>
      </c>
      <c r="BB401" s="131">
        <f t="shared" si="214"/>
        <v>0</v>
      </c>
      <c r="BC401" s="132">
        <f t="shared" si="215"/>
        <v>20.8</v>
      </c>
    </row>
    <row r="402" spans="1:55" x14ac:dyDescent="0.25">
      <c r="A402" s="138" t="s">
        <v>884</v>
      </c>
      <c r="B402" s="131" t="s">
        <v>1293</v>
      </c>
      <c r="C402" s="131" t="s">
        <v>247</v>
      </c>
      <c r="D402" s="131" t="s">
        <v>262</v>
      </c>
      <c r="E402" s="132" t="s">
        <v>1955</v>
      </c>
      <c r="F402" s="149"/>
      <c r="G402" s="153">
        <f t="shared" si="192"/>
        <v>0</v>
      </c>
      <c r="H402" s="134">
        <f t="shared" si="193"/>
        <v>0</v>
      </c>
      <c r="I402" s="135">
        <f t="shared" si="194"/>
        <v>0</v>
      </c>
      <c r="J402" s="167">
        <f t="shared" si="195"/>
        <v>0</v>
      </c>
      <c r="K402" s="149"/>
      <c r="L402" s="130">
        <v>0</v>
      </c>
      <c r="M402" s="131">
        <v>0</v>
      </c>
      <c r="N402" s="131">
        <v>0</v>
      </c>
      <c r="O402" s="132">
        <v>0</v>
      </c>
      <c r="P402" s="149"/>
      <c r="Q402" s="133">
        <v>0</v>
      </c>
      <c r="R402" s="131">
        <v>0</v>
      </c>
      <c r="S402" s="131">
        <v>0</v>
      </c>
      <c r="T402" s="132">
        <v>0</v>
      </c>
      <c r="U402" s="149"/>
      <c r="V402" s="133">
        <v>0</v>
      </c>
      <c r="W402" s="131">
        <v>0</v>
      </c>
      <c r="X402" s="131">
        <v>0</v>
      </c>
      <c r="Y402" s="132">
        <v>0</v>
      </c>
      <c r="Z402" s="149"/>
      <c r="AA402" s="133">
        <v>0</v>
      </c>
      <c r="AB402" s="131">
        <v>0</v>
      </c>
      <c r="AC402" s="131">
        <v>0</v>
      </c>
      <c r="AD402" s="132">
        <v>0</v>
      </c>
      <c r="AE402" s="149"/>
      <c r="AF402" s="133">
        <v>0</v>
      </c>
      <c r="AG402" s="131">
        <v>0</v>
      </c>
      <c r="AH402" s="131">
        <v>0</v>
      </c>
      <c r="AI402" s="132">
        <v>0</v>
      </c>
      <c r="AJ402" s="133">
        <f t="shared" si="196"/>
        <v>0</v>
      </c>
      <c r="AK402" s="131">
        <f t="shared" si="197"/>
        <v>0</v>
      </c>
      <c r="AL402" s="131">
        <f t="shared" si="198"/>
        <v>0</v>
      </c>
      <c r="AM402" s="131">
        <f t="shared" si="199"/>
        <v>0</v>
      </c>
      <c r="AN402" s="136">
        <f t="shared" si="200"/>
        <v>0</v>
      </c>
      <c r="AO402" s="133">
        <f t="shared" si="201"/>
        <v>0</v>
      </c>
      <c r="AP402" s="131">
        <f t="shared" si="202"/>
        <v>0</v>
      </c>
      <c r="AQ402" s="131">
        <f t="shared" si="203"/>
        <v>0</v>
      </c>
      <c r="AR402" s="131">
        <f t="shared" si="204"/>
        <v>0</v>
      </c>
      <c r="AS402" s="136">
        <f t="shared" si="205"/>
        <v>0</v>
      </c>
      <c r="AT402" s="133">
        <f t="shared" si="206"/>
        <v>0</v>
      </c>
      <c r="AU402" s="131">
        <f t="shared" si="207"/>
        <v>0</v>
      </c>
      <c r="AV402" s="131">
        <f t="shared" si="208"/>
        <v>0</v>
      </c>
      <c r="AW402" s="131">
        <f t="shared" si="209"/>
        <v>0</v>
      </c>
      <c r="AX402" s="136">
        <f t="shared" si="210"/>
        <v>0</v>
      </c>
      <c r="AY402" s="133">
        <f t="shared" si="211"/>
        <v>0</v>
      </c>
      <c r="AZ402" s="131">
        <f t="shared" si="212"/>
        <v>0</v>
      </c>
      <c r="BA402" s="131">
        <f t="shared" si="213"/>
        <v>0</v>
      </c>
      <c r="BB402" s="131">
        <f t="shared" si="214"/>
        <v>0</v>
      </c>
      <c r="BC402" s="132">
        <f t="shared" si="215"/>
        <v>0</v>
      </c>
    </row>
    <row r="403" spans="1:55" x14ac:dyDescent="0.25">
      <c r="A403" s="138" t="s">
        <v>885</v>
      </c>
      <c r="B403" s="131" t="s">
        <v>37</v>
      </c>
      <c r="C403" s="131" t="s">
        <v>441</v>
      </c>
      <c r="D403" s="131" t="s">
        <v>295</v>
      </c>
      <c r="E403" s="132" t="s">
        <v>1312</v>
      </c>
      <c r="F403" s="149"/>
      <c r="G403" s="153">
        <f t="shared" si="192"/>
        <v>0</v>
      </c>
      <c r="H403" s="134">
        <f t="shared" si="193"/>
        <v>2</v>
      </c>
      <c r="I403" s="135">
        <f t="shared" si="194"/>
        <v>21</v>
      </c>
      <c r="J403" s="167">
        <f t="shared" si="195"/>
        <v>282</v>
      </c>
      <c r="K403" s="149"/>
      <c r="L403" s="130">
        <v>0</v>
      </c>
      <c r="M403" s="131">
        <v>0</v>
      </c>
      <c r="N403" s="131">
        <v>0</v>
      </c>
      <c r="O403" s="132">
        <v>0</v>
      </c>
      <c r="P403" s="149"/>
      <c r="Q403" s="133">
        <v>0</v>
      </c>
      <c r="R403" s="131">
        <v>0</v>
      </c>
      <c r="S403" s="131">
        <v>0</v>
      </c>
      <c r="T403" s="132">
        <v>0</v>
      </c>
      <c r="U403" s="149"/>
      <c r="V403" s="133">
        <v>0</v>
      </c>
      <c r="W403" s="131">
        <v>0</v>
      </c>
      <c r="X403" s="131">
        <v>0</v>
      </c>
      <c r="Y403" s="132">
        <v>0</v>
      </c>
      <c r="Z403" s="149"/>
      <c r="AA403" s="133">
        <v>0</v>
      </c>
      <c r="AB403" s="131">
        <v>0</v>
      </c>
      <c r="AC403" s="131">
        <v>0</v>
      </c>
      <c r="AD403" s="132">
        <v>0</v>
      </c>
      <c r="AE403" s="149"/>
      <c r="AF403" s="133">
        <v>0</v>
      </c>
      <c r="AG403" s="131">
        <v>2</v>
      </c>
      <c r="AH403" s="131">
        <v>21</v>
      </c>
      <c r="AI403" s="132">
        <v>282</v>
      </c>
      <c r="AJ403" s="133">
        <f t="shared" si="196"/>
        <v>0</v>
      </c>
      <c r="AK403" s="131">
        <f t="shared" si="197"/>
        <v>0</v>
      </c>
      <c r="AL403" s="131">
        <f t="shared" si="198"/>
        <v>0</v>
      </c>
      <c r="AM403" s="131">
        <f t="shared" si="199"/>
        <v>0</v>
      </c>
      <c r="AN403" s="136">
        <f t="shared" si="200"/>
        <v>282</v>
      </c>
      <c r="AO403" s="133">
        <f t="shared" si="201"/>
        <v>0</v>
      </c>
      <c r="AP403" s="131">
        <f t="shared" si="202"/>
        <v>0</v>
      </c>
      <c r="AQ403" s="131">
        <f t="shared" si="203"/>
        <v>0</v>
      </c>
      <c r="AR403" s="131">
        <f t="shared" si="204"/>
        <v>0</v>
      </c>
      <c r="AS403" s="136">
        <f t="shared" si="205"/>
        <v>0</v>
      </c>
      <c r="AT403" s="133">
        <f t="shared" si="206"/>
        <v>0</v>
      </c>
      <c r="AU403" s="131">
        <f t="shared" si="207"/>
        <v>0</v>
      </c>
      <c r="AV403" s="131">
        <f t="shared" si="208"/>
        <v>0</v>
      </c>
      <c r="AW403" s="131">
        <f t="shared" si="209"/>
        <v>0</v>
      </c>
      <c r="AX403" s="136">
        <f t="shared" si="210"/>
        <v>2</v>
      </c>
      <c r="AY403" s="133">
        <f t="shared" si="211"/>
        <v>0</v>
      </c>
      <c r="AZ403" s="131">
        <f t="shared" si="212"/>
        <v>0</v>
      </c>
      <c r="BA403" s="131">
        <f t="shared" si="213"/>
        <v>0</v>
      </c>
      <c r="BB403" s="131">
        <f t="shared" si="214"/>
        <v>0</v>
      </c>
      <c r="BC403" s="132">
        <f t="shared" si="215"/>
        <v>21</v>
      </c>
    </row>
    <row r="404" spans="1:55" x14ac:dyDescent="0.25">
      <c r="A404" s="138" t="s">
        <v>886</v>
      </c>
      <c r="B404" s="131" t="s">
        <v>1029</v>
      </c>
      <c r="C404" s="131" t="s">
        <v>137</v>
      </c>
      <c r="D404" s="131" t="s">
        <v>136</v>
      </c>
      <c r="E404" s="132" t="s">
        <v>1955</v>
      </c>
      <c r="F404" s="149"/>
      <c r="G404" s="153">
        <f t="shared" si="192"/>
        <v>0</v>
      </c>
      <c r="H404" s="134">
        <f t="shared" si="193"/>
        <v>0</v>
      </c>
      <c r="I404" s="135">
        <f t="shared" si="194"/>
        <v>0</v>
      </c>
      <c r="J404" s="167">
        <f t="shared" si="195"/>
        <v>0</v>
      </c>
      <c r="K404" s="149"/>
      <c r="L404" s="130">
        <v>0</v>
      </c>
      <c r="M404" s="131">
        <v>0</v>
      </c>
      <c r="N404" s="131">
        <v>0</v>
      </c>
      <c r="O404" s="132">
        <v>0</v>
      </c>
      <c r="P404" s="149"/>
      <c r="Q404" s="133">
        <v>0</v>
      </c>
      <c r="R404" s="131">
        <v>0</v>
      </c>
      <c r="S404" s="131">
        <v>0</v>
      </c>
      <c r="T404" s="132">
        <v>0</v>
      </c>
      <c r="U404" s="149"/>
      <c r="V404" s="133">
        <v>0</v>
      </c>
      <c r="W404" s="131">
        <v>0</v>
      </c>
      <c r="X404" s="131">
        <v>0</v>
      </c>
      <c r="Y404" s="132">
        <v>0</v>
      </c>
      <c r="Z404" s="149"/>
      <c r="AA404" s="133">
        <v>0</v>
      </c>
      <c r="AB404" s="131">
        <v>0</v>
      </c>
      <c r="AC404" s="131">
        <v>0</v>
      </c>
      <c r="AD404" s="132">
        <v>0</v>
      </c>
      <c r="AE404" s="149"/>
      <c r="AF404" s="133">
        <v>0</v>
      </c>
      <c r="AG404" s="131">
        <v>0</v>
      </c>
      <c r="AH404" s="131">
        <v>0</v>
      </c>
      <c r="AI404" s="132">
        <v>0</v>
      </c>
      <c r="AJ404" s="133">
        <f t="shared" si="196"/>
        <v>0</v>
      </c>
      <c r="AK404" s="131">
        <f t="shared" si="197"/>
        <v>0</v>
      </c>
      <c r="AL404" s="131">
        <f t="shared" si="198"/>
        <v>0</v>
      </c>
      <c r="AM404" s="131">
        <f t="shared" si="199"/>
        <v>0</v>
      </c>
      <c r="AN404" s="136">
        <f t="shared" si="200"/>
        <v>0</v>
      </c>
      <c r="AO404" s="133">
        <f t="shared" si="201"/>
        <v>0</v>
      </c>
      <c r="AP404" s="131">
        <f t="shared" si="202"/>
        <v>0</v>
      </c>
      <c r="AQ404" s="131">
        <f t="shared" si="203"/>
        <v>0</v>
      </c>
      <c r="AR404" s="131">
        <f t="shared" si="204"/>
        <v>0</v>
      </c>
      <c r="AS404" s="136">
        <f t="shared" si="205"/>
        <v>0</v>
      </c>
      <c r="AT404" s="133">
        <f t="shared" si="206"/>
        <v>0</v>
      </c>
      <c r="AU404" s="131">
        <f t="shared" si="207"/>
        <v>0</v>
      </c>
      <c r="AV404" s="131">
        <f t="shared" si="208"/>
        <v>0</v>
      </c>
      <c r="AW404" s="131">
        <f t="shared" si="209"/>
        <v>0</v>
      </c>
      <c r="AX404" s="136">
        <f t="shared" si="210"/>
        <v>0</v>
      </c>
      <c r="AY404" s="133">
        <f t="shared" si="211"/>
        <v>0</v>
      </c>
      <c r="AZ404" s="131">
        <f t="shared" si="212"/>
        <v>0</v>
      </c>
      <c r="BA404" s="131">
        <f t="shared" si="213"/>
        <v>0</v>
      </c>
      <c r="BB404" s="131">
        <f t="shared" si="214"/>
        <v>0</v>
      </c>
      <c r="BC404" s="132">
        <f t="shared" si="215"/>
        <v>0</v>
      </c>
    </row>
    <row r="405" spans="1:55" x14ac:dyDescent="0.25">
      <c r="A405" s="138" t="s">
        <v>887</v>
      </c>
      <c r="B405" s="131" t="s">
        <v>42</v>
      </c>
      <c r="C405" s="131" t="s">
        <v>2081</v>
      </c>
      <c r="D405" s="131" t="s">
        <v>2077</v>
      </c>
      <c r="E405" s="132" t="s">
        <v>1954</v>
      </c>
      <c r="F405" s="149"/>
      <c r="G405" s="153">
        <f t="shared" si="192"/>
        <v>0</v>
      </c>
      <c r="H405" s="134">
        <f t="shared" si="193"/>
        <v>0</v>
      </c>
      <c r="I405" s="135">
        <f t="shared" si="194"/>
        <v>0</v>
      </c>
      <c r="J405" s="167">
        <f t="shared" si="195"/>
        <v>0</v>
      </c>
      <c r="K405" s="149"/>
      <c r="L405" s="130">
        <v>0</v>
      </c>
      <c r="M405" s="131">
        <v>0</v>
      </c>
      <c r="N405" s="131">
        <v>0</v>
      </c>
      <c r="O405" s="132">
        <v>0</v>
      </c>
      <c r="P405" s="149"/>
      <c r="Q405" s="133">
        <v>0</v>
      </c>
      <c r="R405" s="131">
        <v>0</v>
      </c>
      <c r="S405" s="131">
        <v>0</v>
      </c>
      <c r="T405" s="132">
        <v>0</v>
      </c>
      <c r="U405" s="149"/>
      <c r="V405" s="133">
        <v>0</v>
      </c>
      <c r="W405" s="131">
        <v>0</v>
      </c>
      <c r="X405" s="131">
        <v>0</v>
      </c>
      <c r="Y405" s="132">
        <v>0</v>
      </c>
      <c r="Z405" s="149"/>
      <c r="AA405" s="133">
        <v>0</v>
      </c>
      <c r="AB405" s="131">
        <v>0</v>
      </c>
      <c r="AC405" s="131">
        <v>0</v>
      </c>
      <c r="AD405" s="132">
        <v>0</v>
      </c>
      <c r="AE405" s="149"/>
      <c r="AF405" s="133">
        <v>0</v>
      </c>
      <c r="AG405" s="131">
        <v>0</v>
      </c>
      <c r="AH405" s="131">
        <v>0</v>
      </c>
      <c r="AI405" s="132">
        <v>0</v>
      </c>
      <c r="AJ405" s="133">
        <f t="shared" si="196"/>
        <v>0</v>
      </c>
      <c r="AK405" s="131">
        <f t="shared" si="197"/>
        <v>0</v>
      </c>
      <c r="AL405" s="131">
        <f t="shared" si="198"/>
        <v>0</v>
      </c>
      <c r="AM405" s="131">
        <f t="shared" si="199"/>
        <v>0</v>
      </c>
      <c r="AN405" s="136">
        <f t="shared" si="200"/>
        <v>0</v>
      </c>
      <c r="AO405" s="133">
        <f t="shared" si="201"/>
        <v>0</v>
      </c>
      <c r="AP405" s="131">
        <f t="shared" si="202"/>
        <v>0</v>
      </c>
      <c r="AQ405" s="131">
        <f t="shared" si="203"/>
        <v>0</v>
      </c>
      <c r="AR405" s="131">
        <f t="shared" si="204"/>
        <v>0</v>
      </c>
      <c r="AS405" s="136">
        <f t="shared" si="205"/>
        <v>0</v>
      </c>
      <c r="AT405" s="133">
        <f t="shared" si="206"/>
        <v>0</v>
      </c>
      <c r="AU405" s="131">
        <f t="shared" si="207"/>
        <v>0</v>
      </c>
      <c r="AV405" s="131">
        <f t="shared" si="208"/>
        <v>0</v>
      </c>
      <c r="AW405" s="131">
        <f t="shared" si="209"/>
        <v>0</v>
      </c>
      <c r="AX405" s="136">
        <f t="shared" si="210"/>
        <v>0</v>
      </c>
      <c r="AY405" s="133">
        <f t="shared" si="211"/>
        <v>0</v>
      </c>
      <c r="AZ405" s="131">
        <f t="shared" si="212"/>
        <v>0</v>
      </c>
      <c r="BA405" s="131">
        <f t="shared" si="213"/>
        <v>0</v>
      </c>
      <c r="BB405" s="131">
        <f t="shared" si="214"/>
        <v>0</v>
      </c>
      <c r="BC405" s="132">
        <f t="shared" si="215"/>
        <v>0</v>
      </c>
    </row>
    <row r="406" spans="1:55" x14ac:dyDescent="0.25">
      <c r="A406" s="138" t="s">
        <v>888</v>
      </c>
      <c r="B406" s="131" t="s">
        <v>47</v>
      </c>
      <c r="C406" s="131" t="s">
        <v>1975</v>
      </c>
      <c r="D406" s="131" t="s">
        <v>1976</v>
      </c>
      <c r="E406" s="132" t="s">
        <v>1303</v>
      </c>
      <c r="F406" s="149"/>
      <c r="G406" s="153">
        <f t="shared" si="192"/>
        <v>1</v>
      </c>
      <c r="H406" s="134">
        <f t="shared" si="193"/>
        <v>1</v>
      </c>
      <c r="I406" s="135">
        <f t="shared" si="194"/>
        <v>2.2999999999999998</v>
      </c>
      <c r="J406" s="167">
        <f t="shared" si="195"/>
        <v>361</v>
      </c>
      <c r="K406" s="149"/>
      <c r="L406" s="130">
        <v>0</v>
      </c>
      <c r="M406" s="131">
        <v>0</v>
      </c>
      <c r="N406" s="131">
        <v>0</v>
      </c>
      <c r="O406" s="132">
        <v>0</v>
      </c>
      <c r="P406" s="149"/>
      <c r="Q406" s="133">
        <v>0</v>
      </c>
      <c r="R406" s="131">
        <v>1</v>
      </c>
      <c r="S406" s="131">
        <v>1.5</v>
      </c>
      <c r="T406" s="132">
        <v>178</v>
      </c>
      <c r="U406" s="149"/>
      <c r="V406" s="133">
        <v>0</v>
      </c>
      <c r="W406" s="131">
        <v>0</v>
      </c>
      <c r="X406" s="131">
        <v>0</v>
      </c>
      <c r="Y406" s="132">
        <v>20</v>
      </c>
      <c r="Z406" s="149"/>
      <c r="AA406" s="133">
        <v>1</v>
      </c>
      <c r="AB406" s="131">
        <v>0</v>
      </c>
      <c r="AC406" s="131">
        <v>0.8</v>
      </c>
      <c r="AD406" s="132">
        <v>143</v>
      </c>
      <c r="AE406" s="149"/>
      <c r="AF406" s="133">
        <v>0</v>
      </c>
      <c r="AG406" s="131">
        <v>0</v>
      </c>
      <c r="AH406" s="131">
        <v>0</v>
      </c>
      <c r="AI406" s="132">
        <v>20</v>
      </c>
      <c r="AJ406" s="133">
        <f t="shared" si="196"/>
        <v>0</v>
      </c>
      <c r="AK406" s="131">
        <f t="shared" si="197"/>
        <v>178</v>
      </c>
      <c r="AL406" s="131">
        <f t="shared" si="198"/>
        <v>20</v>
      </c>
      <c r="AM406" s="131">
        <f t="shared" si="199"/>
        <v>143</v>
      </c>
      <c r="AN406" s="136">
        <f t="shared" si="200"/>
        <v>20</v>
      </c>
      <c r="AO406" s="133">
        <f t="shared" si="201"/>
        <v>0</v>
      </c>
      <c r="AP406" s="131">
        <f t="shared" si="202"/>
        <v>0</v>
      </c>
      <c r="AQ406" s="131">
        <f t="shared" si="203"/>
        <v>0</v>
      </c>
      <c r="AR406" s="131">
        <f t="shared" si="204"/>
        <v>1</v>
      </c>
      <c r="AS406" s="136">
        <f t="shared" si="205"/>
        <v>0</v>
      </c>
      <c r="AT406" s="133">
        <f t="shared" si="206"/>
        <v>0</v>
      </c>
      <c r="AU406" s="131">
        <f t="shared" si="207"/>
        <v>1</v>
      </c>
      <c r="AV406" s="131">
        <f t="shared" si="208"/>
        <v>0</v>
      </c>
      <c r="AW406" s="131">
        <f t="shared" si="209"/>
        <v>0</v>
      </c>
      <c r="AX406" s="136">
        <f t="shared" si="210"/>
        <v>0</v>
      </c>
      <c r="AY406" s="133">
        <f t="shared" si="211"/>
        <v>0</v>
      </c>
      <c r="AZ406" s="131">
        <f t="shared" si="212"/>
        <v>1.5</v>
      </c>
      <c r="BA406" s="131">
        <f t="shared" si="213"/>
        <v>0</v>
      </c>
      <c r="BB406" s="131">
        <f t="shared" si="214"/>
        <v>0.8</v>
      </c>
      <c r="BC406" s="132">
        <f t="shared" si="215"/>
        <v>0</v>
      </c>
    </row>
    <row r="407" spans="1:55" x14ac:dyDescent="0.25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49"/>
      <c r="G407" s="153">
        <f t="shared" si="192"/>
        <v>0</v>
      </c>
      <c r="H407" s="134">
        <f t="shared" si="193"/>
        <v>0</v>
      </c>
      <c r="I407" s="135">
        <f t="shared" si="194"/>
        <v>0</v>
      </c>
      <c r="J407" s="167">
        <f t="shared" si="195"/>
        <v>0</v>
      </c>
      <c r="K407" s="149"/>
      <c r="L407" s="130">
        <v>0</v>
      </c>
      <c r="M407" s="131">
        <v>0</v>
      </c>
      <c r="N407" s="131">
        <v>0</v>
      </c>
      <c r="O407" s="132">
        <v>0</v>
      </c>
      <c r="P407" s="149"/>
      <c r="Q407" s="133">
        <v>0</v>
      </c>
      <c r="R407" s="131">
        <v>0</v>
      </c>
      <c r="S407" s="131">
        <v>0</v>
      </c>
      <c r="T407" s="132">
        <v>0</v>
      </c>
      <c r="U407" s="149"/>
      <c r="V407" s="133">
        <v>0</v>
      </c>
      <c r="W407" s="131">
        <v>0</v>
      </c>
      <c r="X407" s="131">
        <v>0</v>
      </c>
      <c r="Y407" s="132">
        <v>0</v>
      </c>
      <c r="Z407" s="149"/>
      <c r="AA407" s="133">
        <v>0</v>
      </c>
      <c r="AB407" s="131">
        <v>0</v>
      </c>
      <c r="AC407" s="131">
        <v>0</v>
      </c>
      <c r="AD407" s="132">
        <v>0</v>
      </c>
      <c r="AE407" s="149"/>
      <c r="AF407" s="133">
        <v>0</v>
      </c>
      <c r="AG407" s="131">
        <v>0</v>
      </c>
      <c r="AH407" s="131">
        <v>0</v>
      </c>
      <c r="AI407" s="132">
        <v>0</v>
      </c>
      <c r="AJ407" s="133">
        <f t="shared" si="196"/>
        <v>0</v>
      </c>
      <c r="AK407" s="131">
        <f t="shared" si="197"/>
        <v>0</v>
      </c>
      <c r="AL407" s="131">
        <f t="shared" si="198"/>
        <v>0</v>
      </c>
      <c r="AM407" s="131">
        <f t="shared" si="199"/>
        <v>0</v>
      </c>
      <c r="AN407" s="136">
        <f t="shared" si="200"/>
        <v>0</v>
      </c>
      <c r="AO407" s="133">
        <f t="shared" si="201"/>
        <v>0</v>
      </c>
      <c r="AP407" s="131">
        <f t="shared" si="202"/>
        <v>0</v>
      </c>
      <c r="AQ407" s="131">
        <f t="shared" si="203"/>
        <v>0</v>
      </c>
      <c r="AR407" s="131">
        <f t="shared" si="204"/>
        <v>0</v>
      </c>
      <c r="AS407" s="136">
        <f t="shared" si="205"/>
        <v>0</v>
      </c>
      <c r="AT407" s="133">
        <f t="shared" si="206"/>
        <v>0</v>
      </c>
      <c r="AU407" s="131">
        <f t="shared" si="207"/>
        <v>0</v>
      </c>
      <c r="AV407" s="131">
        <f t="shared" si="208"/>
        <v>0</v>
      </c>
      <c r="AW407" s="131">
        <f t="shared" si="209"/>
        <v>0</v>
      </c>
      <c r="AX407" s="136">
        <f t="shared" si="210"/>
        <v>0</v>
      </c>
      <c r="AY407" s="133">
        <f t="shared" si="211"/>
        <v>0</v>
      </c>
      <c r="AZ407" s="131">
        <f t="shared" si="212"/>
        <v>0</v>
      </c>
      <c r="BA407" s="131">
        <f t="shared" si="213"/>
        <v>0</v>
      </c>
      <c r="BB407" s="131">
        <f t="shared" si="214"/>
        <v>0</v>
      </c>
      <c r="BC407" s="132">
        <f t="shared" si="215"/>
        <v>0</v>
      </c>
    </row>
    <row r="408" spans="1:55" x14ac:dyDescent="0.25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1311</v>
      </c>
      <c r="F408" s="149"/>
      <c r="G408" s="153">
        <f t="shared" si="192"/>
        <v>0</v>
      </c>
      <c r="H408" s="134">
        <f t="shared" si="193"/>
        <v>0</v>
      </c>
      <c r="I408" s="135">
        <f t="shared" si="194"/>
        <v>0</v>
      </c>
      <c r="J408" s="167">
        <f t="shared" si="195"/>
        <v>0</v>
      </c>
      <c r="K408" s="149"/>
      <c r="L408" s="130">
        <v>0</v>
      </c>
      <c r="M408" s="131">
        <v>0</v>
      </c>
      <c r="N408" s="131">
        <v>0</v>
      </c>
      <c r="O408" s="132">
        <v>0</v>
      </c>
      <c r="P408" s="149"/>
      <c r="Q408" s="133">
        <v>0</v>
      </c>
      <c r="R408" s="131">
        <v>0</v>
      </c>
      <c r="S408" s="131">
        <v>0</v>
      </c>
      <c r="T408" s="132">
        <v>0</v>
      </c>
      <c r="U408" s="149"/>
      <c r="V408" s="133">
        <v>0</v>
      </c>
      <c r="W408" s="131">
        <v>0</v>
      </c>
      <c r="X408" s="131">
        <v>0</v>
      </c>
      <c r="Y408" s="132">
        <v>0</v>
      </c>
      <c r="Z408" s="149"/>
      <c r="AA408" s="133">
        <v>0</v>
      </c>
      <c r="AB408" s="131">
        <v>0</v>
      </c>
      <c r="AC408" s="131">
        <v>0</v>
      </c>
      <c r="AD408" s="132">
        <v>0</v>
      </c>
      <c r="AE408" s="149"/>
      <c r="AF408" s="133">
        <v>0</v>
      </c>
      <c r="AG408" s="131">
        <v>0</v>
      </c>
      <c r="AH408" s="131">
        <v>0</v>
      </c>
      <c r="AI408" s="132">
        <v>0</v>
      </c>
      <c r="AJ408" s="133">
        <f t="shared" si="196"/>
        <v>0</v>
      </c>
      <c r="AK408" s="131">
        <f t="shared" si="197"/>
        <v>0</v>
      </c>
      <c r="AL408" s="131">
        <f t="shared" si="198"/>
        <v>0</v>
      </c>
      <c r="AM408" s="131">
        <f t="shared" si="199"/>
        <v>0</v>
      </c>
      <c r="AN408" s="136">
        <f t="shared" si="200"/>
        <v>0</v>
      </c>
      <c r="AO408" s="133">
        <f t="shared" si="201"/>
        <v>0</v>
      </c>
      <c r="AP408" s="131">
        <f t="shared" si="202"/>
        <v>0</v>
      </c>
      <c r="AQ408" s="131">
        <f t="shared" si="203"/>
        <v>0</v>
      </c>
      <c r="AR408" s="131">
        <f t="shared" si="204"/>
        <v>0</v>
      </c>
      <c r="AS408" s="136">
        <f t="shared" si="205"/>
        <v>0</v>
      </c>
      <c r="AT408" s="133">
        <f t="shared" si="206"/>
        <v>0</v>
      </c>
      <c r="AU408" s="131">
        <f t="shared" si="207"/>
        <v>0</v>
      </c>
      <c r="AV408" s="131">
        <f t="shared" si="208"/>
        <v>0</v>
      </c>
      <c r="AW408" s="131">
        <f t="shared" si="209"/>
        <v>0</v>
      </c>
      <c r="AX408" s="136">
        <f t="shared" si="210"/>
        <v>0</v>
      </c>
      <c r="AY408" s="133">
        <f t="shared" si="211"/>
        <v>0</v>
      </c>
      <c r="AZ408" s="131">
        <f t="shared" si="212"/>
        <v>0</v>
      </c>
      <c r="BA408" s="131">
        <f t="shared" si="213"/>
        <v>0</v>
      </c>
      <c r="BB408" s="131">
        <f t="shared" si="214"/>
        <v>0</v>
      </c>
      <c r="BC408" s="132">
        <f t="shared" si="215"/>
        <v>0</v>
      </c>
    </row>
    <row r="409" spans="1:55" x14ac:dyDescent="0.25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49"/>
      <c r="G409" s="153">
        <f t="shared" si="192"/>
        <v>0</v>
      </c>
      <c r="H409" s="134">
        <f t="shared" si="193"/>
        <v>0</v>
      </c>
      <c r="I409" s="135">
        <f t="shared" si="194"/>
        <v>0</v>
      </c>
      <c r="J409" s="167">
        <f t="shared" si="195"/>
        <v>20</v>
      </c>
      <c r="K409" s="149"/>
      <c r="L409" s="130">
        <v>0</v>
      </c>
      <c r="M409" s="131">
        <v>0</v>
      </c>
      <c r="N409" s="131">
        <v>0</v>
      </c>
      <c r="O409" s="132">
        <v>0</v>
      </c>
      <c r="P409" s="149"/>
      <c r="Q409" s="133">
        <v>0</v>
      </c>
      <c r="R409" s="131">
        <v>0</v>
      </c>
      <c r="S409" s="131">
        <v>0</v>
      </c>
      <c r="T409" s="132">
        <v>20</v>
      </c>
      <c r="U409" s="149"/>
      <c r="V409" s="133">
        <v>0</v>
      </c>
      <c r="W409" s="131">
        <v>0</v>
      </c>
      <c r="X409" s="131">
        <v>0</v>
      </c>
      <c r="Y409" s="132">
        <v>0</v>
      </c>
      <c r="Z409" s="149"/>
      <c r="AA409" s="133">
        <v>0</v>
      </c>
      <c r="AB409" s="131">
        <v>0</v>
      </c>
      <c r="AC409" s="131">
        <v>0</v>
      </c>
      <c r="AD409" s="132">
        <v>0</v>
      </c>
      <c r="AE409" s="149"/>
      <c r="AF409" s="133">
        <v>0</v>
      </c>
      <c r="AG409" s="131">
        <v>0</v>
      </c>
      <c r="AH409" s="131">
        <v>0</v>
      </c>
      <c r="AI409" s="132">
        <v>0</v>
      </c>
      <c r="AJ409" s="133">
        <f t="shared" si="196"/>
        <v>0</v>
      </c>
      <c r="AK409" s="131">
        <f t="shared" si="197"/>
        <v>20</v>
      </c>
      <c r="AL409" s="131">
        <f t="shared" si="198"/>
        <v>0</v>
      </c>
      <c r="AM409" s="131">
        <f t="shared" si="199"/>
        <v>0</v>
      </c>
      <c r="AN409" s="136">
        <f t="shared" si="200"/>
        <v>0</v>
      </c>
      <c r="AO409" s="133">
        <f t="shared" si="201"/>
        <v>0</v>
      </c>
      <c r="AP409" s="131">
        <f t="shared" si="202"/>
        <v>0</v>
      </c>
      <c r="AQ409" s="131">
        <f t="shared" si="203"/>
        <v>0</v>
      </c>
      <c r="AR409" s="131">
        <f t="shared" si="204"/>
        <v>0</v>
      </c>
      <c r="AS409" s="136">
        <f t="shared" si="205"/>
        <v>0</v>
      </c>
      <c r="AT409" s="133">
        <f t="shared" si="206"/>
        <v>0</v>
      </c>
      <c r="AU409" s="131">
        <f t="shared" si="207"/>
        <v>0</v>
      </c>
      <c r="AV409" s="131">
        <f t="shared" si="208"/>
        <v>0</v>
      </c>
      <c r="AW409" s="131">
        <f t="shared" si="209"/>
        <v>0</v>
      </c>
      <c r="AX409" s="136">
        <f t="shared" si="210"/>
        <v>0</v>
      </c>
      <c r="AY409" s="133">
        <f t="shared" si="211"/>
        <v>0</v>
      </c>
      <c r="AZ409" s="131">
        <f t="shared" si="212"/>
        <v>0</v>
      </c>
      <c r="BA409" s="131">
        <f t="shared" si="213"/>
        <v>0</v>
      </c>
      <c r="BB409" s="131">
        <f t="shared" si="214"/>
        <v>0</v>
      </c>
      <c r="BC409" s="132">
        <f t="shared" si="215"/>
        <v>0</v>
      </c>
    </row>
    <row r="410" spans="1:55" x14ac:dyDescent="0.25">
      <c r="A410" s="138" t="s">
        <v>892</v>
      </c>
      <c r="B410" s="131" t="s">
        <v>1398</v>
      </c>
      <c r="C410" s="131" t="s">
        <v>218</v>
      </c>
      <c r="D410" s="131" t="s">
        <v>206</v>
      </c>
      <c r="E410" s="132" t="s">
        <v>1955</v>
      </c>
      <c r="F410" s="149"/>
      <c r="G410" s="153">
        <f t="shared" si="192"/>
        <v>0</v>
      </c>
      <c r="H410" s="134">
        <f t="shared" si="193"/>
        <v>0</v>
      </c>
      <c r="I410" s="135">
        <f t="shared" si="194"/>
        <v>0</v>
      </c>
      <c r="J410" s="167">
        <f t="shared" si="195"/>
        <v>0</v>
      </c>
      <c r="K410" s="149"/>
      <c r="L410" s="130">
        <v>0</v>
      </c>
      <c r="M410" s="131">
        <v>0</v>
      </c>
      <c r="N410" s="131">
        <v>0</v>
      </c>
      <c r="O410" s="132">
        <v>0</v>
      </c>
      <c r="P410" s="149"/>
      <c r="Q410" s="133">
        <v>0</v>
      </c>
      <c r="R410" s="131">
        <v>0</v>
      </c>
      <c r="S410" s="131">
        <v>0</v>
      </c>
      <c r="T410" s="132">
        <v>0</v>
      </c>
      <c r="U410" s="149"/>
      <c r="V410" s="133">
        <v>0</v>
      </c>
      <c r="W410" s="131">
        <v>0</v>
      </c>
      <c r="X410" s="131">
        <v>0</v>
      </c>
      <c r="Y410" s="132">
        <v>0</v>
      </c>
      <c r="Z410" s="149"/>
      <c r="AA410" s="133">
        <v>0</v>
      </c>
      <c r="AB410" s="131">
        <v>0</v>
      </c>
      <c r="AC410" s="131">
        <v>0</v>
      </c>
      <c r="AD410" s="132">
        <v>0</v>
      </c>
      <c r="AE410" s="149"/>
      <c r="AF410" s="133">
        <v>0</v>
      </c>
      <c r="AG410" s="131">
        <v>0</v>
      </c>
      <c r="AH410" s="131">
        <v>0</v>
      </c>
      <c r="AI410" s="132">
        <v>0</v>
      </c>
      <c r="AJ410" s="133">
        <f t="shared" si="196"/>
        <v>0</v>
      </c>
      <c r="AK410" s="131">
        <f t="shared" si="197"/>
        <v>0</v>
      </c>
      <c r="AL410" s="131">
        <f t="shared" si="198"/>
        <v>0</v>
      </c>
      <c r="AM410" s="131">
        <f t="shared" si="199"/>
        <v>0</v>
      </c>
      <c r="AN410" s="136">
        <f t="shared" si="200"/>
        <v>0</v>
      </c>
      <c r="AO410" s="133">
        <f t="shared" si="201"/>
        <v>0</v>
      </c>
      <c r="AP410" s="131">
        <f t="shared" si="202"/>
        <v>0</v>
      </c>
      <c r="AQ410" s="131">
        <f t="shared" si="203"/>
        <v>0</v>
      </c>
      <c r="AR410" s="131">
        <f t="shared" si="204"/>
        <v>0</v>
      </c>
      <c r="AS410" s="136">
        <f t="shared" si="205"/>
        <v>0</v>
      </c>
      <c r="AT410" s="133">
        <f t="shared" si="206"/>
        <v>0</v>
      </c>
      <c r="AU410" s="131">
        <f t="shared" si="207"/>
        <v>0</v>
      </c>
      <c r="AV410" s="131">
        <f t="shared" si="208"/>
        <v>0</v>
      </c>
      <c r="AW410" s="131">
        <f t="shared" si="209"/>
        <v>0</v>
      </c>
      <c r="AX410" s="136">
        <f t="shared" si="210"/>
        <v>0</v>
      </c>
      <c r="AY410" s="133">
        <f t="shared" si="211"/>
        <v>0</v>
      </c>
      <c r="AZ410" s="131">
        <f t="shared" si="212"/>
        <v>0</v>
      </c>
      <c r="BA410" s="131">
        <f t="shared" si="213"/>
        <v>0</v>
      </c>
      <c r="BB410" s="131">
        <f t="shared" si="214"/>
        <v>0</v>
      </c>
      <c r="BC410" s="132">
        <f t="shared" si="215"/>
        <v>0</v>
      </c>
    </row>
    <row r="411" spans="1:55" x14ac:dyDescent="0.25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1312</v>
      </c>
      <c r="F411" s="149"/>
      <c r="G411" s="153">
        <f t="shared" si="192"/>
        <v>0</v>
      </c>
      <c r="H411" s="134">
        <f t="shared" si="193"/>
        <v>0</v>
      </c>
      <c r="I411" s="135">
        <f t="shared" si="194"/>
        <v>0</v>
      </c>
      <c r="J411" s="167">
        <f t="shared" si="195"/>
        <v>0</v>
      </c>
      <c r="K411" s="149"/>
      <c r="L411" s="130">
        <v>0</v>
      </c>
      <c r="M411" s="131">
        <v>0</v>
      </c>
      <c r="N411" s="131">
        <v>0</v>
      </c>
      <c r="O411" s="132">
        <v>0</v>
      </c>
      <c r="P411" s="149"/>
      <c r="Q411" s="133">
        <v>0</v>
      </c>
      <c r="R411" s="131">
        <v>0</v>
      </c>
      <c r="S411" s="131">
        <v>0</v>
      </c>
      <c r="T411" s="132">
        <v>0</v>
      </c>
      <c r="U411" s="149"/>
      <c r="V411" s="133">
        <v>0</v>
      </c>
      <c r="W411" s="131">
        <v>0</v>
      </c>
      <c r="X411" s="131">
        <v>0</v>
      </c>
      <c r="Y411" s="132">
        <v>0</v>
      </c>
      <c r="Z411" s="149"/>
      <c r="AA411" s="133">
        <v>0</v>
      </c>
      <c r="AB411" s="131">
        <v>0</v>
      </c>
      <c r="AC411" s="131">
        <v>0</v>
      </c>
      <c r="AD411" s="132">
        <v>0</v>
      </c>
      <c r="AE411" s="149"/>
      <c r="AF411" s="133">
        <v>0</v>
      </c>
      <c r="AG411" s="131">
        <v>0</v>
      </c>
      <c r="AH411" s="131">
        <v>0</v>
      </c>
      <c r="AI411" s="132">
        <v>0</v>
      </c>
      <c r="AJ411" s="133">
        <f t="shared" si="196"/>
        <v>0</v>
      </c>
      <c r="AK411" s="131">
        <f t="shared" si="197"/>
        <v>0</v>
      </c>
      <c r="AL411" s="131">
        <f t="shared" si="198"/>
        <v>0</v>
      </c>
      <c r="AM411" s="131">
        <f t="shared" si="199"/>
        <v>0</v>
      </c>
      <c r="AN411" s="136">
        <f t="shared" si="200"/>
        <v>0</v>
      </c>
      <c r="AO411" s="133">
        <f t="shared" si="201"/>
        <v>0</v>
      </c>
      <c r="AP411" s="131">
        <f t="shared" si="202"/>
        <v>0</v>
      </c>
      <c r="AQ411" s="131">
        <f t="shared" si="203"/>
        <v>0</v>
      </c>
      <c r="AR411" s="131">
        <f t="shared" si="204"/>
        <v>0</v>
      </c>
      <c r="AS411" s="136">
        <f t="shared" si="205"/>
        <v>0</v>
      </c>
      <c r="AT411" s="133">
        <f t="shared" si="206"/>
        <v>0</v>
      </c>
      <c r="AU411" s="131">
        <f t="shared" si="207"/>
        <v>0</v>
      </c>
      <c r="AV411" s="131">
        <f t="shared" si="208"/>
        <v>0</v>
      </c>
      <c r="AW411" s="131">
        <f t="shared" si="209"/>
        <v>0</v>
      </c>
      <c r="AX411" s="136">
        <f t="shared" si="210"/>
        <v>0</v>
      </c>
      <c r="AY411" s="133">
        <f t="shared" si="211"/>
        <v>0</v>
      </c>
      <c r="AZ411" s="131">
        <f t="shared" si="212"/>
        <v>0</v>
      </c>
      <c r="BA411" s="131">
        <f t="shared" si="213"/>
        <v>0</v>
      </c>
      <c r="BB411" s="131">
        <f t="shared" si="214"/>
        <v>0</v>
      </c>
      <c r="BC411" s="132">
        <f t="shared" si="215"/>
        <v>0</v>
      </c>
    </row>
    <row r="412" spans="1:55" x14ac:dyDescent="0.25">
      <c r="A412" s="138" t="s">
        <v>894</v>
      </c>
      <c r="B412" s="131" t="s">
        <v>42</v>
      </c>
      <c r="C412" s="131" t="s">
        <v>97</v>
      </c>
      <c r="D412" s="131" t="s">
        <v>2062</v>
      </c>
      <c r="E412" s="132" t="s">
        <v>1314</v>
      </c>
      <c r="F412" s="149"/>
      <c r="G412" s="153">
        <f t="shared" si="192"/>
        <v>0</v>
      </c>
      <c r="H412" s="134">
        <f t="shared" si="193"/>
        <v>1</v>
      </c>
      <c r="I412" s="135">
        <f t="shared" si="194"/>
        <v>8.5</v>
      </c>
      <c r="J412" s="167">
        <f t="shared" si="195"/>
        <v>175</v>
      </c>
      <c r="K412" s="149"/>
      <c r="L412" s="130">
        <v>0</v>
      </c>
      <c r="M412" s="131">
        <v>1</v>
      </c>
      <c r="N412" s="131">
        <v>8.5</v>
      </c>
      <c r="O412" s="132">
        <v>155</v>
      </c>
      <c r="P412" s="149"/>
      <c r="Q412" s="133">
        <v>0</v>
      </c>
      <c r="R412" s="131">
        <v>0</v>
      </c>
      <c r="S412" s="131">
        <v>0</v>
      </c>
      <c r="T412" s="132">
        <v>20</v>
      </c>
      <c r="U412" s="149"/>
      <c r="V412" s="133">
        <v>0</v>
      </c>
      <c r="W412" s="131">
        <v>0</v>
      </c>
      <c r="X412" s="131">
        <v>0</v>
      </c>
      <c r="Y412" s="132">
        <v>0</v>
      </c>
      <c r="Z412" s="149"/>
      <c r="AA412" s="133">
        <v>0</v>
      </c>
      <c r="AB412" s="131">
        <v>0</v>
      </c>
      <c r="AC412" s="131">
        <v>0</v>
      </c>
      <c r="AD412" s="132">
        <v>0</v>
      </c>
      <c r="AE412" s="149"/>
      <c r="AF412" s="133">
        <v>0</v>
      </c>
      <c r="AG412" s="131">
        <v>0</v>
      </c>
      <c r="AH412" s="131">
        <v>0</v>
      </c>
      <c r="AI412" s="132">
        <v>0</v>
      </c>
      <c r="AJ412" s="133">
        <f t="shared" si="196"/>
        <v>155</v>
      </c>
      <c r="AK412" s="131">
        <f t="shared" si="197"/>
        <v>20</v>
      </c>
      <c r="AL412" s="131">
        <f t="shared" si="198"/>
        <v>0</v>
      </c>
      <c r="AM412" s="131">
        <f t="shared" si="199"/>
        <v>0</v>
      </c>
      <c r="AN412" s="136">
        <f t="shared" si="200"/>
        <v>0</v>
      </c>
      <c r="AO412" s="133">
        <f t="shared" si="201"/>
        <v>0</v>
      </c>
      <c r="AP412" s="131">
        <f t="shared" si="202"/>
        <v>0</v>
      </c>
      <c r="AQ412" s="131">
        <f t="shared" si="203"/>
        <v>0</v>
      </c>
      <c r="AR412" s="131">
        <f t="shared" si="204"/>
        <v>0</v>
      </c>
      <c r="AS412" s="136">
        <f t="shared" si="205"/>
        <v>0</v>
      </c>
      <c r="AT412" s="133">
        <f t="shared" si="206"/>
        <v>1</v>
      </c>
      <c r="AU412" s="131">
        <f t="shared" si="207"/>
        <v>0</v>
      </c>
      <c r="AV412" s="131">
        <f t="shared" si="208"/>
        <v>0</v>
      </c>
      <c r="AW412" s="131">
        <f t="shared" si="209"/>
        <v>0</v>
      </c>
      <c r="AX412" s="136">
        <f t="shared" si="210"/>
        <v>0</v>
      </c>
      <c r="AY412" s="133">
        <f t="shared" si="211"/>
        <v>8.5</v>
      </c>
      <c r="AZ412" s="131">
        <f t="shared" si="212"/>
        <v>0</v>
      </c>
      <c r="BA412" s="131">
        <f t="shared" si="213"/>
        <v>0</v>
      </c>
      <c r="BB412" s="131">
        <f t="shared" si="214"/>
        <v>0</v>
      </c>
      <c r="BC412" s="132">
        <f t="shared" si="215"/>
        <v>0</v>
      </c>
    </row>
    <row r="413" spans="1:55" x14ac:dyDescent="0.25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49"/>
      <c r="G413" s="153">
        <f t="shared" si="192"/>
        <v>0</v>
      </c>
      <c r="H413" s="134">
        <f t="shared" si="193"/>
        <v>0</v>
      </c>
      <c r="I413" s="135">
        <f t="shared" si="194"/>
        <v>0</v>
      </c>
      <c r="J413" s="167">
        <f t="shared" si="195"/>
        <v>0</v>
      </c>
      <c r="K413" s="149"/>
      <c r="L413" s="130">
        <v>0</v>
      </c>
      <c r="M413" s="131">
        <v>0</v>
      </c>
      <c r="N413" s="131">
        <v>0</v>
      </c>
      <c r="O413" s="132">
        <v>0</v>
      </c>
      <c r="P413" s="149"/>
      <c r="Q413" s="133">
        <v>0</v>
      </c>
      <c r="R413" s="131">
        <v>0</v>
      </c>
      <c r="S413" s="131">
        <v>0</v>
      </c>
      <c r="T413" s="132">
        <v>0</v>
      </c>
      <c r="U413" s="149"/>
      <c r="V413" s="133">
        <v>0</v>
      </c>
      <c r="W413" s="131">
        <v>0</v>
      </c>
      <c r="X413" s="131">
        <v>0</v>
      </c>
      <c r="Y413" s="132">
        <v>0</v>
      </c>
      <c r="Z413" s="149"/>
      <c r="AA413" s="133">
        <v>0</v>
      </c>
      <c r="AB413" s="131">
        <v>0</v>
      </c>
      <c r="AC413" s="131">
        <v>0</v>
      </c>
      <c r="AD413" s="132">
        <v>0</v>
      </c>
      <c r="AE413" s="149"/>
      <c r="AF413" s="133">
        <v>0</v>
      </c>
      <c r="AG413" s="131">
        <v>0</v>
      </c>
      <c r="AH413" s="131">
        <v>0</v>
      </c>
      <c r="AI413" s="132">
        <v>0</v>
      </c>
      <c r="AJ413" s="133">
        <f t="shared" si="196"/>
        <v>0</v>
      </c>
      <c r="AK413" s="131">
        <f t="shared" si="197"/>
        <v>0</v>
      </c>
      <c r="AL413" s="131">
        <f t="shared" si="198"/>
        <v>0</v>
      </c>
      <c r="AM413" s="131">
        <f t="shared" si="199"/>
        <v>0</v>
      </c>
      <c r="AN413" s="136">
        <f t="shared" si="200"/>
        <v>0</v>
      </c>
      <c r="AO413" s="133">
        <f t="shared" si="201"/>
        <v>0</v>
      </c>
      <c r="AP413" s="131">
        <f t="shared" si="202"/>
        <v>0</v>
      </c>
      <c r="AQ413" s="131">
        <f t="shared" si="203"/>
        <v>0</v>
      </c>
      <c r="AR413" s="131">
        <f t="shared" si="204"/>
        <v>0</v>
      </c>
      <c r="AS413" s="136">
        <f t="shared" si="205"/>
        <v>0</v>
      </c>
      <c r="AT413" s="133">
        <f t="shared" si="206"/>
        <v>0</v>
      </c>
      <c r="AU413" s="131">
        <f t="shared" si="207"/>
        <v>0</v>
      </c>
      <c r="AV413" s="131">
        <f t="shared" si="208"/>
        <v>0</v>
      </c>
      <c r="AW413" s="131">
        <f t="shared" si="209"/>
        <v>0</v>
      </c>
      <c r="AX413" s="136">
        <f t="shared" si="210"/>
        <v>0</v>
      </c>
      <c r="AY413" s="133">
        <f t="shared" si="211"/>
        <v>0</v>
      </c>
      <c r="AZ413" s="131">
        <f t="shared" si="212"/>
        <v>0</v>
      </c>
      <c r="BA413" s="131">
        <f t="shared" si="213"/>
        <v>0</v>
      </c>
      <c r="BB413" s="131">
        <f t="shared" si="214"/>
        <v>0</v>
      </c>
      <c r="BC413" s="132">
        <f t="shared" si="215"/>
        <v>0</v>
      </c>
    </row>
    <row r="414" spans="1:55" x14ac:dyDescent="0.25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49"/>
      <c r="G414" s="153">
        <f t="shared" si="192"/>
        <v>0</v>
      </c>
      <c r="H414" s="134">
        <f t="shared" si="193"/>
        <v>0</v>
      </c>
      <c r="I414" s="135">
        <f t="shared" si="194"/>
        <v>0</v>
      </c>
      <c r="J414" s="167">
        <f t="shared" si="195"/>
        <v>0</v>
      </c>
      <c r="K414" s="149"/>
      <c r="L414" s="130">
        <v>0</v>
      </c>
      <c r="M414" s="131">
        <v>0</v>
      </c>
      <c r="N414" s="131">
        <v>0</v>
      </c>
      <c r="O414" s="132">
        <v>0</v>
      </c>
      <c r="P414" s="149"/>
      <c r="Q414" s="133">
        <v>0</v>
      </c>
      <c r="R414" s="131">
        <v>0</v>
      </c>
      <c r="S414" s="131">
        <v>0</v>
      </c>
      <c r="T414" s="132">
        <v>0</v>
      </c>
      <c r="U414" s="149"/>
      <c r="V414" s="133">
        <v>0</v>
      </c>
      <c r="W414" s="131">
        <v>0</v>
      </c>
      <c r="X414" s="131">
        <v>0</v>
      </c>
      <c r="Y414" s="132">
        <v>0</v>
      </c>
      <c r="Z414" s="149"/>
      <c r="AA414" s="133">
        <v>0</v>
      </c>
      <c r="AB414" s="131">
        <v>0</v>
      </c>
      <c r="AC414" s="131">
        <v>0</v>
      </c>
      <c r="AD414" s="132">
        <v>0</v>
      </c>
      <c r="AE414" s="149"/>
      <c r="AF414" s="133">
        <v>0</v>
      </c>
      <c r="AG414" s="131">
        <v>0</v>
      </c>
      <c r="AH414" s="131">
        <v>0</v>
      </c>
      <c r="AI414" s="132">
        <v>0</v>
      </c>
      <c r="AJ414" s="133">
        <f t="shared" si="196"/>
        <v>0</v>
      </c>
      <c r="AK414" s="131">
        <f t="shared" si="197"/>
        <v>0</v>
      </c>
      <c r="AL414" s="131">
        <f t="shared" si="198"/>
        <v>0</v>
      </c>
      <c r="AM414" s="131">
        <f t="shared" si="199"/>
        <v>0</v>
      </c>
      <c r="AN414" s="136">
        <f t="shared" si="200"/>
        <v>0</v>
      </c>
      <c r="AO414" s="133">
        <f t="shared" si="201"/>
        <v>0</v>
      </c>
      <c r="AP414" s="131">
        <f t="shared" si="202"/>
        <v>0</v>
      </c>
      <c r="AQ414" s="131">
        <f t="shared" si="203"/>
        <v>0</v>
      </c>
      <c r="AR414" s="131">
        <f t="shared" si="204"/>
        <v>0</v>
      </c>
      <c r="AS414" s="136">
        <f t="shared" si="205"/>
        <v>0</v>
      </c>
      <c r="AT414" s="133">
        <f t="shared" si="206"/>
        <v>0</v>
      </c>
      <c r="AU414" s="131">
        <f t="shared" si="207"/>
        <v>0</v>
      </c>
      <c r="AV414" s="131">
        <f t="shared" si="208"/>
        <v>0</v>
      </c>
      <c r="AW414" s="131">
        <f t="shared" si="209"/>
        <v>0</v>
      </c>
      <c r="AX414" s="136">
        <f t="shared" si="210"/>
        <v>0</v>
      </c>
      <c r="AY414" s="133">
        <f t="shared" si="211"/>
        <v>0</v>
      </c>
      <c r="AZ414" s="131">
        <f t="shared" si="212"/>
        <v>0</v>
      </c>
      <c r="BA414" s="131">
        <f t="shared" si="213"/>
        <v>0</v>
      </c>
      <c r="BB414" s="131">
        <f t="shared" si="214"/>
        <v>0</v>
      </c>
      <c r="BC414" s="132">
        <f t="shared" si="215"/>
        <v>0</v>
      </c>
    </row>
    <row r="415" spans="1:55" x14ac:dyDescent="0.25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49"/>
      <c r="G415" s="153">
        <f t="shared" si="192"/>
        <v>0</v>
      </c>
      <c r="H415" s="134">
        <f t="shared" si="193"/>
        <v>0</v>
      </c>
      <c r="I415" s="135">
        <f t="shared" si="194"/>
        <v>0</v>
      </c>
      <c r="J415" s="167">
        <f t="shared" si="195"/>
        <v>0</v>
      </c>
      <c r="K415" s="149"/>
      <c r="L415" s="130">
        <v>0</v>
      </c>
      <c r="M415" s="131">
        <v>0</v>
      </c>
      <c r="N415" s="131">
        <v>0</v>
      </c>
      <c r="O415" s="132">
        <v>0</v>
      </c>
      <c r="P415" s="149"/>
      <c r="Q415" s="133">
        <v>0</v>
      </c>
      <c r="R415" s="131">
        <v>0</v>
      </c>
      <c r="S415" s="131">
        <v>0</v>
      </c>
      <c r="T415" s="132">
        <v>0</v>
      </c>
      <c r="U415" s="149"/>
      <c r="V415" s="133">
        <v>0</v>
      </c>
      <c r="W415" s="131">
        <v>0</v>
      </c>
      <c r="X415" s="131">
        <v>0</v>
      </c>
      <c r="Y415" s="132">
        <v>0</v>
      </c>
      <c r="Z415" s="149"/>
      <c r="AA415" s="133">
        <v>0</v>
      </c>
      <c r="AB415" s="131">
        <v>0</v>
      </c>
      <c r="AC415" s="131">
        <v>0</v>
      </c>
      <c r="AD415" s="132">
        <v>0</v>
      </c>
      <c r="AE415" s="149"/>
      <c r="AF415" s="133">
        <v>0</v>
      </c>
      <c r="AG415" s="131">
        <v>0</v>
      </c>
      <c r="AH415" s="131">
        <v>0</v>
      </c>
      <c r="AI415" s="132">
        <v>0</v>
      </c>
      <c r="AJ415" s="133">
        <f t="shared" si="196"/>
        <v>0</v>
      </c>
      <c r="AK415" s="131">
        <f t="shared" si="197"/>
        <v>0</v>
      </c>
      <c r="AL415" s="131">
        <f t="shared" si="198"/>
        <v>0</v>
      </c>
      <c r="AM415" s="131">
        <f t="shared" si="199"/>
        <v>0</v>
      </c>
      <c r="AN415" s="136">
        <f t="shared" si="200"/>
        <v>0</v>
      </c>
      <c r="AO415" s="133">
        <f t="shared" si="201"/>
        <v>0</v>
      </c>
      <c r="AP415" s="131">
        <f t="shared" si="202"/>
        <v>0</v>
      </c>
      <c r="AQ415" s="131">
        <f t="shared" si="203"/>
        <v>0</v>
      </c>
      <c r="AR415" s="131">
        <f t="shared" si="204"/>
        <v>0</v>
      </c>
      <c r="AS415" s="136">
        <f t="shared" si="205"/>
        <v>0</v>
      </c>
      <c r="AT415" s="133">
        <f t="shared" si="206"/>
        <v>0</v>
      </c>
      <c r="AU415" s="131">
        <f t="shared" si="207"/>
        <v>0</v>
      </c>
      <c r="AV415" s="131">
        <f t="shared" si="208"/>
        <v>0</v>
      </c>
      <c r="AW415" s="131">
        <f t="shared" si="209"/>
        <v>0</v>
      </c>
      <c r="AX415" s="136">
        <f t="shared" si="210"/>
        <v>0</v>
      </c>
      <c r="AY415" s="133">
        <f t="shared" si="211"/>
        <v>0</v>
      </c>
      <c r="AZ415" s="131">
        <f t="shared" si="212"/>
        <v>0</v>
      </c>
      <c r="BA415" s="131">
        <f t="shared" si="213"/>
        <v>0</v>
      </c>
      <c r="BB415" s="131">
        <f t="shared" si="214"/>
        <v>0</v>
      </c>
      <c r="BC415" s="132">
        <f t="shared" si="215"/>
        <v>0</v>
      </c>
    </row>
    <row r="416" spans="1:55" x14ac:dyDescent="0.25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49"/>
      <c r="G416" s="153">
        <f t="shared" si="192"/>
        <v>0</v>
      </c>
      <c r="H416" s="134">
        <f t="shared" si="193"/>
        <v>0</v>
      </c>
      <c r="I416" s="135">
        <f t="shared" si="194"/>
        <v>0</v>
      </c>
      <c r="J416" s="167">
        <f t="shared" si="195"/>
        <v>0</v>
      </c>
      <c r="K416" s="149"/>
      <c r="L416" s="130">
        <v>0</v>
      </c>
      <c r="M416" s="131">
        <v>0</v>
      </c>
      <c r="N416" s="131">
        <v>0</v>
      </c>
      <c r="O416" s="132">
        <v>0</v>
      </c>
      <c r="P416" s="149"/>
      <c r="Q416" s="133">
        <v>0</v>
      </c>
      <c r="R416" s="131">
        <v>0</v>
      </c>
      <c r="S416" s="131">
        <v>0</v>
      </c>
      <c r="T416" s="132">
        <v>0</v>
      </c>
      <c r="U416" s="149"/>
      <c r="V416" s="133">
        <v>0</v>
      </c>
      <c r="W416" s="131">
        <v>0</v>
      </c>
      <c r="X416" s="131">
        <v>0</v>
      </c>
      <c r="Y416" s="132">
        <v>0</v>
      </c>
      <c r="Z416" s="149"/>
      <c r="AA416" s="133">
        <v>0</v>
      </c>
      <c r="AB416" s="131">
        <v>0</v>
      </c>
      <c r="AC416" s="131">
        <v>0</v>
      </c>
      <c r="AD416" s="132">
        <v>0</v>
      </c>
      <c r="AE416" s="149"/>
      <c r="AF416" s="133">
        <v>0</v>
      </c>
      <c r="AG416" s="131">
        <v>0</v>
      </c>
      <c r="AH416" s="131">
        <v>0</v>
      </c>
      <c r="AI416" s="132">
        <v>0</v>
      </c>
      <c r="AJ416" s="133">
        <f t="shared" si="196"/>
        <v>0</v>
      </c>
      <c r="AK416" s="131">
        <f t="shared" si="197"/>
        <v>0</v>
      </c>
      <c r="AL416" s="131">
        <f t="shared" si="198"/>
        <v>0</v>
      </c>
      <c r="AM416" s="131">
        <f t="shared" si="199"/>
        <v>0</v>
      </c>
      <c r="AN416" s="136">
        <f t="shared" si="200"/>
        <v>0</v>
      </c>
      <c r="AO416" s="133">
        <f t="shared" si="201"/>
        <v>0</v>
      </c>
      <c r="AP416" s="131">
        <f t="shared" si="202"/>
        <v>0</v>
      </c>
      <c r="AQ416" s="131">
        <f t="shared" si="203"/>
        <v>0</v>
      </c>
      <c r="AR416" s="131">
        <f t="shared" si="204"/>
        <v>0</v>
      </c>
      <c r="AS416" s="136">
        <f t="shared" si="205"/>
        <v>0</v>
      </c>
      <c r="AT416" s="133">
        <f t="shared" si="206"/>
        <v>0</v>
      </c>
      <c r="AU416" s="131">
        <f t="shared" si="207"/>
        <v>0</v>
      </c>
      <c r="AV416" s="131">
        <f t="shared" si="208"/>
        <v>0</v>
      </c>
      <c r="AW416" s="131">
        <f t="shared" si="209"/>
        <v>0</v>
      </c>
      <c r="AX416" s="136">
        <f t="shared" si="210"/>
        <v>0</v>
      </c>
      <c r="AY416" s="133">
        <f t="shared" si="211"/>
        <v>0</v>
      </c>
      <c r="AZ416" s="131">
        <f t="shared" si="212"/>
        <v>0</v>
      </c>
      <c r="BA416" s="131">
        <f t="shared" si="213"/>
        <v>0</v>
      </c>
      <c r="BB416" s="131">
        <f t="shared" si="214"/>
        <v>0</v>
      </c>
      <c r="BC416" s="132">
        <f t="shared" si="215"/>
        <v>0</v>
      </c>
    </row>
    <row r="417" spans="1:55" x14ac:dyDescent="0.25">
      <c r="A417" s="138" t="s">
        <v>899</v>
      </c>
      <c r="B417" s="131" t="s">
        <v>1529</v>
      </c>
      <c r="C417" s="131" t="s">
        <v>189</v>
      </c>
      <c r="D417" s="131" t="s">
        <v>411</v>
      </c>
      <c r="E417" s="132" t="s">
        <v>1955</v>
      </c>
      <c r="F417" s="149"/>
      <c r="G417" s="153">
        <f t="shared" si="192"/>
        <v>0</v>
      </c>
      <c r="H417" s="134">
        <f t="shared" si="193"/>
        <v>0</v>
      </c>
      <c r="I417" s="135">
        <f t="shared" si="194"/>
        <v>0</v>
      </c>
      <c r="J417" s="167">
        <f t="shared" si="195"/>
        <v>0</v>
      </c>
      <c r="K417" s="149"/>
      <c r="L417" s="130">
        <v>0</v>
      </c>
      <c r="M417" s="131">
        <v>0</v>
      </c>
      <c r="N417" s="131">
        <v>0</v>
      </c>
      <c r="O417" s="132">
        <v>0</v>
      </c>
      <c r="P417" s="149"/>
      <c r="Q417" s="133">
        <v>0</v>
      </c>
      <c r="R417" s="131">
        <v>0</v>
      </c>
      <c r="S417" s="131">
        <v>0</v>
      </c>
      <c r="T417" s="132">
        <v>0</v>
      </c>
      <c r="U417" s="149"/>
      <c r="V417" s="133">
        <v>0</v>
      </c>
      <c r="W417" s="131">
        <v>0</v>
      </c>
      <c r="X417" s="131">
        <v>0</v>
      </c>
      <c r="Y417" s="132">
        <v>0</v>
      </c>
      <c r="Z417" s="149"/>
      <c r="AA417" s="133">
        <v>0</v>
      </c>
      <c r="AB417" s="131">
        <v>0</v>
      </c>
      <c r="AC417" s="131">
        <v>0</v>
      </c>
      <c r="AD417" s="132">
        <v>0</v>
      </c>
      <c r="AE417" s="149"/>
      <c r="AF417" s="133">
        <v>0</v>
      </c>
      <c r="AG417" s="131">
        <v>0</v>
      </c>
      <c r="AH417" s="131">
        <v>0</v>
      </c>
      <c r="AI417" s="132">
        <v>0</v>
      </c>
      <c r="AJ417" s="133">
        <f t="shared" si="196"/>
        <v>0</v>
      </c>
      <c r="AK417" s="131">
        <f t="shared" si="197"/>
        <v>0</v>
      </c>
      <c r="AL417" s="131">
        <f t="shared" si="198"/>
        <v>0</v>
      </c>
      <c r="AM417" s="131">
        <f t="shared" si="199"/>
        <v>0</v>
      </c>
      <c r="AN417" s="136">
        <f t="shared" si="200"/>
        <v>0</v>
      </c>
      <c r="AO417" s="133">
        <f t="shared" si="201"/>
        <v>0</v>
      </c>
      <c r="AP417" s="131">
        <f t="shared" si="202"/>
        <v>0</v>
      </c>
      <c r="AQ417" s="131">
        <f t="shared" si="203"/>
        <v>0</v>
      </c>
      <c r="AR417" s="131">
        <f t="shared" si="204"/>
        <v>0</v>
      </c>
      <c r="AS417" s="136">
        <f t="shared" si="205"/>
        <v>0</v>
      </c>
      <c r="AT417" s="133">
        <f t="shared" si="206"/>
        <v>0</v>
      </c>
      <c r="AU417" s="131">
        <f t="shared" si="207"/>
        <v>0</v>
      </c>
      <c r="AV417" s="131">
        <f t="shared" si="208"/>
        <v>0</v>
      </c>
      <c r="AW417" s="131">
        <f t="shared" si="209"/>
        <v>0</v>
      </c>
      <c r="AX417" s="136">
        <f t="shared" si="210"/>
        <v>0</v>
      </c>
      <c r="AY417" s="133">
        <f t="shared" si="211"/>
        <v>0</v>
      </c>
      <c r="AZ417" s="131">
        <f t="shared" si="212"/>
        <v>0</v>
      </c>
      <c r="BA417" s="131">
        <f t="shared" si="213"/>
        <v>0</v>
      </c>
      <c r="BB417" s="131">
        <f t="shared" si="214"/>
        <v>0</v>
      </c>
      <c r="BC417" s="132">
        <f t="shared" si="215"/>
        <v>0</v>
      </c>
    </row>
    <row r="418" spans="1:55" x14ac:dyDescent="0.25">
      <c r="A418" s="138" t="s">
        <v>900</v>
      </c>
      <c r="B418" s="131" t="s">
        <v>42</v>
      </c>
      <c r="C418" s="131" t="s">
        <v>2082</v>
      </c>
      <c r="D418" s="131" t="s">
        <v>2077</v>
      </c>
      <c r="E418" s="132" t="s">
        <v>1311</v>
      </c>
      <c r="F418" s="149"/>
      <c r="G418" s="153">
        <f t="shared" si="192"/>
        <v>0</v>
      </c>
      <c r="H418" s="134">
        <f t="shared" si="193"/>
        <v>0</v>
      </c>
      <c r="I418" s="135">
        <f t="shared" si="194"/>
        <v>0</v>
      </c>
      <c r="J418" s="167">
        <f t="shared" si="195"/>
        <v>0</v>
      </c>
      <c r="K418" s="149"/>
      <c r="L418" s="130">
        <v>0</v>
      </c>
      <c r="M418" s="131">
        <v>0</v>
      </c>
      <c r="N418" s="131">
        <v>0</v>
      </c>
      <c r="O418" s="132">
        <v>0</v>
      </c>
      <c r="P418" s="149"/>
      <c r="Q418" s="133">
        <v>0</v>
      </c>
      <c r="R418" s="131">
        <v>0</v>
      </c>
      <c r="S418" s="131">
        <v>0</v>
      </c>
      <c r="T418" s="132">
        <v>0</v>
      </c>
      <c r="U418" s="149"/>
      <c r="V418" s="133">
        <v>0</v>
      </c>
      <c r="W418" s="131">
        <v>0</v>
      </c>
      <c r="X418" s="131">
        <v>0</v>
      </c>
      <c r="Y418" s="132">
        <v>0</v>
      </c>
      <c r="Z418" s="149"/>
      <c r="AA418" s="133">
        <v>0</v>
      </c>
      <c r="AB418" s="131">
        <v>0</v>
      </c>
      <c r="AC418" s="131">
        <v>0</v>
      </c>
      <c r="AD418" s="132">
        <v>0</v>
      </c>
      <c r="AE418" s="149"/>
      <c r="AF418" s="133">
        <v>0</v>
      </c>
      <c r="AG418" s="131">
        <v>0</v>
      </c>
      <c r="AH418" s="131">
        <v>0</v>
      </c>
      <c r="AI418" s="132">
        <v>0</v>
      </c>
      <c r="AJ418" s="133">
        <f t="shared" si="196"/>
        <v>0</v>
      </c>
      <c r="AK418" s="131">
        <f t="shared" si="197"/>
        <v>0</v>
      </c>
      <c r="AL418" s="131">
        <f t="shared" si="198"/>
        <v>0</v>
      </c>
      <c r="AM418" s="131">
        <f t="shared" si="199"/>
        <v>0</v>
      </c>
      <c r="AN418" s="136">
        <f t="shared" si="200"/>
        <v>0</v>
      </c>
      <c r="AO418" s="133">
        <f t="shared" si="201"/>
        <v>0</v>
      </c>
      <c r="AP418" s="131">
        <f t="shared" si="202"/>
        <v>0</v>
      </c>
      <c r="AQ418" s="131">
        <f t="shared" si="203"/>
        <v>0</v>
      </c>
      <c r="AR418" s="131">
        <f t="shared" si="204"/>
        <v>0</v>
      </c>
      <c r="AS418" s="136">
        <f t="shared" si="205"/>
        <v>0</v>
      </c>
      <c r="AT418" s="133">
        <f t="shared" si="206"/>
        <v>0</v>
      </c>
      <c r="AU418" s="131">
        <f t="shared" si="207"/>
        <v>0</v>
      </c>
      <c r="AV418" s="131">
        <f t="shared" si="208"/>
        <v>0</v>
      </c>
      <c r="AW418" s="131">
        <f t="shared" si="209"/>
        <v>0</v>
      </c>
      <c r="AX418" s="136">
        <f t="shared" si="210"/>
        <v>0</v>
      </c>
      <c r="AY418" s="133">
        <f t="shared" si="211"/>
        <v>0</v>
      </c>
      <c r="AZ418" s="131">
        <f t="shared" si="212"/>
        <v>0</v>
      </c>
      <c r="BA418" s="131">
        <f t="shared" si="213"/>
        <v>0</v>
      </c>
      <c r="BB418" s="131">
        <f t="shared" si="214"/>
        <v>0</v>
      </c>
      <c r="BC418" s="132">
        <f t="shared" si="215"/>
        <v>0</v>
      </c>
    </row>
    <row r="419" spans="1:55" x14ac:dyDescent="0.25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49"/>
      <c r="G419" s="153">
        <f t="shared" si="192"/>
        <v>0</v>
      </c>
      <c r="H419" s="134">
        <f t="shared" si="193"/>
        <v>0</v>
      </c>
      <c r="I419" s="135">
        <f t="shared" si="194"/>
        <v>0</v>
      </c>
      <c r="J419" s="167">
        <f t="shared" si="195"/>
        <v>0</v>
      </c>
      <c r="K419" s="149"/>
      <c r="L419" s="130">
        <v>0</v>
      </c>
      <c r="M419" s="131">
        <v>0</v>
      </c>
      <c r="N419" s="131">
        <v>0</v>
      </c>
      <c r="O419" s="132">
        <v>0</v>
      </c>
      <c r="P419" s="149"/>
      <c r="Q419" s="133">
        <v>0</v>
      </c>
      <c r="R419" s="131">
        <v>0</v>
      </c>
      <c r="S419" s="131">
        <v>0</v>
      </c>
      <c r="T419" s="132">
        <v>0</v>
      </c>
      <c r="U419" s="149"/>
      <c r="V419" s="133">
        <v>0</v>
      </c>
      <c r="W419" s="131">
        <v>0</v>
      </c>
      <c r="X419" s="131">
        <v>0</v>
      </c>
      <c r="Y419" s="132">
        <v>0</v>
      </c>
      <c r="Z419" s="149"/>
      <c r="AA419" s="133">
        <v>0</v>
      </c>
      <c r="AB419" s="131">
        <v>0</v>
      </c>
      <c r="AC419" s="131">
        <v>0</v>
      </c>
      <c r="AD419" s="132">
        <v>0</v>
      </c>
      <c r="AE419" s="149"/>
      <c r="AF419" s="133">
        <v>0</v>
      </c>
      <c r="AG419" s="131">
        <v>0</v>
      </c>
      <c r="AH419" s="131">
        <v>0</v>
      </c>
      <c r="AI419" s="132">
        <v>0</v>
      </c>
      <c r="AJ419" s="133">
        <f t="shared" si="196"/>
        <v>0</v>
      </c>
      <c r="AK419" s="131">
        <f t="shared" si="197"/>
        <v>0</v>
      </c>
      <c r="AL419" s="131">
        <f t="shared" si="198"/>
        <v>0</v>
      </c>
      <c r="AM419" s="131">
        <f t="shared" si="199"/>
        <v>0</v>
      </c>
      <c r="AN419" s="136">
        <f t="shared" si="200"/>
        <v>0</v>
      </c>
      <c r="AO419" s="133">
        <f t="shared" si="201"/>
        <v>0</v>
      </c>
      <c r="AP419" s="131">
        <f t="shared" si="202"/>
        <v>0</v>
      </c>
      <c r="AQ419" s="131">
        <f t="shared" si="203"/>
        <v>0</v>
      </c>
      <c r="AR419" s="131">
        <f t="shared" si="204"/>
        <v>0</v>
      </c>
      <c r="AS419" s="136">
        <f t="shared" si="205"/>
        <v>0</v>
      </c>
      <c r="AT419" s="133">
        <f t="shared" si="206"/>
        <v>0</v>
      </c>
      <c r="AU419" s="131">
        <f t="shared" si="207"/>
        <v>0</v>
      </c>
      <c r="AV419" s="131">
        <f t="shared" si="208"/>
        <v>0</v>
      </c>
      <c r="AW419" s="131">
        <f t="shared" si="209"/>
        <v>0</v>
      </c>
      <c r="AX419" s="136">
        <f t="shared" si="210"/>
        <v>0</v>
      </c>
      <c r="AY419" s="133">
        <f t="shared" si="211"/>
        <v>0</v>
      </c>
      <c r="AZ419" s="131">
        <f t="shared" si="212"/>
        <v>0</v>
      </c>
      <c r="BA419" s="131">
        <f t="shared" si="213"/>
        <v>0</v>
      </c>
      <c r="BB419" s="131">
        <f t="shared" si="214"/>
        <v>0</v>
      </c>
      <c r="BC419" s="132">
        <f t="shared" si="215"/>
        <v>0</v>
      </c>
    </row>
    <row r="420" spans="1:55" x14ac:dyDescent="0.25">
      <c r="A420" s="138" t="s">
        <v>902</v>
      </c>
      <c r="B420" s="131" t="s">
        <v>39</v>
      </c>
      <c r="C420" s="131" t="s">
        <v>137</v>
      </c>
      <c r="D420" s="131" t="s">
        <v>138</v>
      </c>
      <c r="E420" s="132" t="s">
        <v>1954</v>
      </c>
      <c r="F420" s="149"/>
      <c r="G420" s="153">
        <f t="shared" si="192"/>
        <v>0</v>
      </c>
      <c r="H420" s="134">
        <f t="shared" si="193"/>
        <v>1</v>
      </c>
      <c r="I420" s="135">
        <f t="shared" si="194"/>
        <v>21.3</v>
      </c>
      <c r="J420" s="167">
        <f t="shared" si="195"/>
        <v>301</v>
      </c>
      <c r="K420" s="149"/>
      <c r="L420" s="130">
        <v>0</v>
      </c>
      <c r="M420" s="131">
        <v>0</v>
      </c>
      <c r="N420" s="131">
        <v>0</v>
      </c>
      <c r="O420" s="132">
        <v>20</v>
      </c>
      <c r="P420" s="149"/>
      <c r="Q420" s="133">
        <v>0</v>
      </c>
      <c r="R420" s="131">
        <v>1</v>
      </c>
      <c r="S420" s="131">
        <v>21.3</v>
      </c>
      <c r="T420" s="132">
        <v>281</v>
      </c>
      <c r="U420" s="149"/>
      <c r="V420" s="133">
        <v>0</v>
      </c>
      <c r="W420" s="131">
        <v>0</v>
      </c>
      <c r="X420" s="131">
        <v>0</v>
      </c>
      <c r="Y420" s="132">
        <v>0</v>
      </c>
      <c r="Z420" s="149"/>
      <c r="AA420" s="133">
        <v>0</v>
      </c>
      <c r="AB420" s="131">
        <v>0</v>
      </c>
      <c r="AC420" s="131">
        <v>0</v>
      </c>
      <c r="AD420" s="132">
        <v>0</v>
      </c>
      <c r="AE420" s="149"/>
      <c r="AF420" s="133">
        <v>0</v>
      </c>
      <c r="AG420" s="131">
        <v>0</v>
      </c>
      <c r="AH420" s="131">
        <v>0</v>
      </c>
      <c r="AI420" s="132">
        <v>0</v>
      </c>
      <c r="AJ420" s="133">
        <f t="shared" si="196"/>
        <v>20</v>
      </c>
      <c r="AK420" s="131">
        <f t="shared" si="197"/>
        <v>281</v>
      </c>
      <c r="AL420" s="131">
        <f t="shared" si="198"/>
        <v>0</v>
      </c>
      <c r="AM420" s="131">
        <f t="shared" si="199"/>
        <v>0</v>
      </c>
      <c r="AN420" s="136">
        <f t="shared" si="200"/>
        <v>0</v>
      </c>
      <c r="AO420" s="133">
        <f t="shared" si="201"/>
        <v>0</v>
      </c>
      <c r="AP420" s="131">
        <f t="shared" si="202"/>
        <v>0</v>
      </c>
      <c r="AQ420" s="131">
        <f t="shared" si="203"/>
        <v>0</v>
      </c>
      <c r="AR420" s="131">
        <f t="shared" si="204"/>
        <v>0</v>
      </c>
      <c r="AS420" s="136">
        <f t="shared" si="205"/>
        <v>0</v>
      </c>
      <c r="AT420" s="133">
        <f t="shared" si="206"/>
        <v>0</v>
      </c>
      <c r="AU420" s="131">
        <f t="shared" si="207"/>
        <v>1</v>
      </c>
      <c r="AV420" s="131">
        <f t="shared" si="208"/>
        <v>0</v>
      </c>
      <c r="AW420" s="131">
        <f t="shared" si="209"/>
        <v>0</v>
      </c>
      <c r="AX420" s="136">
        <f t="shared" si="210"/>
        <v>0</v>
      </c>
      <c r="AY420" s="133">
        <f t="shared" si="211"/>
        <v>0</v>
      </c>
      <c r="AZ420" s="131">
        <f t="shared" si="212"/>
        <v>21.3</v>
      </c>
      <c r="BA420" s="131">
        <f t="shared" si="213"/>
        <v>0</v>
      </c>
      <c r="BB420" s="131">
        <f t="shared" si="214"/>
        <v>0</v>
      </c>
      <c r="BC420" s="132">
        <f t="shared" si="215"/>
        <v>0</v>
      </c>
    </row>
    <row r="421" spans="1:55" x14ac:dyDescent="0.25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49"/>
      <c r="G421" s="153">
        <f t="shared" si="192"/>
        <v>0</v>
      </c>
      <c r="H421" s="134">
        <f t="shared" si="193"/>
        <v>0</v>
      </c>
      <c r="I421" s="135">
        <f t="shared" si="194"/>
        <v>0</v>
      </c>
      <c r="J421" s="167">
        <f t="shared" si="195"/>
        <v>0</v>
      </c>
      <c r="K421" s="149"/>
      <c r="L421" s="130">
        <v>0</v>
      </c>
      <c r="M421" s="131">
        <v>0</v>
      </c>
      <c r="N421" s="131">
        <v>0</v>
      </c>
      <c r="O421" s="132">
        <v>0</v>
      </c>
      <c r="P421" s="149"/>
      <c r="Q421" s="133">
        <v>0</v>
      </c>
      <c r="R421" s="131">
        <v>0</v>
      </c>
      <c r="S421" s="131">
        <v>0</v>
      </c>
      <c r="T421" s="132">
        <v>0</v>
      </c>
      <c r="U421" s="149"/>
      <c r="V421" s="133">
        <v>0</v>
      </c>
      <c r="W421" s="131">
        <v>0</v>
      </c>
      <c r="X421" s="131">
        <v>0</v>
      </c>
      <c r="Y421" s="132">
        <v>0</v>
      </c>
      <c r="Z421" s="149"/>
      <c r="AA421" s="133">
        <v>0</v>
      </c>
      <c r="AB421" s="131">
        <v>0</v>
      </c>
      <c r="AC421" s="131">
        <v>0</v>
      </c>
      <c r="AD421" s="132">
        <v>0</v>
      </c>
      <c r="AE421" s="149"/>
      <c r="AF421" s="133">
        <v>0</v>
      </c>
      <c r="AG421" s="131">
        <v>0</v>
      </c>
      <c r="AH421" s="131">
        <v>0</v>
      </c>
      <c r="AI421" s="132">
        <v>0</v>
      </c>
      <c r="AJ421" s="133">
        <f t="shared" si="196"/>
        <v>0</v>
      </c>
      <c r="AK421" s="131">
        <f t="shared" si="197"/>
        <v>0</v>
      </c>
      <c r="AL421" s="131">
        <f t="shared" si="198"/>
        <v>0</v>
      </c>
      <c r="AM421" s="131">
        <f t="shared" si="199"/>
        <v>0</v>
      </c>
      <c r="AN421" s="136">
        <f t="shared" si="200"/>
        <v>0</v>
      </c>
      <c r="AO421" s="133">
        <f t="shared" si="201"/>
        <v>0</v>
      </c>
      <c r="AP421" s="131">
        <f t="shared" si="202"/>
        <v>0</v>
      </c>
      <c r="AQ421" s="131">
        <f t="shared" si="203"/>
        <v>0</v>
      </c>
      <c r="AR421" s="131">
        <f t="shared" si="204"/>
        <v>0</v>
      </c>
      <c r="AS421" s="136">
        <f t="shared" si="205"/>
        <v>0</v>
      </c>
      <c r="AT421" s="133">
        <f t="shared" si="206"/>
        <v>0</v>
      </c>
      <c r="AU421" s="131">
        <f t="shared" si="207"/>
        <v>0</v>
      </c>
      <c r="AV421" s="131">
        <f t="shared" si="208"/>
        <v>0</v>
      </c>
      <c r="AW421" s="131">
        <f t="shared" si="209"/>
        <v>0</v>
      </c>
      <c r="AX421" s="136">
        <f t="shared" si="210"/>
        <v>0</v>
      </c>
      <c r="AY421" s="133">
        <f t="shared" si="211"/>
        <v>0</v>
      </c>
      <c r="AZ421" s="131">
        <f t="shared" si="212"/>
        <v>0</v>
      </c>
      <c r="BA421" s="131">
        <f t="shared" si="213"/>
        <v>0</v>
      </c>
      <c r="BB421" s="131">
        <f t="shared" si="214"/>
        <v>0</v>
      </c>
      <c r="BC421" s="132">
        <f t="shared" si="215"/>
        <v>0</v>
      </c>
    </row>
    <row r="422" spans="1:55" x14ac:dyDescent="0.25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49"/>
      <c r="G422" s="153">
        <f t="shared" si="192"/>
        <v>0</v>
      </c>
      <c r="H422" s="134">
        <f t="shared" si="193"/>
        <v>0</v>
      </c>
      <c r="I422" s="135">
        <f t="shared" si="194"/>
        <v>0</v>
      </c>
      <c r="J422" s="167">
        <f t="shared" si="195"/>
        <v>0</v>
      </c>
      <c r="K422" s="149"/>
      <c r="L422" s="130">
        <v>0</v>
      </c>
      <c r="M422" s="131">
        <v>0</v>
      </c>
      <c r="N422" s="131">
        <v>0</v>
      </c>
      <c r="O422" s="132">
        <v>0</v>
      </c>
      <c r="P422" s="149"/>
      <c r="Q422" s="133">
        <v>0</v>
      </c>
      <c r="R422" s="131">
        <v>0</v>
      </c>
      <c r="S422" s="131">
        <v>0</v>
      </c>
      <c r="T422" s="132">
        <v>0</v>
      </c>
      <c r="U422" s="149"/>
      <c r="V422" s="133">
        <v>0</v>
      </c>
      <c r="W422" s="131">
        <v>0</v>
      </c>
      <c r="X422" s="131">
        <v>0</v>
      </c>
      <c r="Y422" s="132">
        <v>0</v>
      </c>
      <c r="Z422" s="149"/>
      <c r="AA422" s="133">
        <v>0</v>
      </c>
      <c r="AB422" s="131">
        <v>0</v>
      </c>
      <c r="AC422" s="131">
        <v>0</v>
      </c>
      <c r="AD422" s="132">
        <v>0</v>
      </c>
      <c r="AE422" s="149"/>
      <c r="AF422" s="133">
        <v>0</v>
      </c>
      <c r="AG422" s="131">
        <v>0</v>
      </c>
      <c r="AH422" s="131">
        <v>0</v>
      </c>
      <c r="AI422" s="132">
        <v>0</v>
      </c>
      <c r="AJ422" s="133">
        <f t="shared" si="196"/>
        <v>0</v>
      </c>
      <c r="AK422" s="131">
        <f t="shared" si="197"/>
        <v>0</v>
      </c>
      <c r="AL422" s="131">
        <f t="shared" si="198"/>
        <v>0</v>
      </c>
      <c r="AM422" s="131">
        <f t="shared" si="199"/>
        <v>0</v>
      </c>
      <c r="AN422" s="136">
        <f t="shared" si="200"/>
        <v>0</v>
      </c>
      <c r="AO422" s="133">
        <f t="shared" si="201"/>
        <v>0</v>
      </c>
      <c r="AP422" s="131">
        <f t="shared" si="202"/>
        <v>0</v>
      </c>
      <c r="AQ422" s="131">
        <f t="shared" si="203"/>
        <v>0</v>
      </c>
      <c r="AR422" s="131">
        <f t="shared" si="204"/>
        <v>0</v>
      </c>
      <c r="AS422" s="136">
        <f t="shared" si="205"/>
        <v>0</v>
      </c>
      <c r="AT422" s="133">
        <f t="shared" si="206"/>
        <v>0</v>
      </c>
      <c r="AU422" s="131">
        <f t="shared" si="207"/>
        <v>0</v>
      </c>
      <c r="AV422" s="131">
        <f t="shared" si="208"/>
        <v>0</v>
      </c>
      <c r="AW422" s="131">
        <f t="shared" si="209"/>
        <v>0</v>
      </c>
      <c r="AX422" s="136">
        <f t="shared" si="210"/>
        <v>0</v>
      </c>
      <c r="AY422" s="133">
        <f t="shared" si="211"/>
        <v>0</v>
      </c>
      <c r="AZ422" s="131">
        <f t="shared" si="212"/>
        <v>0</v>
      </c>
      <c r="BA422" s="131">
        <f t="shared" si="213"/>
        <v>0</v>
      </c>
      <c r="BB422" s="131">
        <f t="shared" si="214"/>
        <v>0</v>
      </c>
      <c r="BC422" s="132">
        <f t="shared" si="215"/>
        <v>0</v>
      </c>
    </row>
    <row r="423" spans="1:55" x14ac:dyDescent="0.25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49"/>
      <c r="G423" s="153">
        <f t="shared" si="192"/>
        <v>0</v>
      </c>
      <c r="H423" s="134">
        <f t="shared" si="193"/>
        <v>0</v>
      </c>
      <c r="I423" s="135">
        <f t="shared" si="194"/>
        <v>0</v>
      </c>
      <c r="J423" s="167">
        <f t="shared" si="195"/>
        <v>0</v>
      </c>
      <c r="K423" s="149"/>
      <c r="L423" s="130">
        <v>0</v>
      </c>
      <c r="M423" s="131">
        <v>0</v>
      </c>
      <c r="N423" s="131">
        <v>0</v>
      </c>
      <c r="O423" s="132">
        <v>0</v>
      </c>
      <c r="P423" s="149"/>
      <c r="Q423" s="133">
        <v>0</v>
      </c>
      <c r="R423" s="131">
        <v>0</v>
      </c>
      <c r="S423" s="131">
        <v>0</v>
      </c>
      <c r="T423" s="132">
        <v>0</v>
      </c>
      <c r="U423" s="149"/>
      <c r="V423" s="133">
        <v>0</v>
      </c>
      <c r="W423" s="131">
        <v>0</v>
      </c>
      <c r="X423" s="131">
        <v>0</v>
      </c>
      <c r="Y423" s="132">
        <v>0</v>
      </c>
      <c r="Z423" s="149"/>
      <c r="AA423" s="133">
        <v>0</v>
      </c>
      <c r="AB423" s="131">
        <v>0</v>
      </c>
      <c r="AC423" s="131">
        <v>0</v>
      </c>
      <c r="AD423" s="132">
        <v>0</v>
      </c>
      <c r="AE423" s="149"/>
      <c r="AF423" s="133">
        <v>0</v>
      </c>
      <c r="AG423" s="131">
        <v>0</v>
      </c>
      <c r="AH423" s="131">
        <v>0</v>
      </c>
      <c r="AI423" s="132">
        <v>0</v>
      </c>
      <c r="AJ423" s="133">
        <f t="shared" si="196"/>
        <v>0</v>
      </c>
      <c r="AK423" s="131">
        <f t="shared" si="197"/>
        <v>0</v>
      </c>
      <c r="AL423" s="131">
        <f t="shared" si="198"/>
        <v>0</v>
      </c>
      <c r="AM423" s="131">
        <f t="shared" si="199"/>
        <v>0</v>
      </c>
      <c r="AN423" s="136">
        <f t="shared" si="200"/>
        <v>0</v>
      </c>
      <c r="AO423" s="133">
        <f t="shared" si="201"/>
        <v>0</v>
      </c>
      <c r="AP423" s="131">
        <f t="shared" si="202"/>
        <v>0</v>
      </c>
      <c r="AQ423" s="131">
        <f t="shared" si="203"/>
        <v>0</v>
      </c>
      <c r="AR423" s="131">
        <f t="shared" si="204"/>
        <v>0</v>
      </c>
      <c r="AS423" s="136">
        <f t="shared" si="205"/>
        <v>0</v>
      </c>
      <c r="AT423" s="133">
        <f t="shared" si="206"/>
        <v>0</v>
      </c>
      <c r="AU423" s="131">
        <f t="shared" si="207"/>
        <v>0</v>
      </c>
      <c r="AV423" s="131">
        <f t="shared" si="208"/>
        <v>0</v>
      </c>
      <c r="AW423" s="131">
        <f t="shared" si="209"/>
        <v>0</v>
      </c>
      <c r="AX423" s="136">
        <f t="shared" si="210"/>
        <v>0</v>
      </c>
      <c r="AY423" s="133">
        <f t="shared" si="211"/>
        <v>0</v>
      </c>
      <c r="AZ423" s="131">
        <f t="shared" si="212"/>
        <v>0</v>
      </c>
      <c r="BA423" s="131">
        <f t="shared" si="213"/>
        <v>0</v>
      </c>
      <c r="BB423" s="131">
        <f t="shared" si="214"/>
        <v>0</v>
      </c>
      <c r="BC423" s="132">
        <f t="shared" si="215"/>
        <v>0</v>
      </c>
    </row>
    <row r="424" spans="1:55" x14ac:dyDescent="0.25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49"/>
      <c r="G424" s="153">
        <f t="shared" si="192"/>
        <v>0</v>
      </c>
      <c r="H424" s="134">
        <f t="shared" si="193"/>
        <v>0</v>
      </c>
      <c r="I424" s="135">
        <f t="shared" si="194"/>
        <v>0</v>
      </c>
      <c r="J424" s="167">
        <f t="shared" si="195"/>
        <v>0</v>
      </c>
      <c r="K424" s="149"/>
      <c r="L424" s="130">
        <v>0</v>
      </c>
      <c r="M424" s="131">
        <v>0</v>
      </c>
      <c r="N424" s="131">
        <v>0</v>
      </c>
      <c r="O424" s="132">
        <v>0</v>
      </c>
      <c r="P424" s="149"/>
      <c r="Q424" s="133">
        <v>0</v>
      </c>
      <c r="R424" s="131">
        <v>0</v>
      </c>
      <c r="S424" s="131">
        <v>0</v>
      </c>
      <c r="T424" s="132">
        <v>0</v>
      </c>
      <c r="U424" s="149"/>
      <c r="V424" s="133">
        <v>0</v>
      </c>
      <c r="W424" s="131">
        <v>0</v>
      </c>
      <c r="X424" s="131">
        <v>0</v>
      </c>
      <c r="Y424" s="132">
        <v>0</v>
      </c>
      <c r="Z424" s="149"/>
      <c r="AA424" s="133">
        <v>0</v>
      </c>
      <c r="AB424" s="131">
        <v>0</v>
      </c>
      <c r="AC424" s="131">
        <v>0</v>
      </c>
      <c r="AD424" s="132">
        <v>0</v>
      </c>
      <c r="AE424" s="149"/>
      <c r="AF424" s="133">
        <v>0</v>
      </c>
      <c r="AG424" s="131">
        <v>0</v>
      </c>
      <c r="AH424" s="131">
        <v>0</v>
      </c>
      <c r="AI424" s="132">
        <v>0</v>
      </c>
      <c r="AJ424" s="133">
        <f t="shared" si="196"/>
        <v>0</v>
      </c>
      <c r="AK424" s="131">
        <f t="shared" si="197"/>
        <v>0</v>
      </c>
      <c r="AL424" s="131">
        <f t="shared" si="198"/>
        <v>0</v>
      </c>
      <c r="AM424" s="131">
        <f t="shared" si="199"/>
        <v>0</v>
      </c>
      <c r="AN424" s="136">
        <f t="shared" si="200"/>
        <v>0</v>
      </c>
      <c r="AO424" s="133">
        <f t="shared" si="201"/>
        <v>0</v>
      </c>
      <c r="AP424" s="131">
        <f t="shared" si="202"/>
        <v>0</v>
      </c>
      <c r="AQ424" s="131">
        <f t="shared" si="203"/>
        <v>0</v>
      </c>
      <c r="AR424" s="131">
        <f t="shared" si="204"/>
        <v>0</v>
      </c>
      <c r="AS424" s="136">
        <f t="shared" si="205"/>
        <v>0</v>
      </c>
      <c r="AT424" s="133">
        <f t="shared" si="206"/>
        <v>0</v>
      </c>
      <c r="AU424" s="131">
        <f t="shared" si="207"/>
        <v>0</v>
      </c>
      <c r="AV424" s="131">
        <f t="shared" si="208"/>
        <v>0</v>
      </c>
      <c r="AW424" s="131">
        <f t="shared" si="209"/>
        <v>0</v>
      </c>
      <c r="AX424" s="136">
        <f t="shared" si="210"/>
        <v>0</v>
      </c>
      <c r="AY424" s="133">
        <f t="shared" si="211"/>
        <v>0</v>
      </c>
      <c r="AZ424" s="131">
        <f t="shared" si="212"/>
        <v>0</v>
      </c>
      <c r="BA424" s="131">
        <f t="shared" si="213"/>
        <v>0</v>
      </c>
      <c r="BB424" s="131">
        <f t="shared" si="214"/>
        <v>0</v>
      </c>
      <c r="BC424" s="132">
        <f t="shared" si="215"/>
        <v>0</v>
      </c>
    </row>
    <row r="425" spans="1:55" x14ac:dyDescent="0.25">
      <c r="A425" s="138" t="s">
        <v>907</v>
      </c>
      <c r="B425" s="131" t="s">
        <v>1383</v>
      </c>
      <c r="C425" s="131" t="s">
        <v>178</v>
      </c>
      <c r="D425" s="131" t="s">
        <v>179</v>
      </c>
      <c r="E425" s="132" t="s">
        <v>1955</v>
      </c>
      <c r="F425" s="149"/>
      <c r="G425" s="153">
        <f t="shared" si="192"/>
        <v>0</v>
      </c>
      <c r="H425" s="134">
        <f t="shared" si="193"/>
        <v>0</v>
      </c>
      <c r="I425" s="135">
        <f t="shared" si="194"/>
        <v>0</v>
      </c>
      <c r="J425" s="167">
        <f t="shared" si="195"/>
        <v>0</v>
      </c>
      <c r="K425" s="149"/>
      <c r="L425" s="130">
        <v>0</v>
      </c>
      <c r="M425" s="131">
        <v>0</v>
      </c>
      <c r="N425" s="131">
        <v>0</v>
      </c>
      <c r="O425" s="132">
        <v>0</v>
      </c>
      <c r="P425" s="149"/>
      <c r="Q425" s="133">
        <v>0</v>
      </c>
      <c r="R425" s="131">
        <v>0</v>
      </c>
      <c r="S425" s="131">
        <v>0</v>
      </c>
      <c r="T425" s="132">
        <v>0</v>
      </c>
      <c r="U425" s="149"/>
      <c r="V425" s="133">
        <v>0</v>
      </c>
      <c r="W425" s="131">
        <v>0</v>
      </c>
      <c r="X425" s="131">
        <v>0</v>
      </c>
      <c r="Y425" s="132">
        <v>0</v>
      </c>
      <c r="Z425" s="149"/>
      <c r="AA425" s="133">
        <v>0</v>
      </c>
      <c r="AB425" s="131">
        <v>0</v>
      </c>
      <c r="AC425" s="131">
        <v>0</v>
      </c>
      <c r="AD425" s="132">
        <v>0</v>
      </c>
      <c r="AE425" s="149"/>
      <c r="AF425" s="133">
        <v>0</v>
      </c>
      <c r="AG425" s="131">
        <v>0</v>
      </c>
      <c r="AH425" s="131">
        <v>0</v>
      </c>
      <c r="AI425" s="132">
        <v>0</v>
      </c>
      <c r="AJ425" s="133">
        <f t="shared" si="196"/>
        <v>0</v>
      </c>
      <c r="AK425" s="131">
        <f t="shared" si="197"/>
        <v>0</v>
      </c>
      <c r="AL425" s="131">
        <f t="shared" si="198"/>
        <v>0</v>
      </c>
      <c r="AM425" s="131">
        <f t="shared" si="199"/>
        <v>0</v>
      </c>
      <c r="AN425" s="136">
        <f t="shared" si="200"/>
        <v>0</v>
      </c>
      <c r="AO425" s="133">
        <f t="shared" si="201"/>
        <v>0</v>
      </c>
      <c r="AP425" s="131">
        <f t="shared" si="202"/>
        <v>0</v>
      </c>
      <c r="AQ425" s="131">
        <f t="shared" si="203"/>
        <v>0</v>
      </c>
      <c r="AR425" s="131">
        <f t="shared" si="204"/>
        <v>0</v>
      </c>
      <c r="AS425" s="136">
        <f t="shared" si="205"/>
        <v>0</v>
      </c>
      <c r="AT425" s="133">
        <f t="shared" si="206"/>
        <v>0</v>
      </c>
      <c r="AU425" s="131">
        <f t="shared" si="207"/>
        <v>0</v>
      </c>
      <c r="AV425" s="131">
        <f t="shared" si="208"/>
        <v>0</v>
      </c>
      <c r="AW425" s="131">
        <f t="shared" si="209"/>
        <v>0</v>
      </c>
      <c r="AX425" s="136">
        <f t="shared" si="210"/>
        <v>0</v>
      </c>
      <c r="AY425" s="133">
        <f t="shared" si="211"/>
        <v>0</v>
      </c>
      <c r="AZ425" s="131">
        <f t="shared" si="212"/>
        <v>0</v>
      </c>
      <c r="BA425" s="131">
        <f t="shared" si="213"/>
        <v>0</v>
      </c>
      <c r="BB425" s="131">
        <f t="shared" si="214"/>
        <v>0</v>
      </c>
      <c r="BC425" s="132">
        <f t="shared" si="215"/>
        <v>0</v>
      </c>
    </row>
    <row r="426" spans="1:55" x14ac:dyDescent="0.25">
      <c r="A426" s="138" t="s">
        <v>908</v>
      </c>
      <c r="B426" s="131" t="s">
        <v>1383</v>
      </c>
      <c r="C426" s="131" t="s">
        <v>184</v>
      </c>
      <c r="D426" s="131" t="s">
        <v>185</v>
      </c>
      <c r="E426" s="132" t="s">
        <v>1955</v>
      </c>
      <c r="F426" s="149"/>
      <c r="G426" s="153">
        <f t="shared" si="192"/>
        <v>0</v>
      </c>
      <c r="H426" s="134">
        <f t="shared" si="193"/>
        <v>0</v>
      </c>
      <c r="I426" s="135">
        <f t="shared" si="194"/>
        <v>0</v>
      </c>
      <c r="J426" s="167">
        <f t="shared" si="195"/>
        <v>0</v>
      </c>
      <c r="K426" s="149"/>
      <c r="L426" s="130">
        <v>0</v>
      </c>
      <c r="M426" s="131">
        <v>0</v>
      </c>
      <c r="N426" s="131">
        <v>0</v>
      </c>
      <c r="O426" s="132">
        <v>0</v>
      </c>
      <c r="P426" s="149"/>
      <c r="Q426" s="133">
        <v>0</v>
      </c>
      <c r="R426" s="131">
        <v>0</v>
      </c>
      <c r="S426" s="131">
        <v>0</v>
      </c>
      <c r="T426" s="132">
        <v>0</v>
      </c>
      <c r="U426" s="149"/>
      <c r="V426" s="133">
        <v>0</v>
      </c>
      <c r="W426" s="131">
        <v>0</v>
      </c>
      <c r="X426" s="131">
        <v>0</v>
      </c>
      <c r="Y426" s="132">
        <v>0</v>
      </c>
      <c r="Z426" s="149"/>
      <c r="AA426" s="133">
        <v>0</v>
      </c>
      <c r="AB426" s="131">
        <v>0</v>
      </c>
      <c r="AC426" s="131">
        <v>0</v>
      </c>
      <c r="AD426" s="132">
        <v>0</v>
      </c>
      <c r="AE426" s="149"/>
      <c r="AF426" s="133">
        <v>0</v>
      </c>
      <c r="AG426" s="131">
        <v>0</v>
      </c>
      <c r="AH426" s="131">
        <v>0</v>
      </c>
      <c r="AI426" s="132">
        <v>0</v>
      </c>
      <c r="AJ426" s="133">
        <f t="shared" si="196"/>
        <v>0</v>
      </c>
      <c r="AK426" s="131">
        <f t="shared" si="197"/>
        <v>0</v>
      </c>
      <c r="AL426" s="131">
        <f t="shared" si="198"/>
        <v>0</v>
      </c>
      <c r="AM426" s="131">
        <f t="shared" si="199"/>
        <v>0</v>
      </c>
      <c r="AN426" s="136">
        <f t="shared" si="200"/>
        <v>0</v>
      </c>
      <c r="AO426" s="133">
        <f t="shared" si="201"/>
        <v>0</v>
      </c>
      <c r="AP426" s="131">
        <f t="shared" si="202"/>
        <v>0</v>
      </c>
      <c r="AQ426" s="131">
        <f t="shared" si="203"/>
        <v>0</v>
      </c>
      <c r="AR426" s="131">
        <f t="shared" si="204"/>
        <v>0</v>
      </c>
      <c r="AS426" s="136">
        <f t="shared" si="205"/>
        <v>0</v>
      </c>
      <c r="AT426" s="133">
        <f t="shared" si="206"/>
        <v>0</v>
      </c>
      <c r="AU426" s="131">
        <f t="shared" si="207"/>
        <v>0</v>
      </c>
      <c r="AV426" s="131">
        <f t="shared" si="208"/>
        <v>0</v>
      </c>
      <c r="AW426" s="131">
        <f t="shared" si="209"/>
        <v>0</v>
      </c>
      <c r="AX426" s="136">
        <f t="shared" si="210"/>
        <v>0</v>
      </c>
      <c r="AY426" s="133">
        <f t="shared" si="211"/>
        <v>0</v>
      </c>
      <c r="AZ426" s="131">
        <f t="shared" si="212"/>
        <v>0</v>
      </c>
      <c r="BA426" s="131">
        <f t="shared" si="213"/>
        <v>0</v>
      </c>
      <c r="BB426" s="131">
        <f t="shared" si="214"/>
        <v>0</v>
      </c>
      <c r="BC426" s="132">
        <f t="shared" si="215"/>
        <v>0</v>
      </c>
    </row>
    <row r="427" spans="1:55" x14ac:dyDescent="0.25">
      <c r="A427" s="138" t="s">
        <v>909</v>
      </c>
      <c r="B427" s="131" t="s">
        <v>40</v>
      </c>
      <c r="C427" s="131" t="s">
        <v>2083</v>
      </c>
      <c r="D427" s="131" t="s">
        <v>985</v>
      </c>
      <c r="E427" s="132" t="s">
        <v>1304</v>
      </c>
      <c r="F427" s="149"/>
      <c r="G427" s="153">
        <f t="shared" si="192"/>
        <v>0</v>
      </c>
      <c r="H427" s="134">
        <f t="shared" si="193"/>
        <v>0</v>
      </c>
      <c r="I427" s="135">
        <f t="shared" si="194"/>
        <v>0</v>
      </c>
      <c r="J427" s="167">
        <f t="shared" si="195"/>
        <v>0</v>
      </c>
      <c r="K427" s="149"/>
      <c r="L427" s="130">
        <v>0</v>
      </c>
      <c r="M427" s="131">
        <v>0</v>
      </c>
      <c r="N427" s="131">
        <v>0</v>
      </c>
      <c r="O427" s="132">
        <v>0</v>
      </c>
      <c r="P427" s="149"/>
      <c r="Q427" s="133">
        <v>0</v>
      </c>
      <c r="R427" s="131">
        <v>0</v>
      </c>
      <c r="S427" s="131">
        <v>0</v>
      </c>
      <c r="T427" s="132">
        <v>0</v>
      </c>
      <c r="U427" s="149"/>
      <c r="V427" s="133">
        <v>0</v>
      </c>
      <c r="W427" s="131">
        <v>0</v>
      </c>
      <c r="X427" s="131">
        <v>0</v>
      </c>
      <c r="Y427" s="132">
        <v>0</v>
      </c>
      <c r="Z427" s="149"/>
      <c r="AA427" s="133">
        <v>0</v>
      </c>
      <c r="AB427" s="131">
        <v>0</v>
      </c>
      <c r="AC427" s="131">
        <v>0</v>
      </c>
      <c r="AD427" s="132">
        <v>0</v>
      </c>
      <c r="AE427" s="149"/>
      <c r="AF427" s="133">
        <v>0</v>
      </c>
      <c r="AG427" s="131">
        <v>0</v>
      </c>
      <c r="AH427" s="131">
        <v>0</v>
      </c>
      <c r="AI427" s="132">
        <v>0</v>
      </c>
      <c r="AJ427" s="133">
        <f t="shared" si="196"/>
        <v>0</v>
      </c>
      <c r="AK427" s="131">
        <f t="shared" si="197"/>
        <v>0</v>
      </c>
      <c r="AL427" s="131">
        <f t="shared" si="198"/>
        <v>0</v>
      </c>
      <c r="AM427" s="131">
        <f t="shared" si="199"/>
        <v>0</v>
      </c>
      <c r="AN427" s="136">
        <f t="shared" si="200"/>
        <v>0</v>
      </c>
      <c r="AO427" s="133">
        <f t="shared" si="201"/>
        <v>0</v>
      </c>
      <c r="AP427" s="131">
        <f t="shared" si="202"/>
        <v>0</v>
      </c>
      <c r="AQ427" s="131">
        <f t="shared" si="203"/>
        <v>0</v>
      </c>
      <c r="AR427" s="131">
        <f t="shared" si="204"/>
        <v>0</v>
      </c>
      <c r="AS427" s="136">
        <f t="shared" si="205"/>
        <v>0</v>
      </c>
      <c r="AT427" s="133">
        <f t="shared" si="206"/>
        <v>0</v>
      </c>
      <c r="AU427" s="131">
        <f t="shared" si="207"/>
        <v>0</v>
      </c>
      <c r="AV427" s="131">
        <f t="shared" si="208"/>
        <v>0</v>
      </c>
      <c r="AW427" s="131">
        <f t="shared" si="209"/>
        <v>0</v>
      </c>
      <c r="AX427" s="136">
        <f t="shared" si="210"/>
        <v>0</v>
      </c>
      <c r="AY427" s="133">
        <f t="shared" si="211"/>
        <v>0</v>
      </c>
      <c r="AZ427" s="131">
        <f t="shared" si="212"/>
        <v>0</v>
      </c>
      <c r="BA427" s="131">
        <f t="shared" si="213"/>
        <v>0</v>
      </c>
      <c r="BB427" s="131">
        <f t="shared" si="214"/>
        <v>0</v>
      </c>
      <c r="BC427" s="132">
        <f t="shared" si="215"/>
        <v>0</v>
      </c>
    </row>
    <row r="428" spans="1:55" x14ac:dyDescent="0.25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49"/>
      <c r="G428" s="153">
        <f t="shared" si="192"/>
        <v>0</v>
      </c>
      <c r="H428" s="134">
        <f t="shared" si="193"/>
        <v>0</v>
      </c>
      <c r="I428" s="135">
        <f t="shared" si="194"/>
        <v>0</v>
      </c>
      <c r="J428" s="167">
        <f t="shared" si="195"/>
        <v>0</v>
      </c>
      <c r="K428" s="149"/>
      <c r="L428" s="130">
        <v>0</v>
      </c>
      <c r="M428" s="131">
        <v>0</v>
      </c>
      <c r="N428" s="131">
        <v>0</v>
      </c>
      <c r="O428" s="132">
        <v>0</v>
      </c>
      <c r="P428" s="149"/>
      <c r="Q428" s="133">
        <v>0</v>
      </c>
      <c r="R428" s="131">
        <v>0</v>
      </c>
      <c r="S428" s="131">
        <v>0</v>
      </c>
      <c r="T428" s="132">
        <v>0</v>
      </c>
      <c r="U428" s="149"/>
      <c r="V428" s="133">
        <v>0</v>
      </c>
      <c r="W428" s="131">
        <v>0</v>
      </c>
      <c r="X428" s="131">
        <v>0</v>
      </c>
      <c r="Y428" s="132">
        <v>0</v>
      </c>
      <c r="Z428" s="149"/>
      <c r="AA428" s="133">
        <v>0</v>
      </c>
      <c r="AB428" s="131">
        <v>0</v>
      </c>
      <c r="AC428" s="131">
        <v>0</v>
      </c>
      <c r="AD428" s="132">
        <v>0</v>
      </c>
      <c r="AE428" s="149"/>
      <c r="AF428" s="133">
        <v>0</v>
      </c>
      <c r="AG428" s="131">
        <v>0</v>
      </c>
      <c r="AH428" s="131">
        <v>0</v>
      </c>
      <c r="AI428" s="132">
        <v>0</v>
      </c>
      <c r="AJ428" s="133">
        <f t="shared" si="196"/>
        <v>0</v>
      </c>
      <c r="AK428" s="131">
        <f t="shared" si="197"/>
        <v>0</v>
      </c>
      <c r="AL428" s="131">
        <f t="shared" si="198"/>
        <v>0</v>
      </c>
      <c r="AM428" s="131">
        <f t="shared" si="199"/>
        <v>0</v>
      </c>
      <c r="AN428" s="136">
        <f t="shared" si="200"/>
        <v>0</v>
      </c>
      <c r="AO428" s="133">
        <f t="shared" si="201"/>
        <v>0</v>
      </c>
      <c r="AP428" s="131">
        <f t="shared" si="202"/>
        <v>0</v>
      </c>
      <c r="AQ428" s="131">
        <f t="shared" si="203"/>
        <v>0</v>
      </c>
      <c r="AR428" s="131">
        <f t="shared" si="204"/>
        <v>0</v>
      </c>
      <c r="AS428" s="136">
        <f t="shared" si="205"/>
        <v>0</v>
      </c>
      <c r="AT428" s="133">
        <f t="shared" si="206"/>
        <v>0</v>
      </c>
      <c r="AU428" s="131">
        <f t="shared" si="207"/>
        <v>0</v>
      </c>
      <c r="AV428" s="131">
        <f t="shared" si="208"/>
        <v>0</v>
      </c>
      <c r="AW428" s="131">
        <f t="shared" si="209"/>
        <v>0</v>
      </c>
      <c r="AX428" s="136">
        <f t="shared" si="210"/>
        <v>0</v>
      </c>
      <c r="AY428" s="133">
        <f t="shared" si="211"/>
        <v>0</v>
      </c>
      <c r="AZ428" s="131">
        <f t="shared" si="212"/>
        <v>0</v>
      </c>
      <c r="BA428" s="131">
        <f t="shared" si="213"/>
        <v>0</v>
      </c>
      <c r="BB428" s="131">
        <f t="shared" si="214"/>
        <v>0</v>
      </c>
      <c r="BC428" s="132">
        <f t="shared" si="215"/>
        <v>0</v>
      </c>
    </row>
    <row r="429" spans="1:55" x14ac:dyDescent="0.25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49"/>
      <c r="G429" s="153">
        <f t="shared" si="192"/>
        <v>0</v>
      </c>
      <c r="H429" s="134">
        <f t="shared" si="193"/>
        <v>1</v>
      </c>
      <c r="I429" s="135">
        <f t="shared" si="194"/>
        <v>10.9</v>
      </c>
      <c r="J429" s="167">
        <f t="shared" si="195"/>
        <v>281</v>
      </c>
      <c r="K429" s="149"/>
      <c r="L429" s="130">
        <v>0</v>
      </c>
      <c r="M429" s="131">
        <v>0</v>
      </c>
      <c r="N429" s="131">
        <v>0</v>
      </c>
      <c r="O429" s="132">
        <v>0</v>
      </c>
      <c r="P429" s="149"/>
      <c r="Q429" s="133">
        <v>0</v>
      </c>
      <c r="R429" s="131">
        <v>1</v>
      </c>
      <c r="S429" s="131">
        <v>10.9</v>
      </c>
      <c r="T429" s="132">
        <v>261</v>
      </c>
      <c r="U429" s="149"/>
      <c r="V429" s="133">
        <v>0</v>
      </c>
      <c r="W429" s="131">
        <v>0</v>
      </c>
      <c r="X429" s="131">
        <v>0</v>
      </c>
      <c r="Y429" s="132">
        <v>0</v>
      </c>
      <c r="Z429" s="149"/>
      <c r="AA429" s="133">
        <v>0</v>
      </c>
      <c r="AB429" s="131">
        <v>0</v>
      </c>
      <c r="AC429" s="131">
        <v>0</v>
      </c>
      <c r="AD429" s="132">
        <v>0</v>
      </c>
      <c r="AE429" s="149"/>
      <c r="AF429" s="133">
        <v>0</v>
      </c>
      <c r="AG429" s="131">
        <v>0</v>
      </c>
      <c r="AH429" s="131">
        <v>0</v>
      </c>
      <c r="AI429" s="132">
        <v>20</v>
      </c>
      <c r="AJ429" s="133">
        <f t="shared" si="196"/>
        <v>0</v>
      </c>
      <c r="AK429" s="131">
        <f t="shared" si="197"/>
        <v>261</v>
      </c>
      <c r="AL429" s="131">
        <f t="shared" si="198"/>
        <v>0</v>
      </c>
      <c r="AM429" s="131">
        <f t="shared" si="199"/>
        <v>0</v>
      </c>
      <c r="AN429" s="136">
        <f t="shared" si="200"/>
        <v>20</v>
      </c>
      <c r="AO429" s="133">
        <f t="shared" si="201"/>
        <v>0</v>
      </c>
      <c r="AP429" s="131">
        <f t="shared" si="202"/>
        <v>0</v>
      </c>
      <c r="AQ429" s="131">
        <f t="shared" si="203"/>
        <v>0</v>
      </c>
      <c r="AR429" s="131">
        <f t="shared" si="204"/>
        <v>0</v>
      </c>
      <c r="AS429" s="136">
        <f t="shared" si="205"/>
        <v>0</v>
      </c>
      <c r="AT429" s="133">
        <f t="shared" si="206"/>
        <v>0</v>
      </c>
      <c r="AU429" s="131">
        <f t="shared" si="207"/>
        <v>1</v>
      </c>
      <c r="AV429" s="131">
        <f t="shared" si="208"/>
        <v>0</v>
      </c>
      <c r="AW429" s="131">
        <f t="shared" si="209"/>
        <v>0</v>
      </c>
      <c r="AX429" s="136">
        <f t="shared" si="210"/>
        <v>0</v>
      </c>
      <c r="AY429" s="133">
        <f t="shared" si="211"/>
        <v>0</v>
      </c>
      <c r="AZ429" s="131">
        <f t="shared" si="212"/>
        <v>10.9</v>
      </c>
      <c r="BA429" s="131">
        <f t="shared" si="213"/>
        <v>0</v>
      </c>
      <c r="BB429" s="131">
        <f t="shared" si="214"/>
        <v>0</v>
      </c>
      <c r="BC429" s="132">
        <f t="shared" si="215"/>
        <v>0</v>
      </c>
    </row>
    <row r="430" spans="1:55" x14ac:dyDescent="0.25">
      <c r="A430" s="138" t="s">
        <v>912</v>
      </c>
      <c r="B430" s="131" t="s">
        <v>1030</v>
      </c>
      <c r="C430" s="131" t="s">
        <v>239</v>
      </c>
      <c r="D430" s="131" t="s">
        <v>228</v>
      </c>
      <c r="E430" s="132" t="s">
        <v>1955</v>
      </c>
      <c r="F430" s="149"/>
      <c r="G430" s="153">
        <f t="shared" si="192"/>
        <v>0</v>
      </c>
      <c r="H430" s="134">
        <f t="shared" si="193"/>
        <v>0</v>
      </c>
      <c r="I430" s="135">
        <f t="shared" si="194"/>
        <v>0</v>
      </c>
      <c r="J430" s="167">
        <f t="shared" si="195"/>
        <v>0</v>
      </c>
      <c r="K430" s="149"/>
      <c r="L430" s="130">
        <v>0</v>
      </c>
      <c r="M430" s="131">
        <v>0</v>
      </c>
      <c r="N430" s="131">
        <v>0</v>
      </c>
      <c r="O430" s="132">
        <v>0</v>
      </c>
      <c r="P430" s="149"/>
      <c r="Q430" s="133">
        <v>0</v>
      </c>
      <c r="R430" s="131">
        <v>0</v>
      </c>
      <c r="S430" s="131">
        <v>0</v>
      </c>
      <c r="T430" s="132">
        <v>0</v>
      </c>
      <c r="U430" s="149"/>
      <c r="V430" s="133">
        <v>0</v>
      </c>
      <c r="W430" s="131">
        <v>0</v>
      </c>
      <c r="X430" s="131">
        <v>0</v>
      </c>
      <c r="Y430" s="132">
        <v>0</v>
      </c>
      <c r="Z430" s="149"/>
      <c r="AA430" s="133">
        <v>0</v>
      </c>
      <c r="AB430" s="131">
        <v>0</v>
      </c>
      <c r="AC430" s="131">
        <v>0</v>
      </c>
      <c r="AD430" s="132">
        <v>0</v>
      </c>
      <c r="AE430" s="149"/>
      <c r="AF430" s="133">
        <v>0</v>
      </c>
      <c r="AG430" s="131">
        <v>0</v>
      </c>
      <c r="AH430" s="131">
        <v>0</v>
      </c>
      <c r="AI430" s="132">
        <v>0</v>
      </c>
      <c r="AJ430" s="133">
        <f t="shared" si="196"/>
        <v>0</v>
      </c>
      <c r="AK430" s="131">
        <f t="shared" si="197"/>
        <v>0</v>
      </c>
      <c r="AL430" s="131">
        <f t="shared" si="198"/>
        <v>0</v>
      </c>
      <c r="AM430" s="131">
        <f t="shared" si="199"/>
        <v>0</v>
      </c>
      <c r="AN430" s="136">
        <f t="shared" si="200"/>
        <v>0</v>
      </c>
      <c r="AO430" s="133">
        <f t="shared" si="201"/>
        <v>0</v>
      </c>
      <c r="AP430" s="131">
        <f t="shared" si="202"/>
        <v>0</v>
      </c>
      <c r="AQ430" s="131">
        <f t="shared" si="203"/>
        <v>0</v>
      </c>
      <c r="AR430" s="131">
        <f t="shared" si="204"/>
        <v>0</v>
      </c>
      <c r="AS430" s="136">
        <f t="shared" si="205"/>
        <v>0</v>
      </c>
      <c r="AT430" s="133">
        <f t="shared" si="206"/>
        <v>0</v>
      </c>
      <c r="AU430" s="131">
        <f t="shared" si="207"/>
        <v>0</v>
      </c>
      <c r="AV430" s="131">
        <f t="shared" si="208"/>
        <v>0</v>
      </c>
      <c r="AW430" s="131">
        <f t="shared" si="209"/>
        <v>0</v>
      </c>
      <c r="AX430" s="136">
        <f t="shared" si="210"/>
        <v>0</v>
      </c>
      <c r="AY430" s="133">
        <f t="shared" si="211"/>
        <v>0</v>
      </c>
      <c r="AZ430" s="131">
        <f t="shared" si="212"/>
        <v>0</v>
      </c>
      <c r="BA430" s="131">
        <f t="shared" si="213"/>
        <v>0</v>
      </c>
      <c r="BB430" s="131">
        <f t="shared" si="214"/>
        <v>0</v>
      </c>
      <c r="BC430" s="132">
        <f t="shared" si="215"/>
        <v>0</v>
      </c>
    </row>
    <row r="431" spans="1:55" x14ac:dyDescent="0.25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49"/>
      <c r="G431" s="153">
        <f t="shared" si="192"/>
        <v>0</v>
      </c>
      <c r="H431" s="134">
        <f t="shared" si="193"/>
        <v>0</v>
      </c>
      <c r="I431" s="135">
        <f t="shared" si="194"/>
        <v>0</v>
      </c>
      <c r="J431" s="167">
        <f t="shared" si="195"/>
        <v>0</v>
      </c>
      <c r="K431" s="149"/>
      <c r="L431" s="130">
        <v>0</v>
      </c>
      <c r="M431" s="131">
        <v>0</v>
      </c>
      <c r="N431" s="131">
        <v>0</v>
      </c>
      <c r="O431" s="132">
        <v>0</v>
      </c>
      <c r="P431" s="149"/>
      <c r="Q431" s="133">
        <v>0</v>
      </c>
      <c r="R431" s="131">
        <v>0</v>
      </c>
      <c r="S431" s="131">
        <v>0</v>
      </c>
      <c r="T431" s="132">
        <v>0</v>
      </c>
      <c r="U431" s="149"/>
      <c r="V431" s="133">
        <v>0</v>
      </c>
      <c r="W431" s="131">
        <v>0</v>
      </c>
      <c r="X431" s="131">
        <v>0</v>
      </c>
      <c r="Y431" s="132">
        <v>0</v>
      </c>
      <c r="Z431" s="149"/>
      <c r="AA431" s="133">
        <v>0</v>
      </c>
      <c r="AB431" s="131">
        <v>0</v>
      </c>
      <c r="AC431" s="131">
        <v>0</v>
      </c>
      <c r="AD431" s="132">
        <v>0</v>
      </c>
      <c r="AE431" s="149"/>
      <c r="AF431" s="133">
        <v>0</v>
      </c>
      <c r="AG431" s="131">
        <v>0</v>
      </c>
      <c r="AH431" s="131">
        <v>0</v>
      </c>
      <c r="AI431" s="132">
        <v>0</v>
      </c>
      <c r="AJ431" s="133">
        <f t="shared" si="196"/>
        <v>0</v>
      </c>
      <c r="AK431" s="131">
        <f t="shared" si="197"/>
        <v>0</v>
      </c>
      <c r="AL431" s="131">
        <f t="shared" si="198"/>
        <v>0</v>
      </c>
      <c r="AM431" s="131">
        <f t="shared" si="199"/>
        <v>0</v>
      </c>
      <c r="AN431" s="136">
        <f t="shared" si="200"/>
        <v>0</v>
      </c>
      <c r="AO431" s="133">
        <f t="shared" si="201"/>
        <v>0</v>
      </c>
      <c r="AP431" s="131">
        <f t="shared" si="202"/>
        <v>0</v>
      </c>
      <c r="AQ431" s="131">
        <f t="shared" si="203"/>
        <v>0</v>
      </c>
      <c r="AR431" s="131">
        <f t="shared" si="204"/>
        <v>0</v>
      </c>
      <c r="AS431" s="136">
        <f t="shared" si="205"/>
        <v>0</v>
      </c>
      <c r="AT431" s="133">
        <f t="shared" si="206"/>
        <v>0</v>
      </c>
      <c r="AU431" s="131">
        <f t="shared" si="207"/>
        <v>0</v>
      </c>
      <c r="AV431" s="131">
        <f t="shared" si="208"/>
        <v>0</v>
      </c>
      <c r="AW431" s="131">
        <f t="shared" si="209"/>
        <v>0</v>
      </c>
      <c r="AX431" s="136">
        <f t="shared" si="210"/>
        <v>0</v>
      </c>
      <c r="AY431" s="133">
        <f t="shared" si="211"/>
        <v>0</v>
      </c>
      <c r="AZ431" s="131">
        <f t="shared" si="212"/>
        <v>0</v>
      </c>
      <c r="BA431" s="131">
        <f t="shared" si="213"/>
        <v>0</v>
      </c>
      <c r="BB431" s="131">
        <f t="shared" si="214"/>
        <v>0</v>
      </c>
      <c r="BC431" s="132">
        <f t="shared" si="215"/>
        <v>0</v>
      </c>
    </row>
    <row r="432" spans="1:55" x14ac:dyDescent="0.25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49"/>
      <c r="G432" s="153">
        <f t="shared" si="192"/>
        <v>0</v>
      </c>
      <c r="H432" s="134">
        <f t="shared" si="193"/>
        <v>0</v>
      </c>
      <c r="I432" s="135">
        <f t="shared" si="194"/>
        <v>0</v>
      </c>
      <c r="J432" s="167">
        <f t="shared" si="195"/>
        <v>0</v>
      </c>
      <c r="K432" s="149"/>
      <c r="L432" s="130">
        <v>0</v>
      </c>
      <c r="M432" s="131">
        <v>0</v>
      </c>
      <c r="N432" s="131">
        <v>0</v>
      </c>
      <c r="O432" s="132">
        <v>0</v>
      </c>
      <c r="P432" s="149"/>
      <c r="Q432" s="133">
        <v>0</v>
      </c>
      <c r="R432" s="131">
        <v>0</v>
      </c>
      <c r="S432" s="131">
        <v>0</v>
      </c>
      <c r="T432" s="132">
        <v>0</v>
      </c>
      <c r="U432" s="149"/>
      <c r="V432" s="133">
        <v>0</v>
      </c>
      <c r="W432" s="131">
        <v>0</v>
      </c>
      <c r="X432" s="131">
        <v>0</v>
      </c>
      <c r="Y432" s="132">
        <v>0</v>
      </c>
      <c r="Z432" s="149"/>
      <c r="AA432" s="133">
        <v>0</v>
      </c>
      <c r="AB432" s="131">
        <v>0</v>
      </c>
      <c r="AC432" s="131">
        <v>0</v>
      </c>
      <c r="AD432" s="132">
        <v>0</v>
      </c>
      <c r="AE432" s="149"/>
      <c r="AF432" s="133">
        <v>0</v>
      </c>
      <c r="AG432" s="131">
        <v>0</v>
      </c>
      <c r="AH432" s="131">
        <v>0</v>
      </c>
      <c r="AI432" s="132">
        <v>0</v>
      </c>
      <c r="AJ432" s="133">
        <f t="shared" si="196"/>
        <v>0</v>
      </c>
      <c r="AK432" s="131">
        <f t="shared" si="197"/>
        <v>0</v>
      </c>
      <c r="AL432" s="131">
        <f t="shared" si="198"/>
        <v>0</v>
      </c>
      <c r="AM432" s="131">
        <f t="shared" si="199"/>
        <v>0</v>
      </c>
      <c r="AN432" s="136">
        <f t="shared" si="200"/>
        <v>0</v>
      </c>
      <c r="AO432" s="133">
        <f t="shared" si="201"/>
        <v>0</v>
      </c>
      <c r="AP432" s="131">
        <f t="shared" si="202"/>
        <v>0</v>
      </c>
      <c r="AQ432" s="131">
        <f t="shared" si="203"/>
        <v>0</v>
      </c>
      <c r="AR432" s="131">
        <f t="shared" si="204"/>
        <v>0</v>
      </c>
      <c r="AS432" s="136">
        <f t="shared" si="205"/>
        <v>0</v>
      </c>
      <c r="AT432" s="133">
        <f t="shared" si="206"/>
        <v>0</v>
      </c>
      <c r="AU432" s="131">
        <f t="shared" si="207"/>
        <v>0</v>
      </c>
      <c r="AV432" s="131">
        <f t="shared" si="208"/>
        <v>0</v>
      </c>
      <c r="AW432" s="131">
        <f t="shared" si="209"/>
        <v>0</v>
      </c>
      <c r="AX432" s="136">
        <f t="shared" si="210"/>
        <v>0</v>
      </c>
      <c r="AY432" s="133">
        <f t="shared" si="211"/>
        <v>0</v>
      </c>
      <c r="AZ432" s="131">
        <f t="shared" si="212"/>
        <v>0</v>
      </c>
      <c r="BA432" s="131">
        <f t="shared" si="213"/>
        <v>0</v>
      </c>
      <c r="BB432" s="131">
        <f t="shared" si="214"/>
        <v>0</v>
      </c>
      <c r="BC432" s="132">
        <f t="shared" si="215"/>
        <v>0</v>
      </c>
    </row>
    <row r="433" spans="1:55" x14ac:dyDescent="0.25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49"/>
      <c r="G433" s="153">
        <f t="shared" si="192"/>
        <v>0</v>
      </c>
      <c r="H433" s="134">
        <f t="shared" si="193"/>
        <v>0</v>
      </c>
      <c r="I433" s="135">
        <f t="shared" si="194"/>
        <v>0</v>
      </c>
      <c r="J433" s="167">
        <f t="shared" si="195"/>
        <v>0</v>
      </c>
      <c r="K433" s="149"/>
      <c r="L433" s="130">
        <v>0</v>
      </c>
      <c r="M433" s="131">
        <v>0</v>
      </c>
      <c r="N433" s="131">
        <v>0</v>
      </c>
      <c r="O433" s="132">
        <v>0</v>
      </c>
      <c r="P433" s="149"/>
      <c r="Q433" s="133">
        <v>0</v>
      </c>
      <c r="R433" s="131">
        <v>0</v>
      </c>
      <c r="S433" s="131">
        <v>0</v>
      </c>
      <c r="T433" s="132">
        <v>0</v>
      </c>
      <c r="U433" s="149"/>
      <c r="V433" s="133">
        <v>0</v>
      </c>
      <c r="W433" s="131">
        <v>0</v>
      </c>
      <c r="X433" s="131">
        <v>0</v>
      </c>
      <c r="Y433" s="132">
        <v>0</v>
      </c>
      <c r="Z433" s="149"/>
      <c r="AA433" s="133">
        <v>0</v>
      </c>
      <c r="AB433" s="131">
        <v>0</v>
      </c>
      <c r="AC433" s="131">
        <v>0</v>
      </c>
      <c r="AD433" s="132">
        <v>0</v>
      </c>
      <c r="AE433" s="149"/>
      <c r="AF433" s="133">
        <v>0</v>
      </c>
      <c r="AG433" s="131">
        <v>0</v>
      </c>
      <c r="AH433" s="131">
        <v>0</v>
      </c>
      <c r="AI433" s="132">
        <v>0</v>
      </c>
      <c r="AJ433" s="133">
        <f t="shared" si="196"/>
        <v>0</v>
      </c>
      <c r="AK433" s="131">
        <f t="shared" si="197"/>
        <v>0</v>
      </c>
      <c r="AL433" s="131">
        <f t="shared" si="198"/>
        <v>0</v>
      </c>
      <c r="AM433" s="131">
        <f t="shared" si="199"/>
        <v>0</v>
      </c>
      <c r="AN433" s="136">
        <f t="shared" si="200"/>
        <v>0</v>
      </c>
      <c r="AO433" s="133">
        <f t="shared" si="201"/>
        <v>0</v>
      </c>
      <c r="AP433" s="131">
        <f t="shared" si="202"/>
        <v>0</v>
      </c>
      <c r="AQ433" s="131">
        <f t="shared" si="203"/>
        <v>0</v>
      </c>
      <c r="AR433" s="131">
        <f t="shared" si="204"/>
        <v>0</v>
      </c>
      <c r="AS433" s="136">
        <f t="shared" si="205"/>
        <v>0</v>
      </c>
      <c r="AT433" s="133">
        <f t="shared" si="206"/>
        <v>0</v>
      </c>
      <c r="AU433" s="131">
        <f t="shared" si="207"/>
        <v>0</v>
      </c>
      <c r="AV433" s="131">
        <f t="shared" si="208"/>
        <v>0</v>
      </c>
      <c r="AW433" s="131">
        <f t="shared" si="209"/>
        <v>0</v>
      </c>
      <c r="AX433" s="136">
        <f t="shared" si="210"/>
        <v>0</v>
      </c>
      <c r="AY433" s="133">
        <f t="shared" si="211"/>
        <v>0</v>
      </c>
      <c r="AZ433" s="131">
        <f t="shared" si="212"/>
        <v>0</v>
      </c>
      <c r="BA433" s="131">
        <f t="shared" si="213"/>
        <v>0</v>
      </c>
      <c r="BB433" s="131">
        <f t="shared" si="214"/>
        <v>0</v>
      </c>
      <c r="BC433" s="132">
        <f t="shared" si="215"/>
        <v>0</v>
      </c>
    </row>
    <row r="434" spans="1:55" x14ac:dyDescent="0.25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49"/>
      <c r="G434" s="153">
        <f t="shared" si="192"/>
        <v>0</v>
      </c>
      <c r="H434" s="134">
        <f t="shared" si="193"/>
        <v>0</v>
      </c>
      <c r="I434" s="135">
        <f t="shared" si="194"/>
        <v>0</v>
      </c>
      <c r="J434" s="167">
        <f t="shared" si="195"/>
        <v>0</v>
      </c>
      <c r="K434" s="149"/>
      <c r="L434" s="130">
        <v>0</v>
      </c>
      <c r="M434" s="131">
        <v>0</v>
      </c>
      <c r="N434" s="131">
        <v>0</v>
      </c>
      <c r="O434" s="132">
        <v>0</v>
      </c>
      <c r="P434" s="149"/>
      <c r="Q434" s="133">
        <v>0</v>
      </c>
      <c r="R434" s="131">
        <v>0</v>
      </c>
      <c r="S434" s="131">
        <v>0</v>
      </c>
      <c r="T434" s="132">
        <v>0</v>
      </c>
      <c r="U434" s="149"/>
      <c r="V434" s="133">
        <v>0</v>
      </c>
      <c r="W434" s="131">
        <v>0</v>
      </c>
      <c r="X434" s="131">
        <v>0</v>
      </c>
      <c r="Y434" s="132">
        <v>0</v>
      </c>
      <c r="Z434" s="149"/>
      <c r="AA434" s="133">
        <v>0</v>
      </c>
      <c r="AB434" s="131">
        <v>0</v>
      </c>
      <c r="AC434" s="131">
        <v>0</v>
      </c>
      <c r="AD434" s="132">
        <v>0</v>
      </c>
      <c r="AE434" s="149"/>
      <c r="AF434" s="133">
        <v>0</v>
      </c>
      <c r="AG434" s="131">
        <v>0</v>
      </c>
      <c r="AH434" s="131">
        <v>0</v>
      </c>
      <c r="AI434" s="132">
        <v>0</v>
      </c>
      <c r="AJ434" s="133">
        <f t="shared" si="196"/>
        <v>0</v>
      </c>
      <c r="AK434" s="131">
        <f t="shared" si="197"/>
        <v>0</v>
      </c>
      <c r="AL434" s="131">
        <f t="shared" si="198"/>
        <v>0</v>
      </c>
      <c r="AM434" s="131">
        <f t="shared" si="199"/>
        <v>0</v>
      </c>
      <c r="AN434" s="136">
        <f t="shared" si="200"/>
        <v>0</v>
      </c>
      <c r="AO434" s="133">
        <f t="shared" si="201"/>
        <v>0</v>
      </c>
      <c r="AP434" s="131">
        <f t="shared" si="202"/>
        <v>0</v>
      </c>
      <c r="AQ434" s="131">
        <f t="shared" si="203"/>
        <v>0</v>
      </c>
      <c r="AR434" s="131">
        <f t="shared" si="204"/>
        <v>0</v>
      </c>
      <c r="AS434" s="136">
        <f t="shared" si="205"/>
        <v>0</v>
      </c>
      <c r="AT434" s="133">
        <f t="shared" si="206"/>
        <v>0</v>
      </c>
      <c r="AU434" s="131">
        <f t="shared" si="207"/>
        <v>0</v>
      </c>
      <c r="AV434" s="131">
        <f t="shared" si="208"/>
        <v>0</v>
      </c>
      <c r="AW434" s="131">
        <f t="shared" si="209"/>
        <v>0</v>
      </c>
      <c r="AX434" s="136">
        <f t="shared" si="210"/>
        <v>0</v>
      </c>
      <c r="AY434" s="133">
        <f t="shared" si="211"/>
        <v>0</v>
      </c>
      <c r="AZ434" s="131">
        <f t="shared" si="212"/>
        <v>0</v>
      </c>
      <c r="BA434" s="131">
        <f t="shared" si="213"/>
        <v>0</v>
      </c>
      <c r="BB434" s="131">
        <f t="shared" si="214"/>
        <v>0</v>
      </c>
      <c r="BC434" s="132">
        <f t="shared" si="215"/>
        <v>0</v>
      </c>
    </row>
    <row r="435" spans="1:55" x14ac:dyDescent="0.25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49"/>
      <c r="G435" s="153">
        <f t="shared" si="192"/>
        <v>0</v>
      </c>
      <c r="H435" s="134">
        <f t="shared" si="193"/>
        <v>0</v>
      </c>
      <c r="I435" s="135">
        <f t="shared" si="194"/>
        <v>0</v>
      </c>
      <c r="J435" s="167">
        <f t="shared" si="195"/>
        <v>0</v>
      </c>
      <c r="K435" s="149"/>
      <c r="L435" s="130">
        <v>0</v>
      </c>
      <c r="M435" s="131">
        <v>0</v>
      </c>
      <c r="N435" s="131">
        <v>0</v>
      </c>
      <c r="O435" s="132">
        <v>0</v>
      </c>
      <c r="P435" s="149"/>
      <c r="Q435" s="133">
        <v>0</v>
      </c>
      <c r="R435" s="131">
        <v>0</v>
      </c>
      <c r="S435" s="131">
        <v>0</v>
      </c>
      <c r="T435" s="132">
        <v>0</v>
      </c>
      <c r="U435" s="149"/>
      <c r="V435" s="133">
        <v>0</v>
      </c>
      <c r="W435" s="131">
        <v>0</v>
      </c>
      <c r="X435" s="131">
        <v>0</v>
      </c>
      <c r="Y435" s="132">
        <v>0</v>
      </c>
      <c r="Z435" s="149"/>
      <c r="AA435" s="133">
        <v>0</v>
      </c>
      <c r="AB435" s="131">
        <v>0</v>
      </c>
      <c r="AC435" s="131">
        <v>0</v>
      </c>
      <c r="AD435" s="132">
        <v>0</v>
      </c>
      <c r="AE435" s="149"/>
      <c r="AF435" s="133">
        <v>0</v>
      </c>
      <c r="AG435" s="131">
        <v>0</v>
      </c>
      <c r="AH435" s="131">
        <v>0</v>
      </c>
      <c r="AI435" s="132">
        <v>0</v>
      </c>
      <c r="AJ435" s="133">
        <f t="shared" si="196"/>
        <v>0</v>
      </c>
      <c r="AK435" s="131">
        <f t="shared" si="197"/>
        <v>0</v>
      </c>
      <c r="AL435" s="131">
        <f t="shared" si="198"/>
        <v>0</v>
      </c>
      <c r="AM435" s="131">
        <f t="shared" si="199"/>
        <v>0</v>
      </c>
      <c r="AN435" s="136">
        <f t="shared" si="200"/>
        <v>0</v>
      </c>
      <c r="AO435" s="133">
        <f t="shared" si="201"/>
        <v>0</v>
      </c>
      <c r="AP435" s="131">
        <f t="shared" si="202"/>
        <v>0</v>
      </c>
      <c r="AQ435" s="131">
        <f t="shared" si="203"/>
        <v>0</v>
      </c>
      <c r="AR435" s="131">
        <f t="shared" si="204"/>
        <v>0</v>
      </c>
      <c r="AS435" s="136">
        <f t="shared" si="205"/>
        <v>0</v>
      </c>
      <c r="AT435" s="133">
        <f t="shared" si="206"/>
        <v>0</v>
      </c>
      <c r="AU435" s="131">
        <f t="shared" si="207"/>
        <v>0</v>
      </c>
      <c r="AV435" s="131">
        <f t="shared" si="208"/>
        <v>0</v>
      </c>
      <c r="AW435" s="131">
        <f t="shared" si="209"/>
        <v>0</v>
      </c>
      <c r="AX435" s="136">
        <f t="shared" si="210"/>
        <v>0</v>
      </c>
      <c r="AY435" s="133">
        <f t="shared" si="211"/>
        <v>0</v>
      </c>
      <c r="AZ435" s="131">
        <f t="shared" si="212"/>
        <v>0</v>
      </c>
      <c r="BA435" s="131">
        <f t="shared" si="213"/>
        <v>0</v>
      </c>
      <c r="BB435" s="131">
        <f t="shared" si="214"/>
        <v>0</v>
      </c>
      <c r="BC435" s="132">
        <f t="shared" si="215"/>
        <v>0</v>
      </c>
    </row>
    <row r="436" spans="1:55" x14ac:dyDescent="0.25">
      <c r="A436" s="138" t="s">
        <v>917</v>
      </c>
      <c r="B436" s="131" t="s">
        <v>1392</v>
      </c>
      <c r="C436" s="131" t="s">
        <v>1661</v>
      </c>
      <c r="D436" s="131" t="s">
        <v>96</v>
      </c>
      <c r="E436" s="132" t="s">
        <v>1954</v>
      </c>
      <c r="F436" s="149"/>
      <c r="G436" s="153">
        <f t="shared" si="192"/>
        <v>0</v>
      </c>
      <c r="H436" s="134">
        <f t="shared" si="193"/>
        <v>0</v>
      </c>
      <c r="I436" s="135">
        <f t="shared" si="194"/>
        <v>0</v>
      </c>
      <c r="J436" s="167">
        <f t="shared" si="195"/>
        <v>0</v>
      </c>
      <c r="K436" s="149"/>
      <c r="L436" s="130">
        <v>0</v>
      </c>
      <c r="M436" s="131">
        <v>0</v>
      </c>
      <c r="N436" s="131">
        <v>0</v>
      </c>
      <c r="O436" s="132">
        <v>0</v>
      </c>
      <c r="P436" s="149"/>
      <c r="Q436" s="133">
        <v>0</v>
      </c>
      <c r="R436" s="131">
        <v>0</v>
      </c>
      <c r="S436" s="131">
        <v>0</v>
      </c>
      <c r="T436" s="132">
        <v>0</v>
      </c>
      <c r="U436" s="149"/>
      <c r="V436" s="133">
        <v>0</v>
      </c>
      <c r="W436" s="131">
        <v>0</v>
      </c>
      <c r="X436" s="131">
        <v>0</v>
      </c>
      <c r="Y436" s="132">
        <v>0</v>
      </c>
      <c r="Z436" s="149"/>
      <c r="AA436" s="133">
        <v>0</v>
      </c>
      <c r="AB436" s="131">
        <v>0</v>
      </c>
      <c r="AC436" s="131">
        <v>0</v>
      </c>
      <c r="AD436" s="132">
        <v>0</v>
      </c>
      <c r="AE436" s="149"/>
      <c r="AF436" s="133">
        <v>0</v>
      </c>
      <c r="AG436" s="131">
        <v>0</v>
      </c>
      <c r="AH436" s="131">
        <v>0</v>
      </c>
      <c r="AI436" s="132">
        <v>0</v>
      </c>
      <c r="AJ436" s="133">
        <f t="shared" si="196"/>
        <v>0</v>
      </c>
      <c r="AK436" s="131">
        <f t="shared" si="197"/>
        <v>0</v>
      </c>
      <c r="AL436" s="131">
        <f t="shared" si="198"/>
        <v>0</v>
      </c>
      <c r="AM436" s="131">
        <f t="shared" si="199"/>
        <v>0</v>
      </c>
      <c r="AN436" s="136">
        <f t="shared" si="200"/>
        <v>0</v>
      </c>
      <c r="AO436" s="133">
        <f t="shared" si="201"/>
        <v>0</v>
      </c>
      <c r="AP436" s="131">
        <f t="shared" si="202"/>
        <v>0</v>
      </c>
      <c r="AQ436" s="131">
        <f t="shared" si="203"/>
        <v>0</v>
      </c>
      <c r="AR436" s="131">
        <f t="shared" si="204"/>
        <v>0</v>
      </c>
      <c r="AS436" s="136">
        <f t="shared" si="205"/>
        <v>0</v>
      </c>
      <c r="AT436" s="133">
        <f t="shared" si="206"/>
        <v>0</v>
      </c>
      <c r="AU436" s="131">
        <f t="shared" si="207"/>
        <v>0</v>
      </c>
      <c r="AV436" s="131">
        <f t="shared" si="208"/>
        <v>0</v>
      </c>
      <c r="AW436" s="131">
        <f t="shared" si="209"/>
        <v>0</v>
      </c>
      <c r="AX436" s="136">
        <f t="shared" si="210"/>
        <v>0</v>
      </c>
      <c r="AY436" s="133">
        <f t="shared" si="211"/>
        <v>0</v>
      </c>
      <c r="AZ436" s="131">
        <f t="shared" si="212"/>
        <v>0</v>
      </c>
      <c r="BA436" s="131">
        <f t="shared" si="213"/>
        <v>0</v>
      </c>
      <c r="BB436" s="131">
        <f t="shared" si="214"/>
        <v>0</v>
      </c>
      <c r="BC436" s="132">
        <f t="shared" si="215"/>
        <v>0</v>
      </c>
    </row>
    <row r="437" spans="1:55" x14ac:dyDescent="0.25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49"/>
      <c r="G437" s="153">
        <f t="shared" si="192"/>
        <v>0</v>
      </c>
      <c r="H437" s="134">
        <f t="shared" si="193"/>
        <v>0</v>
      </c>
      <c r="I437" s="135">
        <f t="shared" si="194"/>
        <v>0</v>
      </c>
      <c r="J437" s="167">
        <f t="shared" si="195"/>
        <v>0</v>
      </c>
      <c r="K437" s="149"/>
      <c r="L437" s="130">
        <v>0</v>
      </c>
      <c r="M437" s="131">
        <v>0</v>
      </c>
      <c r="N437" s="131">
        <v>0</v>
      </c>
      <c r="O437" s="132">
        <v>0</v>
      </c>
      <c r="P437" s="149"/>
      <c r="Q437" s="133">
        <v>0</v>
      </c>
      <c r="R437" s="131">
        <v>0</v>
      </c>
      <c r="S437" s="131">
        <v>0</v>
      </c>
      <c r="T437" s="132">
        <v>0</v>
      </c>
      <c r="U437" s="149"/>
      <c r="V437" s="133">
        <v>0</v>
      </c>
      <c r="W437" s="131">
        <v>0</v>
      </c>
      <c r="X437" s="131">
        <v>0</v>
      </c>
      <c r="Y437" s="132">
        <v>0</v>
      </c>
      <c r="Z437" s="149"/>
      <c r="AA437" s="133">
        <v>0</v>
      </c>
      <c r="AB437" s="131">
        <v>0</v>
      </c>
      <c r="AC437" s="131">
        <v>0</v>
      </c>
      <c r="AD437" s="132">
        <v>0</v>
      </c>
      <c r="AE437" s="149"/>
      <c r="AF437" s="133">
        <v>0</v>
      </c>
      <c r="AG437" s="131">
        <v>0</v>
      </c>
      <c r="AH437" s="131">
        <v>0</v>
      </c>
      <c r="AI437" s="132">
        <v>0</v>
      </c>
      <c r="AJ437" s="133">
        <f t="shared" si="196"/>
        <v>0</v>
      </c>
      <c r="AK437" s="131">
        <f t="shared" si="197"/>
        <v>0</v>
      </c>
      <c r="AL437" s="131">
        <f t="shared" si="198"/>
        <v>0</v>
      </c>
      <c r="AM437" s="131">
        <f t="shared" si="199"/>
        <v>0</v>
      </c>
      <c r="AN437" s="136">
        <f t="shared" si="200"/>
        <v>0</v>
      </c>
      <c r="AO437" s="133">
        <f t="shared" si="201"/>
        <v>0</v>
      </c>
      <c r="AP437" s="131">
        <f t="shared" si="202"/>
        <v>0</v>
      </c>
      <c r="AQ437" s="131">
        <f t="shared" si="203"/>
        <v>0</v>
      </c>
      <c r="AR437" s="131">
        <f t="shared" si="204"/>
        <v>0</v>
      </c>
      <c r="AS437" s="136">
        <f t="shared" si="205"/>
        <v>0</v>
      </c>
      <c r="AT437" s="133">
        <f t="shared" si="206"/>
        <v>0</v>
      </c>
      <c r="AU437" s="131">
        <f t="shared" si="207"/>
        <v>0</v>
      </c>
      <c r="AV437" s="131">
        <f t="shared" si="208"/>
        <v>0</v>
      </c>
      <c r="AW437" s="131">
        <f t="shared" si="209"/>
        <v>0</v>
      </c>
      <c r="AX437" s="136">
        <f t="shared" si="210"/>
        <v>0</v>
      </c>
      <c r="AY437" s="133">
        <f t="shared" si="211"/>
        <v>0</v>
      </c>
      <c r="AZ437" s="131">
        <f t="shared" si="212"/>
        <v>0</v>
      </c>
      <c r="BA437" s="131">
        <f t="shared" si="213"/>
        <v>0</v>
      </c>
      <c r="BB437" s="131">
        <f t="shared" si="214"/>
        <v>0</v>
      </c>
      <c r="BC437" s="132">
        <f t="shared" si="215"/>
        <v>0</v>
      </c>
    </row>
    <row r="438" spans="1:55" x14ac:dyDescent="0.25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49"/>
      <c r="G438" s="153">
        <f t="shared" si="192"/>
        <v>0</v>
      </c>
      <c r="H438" s="134">
        <f t="shared" si="193"/>
        <v>0</v>
      </c>
      <c r="I438" s="135">
        <f t="shared" si="194"/>
        <v>0</v>
      </c>
      <c r="J438" s="167">
        <f t="shared" si="195"/>
        <v>0</v>
      </c>
      <c r="K438" s="149"/>
      <c r="L438" s="130">
        <v>0</v>
      </c>
      <c r="M438" s="131">
        <v>0</v>
      </c>
      <c r="N438" s="131">
        <v>0</v>
      </c>
      <c r="O438" s="132">
        <v>0</v>
      </c>
      <c r="P438" s="149"/>
      <c r="Q438" s="133">
        <v>0</v>
      </c>
      <c r="R438" s="131">
        <v>0</v>
      </c>
      <c r="S438" s="131">
        <v>0</v>
      </c>
      <c r="T438" s="132">
        <v>0</v>
      </c>
      <c r="U438" s="149"/>
      <c r="V438" s="133">
        <v>0</v>
      </c>
      <c r="W438" s="131">
        <v>0</v>
      </c>
      <c r="X438" s="131">
        <v>0</v>
      </c>
      <c r="Y438" s="132">
        <v>0</v>
      </c>
      <c r="Z438" s="149"/>
      <c r="AA438" s="133">
        <v>0</v>
      </c>
      <c r="AB438" s="131">
        <v>0</v>
      </c>
      <c r="AC438" s="131">
        <v>0</v>
      </c>
      <c r="AD438" s="132">
        <v>0</v>
      </c>
      <c r="AE438" s="149"/>
      <c r="AF438" s="133">
        <v>0</v>
      </c>
      <c r="AG438" s="131">
        <v>0</v>
      </c>
      <c r="AH438" s="131">
        <v>0</v>
      </c>
      <c r="AI438" s="132">
        <v>0</v>
      </c>
      <c r="AJ438" s="133">
        <f t="shared" si="196"/>
        <v>0</v>
      </c>
      <c r="AK438" s="131">
        <f t="shared" si="197"/>
        <v>0</v>
      </c>
      <c r="AL438" s="131">
        <f t="shared" si="198"/>
        <v>0</v>
      </c>
      <c r="AM438" s="131">
        <f t="shared" si="199"/>
        <v>0</v>
      </c>
      <c r="AN438" s="136">
        <f t="shared" si="200"/>
        <v>0</v>
      </c>
      <c r="AO438" s="133">
        <f t="shared" si="201"/>
        <v>0</v>
      </c>
      <c r="AP438" s="131">
        <f t="shared" si="202"/>
        <v>0</v>
      </c>
      <c r="AQ438" s="131">
        <f t="shared" si="203"/>
        <v>0</v>
      </c>
      <c r="AR438" s="131">
        <f t="shared" si="204"/>
        <v>0</v>
      </c>
      <c r="AS438" s="136">
        <f t="shared" si="205"/>
        <v>0</v>
      </c>
      <c r="AT438" s="133">
        <f t="shared" si="206"/>
        <v>0</v>
      </c>
      <c r="AU438" s="131">
        <f t="shared" si="207"/>
        <v>0</v>
      </c>
      <c r="AV438" s="131">
        <f t="shared" si="208"/>
        <v>0</v>
      </c>
      <c r="AW438" s="131">
        <f t="shared" si="209"/>
        <v>0</v>
      </c>
      <c r="AX438" s="136">
        <f t="shared" si="210"/>
        <v>0</v>
      </c>
      <c r="AY438" s="133">
        <f t="shared" si="211"/>
        <v>0</v>
      </c>
      <c r="AZ438" s="131">
        <f t="shared" si="212"/>
        <v>0</v>
      </c>
      <c r="BA438" s="131">
        <f t="shared" si="213"/>
        <v>0</v>
      </c>
      <c r="BB438" s="131">
        <f t="shared" si="214"/>
        <v>0</v>
      </c>
      <c r="BC438" s="132">
        <f t="shared" si="215"/>
        <v>0</v>
      </c>
    </row>
    <row r="439" spans="1:55" x14ac:dyDescent="0.25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1311</v>
      </c>
      <c r="F439" s="149"/>
      <c r="G439" s="153">
        <f t="shared" si="192"/>
        <v>0</v>
      </c>
      <c r="H439" s="134">
        <f t="shared" si="193"/>
        <v>0</v>
      </c>
      <c r="I439" s="135">
        <f t="shared" si="194"/>
        <v>0</v>
      </c>
      <c r="J439" s="167">
        <f t="shared" si="195"/>
        <v>0</v>
      </c>
      <c r="K439" s="149"/>
      <c r="L439" s="130">
        <v>0</v>
      </c>
      <c r="M439" s="131">
        <v>0</v>
      </c>
      <c r="N439" s="131">
        <v>0</v>
      </c>
      <c r="O439" s="132">
        <v>0</v>
      </c>
      <c r="P439" s="149"/>
      <c r="Q439" s="133">
        <v>0</v>
      </c>
      <c r="R439" s="131">
        <v>0</v>
      </c>
      <c r="S439" s="131">
        <v>0</v>
      </c>
      <c r="T439" s="132">
        <v>0</v>
      </c>
      <c r="U439" s="149"/>
      <c r="V439" s="133">
        <v>0</v>
      </c>
      <c r="W439" s="131">
        <v>0</v>
      </c>
      <c r="X439" s="131">
        <v>0</v>
      </c>
      <c r="Y439" s="132">
        <v>0</v>
      </c>
      <c r="Z439" s="149"/>
      <c r="AA439" s="133">
        <v>0</v>
      </c>
      <c r="AB439" s="131">
        <v>0</v>
      </c>
      <c r="AC439" s="131">
        <v>0</v>
      </c>
      <c r="AD439" s="132">
        <v>0</v>
      </c>
      <c r="AE439" s="149"/>
      <c r="AF439" s="133">
        <v>0</v>
      </c>
      <c r="AG439" s="131">
        <v>0</v>
      </c>
      <c r="AH439" s="131">
        <v>0</v>
      </c>
      <c r="AI439" s="132">
        <v>0</v>
      </c>
      <c r="AJ439" s="133">
        <f t="shared" si="196"/>
        <v>0</v>
      </c>
      <c r="AK439" s="131">
        <f t="shared" si="197"/>
        <v>0</v>
      </c>
      <c r="AL439" s="131">
        <f t="shared" si="198"/>
        <v>0</v>
      </c>
      <c r="AM439" s="131">
        <f t="shared" si="199"/>
        <v>0</v>
      </c>
      <c r="AN439" s="136">
        <f t="shared" si="200"/>
        <v>0</v>
      </c>
      <c r="AO439" s="133">
        <f t="shared" si="201"/>
        <v>0</v>
      </c>
      <c r="AP439" s="131">
        <f t="shared" si="202"/>
        <v>0</v>
      </c>
      <c r="AQ439" s="131">
        <f t="shared" si="203"/>
        <v>0</v>
      </c>
      <c r="AR439" s="131">
        <f t="shared" si="204"/>
        <v>0</v>
      </c>
      <c r="AS439" s="136">
        <f t="shared" si="205"/>
        <v>0</v>
      </c>
      <c r="AT439" s="133">
        <f t="shared" si="206"/>
        <v>0</v>
      </c>
      <c r="AU439" s="131">
        <f t="shared" si="207"/>
        <v>0</v>
      </c>
      <c r="AV439" s="131">
        <f t="shared" si="208"/>
        <v>0</v>
      </c>
      <c r="AW439" s="131">
        <f t="shared" si="209"/>
        <v>0</v>
      </c>
      <c r="AX439" s="136">
        <f t="shared" si="210"/>
        <v>0</v>
      </c>
      <c r="AY439" s="133">
        <f t="shared" si="211"/>
        <v>0</v>
      </c>
      <c r="AZ439" s="131">
        <f t="shared" si="212"/>
        <v>0</v>
      </c>
      <c r="BA439" s="131">
        <f t="shared" si="213"/>
        <v>0</v>
      </c>
      <c r="BB439" s="131">
        <f t="shared" si="214"/>
        <v>0</v>
      </c>
      <c r="BC439" s="132">
        <f t="shared" si="215"/>
        <v>0</v>
      </c>
    </row>
    <row r="440" spans="1:55" x14ac:dyDescent="0.25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1312</v>
      </c>
      <c r="F440" s="149"/>
      <c r="G440" s="153">
        <f t="shared" si="192"/>
        <v>0</v>
      </c>
      <c r="H440" s="134">
        <f t="shared" si="193"/>
        <v>0</v>
      </c>
      <c r="I440" s="135">
        <f t="shared" si="194"/>
        <v>0</v>
      </c>
      <c r="J440" s="167">
        <f t="shared" si="195"/>
        <v>0</v>
      </c>
      <c r="K440" s="149"/>
      <c r="L440" s="130">
        <v>0</v>
      </c>
      <c r="M440" s="131">
        <v>0</v>
      </c>
      <c r="N440" s="131">
        <v>0</v>
      </c>
      <c r="O440" s="132">
        <v>0</v>
      </c>
      <c r="P440" s="149"/>
      <c r="Q440" s="133">
        <v>0</v>
      </c>
      <c r="R440" s="131">
        <v>0</v>
      </c>
      <c r="S440" s="131">
        <v>0</v>
      </c>
      <c r="T440" s="132">
        <v>0</v>
      </c>
      <c r="U440" s="149"/>
      <c r="V440" s="133">
        <v>0</v>
      </c>
      <c r="W440" s="131">
        <v>0</v>
      </c>
      <c r="X440" s="131">
        <v>0</v>
      </c>
      <c r="Y440" s="132">
        <v>0</v>
      </c>
      <c r="Z440" s="149"/>
      <c r="AA440" s="133">
        <v>0</v>
      </c>
      <c r="AB440" s="131">
        <v>0</v>
      </c>
      <c r="AC440" s="131">
        <v>0</v>
      </c>
      <c r="AD440" s="132">
        <v>0</v>
      </c>
      <c r="AE440" s="149"/>
      <c r="AF440" s="133">
        <v>0</v>
      </c>
      <c r="AG440" s="131">
        <v>0</v>
      </c>
      <c r="AH440" s="131">
        <v>0</v>
      </c>
      <c r="AI440" s="132">
        <v>0</v>
      </c>
      <c r="AJ440" s="133">
        <f t="shared" si="196"/>
        <v>0</v>
      </c>
      <c r="AK440" s="131">
        <f t="shared" si="197"/>
        <v>0</v>
      </c>
      <c r="AL440" s="131">
        <f t="shared" si="198"/>
        <v>0</v>
      </c>
      <c r="AM440" s="131">
        <f t="shared" si="199"/>
        <v>0</v>
      </c>
      <c r="AN440" s="136">
        <f t="shared" si="200"/>
        <v>0</v>
      </c>
      <c r="AO440" s="133">
        <f t="shared" si="201"/>
        <v>0</v>
      </c>
      <c r="AP440" s="131">
        <f t="shared" si="202"/>
        <v>0</v>
      </c>
      <c r="AQ440" s="131">
        <f t="shared" si="203"/>
        <v>0</v>
      </c>
      <c r="AR440" s="131">
        <f t="shared" si="204"/>
        <v>0</v>
      </c>
      <c r="AS440" s="136">
        <f t="shared" si="205"/>
        <v>0</v>
      </c>
      <c r="AT440" s="133">
        <f t="shared" si="206"/>
        <v>0</v>
      </c>
      <c r="AU440" s="131">
        <f t="shared" si="207"/>
        <v>0</v>
      </c>
      <c r="AV440" s="131">
        <f t="shared" si="208"/>
        <v>0</v>
      </c>
      <c r="AW440" s="131">
        <f t="shared" si="209"/>
        <v>0</v>
      </c>
      <c r="AX440" s="136">
        <f t="shared" si="210"/>
        <v>0</v>
      </c>
      <c r="AY440" s="133">
        <f t="shared" si="211"/>
        <v>0</v>
      </c>
      <c r="AZ440" s="131">
        <f t="shared" si="212"/>
        <v>0</v>
      </c>
      <c r="BA440" s="131">
        <f t="shared" si="213"/>
        <v>0</v>
      </c>
      <c r="BB440" s="131">
        <f t="shared" si="214"/>
        <v>0</v>
      </c>
      <c r="BC440" s="132">
        <f t="shared" si="215"/>
        <v>0</v>
      </c>
    </row>
    <row r="441" spans="1:55" x14ac:dyDescent="0.25">
      <c r="A441" s="138" t="s">
        <v>922</v>
      </c>
      <c r="B441" s="131" t="s">
        <v>2047</v>
      </c>
      <c r="C441" s="131" t="s">
        <v>116</v>
      </c>
      <c r="D441" s="131" t="s">
        <v>359</v>
      </c>
      <c r="E441" s="132" t="s">
        <v>1314</v>
      </c>
      <c r="F441" s="149"/>
      <c r="G441" s="153">
        <f t="shared" si="192"/>
        <v>0</v>
      </c>
      <c r="H441" s="134">
        <f t="shared" si="193"/>
        <v>0</v>
      </c>
      <c r="I441" s="135">
        <f t="shared" si="194"/>
        <v>0</v>
      </c>
      <c r="J441" s="167">
        <f t="shared" si="195"/>
        <v>0</v>
      </c>
      <c r="K441" s="149"/>
      <c r="L441" s="130">
        <v>0</v>
      </c>
      <c r="M441" s="131">
        <v>0</v>
      </c>
      <c r="N441" s="131">
        <v>0</v>
      </c>
      <c r="O441" s="132">
        <v>0</v>
      </c>
      <c r="P441" s="149"/>
      <c r="Q441" s="133">
        <v>0</v>
      </c>
      <c r="R441" s="131">
        <v>0</v>
      </c>
      <c r="S441" s="131">
        <v>0</v>
      </c>
      <c r="T441" s="132">
        <v>0</v>
      </c>
      <c r="U441" s="149"/>
      <c r="V441" s="133">
        <v>0</v>
      </c>
      <c r="W441" s="131">
        <v>0</v>
      </c>
      <c r="X441" s="131">
        <v>0</v>
      </c>
      <c r="Y441" s="132">
        <v>0</v>
      </c>
      <c r="Z441" s="149"/>
      <c r="AA441" s="133">
        <v>0</v>
      </c>
      <c r="AB441" s="131">
        <v>0</v>
      </c>
      <c r="AC441" s="131">
        <v>0</v>
      </c>
      <c r="AD441" s="132">
        <v>0</v>
      </c>
      <c r="AE441" s="149"/>
      <c r="AF441" s="133">
        <v>0</v>
      </c>
      <c r="AG441" s="131">
        <v>0</v>
      </c>
      <c r="AH441" s="131">
        <v>0</v>
      </c>
      <c r="AI441" s="132">
        <v>0</v>
      </c>
      <c r="AJ441" s="133">
        <f t="shared" si="196"/>
        <v>0</v>
      </c>
      <c r="AK441" s="131">
        <f t="shared" si="197"/>
        <v>0</v>
      </c>
      <c r="AL441" s="131">
        <f t="shared" si="198"/>
        <v>0</v>
      </c>
      <c r="AM441" s="131">
        <f t="shared" si="199"/>
        <v>0</v>
      </c>
      <c r="AN441" s="136">
        <f t="shared" si="200"/>
        <v>0</v>
      </c>
      <c r="AO441" s="133">
        <f t="shared" si="201"/>
        <v>0</v>
      </c>
      <c r="AP441" s="131">
        <f t="shared" si="202"/>
        <v>0</v>
      </c>
      <c r="AQ441" s="131">
        <f t="shared" si="203"/>
        <v>0</v>
      </c>
      <c r="AR441" s="131">
        <f t="shared" si="204"/>
        <v>0</v>
      </c>
      <c r="AS441" s="136">
        <f t="shared" si="205"/>
        <v>0</v>
      </c>
      <c r="AT441" s="133">
        <f t="shared" si="206"/>
        <v>0</v>
      </c>
      <c r="AU441" s="131">
        <f t="shared" si="207"/>
        <v>0</v>
      </c>
      <c r="AV441" s="131">
        <f t="shared" si="208"/>
        <v>0</v>
      </c>
      <c r="AW441" s="131">
        <f t="shared" si="209"/>
        <v>0</v>
      </c>
      <c r="AX441" s="136">
        <f t="shared" si="210"/>
        <v>0</v>
      </c>
      <c r="AY441" s="133">
        <f t="shared" si="211"/>
        <v>0</v>
      </c>
      <c r="AZ441" s="131">
        <f t="shared" si="212"/>
        <v>0</v>
      </c>
      <c r="BA441" s="131">
        <f t="shared" si="213"/>
        <v>0</v>
      </c>
      <c r="BB441" s="131">
        <f t="shared" si="214"/>
        <v>0</v>
      </c>
      <c r="BC441" s="132">
        <f t="shared" si="215"/>
        <v>0</v>
      </c>
    </row>
    <row r="442" spans="1:55" x14ac:dyDescent="0.25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49"/>
      <c r="G442" s="153">
        <f t="shared" si="192"/>
        <v>0</v>
      </c>
      <c r="H442" s="134">
        <f t="shared" si="193"/>
        <v>0</v>
      </c>
      <c r="I442" s="135">
        <f t="shared" si="194"/>
        <v>0</v>
      </c>
      <c r="J442" s="167">
        <f t="shared" si="195"/>
        <v>0</v>
      </c>
      <c r="K442" s="149"/>
      <c r="L442" s="130">
        <v>0</v>
      </c>
      <c r="M442" s="131">
        <v>0</v>
      </c>
      <c r="N442" s="131">
        <v>0</v>
      </c>
      <c r="O442" s="132">
        <v>0</v>
      </c>
      <c r="P442" s="149"/>
      <c r="Q442" s="133">
        <v>0</v>
      </c>
      <c r="R442" s="131">
        <v>0</v>
      </c>
      <c r="S442" s="131">
        <v>0</v>
      </c>
      <c r="T442" s="132">
        <v>0</v>
      </c>
      <c r="U442" s="149"/>
      <c r="V442" s="133">
        <v>0</v>
      </c>
      <c r="W442" s="131">
        <v>0</v>
      </c>
      <c r="X442" s="131">
        <v>0</v>
      </c>
      <c r="Y442" s="132">
        <v>0</v>
      </c>
      <c r="Z442" s="149"/>
      <c r="AA442" s="133">
        <v>0</v>
      </c>
      <c r="AB442" s="131">
        <v>0</v>
      </c>
      <c r="AC442" s="131">
        <v>0</v>
      </c>
      <c r="AD442" s="132">
        <v>0</v>
      </c>
      <c r="AE442" s="149"/>
      <c r="AF442" s="133">
        <v>0</v>
      </c>
      <c r="AG442" s="131">
        <v>0</v>
      </c>
      <c r="AH442" s="131">
        <v>0</v>
      </c>
      <c r="AI442" s="132">
        <v>0</v>
      </c>
      <c r="AJ442" s="133">
        <f t="shared" si="196"/>
        <v>0</v>
      </c>
      <c r="AK442" s="131">
        <f t="shared" si="197"/>
        <v>0</v>
      </c>
      <c r="AL442" s="131">
        <f t="shared" si="198"/>
        <v>0</v>
      </c>
      <c r="AM442" s="131">
        <f t="shared" si="199"/>
        <v>0</v>
      </c>
      <c r="AN442" s="136">
        <f t="shared" si="200"/>
        <v>0</v>
      </c>
      <c r="AO442" s="133">
        <f t="shared" si="201"/>
        <v>0</v>
      </c>
      <c r="AP442" s="131">
        <f t="shared" si="202"/>
        <v>0</v>
      </c>
      <c r="AQ442" s="131">
        <f t="shared" si="203"/>
        <v>0</v>
      </c>
      <c r="AR442" s="131">
        <f t="shared" si="204"/>
        <v>0</v>
      </c>
      <c r="AS442" s="136">
        <f t="shared" si="205"/>
        <v>0</v>
      </c>
      <c r="AT442" s="133">
        <f t="shared" si="206"/>
        <v>0</v>
      </c>
      <c r="AU442" s="131">
        <f t="shared" si="207"/>
        <v>0</v>
      </c>
      <c r="AV442" s="131">
        <f t="shared" si="208"/>
        <v>0</v>
      </c>
      <c r="AW442" s="131">
        <f t="shared" si="209"/>
        <v>0</v>
      </c>
      <c r="AX442" s="136">
        <f t="shared" si="210"/>
        <v>0</v>
      </c>
      <c r="AY442" s="133">
        <f t="shared" si="211"/>
        <v>0</v>
      </c>
      <c r="AZ442" s="131">
        <f t="shared" si="212"/>
        <v>0</v>
      </c>
      <c r="BA442" s="131">
        <f t="shared" si="213"/>
        <v>0</v>
      </c>
      <c r="BB442" s="131">
        <f t="shared" si="214"/>
        <v>0</v>
      </c>
      <c r="BC442" s="132">
        <f t="shared" si="215"/>
        <v>0</v>
      </c>
    </row>
    <row r="443" spans="1:55" x14ac:dyDescent="0.25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49"/>
      <c r="G443" s="153">
        <f t="shared" si="192"/>
        <v>0</v>
      </c>
      <c r="H443" s="134">
        <f t="shared" si="193"/>
        <v>0</v>
      </c>
      <c r="I443" s="135">
        <f t="shared" si="194"/>
        <v>0</v>
      </c>
      <c r="J443" s="167">
        <f t="shared" si="195"/>
        <v>0</v>
      </c>
      <c r="K443" s="149"/>
      <c r="L443" s="130">
        <v>0</v>
      </c>
      <c r="M443" s="131">
        <v>0</v>
      </c>
      <c r="N443" s="131">
        <v>0</v>
      </c>
      <c r="O443" s="132">
        <v>0</v>
      </c>
      <c r="P443" s="149"/>
      <c r="Q443" s="133">
        <v>0</v>
      </c>
      <c r="R443" s="131">
        <v>0</v>
      </c>
      <c r="S443" s="131">
        <v>0</v>
      </c>
      <c r="T443" s="132">
        <v>0</v>
      </c>
      <c r="U443" s="149"/>
      <c r="V443" s="133">
        <v>0</v>
      </c>
      <c r="W443" s="131">
        <v>0</v>
      </c>
      <c r="X443" s="131">
        <v>0</v>
      </c>
      <c r="Y443" s="132">
        <v>0</v>
      </c>
      <c r="Z443" s="149"/>
      <c r="AA443" s="133">
        <v>0</v>
      </c>
      <c r="AB443" s="131">
        <v>0</v>
      </c>
      <c r="AC443" s="131">
        <v>0</v>
      </c>
      <c r="AD443" s="132">
        <v>0</v>
      </c>
      <c r="AE443" s="149"/>
      <c r="AF443" s="133">
        <v>0</v>
      </c>
      <c r="AG443" s="131">
        <v>0</v>
      </c>
      <c r="AH443" s="131">
        <v>0</v>
      </c>
      <c r="AI443" s="132">
        <v>0</v>
      </c>
      <c r="AJ443" s="133">
        <f t="shared" si="196"/>
        <v>0</v>
      </c>
      <c r="AK443" s="131">
        <f t="shared" si="197"/>
        <v>0</v>
      </c>
      <c r="AL443" s="131">
        <f t="shared" si="198"/>
        <v>0</v>
      </c>
      <c r="AM443" s="131">
        <f t="shared" si="199"/>
        <v>0</v>
      </c>
      <c r="AN443" s="136">
        <f t="shared" si="200"/>
        <v>0</v>
      </c>
      <c r="AO443" s="133">
        <f t="shared" si="201"/>
        <v>0</v>
      </c>
      <c r="AP443" s="131">
        <f t="shared" si="202"/>
        <v>0</v>
      </c>
      <c r="AQ443" s="131">
        <f t="shared" si="203"/>
        <v>0</v>
      </c>
      <c r="AR443" s="131">
        <f t="shared" si="204"/>
        <v>0</v>
      </c>
      <c r="AS443" s="136">
        <f t="shared" si="205"/>
        <v>0</v>
      </c>
      <c r="AT443" s="133">
        <f t="shared" si="206"/>
        <v>0</v>
      </c>
      <c r="AU443" s="131">
        <f t="shared" si="207"/>
        <v>0</v>
      </c>
      <c r="AV443" s="131">
        <f t="shared" si="208"/>
        <v>0</v>
      </c>
      <c r="AW443" s="131">
        <f t="shared" si="209"/>
        <v>0</v>
      </c>
      <c r="AX443" s="136">
        <f t="shared" si="210"/>
        <v>0</v>
      </c>
      <c r="AY443" s="133">
        <f t="shared" si="211"/>
        <v>0</v>
      </c>
      <c r="AZ443" s="131">
        <f t="shared" si="212"/>
        <v>0</v>
      </c>
      <c r="BA443" s="131">
        <f t="shared" si="213"/>
        <v>0</v>
      </c>
      <c r="BB443" s="131">
        <f t="shared" si="214"/>
        <v>0</v>
      </c>
      <c r="BC443" s="132">
        <f t="shared" si="215"/>
        <v>0</v>
      </c>
    </row>
    <row r="444" spans="1:55" x14ac:dyDescent="0.25">
      <c r="A444" s="138" t="s">
        <v>925</v>
      </c>
      <c r="B444" s="131" t="s">
        <v>43</v>
      </c>
      <c r="C444" s="131" t="s">
        <v>104</v>
      </c>
      <c r="D444" s="131" t="s">
        <v>197</v>
      </c>
      <c r="E444" s="132" t="s">
        <v>1314</v>
      </c>
      <c r="F444" s="149"/>
      <c r="G444" s="153">
        <f t="shared" si="192"/>
        <v>0</v>
      </c>
      <c r="H444" s="134">
        <f t="shared" si="193"/>
        <v>1</v>
      </c>
      <c r="I444" s="135">
        <f t="shared" si="194"/>
        <v>13.7</v>
      </c>
      <c r="J444" s="167">
        <f t="shared" si="195"/>
        <v>273</v>
      </c>
      <c r="K444" s="149"/>
      <c r="L444" s="130">
        <v>0</v>
      </c>
      <c r="M444" s="131">
        <v>0</v>
      </c>
      <c r="N444" s="131">
        <v>0</v>
      </c>
      <c r="O444" s="132">
        <v>0</v>
      </c>
      <c r="P444" s="149"/>
      <c r="Q444" s="133">
        <v>0</v>
      </c>
      <c r="R444" s="131">
        <v>0</v>
      </c>
      <c r="S444" s="131">
        <v>0</v>
      </c>
      <c r="T444" s="132">
        <v>20</v>
      </c>
      <c r="U444" s="149"/>
      <c r="V444" s="133">
        <v>0</v>
      </c>
      <c r="W444" s="131">
        <v>0</v>
      </c>
      <c r="X444" s="131">
        <v>0</v>
      </c>
      <c r="Y444" s="132">
        <v>20</v>
      </c>
      <c r="Z444" s="149"/>
      <c r="AA444" s="133">
        <v>0</v>
      </c>
      <c r="AB444" s="131">
        <v>1</v>
      </c>
      <c r="AC444" s="131">
        <v>13.7</v>
      </c>
      <c r="AD444" s="132">
        <v>213</v>
      </c>
      <c r="AE444" s="149"/>
      <c r="AF444" s="133">
        <v>0</v>
      </c>
      <c r="AG444" s="131">
        <v>0</v>
      </c>
      <c r="AH444" s="131">
        <v>0</v>
      </c>
      <c r="AI444" s="132">
        <v>20</v>
      </c>
      <c r="AJ444" s="133">
        <f t="shared" si="196"/>
        <v>0</v>
      </c>
      <c r="AK444" s="131">
        <f t="shared" si="197"/>
        <v>20</v>
      </c>
      <c r="AL444" s="131">
        <f t="shared" si="198"/>
        <v>20</v>
      </c>
      <c r="AM444" s="131">
        <f t="shared" si="199"/>
        <v>213</v>
      </c>
      <c r="AN444" s="136">
        <f t="shared" si="200"/>
        <v>20</v>
      </c>
      <c r="AO444" s="133">
        <f t="shared" si="201"/>
        <v>0</v>
      </c>
      <c r="AP444" s="131">
        <f t="shared" si="202"/>
        <v>0</v>
      </c>
      <c r="AQ444" s="131">
        <f t="shared" si="203"/>
        <v>0</v>
      </c>
      <c r="AR444" s="131">
        <f t="shared" si="204"/>
        <v>0</v>
      </c>
      <c r="AS444" s="136">
        <f t="shared" si="205"/>
        <v>0</v>
      </c>
      <c r="AT444" s="133">
        <f t="shared" si="206"/>
        <v>0</v>
      </c>
      <c r="AU444" s="131">
        <f t="shared" si="207"/>
        <v>0</v>
      </c>
      <c r="AV444" s="131">
        <f t="shared" si="208"/>
        <v>0</v>
      </c>
      <c r="AW444" s="131">
        <f t="shared" si="209"/>
        <v>1</v>
      </c>
      <c r="AX444" s="136">
        <f t="shared" si="210"/>
        <v>0</v>
      </c>
      <c r="AY444" s="133">
        <f t="shared" si="211"/>
        <v>0</v>
      </c>
      <c r="AZ444" s="131">
        <f t="shared" si="212"/>
        <v>0</v>
      </c>
      <c r="BA444" s="131">
        <f t="shared" si="213"/>
        <v>0</v>
      </c>
      <c r="BB444" s="131">
        <f t="shared" si="214"/>
        <v>13.7</v>
      </c>
      <c r="BC444" s="132">
        <f t="shared" si="215"/>
        <v>0</v>
      </c>
    </row>
    <row r="445" spans="1:55" x14ac:dyDescent="0.25">
      <c r="A445" s="138" t="s">
        <v>926</v>
      </c>
      <c r="B445" s="131" t="s">
        <v>43</v>
      </c>
      <c r="C445" s="131" t="s">
        <v>90</v>
      </c>
      <c r="D445" s="131" t="s">
        <v>155</v>
      </c>
      <c r="E445" s="132" t="s">
        <v>1311</v>
      </c>
      <c r="F445" s="149"/>
      <c r="G445" s="153">
        <f t="shared" si="192"/>
        <v>0</v>
      </c>
      <c r="H445" s="134">
        <f t="shared" si="193"/>
        <v>0</v>
      </c>
      <c r="I445" s="135">
        <f t="shared" si="194"/>
        <v>0</v>
      </c>
      <c r="J445" s="167">
        <f t="shared" si="195"/>
        <v>0</v>
      </c>
      <c r="K445" s="149"/>
      <c r="L445" s="130">
        <v>0</v>
      </c>
      <c r="M445" s="131">
        <v>0</v>
      </c>
      <c r="N445" s="131">
        <v>0</v>
      </c>
      <c r="O445" s="132">
        <v>0</v>
      </c>
      <c r="P445" s="149"/>
      <c r="Q445" s="133">
        <v>0</v>
      </c>
      <c r="R445" s="131">
        <v>0</v>
      </c>
      <c r="S445" s="131">
        <v>0</v>
      </c>
      <c r="T445" s="132">
        <v>0</v>
      </c>
      <c r="U445" s="149"/>
      <c r="V445" s="133">
        <v>0</v>
      </c>
      <c r="W445" s="131">
        <v>0</v>
      </c>
      <c r="X445" s="131">
        <v>0</v>
      </c>
      <c r="Y445" s="132">
        <v>0</v>
      </c>
      <c r="Z445" s="149"/>
      <c r="AA445" s="133">
        <v>0</v>
      </c>
      <c r="AB445" s="131">
        <v>0</v>
      </c>
      <c r="AC445" s="131">
        <v>0</v>
      </c>
      <c r="AD445" s="132">
        <v>0</v>
      </c>
      <c r="AE445" s="149"/>
      <c r="AF445" s="133">
        <v>0</v>
      </c>
      <c r="AG445" s="131">
        <v>0</v>
      </c>
      <c r="AH445" s="131">
        <v>0</v>
      </c>
      <c r="AI445" s="132">
        <v>0</v>
      </c>
      <c r="AJ445" s="133">
        <f t="shared" si="196"/>
        <v>0</v>
      </c>
      <c r="AK445" s="131">
        <f t="shared" si="197"/>
        <v>0</v>
      </c>
      <c r="AL445" s="131">
        <f t="shared" si="198"/>
        <v>0</v>
      </c>
      <c r="AM445" s="131">
        <f t="shared" si="199"/>
        <v>0</v>
      </c>
      <c r="AN445" s="136">
        <f t="shared" si="200"/>
        <v>0</v>
      </c>
      <c r="AO445" s="133">
        <f t="shared" si="201"/>
        <v>0</v>
      </c>
      <c r="AP445" s="131">
        <f t="shared" si="202"/>
        <v>0</v>
      </c>
      <c r="AQ445" s="131">
        <f t="shared" si="203"/>
        <v>0</v>
      </c>
      <c r="AR445" s="131">
        <f t="shared" si="204"/>
        <v>0</v>
      </c>
      <c r="AS445" s="136">
        <f t="shared" si="205"/>
        <v>0</v>
      </c>
      <c r="AT445" s="133">
        <f t="shared" si="206"/>
        <v>0</v>
      </c>
      <c r="AU445" s="131">
        <f t="shared" si="207"/>
        <v>0</v>
      </c>
      <c r="AV445" s="131">
        <f t="shared" si="208"/>
        <v>0</v>
      </c>
      <c r="AW445" s="131">
        <f t="shared" si="209"/>
        <v>0</v>
      </c>
      <c r="AX445" s="136">
        <f t="shared" si="210"/>
        <v>0</v>
      </c>
      <c r="AY445" s="133">
        <f t="shared" si="211"/>
        <v>0</v>
      </c>
      <c r="AZ445" s="131">
        <f t="shared" si="212"/>
        <v>0</v>
      </c>
      <c r="BA445" s="131">
        <f t="shared" si="213"/>
        <v>0</v>
      </c>
      <c r="BB445" s="131">
        <f t="shared" si="214"/>
        <v>0</v>
      </c>
      <c r="BC445" s="132">
        <f t="shared" si="215"/>
        <v>0</v>
      </c>
    </row>
    <row r="446" spans="1:55" x14ac:dyDescent="0.25">
      <c r="A446" s="138" t="s">
        <v>927</v>
      </c>
      <c r="B446" s="131" t="s">
        <v>1529</v>
      </c>
      <c r="C446" s="131" t="s">
        <v>412</v>
      </c>
      <c r="D446" s="131" t="s">
        <v>413</v>
      </c>
      <c r="E446" s="132" t="s">
        <v>1955</v>
      </c>
      <c r="F446" s="149"/>
      <c r="G446" s="153">
        <f t="shared" si="192"/>
        <v>0</v>
      </c>
      <c r="H446" s="134">
        <f t="shared" si="193"/>
        <v>0</v>
      </c>
      <c r="I446" s="135">
        <f t="shared" si="194"/>
        <v>0</v>
      </c>
      <c r="J446" s="167">
        <f t="shared" si="195"/>
        <v>0</v>
      </c>
      <c r="K446" s="149"/>
      <c r="L446" s="130">
        <v>0</v>
      </c>
      <c r="M446" s="131">
        <v>0</v>
      </c>
      <c r="N446" s="131">
        <v>0</v>
      </c>
      <c r="O446" s="132">
        <v>0</v>
      </c>
      <c r="P446" s="149"/>
      <c r="Q446" s="133">
        <v>0</v>
      </c>
      <c r="R446" s="131">
        <v>0</v>
      </c>
      <c r="S446" s="131">
        <v>0</v>
      </c>
      <c r="T446" s="132">
        <v>0</v>
      </c>
      <c r="U446" s="149"/>
      <c r="V446" s="133">
        <v>0</v>
      </c>
      <c r="W446" s="131">
        <v>0</v>
      </c>
      <c r="X446" s="131">
        <v>0</v>
      </c>
      <c r="Y446" s="132">
        <v>0</v>
      </c>
      <c r="Z446" s="149"/>
      <c r="AA446" s="133">
        <v>0</v>
      </c>
      <c r="AB446" s="131">
        <v>0</v>
      </c>
      <c r="AC446" s="131">
        <v>0</v>
      </c>
      <c r="AD446" s="132">
        <v>0</v>
      </c>
      <c r="AE446" s="149"/>
      <c r="AF446" s="133">
        <v>0</v>
      </c>
      <c r="AG446" s="131">
        <v>0</v>
      </c>
      <c r="AH446" s="131">
        <v>0</v>
      </c>
      <c r="AI446" s="132">
        <v>0</v>
      </c>
      <c r="AJ446" s="133">
        <f t="shared" si="196"/>
        <v>0</v>
      </c>
      <c r="AK446" s="131">
        <f t="shared" si="197"/>
        <v>0</v>
      </c>
      <c r="AL446" s="131">
        <f t="shared" si="198"/>
        <v>0</v>
      </c>
      <c r="AM446" s="131">
        <f t="shared" si="199"/>
        <v>0</v>
      </c>
      <c r="AN446" s="136">
        <f t="shared" si="200"/>
        <v>0</v>
      </c>
      <c r="AO446" s="133">
        <f t="shared" si="201"/>
        <v>0</v>
      </c>
      <c r="AP446" s="131">
        <f t="shared" si="202"/>
        <v>0</v>
      </c>
      <c r="AQ446" s="131">
        <f t="shared" si="203"/>
        <v>0</v>
      </c>
      <c r="AR446" s="131">
        <f t="shared" si="204"/>
        <v>0</v>
      </c>
      <c r="AS446" s="136">
        <f t="shared" si="205"/>
        <v>0</v>
      </c>
      <c r="AT446" s="133">
        <f t="shared" si="206"/>
        <v>0</v>
      </c>
      <c r="AU446" s="131">
        <f t="shared" si="207"/>
        <v>0</v>
      </c>
      <c r="AV446" s="131">
        <f t="shared" si="208"/>
        <v>0</v>
      </c>
      <c r="AW446" s="131">
        <f t="shared" si="209"/>
        <v>0</v>
      </c>
      <c r="AX446" s="136">
        <f t="shared" si="210"/>
        <v>0</v>
      </c>
      <c r="AY446" s="133">
        <f t="shared" si="211"/>
        <v>0</v>
      </c>
      <c r="AZ446" s="131">
        <f t="shared" si="212"/>
        <v>0</v>
      </c>
      <c r="BA446" s="131">
        <f t="shared" si="213"/>
        <v>0</v>
      </c>
      <c r="BB446" s="131">
        <f t="shared" si="214"/>
        <v>0</v>
      </c>
      <c r="BC446" s="132">
        <f t="shared" si="215"/>
        <v>0</v>
      </c>
    </row>
    <row r="447" spans="1:55" x14ac:dyDescent="0.25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1314</v>
      </c>
      <c r="F447" s="149"/>
      <c r="G447" s="153">
        <f t="shared" si="192"/>
        <v>0</v>
      </c>
      <c r="H447" s="134">
        <f t="shared" si="193"/>
        <v>0</v>
      </c>
      <c r="I447" s="135">
        <f t="shared" si="194"/>
        <v>0</v>
      </c>
      <c r="J447" s="167">
        <f t="shared" si="195"/>
        <v>0</v>
      </c>
      <c r="K447" s="149"/>
      <c r="L447" s="130">
        <v>0</v>
      </c>
      <c r="M447" s="131">
        <v>0</v>
      </c>
      <c r="N447" s="131">
        <v>0</v>
      </c>
      <c r="O447" s="132">
        <v>0</v>
      </c>
      <c r="P447" s="149"/>
      <c r="Q447" s="133">
        <v>0</v>
      </c>
      <c r="R447" s="131">
        <v>0</v>
      </c>
      <c r="S447" s="131">
        <v>0</v>
      </c>
      <c r="T447" s="132">
        <v>0</v>
      </c>
      <c r="U447" s="149"/>
      <c r="V447" s="133">
        <v>0</v>
      </c>
      <c r="W447" s="131">
        <v>0</v>
      </c>
      <c r="X447" s="131">
        <v>0</v>
      </c>
      <c r="Y447" s="132">
        <v>0</v>
      </c>
      <c r="Z447" s="149"/>
      <c r="AA447" s="133">
        <v>0</v>
      </c>
      <c r="AB447" s="131">
        <v>0</v>
      </c>
      <c r="AC447" s="131">
        <v>0</v>
      </c>
      <c r="AD447" s="132">
        <v>0</v>
      </c>
      <c r="AE447" s="149"/>
      <c r="AF447" s="133">
        <v>0</v>
      </c>
      <c r="AG447" s="131">
        <v>0</v>
      </c>
      <c r="AH447" s="131">
        <v>0</v>
      </c>
      <c r="AI447" s="132">
        <v>0</v>
      </c>
      <c r="AJ447" s="133">
        <f t="shared" si="196"/>
        <v>0</v>
      </c>
      <c r="AK447" s="131">
        <f t="shared" si="197"/>
        <v>0</v>
      </c>
      <c r="AL447" s="131">
        <f t="shared" si="198"/>
        <v>0</v>
      </c>
      <c r="AM447" s="131">
        <f t="shared" si="199"/>
        <v>0</v>
      </c>
      <c r="AN447" s="136">
        <f t="shared" si="200"/>
        <v>0</v>
      </c>
      <c r="AO447" s="133">
        <f t="shared" si="201"/>
        <v>0</v>
      </c>
      <c r="AP447" s="131">
        <f t="shared" si="202"/>
        <v>0</v>
      </c>
      <c r="AQ447" s="131">
        <f t="shared" si="203"/>
        <v>0</v>
      </c>
      <c r="AR447" s="131">
        <f t="shared" si="204"/>
        <v>0</v>
      </c>
      <c r="AS447" s="136">
        <f t="shared" si="205"/>
        <v>0</v>
      </c>
      <c r="AT447" s="133">
        <f t="shared" si="206"/>
        <v>0</v>
      </c>
      <c r="AU447" s="131">
        <f t="shared" si="207"/>
        <v>0</v>
      </c>
      <c r="AV447" s="131">
        <f t="shared" si="208"/>
        <v>0</v>
      </c>
      <c r="AW447" s="131">
        <f t="shared" si="209"/>
        <v>0</v>
      </c>
      <c r="AX447" s="136">
        <f t="shared" si="210"/>
        <v>0</v>
      </c>
      <c r="AY447" s="133">
        <f t="shared" si="211"/>
        <v>0</v>
      </c>
      <c r="AZ447" s="131">
        <f t="shared" si="212"/>
        <v>0</v>
      </c>
      <c r="BA447" s="131">
        <f t="shared" si="213"/>
        <v>0</v>
      </c>
      <c r="BB447" s="131">
        <f t="shared" si="214"/>
        <v>0</v>
      </c>
      <c r="BC447" s="132">
        <f t="shared" si="215"/>
        <v>0</v>
      </c>
    </row>
    <row r="448" spans="1:55" x14ac:dyDescent="0.25">
      <c r="A448" s="138" t="s">
        <v>929</v>
      </c>
      <c r="B448" s="131" t="s">
        <v>47</v>
      </c>
      <c r="C448" s="131" t="s">
        <v>1978</v>
      </c>
      <c r="D448" s="131" t="s">
        <v>1979</v>
      </c>
      <c r="E448" s="132" t="s">
        <v>1311</v>
      </c>
      <c r="F448" s="149"/>
      <c r="G448" s="153">
        <f t="shared" si="192"/>
        <v>0</v>
      </c>
      <c r="H448" s="134">
        <f t="shared" si="193"/>
        <v>1</v>
      </c>
      <c r="I448" s="135">
        <f t="shared" si="194"/>
        <v>7.2</v>
      </c>
      <c r="J448" s="167">
        <f t="shared" si="195"/>
        <v>243</v>
      </c>
      <c r="K448" s="149"/>
      <c r="L448" s="130">
        <v>0</v>
      </c>
      <c r="M448" s="131">
        <v>0</v>
      </c>
      <c r="N448" s="131">
        <v>0</v>
      </c>
      <c r="O448" s="132">
        <v>0</v>
      </c>
      <c r="P448" s="149"/>
      <c r="Q448" s="133">
        <v>0</v>
      </c>
      <c r="R448" s="131">
        <v>1</v>
      </c>
      <c r="S448" s="131">
        <v>7.2</v>
      </c>
      <c r="T448" s="132">
        <v>243</v>
      </c>
      <c r="U448" s="149"/>
      <c r="V448" s="133">
        <v>0</v>
      </c>
      <c r="W448" s="131">
        <v>0</v>
      </c>
      <c r="X448" s="131">
        <v>0</v>
      </c>
      <c r="Y448" s="132">
        <v>0</v>
      </c>
      <c r="Z448" s="149"/>
      <c r="AA448" s="133">
        <v>0</v>
      </c>
      <c r="AB448" s="131">
        <v>0</v>
      </c>
      <c r="AC448" s="131">
        <v>0</v>
      </c>
      <c r="AD448" s="132">
        <v>0</v>
      </c>
      <c r="AE448" s="149"/>
      <c r="AF448" s="133">
        <v>0</v>
      </c>
      <c r="AG448" s="131">
        <v>0</v>
      </c>
      <c r="AH448" s="131">
        <v>0</v>
      </c>
      <c r="AI448" s="132">
        <v>0</v>
      </c>
      <c r="AJ448" s="133">
        <f t="shared" si="196"/>
        <v>0</v>
      </c>
      <c r="AK448" s="131">
        <f t="shared" si="197"/>
        <v>243</v>
      </c>
      <c r="AL448" s="131">
        <f t="shared" si="198"/>
        <v>0</v>
      </c>
      <c r="AM448" s="131">
        <f t="shared" si="199"/>
        <v>0</v>
      </c>
      <c r="AN448" s="136">
        <f t="shared" si="200"/>
        <v>0</v>
      </c>
      <c r="AO448" s="133">
        <f t="shared" si="201"/>
        <v>0</v>
      </c>
      <c r="AP448" s="131">
        <f t="shared" si="202"/>
        <v>0</v>
      </c>
      <c r="AQ448" s="131">
        <f t="shared" si="203"/>
        <v>0</v>
      </c>
      <c r="AR448" s="131">
        <f t="shared" si="204"/>
        <v>0</v>
      </c>
      <c r="AS448" s="136">
        <f t="shared" si="205"/>
        <v>0</v>
      </c>
      <c r="AT448" s="133">
        <f t="shared" si="206"/>
        <v>0</v>
      </c>
      <c r="AU448" s="131">
        <f t="shared" si="207"/>
        <v>1</v>
      </c>
      <c r="AV448" s="131">
        <f t="shared" si="208"/>
        <v>0</v>
      </c>
      <c r="AW448" s="131">
        <f t="shared" si="209"/>
        <v>0</v>
      </c>
      <c r="AX448" s="136">
        <f t="shared" si="210"/>
        <v>0</v>
      </c>
      <c r="AY448" s="133">
        <f t="shared" si="211"/>
        <v>0</v>
      </c>
      <c r="AZ448" s="131">
        <f t="shared" si="212"/>
        <v>7.2</v>
      </c>
      <c r="BA448" s="131">
        <f t="shared" si="213"/>
        <v>0</v>
      </c>
      <c r="BB448" s="131">
        <f t="shared" si="214"/>
        <v>0</v>
      </c>
      <c r="BC448" s="132">
        <f t="shared" si="215"/>
        <v>0</v>
      </c>
    </row>
    <row r="449" spans="1:55" x14ac:dyDescent="0.25">
      <c r="A449" s="138" t="s">
        <v>931</v>
      </c>
      <c r="B449" s="131" t="s">
        <v>2047</v>
      </c>
      <c r="C449" s="131" t="s">
        <v>363</v>
      </c>
      <c r="D449" s="131" t="s">
        <v>496</v>
      </c>
      <c r="E449" s="132" t="s">
        <v>1311</v>
      </c>
      <c r="F449" s="149"/>
      <c r="G449" s="153">
        <f t="shared" si="192"/>
        <v>4</v>
      </c>
      <c r="H449" s="134">
        <f t="shared" si="193"/>
        <v>2</v>
      </c>
      <c r="I449" s="135">
        <f t="shared" si="194"/>
        <v>22.5</v>
      </c>
      <c r="J449" s="167">
        <f t="shared" si="195"/>
        <v>755</v>
      </c>
      <c r="K449" s="149"/>
      <c r="L449" s="130">
        <v>2</v>
      </c>
      <c r="M449" s="131">
        <v>0</v>
      </c>
      <c r="N449" s="131">
        <v>1.6</v>
      </c>
      <c r="O449" s="132">
        <v>102</v>
      </c>
      <c r="P449" s="149"/>
      <c r="Q449" s="133">
        <v>0</v>
      </c>
      <c r="R449" s="131">
        <v>1</v>
      </c>
      <c r="S449" s="131">
        <v>2.7</v>
      </c>
      <c r="T449" s="132">
        <v>196</v>
      </c>
      <c r="U449" s="149"/>
      <c r="V449" s="133">
        <v>0</v>
      </c>
      <c r="W449" s="131">
        <v>0</v>
      </c>
      <c r="X449" s="131">
        <v>0</v>
      </c>
      <c r="Y449" s="132">
        <v>20</v>
      </c>
      <c r="Z449" s="149"/>
      <c r="AA449" s="133">
        <v>0</v>
      </c>
      <c r="AB449" s="131">
        <v>1</v>
      </c>
      <c r="AC449" s="131">
        <v>16.2</v>
      </c>
      <c r="AD449" s="132">
        <v>228</v>
      </c>
      <c r="AE449" s="149"/>
      <c r="AF449" s="133">
        <v>2</v>
      </c>
      <c r="AG449" s="131">
        <v>0</v>
      </c>
      <c r="AH449" s="131">
        <v>2</v>
      </c>
      <c r="AI449" s="132">
        <v>229</v>
      </c>
      <c r="AJ449" s="133">
        <f t="shared" si="196"/>
        <v>102</v>
      </c>
      <c r="AK449" s="131">
        <f t="shared" si="197"/>
        <v>196</v>
      </c>
      <c r="AL449" s="131">
        <f t="shared" si="198"/>
        <v>20</v>
      </c>
      <c r="AM449" s="131">
        <f t="shared" si="199"/>
        <v>228</v>
      </c>
      <c r="AN449" s="136">
        <f t="shared" si="200"/>
        <v>229</v>
      </c>
      <c r="AO449" s="133">
        <f t="shared" si="201"/>
        <v>2</v>
      </c>
      <c r="AP449" s="131">
        <f t="shared" si="202"/>
        <v>0</v>
      </c>
      <c r="AQ449" s="131">
        <f t="shared" si="203"/>
        <v>0</v>
      </c>
      <c r="AR449" s="131">
        <f t="shared" si="204"/>
        <v>0</v>
      </c>
      <c r="AS449" s="136">
        <f t="shared" si="205"/>
        <v>2</v>
      </c>
      <c r="AT449" s="133">
        <f t="shared" si="206"/>
        <v>0</v>
      </c>
      <c r="AU449" s="131">
        <f t="shared" si="207"/>
        <v>1</v>
      </c>
      <c r="AV449" s="131">
        <f t="shared" si="208"/>
        <v>0</v>
      </c>
      <c r="AW449" s="131">
        <f t="shared" si="209"/>
        <v>1</v>
      </c>
      <c r="AX449" s="136">
        <f t="shared" si="210"/>
        <v>0</v>
      </c>
      <c r="AY449" s="133">
        <f t="shared" si="211"/>
        <v>1.6</v>
      </c>
      <c r="AZ449" s="131">
        <f t="shared" si="212"/>
        <v>2.7</v>
      </c>
      <c r="BA449" s="131">
        <f t="shared" si="213"/>
        <v>0</v>
      </c>
      <c r="BB449" s="131">
        <f t="shared" si="214"/>
        <v>16.2</v>
      </c>
      <c r="BC449" s="132">
        <f t="shared" si="215"/>
        <v>2</v>
      </c>
    </row>
    <row r="450" spans="1:55" x14ac:dyDescent="0.25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49"/>
      <c r="G450" s="153">
        <f t="shared" si="192"/>
        <v>0</v>
      </c>
      <c r="H450" s="134">
        <f t="shared" si="193"/>
        <v>0</v>
      </c>
      <c r="I450" s="135">
        <f t="shared" si="194"/>
        <v>0</v>
      </c>
      <c r="J450" s="167">
        <f t="shared" si="195"/>
        <v>20</v>
      </c>
      <c r="K450" s="149"/>
      <c r="L450" s="130">
        <v>0</v>
      </c>
      <c r="M450" s="131">
        <v>0</v>
      </c>
      <c r="N450" s="131">
        <v>0</v>
      </c>
      <c r="O450" s="132">
        <v>20</v>
      </c>
      <c r="P450" s="149"/>
      <c r="Q450" s="133">
        <v>0</v>
      </c>
      <c r="R450" s="131">
        <v>0</v>
      </c>
      <c r="S450" s="131">
        <v>0</v>
      </c>
      <c r="T450" s="132">
        <v>0</v>
      </c>
      <c r="U450" s="149"/>
      <c r="V450" s="133">
        <v>0</v>
      </c>
      <c r="W450" s="131">
        <v>0</v>
      </c>
      <c r="X450" s="131">
        <v>0</v>
      </c>
      <c r="Y450" s="132">
        <v>0</v>
      </c>
      <c r="Z450" s="149"/>
      <c r="AA450" s="133">
        <v>0</v>
      </c>
      <c r="AB450" s="131">
        <v>0</v>
      </c>
      <c r="AC450" s="131">
        <v>0</v>
      </c>
      <c r="AD450" s="132">
        <v>0</v>
      </c>
      <c r="AE450" s="149"/>
      <c r="AF450" s="133">
        <v>0</v>
      </c>
      <c r="AG450" s="131">
        <v>0</v>
      </c>
      <c r="AH450" s="131">
        <v>0</v>
      </c>
      <c r="AI450" s="132">
        <v>0</v>
      </c>
      <c r="AJ450" s="133">
        <f t="shared" si="196"/>
        <v>20</v>
      </c>
      <c r="AK450" s="131">
        <f t="shared" si="197"/>
        <v>0</v>
      </c>
      <c r="AL450" s="131">
        <f t="shared" si="198"/>
        <v>0</v>
      </c>
      <c r="AM450" s="131">
        <f t="shared" si="199"/>
        <v>0</v>
      </c>
      <c r="AN450" s="136">
        <f t="shared" si="200"/>
        <v>0</v>
      </c>
      <c r="AO450" s="133">
        <f t="shared" si="201"/>
        <v>0</v>
      </c>
      <c r="AP450" s="131">
        <f t="shared" si="202"/>
        <v>0</v>
      </c>
      <c r="AQ450" s="131">
        <f t="shared" si="203"/>
        <v>0</v>
      </c>
      <c r="AR450" s="131">
        <f t="shared" si="204"/>
        <v>0</v>
      </c>
      <c r="AS450" s="136">
        <f t="shared" si="205"/>
        <v>0</v>
      </c>
      <c r="AT450" s="133">
        <f t="shared" si="206"/>
        <v>0</v>
      </c>
      <c r="AU450" s="131">
        <f t="shared" si="207"/>
        <v>0</v>
      </c>
      <c r="AV450" s="131">
        <f t="shared" si="208"/>
        <v>0</v>
      </c>
      <c r="AW450" s="131">
        <f t="shared" si="209"/>
        <v>0</v>
      </c>
      <c r="AX450" s="136">
        <f t="shared" si="210"/>
        <v>0</v>
      </c>
      <c r="AY450" s="133">
        <f t="shared" si="211"/>
        <v>0</v>
      </c>
      <c r="AZ450" s="131">
        <f t="shared" si="212"/>
        <v>0</v>
      </c>
      <c r="BA450" s="131">
        <f t="shared" si="213"/>
        <v>0</v>
      </c>
      <c r="BB450" s="131">
        <f t="shared" si="214"/>
        <v>0</v>
      </c>
      <c r="BC450" s="132">
        <f t="shared" si="215"/>
        <v>0</v>
      </c>
    </row>
    <row r="451" spans="1:55" x14ac:dyDescent="0.25">
      <c r="A451" s="138" t="s">
        <v>934</v>
      </c>
      <c r="B451" s="131" t="s">
        <v>1386</v>
      </c>
      <c r="C451" s="131" t="s">
        <v>935</v>
      </c>
      <c r="D451" s="131" t="s">
        <v>1277</v>
      </c>
      <c r="E451" s="132" t="s">
        <v>2025</v>
      </c>
      <c r="F451" s="149"/>
      <c r="G451" s="153">
        <f t="shared" ref="G451:G514" si="216">LARGE(AO451:AS451,1)+LARGE(AO451:AS451,2)+LARGE(AO451:AS451,3)+LARGE(AO451:AS451,4)</f>
        <v>0</v>
      </c>
      <c r="H451" s="134">
        <f t="shared" ref="H451:H514" si="217">LARGE(AT451:AX451,1)+LARGE(AT451:AX451,2)+LARGE(AT451:AX451,3)+LARGE(AT451:AX451,4)</f>
        <v>0</v>
      </c>
      <c r="I451" s="135">
        <f t="shared" ref="I451:I514" si="218">LARGE(AY451:BC451,1)+LARGE(AY451:BC451,2)+LARGE(AY451:BC451,3)+LARGE(AY451:BC451,4)</f>
        <v>0</v>
      </c>
      <c r="J451" s="167">
        <f t="shared" ref="J451:J514" si="219">LARGE(AJ451:AN451,1)+LARGE(AJ451:AN451,2)+LARGE(AJ451:AN451,3)+LARGE(AJ451:AN451,4)</f>
        <v>0</v>
      </c>
      <c r="K451" s="149"/>
      <c r="L451" s="130">
        <v>0</v>
      </c>
      <c r="M451" s="131">
        <v>0</v>
      </c>
      <c r="N451" s="131">
        <v>0</v>
      </c>
      <c r="O451" s="132">
        <v>0</v>
      </c>
      <c r="P451" s="149"/>
      <c r="Q451" s="133">
        <v>0</v>
      </c>
      <c r="R451" s="131">
        <v>0</v>
      </c>
      <c r="S451" s="131">
        <v>0</v>
      </c>
      <c r="T451" s="132">
        <v>0</v>
      </c>
      <c r="U451" s="149"/>
      <c r="V451" s="133">
        <v>0</v>
      </c>
      <c r="W451" s="131">
        <v>0</v>
      </c>
      <c r="X451" s="131">
        <v>0</v>
      </c>
      <c r="Y451" s="132">
        <v>0</v>
      </c>
      <c r="Z451" s="149"/>
      <c r="AA451" s="133">
        <v>0</v>
      </c>
      <c r="AB451" s="131">
        <v>0</v>
      </c>
      <c r="AC451" s="131">
        <v>0</v>
      </c>
      <c r="AD451" s="132">
        <v>0</v>
      </c>
      <c r="AE451" s="149"/>
      <c r="AF451" s="133">
        <v>0</v>
      </c>
      <c r="AG451" s="131">
        <v>0</v>
      </c>
      <c r="AH451" s="131">
        <v>0</v>
      </c>
      <c r="AI451" s="132">
        <v>0</v>
      </c>
      <c r="AJ451" s="133">
        <f t="shared" ref="AJ451:AJ514" si="220">O451</f>
        <v>0</v>
      </c>
      <c r="AK451" s="131">
        <f t="shared" ref="AK451:AK514" si="221">T451</f>
        <v>0</v>
      </c>
      <c r="AL451" s="131">
        <f t="shared" ref="AL451:AL514" si="222">Y451</f>
        <v>0</v>
      </c>
      <c r="AM451" s="131">
        <f t="shared" ref="AM451:AM514" si="223">AD451</f>
        <v>0</v>
      </c>
      <c r="AN451" s="136">
        <f t="shared" ref="AN451:AN514" si="224">AI451</f>
        <v>0</v>
      </c>
      <c r="AO451" s="133">
        <f t="shared" ref="AO451:AO514" si="225">L451</f>
        <v>0</v>
      </c>
      <c r="AP451" s="131">
        <f t="shared" ref="AP451:AP514" si="226">Q451</f>
        <v>0</v>
      </c>
      <c r="AQ451" s="131">
        <f t="shared" ref="AQ451:AQ514" si="227">V451</f>
        <v>0</v>
      </c>
      <c r="AR451" s="131">
        <f t="shared" ref="AR451:AR514" si="228">AA451</f>
        <v>0</v>
      </c>
      <c r="AS451" s="136">
        <f t="shared" ref="AS451:AS514" si="229">AF451</f>
        <v>0</v>
      </c>
      <c r="AT451" s="133">
        <f t="shared" ref="AT451:AT514" si="230">M451</f>
        <v>0</v>
      </c>
      <c r="AU451" s="131">
        <f t="shared" ref="AU451:AU514" si="231">R451</f>
        <v>0</v>
      </c>
      <c r="AV451" s="131">
        <f t="shared" ref="AV451:AV514" si="232">W451</f>
        <v>0</v>
      </c>
      <c r="AW451" s="131">
        <f t="shared" ref="AW451:AW514" si="233">AB451</f>
        <v>0</v>
      </c>
      <c r="AX451" s="136">
        <f t="shared" ref="AX451:AX514" si="234">AG451</f>
        <v>0</v>
      </c>
      <c r="AY451" s="133">
        <f t="shared" ref="AY451:AY514" si="235">N451</f>
        <v>0</v>
      </c>
      <c r="AZ451" s="131">
        <f t="shared" ref="AZ451:AZ514" si="236">S451</f>
        <v>0</v>
      </c>
      <c r="BA451" s="131">
        <f t="shared" ref="BA451:BA514" si="237">X451</f>
        <v>0</v>
      </c>
      <c r="BB451" s="131">
        <f t="shared" ref="BB451:BB514" si="238">AC451</f>
        <v>0</v>
      </c>
      <c r="BC451" s="132">
        <f t="shared" ref="BC451:BC514" si="239">AH451</f>
        <v>0</v>
      </c>
    </row>
    <row r="452" spans="1:55" x14ac:dyDescent="0.25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49"/>
      <c r="G452" s="153">
        <f t="shared" si="216"/>
        <v>0</v>
      </c>
      <c r="H452" s="134">
        <f t="shared" si="217"/>
        <v>0</v>
      </c>
      <c r="I452" s="135">
        <f t="shared" si="218"/>
        <v>0</v>
      </c>
      <c r="J452" s="167">
        <f t="shared" si="219"/>
        <v>0</v>
      </c>
      <c r="K452" s="149"/>
      <c r="L452" s="130">
        <v>0</v>
      </c>
      <c r="M452" s="131">
        <v>0</v>
      </c>
      <c r="N452" s="131">
        <v>0</v>
      </c>
      <c r="O452" s="132">
        <v>0</v>
      </c>
      <c r="P452" s="149"/>
      <c r="Q452" s="133">
        <v>0</v>
      </c>
      <c r="R452" s="131">
        <v>0</v>
      </c>
      <c r="S452" s="131">
        <v>0</v>
      </c>
      <c r="T452" s="132">
        <v>0</v>
      </c>
      <c r="U452" s="149"/>
      <c r="V452" s="133">
        <v>0</v>
      </c>
      <c r="W452" s="131">
        <v>0</v>
      </c>
      <c r="X452" s="131">
        <v>0</v>
      </c>
      <c r="Y452" s="132">
        <v>0</v>
      </c>
      <c r="Z452" s="149"/>
      <c r="AA452" s="133">
        <v>0</v>
      </c>
      <c r="AB452" s="131">
        <v>0</v>
      </c>
      <c r="AC452" s="131">
        <v>0</v>
      </c>
      <c r="AD452" s="132">
        <v>0</v>
      </c>
      <c r="AE452" s="149"/>
      <c r="AF452" s="133">
        <v>0</v>
      </c>
      <c r="AG452" s="131">
        <v>0</v>
      </c>
      <c r="AH452" s="131">
        <v>0</v>
      </c>
      <c r="AI452" s="132">
        <v>0</v>
      </c>
      <c r="AJ452" s="133">
        <f t="shared" si="220"/>
        <v>0</v>
      </c>
      <c r="AK452" s="131">
        <f t="shared" si="221"/>
        <v>0</v>
      </c>
      <c r="AL452" s="131">
        <f t="shared" si="222"/>
        <v>0</v>
      </c>
      <c r="AM452" s="131">
        <f t="shared" si="223"/>
        <v>0</v>
      </c>
      <c r="AN452" s="136">
        <f t="shared" si="224"/>
        <v>0</v>
      </c>
      <c r="AO452" s="133">
        <f t="shared" si="225"/>
        <v>0</v>
      </c>
      <c r="AP452" s="131">
        <f t="shared" si="226"/>
        <v>0</v>
      </c>
      <c r="AQ452" s="131">
        <f t="shared" si="227"/>
        <v>0</v>
      </c>
      <c r="AR452" s="131">
        <f t="shared" si="228"/>
        <v>0</v>
      </c>
      <c r="AS452" s="136">
        <f t="shared" si="229"/>
        <v>0</v>
      </c>
      <c r="AT452" s="133">
        <f t="shared" si="230"/>
        <v>0</v>
      </c>
      <c r="AU452" s="131">
        <f t="shared" si="231"/>
        <v>0</v>
      </c>
      <c r="AV452" s="131">
        <f t="shared" si="232"/>
        <v>0</v>
      </c>
      <c r="AW452" s="131">
        <f t="shared" si="233"/>
        <v>0</v>
      </c>
      <c r="AX452" s="136">
        <f t="shared" si="234"/>
        <v>0</v>
      </c>
      <c r="AY452" s="133">
        <f t="shared" si="235"/>
        <v>0</v>
      </c>
      <c r="AZ452" s="131">
        <f t="shared" si="236"/>
        <v>0</v>
      </c>
      <c r="BA452" s="131">
        <f t="shared" si="237"/>
        <v>0</v>
      </c>
      <c r="BB452" s="131">
        <f t="shared" si="238"/>
        <v>0</v>
      </c>
      <c r="BC452" s="132">
        <f t="shared" si="239"/>
        <v>0</v>
      </c>
    </row>
    <row r="453" spans="1:55" x14ac:dyDescent="0.25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49"/>
      <c r="G453" s="153">
        <f t="shared" si="216"/>
        <v>0</v>
      </c>
      <c r="H453" s="134">
        <f t="shared" si="217"/>
        <v>0</v>
      </c>
      <c r="I453" s="135">
        <f t="shared" si="218"/>
        <v>0</v>
      </c>
      <c r="J453" s="167">
        <f t="shared" si="219"/>
        <v>0</v>
      </c>
      <c r="K453" s="149"/>
      <c r="L453" s="130">
        <v>0</v>
      </c>
      <c r="M453" s="131">
        <v>0</v>
      </c>
      <c r="N453" s="131">
        <v>0</v>
      </c>
      <c r="O453" s="132">
        <v>0</v>
      </c>
      <c r="P453" s="149"/>
      <c r="Q453" s="133">
        <v>0</v>
      </c>
      <c r="R453" s="131">
        <v>0</v>
      </c>
      <c r="S453" s="131">
        <v>0</v>
      </c>
      <c r="T453" s="132">
        <v>0</v>
      </c>
      <c r="U453" s="149"/>
      <c r="V453" s="133">
        <v>0</v>
      </c>
      <c r="W453" s="131">
        <v>0</v>
      </c>
      <c r="X453" s="131">
        <v>0</v>
      </c>
      <c r="Y453" s="132">
        <v>0</v>
      </c>
      <c r="Z453" s="149"/>
      <c r="AA453" s="133">
        <v>0</v>
      </c>
      <c r="AB453" s="131">
        <v>0</v>
      </c>
      <c r="AC453" s="131">
        <v>0</v>
      </c>
      <c r="AD453" s="132">
        <v>0</v>
      </c>
      <c r="AE453" s="149"/>
      <c r="AF453" s="133">
        <v>0</v>
      </c>
      <c r="AG453" s="131">
        <v>0</v>
      </c>
      <c r="AH453" s="131">
        <v>0</v>
      </c>
      <c r="AI453" s="132">
        <v>0</v>
      </c>
      <c r="AJ453" s="133">
        <f t="shared" si="220"/>
        <v>0</v>
      </c>
      <c r="AK453" s="131">
        <f t="shared" si="221"/>
        <v>0</v>
      </c>
      <c r="AL453" s="131">
        <f t="shared" si="222"/>
        <v>0</v>
      </c>
      <c r="AM453" s="131">
        <f t="shared" si="223"/>
        <v>0</v>
      </c>
      <c r="AN453" s="136">
        <f t="shared" si="224"/>
        <v>0</v>
      </c>
      <c r="AO453" s="133">
        <f t="shared" si="225"/>
        <v>0</v>
      </c>
      <c r="AP453" s="131">
        <f t="shared" si="226"/>
        <v>0</v>
      </c>
      <c r="AQ453" s="131">
        <f t="shared" si="227"/>
        <v>0</v>
      </c>
      <c r="AR453" s="131">
        <f t="shared" si="228"/>
        <v>0</v>
      </c>
      <c r="AS453" s="136">
        <f t="shared" si="229"/>
        <v>0</v>
      </c>
      <c r="AT453" s="133">
        <f t="shared" si="230"/>
        <v>0</v>
      </c>
      <c r="AU453" s="131">
        <f t="shared" si="231"/>
        <v>0</v>
      </c>
      <c r="AV453" s="131">
        <f t="shared" si="232"/>
        <v>0</v>
      </c>
      <c r="AW453" s="131">
        <f t="shared" si="233"/>
        <v>0</v>
      </c>
      <c r="AX453" s="136">
        <f t="shared" si="234"/>
        <v>0</v>
      </c>
      <c r="AY453" s="133">
        <f t="shared" si="235"/>
        <v>0</v>
      </c>
      <c r="AZ453" s="131">
        <f t="shared" si="236"/>
        <v>0</v>
      </c>
      <c r="BA453" s="131">
        <f t="shared" si="237"/>
        <v>0</v>
      </c>
      <c r="BB453" s="131">
        <f t="shared" si="238"/>
        <v>0</v>
      </c>
      <c r="BC453" s="132">
        <f t="shared" si="239"/>
        <v>0</v>
      </c>
    </row>
    <row r="454" spans="1:55" x14ac:dyDescent="0.25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49"/>
      <c r="G454" s="153">
        <f t="shared" si="216"/>
        <v>0</v>
      </c>
      <c r="H454" s="134">
        <f t="shared" si="217"/>
        <v>0</v>
      </c>
      <c r="I454" s="135">
        <f t="shared" si="218"/>
        <v>0</v>
      </c>
      <c r="J454" s="167">
        <f t="shared" si="219"/>
        <v>0</v>
      </c>
      <c r="K454" s="149"/>
      <c r="L454" s="130">
        <v>0</v>
      </c>
      <c r="M454" s="131">
        <v>0</v>
      </c>
      <c r="N454" s="131">
        <v>0</v>
      </c>
      <c r="O454" s="132">
        <v>0</v>
      </c>
      <c r="P454" s="149"/>
      <c r="Q454" s="133">
        <v>0</v>
      </c>
      <c r="R454" s="131">
        <v>0</v>
      </c>
      <c r="S454" s="131">
        <v>0</v>
      </c>
      <c r="T454" s="132">
        <v>0</v>
      </c>
      <c r="U454" s="149"/>
      <c r="V454" s="133">
        <v>0</v>
      </c>
      <c r="W454" s="131">
        <v>0</v>
      </c>
      <c r="X454" s="131">
        <v>0</v>
      </c>
      <c r="Y454" s="132">
        <v>0</v>
      </c>
      <c r="Z454" s="149"/>
      <c r="AA454" s="133">
        <v>0</v>
      </c>
      <c r="AB454" s="131">
        <v>0</v>
      </c>
      <c r="AC454" s="131">
        <v>0</v>
      </c>
      <c r="AD454" s="132">
        <v>0</v>
      </c>
      <c r="AE454" s="149"/>
      <c r="AF454" s="133">
        <v>0</v>
      </c>
      <c r="AG454" s="131">
        <v>0</v>
      </c>
      <c r="AH454" s="131">
        <v>0</v>
      </c>
      <c r="AI454" s="132">
        <v>0</v>
      </c>
      <c r="AJ454" s="133">
        <f t="shared" si="220"/>
        <v>0</v>
      </c>
      <c r="AK454" s="131">
        <f t="shared" si="221"/>
        <v>0</v>
      </c>
      <c r="AL454" s="131">
        <f t="shared" si="222"/>
        <v>0</v>
      </c>
      <c r="AM454" s="131">
        <f t="shared" si="223"/>
        <v>0</v>
      </c>
      <c r="AN454" s="136">
        <f t="shared" si="224"/>
        <v>0</v>
      </c>
      <c r="AO454" s="133">
        <f t="shared" si="225"/>
        <v>0</v>
      </c>
      <c r="AP454" s="131">
        <f t="shared" si="226"/>
        <v>0</v>
      </c>
      <c r="AQ454" s="131">
        <f t="shared" si="227"/>
        <v>0</v>
      </c>
      <c r="AR454" s="131">
        <f t="shared" si="228"/>
        <v>0</v>
      </c>
      <c r="AS454" s="136">
        <f t="shared" si="229"/>
        <v>0</v>
      </c>
      <c r="AT454" s="133">
        <f t="shared" si="230"/>
        <v>0</v>
      </c>
      <c r="AU454" s="131">
        <f t="shared" si="231"/>
        <v>0</v>
      </c>
      <c r="AV454" s="131">
        <f t="shared" si="232"/>
        <v>0</v>
      </c>
      <c r="AW454" s="131">
        <f t="shared" si="233"/>
        <v>0</v>
      </c>
      <c r="AX454" s="136">
        <f t="shared" si="234"/>
        <v>0</v>
      </c>
      <c r="AY454" s="133">
        <f t="shared" si="235"/>
        <v>0</v>
      </c>
      <c r="AZ454" s="131">
        <f t="shared" si="236"/>
        <v>0</v>
      </c>
      <c r="BA454" s="131">
        <f t="shared" si="237"/>
        <v>0</v>
      </c>
      <c r="BB454" s="131">
        <f t="shared" si="238"/>
        <v>0</v>
      </c>
      <c r="BC454" s="132">
        <f t="shared" si="239"/>
        <v>0</v>
      </c>
    </row>
    <row r="455" spans="1:55" x14ac:dyDescent="0.25">
      <c r="A455" s="138" t="s">
        <v>942</v>
      </c>
      <c r="B455" s="131" t="s">
        <v>1294</v>
      </c>
      <c r="C455" s="131" t="s">
        <v>1932</v>
      </c>
      <c r="D455" s="131" t="s">
        <v>943</v>
      </c>
      <c r="E455" s="132" t="s">
        <v>1314</v>
      </c>
      <c r="F455" s="149"/>
      <c r="G455" s="153">
        <f t="shared" si="216"/>
        <v>0</v>
      </c>
      <c r="H455" s="134">
        <f t="shared" si="217"/>
        <v>0</v>
      </c>
      <c r="I455" s="135">
        <f t="shared" si="218"/>
        <v>0</v>
      </c>
      <c r="J455" s="167">
        <f t="shared" si="219"/>
        <v>0</v>
      </c>
      <c r="K455" s="149"/>
      <c r="L455" s="130">
        <v>0</v>
      </c>
      <c r="M455" s="131">
        <v>0</v>
      </c>
      <c r="N455" s="131">
        <v>0</v>
      </c>
      <c r="O455" s="132">
        <v>0</v>
      </c>
      <c r="P455" s="149"/>
      <c r="Q455" s="133">
        <v>0</v>
      </c>
      <c r="R455" s="131">
        <v>0</v>
      </c>
      <c r="S455" s="131">
        <v>0</v>
      </c>
      <c r="T455" s="132">
        <v>0</v>
      </c>
      <c r="U455" s="149"/>
      <c r="V455" s="133">
        <v>0</v>
      </c>
      <c r="W455" s="131">
        <v>0</v>
      </c>
      <c r="X455" s="131">
        <v>0</v>
      </c>
      <c r="Y455" s="132">
        <v>0</v>
      </c>
      <c r="Z455" s="149"/>
      <c r="AA455" s="133">
        <v>0</v>
      </c>
      <c r="AB455" s="131">
        <v>0</v>
      </c>
      <c r="AC455" s="131">
        <v>0</v>
      </c>
      <c r="AD455" s="132">
        <v>0</v>
      </c>
      <c r="AE455" s="149"/>
      <c r="AF455" s="133">
        <v>0</v>
      </c>
      <c r="AG455" s="131">
        <v>0</v>
      </c>
      <c r="AH455" s="131">
        <v>0</v>
      </c>
      <c r="AI455" s="132">
        <v>0</v>
      </c>
      <c r="AJ455" s="133">
        <f t="shared" si="220"/>
        <v>0</v>
      </c>
      <c r="AK455" s="131">
        <f t="shared" si="221"/>
        <v>0</v>
      </c>
      <c r="AL455" s="131">
        <f t="shared" si="222"/>
        <v>0</v>
      </c>
      <c r="AM455" s="131">
        <f t="shared" si="223"/>
        <v>0</v>
      </c>
      <c r="AN455" s="136">
        <f t="shared" si="224"/>
        <v>0</v>
      </c>
      <c r="AO455" s="133">
        <f t="shared" si="225"/>
        <v>0</v>
      </c>
      <c r="AP455" s="131">
        <f t="shared" si="226"/>
        <v>0</v>
      </c>
      <c r="AQ455" s="131">
        <f t="shared" si="227"/>
        <v>0</v>
      </c>
      <c r="AR455" s="131">
        <f t="shared" si="228"/>
        <v>0</v>
      </c>
      <c r="AS455" s="136">
        <f t="shared" si="229"/>
        <v>0</v>
      </c>
      <c r="AT455" s="133">
        <f t="shared" si="230"/>
        <v>0</v>
      </c>
      <c r="AU455" s="131">
        <f t="shared" si="231"/>
        <v>0</v>
      </c>
      <c r="AV455" s="131">
        <f t="shared" si="232"/>
        <v>0</v>
      </c>
      <c r="AW455" s="131">
        <f t="shared" si="233"/>
        <v>0</v>
      </c>
      <c r="AX455" s="136">
        <f t="shared" si="234"/>
        <v>0</v>
      </c>
      <c r="AY455" s="133">
        <f t="shared" si="235"/>
        <v>0</v>
      </c>
      <c r="AZ455" s="131">
        <f t="shared" si="236"/>
        <v>0</v>
      </c>
      <c r="BA455" s="131">
        <f t="shared" si="237"/>
        <v>0</v>
      </c>
      <c r="BB455" s="131">
        <f t="shared" si="238"/>
        <v>0</v>
      </c>
      <c r="BC455" s="132">
        <f t="shared" si="239"/>
        <v>0</v>
      </c>
    </row>
    <row r="456" spans="1:55" x14ac:dyDescent="0.25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49"/>
      <c r="G456" s="153">
        <f t="shared" si="216"/>
        <v>0</v>
      </c>
      <c r="H456" s="134">
        <f t="shared" si="217"/>
        <v>0</v>
      </c>
      <c r="I456" s="135">
        <f t="shared" si="218"/>
        <v>0</v>
      </c>
      <c r="J456" s="167">
        <f t="shared" si="219"/>
        <v>0</v>
      </c>
      <c r="K456" s="149"/>
      <c r="L456" s="130">
        <v>0</v>
      </c>
      <c r="M456" s="131">
        <v>0</v>
      </c>
      <c r="N456" s="131">
        <v>0</v>
      </c>
      <c r="O456" s="132">
        <v>0</v>
      </c>
      <c r="P456" s="149"/>
      <c r="Q456" s="133">
        <v>0</v>
      </c>
      <c r="R456" s="131">
        <v>0</v>
      </c>
      <c r="S456" s="131">
        <v>0</v>
      </c>
      <c r="T456" s="132">
        <v>0</v>
      </c>
      <c r="U456" s="149"/>
      <c r="V456" s="133">
        <v>0</v>
      </c>
      <c r="W456" s="131">
        <v>0</v>
      </c>
      <c r="X456" s="131">
        <v>0</v>
      </c>
      <c r="Y456" s="132">
        <v>0</v>
      </c>
      <c r="Z456" s="149"/>
      <c r="AA456" s="133">
        <v>0</v>
      </c>
      <c r="AB456" s="131">
        <v>0</v>
      </c>
      <c r="AC456" s="131">
        <v>0</v>
      </c>
      <c r="AD456" s="132">
        <v>0</v>
      </c>
      <c r="AE456" s="149"/>
      <c r="AF456" s="133">
        <v>0</v>
      </c>
      <c r="AG456" s="131">
        <v>0</v>
      </c>
      <c r="AH456" s="131">
        <v>0</v>
      </c>
      <c r="AI456" s="132">
        <v>0</v>
      </c>
      <c r="AJ456" s="133">
        <f t="shared" si="220"/>
        <v>0</v>
      </c>
      <c r="AK456" s="131">
        <f t="shared" si="221"/>
        <v>0</v>
      </c>
      <c r="AL456" s="131">
        <f t="shared" si="222"/>
        <v>0</v>
      </c>
      <c r="AM456" s="131">
        <f t="shared" si="223"/>
        <v>0</v>
      </c>
      <c r="AN456" s="136">
        <f t="shared" si="224"/>
        <v>0</v>
      </c>
      <c r="AO456" s="133">
        <f t="shared" si="225"/>
        <v>0</v>
      </c>
      <c r="AP456" s="131">
        <f t="shared" si="226"/>
        <v>0</v>
      </c>
      <c r="AQ456" s="131">
        <f t="shared" si="227"/>
        <v>0</v>
      </c>
      <c r="AR456" s="131">
        <f t="shared" si="228"/>
        <v>0</v>
      </c>
      <c r="AS456" s="136">
        <f t="shared" si="229"/>
        <v>0</v>
      </c>
      <c r="AT456" s="133">
        <f t="shared" si="230"/>
        <v>0</v>
      </c>
      <c r="AU456" s="131">
        <f t="shared" si="231"/>
        <v>0</v>
      </c>
      <c r="AV456" s="131">
        <f t="shared" si="232"/>
        <v>0</v>
      </c>
      <c r="AW456" s="131">
        <f t="shared" si="233"/>
        <v>0</v>
      </c>
      <c r="AX456" s="136">
        <f t="shared" si="234"/>
        <v>0</v>
      </c>
      <c r="AY456" s="133">
        <f t="shared" si="235"/>
        <v>0</v>
      </c>
      <c r="AZ456" s="131">
        <f t="shared" si="236"/>
        <v>0</v>
      </c>
      <c r="BA456" s="131">
        <f t="shared" si="237"/>
        <v>0</v>
      </c>
      <c r="BB456" s="131">
        <f t="shared" si="238"/>
        <v>0</v>
      </c>
      <c r="BC456" s="132">
        <f t="shared" si="239"/>
        <v>0</v>
      </c>
    </row>
    <row r="457" spans="1:55" x14ac:dyDescent="0.25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49"/>
      <c r="G457" s="153">
        <f t="shared" si="216"/>
        <v>0</v>
      </c>
      <c r="H457" s="134">
        <f t="shared" si="217"/>
        <v>0</v>
      </c>
      <c r="I457" s="135">
        <f t="shared" si="218"/>
        <v>0</v>
      </c>
      <c r="J457" s="167">
        <f t="shared" si="219"/>
        <v>0</v>
      </c>
      <c r="K457" s="149"/>
      <c r="L457" s="130">
        <v>0</v>
      </c>
      <c r="M457" s="131">
        <v>0</v>
      </c>
      <c r="N457" s="131">
        <v>0</v>
      </c>
      <c r="O457" s="132">
        <v>0</v>
      </c>
      <c r="P457" s="149"/>
      <c r="Q457" s="133">
        <v>0</v>
      </c>
      <c r="R457" s="131">
        <v>0</v>
      </c>
      <c r="S457" s="131">
        <v>0</v>
      </c>
      <c r="T457" s="132">
        <v>0</v>
      </c>
      <c r="U457" s="149"/>
      <c r="V457" s="133">
        <v>0</v>
      </c>
      <c r="W457" s="131">
        <v>0</v>
      </c>
      <c r="X457" s="131">
        <v>0</v>
      </c>
      <c r="Y457" s="132">
        <v>0</v>
      </c>
      <c r="Z457" s="149"/>
      <c r="AA457" s="133">
        <v>0</v>
      </c>
      <c r="AB457" s="131">
        <v>0</v>
      </c>
      <c r="AC457" s="131">
        <v>0</v>
      </c>
      <c r="AD457" s="132">
        <v>0</v>
      </c>
      <c r="AE457" s="149"/>
      <c r="AF457" s="133">
        <v>0</v>
      </c>
      <c r="AG457" s="131">
        <v>0</v>
      </c>
      <c r="AH457" s="131">
        <v>0</v>
      </c>
      <c r="AI457" s="132">
        <v>0</v>
      </c>
      <c r="AJ457" s="133">
        <f t="shared" si="220"/>
        <v>0</v>
      </c>
      <c r="AK457" s="131">
        <f t="shared" si="221"/>
        <v>0</v>
      </c>
      <c r="AL457" s="131">
        <f t="shared" si="222"/>
        <v>0</v>
      </c>
      <c r="AM457" s="131">
        <f t="shared" si="223"/>
        <v>0</v>
      </c>
      <c r="AN457" s="136">
        <f t="shared" si="224"/>
        <v>0</v>
      </c>
      <c r="AO457" s="133">
        <f t="shared" si="225"/>
        <v>0</v>
      </c>
      <c r="AP457" s="131">
        <f t="shared" si="226"/>
        <v>0</v>
      </c>
      <c r="AQ457" s="131">
        <f t="shared" si="227"/>
        <v>0</v>
      </c>
      <c r="AR457" s="131">
        <f t="shared" si="228"/>
        <v>0</v>
      </c>
      <c r="AS457" s="136">
        <f t="shared" si="229"/>
        <v>0</v>
      </c>
      <c r="AT457" s="133">
        <f t="shared" si="230"/>
        <v>0</v>
      </c>
      <c r="AU457" s="131">
        <f t="shared" si="231"/>
        <v>0</v>
      </c>
      <c r="AV457" s="131">
        <f t="shared" si="232"/>
        <v>0</v>
      </c>
      <c r="AW457" s="131">
        <f t="shared" si="233"/>
        <v>0</v>
      </c>
      <c r="AX457" s="136">
        <f t="shared" si="234"/>
        <v>0</v>
      </c>
      <c r="AY457" s="133">
        <f t="shared" si="235"/>
        <v>0</v>
      </c>
      <c r="AZ457" s="131">
        <f t="shared" si="236"/>
        <v>0</v>
      </c>
      <c r="BA457" s="131">
        <f t="shared" si="237"/>
        <v>0</v>
      </c>
      <c r="BB457" s="131">
        <f t="shared" si="238"/>
        <v>0</v>
      </c>
      <c r="BC457" s="132">
        <f t="shared" si="239"/>
        <v>0</v>
      </c>
    </row>
    <row r="458" spans="1:55" x14ac:dyDescent="0.25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49"/>
      <c r="G458" s="153">
        <f t="shared" si="216"/>
        <v>0</v>
      </c>
      <c r="H458" s="134">
        <f t="shared" si="217"/>
        <v>0</v>
      </c>
      <c r="I458" s="135">
        <f t="shared" si="218"/>
        <v>0</v>
      </c>
      <c r="J458" s="167">
        <f t="shared" si="219"/>
        <v>0</v>
      </c>
      <c r="K458" s="149"/>
      <c r="L458" s="130">
        <v>0</v>
      </c>
      <c r="M458" s="131">
        <v>0</v>
      </c>
      <c r="N458" s="131">
        <v>0</v>
      </c>
      <c r="O458" s="132">
        <v>0</v>
      </c>
      <c r="P458" s="149"/>
      <c r="Q458" s="133">
        <v>0</v>
      </c>
      <c r="R458" s="131">
        <v>0</v>
      </c>
      <c r="S458" s="131">
        <v>0</v>
      </c>
      <c r="T458" s="132">
        <v>0</v>
      </c>
      <c r="U458" s="149"/>
      <c r="V458" s="133">
        <v>0</v>
      </c>
      <c r="W458" s="131">
        <v>0</v>
      </c>
      <c r="X458" s="131">
        <v>0</v>
      </c>
      <c r="Y458" s="132">
        <v>0</v>
      </c>
      <c r="Z458" s="149"/>
      <c r="AA458" s="133">
        <v>0</v>
      </c>
      <c r="AB458" s="131">
        <v>0</v>
      </c>
      <c r="AC458" s="131">
        <v>0</v>
      </c>
      <c r="AD458" s="132">
        <v>0</v>
      </c>
      <c r="AE458" s="149"/>
      <c r="AF458" s="133">
        <v>0</v>
      </c>
      <c r="AG458" s="131">
        <v>0</v>
      </c>
      <c r="AH458" s="131">
        <v>0</v>
      </c>
      <c r="AI458" s="132">
        <v>0</v>
      </c>
      <c r="AJ458" s="133">
        <f t="shared" si="220"/>
        <v>0</v>
      </c>
      <c r="AK458" s="131">
        <f t="shared" si="221"/>
        <v>0</v>
      </c>
      <c r="AL458" s="131">
        <f t="shared" si="222"/>
        <v>0</v>
      </c>
      <c r="AM458" s="131">
        <f t="shared" si="223"/>
        <v>0</v>
      </c>
      <c r="AN458" s="136">
        <f t="shared" si="224"/>
        <v>0</v>
      </c>
      <c r="AO458" s="133">
        <f t="shared" si="225"/>
        <v>0</v>
      </c>
      <c r="AP458" s="131">
        <f t="shared" si="226"/>
        <v>0</v>
      </c>
      <c r="AQ458" s="131">
        <f t="shared" si="227"/>
        <v>0</v>
      </c>
      <c r="AR458" s="131">
        <f t="shared" si="228"/>
        <v>0</v>
      </c>
      <c r="AS458" s="136">
        <f t="shared" si="229"/>
        <v>0</v>
      </c>
      <c r="AT458" s="133">
        <f t="shared" si="230"/>
        <v>0</v>
      </c>
      <c r="AU458" s="131">
        <f t="shared" si="231"/>
        <v>0</v>
      </c>
      <c r="AV458" s="131">
        <f t="shared" si="232"/>
        <v>0</v>
      </c>
      <c r="AW458" s="131">
        <f t="shared" si="233"/>
        <v>0</v>
      </c>
      <c r="AX458" s="136">
        <f t="shared" si="234"/>
        <v>0</v>
      </c>
      <c r="AY458" s="133">
        <f t="shared" si="235"/>
        <v>0</v>
      </c>
      <c r="AZ458" s="131">
        <f t="shared" si="236"/>
        <v>0</v>
      </c>
      <c r="BA458" s="131">
        <f t="shared" si="237"/>
        <v>0</v>
      </c>
      <c r="BB458" s="131">
        <f t="shared" si="238"/>
        <v>0</v>
      </c>
      <c r="BC458" s="132">
        <f t="shared" si="239"/>
        <v>0</v>
      </c>
    </row>
    <row r="459" spans="1:55" x14ac:dyDescent="0.25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49"/>
      <c r="G459" s="153">
        <f t="shared" si="216"/>
        <v>0</v>
      </c>
      <c r="H459" s="134">
        <f t="shared" si="217"/>
        <v>0</v>
      </c>
      <c r="I459" s="135">
        <f t="shared" si="218"/>
        <v>0</v>
      </c>
      <c r="J459" s="167">
        <f t="shared" si="219"/>
        <v>0</v>
      </c>
      <c r="K459" s="149"/>
      <c r="L459" s="130">
        <v>0</v>
      </c>
      <c r="M459" s="131">
        <v>0</v>
      </c>
      <c r="N459" s="131">
        <v>0</v>
      </c>
      <c r="O459" s="132">
        <v>0</v>
      </c>
      <c r="P459" s="149"/>
      <c r="Q459" s="133">
        <v>0</v>
      </c>
      <c r="R459" s="131">
        <v>0</v>
      </c>
      <c r="S459" s="131">
        <v>0</v>
      </c>
      <c r="T459" s="132">
        <v>0</v>
      </c>
      <c r="U459" s="149"/>
      <c r="V459" s="133">
        <v>0</v>
      </c>
      <c r="W459" s="131">
        <v>0</v>
      </c>
      <c r="X459" s="131">
        <v>0</v>
      </c>
      <c r="Y459" s="132">
        <v>0</v>
      </c>
      <c r="Z459" s="149"/>
      <c r="AA459" s="133">
        <v>0</v>
      </c>
      <c r="AB459" s="131">
        <v>0</v>
      </c>
      <c r="AC459" s="131">
        <v>0</v>
      </c>
      <c r="AD459" s="132">
        <v>0</v>
      </c>
      <c r="AE459" s="149"/>
      <c r="AF459" s="133">
        <v>0</v>
      </c>
      <c r="AG459" s="131">
        <v>0</v>
      </c>
      <c r="AH459" s="131">
        <v>0</v>
      </c>
      <c r="AI459" s="132">
        <v>0</v>
      </c>
      <c r="AJ459" s="133">
        <f t="shared" si="220"/>
        <v>0</v>
      </c>
      <c r="AK459" s="131">
        <f t="shared" si="221"/>
        <v>0</v>
      </c>
      <c r="AL459" s="131">
        <f t="shared" si="222"/>
        <v>0</v>
      </c>
      <c r="AM459" s="131">
        <f t="shared" si="223"/>
        <v>0</v>
      </c>
      <c r="AN459" s="136">
        <f t="shared" si="224"/>
        <v>0</v>
      </c>
      <c r="AO459" s="133">
        <f t="shared" si="225"/>
        <v>0</v>
      </c>
      <c r="AP459" s="131">
        <f t="shared" si="226"/>
        <v>0</v>
      </c>
      <c r="AQ459" s="131">
        <f t="shared" si="227"/>
        <v>0</v>
      </c>
      <c r="AR459" s="131">
        <f t="shared" si="228"/>
        <v>0</v>
      </c>
      <c r="AS459" s="136">
        <f t="shared" si="229"/>
        <v>0</v>
      </c>
      <c r="AT459" s="133">
        <f t="shared" si="230"/>
        <v>0</v>
      </c>
      <c r="AU459" s="131">
        <f t="shared" si="231"/>
        <v>0</v>
      </c>
      <c r="AV459" s="131">
        <f t="shared" si="232"/>
        <v>0</v>
      </c>
      <c r="AW459" s="131">
        <f t="shared" si="233"/>
        <v>0</v>
      </c>
      <c r="AX459" s="136">
        <f t="shared" si="234"/>
        <v>0</v>
      </c>
      <c r="AY459" s="133">
        <f t="shared" si="235"/>
        <v>0</v>
      </c>
      <c r="AZ459" s="131">
        <f t="shared" si="236"/>
        <v>0</v>
      </c>
      <c r="BA459" s="131">
        <f t="shared" si="237"/>
        <v>0</v>
      </c>
      <c r="BB459" s="131">
        <f t="shared" si="238"/>
        <v>0</v>
      </c>
      <c r="BC459" s="132">
        <f t="shared" si="239"/>
        <v>0</v>
      </c>
    </row>
    <row r="460" spans="1:55" x14ac:dyDescent="0.25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49"/>
      <c r="G460" s="153">
        <f t="shared" si="216"/>
        <v>0</v>
      </c>
      <c r="H460" s="134">
        <f t="shared" si="217"/>
        <v>0</v>
      </c>
      <c r="I460" s="135">
        <f t="shared" si="218"/>
        <v>0</v>
      </c>
      <c r="J460" s="167">
        <f t="shared" si="219"/>
        <v>0</v>
      </c>
      <c r="K460" s="149"/>
      <c r="L460" s="130">
        <v>0</v>
      </c>
      <c r="M460" s="131">
        <v>0</v>
      </c>
      <c r="N460" s="131">
        <v>0</v>
      </c>
      <c r="O460" s="132">
        <v>0</v>
      </c>
      <c r="P460" s="149"/>
      <c r="Q460" s="133">
        <v>0</v>
      </c>
      <c r="R460" s="131">
        <v>0</v>
      </c>
      <c r="S460" s="131">
        <v>0</v>
      </c>
      <c r="T460" s="132">
        <v>0</v>
      </c>
      <c r="U460" s="149"/>
      <c r="V460" s="133">
        <v>0</v>
      </c>
      <c r="W460" s="131">
        <v>0</v>
      </c>
      <c r="X460" s="131">
        <v>0</v>
      </c>
      <c r="Y460" s="132">
        <v>0</v>
      </c>
      <c r="Z460" s="149"/>
      <c r="AA460" s="133">
        <v>0</v>
      </c>
      <c r="AB460" s="131">
        <v>0</v>
      </c>
      <c r="AC460" s="131">
        <v>0</v>
      </c>
      <c r="AD460" s="132">
        <v>0</v>
      </c>
      <c r="AE460" s="149"/>
      <c r="AF460" s="133">
        <v>0</v>
      </c>
      <c r="AG460" s="131">
        <v>0</v>
      </c>
      <c r="AH460" s="131">
        <v>0</v>
      </c>
      <c r="AI460" s="132">
        <v>0</v>
      </c>
      <c r="AJ460" s="133">
        <f t="shared" si="220"/>
        <v>0</v>
      </c>
      <c r="AK460" s="131">
        <f t="shared" si="221"/>
        <v>0</v>
      </c>
      <c r="AL460" s="131">
        <f t="shared" si="222"/>
        <v>0</v>
      </c>
      <c r="AM460" s="131">
        <f t="shared" si="223"/>
        <v>0</v>
      </c>
      <c r="AN460" s="136">
        <f t="shared" si="224"/>
        <v>0</v>
      </c>
      <c r="AO460" s="133">
        <f t="shared" si="225"/>
        <v>0</v>
      </c>
      <c r="AP460" s="131">
        <f t="shared" si="226"/>
        <v>0</v>
      </c>
      <c r="AQ460" s="131">
        <f t="shared" si="227"/>
        <v>0</v>
      </c>
      <c r="AR460" s="131">
        <f t="shared" si="228"/>
        <v>0</v>
      </c>
      <c r="AS460" s="136">
        <f t="shared" si="229"/>
        <v>0</v>
      </c>
      <c r="AT460" s="133">
        <f t="shared" si="230"/>
        <v>0</v>
      </c>
      <c r="AU460" s="131">
        <f t="shared" si="231"/>
        <v>0</v>
      </c>
      <c r="AV460" s="131">
        <f t="shared" si="232"/>
        <v>0</v>
      </c>
      <c r="AW460" s="131">
        <f t="shared" si="233"/>
        <v>0</v>
      </c>
      <c r="AX460" s="136">
        <f t="shared" si="234"/>
        <v>0</v>
      </c>
      <c r="AY460" s="133">
        <f t="shared" si="235"/>
        <v>0</v>
      </c>
      <c r="AZ460" s="131">
        <f t="shared" si="236"/>
        <v>0</v>
      </c>
      <c r="BA460" s="131">
        <f t="shared" si="237"/>
        <v>0</v>
      </c>
      <c r="BB460" s="131">
        <f t="shared" si="238"/>
        <v>0</v>
      </c>
      <c r="BC460" s="132">
        <f t="shared" si="239"/>
        <v>0</v>
      </c>
    </row>
    <row r="461" spans="1:55" x14ac:dyDescent="0.25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49"/>
      <c r="G461" s="153">
        <f t="shared" si="216"/>
        <v>0</v>
      </c>
      <c r="H461" s="134">
        <f t="shared" si="217"/>
        <v>0</v>
      </c>
      <c r="I461" s="135">
        <f t="shared" si="218"/>
        <v>0</v>
      </c>
      <c r="J461" s="167">
        <f t="shared" si="219"/>
        <v>0</v>
      </c>
      <c r="K461" s="149"/>
      <c r="L461" s="130">
        <v>0</v>
      </c>
      <c r="M461" s="131">
        <v>0</v>
      </c>
      <c r="N461" s="131">
        <v>0</v>
      </c>
      <c r="O461" s="132">
        <v>0</v>
      </c>
      <c r="P461" s="149"/>
      <c r="Q461" s="133">
        <v>0</v>
      </c>
      <c r="R461" s="131">
        <v>0</v>
      </c>
      <c r="S461" s="131">
        <v>0</v>
      </c>
      <c r="T461" s="132">
        <v>0</v>
      </c>
      <c r="U461" s="149"/>
      <c r="V461" s="133">
        <v>0</v>
      </c>
      <c r="W461" s="131">
        <v>0</v>
      </c>
      <c r="X461" s="131">
        <v>0</v>
      </c>
      <c r="Y461" s="132">
        <v>0</v>
      </c>
      <c r="Z461" s="149"/>
      <c r="AA461" s="133">
        <v>0</v>
      </c>
      <c r="AB461" s="131">
        <v>0</v>
      </c>
      <c r="AC461" s="131">
        <v>0</v>
      </c>
      <c r="AD461" s="132">
        <v>0</v>
      </c>
      <c r="AE461" s="149"/>
      <c r="AF461" s="133">
        <v>0</v>
      </c>
      <c r="AG461" s="131">
        <v>0</v>
      </c>
      <c r="AH461" s="131">
        <v>0</v>
      </c>
      <c r="AI461" s="132">
        <v>0</v>
      </c>
      <c r="AJ461" s="133">
        <f t="shared" si="220"/>
        <v>0</v>
      </c>
      <c r="AK461" s="131">
        <f t="shared" si="221"/>
        <v>0</v>
      </c>
      <c r="AL461" s="131">
        <f t="shared" si="222"/>
        <v>0</v>
      </c>
      <c r="AM461" s="131">
        <f t="shared" si="223"/>
        <v>0</v>
      </c>
      <c r="AN461" s="136">
        <f t="shared" si="224"/>
        <v>0</v>
      </c>
      <c r="AO461" s="133">
        <f t="shared" si="225"/>
        <v>0</v>
      </c>
      <c r="AP461" s="131">
        <f t="shared" si="226"/>
        <v>0</v>
      </c>
      <c r="AQ461" s="131">
        <f t="shared" si="227"/>
        <v>0</v>
      </c>
      <c r="AR461" s="131">
        <f t="shared" si="228"/>
        <v>0</v>
      </c>
      <c r="AS461" s="136">
        <f t="shared" si="229"/>
        <v>0</v>
      </c>
      <c r="AT461" s="133">
        <f t="shared" si="230"/>
        <v>0</v>
      </c>
      <c r="AU461" s="131">
        <f t="shared" si="231"/>
        <v>0</v>
      </c>
      <c r="AV461" s="131">
        <f t="shared" si="232"/>
        <v>0</v>
      </c>
      <c r="AW461" s="131">
        <f t="shared" si="233"/>
        <v>0</v>
      </c>
      <c r="AX461" s="136">
        <f t="shared" si="234"/>
        <v>0</v>
      </c>
      <c r="AY461" s="133">
        <f t="shared" si="235"/>
        <v>0</v>
      </c>
      <c r="AZ461" s="131">
        <f t="shared" si="236"/>
        <v>0</v>
      </c>
      <c r="BA461" s="131">
        <f t="shared" si="237"/>
        <v>0</v>
      </c>
      <c r="BB461" s="131">
        <f t="shared" si="238"/>
        <v>0</v>
      </c>
      <c r="BC461" s="132">
        <f t="shared" si="239"/>
        <v>0</v>
      </c>
    </row>
    <row r="462" spans="1:55" x14ac:dyDescent="0.25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49"/>
      <c r="G462" s="153">
        <f t="shared" si="216"/>
        <v>0</v>
      </c>
      <c r="H462" s="134">
        <f t="shared" si="217"/>
        <v>3</v>
      </c>
      <c r="I462" s="135">
        <f t="shared" si="218"/>
        <v>31.3</v>
      </c>
      <c r="J462" s="167">
        <f t="shared" si="219"/>
        <v>482</v>
      </c>
      <c r="K462" s="149"/>
      <c r="L462" s="130">
        <v>0</v>
      </c>
      <c r="M462" s="131">
        <v>0</v>
      </c>
      <c r="N462" s="131">
        <v>0</v>
      </c>
      <c r="O462" s="132">
        <v>20</v>
      </c>
      <c r="P462" s="149"/>
      <c r="Q462" s="133">
        <v>0</v>
      </c>
      <c r="R462" s="131">
        <v>1</v>
      </c>
      <c r="S462" s="131">
        <v>1.7</v>
      </c>
      <c r="T462" s="132">
        <v>182</v>
      </c>
      <c r="U462" s="149"/>
      <c r="V462" s="133">
        <v>0</v>
      </c>
      <c r="W462" s="131">
        <v>0</v>
      </c>
      <c r="X462" s="131">
        <v>0</v>
      </c>
      <c r="Y462" s="132">
        <v>20</v>
      </c>
      <c r="Z462" s="149"/>
      <c r="AA462" s="133">
        <v>0</v>
      </c>
      <c r="AB462" s="131">
        <v>2</v>
      </c>
      <c r="AC462" s="131">
        <v>29.6</v>
      </c>
      <c r="AD462" s="132">
        <v>260</v>
      </c>
      <c r="AE462" s="149"/>
      <c r="AF462" s="133">
        <v>0</v>
      </c>
      <c r="AG462" s="131">
        <v>0</v>
      </c>
      <c r="AH462" s="131">
        <v>0</v>
      </c>
      <c r="AI462" s="132">
        <v>20</v>
      </c>
      <c r="AJ462" s="133">
        <f t="shared" si="220"/>
        <v>20</v>
      </c>
      <c r="AK462" s="131">
        <f t="shared" si="221"/>
        <v>182</v>
      </c>
      <c r="AL462" s="131">
        <f t="shared" si="222"/>
        <v>20</v>
      </c>
      <c r="AM462" s="131">
        <f t="shared" si="223"/>
        <v>260</v>
      </c>
      <c r="AN462" s="136">
        <f t="shared" si="224"/>
        <v>20</v>
      </c>
      <c r="AO462" s="133">
        <f t="shared" si="225"/>
        <v>0</v>
      </c>
      <c r="AP462" s="131">
        <f t="shared" si="226"/>
        <v>0</v>
      </c>
      <c r="AQ462" s="131">
        <f t="shared" si="227"/>
        <v>0</v>
      </c>
      <c r="AR462" s="131">
        <f t="shared" si="228"/>
        <v>0</v>
      </c>
      <c r="AS462" s="136">
        <f t="shared" si="229"/>
        <v>0</v>
      </c>
      <c r="AT462" s="133">
        <f t="shared" si="230"/>
        <v>0</v>
      </c>
      <c r="AU462" s="131">
        <f t="shared" si="231"/>
        <v>1</v>
      </c>
      <c r="AV462" s="131">
        <f t="shared" si="232"/>
        <v>0</v>
      </c>
      <c r="AW462" s="131">
        <f t="shared" si="233"/>
        <v>2</v>
      </c>
      <c r="AX462" s="136">
        <f t="shared" si="234"/>
        <v>0</v>
      </c>
      <c r="AY462" s="133">
        <f t="shared" si="235"/>
        <v>0</v>
      </c>
      <c r="AZ462" s="131">
        <f t="shared" si="236"/>
        <v>1.7</v>
      </c>
      <c r="BA462" s="131">
        <f t="shared" si="237"/>
        <v>0</v>
      </c>
      <c r="BB462" s="131">
        <f t="shared" si="238"/>
        <v>29.6</v>
      </c>
      <c r="BC462" s="132">
        <f t="shared" si="239"/>
        <v>0</v>
      </c>
    </row>
    <row r="463" spans="1:55" x14ac:dyDescent="0.25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49"/>
      <c r="G463" s="153">
        <f t="shared" si="216"/>
        <v>1</v>
      </c>
      <c r="H463" s="134">
        <f t="shared" si="217"/>
        <v>4</v>
      </c>
      <c r="I463" s="135">
        <f t="shared" si="218"/>
        <v>22.6</v>
      </c>
      <c r="J463" s="167">
        <f t="shared" si="219"/>
        <v>691</v>
      </c>
      <c r="K463" s="149"/>
      <c r="L463" s="130">
        <v>0</v>
      </c>
      <c r="M463" s="131">
        <v>2</v>
      </c>
      <c r="N463" s="131">
        <v>8.5</v>
      </c>
      <c r="O463" s="132">
        <v>155</v>
      </c>
      <c r="P463" s="149"/>
      <c r="Q463" s="133">
        <v>0</v>
      </c>
      <c r="R463" s="131">
        <v>2</v>
      </c>
      <c r="S463" s="131">
        <v>12</v>
      </c>
      <c r="T463" s="132">
        <v>263</v>
      </c>
      <c r="U463" s="149"/>
      <c r="V463" s="133">
        <v>1</v>
      </c>
      <c r="W463" s="131">
        <v>0</v>
      </c>
      <c r="X463" s="131">
        <v>2.1</v>
      </c>
      <c r="Y463" s="132">
        <v>273</v>
      </c>
      <c r="Z463" s="149"/>
      <c r="AA463" s="133">
        <v>0</v>
      </c>
      <c r="AB463" s="131">
        <v>0</v>
      </c>
      <c r="AC463" s="131">
        <v>0</v>
      </c>
      <c r="AD463" s="132">
        <v>0</v>
      </c>
      <c r="AE463" s="149"/>
      <c r="AF463" s="133">
        <v>0</v>
      </c>
      <c r="AG463" s="131">
        <v>0</v>
      </c>
      <c r="AH463" s="131">
        <v>0</v>
      </c>
      <c r="AI463" s="132">
        <v>0</v>
      </c>
      <c r="AJ463" s="133">
        <f t="shared" si="220"/>
        <v>155</v>
      </c>
      <c r="AK463" s="131">
        <f t="shared" si="221"/>
        <v>263</v>
      </c>
      <c r="AL463" s="131">
        <f t="shared" si="222"/>
        <v>273</v>
      </c>
      <c r="AM463" s="131">
        <f t="shared" si="223"/>
        <v>0</v>
      </c>
      <c r="AN463" s="136">
        <f t="shared" si="224"/>
        <v>0</v>
      </c>
      <c r="AO463" s="133">
        <f t="shared" si="225"/>
        <v>0</v>
      </c>
      <c r="AP463" s="131">
        <f t="shared" si="226"/>
        <v>0</v>
      </c>
      <c r="AQ463" s="131">
        <f t="shared" si="227"/>
        <v>1</v>
      </c>
      <c r="AR463" s="131">
        <f t="shared" si="228"/>
        <v>0</v>
      </c>
      <c r="AS463" s="136">
        <f t="shared" si="229"/>
        <v>0</v>
      </c>
      <c r="AT463" s="133">
        <f t="shared" si="230"/>
        <v>2</v>
      </c>
      <c r="AU463" s="131">
        <f t="shared" si="231"/>
        <v>2</v>
      </c>
      <c r="AV463" s="131">
        <f t="shared" si="232"/>
        <v>0</v>
      </c>
      <c r="AW463" s="131">
        <f t="shared" si="233"/>
        <v>0</v>
      </c>
      <c r="AX463" s="136">
        <f t="shared" si="234"/>
        <v>0</v>
      </c>
      <c r="AY463" s="133">
        <f t="shared" si="235"/>
        <v>8.5</v>
      </c>
      <c r="AZ463" s="131">
        <f t="shared" si="236"/>
        <v>12</v>
      </c>
      <c r="BA463" s="131">
        <f t="shared" si="237"/>
        <v>2.1</v>
      </c>
      <c r="BB463" s="131">
        <f t="shared" si="238"/>
        <v>0</v>
      </c>
      <c r="BC463" s="132">
        <f t="shared" si="239"/>
        <v>0</v>
      </c>
    </row>
    <row r="464" spans="1:55" x14ac:dyDescent="0.25">
      <c r="A464" s="138" t="s">
        <v>956</v>
      </c>
      <c r="B464" s="131" t="s">
        <v>1292</v>
      </c>
      <c r="C464" s="131" t="s">
        <v>960</v>
      </c>
      <c r="D464" s="131" t="s">
        <v>355</v>
      </c>
      <c r="E464" s="132" t="s">
        <v>1311</v>
      </c>
      <c r="F464" s="149"/>
      <c r="G464" s="153">
        <f t="shared" si="216"/>
        <v>0</v>
      </c>
      <c r="H464" s="134">
        <f t="shared" si="217"/>
        <v>0</v>
      </c>
      <c r="I464" s="135">
        <f t="shared" si="218"/>
        <v>0</v>
      </c>
      <c r="J464" s="167">
        <f t="shared" si="219"/>
        <v>0</v>
      </c>
      <c r="K464" s="149"/>
      <c r="L464" s="130">
        <v>0</v>
      </c>
      <c r="M464" s="131">
        <v>0</v>
      </c>
      <c r="N464" s="131">
        <v>0</v>
      </c>
      <c r="O464" s="132">
        <v>0</v>
      </c>
      <c r="P464" s="149"/>
      <c r="Q464" s="133">
        <v>0</v>
      </c>
      <c r="R464" s="131">
        <v>0</v>
      </c>
      <c r="S464" s="131">
        <v>0</v>
      </c>
      <c r="T464" s="132">
        <v>0</v>
      </c>
      <c r="U464" s="149"/>
      <c r="V464" s="133">
        <v>0</v>
      </c>
      <c r="W464" s="131">
        <v>0</v>
      </c>
      <c r="X464" s="131">
        <v>0</v>
      </c>
      <c r="Y464" s="132">
        <v>0</v>
      </c>
      <c r="Z464" s="149"/>
      <c r="AA464" s="133">
        <v>0</v>
      </c>
      <c r="AB464" s="131">
        <v>0</v>
      </c>
      <c r="AC464" s="131">
        <v>0</v>
      </c>
      <c r="AD464" s="132">
        <v>0</v>
      </c>
      <c r="AE464" s="149"/>
      <c r="AF464" s="133">
        <v>0</v>
      </c>
      <c r="AG464" s="131">
        <v>0</v>
      </c>
      <c r="AH464" s="131">
        <v>0</v>
      </c>
      <c r="AI464" s="132">
        <v>0</v>
      </c>
      <c r="AJ464" s="133">
        <f t="shared" si="220"/>
        <v>0</v>
      </c>
      <c r="AK464" s="131">
        <f t="shared" si="221"/>
        <v>0</v>
      </c>
      <c r="AL464" s="131">
        <f t="shared" si="222"/>
        <v>0</v>
      </c>
      <c r="AM464" s="131">
        <f t="shared" si="223"/>
        <v>0</v>
      </c>
      <c r="AN464" s="136">
        <f t="shared" si="224"/>
        <v>0</v>
      </c>
      <c r="AO464" s="133">
        <f t="shared" si="225"/>
        <v>0</v>
      </c>
      <c r="AP464" s="131">
        <f t="shared" si="226"/>
        <v>0</v>
      </c>
      <c r="AQ464" s="131">
        <f t="shared" si="227"/>
        <v>0</v>
      </c>
      <c r="AR464" s="131">
        <f t="shared" si="228"/>
        <v>0</v>
      </c>
      <c r="AS464" s="136">
        <f t="shared" si="229"/>
        <v>0</v>
      </c>
      <c r="AT464" s="133">
        <f t="shared" si="230"/>
        <v>0</v>
      </c>
      <c r="AU464" s="131">
        <f t="shared" si="231"/>
        <v>0</v>
      </c>
      <c r="AV464" s="131">
        <f t="shared" si="232"/>
        <v>0</v>
      </c>
      <c r="AW464" s="131">
        <f t="shared" si="233"/>
        <v>0</v>
      </c>
      <c r="AX464" s="136">
        <f t="shared" si="234"/>
        <v>0</v>
      </c>
      <c r="AY464" s="133">
        <f t="shared" si="235"/>
        <v>0</v>
      </c>
      <c r="AZ464" s="131">
        <f t="shared" si="236"/>
        <v>0</v>
      </c>
      <c r="BA464" s="131">
        <f t="shared" si="237"/>
        <v>0</v>
      </c>
      <c r="BB464" s="131">
        <f t="shared" si="238"/>
        <v>0</v>
      </c>
      <c r="BC464" s="132">
        <f t="shared" si="239"/>
        <v>0</v>
      </c>
    </row>
    <row r="465" spans="1:55" x14ac:dyDescent="0.25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49"/>
      <c r="G465" s="153">
        <f t="shared" si="216"/>
        <v>0</v>
      </c>
      <c r="H465" s="134">
        <f t="shared" si="217"/>
        <v>1</v>
      </c>
      <c r="I465" s="135">
        <f t="shared" si="218"/>
        <v>2.2000000000000002</v>
      </c>
      <c r="J465" s="167">
        <f t="shared" si="219"/>
        <v>110</v>
      </c>
      <c r="K465" s="149"/>
      <c r="L465" s="130">
        <v>0</v>
      </c>
      <c r="M465" s="131">
        <v>1</v>
      </c>
      <c r="N465" s="131">
        <v>2.2000000000000002</v>
      </c>
      <c r="O465" s="132">
        <v>110</v>
      </c>
      <c r="P465" s="149"/>
      <c r="Q465" s="133">
        <v>0</v>
      </c>
      <c r="R465" s="131">
        <v>0</v>
      </c>
      <c r="S465" s="131">
        <v>0</v>
      </c>
      <c r="T465" s="132">
        <v>0</v>
      </c>
      <c r="U465" s="149"/>
      <c r="V465" s="133">
        <v>0</v>
      </c>
      <c r="W465" s="131">
        <v>0</v>
      </c>
      <c r="X465" s="131">
        <v>0</v>
      </c>
      <c r="Y465" s="132">
        <v>0</v>
      </c>
      <c r="Z465" s="149"/>
      <c r="AA465" s="133">
        <v>0</v>
      </c>
      <c r="AB465" s="131">
        <v>0</v>
      </c>
      <c r="AC465" s="131">
        <v>0</v>
      </c>
      <c r="AD465" s="132">
        <v>0</v>
      </c>
      <c r="AE465" s="149"/>
      <c r="AF465" s="133">
        <v>0</v>
      </c>
      <c r="AG465" s="131">
        <v>0</v>
      </c>
      <c r="AH465" s="131">
        <v>0</v>
      </c>
      <c r="AI465" s="132">
        <v>0</v>
      </c>
      <c r="AJ465" s="133">
        <f t="shared" si="220"/>
        <v>110</v>
      </c>
      <c r="AK465" s="131">
        <f t="shared" si="221"/>
        <v>0</v>
      </c>
      <c r="AL465" s="131">
        <f t="shared" si="222"/>
        <v>0</v>
      </c>
      <c r="AM465" s="131">
        <f t="shared" si="223"/>
        <v>0</v>
      </c>
      <c r="AN465" s="136">
        <f t="shared" si="224"/>
        <v>0</v>
      </c>
      <c r="AO465" s="133">
        <f t="shared" si="225"/>
        <v>0</v>
      </c>
      <c r="AP465" s="131">
        <f t="shared" si="226"/>
        <v>0</v>
      </c>
      <c r="AQ465" s="131">
        <f t="shared" si="227"/>
        <v>0</v>
      </c>
      <c r="AR465" s="131">
        <f t="shared" si="228"/>
        <v>0</v>
      </c>
      <c r="AS465" s="136">
        <f t="shared" si="229"/>
        <v>0</v>
      </c>
      <c r="AT465" s="133">
        <f t="shared" si="230"/>
        <v>1</v>
      </c>
      <c r="AU465" s="131">
        <f t="shared" si="231"/>
        <v>0</v>
      </c>
      <c r="AV465" s="131">
        <f t="shared" si="232"/>
        <v>0</v>
      </c>
      <c r="AW465" s="131">
        <f t="shared" si="233"/>
        <v>0</v>
      </c>
      <c r="AX465" s="136">
        <f t="shared" si="234"/>
        <v>0</v>
      </c>
      <c r="AY465" s="133">
        <f t="shared" si="235"/>
        <v>2.2000000000000002</v>
      </c>
      <c r="AZ465" s="131">
        <f t="shared" si="236"/>
        <v>0</v>
      </c>
      <c r="BA465" s="131">
        <f t="shared" si="237"/>
        <v>0</v>
      </c>
      <c r="BB465" s="131">
        <f t="shared" si="238"/>
        <v>0</v>
      </c>
      <c r="BC465" s="132">
        <f t="shared" si="239"/>
        <v>0</v>
      </c>
    </row>
    <row r="466" spans="1:55" x14ac:dyDescent="0.25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49"/>
      <c r="G466" s="153">
        <f t="shared" si="216"/>
        <v>0</v>
      </c>
      <c r="H466" s="134">
        <f t="shared" si="217"/>
        <v>3</v>
      </c>
      <c r="I466" s="135">
        <f t="shared" si="218"/>
        <v>16.600000000000001</v>
      </c>
      <c r="J466" s="167">
        <f t="shared" si="219"/>
        <v>627</v>
      </c>
      <c r="K466" s="149"/>
      <c r="L466" s="130">
        <v>0</v>
      </c>
      <c r="M466" s="131">
        <v>1</v>
      </c>
      <c r="N466" s="131">
        <v>3.2</v>
      </c>
      <c r="O466" s="132">
        <v>119</v>
      </c>
      <c r="P466" s="149"/>
      <c r="Q466" s="133">
        <v>0</v>
      </c>
      <c r="R466" s="131">
        <v>1</v>
      </c>
      <c r="S466" s="131">
        <v>6</v>
      </c>
      <c r="T466" s="132">
        <v>228</v>
      </c>
      <c r="U466" s="149"/>
      <c r="V466" s="133">
        <v>0</v>
      </c>
      <c r="W466" s="131">
        <v>0</v>
      </c>
      <c r="X466" s="131">
        <v>0</v>
      </c>
      <c r="Y466" s="132">
        <v>20</v>
      </c>
      <c r="Z466" s="149"/>
      <c r="AA466" s="133">
        <v>0</v>
      </c>
      <c r="AB466" s="131">
        <v>0</v>
      </c>
      <c r="AC466" s="131">
        <v>0</v>
      </c>
      <c r="AD466" s="132">
        <v>0</v>
      </c>
      <c r="AE466" s="149"/>
      <c r="AF466" s="133">
        <v>0</v>
      </c>
      <c r="AG466" s="131">
        <v>1</v>
      </c>
      <c r="AH466" s="131">
        <v>7.4</v>
      </c>
      <c r="AI466" s="132">
        <v>260</v>
      </c>
      <c r="AJ466" s="133">
        <f t="shared" si="220"/>
        <v>119</v>
      </c>
      <c r="AK466" s="131">
        <f t="shared" si="221"/>
        <v>228</v>
      </c>
      <c r="AL466" s="131">
        <f t="shared" si="222"/>
        <v>20</v>
      </c>
      <c r="AM466" s="131">
        <f t="shared" si="223"/>
        <v>0</v>
      </c>
      <c r="AN466" s="136">
        <f t="shared" si="224"/>
        <v>260</v>
      </c>
      <c r="AO466" s="133">
        <f t="shared" si="225"/>
        <v>0</v>
      </c>
      <c r="AP466" s="131">
        <f t="shared" si="226"/>
        <v>0</v>
      </c>
      <c r="AQ466" s="131">
        <f t="shared" si="227"/>
        <v>0</v>
      </c>
      <c r="AR466" s="131">
        <f t="shared" si="228"/>
        <v>0</v>
      </c>
      <c r="AS466" s="136">
        <f t="shared" si="229"/>
        <v>0</v>
      </c>
      <c r="AT466" s="133">
        <f t="shared" si="230"/>
        <v>1</v>
      </c>
      <c r="AU466" s="131">
        <f t="shared" si="231"/>
        <v>1</v>
      </c>
      <c r="AV466" s="131">
        <f t="shared" si="232"/>
        <v>0</v>
      </c>
      <c r="AW466" s="131">
        <f t="shared" si="233"/>
        <v>0</v>
      </c>
      <c r="AX466" s="136">
        <f t="shared" si="234"/>
        <v>1</v>
      </c>
      <c r="AY466" s="133">
        <f t="shared" si="235"/>
        <v>3.2</v>
      </c>
      <c r="AZ466" s="131">
        <f t="shared" si="236"/>
        <v>6</v>
      </c>
      <c r="BA466" s="131">
        <f t="shared" si="237"/>
        <v>0</v>
      </c>
      <c r="BB466" s="131">
        <f t="shared" si="238"/>
        <v>0</v>
      </c>
      <c r="BC466" s="132">
        <f t="shared" si="239"/>
        <v>7.4</v>
      </c>
    </row>
    <row r="467" spans="1:55" x14ac:dyDescent="0.25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49"/>
      <c r="G467" s="153">
        <f t="shared" si="216"/>
        <v>0</v>
      </c>
      <c r="H467" s="134">
        <f t="shared" si="217"/>
        <v>2</v>
      </c>
      <c r="I467" s="135">
        <f t="shared" si="218"/>
        <v>25.6</v>
      </c>
      <c r="J467" s="167">
        <f t="shared" si="219"/>
        <v>328</v>
      </c>
      <c r="K467" s="149"/>
      <c r="L467" s="130">
        <v>0</v>
      </c>
      <c r="M467" s="131">
        <v>0</v>
      </c>
      <c r="N467" s="131">
        <v>0</v>
      </c>
      <c r="O467" s="132">
        <v>20</v>
      </c>
      <c r="P467" s="149"/>
      <c r="Q467" s="133">
        <v>0</v>
      </c>
      <c r="R467" s="131">
        <v>0</v>
      </c>
      <c r="S467" s="131">
        <v>0</v>
      </c>
      <c r="T467" s="132">
        <v>0</v>
      </c>
      <c r="U467" s="149"/>
      <c r="V467" s="133">
        <v>0</v>
      </c>
      <c r="W467" s="131">
        <v>0</v>
      </c>
      <c r="X467" s="131">
        <v>0</v>
      </c>
      <c r="Y467" s="132">
        <v>0</v>
      </c>
      <c r="Z467" s="149"/>
      <c r="AA467" s="133">
        <v>0</v>
      </c>
      <c r="AB467" s="131">
        <v>0</v>
      </c>
      <c r="AC467" s="131">
        <v>0</v>
      </c>
      <c r="AD467" s="132">
        <v>20</v>
      </c>
      <c r="AE467" s="149"/>
      <c r="AF467" s="133">
        <v>0</v>
      </c>
      <c r="AG467" s="131">
        <v>2</v>
      </c>
      <c r="AH467" s="131">
        <v>25.6</v>
      </c>
      <c r="AI467" s="132">
        <v>288</v>
      </c>
      <c r="AJ467" s="133">
        <f t="shared" si="220"/>
        <v>20</v>
      </c>
      <c r="AK467" s="131">
        <f t="shared" si="221"/>
        <v>0</v>
      </c>
      <c r="AL467" s="131">
        <f t="shared" si="222"/>
        <v>0</v>
      </c>
      <c r="AM467" s="131">
        <f t="shared" si="223"/>
        <v>20</v>
      </c>
      <c r="AN467" s="136">
        <f t="shared" si="224"/>
        <v>288</v>
      </c>
      <c r="AO467" s="133">
        <f t="shared" si="225"/>
        <v>0</v>
      </c>
      <c r="AP467" s="131">
        <f t="shared" si="226"/>
        <v>0</v>
      </c>
      <c r="AQ467" s="131">
        <f t="shared" si="227"/>
        <v>0</v>
      </c>
      <c r="AR467" s="131">
        <f t="shared" si="228"/>
        <v>0</v>
      </c>
      <c r="AS467" s="136">
        <f t="shared" si="229"/>
        <v>0</v>
      </c>
      <c r="AT467" s="133">
        <f t="shared" si="230"/>
        <v>0</v>
      </c>
      <c r="AU467" s="131">
        <f t="shared" si="231"/>
        <v>0</v>
      </c>
      <c r="AV467" s="131">
        <f t="shared" si="232"/>
        <v>0</v>
      </c>
      <c r="AW467" s="131">
        <f t="shared" si="233"/>
        <v>0</v>
      </c>
      <c r="AX467" s="136">
        <f t="shared" si="234"/>
        <v>2</v>
      </c>
      <c r="AY467" s="133">
        <f t="shared" si="235"/>
        <v>0</v>
      </c>
      <c r="AZ467" s="131">
        <f t="shared" si="236"/>
        <v>0</v>
      </c>
      <c r="BA467" s="131">
        <f t="shared" si="237"/>
        <v>0</v>
      </c>
      <c r="BB467" s="131">
        <f t="shared" si="238"/>
        <v>0</v>
      </c>
      <c r="BC467" s="132">
        <f t="shared" si="239"/>
        <v>25.6</v>
      </c>
    </row>
    <row r="468" spans="1:55" x14ac:dyDescent="0.25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49"/>
      <c r="G468" s="153">
        <f t="shared" si="216"/>
        <v>0</v>
      </c>
      <c r="H468" s="134">
        <f t="shared" si="217"/>
        <v>0</v>
      </c>
      <c r="I468" s="135">
        <f t="shared" si="218"/>
        <v>0</v>
      </c>
      <c r="J468" s="167">
        <f t="shared" si="219"/>
        <v>0</v>
      </c>
      <c r="K468" s="149"/>
      <c r="L468" s="130">
        <v>0</v>
      </c>
      <c r="M468" s="131">
        <v>0</v>
      </c>
      <c r="N468" s="131">
        <v>0</v>
      </c>
      <c r="O468" s="132">
        <v>0</v>
      </c>
      <c r="P468" s="149"/>
      <c r="Q468" s="133">
        <v>0</v>
      </c>
      <c r="R468" s="131">
        <v>0</v>
      </c>
      <c r="S468" s="131">
        <v>0</v>
      </c>
      <c r="T468" s="132">
        <v>0</v>
      </c>
      <c r="U468" s="149"/>
      <c r="V468" s="133">
        <v>0</v>
      </c>
      <c r="W468" s="131">
        <v>0</v>
      </c>
      <c r="X468" s="131">
        <v>0</v>
      </c>
      <c r="Y468" s="132">
        <v>0</v>
      </c>
      <c r="Z468" s="149"/>
      <c r="AA468" s="133">
        <v>0</v>
      </c>
      <c r="AB468" s="131">
        <v>0</v>
      </c>
      <c r="AC468" s="131">
        <v>0</v>
      </c>
      <c r="AD468" s="132">
        <v>0</v>
      </c>
      <c r="AE468" s="149"/>
      <c r="AF468" s="133">
        <v>0</v>
      </c>
      <c r="AG468" s="131">
        <v>0</v>
      </c>
      <c r="AH468" s="131">
        <v>0</v>
      </c>
      <c r="AI468" s="132">
        <v>0</v>
      </c>
      <c r="AJ468" s="133">
        <f t="shared" si="220"/>
        <v>0</v>
      </c>
      <c r="AK468" s="131">
        <f t="shared" si="221"/>
        <v>0</v>
      </c>
      <c r="AL468" s="131">
        <f t="shared" si="222"/>
        <v>0</v>
      </c>
      <c r="AM468" s="131">
        <f t="shared" si="223"/>
        <v>0</v>
      </c>
      <c r="AN468" s="136">
        <f t="shared" si="224"/>
        <v>0</v>
      </c>
      <c r="AO468" s="133">
        <f t="shared" si="225"/>
        <v>0</v>
      </c>
      <c r="AP468" s="131">
        <f t="shared" si="226"/>
        <v>0</v>
      </c>
      <c r="AQ468" s="131">
        <f t="shared" si="227"/>
        <v>0</v>
      </c>
      <c r="AR468" s="131">
        <f t="shared" si="228"/>
        <v>0</v>
      </c>
      <c r="AS468" s="136">
        <f t="shared" si="229"/>
        <v>0</v>
      </c>
      <c r="AT468" s="133">
        <f t="shared" si="230"/>
        <v>0</v>
      </c>
      <c r="AU468" s="131">
        <f t="shared" si="231"/>
        <v>0</v>
      </c>
      <c r="AV468" s="131">
        <f t="shared" si="232"/>
        <v>0</v>
      </c>
      <c r="AW468" s="131">
        <f t="shared" si="233"/>
        <v>0</v>
      </c>
      <c r="AX468" s="136">
        <f t="shared" si="234"/>
        <v>0</v>
      </c>
      <c r="AY468" s="133">
        <f t="shared" si="235"/>
        <v>0</v>
      </c>
      <c r="AZ468" s="131">
        <f t="shared" si="236"/>
        <v>0</v>
      </c>
      <c r="BA468" s="131">
        <f t="shared" si="237"/>
        <v>0</v>
      </c>
      <c r="BB468" s="131">
        <f t="shared" si="238"/>
        <v>0</v>
      </c>
      <c r="BC468" s="132">
        <f t="shared" si="239"/>
        <v>0</v>
      </c>
    </row>
    <row r="469" spans="1:55" x14ac:dyDescent="0.25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49"/>
      <c r="G469" s="153">
        <f t="shared" si="216"/>
        <v>0</v>
      </c>
      <c r="H469" s="134">
        <f t="shared" si="217"/>
        <v>0</v>
      </c>
      <c r="I469" s="135">
        <f t="shared" si="218"/>
        <v>0</v>
      </c>
      <c r="J469" s="167">
        <f t="shared" si="219"/>
        <v>0</v>
      </c>
      <c r="K469" s="149"/>
      <c r="L469" s="130">
        <v>0</v>
      </c>
      <c r="M469" s="131">
        <v>0</v>
      </c>
      <c r="N469" s="131">
        <v>0</v>
      </c>
      <c r="O469" s="132">
        <v>0</v>
      </c>
      <c r="P469" s="149"/>
      <c r="Q469" s="133">
        <v>0</v>
      </c>
      <c r="R469" s="131">
        <v>0</v>
      </c>
      <c r="S469" s="131">
        <v>0</v>
      </c>
      <c r="T469" s="132">
        <v>0</v>
      </c>
      <c r="U469" s="149"/>
      <c r="V469" s="133">
        <v>0</v>
      </c>
      <c r="W469" s="131">
        <v>0</v>
      </c>
      <c r="X469" s="131">
        <v>0</v>
      </c>
      <c r="Y469" s="132">
        <v>0</v>
      </c>
      <c r="Z469" s="149"/>
      <c r="AA469" s="133">
        <v>0</v>
      </c>
      <c r="AB469" s="131">
        <v>0</v>
      </c>
      <c r="AC469" s="131">
        <v>0</v>
      </c>
      <c r="AD469" s="132">
        <v>0</v>
      </c>
      <c r="AE469" s="149"/>
      <c r="AF469" s="133">
        <v>0</v>
      </c>
      <c r="AG469" s="131">
        <v>0</v>
      </c>
      <c r="AH469" s="131">
        <v>0</v>
      </c>
      <c r="AI469" s="132">
        <v>0</v>
      </c>
      <c r="AJ469" s="133">
        <f t="shared" si="220"/>
        <v>0</v>
      </c>
      <c r="AK469" s="131">
        <f t="shared" si="221"/>
        <v>0</v>
      </c>
      <c r="AL469" s="131">
        <f t="shared" si="222"/>
        <v>0</v>
      </c>
      <c r="AM469" s="131">
        <f t="shared" si="223"/>
        <v>0</v>
      </c>
      <c r="AN469" s="136">
        <f t="shared" si="224"/>
        <v>0</v>
      </c>
      <c r="AO469" s="133">
        <f t="shared" si="225"/>
        <v>0</v>
      </c>
      <c r="AP469" s="131">
        <f t="shared" si="226"/>
        <v>0</v>
      </c>
      <c r="AQ469" s="131">
        <f t="shared" si="227"/>
        <v>0</v>
      </c>
      <c r="AR469" s="131">
        <f t="shared" si="228"/>
        <v>0</v>
      </c>
      <c r="AS469" s="136">
        <f t="shared" si="229"/>
        <v>0</v>
      </c>
      <c r="AT469" s="133">
        <f t="shared" si="230"/>
        <v>0</v>
      </c>
      <c r="AU469" s="131">
        <f t="shared" si="231"/>
        <v>0</v>
      </c>
      <c r="AV469" s="131">
        <f t="shared" si="232"/>
        <v>0</v>
      </c>
      <c r="AW469" s="131">
        <f t="shared" si="233"/>
        <v>0</v>
      </c>
      <c r="AX469" s="136">
        <f t="shared" si="234"/>
        <v>0</v>
      </c>
      <c r="AY469" s="133">
        <f t="shared" si="235"/>
        <v>0</v>
      </c>
      <c r="AZ469" s="131">
        <f t="shared" si="236"/>
        <v>0</v>
      </c>
      <c r="BA469" s="131">
        <f t="shared" si="237"/>
        <v>0</v>
      </c>
      <c r="BB469" s="131">
        <f t="shared" si="238"/>
        <v>0</v>
      </c>
      <c r="BC469" s="132">
        <f t="shared" si="239"/>
        <v>0</v>
      </c>
    </row>
    <row r="470" spans="1:55" x14ac:dyDescent="0.25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49"/>
      <c r="G470" s="153">
        <f t="shared" si="216"/>
        <v>0</v>
      </c>
      <c r="H470" s="134">
        <f t="shared" si="217"/>
        <v>0</v>
      </c>
      <c r="I470" s="135">
        <f t="shared" si="218"/>
        <v>0</v>
      </c>
      <c r="J470" s="167">
        <f t="shared" si="219"/>
        <v>0</v>
      </c>
      <c r="K470" s="149"/>
      <c r="L470" s="130">
        <v>0</v>
      </c>
      <c r="M470" s="131">
        <v>0</v>
      </c>
      <c r="N470" s="131">
        <v>0</v>
      </c>
      <c r="O470" s="132">
        <v>0</v>
      </c>
      <c r="P470" s="149"/>
      <c r="Q470" s="133">
        <v>0</v>
      </c>
      <c r="R470" s="131">
        <v>0</v>
      </c>
      <c r="S470" s="131">
        <v>0</v>
      </c>
      <c r="T470" s="132">
        <v>0</v>
      </c>
      <c r="U470" s="149"/>
      <c r="V470" s="133">
        <v>0</v>
      </c>
      <c r="W470" s="131">
        <v>0</v>
      </c>
      <c r="X470" s="131">
        <v>0</v>
      </c>
      <c r="Y470" s="132">
        <v>0</v>
      </c>
      <c r="Z470" s="149"/>
      <c r="AA470" s="133">
        <v>0</v>
      </c>
      <c r="AB470" s="131">
        <v>0</v>
      </c>
      <c r="AC470" s="131">
        <v>0</v>
      </c>
      <c r="AD470" s="132">
        <v>0</v>
      </c>
      <c r="AE470" s="149"/>
      <c r="AF470" s="133">
        <v>0</v>
      </c>
      <c r="AG470" s="131">
        <v>0</v>
      </c>
      <c r="AH470" s="131">
        <v>0</v>
      </c>
      <c r="AI470" s="132">
        <v>0</v>
      </c>
      <c r="AJ470" s="133">
        <f t="shared" si="220"/>
        <v>0</v>
      </c>
      <c r="AK470" s="131">
        <f t="shared" si="221"/>
        <v>0</v>
      </c>
      <c r="AL470" s="131">
        <f t="shared" si="222"/>
        <v>0</v>
      </c>
      <c r="AM470" s="131">
        <f t="shared" si="223"/>
        <v>0</v>
      </c>
      <c r="AN470" s="136">
        <f t="shared" si="224"/>
        <v>0</v>
      </c>
      <c r="AO470" s="133">
        <f t="shared" si="225"/>
        <v>0</v>
      </c>
      <c r="AP470" s="131">
        <f t="shared" si="226"/>
        <v>0</v>
      </c>
      <c r="AQ470" s="131">
        <f t="shared" si="227"/>
        <v>0</v>
      </c>
      <c r="AR470" s="131">
        <f t="shared" si="228"/>
        <v>0</v>
      </c>
      <c r="AS470" s="136">
        <f t="shared" si="229"/>
        <v>0</v>
      </c>
      <c r="AT470" s="133">
        <f t="shared" si="230"/>
        <v>0</v>
      </c>
      <c r="AU470" s="131">
        <f t="shared" si="231"/>
        <v>0</v>
      </c>
      <c r="AV470" s="131">
        <f t="shared" si="232"/>
        <v>0</v>
      </c>
      <c r="AW470" s="131">
        <f t="shared" si="233"/>
        <v>0</v>
      </c>
      <c r="AX470" s="136">
        <f t="shared" si="234"/>
        <v>0</v>
      </c>
      <c r="AY470" s="133">
        <f t="shared" si="235"/>
        <v>0</v>
      </c>
      <c r="AZ470" s="131">
        <f t="shared" si="236"/>
        <v>0</v>
      </c>
      <c r="BA470" s="131">
        <f t="shared" si="237"/>
        <v>0</v>
      </c>
      <c r="BB470" s="131">
        <f t="shared" si="238"/>
        <v>0</v>
      </c>
      <c r="BC470" s="132">
        <f t="shared" si="239"/>
        <v>0</v>
      </c>
    </row>
    <row r="471" spans="1:55" x14ac:dyDescent="0.25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1311</v>
      </c>
      <c r="F471" s="149"/>
      <c r="G471" s="153">
        <f t="shared" si="216"/>
        <v>0</v>
      </c>
      <c r="H471" s="134">
        <f t="shared" si="217"/>
        <v>0</v>
      </c>
      <c r="I471" s="135">
        <f t="shared" si="218"/>
        <v>0</v>
      </c>
      <c r="J471" s="167">
        <f t="shared" si="219"/>
        <v>0</v>
      </c>
      <c r="K471" s="149"/>
      <c r="L471" s="130">
        <v>0</v>
      </c>
      <c r="M471" s="131">
        <v>0</v>
      </c>
      <c r="N471" s="131">
        <v>0</v>
      </c>
      <c r="O471" s="132">
        <v>0</v>
      </c>
      <c r="P471" s="149"/>
      <c r="Q471" s="133">
        <v>0</v>
      </c>
      <c r="R471" s="131">
        <v>0</v>
      </c>
      <c r="S471" s="131">
        <v>0</v>
      </c>
      <c r="T471" s="132">
        <v>0</v>
      </c>
      <c r="U471" s="149"/>
      <c r="V471" s="133">
        <v>0</v>
      </c>
      <c r="W471" s="131">
        <v>0</v>
      </c>
      <c r="X471" s="131">
        <v>0</v>
      </c>
      <c r="Y471" s="132">
        <v>0</v>
      </c>
      <c r="Z471" s="149"/>
      <c r="AA471" s="133">
        <v>0</v>
      </c>
      <c r="AB471" s="131">
        <v>0</v>
      </c>
      <c r="AC471" s="131">
        <v>0</v>
      </c>
      <c r="AD471" s="132">
        <v>0</v>
      </c>
      <c r="AE471" s="149"/>
      <c r="AF471" s="133">
        <v>0</v>
      </c>
      <c r="AG471" s="131">
        <v>0</v>
      </c>
      <c r="AH471" s="131">
        <v>0</v>
      </c>
      <c r="AI471" s="132">
        <v>0</v>
      </c>
      <c r="AJ471" s="133">
        <f t="shared" si="220"/>
        <v>0</v>
      </c>
      <c r="AK471" s="131">
        <f t="shared" si="221"/>
        <v>0</v>
      </c>
      <c r="AL471" s="131">
        <f t="shared" si="222"/>
        <v>0</v>
      </c>
      <c r="AM471" s="131">
        <f t="shared" si="223"/>
        <v>0</v>
      </c>
      <c r="AN471" s="136">
        <f t="shared" si="224"/>
        <v>0</v>
      </c>
      <c r="AO471" s="133">
        <f t="shared" si="225"/>
        <v>0</v>
      </c>
      <c r="AP471" s="131">
        <f t="shared" si="226"/>
        <v>0</v>
      </c>
      <c r="AQ471" s="131">
        <f t="shared" si="227"/>
        <v>0</v>
      </c>
      <c r="AR471" s="131">
        <f t="shared" si="228"/>
        <v>0</v>
      </c>
      <c r="AS471" s="136">
        <f t="shared" si="229"/>
        <v>0</v>
      </c>
      <c r="AT471" s="133">
        <f t="shared" si="230"/>
        <v>0</v>
      </c>
      <c r="AU471" s="131">
        <f t="shared" si="231"/>
        <v>0</v>
      </c>
      <c r="AV471" s="131">
        <f t="shared" si="232"/>
        <v>0</v>
      </c>
      <c r="AW471" s="131">
        <f t="shared" si="233"/>
        <v>0</v>
      </c>
      <c r="AX471" s="136">
        <f t="shared" si="234"/>
        <v>0</v>
      </c>
      <c r="AY471" s="133">
        <f t="shared" si="235"/>
        <v>0</v>
      </c>
      <c r="AZ471" s="131">
        <f t="shared" si="236"/>
        <v>0</v>
      </c>
      <c r="BA471" s="131">
        <f t="shared" si="237"/>
        <v>0</v>
      </c>
      <c r="BB471" s="131">
        <f t="shared" si="238"/>
        <v>0</v>
      </c>
      <c r="BC471" s="132">
        <f t="shared" si="239"/>
        <v>0</v>
      </c>
    </row>
    <row r="472" spans="1:55" x14ac:dyDescent="0.25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49"/>
      <c r="G472" s="153">
        <f t="shared" si="216"/>
        <v>0</v>
      </c>
      <c r="H472" s="134">
        <f t="shared" si="217"/>
        <v>0</v>
      </c>
      <c r="I472" s="135">
        <f t="shared" si="218"/>
        <v>0</v>
      </c>
      <c r="J472" s="167">
        <f t="shared" si="219"/>
        <v>0</v>
      </c>
      <c r="K472" s="149"/>
      <c r="L472" s="130">
        <v>0</v>
      </c>
      <c r="M472" s="131">
        <v>0</v>
      </c>
      <c r="N472" s="131">
        <v>0</v>
      </c>
      <c r="O472" s="132">
        <v>0</v>
      </c>
      <c r="P472" s="149"/>
      <c r="Q472" s="133">
        <v>0</v>
      </c>
      <c r="R472" s="131">
        <v>0</v>
      </c>
      <c r="S472" s="131">
        <v>0</v>
      </c>
      <c r="T472" s="132">
        <v>0</v>
      </c>
      <c r="U472" s="149"/>
      <c r="V472" s="133">
        <v>0</v>
      </c>
      <c r="W472" s="131">
        <v>0</v>
      </c>
      <c r="X472" s="131">
        <v>0</v>
      </c>
      <c r="Y472" s="132">
        <v>0</v>
      </c>
      <c r="Z472" s="149"/>
      <c r="AA472" s="133">
        <v>0</v>
      </c>
      <c r="AB472" s="131">
        <v>0</v>
      </c>
      <c r="AC472" s="131">
        <v>0</v>
      </c>
      <c r="AD472" s="132">
        <v>0</v>
      </c>
      <c r="AE472" s="149"/>
      <c r="AF472" s="133">
        <v>0</v>
      </c>
      <c r="AG472" s="131">
        <v>0</v>
      </c>
      <c r="AH472" s="131">
        <v>0</v>
      </c>
      <c r="AI472" s="132">
        <v>0</v>
      </c>
      <c r="AJ472" s="133">
        <f t="shared" si="220"/>
        <v>0</v>
      </c>
      <c r="AK472" s="131">
        <f t="shared" si="221"/>
        <v>0</v>
      </c>
      <c r="AL472" s="131">
        <f t="shared" si="222"/>
        <v>0</v>
      </c>
      <c r="AM472" s="131">
        <f t="shared" si="223"/>
        <v>0</v>
      </c>
      <c r="AN472" s="136">
        <f t="shared" si="224"/>
        <v>0</v>
      </c>
      <c r="AO472" s="133">
        <f t="shared" si="225"/>
        <v>0</v>
      </c>
      <c r="AP472" s="131">
        <f t="shared" si="226"/>
        <v>0</v>
      </c>
      <c r="AQ472" s="131">
        <f t="shared" si="227"/>
        <v>0</v>
      </c>
      <c r="AR472" s="131">
        <f t="shared" si="228"/>
        <v>0</v>
      </c>
      <c r="AS472" s="136">
        <f t="shared" si="229"/>
        <v>0</v>
      </c>
      <c r="AT472" s="133">
        <f t="shared" si="230"/>
        <v>0</v>
      </c>
      <c r="AU472" s="131">
        <f t="shared" si="231"/>
        <v>0</v>
      </c>
      <c r="AV472" s="131">
        <f t="shared" si="232"/>
        <v>0</v>
      </c>
      <c r="AW472" s="131">
        <f t="shared" si="233"/>
        <v>0</v>
      </c>
      <c r="AX472" s="136">
        <f t="shared" si="234"/>
        <v>0</v>
      </c>
      <c r="AY472" s="133">
        <f t="shared" si="235"/>
        <v>0</v>
      </c>
      <c r="AZ472" s="131">
        <f t="shared" si="236"/>
        <v>0</v>
      </c>
      <c r="BA472" s="131">
        <f t="shared" si="237"/>
        <v>0</v>
      </c>
      <c r="BB472" s="131">
        <f t="shared" si="238"/>
        <v>0</v>
      </c>
      <c r="BC472" s="132">
        <f t="shared" si="239"/>
        <v>0</v>
      </c>
    </row>
    <row r="473" spans="1:55" x14ac:dyDescent="0.25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49"/>
      <c r="G473" s="153">
        <f t="shared" si="216"/>
        <v>0</v>
      </c>
      <c r="H473" s="134">
        <f t="shared" si="217"/>
        <v>0</v>
      </c>
      <c r="I473" s="135">
        <f t="shared" si="218"/>
        <v>0</v>
      </c>
      <c r="J473" s="167">
        <f t="shared" si="219"/>
        <v>0</v>
      </c>
      <c r="K473" s="149"/>
      <c r="L473" s="130">
        <v>0</v>
      </c>
      <c r="M473" s="131">
        <v>0</v>
      </c>
      <c r="N473" s="131">
        <v>0</v>
      </c>
      <c r="O473" s="132">
        <v>0</v>
      </c>
      <c r="P473" s="149"/>
      <c r="Q473" s="133">
        <v>0</v>
      </c>
      <c r="R473" s="131">
        <v>0</v>
      </c>
      <c r="S473" s="131">
        <v>0</v>
      </c>
      <c r="T473" s="132">
        <v>0</v>
      </c>
      <c r="U473" s="149"/>
      <c r="V473" s="133">
        <v>0</v>
      </c>
      <c r="W473" s="131">
        <v>0</v>
      </c>
      <c r="X473" s="131">
        <v>0</v>
      </c>
      <c r="Y473" s="132">
        <v>0</v>
      </c>
      <c r="Z473" s="149"/>
      <c r="AA473" s="133">
        <v>0</v>
      </c>
      <c r="AB473" s="131">
        <v>0</v>
      </c>
      <c r="AC473" s="131">
        <v>0</v>
      </c>
      <c r="AD473" s="132">
        <v>0</v>
      </c>
      <c r="AE473" s="149"/>
      <c r="AF473" s="133">
        <v>0</v>
      </c>
      <c r="AG473" s="131">
        <v>0</v>
      </c>
      <c r="AH473" s="131">
        <v>0</v>
      </c>
      <c r="AI473" s="132">
        <v>0</v>
      </c>
      <c r="AJ473" s="133">
        <f t="shared" si="220"/>
        <v>0</v>
      </c>
      <c r="AK473" s="131">
        <f t="shared" si="221"/>
        <v>0</v>
      </c>
      <c r="AL473" s="131">
        <f t="shared" si="222"/>
        <v>0</v>
      </c>
      <c r="AM473" s="131">
        <f t="shared" si="223"/>
        <v>0</v>
      </c>
      <c r="AN473" s="136">
        <f t="shared" si="224"/>
        <v>0</v>
      </c>
      <c r="AO473" s="133">
        <f t="shared" si="225"/>
        <v>0</v>
      </c>
      <c r="AP473" s="131">
        <f t="shared" si="226"/>
        <v>0</v>
      </c>
      <c r="AQ473" s="131">
        <f t="shared" si="227"/>
        <v>0</v>
      </c>
      <c r="AR473" s="131">
        <f t="shared" si="228"/>
        <v>0</v>
      </c>
      <c r="AS473" s="136">
        <f t="shared" si="229"/>
        <v>0</v>
      </c>
      <c r="AT473" s="133">
        <f t="shared" si="230"/>
        <v>0</v>
      </c>
      <c r="AU473" s="131">
        <f t="shared" si="231"/>
        <v>0</v>
      </c>
      <c r="AV473" s="131">
        <f t="shared" si="232"/>
        <v>0</v>
      </c>
      <c r="AW473" s="131">
        <f t="shared" si="233"/>
        <v>0</v>
      </c>
      <c r="AX473" s="136">
        <f t="shared" si="234"/>
        <v>0</v>
      </c>
      <c r="AY473" s="133">
        <f t="shared" si="235"/>
        <v>0</v>
      </c>
      <c r="AZ473" s="131">
        <f t="shared" si="236"/>
        <v>0</v>
      </c>
      <c r="BA473" s="131">
        <f t="shared" si="237"/>
        <v>0</v>
      </c>
      <c r="BB473" s="131">
        <f t="shared" si="238"/>
        <v>0</v>
      </c>
      <c r="BC473" s="132">
        <f t="shared" si="239"/>
        <v>0</v>
      </c>
    </row>
    <row r="474" spans="1:55" x14ac:dyDescent="0.25">
      <c r="A474" s="138" t="s">
        <v>975</v>
      </c>
      <c r="B474" s="131" t="s">
        <v>2049</v>
      </c>
      <c r="C474" s="131" t="s">
        <v>984</v>
      </c>
      <c r="D474" s="131" t="s">
        <v>347</v>
      </c>
      <c r="E474" s="132" t="s">
        <v>1954</v>
      </c>
      <c r="F474" s="149"/>
      <c r="G474" s="153">
        <f t="shared" si="216"/>
        <v>0</v>
      </c>
      <c r="H474" s="134">
        <f t="shared" si="217"/>
        <v>0</v>
      </c>
      <c r="I474" s="135">
        <f t="shared" si="218"/>
        <v>0</v>
      </c>
      <c r="J474" s="167">
        <f t="shared" si="219"/>
        <v>0</v>
      </c>
      <c r="K474" s="149"/>
      <c r="L474" s="130">
        <v>0</v>
      </c>
      <c r="M474" s="131">
        <v>0</v>
      </c>
      <c r="N474" s="131">
        <v>0</v>
      </c>
      <c r="O474" s="132">
        <v>0</v>
      </c>
      <c r="P474" s="149"/>
      <c r="Q474" s="133">
        <v>0</v>
      </c>
      <c r="R474" s="131">
        <v>0</v>
      </c>
      <c r="S474" s="131">
        <v>0</v>
      </c>
      <c r="T474" s="132">
        <v>0</v>
      </c>
      <c r="U474" s="149"/>
      <c r="V474" s="133">
        <v>0</v>
      </c>
      <c r="W474" s="131">
        <v>0</v>
      </c>
      <c r="X474" s="131">
        <v>0</v>
      </c>
      <c r="Y474" s="132">
        <v>0</v>
      </c>
      <c r="Z474" s="149"/>
      <c r="AA474" s="133">
        <v>0</v>
      </c>
      <c r="AB474" s="131">
        <v>0</v>
      </c>
      <c r="AC474" s="131">
        <v>0</v>
      </c>
      <c r="AD474" s="132">
        <v>0</v>
      </c>
      <c r="AE474" s="149"/>
      <c r="AF474" s="133">
        <v>0</v>
      </c>
      <c r="AG474" s="131">
        <v>0</v>
      </c>
      <c r="AH474" s="131">
        <v>0</v>
      </c>
      <c r="AI474" s="132">
        <v>0</v>
      </c>
      <c r="AJ474" s="133">
        <f t="shared" si="220"/>
        <v>0</v>
      </c>
      <c r="AK474" s="131">
        <f t="shared" si="221"/>
        <v>0</v>
      </c>
      <c r="AL474" s="131">
        <f t="shared" si="222"/>
        <v>0</v>
      </c>
      <c r="AM474" s="131">
        <f t="shared" si="223"/>
        <v>0</v>
      </c>
      <c r="AN474" s="136">
        <f t="shared" si="224"/>
        <v>0</v>
      </c>
      <c r="AO474" s="133">
        <f t="shared" si="225"/>
        <v>0</v>
      </c>
      <c r="AP474" s="131">
        <f t="shared" si="226"/>
        <v>0</v>
      </c>
      <c r="AQ474" s="131">
        <f t="shared" si="227"/>
        <v>0</v>
      </c>
      <c r="AR474" s="131">
        <f t="shared" si="228"/>
        <v>0</v>
      </c>
      <c r="AS474" s="136">
        <f t="shared" si="229"/>
        <v>0</v>
      </c>
      <c r="AT474" s="133">
        <f t="shared" si="230"/>
        <v>0</v>
      </c>
      <c r="AU474" s="131">
        <f t="shared" si="231"/>
        <v>0</v>
      </c>
      <c r="AV474" s="131">
        <f t="shared" si="232"/>
        <v>0</v>
      </c>
      <c r="AW474" s="131">
        <f t="shared" si="233"/>
        <v>0</v>
      </c>
      <c r="AX474" s="136">
        <f t="shared" si="234"/>
        <v>0</v>
      </c>
      <c r="AY474" s="133">
        <f t="shared" si="235"/>
        <v>0</v>
      </c>
      <c r="AZ474" s="131">
        <f t="shared" si="236"/>
        <v>0</v>
      </c>
      <c r="BA474" s="131">
        <f t="shared" si="237"/>
        <v>0</v>
      </c>
      <c r="BB474" s="131">
        <f t="shared" si="238"/>
        <v>0</v>
      </c>
      <c r="BC474" s="132">
        <f t="shared" si="239"/>
        <v>0</v>
      </c>
    </row>
    <row r="475" spans="1:55" x14ac:dyDescent="0.25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49"/>
      <c r="G475" s="153">
        <f t="shared" si="216"/>
        <v>0</v>
      </c>
      <c r="H475" s="134">
        <f t="shared" si="217"/>
        <v>0</v>
      </c>
      <c r="I475" s="135">
        <f t="shared" si="218"/>
        <v>0</v>
      </c>
      <c r="J475" s="167">
        <f t="shared" si="219"/>
        <v>0</v>
      </c>
      <c r="K475" s="149"/>
      <c r="L475" s="130">
        <v>0</v>
      </c>
      <c r="M475" s="131">
        <v>0</v>
      </c>
      <c r="N475" s="131">
        <v>0</v>
      </c>
      <c r="O475" s="132">
        <v>0</v>
      </c>
      <c r="P475" s="149"/>
      <c r="Q475" s="133">
        <v>0</v>
      </c>
      <c r="R475" s="131">
        <v>0</v>
      </c>
      <c r="S475" s="131">
        <v>0</v>
      </c>
      <c r="T475" s="132">
        <v>0</v>
      </c>
      <c r="U475" s="149"/>
      <c r="V475" s="133">
        <v>0</v>
      </c>
      <c r="W475" s="131">
        <v>0</v>
      </c>
      <c r="X475" s="131">
        <v>0</v>
      </c>
      <c r="Y475" s="132">
        <v>0</v>
      </c>
      <c r="Z475" s="149"/>
      <c r="AA475" s="133">
        <v>0</v>
      </c>
      <c r="AB475" s="131">
        <v>0</v>
      </c>
      <c r="AC475" s="131">
        <v>0</v>
      </c>
      <c r="AD475" s="132">
        <v>0</v>
      </c>
      <c r="AE475" s="149"/>
      <c r="AF475" s="133">
        <v>0</v>
      </c>
      <c r="AG475" s="131">
        <v>0</v>
      </c>
      <c r="AH475" s="131">
        <v>0</v>
      </c>
      <c r="AI475" s="132">
        <v>0</v>
      </c>
      <c r="AJ475" s="133">
        <f t="shared" si="220"/>
        <v>0</v>
      </c>
      <c r="AK475" s="131">
        <f t="shared" si="221"/>
        <v>0</v>
      </c>
      <c r="AL475" s="131">
        <f t="shared" si="222"/>
        <v>0</v>
      </c>
      <c r="AM475" s="131">
        <f t="shared" si="223"/>
        <v>0</v>
      </c>
      <c r="AN475" s="136">
        <f t="shared" si="224"/>
        <v>0</v>
      </c>
      <c r="AO475" s="133">
        <f t="shared" si="225"/>
        <v>0</v>
      </c>
      <c r="AP475" s="131">
        <f t="shared" si="226"/>
        <v>0</v>
      </c>
      <c r="AQ475" s="131">
        <f t="shared" si="227"/>
        <v>0</v>
      </c>
      <c r="AR475" s="131">
        <f t="shared" si="228"/>
        <v>0</v>
      </c>
      <c r="AS475" s="136">
        <f t="shared" si="229"/>
        <v>0</v>
      </c>
      <c r="AT475" s="133">
        <f t="shared" si="230"/>
        <v>0</v>
      </c>
      <c r="AU475" s="131">
        <f t="shared" si="231"/>
        <v>0</v>
      </c>
      <c r="AV475" s="131">
        <f t="shared" si="232"/>
        <v>0</v>
      </c>
      <c r="AW475" s="131">
        <f t="shared" si="233"/>
        <v>0</v>
      </c>
      <c r="AX475" s="136">
        <f t="shared" si="234"/>
        <v>0</v>
      </c>
      <c r="AY475" s="133">
        <f t="shared" si="235"/>
        <v>0</v>
      </c>
      <c r="AZ475" s="131">
        <f t="shared" si="236"/>
        <v>0</v>
      </c>
      <c r="BA475" s="131">
        <f t="shared" si="237"/>
        <v>0</v>
      </c>
      <c r="BB475" s="131">
        <f t="shared" si="238"/>
        <v>0</v>
      </c>
      <c r="BC475" s="132">
        <f t="shared" si="239"/>
        <v>0</v>
      </c>
    </row>
    <row r="476" spans="1:55" x14ac:dyDescent="0.25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49"/>
      <c r="G476" s="153">
        <f t="shared" si="216"/>
        <v>0</v>
      </c>
      <c r="H476" s="134">
        <f t="shared" si="217"/>
        <v>0</v>
      </c>
      <c r="I476" s="135">
        <f t="shared" si="218"/>
        <v>0</v>
      </c>
      <c r="J476" s="167">
        <f t="shared" si="219"/>
        <v>0</v>
      </c>
      <c r="K476" s="149"/>
      <c r="L476" s="130">
        <v>0</v>
      </c>
      <c r="M476" s="131">
        <v>0</v>
      </c>
      <c r="N476" s="131">
        <v>0</v>
      </c>
      <c r="O476" s="132">
        <v>0</v>
      </c>
      <c r="P476" s="149"/>
      <c r="Q476" s="133">
        <v>0</v>
      </c>
      <c r="R476" s="131">
        <v>0</v>
      </c>
      <c r="S476" s="131">
        <v>0</v>
      </c>
      <c r="T476" s="132">
        <v>0</v>
      </c>
      <c r="U476" s="149"/>
      <c r="V476" s="133">
        <v>0</v>
      </c>
      <c r="W476" s="131">
        <v>0</v>
      </c>
      <c r="X476" s="131">
        <v>0</v>
      </c>
      <c r="Y476" s="132">
        <v>0</v>
      </c>
      <c r="Z476" s="149"/>
      <c r="AA476" s="133">
        <v>0</v>
      </c>
      <c r="AB476" s="131">
        <v>0</v>
      </c>
      <c r="AC476" s="131">
        <v>0</v>
      </c>
      <c r="AD476" s="132">
        <v>0</v>
      </c>
      <c r="AE476" s="149"/>
      <c r="AF476" s="133">
        <v>0</v>
      </c>
      <c r="AG476" s="131">
        <v>0</v>
      </c>
      <c r="AH476" s="131">
        <v>0</v>
      </c>
      <c r="AI476" s="132">
        <v>0</v>
      </c>
      <c r="AJ476" s="133">
        <f t="shared" si="220"/>
        <v>0</v>
      </c>
      <c r="AK476" s="131">
        <f t="shared" si="221"/>
        <v>0</v>
      </c>
      <c r="AL476" s="131">
        <f t="shared" si="222"/>
        <v>0</v>
      </c>
      <c r="AM476" s="131">
        <f t="shared" si="223"/>
        <v>0</v>
      </c>
      <c r="AN476" s="136">
        <f t="shared" si="224"/>
        <v>0</v>
      </c>
      <c r="AO476" s="133">
        <f t="shared" si="225"/>
        <v>0</v>
      </c>
      <c r="AP476" s="131">
        <f t="shared" si="226"/>
        <v>0</v>
      </c>
      <c r="AQ476" s="131">
        <f t="shared" si="227"/>
        <v>0</v>
      </c>
      <c r="AR476" s="131">
        <f t="shared" si="228"/>
        <v>0</v>
      </c>
      <c r="AS476" s="136">
        <f t="shared" si="229"/>
        <v>0</v>
      </c>
      <c r="AT476" s="133">
        <f t="shared" si="230"/>
        <v>0</v>
      </c>
      <c r="AU476" s="131">
        <f t="shared" si="231"/>
        <v>0</v>
      </c>
      <c r="AV476" s="131">
        <f t="shared" si="232"/>
        <v>0</v>
      </c>
      <c r="AW476" s="131">
        <f t="shared" si="233"/>
        <v>0</v>
      </c>
      <c r="AX476" s="136">
        <f t="shared" si="234"/>
        <v>0</v>
      </c>
      <c r="AY476" s="133">
        <f t="shared" si="235"/>
        <v>0</v>
      </c>
      <c r="AZ476" s="131">
        <f t="shared" si="236"/>
        <v>0</v>
      </c>
      <c r="BA476" s="131">
        <f t="shared" si="237"/>
        <v>0</v>
      </c>
      <c r="BB476" s="131">
        <f t="shared" si="238"/>
        <v>0</v>
      </c>
      <c r="BC476" s="132">
        <f t="shared" si="239"/>
        <v>0</v>
      </c>
    </row>
    <row r="477" spans="1:55" x14ac:dyDescent="0.25">
      <c r="A477" s="138" t="s">
        <v>978</v>
      </c>
      <c r="B477" s="131" t="s">
        <v>2049</v>
      </c>
      <c r="C477" s="131" t="s">
        <v>986</v>
      </c>
      <c r="D477" s="131" t="s">
        <v>987</v>
      </c>
      <c r="E477" s="132" t="s">
        <v>1314</v>
      </c>
      <c r="F477" s="149"/>
      <c r="G477" s="153">
        <f t="shared" si="216"/>
        <v>0</v>
      </c>
      <c r="H477" s="134">
        <f t="shared" si="217"/>
        <v>0</v>
      </c>
      <c r="I477" s="135">
        <f t="shared" si="218"/>
        <v>0</v>
      </c>
      <c r="J477" s="167">
        <f t="shared" si="219"/>
        <v>0</v>
      </c>
      <c r="K477" s="149"/>
      <c r="L477" s="130">
        <v>0</v>
      </c>
      <c r="M477" s="131">
        <v>0</v>
      </c>
      <c r="N477" s="131">
        <v>0</v>
      </c>
      <c r="O477" s="132">
        <v>0</v>
      </c>
      <c r="P477" s="149"/>
      <c r="Q477" s="133">
        <v>0</v>
      </c>
      <c r="R477" s="131">
        <v>0</v>
      </c>
      <c r="S477" s="131">
        <v>0</v>
      </c>
      <c r="T477" s="132">
        <v>0</v>
      </c>
      <c r="U477" s="149"/>
      <c r="V477" s="133">
        <v>0</v>
      </c>
      <c r="W477" s="131">
        <v>0</v>
      </c>
      <c r="X477" s="131">
        <v>0</v>
      </c>
      <c r="Y477" s="132">
        <v>0</v>
      </c>
      <c r="Z477" s="149"/>
      <c r="AA477" s="133">
        <v>0</v>
      </c>
      <c r="AB477" s="131">
        <v>0</v>
      </c>
      <c r="AC477" s="131">
        <v>0</v>
      </c>
      <c r="AD477" s="132">
        <v>0</v>
      </c>
      <c r="AE477" s="149"/>
      <c r="AF477" s="133">
        <v>0</v>
      </c>
      <c r="AG477" s="131">
        <v>0</v>
      </c>
      <c r="AH477" s="131">
        <v>0</v>
      </c>
      <c r="AI477" s="132">
        <v>0</v>
      </c>
      <c r="AJ477" s="133">
        <f t="shared" si="220"/>
        <v>0</v>
      </c>
      <c r="AK477" s="131">
        <f t="shared" si="221"/>
        <v>0</v>
      </c>
      <c r="AL477" s="131">
        <f t="shared" si="222"/>
        <v>0</v>
      </c>
      <c r="AM477" s="131">
        <f t="shared" si="223"/>
        <v>0</v>
      </c>
      <c r="AN477" s="136">
        <f t="shared" si="224"/>
        <v>0</v>
      </c>
      <c r="AO477" s="133">
        <f t="shared" si="225"/>
        <v>0</v>
      </c>
      <c r="AP477" s="131">
        <f t="shared" si="226"/>
        <v>0</v>
      </c>
      <c r="AQ477" s="131">
        <f t="shared" si="227"/>
        <v>0</v>
      </c>
      <c r="AR477" s="131">
        <f t="shared" si="228"/>
        <v>0</v>
      </c>
      <c r="AS477" s="136">
        <f t="shared" si="229"/>
        <v>0</v>
      </c>
      <c r="AT477" s="133">
        <f t="shared" si="230"/>
        <v>0</v>
      </c>
      <c r="AU477" s="131">
        <f t="shared" si="231"/>
        <v>0</v>
      </c>
      <c r="AV477" s="131">
        <f t="shared" si="232"/>
        <v>0</v>
      </c>
      <c r="AW477" s="131">
        <f t="shared" si="233"/>
        <v>0</v>
      </c>
      <c r="AX477" s="136">
        <f t="shared" si="234"/>
        <v>0</v>
      </c>
      <c r="AY477" s="133">
        <f t="shared" si="235"/>
        <v>0</v>
      </c>
      <c r="AZ477" s="131">
        <f t="shared" si="236"/>
        <v>0</v>
      </c>
      <c r="BA477" s="131">
        <f t="shared" si="237"/>
        <v>0</v>
      </c>
      <c r="BB477" s="131">
        <f t="shared" si="238"/>
        <v>0</v>
      </c>
      <c r="BC477" s="132">
        <f t="shared" si="239"/>
        <v>0</v>
      </c>
    </row>
    <row r="478" spans="1:55" x14ac:dyDescent="0.25">
      <c r="A478" s="138" t="s">
        <v>982</v>
      </c>
      <c r="B478" s="131" t="s">
        <v>2047</v>
      </c>
      <c r="C478" s="131" t="s">
        <v>988</v>
      </c>
      <c r="D478" s="131" t="s">
        <v>174</v>
      </c>
      <c r="E478" s="132" t="s">
        <v>1314</v>
      </c>
      <c r="F478" s="149"/>
      <c r="G478" s="153">
        <f t="shared" si="216"/>
        <v>0</v>
      </c>
      <c r="H478" s="134">
        <f t="shared" si="217"/>
        <v>0</v>
      </c>
      <c r="I478" s="135">
        <f t="shared" si="218"/>
        <v>0</v>
      </c>
      <c r="J478" s="167">
        <f t="shared" si="219"/>
        <v>40</v>
      </c>
      <c r="K478" s="149"/>
      <c r="L478" s="130">
        <v>0</v>
      </c>
      <c r="M478" s="131">
        <v>0</v>
      </c>
      <c r="N478" s="131">
        <v>0</v>
      </c>
      <c r="O478" s="132">
        <v>0</v>
      </c>
      <c r="P478" s="149"/>
      <c r="Q478" s="133">
        <v>0</v>
      </c>
      <c r="R478" s="131">
        <v>0</v>
      </c>
      <c r="S478" s="131">
        <v>0</v>
      </c>
      <c r="T478" s="132">
        <v>20</v>
      </c>
      <c r="U478" s="149"/>
      <c r="V478" s="133">
        <v>0</v>
      </c>
      <c r="W478" s="131">
        <v>0</v>
      </c>
      <c r="X478" s="131">
        <v>0</v>
      </c>
      <c r="Y478" s="132">
        <v>0</v>
      </c>
      <c r="Z478" s="149"/>
      <c r="AA478" s="133">
        <v>0</v>
      </c>
      <c r="AB478" s="131">
        <v>0</v>
      </c>
      <c r="AC478" s="131">
        <v>0</v>
      </c>
      <c r="AD478" s="132">
        <v>0</v>
      </c>
      <c r="AE478" s="149"/>
      <c r="AF478" s="133">
        <v>0</v>
      </c>
      <c r="AG478" s="131">
        <v>0</v>
      </c>
      <c r="AH478" s="131">
        <v>0</v>
      </c>
      <c r="AI478" s="132">
        <v>20</v>
      </c>
      <c r="AJ478" s="133">
        <f t="shared" si="220"/>
        <v>0</v>
      </c>
      <c r="AK478" s="131">
        <f t="shared" si="221"/>
        <v>20</v>
      </c>
      <c r="AL478" s="131">
        <f t="shared" si="222"/>
        <v>0</v>
      </c>
      <c r="AM478" s="131">
        <f t="shared" si="223"/>
        <v>0</v>
      </c>
      <c r="AN478" s="136">
        <f t="shared" si="224"/>
        <v>20</v>
      </c>
      <c r="AO478" s="133">
        <f t="shared" si="225"/>
        <v>0</v>
      </c>
      <c r="AP478" s="131">
        <f t="shared" si="226"/>
        <v>0</v>
      </c>
      <c r="AQ478" s="131">
        <f t="shared" si="227"/>
        <v>0</v>
      </c>
      <c r="AR478" s="131">
        <f t="shared" si="228"/>
        <v>0</v>
      </c>
      <c r="AS478" s="136">
        <f t="shared" si="229"/>
        <v>0</v>
      </c>
      <c r="AT478" s="133">
        <f t="shared" si="230"/>
        <v>0</v>
      </c>
      <c r="AU478" s="131">
        <f t="shared" si="231"/>
        <v>0</v>
      </c>
      <c r="AV478" s="131">
        <f t="shared" si="232"/>
        <v>0</v>
      </c>
      <c r="AW478" s="131">
        <f t="shared" si="233"/>
        <v>0</v>
      </c>
      <c r="AX478" s="136">
        <f t="shared" si="234"/>
        <v>0</v>
      </c>
      <c r="AY478" s="133">
        <f t="shared" si="235"/>
        <v>0</v>
      </c>
      <c r="AZ478" s="131">
        <f t="shared" si="236"/>
        <v>0</v>
      </c>
      <c r="BA478" s="131">
        <f t="shared" si="237"/>
        <v>0</v>
      </c>
      <c r="BB478" s="131">
        <f t="shared" si="238"/>
        <v>0</v>
      </c>
      <c r="BC478" s="132">
        <f t="shared" si="239"/>
        <v>0</v>
      </c>
    </row>
    <row r="479" spans="1:55" x14ac:dyDescent="0.25">
      <c r="A479" s="138" t="s">
        <v>983</v>
      </c>
      <c r="B479" s="131" t="s">
        <v>47</v>
      </c>
      <c r="C479" s="131" t="s">
        <v>2084</v>
      </c>
      <c r="D479" s="131" t="s">
        <v>151</v>
      </c>
      <c r="E479" s="132" t="s">
        <v>1314</v>
      </c>
      <c r="F479" s="149"/>
      <c r="G479" s="153">
        <f t="shared" si="216"/>
        <v>0</v>
      </c>
      <c r="H479" s="134">
        <f t="shared" si="217"/>
        <v>0</v>
      </c>
      <c r="I479" s="135">
        <f t="shared" si="218"/>
        <v>0</v>
      </c>
      <c r="J479" s="167">
        <f t="shared" si="219"/>
        <v>0</v>
      </c>
      <c r="K479" s="149"/>
      <c r="L479" s="130">
        <v>0</v>
      </c>
      <c r="M479" s="131">
        <v>0</v>
      </c>
      <c r="N479" s="131">
        <v>0</v>
      </c>
      <c r="O479" s="132">
        <v>0</v>
      </c>
      <c r="P479" s="149"/>
      <c r="Q479" s="133">
        <v>0</v>
      </c>
      <c r="R479" s="131">
        <v>0</v>
      </c>
      <c r="S479" s="131">
        <v>0</v>
      </c>
      <c r="T479" s="132">
        <v>0</v>
      </c>
      <c r="U479" s="149"/>
      <c r="V479" s="133">
        <v>0</v>
      </c>
      <c r="W479" s="131">
        <v>0</v>
      </c>
      <c r="X479" s="131">
        <v>0</v>
      </c>
      <c r="Y479" s="132">
        <v>0</v>
      </c>
      <c r="Z479" s="149"/>
      <c r="AA479" s="133">
        <v>0</v>
      </c>
      <c r="AB479" s="131">
        <v>0</v>
      </c>
      <c r="AC479" s="131">
        <v>0</v>
      </c>
      <c r="AD479" s="132">
        <v>0</v>
      </c>
      <c r="AE479" s="149"/>
      <c r="AF479" s="133">
        <v>0</v>
      </c>
      <c r="AG479" s="131">
        <v>0</v>
      </c>
      <c r="AH479" s="131">
        <v>0</v>
      </c>
      <c r="AI479" s="132">
        <v>0</v>
      </c>
      <c r="AJ479" s="133">
        <f t="shared" si="220"/>
        <v>0</v>
      </c>
      <c r="AK479" s="131">
        <f t="shared" si="221"/>
        <v>0</v>
      </c>
      <c r="AL479" s="131">
        <f t="shared" si="222"/>
        <v>0</v>
      </c>
      <c r="AM479" s="131">
        <f t="shared" si="223"/>
        <v>0</v>
      </c>
      <c r="AN479" s="136">
        <f t="shared" si="224"/>
        <v>0</v>
      </c>
      <c r="AO479" s="133">
        <f t="shared" si="225"/>
        <v>0</v>
      </c>
      <c r="AP479" s="131">
        <f t="shared" si="226"/>
        <v>0</v>
      </c>
      <c r="AQ479" s="131">
        <f t="shared" si="227"/>
        <v>0</v>
      </c>
      <c r="AR479" s="131">
        <f t="shared" si="228"/>
        <v>0</v>
      </c>
      <c r="AS479" s="136">
        <f t="shared" si="229"/>
        <v>0</v>
      </c>
      <c r="AT479" s="133">
        <f t="shared" si="230"/>
        <v>0</v>
      </c>
      <c r="AU479" s="131">
        <f t="shared" si="231"/>
        <v>0</v>
      </c>
      <c r="AV479" s="131">
        <f t="shared" si="232"/>
        <v>0</v>
      </c>
      <c r="AW479" s="131">
        <f t="shared" si="233"/>
        <v>0</v>
      </c>
      <c r="AX479" s="136">
        <f t="shared" si="234"/>
        <v>0</v>
      </c>
      <c r="AY479" s="133">
        <f t="shared" si="235"/>
        <v>0</v>
      </c>
      <c r="AZ479" s="131">
        <f t="shared" si="236"/>
        <v>0</v>
      </c>
      <c r="BA479" s="131">
        <f t="shared" si="237"/>
        <v>0</v>
      </c>
      <c r="BB479" s="131">
        <f t="shared" si="238"/>
        <v>0</v>
      </c>
      <c r="BC479" s="132">
        <f t="shared" si="239"/>
        <v>0</v>
      </c>
    </row>
    <row r="480" spans="1:55" x14ac:dyDescent="0.25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49"/>
      <c r="G480" s="153">
        <f t="shared" si="216"/>
        <v>0</v>
      </c>
      <c r="H480" s="134">
        <f t="shared" si="217"/>
        <v>0</v>
      </c>
      <c r="I480" s="135">
        <f t="shared" si="218"/>
        <v>0</v>
      </c>
      <c r="J480" s="167">
        <f t="shared" si="219"/>
        <v>0</v>
      </c>
      <c r="K480" s="149"/>
      <c r="L480" s="130">
        <v>0</v>
      </c>
      <c r="M480" s="131">
        <v>0</v>
      </c>
      <c r="N480" s="131">
        <v>0</v>
      </c>
      <c r="O480" s="132">
        <v>0</v>
      </c>
      <c r="P480" s="149"/>
      <c r="Q480" s="133">
        <v>0</v>
      </c>
      <c r="R480" s="131">
        <v>0</v>
      </c>
      <c r="S480" s="131">
        <v>0</v>
      </c>
      <c r="T480" s="132">
        <v>0</v>
      </c>
      <c r="U480" s="149"/>
      <c r="V480" s="133">
        <v>0</v>
      </c>
      <c r="W480" s="131">
        <v>0</v>
      </c>
      <c r="X480" s="131">
        <v>0</v>
      </c>
      <c r="Y480" s="132">
        <v>0</v>
      </c>
      <c r="Z480" s="149"/>
      <c r="AA480" s="133">
        <v>0</v>
      </c>
      <c r="AB480" s="131">
        <v>0</v>
      </c>
      <c r="AC480" s="131">
        <v>0</v>
      </c>
      <c r="AD480" s="132">
        <v>0</v>
      </c>
      <c r="AE480" s="149"/>
      <c r="AF480" s="133">
        <v>0</v>
      </c>
      <c r="AG480" s="131">
        <v>0</v>
      </c>
      <c r="AH480" s="131">
        <v>0</v>
      </c>
      <c r="AI480" s="132">
        <v>0</v>
      </c>
      <c r="AJ480" s="133">
        <f t="shared" si="220"/>
        <v>0</v>
      </c>
      <c r="AK480" s="131">
        <f t="shared" si="221"/>
        <v>0</v>
      </c>
      <c r="AL480" s="131">
        <f t="shared" si="222"/>
        <v>0</v>
      </c>
      <c r="AM480" s="131">
        <f t="shared" si="223"/>
        <v>0</v>
      </c>
      <c r="AN480" s="136">
        <f t="shared" si="224"/>
        <v>0</v>
      </c>
      <c r="AO480" s="133">
        <f t="shared" si="225"/>
        <v>0</v>
      </c>
      <c r="AP480" s="131">
        <f t="shared" si="226"/>
        <v>0</v>
      </c>
      <c r="AQ480" s="131">
        <f t="shared" si="227"/>
        <v>0</v>
      </c>
      <c r="AR480" s="131">
        <f t="shared" si="228"/>
        <v>0</v>
      </c>
      <c r="AS480" s="136">
        <f t="shared" si="229"/>
        <v>0</v>
      </c>
      <c r="AT480" s="133">
        <f t="shared" si="230"/>
        <v>0</v>
      </c>
      <c r="AU480" s="131">
        <f t="shared" si="231"/>
        <v>0</v>
      </c>
      <c r="AV480" s="131">
        <f t="shared" si="232"/>
        <v>0</v>
      </c>
      <c r="AW480" s="131">
        <f t="shared" si="233"/>
        <v>0</v>
      </c>
      <c r="AX480" s="136">
        <f t="shared" si="234"/>
        <v>0</v>
      </c>
      <c r="AY480" s="133">
        <f t="shared" si="235"/>
        <v>0</v>
      </c>
      <c r="AZ480" s="131">
        <f t="shared" si="236"/>
        <v>0</v>
      </c>
      <c r="BA480" s="131">
        <f t="shared" si="237"/>
        <v>0</v>
      </c>
      <c r="BB480" s="131">
        <f t="shared" si="238"/>
        <v>0</v>
      </c>
      <c r="BC480" s="132">
        <f t="shared" si="239"/>
        <v>0</v>
      </c>
    </row>
    <row r="481" spans="1:55" x14ac:dyDescent="0.25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49"/>
      <c r="G481" s="153">
        <f t="shared" si="216"/>
        <v>0</v>
      </c>
      <c r="H481" s="134">
        <f t="shared" si="217"/>
        <v>0</v>
      </c>
      <c r="I481" s="135">
        <f t="shared" si="218"/>
        <v>0</v>
      </c>
      <c r="J481" s="167">
        <f t="shared" si="219"/>
        <v>0</v>
      </c>
      <c r="K481" s="149"/>
      <c r="L481" s="130">
        <v>0</v>
      </c>
      <c r="M481" s="131">
        <v>0</v>
      </c>
      <c r="N481" s="131">
        <v>0</v>
      </c>
      <c r="O481" s="132">
        <v>0</v>
      </c>
      <c r="P481" s="149"/>
      <c r="Q481" s="133">
        <v>0</v>
      </c>
      <c r="R481" s="131">
        <v>0</v>
      </c>
      <c r="S481" s="131">
        <v>0</v>
      </c>
      <c r="T481" s="132">
        <v>0</v>
      </c>
      <c r="U481" s="149"/>
      <c r="V481" s="133">
        <v>0</v>
      </c>
      <c r="W481" s="131">
        <v>0</v>
      </c>
      <c r="X481" s="131">
        <v>0</v>
      </c>
      <c r="Y481" s="132">
        <v>0</v>
      </c>
      <c r="Z481" s="149"/>
      <c r="AA481" s="133">
        <v>0</v>
      </c>
      <c r="AB481" s="131">
        <v>0</v>
      </c>
      <c r="AC481" s="131">
        <v>0</v>
      </c>
      <c r="AD481" s="132">
        <v>0</v>
      </c>
      <c r="AE481" s="149"/>
      <c r="AF481" s="133">
        <v>0</v>
      </c>
      <c r="AG481" s="131">
        <v>0</v>
      </c>
      <c r="AH481" s="131">
        <v>0</v>
      </c>
      <c r="AI481" s="132">
        <v>0</v>
      </c>
      <c r="AJ481" s="133">
        <f t="shared" si="220"/>
        <v>0</v>
      </c>
      <c r="AK481" s="131">
        <f t="shared" si="221"/>
        <v>0</v>
      </c>
      <c r="AL481" s="131">
        <f t="shared" si="222"/>
        <v>0</v>
      </c>
      <c r="AM481" s="131">
        <f t="shared" si="223"/>
        <v>0</v>
      </c>
      <c r="AN481" s="136">
        <f t="shared" si="224"/>
        <v>0</v>
      </c>
      <c r="AO481" s="133">
        <f t="shared" si="225"/>
        <v>0</v>
      </c>
      <c r="AP481" s="131">
        <f t="shared" si="226"/>
        <v>0</v>
      </c>
      <c r="AQ481" s="131">
        <f t="shared" si="227"/>
        <v>0</v>
      </c>
      <c r="AR481" s="131">
        <f t="shared" si="228"/>
        <v>0</v>
      </c>
      <c r="AS481" s="136">
        <f t="shared" si="229"/>
        <v>0</v>
      </c>
      <c r="AT481" s="133">
        <f t="shared" si="230"/>
        <v>0</v>
      </c>
      <c r="AU481" s="131">
        <f t="shared" si="231"/>
        <v>0</v>
      </c>
      <c r="AV481" s="131">
        <f t="shared" si="232"/>
        <v>0</v>
      </c>
      <c r="AW481" s="131">
        <f t="shared" si="233"/>
        <v>0</v>
      </c>
      <c r="AX481" s="136">
        <f t="shared" si="234"/>
        <v>0</v>
      </c>
      <c r="AY481" s="133">
        <f t="shared" si="235"/>
        <v>0</v>
      </c>
      <c r="AZ481" s="131">
        <f t="shared" si="236"/>
        <v>0</v>
      </c>
      <c r="BA481" s="131">
        <f t="shared" si="237"/>
        <v>0</v>
      </c>
      <c r="BB481" s="131">
        <f t="shared" si="238"/>
        <v>0</v>
      </c>
      <c r="BC481" s="132">
        <f t="shared" si="239"/>
        <v>0</v>
      </c>
    </row>
    <row r="482" spans="1:55" x14ac:dyDescent="0.25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49"/>
      <c r="G482" s="153">
        <f t="shared" si="216"/>
        <v>0</v>
      </c>
      <c r="H482" s="134">
        <f t="shared" si="217"/>
        <v>0</v>
      </c>
      <c r="I482" s="135">
        <f t="shared" si="218"/>
        <v>0</v>
      </c>
      <c r="J482" s="167">
        <f t="shared" si="219"/>
        <v>0</v>
      </c>
      <c r="K482" s="149"/>
      <c r="L482" s="130">
        <v>0</v>
      </c>
      <c r="M482" s="131">
        <v>0</v>
      </c>
      <c r="N482" s="131">
        <v>0</v>
      </c>
      <c r="O482" s="132">
        <v>0</v>
      </c>
      <c r="P482" s="149"/>
      <c r="Q482" s="133">
        <v>0</v>
      </c>
      <c r="R482" s="131">
        <v>0</v>
      </c>
      <c r="S482" s="131">
        <v>0</v>
      </c>
      <c r="T482" s="132">
        <v>0</v>
      </c>
      <c r="U482" s="149"/>
      <c r="V482" s="133">
        <v>0</v>
      </c>
      <c r="W482" s="131">
        <v>0</v>
      </c>
      <c r="X482" s="131">
        <v>0</v>
      </c>
      <c r="Y482" s="132">
        <v>0</v>
      </c>
      <c r="Z482" s="149"/>
      <c r="AA482" s="133">
        <v>0</v>
      </c>
      <c r="AB482" s="131">
        <v>0</v>
      </c>
      <c r="AC482" s="131">
        <v>0</v>
      </c>
      <c r="AD482" s="132">
        <v>0</v>
      </c>
      <c r="AE482" s="149"/>
      <c r="AF482" s="133">
        <v>0</v>
      </c>
      <c r="AG482" s="131">
        <v>0</v>
      </c>
      <c r="AH482" s="131">
        <v>0</v>
      </c>
      <c r="AI482" s="132">
        <v>0</v>
      </c>
      <c r="AJ482" s="133">
        <f t="shared" si="220"/>
        <v>0</v>
      </c>
      <c r="AK482" s="131">
        <f t="shared" si="221"/>
        <v>0</v>
      </c>
      <c r="AL482" s="131">
        <f t="shared" si="222"/>
        <v>0</v>
      </c>
      <c r="AM482" s="131">
        <f t="shared" si="223"/>
        <v>0</v>
      </c>
      <c r="AN482" s="136">
        <f t="shared" si="224"/>
        <v>0</v>
      </c>
      <c r="AO482" s="133">
        <f t="shared" si="225"/>
        <v>0</v>
      </c>
      <c r="AP482" s="131">
        <f t="shared" si="226"/>
        <v>0</v>
      </c>
      <c r="AQ482" s="131">
        <f t="shared" si="227"/>
        <v>0</v>
      </c>
      <c r="AR482" s="131">
        <f t="shared" si="228"/>
        <v>0</v>
      </c>
      <c r="AS482" s="136">
        <f t="shared" si="229"/>
        <v>0</v>
      </c>
      <c r="AT482" s="133">
        <f t="shared" si="230"/>
        <v>0</v>
      </c>
      <c r="AU482" s="131">
        <f t="shared" si="231"/>
        <v>0</v>
      </c>
      <c r="AV482" s="131">
        <f t="shared" si="232"/>
        <v>0</v>
      </c>
      <c r="AW482" s="131">
        <f t="shared" si="233"/>
        <v>0</v>
      </c>
      <c r="AX482" s="136">
        <f t="shared" si="234"/>
        <v>0</v>
      </c>
      <c r="AY482" s="133">
        <f t="shared" si="235"/>
        <v>0</v>
      </c>
      <c r="AZ482" s="131">
        <f t="shared" si="236"/>
        <v>0</v>
      </c>
      <c r="BA482" s="131">
        <f t="shared" si="237"/>
        <v>0</v>
      </c>
      <c r="BB482" s="131">
        <f t="shared" si="238"/>
        <v>0</v>
      </c>
      <c r="BC482" s="132">
        <f t="shared" si="239"/>
        <v>0</v>
      </c>
    </row>
    <row r="483" spans="1:55" x14ac:dyDescent="0.25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49"/>
      <c r="G483" s="153">
        <f t="shared" si="216"/>
        <v>0</v>
      </c>
      <c r="H483" s="134">
        <f t="shared" si="217"/>
        <v>0</v>
      </c>
      <c r="I483" s="135">
        <f t="shared" si="218"/>
        <v>0</v>
      </c>
      <c r="J483" s="167">
        <f t="shared" si="219"/>
        <v>0</v>
      </c>
      <c r="K483" s="149"/>
      <c r="L483" s="130">
        <v>0</v>
      </c>
      <c r="M483" s="131">
        <v>0</v>
      </c>
      <c r="N483" s="131">
        <v>0</v>
      </c>
      <c r="O483" s="132">
        <v>0</v>
      </c>
      <c r="P483" s="149"/>
      <c r="Q483" s="133">
        <v>0</v>
      </c>
      <c r="R483" s="131">
        <v>0</v>
      </c>
      <c r="S483" s="131">
        <v>0</v>
      </c>
      <c r="T483" s="132">
        <v>0</v>
      </c>
      <c r="U483" s="149"/>
      <c r="V483" s="133">
        <v>0</v>
      </c>
      <c r="W483" s="131">
        <v>0</v>
      </c>
      <c r="X483" s="131">
        <v>0</v>
      </c>
      <c r="Y483" s="132">
        <v>0</v>
      </c>
      <c r="Z483" s="149"/>
      <c r="AA483" s="133">
        <v>0</v>
      </c>
      <c r="AB483" s="131">
        <v>0</v>
      </c>
      <c r="AC483" s="131">
        <v>0</v>
      </c>
      <c r="AD483" s="132">
        <v>0</v>
      </c>
      <c r="AE483" s="149"/>
      <c r="AF483" s="133">
        <v>0</v>
      </c>
      <c r="AG483" s="131">
        <v>0</v>
      </c>
      <c r="AH483" s="131">
        <v>0</v>
      </c>
      <c r="AI483" s="132">
        <v>0</v>
      </c>
      <c r="AJ483" s="133">
        <f t="shared" si="220"/>
        <v>0</v>
      </c>
      <c r="AK483" s="131">
        <f t="shared" si="221"/>
        <v>0</v>
      </c>
      <c r="AL483" s="131">
        <f t="shared" si="222"/>
        <v>0</v>
      </c>
      <c r="AM483" s="131">
        <f t="shared" si="223"/>
        <v>0</v>
      </c>
      <c r="AN483" s="136">
        <f t="shared" si="224"/>
        <v>0</v>
      </c>
      <c r="AO483" s="133">
        <f t="shared" si="225"/>
        <v>0</v>
      </c>
      <c r="AP483" s="131">
        <f t="shared" si="226"/>
        <v>0</v>
      </c>
      <c r="AQ483" s="131">
        <f t="shared" si="227"/>
        <v>0</v>
      </c>
      <c r="AR483" s="131">
        <f t="shared" si="228"/>
        <v>0</v>
      </c>
      <c r="AS483" s="136">
        <f t="shared" si="229"/>
        <v>0</v>
      </c>
      <c r="AT483" s="133">
        <f t="shared" si="230"/>
        <v>0</v>
      </c>
      <c r="AU483" s="131">
        <f t="shared" si="231"/>
        <v>0</v>
      </c>
      <c r="AV483" s="131">
        <f t="shared" si="232"/>
        <v>0</v>
      </c>
      <c r="AW483" s="131">
        <f t="shared" si="233"/>
        <v>0</v>
      </c>
      <c r="AX483" s="136">
        <f t="shared" si="234"/>
        <v>0</v>
      </c>
      <c r="AY483" s="133">
        <f t="shared" si="235"/>
        <v>0</v>
      </c>
      <c r="AZ483" s="131">
        <f t="shared" si="236"/>
        <v>0</v>
      </c>
      <c r="BA483" s="131">
        <f t="shared" si="237"/>
        <v>0</v>
      </c>
      <c r="BB483" s="131">
        <f t="shared" si="238"/>
        <v>0</v>
      </c>
      <c r="BC483" s="132">
        <f t="shared" si="239"/>
        <v>0</v>
      </c>
    </row>
    <row r="484" spans="1:55" x14ac:dyDescent="0.25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49"/>
      <c r="G484" s="153">
        <f t="shared" si="216"/>
        <v>0</v>
      </c>
      <c r="H484" s="134">
        <f t="shared" si="217"/>
        <v>0</v>
      </c>
      <c r="I484" s="135">
        <f t="shared" si="218"/>
        <v>0</v>
      </c>
      <c r="J484" s="167">
        <f t="shared" si="219"/>
        <v>0</v>
      </c>
      <c r="K484" s="149"/>
      <c r="L484" s="130">
        <v>0</v>
      </c>
      <c r="M484" s="131">
        <v>0</v>
      </c>
      <c r="N484" s="131">
        <v>0</v>
      </c>
      <c r="O484" s="132">
        <v>0</v>
      </c>
      <c r="P484" s="149"/>
      <c r="Q484" s="133">
        <v>0</v>
      </c>
      <c r="R484" s="131">
        <v>0</v>
      </c>
      <c r="S484" s="131">
        <v>0</v>
      </c>
      <c r="T484" s="132">
        <v>0</v>
      </c>
      <c r="U484" s="149"/>
      <c r="V484" s="133">
        <v>0</v>
      </c>
      <c r="W484" s="131">
        <v>0</v>
      </c>
      <c r="X484" s="131">
        <v>0</v>
      </c>
      <c r="Y484" s="132">
        <v>0</v>
      </c>
      <c r="Z484" s="149"/>
      <c r="AA484" s="133">
        <v>0</v>
      </c>
      <c r="AB484" s="131">
        <v>0</v>
      </c>
      <c r="AC484" s="131">
        <v>0</v>
      </c>
      <c r="AD484" s="132">
        <v>0</v>
      </c>
      <c r="AE484" s="149"/>
      <c r="AF484" s="133">
        <v>0</v>
      </c>
      <c r="AG484" s="131">
        <v>0</v>
      </c>
      <c r="AH484" s="131">
        <v>0</v>
      </c>
      <c r="AI484" s="132">
        <v>0</v>
      </c>
      <c r="AJ484" s="133">
        <f t="shared" si="220"/>
        <v>0</v>
      </c>
      <c r="AK484" s="131">
        <f t="shared" si="221"/>
        <v>0</v>
      </c>
      <c r="AL484" s="131">
        <f t="shared" si="222"/>
        <v>0</v>
      </c>
      <c r="AM484" s="131">
        <f t="shared" si="223"/>
        <v>0</v>
      </c>
      <c r="AN484" s="136">
        <f t="shared" si="224"/>
        <v>0</v>
      </c>
      <c r="AO484" s="133">
        <f t="shared" si="225"/>
        <v>0</v>
      </c>
      <c r="AP484" s="131">
        <f t="shared" si="226"/>
        <v>0</v>
      </c>
      <c r="AQ484" s="131">
        <f t="shared" si="227"/>
        <v>0</v>
      </c>
      <c r="AR484" s="131">
        <f t="shared" si="228"/>
        <v>0</v>
      </c>
      <c r="AS484" s="136">
        <f t="shared" si="229"/>
        <v>0</v>
      </c>
      <c r="AT484" s="133">
        <f t="shared" si="230"/>
        <v>0</v>
      </c>
      <c r="AU484" s="131">
        <f t="shared" si="231"/>
        <v>0</v>
      </c>
      <c r="AV484" s="131">
        <f t="shared" si="232"/>
        <v>0</v>
      </c>
      <c r="AW484" s="131">
        <f t="shared" si="233"/>
        <v>0</v>
      </c>
      <c r="AX484" s="136">
        <f t="shared" si="234"/>
        <v>0</v>
      </c>
      <c r="AY484" s="133">
        <f t="shared" si="235"/>
        <v>0</v>
      </c>
      <c r="AZ484" s="131">
        <f t="shared" si="236"/>
        <v>0</v>
      </c>
      <c r="BA484" s="131">
        <f t="shared" si="237"/>
        <v>0</v>
      </c>
      <c r="BB484" s="131">
        <f t="shared" si="238"/>
        <v>0</v>
      </c>
      <c r="BC484" s="132">
        <f t="shared" si="239"/>
        <v>0</v>
      </c>
    </row>
    <row r="485" spans="1:55" x14ac:dyDescent="0.25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49"/>
      <c r="G485" s="153">
        <f t="shared" si="216"/>
        <v>0</v>
      </c>
      <c r="H485" s="134">
        <f t="shared" si="217"/>
        <v>0</v>
      </c>
      <c r="I485" s="135">
        <f t="shared" si="218"/>
        <v>0</v>
      </c>
      <c r="J485" s="167">
        <f t="shared" si="219"/>
        <v>0</v>
      </c>
      <c r="K485" s="149"/>
      <c r="L485" s="130">
        <v>0</v>
      </c>
      <c r="M485" s="131">
        <v>0</v>
      </c>
      <c r="N485" s="131">
        <v>0</v>
      </c>
      <c r="O485" s="132">
        <v>0</v>
      </c>
      <c r="P485" s="149"/>
      <c r="Q485" s="133">
        <v>0</v>
      </c>
      <c r="R485" s="131">
        <v>0</v>
      </c>
      <c r="S485" s="131">
        <v>0</v>
      </c>
      <c r="T485" s="132">
        <v>0</v>
      </c>
      <c r="U485" s="149"/>
      <c r="V485" s="133">
        <v>0</v>
      </c>
      <c r="W485" s="131">
        <v>0</v>
      </c>
      <c r="X485" s="131">
        <v>0</v>
      </c>
      <c r="Y485" s="132">
        <v>0</v>
      </c>
      <c r="Z485" s="149"/>
      <c r="AA485" s="133">
        <v>0</v>
      </c>
      <c r="AB485" s="131">
        <v>0</v>
      </c>
      <c r="AC485" s="131">
        <v>0</v>
      </c>
      <c r="AD485" s="132">
        <v>0</v>
      </c>
      <c r="AE485" s="149"/>
      <c r="AF485" s="133">
        <v>0</v>
      </c>
      <c r="AG485" s="131">
        <v>0</v>
      </c>
      <c r="AH485" s="131">
        <v>0</v>
      </c>
      <c r="AI485" s="132">
        <v>0</v>
      </c>
      <c r="AJ485" s="133">
        <f t="shared" si="220"/>
        <v>0</v>
      </c>
      <c r="AK485" s="131">
        <f t="shared" si="221"/>
        <v>0</v>
      </c>
      <c r="AL485" s="131">
        <f t="shared" si="222"/>
        <v>0</v>
      </c>
      <c r="AM485" s="131">
        <f t="shared" si="223"/>
        <v>0</v>
      </c>
      <c r="AN485" s="136">
        <f t="shared" si="224"/>
        <v>0</v>
      </c>
      <c r="AO485" s="133">
        <f t="shared" si="225"/>
        <v>0</v>
      </c>
      <c r="AP485" s="131">
        <f t="shared" si="226"/>
        <v>0</v>
      </c>
      <c r="AQ485" s="131">
        <f t="shared" si="227"/>
        <v>0</v>
      </c>
      <c r="AR485" s="131">
        <f t="shared" si="228"/>
        <v>0</v>
      </c>
      <c r="AS485" s="136">
        <f t="shared" si="229"/>
        <v>0</v>
      </c>
      <c r="AT485" s="133">
        <f t="shared" si="230"/>
        <v>0</v>
      </c>
      <c r="AU485" s="131">
        <f t="shared" si="231"/>
        <v>0</v>
      </c>
      <c r="AV485" s="131">
        <f t="shared" si="232"/>
        <v>0</v>
      </c>
      <c r="AW485" s="131">
        <f t="shared" si="233"/>
        <v>0</v>
      </c>
      <c r="AX485" s="136">
        <f t="shared" si="234"/>
        <v>0</v>
      </c>
      <c r="AY485" s="133">
        <f t="shared" si="235"/>
        <v>0</v>
      </c>
      <c r="AZ485" s="131">
        <f t="shared" si="236"/>
        <v>0</v>
      </c>
      <c r="BA485" s="131">
        <f t="shared" si="237"/>
        <v>0</v>
      </c>
      <c r="BB485" s="131">
        <f t="shared" si="238"/>
        <v>0</v>
      </c>
      <c r="BC485" s="132">
        <f t="shared" si="239"/>
        <v>0</v>
      </c>
    </row>
    <row r="486" spans="1:55" x14ac:dyDescent="0.25">
      <c r="A486" s="138" t="s">
        <v>995</v>
      </c>
      <c r="B486" s="131" t="s">
        <v>44</v>
      </c>
      <c r="C486" s="131" t="s">
        <v>2129</v>
      </c>
      <c r="D486" s="131" t="s">
        <v>138</v>
      </c>
      <c r="E486" s="132" t="s">
        <v>1311</v>
      </c>
      <c r="F486" s="149"/>
      <c r="G486" s="153">
        <f t="shared" si="216"/>
        <v>0</v>
      </c>
      <c r="H486" s="134">
        <f t="shared" si="217"/>
        <v>0</v>
      </c>
      <c r="I486" s="135">
        <f t="shared" si="218"/>
        <v>0</v>
      </c>
      <c r="J486" s="167">
        <f t="shared" si="219"/>
        <v>0</v>
      </c>
      <c r="K486" s="149"/>
      <c r="L486" s="130">
        <v>0</v>
      </c>
      <c r="M486" s="131">
        <v>0</v>
      </c>
      <c r="N486" s="131">
        <v>0</v>
      </c>
      <c r="O486" s="132">
        <v>0</v>
      </c>
      <c r="P486" s="149"/>
      <c r="Q486" s="133">
        <v>0</v>
      </c>
      <c r="R486" s="131">
        <v>0</v>
      </c>
      <c r="S486" s="131">
        <v>0</v>
      </c>
      <c r="T486" s="132">
        <v>0</v>
      </c>
      <c r="U486" s="149"/>
      <c r="V486" s="133">
        <v>0</v>
      </c>
      <c r="W486" s="131">
        <v>0</v>
      </c>
      <c r="X486" s="131">
        <v>0</v>
      </c>
      <c r="Y486" s="132">
        <v>0</v>
      </c>
      <c r="Z486" s="149"/>
      <c r="AA486" s="133">
        <v>0</v>
      </c>
      <c r="AB486" s="131">
        <v>0</v>
      </c>
      <c r="AC486" s="131">
        <v>0</v>
      </c>
      <c r="AD486" s="132">
        <v>0</v>
      </c>
      <c r="AE486" s="149"/>
      <c r="AF486" s="133">
        <v>0</v>
      </c>
      <c r="AG486" s="131">
        <v>0</v>
      </c>
      <c r="AH486" s="131">
        <v>0</v>
      </c>
      <c r="AI486" s="132">
        <v>0</v>
      </c>
      <c r="AJ486" s="133">
        <f t="shared" si="220"/>
        <v>0</v>
      </c>
      <c r="AK486" s="131">
        <f t="shared" si="221"/>
        <v>0</v>
      </c>
      <c r="AL486" s="131">
        <f t="shared" si="222"/>
        <v>0</v>
      </c>
      <c r="AM486" s="131">
        <f t="shared" si="223"/>
        <v>0</v>
      </c>
      <c r="AN486" s="136">
        <f t="shared" si="224"/>
        <v>0</v>
      </c>
      <c r="AO486" s="133">
        <f t="shared" si="225"/>
        <v>0</v>
      </c>
      <c r="AP486" s="131">
        <f t="shared" si="226"/>
        <v>0</v>
      </c>
      <c r="AQ486" s="131">
        <f t="shared" si="227"/>
        <v>0</v>
      </c>
      <c r="AR486" s="131">
        <f t="shared" si="228"/>
        <v>0</v>
      </c>
      <c r="AS486" s="136">
        <f t="shared" si="229"/>
        <v>0</v>
      </c>
      <c r="AT486" s="133">
        <f t="shared" si="230"/>
        <v>0</v>
      </c>
      <c r="AU486" s="131">
        <f t="shared" si="231"/>
        <v>0</v>
      </c>
      <c r="AV486" s="131">
        <f t="shared" si="232"/>
        <v>0</v>
      </c>
      <c r="AW486" s="131">
        <f t="shared" si="233"/>
        <v>0</v>
      </c>
      <c r="AX486" s="136">
        <f t="shared" si="234"/>
        <v>0</v>
      </c>
      <c r="AY486" s="133">
        <f t="shared" si="235"/>
        <v>0</v>
      </c>
      <c r="AZ486" s="131">
        <f t="shared" si="236"/>
        <v>0</v>
      </c>
      <c r="BA486" s="131">
        <f t="shared" si="237"/>
        <v>0</v>
      </c>
      <c r="BB486" s="131">
        <f t="shared" si="238"/>
        <v>0</v>
      </c>
      <c r="BC486" s="132">
        <f t="shared" si="239"/>
        <v>0</v>
      </c>
    </row>
    <row r="487" spans="1:55" x14ac:dyDescent="0.25">
      <c r="A487" s="138" t="s">
        <v>996</v>
      </c>
      <c r="B487" s="131" t="s">
        <v>47</v>
      </c>
      <c r="C487" s="131" t="s">
        <v>104</v>
      </c>
      <c r="D487" s="131" t="s">
        <v>1993</v>
      </c>
      <c r="E487" s="132" t="s">
        <v>1314</v>
      </c>
      <c r="F487" s="149"/>
      <c r="G487" s="153">
        <f t="shared" si="216"/>
        <v>0</v>
      </c>
      <c r="H487" s="134">
        <f t="shared" si="217"/>
        <v>1</v>
      </c>
      <c r="I487" s="135">
        <f t="shared" si="218"/>
        <v>2</v>
      </c>
      <c r="J487" s="167">
        <f t="shared" si="219"/>
        <v>206</v>
      </c>
      <c r="K487" s="149"/>
      <c r="L487" s="130">
        <v>0</v>
      </c>
      <c r="M487" s="131">
        <v>0</v>
      </c>
      <c r="N487" s="131">
        <v>0</v>
      </c>
      <c r="O487" s="132">
        <v>0</v>
      </c>
      <c r="P487" s="149"/>
      <c r="Q487" s="133">
        <v>0</v>
      </c>
      <c r="R487" s="131">
        <v>0</v>
      </c>
      <c r="S487" s="131">
        <v>0</v>
      </c>
      <c r="T487" s="132">
        <v>0</v>
      </c>
      <c r="U487" s="149"/>
      <c r="V487" s="133">
        <v>0</v>
      </c>
      <c r="W487" s="131">
        <v>0</v>
      </c>
      <c r="X487" s="131">
        <v>0</v>
      </c>
      <c r="Y487" s="132">
        <v>20</v>
      </c>
      <c r="Z487" s="149"/>
      <c r="AA487" s="133">
        <v>0</v>
      </c>
      <c r="AB487" s="131">
        <v>1</v>
      </c>
      <c r="AC487" s="131">
        <v>2</v>
      </c>
      <c r="AD487" s="132">
        <v>166</v>
      </c>
      <c r="AE487" s="149"/>
      <c r="AF487" s="133">
        <v>0</v>
      </c>
      <c r="AG487" s="131">
        <v>0</v>
      </c>
      <c r="AH487" s="131">
        <v>0</v>
      </c>
      <c r="AI487" s="132">
        <v>20</v>
      </c>
      <c r="AJ487" s="133">
        <f t="shared" si="220"/>
        <v>0</v>
      </c>
      <c r="AK487" s="131">
        <f t="shared" si="221"/>
        <v>0</v>
      </c>
      <c r="AL487" s="131">
        <f t="shared" si="222"/>
        <v>20</v>
      </c>
      <c r="AM487" s="131">
        <f t="shared" si="223"/>
        <v>166</v>
      </c>
      <c r="AN487" s="136">
        <f t="shared" si="224"/>
        <v>20</v>
      </c>
      <c r="AO487" s="133">
        <f t="shared" si="225"/>
        <v>0</v>
      </c>
      <c r="AP487" s="131">
        <f t="shared" si="226"/>
        <v>0</v>
      </c>
      <c r="AQ487" s="131">
        <f t="shared" si="227"/>
        <v>0</v>
      </c>
      <c r="AR487" s="131">
        <f t="shared" si="228"/>
        <v>0</v>
      </c>
      <c r="AS487" s="136">
        <f t="shared" si="229"/>
        <v>0</v>
      </c>
      <c r="AT487" s="133">
        <f t="shared" si="230"/>
        <v>0</v>
      </c>
      <c r="AU487" s="131">
        <f t="shared" si="231"/>
        <v>0</v>
      </c>
      <c r="AV487" s="131">
        <f t="shared" si="232"/>
        <v>0</v>
      </c>
      <c r="AW487" s="131">
        <f t="shared" si="233"/>
        <v>1</v>
      </c>
      <c r="AX487" s="136">
        <f t="shared" si="234"/>
        <v>0</v>
      </c>
      <c r="AY487" s="133">
        <f t="shared" si="235"/>
        <v>0</v>
      </c>
      <c r="AZ487" s="131">
        <f t="shared" si="236"/>
        <v>0</v>
      </c>
      <c r="BA487" s="131">
        <f t="shared" si="237"/>
        <v>0</v>
      </c>
      <c r="BB487" s="131">
        <f t="shared" si="238"/>
        <v>2</v>
      </c>
      <c r="BC487" s="132">
        <f t="shared" si="239"/>
        <v>0</v>
      </c>
    </row>
    <row r="488" spans="1:55" x14ac:dyDescent="0.25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49"/>
      <c r="G488" s="153">
        <f t="shared" si="216"/>
        <v>0</v>
      </c>
      <c r="H488" s="134">
        <f t="shared" si="217"/>
        <v>0</v>
      </c>
      <c r="I488" s="135">
        <f t="shared" si="218"/>
        <v>0</v>
      </c>
      <c r="J488" s="167">
        <f t="shared" si="219"/>
        <v>0</v>
      </c>
      <c r="K488" s="149"/>
      <c r="L488" s="130">
        <v>0</v>
      </c>
      <c r="M488" s="131">
        <v>0</v>
      </c>
      <c r="N488" s="131">
        <v>0</v>
      </c>
      <c r="O488" s="132">
        <v>0</v>
      </c>
      <c r="P488" s="149"/>
      <c r="Q488" s="133">
        <v>0</v>
      </c>
      <c r="R488" s="131">
        <v>0</v>
      </c>
      <c r="S488" s="131">
        <v>0</v>
      </c>
      <c r="T488" s="132">
        <v>0</v>
      </c>
      <c r="U488" s="149"/>
      <c r="V488" s="133">
        <v>0</v>
      </c>
      <c r="W488" s="131">
        <v>0</v>
      </c>
      <c r="X488" s="131">
        <v>0</v>
      </c>
      <c r="Y488" s="132">
        <v>0</v>
      </c>
      <c r="Z488" s="149"/>
      <c r="AA488" s="133">
        <v>0</v>
      </c>
      <c r="AB488" s="131">
        <v>0</v>
      </c>
      <c r="AC488" s="131">
        <v>0</v>
      </c>
      <c r="AD488" s="132">
        <v>0</v>
      </c>
      <c r="AE488" s="149"/>
      <c r="AF488" s="133">
        <v>0</v>
      </c>
      <c r="AG488" s="131">
        <v>0</v>
      </c>
      <c r="AH488" s="131">
        <v>0</v>
      </c>
      <c r="AI488" s="132">
        <v>0</v>
      </c>
      <c r="AJ488" s="133">
        <f t="shared" si="220"/>
        <v>0</v>
      </c>
      <c r="AK488" s="131">
        <f t="shared" si="221"/>
        <v>0</v>
      </c>
      <c r="AL488" s="131">
        <f t="shared" si="222"/>
        <v>0</v>
      </c>
      <c r="AM488" s="131">
        <f t="shared" si="223"/>
        <v>0</v>
      </c>
      <c r="AN488" s="136">
        <f t="shared" si="224"/>
        <v>0</v>
      </c>
      <c r="AO488" s="133">
        <f t="shared" si="225"/>
        <v>0</v>
      </c>
      <c r="AP488" s="131">
        <f t="shared" si="226"/>
        <v>0</v>
      </c>
      <c r="AQ488" s="131">
        <f t="shared" si="227"/>
        <v>0</v>
      </c>
      <c r="AR488" s="131">
        <f t="shared" si="228"/>
        <v>0</v>
      </c>
      <c r="AS488" s="136">
        <f t="shared" si="229"/>
        <v>0</v>
      </c>
      <c r="AT488" s="133">
        <f t="shared" si="230"/>
        <v>0</v>
      </c>
      <c r="AU488" s="131">
        <f t="shared" si="231"/>
        <v>0</v>
      </c>
      <c r="AV488" s="131">
        <f t="shared" si="232"/>
        <v>0</v>
      </c>
      <c r="AW488" s="131">
        <f t="shared" si="233"/>
        <v>0</v>
      </c>
      <c r="AX488" s="136">
        <f t="shared" si="234"/>
        <v>0</v>
      </c>
      <c r="AY488" s="133">
        <f t="shared" si="235"/>
        <v>0</v>
      </c>
      <c r="AZ488" s="131">
        <f t="shared" si="236"/>
        <v>0</v>
      </c>
      <c r="BA488" s="131">
        <f t="shared" si="237"/>
        <v>0</v>
      </c>
      <c r="BB488" s="131">
        <f t="shared" si="238"/>
        <v>0</v>
      </c>
      <c r="BC488" s="132">
        <f t="shared" si="239"/>
        <v>0</v>
      </c>
    </row>
    <row r="489" spans="1:55" x14ac:dyDescent="0.25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49"/>
      <c r="G489" s="153">
        <f t="shared" si="216"/>
        <v>0</v>
      </c>
      <c r="H489" s="134">
        <f t="shared" si="217"/>
        <v>0</v>
      </c>
      <c r="I489" s="135">
        <f t="shared" si="218"/>
        <v>0</v>
      </c>
      <c r="J489" s="167">
        <f t="shared" si="219"/>
        <v>0</v>
      </c>
      <c r="K489" s="149"/>
      <c r="L489" s="130">
        <v>0</v>
      </c>
      <c r="M489" s="131">
        <v>0</v>
      </c>
      <c r="N489" s="131">
        <v>0</v>
      </c>
      <c r="O489" s="132">
        <v>0</v>
      </c>
      <c r="P489" s="149"/>
      <c r="Q489" s="133">
        <v>0</v>
      </c>
      <c r="R489" s="131">
        <v>0</v>
      </c>
      <c r="S489" s="131">
        <v>0</v>
      </c>
      <c r="T489" s="132">
        <v>0</v>
      </c>
      <c r="U489" s="149"/>
      <c r="V489" s="133">
        <v>0</v>
      </c>
      <c r="W489" s="131">
        <v>0</v>
      </c>
      <c r="X489" s="131">
        <v>0</v>
      </c>
      <c r="Y489" s="132">
        <v>0</v>
      </c>
      <c r="Z489" s="149"/>
      <c r="AA489" s="133">
        <v>0</v>
      </c>
      <c r="AB489" s="131">
        <v>0</v>
      </c>
      <c r="AC489" s="131">
        <v>0</v>
      </c>
      <c r="AD489" s="132">
        <v>0</v>
      </c>
      <c r="AE489" s="149"/>
      <c r="AF489" s="133">
        <v>0</v>
      </c>
      <c r="AG489" s="131">
        <v>0</v>
      </c>
      <c r="AH489" s="131">
        <v>0</v>
      </c>
      <c r="AI489" s="132">
        <v>0</v>
      </c>
      <c r="AJ489" s="133">
        <f t="shared" si="220"/>
        <v>0</v>
      </c>
      <c r="AK489" s="131">
        <f t="shared" si="221"/>
        <v>0</v>
      </c>
      <c r="AL489" s="131">
        <f t="shared" si="222"/>
        <v>0</v>
      </c>
      <c r="AM489" s="131">
        <f t="shared" si="223"/>
        <v>0</v>
      </c>
      <c r="AN489" s="136">
        <f t="shared" si="224"/>
        <v>0</v>
      </c>
      <c r="AO489" s="133">
        <f t="shared" si="225"/>
        <v>0</v>
      </c>
      <c r="AP489" s="131">
        <f t="shared" si="226"/>
        <v>0</v>
      </c>
      <c r="AQ489" s="131">
        <f t="shared" si="227"/>
        <v>0</v>
      </c>
      <c r="AR489" s="131">
        <f t="shared" si="228"/>
        <v>0</v>
      </c>
      <c r="AS489" s="136">
        <f t="shared" si="229"/>
        <v>0</v>
      </c>
      <c r="AT489" s="133">
        <f t="shared" si="230"/>
        <v>0</v>
      </c>
      <c r="AU489" s="131">
        <f t="shared" si="231"/>
        <v>0</v>
      </c>
      <c r="AV489" s="131">
        <f t="shared" si="232"/>
        <v>0</v>
      </c>
      <c r="AW489" s="131">
        <f t="shared" si="233"/>
        <v>0</v>
      </c>
      <c r="AX489" s="136">
        <f t="shared" si="234"/>
        <v>0</v>
      </c>
      <c r="AY489" s="133">
        <f t="shared" si="235"/>
        <v>0</v>
      </c>
      <c r="AZ489" s="131">
        <f t="shared" si="236"/>
        <v>0</v>
      </c>
      <c r="BA489" s="131">
        <f t="shared" si="237"/>
        <v>0</v>
      </c>
      <c r="BB489" s="131">
        <f t="shared" si="238"/>
        <v>0</v>
      </c>
      <c r="BC489" s="132">
        <f t="shared" si="239"/>
        <v>0</v>
      </c>
    </row>
    <row r="490" spans="1:55" x14ac:dyDescent="0.25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49"/>
      <c r="G490" s="153">
        <f t="shared" si="216"/>
        <v>0</v>
      </c>
      <c r="H490" s="134">
        <f t="shared" si="217"/>
        <v>0</v>
      </c>
      <c r="I490" s="135">
        <f t="shared" si="218"/>
        <v>0</v>
      </c>
      <c r="J490" s="167">
        <f t="shared" si="219"/>
        <v>0</v>
      </c>
      <c r="K490" s="149"/>
      <c r="L490" s="130">
        <v>0</v>
      </c>
      <c r="M490" s="131">
        <v>0</v>
      </c>
      <c r="N490" s="131">
        <v>0</v>
      </c>
      <c r="O490" s="132">
        <v>0</v>
      </c>
      <c r="P490" s="149"/>
      <c r="Q490" s="133">
        <v>0</v>
      </c>
      <c r="R490" s="131">
        <v>0</v>
      </c>
      <c r="S490" s="131">
        <v>0</v>
      </c>
      <c r="T490" s="132">
        <v>0</v>
      </c>
      <c r="U490" s="149"/>
      <c r="V490" s="133">
        <v>0</v>
      </c>
      <c r="W490" s="131">
        <v>0</v>
      </c>
      <c r="X490" s="131">
        <v>0</v>
      </c>
      <c r="Y490" s="132">
        <v>0</v>
      </c>
      <c r="Z490" s="149"/>
      <c r="AA490" s="133">
        <v>0</v>
      </c>
      <c r="AB490" s="131">
        <v>0</v>
      </c>
      <c r="AC490" s="131">
        <v>0</v>
      </c>
      <c r="AD490" s="132">
        <v>0</v>
      </c>
      <c r="AE490" s="149"/>
      <c r="AF490" s="133">
        <v>0</v>
      </c>
      <c r="AG490" s="131">
        <v>0</v>
      </c>
      <c r="AH490" s="131">
        <v>0</v>
      </c>
      <c r="AI490" s="132">
        <v>0</v>
      </c>
      <c r="AJ490" s="133">
        <f t="shared" si="220"/>
        <v>0</v>
      </c>
      <c r="AK490" s="131">
        <f t="shared" si="221"/>
        <v>0</v>
      </c>
      <c r="AL490" s="131">
        <f t="shared" si="222"/>
        <v>0</v>
      </c>
      <c r="AM490" s="131">
        <f t="shared" si="223"/>
        <v>0</v>
      </c>
      <c r="AN490" s="136">
        <f t="shared" si="224"/>
        <v>0</v>
      </c>
      <c r="AO490" s="133">
        <f t="shared" si="225"/>
        <v>0</v>
      </c>
      <c r="AP490" s="131">
        <f t="shared" si="226"/>
        <v>0</v>
      </c>
      <c r="AQ490" s="131">
        <f t="shared" si="227"/>
        <v>0</v>
      </c>
      <c r="AR490" s="131">
        <f t="shared" si="228"/>
        <v>0</v>
      </c>
      <c r="AS490" s="136">
        <f t="shared" si="229"/>
        <v>0</v>
      </c>
      <c r="AT490" s="133">
        <f t="shared" si="230"/>
        <v>0</v>
      </c>
      <c r="AU490" s="131">
        <f t="shared" si="231"/>
        <v>0</v>
      </c>
      <c r="AV490" s="131">
        <f t="shared" si="232"/>
        <v>0</v>
      </c>
      <c r="AW490" s="131">
        <f t="shared" si="233"/>
        <v>0</v>
      </c>
      <c r="AX490" s="136">
        <f t="shared" si="234"/>
        <v>0</v>
      </c>
      <c r="AY490" s="133">
        <f t="shared" si="235"/>
        <v>0</v>
      </c>
      <c r="AZ490" s="131">
        <f t="shared" si="236"/>
        <v>0</v>
      </c>
      <c r="BA490" s="131">
        <f t="shared" si="237"/>
        <v>0</v>
      </c>
      <c r="BB490" s="131">
        <f t="shared" si="238"/>
        <v>0</v>
      </c>
      <c r="BC490" s="132">
        <f t="shared" si="239"/>
        <v>0</v>
      </c>
    </row>
    <row r="491" spans="1:55" x14ac:dyDescent="0.25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49"/>
      <c r="G491" s="153">
        <f t="shared" si="216"/>
        <v>0</v>
      </c>
      <c r="H491" s="134">
        <f t="shared" si="217"/>
        <v>0</v>
      </c>
      <c r="I491" s="135">
        <f t="shared" si="218"/>
        <v>0</v>
      </c>
      <c r="J491" s="167">
        <f t="shared" si="219"/>
        <v>0</v>
      </c>
      <c r="K491" s="149"/>
      <c r="L491" s="130">
        <v>0</v>
      </c>
      <c r="M491" s="131">
        <v>0</v>
      </c>
      <c r="N491" s="131">
        <v>0</v>
      </c>
      <c r="O491" s="132">
        <v>0</v>
      </c>
      <c r="P491" s="149"/>
      <c r="Q491" s="133">
        <v>0</v>
      </c>
      <c r="R491" s="131">
        <v>0</v>
      </c>
      <c r="S491" s="131">
        <v>0</v>
      </c>
      <c r="T491" s="132">
        <v>0</v>
      </c>
      <c r="U491" s="149"/>
      <c r="V491" s="133">
        <v>0</v>
      </c>
      <c r="W491" s="131">
        <v>0</v>
      </c>
      <c r="X491" s="131">
        <v>0</v>
      </c>
      <c r="Y491" s="132">
        <v>0</v>
      </c>
      <c r="Z491" s="149"/>
      <c r="AA491" s="133">
        <v>0</v>
      </c>
      <c r="AB491" s="131">
        <v>0</v>
      </c>
      <c r="AC491" s="131">
        <v>0</v>
      </c>
      <c r="AD491" s="132">
        <v>0</v>
      </c>
      <c r="AE491" s="149"/>
      <c r="AF491" s="133">
        <v>0</v>
      </c>
      <c r="AG491" s="131">
        <v>0</v>
      </c>
      <c r="AH491" s="131">
        <v>0</v>
      </c>
      <c r="AI491" s="132">
        <v>0</v>
      </c>
      <c r="AJ491" s="133">
        <f t="shared" si="220"/>
        <v>0</v>
      </c>
      <c r="AK491" s="131">
        <f t="shared" si="221"/>
        <v>0</v>
      </c>
      <c r="AL491" s="131">
        <f t="shared" si="222"/>
        <v>0</v>
      </c>
      <c r="AM491" s="131">
        <f t="shared" si="223"/>
        <v>0</v>
      </c>
      <c r="AN491" s="136">
        <f t="shared" si="224"/>
        <v>0</v>
      </c>
      <c r="AO491" s="133">
        <f t="shared" si="225"/>
        <v>0</v>
      </c>
      <c r="AP491" s="131">
        <f t="shared" si="226"/>
        <v>0</v>
      </c>
      <c r="AQ491" s="131">
        <f t="shared" si="227"/>
        <v>0</v>
      </c>
      <c r="AR491" s="131">
        <f t="shared" si="228"/>
        <v>0</v>
      </c>
      <c r="AS491" s="136">
        <f t="shared" si="229"/>
        <v>0</v>
      </c>
      <c r="AT491" s="133">
        <f t="shared" si="230"/>
        <v>0</v>
      </c>
      <c r="AU491" s="131">
        <f t="shared" si="231"/>
        <v>0</v>
      </c>
      <c r="AV491" s="131">
        <f t="shared" si="232"/>
        <v>0</v>
      </c>
      <c r="AW491" s="131">
        <f t="shared" si="233"/>
        <v>0</v>
      </c>
      <c r="AX491" s="136">
        <f t="shared" si="234"/>
        <v>0</v>
      </c>
      <c r="AY491" s="133">
        <f t="shared" si="235"/>
        <v>0</v>
      </c>
      <c r="AZ491" s="131">
        <f t="shared" si="236"/>
        <v>0</v>
      </c>
      <c r="BA491" s="131">
        <f t="shared" si="237"/>
        <v>0</v>
      </c>
      <c r="BB491" s="131">
        <f t="shared" si="238"/>
        <v>0</v>
      </c>
      <c r="BC491" s="132">
        <f t="shared" si="239"/>
        <v>0</v>
      </c>
    </row>
    <row r="492" spans="1:55" x14ac:dyDescent="0.25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1954</v>
      </c>
      <c r="F492" s="149"/>
      <c r="G492" s="153">
        <f t="shared" si="216"/>
        <v>0</v>
      </c>
      <c r="H492" s="134">
        <f t="shared" si="217"/>
        <v>0</v>
      </c>
      <c r="I492" s="135">
        <f t="shared" si="218"/>
        <v>0</v>
      </c>
      <c r="J492" s="167">
        <f t="shared" si="219"/>
        <v>20</v>
      </c>
      <c r="K492" s="149"/>
      <c r="L492" s="130">
        <v>0</v>
      </c>
      <c r="M492" s="131">
        <v>0</v>
      </c>
      <c r="N492" s="131">
        <v>0</v>
      </c>
      <c r="O492" s="132">
        <v>0</v>
      </c>
      <c r="P492" s="149"/>
      <c r="Q492" s="133">
        <v>0</v>
      </c>
      <c r="R492" s="131">
        <v>0</v>
      </c>
      <c r="S492" s="131">
        <v>0</v>
      </c>
      <c r="T492" s="132">
        <v>20</v>
      </c>
      <c r="U492" s="149"/>
      <c r="V492" s="133">
        <v>0</v>
      </c>
      <c r="W492" s="131">
        <v>0</v>
      </c>
      <c r="X492" s="131">
        <v>0</v>
      </c>
      <c r="Y492" s="132">
        <v>0</v>
      </c>
      <c r="Z492" s="149"/>
      <c r="AA492" s="133">
        <v>0</v>
      </c>
      <c r="AB492" s="131">
        <v>0</v>
      </c>
      <c r="AC492" s="131">
        <v>0</v>
      </c>
      <c r="AD492" s="132">
        <v>0</v>
      </c>
      <c r="AE492" s="149"/>
      <c r="AF492" s="133">
        <v>0</v>
      </c>
      <c r="AG492" s="131">
        <v>0</v>
      </c>
      <c r="AH492" s="131">
        <v>0</v>
      </c>
      <c r="AI492" s="132">
        <v>0</v>
      </c>
      <c r="AJ492" s="133">
        <f t="shared" si="220"/>
        <v>0</v>
      </c>
      <c r="AK492" s="131">
        <f t="shared" si="221"/>
        <v>20</v>
      </c>
      <c r="AL492" s="131">
        <f t="shared" si="222"/>
        <v>0</v>
      </c>
      <c r="AM492" s="131">
        <f t="shared" si="223"/>
        <v>0</v>
      </c>
      <c r="AN492" s="136">
        <f t="shared" si="224"/>
        <v>0</v>
      </c>
      <c r="AO492" s="133">
        <f t="shared" si="225"/>
        <v>0</v>
      </c>
      <c r="AP492" s="131">
        <f t="shared" si="226"/>
        <v>0</v>
      </c>
      <c r="AQ492" s="131">
        <f t="shared" si="227"/>
        <v>0</v>
      </c>
      <c r="AR492" s="131">
        <f t="shared" si="228"/>
        <v>0</v>
      </c>
      <c r="AS492" s="136">
        <f t="shared" si="229"/>
        <v>0</v>
      </c>
      <c r="AT492" s="133">
        <f t="shared" si="230"/>
        <v>0</v>
      </c>
      <c r="AU492" s="131">
        <f t="shared" si="231"/>
        <v>0</v>
      </c>
      <c r="AV492" s="131">
        <f t="shared" si="232"/>
        <v>0</v>
      </c>
      <c r="AW492" s="131">
        <f t="shared" si="233"/>
        <v>0</v>
      </c>
      <c r="AX492" s="136">
        <f t="shared" si="234"/>
        <v>0</v>
      </c>
      <c r="AY492" s="133">
        <f t="shared" si="235"/>
        <v>0</v>
      </c>
      <c r="AZ492" s="131">
        <f t="shared" si="236"/>
        <v>0</v>
      </c>
      <c r="BA492" s="131">
        <f t="shared" si="237"/>
        <v>0</v>
      </c>
      <c r="BB492" s="131">
        <f t="shared" si="238"/>
        <v>0</v>
      </c>
      <c r="BC492" s="132">
        <f t="shared" si="239"/>
        <v>0</v>
      </c>
    </row>
    <row r="493" spans="1:55" x14ac:dyDescent="0.25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49"/>
      <c r="G493" s="153">
        <f t="shared" si="216"/>
        <v>0</v>
      </c>
      <c r="H493" s="134">
        <f t="shared" si="217"/>
        <v>0</v>
      </c>
      <c r="I493" s="135">
        <f t="shared" si="218"/>
        <v>0</v>
      </c>
      <c r="J493" s="167">
        <f t="shared" si="219"/>
        <v>0</v>
      </c>
      <c r="K493" s="149"/>
      <c r="L493" s="130">
        <v>0</v>
      </c>
      <c r="M493" s="131">
        <v>0</v>
      </c>
      <c r="N493" s="131">
        <v>0</v>
      </c>
      <c r="O493" s="132">
        <v>0</v>
      </c>
      <c r="P493" s="149"/>
      <c r="Q493" s="133">
        <v>0</v>
      </c>
      <c r="R493" s="131">
        <v>0</v>
      </c>
      <c r="S493" s="131">
        <v>0</v>
      </c>
      <c r="T493" s="132">
        <v>0</v>
      </c>
      <c r="U493" s="149"/>
      <c r="V493" s="133">
        <v>0</v>
      </c>
      <c r="W493" s="131">
        <v>0</v>
      </c>
      <c r="X493" s="131">
        <v>0</v>
      </c>
      <c r="Y493" s="132">
        <v>0</v>
      </c>
      <c r="Z493" s="149"/>
      <c r="AA493" s="133">
        <v>0</v>
      </c>
      <c r="AB493" s="131">
        <v>0</v>
      </c>
      <c r="AC493" s="131">
        <v>0</v>
      </c>
      <c r="AD493" s="132">
        <v>0</v>
      </c>
      <c r="AE493" s="149"/>
      <c r="AF493" s="133">
        <v>0</v>
      </c>
      <c r="AG493" s="131">
        <v>0</v>
      </c>
      <c r="AH493" s="131">
        <v>0</v>
      </c>
      <c r="AI493" s="132">
        <v>0</v>
      </c>
      <c r="AJ493" s="133">
        <f t="shared" si="220"/>
        <v>0</v>
      </c>
      <c r="AK493" s="131">
        <f t="shared" si="221"/>
        <v>0</v>
      </c>
      <c r="AL493" s="131">
        <f t="shared" si="222"/>
        <v>0</v>
      </c>
      <c r="AM493" s="131">
        <f t="shared" si="223"/>
        <v>0</v>
      </c>
      <c r="AN493" s="136">
        <f t="shared" si="224"/>
        <v>0</v>
      </c>
      <c r="AO493" s="133">
        <f t="shared" si="225"/>
        <v>0</v>
      </c>
      <c r="AP493" s="131">
        <f t="shared" si="226"/>
        <v>0</v>
      </c>
      <c r="AQ493" s="131">
        <f t="shared" si="227"/>
        <v>0</v>
      </c>
      <c r="AR493" s="131">
        <f t="shared" si="228"/>
        <v>0</v>
      </c>
      <c r="AS493" s="136">
        <f t="shared" si="229"/>
        <v>0</v>
      </c>
      <c r="AT493" s="133">
        <f t="shared" si="230"/>
        <v>0</v>
      </c>
      <c r="AU493" s="131">
        <f t="shared" si="231"/>
        <v>0</v>
      </c>
      <c r="AV493" s="131">
        <f t="shared" si="232"/>
        <v>0</v>
      </c>
      <c r="AW493" s="131">
        <f t="shared" si="233"/>
        <v>0</v>
      </c>
      <c r="AX493" s="136">
        <f t="shared" si="234"/>
        <v>0</v>
      </c>
      <c r="AY493" s="133">
        <f t="shared" si="235"/>
        <v>0</v>
      </c>
      <c r="AZ493" s="131">
        <f t="shared" si="236"/>
        <v>0</v>
      </c>
      <c r="BA493" s="131">
        <f t="shared" si="237"/>
        <v>0</v>
      </c>
      <c r="BB493" s="131">
        <f t="shared" si="238"/>
        <v>0</v>
      </c>
      <c r="BC493" s="132">
        <f t="shared" si="239"/>
        <v>0</v>
      </c>
    </row>
    <row r="494" spans="1:55" x14ac:dyDescent="0.25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49"/>
      <c r="G494" s="153">
        <f t="shared" si="216"/>
        <v>0</v>
      </c>
      <c r="H494" s="134">
        <f t="shared" si="217"/>
        <v>0</v>
      </c>
      <c r="I494" s="135">
        <f t="shared" si="218"/>
        <v>0</v>
      </c>
      <c r="J494" s="167">
        <f t="shared" si="219"/>
        <v>0</v>
      </c>
      <c r="K494" s="149"/>
      <c r="L494" s="130">
        <v>0</v>
      </c>
      <c r="M494" s="131">
        <v>0</v>
      </c>
      <c r="N494" s="131">
        <v>0</v>
      </c>
      <c r="O494" s="132">
        <v>0</v>
      </c>
      <c r="P494" s="149"/>
      <c r="Q494" s="133">
        <v>0</v>
      </c>
      <c r="R494" s="131">
        <v>0</v>
      </c>
      <c r="S494" s="131">
        <v>0</v>
      </c>
      <c r="T494" s="132">
        <v>0</v>
      </c>
      <c r="U494" s="149"/>
      <c r="V494" s="133">
        <v>0</v>
      </c>
      <c r="W494" s="131">
        <v>0</v>
      </c>
      <c r="X494" s="131">
        <v>0</v>
      </c>
      <c r="Y494" s="132">
        <v>0</v>
      </c>
      <c r="Z494" s="149"/>
      <c r="AA494" s="133">
        <v>0</v>
      </c>
      <c r="AB494" s="131">
        <v>0</v>
      </c>
      <c r="AC494" s="131">
        <v>0</v>
      </c>
      <c r="AD494" s="132">
        <v>0</v>
      </c>
      <c r="AE494" s="149"/>
      <c r="AF494" s="133">
        <v>0</v>
      </c>
      <c r="AG494" s="131">
        <v>0</v>
      </c>
      <c r="AH494" s="131">
        <v>0</v>
      </c>
      <c r="AI494" s="132">
        <v>0</v>
      </c>
      <c r="AJ494" s="133">
        <f t="shared" si="220"/>
        <v>0</v>
      </c>
      <c r="AK494" s="131">
        <f t="shared" si="221"/>
        <v>0</v>
      </c>
      <c r="AL494" s="131">
        <f t="shared" si="222"/>
        <v>0</v>
      </c>
      <c r="AM494" s="131">
        <f t="shared" si="223"/>
        <v>0</v>
      </c>
      <c r="AN494" s="136">
        <f t="shared" si="224"/>
        <v>0</v>
      </c>
      <c r="AO494" s="133">
        <f t="shared" si="225"/>
        <v>0</v>
      </c>
      <c r="AP494" s="131">
        <f t="shared" si="226"/>
        <v>0</v>
      </c>
      <c r="AQ494" s="131">
        <f t="shared" si="227"/>
        <v>0</v>
      </c>
      <c r="AR494" s="131">
        <f t="shared" si="228"/>
        <v>0</v>
      </c>
      <c r="AS494" s="136">
        <f t="shared" si="229"/>
        <v>0</v>
      </c>
      <c r="AT494" s="133">
        <f t="shared" si="230"/>
        <v>0</v>
      </c>
      <c r="AU494" s="131">
        <f t="shared" si="231"/>
        <v>0</v>
      </c>
      <c r="AV494" s="131">
        <f t="shared" si="232"/>
        <v>0</v>
      </c>
      <c r="AW494" s="131">
        <f t="shared" si="233"/>
        <v>0</v>
      </c>
      <c r="AX494" s="136">
        <f t="shared" si="234"/>
        <v>0</v>
      </c>
      <c r="AY494" s="133">
        <f t="shared" si="235"/>
        <v>0</v>
      </c>
      <c r="AZ494" s="131">
        <f t="shared" si="236"/>
        <v>0</v>
      </c>
      <c r="BA494" s="131">
        <f t="shared" si="237"/>
        <v>0</v>
      </c>
      <c r="BB494" s="131">
        <f t="shared" si="238"/>
        <v>0</v>
      </c>
      <c r="BC494" s="132">
        <f t="shared" si="239"/>
        <v>0</v>
      </c>
    </row>
    <row r="495" spans="1:55" x14ac:dyDescent="0.25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49"/>
      <c r="G495" s="153">
        <f t="shared" si="216"/>
        <v>0</v>
      </c>
      <c r="H495" s="134">
        <f t="shared" si="217"/>
        <v>0</v>
      </c>
      <c r="I495" s="135">
        <f t="shared" si="218"/>
        <v>0</v>
      </c>
      <c r="J495" s="167">
        <f t="shared" si="219"/>
        <v>0</v>
      </c>
      <c r="K495" s="149"/>
      <c r="L495" s="130">
        <v>0</v>
      </c>
      <c r="M495" s="131">
        <v>0</v>
      </c>
      <c r="N495" s="131">
        <v>0</v>
      </c>
      <c r="O495" s="132">
        <v>0</v>
      </c>
      <c r="P495" s="149"/>
      <c r="Q495" s="133">
        <v>0</v>
      </c>
      <c r="R495" s="131">
        <v>0</v>
      </c>
      <c r="S495" s="131">
        <v>0</v>
      </c>
      <c r="T495" s="132">
        <v>0</v>
      </c>
      <c r="U495" s="149"/>
      <c r="V495" s="133">
        <v>0</v>
      </c>
      <c r="W495" s="131">
        <v>0</v>
      </c>
      <c r="X495" s="131">
        <v>0</v>
      </c>
      <c r="Y495" s="132">
        <v>0</v>
      </c>
      <c r="Z495" s="149"/>
      <c r="AA495" s="133">
        <v>0</v>
      </c>
      <c r="AB495" s="131">
        <v>0</v>
      </c>
      <c r="AC495" s="131">
        <v>0</v>
      </c>
      <c r="AD495" s="132">
        <v>0</v>
      </c>
      <c r="AE495" s="149"/>
      <c r="AF495" s="133">
        <v>0</v>
      </c>
      <c r="AG495" s="131">
        <v>0</v>
      </c>
      <c r="AH495" s="131">
        <v>0</v>
      </c>
      <c r="AI495" s="132">
        <v>0</v>
      </c>
      <c r="AJ495" s="133">
        <f t="shared" si="220"/>
        <v>0</v>
      </c>
      <c r="AK495" s="131">
        <f t="shared" si="221"/>
        <v>0</v>
      </c>
      <c r="AL495" s="131">
        <f t="shared" si="222"/>
        <v>0</v>
      </c>
      <c r="AM495" s="131">
        <f t="shared" si="223"/>
        <v>0</v>
      </c>
      <c r="AN495" s="136">
        <f t="shared" si="224"/>
        <v>0</v>
      </c>
      <c r="AO495" s="133">
        <f t="shared" si="225"/>
        <v>0</v>
      </c>
      <c r="AP495" s="131">
        <f t="shared" si="226"/>
        <v>0</v>
      </c>
      <c r="AQ495" s="131">
        <f t="shared" si="227"/>
        <v>0</v>
      </c>
      <c r="AR495" s="131">
        <f t="shared" si="228"/>
        <v>0</v>
      </c>
      <c r="AS495" s="136">
        <f t="shared" si="229"/>
        <v>0</v>
      </c>
      <c r="AT495" s="133">
        <f t="shared" si="230"/>
        <v>0</v>
      </c>
      <c r="AU495" s="131">
        <f t="shared" si="231"/>
        <v>0</v>
      </c>
      <c r="AV495" s="131">
        <f t="shared" si="232"/>
        <v>0</v>
      </c>
      <c r="AW495" s="131">
        <f t="shared" si="233"/>
        <v>0</v>
      </c>
      <c r="AX495" s="136">
        <f t="shared" si="234"/>
        <v>0</v>
      </c>
      <c r="AY495" s="133">
        <f t="shared" si="235"/>
        <v>0</v>
      </c>
      <c r="AZ495" s="131">
        <f t="shared" si="236"/>
        <v>0</v>
      </c>
      <c r="BA495" s="131">
        <f t="shared" si="237"/>
        <v>0</v>
      </c>
      <c r="BB495" s="131">
        <f t="shared" si="238"/>
        <v>0</v>
      </c>
      <c r="BC495" s="132">
        <f t="shared" si="239"/>
        <v>0</v>
      </c>
    </row>
    <row r="496" spans="1:55" x14ac:dyDescent="0.25">
      <c r="A496" s="138" t="s">
        <v>1017</v>
      </c>
      <c r="B496" s="131" t="s">
        <v>1529</v>
      </c>
      <c r="C496" s="131" t="s">
        <v>307</v>
      </c>
      <c r="D496" s="131" t="s">
        <v>143</v>
      </c>
      <c r="E496" s="132" t="s">
        <v>1955</v>
      </c>
      <c r="F496" s="149"/>
      <c r="G496" s="153">
        <f t="shared" si="216"/>
        <v>0</v>
      </c>
      <c r="H496" s="134">
        <f t="shared" si="217"/>
        <v>0</v>
      </c>
      <c r="I496" s="135">
        <f t="shared" si="218"/>
        <v>0</v>
      </c>
      <c r="J496" s="167">
        <f t="shared" si="219"/>
        <v>0</v>
      </c>
      <c r="K496" s="149"/>
      <c r="L496" s="130">
        <v>0</v>
      </c>
      <c r="M496" s="131">
        <v>0</v>
      </c>
      <c r="N496" s="131">
        <v>0</v>
      </c>
      <c r="O496" s="132">
        <v>0</v>
      </c>
      <c r="P496" s="149"/>
      <c r="Q496" s="133">
        <v>0</v>
      </c>
      <c r="R496" s="131">
        <v>0</v>
      </c>
      <c r="S496" s="131">
        <v>0</v>
      </c>
      <c r="T496" s="132">
        <v>0</v>
      </c>
      <c r="U496" s="149"/>
      <c r="V496" s="133">
        <v>0</v>
      </c>
      <c r="W496" s="131">
        <v>0</v>
      </c>
      <c r="X496" s="131">
        <v>0</v>
      </c>
      <c r="Y496" s="132">
        <v>0</v>
      </c>
      <c r="Z496" s="149"/>
      <c r="AA496" s="133">
        <v>0</v>
      </c>
      <c r="AB496" s="131">
        <v>0</v>
      </c>
      <c r="AC496" s="131">
        <v>0</v>
      </c>
      <c r="AD496" s="132">
        <v>0</v>
      </c>
      <c r="AE496" s="149"/>
      <c r="AF496" s="133">
        <v>0</v>
      </c>
      <c r="AG496" s="131">
        <v>0</v>
      </c>
      <c r="AH496" s="131">
        <v>0</v>
      </c>
      <c r="AI496" s="132">
        <v>0</v>
      </c>
      <c r="AJ496" s="133">
        <f t="shared" si="220"/>
        <v>0</v>
      </c>
      <c r="AK496" s="131">
        <f t="shared" si="221"/>
        <v>0</v>
      </c>
      <c r="AL496" s="131">
        <f t="shared" si="222"/>
        <v>0</v>
      </c>
      <c r="AM496" s="131">
        <f t="shared" si="223"/>
        <v>0</v>
      </c>
      <c r="AN496" s="136">
        <f t="shared" si="224"/>
        <v>0</v>
      </c>
      <c r="AO496" s="133">
        <f t="shared" si="225"/>
        <v>0</v>
      </c>
      <c r="AP496" s="131">
        <f t="shared" si="226"/>
        <v>0</v>
      </c>
      <c r="AQ496" s="131">
        <f t="shared" si="227"/>
        <v>0</v>
      </c>
      <c r="AR496" s="131">
        <f t="shared" si="228"/>
        <v>0</v>
      </c>
      <c r="AS496" s="136">
        <f t="shared" si="229"/>
        <v>0</v>
      </c>
      <c r="AT496" s="133">
        <f t="shared" si="230"/>
        <v>0</v>
      </c>
      <c r="AU496" s="131">
        <f t="shared" si="231"/>
        <v>0</v>
      </c>
      <c r="AV496" s="131">
        <f t="shared" si="232"/>
        <v>0</v>
      </c>
      <c r="AW496" s="131">
        <f t="shared" si="233"/>
        <v>0</v>
      </c>
      <c r="AX496" s="136">
        <f t="shared" si="234"/>
        <v>0</v>
      </c>
      <c r="AY496" s="133">
        <f t="shared" si="235"/>
        <v>0</v>
      </c>
      <c r="AZ496" s="131">
        <f t="shared" si="236"/>
        <v>0</v>
      </c>
      <c r="BA496" s="131">
        <f t="shared" si="237"/>
        <v>0</v>
      </c>
      <c r="BB496" s="131">
        <f t="shared" si="238"/>
        <v>0</v>
      </c>
      <c r="BC496" s="132">
        <f t="shared" si="239"/>
        <v>0</v>
      </c>
    </row>
    <row r="497" spans="1:55" x14ac:dyDescent="0.25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49"/>
      <c r="G497" s="153">
        <f t="shared" si="216"/>
        <v>0</v>
      </c>
      <c r="H497" s="134">
        <f t="shared" si="217"/>
        <v>0</v>
      </c>
      <c r="I497" s="135">
        <f t="shared" si="218"/>
        <v>0</v>
      </c>
      <c r="J497" s="167">
        <f t="shared" si="219"/>
        <v>80</v>
      </c>
      <c r="K497" s="149"/>
      <c r="L497" s="130">
        <v>0</v>
      </c>
      <c r="M497" s="131">
        <v>0</v>
      </c>
      <c r="N497" s="131">
        <v>0</v>
      </c>
      <c r="O497" s="132">
        <v>0</v>
      </c>
      <c r="P497" s="149"/>
      <c r="Q497" s="133">
        <v>0</v>
      </c>
      <c r="R497" s="131">
        <v>0</v>
      </c>
      <c r="S497" s="131">
        <v>0</v>
      </c>
      <c r="T497" s="132">
        <v>20</v>
      </c>
      <c r="U497" s="149"/>
      <c r="V497" s="133">
        <v>0</v>
      </c>
      <c r="W497" s="131">
        <v>0</v>
      </c>
      <c r="X497" s="131">
        <v>0</v>
      </c>
      <c r="Y497" s="132">
        <v>20</v>
      </c>
      <c r="Z497" s="149"/>
      <c r="AA497" s="133">
        <v>0</v>
      </c>
      <c r="AB497" s="131">
        <v>0</v>
      </c>
      <c r="AC497" s="131">
        <v>0</v>
      </c>
      <c r="AD497" s="132">
        <v>20</v>
      </c>
      <c r="AE497" s="149"/>
      <c r="AF497" s="133">
        <v>0</v>
      </c>
      <c r="AG497" s="131">
        <v>0</v>
      </c>
      <c r="AH497" s="131">
        <v>0</v>
      </c>
      <c r="AI497" s="132">
        <v>20</v>
      </c>
      <c r="AJ497" s="133">
        <f t="shared" si="220"/>
        <v>0</v>
      </c>
      <c r="AK497" s="131">
        <f t="shared" si="221"/>
        <v>20</v>
      </c>
      <c r="AL497" s="131">
        <f t="shared" si="222"/>
        <v>20</v>
      </c>
      <c r="AM497" s="131">
        <f t="shared" si="223"/>
        <v>20</v>
      </c>
      <c r="AN497" s="136">
        <f t="shared" si="224"/>
        <v>20</v>
      </c>
      <c r="AO497" s="133">
        <f t="shared" si="225"/>
        <v>0</v>
      </c>
      <c r="AP497" s="131">
        <f t="shared" si="226"/>
        <v>0</v>
      </c>
      <c r="AQ497" s="131">
        <f t="shared" si="227"/>
        <v>0</v>
      </c>
      <c r="AR497" s="131">
        <f t="shared" si="228"/>
        <v>0</v>
      </c>
      <c r="AS497" s="136">
        <f t="shared" si="229"/>
        <v>0</v>
      </c>
      <c r="AT497" s="133">
        <f t="shared" si="230"/>
        <v>0</v>
      </c>
      <c r="AU497" s="131">
        <f t="shared" si="231"/>
        <v>0</v>
      </c>
      <c r="AV497" s="131">
        <f t="shared" si="232"/>
        <v>0</v>
      </c>
      <c r="AW497" s="131">
        <f t="shared" si="233"/>
        <v>0</v>
      </c>
      <c r="AX497" s="136">
        <f t="shared" si="234"/>
        <v>0</v>
      </c>
      <c r="AY497" s="133">
        <f t="shared" si="235"/>
        <v>0</v>
      </c>
      <c r="AZ497" s="131">
        <f t="shared" si="236"/>
        <v>0</v>
      </c>
      <c r="BA497" s="131">
        <f t="shared" si="237"/>
        <v>0</v>
      </c>
      <c r="BB497" s="131">
        <f t="shared" si="238"/>
        <v>0</v>
      </c>
      <c r="BC497" s="132">
        <f t="shared" si="239"/>
        <v>0</v>
      </c>
    </row>
    <row r="498" spans="1:55" x14ac:dyDescent="0.25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49"/>
      <c r="G498" s="153">
        <f t="shared" si="216"/>
        <v>0</v>
      </c>
      <c r="H498" s="134">
        <f t="shared" si="217"/>
        <v>6</v>
      </c>
      <c r="I498" s="135">
        <f t="shared" si="218"/>
        <v>33.4</v>
      </c>
      <c r="J498" s="167">
        <f t="shared" si="219"/>
        <v>263</v>
      </c>
      <c r="K498" s="149"/>
      <c r="L498" s="130">
        <v>0</v>
      </c>
      <c r="M498" s="131">
        <v>6</v>
      </c>
      <c r="N498" s="131">
        <v>33.4</v>
      </c>
      <c r="O498" s="132">
        <v>243</v>
      </c>
      <c r="P498" s="149"/>
      <c r="Q498" s="133">
        <v>0</v>
      </c>
      <c r="R498" s="131">
        <v>0</v>
      </c>
      <c r="S498" s="131">
        <v>0</v>
      </c>
      <c r="T498" s="132">
        <v>0</v>
      </c>
      <c r="U498" s="149"/>
      <c r="V498" s="133">
        <v>0</v>
      </c>
      <c r="W498" s="131">
        <v>0</v>
      </c>
      <c r="X498" s="131">
        <v>0</v>
      </c>
      <c r="Y498" s="132">
        <v>0</v>
      </c>
      <c r="Z498" s="149"/>
      <c r="AA498" s="133">
        <v>0</v>
      </c>
      <c r="AB498" s="131">
        <v>0</v>
      </c>
      <c r="AC498" s="131">
        <v>0</v>
      </c>
      <c r="AD498" s="132">
        <v>0</v>
      </c>
      <c r="AE498" s="149"/>
      <c r="AF498" s="133">
        <v>0</v>
      </c>
      <c r="AG498" s="131">
        <v>0</v>
      </c>
      <c r="AH498" s="131">
        <v>0</v>
      </c>
      <c r="AI498" s="132">
        <v>20</v>
      </c>
      <c r="AJ498" s="133">
        <f t="shared" si="220"/>
        <v>243</v>
      </c>
      <c r="AK498" s="131">
        <f t="shared" si="221"/>
        <v>0</v>
      </c>
      <c r="AL498" s="131">
        <f t="shared" si="222"/>
        <v>0</v>
      </c>
      <c r="AM498" s="131">
        <f t="shared" si="223"/>
        <v>0</v>
      </c>
      <c r="AN498" s="136">
        <f t="shared" si="224"/>
        <v>20</v>
      </c>
      <c r="AO498" s="133">
        <f t="shared" si="225"/>
        <v>0</v>
      </c>
      <c r="AP498" s="131">
        <f t="shared" si="226"/>
        <v>0</v>
      </c>
      <c r="AQ498" s="131">
        <f t="shared" si="227"/>
        <v>0</v>
      </c>
      <c r="AR498" s="131">
        <f t="shared" si="228"/>
        <v>0</v>
      </c>
      <c r="AS498" s="136">
        <f t="shared" si="229"/>
        <v>0</v>
      </c>
      <c r="AT498" s="133">
        <f t="shared" si="230"/>
        <v>6</v>
      </c>
      <c r="AU498" s="131">
        <f t="shared" si="231"/>
        <v>0</v>
      </c>
      <c r="AV498" s="131">
        <f t="shared" si="232"/>
        <v>0</v>
      </c>
      <c r="AW498" s="131">
        <f t="shared" si="233"/>
        <v>0</v>
      </c>
      <c r="AX498" s="136">
        <f t="shared" si="234"/>
        <v>0</v>
      </c>
      <c r="AY498" s="133">
        <f t="shared" si="235"/>
        <v>33.4</v>
      </c>
      <c r="AZ498" s="131">
        <f t="shared" si="236"/>
        <v>0</v>
      </c>
      <c r="BA498" s="131">
        <f t="shared" si="237"/>
        <v>0</v>
      </c>
      <c r="BB498" s="131">
        <f t="shared" si="238"/>
        <v>0</v>
      </c>
      <c r="BC498" s="132">
        <f t="shared" si="239"/>
        <v>0</v>
      </c>
    </row>
    <row r="499" spans="1:55" x14ac:dyDescent="0.25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49"/>
      <c r="G499" s="153">
        <f t="shared" si="216"/>
        <v>0</v>
      </c>
      <c r="H499" s="134">
        <f t="shared" si="217"/>
        <v>0</v>
      </c>
      <c r="I499" s="135">
        <f t="shared" si="218"/>
        <v>0</v>
      </c>
      <c r="J499" s="167">
        <f t="shared" si="219"/>
        <v>0</v>
      </c>
      <c r="K499" s="149"/>
      <c r="L499" s="130">
        <v>0</v>
      </c>
      <c r="M499" s="131">
        <v>0</v>
      </c>
      <c r="N499" s="131">
        <v>0</v>
      </c>
      <c r="O499" s="132">
        <v>0</v>
      </c>
      <c r="P499" s="149"/>
      <c r="Q499" s="133">
        <v>0</v>
      </c>
      <c r="R499" s="131">
        <v>0</v>
      </c>
      <c r="S499" s="131">
        <v>0</v>
      </c>
      <c r="T499" s="132">
        <v>0</v>
      </c>
      <c r="U499" s="149"/>
      <c r="V499" s="133">
        <v>0</v>
      </c>
      <c r="W499" s="131">
        <v>0</v>
      </c>
      <c r="X499" s="131">
        <v>0</v>
      </c>
      <c r="Y499" s="132">
        <v>0</v>
      </c>
      <c r="Z499" s="149"/>
      <c r="AA499" s="133">
        <v>0</v>
      </c>
      <c r="AB499" s="131">
        <v>0</v>
      </c>
      <c r="AC499" s="131">
        <v>0</v>
      </c>
      <c r="AD499" s="132">
        <v>0</v>
      </c>
      <c r="AE499" s="149"/>
      <c r="AF499" s="133">
        <v>0</v>
      </c>
      <c r="AG499" s="131">
        <v>0</v>
      </c>
      <c r="AH499" s="131">
        <v>0</v>
      </c>
      <c r="AI499" s="132">
        <v>0</v>
      </c>
      <c r="AJ499" s="133">
        <f t="shared" si="220"/>
        <v>0</v>
      </c>
      <c r="AK499" s="131">
        <f t="shared" si="221"/>
        <v>0</v>
      </c>
      <c r="AL499" s="131">
        <f t="shared" si="222"/>
        <v>0</v>
      </c>
      <c r="AM499" s="131">
        <f t="shared" si="223"/>
        <v>0</v>
      </c>
      <c r="AN499" s="136">
        <f t="shared" si="224"/>
        <v>0</v>
      </c>
      <c r="AO499" s="133">
        <f t="shared" si="225"/>
        <v>0</v>
      </c>
      <c r="AP499" s="131">
        <f t="shared" si="226"/>
        <v>0</v>
      </c>
      <c r="AQ499" s="131">
        <f t="shared" si="227"/>
        <v>0</v>
      </c>
      <c r="AR499" s="131">
        <f t="shared" si="228"/>
        <v>0</v>
      </c>
      <c r="AS499" s="136">
        <f t="shared" si="229"/>
        <v>0</v>
      </c>
      <c r="AT499" s="133">
        <f t="shared" si="230"/>
        <v>0</v>
      </c>
      <c r="AU499" s="131">
        <f t="shared" si="231"/>
        <v>0</v>
      </c>
      <c r="AV499" s="131">
        <f t="shared" si="232"/>
        <v>0</v>
      </c>
      <c r="AW499" s="131">
        <f t="shared" si="233"/>
        <v>0</v>
      </c>
      <c r="AX499" s="136">
        <f t="shared" si="234"/>
        <v>0</v>
      </c>
      <c r="AY499" s="133">
        <f t="shared" si="235"/>
        <v>0</v>
      </c>
      <c r="AZ499" s="131">
        <f t="shared" si="236"/>
        <v>0</v>
      </c>
      <c r="BA499" s="131">
        <f t="shared" si="237"/>
        <v>0</v>
      </c>
      <c r="BB499" s="131">
        <f t="shared" si="238"/>
        <v>0</v>
      </c>
      <c r="BC499" s="132">
        <f t="shared" si="239"/>
        <v>0</v>
      </c>
    </row>
    <row r="500" spans="1:55" x14ac:dyDescent="0.25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49"/>
      <c r="G500" s="153">
        <f t="shared" si="216"/>
        <v>0</v>
      </c>
      <c r="H500" s="134">
        <f t="shared" si="217"/>
        <v>0</v>
      </c>
      <c r="I500" s="135">
        <f t="shared" si="218"/>
        <v>0</v>
      </c>
      <c r="J500" s="167">
        <f t="shared" si="219"/>
        <v>0</v>
      </c>
      <c r="K500" s="149"/>
      <c r="L500" s="130">
        <v>0</v>
      </c>
      <c r="M500" s="131">
        <v>0</v>
      </c>
      <c r="N500" s="131">
        <v>0</v>
      </c>
      <c r="O500" s="132">
        <v>0</v>
      </c>
      <c r="P500" s="149"/>
      <c r="Q500" s="133">
        <v>0</v>
      </c>
      <c r="R500" s="131">
        <v>0</v>
      </c>
      <c r="S500" s="131">
        <v>0</v>
      </c>
      <c r="T500" s="132">
        <v>0</v>
      </c>
      <c r="U500" s="149"/>
      <c r="V500" s="133">
        <v>0</v>
      </c>
      <c r="W500" s="131">
        <v>0</v>
      </c>
      <c r="X500" s="131">
        <v>0</v>
      </c>
      <c r="Y500" s="132">
        <v>0</v>
      </c>
      <c r="Z500" s="149"/>
      <c r="AA500" s="133">
        <v>0</v>
      </c>
      <c r="AB500" s="131">
        <v>0</v>
      </c>
      <c r="AC500" s="131">
        <v>0</v>
      </c>
      <c r="AD500" s="132">
        <v>0</v>
      </c>
      <c r="AE500" s="149"/>
      <c r="AF500" s="133">
        <v>0</v>
      </c>
      <c r="AG500" s="131">
        <v>0</v>
      </c>
      <c r="AH500" s="131">
        <v>0</v>
      </c>
      <c r="AI500" s="132">
        <v>0</v>
      </c>
      <c r="AJ500" s="133">
        <f t="shared" si="220"/>
        <v>0</v>
      </c>
      <c r="AK500" s="131">
        <f t="shared" si="221"/>
        <v>0</v>
      </c>
      <c r="AL500" s="131">
        <f t="shared" si="222"/>
        <v>0</v>
      </c>
      <c r="AM500" s="131">
        <f t="shared" si="223"/>
        <v>0</v>
      </c>
      <c r="AN500" s="136">
        <f t="shared" si="224"/>
        <v>0</v>
      </c>
      <c r="AO500" s="133">
        <f t="shared" si="225"/>
        <v>0</v>
      </c>
      <c r="AP500" s="131">
        <f t="shared" si="226"/>
        <v>0</v>
      </c>
      <c r="AQ500" s="131">
        <f t="shared" si="227"/>
        <v>0</v>
      </c>
      <c r="AR500" s="131">
        <f t="shared" si="228"/>
        <v>0</v>
      </c>
      <c r="AS500" s="136">
        <f t="shared" si="229"/>
        <v>0</v>
      </c>
      <c r="AT500" s="133">
        <f t="shared" si="230"/>
        <v>0</v>
      </c>
      <c r="AU500" s="131">
        <f t="shared" si="231"/>
        <v>0</v>
      </c>
      <c r="AV500" s="131">
        <f t="shared" si="232"/>
        <v>0</v>
      </c>
      <c r="AW500" s="131">
        <f t="shared" si="233"/>
        <v>0</v>
      </c>
      <c r="AX500" s="136">
        <f t="shared" si="234"/>
        <v>0</v>
      </c>
      <c r="AY500" s="133">
        <f t="shared" si="235"/>
        <v>0</v>
      </c>
      <c r="AZ500" s="131">
        <f t="shared" si="236"/>
        <v>0</v>
      </c>
      <c r="BA500" s="131">
        <f t="shared" si="237"/>
        <v>0</v>
      </c>
      <c r="BB500" s="131">
        <f t="shared" si="238"/>
        <v>0</v>
      </c>
      <c r="BC500" s="132">
        <f t="shared" si="239"/>
        <v>0</v>
      </c>
    </row>
    <row r="501" spans="1:55" x14ac:dyDescent="0.25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49"/>
      <c r="G501" s="153">
        <f t="shared" si="216"/>
        <v>0</v>
      </c>
      <c r="H501" s="134">
        <f t="shared" si="217"/>
        <v>0</v>
      </c>
      <c r="I501" s="135">
        <f t="shared" si="218"/>
        <v>0</v>
      </c>
      <c r="J501" s="167">
        <f t="shared" si="219"/>
        <v>0</v>
      </c>
      <c r="K501" s="149"/>
      <c r="L501" s="130">
        <v>0</v>
      </c>
      <c r="M501" s="131">
        <v>0</v>
      </c>
      <c r="N501" s="131">
        <v>0</v>
      </c>
      <c r="O501" s="132">
        <v>0</v>
      </c>
      <c r="P501" s="149"/>
      <c r="Q501" s="133">
        <v>0</v>
      </c>
      <c r="R501" s="131">
        <v>0</v>
      </c>
      <c r="S501" s="131">
        <v>0</v>
      </c>
      <c r="T501" s="132">
        <v>0</v>
      </c>
      <c r="U501" s="149"/>
      <c r="V501" s="133">
        <v>0</v>
      </c>
      <c r="W501" s="131">
        <v>0</v>
      </c>
      <c r="X501" s="131">
        <v>0</v>
      </c>
      <c r="Y501" s="132">
        <v>0</v>
      </c>
      <c r="Z501" s="149"/>
      <c r="AA501" s="133">
        <v>0</v>
      </c>
      <c r="AB501" s="131">
        <v>0</v>
      </c>
      <c r="AC501" s="131">
        <v>0</v>
      </c>
      <c r="AD501" s="132">
        <v>0</v>
      </c>
      <c r="AE501" s="149"/>
      <c r="AF501" s="133">
        <v>0</v>
      </c>
      <c r="AG501" s="131">
        <v>0</v>
      </c>
      <c r="AH501" s="131">
        <v>0</v>
      </c>
      <c r="AI501" s="132">
        <v>0</v>
      </c>
      <c r="AJ501" s="133">
        <f t="shared" si="220"/>
        <v>0</v>
      </c>
      <c r="AK501" s="131">
        <f t="shared" si="221"/>
        <v>0</v>
      </c>
      <c r="AL501" s="131">
        <f t="shared" si="222"/>
        <v>0</v>
      </c>
      <c r="AM501" s="131">
        <f t="shared" si="223"/>
        <v>0</v>
      </c>
      <c r="AN501" s="136">
        <f t="shared" si="224"/>
        <v>0</v>
      </c>
      <c r="AO501" s="133">
        <f t="shared" si="225"/>
        <v>0</v>
      </c>
      <c r="AP501" s="131">
        <f t="shared" si="226"/>
        <v>0</v>
      </c>
      <c r="AQ501" s="131">
        <f t="shared" si="227"/>
        <v>0</v>
      </c>
      <c r="AR501" s="131">
        <f t="shared" si="228"/>
        <v>0</v>
      </c>
      <c r="AS501" s="136">
        <f t="shared" si="229"/>
        <v>0</v>
      </c>
      <c r="AT501" s="133">
        <f t="shared" si="230"/>
        <v>0</v>
      </c>
      <c r="AU501" s="131">
        <f t="shared" si="231"/>
        <v>0</v>
      </c>
      <c r="AV501" s="131">
        <f t="shared" si="232"/>
        <v>0</v>
      </c>
      <c r="AW501" s="131">
        <f t="shared" si="233"/>
        <v>0</v>
      </c>
      <c r="AX501" s="136">
        <f t="shared" si="234"/>
        <v>0</v>
      </c>
      <c r="AY501" s="133">
        <f t="shared" si="235"/>
        <v>0</v>
      </c>
      <c r="AZ501" s="131">
        <f t="shared" si="236"/>
        <v>0</v>
      </c>
      <c r="BA501" s="131">
        <f t="shared" si="237"/>
        <v>0</v>
      </c>
      <c r="BB501" s="131">
        <f t="shared" si="238"/>
        <v>0</v>
      </c>
      <c r="BC501" s="132">
        <f t="shared" si="239"/>
        <v>0</v>
      </c>
    </row>
    <row r="502" spans="1:55" x14ac:dyDescent="0.25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49"/>
      <c r="G502" s="153">
        <f t="shared" si="216"/>
        <v>0</v>
      </c>
      <c r="H502" s="134">
        <f t="shared" si="217"/>
        <v>0</v>
      </c>
      <c r="I502" s="135">
        <f t="shared" si="218"/>
        <v>0</v>
      </c>
      <c r="J502" s="167">
        <f t="shared" si="219"/>
        <v>0</v>
      </c>
      <c r="K502" s="149"/>
      <c r="L502" s="130">
        <v>0</v>
      </c>
      <c r="M502" s="131">
        <v>0</v>
      </c>
      <c r="N502" s="131">
        <v>0</v>
      </c>
      <c r="O502" s="132">
        <v>0</v>
      </c>
      <c r="P502" s="149"/>
      <c r="Q502" s="133">
        <v>0</v>
      </c>
      <c r="R502" s="131">
        <v>0</v>
      </c>
      <c r="S502" s="131">
        <v>0</v>
      </c>
      <c r="T502" s="132">
        <v>0</v>
      </c>
      <c r="U502" s="149"/>
      <c r="V502" s="133">
        <v>0</v>
      </c>
      <c r="W502" s="131">
        <v>0</v>
      </c>
      <c r="X502" s="131">
        <v>0</v>
      </c>
      <c r="Y502" s="132">
        <v>0</v>
      </c>
      <c r="Z502" s="149"/>
      <c r="AA502" s="133">
        <v>0</v>
      </c>
      <c r="AB502" s="131">
        <v>0</v>
      </c>
      <c r="AC502" s="131">
        <v>0</v>
      </c>
      <c r="AD502" s="132">
        <v>0</v>
      </c>
      <c r="AE502" s="149"/>
      <c r="AF502" s="133">
        <v>0</v>
      </c>
      <c r="AG502" s="131">
        <v>0</v>
      </c>
      <c r="AH502" s="131">
        <v>0</v>
      </c>
      <c r="AI502" s="132">
        <v>0</v>
      </c>
      <c r="AJ502" s="133">
        <f t="shared" si="220"/>
        <v>0</v>
      </c>
      <c r="AK502" s="131">
        <f t="shared" si="221"/>
        <v>0</v>
      </c>
      <c r="AL502" s="131">
        <f t="shared" si="222"/>
        <v>0</v>
      </c>
      <c r="AM502" s="131">
        <f t="shared" si="223"/>
        <v>0</v>
      </c>
      <c r="AN502" s="136">
        <f t="shared" si="224"/>
        <v>0</v>
      </c>
      <c r="AO502" s="133">
        <f t="shared" si="225"/>
        <v>0</v>
      </c>
      <c r="AP502" s="131">
        <f t="shared" si="226"/>
        <v>0</v>
      </c>
      <c r="AQ502" s="131">
        <f t="shared" si="227"/>
        <v>0</v>
      </c>
      <c r="AR502" s="131">
        <f t="shared" si="228"/>
        <v>0</v>
      </c>
      <c r="AS502" s="136">
        <f t="shared" si="229"/>
        <v>0</v>
      </c>
      <c r="AT502" s="133">
        <f t="shared" si="230"/>
        <v>0</v>
      </c>
      <c r="AU502" s="131">
        <f t="shared" si="231"/>
        <v>0</v>
      </c>
      <c r="AV502" s="131">
        <f t="shared" si="232"/>
        <v>0</v>
      </c>
      <c r="AW502" s="131">
        <f t="shared" si="233"/>
        <v>0</v>
      </c>
      <c r="AX502" s="136">
        <f t="shared" si="234"/>
        <v>0</v>
      </c>
      <c r="AY502" s="133">
        <f t="shared" si="235"/>
        <v>0</v>
      </c>
      <c r="AZ502" s="131">
        <f t="shared" si="236"/>
        <v>0</v>
      </c>
      <c r="BA502" s="131">
        <f t="shared" si="237"/>
        <v>0</v>
      </c>
      <c r="BB502" s="131">
        <f t="shared" si="238"/>
        <v>0</v>
      </c>
      <c r="BC502" s="132">
        <f t="shared" si="239"/>
        <v>0</v>
      </c>
    </row>
    <row r="503" spans="1:55" x14ac:dyDescent="0.25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49"/>
      <c r="G503" s="153">
        <f t="shared" si="216"/>
        <v>5</v>
      </c>
      <c r="H503" s="134">
        <f t="shared" si="217"/>
        <v>1</v>
      </c>
      <c r="I503" s="135">
        <f t="shared" si="218"/>
        <v>13.5</v>
      </c>
      <c r="J503" s="167">
        <f t="shared" si="219"/>
        <v>869</v>
      </c>
      <c r="K503" s="149"/>
      <c r="L503" s="130">
        <v>0</v>
      </c>
      <c r="M503" s="131">
        <v>0</v>
      </c>
      <c r="N503" s="131">
        <v>0</v>
      </c>
      <c r="O503" s="132">
        <v>20</v>
      </c>
      <c r="P503" s="149"/>
      <c r="Q503" s="133">
        <v>1</v>
      </c>
      <c r="R503" s="131">
        <v>1</v>
      </c>
      <c r="S503" s="131">
        <v>10.299999999999999</v>
      </c>
      <c r="T503" s="132">
        <v>256</v>
      </c>
      <c r="U503" s="149"/>
      <c r="V503" s="133">
        <v>1</v>
      </c>
      <c r="W503" s="131">
        <v>0</v>
      </c>
      <c r="X503" s="131">
        <v>1.4</v>
      </c>
      <c r="Y503" s="132">
        <v>258</v>
      </c>
      <c r="Z503" s="149"/>
      <c r="AA503" s="133">
        <v>1</v>
      </c>
      <c r="AB503" s="131">
        <v>0</v>
      </c>
      <c r="AC503" s="131">
        <v>0.8</v>
      </c>
      <c r="AD503" s="132">
        <v>143</v>
      </c>
      <c r="AE503" s="149"/>
      <c r="AF503" s="133">
        <v>2</v>
      </c>
      <c r="AG503" s="131">
        <v>0</v>
      </c>
      <c r="AH503" s="131">
        <v>1</v>
      </c>
      <c r="AI503" s="132">
        <v>212</v>
      </c>
      <c r="AJ503" s="133">
        <f t="shared" si="220"/>
        <v>20</v>
      </c>
      <c r="AK503" s="131">
        <f t="shared" si="221"/>
        <v>256</v>
      </c>
      <c r="AL503" s="131">
        <f t="shared" si="222"/>
        <v>258</v>
      </c>
      <c r="AM503" s="131">
        <f t="shared" si="223"/>
        <v>143</v>
      </c>
      <c r="AN503" s="136">
        <f t="shared" si="224"/>
        <v>212</v>
      </c>
      <c r="AO503" s="133">
        <f t="shared" si="225"/>
        <v>0</v>
      </c>
      <c r="AP503" s="131">
        <f t="shared" si="226"/>
        <v>1</v>
      </c>
      <c r="AQ503" s="131">
        <f t="shared" si="227"/>
        <v>1</v>
      </c>
      <c r="AR503" s="131">
        <f t="shared" si="228"/>
        <v>1</v>
      </c>
      <c r="AS503" s="136">
        <f t="shared" si="229"/>
        <v>2</v>
      </c>
      <c r="AT503" s="133">
        <f t="shared" si="230"/>
        <v>0</v>
      </c>
      <c r="AU503" s="131">
        <f t="shared" si="231"/>
        <v>1</v>
      </c>
      <c r="AV503" s="131">
        <f t="shared" si="232"/>
        <v>0</v>
      </c>
      <c r="AW503" s="131">
        <f t="shared" si="233"/>
        <v>0</v>
      </c>
      <c r="AX503" s="136">
        <f t="shared" si="234"/>
        <v>0</v>
      </c>
      <c r="AY503" s="133">
        <f t="shared" si="235"/>
        <v>0</v>
      </c>
      <c r="AZ503" s="131">
        <f t="shared" si="236"/>
        <v>10.299999999999999</v>
      </c>
      <c r="BA503" s="131">
        <f t="shared" si="237"/>
        <v>1.4</v>
      </c>
      <c r="BB503" s="131">
        <f t="shared" si="238"/>
        <v>0.8</v>
      </c>
      <c r="BC503" s="132">
        <f t="shared" si="239"/>
        <v>1</v>
      </c>
    </row>
    <row r="504" spans="1:55" x14ac:dyDescent="0.25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1314</v>
      </c>
      <c r="F504" s="149"/>
      <c r="G504" s="153">
        <f t="shared" si="216"/>
        <v>0</v>
      </c>
      <c r="H504" s="134">
        <f t="shared" si="217"/>
        <v>1</v>
      </c>
      <c r="I504" s="135">
        <f t="shared" si="218"/>
        <v>2.1</v>
      </c>
      <c r="J504" s="167">
        <f t="shared" si="219"/>
        <v>227</v>
      </c>
      <c r="K504" s="149"/>
      <c r="L504" s="130">
        <v>0</v>
      </c>
      <c r="M504" s="131">
        <v>0</v>
      </c>
      <c r="N504" s="131">
        <v>0</v>
      </c>
      <c r="O504" s="132">
        <v>20</v>
      </c>
      <c r="P504" s="149"/>
      <c r="Q504" s="133">
        <v>0</v>
      </c>
      <c r="R504" s="131">
        <v>1</v>
      </c>
      <c r="S504" s="131">
        <v>2.1</v>
      </c>
      <c r="T504" s="132">
        <v>187</v>
      </c>
      <c r="U504" s="149"/>
      <c r="V504" s="133">
        <v>0</v>
      </c>
      <c r="W504" s="131">
        <v>0</v>
      </c>
      <c r="X504" s="131">
        <v>0</v>
      </c>
      <c r="Y504" s="132">
        <v>0</v>
      </c>
      <c r="Z504" s="149"/>
      <c r="AA504" s="133">
        <v>0</v>
      </c>
      <c r="AB504" s="131">
        <v>0</v>
      </c>
      <c r="AC504" s="131">
        <v>0</v>
      </c>
      <c r="AD504" s="132">
        <v>20</v>
      </c>
      <c r="AE504" s="149"/>
      <c r="AF504" s="133">
        <v>0</v>
      </c>
      <c r="AG504" s="131">
        <v>0</v>
      </c>
      <c r="AH504" s="131">
        <v>0</v>
      </c>
      <c r="AI504" s="132">
        <v>0</v>
      </c>
      <c r="AJ504" s="133">
        <f t="shared" si="220"/>
        <v>20</v>
      </c>
      <c r="AK504" s="131">
        <f t="shared" si="221"/>
        <v>187</v>
      </c>
      <c r="AL504" s="131">
        <f t="shared" si="222"/>
        <v>0</v>
      </c>
      <c r="AM504" s="131">
        <f t="shared" si="223"/>
        <v>20</v>
      </c>
      <c r="AN504" s="136">
        <f t="shared" si="224"/>
        <v>0</v>
      </c>
      <c r="AO504" s="133">
        <f t="shared" si="225"/>
        <v>0</v>
      </c>
      <c r="AP504" s="131">
        <f t="shared" si="226"/>
        <v>0</v>
      </c>
      <c r="AQ504" s="131">
        <f t="shared" si="227"/>
        <v>0</v>
      </c>
      <c r="AR504" s="131">
        <f t="shared" si="228"/>
        <v>0</v>
      </c>
      <c r="AS504" s="136">
        <f t="shared" si="229"/>
        <v>0</v>
      </c>
      <c r="AT504" s="133">
        <f t="shared" si="230"/>
        <v>0</v>
      </c>
      <c r="AU504" s="131">
        <f t="shared" si="231"/>
        <v>1</v>
      </c>
      <c r="AV504" s="131">
        <f t="shared" si="232"/>
        <v>0</v>
      </c>
      <c r="AW504" s="131">
        <f t="shared" si="233"/>
        <v>0</v>
      </c>
      <c r="AX504" s="136">
        <f t="shared" si="234"/>
        <v>0</v>
      </c>
      <c r="AY504" s="133">
        <f t="shared" si="235"/>
        <v>0</v>
      </c>
      <c r="AZ504" s="131">
        <f t="shared" si="236"/>
        <v>2.1</v>
      </c>
      <c r="BA504" s="131">
        <f t="shared" si="237"/>
        <v>0</v>
      </c>
      <c r="BB504" s="131">
        <f t="shared" si="238"/>
        <v>0</v>
      </c>
      <c r="BC504" s="132">
        <f t="shared" si="239"/>
        <v>0</v>
      </c>
    </row>
    <row r="505" spans="1:55" x14ac:dyDescent="0.25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49"/>
      <c r="G505" s="153">
        <f t="shared" si="216"/>
        <v>0</v>
      </c>
      <c r="H505" s="134">
        <f t="shared" si="217"/>
        <v>0</v>
      </c>
      <c r="I505" s="135">
        <f t="shared" si="218"/>
        <v>0</v>
      </c>
      <c r="J505" s="167">
        <f t="shared" si="219"/>
        <v>0</v>
      </c>
      <c r="K505" s="149"/>
      <c r="L505" s="130">
        <v>0</v>
      </c>
      <c r="M505" s="131">
        <v>0</v>
      </c>
      <c r="N505" s="131">
        <v>0</v>
      </c>
      <c r="O505" s="132">
        <v>0</v>
      </c>
      <c r="P505" s="149"/>
      <c r="Q505" s="133">
        <v>0</v>
      </c>
      <c r="R505" s="131">
        <v>0</v>
      </c>
      <c r="S505" s="131">
        <v>0</v>
      </c>
      <c r="T505" s="132">
        <v>0</v>
      </c>
      <c r="U505" s="149"/>
      <c r="V505" s="133">
        <v>0</v>
      </c>
      <c r="W505" s="131">
        <v>0</v>
      </c>
      <c r="X505" s="131">
        <v>0</v>
      </c>
      <c r="Y505" s="132">
        <v>0</v>
      </c>
      <c r="Z505" s="149"/>
      <c r="AA505" s="133">
        <v>0</v>
      </c>
      <c r="AB505" s="131">
        <v>0</v>
      </c>
      <c r="AC505" s="131">
        <v>0</v>
      </c>
      <c r="AD505" s="132">
        <v>0</v>
      </c>
      <c r="AE505" s="149"/>
      <c r="AF505" s="133">
        <v>0</v>
      </c>
      <c r="AG505" s="131">
        <v>0</v>
      </c>
      <c r="AH505" s="131">
        <v>0</v>
      </c>
      <c r="AI505" s="132">
        <v>0</v>
      </c>
      <c r="AJ505" s="133">
        <f t="shared" si="220"/>
        <v>0</v>
      </c>
      <c r="AK505" s="131">
        <f t="shared" si="221"/>
        <v>0</v>
      </c>
      <c r="AL505" s="131">
        <f t="shared" si="222"/>
        <v>0</v>
      </c>
      <c r="AM505" s="131">
        <f t="shared" si="223"/>
        <v>0</v>
      </c>
      <c r="AN505" s="136">
        <f t="shared" si="224"/>
        <v>0</v>
      </c>
      <c r="AO505" s="133">
        <f t="shared" si="225"/>
        <v>0</v>
      </c>
      <c r="AP505" s="131">
        <f t="shared" si="226"/>
        <v>0</v>
      </c>
      <c r="AQ505" s="131">
        <f t="shared" si="227"/>
        <v>0</v>
      </c>
      <c r="AR505" s="131">
        <f t="shared" si="228"/>
        <v>0</v>
      </c>
      <c r="AS505" s="136">
        <f t="shared" si="229"/>
        <v>0</v>
      </c>
      <c r="AT505" s="133">
        <f t="shared" si="230"/>
        <v>0</v>
      </c>
      <c r="AU505" s="131">
        <f t="shared" si="231"/>
        <v>0</v>
      </c>
      <c r="AV505" s="131">
        <f t="shared" si="232"/>
        <v>0</v>
      </c>
      <c r="AW505" s="131">
        <f t="shared" si="233"/>
        <v>0</v>
      </c>
      <c r="AX505" s="136">
        <f t="shared" si="234"/>
        <v>0</v>
      </c>
      <c r="AY505" s="133">
        <f t="shared" si="235"/>
        <v>0</v>
      </c>
      <c r="AZ505" s="131">
        <f t="shared" si="236"/>
        <v>0</v>
      </c>
      <c r="BA505" s="131">
        <f t="shared" si="237"/>
        <v>0</v>
      </c>
      <c r="BB505" s="131">
        <f t="shared" si="238"/>
        <v>0</v>
      </c>
      <c r="BC505" s="132">
        <f t="shared" si="239"/>
        <v>0</v>
      </c>
    </row>
    <row r="506" spans="1:55" x14ac:dyDescent="0.25">
      <c r="A506" s="138" t="s">
        <v>1039</v>
      </c>
      <c r="B506" s="131" t="s">
        <v>38</v>
      </c>
      <c r="C506" s="131" t="s">
        <v>239</v>
      </c>
      <c r="D506" s="131" t="s">
        <v>1164</v>
      </c>
      <c r="E506" s="132" t="s">
        <v>1311</v>
      </c>
      <c r="F506" s="149"/>
      <c r="G506" s="153">
        <f t="shared" si="216"/>
        <v>2</v>
      </c>
      <c r="H506" s="134">
        <f t="shared" si="217"/>
        <v>0</v>
      </c>
      <c r="I506" s="135">
        <f t="shared" si="218"/>
        <v>1.5</v>
      </c>
      <c r="J506" s="167">
        <f t="shared" si="219"/>
        <v>303</v>
      </c>
      <c r="K506" s="149"/>
      <c r="L506" s="130">
        <v>0</v>
      </c>
      <c r="M506" s="131">
        <v>0</v>
      </c>
      <c r="N506" s="131">
        <v>0</v>
      </c>
      <c r="O506" s="132">
        <v>0</v>
      </c>
      <c r="P506" s="149"/>
      <c r="Q506" s="133">
        <v>0</v>
      </c>
      <c r="R506" s="131">
        <v>0</v>
      </c>
      <c r="S506" s="131">
        <v>0</v>
      </c>
      <c r="T506" s="132">
        <v>20</v>
      </c>
      <c r="U506" s="149"/>
      <c r="V506" s="133">
        <v>2</v>
      </c>
      <c r="W506" s="131">
        <v>0</v>
      </c>
      <c r="X506" s="131">
        <v>1.5</v>
      </c>
      <c r="Y506" s="132">
        <v>263</v>
      </c>
      <c r="Z506" s="149"/>
      <c r="AA506" s="133">
        <v>0</v>
      </c>
      <c r="AB506" s="131">
        <v>0</v>
      </c>
      <c r="AC506" s="131">
        <v>0</v>
      </c>
      <c r="AD506" s="132">
        <v>20</v>
      </c>
      <c r="AE506" s="149"/>
      <c r="AF506" s="133">
        <v>0</v>
      </c>
      <c r="AG506" s="131">
        <v>0</v>
      </c>
      <c r="AH506" s="131">
        <v>0</v>
      </c>
      <c r="AI506" s="132">
        <v>0</v>
      </c>
      <c r="AJ506" s="133">
        <f t="shared" si="220"/>
        <v>0</v>
      </c>
      <c r="AK506" s="131">
        <f t="shared" si="221"/>
        <v>20</v>
      </c>
      <c r="AL506" s="131">
        <f t="shared" si="222"/>
        <v>263</v>
      </c>
      <c r="AM506" s="131">
        <f t="shared" si="223"/>
        <v>20</v>
      </c>
      <c r="AN506" s="136">
        <f t="shared" si="224"/>
        <v>0</v>
      </c>
      <c r="AO506" s="133">
        <f t="shared" si="225"/>
        <v>0</v>
      </c>
      <c r="AP506" s="131">
        <f t="shared" si="226"/>
        <v>0</v>
      </c>
      <c r="AQ506" s="131">
        <f t="shared" si="227"/>
        <v>2</v>
      </c>
      <c r="AR506" s="131">
        <f t="shared" si="228"/>
        <v>0</v>
      </c>
      <c r="AS506" s="136">
        <f t="shared" si="229"/>
        <v>0</v>
      </c>
      <c r="AT506" s="133">
        <f t="shared" si="230"/>
        <v>0</v>
      </c>
      <c r="AU506" s="131">
        <f t="shared" si="231"/>
        <v>0</v>
      </c>
      <c r="AV506" s="131">
        <f t="shared" si="232"/>
        <v>0</v>
      </c>
      <c r="AW506" s="131">
        <f t="shared" si="233"/>
        <v>0</v>
      </c>
      <c r="AX506" s="136">
        <f t="shared" si="234"/>
        <v>0</v>
      </c>
      <c r="AY506" s="133">
        <f t="shared" si="235"/>
        <v>0</v>
      </c>
      <c r="AZ506" s="131">
        <f t="shared" si="236"/>
        <v>0</v>
      </c>
      <c r="BA506" s="131">
        <f t="shared" si="237"/>
        <v>1.5</v>
      </c>
      <c r="BB506" s="131">
        <f t="shared" si="238"/>
        <v>0</v>
      </c>
      <c r="BC506" s="132">
        <f t="shared" si="239"/>
        <v>0</v>
      </c>
    </row>
    <row r="507" spans="1:55" x14ac:dyDescent="0.25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49"/>
      <c r="G507" s="153">
        <f t="shared" si="216"/>
        <v>0</v>
      </c>
      <c r="H507" s="134">
        <f t="shared" si="217"/>
        <v>0</v>
      </c>
      <c r="I507" s="135">
        <f t="shared" si="218"/>
        <v>0</v>
      </c>
      <c r="J507" s="167">
        <f t="shared" si="219"/>
        <v>0</v>
      </c>
      <c r="K507" s="149"/>
      <c r="L507" s="130">
        <v>0</v>
      </c>
      <c r="M507" s="131">
        <v>0</v>
      </c>
      <c r="N507" s="131">
        <v>0</v>
      </c>
      <c r="O507" s="132">
        <v>0</v>
      </c>
      <c r="P507" s="149"/>
      <c r="Q507" s="133">
        <v>0</v>
      </c>
      <c r="R507" s="131">
        <v>0</v>
      </c>
      <c r="S507" s="131">
        <v>0</v>
      </c>
      <c r="T507" s="132">
        <v>0</v>
      </c>
      <c r="U507" s="149"/>
      <c r="V507" s="133">
        <v>0</v>
      </c>
      <c r="W507" s="131">
        <v>0</v>
      </c>
      <c r="X507" s="131">
        <v>0</v>
      </c>
      <c r="Y507" s="132">
        <v>0</v>
      </c>
      <c r="Z507" s="149"/>
      <c r="AA507" s="133">
        <v>0</v>
      </c>
      <c r="AB507" s="131">
        <v>0</v>
      </c>
      <c r="AC507" s="131">
        <v>0</v>
      </c>
      <c r="AD507" s="132">
        <v>0</v>
      </c>
      <c r="AE507" s="149"/>
      <c r="AF507" s="133">
        <v>0</v>
      </c>
      <c r="AG507" s="131">
        <v>0</v>
      </c>
      <c r="AH507" s="131">
        <v>0</v>
      </c>
      <c r="AI507" s="132">
        <v>0</v>
      </c>
      <c r="AJ507" s="133">
        <f t="shared" si="220"/>
        <v>0</v>
      </c>
      <c r="AK507" s="131">
        <f t="shared" si="221"/>
        <v>0</v>
      </c>
      <c r="AL507" s="131">
        <f t="shared" si="222"/>
        <v>0</v>
      </c>
      <c r="AM507" s="131">
        <f t="shared" si="223"/>
        <v>0</v>
      </c>
      <c r="AN507" s="136">
        <f t="shared" si="224"/>
        <v>0</v>
      </c>
      <c r="AO507" s="133">
        <f t="shared" si="225"/>
        <v>0</v>
      </c>
      <c r="AP507" s="131">
        <f t="shared" si="226"/>
        <v>0</v>
      </c>
      <c r="AQ507" s="131">
        <f t="shared" si="227"/>
        <v>0</v>
      </c>
      <c r="AR507" s="131">
        <f t="shared" si="228"/>
        <v>0</v>
      </c>
      <c r="AS507" s="136">
        <f t="shared" si="229"/>
        <v>0</v>
      </c>
      <c r="AT507" s="133">
        <f t="shared" si="230"/>
        <v>0</v>
      </c>
      <c r="AU507" s="131">
        <f t="shared" si="231"/>
        <v>0</v>
      </c>
      <c r="AV507" s="131">
        <f t="shared" si="232"/>
        <v>0</v>
      </c>
      <c r="AW507" s="131">
        <f t="shared" si="233"/>
        <v>0</v>
      </c>
      <c r="AX507" s="136">
        <f t="shared" si="234"/>
        <v>0</v>
      </c>
      <c r="AY507" s="133">
        <f t="shared" si="235"/>
        <v>0</v>
      </c>
      <c r="AZ507" s="131">
        <f t="shared" si="236"/>
        <v>0</v>
      </c>
      <c r="BA507" s="131">
        <f t="shared" si="237"/>
        <v>0</v>
      </c>
      <c r="BB507" s="131">
        <f t="shared" si="238"/>
        <v>0</v>
      </c>
      <c r="BC507" s="132">
        <f t="shared" si="239"/>
        <v>0</v>
      </c>
    </row>
    <row r="508" spans="1:55" x14ac:dyDescent="0.25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49"/>
      <c r="G508" s="153">
        <f t="shared" si="216"/>
        <v>0</v>
      </c>
      <c r="H508" s="134">
        <f t="shared" si="217"/>
        <v>2</v>
      </c>
      <c r="I508" s="135">
        <f t="shared" si="218"/>
        <v>2.7</v>
      </c>
      <c r="J508" s="167">
        <f t="shared" si="219"/>
        <v>415</v>
      </c>
      <c r="K508" s="149"/>
      <c r="L508" s="130">
        <v>0</v>
      </c>
      <c r="M508" s="131">
        <v>0</v>
      </c>
      <c r="N508" s="131">
        <v>0</v>
      </c>
      <c r="O508" s="132">
        <v>0</v>
      </c>
      <c r="P508" s="149"/>
      <c r="Q508" s="133">
        <v>0</v>
      </c>
      <c r="R508" s="131">
        <v>1</v>
      </c>
      <c r="S508" s="131">
        <v>1.4</v>
      </c>
      <c r="T508" s="132">
        <v>176</v>
      </c>
      <c r="U508" s="149"/>
      <c r="V508" s="133">
        <v>0</v>
      </c>
      <c r="W508" s="131">
        <v>0</v>
      </c>
      <c r="X508" s="131">
        <v>0</v>
      </c>
      <c r="Y508" s="132">
        <v>20</v>
      </c>
      <c r="Z508" s="149"/>
      <c r="AA508" s="133">
        <v>0</v>
      </c>
      <c r="AB508" s="131">
        <v>0</v>
      </c>
      <c r="AC508" s="131">
        <v>0</v>
      </c>
      <c r="AD508" s="132">
        <v>0</v>
      </c>
      <c r="AE508" s="149"/>
      <c r="AF508" s="133">
        <v>0</v>
      </c>
      <c r="AG508" s="131">
        <v>1</v>
      </c>
      <c r="AH508" s="131">
        <v>1.3</v>
      </c>
      <c r="AI508" s="132">
        <v>219</v>
      </c>
      <c r="AJ508" s="133">
        <f t="shared" si="220"/>
        <v>0</v>
      </c>
      <c r="AK508" s="131">
        <f t="shared" si="221"/>
        <v>176</v>
      </c>
      <c r="AL508" s="131">
        <f t="shared" si="222"/>
        <v>20</v>
      </c>
      <c r="AM508" s="131">
        <f t="shared" si="223"/>
        <v>0</v>
      </c>
      <c r="AN508" s="136">
        <f t="shared" si="224"/>
        <v>219</v>
      </c>
      <c r="AO508" s="133">
        <f t="shared" si="225"/>
        <v>0</v>
      </c>
      <c r="AP508" s="131">
        <f t="shared" si="226"/>
        <v>0</v>
      </c>
      <c r="AQ508" s="131">
        <f t="shared" si="227"/>
        <v>0</v>
      </c>
      <c r="AR508" s="131">
        <f t="shared" si="228"/>
        <v>0</v>
      </c>
      <c r="AS508" s="136">
        <f t="shared" si="229"/>
        <v>0</v>
      </c>
      <c r="AT508" s="133">
        <f t="shared" si="230"/>
        <v>0</v>
      </c>
      <c r="AU508" s="131">
        <f t="shared" si="231"/>
        <v>1</v>
      </c>
      <c r="AV508" s="131">
        <f t="shared" si="232"/>
        <v>0</v>
      </c>
      <c r="AW508" s="131">
        <f t="shared" si="233"/>
        <v>0</v>
      </c>
      <c r="AX508" s="136">
        <f t="shared" si="234"/>
        <v>1</v>
      </c>
      <c r="AY508" s="133">
        <f t="shared" si="235"/>
        <v>0</v>
      </c>
      <c r="AZ508" s="131">
        <f t="shared" si="236"/>
        <v>1.4</v>
      </c>
      <c r="BA508" s="131">
        <f t="shared" si="237"/>
        <v>0</v>
      </c>
      <c r="BB508" s="131">
        <f t="shared" si="238"/>
        <v>0</v>
      </c>
      <c r="BC508" s="132">
        <f t="shared" si="239"/>
        <v>1.3</v>
      </c>
    </row>
    <row r="509" spans="1:55" x14ac:dyDescent="0.25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1312</v>
      </c>
      <c r="F509" s="149"/>
      <c r="G509" s="153">
        <f t="shared" si="216"/>
        <v>2</v>
      </c>
      <c r="H509" s="134">
        <f t="shared" si="217"/>
        <v>1</v>
      </c>
      <c r="I509" s="135">
        <f t="shared" si="218"/>
        <v>18</v>
      </c>
      <c r="J509" s="167">
        <f t="shared" si="219"/>
        <v>651</v>
      </c>
      <c r="K509" s="149"/>
      <c r="L509" s="130">
        <v>0</v>
      </c>
      <c r="M509" s="131">
        <v>0</v>
      </c>
      <c r="N509" s="131">
        <v>0</v>
      </c>
      <c r="O509" s="132">
        <v>0</v>
      </c>
      <c r="P509" s="149"/>
      <c r="Q509" s="133">
        <v>0</v>
      </c>
      <c r="R509" s="131">
        <v>1</v>
      </c>
      <c r="S509" s="131">
        <v>15.9</v>
      </c>
      <c r="T509" s="132">
        <v>270</v>
      </c>
      <c r="U509" s="149"/>
      <c r="V509" s="133">
        <v>0</v>
      </c>
      <c r="W509" s="131">
        <v>0</v>
      </c>
      <c r="X509" s="131">
        <v>0</v>
      </c>
      <c r="Y509" s="132">
        <v>20</v>
      </c>
      <c r="Z509" s="149"/>
      <c r="AA509" s="133">
        <v>1</v>
      </c>
      <c r="AB509" s="131">
        <v>0</v>
      </c>
      <c r="AC509" s="131">
        <v>1.1000000000000001</v>
      </c>
      <c r="AD509" s="132">
        <v>149</v>
      </c>
      <c r="AE509" s="149"/>
      <c r="AF509" s="133">
        <v>1</v>
      </c>
      <c r="AG509" s="131">
        <v>0</v>
      </c>
      <c r="AH509" s="131">
        <v>1</v>
      </c>
      <c r="AI509" s="132">
        <v>212</v>
      </c>
      <c r="AJ509" s="133">
        <f t="shared" si="220"/>
        <v>0</v>
      </c>
      <c r="AK509" s="131">
        <f t="shared" si="221"/>
        <v>270</v>
      </c>
      <c r="AL509" s="131">
        <f t="shared" si="222"/>
        <v>20</v>
      </c>
      <c r="AM509" s="131">
        <f t="shared" si="223"/>
        <v>149</v>
      </c>
      <c r="AN509" s="136">
        <f t="shared" si="224"/>
        <v>212</v>
      </c>
      <c r="AO509" s="133">
        <f t="shared" si="225"/>
        <v>0</v>
      </c>
      <c r="AP509" s="131">
        <f t="shared" si="226"/>
        <v>0</v>
      </c>
      <c r="AQ509" s="131">
        <f t="shared" si="227"/>
        <v>0</v>
      </c>
      <c r="AR509" s="131">
        <f t="shared" si="228"/>
        <v>1</v>
      </c>
      <c r="AS509" s="136">
        <f t="shared" si="229"/>
        <v>1</v>
      </c>
      <c r="AT509" s="133">
        <f t="shared" si="230"/>
        <v>0</v>
      </c>
      <c r="AU509" s="131">
        <f t="shared" si="231"/>
        <v>1</v>
      </c>
      <c r="AV509" s="131">
        <f t="shared" si="232"/>
        <v>0</v>
      </c>
      <c r="AW509" s="131">
        <f t="shared" si="233"/>
        <v>0</v>
      </c>
      <c r="AX509" s="136">
        <f t="shared" si="234"/>
        <v>0</v>
      </c>
      <c r="AY509" s="133">
        <f t="shared" si="235"/>
        <v>0</v>
      </c>
      <c r="AZ509" s="131">
        <f t="shared" si="236"/>
        <v>15.9</v>
      </c>
      <c r="BA509" s="131">
        <f t="shared" si="237"/>
        <v>0</v>
      </c>
      <c r="BB509" s="131">
        <f t="shared" si="238"/>
        <v>1.1000000000000001</v>
      </c>
      <c r="BC509" s="132">
        <f t="shared" si="239"/>
        <v>1</v>
      </c>
    </row>
    <row r="510" spans="1:55" x14ac:dyDescent="0.25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49"/>
      <c r="G510" s="153">
        <f t="shared" si="216"/>
        <v>0</v>
      </c>
      <c r="H510" s="134">
        <f t="shared" si="217"/>
        <v>0</v>
      </c>
      <c r="I510" s="135">
        <f t="shared" si="218"/>
        <v>0</v>
      </c>
      <c r="J510" s="167">
        <f t="shared" si="219"/>
        <v>0</v>
      </c>
      <c r="K510" s="149"/>
      <c r="L510" s="130">
        <v>0</v>
      </c>
      <c r="M510" s="131">
        <v>0</v>
      </c>
      <c r="N510" s="131">
        <v>0</v>
      </c>
      <c r="O510" s="132">
        <v>0</v>
      </c>
      <c r="P510" s="149"/>
      <c r="Q510" s="133">
        <v>0</v>
      </c>
      <c r="R510" s="131">
        <v>0</v>
      </c>
      <c r="S510" s="131">
        <v>0</v>
      </c>
      <c r="T510" s="132">
        <v>0</v>
      </c>
      <c r="U510" s="149"/>
      <c r="V510" s="133">
        <v>0</v>
      </c>
      <c r="W510" s="131">
        <v>0</v>
      </c>
      <c r="X510" s="131">
        <v>0</v>
      </c>
      <c r="Y510" s="132">
        <v>0</v>
      </c>
      <c r="Z510" s="149"/>
      <c r="AA510" s="133">
        <v>0</v>
      </c>
      <c r="AB510" s="131">
        <v>0</v>
      </c>
      <c r="AC510" s="131">
        <v>0</v>
      </c>
      <c r="AD510" s="132">
        <v>0</v>
      </c>
      <c r="AE510" s="149"/>
      <c r="AF510" s="133">
        <v>0</v>
      </c>
      <c r="AG510" s="131">
        <v>0</v>
      </c>
      <c r="AH510" s="131">
        <v>0</v>
      </c>
      <c r="AI510" s="132">
        <v>0</v>
      </c>
      <c r="AJ510" s="133">
        <f t="shared" si="220"/>
        <v>0</v>
      </c>
      <c r="AK510" s="131">
        <f t="shared" si="221"/>
        <v>0</v>
      </c>
      <c r="AL510" s="131">
        <f t="shared" si="222"/>
        <v>0</v>
      </c>
      <c r="AM510" s="131">
        <f t="shared" si="223"/>
        <v>0</v>
      </c>
      <c r="AN510" s="136">
        <f t="shared" si="224"/>
        <v>0</v>
      </c>
      <c r="AO510" s="133">
        <f t="shared" si="225"/>
        <v>0</v>
      </c>
      <c r="AP510" s="131">
        <f t="shared" si="226"/>
        <v>0</v>
      </c>
      <c r="AQ510" s="131">
        <f t="shared" si="227"/>
        <v>0</v>
      </c>
      <c r="AR510" s="131">
        <f t="shared" si="228"/>
        <v>0</v>
      </c>
      <c r="AS510" s="136">
        <f t="shared" si="229"/>
        <v>0</v>
      </c>
      <c r="AT510" s="133">
        <f t="shared" si="230"/>
        <v>0</v>
      </c>
      <c r="AU510" s="131">
        <f t="shared" si="231"/>
        <v>0</v>
      </c>
      <c r="AV510" s="131">
        <f t="shared" si="232"/>
        <v>0</v>
      </c>
      <c r="AW510" s="131">
        <f t="shared" si="233"/>
        <v>0</v>
      </c>
      <c r="AX510" s="136">
        <f t="shared" si="234"/>
        <v>0</v>
      </c>
      <c r="AY510" s="133">
        <f t="shared" si="235"/>
        <v>0</v>
      </c>
      <c r="AZ510" s="131">
        <f t="shared" si="236"/>
        <v>0</v>
      </c>
      <c r="BA510" s="131">
        <f t="shared" si="237"/>
        <v>0</v>
      </c>
      <c r="BB510" s="131">
        <f t="shared" si="238"/>
        <v>0</v>
      </c>
      <c r="BC510" s="132">
        <f t="shared" si="239"/>
        <v>0</v>
      </c>
    </row>
    <row r="511" spans="1:55" x14ac:dyDescent="0.25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49"/>
      <c r="G511" s="153">
        <f t="shared" si="216"/>
        <v>0</v>
      </c>
      <c r="H511" s="134">
        <f t="shared" si="217"/>
        <v>0</v>
      </c>
      <c r="I511" s="135">
        <f t="shared" si="218"/>
        <v>0</v>
      </c>
      <c r="J511" s="167">
        <f t="shared" si="219"/>
        <v>0</v>
      </c>
      <c r="K511" s="149"/>
      <c r="L511" s="130">
        <v>0</v>
      </c>
      <c r="M511" s="131">
        <v>0</v>
      </c>
      <c r="N511" s="131">
        <v>0</v>
      </c>
      <c r="O511" s="132">
        <v>0</v>
      </c>
      <c r="P511" s="149"/>
      <c r="Q511" s="133">
        <v>0</v>
      </c>
      <c r="R511" s="131">
        <v>0</v>
      </c>
      <c r="S511" s="131">
        <v>0</v>
      </c>
      <c r="T511" s="132">
        <v>0</v>
      </c>
      <c r="U511" s="149"/>
      <c r="V511" s="133">
        <v>0</v>
      </c>
      <c r="W511" s="131">
        <v>0</v>
      </c>
      <c r="X511" s="131">
        <v>0</v>
      </c>
      <c r="Y511" s="132">
        <v>0</v>
      </c>
      <c r="Z511" s="149"/>
      <c r="AA511" s="133">
        <v>0</v>
      </c>
      <c r="AB511" s="131">
        <v>0</v>
      </c>
      <c r="AC511" s="131">
        <v>0</v>
      </c>
      <c r="AD511" s="132">
        <v>0</v>
      </c>
      <c r="AE511" s="149"/>
      <c r="AF511" s="133">
        <v>0</v>
      </c>
      <c r="AG511" s="131">
        <v>0</v>
      </c>
      <c r="AH511" s="131">
        <v>0</v>
      </c>
      <c r="AI511" s="132">
        <v>0</v>
      </c>
      <c r="AJ511" s="133">
        <f t="shared" si="220"/>
        <v>0</v>
      </c>
      <c r="AK511" s="131">
        <f t="shared" si="221"/>
        <v>0</v>
      </c>
      <c r="AL511" s="131">
        <f t="shared" si="222"/>
        <v>0</v>
      </c>
      <c r="AM511" s="131">
        <f t="shared" si="223"/>
        <v>0</v>
      </c>
      <c r="AN511" s="136">
        <f t="shared" si="224"/>
        <v>0</v>
      </c>
      <c r="AO511" s="133">
        <f t="shared" si="225"/>
        <v>0</v>
      </c>
      <c r="AP511" s="131">
        <f t="shared" si="226"/>
        <v>0</v>
      </c>
      <c r="AQ511" s="131">
        <f t="shared" si="227"/>
        <v>0</v>
      </c>
      <c r="AR511" s="131">
        <f t="shared" si="228"/>
        <v>0</v>
      </c>
      <c r="AS511" s="136">
        <f t="shared" si="229"/>
        <v>0</v>
      </c>
      <c r="AT511" s="133">
        <f t="shared" si="230"/>
        <v>0</v>
      </c>
      <c r="AU511" s="131">
        <f t="shared" si="231"/>
        <v>0</v>
      </c>
      <c r="AV511" s="131">
        <f t="shared" si="232"/>
        <v>0</v>
      </c>
      <c r="AW511" s="131">
        <f t="shared" si="233"/>
        <v>0</v>
      </c>
      <c r="AX511" s="136">
        <f t="shared" si="234"/>
        <v>0</v>
      </c>
      <c r="AY511" s="133">
        <f t="shared" si="235"/>
        <v>0</v>
      </c>
      <c r="AZ511" s="131">
        <f t="shared" si="236"/>
        <v>0</v>
      </c>
      <c r="BA511" s="131">
        <f t="shared" si="237"/>
        <v>0</v>
      </c>
      <c r="BB511" s="131">
        <f t="shared" si="238"/>
        <v>0</v>
      </c>
      <c r="BC511" s="132">
        <f t="shared" si="239"/>
        <v>0</v>
      </c>
    </row>
    <row r="512" spans="1:55" x14ac:dyDescent="0.25">
      <c r="A512" s="138" t="s">
        <v>1048</v>
      </c>
      <c r="B512" s="131" t="s">
        <v>48</v>
      </c>
      <c r="C512" s="131" t="s">
        <v>1074</v>
      </c>
      <c r="D512" s="131" t="s">
        <v>330</v>
      </c>
      <c r="E512" s="132" t="s">
        <v>1955</v>
      </c>
      <c r="F512" s="149"/>
      <c r="G512" s="153">
        <f t="shared" si="216"/>
        <v>1</v>
      </c>
      <c r="H512" s="134">
        <f t="shared" si="217"/>
        <v>2</v>
      </c>
      <c r="I512" s="135">
        <f t="shared" si="218"/>
        <v>15.3</v>
      </c>
      <c r="J512" s="167">
        <f t="shared" si="219"/>
        <v>331</v>
      </c>
      <c r="K512" s="149"/>
      <c r="L512" s="130">
        <v>0</v>
      </c>
      <c r="M512" s="131">
        <v>2</v>
      </c>
      <c r="N512" s="131">
        <v>14.5</v>
      </c>
      <c r="O512" s="132">
        <v>188</v>
      </c>
      <c r="P512" s="149"/>
      <c r="Q512" s="133">
        <v>0</v>
      </c>
      <c r="R512" s="131">
        <v>0</v>
      </c>
      <c r="S512" s="131">
        <v>0</v>
      </c>
      <c r="T512" s="132">
        <v>0</v>
      </c>
      <c r="U512" s="149"/>
      <c r="V512" s="133">
        <v>0</v>
      </c>
      <c r="W512" s="131">
        <v>0</v>
      </c>
      <c r="X512" s="131">
        <v>0</v>
      </c>
      <c r="Y512" s="132">
        <v>0</v>
      </c>
      <c r="Z512" s="149"/>
      <c r="AA512" s="133">
        <v>1</v>
      </c>
      <c r="AB512" s="131">
        <v>0</v>
      </c>
      <c r="AC512" s="131">
        <v>0.8</v>
      </c>
      <c r="AD512" s="132">
        <v>143</v>
      </c>
      <c r="AE512" s="149"/>
      <c r="AF512" s="133">
        <v>0</v>
      </c>
      <c r="AG512" s="131">
        <v>0</v>
      </c>
      <c r="AH512" s="131">
        <v>0</v>
      </c>
      <c r="AI512" s="132">
        <v>0</v>
      </c>
      <c r="AJ512" s="133">
        <f t="shared" si="220"/>
        <v>188</v>
      </c>
      <c r="AK512" s="131">
        <f t="shared" si="221"/>
        <v>0</v>
      </c>
      <c r="AL512" s="131">
        <f t="shared" si="222"/>
        <v>0</v>
      </c>
      <c r="AM512" s="131">
        <f t="shared" si="223"/>
        <v>143</v>
      </c>
      <c r="AN512" s="136">
        <f t="shared" si="224"/>
        <v>0</v>
      </c>
      <c r="AO512" s="133">
        <f t="shared" si="225"/>
        <v>0</v>
      </c>
      <c r="AP512" s="131">
        <f t="shared" si="226"/>
        <v>0</v>
      </c>
      <c r="AQ512" s="131">
        <f t="shared" si="227"/>
        <v>0</v>
      </c>
      <c r="AR512" s="131">
        <f t="shared" si="228"/>
        <v>1</v>
      </c>
      <c r="AS512" s="136">
        <f t="shared" si="229"/>
        <v>0</v>
      </c>
      <c r="AT512" s="133">
        <f t="shared" si="230"/>
        <v>2</v>
      </c>
      <c r="AU512" s="131">
        <f t="shared" si="231"/>
        <v>0</v>
      </c>
      <c r="AV512" s="131">
        <f t="shared" si="232"/>
        <v>0</v>
      </c>
      <c r="AW512" s="131">
        <f t="shared" si="233"/>
        <v>0</v>
      </c>
      <c r="AX512" s="136">
        <f t="shared" si="234"/>
        <v>0</v>
      </c>
      <c r="AY512" s="133">
        <f t="shared" si="235"/>
        <v>14.5</v>
      </c>
      <c r="AZ512" s="131">
        <f t="shared" si="236"/>
        <v>0</v>
      </c>
      <c r="BA512" s="131">
        <f t="shared" si="237"/>
        <v>0</v>
      </c>
      <c r="BB512" s="131">
        <f t="shared" si="238"/>
        <v>0.8</v>
      </c>
      <c r="BC512" s="132">
        <f t="shared" si="239"/>
        <v>0</v>
      </c>
    </row>
    <row r="513" spans="1:55" x14ac:dyDescent="0.25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49"/>
      <c r="G513" s="153">
        <f t="shared" si="216"/>
        <v>0</v>
      </c>
      <c r="H513" s="134">
        <f t="shared" si="217"/>
        <v>0</v>
      </c>
      <c r="I513" s="135">
        <f t="shared" si="218"/>
        <v>0</v>
      </c>
      <c r="J513" s="167">
        <f t="shared" si="219"/>
        <v>0</v>
      </c>
      <c r="K513" s="149"/>
      <c r="L513" s="130">
        <v>0</v>
      </c>
      <c r="M513" s="131">
        <v>0</v>
      </c>
      <c r="N513" s="131">
        <v>0</v>
      </c>
      <c r="O513" s="132">
        <v>0</v>
      </c>
      <c r="P513" s="149"/>
      <c r="Q513" s="133">
        <v>0</v>
      </c>
      <c r="R513" s="131">
        <v>0</v>
      </c>
      <c r="S513" s="131">
        <v>0</v>
      </c>
      <c r="T513" s="132">
        <v>0</v>
      </c>
      <c r="U513" s="149"/>
      <c r="V513" s="133">
        <v>0</v>
      </c>
      <c r="W513" s="131">
        <v>0</v>
      </c>
      <c r="X513" s="131">
        <v>0</v>
      </c>
      <c r="Y513" s="132">
        <v>0</v>
      </c>
      <c r="Z513" s="149"/>
      <c r="AA513" s="133">
        <v>0</v>
      </c>
      <c r="AB513" s="131">
        <v>0</v>
      </c>
      <c r="AC513" s="131">
        <v>0</v>
      </c>
      <c r="AD513" s="132">
        <v>0</v>
      </c>
      <c r="AE513" s="149"/>
      <c r="AF513" s="133">
        <v>0</v>
      </c>
      <c r="AG513" s="131">
        <v>0</v>
      </c>
      <c r="AH513" s="131">
        <v>0</v>
      </c>
      <c r="AI513" s="132">
        <v>0</v>
      </c>
      <c r="AJ513" s="133">
        <f t="shared" si="220"/>
        <v>0</v>
      </c>
      <c r="AK513" s="131">
        <f t="shared" si="221"/>
        <v>0</v>
      </c>
      <c r="AL513" s="131">
        <f t="shared" si="222"/>
        <v>0</v>
      </c>
      <c r="AM513" s="131">
        <f t="shared" si="223"/>
        <v>0</v>
      </c>
      <c r="AN513" s="136">
        <f t="shared" si="224"/>
        <v>0</v>
      </c>
      <c r="AO513" s="133">
        <f t="shared" si="225"/>
        <v>0</v>
      </c>
      <c r="AP513" s="131">
        <f t="shared" si="226"/>
        <v>0</v>
      </c>
      <c r="AQ513" s="131">
        <f t="shared" si="227"/>
        <v>0</v>
      </c>
      <c r="AR513" s="131">
        <f t="shared" si="228"/>
        <v>0</v>
      </c>
      <c r="AS513" s="136">
        <f t="shared" si="229"/>
        <v>0</v>
      </c>
      <c r="AT513" s="133">
        <f t="shared" si="230"/>
        <v>0</v>
      </c>
      <c r="AU513" s="131">
        <f t="shared" si="231"/>
        <v>0</v>
      </c>
      <c r="AV513" s="131">
        <f t="shared" si="232"/>
        <v>0</v>
      </c>
      <c r="AW513" s="131">
        <f t="shared" si="233"/>
        <v>0</v>
      </c>
      <c r="AX513" s="136">
        <f t="shared" si="234"/>
        <v>0</v>
      </c>
      <c r="AY513" s="133">
        <f t="shared" si="235"/>
        <v>0</v>
      </c>
      <c r="AZ513" s="131">
        <f t="shared" si="236"/>
        <v>0</v>
      </c>
      <c r="BA513" s="131">
        <f t="shared" si="237"/>
        <v>0</v>
      </c>
      <c r="BB513" s="131">
        <f t="shared" si="238"/>
        <v>0</v>
      </c>
      <c r="BC513" s="132">
        <f t="shared" si="239"/>
        <v>0</v>
      </c>
    </row>
    <row r="514" spans="1:55" x14ac:dyDescent="0.25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49"/>
      <c r="G514" s="153">
        <f t="shared" si="216"/>
        <v>0</v>
      </c>
      <c r="H514" s="134">
        <f t="shared" si="217"/>
        <v>0</v>
      </c>
      <c r="I514" s="135">
        <f t="shared" si="218"/>
        <v>0</v>
      </c>
      <c r="J514" s="167">
        <f t="shared" si="219"/>
        <v>0</v>
      </c>
      <c r="K514" s="149"/>
      <c r="L514" s="130">
        <v>0</v>
      </c>
      <c r="M514" s="131">
        <v>0</v>
      </c>
      <c r="N514" s="131">
        <v>0</v>
      </c>
      <c r="O514" s="132">
        <v>0</v>
      </c>
      <c r="P514" s="149"/>
      <c r="Q514" s="133">
        <v>0</v>
      </c>
      <c r="R514" s="131">
        <v>0</v>
      </c>
      <c r="S514" s="131">
        <v>0</v>
      </c>
      <c r="T514" s="132">
        <v>0</v>
      </c>
      <c r="U514" s="149"/>
      <c r="V514" s="133">
        <v>0</v>
      </c>
      <c r="W514" s="131">
        <v>0</v>
      </c>
      <c r="X514" s="131">
        <v>0</v>
      </c>
      <c r="Y514" s="132">
        <v>0</v>
      </c>
      <c r="Z514" s="149"/>
      <c r="AA514" s="133">
        <v>0</v>
      </c>
      <c r="AB514" s="131">
        <v>0</v>
      </c>
      <c r="AC514" s="131">
        <v>0</v>
      </c>
      <c r="AD514" s="132">
        <v>0</v>
      </c>
      <c r="AE514" s="149"/>
      <c r="AF514" s="133">
        <v>0</v>
      </c>
      <c r="AG514" s="131">
        <v>0</v>
      </c>
      <c r="AH514" s="131">
        <v>0</v>
      </c>
      <c r="AI514" s="132">
        <v>0</v>
      </c>
      <c r="AJ514" s="133">
        <f t="shared" si="220"/>
        <v>0</v>
      </c>
      <c r="AK514" s="131">
        <f t="shared" si="221"/>
        <v>0</v>
      </c>
      <c r="AL514" s="131">
        <f t="shared" si="222"/>
        <v>0</v>
      </c>
      <c r="AM514" s="131">
        <f t="shared" si="223"/>
        <v>0</v>
      </c>
      <c r="AN514" s="136">
        <f t="shared" si="224"/>
        <v>0</v>
      </c>
      <c r="AO514" s="133">
        <f t="shared" si="225"/>
        <v>0</v>
      </c>
      <c r="AP514" s="131">
        <f t="shared" si="226"/>
        <v>0</v>
      </c>
      <c r="AQ514" s="131">
        <f t="shared" si="227"/>
        <v>0</v>
      </c>
      <c r="AR514" s="131">
        <f t="shared" si="228"/>
        <v>0</v>
      </c>
      <c r="AS514" s="136">
        <f t="shared" si="229"/>
        <v>0</v>
      </c>
      <c r="AT514" s="133">
        <f t="shared" si="230"/>
        <v>0</v>
      </c>
      <c r="AU514" s="131">
        <f t="shared" si="231"/>
        <v>0</v>
      </c>
      <c r="AV514" s="131">
        <f t="shared" si="232"/>
        <v>0</v>
      </c>
      <c r="AW514" s="131">
        <f t="shared" si="233"/>
        <v>0</v>
      </c>
      <c r="AX514" s="136">
        <f t="shared" si="234"/>
        <v>0</v>
      </c>
      <c r="AY514" s="133">
        <f t="shared" si="235"/>
        <v>0</v>
      </c>
      <c r="AZ514" s="131">
        <f t="shared" si="236"/>
        <v>0</v>
      </c>
      <c r="BA514" s="131">
        <f t="shared" si="237"/>
        <v>0</v>
      </c>
      <c r="BB514" s="131">
        <f t="shared" si="238"/>
        <v>0</v>
      </c>
      <c r="BC514" s="132">
        <f t="shared" si="239"/>
        <v>0</v>
      </c>
    </row>
    <row r="515" spans="1:55" x14ac:dyDescent="0.25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49"/>
      <c r="G515" s="153">
        <f t="shared" ref="G515:G578" si="240">LARGE(AO515:AS515,1)+LARGE(AO515:AS515,2)+LARGE(AO515:AS515,3)+LARGE(AO515:AS515,4)</f>
        <v>0</v>
      </c>
      <c r="H515" s="134">
        <f t="shared" ref="H515:H578" si="241">LARGE(AT515:AX515,1)+LARGE(AT515:AX515,2)+LARGE(AT515:AX515,3)+LARGE(AT515:AX515,4)</f>
        <v>0</v>
      </c>
      <c r="I515" s="135">
        <f t="shared" ref="I515:I578" si="242">LARGE(AY515:BC515,1)+LARGE(AY515:BC515,2)+LARGE(AY515:BC515,3)+LARGE(AY515:BC515,4)</f>
        <v>0</v>
      </c>
      <c r="J515" s="167">
        <f t="shared" ref="J515:J578" si="243">LARGE(AJ515:AN515,1)+LARGE(AJ515:AN515,2)+LARGE(AJ515:AN515,3)+LARGE(AJ515:AN515,4)</f>
        <v>0</v>
      </c>
      <c r="K515" s="149"/>
      <c r="L515" s="130">
        <v>0</v>
      </c>
      <c r="M515" s="131">
        <v>0</v>
      </c>
      <c r="N515" s="131">
        <v>0</v>
      </c>
      <c r="O515" s="132">
        <v>0</v>
      </c>
      <c r="P515" s="149"/>
      <c r="Q515" s="133">
        <v>0</v>
      </c>
      <c r="R515" s="131">
        <v>0</v>
      </c>
      <c r="S515" s="131">
        <v>0</v>
      </c>
      <c r="T515" s="132">
        <v>0</v>
      </c>
      <c r="U515" s="149"/>
      <c r="V515" s="133">
        <v>0</v>
      </c>
      <c r="W515" s="131">
        <v>0</v>
      </c>
      <c r="X515" s="131">
        <v>0</v>
      </c>
      <c r="Y515" s="132">
        <v>0</v>
      </c>
      <c r="Z515" s="149"/>
      <c r="AA515" s="133">
        <v>0</v>
      </c>
      <c r="AB515" s="131">
        <v>0</v>
      </c>
      <c r="AC515" s="131">
        <v>0</v>
      </c>
      <c r="AD515" s="132">
        <v>0</v>
      </c>
      <c r="AE515" s="149"/>
      <c r="AF515" s="133">
        <v>0</v>
      </c>
      <c r="AG515" s="131">
        <v>0</v>
      </c>
      <c r="AH515" s="131">
        <v>0</v>
      </c>
      <c r="AI515" s="132">
        <v>0</v>
      </c>
      <c r="AJ515" s="133">
        <f t="shared" ref="AJ515:AJ578" si="244">O515</f>
        <v>0</v>
      </c>
      <c r="AK515" s="131">
        <f t="shared" ref="AK515:AK578" si="245">T515</f>
        <v>0</v>
      </c>
      <c r="AL515" s="131">
        <f t="shared" ref="AL515:AL578" si="246">Y515</f>
        <v>0</v>
      </c>
      <c r="AM515" s="131">
        <f t="shared" ref="AM515:AM578" si="247">AD515</f>
        <v>0</v>
      </c>
      <c r="AN515" s="136">
        <f t="shared" ref="AN515:AN578" si="248">AI515</f>
        <v>0</v>
      </c>
      <c r="AO515" s="133">
        <f t="shared" ref="AO515:AO578" si="249">L515</f>
        <v>0</v>
      </c>
      <c r="AP515" s="131">
        <f t="shared" ref="AP515:AP578" si="250">Q515</f>
        <v>0</v>
      </c>
      <c r="AQ515" s="131">
        <f t="shared" ref="AQ515:AQ578" si="251">V515</f>
        <v>0</v>
      </c>
      <c r="AR515" s="131">
        <f t="shared" ref="AR515:AR578" si="252">AA515</f>
        <v>0</v>
      </c>
      <c r="AS515" s="136">
        <f t="shared" ref="AS515:AS578" si="253">AF515</f>
        <v>0</v>
      </c>
      <c r="AT515" s="133">
        <f t="shared" ref="AT515:AT578" si="254">M515</f>
        <v>0</v>
      </c>
      <c r="AU515" s="131">
        <f t="shared" ref="AU515:AU578" si="255">R515</f>
        <v>0</v>
      </c>
      <c r="AV515" s="131">
        <f t="shared" ref="AV515:AV578" si="256">W515</f>
        <v>0</v>
      </c>
      <c r="AW515" s="131">
        <f t="shared" ref="AW515:AW578" si="257">AB515</f>
        <v>0</v>
      </c>
      <c r="AX515" s="136">
        <f t="shared" ref="AX515:AX578" si="258">AG515</f>
        <v>0</v>
      </c>
      <c r="AY515" s="133">
        <f t="shared" ref="AY515:AY578" si="259">N515</f>
        <v>0</v>
      </c>
      <c r="AZ515" s="131">
        <f t="shared" ref="AZ515:AZ578" si="260">S515</f>
        <v>0</v>
      </c>
      <c r="BA515" s="131">
        <f t="shared" ref="BA515:BA578" si="261">X515</f>
        <v>0</v>
      </c>
      <c r="BB515" s="131">
        <f t="shared" ref="BB515:BB578" si="262">AC515</f>
        <v>0</v>
      </c>
      <c r="BC515" s="132">
        <f t="shared" ref="BC515:BC578" si="263">AH515</f>
        <v>0</v>
      </c>
    </row>
    <row r="516" spans="1:55" x14ac:dyDescent="0.25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49"/>
      <c r="G516" s="153">
        <f t="shared" si="240"/>
        <v>0</v>
      </c>
      <c r="H516" s="134">
        <f t="shared" si="241"/>
        <v>0</v>
      </c>
      <c r="I516" s="135">
        <f t="shared" si="242"/>
        <v>0</v>
      </c>
      <c r="J516" s="167">
        <f t="shared" si="243"/>
        <v>0</v>
      </c>
      <c r="K516" s="149"/>
      <c r="L516" s="130">
        <v>0</v>
      </c>
      <c r="M516" s="131">
        <v>0</v>
      </c>
      <c r="N516" s="131">
        <v>0</v>
      </c>
      <c r="O516" s="132">
        <v>0</v>
      </c>
      <c r="P516" s="149"/>
      <c r="Q516" s="133">
        <v>0</v>
      </c>
      <c r="R516" s="131">
        <v>0</v>
      </c>
      <c r="S516" s="131">
        <v>0</v>
      </c>
      <c r="T516" s="132">
        <v>0</v>
      </c>
      <c r="U516" s="149"/>
      <c r="V516" s="133">
        <v>0</v>
      </c>
      <c r="W516" s="131">
        <v>0</v>
      </c>
      <c r="X516" s="131">
        <v>0</v>
      </c>
      <c r="Y516" s="132">
        <v>0</v>
      </c>
      <c r="Z516" s="149"/>
      <c r="AA516" s="133">
        <v>0</v>
      </c>
      <c r="AB516" s="131">
        <v>0</v>
      </c>
      <c r="AC516" s="131">
        <v>0</v>
      </c>
      <c r="AD516" s="132">
        <v>0</v>
      </c>
      <c r="AE516" s="149"/>
      <c r="AF516" s="133">
        <v>0</v>
      </c>
      <c r="AG516" s="131">
        <v>0</v>
      </c>
      <c r="AH516" s="131">
        <v>0</v>
      </c>
      <c r="AI516" s="132">
        <v>0</v>
      </c>
      <c r="AJ516" s="133">
        <f t="shared" si="244"/>
        <v>0</v>
      </c>
      <c r="AK516" s="131">
        <f t="shared" si="245"/>
        <v>0</v>
      </c>
      <c r="AL516" s="131">
        <f t="shared" si="246"/>
        <v>0</v>
      </c>
      <c r="AM516" s="131">
        <f t="shared" si="247"/>
        <v>0</v>
      </c>
      <c r="AN516" s="136">
        <f t="shared" si="248"/>
        <v>0</v>
      </c>
      <c r="AO516" s="133">
        <f t="shared" si="249"/>
        <v>0</v>
      </c>
      <c r="AP516" s="131">
        <f t="shared" si="250"/>
        <v>0</v>
      </c>
      <c r="AQ516" s="131">
        <f t="shared" si="251"/>
        <v>0</v>
      </c>
      <c r="AR516" s="131">
        <f t="shared" si="252"/>
        <v>0</v>
      </c>
      <c r="AS516" s="136">
        <f t="shared" si="253"/>
        <v>0</v>
      </c>
      <c r="AT516" s="133">
        <f t="shared" si="254"/>
        <v>0</v>
      </c>
      <c r="AU516" s="131">
        <f t="shared" si="255"/>
        <v>0</v>
      </c>
      <c r="AV516" s="131">
        <f t="shared" si="256"/>
        <v>0</v>
      </c>
      <c r="AW516" s="131">
        <f t="shared" si="257"/>
        <v>0</v>
      </c>
      <c r="AX516" s="136">
        <f t="shared" si="258"/>
        <v>0</v>
      </c>
      <c r="AY516" s="133">
        <f t="shared" si="259"/>
        <v>0</v>
      </c>
      <c r="AZ516" s="131">
        <f t="shared" si="260"/>
        <v>0</v>
      </c>
      <c r="BA516" s="131">
        <f t="shared" si="261"/>
        <v>0</v>
      </c>
      <c r="BB516" s="131">
        <f t="shared" si="262"/>
        <v>0</v>
      </c>
      <c r="BC516" s="132">
        <f t="shared" si="263"/>
        <v>0</v>
      </c>
    </row>
    <row r="517" spans="1:55" x14ac:dyDescent="0.25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49"/>
      <c r="G517" s="153">
        <f t="shared" si="240"/>
        <v>0</v>
      </c>
      <c r="H517" s="134">
        <f t="shared" si="241"/>
        <v>14</v>
      </c>
      <c r="I517" s="135">
        <f t="shared" si="242"/>
        <v>102.00000000000001</v>
      </c>
      <c r="J517" s="167">
        <f t="shared" si="243"/>
        <v>1053</v>
      </c>
      <c r="K517" s="149"/>
      <c r="L517" s="130">
        <v>0</v>
      </c>
      <c r="M517" s="131">
        <v>7</v>
      </c>
      <c r="N517" s="131">
        <v>49.8</v>
      </c>
      <c r="O517" s="132">
        <v>271</v>
      </c>
      <c r="P517" s="149"/>
      <c r="Q517" s="133">
        <v>0</v>
      </c>
      <c r="R517" s="131">
        <v>1</v>
      </c>
      <c r="S517" s="131">
        <v>3.9</v>
      </c>
      <c r="T517" s="132">
        <v>210</v>
      </c>
      <c r="U517" s="149"/>
      <c r="V517" s="133">
        <v>0</v>
      </c>
      <c r="W517" s="131">
        <v>1</v>
      </c>
      <c r="X517" s="131">
        <v>23.1</v>
      </c>
      <c r="Y517" s="132">
        <v>298</v>
      </c>
      <c r="Z517" s="149"/>
      <c r="AA517" s="133">
        <v>0</v>
      </c>
      <c r="AB517" s="131">
        <v>3</v>
      </c>
      <c r="AC517" s="131">
        <v>11.9</v>
      </c>
      <c r="AD517" s="132">
        <v>208</v>
      </c>
      <c r="AE517" s="149"/>
      <c r="AF517" s="133">
        <v>0</v>
      </c>
      <c r="AG517" s="131">
        <v>3</v>
      </c>
      <c r="AH517" s="131">
        <v>17.2</v>
      </c>
      <c r="AI517" s="132">
        <v>274</v>
      </c>
      <c r="AJ517" s="133">
        <f t="shared" si="244"/>
        <v>271</v>
      </c>
      <c r="AK517" s="131">
        <f t="shared" si="245"/>
        <v>210</v>
      </c>
      <c r="AL517" s="131">
        <f t="shared" si="246"/>
        <v>298</v>
      </c>
      <c r="AM517" s="131">
        <f t="shared" si="247"/>
        <v>208</v>
      </c>
      <c r="AN517" s="136">
        <f t="shared" si="248"/>
        <v>274</v>
      </c>
      <c r="AO517" s="133">
        <f t="shared" si="249"/>
        <v>0</v>
      </c>
      <c r="AP517" s="131">
        <f t="shared" si="250"/>
        <v>0</v>
      </c>
      <c r="AQ517" s="131">
        <f t="shared" si="251"/>
        <v>0</v>
      </c>
      <c r="AR517" s="131">
        <f t="shared" si="252"/>
        <v>0</v>
      </c>
      <c r="AS517" s="136">
        <f t="shared" si="253"/>
        <v>0</v>
      </c>
      <c r="AT517" s="133">
        <f t="shared" si="254"/>
        <v>7</v>
      </c>
      <c r="AU517" s="131">
        <f t="shared" si="255"/>
        <v>1</v>
      </c>
      <c r="AV517" s="131">
        <f t="shared" si="256"/>
        <v>1</v>
      </c>
      <c r="AW517" s="131">
        <f t="shared" si="257"/>
        <v>3</v>
      </c>
      <c r="AX517" s="136">
        <f t="shared" si="258"/>
        <v>3</v>
      </c>
      <c r="AY517" s="133">
        <f t="shared" si="259"/>
        <v>49.8</v>
      </c>
      <c r="AZ517" s="131">
        <f t="shared" si="260"/>
        <v>3.9</v>
      </c>
      <c r="BA517" s="131">
        <f t="shared" si="261"/>
        <v>23.1</v>
      </c>
      <c r="BB517" s="131">
        <f t="shared" si="262"/>
        <v>11.9</v>
      </c>
      <c r="BC517" s="132">
        <f t="shared" si="263"/>
        <v>17.2</v>
      </c>
    </row>
    <row r="518" spans="1:55" x14ac:dyDescent="0.25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49"/>
      <c r="G518" s="153">
        <f t="shared" si="240"/>
        <v>0</v>
      </c>
      <c r="H518" s="134">
        <f t="shared" si="241"/>
        <v>0</v>
      </c>
      <c r="I518" s="135">
        <f t="shared" si="242"/>
        <v>0</v>
      </c>
      <c r="J518" s="167">
        <f t="shared" si="243"/>
        <v>0</v>
      </c>
      <c r="K518" s="149"/>
      <c r="L518" s="130">
        <v>0</v>
      </c>
      <c r="M518" s="131">
        <v>0</v>
      </c>
      <c r="N518" s="131">
        <v>0</v>
      </c>
      <c r="O518" s="132">
        <v>0</v>
      </c>
      <c r="P518" s="149"/>
      <c r="Q518" s="133">
        <v>0</v>
      </c>
      <c r="R518" s="131">
        <v>0</v>
      </c>
      <c r="S518" s="131">
        <v>0</v>
      </c>
      <c r="T518" s="132">
        <v>0</v>
      </c>
      <c r="U518" s="149"/>
      <c r="V518" s="133">
        <v>0</v>
      </c>
      <c r="W518" s="131">
        <v>0</v>
      </c>
      <c r="X518" s="131">
        <v>0</v>
      </c>
      <c r="Y518" s="132">
        <v>0</v>
      </c>
      <c r="Z518" s="149"/>
      <c r="AA518" s="133">
        <v>0</v>
      </c>
      <c r="AB518" s="131">
        <v>0</v>
      </c>
      <c r="AC518" s="131">
        <v>0</v>
      </c>
      <c r="AD518" s="132">
        <v>0</v>
      </c>
      <c r="AE518" s="149"/>
      <c r="AF518" s="133">
        <v>0</v>
      </c>
      <c r="AG518" s="131">
        <v>0</v>
      </c>
      <c r="AH518" s="131">
        <v>0</v>
      </c>
      <c r="AI518" s="132">
        <v>0</v>
      </c>
      <c r="AJ518" s="133">
        <f t="shared" si="244"/>
        <v>0</v>
      </c>
      <c r="AK518" s="131">
        <f t="shared" si="245"/>
        <v>0</v>
      </c>
      <c r="AL518" s="131">
        <f t="shared" si="246"/>
        <v>0</v>
      </c>
      <c r="AM518" s="131">
        <f t="shared" si="247"/>
        <v>0</v>
      </c>
      <c r="AN518" s="136">
        <f t="shared" si="248"/>
        <v>0</v>
      </c>
      <c r="AO518" s="133">
        <f t="shared" si="249"/>
        <v>0</v>
      </c>
      <c r="AP518" s="131">
        <f t="shared" si="250"/>
        <v>0</v>
      </c>
      <c r="AQ518" s="131">
        <f t="shared" si="251"/>
        <v>0</v>
      </c>
      <c r="AR518" s="131">
        <f t="shared" si="252"/>
        <v>0</v>
      </c>
      <c r="AS518" s="136">
        <f t="shared" si="253"/>
        <v>0</v>
      </c>
      <c r="AT518" s="133">
        <f t="shared" si="254"/>
        <v>0</v>
      </c>
      <c r="AU518" s="131">
        <f t="shared" si="255"/>
        <v>0</v>
      </c>
      <c r="AV518" s="131">
        <f t="shared" si="256"/>
        <v>0</v>
      </c>
      <c r="AW518" s="131">
        <f t="shared" si="257"/>
        <v>0</v>
      </c>
      <c r="AX518" s="136">
        <f t="shared" si="258"/>
        <v>0</v>
      </c>
      <c r="AY518" s="133">
        <f t="shared" si="259"/>
        <v>0</v>
      </c>
      <c r="AZ518" s="131">
        <f t="shared" si="260"/>
        <v>0</v>
      </c>
      <c r="BA518" s="131">
        <f t="shared" si="261"/>
        <v>0</v>
      </c>
      <c r="BB518" s="131">
        <f t="shared" si="262"/>
        <v>0</v>
      </c>
      <c r="BC518" s="132">
        <f t="shared" si="263"/>
        <v>0</v>
      </c>
    </row>
    <row r="519" spans="1:55" x14ac:dyDescent="0.25">
      <c r="A519" s="138" t="s">
        <v>1080</v>
      </c>
      <c r="B519" s="131" t="s">
        <v>42</v>
      </c>
      <c r="C519" s="131" t="s">
        <v>2085</v>
      </c>
      <c r="D519" s="131" t="s">
        <v>1658</v>
      </c>
      <c r="E519" s="132" t="s">
        <v>1313</v>
      </c>
      <c r="F519" s="149"/>
      <c r="G519" s="153">
        <f t="shared" si="240"/>
        <v>0</v>
      </c>
      <c r="H519" s="134">
        <f t="shared" si="241"/>
        <v>1</v>
      </c>
      <c r="I519" s="135">
        <f t="shared" si="242"/>
        <v>1</v>
      </c>
      <c r="J519" s="167">
        <f t="shared" si="243"/>
        <v>229</v>
      </c>
      <c r="K519" s="149"/>
      <c r="L519" s="130">
        <v>0</v>
      </c>
      <c r="M519" s="131">
        <v>0</v>
      </c>
      <c r="N519" s="131">
        <v>0</v>
      </c>
      <c r="O519" s="132">
        <v>20</v>
      </c>
      <c r="P519" s="149"/>
      <c r="Q519" s="133">
        <v>0</v>
      </c>
      <c r="R519" s="131">
        <v>1</v>
      </c>
      <c r="S519" s="131">
        <v>1</v>
      </c>
      <c r="T519" s="132">
        <v>169</v>
      </c>
      <c r="U519" s="149"/>
      <c r="V519" s="133">
        <v>0</v>
      </c>
      <c r="W519" s="131">
        <v>0</v>
      </c>
      <c r="X519" s="131">
        <v>0</v>
      </c>
      <c r="Y519" s="132">
        <v>0</v>
      </c>
      <c r="Z519" s="149"/>
      <c r="AA519" s="133">
        <v>0</v>
      </c>
      <c r="AB519" s="131">
        <v>0</v>
      </c>
      <c r="AC519" s="131">
        <v>0</v>
      </c>
      <c r="AD519" s="132">
        <v>20</v>
      </c>
      <c r="AE519" s="149"/>
      <c r="AF519" s="133">
        <v>0</v>
      </c>
      <c r="AG519" s="131">
        <v>0</v>
      </c>
      <c r="AH519" s="131">
        <v>0</v>
      </c>
      <c r="AI519" s="132">
        <v>20</v>
      </c>
      <c r="AJ519" s="133">
        <f t="shared" si="244"/>
        <v>20</v>
      </c>
      <c r="AK519" s="131">
        <f t="shared" si="245"/>
        <v>169</v>
      </c>
      <c r="AL519" s="131">
        <f t="shared" si="246"/>
        <v>0</v>
      </c>
      <c r="AM519" s="131">
        <f t="shared" si="247"/>
        <v>20</v>
      </c>
      <c r="AN519" s="136">
        <f t="shared" si="248"/>
        <v>20</v>
      </c>
      <c r="AO519" s="133">
        <f t="shared" si="249"/>
        <v>0</v>
      </c>
      <c r="AP519" s="131">
        <f t="shared" si="250"/>
        <v>0</v>
      </c>
      <c r="AQ519" s="131">
        <f t="shared" si="251"/>
        <v>0</v>
      </c>
      <c r="AR519" s="131">
        <f t="shared" si="252"/>
        <v>0</v>
      </c>
      <c r="AS519" s="136">
        <f t="shared" si="253"/>
        <v>0</v>
      </c>
      <c r="AT519" s="133">
        <f t="shared" si="254"/>
        <v>0</v>
      </c>
      <c r="AU519" s="131">
        <f t="shared" si="255"/>
        <v>1</v>
      </c>
      <c r="AV519" s="131">
        <f t="shared" si="256"/>
        <v>0</v>
      </c>
      <c r="AW519" s="131">
        <f t="shared" si="257"/>
        <v>0</v>
      </c>
      <c r="AX519" s="136">
        <f t="shared" si="258"/>
        <v>0</v>
      </c>
      <c r="AY519" s="133">
        <f t="shared" si="259"/>
        <v>0</v>
      </c>
      <c r="AZ519" s="131">
        <f t="shared" si="260"/>
        <v>1</v>
      </c>
      <c r="BA519" s="131">
        <f t="shared" si="261"/>
        <v>0</v>
      </c>
      <c r="BB519" s="131">
        <f t="shared" si="262"/>
        <v>0</v>
      </c>
      <c r="BC519" s="132">
        <f t="shared" si="263"/>
        <v>0</v>
      </c>
    </row>
    <row r="520" spans="1:55" x14ac:dyDescent="0.25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49"/>
      <c r="G520" s="153">
        <f t="shared" si="240"/>
        <v>1</v>
      </c>
      <c r="H520" s="134">
        <f t="shared" si="241"/>
        <v>1</v>
      </c>
      <c r="I520" s="135">
        <f t="shared" si="242"/>
        <v>4.5</v>
      </c>
      <c r="J520" s="167">
        <f t="shared" si="243"/>
        <v>201</v>
      </c>
      <c r="K520" s="149"/>
      <c r="L520" s="130">
        <v>0</v>
      </c>
      <c r="M520" s="131">
        <v>0</v>
      </c>
      <c r="N520" s="131">
        <v>0</v>
      </c>
      <c r="O520" s="132">
        <v>0</v>
      </c>
      <c r="P520" s="149"/>
      <c r="Q520" s="133">
        <v>0</v>
      </c>
      <c r="R520" s="131">
        <v>0</v>
      </c>
      <c r="S520" s="131">
        <v>0</v>
      </c>
      <c r="T520" s="132">
        <v>20</v>
      </c>
      <c r="U520" s="149"/>
      <c r="V520" s="133">
        <v>0</v>
      </c>
      <c r="W520" s="131">
        <v>0</v>
      </c>
      <c r="X520" s="131">
        <v>0</v>
      </c>
      <c r="Y520" s="132">
        <v>0</v>
      </c>
      <c r="Z520" s="149"/>
      <c r="AA520" s="133">
        <v>1</v>
      </c>
      <c r="AB520" s="131">
        <v>1</v>
      </c>
      <c r="AC520" s="131">
        <v>4.5</v>
      </c>
      <c r="AD520" s="132">
        <v>181</v>
      </c>
      <c r="AE520" s="149"/>
      <c r="AF520" s="133">
        <v>0</v>
      </c>
      <c r="AG520" s="131">
        <v>0</v>
      </c>
      <c r="AH520" s="131">
        <v>0</v>
      </c>
      <c r="AI520" s="132">
        <v>0</v>
      </c>
      <c r="AJ520" s="133">
        <f t="shared" si="244"/>
        <v>0</v>
      </c>
      <c r="AK520" s="131">
        <f t="shared" si="245"/>
        <v>20</v>
      </c>
      <c r="AL520" s="131">
        <f t="shared" si="246"/>
        <v>0</v>
      </c>
      <c r="AM520" s="131">
        <f t="shared" si="247"/>
        <v>181</v>
      </c>
      <c r="AN520" s="136">
        <f t="shared" si="248"/>
        <v>0</v>
      </c>
      <c r="AO520" s="133">
        <f t="shared" si="249"/>
        <v>0</v>
      </c>
      <c r="AP520" s="131">
        <f t="shared" si="250"/>
        <v>0</v>
      </c>
      <c r="AQ520" s="131">
        <f t="shared" si="251"/>
        <v>0</v>
      </c>
      <c r="AR520" s="131">
        <f t="shared" si="252"/>
        <v>1</v>
      </c>
      <c r="AS520" s="136">
        <f t="shared" si="253"/>
        <v>0</v>
      </c>
      <c r="AT520" s="133">
        <f t="shared" si="254"/>
        <v>0</v>
      </c>
      <c r="AU520" s="131">
        <f t="shared" si="255"/>
        <v>0</v>
      </c>
      <c r="AV520" s="131">
        <f t="shared" si="256"/>
        <v>0</v>
      </c>
      <c r="AW520" s="131">
        <f t="shared" si="257"/>
        <v>1</v>
      </c>
      <c r="AX520" s="136">
        <f t="shared" si="258"/>
        <v>0</v>
      </c>
      <c r="AY520" s="133">
        <f t="shared" si="259"/>
        <v>0</v>
      </c>
      <c r="AZ520" s="131">
        <f t="shared" si="260"/>
        <v>0</v>
      </c>
      <c r="BA520" s="131">
        <f t="shared" si="261"/>
        <v>0</v>
      </c>
      <c r="BB520" s="131">
        <f t="shared" si="262"/>
        <v>4.5</v>
      </c>
      <c r="BC520" s="132">
        <f t="shared" si="263"/>
        <v>0</v>
      </c>
    </row>
    <row r="521" spans="1:55" x14ac:dyDescent="0.25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49"/>
      <c r="G521" s="153">
        <f t="shared" si="240"/>
        <v>0</v>
      </c>
      <c r="H521" s="134">
        <f t="shared" si="241"/>
        <v>0</v>
      </c>
      <c r="I521" s="135">
        <f t="shared" si="242"/>
        <v>0</v>
      </c>
      <c r="J521" s="167">
        <f t="shared" si="243"/>
        <v>0</v>
      </c>
      <c r="K521" s="149"/>
      <c r="L521" s="130">
        <v>0</v>
      </c>
      <c r="M521" s="131">
        <v>0</v>
      </c>
      <c r="N521" s="131">
        <v>0</v>
      </c>
      <c r="O521" s="132">
        <v>0</v>
      </c>
      <c r="P521" s="149"/>
      <c r="Q521" s="133">
        <v>0</v>
      </c>
      <c r="R521" s="131">
        <v>0</v>
      </c>
      <c r="S521" s="131">
        <v>0</v>
      </c>
      <c r="T521" s="132">
        <v>0</v>
      </c>
      <c r="U521" s="149"/>
      <c r="V521" s="133">
        <v>0</v>
      </c>
      <c r="W521" s="131">
        <v>0</v>
      </c>
      <c r="X521" s="131">
        <v>0</v>
      </c>
      <c r="Y521" s="132">
        <v>0</v>
      </c>
      <c r="Z521" s="149"/>
      <c r="AA521" s="133">
        <v>0</v>
      </c>
      <c r="AB521" s="131">
        <v>0</v>
      </c>
      <c r="AC521" s="131">
        <v>0</v>
      </c>
      <c r="AD521" s="132">
        <v>0</v>
      </c>
      <c r="AE521" s="149"/>
      <c r="AF521" s="133">
        <v>0</v>
      </c>
      <c r="AG521" s="131">
        <v>0</v>
      </c>
      <c r="AH521" s="131">
        <v>0</v>
      </c>
      <c r="AI521" s="132">
        <v>0</v>
      </c>
      <c r="AJ521" s="133">
        <f t="shared" si="244"/>
        <v>0</v>
      </c>
      <c r="AK521" s="131">
        <f t="shared" si="245"/>
        <v>0</v>
      </c>
      <c r="AL521" s="131">
        <f t="shared" si="246"/>
        <v>0</v>
      </c>
      <c r="AM521" s="131">
        <f t="shared" si="247"/>
        <v>0</v>
      </c>
      <c r="AN521" s="136">
        <f t="shared" si="248"/>
        <v>0</v>
      </c>
      <c r="AO521" s="133">
        <f t="shared" si="249"/>
        <v>0</v>
      </c>
      <c r="AP521" s="131">
        <f t="shared" si="250"/>
        <v>0</v>
      </c>
      <c r="AQ521" s="131">
        <f t="shared" si="251"/>
        <v>0</v>
      </c>
      <c r="AR521" s="131">
        <f t="shared" si="252"/>
        <v>0</v>
      </c>
      <c r="AS521" s="136">
        <f t="shared" si="253"/>
        <v>0</v>
      </c>
      <c r="AT521" s="133">
        <f t="shared" si="254"/>
        <v>0</v>
      </c>
      <c r="AU521" s="131">
        <f t="shared" si="255"/>
        <v>0</v>
      </c>
      <c r="AV521" s="131">
        <f t="shared" si="256"/>
        <v>0</v>
      </c>
      <c r="AW521" s="131">
        <f t="shared" si="257"/>
        <v>0</v>
      </c>
      <c r="AX521" s="136">
        <f t="shared" si="258"/>
        <v>0</v>
      </c>
      <c r="AY521" s="133">
        <f t="shared" si="259"/>
        <v>0</v>
      </c>
      <c r="AZ521" s="131">
        <f t="shared" si="260"/>
        <v>0</v>
      </c>
      <c r="BA521" s="131">
        <f t="shared" si="261"/>
        <v>0</v>
      </c>
      <c r="BB521" s="131">
        <f t="shared" si="262"/>
        <v>0</v>
      </c>
      <c r="BC521" s="132">
        <f t="shared" si="263"/>
        <v>0</v>
      </c>
    </row>
    <row r="522" spans="1:55" x14ac:dyDescent="0.25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49"/>
      <c r="G522" s="153">
        <f t="shared" si="240"/>
        <v>0</v>
      </c>
      <c r="H522" s="134">
        <f t="shared" si="241"/>
        <v>0</v>
      </c>
      <c r="I522" s="135">
        <f t="shared" si="242"/>
        <v>0</v>
      </c>
      <c r="J522" s="167">
        <f t="shared" si="243"/>
        <v>0</v>
      </c>
      <c r="K522" s="149"/>
      <c r="L522" s="130">
        <v>0</v>
      </c>
      <c r="M522" s="131">
        <v>0</v>
      </c>
      <c r="N522" s="131">
        <v>0</v>
      </c>
      <c r="O522" s="132">
        <v>0</v>
      </c>
      <c r="P522" s="149"/>
      <c r="Q522" s="133">
        <v>0</v>
      </c>
      <c r="R522" s="131">
        <v>0</v>
      </c>
      <c r="S522" s="131">
        <v>0</v>
      </c>
      <c r="T522" s="132">
        <v>0</v>
      </c>
      <c r="U522" s="149"/>
      <c r="V522" s="133">
        <v>0</v>
      </c>
      <c r="W522" s="131">
        <v>0</v>
      </c>
      <c r="X522" s="131">
        <v>0</v>
      </c>
      <c r="Y522" s="132">
        <v>0</v>
      </c>
      <c r="Z522" s="149"/>
      <c r="AA522" s="133">
        <v>0</v>
      </c>
      <c r="AB522" s="131">
        <v>0</v>
      </c>
      <c r="AC522" s="131">
        <v>0</v>
      </c>
      <c r="AD522" s="132">
        <v>0</v>
      </c>
      <c r="AE522" s="149"/>
      <c r="AF522" s="133">
        <v>0</v>
      </c>
      <c r="AG522" s="131">
        <v>0</v>
      </c>
      <c r="AH522" s="131">
        <v>0</v>
      </c>
      <c r="AI522" s="132">
        <v>0</v>
      </c>
      <c r="AJ522" s="133">
        <f t="shared" si="244"/>
        <v>0</v>
      </c>
      <c r="AK522" s="131">
        <f t="shared" si="245"/>
        <v>0</v>
      </c>
      <c r="AL522" s="131">
        <f t="shared" si="246"/>
        <v>0</v>
      </c>
      <c r="AM522" s="131">
        <f t="shared" si="247"/>
        <v>0</v>
      </c>
      <c r="AN522" s="136">
        <f t="shared" si="248"/>
        <v>0</v>
      </c>
      <c r="AO522" s="133">
        <f t="shared" si="249"/>
        <v>0</v>
      </c>
      <c r="AP522" s="131">
        <f t="shared" si="250"/>
        <v>0</v>
      </c>
      <c r="AQ522" s="131">
        <f t="shared" si="251"/>
        <v>0</v>
      </c>
      <c r="AR522" s="131">
        <f t="shared" si="252"/>
        <v>0</v>
      </c>
      <c r="AS522" s="136">
        <f t="shared" si="253"/>
        <v>0</v>
      </c>
      <c r="AT522" s="133">
        <f t="shared" si="254"/>
        <v>0</v>
      </c>
      <c r="AU522" s="131">
        <f t="shared" si="255"/>
        <v>0</v>
      </c>
      <c r="AV522" s="131">
        <f t="shared" si="256"/>
        <v>0</v>
      </c>
      <c r="AW522" s="131">
        <f t="shared" si="257"/>
        <v>0</v>
      </c>
      <c r="AX522" s="136">
        <f t="shared" si="258"/>
        <v>0</v>
      </c>
      <c r="AY522" s="133">
        <f t="shared" si="259"/>
        <v>0</v>
      </c>
      <c r="AZ522" s="131">
        <f t="shared" si="260"/>
        <v>0</v>
      </c>
      <c r="BA522" s="131">
        <f t="shared" si="261"/>
        <v>0</v>
      </c>
      <c r="BB522" s="131">
        <f t="shared" si="262"/>
        <v>0</v>
      </c>
      <c r="BC522" s="132">
        <f t="shared" si="263"/>
        <v>0</v>
      </c>
    </row>
    <row r="523" spans="1:55" x14ac:dyDescent="0.25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49"/>
      <c r="G523" s="153">
        <f t="shared" si="240"/>
        <v>0</v>
      </c>
      <c r="H523" s="134">
        <f t="shared" si="241"/>
        <v>0</v>
      </c>
      <c r="I523" s="135">
        <f t="shared" si="242"/>
        <v>0</v>
      </c>
      <c r="J523" s="167">
        <f t="shared" si="243"/>
        <v>0</v>
      </c>
      <c r="K523" s="149"/>
      <c r="L523" s="130">
        <v>0</v>
      </c>
      <c r="M523" s="131">
        <v>0</v>
      </c>
      <c r="N523" s="131">
        <v>0</v>
      </c>
      <c r="O523" s="132">
        <v>0</v>
      </c>
      <c r="P523" s="149"/>
      <c r="Q523" s="133">
        <v>0</v>
      </c>
      <c r="R523" s="131">
        <v>0</v>
      </c>
      <c r="S523" s="131">
        <v>0</v>
      </c>
      <c r="T523" s="132">
        <v>0</v>
      </c>
      <c r="U523" s="149"/>
      <c r="V523" s="133">
        <v>0</v>
      </c>
      <c r="W523" s="131">
        <v>0</v>
      </c>
      <c r="X523" s="131">
        <v>0</v>
      </c>
      <c r="Y523" s="132">
        <v>0</v>
      </c>
      <c r="Z523" s="149"/>
      <c r="AA523" s="133">
        <v>0</v>
      </c>
      <c r="AB523" s="131">
        <v>0</v>
      </c>
      <c r="AC523" s="131">
        <v>0</v>
      </c>
      <c r="AD523" s="132">
        <v>0</v>
      </c>
      <c r="AE523" s="149"/>
      <c r="AF523" s="133">
        <v>0</v>
      </c>
      <c r="AG523" s="131">
        <v>0</v>
      </c>
      <c r="AH523" s="131">
        <v>0</v>
      </c>
      <c r="AI523" s="132">
        <v>0</v>
      </c>
      <c r="AJ523" s="133">
        <f t="shared" si="244"/>
        <v>0</v>
      </c>
      <c r="AK523" s="131">
        <f t="shared" si="245"/>
        <v>0</v>
      </c>
      <c r="AL523" s="131">
        <f t="shared" si="246"/>
        <v>0</v>
      </c>
      <c r="AM523" s="131">
        <f t="shared" si="247"/>
        <v>0</v>
      </c>
      <c r="AN523" s="136">
        <f t="shared" si="248"/>
        <v>0</v>
      </c>
      <c r="AO523" s="133">
        <f t="shared" si="249"/>
        <v>0</v>
      </c>
      <c r="AP523" s="131">
        <f t="shared" si="250"/>
        <v>0</v>
      </c>
      <c r="AQ523" s="131">
        <f t="shared" si="251"/>
        <v>0</v>
      </c>
      <c r="AR523" s="131">
        <f t="shared" si="252"/>
        <v>0</v>
      </c>
      <c r="AS523" s="136">
        <f t="shared" si="253"/>
        <v>0</v>
      </c>
      <c r="AT523" s="133">
        <f t="shared" si="254"/>
        <v>0</v>
      </c>
      <c r="AU523" s="131">
        <f t="shared" si="255"/>
        <v>0</v>
      </c>
      <c r="AV523" s="131">
        <f t="shared" si="256"/>
        <v>0</v>
      </c>
      <c r="AW523" s="131">
        <f t="shared" si="257"/>
        <v>0</v>
      </c>
      <c r="AX523" s="136">
        <f t="shared" si="258"/>
        <v>0</v>
      </c>
      <c r="AY523" s="133">
        <f t="shared" si="259"/>
        <v>0</v>
      </c>
      <c r="AZ523" s="131">
        <f t="shared" si="260"/>
        <v>0</v>
      </c>
      <c r="BA523" s="131">
        <f t="shared" si="261"/>
        <v>0</v>
      </c>
      <c r="BB523" s="131">
        <f t="shared" si="262"/>
        <v>0</v>
      </c>
      <c r="BC523" s="132">
        <f t="shared" si="263"/>
        <v>0</v>
      </c>
    </row>
    <row r="524" spans="1:55" x14ac:dyDescent="0.25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1314</v>
      </c>
      <c r="F524" s="149"/>
      <c r="G524" s="153">
        <f t="shared" si="240"/>
        <v>0</v>
      </c>
      <c r="H524" s="134">
        <f t="shared" si="241"/>
        <v>0</v>
      </c>
      <c r="I524" s="135">
        <f t="shared" si="242"/>
        <v>0</v>
      </c>
      <c r="J524" s="167">
        <f t="shared" si="243"/>
        <v>20</v>
      </c>
      <c r="K524" s="149"/>
      <c r="L524" s="130">
        <v>0</v>
      </c>
      <c r="M524" s="131">
        <v>0</v>
      </c>
      <c r="N524" s="131">
        <v>0</v>
      </c>
      <c r="O524" s="132">
        <v>20</v>
      </c>
      <c r="P524" s="149"/>
      <c r="Q524" s="133">
        <v>0</v>
      </c>
      <c r="R524" s="131">
        <v>0</v>
      </c>
      <c r="S524" s="131">
        <v>0</v>
      </c>
      <c r="T524" s="132">
        <v>0</v>
      </c>
      <c r="U524" s="149"/>
      <c r="V524" s="133">
        <v>0</v>
      </c>
      <c r="W524" s="131">
        <v>0</v>
      </c>
      <c r="X524" s="131">
        <v>0</v>
      </c>
      <c r="Y524" s="132">
        <v>0</v>
      </c>
      <c r="Z524" s="149"/>
      <c r="AA524" s="133">
        <v>0</v>
      </c>
      <c r="AB524" s="131">
        <v>0</v>
      </c>
      <c r="AC524" s="131">
        <v>0</v>
      </c>
      <c r="AD524" s="132">
        <v>0</v>
      </c>
      <c r="AE524" s="149"/>
      <c r="AF524" s="133">
        <v>0</v>
      </c>
      <c r="AG524" s="131">
        <v>0</v>
      </c>
      <c r="AH524" s="131">
        <v>0</v>
      </c>
      <c r="AI524" s="132">
        <v>0</v>
      </c>
      <c r="AJ524" s="133">
        <f t="shared" si="244"/>
        <v>20</v>
      </c>
      <c r="AK524" s="131">
        <f t="shared" si="245"/>
        <v>0</v>
      </c>
      <c r="AL524" s="131">
        <f t="shared" si="246"/>
        <v>0</v>
      </c>
      <c r="AM524" s="131">
        <f t="shared" si="247"/>
        <v>0</v>
      </c>
      <c r="AN524" s="136">
        <f t="shared" si="248"/>
        <v>0</v>
      </c>
      <c r="AO524" s="133">
        <f t="shared" si="249"/>
        <v>0</v>
      </c>
      <c r="AP524" s="131">
        <f t="shared" si="250"/>
        <v>0</v>
      </c>
      <c r="AQ524" s="131">
        <f t="shared" si="251"/>
        <v>0</v>
      </c>
      <c r="AR524" s="131">
        <f t="shared" si="252"/>
        <v>0</v>
      </c>
      <c r="AS524" s="136">
        <f t="shared" si="253"/>
        <v>0</v>
      </c>
      <c r="AT524" s="133">
        <f t="shared" si="254"/>
        <v>0</v>
      </c>
      <c r="AU524" s="131">
        <f t="shared" si="255"/>
        <v>0</v>
      </c>
      <c r="AV524" s="131">
        <f t="shared" si="256"/>
        <v>0</v>
      </c>
      <c r="AW524" s="131">
        <f t="shared" si="257"/>
        <v>0</v>
      </c>
      <c r="AX524" s="136">
        <f t="shared" si="258"/>
        <v>0</v>
      </c>
      <c r="AY524" s="133">
        <f t="shared" si="259"/>
        <v>0</v>
      </c>
      <c r="AZ524" s="131">
        <f t="shared" si="260"/>
        <v>0</v>
      </c>
      <c r="BA524" s="131">
        <f t="shared" si="261"/>
        <v>0</v>
      </c>
      <c r="BB524" s="131">
        <f t="shared" si="262"/>
        <v>0</v>
      </c>
      <c r="BC524" s="132">
        <f t="shared" si="263"/>
        <v>0</v>
      </c>
    </row>
    <row r="525" spans="1:55" x14ac:dyDescent="0.25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49"/>
      <c r="G525" s="153">
        <f t="shared" si="240"/>
        <v>0</v>
      </c>
      <c r="H525" s="134">
        <f t="shared" si="241"/>
        <v>0</v>
      </c>
      <c r="I525" s="135">
        <f t="shared" si="242"/>
        <v>0</v>
      </c>
      <c r="J525" s="167">
        <f t="shared" si="243"/>
        <v>0</v>
      </c>
      <c r="K525" s="149"/>
      <c r="L525" s="130">
        <v>0</v>
      </c>
      <c r="M525" s="131">
        <v>0</v>
      </c>
      <c r="N525" s="131">
        <v>0</v>
      </c>
      <c r="O525" s="132">
        <v>0</v>
      </c>
      <c r="P525" s="149"/>
      <c r="Q525" s="133">
        <v>0</v>
      </c>
      <c r="R525" s="131">
        <v>0</v>
      </c>
      <c r="S525" s="131">
        <v>0</v>
      </c>
      <c r="T525" s="132">
        <v>0</v>
      </c>
      <c r="U525" s="149"/>
      <c r="V525" s="133">
        <v>0</v>
      </c>
      <c r="W525" s="131">
        <v>0</v>
      </c>
      <c r="X525" s="131">
        <v>0</v>
      </c>
      <c r="Y525" s="132">
        <v>0</v>
      </c>
      <c r="Z525" s="149"/>
      <c r="AA525" s="133">
        <v>0</v>
      </c>
      <c r="AB525" s="131">
        <v>0</v>
      </c>
      <c r="AC525" s="131">
        <v>0</v>
      </c>
      <c r="AD525" s="132">
        <v>0</v>
      </c>
      <c r="AE525" s="149"/>
      <c r="AF525" s="133">
        <v>0</v>
      </c>
      <c r="AG525" s="131">
        <v>0</v>
      </c>
      <c r="AH525" s="131">
        <v>0</v>
      </c>
      <c r="AI525" s="132">
        <v>0</v>
      </c>
      <c r="AJ525" s="133">
        <f t="shared" si="244"/>
        <v>0</v>
      </c>
      <c r="AK525" s="131">
        <f t="shared" si="245"/>
        <v>0</v>
      </c>
      <c r="AL525" s="131">
        <f t="shared" si="246"/>
        <v>0</v>
      </c>
      <c r="AM525" s="131">
        <f t="shared" si="247"/>
        <v>0</v>
      </c>
      <c r="AN525" s="136">
        <f t="shared" si="248"/>
        <v>0</v>
      </c>
      <c r="AO525" s="133">
        <f t="shared" si="249"/>
        <v>0</v>
      </c>
      <c r="AP525" s="131">
        <f t="shared" si="250"/>
        <v>0</v>
      </c>
      <c r="AQ525" s="131">
        <f t="shared" si="251"/>
        <v>0</v>
      </c>
      <c r="AR525" s="131">
        <f t="shared" si="252"/>
        <v>0</v>
      </c>
      <c r="AS525" s="136">
        <f t="shared" si="253"/>
        <v>0</v>
      </c>
      <c r="AT525" s="133">
        <f t="shared" si="254"/>
        <v>0</v>
      </c>
      <c r="AU525" s="131">
        <f t="shared" si="255"/>
        <v>0</v>
      </c>
      <c r="AV525" s="131">
        <f t="shared" si="256"/>
        <v>0</v>
      </c>
      <c r="AW525" s="131">
        <f t="shared" si="257"/>
        <v>0</v>
      </c>
      <c r="AX525" s="136">
        <f t="shared" si="258"/>
        <v>0</v>
      </c>
      <c r="AY525" s="133">
        <f t="shared" si="259"/>
        <v>0</v>
      </c>
      <c r="AZ525" s="131">
        <f t="shared" si="260"/>
        <v>0</v>
      </c>
      <c r="BA525" s="131">
        <f t="shared" si="261"/>
        <v>0</v>
      </c>
      <c r="BB525" s="131">
        <f t="shared" si="262"/>
        <v>0</v>
      </c>
      <c r="BC525" s="132">
        <f t="shared" si="263"/>
        <v>0</v>
      </c>
    </row>
    <row r="526" spans="1:55" x14ac:dyDescent="0.25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49"/>
      <c r="G526" s="153">
        <f t="shared" si="240"/>
        <v>0</v>
      </c>
      <c r="H526" s="134">
        <f t="shared" si="241"/>
        <v>0</v>
      </c>
      <c r="I526" s="135">
        <f t="shared" si="242"/>
        <v>0</v>
      </c>
      <c r="J526" s="167">
        <f t="shared" si="243"/>
        <v>0</v>
      </c>
      <c r="K526" s="149"/>
      <c r="L526" s="130">
        <v>0</v>
      </c>
      <c r="M526" s="131">
        <v>0</v>
      </c>
      <c r="N526" s="131">
        <v>0</v>
      </c>
      <c r="O526" s="132">
        <v>0</v>
      </c>
      <c r="P526" s="149"/>
      <c r="Q526" s="133">
        <v>0</v>
      </c>
      <c r="R526" s="131">
        <v>0</v>
      </c>
      <c r="S526" s="131">
        <v>0</v>
      </c>
      <c r="T526" s="132">
        <v>0</v>
      </c>
      <c r="U526" s="149"/>
      <c r="V526" s="133">
        <v>0</v>
      </c>
      <c r="W526" s="131">
        <v>0</v>
      </c>
      <c r="X526" s="131">
        <v>0</v>
      </c>
      <c r="Y526" s="132">
        <v>0</v>
      </c>
      <c r="Z526" s="149"/>
      <c r="AA526" s="133">
        <v>0</v>
      </c>
      <c r="AB526" s="131">
        <v>0</v>
      </c>
      <c r="AC526" s="131">
        <v>0</v>
      </c>
      <c r="AD526" s="132">
        <v>0</v>
      </c>
      <c r="AE526" s="149"/>
      <c r="AF526" s="133">
        <v>0</v>
      </c>
      <c r="AG526" s="131">
        <v>0</v>
      </c>
      <c r="AH526" s="131">
        <v>0</v>
      </c>
      <c r="AI526" s="132">
        <v>0</v>
      </c>
      <c r="AJ526" s="133">
        <f t="shared" si="244"/>
        <v>0</v>
      </c>
      <c r="AK526" s="131">
        <f t="shared" si="245"/>
        <v>0</v>
      </c>
      <c r="AL526" s="131">
        <f t="shared" si="246"/>
        <v>0</v>
      </c>
      <c r="AM526" s="131">
        <f t="shared" si="247"/>
        <v>0</v>
      </c>
      <c r="AN526" s="136">
        <f t="shared" si="248"/>
        <v>0</v>
      </c>
      <c r="AO526" s="133">
        <f t="shared" si="249"/>
        <v>0</v>
      </c>
      <c r="AP526" s="131">
        <f t="shared" si="250"/>
        <v>0</v>
      </c>
      <c r="AQ526" s="131">
        <f t="shared" si="251"/>
        <v>0</v>
      </c>
      <c r="AR526" s="131">
        <f t="shared" si="252"/>
        <v>0</v>
      </c>
      <c r="AS526" s="136">
        <f t="shared" si="253"/>
        <v>0</v>
      </c>
      <c r="AT526" s="133">
        <f t="shared" si="254"/>
        <v>0</v>
      </c>
      <c r="AU526" s="131">
        <f t="shared" si="255"/>
        <v>0</v>
      </c>
      <c r="AV526" s="131">
        <f t="shared" si="256"/>
        <v>0</v>
      </c>
      <c r="AW526" s="131">
        <f t="shared" si="257"/>
        <v>0</v>
      </c>
      <c r="AX526" s="136">
        <f t="shared" si="258"/>
        <v>0</v>
      </c>
      <c r="AY526" s="133">
        <f t="shared" si="259"/>
        <v>0</v>
      </c>
      <c r="AZ526" s="131">
        <f t="shared" si="260"/>
        <v>0</v>
      </c>
      <c r="BA526" s="131">
        <f t="shared" si="261"/>
        <v>0</v>
      </c>
      <c r="BB526" s="131">
        <f t="shared" si="262"/>
        <v>0</v>
      </c>
      <c r="BC526" s="132">
        <f t="shared" si="263"/>
        <v>0</v>
      </c>
    </row>
    <row r="527" spans="1:55" x14ac:dyDescent="0.25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49"/>
      <c r="G527" s="153">
        <f t="shared" si="240"/>
        <v>0</v>
      </c>
      <c r="H527" s="134">
        <f t="shared" si="241"/>
        <v>2</v>
      </c>
      <c r="I527" s="135">
        <f t="shared" si="242"/>
        <v>6.3999999999999995</v>
      </c>
      <c r="J527" s="167">
        <f t="shared" si="243"/>
        <v>232</v>
      </c>
      <c r="K527" s="149"/>
      <c r="L527" s="130">
        <v>0</v>
      </c>
      <c r="M527" s="131">
        <v>0</v>
      </c>
      <c r="N527" s="131">
        <v>0</v>
      </c>
      <c r="O527" s="132">
        <v>0</v>
      </c>
      <c r="P527" s="149"/>
      <c r="Q527" s="133">
        <v>0</v>
      </c>
      <c r="R527" s="131">
        <v>2</v>
      </c>
      <c r="S527" s="131">
        <v>6.3999999999999995</v>
      </c>
      <c r="T527" s="132">
        <v>232</v>
      </c>
      <c r="U527" s="149"/>
      <c r="V527" s="133">
        <v>0</v>
      </c>
      <c r="W527" s="131">
        <v>0</v>
      </c>
      <c r="X527" s="131">
        <v>0</v>
      </c>
      <c r="Y527" s="132">
        <v>0</v>
      </c>
      <c r="Z527" s="149"/>
      <c r="AA527" s="133">
        <v>0</v>
      </c>
      <c r="AB527" s="131">
        <v>0</v>
      </c>
      <c r="AC527" s="131">
        <v>0</v>
      </c>
      <c r="AD527" s="132">
        <v>0</v>
      </c>
      <c r="AE527" s="149"/>
      <c r="AF527" s="133">
        <v>0</v>
      </c>
      <c r="AG527" s="131">
        <v>0</v>
      </c>
      <c r="AH527" s="131">
        <v>0</v>
      </c>
      <c r="AI527" s="132">
        <v>0</v>
      </c>
      <c r="AJ527" s="133">
        <f t="shared" si="244"/>
        <v>0</v>
      </c>
      <c r="AK527" s="131">
        <f t="shared" si="245"/>
        <v>232</v>
      </c>
      <c r="AL527" s="131">
        <f t="shared" si="246"/>
        <v>0</v>
      </c>
      <c r="AM527" s="131">
        <f t="shared" si="247"/>
        <v>0</v>
      </c>
      <c r="AN527" s="136">
        <f t="shared" si="248"/>
        <v>0</v>
      </c>
      <c r="AO527" s="133">
        <f t="shared" si="249"/>
        <v>0</v>
      </c>
      <c r="AP527" s="131">
        <f t="shared" si="250"/>
        <v>0</v>
      </c>
      <c r="AQ527" s="131">
        <f t="shared" si="251"/>
        <v>0</v>
      </c>
      <c r="AR527" s="131">
        <f t="shared" si="252"/>
        <v>0</v>
      </c>
      <c r="AS527" s="136">
        <f t="shared" si="253"/>
        <v>0</v>
      </c>
      <c r="AT527" s="133">
        <f t="shared" si="254"/>
        <v>0</v>
      </c>
      <c r="AU527" s="131">
        <f t="shared" si="255"/>
        <v>2</v>
      </c>
      <c r="AV527" s="131">
        <f t="shared" si="256"/>
        <v>0</v>
      </c>
      <c r="AW527" s="131">
        <f t="shared" si="257"/>
        <v>0</v>
      </c>
      <c r="AX527" s="136">
        <f t="shared" si="258"/>
        <v>0</v>
      </c>
      <c r="AY527" s="133">
        <f t="shared" si="259"/>
        <v>0</v>
      </c>
      <c r="AZ527" s="131">
        <f t="shared" si="260"/>
        <v>6.3999999999999995</v>
      </c>
      <c r="BA527" s="131">
        <f t="shared" si="261"/>
        <v>0</v>
      </c>
      <c r="BB527" s="131">
        <f t="shared" si="262"/>
        <v>0</v>
      </c>
      <c r="BC527" s="132">
        <f t="shared" si="263"/>
        <v>0</v>
      </c>
    </row>
    <row r="528" spans="1:55" x14ac:dyDescent="0.25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49"/>
      <c r="G528" s="153">
        <f t="shared" si="240"/>
        <v>0</v>
      </c>
      <c r="H528" s="134">
        <f t="shared" si="241"/>
        <v>0</v>
      </c>
      <c r="I528" s="135">
        <f t="shared" si="242"/>
        <v>0</v>
      </c>
      <c r="J528" s="167">
        <f t="shared" si="243"/>
        <v>0</v>
      </c>
      <c r="K528" s="149"/>
      <c r="L528" s="130">
        <v>0</v>
      </c>
      <c r="M528" s="131">
        <v>0</v>
      </c>
      <c r="N528" s="131">
        <v>0</v>
      </c>
      <c r="O528" s="132">
        <v>0</v>
      </c>
      <c r="P528" s="149"/>
      <c r="Q528" s="133">
        <v>0</v>
      </c>
      <c r="R528" s="131">
        <v>0</v>
      </c>
      <c r="S528" s="131">
        <v>0</v>
      </c>
      <c r="T528" s="132">
        <v>0</v>
      </c>
      <c r="U528" s="149"/>
      <c r="V528" s="133">
        <v>0</v>
      </c>
      <c r="W528" s="131">
        <v>0</v>
      </c>
      <c r="X528" s="131">
        <v>0</v>
      </c>
      <c r="Y528" s="132">
        <v>0</v>
      </c>
      <c r="Z528" s="149"/>
      <c r="AA528" s="133">
        <v>0</v>
      </c>
      <c r="AB528" s="131">
        <v>0</v>
      </c>
      <c r="AC528" s="131">
        <v>0</v>
      </c>
      <c r="AD528" s="132">
        <v>0</v>
      </c>
      <c r="AE528" s="149"/>
      <c r="AF528" s="133">
        <v>0</v>
      </c>
      <c r="AG528" s="131">
        <v>0</v>
      </c>
      <c r="AH528" s="131">
        <v>0</v>
      </c>
      <c r="AI528" s="132">
        <v>0</v>
      </c>
      <c r="AJ528" s="133">
        <f t="shared" si="244"/>
        <v>0</v>
      </c>
      <c r="AK528" s="131">
        <f t="shared" si="245"/>
        <v>0</v>
      </c>
      <c r="AL528" s="131">
        <f t="shared" si="246"/>
        <v>0</v>
      </c>
      <c r="AM528" s="131">
        <f t="shared" si="247"/>
        <v>0</v>
      </c>
      <c r="AN528" s="136">
        <f t="shared" si="248"/>
        <v>0</v>
      </c>
      <c r="AO528" s="133">
        <f t="shared" si="249"/>
        <v>0</v>
      </c>
      <c r="AP528" s="131">
        <f t="shared" si="250"/>
        <v>0</v>
      </c>
      <c r="AQ528" s="131">
        <f t="shared" si="251"/>
        <v>0</v>
      </c>
      <c r="AR528" s="131">
        <f t="shared" si="252"/>
        <v>0</v>
      </c>
      <c r="AS528" s="136">
        <f t="shared" si="253"/>
        <v>0</v>
      </c>
      <c r="AT528" s="133">
        <f t="shared" si="254"/>
        <v>0</v>
      </c>
      <c r="AU528" s="131">
        <f t="shared" si="255"/>
        <v>0</v>
      </c>
      <c r="AV528" s="131">
        <f t="shared" si="256"/>
        <v>0</v>
      </c>
      <c r="AW528" s="131">
        <f t="shared" si="257"/>
        <v>0</v>
      </c>
      <c r="AX528" s="136">
        <f t="shared" si="258"/>
        <v>0</v>
      </c>
      <c r="AY528" s="133">
        <f t="shared" si="259"/>
        <v>0</v>
      </c>
      <c r="AZ528" s="131">
        <f t="shared" si="260"/>
        <v>0</v>
      </c>
      <c r="BA528" s="131">
        <f t="shared" si="261"/>
        <v>0</v>
      </c>
      <c r="BB528" s="131">
        <f t="shared" si="262"/>
        <v>0</v>
      </c>
      <c r="BC528" s="132">
        <f t="shared" si="263"/>
        <v>0</v>
      </c>
    </row>
    <row r="529" spans="1:55" x14ac:dyDescent="0.25">
      <c r="A529" s="138" t="s">
        <v>1102</v>
      </c>
      <c r="B529" s="131" t="s">
        <v>1529</v>
      </c>
      <c r="C529" s="131" t="s">
        <v>248</v>
      </c>
      <c r="D529" s="131" t="s">
        <v>130</v>
      </c>
      <c r="E529" s="132" t="s">
        <v>1955</v>
      </c>
      <c r="F529" s="149"/>
      <c r="G529" s="153">
        <f t="shared" si="240"/>
        <v>0</v>
      </c>
      <c r="H529" s="134">
        <f t="shared" si="241"/>
        <v>0</v>
      </c>
      <c r="I529" s="135">
        <f t="shared" si="242"/>
        <v>0</v>
      </c>
      <c r="J529" s="167">
        <f t="shared" si="243"/>
        <v>0</v>
      </c>
      <c r="K529" s="149"/>
      <c r="L529" s="130">
        <v>0</v>
      </c>
      <c r="M529" s="131">
        <v>0</v>
      </c>
      <c r="N529" s="131">
        <v>0</v>
      </c>
      <c r="O529" s="132">
        <v>0</v>
      </c>
      <c r="P529" s="149"/>
      <c r="Q529" s="133">
        <v>0</v>
      </c>
      <c r="R529" s="131">
        <v>0</v>
      </c>
      <c r="S529" s="131">
        <v>0</v>
      </c>
      <c r="T529" s="132">
        <v>0</v>
      </c>
      <c r="U529" s="149"/>
      <c r="V529" s="133">
        <v>0</v>
      </c>
      <c r="W529" s="131">
        <v>0</v>
      </c>
      <c r="X529" s="131">
        <v>0</v>
      </c>
      <c r="Y529" s="132">
        <v>0</v>
      </c>
      <c r="Z529" s="149"/>
      <c r="AA529" s="133">
        <v>0</v>
      </c>
      <c r="AB529" s="131">
        <v>0</v>
      </c>
      <c r="AC529" s="131">
        <v>0</v>
      </c>
      <c r="AD529" s="132">
        <v>0</v>
      </c>
      <c r="AE529" s="149"/>
      <c r="AF529" s="133">
        <v>0</v>
      </c>
      <c r="AG529" s="131">
        <v>0</v>
      </c>
      <c r="AH529" s="131">
        <v>0</v>
      </c>
      <c r="AI529" s="132">
        <v>0</v>
      </c>
      <c r="AJ529" s="133">
        <f t="shared" si="244"/>
        <v>0</v>
      </c>
      <c r="AK529" s="131">
        <f t="shared" si="245"/>
        <v>0</v>
      </c>
      <c r="AL529" s="131">
        <f t="shared" si="246"/>
        <v>0</v>
      </c>
      <c r="AM529" s="131">
        <f t="shared" si="247"/>
        <v>0</v>
      </c>
      <c r="AN529" s="136">
        <f t="shared" si="248"/>
        <v>0</v>
      </c>
      <c r="AO529" s="133">
        <f t="shared" si="249"/>
        <v>0</v>
      </c>
      <c r="AP529" s="131">
        <f t="shared" si="250"/>
        <v>0</v>
      </c>
      <c r="AQ529" s="131">
        <f t="shared" si="251"/>
        <v>0</v>
      </c>
      <c r="AR529" s="131">
        <f t="shared" si="252"/>
        <v>0</v>
      </c>
      <c r="AS529" s="136">
        <f t="shared" si="253"/>
        <v>0</v>
      </c>
      <c r="AT529" s="133">
        <f t="shared" si="254"/>
        <v>0</v>
      </c>
      <c r="AU529" s="131">
        <f t="shared" si="255"/>
        <v>0</v>
      </c>
      <c r="AV529" s="131">
        <f t="shared" si="256"/>
        <v>0</v>
      </c>
      <c r="AW529" s="131">
        <f t="shared" si="257"/>
        <v>0</v>
      </c>
      <c r="AX529" s="136">
        <f t="shared" si="258"/>
        <v>0</v>
      </c>
      <c r="AY529" s="133">
        <f t="shared" si="259"/>
        <v>0</v>
      </c>
      <c r="AZ529" s="131">
        <f t="shared" si="260"/>
        <v>0</v>
      </c>
      <c r="BA529" s="131">
        <f t="shared" si="261"/>
        <v>0</v>
      </c>
      <c r="BB529" s="131">
        <f t="shared" si="262"/>
        <v>0</v>
      </c>
      <c r="BC529" s="132">
        <f t="shared" si="263"/>
        <v>0</v>
      </c>
    </row>
    <row r="530" spans="1:55" x14ac:dyDescent="0.25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49"/>
      <c r="G530" s="153">
        <f t="shared" si="240"/>
        <v>0</v>
      </c>
      <c r="H530" s="134">
        <f t="shared" si="241"/>
        <v>0</v>
      </c>
      <c r="I530" s="135">
        <f t="shared" si="242"/>
        <v>0</v>
      </c>
      <c r="J530" s="167">
        <f t="shared" si="243"/>
        <v>0</v>
      </c>
      <c r="K530" s="149"/>
      <c r="L530" s="130">
        <v>0</v>
      </c>
      <c r="M530" s="131">
        <v>0</v>
      </c>
      <c r="N530" s="131">
        <v>0</v>
      </c>
      <c r="O530" s="132">
        <v>0</v>
      </c>
      <c r="P530" s="149"/>
      <c r="Q530" s="133">
        <v>0</v>
      </c>
      <c r="R530" s="131">
        <v>0</v>
      </c>
      <c r="S530" s="131">
        <v>0</v>
      </c>
      <c r="T530" s="132">
        <v>0</v>
      </c>
      <c r="U530" s="149"/>
      <c r="V530" s="133">
        <v>0</v>
      </c>
      <c r="W530" s="131">
        <v>0</v>
      </c>
      <c r="X530" s="131">
        <v>0</v>
      </c>
      <c r="Y530" s="132">
        <v>0</v>
      </c>
      <c r="Z530" s="149"/>
      <c r="AA530" s="133">
        <v>0</v>
      </c>
      <c r="AB530" s="131">
        <v>0</v>
      </c>
      <c r="AC530" s="131">
        <v>0</v>
      </c>
      <c r="AD530" s="132">
        <v>0</v>
      </c>
      <c r="AE530" s="149"/>
      <c r="AF530" s="133">
        <v>0</v>
      </c>
      <c r="AG530" s="131">
        <v>0</v>
      </c>
      <c r="AH530" s="131">
        <v>0</v>
      </c>
      <c r="AI530" s="132">
        <v>0</v>
      </c>
      <c r="AJ530" s="133">
        <f t="shared" si="244"/>
        <v>0</v>
      </c>
      <c r="AK530" s="131">
        <f t="shared" si="245"/>
        <v>0</v>
      </c>
      <c r="AL530" s="131">
        <f t="shared" si="246"/>
        <v>0</v>
      </c>
      <c r="AM530" s="131">
        <f t="shared" si="247"/>
        <v>0</v>
      </c>
      <c r="AN530" s="136">
        <f t="shared" si="248"/>
        <v>0</v>
      </c>
      <c r="AO530" s="133">
        <f t="shared" si="249"/>
        <v>0</v>
      </c>
      <c r="AP530" s="131">
        <f t="shared" si="250"/>
        <v>0</v>
      </c>
      <c r="AQ530" s="131">
        <f t="shared" si="251"/>
        <v>0</v>
      </c>
      <c r="AR530" s="131">
        <f t="shared" si="252"/>
        <v>0</v>
      </c>
      <c r="AS530" s="136">
        <f t="shared" si="253"/>
        <v>0</v>
      </c>
      <c r="AT530" s="133">
        <f t="shared" si="254"/>
        <v>0</v>
      </c>
      <c r="AU530" s="131">
        <f t="shared" si="255"/>
        <v>0</v>
      </c>
      <c r="AV530" s="131">
        <f t="shared" si="256"/>
        <v>0</v>
      </c>
      <c r="AW530" s="131">
        <f t="shared" si="257"/>
        <v>0</v>
      </c>
      <c r="AX530" s="136">
        <f t="shared" si="258"/>
        <v>0</v>
      </c>
      <c r="AY530" s="133">
        <f t="shared" si="259"/>
        <v>0</v>
      </c>
      <c r="AZ530" s="131">
        <f t="shared" si="260"/>
        <v>0</v>
      </c>
      <c r="BA530" s="131">
        <f t="shared" si="261"/>
        <v>0</v>
      </c>
      <c r="BB530" s="131">
        <f t="shared" si="262"/>
        <v>0</v>
      </c>
      <c r="BC530" s="132">
        <f t="shared" si="263"/>
        <v>0</v>
      </c>
    </row>
    <row r="531" spans="1:55" x14ac:dyDescent="0.25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49"/>
      <c r="G531" s="153">
        <f t="shared" si="240"/>
        <v>0</v>
      </c>
      <c r="H531" s="134">
        <f t="shared" si="241"/>
        <v>0</v>
      </c>
      <c r="I531" s="135">
        <f t="shared" si="242"/>
        <v>0</v>
      </c>
      <c r="J531" s="167">
        <f t="shared" si="243"/>
        <v>0</v>
      </c>
      <c r="K531" s="149"/>
      <c r="L531" s="130">
        <v>0</v>
      </c>
      <c r="M531" s="131">
        <v>0</v>
      </c>
      <c r="N531" s="131">
        <v>0</v>
      </c>
      <c r="O531" s="132">
        <v>0</v>
      </c>
      <c r="P531" s="149"/>
      <c r="Q531" s="133">
        <v>0</v>
      </c>
      <c r="R531" s="131">
        <v>0</v>
      </c>
      <c r="S531" s="131">
        <v>0</v>
      </c>
      <c r="T531" s="132">
        <v>0</v>
      </c>
      <c r="U531" s="149"/>
      <c r="V531" s="133">
        <v>0</v>
      </c>
      <c r="W531" s="131">
        <v>0</v>
      </c>
      <c r="X531" s="131">
        <v>0</v>
      </c>
      <c r="Y531" s="132">
        <v>0</v>
      </c>
      <c r="Z531" s="149"/>
      <c r="AA531" s="133">
        <v>0</v>
      </c>
      <c r="AB531" s="131">
        <v>0</v>
      </c>
      <c r="AC531" s="131">
        <v>0</v>
      </c>
      <c r="AD531" s="132">
        <v>0</v>
      </c>
      <c r="AE531" s="149"/>
      <c r="AF531" s="133">
        <v>0</v>
      </c>
      <c r="AG531" s="131">
        <v>0</v>
      </c>
      <c r="AH531" s="131">
        <v>0</v>
      </c>
      <c r="AI531" s="132">
        <v>0</v>
      </c>
      <c r="AJ531" s="133">
        <f t="shared" si="244"/>
        <v>0</v>
      </c>
      <c r="AK531" s="131">
        <f t="shared" si="245"/>
        <v>0</v>
      </c>
      <c r="AL531" s="131">
        <f t="shared" si="246"/>
        <v>0</v>
      </c>
      <c r="AM531" s="131">
        <f t="shared" si="247"/>
        <v>0</v>
      </c>
      <c r="AN531" s="136">
        <f t="shared" si="248"/>
        <v>0</v>
      </c>
      <c r="AO531" s="133">
        <f t="shared" si="249"/>
        <v>0</v>
      </c>
      <c r="AP531" s="131">
        <f t="shared" si="250"/>
        <v>0</v>
      </c>
      <c r="AQ531" s="131">
        <f t="shared" si="251"/>
        <v>0</v>
      </c>
      <c r="AR531" s="131">
        <f t="shared" si="252"/>
        <v>0</v>
      </c>
      <c r="AS531" s="136">
        <f t="shared" si="253"/>
        <v>0</v>
      </c>
      <c r="AT531" s="133">
        <f t="shared" si="254"/>
        <v>0</v>
      </c>
      <c r="AU531" s="131">
        <f t="shared" si="255"/>
        <v>0</v>
      </c>
      <c r="AV531" s="131">
        <f t="shared" si="256"/>
        <v>0</v>
      </c>
      <c r="AW531" s="131">
        <f t="shared" si="257"/>
        <v>0</v>
      </c>
      <c r="AX531" s="136">
        <f t="shared" si="258"/>
        <v>0</v>
      </c>
      <c r="AY531" s="133">
        <f t="shared" si="259"/>
        <v>0</v>
      </c>
      <c r="AZ531" s="131">
        <f t="shared" si="260"/>
        <v>0</v>
      </c>
      <c r="BA531" s="131">
        <f t="shared" si="261"/>
        <v>0</v>
      </c>
      <c r="BB531" s="131">
        <f t="shared" si="262"/>
        <v>0</v>
      </c>
      <c r="BC531" s="132">
        <f t="shared" si="263"/>
        <v>0</v>
      </c>
    </row>
    <row r="532" spans="1:55" x14ac:dyDescent="0.25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49"/>
      <c r="G532" s="153">
        <f t="shared" si="240"/>
        <v>1</v>
      </c>
      <c r="H532" s="134">
        <f t="shared" si="241"/>
        <v>1</v>
      </c>
      <c r="I532" s="135">
        <f t="shared" si="242"/>
        <v>2.9000000000000004</v>
      </c>
      <c r="J532" s="167">
        <f t="shared" si="243"/>
        <v>457</v>
      </c>
      <c r="K532" s="149"/>
      <c r="L532" s="130">
        <v>0</v>
      </c>
      <c r="M532" s="131">
        <v>0</v>
      </c>
      <c r="N532" s="131">
        <v>0</v>
      </c>
      <c r="O532" s="132">
        <v>20</v>
      </c>
      <c r="P532" s="149"/>
      <c r="Q532" s="133">
        <v>0</v>
      </c>
      <c r="R532" s="131">
        <v>0</v>
      </c>
      <c r="S532" s="131">
        <v>0</v>
      </c>
      <c r="T532" s="132">
        <v>20</v>
      </c>
      <c r="U532" s="149"/>
      <c r="V532" s="133">
        <v>0</v>
      </c>
      <c r="W532" s="131">
        <v>1</v>
      </c>
      <c r="X532" s="131">
        <v>1.8</v>
      </c>
      <c r="Y532" s="132">
        <v>268</v>
      </c>
      <c r="Z532" s="149"/>
      <c r="AA532" s="133">
        <v>1</v>
      </c>
      <c r="AB532" s="131">
        <v>0</v>
      </c>
      <c r="AC532" s="131">
        <v>1.1000000000000001</v>
      </c>
      <c r="AD532" s="132">
        <v>149</v>
      </c>
      <c r="AE532" s="149"/>
      <c r="AF532" s="133">
        <v>0</v>
      </c>
      <c r="AG532" s="131">
        <v>0</v>
      </c>
      <c r="AH532" s="131">
        <v>0</v>
      </c>
      <c r="AI532" s="132">
        <v>20</v>
      </c>
      <c r="AJ532" s="133">
        <f t="shared" si="244"/>
        <v>20</v>
      </c>
      <c r="AK532" s="131">
        <f t="shared" si="245"/>
        <v>20</v>
      </c>
      <c r="AL532" s="131">
        <f t="shared" si="246"/>
        <v>268</v>
      </c>
      <c r="AM532" s="131">
        <f t="shared" si="247"/>
        <v>149</v>
      </c>
      <c r="AN532" s="136">
        <f t="shared" si="248"/>
        <v>20</v>
      </c>
      <c r="AO532" s="133">
        <f t="shared" si="249"/>
        <v>0</v>
      </c>
      <c r="AP532" s="131">
        <f t="shared" si="250"/>
        <v>0</v>
      </c>
      <c r="AQ532" s="131">
        <f t="shared" si="251"/>
        <v>0</v>
      </c>
      <c r="AR532" s="131">
        <f t="shared" si="252"/>
        <v>1</v>
      </c>
      <c r="AS532" s="136">
        <f t="shared" si="253"/>
        <v>0</v>
      </c>
      <c r="AT532" s="133">
        <f t="shared" si="254"/>
        <v>0</v>
      </c>
      <c r="AU532" s="131">
        <f t="shared" si="255"/>
        <v>0</v>
      </c>
      <c r="AV532" s="131">
        <f t="shared" si="256"/>
        <v>1</v>
      </c>
      <c r="AW532" s="131">
        <f t="shared" si="257"/>
        <v>0</v>
      </c>
      <c r="AX532" s="136">
        <f t="shared" si="258"/>
        <v>0</v>
      </c>
      <c r="AY532" s="133">
        <f t="shared" si="259"/>
        <v>0</v>
      </c>
      <c r="AZ532" s="131">
        <f t="shared" si="260"/>
        <v>0</v>
      </c>
      <c r="BA532" s="131">
        <f t="shared" si="261"/>
        <v>1.8</v>
      </c>
      <c r="BB532" s="131">
        <f t="shared" si="262"/>
        <v>1.1000000000000001</v>
      </c>
      <c r="BC532" s="132">
        <f t="shared" si="263"/>
        <v>0</v>
      </c>
    </row>
    <row r="533" spans="1:55" x14ac:dyDescent="0.25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1313</v>
      </c>
      <c r="F533" s="149"/>
      <c r="G533" s="153">
        <f t="shared" si="240"/>
        <v>1</v>
      </c>
      <c r="H533" s="134">
        <f t="shared" si="241"/>
        <v>7</v>
      </c>
      <c r="I533" s="135">
        <f t="shared" si="242"/>
        <v>69.299999999999983</v>
      </c>
      <c r="J533" s="167">
        <f t="shared" si="243"/>
        <v>998</v>
      </c>
      <c r="K533" s="149"/>
      <c r="L533" s="130">
        <v>0</v>
      </c>
      <c r="M533" s="131">
        <v>1</v>
      </c>
      <c r="N533" s="131">
        <v>2.6</v>
      </c>
      <c r="O533" s="132">
        <v>116</v>
      </c>
      <c r="P533" s="149"/>
      <c r="Q533" s="133">
        <v>0</v>
      </c>
      <c r="R533" s="131">
        <v>1</v>
      </c>
      <c r="S533" s="131">
        <v>44.8</v>
      </c>
      <c r="T533" s="132">
        <v>287</v>
      </c>
      <c r="U533" s="149"/>
      <c r="V533" s="133">
        <v>1</v>
      </c>
      <c r="W533" s="131">
        <v>0</v>
      </c>
      <c r="X533" s="131">
        <v>1.3</v>
      </c>
      <c r="Y533" s="132">
        <v>253</v>
      </c>
      <c r="Z533" s="149"/>
      <c r="AA533" s="133">
        <v>0</v>
      </c>
      <c r="AB533" s="131">
        <v>2</v>
      </c>
      <c r="AC533" s="131">
        <v>7.1</v>
      </c>
      <c r="AD533" s="132">
        <v>187</v>
      </c>
      <c r="AE533" s="149"/>
      <c r="AF533" s="133">
        <v>0</v>
      </c>
      <c r="AG533" s="131">
        <v>3</v>
      </c>
      <c r="AH533" s="131">
        <v>14.8</v>
      </c>
      <c r="AI533" s="132">
        <v>271</v>
      </c>
      <c r="AJ533" s="133">
        <f t="shared" si="244"/>
        <v>116</v>
      </c>
      <c r="AK533" s="131">
        <f t="shared" si="245"/>
        <v>287</v>
      </c>
      <c r="AL533" s="131">
        <f t="shared" si="246"/>
        <v>253</v>
      </c>
      <c r="AM533" s="131">
        <f t="shared" si="247"/>
        <v>187</v>
      </c>
      <c r="AN533" s="136">
        <f t="shared" si="248"/>
        <v>271</v>
      </c>
      <c r="AO533" s="133">
        <f t="shared" si="249"/>
        <v>0</v>
      </c>
      <c r="AP533" s="131">
        <f t="shared" si="250"/>
        <v>0</v>
      </c>
      <c r="AQ533" s="131">
        <f t="shared" si="251"/>
        <v>1</v>
      </c>
      <c r="AR533" s="131">
        <f t="shared" si="252"/>
        <v>0</v>
      </c>
      <c r="AS533" s="136">
        <f t="shared" si="253"/>
        <v>0</v>
      </c>
      <c r="AT533" s="133">
        <f t="shared" si="254"/>
        <v>1</v>
      </c>
      <c r="AU533" s="131">
        <f t="shared" si="255"/>
        <v>1</v>
      </c>
      <c r="AV533" s="131">
        <f t="shared" si="256"/>
        <v>0</v>
      </c>
      <c r="AW533" s="131">
        <f t="shared" si="257"/>
        <v>2</v>
      </c>
      <c r="AX533" s="136">
        <f t="shared" si="258"/>
        <v>3</v>
      </c>
      <c r="AY533" s="133">
        <f t="shared" si="259"/>
        <v>2.6</v>
      </c>
      <c r="AZ533" s="131">
        <f t="shared" si="260"/>
        <v>44.8</v>
      </c>
      <c r="BA533" s="131">
        <f t="shared" si="261"/>
        <v>1.3</v>
      </c>
      <c r="BB533" s="131">
        <f t="shared" si="262"/>
        <v>7.1</v>
      </c>
      <c r="BC533" s="132">
        <f t="shared" si="263"/>
        <v>14.8</v>
      </c>
    </row>
    <row r="534" spans="1:55" x14ac:dyDescent="0.25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49"/>
      <c r="G534" s="153">
        <f t="shared" si="240"/>
        <v>0</v>
      </c>
      <c r="H534" s="134">
        <f t="shared" si="241"/>
        <v>0</v>
      </c>
      <c r="I534" s="135">
        <f t="shared" si="242"/>
        <v>0</v>
      </c>
      <c r="J534" s="167">
        <f t="shared" si="243"/>
        <v>0</v>
      </c>
      <c r="K534" s="149"/>
      <c r="L534" s="130">
        <v>0</v>
      </c>
      <c r="M534" s="131">
        <v>0</v>
      </c>
      <c r="N534" s="131">
        <v>0</v>
      </c>
      <c r="O534" s="132">
        <v>0</v>
      </c>
      <c r="P534" s="149"/>
      <c r="Q534" s="133">
        <v>0</v>
      </c>
      <c r="R534" s="131">
        <v>0</v>
      </c>
      <c r="S534" s="131">
        <v>0</v>
      </c>
      <c r="T534" s="132">
        <v>0</v>
      </c>
      <c r="U534" s="149"/>
      <c r="V534" s="133">
        <v>0</v>
      </c>
      <c r="W534" s="131">
        <v>0</v>
      </c>
      <c r="X534" s="131">
        <v>0</v>
      </c>
      <c r="Y534" s="132">
        <v>0</v>
      </c>
      <c r="Z534" s="149"/>
      <c r="AA534" s="133">
        <v>0</v>
      </c>
      <c r="AB534" s="131">
        <v>0</v>
      </c>
      <c r="AC534" s="131">
        <v>0</v>
      </c>
      <c r="AD534" s="132">
        <v>0</v>
      </c>
      <c r="AE534" s="149"/>
      <c r="AF534" s="133">
        <v>0</v>
      </c>
      <c r="AG534" s="131">
        <v>0</v>
      </c>
      <c r="AH534" s="131">
        <v>0</v>
      </c>
      <c r="AI534" s="132">
        <v>0</v>
      </c>
      <c r="AJ534" s="133">
        <f t="shared" si="244"/>
        <v>0</v>
      </c>
      <c r="AK534" s="131">
        <f t="shared" si="245"/>
        <v>0</v>
      </c>
      <c r="AL534" s="131">
        <f t="shared" si="246"/>
        <v>0</v>
      </c>
      <c r="AM534" s="131">
        <f t="shared" si="247"/>
        <v>0</v>
      </c>
      <c r="AN534" s="136">
        <f t="shared" si="248"/>
        <v>0</v>
      </c>
      <c r="AO534" s="133">
        <f t="shared" si="249"/>
        <v>0</v>
      </c>
      <c r="AP534" s="131">
        <f t="shared" si="250"/>
        <v>0</v>
      </c>
      <c r="AQ534" s="131">
        <f t="shared" si="251"/>
        <v>0</v>
      </c>
      <c r="AR534" s="131">
        <f t="shared" si="252"/>
        <v>0</v>
      </c>
      <c r="AS534" s="136">
        <f t="shared" si="253"/>
        <v>0</v>
      </c>
      <c r="AT534" s="133">
        <f t="shared" si="254"/>
        <v>0</v>
      </c>
      <c r="AU534" s="131">
        <f t="shared" si="255"/>
        <v>0</v>
      </c>
      <c r="AV534" s="131">
        <f t="shared" si="256"/>
        <v>0</v>
      </c>
      <c r="AW534" s="131">
        <f t="shared" si="257"/>
        <v>0</v>
      </c>
      <c r="AX534" s="136">
        <f t="shared" si="258"/>
        <v>0</v>
      </c>
      <c r="AY534" s="133">
        <f t="shared" si="259"/>
        <v>0</v>
      </c>
      <c r="AZ534" s="131">
        <f t="shared" si="260"/>
        <v>0</v>
      </c>
      <c r="BA534" s="131">
        <f t="shared" si="261"/>
        <v>0</v>
      </c>
      <c r="BB534" s="131">
        <f t="shared" si="262"/>
        <v>0</v>
      </c>
      <c r="BC534" s="132">
        <f t="shared" si="263"/>
        <v>0</v>
      </c>
    </row>
    <row r="535" spans="1:55" x14ac:dyDescent="0.25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49"/>
      <c r="G535" s="153">
        <f t="shared" si="240"/>
        <v>0</v>
      </c>
      <c r="H535" s="134">
        <f t="shared" si="241"/>
        <v>0</v>
      </c>
      <c r="I535" s="135">
        <f t="shared" si="242"/>
        <v>0</v>
      </c>
      <c r="J535" s="167">
        <f t="shared" si="243"/>
        <v>0</v>
      </c>
      <c r="K535" s="149"/>
      <c r="L535" s="130">
        <v>0</v>
      </c>
      <c r="M535" s="131">
        <v>0</v>
      </c>
      <c r="N535" s="131">
        <v>0</v>
      </c>
      <c r="O535" s="132">
        <v>0</v>
      </c>
      <c r="P535" s="149"/>
      <c r="Q535" s="133">
        <v>0</v>
      </c>
      <c r="R535" s="131">
        <v>0</v>
      </c>
      <c r="S535" s="131">
        <v>0</v>
      </c>
      <c r="T535" s="132">
        <v>0</v>
      </c>
      <c r="U535" s="149"/>
      <c r="V535" s="133">
        <v>0</v>
      </c>
      <c r="W535" s="131">
        <v>0</v>
      </c>
      <c r="X535" s="131">
        <v>0</v>
      </c>
      <c r="Y535" s="132">
        <v>0</v>
      </c>
      <c r="Z535" s="149"/>
      <c r="AA535" s="133">
        <v>0</v>
      </c>
      <c r="AB535" s="131">
        <v>0</v>
      </c>
      <c r="AC535" s="131">
        <v>0</v>
      </c>
      <c r="AD535" s="132">
        <v>0</v>
      </c>
      <c r="AE535" s="149"/>
      <c r="AF535" s="133">
        <v>0</v>
      </c>
      <c r="AG535" s="131">
        <v>0</v>
      </c>
      <c r="AH535" s="131">
        <v>0</v>
      </c>
      <c r="AI535" s="132">
        <v>0</v>
      </c>
      <c r="AJ535" s="133">
        <f t="shared" si="244"/>
        <v>0</v>
      </c>
      <c r="AK535" s="131">
        <f t="shared" si="245"/>
        <v>0</v>
      </c>
      <c r="AL535" s="131">
        <f t="shared" si="246"/>
        <v>0</v>
      </c>
      <c r="AM535" s="131">
        <f t="shared" si="247"/>
        <v>0</v>
      </c>
      <c r="AN535" s="136">
        <f t="shared" si="248"/>
        <v>0</v>
      </c>
      <c r="AO535" s="133">
        <f t="shared" si="249"/>
        <v>0</v>
      </c>
      <c r="AP535" s="131">
        <f t="shared" si="250"/>
        <v>0</v>
      </c>
      <c r="AQ535" s="131">
        <f t="shared" si="251"/>
        <v>0</v>
      </c>
      <c r="AR535" s="131">
        <f t="shared" si="252"/>
        <v>0</v>
      </c>
      <c r="AS535" s="136">
        <f t="shared" si="253"/>
        <v>0</v>
      </c>
      <c r="AT535" s="133">
        <f t="shared" si="254"/>
        <v>0</v>
      </c>
      <c r="AU535" s="131">
        <f t="shared" si="255"/>
        <v>0</v>
      </c>
      <c r="AV535" s="131">
        <f t="shared" si="256"/>
        <v>0</v>
      </c>
      <c r="AW535" s="131">
        <f t="shared" si="257"/>
        <v>0</v>
      </c>
      <c r="AX535" s="136">
        <f t="shared" si="258"/>
        <v>0</v>
      </c>
      <c r="AY535" s="133">
        <f t="shared" si="259"/>
        <v>0</v>
      </c>
      <c r="AZ535" s="131">
        <f t="shared" si="260"/>
        <v>0</v>
      </c>
      <c r="BA535" s="131">
        <f t="shared" si="261"/>
        <v>0</v>
      </c>
      <c r="BB535" s="131">
        <f t="shared" si="262"/>
        <v>0</v>
      </c>
      <c r="BC535" s="132">
        <f t="shared" si="263"/>
        <v>0</v>
      </c>
    </row>
    <row r="536" spans="1:55" x14ac:dyDescent="0.25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49"/>
      <c r="G536" s="153">
        <f t="shared" si="240"/>
        <v>0</v>
      </c>
      <c r="H536" s="134">
        <f t="shared" si="241"/>
        <v>0</v>
      </c>
      <c r="I536" s="135">
        <f t="shared" si="242"/>
        <v>0</v>
      </c>
      <c r="J536" s="167">
        <f t="shared" si="243"/>
        <v>0</v>
      </c>
      <c r="K536" s="149"/>
      <c r="L536" s="130">
        <v>0</v>
      </c>
      <c r="M536" s="131">
        <v>0</v>
      </c>
      <c r="N536" s="131">
        <v>0</v>
      </c>
      <c r="O536" s="132">
        <v>0</v>
      </c>
      <c r="P536" s="149"/>
      <c r="Q536" s="133">
        <v>0</v>
      </c>
      <c r="R536" s="131">
        <v>0</v>
      </c>
      <c r="S536" s="131">
        <v>0</v>
      </c>
      <c r="T536" s="132">
        <v>0</v>
      </c>
      <c r="U536" s="149"/>
      <c r="V536" s="133">
        <v>0</v>
      </c>
      <c r="W536" s="131">
        <v>0</v>
      </c>
      <c r="X536" s="131">
        <v>0</v>
      </c>
      <c r="Y536" s="132">
        <v>0</v>
      </c>
      <c r="Z536" s="149"/>
      <c r="AA536" s="133">
        <v>0</v>
      </c>
      <c r="AB536" s="131">
        <v>0</v>
      </c>
      <c r="AC536" s="131">
        <v>0</v>
      </c>
      <c r="AD536" s="132">
        <v>0</v>
      </c>
      <c r="AE536" s="149"/>
      <c r="AF536" s="133">
        <v>0</v>
      </c>
      <c r="AG536" s="131">
        <v>0</v>
      </c>
      <c r="AH536" s="131">
        <v>0</v>
      </c>
      <c r="AI536" s="132">
        <v>0</v>
      </c>
      <c r="AJ536" s="133">
        <f t="shared" si="244"/>
        <v>0</v>
      </c>
      <c r="AK536" s="131">
        <f t="shared" si="245"/>
        <v>0</v>
      </c>
      <c r="AL536" s="131">
        <f t="shared" si="246"/>
        <v>0</v>
      </c>
      <c r="AM536" s="131">
        <f t="shared" si="247"/>
        <v>0</v>
      </c>
      <c r="AN536" s="136">
        <f t="shared" si="248"/>
        <v>0</v>
      </c>
      <c r="AO536" s="133">
        <f t="shared" si="249"/>
        <v>0</v>
      </c>
      <c r="AP536" s="131">
        <f t="shared" si="250"/>
        <v>0</v>
      </c>
      <c r="AQ536" s="131">
        <f t="shared" si="251"/>
        <v>0</v>
      </c>
      <c r="AR536" s="131">
        <f t="shared" si="252"/>
        <v>0</v>
      </c>
      <c r="AS536" s="136">
        <f t="shared" si="253"/>
        <v>0</v>
      </c>
      <c r="AT536" s="133">
        <f t="shared" si="254"/>
        <v>0</v>
      </c>
      <c r="AU536" s="131">
        <f t="shared" si="255"/>
        <v>0</v>
      </c>
      <c r="AV536" s="131">
        <f t="shared" si="256"/>
        <v>0</v>
      </c>
      <c r="AW536" s="131">
        <f t="shared" si="257"/>
        <v>0</v>
      </c>
      <c r="AX536" s="136">
        <f t="shared" si="258"/>
        <v>0</v>
      </c>
      <c r="AY536" s="133">
        <f t="shared" si="259"/>
        <v>0</v>
      </c>
      <c r="AZ536" s="131">
        <f t="shared" si="260"/>
        <v>0</v>
      </c>
      <c r="BA536" s="131">
        <f t="shared" si="261"/>
        <v>0</v>
      </c>
      <c r="BB536" s="131">
        <f t="shared" si="262"/>
        <v>0</v>
      </c>
      <c r="BC536" s="132">
        <f t="shared" si="263"/>
        <v>0</v>
      </c>
    </row>
    <row r="537" spans="1:55" x14ac:dyDescent="0.25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49"/>
      <c r="G537" s="153">
        <f t="shared" si="240"/>
        <v>0</v>
      </c>
      <c r="H537" s="134">
        <f t="shared" si="241"/>
        <v>0</v>
      </c>
      <c r="I537" s="135">
        <f t="shared" si="242"/>
        <v>0</v>
      </c>
      <c r="J537" s="167">
        <f t="shared" si="243"/>
        <v>0</v>
      </c>
      <c r="K537" s="149"/>
      <c r="L537" s="130">
        <v>0</v>
      </c>
      <c r="M537" s="131">
        <v>0</v>
      </c>
      <c r="N537" s="131">
        <v>0</v>
      </c>
      <c r="O537" s="132">
        <v>0</v>
      </c>
      <c r="P537" s="149"/>
      <c r="Q537" s="133">
        <v>0</v>
      </c>
      <c r="R537" s="131">
        <v>0</v>
      </c>
      <c r="S537" s="131">
        <v>0</v>
      </c>
      <c r="T537" s="132">
        <v>0</v>
      </c>
      <c r="U537" s="149"/>
      <c r="V537" s="133">
        <v>0</v>
      </c>
      <c r="W537" s="131">
        <v>0</v>
      </c>
      <c r="X537" s="131">
        <v>0</v>
      </c>
      <c r="Y537" s="132">
        <v>0</v>
      </c>
      <c r="Z537" s="149"/>
      <c r="AA537" s="133">
        <v>0</v>
      </c>
      <c r="AB537" s="131">
        <v>0</v>
      </c>
      <c r="AC537" s="131">
        <v>0</v>
      </c>
      <c r="AD537" s="132">
        <v>0</v>
      </c>
      <c r="AE537" s="149"/>
      <c r="AF537" s="133">
        <v>0</v>
      </c>
      <c r="AG537" s="131">
        <v>0</v>
      </c>
      <c r="AH537" s="131">
        <v>0</v>
      </c>
      <c r="AI537" s="132">
        <v>0</v>
      </c>
      <c r="AJ537" s="133">
        <f t="shared" si="244"/>
        <v>0</v>
      </c>
      <c r="AK537" s="131">
        <f t="shared" si="245"/>
        <v>0</v>
      </c>
      <c r="AL537" s="131">
        <f t="shared" si="246"/>
        <v>0</v>
      </c>
      <c r="AM537" s="131">
        <f t="shared" si="247"/>
        <v>0</v>
      </c>
      <c r="AN537" s="136">
        <f t="shared" si="248"/>
        <v>0</v>
      </c>
      <c r="AO537" s="133">
        <f t="shared" si="249"/>
        <v>0</v>
      </c>
      <c r="AP537" s="131">
        <f t="shared" si="250"/>
        <v>0</v>
      </c>
      <c r="AQ537" s="131">
        <f t="shared" si="251"/>
        <v>0</v>
      </c>
      <c r="AR537" s="131">
        <f t="shared" si="252"/>
        <v>0</v>
      </c>
      <c r="AS537" s="136">
        <f t="shared" si="253"/>
        <v>0</v>
      </c>
      <c r="AT537" s="133">
        <f t="shared" si="254"/>
        <v>0</v>
      </c>
      <c r="AU537" s="131">
        <f t="shared" si="255"/>
        <v>0</v>
      </c>
      <c r="AV537" s="131">
        <f t="shared" si="256"/>
        <v>0</v>
      </c>
      <c r="AW537" s="131">
        <f t="shared" si="257"/>
        <v>0</v>
      </c>
      <c r="AX537" s="136">
        <f t="shared" si="258"/>
        <v>0</v>
      </c>
      <c r="AY537" s="133">
        <f t="shared" si="259"/>
        <v>0</v>
      </c>
      <c r="AZ537" s="131">
        <f t="shared" si="260"/>
        <v>0</v>
      </c>
      <c r="BA537" s="131">
        <f t="shared" si="261"/>
        <v>0</v>
      </c>
      <c r="BB537" s="131">
        <f t="shared" si="262"/>
        <v>0</v>
      </c>
      <c r="BC537" s="132">
        <f t="shared" si="263"/>
        <v>0</v>
      </c>
    </row>
    <row r="538" spans="1:55" x14ac:dyDescent="0.25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49"/>
      <c r="G538" s="153">
        <f t="shared" si="240"/>
        <v>0</v>
      </c>
      <c r="H538" s="134">
        <f t="shared" si="241"/>
        <v>0</v>
      </c>
      <c r="I538" s="135">
        <f t="shared" si="242"/>
        <v>0</v>
      </c>
      <c r="J538" s="167">
        <f t="shared" si="243"/>
        <v>0</v>
      </c>
      <c r="K538" s="149"/>
      <c r="L538" s="130">
        <v>0</v>
      </c>
      <c r="M538" s="131">
        <v>0</v>
      </c>
      <c r="N538" s="131">
        <v>0</v>
      </c>
      <c r="O538" s="132">
        <v>0</v>
      </c>
      <c r="P538" s="149"/>
      <c r="Q538" s="133">
        <v>0</v>
      </c>
      <c r="R538" s="131">
        <v>0</v>
      </c>
      <c r="S538" s="131">
        <v>0</v>
      </c>
      <c r="T538" s="132">
        <v>0</v>
      </c>
      <c r="U538" s="149"/>
      <c r="V538" s="133">
        <v>0</v>
      </c>
      <c r="W538" s="131">
        <v>0</v>
      </c>
      <c r="X538" s="131">
        <v>0</v>
      </c>
      <c r="Y538" s="132">
        <v>0</v>
      </c>
      <c r="Z538" s="149"/>
      <c r="AA538" s="133">
        <v>0</v>
      </c>
      <c r="AB538" s="131">
        <v>0</v>
      </c>
      <c r="AC538" s="131">
        <v>0</v>
      </c>
      <c r="AD538" s="132">
        <v>0</v>
      </c>
      <c r="AE538" s="149"/>
      <c r="AF538" s="133">
        <v>0</v>
      </c>
      <c r="AG538" s="131">
        <v>0</v>
      </c>
      <c r="AH538" s="131">
        <v>0</v>
      </c>
      <c r="AI538" s="132">
        <v>0</v>
      </c>
      <c r="AJ538" s="133">
        <f t="shared" si="244"/>
        <v>0</v>
      </c>
      <c r="AK538" s="131">
        <f t="shared" si="245"/>
        <v>0</v>
      </c>
      <c r="AL538" s="131">
        <f t="shared" si="246"/>
        <v>0</v>
      </c>
      <c r="AM538" s="131">
        <f t="shared" si="247"/>
        <v>0</v>
      </c>
      <c r="AN538" s="136">
        <f t="shared" si="248"/>
        <v>0</v>
      </c>
      <c r="AO538" s="133">
        <f t="shared" si="249"/>
        <v>0</v>
      </c>
      <c r="AP538" s="131">
        <f t="shared" si="250"/>
        <v>0</v>
      </c>
      <c r="AQ538" s="131">
        <f t="shared" si="251"/>
        <v>0</v>
      </c>
      <c r="AR538" s="131">
        <f t="shared" si="252"/>
        <v>0</v>
      </c>
      <c r="AS538" s="136">
        <f t="shared" si="253"/>
        <v>0</v>
      </c>
      <c r="AT538" s="133">
        <f t="shared" si="254"/>
        <v>0</v>
      </c>
      <c r="AU538" s="131">
        <f t="shared" si="255"/>
        <v>0</v>
      </c>
      <c r="AV538" s="131">
        <f t="shared" si="256"/>
        <v>0</v>
      </c>
      <c r="AW538" s="131">
        <f t="shared" si="257"/>
        <v>0</v>
      </c>
      <c r="AX538" s="136">
        <f t="shared" si="258"/>
        <v>0</v>
      </c>
      <c r="AY538" s="133">
        <f t="shared" si="259"/>
        <v>0</v>
      </c>
      <c r="AZ538" s="131">
        <f t="shared" si="260"/>
        <v>0</v>
      </c>
      <c r="BA538" s="131">
        <f t="shared" si="261"/>
        <v>0</v>
      </c>
      <c r="BB538" s="131">
        <f t="shared" si="262"/>
        <v>0</v>
      </c>
      <c r="BC538" s="132">
        <f t="shared" si="263"/>
        <v>0</v>
      </c>
    </row>
    <row r="539" spans="1:55" x14ac:dyDescent="0.25">
      <c r="A539" s="138" t="s">
        <v>1123</v>
      </c>
      <c r="B539" s="131" t="s">
        <v>1529</v>
      </c>
      <c r="C539" s="131" t="s">
        <v>1127</v>
      </c>
      <c r="D539" s="131" t="s">
        <v>1126</v>
      </c>
      <c r="E539" s="132" t="s">
        <v>1311</v>
      </c>
      <c r="F539" s="149"/>
      <c r="G539" s="153">
        <f t="shared" si="240"/>
        <v>0</v>
      </c>
      <c r="H539" s="134">
        <f t="shared" si="241"/>
        <v>0</v>
      </c>
      <c r="I539" s="135">
        <f t="shared" si="242"/>
        <v>0</v>
      </c>
      <c r="J539" s="167">
        <f t="shared" si="243"/>
        <v>0</v>
      </c>
      <c r="K539" s="149"/>
      <c r="L539" s="130">
        <v>0</v>
      </c>
      <c r="M539" s="131">
        <v>0</v>
      </c>
      <c r="N539" s="131">
        <v>0</v>
      </c>
      <c r="O539" s="132">
        <v>0</v>
      </c>
      <c r="P539" s="149"/>
      <c r="Q539" s="133">
        <v>0</v>
      </c>
      <c r="R539" s="131">
        <v>0</v>
      </c>
      <c r="S539" s="131">
        <v>0</v>
      </c>
      <c r="T539" s="132">
        <v>0</v>
      </c>
      <c r="U539" s="149"/>
      <c r="V539" s="133">
        <v>0</v>
      </c>
      <c r="W539" s="131">
        <v>0</v>
      </c>
      <c r="X539" s="131">
        <v>0</v>
      </c>
      <c r="Y539" s="132">
        <v>0</v>
      </c>
      <c r="Z539" s="149"/>
      <c r="AA539" s="133">
        <v>0</v>
      </c>
      <c r="AB539" s="131">
        <v>0</v>
      </c>
      <c r="AC539" s="131">
        <v>0</v>
      </c>
      <c r="AD539" s="132">
        <v>0</v>
      </c>
      <c r="AE539" s="149"/>
      <c r="AF539" s="133">
        <v>0</v>
      </c>
      <c r="AG539" s="131">
        <v>0</v>
      </c>
      <c r="AH539" s="131">
        <v>0</v>
      </c>
      <c r="AI539" s="132">
        <v>0</v>
      </c>
      <c r="AJ539" s="133">
        <f t="shared" si="244"/>
        <v>0</v>
      </c>
      <c r="AK539" s="131">
        <f t="shared" si="245"/>
        <v>0</v>
      </c>
      <c r="AL539" s="131">
        <f t="shared" si="246"/>
        <v>0</v>
      </c>
      <c r="AM539" s="131">
        <f t="shared" si="247"/>
        <v>0</v>
      </c>
      <c r="AN539" s="136">
        <f t="shared" si="248"/>
        <v>0</v>
      </c>
      <c r="AO539" s="133">
        <f t="shared" si="249"/>
        <v>0</v>
      </c>
      <c r="AP539" s="131">
        <f t="shared" si="250"/>
        <v>0</v>
      </c>
      <c r="AQ539" s="131">
        <f t="shared" si="251"/>
        <v>0</v>
      </c>
      <c r="AR539" s="131">
        <f t="shared" si="252"/>
        <v>0</v>
      </c>
      <c r="AS539" s="136">
        <f t="shared" si="253"/>
        <v>0</v>
      </c>
      <c r="AT539" s="133">
        <f t="shared" si="254"/>
        <v>0</v>
      </c>
      <c r="AU539" s="131">
        <f t="shared" si="255"/>
        <v>0</v>
      </c>
      <c r="AV539" s="131">
        <f t="shared" si="256"/>
        <v>0</v>
      </c>
      <c r="AW539" s="131">
        <f t="shared" si="257"/>
        <v>0</v>
      </c>
      <c r="AX539" s="136">
        <f t="shared" si="258"/>
        <v>0</v>
      </c>
      <c r="AY539" s="133">
        <f t="shared" si="259"/>
        <v>0</v>
      </c>
      <c r="AZ539" s="131">
        <f t="shared" si="260"/>
        <v>0</v>
      </c>
      <c r="BA539" s="131">
        <f t="shared" si="261"/>
        <v>0</v>
      </c>
      <c r="BB539" s="131">
        <f t="shared" si="262"/>
        <v>0</v>
      </c>
      <c r="BC539" s="132">
        <f t="shared" si="263"/>
        <v>0</v>
      </c>
    </row>
    <row r="540" spans="1:55" x14ac:dyDescent="0.25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49"/>
      <c r="G540" s="153">
        <f t="shared" si="240"/>
        <v>0</v>
      </c>
      <c r="H540" s="134">
        <f t="shared" si="241"/>
        <v>0</v>
      </c>
      <c r="I540" s="135">
        <f t="shared" si="242"/>
        <v>0</v>
      </c>
      <c r="J540" s="167">
        <f t="shared" si="243"/>
        <v>0</v>
      </c>
      <c r="K540" s="149"/>
      <c r="L540" s="130">
        <v>0</v>
      </c>
      <c r="M540" s="131">
        <v>0</v>
      </c>
      <c r="N540" s="131">
        <v>0</v>
      </c>
      <c r="O540" s="132">
        <v>0</v>
      </c>
      <c r="P540" s="149"/>
      <c r="Q540" s="133">
        <v>0</v>
      </c>
      <c r="R540" s="131">
        <v>0</v>
      </c>
      <c r="S540" s="131">
        <v>0</v>
      </c>
      <c r="T540" s="132">
        <v>0</v>
      </c>
      <c r="U540" s="149"/>
      <c r="V540" s="133">
        <v>0</v>
      </c>
      <c r="W540" s="131">
        <v>0</v>
      </c>
      <c r="X540" s="131">
        <v>0</v>
      </c>
      <c r="Y540" s="132">
        <v>0</v>
      </c>
      <c r="Z540" s="149"/>
      <c r="AA540" s="133">
        <v>0</v>
      </c>
      <c r="AB540" s="131">
        <v>0</v>
      </c>
      <c r="AC540" s="131">
        <v>0</v>
      </c>
      <c r="AD540" s="132">
        <v>0</v>
      </c>
      <c r="AE540" s="149"/>
      <c r="AF540" s="133">
        <v>0</v>
      </c>
      <c r="AG540" s="131">
        <v>0</v>
      </c>
      <c r="AH540" s="131">
        <v>0</v>
      </c>
      <c r="AI540" s="132">
        <v>0</v>
      </c>
      <c r="AJ540" s="133">
        <f t="shared" si="244"/>
        <v>0</v>
      </c>
      <c r="AK540" s="131">
        <f t="shared" si="245"/>
        <v>0</v>
      </c>
      <c r="AL540" s="131">
        <f t="shared" si="246"/>
        <v>0</v>
      </c>
      <c r="AM540" s="131">
        <f t="shared" si="247"/>
        <v>0</v>
      </c>
      <c r="AN540" s="136">
        <f t="shared" si="248"/>
        <v>0</v>
      </c>
      <c r="AO540" s="133">
        <f t="shared" si="249"/>
        <v>0</v>
      </c>
      <c r="AP540" s="131">
        <f t="shared" si="250"/>
        <v>0</v>
      </c>
      <c r="AQ540" s="131">
        <f t="shared" si="251"/>
        <v>0</v>
      </c>
      <c r="AR540" s="131">
        <f t="shared" si="252"/>
        <v>0</v>
      </c>
      <c r="AS540" s="136">
        <f t="shared" si="253"/>
        <v>0</v>
      </c>
      <c r="AT540" s="133">
        <f t="shared" si="254"/>
        <v>0</v>
      </c>
      <c r="AU540" s="131">
        <f t="shared" si="255"/>
        <v>0</v>
      </c>
      <c r="AV540" s="131">
        <f t="shared" si="256"/>
        <v>0</v>
      </c>
      <c r="AW540" s="131">
        <f t="shared" si="257"/>
        <v>0</v>
      </c>
      <c r="AX540" s="136">
        <f t="shared" si="258"/>
        <v>0</v>
      </c>
      <c r="AY540" s="133">
        <f t="shared" si="259"/>
        <v>0</v>
      </c>
      <c r="AZ540" s="131">
        <f t="shared" si="260"/>
        <v>0</v>
      </c>
      <c r="BA540" s="131">
        <f t="shared" si="261"/>
        <v>0</v>
      </c>
      <c r="BB540" s="131">
        <f t="shared" si="262"/>
        <v>0</v>
      </c>
      <c r="BC540" s="132">
        <f t="shared" si="263"/>
        <v>0</v>
      </c>
    </row>
    <row r="541" spans="1:55" x14ac:dyDescent="0.25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49"/>
      <c r="G541" s="153">
        <f t="shared" si="240"/>
        <v>1</v>
      </c>
      <c r="H541" s="134">
        <f t="shared" si="241"/>
        <v>2</v>
      </c>
      <c r="I541" s="135">
        <f t="shared" si="242"/>
        <v>5.2</v>
      </c>
      <c r="J541" s="167">
        <f t="shared" si="243"/>
        <v>511</v>
      </c>
      <c r="K541" s="149"/>
      <c r="L541" s="130">
        <v>0</v>
      </c>
      <c r="M541" s="131">
        <v>0</v>
      </c>
      <c r="N541" s="131">
        <v>0</v>
      </c>
      <c r="O541" s="132">
        <v>0</v>
      </c>
      <c r="P541" s="149"/>
      <c r="Q541" s="133">
        <v>0</v>
      </c>
      <c r="R541" s="131">
        <v>0</v>
      </c>
      <c r="S541" s="131">
        <v>0</v>
      </c>
      <c r="T541" s="132">
        <v>0</v>
      </c>
      <c r="U541" s="149"/>
      <c r="V541" s="133">
        <v>0</v>
      </c>
      <c r="W541" s="131">
        <v>1</v>
      </c>
      <c r="X541" s="131">
        <v>2.5</v>
      </c>
      <c r="Y541" s="132">
        <v>276</v>
      </c>
      <c r="Z541" s="149"/>
      <c r="AA541" s="133">
        <v>0</v>
      </c>
      <c r="AB541" s="131">
        <v>0</v>
      </c>
      <c r="AC541" s="131">
        <v>0</v>
      </c>
      <c r="AD541" s="132">
        <v>0</v>
      </c>
      <c r="AE541" s="149"/>
      <c r="AF541" s="133">
        <v>1</v>
      </c>
      <c r="AG541" s="131">
        <v>1</v>
      </c>
      <c r="AH541" s="131">
        <v>2.7</v>
      </c>
      <c r="AI541" s="132">
        <v>235</v>
      </c>
      <c r="AJ541" s="133">
        <f t="shared" si="244"/>
        <v>0</v>
      </c>
      <c r="AK541" s="131">
        <f t="shared" si="245"/>
        <v>0</v>
      </c>
      <c r="AL541" s="131">
        <f t="shared" si="246"/>
        <v>276</v>
      </c>
      <c r="AM541" s="131">
        <f t="shared" si="247"/>
        <v>0</v>
      </c>
      <c r="AN541" s="136">
        <f t="shared" si="248"/>
        <v>235</v>
      </c>
      <c r="AO541" s="133">
        <f t="shared" si="249"/>
        <v>0</v>
      </c>
      <c r="AP541" s="131">
        <f t="shared" si="250"/>
        <v>0</v>
      </c>
      <c r="AQ541" s="131">
        <f t="shared" si="251"/>
        <v>0</v>
      </c>
      <c r="AR541" s="131">
        <f t="shared" si="252"/>
        <v>0</v>
      </c>
      <c r="AS541" s="136">
        <f t="shared" si="253"/>
        <v>1</v>
      </c>
      <c r="AT541" s="133">
        <f t="shared" si="254"/>
        <v>0</v>
      </c>
      <c r="AU541" s="131">
        <f t="shared" si="255"/>
        <v>0</v>
      </c>
      <c r="AV541" s="131">
        <f t="shared" si="256"/>
        <v>1</v>
      </c>
      <c r="AW541" s="131">
        <f t="shared" si="257"/>
        <v>0</v>
      </c>
      <c r="AX541" s="136">
        <f t="shared" si="258"/>
        <v>1</v>
      </c>
      <c r="AY541" s="133">
        <f t="shared" si="259"/>
        <v>0</v>
      </c>
      <c r="AZ541" s="131">
        <f t="shared" si="260"/>
        <v>0</v>
      </c>
      <c r="BA541" s="131">
        <f t="shared" si="261"/>
        <v>2.5</v>
      </c>
      <c r="BB541" s="131">
        <f t="shared" si="262"/>
        <v>0</v>
      </c>
      <c r="BC541" s="132">
        <f t="shared" si="263"/>
        <v>2.7</v>
      </c>
    </row>
    <row r="542" spans="1:55" x14ac:dyDescent="0.25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49"/>
      <c r="G542" s="153">
        <f t="shared" si="240"/>
        <v>0</v>
      </c>
      <c r="H542" s="134">
        <f t="shared" si="241"/>
        <v>21</v>
      </c>
      <c r="I542" s="135">
        <f t="shared" si="242"/>
        <v>178.39999999999998</v>
      </c>
      <c r="J542" s="167">
        <f t="shared" si="243"/>
        <v>1071</v>
      </c>
      <c r="K542" s="149"/>
      <c r="L542" s="130">
        <v>0</v>
      </c>
      <c r="M542" s="131">
        <v>11</v>
      </c>
      <c r="N542" s="131">
        <v>122</v>
      </c>
      <c r="O542" s="132">
        <v>300</v>
      </c>
      <c r="P542" s="149"/>
      <c r="Q542" s="133">
        <v>0</v>
      </c>
      <c r="R542" s="131">
        <v>5</v>
      </c>
      <c r="S542" s="131">
        <v>13.600000000000001</v>
      </c>
      <c r="T542" s="132">
        <v>267</v>
      </c>
      <c r="U542" s="149"/>
      <c r="V542" s="133">
        <v>0</v>
      </c>
      <c r="W542" s="131">
        <v>0</v>
      </c>
      <c r="X542" s="131">
        <v>0</v>
      </c>
      <c r="Y542" s="132">
        <v>20</v>
      </c>
      <c r="Z542" s="149"/>
      <c r="AA542" s="133">
        <v>0</v>
      </c>
      <c r="AB542" s="131">
        <v>4</v>
      </c>
      <c r="AC542" s="131">
        <v>40.599999999999994</v>
      </c>
      <c r="AD542" s="132">
        <v>273</v>
      </c>
      <c r="AE542" s="149"/>
      <c r="AF542" s="133">
        <v>0</v>
      </c>
      <c r="AG542" s="131">
        <v>1</v>
      </c>
      <c r="AH542" s="131">
        <v>2.2000000000000002</v>
      </c>
      <c r="AI542" s="132">
        <v>231</v>
      </c>
      <c r="AJ542" s="133">
        <f t="shared" si="244"/>
        <v>300</v>
      </c>
      <c r="AK542" s="131">
        <f t="shared" si="245"/>
        <v>267</v>
      </c>
      <c r="AL542" s="131">
        <f t="shared" si="246"/>
        <v>20</v>
      </c>
      <c r="AM542" s="131">
        <f t="shared" si="247"/>
        <v>273</v>
      </c>
      <c r="AN542" s="136">
        <f t="shared" si="248"/>
        <v>231</v>
      </c>
      <c r="AO542" s="133">
        <f t="shared" si="249"/>
        <v>0</v>
      </c>
      <c r="AP542" s="131">
        <f t="shared" si="250"/>
        <v>0</v>
      </c>
      <c r="AQ542" s="131">
        <f t="shared" si="251"/>
        <v>0</v>
      </c>
      <c r="AR542" s="131">
        <f t="shared" si="252"/>
        <v>0</v>
      </c>
      <c r="AS542" s="136">
        <f t="shared" si="253"/>
        <v>0</v>
      </c>
      <c r="AT542" s="133">
        <f t="shared" si="254"/>
        <v>11</v>
      </c>
      <c r="AU542" s="131">
        <f t="shared" si="255"/>
        <v>5</v>
      </c>
      <c r="AV542" s="131">
        <f t="shared" si="256"/>
        <v>0</v>
      </c>
      <c r="AW542" s="131">
        <f t="shared" si="257"/>
        <v>4</v>
      </c>
      <c r="AX542" s="136">
        <f t="shared" si="258"/>
        <v>1</v>
      </c>
      <c r="AY542" s="133">
        <f t="shared" si="259"/>
        <v>122</v>
      </c>
      <c r="AZ542" s="131">
        <f t="shared" si="260"/>
        <v>13.600000000000001</v>
      </c>
      <c r="BA542" s="131">
        <f t="shared" si="261"/>
        <v>0</v>
      </c>
      <c r="BB542" s="131">
        <f t="shared" si="262"/>
        <v>40.599999999999994</v>
      </c>
      <c r="BC542" s="132">
        <f t="shared" si="263"/>
        <v>2.2000000000000002</v>
      </c>
    </row>
    <row r="543" spans="1:55" x14ac:dyDescent="0.25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49"/>
      <c r="G543" s="153">
        <f t="shared" si="240"/>
        <v>0</v>
      </c>
      <c r="H543" s="134">
        <f t="shared" si="241"/>
        <v>0</v>
      </c>
      <c r="I543" s="135">
        <f t="shared" si="242"/>
        <v>0</v>
      </c>
      <c r="J543" s="167">
        <f t="shared" si="243"/>
        <v>0</v>
      </c>
      <c r="K543" s="149"/>
      <c r="L543" s="130">
        <v>0</v>
      </c>
      <c r="M543" s="131">
        <v>0</v>
      </c>
      <c r="N543" s="131">
        <v>0</v>
      </c>
      <c r="O543" s="132">
        <v>0</v>
      </c>
      <c r="P543" s="149"/>
      <c r="Q543" s="133">
        <v>0</v>
      </c>
      <c r="R543" s="131">
        <v>0</v>
      </c>
      <c r="S543" s="131">
        <v>0</v>
      </c>
      <c r="T543" s="132">
        <v>0</v>
      </c>
      <c r="U543" s="149"/>
      <c r="V543" s="133">
        <v>0</v>
      </c>
      <c r="W543" s="131">
        <v>0</v>
      </c>
      <c r="X543" s="131">
        <v>0</v>
      </c>
      <c r="Y543" s="132">
        <v>0</v>
      </c>
      <c r="Z543" s="149"/>
      <c r="AA543" s="133">
        <v>0</v>
      </c>
      <c r="AB543" s="131">
        <v>0</v>
      </c>
      <c r="AC543" s="131">
        <v>0</v>
      </c>
      <c r="AD543" s="132">
        <v>0</v>
      </c>
      <c r="AE543" s="149"/>
      <c r="AF543" s="133">
        <v>0</v>
      </c>
      <c r="AG543" s="131">
        <v>0</v>
      </c>
      <c r="AH543" s="131">
        <v>0</v>
      </c>
      <c r="AI543" s="132">
        <v>0</v>
      </c>
      <c r="AJ543" s="133">
        <f t="shared" si="244"/>
        <v>0</v>
      </c>
      <c r="AK543" s="131">
        <f t="shared" si="245"/>
        <v>0</v>
      </c>
      <c r="AL543" s="131">
        <f t="shared" si="246"/>
        <v>0</v>
      </c>
      <c r="AM543" s="131">
        <f t="shared" si="247"/>
        <v>0</v>
      </c>
      <c r="AN543" s="136">
        <f t="shared" si="248"/>
        <v>0</v>
      </c>
      <c r="AO543" s="133">
        <f t="shared" si="249"/>
        <v>0</v>
      </c>
      <c r="AP543" s="131">
        <f t="shared" si="250"/>
        <v>0</v>
      </c>
      <c r="AQ543" s="131">
        <f t="shared" si="251"/>
        <v>0</v>
      </c>
      <c r="AR543" s="131">
        <f t="shared" si="252"/>
        <v>0</v>
      </c>
      <c r="AS543" s="136">
        <f t="shared" si="253"/>
        <v>0</v>
      </c>
      <c r="AT543" s="133">
        <f t="shared" si="254"/>
        <v>0</v>
      </c>
      <c r="AU543" s="131">
        <f t="shared" si="255"/>
        <v>0</v>
      </c>
      <c r="AV543" s="131">
        <f t="shared" si="256"/>
        <v>0</v>
      </c>
      <c r="AW543" s="131">
        <f t="shared" si="257"/>
        <v>0</v>
      </c>
      <c r="AX543" s="136">
        <f t="shared" si="258"/>
        <v>0</v>
      </c>
      <c r="AY543" s="133">
        <f t="shared" si="259"/>
        <v>0</v>
      </c>
      <c r="AZ543" s="131">
        <f t="shared" si="260"/>
        <v>0</v>
      </c>
      <c r="BA543" s="131">
        <f t="shared" si="261"/>
        <v>0</v>
      </c>
      <c r="BB543" s="131">
        <f t="shared" si="262"/>
        <v>0</v>
      </c>
      <c r="BC543" s="132">
        <f t="shared" si="263"/>
        <v>0</v>
      </c>
    </row>
    <row r="544" spans="1:55" x14ac:dyDescent="0.25">
      <c r="A544" s="138" t="s">
        <v>1131</v>
      </c>
      <c r="B544" s="131" t="s">
        <v>43</v>
      </c>
      <c r="C544" s="131" t="s">
        <v>2086</v>
      </c>
      <c r="D544" s="131" t="s">
        <v>1820</v>
      </c>
      <c r="E544" s="132" t="s">
        <v>1311</v>
      </c>
      <c r="F544" s="149"/>
      <c r="G544" s="153">
        <f t="shared" si="240"/>
        <v>0</v>
      </c>
      <c r="H544" s="134">
        <f t="shared" si="241"/>
        <v>0</v>
      </c>
      <c r="I544" s="135">
        <f t="shared" si="242"/>
        <v>0</v>
      </c>
      <c r="J544" s="167">
        <f t="shared" si="243"/>
        <v>0</v>
      </c>
      <c r="K544" s="149"/>
      <c r="L544" s="130">
        <v>0</v>
      </c>
      <c r="M544" s="131">
        <v>0</v>
      </c>
      <c r="N544" s="131">
        <v>0</v>
      </c>
      <c r="O544" s="132">
        <v>0</v>
      </c>
      <c r="P544" s="149"/>
      <c r="Q544" s="133">
        <v>0</v>
      </c>
      <c r="R544" s="131">
        <v>0</v>
      </c>
      <c r="S544" s="131">
        <v>0</v>
      </c>
      <c r="T544" s="132">
        <v>0</v>
      </c>
      <c r="U544" s="149"/>
      <c r="V544" s="133">
        <v>0</v>
      </c>
      <c r="W544" s="131">
        <v>0</v>
      </c>
      <c r="X544" s="131">
        <v>0</v>
      </c>
      <c r="Y544" s="132">
        <v>0</v>
      </c>
      <c r="Z544" s="149"/>
      <c r="AA544" s="133">
        <v>0</v>
      </c>
      <c r="AB544" s="131">
        <v>0</v>
      </c>
      <c r="AC544" s="131">
        <v>0</v>
      </c>
      <c r="AD544" s="132">
        <v>0</v>
      </c>
      <c r="AE544" s="149"/>
      <c r="AF544" s="133">
        <v>0</v>
      </c>
      <c r="AG544" s="131">
        <v>0</v>
      </c>
      <c r="AH544" s="131">
        <v>0</v>
      </c>
      <c r="AI544" s="132">
        <v>0</v>
      </c>
      <c r="AJ544" s="133">
        <f t="shared" si="244"/>
        <v>0</v>
      </c>
      <c r="AK544" s="131">
        <f t="shared" si="245"/>
        <v>0</v>
      </c>
      <c r="AL544" s="131">
        <f t="shared" si="246"/>
        <v>0</v>
      </c>
      <c r="AM544" s="131">
        <f t="shared" si="247"/>
        <v>0</v>
      </c>
      <c r="AN544" s="136">
        <f t="shared" si="248"/>
        <v>0</v>
      </c>
      <c r="AO544" s="133">
        <f t="shared" si="249"/>
        <v>0</v>
      </c>
      <c r="AP544" s="131">
        <f t="shared" si="250"/>
        <v>0</v>
      </c>
      <c r="AQ544" s="131">
        <f t="shared" si="251"/>
        <v>0</v>
      </c>
      <c r="AR544" s="131">
        <f t="shared" si="252"/>
        <v>0</v>
      </c>
      <c r="AS544" s="136">
        <f t="shared" si="253"/>
        <v>0</v>
      </c>
      <c r="AT544" s="133">
        <f t="shared" si="254"/>
        <v>0</v>
      </c>
      <c r="AU544" s="131">
        <f t="shared" si="255"/>
        <v>0</v>
      </c>
      <c r="AV544" s="131">
        <f t="shared" si="256"/>
        <v>0</v>
      </c>
      <c r="AW544" s="131">
        <f t="shared" si="257"/>
        <v>0</v>
      </c>
      <c r="AX544" s="136">
        <f t="shared" si="258"/>
        <v>0</v>
      </c>
      <c r="AY544" s="133">
        <f t="shared" si="259"/>
        <v>0</v>
      </c>
      <c r="AZ544" s="131">
        <f t="shared" si="260"/>
        <v>0</v>
      </c>
      <c r="BA544" s="131">
        <f t="shared" si="261"/>
        <v>0</v>
      </c>
      <c r="BB544" s="131">
        <f t="shared" si="262"/>
        <v>0</v>
      </c>
      <c r="BC544" s="132">
        <f t="shared" si="263"/>
        <v>0</v>
      </c>
    </row>
    <row r="545" spans="1:55" x14ac:dyDescent="0.25">
      <c r="A545" s="138" t="s">
        <v>1132</v>
      </c>
      <c r="B545" s="131" t="s">
        <v>43</v>
      </c>
      <c r="C545" s="131" t="s">
        <v>2087</v>
      </c>
      <c r="D545" s="131" t="s">
        <v>1820</v>
      </c>
      <c r="E545" s="132" t="s">
        <v>1314</v>
      </c>
      <c r="F545" s="149"/>
      <c r="G545" s="153">
        <f t="shared" si="240"/>
        <v>0</v>
      </c>
      <c r="H545" s="134">
        <f t="shared" si="241"/>
        <v>0</v>
      </c>
      <c r="I545" s="135">
        <f t="shared" si="242"/>
        <v>0</v>
      </c>
      <c r="J545" s="167">
        <f t="shared" si="243"/>
        <v>0</v>
      </c>
      <c r="K545" s="149"/>
      <c r="L545" s="130">
        <v>0</v>
      </c>
      <c r="M545" s="131">
        <v>0</v>
      </c>
      <c r="N545" s="131">
        <v>0</v>
      </c>
      <c r="O545" s="132">
        <v>0</v>
      </c>
      <c r="P545" s="149"/>
      <c r="Q545" s="133">
        <v>0</v>
      </c>
      <c r="R545" s="131">
        <v>0</v>
      </c>
      <c r="S545" s="131">
        <v>0</v>
      </c>
      <c r="T545" s="132">
        <v>0</v>
      </c>
      <c r="U545" s="149"/>
      <c r="V545" s="133">
        <v>0</v>
      </c>
      <c r="W545" s="131">
        <v>0</v>
      </c>
      <c r="X545" s="131">
        <v>0</v>
      </c>
      <c r="Y545" s="132">
        <v>0</v>
      </c>
      <c r="Z545" s="149"/>
      <c r="AA545" s="133">
        <v>0</v>
      </c>
      <c r="AB545" s="131">
        <v>0</v>
      </c>
      <c r="AC545" s="131">
        <v>0</v>
      </c>
      <c r="AD545" s="132">
        <v>0</v>
      </c>
      <c r="AE545" s="149"/>
      <c r="AF545" s="133">
        <v>0</v>
      </c>
      <c r="AG545" s="131">
        <v>0</v>
      </c>
      <c r="AH545" s="131">
        <v>0</v>
      </c>
      <c r="AI545" s="132">
        <v>0</v>
      </c>
      <c r="AJ545" s="133">
        <f t="shared" si="244"/>
        <v>0</v>
      </c>
      <c r="AK545" s="131">
        <f t="shared" si="245"/>
        <v>0</v>
      </c>
      <c r="AL545" s="131">
        <f t="shared" si="246"/>
        <v>0</v>
      </c>
      <c r="AM545" s="131">
        <f t="shared" si="247"/>
        <v>0</v>
      </c>
      <c r="AN545" s="136">
        <f t="shared" si="248"/>
        <v>0</v>
      </c>
      <c r="AO545" s="133">
        <f t="shared" si="249"/>
        <v>0</v>
      </c>
      <c r="AP545" s="131">
        <f t="shared" si="250"/>
        <v>0</v>
      </c>
      <c r="AQ545" s="131">
        <f t="shared" si="251"/>
        <v>0</v>
      </c>
      <c r="AR545" s="131">
        <f t="shared" si="252"/>
        <v>0</v>
      </c>
      <c r="AS545" s="136">
        <f t="shared" si="253"/>
        <v>0</v>
      </c>
      <c r="AT545" s="133">
        <f t="shared" si="254"/>
        <v>0</v>
      </c>
      <c r="AU545" s="131">
        <f t="shared" si="255"/>
        <v>0</v>
      </c>
      <c r="AV545" s="131">
        <f t="shared" si="256"/>
        <v>0</v>
      </c>
      <c r="AW545" s="131">
        <f t="shared" si="257"/>
        <v>0</v>
      </c>
      <c r="AX545" s="136">
        <f t="shared" si="258"/>
        <v>0</v>
      </c>
      <c r="AY545" s="133">
        <f t="shared" si="259"/>
        <v>0</v>
      </c>
      <c r="AZ545" s="131">
        <f t="shared" si="260"/>
        <v>0</v>
      </c>
      <c r="BA545" s="131">
        <f t="shared" si="261"/>
        <v>0</v>
      </c>
      <c r="BB545" s="131">
        <f t="shared" si="262"/>
        <v>0</v>
      </c>
      <c r="BC545" s="132">
        <f t="shared" si="263"/>
        <v>0</v>
      </c>
    </row>
    <row r="546" spans="1:55" x14ac:dyDescent="0.25">
      <c r="A546" s="138" t="s">
        <v>1133</v>
      </c>
      <c r="B546" s="131" t="s">
        <v>1529</v>
      </c>
      <c r="C546" s="131" t="s">
        <v>77</v>
      </c>
      <c r="D546" s="131" t="s">
        <v>309</v>
      </c>
      <c r="E546" s="132" t="s">
        <v>1955</v>
      </c>
      <c r="F546" s="149"/>
      <c r="G546" s="153">
        <f t="shared" si="240"/>
        <v>0</v>
      </c>
      <c r="H546" s="134">
        <f t="shared" si="241"/>
        <v>0</v>
      </c>
      <c r="I546" s="135">
        <f t="shared" si="242"/>
        <v>0</v>
      </c>
      <c r="J546" s="167">
        <f t="shared" si="243"/>
        <v>0</v>
      </c>
      <c r="K546" s="149"/>
      <c r="L546" s="130">
        <v>0</v>
      </c>
      <c r="M546" s="131">
        <v>0</v>
      </c>
      <c r="N546" s="131">
        <v>0</v>
      </c>
      <c r="O546" s="132">
        <v>0</v>
      </c>
      <c r="P546" s="149"/>
      <c r="Q546" s="133">
        <v>0</v>
      </c>
      <c r="R546" s="131">
        <v>0</v>
      </c>
      <c r="S546" s="131">
        <v>0</v>
      </c>
      <c r="T546" s="132">
        <v>0</v>
      </c>
      <c r="U546" s="149"/>
      <c r="V546" s="133">
        <v>0</v>
      </c>
      <c r="W546" s="131">
        <v>0</v>
      </c>
      <c r="X546" s="131">
        <v>0</v>
      </c>
      <c r="Y546" s="132">
        <v>0</v>
      </c>
      <c r="Z546" s="149"/>
      <c r="AA546" s="133">
        <v>0</v>
      </c>
      <c r="AB546" s="131">
        <v>0</v>
      </c>
      <c r="AC546" s="131">
        <v>0</v>
      </c>
      <c r="AD546" s="132">
        <v>0</v>
      </c>
      <c r="AE546" s="149"/>
      <c r="AF546" s="133">
        <v>0</v>
      </c>
      <c r="AG546" s="131">
        <v>0</v>
      </c>
      <c r="AH546" s="131">
        <v>0</v>
      </c>
      <c r="AI546" s="132">
        <v>0</v>
      </c>
      <c r="AJ546" s="133">
        <f t="shared" si="244"/>
        <v>0</v>
      </c>
      <c r="AK546" s="131">
        <f t="shared" si="245"/>
        <v>0</v>
      </c>
      <c r="AL546" s="131">
        <f t="shared" si="246"/>
        <v>0</v>
      </c>
      <c r="AM546" s="131">
        <f t="shared" si="247"/>
        <v>0</v>
      </c>
      <c r="AN546" s="136">
        <f t="shared" si="248"/>
        <v>0</v>
      </c>
      <c r="AO546" s="133">
        <f t="shared" si="249"/>
        <v>0</v>
      </c>
      <c r="AP546" s="131">
        <f t="shared" si="250"/>
        <v>0</v>
      </c>
      <c r="AQ546" s="131">
        <f t="shared" si="251"/>
        <v>0</v>
      </c>
      <c r="AR546" s="131">
        <f t="shared" si="252"/>
        <v>0</v>
      </c>
      <c r="AS546" s="136">
        <f t="shared" si="253"/>
        <v>0</v>
      </c>
      <c r="AT546" s="133">
        <f t="shared" si="254"/>
        <v>0</v>
      </c>
      <c r="AU546" s="131">
        <f t="shared" si="255"/>
        <v>0</v>
      </c>
      <c r="AV546" s="131">
        <f t="shared" si="256"/>
        <v>0</v>
      </c>
      <c r="AW546" s="131">
        <f t="shared" si="257"/>
        <v>0</v>
      </c>
      <c r="AX546" s="136">
        <f t="shared" si="258"/>
        <v>0</v>
      </c>
      <c r="AY546" s="133">
        <f t="shared" si="259"/>
        <v>0</v>
      </c>
      <c r="AZ546" s="131">
        <f t="shared" si="260"/>
        <v>0</v>
      </c>
      <c r="BA546" s="131">
        <f t="shared" si="261"/>
        <v>0</v>
      </c>
      <c r="BB546" s="131">
        <f t="shared" si="262"/>
        <v>0</v>
      </c>
      <c r="BC546" s="132">
        <f t="shared" si="263"/>
        <v>0</v>
      </c>
    </row>
    <row r="547" spans="1:55" x14ac:dyDescent="0.25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49"/>
      <c r="G547" s="153">
        <f t="shared" si="240"/>
        <v>0</v>
      </c>
      <c r="H547" s="134">
        <f t="shared" si="241"/>
        <v>0</v>
      </c>
      <c r="I547" s="135">
        <f t="shared" si="242"/>
        <v>0</v>
      </c>
      <c r="J547" s="167">
        <f t="shared" si="243"/>
        <v>0</v>
      </c>
      <c r="K547" s="149"/>
      <c r="L547" s="130">
        <v>0</v>
      </c>
      <c r="M547" s="131">
        <v>0</v>
      </c>
      <c r="N547" s="131">
        <v>0</v>
      </c>
      <c r="O547" s="132">
        <v>0</v>
      </c>
      <c r="P547" s="149"/>
      <c r="Q547" s="133">
        <v>0</v>
      </c>
      <c r="R547" s="131">
        <v>0</v>
      </c>
      <c r="S547" s="131">
        <v>0</v>
      </c>
      <c r="T547" s="132">
        <v>0</v>
      </c>
      <c r="U547" s="149"/>
      <c r="V547" s="133">
        <v>0</v>
      </c>
      <c r="W547" s="131">
        <v>0</v>
      </c>
      <c r="X547" s="131">
        <v>0</v>
      </c>
      <c r="Y547" s="132">
        <v>0</v>
      </c>
      <c r="Z547" s="149"/>
      <c r="AA547" s="133">
        <v>0</v>
      </c>
      <c r="AB547" s="131">
        <v>0</v>
      </c>
      <c r="AC547" s="131">
        <v>0</v>
      </c>
      <c r="AD547" s="132">
        <v>0</v>
      </c>
      <c r="AE547" s="149"/>
      <c r="AF547" s="133">
        <v>0</v>
      </c>
      <c r="AG547" s="131">
        <v>0</v>
      </c>
      <c r="AH547" s="131">
        <v>0</v>
      </c>
      <c r="AI547" s="132">
        <v>0</v>
      </c>
      <c r="AJ547" s="133">
        <f t="shared" si="244"/>
        <v>0</v>
      </c>
      <c r="AK547" s="131">
        <f t="shared" si="245"/>
        <v>0</v>
      </c>
      <c r="AL547" s="131">
        <f t="shared" si="246"/>
        <v>0</v>
      </c>
      <c r="AM547" s="131">
        <f t="shared" si="247"/>
        <v>0</v>
      </c>
      <c r="AN547" s="136">
        <f t="shared" si="248"/>
        <v>0</v>
      </c>
      <c r="AO547" s="133">
        <f t="shared" si="249"/>
        <v>0</v>
      </c>
      <c r="AP547" s="131">
        <f t="shared" si="250"/>
        <v>0</v>
      </c>
      <c r="AQ547" s="131">
        <f t="shared" si="251"/>
        <v>0</v>
      </c>
      <c r="AR547" s="131">
        <f t="shared" si="252"/>
        <v>0</v>
      </c>
      <c r="AS547" s="136">
        <f t="shared" si="253"/>
        <v>0</v>
      </c>
      <c r="AT547" s="133">
        <f t="shared" si="254"/>
        <v>0</v>
      </c>
      <c r="AU547" s="131">
        <f t="shared" si="255"/>
        <v>0</v>
      </c>
      <c r="AV547" s="131">
        <f t="shared" si="256"/>
        <v>0</v>
      </c>
      <c r="AW547" s="131">
        <f t="shared" si="257"/>
        <v>0</v>
      </c>
      <c r="AX547" s="136">
        <f t="shared" si="258"/>
        <v>0</v>
      </c>
      <c r="AY547" s="133">
        <f t="shared" si="259"/>
        <v>0</v>
      </c>
      <c r="AZ547" s="131">
        <f t="shared" si="260"/>
        <v>0</v>
      </c>
      <c r="BA547" s="131">
        <f t="shared" si="261"/>
        <v>0</v>
      </c>
      <c r="BB547" s="131">
        <f t="shared" si="262"/>
        <v>0</v>
      </c>
      <c r="BC547" s="132">
        <f t="shared" si="263"/>
        <v>0</v>
      </c>
    </row>
    <row r="548" spans="1:55" x14ac:dyDescent="0.25">
      <c r="A548" s="138" t="s">
        <v>1141</v>
      </c>
      <c r="B548" s="131" t="s">
        <v>2047</v>
      </c>
      <c r="C548" s="131" t="s">
        <v>341</v>
      </c>
      <c r="D548" s="131" t="s">
        <v>406</v>
      </c>
      <c r="E548" s="132" t="s">
        <v>1311</v>
      </c>
      <c r="F548" s="149"/>
      <c r="G548" s="153">
        <f t="shared" si="240"/>
        <v>0</v>
      </c>
      <c r="H548" s="134">
        <f t="shared" si="241"/>
        <v>2</v>
      </c>
      <c r="I548" s="135">
        <f t="shared" si="242"/>
        <v>24.8</v>
      </c>
      <c r="J548" s="167">
        <f t="shared" si="243"/>
        <v>466</v>
      </c>
      <c r="K548" s="149"/>
      <c r="L548" s="130">
        <v>0</v>
      </c>
      <c r="M548" s="131">
        <v>1</v>
      </c>
      <c r="N548" s="131">
        <v>14.4</v>
      </c>
      <c r="O548" s="132">
        <v>187</v>
      </c>
      <c r="P548" s="149"/>
      <c r="Q548" s="133">
        <v>0</v>
      </c>
      <c r="R548" s="131">
        <v>1</v>
      </c>
      <c r="S548" s="131">
        <v>10.4</v>
      </c>
      <c r="T548" s="132">
        <v>259</v>
      </c>
      <c r="U548" s="149"/>
      <c r="V548" s="133">
        <v>0</v>
      </c>
      <c r="W548" s="131">
        <v>0</v>
      </c>
      <c r="X548" s="131">
        <v>0</v>
      </c>
      <c r="Y548" s="132">
        <v>0</v>
      </c>
      <c r="Z548" s="149"/>
      <c r="AA548" s="133">
        <v>0</v>
      </c>
      <c r="AB548" s="131">
        <v>0</v>
      </c>
      <c r="AC548" s="131">
        <v>0</v>
      </c>
      <c r="AD548" s="132">
        <v>0</v>
      </c>
      <c r="AE548" s="149"/>
      <c r="AF548" s="133">
        <v>0</v>
      </c>
      <c r="AG548" s="131">
        <v>0</v>
      </c>
      <c r="AH548" s="131">
        <v>0</v>
      </c>
      <c r="AI548" s="132">
        <v>20</v>
      </c>
      <c r="AJ548" s="133">
        <f t="shared" si="244"/>
        <v>187</v>
      </c>
      <c r="AK548" s="131">
        <f t="shared" si="245"/>
        <v>259</v>
      </c>
      <c r="AL548" s="131">
        <f t="shared" si="246"/>
        <v>0</v>
      </c>
      <c r="AM548" s="131">
        <f t="shared" si="247"/>
        <v>0</v>
      </c>
      <c r="AN548" s="136">
        <f t="shared" si="248"/>
        <v>20</v>
      </c>
      <c r="AO548" s="133">
        <f t="shared" si="249"/>
        <v>0</v>
      </c>
      <c r="AP548" s="131">
        <f t="shared" si="250"/>
        <v>0</v>
      </c>
      <c r="AQ548" s="131">
        <f t="shared" si="251"/>
        <v>0</v>
      </c>
      <c r="AR548" s="131">
        <f t="shared" si="252"/>
        <v>0</v>
      </c>
      <c r="AS548" s="136">
        <f t="shared" si="253"/>
        <v>0</v>
      </c>
      <c r="AT548" s="133">
        <f t="shared" si="254"/>
        <v>1</v>
      </c>
      <c r="AU548" s="131">
        <f t="shared" si="255"/>
        <v>1</v>
      </c>
      <c r="AV548" s="131">
        <f t="shared" si="256"/>
        <v>0</v>
      </c>
      <c r="AW548" s="131">
        <f t="shared" si="257"/>
        <v>0</v>
      </c>
      <c r="AX548" s="136">
        <f t="shared" si="258"/>
        <v>0</v>
      </c>
      <c r="AY548" s="133">
        <f t="shared" si="259"/>
        <v>14.4</v>
      </c>
      <c r="AZ548" s="131">
        <f t="shared" si="260"/>
        <v>10.4</v>
      </c>
      <c r="BA548" s="131">
        <f t="shared" si="261"/>
        <v>0</v>
      </c>
      <c r="BB548" s="131">
        <f t="shared" si="262"/>
        <v>0</v>
      </c>
      <c r="BC548" s="132">
        <f t="shared" si="263"/>
        <v>0</v>
      </c>
    </row>
    <row r="549" spans="1:55" x14ac:dyDescent="0.25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1314</v>
      </c>
      <c r="F549" s="149"/>
      <c r="G549" s="153">
        <f t="shared" si="240"/>
        <v>0</v>
      </c>
      <c r="H549" s="134">
        <f t="shared" si="241"/>
        <v>0</v>
      </c>
      <c r="I549" s="135">
        <f t="shared" si="242"/>
        <v>0</v>
      </c>
      <c r="J549" s="167">
        <f t="shared" si="243"/>
        <v>0</v>
      </c>
      <c r="K549" s="149"/>
      <c r="L549" s="130">
        <v>0</v>
      </c>
      <c r="M549" s="131">
        <v>0</v>
      </c>
      <c r="N549" s="131">
        <v>0</v>
      </c>
      <c r="O549" s="132">
        <v>0</v>
      </c>
      <c r="P549" s="149"/>
      <c r="Q549" s="133">
        <v>0</v>
      </c>
      <c r="R549" s="131">
        <v>0</v>
      </c>
      <c r="S549" s="131">
        <v>0</v>
      </c>
      <c r="T549" s="132">
        <v>0</v>
      </c>
      <c r="U549" s="149"/>
      <c r="V549" s="133">
        <v>0</v>
      </c>
      <c r="W549" s="131">
        <v>0</v>
      </c>
      <c r="X549" s="131">
        <v>0</v>
      </c>
      <c r="Y549" s="132">
        <v>0</v>
      </c>
      <c r="Z549" s="149"/>
      <c r="AA549" s="133">
        <v>0</v>
      </c>
      <c r="AB549" s="131">
        <v>0</v>
      </c>
      <c r="AC549" s="131">
        <v>0</v>
      </c>
      <c r="AD549" s="132">
        <v>0</v>
      </c>
      <c r="AE549" s="149"/>
      <c r="AF549" s="133">
        <v>0</v>
      </c>
      <c r="AG549" s="131">
        <v>0</v>
      </c>
      <c r="AH549" s="131">
        <v>0</v>
      </c>
      <c r="AI549" s="132">
        <v>0</v>
      </c>
      <c r="AJ549" s="133">
        <f t="shared" si="244"/>
        <v>0</v>
      </c>
      <c r="AK549" s="131">
        <f t="shared" si="245"/>
        <v>0</v>
      </c>
      <c r="AL549" s="131">
        <f t="shared" si="246"/>
        <v>0</v>
      </c>
      <c r="AM549" s="131">
        <f t="shared" si="247"/>
        <v>0</v>
      </c>
      <c r="AN549" s="136">
        <f t="shared" si="248"/>
        <v>0</v>
      </c>
      <c r="AO549" s="133">
        <f t="shared" si="249"/>
        <v>0</v>
      </c>
      <c r="AP549" s="131">
        <f t="shared" si="250"/>
        <v>0</v>
      </c>
      <c r="AQ549" s="131">
        <f t="shared" si="251"/>
        <v>0</v>
      </c>
      <c r="AR549" s="131">
        <f t="shared" si="252"/>
        <v>0</v>
      </c>
      <c r="AS549" s="136">
        <f t="shared" si="253"/>
        <v>0</v>
      </c>
      <c r="AT549" s="133">
        <f t="shared" si="254"/>
        <v>0</v>
      </c>
      <c r="AU549" s="131">
        <f t="shared" si="255"/>
        <v>0</v>
      </c>
      <c r="AV549" s="131">
        <f t="shared" si="256"/>
        <v>0</v>
      </c>
      <c r="AW549" s="131">
        <f t="shared" si="257"/>
        <v>0</v>
      </c>
      <c r="AX549" s="136">
        <f t="shared" si="258"/>
        <v>0</v>
      </c>
      <c r="AY549" s="133">
        <f t="shared" si="259"/>
        <v>0</v>
      </c>
      <c r="AZ549" s="131">
        <f t="shared" si="260"/>
        <v>0</v>
      </c>
      <c r="BA549" s="131">
        <f t="shared" si="261"/>
        <v>0</v>
      </c>
      <c r="BB549" s="131">
        <f t="shared" si="262"/>
        <v>0</v>
      </c>
      <c r="BC549" s="132">
        <f t="shared" si="263"/>
        <v>0</v>
      </c>
    </row>
    <row r="550" spans="1:55" x14ac:dyDescent="0.25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49"/>
      <c r="G550" s="153">
        <f t="shared" si="240"/>
        <v>0</v>
      </c>
      <c r="H550" s="134">
        <f t="shared" si="241"/>
        <v>0</v>
      </c>
      <c r="I550" s="135">
        <f t="shared" si="242"/>
        <v>0</v>
      </c>
      <c r="J550" s="167">
        <f t="shared" si="243"/>
        <v>0</v>
      </c>
      <c r="K550" s="149"/>
      <c r="L550" s="130">
        <v>0</v>
      </c>
      <c r="M550" s="131">
        <v>0</v>
      </c>
      <c r="N550" s="131">
        <v>0</v>
      </c>
      <c r="O550" s="132">
        <v>0</v>
      </c>
      <c r="P550" s="149"/>
      <c r="Q550" s="133">
        <v>0</v>
      </c>
      <c r="R550" s="131">
        <v>0</v>
      </c>
      <c r="S550" s="131">
        <v>0</v>
      </c>
      <c r="T550" s="132">
        <v>0</v>
      </c>
      <c r="U550" s="149"/>
      <c r="V550" s="133">
        <v>0</v>
      </c>
      <c r="W550" s="131">
        <v>0</v>
      </c>
      <c r="X550" s="131">
        <v>0</v>
      </c>
      <c r="Y550" s="132">
        <v>0</v>
      </c>
      <c r="Z550" s="149"/>
      <c r="AA550" s="133">
        <v>0</v>
      </c>
      <c r="AB550" s="131">
        <v>0</v>
      </c>
      <c r="AC550" s="131">
        <v>0</v>
      </c>
      <c r="AD550" s="132">
        <v>0</v>
      </c>
      <c r="AE550" s="149"/>
      <c r="AF550" s="133">
        <v>0</v>
      </c>
      <c r="AG550" s="131">
        <v>0</v>
      </c>
      <c r="AH550" s="131">
        <v>0</v>
      </c>
      <c r="AI550" s="132">
        <v>0</v>
      </c>
      <c r="AJ550" s="133">
        <f t="shared" si="244"/>
        <v>0</v>
      </c>
      <c r="AK550" s="131">
        <f t="shared" si="245"/>
        <v>0</v>
      </c>
      <c r="AL550" s="131">
        <f t="shared" si="246"/>
        <v>0</v>
      </c>
      <c r="AM550" s="131">
        <f t="shared" si="247"/>
        <v>0</v>
      </c>
      <c r="AN550" s="136">
        <f t="shared" si="248"/>
        <v>0</v>
      </c>
      <c r="AO550" s="133">
        <f t="shared" si="249"/>
        <v>0</v>
      </c>
      <c r="AP550" s="131">
        <f t="shared" si="250"/>
        <v>0</v>
      </c>
      <c r="AQ550" s="131">
        <f t="shared" si="251"/>
        <v>0</v>
      </c>
      <c r="AR550" s="131">
        <f t="shared" si="252"/>
        <v>0</v>
      </c>
      <c r="AS550" s="136">
        <f t="shared" si="253"/>
        <v>0</v>
      </c>
      <c r="AT550" s="133">
        <f t="shared" si="254"/>
        <v>0</v>
      </c>
      <c r="AU550" s="131">
        <f t="shared" si="255"/>
        <v>0</v>
      </c>
      <c r="AV550" s="131">
        <f t="shared" si="256"/>
        <v>0</v>
      </c>
      <c r="AW550" s="131">
        <f t="shared" si="257"/>
        <v>0</v>
      </c>
      <c r="AX550" s="136">
        <f t="shared" si="258"/>
        <v>0</v>
      </c>
      <c r="AY550" s="133">
        <f t="shared" si="259"/>
        <v>0</v>
      </c>
      <c r="AZ550" s="131">
        <f t="shared" si="260"/>
        <v>0</v>
      </c>
      <c r="BA550" s="131">
        <f t="shared" si="261"/>
        <v>0</v>
      </c>
      <c r="BB550" s="131">
        <f t="shared" si="262"/>
        <v>0</v>
      </c>
      <c r="BC550" s="132">
        <f t="shared" si="263"/>
        <v>0</v>
      </c>
    </row>
    <row r="551" spans="1:55" x14ac:dyDescent="0.25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1954</v>
      </c>
      <c r="F551" s="149"/>
      <c r="G551" s="153">
        <f t="shared" si="240"/>
        <v>0</v>
      </c>
      <c r="H551" s="134">
        <f t="shared" si="241"/>
        <v>0</v>
      </c>
      <c r="I551" s="135">
        <f t="shared" si="242"/>
        <v>0</v>
      </c>
      <c r="J551" s="167">
        <f t="shared" si="243"/>
        <v>0</v>
      </c>
      <c r="K551" s="149"/>
      <c r="L551" s="130">
        <v>0</v>
      </c>
      <c r="M551" s="131">
        <v>0</v>
      </c>
      <c r="N551" s="131">
        <v>0</v>
      </c>
      <c r="O551" s="132">
        <v>0</v>
      </c>
      <c r="P551" s="149"/>
      <c r="Q551" s="133">
        <v>0</v>
      </c>
      <c r="R551" s="131">
        <v>0</v>
      </c>
      <c r="S551" s="131">
        <v>0</v>
      </c>
      <c r="T551" s="132">
        <v>0</v>
      </c>
      <c r="U551" s="149"/>
      <c r="V551" s="133">
        <v>0</v>
      </c>
      <c r="W551" s="131">
        <v>0</v>
      </c>
      <c r="X551" s="131">
        <v>0</v>
      </c>
      <c r="Y551" s="132">
        <v>0</v>
      </c>
      <c r="Z551" s="149"/>
      <c r="AA551" s="133">
        <v>0</v>
      </c>
      <c r="AB551" s="131">
        <v>0</v>
      </c>
      <c r="AC551" s="131">
        <v>0</v>
      </c>
      <c r="AD551" s="132">
        <v>0</v>
      </c>
      <c r="AE551" s="149"/>
      <c r="AF551" s="133">
        <v>0</v>
      </c>
      <c r="AG551" s="131">
        <v>0</v>
      </c>
      <c r="AH551" s="131">
        <v>0</v>
      </c>
      <c r="AI551" s="132">
        <v>0</v>
      </c>
      <c r="AJ551" s="133">
        <f t="shared" si="244"/>
        <v>0</v>
      </c>
      <c r="AK551" s="131">
        <f t="shared" si="245"/>
        <v>0</v>
      </c>
      <c r="AL551" s="131">
        <f t="shared" si="246"/>
        <v>0</v>
      </c>
      <c r="AM551" s="131">
        <f t="shared" si="247"/>
        <v>0</v>
      </c>
      <c r="AN551" s="136">
        <f t="shared" si="248"/>
        <v>0</v>
      </c>
      <c r="AO551" s="133">
        <f t="shared" si="249"/>
        <v>0</v>
      </c>
      <c r="AP551" s="131">
        <f t="shared" si="250"/>
        <v>0</v>
      </c>
      <c r="AQ551" s="131">
        <f t="shared" si="251"/>
        <v>0</v>
      </c>
      <c r="AR551" s="131">
        <f t="shared" si="252"/>
        <v>0</v>
      </c>
      <c r="AS551" s="136">
        <f t="shared" si="253"/>
        <v>0</v>
      </c>
      <c r="AT551" s="133">
        <f t="shared" si="254"/>
        <v>0</v>
      </c>
      <c r="AU551" s="131">
        <f t="shared" si="255"/>
        <v>0</v>
      </c>
      <c r="AV551" s="131">
        <f t="shared" si="256"/>
        <v>0</v>
      </c>
      <c r="AW551" s="131">
        <f t="shared" si="257"/>
        <v>0</v>
      </c>
      <c r="AX551" s="136">
        <f t="shared" si="258"/>
        <v>0</v>
      </c>
      <c r="AY551" s="133">
        <f t="shared" si="259"/>
        <v>0</v>
      </c>
      <c r="AZ551" s="131">
        <f t="shared" si="260"/>
        <v>0</v>
      </c>
      <c r="BA551" s="131">
        <f t="shared" si="261"/>
        <v>0</v>
      </c>
      <c r="BB551" s="131">
        <f t="shared" si="262"/>
        <v>0</v>
      </c>
      <c r="BC551" s="132">
        <f t="shared" si="263"/>
        <v>0</v>
      </c>
    </row>
    <row r="552" spans="1:55" x14ac:dyDescent="0.25">
      <c r="A552" s="138" t="s">
        <v>1150</v>
      </c>
      <c r="B552" s="131" t="s">
        <v>1294</v>
      </c>
      <c r="C552" s="131" t="s">
        <v>1160</v>
      </c>
      <c r="D552" s="131" t="s">
        <v>144</v>
      </c>
      <c r="E552" s="132" t="s">
        <v>1311</v>
      </c>
      <c r="F552" s="149"/>
      <c r="G552" s="153">
        <f t="shared" si="240"/>
        <v>0</v>
      </c>
      <c r="H552" s="134">
        <f t="shared" si="241"/>
        <v>0</v>
      </c>
      <c r="I552" s="135">
        <f t="shared" si="242"/>
        <v>0</v>
      </c>
      <c r="J552" s="167">
        <f t="shared" si="243"/>
        <v>0</v>
      </c>
      <c r="K552" s="149"/>
      <c r="L552" s="130">
        <v>0</v>
      </c>
      <c r="M552" s="131">
        <v>0</v>
      </c>
      <c r="N552" s="131">
        <v>0</v>
      </c>
      <c r="O552" s="132">
        <v>0</v>
      </c>
      <c r="P552" s="149"/>
      <c r="Q552" s="133">
        <v>0</v>
      </c>
      <c r="R552" s="131">
        <v>0</v>
      </c>
      <c r="S552" s="131">
        <v>0</v>
      </c>
      <c r="T552" s="132">
        <v>0</v>
      </c>
      <c r="U552" s="149"/>
      <c r="V552" s="133">
        <v>0</v>
      </c>
      <c r="W552" s="131">
        <v>0</v>
      </c>
      <c r="X552" s="131">
        <v>0</v>
      </c>
      <c r="Y552" s="132">
        <v>0</v>
      </c>
      <c r="Z552" s="149"/>
      <c r="AA552" s="133">
        <v>0</v>
      </c>
      <c r="AB552" s="131">
        <v>0</v>
      </c>
      <c r="AC552" s="131">
        <v>0</v>
      </c>
      <c r="AD552" s="132">
        <v>0</v>
      </c>
      <c r="AE552" s="149"/>
      <c r="AF552" s="133">
        <v>0</v>
      </c>
      <c r="AG552" s="131">
        <v>0</v>
      </c>
      <c r="AH552" s="131">
        <v>0</v>
      </c>
      <c r="AI552" s="132">
        <v>0</v>
      </c>
      <c r="AJ552" s="133">
        <f t="shared" si="244"/>
        <v>0</v>
      </c>
      <c r="AK552" s="131">
        <f t="shared" si="245"/>
        <v>0</v>
      </c>
      <c r="AL552" s="131">
        <f t="shared" si="246"/>
        <v>0</v>
      </c>
      <c r="AM552" s="131">
        <f t="shared" si="247"/>
        <v>0</v>
      </c>
      <c r="AN552" s="136">
        <f t="shared" si="248"/>
        <v>0</v>
      </c>
      <c r="AO552" s="133">
        <f t="shared" si="249"/>
        <v>0</v>
      </c>
      <c r="AP552" s="131">
        <f t="shared" si="250"/>
        <v>0</v>
      </c>
      <c r="AQ552" s="131">
        <f t="shared" si="251"/>
        <v>0</v>
      </c>
      <c r="AR552" s="131">
        <f t="shared" si="252"/>
        <v>0</v>
      </c>
      <c r="AS552" s="136">
        <f t="shared" si="253"/>
        <v>0</v>
      </c>
      <c r="AT552" s="133">
        <f t="shared" si="254"/>
        <v>0</v>
      </c>
      <c r="AU552" s="131">
        <f t="shared" si="255"/>
        <v>0</v>
      </c>
      <c r="AV552" s="131">
        <f t="shared" si="256"/>
        <v>0</v>
      </c>
      <c r="AW552" s="131">
        <f t="shared" si="257"/>
        <v>0</v>
      </c>
      <c r="AX552" s="136">
        <f t="shared" si="258"/>
        <v>0</v>
      </c>
      <c r="AY552" s="133">
        <f t="shared" si="259"/>
        <v>0</v>
      </c>
      <c r="AZ552" s="131">
        <f t="shared" si="260"/>
        <v>0</v>
      </c>
      <c r="BA552" s="131">
        <f t="shared" si="261"/>
        <v>0</v>
      </c>
      <c r="BB552" s="131">
        <f t="shared" si="262"/>
        <v>0</v>
      </c>
      <c r="BC552" s="132">
        <f t="shared" si="263"/>
        <v>0</v>
      </c>
    </row>
    <row r="553" spans="1:55" x14ac:dyDescent="0.25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49"/>
      <c r="G553" s="153">
        <f t="shared" si="240"/>
        <v>0</v>
      </c>
      <c r="H553" s="134">
        <f t="shared" si="241"/>
        <v>0</v>
      </c>
      <c r="I553" s="135">
        <f t="shared" si="242"/>
        <v>0</v>
      </c>
      <c r="J553" s="167">
        <f t="shared" si="243"/>
        <v>0</v>
      </c>
      <c r="K553" s="149"/>
      <c r="L553" s="130">
        <v>0</v>
      </c>
      <c r="M553" s="131">
        <v>0</v>
      </c>
      <c r="N553" s="131">
        <v>0</v>
      </c>
      <c r="O553" s="132">
        <v>0</v>
      </c>
      <c r="P553" s="149"/>
      <c r="Q553" s="133">
        <v>0</v>
      </c>
      <c r="R553" s="131">
        <v>0</v>
      </c>
      <c r="S553" s="131">
        <v>0</v>
      </c>
      <c r="T553" s="132">
        <v>0</v>
      </c>
      <c r="U553" s="149"/>
      <c r="V553" s="133">
        <v>0</v>
      </c>
      <c r="W553" s="131">
        <v>0</v>
      </c>
      <c r="X553" s="131">
        <v>0</v>
      </c>
      <c r="Y553" s="132">
        <v>0</v>
      </c>
      <c r="Z553" s="149"/>
      <c r="AA553" s="133">
        <v>0</v>
      </c>
      <c r="AB553" s="131">
        <v>0</v>
      </c>
      <c r="AC553" s="131">
        <v>0</v>
      </c>
      <c r="AD553" s="132">
        <v>0</v>
      </c>
      <c r="AE553" s="149"/>
      <c r="AF553" s="133">
        <v>0</v>
      </c>
      <c r="AG553" s="131">
        <v>0</v>
      </c>
      <c r="AH553" s="131">
        <v>0</v>
      </c>
      <c r="AI553" s="132">
        <v>0</v>
      </c>
      <c r="AJ553" s="133">
        <f t="shared" si="244"/>
        <v>0</v>
      </c>
      <c r="AK553" s="131">
        <f t="shared" si="245"/>
        <v>0</v>
      </c>
      <c r="AL553" s="131">
        <f t="shared" si="246"/>
        <v>0</v>
      </c>
      <c r="AM553" s="131">
        <f t="shared" si="247"/>
        <v>0</v>
      </c>
      <c r="AN553" s="136">
        <f t="shared" si="248"/>
        <v>0</v>
      </c>
      <c r="AO553" s="133">
        <f t="shared" si="249"/>
        <v>0</v>
      </c>
      <c r="AP553" s="131">
        <f t="shared" si="250"/>
        <v>0</v>
      </c>
      <c r="AQ553" s="131">
        <f t="shared" si="251"/>
        <v>0</v>
      </c>
      <c r="AR553" s="131">
        <f t="shared" si="252"/>
        <v>0</v>
      </c>
      <c r="AS553" s="136">
        <f t="shared" si="253"/>
        <v>0</v>
      </c>
      <c r="AT553" s="133">
        <f t="shared" si="254"/>
        <v>0</v>
      </c>
      <c r="AU553" s="131">
        <f t="shared" si="255"/>
        <v>0</v>
      </c>
      <c r="AV553" s="131">
        <f t="shared" si="256"/>
        <v>0</v>
      </c>
      <c r="AW553" s="131">
        <f t="shared" si="257"/>
        <v>0</v>
      </c>
      <c r="AX553" s="136">
        <f t="shared" si="258"/>
        <v>0</v>
      </c>
      <c r="AY553" s="133">
        <f t="shared" si="259"/>
        <v>0</v>
      </c>
      <c r="AZ553" s="131">
        <f t="shared" si="260"/>
        <v>0</v>
      </c>
      <c r="BA553" s="131">
        <f t="shared" si="261"/>
        <v>0</v>
      </c>
      <c r="BB553" s="131">
        <f t="shared" si="262"/>
        <v>0</v>
      </c>
      <c r="BC553" s="132">
        <f t="shared" si="263"/>
        <v>0</v>
      </c>
    </row>
    <row r="554" spans="1:55" x14ac:dyDescent="0.25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49"/>
      <c r="G554" s="153">
        <f t="shared" si="240"/>
        <v>0</v>
      </c>
      <c r="H554" s="134">
        <f t="shared" si="241"/>
        <v>0</v>
      </c>
      <c r="I554" s="135">
        <f t="shared" si="242"/>
        <v>0</v>
      </c>
      <c r="J554" s="167">
        <f t="shared" si="243"/>
        <v>0</v>
      </c>
      <c r="K554" s="149"/>
      <c r="L554" s="130">
        <v>0</v>
      </c>
      <c r="M554" s="131">
        <v>0</v>
      </c>
      <c r="N554" s="131">
        <v>0</v>
      </c>
      <c r="O554" s="132">
        <v>0</v>
      </c>
      <c r="P554" s="149"/>
      <c r="Q554" s="133">
        <v>0</v>
      </c>
      <c r="R554" s="131">
        <v>0</v>
      </c>
      <c r="S554" s="131">
        <v>0</v>
      </c>
      <c r="T554" s="132">
        <v>0</v>
      </c>
      <c r="U554" s="149"/>
      <c r="V554" s="133">
        <v>0</v>
      </c>
      <c r="W554" s="131">
        <v>0</v>
      </c>
      <c r="X554" s="131">
        <v>0</v>
      </c>
      <c r="Y554" s="132">
        <v>0</v>
      </c>
      <c r="Z554" s="149"/>
      <c r="AA554" s="133">
        <v>0</v>
      </c>
      <c r="AB554" s="131">
        <v>0</v>
      </c>
      <c r="AC554" s="131">
        <v>0</v>
      </c>
      <c r="AD554" s="132">
        <v>0</v>
      </c>
      <c r="AE554" s="149"/>
      <c r="AF554" s="133">
        <v>0</v>
      </c>
      <c r="AG554" s="131">
        <v>0</v>
      </c>
      <c r="AH554" s="131">
        <v>0</v>
      </c>
      <c r="AI554" s="132">
        <v>0</v>
      </c>
      <c r="AJ554" s="133">
        <f t="shared" si="244"/>
        <v>0</v>
      </c>
      <c r="AK554" s="131">
        <f t="shared" si="245"/>
        <v>0</v>
      </c>
      <c r="AL554" s="131">
        <f t="shared" si="246"/>
        <v>0</v>
      </c>
      <c r="AM554" s="131">
        <f t="shared" si="247"/>
        <v>0</v>
      </c>
      <c r="AN554" s="136">
        <f t="shared" si="248"/>
        <v>0</v>
      </c>
      <c r="AO554" s="133">
        <f t="shared" si="249"/>
        <v>0</v>
      </c>
      <c r="AP554" s="131">
        <f t="shared" si="250"/>
        <v>0</v>
      </c>
      <c r="AQ554" s="131">
        <f t="shared" si="251"/>
        <v>0</v>
      </c>
      <c r="AR554" s="131">
        <f t="shared" si="252"/>
        <v>0</v>
      </c>
      <c r="AS554" s="136">
        <f t="shared" si="253"/>
        <v>0</v>
      </c>
      <c r="AT554" s="133">
        <f t="shared" si="254"/>
        <v>0</v>
      </c>
      <c r="AU554" s="131">
        <f t="shared" si="255"/>
        <v>0</v>
      </c>
      <c r="AV554" s="131">
        <f t="shared" si="256"/>
        <v>0</v>
      </c>
      <c r="AW554" s="131">
        <f t="shared" si="257"/>
        <v>0</v>
      </c>
      <c r="AX554" s="136">
        <f t="shared" si="258"/>
        <v>0</v>
      </c>
      <c r="AY554" s="133">
        <f t="shared" si="259"/>
        <v>0</v>
      </c>
      <c r="AZ554" s="131">
        <f t="shared" si="260"/>
        <v>0</v>
      </c>
      <c r="BA554" s="131">
        <f t="shared" si="261"/>
        <v>0</v>
      </c>
      <c r="BB554" s="131">
        <f t="shared" si="262"/>
        <v>0</v>
      </c>
      <c r="BC554" s="132">
        <f t="shared" si="263"/>
        <v>0</v>
      </c>
    </row>
    <row r="555" spans="1:55" x14ac:dyDescent="0.25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49"/>
      <c r="G555" s="153">
        <f t="shared" si="240"/>
        <v>0</v>
      </c>
      <c r="H555" s="134">
        <f t="shared" si="241"/>
        <v>0</v>
      </c>
      <c r="I555" s="135">
        <f t="shared" si="242"/>
        <v>0</v>
      </c>
      <c r="J555" s="167">
        <f t="shared" si="243"/>
        <v>0</v>
      </c>
      <c r="K555" s="149"/>
      <c r="L555" s="130">
        <v>0</v>
      </c>
      <c r="M555" s="131">
        <v>0</v>
      </c>
      <c r="N555" s="131">
        <v>0</v>
      </c>
      <c r="O555" s="132">
        <v>0</v>
      </c>
      <c r="P555" s="149"/>
      <c r="Q555" s="133">
        <v>0</v>
      </c>
      <c r="R555" s="131">
        <v>0</v>
      </c>
      <c r="S555" s="131">
        <v>0</v>
      </c>
      <c r="T555" s="132">
        <v>0</v>
      </c>
      <c r="U555" s="149"/>
      <c r="V555" s="133">
        <v>0</v>
      </c>
      <c r="W555" s="131">
        <v>0</v>
      </c>
      <c r="X555" s="131">
        <v>0</v>
      </c>
      <c r="Y555" s="132">
        <v>0</v>
      </c>
      <c r="Z555" s="149"/>
      <c r="AA555" s="133">
        <v>0</v>
      </c>
      <c r="AB555" s="131">
        <v>0</v>
      </c>
      <c r="AC555" s="131">
        <v>0</v>
      </c>
      <c r="AD555" s="132">
        <v>0</v>
      </c>
      <c r="AE555" s="149"/>
      <c r="AF555" s="133">
        <v>0</v>
      </c>
      <c r="AG555" s="131">
        <v>0</v>
      </c>
      <c r="AH555" s="131">
        <v>0</v>
      </c>
      <c r="AI555" s="132">
        <v>0</v>
      </c>
      <c r="AJ555" s="133">
        <f t="shared" si="244"/>
        <v>0</v>
      </c>
      <c r="AK555" s="131">
        <f t="shared" si="245"/>
        <v>0</v>
      </c>
      <c r="AL555" s="131">
        <f t="shared" si="246"/>
        <v>0</v>
      </c>
      <c r="AM555" s="131">
        <f t="shared" si="247"/>
        <v>0</v>
      </c>
      <c r="AN555" s="136">
        <f t="shared" si="248"/>
        <v>0</v>
      </c>
      <c r="AO555" s="133">
        <f t="shared" si="249"/>
        <v>0</v>
      </c>
      <c r="AP555" s="131">
        <f t="shared" si="250"/>
        <v>0</v>
      </c>
      <c r="AQ555" s="131">
        <f t="shared" si="251"/>
        <v>0</v>
      </c>
      <c r="AR555" s="131">
        <f t="shared" si="252"/>
        <v>0</v>
      </c>
      <c r="AS555" s="136">
        <f t="shared" si="253"/>
        <v>0</v>
      </c>
      <c r="AT555" s="133">
        <f t="shared" si="254"/>
        <v>0</v>
      </c>
      <c r="AU555" s="131">
        <f t="shared" si="255"/>
        <v>0</v>
      </c>
      <c r="AV555" s="131">
        <f t="shared" si="256"/>
        <v>0</v>
      </c>
      <c r="AW555" s="131">
        <f t="shared" si="257"/>
        <v>0</v>
      </c>
      <c r="AX555" s="136">
        <f t="shared" si="258"/>
        <v>0</v>
      </c>
      <c r="AY555" s="133">
        <f t="shared" si="259"/>
        <v>0</v>
      </c>
      <c r="AZ555" s="131">
        <f t="shared" si="260"/>
        <v>0</v>
      </c>
      <c r="BA555" s="131">
        <f t="shared" si="261"/>
        <v>0</v>
      </c>
      <c r="BB555" s="131">
        <f t="shared" si="262"/>
        <v>0</v>
      </c>
      <c r="BC555" s="132">
        <f t="shared" si="263"/>
        <v>0</v>
      </c>
    </row>
    <row r="556" spans="1:55" x14ac:dyDescent="0.25">
      <c r="A556" s="138" t="s">
        <v>1154</v>
      </c>
      <c r="B556" s="131" t="s">
        <v>40</v>
      </c>
      <c r="C556" s="131" t="s">
        <v>1162</v>
      </c>
      <c r="D556" s="131" t="s">
        <v>130</v>
      </c>
      <c r="E556" s="132" t="s">
        <v>1311</v>
      </c>
      <c r="F556" s="149"/>
      <c r="G556" s="153">
        <f t="shared" si="240"/>
        <v>0</v>
      </c>
      <c r="H556" s="134">
        <f t="shared" si="241"/>
        <v>0</v>
      </c>
      <c r="I556" s="135">
        <f t="shared" si="242"/>
        <v>0</v>
      </c>
      <c r="J556" s="167">
        <f t="shared" si="243"/>
        <v>0</v>
      </c>
      <c r="K556" s="149"/>
      <c r="L556" s="130">
        <v>0</v>
      </c>
      <c r="M556" s="131">
        <v>0</v>
      </c>
      <c r="N556" s="131">
        <v>0</v>
      </c>
      <c r="O556" s="132">
        <v>0</v>
      </c>
      <c r="P556" s="149"/>
      <c r="Q556" s="133">
        <v>0</v>
      </c>
      <c r="R556" s="131">
        <v>0</v>
      </c>
      <c r="S556" s="131">
        <v>0</v>
      </c>
      <c r="T556" s="132">
        <v>0</v>
      </c>
      <c r="U556" s="149"/>
      <c r="V556" s="133">
        <v>0</v>
      </c>
      <c r="W556" s="131">
        <v>0</v>
      </c>
      <c r="X556" s="131">
        <v>0</v>
      </c>
      <c r="Y556" s="132">
        <v>0</v>
      </c>
      <c r="Z556" s="149"/>
      <c r="AA556" s="133">
        <v>0</v>
      </c>
      <c r="AB556" s="131">
        <v>0</v>
      </c>
      <c r="AC556" s="131">
        <v>0</v>
      </c>
      <c r="AD556" s="132">
        <v>0</v>
      </c>
      <c r="AE556" s="149"/>
      <c r="AF556" s="133">
        <v>0</v>
      </c>
      <c r="AG556" s="131">
        <v>0</v>
      </c>
      <c r="AH556" s="131">
        <v>0</v>
      </c>
      <c r="AI556" s="132">
        <v>0</v>
      </c>
      <c r="AJ556" s="133">
        <f t="shared" si="244"/>
        <v>0</v>
      </c>
      <c r="AK556" s="131">
        <f t="shared" si="245"/>
        <v>0</v>
      </c>
      <c r="AL556" s="131">
        <f t="shared" si="246"/>
        <v>0</v>
      </c>
      <c r="AM556" s="131">
        <f t="shared" si="247"/>
        <v>0</v>
      </c>
      <c r="AN556" s="136">
        <f t="shared" si="248"/>
        <v>0</v>
      </c>
      <c r="AO556" s="133">
        <f t="shared" si="249"/>
        <v>0</v>
      </c>
      <c r="AP556" s="131">
        <f t="shared" si="250"/>
        <v>0</v>
      </c>
      <c r="AQ556" s="131">
        <f t="shared" si="251"/>
        <v>0</v>
      </c>
      <c r="AR556" s="131">
        <f t="shared" si="252"/>
        <v>0</v>
      </c>
      <c r="AS556" s="136">
        <f t="shared" si="253"/>
        <v>0</v>
      </c>
      <c r="AT556" s="133">
        <f t="shared" si="254"/>
        <v>0</v>
      </c>
      <c r="AU556" s="131">
        <f t="shared" si="255"/>
        <v>0</v>
      </c>
      <c r="AV556" s="131">
        <f t="shared" si="256"/>
        <v>0</v>
      </c>
      <c r="AW556" s="131">
        <f t="shared" si="257"/>
        <v>0</v>
      </c>
      <c r="AX556" s="136">
        <f t="shared" si="258"/>
        <v>0</v>
      </c>
      <c r="AY556" s="133">
        <f t="shared" si="259"/>
        <v>0</v>
      </c>
      <c r="AZ556" s="131">
        <f t="shared" si="260"/>
        <v>0</v>
      </c>
      <c r="BA556" s="131">
        <f t="shared" si="261"/>
        <v>0</v>
      </c>
      <c r="BB556" s="131">
        <f t="shared" si="262"/>
        <v>0</v>
      </c>
      <c r="BC556" s="132">
        <f t="shared" si="263"/>
        <v>0</v>
      </c>
    </row>
    <row r="557" spans="1:55" x14ac:dyDescent="0.25">
      <c r="A557" s="138" t="s">
        <v>1155</v>
      </c>
      <c r="B557" s="131" t="s">
        <v>38</v>
      </c>
      <c r="C557" s="131" t="s">
        <v>1163</v>
      </c>
      <c r="D557" s="131" t="s">
        <v>1164</v>
      </c>
      <c r="E557" s="132" t="s">
        <v>1311</v>
      </c>
      <c r="F557" s="149"/>
      <c r="G557" s="153">
        <f t="shared" si="240"/>
        <v>2</v>
      </c>
      <c r="H557" s="134">
        <f t="shared" si="241"/>
        <v>2</v>
      </c>
      <c r="I557" s="135">
        <f t="shared" si="242"/>
        <v>38.9</v>
      </c>
      <c r="J557" s="167">
        <f t="shared" si="243"/>
        <v>696</v>
      </c>
      <c r="K557" s="149"/>
      <c r="L557" s="130">
        <v>1</v>
      </c>
      <c r="M557" s="131">
        <v>1</v>
      </c>
      <c r="N557" s="131">
        <v>3.9000000000000004</v>
      </c>
      <c r="O557" s="132">
        <v>128</v>
      </c>
      <c r="P557" s="149"/>
      <c r="Q557" s="133">
        <v>0</v>
      </c>
      <c r="R557" s="131">
        <v>0</v>
      </c>
      <c r="S557" s="131">
        <v>0</v>
      </c>
      <c r="T557" s="132">
        <v>20</v>
      </c>
      <c r="U557" s="149"/>
      <c r="V557" s="133">
        <v>0</v>
      </c>
      <c r="W557" s="131">
        <v>1</v>
      </c>
      <c r="X557" s="131">
        <v>5</v>
      </c>
      <c r="Y557" s="132">
        <v>285</v>
      </c>
      <c r="Z557" s="149"/>
      <c r="AA557" s="133">
        <v>1</v>
      </c>
      <c r="AB557" s="131">
        <v>0</v>
      </c>
      <c r="AC557" s="131">
        <v>30</v>
      </c>
      <c r="AD557" s="132">
        <v>263</v>
      </c>
      <c r="AE557" s="149"/>
      <c r="AF557" s="133">
        <v>0</v>
      </c>
      <c r="AG557" s="131">
        <v>0</v>
      </c>
      <c r="AH557" s="131">
        <v>0</v>
      </c>
      <c r="AI557" s="132">
        <v>20</v>
      </c>
      <c r="AJ557" s="133">
        <f t="shared" si="244"/>
        <v>128</v>
      </c>
      <c r="AK557" s="131">
        <f t="shared" si="245"/>
        <v>20</v>
      </c>
      <c r="AL557" s="131">
        <f t="shared" si="246"/>
        <v>285</v>
      </c>
      <c r="AM557" s="131">
        <f t="shared" si="247"/>
        <v>263</v>
      </c>
      <c r="AN557" s="136">
        <f t="shared" si="248"/>
        <v>20</v>
      </c>
      <c r="AO557" s="133">
        <f t="shared" si="249"/>
        <v>1</v>
      </c>
      <c r="AP557" s="131">
        <f t="shared" si="250"/>
        <v>0</v>
      </c>
      <c r="AQ557" s="131">
        <f t="shared" si="251"/>
        <v>0</v>
      </c>
      <c r="AR557" s="131">
        <f t="shared" si="252"/>
        <v>1</v>
      </c>
      <c r="AS557" s="136">
        <f t="shared" si="253"/>
        <v>0</v>
      </c>
      <c r="AT557" s="133">
        <f t="shared" si="254"/>
        <v>1</v>
      </c>
      <c r="AU557" s="131">
        <f t="shared" si="255"/>
        <v>0</v>
      </c>
      <c r="AV557" s="131">
        <f t="shared" si="256"/>
        <v>1</v>
      </c>
      <c r="AW557" s="131">
        <f t="shared" si="257"/>
        <v>0</v>
      </c>
      <c r="AX557" s="136">
        <f t="shared" si="258"/>
        <v>0</v>
      </c>
      <c r="AY557" s="133">
        <f t="shared" si="259"/>
        <v>3.9000000000000004</v>
      </c>
      <c r="AZ557" s="131">
        <f t="shared" si="260"/>
        <v>0</v>
      </c>
      <c r="BA557" s="131">
        <f t="shared" si="261"/>
        <v>5</v>
      </c>
      <c r="BB557" s="131">
        <f t="shared" si="262"/>
        <v>30</v>
      </c>
      <c r="BC557" s="132">
        <f t="shared" si="263"/>
        <v>0</v>
      </c>
    </row>
    <row r="558" spans="1:55" x14ac:dyDescent="0.25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49"/>
      <c r="G558" s="153">
        <f t="shared" si="240"/>
        <v>0</v>
      </c>
      <c r="H558" s="134">
        <f t="shared" si="241"/>
        <v>0</v>
      </c>
      <c r="I558" s="135">
        <f t="shared" si="242"/>
        <v>0</v>
      </c>
      <c r="J558" s="167">
        <f t="shared" si="243"/>
        <v>0</v>
      </c>
      <c r="K558" s="149"/>
      <c r="L558" s="130">
        <v>0</v>
      </c>
      <c r="M558" s="131">
        <v>0</v>
      </c>
      <c r="N558" s="131">
        <v>0</v>
      </c>
      <c r="O558" s="132">
        <v>0</v>
      </c>
      <c r="P558" s="149"/>
      <c r="Q558" s="133">
        <v>0</v>
      </c>
      <c r="R558" s="131">
        <v>0</v>
      </c>
      <c r="S558" s="131">
        <v>0</v>
      </c>
      <c r="T558" s="132">
        <v>0</v>
      </c>
      <c r="U558" s="149"/>
      <c r="V558" s="133">
        <v>0</v>
      </c>
      <c r="W558" s="131">
        <v>0</v>
      </c>
      <c r="X558" s="131">
        <v>0</v>
      </c>
      <c r="Y558" s="132">
        <v>0</v>
      </c>
      <c r="Z558" s="149"/>
      <c r="AA558" s="133">
        <v>0</v>
      </c>
      <c r="AB558" s="131">
        <v>0</v>
      </c>
      <c r="AC558" s="131">
        <v>0</v>
      </c>
      <c r="AD558" s="132">
        <v>0</v>
      </c>
      <c r="AE558" s="149"/>
      <c r="AF558" s="133">
        <v>0</v>
      </c>
      <c r="AG558" s="131">
        <v>0</v>
      </c>
      <c r="AH558" s="131">
        <v>0</v>
      </c>
      <c r="AI558" s="132">
        <v>0</v>
      </c>
      <c r="AJ558" s="133">
        <f t="shared" si="244"/>
        <v>0</v>
      </c>
      <c r="AK558" s="131">
        <f t="shared" si="245"/>
        <v>0</v>
      </c>
      <c r="AL558" s="131">
        <f t="shared" si="246"/>
        <v>0</v>
      </c>
      <c r="AM558" s="131">
        <f t="shared" si="247"/>
        <v>0</v>
      </c>
      <c r="AN558" s="136">
        <f t="shared" si="248"/>
        <v>0</v>
      </c>
      <c r="AO558" s="133">
        <f t="shared" si="249"/>
        <v>0</v>
      </c>
      <c r="AP558" s="131">
        <f t="shared" si="250"/>
        <v>0</v>
      </c>
      <c r="AQ558" s="131">
        <f t="shared" si="251"/>
        <v>0</v>
      </c>
      <c r="AR558" s="131">
        <f t="shared" si="252"/>
        <v>0</v>
      </c>
      <c r="AS558" s="136">
        <f t="shared" si="253"/>
        <v>0</v>
      </c>
      <c r="AT558" s="133">
        <f t="shared" si="254"/>
        <v>0</v>
      </c>
      <c r="AU558" s="131">
        <f t="shared" si="255"/>
        <v>0</v>
      </c>
      <c r="AV558" s="131">
        <f t="shared" si="256"/>
        <v>0</v>
      </c>
      <c r="AW558" s="131">
        <f t="shared" si="257"/>
        <v>0</v>
      </c>
      <c r="AX558" s="136">
        <f t="shared" si="258"/>
        <v>0</v>
      </c>
      <c r="AY558" s="133">
        <f t="shared" si="259"/>
        <v>0</v>
      </c>
      <c r="AZ558" s="131">
        <f t="shared" si="260"/>
        <v>0</v>
      </c>
      <c r="BA558" s="131">
        <f t="shared" si="261"/>
        <v>0</v>
      </c>
      <c r="BB558" s="131">
        <f t="shared" si="262"/>
        <v>0</v>
      </c>
      <c r="BC558" s="132">
        <f t="shared" si="263"/>
        <v>0</v>
      </c>
    </row>
    <row r="559" spans="1:55" x14ac:dyDescent="0.25">
      <c r="A559" s="138" t="s">
        <v>1157</v>
      </c>
      <c r="B559" s="131" t="s">
        <v>50</v>
      </c>
      <c r="C559" s="131" t="s">
        <v>2088</v>
      </c>
      <c r="D559" s="131" t="s">
        <v>91</v>
      </c>
      <c r="E559" s="132" t="s">
        <v>1314</v>
      </c>
      <c r="F559" s="149"/>
      <c r="G559" s="153">
        <f t="shared" si="240"/>
        <v>0</v>
      </c>
      <c r="H559" s="134">
        <f t="shared" si="241"/>
        <v>0</v>
      </c>
      <c r="I559" s="135">
        <f t="shared" si="242"/>
        <v>0</v>
      </c>
      <c r="J559" s="167">
        <f t="shared" si="243"/>
        <v>0</v>
      </c>
      <c r="K559" s="149"/>
      <c r="L559" s="130">
        <v>0</v>
      </c>
      <c r="M559" s="131">
        <v>0</v>
      </c>
      <c r="N559" s="131">
        <v>0</v>
      </c>
      <c r="O559" s="132">
        <v>0</v>
      </c>
      <c r="P559" s="149"/>
      <c r="Q559" s="133">
        <v>0</v>
      </c>
      <c r="R559" s="131">
        <v>0</v>
      </c>
      <c r="S559" s="131">
        <v>0</v>
      </c>
      <c r="T559" s="132">
        <v>0</v>
      </c>
      <c r="U559" s="149"/>
      <c r="V559" s="133">
        <v>0</v>
      </c>
      <c r="W559" s="131">
        <v>0</v>
      </c>
      <c r="X559" s="131">
        <v>0</v>
      </c>
      <c r="Y559" s="132">
        <v>0</v>
      </c>
      <c r="Z559" s="149"/>
      <c r="AA559" s="133">
        <v>0</v>
      </c>
      <c r="AB559" s="131">
        <v>0</v>
      </c>
      <c r="AC559" s="131">
        <v>0</v>
      </c>
      <c r="AD559" s="132">
        <v>0</v>
      </c>
      <c r="AE559" s="149"/>
      <c r="AF559" s="133">
        <v>0</v>
      </c>
      <c r="AG559" s="131">
        <v>0</v>
      </c>
      <c r="AH559" s="131">
        <v>0</v>
      </c>
      <c r="AI559" s="132">
        <v>0</v>
      </c>
      <c r="AJ559" s="133">
        <f t="shared" si="244"/>
        <v>0</v>
      </c>
      <c r="AK559" s="131">
        <f t="shared" si="245"/>
        <v>0</v>
      </c>
      <c r="AL559" s="131">
        <f t="shared" si="246"/>
        <v>0</v>
      </c>
      <c r="AM559" s="131">
        <f t="shared" si="247"/>
        <v>0</v>
      </c>
      <c r="AN559" s="136">
        <f t="shared" si="248"/>
        <v>0</v>
      </c>
      <c r="AO559" s="133">
        <f t="shared" si="249"/>
        <v>0</v>
      </c>
      <c r="AP559" s="131">
        <f t="shared" si="250"/>
        <v>0</v>
      </c>
      <c r="AQ559" s="131">
        <f t="shared" si="251"/>
        <v>0</v>
      </c>
      <c r="AR559" s="131">
        <f t="shared" si="252"/>
        <v>0</v>
      </c>
      <c r="AS559" s="136">
        <f t="shared" si="253"/>
        <v>0</v>
      </c>
      <c r="AT559" s="133">
        <f t="shared" si="254"/>
        <v>0</v>
      </c>
      <c r="AU559" s="131">
        <f t="shared" si="255"/>
        <v>0</v>
      </c>
      <c r="AV559" s="131">
        <f t="shared" si="256"/>
        <v>0</v>
      </c>
      <c r="AW559" s="131">
        <f t="shared" si="257"/>
        <v>0</v>
      </c>
      <c r="AX559" s="136">
        <f t="shared" si="258"/>
        <v>0</v>
      </c>
      <c r="AY559" s="133">
        <f t="shared" si="259"/>
        <v>0</v>
      </c>
      <c r="AZ559" s="131">
        <f t="shared" si="260"/>
        <v>0</v>
      </c>
      <c r="BA559" s="131">
        <f t="shared" si="261"/>
        <v>0</v>
      </c>
      <c r="BB559" s="131">
        <f t="shared" si="262"/>
        <v>0</v>
      </c>
      <c r="BC559" s="132">
        <f t="shared" si="263"/>
        <v>0</v>
      </c>
    </row>
    <row r="560" spans="1:55" x14ac:dyDescent="0.25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49"/>
      <c r="G560" s="153">
        <f t="shared" si="240"/>
        <v>0</v>
      </c>
      <c r="H560" s="134">
        <f t="shared" si="241"/>
        <v>0</v>
      </c>
      <c r="I560" s="135">
        <f t="shared" si="242"/>
        <v>0</v>
      </c>
      <c r="J560" s="167">
        <f t="shared" si="243"/>
        <v>0</v>
      </c>
      <c r="K560" s="149"/>
      <c r="L560" s="130">
        <v>0</v>
      </c>
      <c r="M560" s="131">
        <v>0</v>
      </c>
      <c r="N560" s="131">
        <v>0</v>
      </c>
      <c r="O560" s="132">
        <v>0</v>
      </c>
      <c r="P560" s="149"/>
      <c r="Q560" s="133">
        <v>0</v>
      </c>
      <c r="R560" s="131">
        <v>0</v>
      </c>
      <c r="S560" s="131">
        <v>0</v>
      </c>
      <c r="T560" s="132">
        <v>0</v>
      </c>
      <c r="U560" s="149"/>
      <c r="V560" s="133">
        <v>0</v>
      </c>
      <c r="W560" s="131">
        <v>0</v>
      </c>
      <c r="X560" s="131">
        <v>0</v>
      </c>
      <c r="Y560" s="132">
        <v>0</v>
      </c>
      <c r="Z560" s="149"/>
      <c r="AA560" s="133">
        <v>0</v>
      </c>
      <c r="AB560" s="131">
        <v>0</v>
      </c>
      <c r="AC560" s="131">
        <v>0</v>
      </c>
      <c r="AD560" s="132">
        <v>0</v>
      </c>
      <c r="AE560" s="149"/>
      <c r="AF560" s="133">
        <v>0</v>
      </c>
      <c r="AG560" s="131">
        <v>0</v>
      </c>
      <c r="AH560" s="131">
        <v>0</v>
      </c>
      <c r="AI560" s="132">
        <v>0</v>
      </c>
      <c r="AJ560" s="133">
        <f t="shared" si="244"/>
        <v>0</v>
      </c>
      <c r="AK560" s="131">
        <f t="shared" si="245"/>
        <v>0</v>
      </c>
      <c r="AL560" s="131">
        <f t="shared" si="246"/>
        <v>0</v>
      </c>
      <c r="AM560" s="131">
        <f t="shared" si="247"/>
        <v>0</v>
      </c>
      <c r="AN560" s="136">
        <f t="shared" si="248"/>
        <v>0</v>
      </c>
      <c r="AO560" s="133">
        <f t="shared" si="249"/>
        <v>0</v>
      </c>
      <c r="AP560" s="131">
        <f t="shared" si="250"/>
        <v>0</v>
      </c>
      <c r="AQ560" s="131">
        <f t="shared" si="251"/>
        <v>0</v>
      </c>
      <c r="AR560" s="131">
        <f t="shared" si="252"/>
        <v>0</v>
      </c>
      <c r="AS560" s="136">
        <f t="shared" si="253"/>
        <v>0</v>
      </c>
      <c r="AT560" s="133">
        <f t="shared" si="254"/>
        <v>0</v>
      </c>
      <c r="AU560" s="131">
        <f t="shared" si="255"/>
        <v>0</v>
      </c>
      <c r="AV560" s="131">
        <f t="shared" si="256"/>
        <v>0</v>
      </c>
      <c r="AW560" s="131">
        <f t="shared" si="257"/>
        <v>0</v>
      </c>
      <c r="AX560" s="136">
        <f t="shared" si="258"/>
        <v>0</v>
      </c>
      <c r="AY560" s="133">
        <f t="shared" si="259"/>
        <v>0</v>
      </c>
      <c r="AZ560" s="131">
        <f t="shared" si="260"/>
        <v>0</v>
      </c>
      <c r="BA560" s="131">
        <f t="shared" si="261"/>
        <v>0</v>
      </c>
      <c r="BB560" s="131">
        <f t="shared" si="262"/>
        <v>0</v>
      </c>
      <c r="BC560" s="132">
        <f t="shared" si="263"/>
        <v>0</v>
      </c>
    </row>
    <row r="561" spans="1:55" x14ac:dyDescent="0.25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49"/>
      <c r="G561" s="153">
        <f t="shared" si="240"/>
        <v>0</v>
      </c>
      <c r="H561" s="134">
        <f t="shared" si="241"/>
        <v>0</v>
      </c>
      <c r="I561" s="135">
        <f t="shared" si="242"/>
        <v>0</v>
      </c>
      <c r="J561" s="167">
        <f t="shared" si="243"/>
        <v>0</v>
      </c>
      <c r="K561" s="149"/>
      <c r="L561" s="130">
        <v>0</v>
      </c>
      <c r="M561" s="131">
        <v>0</v>
      </c>
      <c r="N561" s="131">
        <v>0</v>
      </c>
      <c r="O561" s="132">
        <v>0</v>
      </c>
      <c r="P561" s="149"/>
      <c r="Q561" s="133">
        <v>0</v>
      </c>
      <c r="R561" s="131">
        <v>0</v>
      </c>
      <c r="S561" s="131">
        <v>0</v>
      </c>
      <c r="T561" s="132">
        <v>0</v>
      </c>
      <c r="U561" s="149"/>
      <c r="V561" s="133">
        <v>0</v>
      </c>
      <c r="W561" s="131">
        <v>0</v>
      </c>
      <c r="X561" s="131">
        <v>0</v>
      </c>
      <c r="Y561" s="132">
        <v>0</v>
      </c>
      <c r="Z561" s="149"/>
      <c r="AA561" s="133">
        <v>0</v>
      </c>
      <c r="AB561" s="131">
        <v>0</v>
      </c>
      <c r="AC561" s="131">
        <v>0</v>
      </c>
      <c r="AD561" s="132">
        <v>0</v>
      </c>
      <c r="AE561" s="149"/>
      <c r="AF561" s="133">
        <v>0</v>
      </c>
      <c r="AG561" s="131">
        <v>0</v>
      </c>
      <c r="AH561" s="131">
        <v>0</v>
      </c>
      <c r="AI561" s="132">
        <v>0</v>
      </c>
      <c r="AJ561" s="133">
        <f t="shared" si="244"/>
        <v>0</v>
      </c>
      <c r="AK561" s="131">
        <f t="shared" si="245"/>
        <v>0</v>
      </c>
      <c r="AL561" s="131">
        <f t="shared" si="246"/>
        <v>0</v>
      </c>
      <c r="AM561" s="131">
        <f t="shared" si="247"/>
        <v>0</v>
      </c>
      <c r="AN561" s="136">
        <f t="shared" si="248"/>
        <v>0</v>
      </c>
      <c r="AO561" s="133">
        <f t="shared" si="249"/>
        <v>0</v>
      </c>
      <c r="AP561" s="131">
        <f t="shared" si="250"/>
        <v>0</v>
      </c>
      <c r="AQ561" s="131">
        <f t="shared" si="251"/>
        <v>0</v>
      </c>
      <c r="AR561" s="131">
        <f t="shared" si="252"/>
        <v>0</v>
      </c>
      <c r="AS561" s="136">
        <f t="shared" si="253"/>
        <v>0</v>
      </c>
      <c r="AT561" s="133">
        <f t="shared" si="254"/>
        <v>0</v>
      </c>
      <c r="AU561" s="131">
        <f t="shared" si="255"/>
        <v>0</v>
      </c>
      <c r="AV561" s="131">
        <f t="shared" si="256"/>
        <v>0</v>
      </c>
      <c r="AW561" s="131">
        <f t="shared" si="257"/>
        <v>0</v>
      </c>
      <c r="AX561" s="136">
        <f t="shared" si="258"/>
        <v>0</v>
      </c>
      <c r="AY561" s="133">
        <f t="shared" si="259"/>
        <v>0</v>
      </c>
      <c r="AZ561" s="131">
        <f t="shared" si="260"/>
        <v>0</v>
      </c>
      <c r="BA561" s="131">
        <f t="shared" si="261"/>
        <v>0</v>
      </c>
      <c r="BB561" s="131">
        <f t="shared" si="262"/>
        <v>0</v>
      </c>
      <c r="BC561" s="132">
        <f t="shared" si="263"/>
        <v>0</v>
      </c>
    </row>
    <row r="562" spans="1:55" x14ac:dyDescent="0.25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1311</v>
      </c>
      <c r="F562" s="149"/>
      <c r="G562" s="153">
        <f t="shared" si="240"/>
        <v>1</v>
      </c>
      <c r="H562" s="134">
        <f t="shared" si="241"/>
        <v>4</v>
      </c>
      <c r="I562" s="135">
        <f t="shared" si="242"/>
        <v>31.699999999999996</v>
      </c>
      <c r="J562" s="167">
        <f t="shared" si="243"/>
        <v>809</v>
      </c>
      <c r="K562" s="149"/>
      <c r="L562" s="130">
        <v>0</v>
      </c>
      <c r="M562" s="131">
        <v>2</v>
      </c>
      <c r="N562" s="131">
        <v>18.599999999999998</v>
      </c>
      <c r="O562" s="132">
        <v>206</v>
      </c>
      <c r="P562" s="149"/>
      <c r="Q562" s="133">
        <v>0</v>
      </c>
      <c r="R562" s="131">
        <v>1</v>
      </c>
      <c r="S562" s="131">
        <v>3.9</v>
      </c>
      <c r="T562" s="132">
        <v>210</v>
      </c>
      <c r="U562" s="149"/>
      <c r="V562" s="133">
        <v>0</v>
      </c>
      <c r="W562" s="131">
        <v>0</v>
      </c>
      <c r="X562" s="131">
        <v>0</v>
      </c>
      <c r="Y562" s="132">
        <v>20</v>
      </c>
      <c r="Z562" s="149"/>
      <c r="AA562" s="133">
        <v>0</v>
      </c>
      <c r="AB562" s="131">
        <v>1</v>
      </c>
      <c r="AC562" s="131">
        <v>8.6</v>
      </c>
      <c r="AD562" s="132">
        <v>195</v>
      </c>
      <c r="AE562" s="149"/>
      <c r="AF562" s="133">
        <v>1</v>
      </c>
      <c r="AG562" s="131">
        <v>0</v>
      </c>
      <c r="AH562" s="131">
        <v>0.6</v>
      </c>
      <c r="AI562" s="132">
        <v>198</v>
      </c>
      <c r="AJ562" s="133">
        <f t="shared" si="244"/>
        <v>206</v>
      </c>
      <c r="AK562" s="131">
        <f t="shared" si="245"/>
        <v>210</v>
      </c>
      <c r="AL562" s="131">
        <f t="shared" si="246"/>
        <v>20</v>
      </c>
      <c r="AM562" s="131">
        <f t="shared" si="247"/>
        <v>195</v>
      </c>
      <c r="AN562" s="136">
        <f t="shared" si="248"/>
        <v>198</v>
      </c>
      <c r="AO562" s="133">
        <f t="shared" si="249"/>
        <v>0</v>
      </c>
      <c r="AP562" s="131">
        <f t="shared" si="250"/>
        <v>0</v>
      </c>
      <c r="AQ562" s="131">
        <f t="shared" si="251"/>
        <v>0</v>
      </c>
      <c r="AR562" s="131">
        <f t="shared" si="252"/>
        <v>0</v>
      </c>
      <c r="AS562" s="136">
        <f t="shared" si="253"/>
        <v>1</v>
      </c>
      <c r="AT562" s="133">
        <f t="shared" si="254"/>
        <v>2</v>
      </c>
      <c r="AU562" s="131">
        <f t="shared" si="255"/>
        <v>1</v>
      </c>
      <c r="AV562" s="131">
        <f t="shared" si="256"/>
        <v>0</v>
      </c>
      <c r="AW562" s="131">
        <f t="shared" si="257"/>
        <v>1</v>
      </c>
      <c r="AX562" s="136">
        <f t="shared" si="258"/>
        <v>0</v>
      </c>
      <c r="AY562" s="133">
        <f t="shared" si="259"/>
        <v>18.599999999999998</v>
      </c>
      <c r="AZ562" s="131">
        <f t="shared" si="260"/>
        <v>3.9</v>
      </c>
      <c r="BA562" s="131">
        <f t="shared" si="261"/>
        <v>0</v>
      </c>
      <c r="BB562" s="131">
        <f t="shared" si="262"/>
        <v>8.6</v>
      </c>
      <c r="BC562" s="132">
        <f t="shared" si="263"/>
        <v>0.6</v>
      </c>
    </row>
    <row r="563" spans="1:55" x14ac:dyDescent="0.25">
      <c r="A563" s="138" t="s">
        <v>1167</v>
      </c>
      <c r="B563" s="131" t="s">
        <v>2047</v>
      </c>
      <c r="C563" s="131" t="s">
        <v>1174</v>
      </c>
      <c r="D563" s="131" t="s">
        <v>145</v>
      </c>
      <c r="E563" s="132" t="s">
        <v>1314</v>
      </c>
      <c r="F563" s="149"/>
      <c r="G563" s="153">
        <f t="shared" si="240"/>
        <v>6</v>
      </c>
      <c r="H563" s="134">
        <f t="shared" si="241"/>
        <v>1</v>
      </c>
      <c r="I563" s="135">
        <f t="shared" si="242"/>
        <v>6.9</v>
      </c>
      <c r="J563" s="167">
        <f t="shared" si="243"/>
        <v>382</v>
      </c>
      <c r="K563" s="149"/>
      <c r="L563" s="130">
        <v>1</v>
      </c>
      <c r="M563" s="131">
        <v>1</v>
      </c>
      <c r="N563" s="131">
        <v>3.7</v>
      </c>
      <c r="O563" s="132">
        <v>125</v>
      </c>
      <c r="P563" s="149"/>
      <c r="Q563" s="133">
        <v>0</v>
      </c>
      <c r="R563" s="131">
        <v>0</v>
      </c>
      <c r="S563" s="131">
        <v>0</v>
      </c>
      <c r="T563" s="132">
        <v>20</v>
      </c>
      <c r="U563" s="149"/>
      <c r="V563" s="133">
        <v>0</v>
      </c>
      <c r="W563" s="131">
        <v>0</v>
      </c>
      <c r="X563" s="131">
        <v>0</v>
      </c>
      <c r="Y563" s="132">
        <v>0</v>
      </c>
      <c r="Z563" s="149"/>
      <c r="AA563" s="133">
        <v>0</v>
      </c>
      <c r="AB563" s="131">
        <v>0</v>
      </c>
      <c r="AC563" s="131">
        <v>0</v>
      </c>
      <c r="AD563" s="132">
        <v>0</v>
      </c>
      <c r="AE563" s="149"/>
      <c r="AF563" s="133">
        <v>5</v>
      </c>
      <c r="AG563" s="131">
        <v>0</v>
      </c>
      <c r="AH563" s="131">
        <v>3.2</v>
      </c>
      <c r="AI563" s="132">
        <v>237</v>
      </c>
      <c r="AJ563" s="133">
        <f t="shared" si="244"/>
        <v>125</v>
      </c>
      <c r="AK563" s="131">
        <f t="shared" si="245"/>
        <v>20</v>
      </c>
      <c r="AL563" s="131">
        <f t="shared" si="246"/>
        <v>0</v>
      </c>
      <c r="AM563" s="131">
        <f t="shared" si="247"/>
        <v>0</v>
      </c>
      <c r="AN563" s="136">
        <f t="shared" si="248"/>
        <v>237</v>
      </c>
      <c r="AO563" s="133">
        <f t="shared" si="249"/>
        <v>1</v>
      </c>
      <c r="AP563" s="131">
        <f t="shared" si="250"/>
        <v>0</v>
      </c>
      <c r="AQ563" s="131">
        <f t="shared" si="251"/>
        <v>0</v>
      </c>
      <c r="AR563" s="131">
        <f t="shared" si="252"/>
        <v>0</v>
      </c>
      <c r="AS563" s="136">
        <f t="shared" si="253"/>
        <v>5</v>
      </c>
      <c r="AT563" s="133">
        <f t="shared" si="254"/>
        <v>1</v>
      </c>
      <c r="AU563" s="131">
        <f t="shared" si="255"/>
        <v>0</v>
      </c>
      <c r="AV563" s="131">
        <f t="shared" si="256"/>
        <v>0</v>
      </c>
      <c r="AW563" s="131">
        <f t="shared" si="257"/>
        <v>0</v>
      </c>
      <c r="AX563" s="136">
        <f t="shared" si="258"/>
        <v>0</v>
      </c>
      <c r="AY563" s="133">
        <f t="shared" si="259"/>
        <v>3.7</v>
      </c>
      <c r="AZ563" s="131">
        <f t="shared" si="260"/>
        <v>0</v>
      </c>
      <c r="BA563" s="131">
        <f t="shared" si="261"/>
        <v>0</v>
      </c>
      <c r="BB563" s="131">
        <f t="shared" si="262"/>
        <v>0</v>
      </c>
      <c r="BC563" s="132">
        <f t="shared" si="263"/>
        <v>3.2</v>
      </c>
    </row>
    <row r="564" spans="1:55" x14ac:dyDescent="0.25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49"/>
      <c r="G564" s="153">
        <f t="shared" si="240"/>
        <v>0</v>
      </c>
      <c r="H564" s="134">
        <f t="shared" si="241"/>
        <v>0</v>
      </c>
      <c r="I564" s="135">
        <f t="shared" si="242"/>
        <v>0</v>
      </c>
      <c r="J564" s="167">
        <f t="shared" si="243"/>
        <v>0</v>
      </c>
      <c r="K564" s="149"/>
      <c r="L564" s="130">
        <v>0</v>
      </c>
      <c r="M564" s="131">
        <v>0</v>
      </c>
      <c r="N564" s="131">
        <v>0</v>
      </c>
      <c r="O564" s="132">
        <v>0</v>
      </c>
      <c r="P564" s="149"/>
      <c r="Q564" s="133">
        <v>0</v>
      </c>
      <c r="R564" s="131">
        <v>0</v>
      </c>
      <c r="S564" s="131">
        <v>0</v>
      </c>
      <c r="T564" s="132">
        <v>0</v>
      </c>
      <c r="U564" s="149"/>
      <c r="V564" s="133">
        <v>0</v>
      </c>
      <c r="W564" s="131">
        <v>0</v>
      </c>
      <c r="X564" s="131">
        <v>0</v>
      </c>
      <c r="Y564" s="132">
        <v>0</v>
      </c>
      <c r="Z564" s="149"/>
      <c r="AA564" s="133">
        <v>0</v>
      </c>
      <c r="AB564" s="131">
        <v>0</v>
      </c>
      <c r="AC564" s="131">
        <v>0</v>
      </c>
      <c r="AD564" s="132">
        <v>0</v>
      </c>
      <c r="AE564" s="149"/>
      <c r="AF564" s="133">
        <v>0</v>
      </c>
      <c r="AG564" s="131">
        <v>0</v>
      </c>
      <c r="AH564" s="131">
        <v>0</v>
      </c>
      <c r="AI564" s="132">
        <v>0</v>
      </c>
      <c r="AJ564" s="133">
        <f t="shared" si="244"/>
        <v>0</v>
      </c>
      <c r="AK564" s="131">
        <f t="shared" si="245"/>
        <v>0</v>
      </c>
      <c r="AL564" s="131">
        <f t="shared" si="246"/>
        <v>0</v>
      </c>
      <c r="AM564" s="131">
        <f t="shared" si="247"/>
        <v>0</v>
      </c>
      <c r="AN564" s="136">
        <f t="shared" si="248"/>
        <v>0</v>
      </c>
      <c r="AO564" s="133">
        <f t="shared" si="249"/>
        <v>0</v>
      </c>
      <c r="AP564" s="131">
        <f t="shared" si="250"/>
        <v>0</v>
      </c>
      <c r="AQ564" s="131">
        <f t="shared" si="251"/>
        <v>0</v>
      </c>
      <c r="AR564" s="131">
        <f t="shared" si="252"/>
        <v>0</v>
      </c>
      <c r="AS564" s="136">
        <f t="shared" si="253"/>
        <v>0</v>
      </c>
      <c r="AT564" s="133">
        <f t="shared" si="254"/>
        <v>0</v>
      </c>
      <c r="AU564" s="131">
        <f t="shared" si="255"/>
        <v>0</v>
      </c>
      <c r="AV564" s="131">
        <f t="shared" si="256"/>
        <v>0</v>
      </c>
      <c r="AW564" s="131">
        <f t="shared" si="257"/>
        <v>0</v>
      </c>
      <c r="AX564" s="136">
        <f t="shared" si="258"/>
        <v>0</v>
      </c>
      <c r="AY564" s="133">
        <f t="shared" si="259"/>
        <v>0</v>
      </c>
      <c r="AZ564" s="131">
        <f t="shared" si="260"/>
        <v>0</v>
      </c>
      <c r="BA564" s="131">
        <f t="shared" si="261"/>
        <v>0</v>
      </c>
      <c r="BB564" s="131">
        <f t="shared" si="262"/>
        <v>0</v>
      </c>
      <c r="BC564" s="132">
        <f t="shared" si="263"/>
        <v>0</v>
      </c>
    </row>
    <row r="565" spans="1:55" x14ac:dyDescent="0.25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49"/>
      <c r="G565" s="153">
        <f t="shared" si="240"/>
        <v>0</v>
      </c>
      <c r="H565" s="134">
        <f t="shared" si="241"/>
        <v>0</v>
      </c>
      <c r="I565" s="135">
        <f t="shared" si="242"/>
        <v>0</v>
      </c>
      <c r="J565" s="167">
        <f t="shared" si="243"/>
        <v>0</v>
      </c>
      <c r="K565" s="149"/>
      <c r="L565" s="130">
        <v>0</v>
      </c>
      <c r="M565" s="131">
        <v>0</v>
      </c>
      <c r="N565" s="131">
        <v>0</v>
      </c>
      <c r="O565" s="132">
        <v>0</v>
      </c>
      <c r="P565" s="149"/>
      <c r="Q565" s="133">
        <v>0</v>
      </c>
      <c r="R565" s="131">
        <v>0</v>
      </c>
      <c r="S565" s="131">
        <v>0</v>
      </c>
      <c r="T565" s="132">
        <v>0</v>
      </c>
      <c r="U565" s="149"/>
      <c r="V565" s="133">
        <v>0</v>
      </c>
      <c r="W565" s="131">
        <v>0</v>
      </c>
      <c r="X565" s="131">
        <v>0</v>
      </c>
      <c r="Y565" s="132">
        <v>0</v>
      </c>
      <c r="Z565" s="149"/>
      <c r="AA565" s="133">
        <v>0</v>
      </c>
      <c r="AB565" s="131">
        <v>0</v>
      </c>
      <c r="AC565" s="131">
        <v>0</v>
      </c>
      <c r="AD565" s="132">
        <v>0</v>
      </c>
      <c r="AE565" s="149"/>
      <c r="AF565" s="133">
        <v>0</v>
      </c>
      <c r="AG565" s="131">
        <v>0</v>
      </c>
      <c r="AH565" s="131">
        <v>0</v>
      </c>
      <c r="AI565" s="132">
        <v>0</v>
      </c>
      <c r="AJ565" s="133">
        <f t="shared" si="244"/>
        <v>0</v>
      </c>
      <c r="AK565" s="131">
        <f t="shared" si="245"/>
        <v>0</v>
      </c>
      <c r="AL565" s="131">
        <f t="shared" si="246"/>
        <v>0</v>
      </c>
      <c r="AM565" s="131">
        <f t="shared" si="247"/>
        <v>0</v>
      </c>
      <c r="AN565" s="136">
        <f t="shared" si="248"/>
        <v>0</v>
      </c>
      <c r="AO565" s="133">
        <f t="shared" si="249"/>
        <v>0</v>
      </c>
      <c r="AP565" s="131">
        <f t="shared" si="250"/>
        <v>0</v>
      </c>
      <c r="AQ565" s="131">
        <f t="shared" si="251"/>
        <v>0</v>
      </c>
      <c r="AR565" s="131">
        <f t="shared" si="252"/>
        <v>0</v>
      </c>
      <c r="AS565" s="136">
        <f t="shared" si="253"/>
        <v>0</v>
      </c>
      <c r="AT565" s="133">
        <f t="shared" si="254"/>
        <v>0</v>
      </c>
      <c r="AU565" s="131">
        <f t="shared" si="255"/>
        <v>0</v>
      </c>
      <c r="AV565" s="131">
        <f t="shared" si="256"/>
        <v>0</v>
      </c>
      <c r="AW565" s="131">
        <f t="shared" si="257"/>
        <v>0</v>
      </c>
      <c r="AX565" s="136">
        <f t="shared" si="258"/>
        <v>0</v>
      </c>
      <c r="AY565" s="133">
        <f t="shared" si="259"/>
        <v>0</v>
      </c>
      <c r="AZ565" s="131">
        <f t="shared" si="260"/>
        <v>0</v>
      </c>
      <c r="BA565" s="131">
        <f t="shared" si="261"/>
        <v>0</v>
      </c>
      <c r="BB565" s="131">
        <f t="shared" si="262"/>
        <v>0</v>
      </c>
      <c r="BC565" s="132">
        <f t="shared" si="263"/>
        <v>0</v>
      </c>
    </row>
    <row r="566" spans="1:55" x14ac:dyDescent="0.25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49"/>
      <c r="G566" s="153">
        <f t="shared" si="240"/>
        <v>0</v>
      </c>
      <c r="H566" s="134">
        <f t="shared" si="241"/>
        <v>0</v>
      </c>
      <c r="I566" s="135">
        <f t="shared" si="242"/>
        <v>0</v>
      </c>
      <c r="J566" s="167">
        <f t="shared" si="243"/>
        <v>0</v>
      </c>
      <c r="K566" s="149"/>
      <c r="L566" s="130">
        <v>0</v>
      </c>
      <c r="M566" s="131">
        <v>0</v>
      </c>
      <c r="N566" s="131">
        <v>0</v>
      </c>
      <c r="O566" s="132">
        <v>0</v>
      </c>
      <c r="P566" s="149"/>
      <c r="Q566" s="133">
        <v>0</v>
      </c>
      <c r="R566" s="131">
        <v>0</v>
      </c>
      <c r="S566" s="131">
        <v>0</v>
      </c>
      <c r="T566" s="132">
        <v>0</v>
      </c>
      <c r="U566" s="149"/>
      <c r="V566" s="133">
        <v>0</v>
      </c>
      <c r="W566" s="131">
        <v>0</v>
      </c>
      <c r="X566" s="131">
        <v>0</v>
      </c>
      <c r="Y566" s="132">
        <v>0</v>
      </c>
      <c r="Z566" s="149"/>
      <c r="AA566" s="133">
        <v>0</v>
      </c>
      <c r="AB566" s="131">
        <v>0</v>
      </c>
      <c r="AC566" s="131">
        <v>0</v>
      </c>
      <c r="AD566" s="132">
        <v>0</v>
      </c>
      <c r="AE566" s="149"/>
      <c r="AF566" s="133">
        <v>0</v>
      </c>
      <c r="AG566" s="131">
        <v>0</v>
      </c>
      <c r="AH566" s="131">
        <v>0</v>
      </c>
      <c r="AI566" s="132">
        <v>0</v>
      </c>
      <c r="AJ566" s="133">
        <f t="shared" si="244"/>
        <v>0</v>
      </c>
      <c r="AK566" s="131">
        <f t="shared" si="245"/>
        <v>0</v>
      </c>
      <c r="AL566" s="131">
        <f t="shared" si="246"/>
        <v>0</v>
      </c>
      <c r="AM566" s="131">
        <f t="shared" si="247"/>
        <v>0</v>
      </c>
      <c r="AN566" s="136">
        <f t="shared" si="248"/>
        <v>0</v>
      </c>
      <c r="AO566" s="133">
        <f t="shared" si="249"/>
        <v>0</v>
      </c>
      <c r="AP566" s="131">
        <f t="shared" si="250"/>
        <v>0</v>
      </c>
      <c r="AQ566" s="131">
        <f t="shared" si="251"/>
        <v>0</v>
      </c>
      <c r="AR566" s="131">
        <f t="shared" si="252"/>
        <v>0</v>
      </c>
      <c r="AS566" s="136">
        <f t="shared" si="253"/>
        <v>0</v>
      </c>
      <c r="AT566" s="133">
        <f t="shared" si="254"/>
        <v>0</v>
      </c>
      <c r="AU566" s="131">
        <f t="shared" si="255"/>
        <v>0</v>
      </c>
      <c r="AV566" s="131">
        <f t="shared" si="256"/>
        <v>0</v>
      </c>
      <c r="AW566" s="131">
        <f t="shared" si="257"/>
        <v>0</v>
      </c>
      <c r="AX566" s="136">
        <f t="shared" si="258"/>
        <v>0</v>
      </c>
      <c r="AY566" s="133">
        <f t="shared" si="259"/>
        <v>0</v>
      </c>
      <c r="AZ566" s="131">
        <f t="shared" si="260"/>
        <v>0</v>
      </c>
      <c r="BA566" s="131">
        <f t="shared" si="261"/>
        <v>0</v>
      </c>
      <c r="BB566" s="131">
        <f t="shared" si="262"/>
        <v>0</v>
      </c>
      <c r="BC566" s="132">
        <f t="shared" si="263"/>
        <v>0</v>
      </c>
    </row>
    <row r="567" spans="1:55" x14ac:dyDescent="0.25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49"/>
      <c r="G567" s="153">
        <f t="shared" si="240"/>
        <v>0</v>
      </c>
      <c r="H567" s="134">
        <f t="shared" si="241"/>
        <v>0</v>
      </c>
      <c r="I567" s="135">
        <f t="shared" si="242"/>
        <v>0</v>
      </c>
      <c r="J567" s="167">
        <f t="shared" si="243"/>
        <v>0</v>
      </c>
      <c r="K567" s="149"/>
      <c r="L567" s="130">
        <v>0</v>
      </c>
      <c r="M567" s="131">
        <v>0</v>
      </c>
      <c r="N567" s="131">
        <v>0</v>
      </c>
      <c r="O567" s="132">
        <v>0</v>
      </c>
      <c r="P567" s="149"/>
      <c r="Q567" s="133">
        <v>0</v>
      </c>
      <c r="R567" s="131">
        <v>0</v>
      </c>
      <c r="S567" s="131">
        <v>0</v>
      </c>
      <c r="T567" s="132">
        <v>0</v>
      </c>
      <c r="U567" s="149"/>
      <c r="V567" s="133">
        <v>0</v>
      </c>
      <c r="W567" s="131">
        <v>0</v>
      </c>
      <c r="X567" s="131">
        <v>0</v>
      </c>
      <c r="Y567" s="132">
        <v>0</v>
      </c>
      <c r="Z567" s="149"/>
      <c r="AA567" s="133">
        <v>0</v>
      </c>
      <c r="AB567" s="131">
        <v>0</v>
      </c>
      <c r="AC567" s="131">
        <v>0</v>
      </c>
      <c r="AD567" s="132">
        <v>0</v>
      </c>
      <c r="AE567" s="149"/>
      <c r="AF567" s="133">
        <v>0</v>
      </c>
      <c r="AG567" s="131">
        <v>0</v>
      </c>
      <c r="AH567" s="131">
        <v>0</v>
      </c>
      <c r="AI567" s="132">
        <v>0</v>
      </c>
      <c r="AJ567" s="133">
        <f t="shared" si="244"/>
        <v>0</v>
      </c>
      <c r="AK567" s="131">
        <f t="shared" si="245"/>
        <v>0</v>
      </c>
      <c r="AL567" s="131">
        <f t="shared" si="246"/>
        <v>0</v>
      </c>
      <c r="AM567" s="131">
        <f t="shared" si="247"/>
        <v>0</v>
      </c>
      <c r="AN567" s="136">
        <f t="shared" si="248"/>
        <v>0</v>
      </c>
      <c r="AO567" s="133">
        <f t="shared" si="249"/>
        <v>0</v>
      </c>
      <c r="AP567" s="131">
        <f t="shared" si="250"/>
        <v>0</v>
      </c>
      <c r="AQ567" s="131">
        <f t="shared" si="251"/>
        <v>0</v>
      </c>
      <c r="AR567" s="131">
        <f t="shared" si="252"/>
        <v>0</v>
      </c>
      <c r="AS567" s="136">
        <f t="shared" si="253"/>
        <v>0</v>
      </c>
      <c r="AT567" s="133">
        <f t="shared" si="254"/>
        <v>0</v>
      </c>
      <c r="AU567" s="131">
        <f t="shared" si="255"/>
        <v>0</v>
      </c>
      <c r="AV567" s="131">
        <f t="shared" si="256"/>
        <v>0</v>
      </c>
      <c r="AW567" s="131">
        <f t="shared" si="257"/>
        <v>0</v>
      </c>
      <c r="AX567" s="136">
        <f t="shared" si="258"/>
        <v>0</v>
      </c>
      <c r="AY567" s="133">
        <f t="shared" si="259"/>
        <v>0</v>
      </c>
      <c r="AZ567" s="131">
        <f t="shared" si="260"/>
        <v>0</v>
      </c>
      <c r="BA567" s="131">
        <f t="shared" si="261"/>
        <v>0</v>
      </c>
      <c r="BB567" s="131">
        <f t="shared" si="262"/>
        <v>0</v>
      </c>
      <c r="BC567" s="132">
        <f t="shared" si="263"/>
        <v>0</v>
      </c>
    </row>
    <row r="568" spans="1:55" x14ac:dyDescent="0.25">
      <c r="A568" s="138" t="s">
        <v>1176</v>
      </c>
      <c r="B568" s="131" t="s">
        <v>2049</v>
      </c>
      <c r="C568" s="131" t="s">
        <v>1183</v>
      </c>
      <c r="D568" s="131" t="s">
        <v>81</v>
      </c>
      <c r="E568" s="132" t="s">
        <v>1311</v>
      </c>
      <c r="F568" s="149"/>
      <c r="G568" s="153">
        <f t="shared" si="240"/>
        <v>0</v>
      </c>
      <c r="H568" s="134">
        <f t="shared" si="241"/>
        <v>1</v>
      </c>
      <c r="I568" s="135">
        <f t="shared" si="242"/>
        <v>17.8</v>
      </c>
      <c r="J568" s="167">
        <f t="shared" si="243"/>
        <v>204</v>
      </c>
      <c r="K568" s="149"/>
      <c r="L568" s="130">
        <v>0</v>
      </c>
      <c r="M568" s="131">
        <v>1</v>
      </c>
      <c r="N568" s="131">
        <v>17.8</v>
      </c>
      <c r="O568" s="132">
        <v>204</v>
      </c>
      <c r="P568" s="149"/>
      <c r="Q568" s="133">
        <v>0</v>
      </c>
      <c r="R568" s="131">
        <v>0</v>
      </c>
      <c r="S568" s="131">
        <v>0</v>
      </c>
      <c r="T568" s="132">
        <v>0</v>
      </c>
      <c r="U568" s="149"/>
      <c r="V568" s="133">
        <v>0</v>
      </c>
      <c r="W568" s="131">
        <v>0</v>
      </c>
      <c r="X568" s="131">
        <v>0</v>
      </c>
      <c r="Y568" s="132">
        <v>0</v>
      </c>
      <c r="Z568" s="149"/>
      <c r="AA568" s="133">
        <v>0</v>
      </c>
      <c r="AB568" s="131">
        <v>0</v>
      </c>
      <c r="AC568" s="131">
        <v>0</v>
      </c>
      <c r="AD568" s="132">
        <v>0</v>
      </c>
      <c r="AE568" s="149"/>
      <c r="AF568" s="133">
        <v>0</v>
      </c>
      <c r="AG568" s="131">
        <v>0</v>
      </c>
      <c r="AH568" s="131">
        <v>0</v>
      </c>
      <c r="AI568" s="132">
        <v>0</v>
      </c>
      <c r="AJ568" s="133">
        <f t="shared" si="244"/>
        <v>204</v>
      </c>
      <c r="AK568" s="131">
        <f t="shared" si="245"/>
        <v>0</v>
      </c>
      <c r="AL568" s="131">
        <f t="shared" si="246"/>
        <v>0</v>
      </c>
      <c r="AM568" s="131">
        <f t="shared" si="247"/>
        <v>0</v>
      </c>
      <c r="AN568" s="136">
        <f t="shared" si="248"/>
        <v>0</v>
      </c>
      <c r="AO568" s="133">
        <f t="shared" si="249"/>
        <v>0</v>
      </c>
      <c r="AP568" s="131">
        <f t="shared" si="250"/>
        <v>0</v>
      </c>
      <c r="AQ568" s="131">
        <f t="shared" si="251"/>
        <v>0</v>
      </c>
      <c r="AR568" s="131">
        <f t="shared" si="252"/>
        <v>0</v>
      </c>
      <c r="AS568" s="136">
        <f t="shared" si="253"/>
        <v>0</v>
      </c>
      <c r="AT568" s="133">
        <f t="shared" si="254"/>
        <v>1</v>
      </c>
      <c r="AU568" s="131">
        <f t="shared" si="255"/>
        <v>0</v>
      </c>
      <c r="AV568" s="131">
        <f t="shared" si="256"/>
        <v>0</v>
      </c>
      <c r="AW568" s="131">
        <f t="shared" si="257"/>
        <v>0</v>
      </c>
      <c r="AX568" s="136">
        <f t="shared" si="258"/>
        <v>0</v>
      </c>
      <c r="AY568" s="133">
        <f t="shared" si="259"/>
        <v>17.8</v>
      </c>
      <c r="AZ568" s="131">
        <f t="shared" si="260"/>
        <v>0</v>
      </c>
      <c r="BA568" s="131">
        <f t="shared" si="261"/>
        <v>0</v>
      </c>
      <c r="BB568" s="131">
        <f t="shared" si="262"/>
        <v>0</v>
      </c>
      <c r="BC568" s="132">
        <f t="shared" si="263"/>
        <v>0</v>
      </c>
    </row>
    <row r="569" spans="1:55" x14ac:dyDescent="0.25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49"/>
      <c r="G569" s="153">
        <f t="shared" si="240"/>
        <v>0</v>
      </c>
      <c r="H569" s="134">
        <f t="shared" si="241"/>
        <v>0</v>
      </c>
      <c r="I569" s="135">
        <f t="shared" si="242"/>
        <v>0</v>
      </c>
      <c r="J569" s="167">
        <f t="shared" si="243"/>
        <v>0</v>
      </c>
      <c r="K569" s="149"/>
      <c r="L569" s="130">
        <v>0</v>
      </c>
      <c r="M569" s="131">
        <v>0</v>
      </c>
      <c r="N569" s="131">
        <v>0</v>
      </c>
      <c r="O569" s="132">
        <v>0</v>
      </c>
      <c r="P569" s="149"/>
      <c r="Q569" s="133">
        <v>0</v>
      </c>
      <c r="R569" s="131">
        <v>0</v>
      </c>
      <c r="S569" s="131">
        <v>0</v>
      </c>
      <c r="T569" s="132">
        <v>0</v>
      </c>
      <c r="U569" s="149"/>
      <c r="V569" s="133">
        <v>0</v>
      </c>
      <c r="W569" s="131">
        <v>0</v>
      </c>
      <c r="X569" s="131">
        <v>0</v>
      </c>
      <c r="Y569" s="132">
        <v>0</v>
      </c>
      <c r="Z569" s="149"/>
      <c r="AA569" s="133">
        <v>0</v>
      </c>
      <c r="AB569" s="131">
        <v>0</v>
      </c>
      <c r="AC569" s="131">
        <v>0</v>
      </c>
      <c r="AD569" s="132">
        <v>0</v>
      </c>
      <c r="AE569" s="149"/>
      <c r="AF569" s="133">
        <v>0</v>
      </c>
      <c r="AG569" s="131">
        <v>0</v>
      </c>
      <c r="AH569" s="131">
        <v>0</v>
      </c>
      <c r="AI569" s="132">
        <v>0</v>
      </c>
      <c r="AJ569" s="133">
        <f t="shared" si="244"/>
        <v>0</v>
      </c>
      <c r="AK569" s="131">
        <f t="shared" si="245"/>
        <v>0</v>
      </c>
      <c r="AL569" s="131">
        <f t="shared" si="246"/>
        <v>0</v>
      </c>
      <c r="AM569" s="131">
        <f t="shared" si="247"/>
        <v>0</v>
      </c>
      <c r="AN569" s="136">
        <f t="shared" si="248"/>
        <v>0</v>
      </c>
      <c r="AO569" s="133">
        <f t="shared" si="249"/>
        <v>0</v>
      </c>
      <c r="AP569" s="131">
        <f t="shared" si="250"/>
        <v>0</v>
      </c>
      <c r="AQ569" s="131">
        <f t="shared" si="251"/>
        <v>0</v>
      </c>
      <c r="AR569" s="131">
        <f t="shared" si="252"/>
        <v>0</v>
      </c>
      <c r="AS569" s="136">
        <f t="shared" si="253"/>
        <v>0</v>
      </c>
      <c r="AT569" s="133">
        <f t="shared" si="254"/>
        <v>0</v>
      </c>
      <c r="AU569" s="131">
        <f t="shared" si="255"/>
        <v>0</v>
      </c>
      <c r="AV569" s="131">
        <f t="shared" si="256"/>
        <v>0</v>
      </c>
      <c r="AW569" s="131">
        <f t="shared" si="257"/>
        <v>0</v>
      </c>
      <c r="AX569" s="136">
        <f t="shared" si="258"/>
        <v>0</v>
      </c>
      <c r="AY569" s="133">
        <f t="shared" si="259"/>
        <v>0</v>
      </c>
      <c r="AZ569" s="131">
        <f t="shared" si="260"/>
        <v>0</v>
      </c>
      <c r="BA569" s="131">
        <f t="shared" si="261"/>
        <v>0</v>
      </c>
      <c r="BB569" s="131">
        <f t="shared" si="262"/>
        <v>0</v>
      </c>
      <c r="BC569" s="132">
        <f t="shared" si="263"/>
        <v>0</v>
      </c>
    </row>
    <row r="570" spans="1:55" x14ac:dyDescent="0.25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49"/>
      <c r="G570" s="153">
        <f t="shared" si="240"/>
        <v>0</v>
      </c>
      <c r="H570" s="134">
        <f t="shared" si="241"/>
        <v>0</v>
      </c>
      <c r="I570" s="135">
        <f t="shared" si="242"/>
        <v>0</v>
      </c>
      <c r="J570" s="167">
        <f t="shared" si="243"/>
        <v>0</v>
      </c>
      <c r="K570" s="149"/>
      <c r="L570" s="130">
        <v>0</v>
      </c>
      <c r="M570" s="131">
        <v>0</v>
      </c>
      <c r="N570" s="131">
        <v>0</v>
      </c>
      <c r="O570" s="132">
        <v>0</v>
      </c>
      <c r="P570" s="149"/>
      <c r="Q570" s="133">
        <v>0</v>
      </c>
      <c r="R570" s="131">
        <v>0</v>
      </c>
      <c r="S570" s="131">
        <v>0</v>
      </c>
      <c r="T570" s="132">
        <v>0</v>
      </c>
      <c r="U570" s="149"/>
      <c r="V570" s="133">
        <v>0</v>
      </c>
      <c r="W570" s="131">
        <v>0</v>
      </c>
      <c r="X570" s="131">
        <v>0</v>
      </c>
      <c r="Y570" s="132">
        <v>0</v>
      </c>
      <c r="Z570" s="149"/>
      <c r="AA570" s="133">
        <v>0</v>
      </c>
      <c r="AB570" s="131">
        <v>0</v>
      </c>
      <c r="AC570" s="131">
        <v>0</v>
      </c>
      <c r="AD570" s="132">
        <v>0</v>
      </c>
      <c r="AE570" s="149"/>
      <c r="AF570" s="133">
        <v>0</v>
      </c>
      <c r="AG570" s="131">
        <v>0</v>
      </c>
      <c r="AH570" s="131">
        <v>0</v>
      </c>
      <c r="AI570" s="132">
        <v>0</v>
      </c>
      <c r="AJ570" s="133">
        <f t="shared" si="244"/>
        <v>0</v>
      </c>
      <c r="AK570" s="131">
        <f t="shared" si="245"/>
        <v>0</v>
      </c>
      <c r="AL570" s="131">
        <f t="shared" si="246"/>
        <v>0</v>
      </c>
      <c r="AM570" s="131">
        <f t="shared" si="247"/>
        <v>0</v>
      </c>
      <c r="AN570" s="136">
        <f t="shared" si="248"/>
        <v>0</v>
      </c>
      <c r="AO570" s="133">
        <f t="shared" si="249"/>
        <v>0</v>
      </c>
      <c r="AP570" s="131">
        <f t="shared" si="250"/>
        <v>0</v>
      </c>
      <c r="AQ570" s="131">
        <f t="shared" si="251"/>
        <v>0</v>
      </c>
      <c r="AR570" s="131">
        <f t="shared" si="252"/>
        <v>0</v>
      </c>
      <c r="AS570" s="136">
        <f t="shared" si="253"/>
        <v>0</v>
      </c>
      <c r="AT570" s="133">
        <f t="shared" si="254"/>
        <v>0</v>
      </c>
      <c r="AU570" s="131">
        <f t="shared" si="255"/>
        <v>0</v>
      </c>
      <c r="AV570" s="131">
        <f t="shared" si="256"/>
        <v>0</v>
      </c>
      <c r="AW570" s="131">
        <f t="shared" si="257"/>
        <v>0</v>
      </c>
      <c r="AX570" s="136">
        <f t="shared" si="258"/>
        <v>0</v>
      </c>
      <c r="AY570" s="133">
        <f t="shared" si="259"/>
        <v>0</v>
      </c>
      <c r="AZ570" s="131">
        <f t="shared" si="260"/>
        <v>0</v>
      </c>
      <c r="BA570" s="131">
        <f t="shared" si="261"/>
        <v>0</v>
      </c>
      <c r="BB570" s="131">
        <f t="shared" si="262"/>
        <v>0</v>
      </c>
      <c r="BC570" s="132">
        <f t="shared" si="263"/>
        <v>0</v>
      </c>
    </row>
    <row r="571" spans="1:55" x14ac:dyDescent="0.25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49"/>
      <c r="G571" s="153">
        <f t="shared" si="240"/>
        <v>0</v>
      </c>
      <c r="H571" s="134">
        <f t="shared" si="241"/>
        <v>0</v>
      </c>
      <c r="I571" s="135">
        <f t="shared" si="242"/>
        <v>0</v>
      </c>
      <c r="J571" s="167">
        <f t="shared" si="243"/>
        <v>20</v>
      </c>
      <c r="K571" s="149"/>
      <c r="L571" s="130">
        <v>0</v>
      </c>
      <c r="M571" s="131">
        <v>0</v>
      </c>
      <c r="N571" s="131">
        <v>0</v>
      </c>
      <c r="O571" s="132">
        <v>0</v>
      </c>
      <c r="P571" s="149"/>
      <c r="Q571" s="133">
        <v>0</v>
      </c>
      <c r="R571" s="131">
        <v>0</v>
      </c>
      <c r="S571" s="131">
        <v>0</v>
      </c>
      <c r="T571" s="132">
        <v>0</v>
      </c>
      <c r="U571" s="149"/>
      <c r="V571" s="133">
        <v>0</v>
      </c>
      <c r="W571" s="131">
        <v>0</v>
      </c>
      <c r="X571" s="131">
        <v>0</v>
      </c>
      <c r="Y571" s="132">
        <v>0</v>
      </c>
      <c r="Z571" s="149"/>
      <c r="AA571" s="133">
        <v>0</v>
      </c>
      <c r="AB571" s="131">
        <v>0</v>
      </c>
      <c r="AC571" s="131">
        <v>0</v>
      </c>
      <c r="AD571" s="132">
        <v>20</v>
      </c>
      <c r="AE571" s="149"/>
      <c r="AF571" s="133">
        <v>0</v>
      </c>
      <c r="AG571" s="131">
        <v>0</v>
      </c>
      <c r="AH571" s="131">
        <v>0</v>
      </c>
      <c r="AI571" s="132">
        <v>0</v>
      </c>
      <c r="AJ571" s="133">
        <f t="shared" si="244"/>
        <v>0</v>
      </c>
      <c r="AK571" s="131">
        <f t="shared" si="245"/>
        <v>0</v>
      </c>
      <c r="AL571" s="131">
        <f t="shared" si="246"/>
        <v>0</v>
      </c>
      <c r="AM571" s="131">
        <f t="shared" si="247"/>
        <v>20</v>
      </c>
      <c r="AN571" s="136">
        <f t="shared" si="248"/>
        <v>0</v>
      </c>
      <c r="AO571" s="133">
        <f t="shared" si="249"/>
        <v>0</v>
      </c>
      <c r="AP571" s="131">
        <f t="shared" si="250"/>
        <v>0</v>
      </c>
      <c r="AQ571" s="131">
        <f t="shared" si="251"/>
        <v>0</v>
      </c>
      <c r="AR571" s="131">
        <f t="shared" si="252"/>
        <v>0</v>
      </c>
      <c r="AS571" s="136">
        <f t="shared" si="253"/>
        <v>0</v>
      </c>
      <c r="AT571" s="133">
        <f t="shared" si="254"/>
        <v>0</v>
      </c>
      <c r="AU571" s="131">
        <f t="shared" si="255"/>
        <v>0</v>
      </c>
      <c r="AV571" s="131">
        <f t="shared" si="256"/>
        <v>0</v>
      </c>
      <c r="AW571" s="131">
        <f t="shared" si="257"/>
        <v>0</v>
      </c>
      <c r="AX571" s="136">
        <f t="shared" si="258"/>
        <v>0</v>
      </c>
      <c r="AY571" s="133">
        <f t="shared" si="259"/>
        <v>0</v>
      </c>
      <c r="AZ571" s="131">
        <f t="shared" si="260"/>
        <v>0</v>
      </c>
      <c r="BA571" s="131">
        <f t="shared" si="261"/>
        <v>0</v>
      </c>
      <c r="BB571" s="131">
        <f t="shared" si="262"/>
        <v>0</v>
      </c>
      <c r="BC571" s="132">
        <f t="shared" si="263"/>
        <v>0</v>
      </c>
    </row>
    <row r="572" spans="1:55" x14ac:dyDescent="0.25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49"/>
      <c r="G572" s="153">
        <f t="shared" si="240"/>
        <v>0</v>
      </c>
      <c r="H572" s="134">
        <f t="shared" si="241"/>
        <v>0</v>
      </c>
      <c r="I572" s="135">
        <f t="shared" si="242"/>
        <v>0</v>
      </c>
      <c r="J572" s="167">
        <f t="shared" si="243"/>
        <v>0</v>
      </c>
      <c r="K572" s="149"/>
      <c r="L572" s="130">
        <v>0</v>
      </c>
      <c r="M572" s="131">
        <v>0</v>
      </c>
      <c r="N572" s="131">
        <v>0</v>
      </c>
      <c r="O572" s="132">
        <v>0</v>
      </c>
      <c r="P572" s="149"/>
      <c r="Q572" s="133">
        <v>0</v>
      </c>
      <c r="R572" s="131">
        <v>0</v>
      </c>
      <c r="S572" s="131">
        <v>0</v>
      </c>
      <c r="T572" s="132">
        <v>0</v>
      </c>
      <c r="U572" s="149"/>
      <c r="V572" s="133">
        <v>0</v>
      </c>
      <c r="W572" s="131">
        <v>0</v>
      </c>
      <c r="X572" s="131">
        <v>0</v>
      </c>
      <c r="Y572" s="132">
        <v>0</v>
      </c>
      <c r="Z572" s="149"/>
      <c r="AA572" s="133">
        <v>0</v>
      </c>
      <c r="AB572" s="131">
        <v>0</v>
      </c>
      <c r="AC572" s="131">
        <v>0</v>
      </c>
      <c r="AD572" s="132">
        <v>0</v>
      </c>
      <c r="AE572" s="149"/>
      <c r="AF572" s="133">
        <v>0</v>
      </c>
      <c r="AG572" s="131">
        <v>0</v>
      </c>
      <c r="AH572" s="131">
        <v>0</v>
      </c>
      <c r="AI572" s="132">
        <v>0</v>
      </c>
      <c r="AJ572" s="133">
        <f t="shared" si="244"/>
        <v>0</v>
      </c>
      <c r="AK572" s="131">
        <f t="shared" si="245"/>
        <v>0</v>
      </c>
      <c r="AL572" s="131">
        <f t="shared" si="246"/>
        <v>0</v>
      </c>
      <c r="AM572" s="131">
        <f t="shared" si="247"/>
        <v>0</v>
      </c>
      <c r="AN572" s="136">
        <f t="shared" si="248"/>
        <v>0</v>
      </c>
      <c r="AO572" s="133">
        <f t="shared" si="249"/>
        <v>0</v>
      </c>
      <c r="AP572" s="131">
        <f t="shared" si="250"/>
        <v>0</v>
      </c>
      <c r="AQ572" s="131">
        <f t="shared" si="251"/>
        <v>0</v>
      </c>
      <c r="AR572" s="131">
        <f t="shared" si="252"/>
        <v>0</v>
      </c>
      <c r="AS572" s="136">
        <f t="shared" si="253"/>
        <v>0</v>
      </c>
      <c r="AT572" s="133">
        <f t="shared" si="254"/>
        <v>0</v>
      </c>
      <c r="AU572" s="131">
        <f t="shared" si="255"/>
        <v>0</v>
      </c>
      <c r="AV572" s="131">
        <f t="shared" si="256"/>
        <v>0</v>
      </c>
      <c r="AW572" s="131">
        <f t="shared" si="257"/>
        <v>0</v>
      </c>
      <c r="AX572" s="136">
        <f t="shared" si="258"/>
        <v>0</v>
      </c>
      <c r="AY572" s="133">
        <f t="shared" si="259"/>
        <v>0</v>
      </c>
      <c r="AZ572" s="131">
        <f t="shared" si="260"/>
        <v>0</v>
      </c>
      <c r="BA572" s="131">
        <f t="shared" si="261"/>
        <v>0</v>
      </c>
      <c r="BB572" s="131">
        <f t="shared" si="262"/>
        <v>0</v>
      </c>
      <c r="BC572" s="132">
        <f t="shared" si="263"/>
        <v>0</v>
      </c>
    </row>
    <row r="573" spans="1:55" x14ac:dyDescent="0.25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49"/>
      <c r="G573" s="153">
        <f t="shared" si="240"/>
        <v>0</v>
      </c>
      <c r="H573" s="134">
        <f t="shared" si="241"/>
        <v>0</v>
      </c>
      <c r="I573" s="135">
        <f t="shared" si="242"/>
        <v>0</v>
      </c>
      <c r="J573" s="167">
        <f t="shared" si="243"/>
        <v>0</v>
      </c>
      <c r="K573" s="149"/>
      <c r="L573" s="130">
        <v>0</v>
      </c>
      <c r="M573" s="131">
        <v>0</v>
      </c>
      <c r="N573" s="131">
        <v>0</v>
      </c>
      <c r="O573" s="132">
        <v>0</v>
      </c>
      <c r="P573" s="149"/>
      <c r="Q573" s="133">
        <v>0</v>
      </c>
      <c r="R573" s="131">
        <v>0</v>
      </c>
      <c r="S573" s="131">
        <v>0</v>
      </c>
      <c r="T573" s="132">
        <v>0</v>
      </c>
      <c r="U573" s="149"/>
      <c r="V573" s="133">
        <v>0</v>
      </c>
      <c r="W573" s="131">
        <v>0</v>
      </c>
      <c r="X573" s="131">
        <v>0</v>
      </c>
      <c r="Y573" s="132">
        <v>0</v>
      </c>
      <c r="Z573" s="149"/>
      <c r="AA573" s="133">
        <v>0</v>
      </c>
      <c r="AB573" s="131">
        <v>0</v>
      </c>
      <c r="AC573" s="131">
        <v>0</v>
      </c>
      <c r="AD573" s="132">
        <v>0</v>
      </c>
      <c r="AE573" s="149"/>
      <c r="AF573" s="133">
        <v>0</v>
      </c>
      <c r="AG573" s="131">
        <v>0</v>
      </c>
      <c r="AH573" s="131">
        <v>0</v>
      </c>
      <c r="AI573" s="132">
        <v>0</v>
      </c>
      <c r="AJ573" s="133">
        <f t="shared" si="244"/>
        <v>0</v>
      </c>
      <c r="AK573" s="131">
        <f t="shared" si="245"/>
        <v>0</v>
      </c>
      <c r="AL573" s="131">
        <f t="shared" si="246"/>
        <v>0</v>
      </c>
      <c r="AM573" s="131">
        <f t="shared" si="247"/>
        <v>0</v>
      </c>
      <c r="AN573" s="136">
        <f t="shared" si="248"/>
        <v>0</v>
      </c>
      <c r="AO573" s="133">
        <f t="shared" si="249"/>
        <v>0</v>
      </c>
      <c r="AP573" s="131">
        <f t="shared" si="250"/>
        <v>0</v>
      </c>
      <c r="AQ573" s="131">
        <f t="shared" si="251"/>
        <v>0</v>
      </c>
      <c r="AR573" s="131">
        <f t="shared" si="252"/>
        <v>0</v>
      </c>
      <c r="AS573" s="136">
        <f t="shared" si="253"/>
        <v>0</v>
      </c>
      <c r="AT573" s="133">
        <f t="shared" si="254"/>
        <v>0</v>
      </c>
      <c r="AU573" s="131">
        <f t="shared" si="255"/>
        <v>0</v>
      </c>
      <c r="AV573" s="131">
        <f t="shared" si="256"/>
        <v>0</v>
      </c>
      <c r="AW573" s="131">
        <f t="shared" si="257"/>
        <v>0</v>
      </c>
      <c r="AX573" s="136">
        <f t="shared" si="258"/>
        <v>0</v>
      </c>
      <c r="AY573" s="133">
        <f t="shared" si="259"/>
        <v>0</v>
      </c>
      <c r="AZ573" s="131">
        <f t="shared" si="260"/>
        <v>0</v>
      </c>
      <c r="BA573" s="131">
        <f t="shared" si="261"/>
        <v>0</v>
      </c>
      <c r="BB573" s="131">
        <f t="shared" si="262"/>
        <v>0</v>
      </c>
      <c r="BC573" s="132">
        <f t="shared" si="263"/>
        <v>0</v>
      </c>
    </row>
    <row r="574" spans="1:55" x14ac:dyDescent="0.25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49"/>
      <c r="G574" s="153">
        <f t="shared" si="240"/>
        <v>0</v>
      </c>
      <c r="H574" s="134">
        <f t="shared" si="241"/>
        <v>0</v>
      </c>
      <c r="I574" s="135">
        <f t="shared" si="242"/>
        <v>0</v>
      </c>
      <c r="J574" s="167">
        <f t="shared" si="243"/>
        <v>0</v>
      </c>
      <c r="K574" s="149"/>
      <c r="L574" s="130">
        <v>0</v>
      </c>
      <c r="M574" s="131">
        <v>0</v>
      </c>
      <c r="N574" s="131">
        <v>0</v>
      </c>
      <c r="O574" s="132">
        <v>0</v>
      </c>
      <c r="P574" s="149"/>
      <c r="Q574" s="133">
        <v>0</v>
      </c>
      <c r="R574" s="131">
        <v>0</v>
      </c>
      <c r="S574" s="131">
        <v>0</v>
      </c>
      <c r="T574" s="132">
        <v>0</v>
      </c>
      <c r="U574" s="149"/>
      <c r="V574" s="133">
        <v>0</v>
      </c>
      <c r="W574" s="131">
        <v>0</v>
      </c>
      <c r="X574" s="131">
        <v>0</v>
      </c>
      <c r="Y574" s="132">
        <v>0</v>
      </c>
      <c r="Z574" s="149"/>
      <c r="AA574" s="133">
        <v>0</v>
      </c>
      <c r="AB574" s="131">
        <v>0</v>
      </c>
      <c r="AC574" s="131">
        <v>0</v>
      </c>
      <c r="AD574" s="132">
        <v>0</v>
      </c>
      <c r="AE574" s="149"/>
      <c r="AF574" s="133">
        <v>0</v>
      </c>
      <c r="AG574" s="131">
        <v>0</v>
      </c>
      <c r="AH574" s="131">
        <v>0</v>
      </c>
      <c r="AI574" s="132">
        <v>0</v>
      </c>
      <c r="AJ574" s="133">
        <f t="shared" si="244"/>
        <v>0</v>
      </c>
      <c r="AK574" s="131">
        <f t="shared" si="245"/>
        <v>0</v>
      </c>
      <c r="AL574" s="131">
        <f t="shared" si="246"/>
        <v>0</v>
      </c>
      <c r="AM574" s="131">
        <f t="shared" si="247"/>
        <v>0</v>
      </c>
      <c r="AN574" s="136">
        <f t="shared" si="248"/>
        <v>0</v>
      </c>
      <c r="AO574" s="133">
        <f t="shared" si="249"/>
        <v>0</v>
      </c>
      <c r="AP574" s="131">
        <f t="shared" si="250"/>
        <v>0</v>
      </c>
      <c r="AQ574" s="131">
        <f t="shared" si="251"/>
        <v>0</v>
      </c>
      <c r="AR574" s="131">
        <f t="shared" si="252"/>
        <v>0</v>
      </c>
      <c r="AS574" s="136">
        <f t="shared" si="253"/>
        <v>0</v>
      </c>
      <c r="AT574" s="133">
        <f t="shared" si="254"/>
        <v>0</v>
      </c>
      <c r="AU574" s="131">
        <f t="shared" si="255"/>
        <v>0</v>
      </c>
      <c r="AV574" s="131">
        <f t="shared" si="256"/>
        <v>0</v>
      </c>
      <c r="AW574" s="131">
        <f t="shared" si="257"/>
        <v>0</v>
      </c>
      <c r="AX574" s="136">
        <f t="shared" si="258"/>
        <v>0</v>
      </c>
      <c r="AY574" s="133">
        <f t="shared" si="259"/>
        <v>0</v>
      </c>
      <c r="AZ574" s="131">
        <f t="shared" si="260"/>
        <v>0</v>
      </c>
      <c r="BA574" s="131">
        <f t="shared" si="261"/>
        <v>0</v>
      </c>
      <c r="BB574" s="131">
        <f t="shared" si="262"/>
        <v>0</v>
      </c>
      <c r="BC574" s="132">
        <f t="shared" si="263"/>
        <v>0</v>
      </c>
    </row>
    <row r="575" spans="1:55" x14ac:dyDescent="0.25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1311</v>
      </c>
      <c r="F575" s="149"/>
      <c r="G575" s="153">
        <f t="shared" si="240"/>
        <v>0</v>
      </c>
      <c r="H575" s="134">
        <f t="shared" si="241"/>
        <v>12</v>
      </c>
      <c r="I575" s="135">
        <f t="shared" si="242"/>
        <v>182.9</v>
      </c>
      <c r="J575" s="167">
        <f t="shared" si="243"/>
        <v>1042</v>
      </c>
      <c r="K575" s="149"/>
      <c r="L575" s="130">
        <v>0</v>
      </c>
      <c r="M575" s="131">
        <v>6</v>
      </c>
      <c r="N575" s="131">
        <v>92.699999999999989</v>
      </c>
      <c r="O575" s="132">
        <v>298</v>
      </c>
      <c r="P575" s="149"/>
      <c r="Q575" s="133">
        <v>0</v>
      </c>
      <c r="R575" s="131">
        <v>1</v>
      </c>
      <c r="S575" s="131">
        <v>3.4</v>
      </c>
      <c r="T575" s="132">
        <v>203</v>
      </c>
      <c r="U575" s="149"/>
      <c r="V575" s="133">
        <v>0</v>
      </c>
      <c r="W575" s="131">
        <v>0</v>
      </c>
      <c r="X575" s="131">
        <v>0</v>
      </c>
      <c r="Y575" s="132">
        <v>20</v>
      </c>
      <c r="Z575" s="149"/>
      <c r="AA575" s="133">
        <v>0</v>
      </c>
      <c r="AB575" s="131">
        <v>3</v>
      </c>
      <c r="AC575" s="131">
        <v>82.700000000000017</v>
      </c>
      <c r="AD575" s="132">
        <v>296</v>
      </c>
      <c r="AE575" s="149"/>
      <c r="AF575" s="133">
        <v>0</v>
      </c>
      <c r="AG575" s="131">
        <v>2</v>
      </c>
      <c r="AH575" s="131">
        <v>4.0999999999999996</v>
      </c>
      <c r="AI575" s="132">
        <v>245</v>
      </c>
      <c r="AJ575" s="133">
        <f t="shared" si="244"/>
        <v>298</v>
      </c>
      <c r="AK575" s="131">
        <f t="shared" si="245"/>
        <v>203</v>
      </c>
      <c r="AL575" s="131">
        <f t="shared" si="246"/>
        <v>20</v>
      </c>
      <c r="AM575" s="131">
        <f t="shared" si="247"/>
        <v>296</v>
      </c>
      <c r="AN575" s="136">
        <f t="shared" si="248"/>
        <v>245</v>
      </c>
      <c r="AO575" s="133">
        <f t="shared" si="249"/>
        <v>0</v>
      </c>
      <c r="AP575" s="131">
        <f t="shared" si="250"/>
        <v>0</v>
      </c>
      <c r="AQ575" s="131">
        <f t="shared" si="251"/>
        <v>0</v>
      </c>
      <c r="AR575" s="131">
        <f t="shared" si="252"/>
        <v>0</v>
      </c>
      <c r="AS575" s="136">
        <f t="shared" si="253"/>
        <v>0</v>
      </c>
      <c r="AT575" s="133">
        <f t="shared" si="254"/>
        <v>6</v>
      </c>
      <c r="AU575" s="131">
        <f t="shared" si="255"/>
        <v>1</v>
      </c>
      <c r="AV575" s="131">
        <f t="shared" si="256"/>
        <v>0</v>
      </c>
      <c r="AW575" s="131">
        <f t="shared" si="257"/>
        <v>3</v>
      </c>
      <c r="AX575" s="136">
        <f t="shared" si="258"/>
        <v>2</v>
      </c>
      <c r="AY575" s="133">
        <f t="shared" si="259"/>
        <v>92.699999999999989</v>
      </c>
      <c r="AZ575" s="131">
        <f t="shared" si="260"/>
        <v>3.4</v>
      </c>
      <c r="BA575" s="131">
        <f t="shared" si="261"/>
        <v>0</v>
      </c>
      <c r="BB575" s="131">
        <f t="shared" si="262"/>
        <v>82.700000000000017</v>
      </c>
      <c r="BC575" s="132">
        <f t="shared" si="263"/>
        <v>4.0999999999999996</v>
      </c>
    </row>
    <row r="576" spans="1:55" x14ac:dyDescent="0.25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49"/>
      <c r="G576" s="153">
        <f t="shared" si="240"/>
        <v>0</v>
      </c>
      <c r="H576" s="134">
        <f t="shared" si="241"/>
        <v>0</v>
      </c>
      <c r="I576" s="135">
        <f t="shared" si="242"/>
        <v>0</v>
      </c>
      <c r="J576" s="167">
        <f t="shared" si="243"/>
        <v>0</v>
      </c>
      <c r="K576" s="149"/>
      <c r="L576" s="130">
        <v>0</v>
      </c>
      <c r="M576" s="131">
        <v>0</v>
      </c>
      <c r="N576" s="131">
        <v>0</v>
      </c>
      <c r="O576" s="132">
        <v>0</v>
      </c>
      <c r="P576" s="149"/>
      <c r="Q576" s="133">
        <v>0</v>
      </c>
      <c r="R576" s="131">
        <v>0</v>
      </c>
      <c r="S576" s="131">
        <v>0</v>
      </c>
      <c r="T576" s="132">
        <v>0</v>
      </c>
      <c r="U576" s="149"/>
      <c r="V576" s="133">
        <v>0</v>
      </c>
      <c r="W576" s="131">
        <v>0</v>
      </c>
      <c r="X576" s="131">
        <v>0</v>
      </c>
      <c r="Y576" s="132">
        <v>0</v>
      </c>
      <c r="Z576" s="149"/>
      <c r="AA576" s="133">
        <v>0</v>
      </c>
      <c r="AB576" s="131">
        <v>0</v>
      </c>
      <c r="AC576" s="131">
        <v>0</v>
      </c>
      <c r="AD576" s="132">
        <v>0</v>
      </c>
      <c r="AE576" s="149"/>
      <c r="AF576" s="133">
        <v>0</v>
      </c>
      <c r="AG576" s="131">
        <v>0</v>
      </c>
      <c r="AH576" s="131">
        <v>0</v>
      </c>
      <c r="AI576" s="132">
        <v>0</v>
      </c>
      <c r="AJ576" s="133">
        <f t="shared" si="244"/>
        <v>0</v>
      </c>
      <c r="AK576" s="131">
        <f t="shared" si="245"/>
        <v>0</v>
      </c>
      <c r="AL576" s="131">
        <f t="shared" si="246"/>
        <v>0</v>
      </c>
      <c r="AM576" s="131">
        <f t="shared" si="247"/>
        <v>0</v>
      </c>
      <c r="AN576" s="136">
        <f t="shared" si="248"/>
        <v>0</v>
      </c>
      <c r="AO576" s="133">
        <f t="shared" si="249"/>
        <v>0</v>
      </c>
      <c r="AP576" s="131">
        <f t="shared" si="250"/>
        <v>0</v>
      </c>
      <c r="AQ576" s="131">
        <f t="shared" si="251"/>
        <v>0</v>
      </c>
      <c r="AR576" s="131">
        <f t="shared" si="252"/>
        <v>0</v>
      </c>
      <c r="AS576" s="136">
        <f t="shared" si="253"/>
        <v>0</v>
      </c>
      <c r="AT576" s="133">
        <f t="shared" si="254"/>
        <v>0</v>
      </c>
      <c r="AU576" s="131">
        <f t="shared" si="255"/>
        <v>0</v>
      </c>
      <c r="AV576" s="131">
        <f t="shared" si="256"/>
        <v>0</v>
      </c>
      <c r="AW576" s="131">
        <f t="shared" si="257"/>
        <v>0</v>
      </c>
      <c r="AX576" s="136">
        <f t="shared" si="258"/>
        <v>0</v>
      </c>
      <c r="AY576" s="133">
        <f t="shared" si="259"/>
        <v>0</v>
      </c>
      <c r="AZ576" s="131">
        <f t="shared" si="260"/>
        <v>0</v>
      </c>
      <c r="BA576" s="131">
        <f t="shared" si="261"/>
        <v>0</v>
      </c>
      <c r="BB576" s="131">
        <f t="shared" si="262"/>
        <v>0</v>
      </c>
      <c r="BC576" s="132">
        <f t="shared" si="263"/>
        <v>0</v>
      </c>
    </row>
    <row r="577" spans="1:55" x14ac:dyDescent="0.25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49"/>
      <c r="G577" s="153">
        <f t="shared" si="240"/>
        <v>0</v>
      </c>
      <c r="H577" s="134">
        <f t="shared" si="241"/>
        <v>0</v>
      </c>
      <c r="I577" s="135">
        <f t="shared" si="242"/>
        <v>0</v>
      </c>
      <c r="J577" s="167">
        <f t="shared" si="243"/>
        <v>0</v>
      </c>
      <c r="K577" s="149"/>
      <c r="L577" s="130">
        <v>0</v>
      </c>
      <c r="M577" s="131">
        <v>0</v>
      </c>
      <c r="N577" s="131">
        <v>0</v>
      </c>
      <c r="O577" s="132">
        <v>0</v>
      </c>
      <c r="P577" s="149"/>
      <c r="Q577" s="133">
        <v>0</v>
      </c>
      <c r="R577" s="131">
        <v>0</v>
      </c>
      <c r="S577" s="131">
        <v>0</v>
      </c>
      <c r="T577" s="132">
        <v>0</v>
      </c>
      <c r="U577" s="149"/>
      <c r="V577" s="133">
        <v>0</v>
      </c>
      <c r="W577" s="131">
        <v>0</v>
      </c>
      <c r="X577" s="131">
        <v>0</v>
      </c>
      <c r="Y577" s="132">
        <v>0</v>
      </c>
      <c r="Z577" s="149"/>
      <c r="AA577" s="133">
        <v>0</v>
      </c>
      <c r="AB577" s="131">
        <v>0</v>
      </c>
      <c r="AC577" s="131">
        <v>0</v>
      </c>
      <c r="AD577" s="132">
        <v>0</v>
      </c>
      <c r="AE577" s="149"/>
      <c r="AF577" s="133">
        <v>0</v>
      </c>
      <c r="AG577" s="131">
        <v>0</v>
      </c>
      <c r="AH577" s="131">
        <v>0</v>
      </c>
      <c r="AI577" s="132">
        <v>0</v>
      </c>
      <c r="AJ577" s="133">
        <f t="shared" si="244"/>
        <v>0</v>
      </c>
      <c r="AK577" s="131">
        <f t="shared" si="245"/>
        <v>0</v>
      </c>
      <c r="AL577" s="131">
        <f t="shared" si="246"/>
        <v>0</v>
      </c>
      <c r="AM577" s="131">
        <f t="shared" si="247"/>
        <v>0</v>
      </c>
      <c r="AN577" s="136">
        <f t="shared" si="248"/>
        <v>0</v>
      </c>
      <c r="AO577" s="133">
        <f t="shared" si="249"/>
        <v>0</v>
      </c>
      <c r="AP577" s="131">
        <f t="shared" si="250"/>
        <v>0</v>
      </c>
      <c r="AQ577" s="131">
        <f t="shared" si="251"/>
        <v>0</v>
      </c>
      <c r="AR577" s="131">
        <f t="shared" si="252"/>
        <v>0</v>
      </c>
      <c r="AS577" s="136">
        <f t="shared" si="253"/>
        <v>0</v>
      </c>
      <c r="AT577" s="133">
        <f t="shared" si="254"/>
        <v>0</v>
      </c>
      <c r="AU577" s="131">
        <f t="shared" si="255"/>
        <v>0</v>
      </c>
      <c r="AV577" s="131">
        <f t="shared" si="256"/>
        <v>0</v>
      </c>
      <c r="AW577" s="131">
        <f t="shared" si="257"/>
        <v>0</v>
      </c>
      <c r="AX577" s="136">
        <f t="shared" si="258"/>
        <v>0</v>
      </c>
      <c r="AY577" s="133">
        <f t="shared" si="259"/>
        <v>0</v>
      </c>
      <c r="AZ577" s="131">
        <f t="shared" si="260"/>
        <v>0</v>
      </c>
      <c r="BA577" s="131">
        <f t="shared" si="261"/>
        <v>0</v>
      </c>
      <c r="BB577" s="131">
        <f t="shared" si="262"/>
        <v>0</v>
      </c>
      <c r="BC577" s="132">
        <f t="shared" si="263"/>
        <v>0</v>
      </c>
    </row>
    <row r="578" spans="1:55" x14ac:dyDescent="0.25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49"/>
      <c r="G578" s="153">
        <f t="shared" si="240"/>
        <v>0</v>
      </c>
      <c r="H578" s="134">
        <f t="shared" si="241"/>
        <v>1</v>
      </c>
      <c r="I578" s="135">
        <f t="shared" si="242"/>
        <v>2.2999999999999998</v>
      </c>
      <c r="J578" s="167">
        <f t="shared" si="243"/>
        <v>153</v>
      </c>
      <c r="K578" s="149"/>
      <c r="L578" s="130">
        <v>0</v>
      </c>
      <c r="M578" s="131">
        <v>1</v>
      </c>
      <c r="N578" s="131">
        <v>2.2999999999999998</v>
      </c>
      <c r="O578" s="132">
        <v>113</v>
      </c>
      <c r="P578" s="149"/>
      <c r="Q578" s="133">
        <v>0</v>
      </c>
      <c r="R578" s="131">
        <v>0</v>
      </c>
      <c r="S578" s="131">
        <v>0</v>
      </c>
      <c r="T578" s="132">
        <v>0</v>
      </c>
      <c r="U578" s="149"/>
      <c r="V578" s="133">
        <v>0</v>
      </c>
      <c r="W578" s="131">
        <v>0</v>
      </c>
      <c r="X578" s="131">
        <v>0</v>
      </c>
      <c r="Y578" s="132">
        <v>20</v>
      </c>
      <c r="Z578" s="149"/>
      <c r="AA578" s="133">
        <v>0</v>
      </c>
      <c r="AB578" s="131">
        <v>0</v>
      </c>
      <c r="AC578" s="131">
        <v>0</v>
      </c>
      <c r="AD578" s="132">
        <v>0</v>
      </c>
      <c r="AE578" s="149"/>
      <c r="AF578" s="133">
        <v>0</v>
      </c>
      <c r="AG578" s="131">
        <v>0</v>
      </c>
      <c r="AH578" s="131">
        <v>0</v>
      </c>
      <c r="AI578" s="132">
        <v>20</v>
      </c>
      <c r="AJ578" s="133">
        <f t="shared" si="244"/>
        <v>113</v>
      </c>
      <c r="AK578" s="131">
        <f t="shared" si="245"/>
        <v>0</v>
      </c>
      <c r="AL578" s="131">
        <f t="shared" si="246"/>
        <v>20</v>
      </c>
      <c r="AM578" s="131">
        <f t="shared" si="247"/>
        <v>0</v>
      </c>
      <c r="AN578" s="136">
        <f t="shared" si="248"/>
        <v>20</v>
      </c>
      <c r="AO578" s="133">
        <f t="shared" si="249"/>
        <v>0</v>
      </c>
      <c r="AP578" s="131">
        <f t="shared" si="250"/>
        <v>0</v>
      </c>
      <c r="AQ578" s="131">
        <f t="shared" si="251"/>
        <v>0</v>
      </c>
      <c r="AR578" s="131">
        <f t="shared" si="252"/>
        <v>0</v>
      </c>
      <c r="AS578" s="136">
        <f t="shared" si="253"/>
        <v>0</v>
      </c>
      <c r="AT578" s="133">
        <f t="shared" si="254"/>
        <v>1</v>
      </c>
      <c r="AU578" s="131">
        <f t="shared" si="255"/>
        <v>0</v>
      </c>
      <c r="AV578" s="131">
        <f t="shared" si="256"/>
        <v>0</v>
      </c>
      <c r="AW578" s="131">
        <f t="shared" si="257"/>
        <v>0</v>
      </c>
      <c r="AX578" s="136">
        <f t="shared" si="258"/>
        <v>0</v>
      </c>
      <c r="AY578" s="133">
        <f t="shared" si="259"/>
        <v>2.2999999999999998</v>
      </c>
      <c r="AZ578" s="131">
        <f t="shared" si="260"/>
        <v>0</v>
      </c>
      <c r="BA578" s="131">
        <f t="shared" si="261"/>
        <v>0</v>
      </c>
      <c r="BB578" s="131">
        <f t="shared" si="262"/>
        <v>0</v>
      </c>
      <c r="BC578" s="132">
        <f t="shared" si="263"/>
        <v>0</v>
      </c>
    </row>
    <row r="579" spans="1:55" x14ac:dyDescent="0.25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49"/>
      <c r="G579" s="153">
        <f t="shared" ref="G579:G642" si="264">LARGE(AO579:AS579,1)+LARGE(AO579:AS579,2)+LARGE(AO579:AS579,3)+LARGE(AO579:AS579,4)</f>
        <v>0</v>
      </c>
      <c r="H579" s="134">
        <f t="shared" ref="H579:H642" si="265">LARGE(AT579:AX579,1)+LARGE(AT579:AX579,2)+LARGE(AT579:AX579,3)+LARGE(AT579:AX579,4)</f>
        <v>0</v>
      </c>
      <c r="I579" s="135">
        <f t="shared" ref="I579:I642" si="266">LARGE(AY579:BC579,1)+LARGE(AY579:BC579,2)+LARGE(AY579:BC579,3)+LARGE(AY579:BC579,4)</f>
        <v>0</v>
      </c>
      <c r="J579" s="167">
        <f t="shared" ref="J579:J642" si="267">LARGE(AJ579:AN579,1)+LARGE(AJ579:AN579,2)+LARGE(AJ579:AN579,3)+LARGE(AJ579:AN579,4)</f>
        <v>0</v>
      </c>
      <c r="K579" s="149"/>
      <c r="L579" s="130">
        <v>0</v>
      </c>
      <c r="M579" s="131">
        <v>0</v>
      </c>
      <c r="N579" s="131">
        <v>0</v>
      </c>
      <c r="O579" s="132">
        <v>0</v>
      </c>
      <c r="P579" s="149"/>
      <c r="Q579" s="133">
        <v>0</v>
      </c>
      <c r="R579" s="131">
        <v>0</v>
      </c>
      <c r="S579" s="131">
        <v>0</v>
      </c>
      <c r="T579" s="132">
        <v>0</v>
      </c>
      <c r="U579" s="149"/>
      <c r="V579" s="133">
        <v>0</v>
      </c>
      <c r="W579" s="131">
        <v>0</v>
      </c>
      <c r="X579" s="131">
        <v>0</v>
      </c>
      <c r="Y579" s="132">
        <v>0</v>
      </c>
      <c r="Z579" s="149"/>
      <c r="AA579" s="133">
        <v>0</v>
      </c>
      <c r="AB579" s="131">
        <v>0</v>
      </c>
      <c r="AC579" s="131">
        <v>0</v>
      </c>
      <c r="AD579" s="132">
        <v>0</v>
      </c>
      <c r="AE579" s="149"/>
      <c r="AF579" s="133">
        <v>0</v>
      </c>
      <c r="AG579" s="131">
        <v>0</v>
      </c>
      <c r="AH579" s="131">
        <v>0</v>
      </c>
      <c r="AI579" s="132">
        <v>0</v>
      </c>
      <c r="AJ579" s="133">
        <f t="shared" ref="AJ579:AJ642" si="268">O579</f>
        <v>0</v>
      </c>
      <c r="AK579" s="131">
        <f t="shared" ref="AK579:AK642" si="269">T579</f>
        <v>0</v>
      </c>
      <c r="AL579" s="131">
        <f t="shared" ref="AL579:AL642" si="270">Y579</f>
        <v>0</v>
      </c>
      <c r="AM579" s="131">
        <f t="shared" ref="AM579:AM642" si="271">AD579</f>
        <v>0</v>
      </c>
      <c r="AN579" s="136">
        <f t="shared" ref="AN579:AN642" si="272">AI579</f>
        <v>0</v>
      </c>
      <c r="AO579" s="133">
        <f t="shared" ref="AO579:AO642" si="273">L579</f>
        <v>0</v>
      </c>
      <c r="AP579" s="131">
        <f t="shared" ref="AP579:AP642" si="274">Q579</f>
        <v>0</v>
      </c>
      <c r="AQ579" s="131">
        <f t="shared" ref="AQ579:AQ642" si="275">V579</f>
        <v>0</v>
      </c>
      <c r="AR579" s="131">
        <f t="shared" ref="AR579:AR642" si="276">AA579</f>
        <v>0</v>
      </c>
      <c r="AS579" s="136">
        <f t="shared" ref="AS579:AS642" si="277">AF579</f>
        <v>0</v>
      </c>
      <c r="AT579" s="133">
        <f t="shared" ref="AT579:AT642" si="278">M579</f>
        <v>0</v>
      </c>
      <c r="AU579" s="131">
        <f t="shared" ref="AU579:AU642" si="279">R579</f>
        <v>0</v>
      </c>
      <c r="AV579" s="131">
        <f t="shared" ref="AV579:AV642" si="280">W579</f>
        <v>0</v>
      </c>
      <c r="AW579" s="131">
        <f t="shared" ref="AW579:AW642" si="281">AB579</f>
        <v>0</v>
      </c>
      <c r="AX579" s="136">
        <f t="shared" ref="AX579:AX642" si="282">AG579</f>
        <v>0</v>
      </c>
      <c r="AY579" s="133">
        <f t="shared" ref="AY579:AY642" si="283">N579</f>
        <v>0</v>
      </c>
      <c r="AZ579" s="131">
        <f t="shared" ref="AZ579:AZ642" si="284">S579</f>
        <v>0</v>
      </c>
      <c r="BA579" s="131">
        <f t="shared" ref="BA579:BA642" si="285">X579</f>
        <v>0</v>
      </c>
      <c r="BB579" s="131">
        <f t="shared" ref="BB579:BB642" si="286">AC579</f>
        <v>0</v>
      </c>
      <c r="BC579" s="132">
        <f t="shared" ref="BC579:BC642" si="287">AH579</f>
        <v>0</v>
      </c>
    </row>
    <row r="580" spans="1:55" x14ac:dyDescent="0.25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49"/>
      <c r="G580" s="153">
        <f t="shared" si="264"/>
        <v>0</v>
      </c>
      <c r="H580" s="134">
        <f t="shared" si="265"/>
        <v>0</v>
      </c>
      <c r="I580" s="135">
        <f t="shared" si="266"/>
        <v>0</v>
      </c>
      <c r="J580" s="167">
        <f t="shared" si="267"/>
        <v>0</v>
      </c>
      <c r="K580" s="149"/>
      <c r="L580" s="130">
        <v>0</v>
      </c>
      <c r="M580" s="131">
        <v>0</v>
      </c>
      <c r="N580" s="131">
        <v>0</v>
      </c>
      <c r="O580" s="132">
        <v>0</v>
      </c>
      <c r="P580" s="149"/>
      <c r="Q580" s="133">
        <v>0</v>
      </c>
      <c r="R580" s="131">
        <v>0</v>
      </c>
      <c r="S580" s="131">
        <v>0</v>
      </c>
      <c r="T580" s="132">
        <v>0</v>
      </c>
      <c r="U580" s="149"/>
      <c r="V580" s="133">
        <v>0</v>
      </c>
      <c r="W580" s="131">
        <v>0</v>
      </c>
      <c r="X580" s="131">
        <v>0</v>
      </c>
      <c r="Y580" s="132">
        <v>0</v>
      </c>
      <c r="Z580" s="149"/>
      <c r="AA580" s="133">
        <v>0</v>
      </c>
      <c r="AB580" s="131">
        <v>0</v>
      </c>
      <c r="AC580" s="131">
        <v>0</v>
      </c>
      <c r="AD580" s="132">
        <v>0</v>
      </c>
      <c r="AE580" s="149"/>
      <c r="AF580" s="133">
        <v>0</v>
      </c>
      <c r="AG580" s="131">
        <v>0</v>
      </c>
      <c r="AH580" s="131">
        <v>0</v>
      </c>
      <c r="AI580" s="132">
        <v>0</v>
      </c>
      <c r="AJ580" s="133">
        <f t="shared" si="268"/>
        <v>0</v>
      </c>
      <c r="AK580" s="131">
        <f t="shared" si="269"/>
        <v>0</v>
      </c>
      <c r="AL580" s="131">
        <f t="shared" si="270"/>
        <v>0</v>
      </c>
      <c r="AM580" s="131">
        <f t="shared" si="271"/>
        <v>0</v>
      </c>
      <c r="AN580" s="136">
        <f t="shared" si="272"/>
        <v>0</v>
      </c>
      <c r="AO580" s="133">
        <f t="shared" si="273"/>
        <v>0</v>
      </c>
      <c r="AP580" s="131">
        <f t="shared" si="274"/>
        <v>0</v>
      </c>
      <c r="AQ580" s="131">
        <f t="shared" si="275"/>
        <v>0</v>
      </c>
      <c r="AR580" s="131">
        <f t="shared" si="276"/>
        <v>0</v>
      </c>
      <c r="AS580" s="136">
        <f t="shared" si="277"/>
        <v>0</v>
      </c>
      <c r="AT580" s="133">
        <f t="shared" si="278"/>
        <v>0</v>
      </c>
      <c r="AU580" s="131">
        <f t="shared" si="279"/>
        <v>0</v>
      </c>
      <c r="AV580" s="131">
        <f t="shared" si="280"/>
        <v>0</v>
      </c>
      <c r="AW580" s="131">
        <f t="shared" si="281"/>
        <v>0</v>
      </c>
      <c r="AX580" s="136">
        <f t="shared" si="282"/>
        <v>0</v>
      </c>
      <c r="AY580" s="133">
        <f t="shared" si="283"/>
        <v>0</v>
      </c>
      <c r="AZ580" s="131">
        <f t="shared" si="284"/>
        <v>0</v>
      </c>
      <c r="BA580" s="131">
        <f t="shared" si="285"/>
        <v>0</v>
      </c>
      <c r="BB580" s="131">
        <f t="shared" si="286"/>
        <v>0</v>
      </c>
      <c r="BC580" s="132">
        <f t="shared" si="287"/>
        <v>0</v>
      </c>
    </row>
    <row r="581" spans="1:55" x14ac:dyDescent="0.25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49"/>
      <c r="G581" s="153">
        <f t="shared" si="264"/>
        <v>0</v>
      </c>
      <c r="H581" s="134">
        <f t="shared" si="265"/>
        <v>0</v>
      </c>
      <c r="I581" s="135">
        <f t="shared" si="266"/>
        <v>0</v>
      </c>
      <c r="J581" s="167">
        <f t="shared" si="267"/>
        <v>0</v>
      </c>
      <c r="K581" s="149"/>
      <c r="L581" s="130">
        <v>0</v>
      </c>
      <c r="M581" s="131">
        <v>0</v>
      </c>
      <c r="N581" s="131">
        <v>0</v>
      </c>
      <c r="O581" s="132">
        <v>0</v>
      </c>
      <c r="P581" s="149"/>
      <c r="Q581" s="133">
        <v>0</v>
      </c>
      <c r="R581" s="131">
        <v>0</v>
      </c>
      <c r="S581" s="131">
        <v>0</v>
      </c>
      <c r="T581" s="132">
        <v>0</v>
      </c>
      <c r="U581" s="149"/>
      <c r="V581" s="133">
        <v>0</v>
      </c>
      <c r="W581" s="131">
        <v>0</v>
      </c>
      <c r="X581" s="131">
        <v>0</v>
      </c>
      <c r="Y581" s="132">
        <v>0</v>
      </c>
      <c r="Z581" s="149"/>
      <c r="AA581" s="133">
        <v>0</v>
      </c>
      <c r="AB581" s="131">
        <v>0</v>
      </c>
      <c r="AC581" s="131">
        <v>0</v>
      </c>
      <c r="AD581" s="132">
        <v>0</v>
      </c>
      <c r="AE581" s="149"/>
      <c r="AF581" s="133">
        <v>0</v>
      </c>
      <c r="AG581" s="131">
        <v>0</v>
      </c>
      <c r="AH581" s="131">
        <v>0</v>
      </c>
      <c r="AI581" s="132">
        <v>0</v>
      </c>
      <c r="AJ581" s="133">
        <f t="shared" si="268"/>
        <v>0</v>
      </c>
      <c r="AK581" s="131">
        <f t="shared" si="269"/>
        <v>0</v>
      </c>
      <c r="AL581" s="131">
        <f t="shared" si="270"/>
        <v>0</v>
      </c>
      <c r="AM581" s="131">
        <f t="shared" si="271"/>
        <v>0</v>
      </c>
      <c r="AN581" s="136">
        <f t="shared" si="272"/>
        <v>0</v>
      </c>
      <c r="AO581" s="133">
        <f t="shared" si="273"/>
        <v>0</v>
      </c>
      <c r="AP581" s="131">
        <f t="shared" si="274"/>
        <v>0</v>
      </c>
      <c r="AQ581" s="131">
        <f t="shared" si="275"/>
        <v>0</v>
      </c>
      <c r="AR581" s="131">
        <f t="shared" si="276"/>
        <v>0</v>
      </c>
      <c r="AS581" s="136">
        <f t="shared" si="277"/>
        <v>0</v>
      </c>
      <c r="AT581" s="133">
        <f t="shared" si="278"/>
        <v>0</v>
      </c>
      <c r="AU581" s="131">
        <f t="shared" si="279"/>
        <v>0</v>
      </c>
      <c r="AV581" s="131">
        <f t="shared" si="280"/>
        <v>0</v>
      </c>
      <c r="AW581" s="131">
        <f t="shared" si="281"/>
        <v>0</v>
      </c>
      <c r="AX581" s="136">
        <f t="shared" si="282"/>
        <v>0</v>
      </c>
      <c r="AY581" s="133">
        <f t="shared" si="283"/>
        <v>0</v>
      </c>
      <c r="AZ581" s="131">
        <f t="shared" si="284"/>
        <v>0</v>
      </c>
      <c r="BA581" s="131">
        <f t="shared" si="285"/>
        <v>0</v>
      </c>
      <c r="BB581" s="131">
        <f t="shared" si="286"/>
        <v>0</v>
      </c>
      <c r="BC581" s="132">
        <f t="shared" si="287"/>
        <v>0</v>
      </c>
    </row>
    <row r="582" spans="1:55" x14ac:dyDescent="0.25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49"/>
      <c r="G582" s="153">
        <f t="shared" si="264"/>
        <v>1</v>
      </c>
      <c r="H582" s="134">
        <f t="shared" si="265"/>
        <v>16</v>
      </c>
      <c r="I582" s="135">
        <f t="shared" si="266"/>
        <v>161.29999999999998</v>
      </c>
      <c r="J582" s="167">
        <f t="shared" si="267"/>
        <v>1132</v>
      </c>
      <c r="K582" s="149"/>
      <c r="L582" s="130">
        <v>1</v>
      </c>
      <c r="M582" s="131">
        <v>6</v>
      </c>
      <c r="N582" s="131">
        <v>53.999999999999993</v>
      </c>
      <c r="O582" s="132">
        <v>276</v>
      </c>
      <c r="P582" s="149"/>
      <c r="Q582" s="133">
        <v>0</v>
      </c>
      <c r="R582" s="131">
        <v>4</v>
      </c>
      <c r="S582" s="131">
        <v>19</v>
      </c>
      <c r="T582" s="132">
        <v>279</v>
      </c>
      <c r="U582" s="149"/>
      <c r="V582" s="133">
        <v>0</v>
      </c>
      <c r="W582" s="131">
        <v>0</v>
      </c>
      <c r="X582" s="131">
        <v>0</v>
      </c>
      <c r="Y582" s="132">
        <v>20</v>
      </c>
      <c r="Z582" s="149"/>
      <c r="AA582" s="133">
        <v>0</v>
      </c>
      <c r="AB582" s="131">
        <v>4</v>
      </c>
      <c r="AC582" s="131">
        <v>61.099999999999994</v>
      </c>
      <c r="AD582" s="132">
        <v>286</v>
      </c>
      <c r="AE582" s="149"/>
      <c r="AF582" s="133">
        <v>0</v>
      </c>
      <c r="AG582" s="131">
        <v>2</v>
      </c>
      <c r="AH582" s="131">
        <v>27.2</v>
      </c>
      <c r="AI582" s="132">
        <v>291</v>
      </c>
      <c r="AJ582" s="133">
        <f t="shared" si="268"/>
        <v>276</v>
      </c>
      <c r="AK582" s="131">
        <f t="shared" si="269"/>
        <v>279</v>
      </c>
      <c r="AL582" s="131">
        <f t="shared" si="270"/>
        <v>20</v>
      </c>
      <c r="AM582" s="131">
        <f t="shared" si="271"/>
        <v>286</v>
      </c>
      <c r="AN582" s="136">
        <f t="shared" si="272"/>
        <v>291</v>
      </c>
      <c r="AO582" s="133">
        <f t="shared" si="273"/>
        <v>1</v>
      </c>
      <c r="AP582" s="131">
        <f t="shared" si="274"/>
        <v>0</v>
      </c>
      <c r="AQ582" s="131">
        <f t="shared" si="275"/>
        <v>0</v>
      </c>
      <c r="AR582" s="131">
        <f t="shared" si="276"/>
        <v>0</v>
      </c>
      <c r="AS582" s="136">
        <f t="shared" si="277"/>
        <v>0</v>
      </c>
      <c r="AT582" s="133">
        <f t="shared" si="278"/>
        <v>6</v>
      </c>
      <c r="AU582" s="131">
        <f t="shared" si="279"/>
        <v>4</v>
      </c>
      <c r="AV582" s="131">
        <f t="shared" si="280"/>
        <v>0</v>
      </c>
      <c r="AW582" s="131">
        <f t="shared" si="281"/>
        <v>4</v>
      </c>
      <c r="AX582" s="136">
        <f t="shared" si="282"/>
        <v>2</v>
      </c>
      <c r="AY582" s="133">
        <f t="shared" si="283"/>
        <v>53.999999999999993</v>
      </c>
      <c r="AZ582" s="131">
        <f t="shared" si="284"/>
        <v>19</v>
      </c>
      <c r="BA582" s="131">
        <f t="shared" si="285"/>
        <v>0</v>
      </c>
      <c r="BB582" s="131">
        <f t="shared" si="286"/>
        <v>61.099999999999994</v>
      </c>
      <c r="BC582" s="132">
        <f t="shared" si="287"/>
        <v>27.2</v>
      </c>
    </row>
    <row r="583" spans="1:55" x14ac:dyDescent="0.25">
      <c r="A583" s="138" t="s">
        <v>1202</v>
      </c>
      <c r="B583" s="131" t="s">
        <v>1728</v>
      </c>
      <c r="C583" s="131" t="s">
        <v>1163</v>
      </c>
      <c r="D583" s="131" t="s">
        <v>1216</v>
      </c>
      <c r="E583" s="132" t="s">
        <v>1311</v>
      </c>
      <c r="F583" s="149"/>
      <c r="G583" s="153">
        <f t="shared" si="264"/>
        <v>0</v>
      </c>
      <c r="H583" s="134">
        <f t="shared" si="265"/>
        <v>0</v>
      </c>
      <c r="I583" s="135">
        <f t="shared" si="266"/>
        <v>0</v>
      </c>
      <c r="J583" s="167">
        <f t="shared" si="267"/>
        <v>0</v>
      </c>
      <c r="K583" s="149"/>
      <c r="L583" s="130">
        <v>0</v>
      </c>
      <c r="M583" s="131">
        <v>0</v>
      </c>
      <c r="N583" s="131">
        <v>0</v>
      </c>
      <c r="O583" s="132">
        <v>0</v>
      </c>
      <c r="P583" s="149"/>
      <c r="Q583" s="133">
        <v>0</v>
      </c>
      <c r="R583" s="131">
        <v>0</v>
      </c>
      <c r="S583" s="131">
        <v>0</v>
      </c>
      <c r="T583" s="132">
        <v>0</v>
      </c>
      <c r="U583" s="149"/>
      <c r="V583" s="133">
        <v>0</v>
      </c>
      <c r="W583" s="131">
        <v>0</v>
      </c>
      <c r="X583" s="131">
        <v>0</v>
      </c>
      <c r="Y583" s="132">
        <v>0</v>
      </c>
      <c r="Z583" s="149"/>
      <c r="AA583" s="133">
        <v>0</v>
      </c>
      <c r="AB583" s="131">
        <v>0</v>
      </c>
      <c r="AC583" s="131">
        <v>0</v>
      </c>
      <c r="AD583" s="132">
        <v>0</v>
      </c>
      <c r="AE583" s="149"/>
      <c r="AF583" s="133">
        <v>0</v>
      </c>
      <c r="AG583" s="131">
        <v>0</v>
      </c>
      <c r="AH583" s="131">
        <v>0</v>
      </c>
      <c r="AI583" s="132">
        <v>0</v>
      </c>
      <c r="AJ583" s="133">
        <f t="shared" si="268"/>
        <v>0</v>
      </c>
      <c r="AK583" s="131">
        <f t="shared" si="269"/>
        <v>0</v>
      </c>
      <c r="AL583" s="131">
        <f t="shared" si="270"/>
        <v>0</v>
      </c>
      <c r="AM583" s="131">
        <f t="shared" si="271"/>
        <v>0</v>
      </c>
      <c r="AN583" s="136">
        <f t="shared" si="272"/>
        <v>0</v>
      </c>
      <c r="AO583" s="133">
        <f t="shared" si="273"/>
        <v>0</v>
      </c>
      <c r="AP583" s="131">
        <f t="shared" si="274"/>
        <v>0</v>
      </c>
      <c r="AQ583" s="131">
        <f t="shared" si="275"/>
        <v>0</v>
      </c>
      <c r="AR583" s="131">
        <f t="shared" si="276"/>
        <v>0</v>
      </c>
      <c r="AS583" s="136">
        <f t="shared" si="277"/>
        <v>0</v>
      </c>
      <c r="AT583" s="133">
        <f t="shared" si="278"/>
        <v>0</v>
      </c>
      <c r="AU583" s="131">
        <f t="shared" si="279"/>
        <v>0</v>
      </c>
      <c r="AV583" s="131">
        <f t="shared" si="280"/>
        <v>0</v>
      </c>
      <c r="AW583" s="131">
        <f t="shared" si="281"/>
        <v>0</v>
      </c>
      <c r="AX583" s="136">
        <f t="shared" si="282"/>
        <v>0</v>
      </c>
      <c r="AY583" s="133">
        <f t="shared" si="283"/>
        <v>0</v>
      </c>
      <c r="AZ583" s="131">
        <f t="shared" si="284"/>
        <v>0</v>
      </c>
      <c r="BA583" s="131">
        <f t="shared" si="285"/>
        <v>0</v>
      </c>
      <c r="BB583" s="131">
        <f t="shared" si="286"/>
        <v>0</v>
      </c>
      <c r="BC583" s="132">
        <f t="shared" si="287"/>
        <v>0</v>
      </c>
    </row>
    <row r="584" spans="1:55" x14ac:dyDescent="0.25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1311</v>
      </c>
      <c r="F584" s="149"/>
      <c r="G584" s="153">
        <f t="shared" si="264"/>
        <v>0</v>
      </c>
      <c r="H584" s="134">
        <f t="shared" si="265"/>
        <v>0</v>
      </c>
      <c r="I584" s="135">
        <f t="shared" si="266"/>
        <v>0</v>
      </c>
      <c r="J584" s="167">
        <f t="shared" si="267"/>
        <v>0</v>
      </c>
      <c r="K584" s="149"/>
      <c r="L584" s="130">
        <v>0</v>
      </c>
      <c r="M584" s="131">
        <v>0</v>
      </c>
      <c r="N584" s="131">
        <v>0</v>
      </c>
      <c r="O584" s="132">
        <v>0</v>
      </c>
      <c r="P584" s="149"/>
      <c r="Q584" s="133">
        <v>0</v>
      </c>
      <c r="R584" s="131">
        <v>0</v>
      </c>
      <c r="S584" s="131">
        <v>0</v>
      </c>
      <c r="T584" s="132">
        <v>0</v>
      </c>
      <c r="U584" s="149"/>
      <c r="V584" s="133">
        <v>0</v>
      </c>
      <c r="W584" s="131">
        <v>0</v>
      </c>
      <c r="X584" s="131">
        <v>0</v>
      </c>
      <c r="Y584" s="132">
        <v>0</v>
      </c>
      <c r="Z584" s="149"/>
      <c r="AA584" s="133">
        <v>0</v>
      </c>
      <c r="AB584" s="131">
        <v>0</v>
      </c>
      <c r="AC584" s="131">
        <v>0</v>
      </c>
      <c r="AD584" s="132">
        <v>0</v>
      </c>
      <c r="AE584" s="149"/>
      <c r="AF584" s="133">
        <v>0</v>
      </c>
      <c r="AG584" s="131">
        <v>0</v>
      </c>
      <c r="AH584" s="131">
        <v>0</v>
      </c>
      <c r="AI584" s="132">
        <v>0</v>
      </c>
      <c r="AJ584" s="133">
        <f t="shared" si="268"/>
        <v>0</v>
      </c>
      <c r="AK584" s="131">
        <f t="shared" si="269"/>
        <v>0</v>
      </c>
      <c r="AL584" s="131">
        <f t="shared" si="270"/>
        <v>0</v>
      </c>
      <c r="AM584" s="131">
        <f t="shared" si="271"/>
        <v>0</v>
      </c>
      <c r="AN584" s="136">
        <f t="shared" si="272"/>
        <v>0</v>
      </c>
      <c r="AO584" s="133">
        <f t="shared" si="273"/>
        <v>0</v>
      </c>
      <c r="AP584" s="131">
        <f t="shared" si="274"/>
        <v>0</v>
      </c>
      <c r="AQ584" s="131">
        <f t="shared" si="275"/>
        <v>0</v>
      </c>
      <c r="AR584" s="131">
        <f t="shared" si="276"/>
        <v>0</v>
      </c>
      <c r="AS584" s="136">
        <f t="shared" si="277"/>
        <v>0</v>
      </c>
      <c r="AT584" s="133">
        <f t="shared" si="278"/>
        <v>0</v>
      </c>
      <c r="AU584" s="131">
        <f t="shared" si="279"/>
        <v>0</v>
      </c>
      <c r="AV584" s="131">
        <f t="shared" si="280"/>
        <v>0</v>
      </c>
      <c r="AW584" s="131">
        <f t="shared" si="281"/>
        <v>0</v>
      </c>
      <c r="AX584" s="136">
        <f t="shared" si="282"/>
        <v>0</v>
      </c>
      <c r="AY584" s="133">
        <f t="shared" si="283"/>
        <v>0</v>
      </c>
      <c r="AZ584" s="131">
        <f t="shared" si="284"/>
        <v>0</v>
      </c>
      <c r="BA584" s="131">
        <f t="shared" si="285"/>
        <v>0</v>
      </c>
      <c r="BB584" s="131">
        <f t="shared" si="286"/>
        <v>0</v>
      </c>
      <c r="BC584" s="132">
        <f t="shared" si="287"/>
        <v>0</v>
      </c>
    </row>
    <row r="585" spans="1:55" x14ac:dyDescent="0.25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49"/>
      <c r="G585" s="153">
        <f t="shared" si="264"/>
        <v>0</v>
      </c>
      <c r="H585" s="134">
        <f t="shared" si="265"/>
        <v>2</v>
      </c>
      <c r="I585" s="135">
        <f t="shared" si="266"/>
        <v>5.9</v>
      </c>
      <c r="J585" s="167">
        <f t="shared" si="267"/>
        <v>355</v>
      </c>
      <c r="K585" s="149"/>
      <c r="L585" s="130">
        <v>0</v>
      </c>
      <c r="M585" s="131">
        <v>1</v>
      </c>
      <c r="N585" s="131">
        <v>1.6</v>
      </c>
      <c r="O585" s="132">
        <v>102</v>
      </c>
      <c r="P585" s="149"/>
      <c r="Q585" s="133">
        <v>0</v>
      </c>
      <c r="R585" s="131">
        <v>1</v>
      </c>
      <c r="S585" s="131">
        <v>4.3</v>
      </c>
      <c r="T585" s="132">
        <v>213</v>
      </c>
      <c r="U585" s="149"/>
      <c r="V585" s="133">
        <v>0</v>
      </c>
      <c r="W585" s="131">
        <v>0</v>
      </c>
      <c r="X585" s="131">
        <v>0</v>
      </c>
      <c r="Y585" s="132">
        <v>20</v>
      </c>
      <c r="Z585" s="149"/>
      <c r="AA585" s="133">
        <v>0</v>
      </c>
      <c r="AB585" s="131">
        <v>0</v>
      </c>
      <c r="AC585" s="131">
        <v>0</v>
      </c>
      <c r="AD585" s="132">
        <v>0</v>
      </c>
      <c r="AE585" s="149"/>
      <c r="AF585" s="133">
        <v>0</v>
      </c>
      <c r="AG585" s="131">
        <v>0</v>
      </c>
      <c r="AH585" s="131">
        <v>0</v>
      </c>
      <c r="AI585" s="132">
        <v>20</v>
      </c>
      <c r="AJ585" s="133">
        <f t="shared" si="268"/>
        <v>102</v>
      </c>
      <c r="AK585" s="131">
        <f t="shared" si="269"/>
        <v>213</v>
      </c>
      <c r="AL585" s="131">
        <f t="shared" si="270"/>
        <v>20</v>
      </c>
      <c r="AM585" s="131">
        <f t="shared" si="271"/>
        <v>0</v>
      </c>
      <c r="AN585" s="136">
        <f t="shared" si="272"/>
        <v>20</v>
      </c>
      <c r="AO585" s="133">
        <f t="shared" si="273"/>
        <v>0</v>
      </c>
      <c r="AP585" s="131">
        <f t="shared" si="274"/>
        <v>0</v>
      </c>
      <c r="AQ585" s="131">
        <f t="shared" si="275"/>
        <v>0</v>
      </c>
      <c r="AR585" s="131">
        <f t="shared" si="276"/>
        <v>0</v>
      </c>
      <c r="AS585" s="136">
        <f t="shared" si="277"/>
        <v>0</v>
      </c>
      <c r="AT585" s="133">
        <f t="shared" si="278"/>
        <v>1</v>
      </c>
      <c r="AU585" s="131">
        <f t="shared" si="279"/>
        <v>1</v>
      </c>
      <c r="AV585" s="131">
        <f t="shared" si="280"/>
        <v>0</v>
      </c>
      <c r="AW585" s="131">
        <f t="shared" si="281"/>
        <v>0</v>
      </c>
      <c r="AX585" s="136">
        <f t="shared" si="282"/>
        <v>0</v>
      </c>
      <c r="AY585" s="133">
        <f t="shared" si="283"/>
        <v>1.6</v>
      </c>
      <c r="AZ585" s="131">
        <f t="shared" si="284"/>
        <v>4.3</v>
      </c>
      <c r="BA585" s="131">
        <f t="shared" si="285"/>
        <v>0</v>
      </c>
      <c r="BB585" s="131">
        <f t="shared" si="286"/>
        <v>0</v>
      </c>
      <c r="BC585" s="132">
        <f t="shared" si="287"/>
        <v>0</v>
      </c>
    </row>
    <row r="586" spans="1:55" x14ac:dyDescent="0.25">
      <c r="A586" s="138" t="s">
        <v>1205</v>
      </c>
      <c r="B586" s="131" t="s">
        <v>42</v>
      </c>
      <c r="C586" s="131" t="s">
        <v>2089</v>
      </c>
      <c r="D586" s="131" t="s">
        <v>82</v>
      </c>
      <c r="E586" s="132" t="s">
        <v>1306</v>
      </c>
      <c r="F586" s="149"/>
      <c r="G586" s="153">
        <f t="shared" si="264"/>
        <v>0</v>
      </c>
      <c r="H586" s="134">
        <f t="shared" si="265"/>
        <v>0</v>
      </c>
      <c r="I586" s="135">
        <f t="shared" si="266"/>
        <v>0</v>
      </c>
      <c r="J586" s="167">
        <f t="shared" si="267"/>
        <v>0</v>
      </c>
      <c r="K586" s="149"/>
      <c r="L586" s="130">
        <v>0</v>
      </c>
      <c r="M586" s="131">
        <v>0</v>
      </c>
      <c r="N586" s="131">
        <v>0</v>
      </c>
      <c r="O586" s="132">
        <v>0</v>
      </c>
      <c r="P586" s="149"/>
      <c r="Q586" s="133">
        <v>0</v>
      </c>
      <c r="R586" s="131">
        <v>0</v>
      </c>
      <c r="S586" s="131">
        <v>0</v>
      </c>
      <c r="T586" s="132">
        <v>0</v>
      </c>
      <c r="U586" s="149"/>
      <c r="V586" s="133">
        <v>0</v>
      </c>
      <c r="W586" s="131">
        <v>0</v>
      </c>
      <c r="X586" s="131">
        <v>0</v>
      </c>
      <c r="Y586" s="132">
        <v>0</v>
      </c>
      <c r="Z586" s="149"/>
      <c r="AA586" s="133">
        <v>0</v>
      </c>
      <c r="AB586" s="131">
        <v>0</v>
      </c>
      <c r="AC586" s="131">
        <v>0</v>
      </c>
      <c r="AD586" s="132">
        <v>0</v>
      </c>
      <c r="AE586" s="149"/>
      <c r="AF586" s="133">
        <v>0</v>
      </c>
      <c r="AG586" s="131">
        <v>0</v>
      </c>
      <c r="AH586" s="131">
        <v>0</v>
      </c>
      <c r="AI586" s="132">
        <v>0</v>
      </c>
      <c r="AJ586" s="133">
        <f t="shared" si="268"/>
        <v>0</v>
      </c>
      <c r="AK586" s="131">
        <f t="shared" si="269"/>
        <v>0</v>
      </c>
      <c r="AL586" s="131">
        <f t="shared" si="270"/>
        <v>0</v>
      </c>
      <c r="AM586" s="131">
        <f t="shared" si="271"/>
        <v>0</v>
      </c>
      <c r="AN586" s="136">
        <f t="shared" si="272"/>
        <v>0</v>
      </c>
      <c r="AO586" s="133">
        <f t="shared" si="273"/>
        <v>0</v>
      </c>
      <c r="AP586" s="131">
        <f t="shared" si="274"/>
        <v>0</v>
      </c>
      <c r="AQ586" s="131">
        <f t="shared" si="275"/>
        <v>0</v>
      </c>
      <c r="AR586" s="131">
        <f t="shared" si="276"/>
        <v>0</v>
      </c>
      <c r="AS586" s="136">
        <f t="shared" si="277"/>
        <v>0</v>
      </c>
      <c r="AT586" s="133">
        <f t="shared" si="278"/>
        <v>0</v>
      </c>
      <c r="AU586" s="131">
        <f t="shared" si="279"/>
        <v>0</v>
      </c>
      <c r="AV586" s="131">
        <f t="shared" si="280"/>
        <v>0</v>
      </c>
      <c r="AW586" s="131">
        <f t="shared" si="281"/>
        <v>0</v>
      </c>
      <c r="AX586" s="136">
        <f t="shared" si="282"/>
        <v>0</v>
      </c>
      <c r="AY586" s="133">
        <f t="shared" si="283"/>
        <v>0</v>
      </c>
      <c r="AZ586" s="131">
        <f t="shared" si="284"/>
        <v>0</v>
      </c>
      <c r="BA586" s="131">
        <f t="shared" si="285"/>
        <v>0</v>
      </c>
      <c r="BB586" s="131">
        <f t="shared" si="286"/>
        <v>0</v>
      </c>
      <c r="BC586" s="132">
        <f t="shared" si="287"/>
        <v>0</v>
      </c>
    </row>
    <row r="587" spans="1:55" x14ac:dyDescent="0.25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49"/>
      <c r="G587" s="153">
        <f t="shared" si="264"/>
        <v>0</v>
      </c>
      <c r="H587" s="134">
        <f t="shared" si="265"/>
        <v>0</v>
      </c>
      <c r="I587" s="135">
        <f t="shared" si="266"/>
        <v>0</v>
      </c>
      <c r="J587" s="167">
        <f t="shared" si="267"/>
        <v>0</v>
      </c>
      <c r="K587" s="149"/>
      <c r="L587" s="130">
        <v>0</v>
      </c>
      <c r="M587" s="131">
        <v>0</v>
      </c>
      <c r="N587" s="131">
        <v>0</v>
      </c>
      <c r="O587" s="132">
        <v>0</v>
      </c>
      <c r="P587" s="149"/>
      <c r="Q587" s="133">
        <v>0</v>
      </c>
      <c r="R587" s="131">
        <v>0</v>
      </c>
      <c r="S587" s="131">
        <v>0</v>
      </c>
      <c r="T587" s="132">
        <v>0</v>
      </c>
      <c r="U587" s="149"/>
      <c r="V587" s="133">
        <v>0</v>
      </c>
      <c r="W587" s="131">
        <v>0</v>
      </c>
      <c r="X587" s="131">
        <v>0</v>
      </c>
      <c r="Y587" s="132">
        <v>0</v>
      </c>
      <c r="Z587" s="149"/>
      <c r="AA587" s="133">
        <v>0</v>
      </c>
      <c r="AB587" s="131">
        <v>0</v>
      </c>
      <c r="AC587" s="131">
        <v>0</v>
      </c>
      <c r="AD587" s="132">
        <v>0</v>
      </c>
      <c r="AE587" s="149"/>
      <c r="AF587" s="133">
        <v>0</v>
      </c>
      <c r="AG587" s="131">
        <v>0</v>
      </c>
      <c r="AH587" s="131">
        <v>0</v>
      </c>
      <c r="AI587" s="132">
        <v>0</v>
      </c>
      <c r="AJ587" s="133">
        <f t="shared" si="268"/>
        <v>0</v>
      </c>
      <c r="AK587" s="131">
        <f t="shared" si="269"/>
        <v>0</v>
      </c>
      <c r="AL587" s="131">
        <f t="shared" si="270"/>
        <v>0</v>
      </c>
      <c r="AM587" s="131">
        <f t="shared" si="271"/>
        <v>0</v>
      </c>
      <c r="AN587" s="136">
        <f t="shared" si="272"/>
        <v>0</v>
      </c>
      <c r="AO587" s="133">
        <f t="shared" si="273"/>
        <v>0</v>
      </c>
      <c r="AP587" s="131">
        <f t="shared" si="274"/>
        <v>0</v>
      </c>
      <c r="AQ587" s="131">
        <f t="shared" si="275"/>
        <v>0</v>
      </c>
      <c r="AR587" s="131">
        <f t="shared" si="276"/>
        <v>0</v>
      </c>
      <c r="AS587" s="136">
        <f t="shared" si="277"/>
        <v>0</v>
      </c>
      <c r="AT587" s="133">
        <f t="shared" si="278"/>
        <v>0</v>
      </c>
      <c r="AU587" s="131">
        <f t="shared" si="279"/>
        <v>0</v>
      </c>
      <c r="AV587" s="131">
        <f t="shared" si="280"/>
        <v>0</v>
      </c>
      <c r="AW587" s="131">
        <f t="shared" si="281"/>
        <v>0</v>
      </c>
      <c r="AX587" s="136">
        <f t="shared" si="282"/>
        <v>0</v>
      </c>
      <c r="AY587" s="133">
        <f t="shared" si="283"/>
        <v>0</v>
      </c>
      <c r="AZ587" s="131">
        <f t="shared" si="284"/>
        <v>0</v>
      </c>
      <c r="BA587" s="131">
        <f t="shared" si="285"/>
        <v>0</v>
      </c>
      <c r="BB587" s="131">
        <f t="shared" si="286"/>
        <v>0</v>
      </c>
      <c r="BC587" s="132">
        <f t="shared" si="287"/>
        <v>0</v>
      </c>
    </row>
    <row r="588" spans="1:55" x14ac:dyDescent="0.25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49"/>
      <c r="G588" s="153">
        <f t="shared" si="264"/>
        <v>0</v>
      </c>
      <c r="H588" s="134">
        <f t="shared" si="265"/>
        <v>0</v>
      </c>
      <c r="I588" s="135">
        <f t="shared" si="266"/>
        <v>0</v>
      </c>
      <c r="J588" s="167">
        <f t="shared" si="267"/>
        <v>0</v>
      </c>
      <c r="K588" s="149"/>
      <c r="L588" s="130">
        <v>0</v>
      </c>
      <c r="M588" s="131">
        <v>0</v>
      </c>
      <c r="N588" s="131">
        <v>0</v>
      </c>
      <c r="O588" s="132">
        <v>0</v>
      </c>
      <c r="P588" s="149"/>
      <c r="Q588" s="133">
        <v>0</v>
      </c>
      <c r="R588" s="131">
        <v>0</v>
      </c>
      <c r="S588" s="131">
        <v>0</v>
      </c>
      <c r="T588" s="132">
        <v>0</v>
      </c>
      <c r="U588" s="149"/>
      <c r="V588" s="133">
        <v>0</v>
      </c>
      <c r="W588" s="131">
        <v>0</v>
      </c>
      <c r="X588" s="131">
        <v>0</v>
      </c>
      <c r="Y588" s="132">
        <v>0</v>
      </c>
      <c r="Z588" s="149"/>
      <c r="AA588" s="133">
        <v>0</v>
      </c>
      <c r="AB588" s="131">
        <v>0</v>
      </c>
      <c r="AC588" s="131">
        <v>0</v>
      </c>
      <c r="AD588" s="132">
        <v>0</v>
      </c>
      <c r="AE588" s="149"/>
      <c r="AF588" s="133">
        <v>0</v>
      </c>
      <c r="AG588" s="131">
        <v>0</v>
      </c>
      <c r="AH588" s="131">
        <v>0</v>
      </c>
      <c r="AI588" s="132">
        <v>0</v>
      </c>
      <c r="AJ588" s="133">
        <f t="shared" si="268"/>
        <v>0</v>
      </c>
      <c r="AK588" s="131">
        <f t="shared" si="269"/>
        <v>0</v>
      </c>
      <c r="AL588" s="131">
        <f t="shared" si="270"/>
        <v>0</v>
      </c>
      <c r="AM588" s="131">
        <f t="shared" si="271"/>
        <v>0</v>
      </c>
      <c r="AN588" s="136">
        <f t="shared" si="272"/>
        <v>0</v>
      </c>
      <c r="AO588" s="133">
        <f t="shared" si="273"/>
        <v>0</v>
      </c>
      <c r="AP588" s="131">
        <f t="shared" si="274"/>
        <v>0</v>
      </c>
      <c r="AQ588" s="131">
        <f t="shared" si="275"/>
        <v>0</v>
      </c>
      <c r="AR588" s="131">
        <f t="shared" si="276"/>
        <v>0</v>
      </c>
      <c r="AS588" s="136">
        <f t="shared" si="277"/>
        <v>0</v>
      </c>
      <c r="AT588" s="133">
        <f t="shared" si="278"/>
        <v>0</v>
      </c>
      <c r="AU588" s="131">
        <f t="shared" si="279"/>
        <v>0</v>
      </c>
      <c r="AV588" s="131">
        <f t="shared" si="280"/>
        <v>0</v>
      </c>
      <c r="AW588" s="131">
        <f t="shared" si="281"/>
        <v>0</v>
      </c>
      <c r="AX588" s="136">
        <f t="shared" si="282"/>
        <v>0</v>
      </c>
      <c r="AY588" s="133">
        <f t="shared" si="283"/>
        <v>0</v>
      </c>
      <c r="AZ588" s="131">
        <f t="shared" si="284"/>
        <v>0</v>
      </c>
      <c r="BA588" s="131">
        <f t="shared" si="285"/>
        <v>0</v>
      </c>
      <c r="BB588" s="131">
        <f t="shared" si="286"/>
        <v>0</v>
      </c>
      <c r="BC588" s="132">
        <f t="shared" si="287"/>
        <v>0</v>
      </c>
    </row>
    <row r="589" spans="1:55" x14ac:dyDescent="0.25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49"/>
      <c r="G589" s="153">
        <f t="shared" si="264"/>
        <v>2</v>
      </c>
      <c r="H589" s="134">
        <f t="shared" si="265"/>
        <v>2</v>
      </c>
      <c r="I589" s="135">
        <f t="shared" si="266"/>
        <v>20.8</v>
      </c>
      <c r="J589" s="167">
        <f t="shared" si="267"/>
        <v>653</v>
      </c>
      <c r="K589" s="149"/>
      <c r="L589" s="130">
        <v>0</v>
      </c>
      <c r="M589" s="131">
        <v>1</v>
      </c>
      <c r="N589" s="131">
        <v>17</v>
      </c>
      <c r="O589" s="132">
        <v>198</v>
      </c>
      <c r="P589" s="149"/>
      <c r="Q589" s="133">
        <v>0</v>
      </c>
      <c r="R589" s="131">
        <v>1</v>
      </c>
      <c r="S589" s="131">
        <v>2.2000000000000002</v>
      </c>
      <c r="T589" s="132">
        <v>189</v>
      </c>
      <c r="U589" s="149"/>
      <c r="V589" s="133">
        <v>2</v>
      </c>
      <c r="W589" s="131">
        <v>0</v>
      </c>
      <c r="X589" s="131">
        <v>1.6</v>
      </c>
      <c r="Y589" s="132">
        <v>266</v>
      </c>
      <c r="Z589" s="149"/>
      <c r="AA589" s="133">
        <v>0</v>
      </c>
      <c r="AB589" s="131">
        <v>0</v>
      </c>
      <c r="AC589" s="131">
        <v>0</v>
      </c>
      <c r="AD589" s="132">
        <v>0</v>
      </c>
      <c r="AE589" s="149"/>
      <c r="AF589" s="133">
        <v>0</v>
      </c>
      <c r="AG589" s="131">
        <v>0</v>
      </c>
      <c r="AH589" s="131">
        <v>0</v>
      </c>
      <c r="AI589" s="132">
        <v>0</v>
      </c>
      <c r="AJ589" s="133">
        <f t="shared" si="268"/>
        <v>198</v>
      </c>
      <c r="AK589" s="131">
        <f t="shared" si="269"/>
        <v>189</v>
      </c>
      <c r="AL589" s="131">
        <f t="shared" si="270"/>
        <v>266</v>
      </c>
      <c r="AM589" s="131">
        <f t="shared" si="271"/>
        <v>0</v>
      </c>
      <c r="AN589" s="136">
        <f t="shared" si="272"/>
        <v>0</v>
      </c>
      <c r="AO589" s="133">
        <f t="shared" si="273"/>
        <v>0</v>
      </c>
      <c r="AP589" s="131">
        <f t="shared" si="274"/>
        <v>0</v>
      </c>
      <c r="AQ589" s="131">
        <f t="shared" si="275"/>
        <v>2</v>
      </c>
      <c r="AR589" s="131">
        <f t="shared" si="276"/>
        <v>0</v>
      </c>
      <c r="AS589" s="136">
        <f t="shared" si="277"/>
        <v>0</v>
      </c>
      <c r="AT589" s="133">
        <f t="shared" si="278"/>
        <v>1</v>
      </c>
      <c r="AU589" s="131">
        <f t="shared" si="279"/>
        <v>1</v>
      </c>
      <c r="AV589" s="131">
        <f t="shared" si="280"/>
        <v>0</v>
      </c>
      <c r="AW589" s="131">
        <f t="shared" si="281"/>
        <v>0</v>
      </c>
      <c r="AX589" s="136">
        <f t="shared" si="282"/>
        <v>0</v>
      </c>
      <c r="AY589" s="133">
        <f t="shared" si="283"/>
        <v>17</v>
      </c>
      <c r="AZ589" s="131">
        <f t="shared" si="284"/>
        <v>2.2000000000000002</v>
      </c>
      <c r="BA589" s="131">
        <f t="shared" si="285"/>
        <v>1.6</v>
      </c>
      <c r="BB589" s="131">
        <f t="shared" si="286"/>
        <v>0</v>
      </c>
      <c r="BC589" s="132">
        <f t="shared" si="287"/>
        <v>0</v>
      </c>
    </row>
    <row r="590" spans="1:55" x14ac:dyDescent="0.25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49"/>
      <c r="G590" s="153">
        <f t="shared" si="264"/>
        <v>0</v>
      </c>
      <c r="H590" s="134">
        <f t="shared" si="265"/>
        <v>10</v>
      </c>
      <c r="I590" s="135">
        <f t="shared" si="266"/>
        <v>133.10000000000002</v>
      </c>
      <c r="J590" s="167">
        <f t="shared" si="267"/>
        <v>1009</v>
      </c>
      <c r="K590" s="149"/>
      <c r="L590" s="130">
        <v>0</v>
      </c>
      <c r="M590" s="131">
        <v>1</v>
      </c>
      <c r="N590" s="131">
        <v>19.899999999999999</v>
      </c>
      <c r="O590" s="132">
        <v>214</v>
      </c>
      <c r="P590" s="149"/>
      <c r="Q590" s="133">
        <v>0</v>
      </c>
      <c r="R590" s="131">
        <v>1</v>
      </c>
      <c r="S590" s="131">
        <v>3.8</v>
      </c>
      <c r="T590" s="132">
        <v>207</v>
      </c>
      <c r="U590" s="149"/>
      <c r="V590" s="133">
        <v>0</v>
      </c>
      <c r="W590" s="131">
        <v>0</v>
      </c>
      <c r="X590" s="131">
        <v>0</v>
      </c>
      <c r="Y590" s="132">
        <v>20</v>
      </c>
      <c r="Z590" s="149"/>
      <c r="AA590" s="133">
        <v>0</v>
      </c>
      <c r="AB590" s="131">
        <v>5</v>
      </c>
      <c r="AC590" s="131">
        <v>77.300000000000011</v>
      </c>
      <c r="AD590" s="132">
        <v>295</v>
      </c>
      <c r="AE590" s="149"/>
      <c r="AF590" s="133">
        <v>0</v>
      </c>
      <c r="AG590" s="131">
        <v>3</v>
      </c>
      <c r="AH590" s="131">
        <v>32.099999999999994</v>
      </c>
      <c r="AI590" s="132">
        <v>293</v>
      </c>
      <c r="AJ590" s="133">
        <f t="shared" si="268"/>
        <v>214</v>
      </c>
      <c r="AK590" s="131">
        <f t="shared" si="269"/>
        <v>207</v>
      </c>
      <c r="AL590" s="131">
        <f t="shared" si="270"/>
        <v>20</v>
      </c>
      <c r="AM590" s="131">
        <f t="shared" si="271"/>
        <v>295</v>
      </c>
      <c r="AN590" s="136">
        <f t="shared" si="272"/>
        <v>293</v>
      </c>
      <c r="AO590" s="133">
        <f t="shared" si="273"/>
        <v>0</v>
      </c>
      <c r="AP590" s="131">
        <f t="shared" si="274"/>
        <v>0</v>
      </c>
      <c r="AQ590" s="131">
        <f t="shared" si="275"/>
        <v>0</v>
      </c>
      <c r="AR590" s="131">
        <f t="shared" si="276"/>
        <v>0</v>
      </c>
      <c r="AS590" s="136">
        <f t="shared" si="277"/>
        <v>0</v>
      </c>
      <c r="AT590" s="133">
        <f t="shared" si="278"/>
        <v>1</v>
      </c>
      <c r="AU590" s="131">
        <f t="shared" si="279"/>
        <v>1</v>
      </c>
      <c r="AV590" s="131">
        <f t="shared" si="280"/>
        <v>0</v>
      </c>
      <c r="AW590" s="131">
        <f t="shared" si="281"/>
        <v>5</v>
      </c>
      <c r="AX590" s="136">
        <f t="shared" si="282"/>
        <v>3</v>
      </c>
      <c r="AY590" s="133">
        <f t="shared" si="283"/>
        <v>19.899999999999999</v>
      </c>
      <c r="AZ590" s="131">
        <f t="shared" si="284"/>
        <v>3.8</v>
      </c>
      <c r="BA590" s="131">
        <f t="shared" si="285"/>
        <v>0</v>
      </c>
      <c r="BB590" s="131">
        <f t="shared" si="286"/>
        <v>77.300000000000011</v>
      </c>
      <c r="BC590" s="132">
        <f t="shared" si="287"/>
        <v>32.099999999999994</v>
      </c>
    </row>
    <row r="591" spans="1:55" x14ac:dyDescent="0.25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49"/>
      <c r="G591" s="153">
        <f t="shared" si="264"/>
        <v>0</v>
      </c>
      <c r="H591" s="134">
        <f t="shared" si="265"/>
        <v>0</v>
      </c>
      <c r="I591" s="135">
        <f t="shared" si="266"/>
        <v>0</v>
      </c>
      <c r="J591" s="167">
        <f t="shared" si="267"/>
        <v>80</v>
      </c>
      <c r="K591" s="149"/>
      <c r="L591" s="130">
        <v>0</v>
      </c>
      <c r="M591" s="131">
        <v>0</v>
      </c>
      <c r="N591" s="131">
        <v>0</v>
      </c>
      <c r="O591" s="132">
        <v>20</v>
      </c>
      <c r="P591" s="149"/>
      <c r="Q591" s="133">
        <v>0</v>
      </c>
      <c r="R591" s="131">
        <v>0</v>
      </c>
      <c r="S591" s="131">
        <v>0</v>
      </c>
      <c r="T591" s="132">
        <v>20</v>
      </c>
      <c r="U591" s="149"/>
      <c r="V591" s="133">
        <v>0</v>
      </c>
      <c r="W591" s="131">
        <v>0</v>
      </c>
      <c r="X591" s="131">
        <v>0</v>
      </c>
      <c r="Y591" s="132">
        <v>20</v>
      </c>
      <c r="Z591" s="149"/>
      <c r="AA591" s="133">
        <v>0</v>
      </c>
      <c r="AB591" s="131">
        <v>0</v>
      </c>
      <c r="AC591" s="131">
        <v>0</v>
      </c>
      <c r="AD591" s="132">
        <v>20</v>
      </c>
      <c r="AE591" s="149"/>
      <c r="AF591" s="133">
        <v>0</v>
      </c>
      <c r="AG591" s="131">
        <v>0</v>
      </c>
      <c r="AH591" s="131">
        <v>0</v>
      </c>
      <c r="AI591" s="132">
        <v>20</v>
      </c>
      <c r="AJ591" s="133">
        <f t="shared" si="268"/>
        <v>20</v>
      </c>
      <c r="AK591" s="131">
        <f t="shared" si="269"/>
        <v>20</v>
      </c>
      <c r="AL591" s="131">
        <f t="shared" si="270"/>
        <v>20</v>
      </c>
      <c r="AM591" s="131">
        <f t="shared" si="271"/>
        <v>20</v>
      </c>
      <c r="AN591" s="136">
        <f t="shared" si="272"/>
        <v>20</v>
      </c>
      <c r="AO591" s="133">
        <f t="shared" si="273"/>
        <v>0</v>
      </c>
      <c r="AP591" s="131">
        <f t="shared" si="274"/>
        <v>0</v>
      </c>
      <c r="AQ591" s="131">
        <f t="shared" si="275"/>
        <v>0</v>
      </c>
      <c r="AR591" s="131">
        <f t="shared" si="276"/>
        <v>0</v>
      </c>
      <c r="AS591" s="136">
        <f t="shared" si="277"/>
        <v>0</v>
      </c>
      <c r="AT591" s="133">
        <f t="shared" si="278"/>
        <v>0</v>
      </c>
      <c r="AU591" s="131">
        <f t="shared" si="279"/>
        <v>0</v>
      </c>
      <c r="AV591" s="131">
        <f t="shared" si="280"/>
        <v>0</v>
      </c>
      <c r="AW591" s="131">
        <f t="shared" si="281"/>
        <v>0</v>
      </c>
      <c r="AX591" s="136">
        <f t="shared" si="282"/>
        <v>0</v>
      </c>
      <c r="AY591" s="133">
        <f t="shared" si="283"/>
        <v>0</v>
      </c>
      <c r="AZ591" s="131">
        <f t="shared" si="284"/>
        <v>0</v>
      </c>
      <c r="BA591" s="131">
        <f t="shared" si="285"/>
        <v>0</v>
      </c>
      <c r="BB591" s="131">
        <f t="shared" si="286"/>
        <v>0</v>
      </c>
      <c r="BC591" s="132">
        <f t="shared" si="287"/>
        <v>0</v>
      </c>
    </row>
    <row r="592" spans="1:55" x14ac:dyDescent="0.25">
      <c r="A592" s="138" t="s">
        <v>1214</v>
      </c>
      <c r="B592" s="131" t="s">
        <v>41</v>
      </c>
      <c r="C592" s="131" t="s">
        <v>1559</v>
      </c>
      <c r="D592" s="131" t="s">
        <v>2130</v>
      </c>
      <c r="E592" s="132" t="s">
        <v>1955</v>
      </c>
      <c r="F592" s="149"/>
      <c r="G592" s="153">
        <f t="shared" si="264"/>
        <v>0</v>
      </c>
      <c r="H592" s="134">
        <f t="shared" si="265"/>
        <v>0</v>
      </c>
      <c r="I592" s="135">
        <f t="shared" si="266"/>
        <v>0</v>
      </c>
      <c r="J592" s="167">
        <f t="shared" si="267"/>
        <v>0</v>
      </c>
      <c r="K592" s="149"/>
      <c r="L592" s="130">
        <v>0</v>
      </c>
      <c r="M592" s="131">
        <v>0</v>
      </c>
      <c r="N592" s="131">
        <v>0</v>
      </c>
      <c r="O592" s="132">
        <v>0</v>
      </c>
      <c r="P592" s="149"/>
      <c r="Q592" s="133">
        <v>0</v>
      </c>
      <c r="R592" s="131">
        <v>0</v>
      </c>
      <c r="S592" s="131">
        <v>0</v>
      </c>
      <c r="T592" s="132">
        <v>0</v>
      </c>
      <c r="U592" s="149"/>
      <c r="V592" s="133">
        <v>0</v>
      </c>
      <c r="W592" s="131">
        <v>0</v>
      </c>
      <c r="X592" s="131">
        <v>0</v>
      </c>
      <c r="Y592" s="132">
        <v>0</v>
      </c>
      <c r="Z592" s="149"/>
      <c r="AA592" s="133">
        <v>0</v>
      </c>
      <c r="AB592" s="131">
        <v>0</v>
      </c>
      <c r="AC592" s="131">
        <v>0</v>
      </c>
      <c r="AD592" s="132">
        <v>0</v>
      </c>
      <c r="AE592" s="149"/>
      <c r="AF592" s="133">
        <v>0</v>
      </c>
      <c r="AG592" s="131">
        <v>0</v>
      </c>
      <c r="AH592" s="131">
        <v>0</v>
      </c>
      <c r="AI592" s="132">
        <v>0</v>
      </c>
      <c r="AJ592" s="133">
        <f t="shared" si="268"/>
        <v>0</v>
      </c>
      <c r="AK592" s="131">
        <f t="shared" si="269"/>
        <v>0</v>
      </c>
      <c r="AL592" s="131">
        <f t="shared" si="270"/>
        <v>0</v>
      </c>
      <c r="AM592" s="131">
        <f t="shared" si="271"/>
        <v>0</v>
      </c>
      <c r="AN592" s="136">
        <f t="shared" si="272"/>
        <v>0</v>
      </c>
      <c r="AO592" s="133">
        <f t="shared" si="273"/>
        <v>0</v>
      </c>
      <c r="AP592" s="131">
        <f t="shared" si="274"/>
        <v>0</v>
      </c>
      <c r="AQ592" s="131">
        <f t="shared" si="275"/>
        <v>0</v>
      </c>
      <c r="AR592" s="131">
        <f t="shared" si="276"/>
        <v>0</v>
      </c>
      <c r="AS592" s="136">
        <f t="shared" si="277"/>
        <v>0</v>
      </c>
      <c r="AT592" s="133">
        <f t="shared" si="278"/>
        <v>0</v>
      </c>
      <c r="AU592" s="131">
        <f t="shared" si="279"/>
        <v>0</v>
      </c>
      <c r="AV592" s="131">
        <f t="shared" si="280"/>
        <v>0</v>
      </c>
      <c r="AW592" s="131">
        <f t="shared" si="281"/>
        <v>0</v>
      </c>
      <c r="AX592" s="136">
        <f t="shared" si="282"/>
        <v>0</v>
      </c>
      <c r="AY592" s="133">
        <f t="shared" si="283"/>
        <v>0</v>
      </c>
      <c r="AZ592" s="131">
        <f t="shared" si="284"/>
        <v>0</v>
      </c>
      <c r="BA592" s="131">
        <f t="shared" si="285"/>
        <v>0</v>
      </c>
      <c r="BB592" s="131">
        <f t="shared" si="286"/>
        <v>0</v>
      </c>
      <c r="BC592" s="132">
        <f t="shared" si="287"/>
        <v>0</v>
      </c>
    </row>
    <row r="593" spans="1:55" x14ac:dyDescent="0.25">
      <c r="A593" s="138" t="s">
        <v>1215</v>
      </c>
      <c r="B593" s="131" t="s">
        <v>2047</v>
      </c>
      <c r="C593" s="131" t="s">
        <v>1224</v>
      </c>
      <c r="D593" s="131" t="s">
        <v>1264</v>
      </c>
      <c r="E593" s="132" t="s">
        <v>1311</v>
      </c>
      <c r="F593" s="149"/>
      <c r="G593" s="153">
        <f t="shared" si="264"/>
        <v>0</v>
      </c>
      <c r="H593" s="134">
        <f t="shared" si="265"/>
        <v>0</v>
      </c>
      <c r="I593" s="135">
        <f t="shared" si="266"/>
        <v>0</v>
      </c>
      <c r="J593" s="167">
        <f t="shared" si="267"/>
        <v>0</v>
      </c>
      <c r="K593" s="149"/>
      <c r="L593" s="130">
        <v>0</v>
      </c>
      <c r="M593" s="131">
        <v>0</v>
      </c>
      <c r="N593" s="131">
        <v>0</v>
      </c>
      <c r="O593" s="132">
        <v>0</v>
      </c>
      <c r="P593" s="149"/>
      <c r="Q593" s="133">
        <v>0</v>
      </c>
      <c r="R593" s="131">
        <v>0</v>
      </c>
      <c r="S593" s="131">
        <v>0</v>
      </c>
      <c r="T593" s="132">
        <v>0</v>
      </c>
      <c r="U593" s="149"/>
      <c r="V593" s="133">
        <v>0</v>
      </c>
      <c r="W593" s="131">
        <v>0</v>
      </c>
      <c r="X593" s="131">
        <v>0</v>
      </c>
      <c r="Y593" s="132">
        <v>0</v>
      </c>
      <c r="Z593" s="149"/>
      <c r="AA593" s="133">
        <v>0</v>
      </c>
      <c r="AB593" s="131">
        <v>0</v>
      </c>
      <c r="AC593" s="131">
        <v>0</v>
      </c>
      <c r="AD593" s="132">
        <v>0</v>
      </c>
      <c r="AE593" s="149"/>
      <c r="AF593" s="133">
        <v>0</v>
      </c>
      <c r="AG593" s="131">
        <v>0</v>
      </c>
      <c r="AH593" s="131">
        <v>0</v>
      </c>
      <c r="AI593" s="132">
        <v>0</v>
      </c>
      <c r="AJ593" s="133">
        <f t="shared" si="268"/>
        <v>0</v>
      </c>
      <c r="AK593" s="131">
        <f t="shared" si="269"/>
        <v>0</v>
      </c>
      <c r="AL593" s="131">
        <f t="shared" si="270"/>
        <v>0</v>
      </c>
      <c r="AM593" s="131">
        <f t="shared" si="271"/>
        <v>0</v>
      </c>
      <c r="AN593" s="136">
        <f t="shared" si="272"/>
        <v>0</v>
      </c>
      <c r="AO593" s="133">
        <f t="shared" si="273"/>
        <v>0</v>
      </c>
      <c r="AP593" s="131">
        <f t="shared" si="274"/>
        <v>0</v>
      </c>
      <c r="AQ593" s="131">
        <f t="shared" si="275"/>
        <v>0</v>
      </c>
      <c r="AR593" s="131">
        <f t="shared" si="276"/>
        <v>0</v>
      </c>
      <c r="AS593" s="136">
        <f t="shared" si="277"/>
        <v>0</v>
      </c>
      <c r="AT593" s="133">
        <f t="shared" si="278"/>
        <v>0</v>
      </c>
      <c r="AU593" s="131">
        <f t="shared" si="279"/>
        <v>0</v>
      </c>
      <c r="AV593" s="131">
        <f t="shared" si="280"/>
        <v>0</v>
      </c>
      <c r="AW593" s="131">
        <f t="shared" si="281"/>
        <v>0</v>
      </c>
      <c r="AX593" s="136">
        <f t="shared" si="282"/>
        <v>0</v>
      </c>
      <c r="AY593" s="133">
        <f t="shared" si="283"/>
        <v>0</v>
      </c>
      <c r="AZ593" s="131">
        <f t="shared" si="284"/>
        <v>0</v>
      </c>
      <c r="BA593" s="131">
        <f t="shared" si="285"/>
        <v>0</v>
      </c>
      <c r="BB593" s="131">
        <f t="shared" si="286"/>
        <v>0</v>
      </c>
      <c r="BC593" s="132">
        <f t="shared" si="287"/>
        <v>0</v>
      </c>
    </row>
    <row r="594" spans="1:55" x14ac:dyDescent="0.25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49"/>
      <c r="G594" s="153">
        <f t="shared" si="264"/>
        <v>0</v>
      </c>
      <c r="H594" s="134">
        <f t="shared" si="265"/>
        <v>0</v>
      </c>
      <c r="I594" s="135">
        <f t="shared" si="266"/>
        <v>0</v>
      </c>
      <c r="J594" s="167">
        <f t="shared" si="267"/>
        <v>0</v>
      </c>
      <c r="K594" s="149"/>
      <c r="L594" s="130">
        <v>0</v>
      </c>
      <c r="M594" s="131">
        <v>0</v>
      </c>
      <c r="N594" s="131">
        <v>0</v>
      </c>
      <c r="O594" s="132">
        <v>0</v>
      </c>
      <c r="P594" s="149"/>
      <c r="Q594" s="133">
        <v>0</v>
      </c>
      <c r="R594" s="131">
        <v>0</v>
      </c>
      <c r="S594" s="131">
        <v>0</v>
      </c>
      <c r="T594" s="132">
        <v>0</v>
      </c>
      <c r="U594" s="149"/>
      <c r="V594" s="133">
        <v>0</v>
      </c>
      <c r="W594" s="131">
        <v>0</v>
      </c>
      <c r="X594" s="131">
        <v>0</v>
      </c>
      <c r="Y594" s="132">
        <v>0</v>
      </c>
      <c r="Z594" s="149"/>
      <c r="AA594" s="133">
        <v>0</v>
      </c>
      <c r="AB594" s="131">
        <v>0</v>
      </c>
      <c r="AC594" s="131">
        <v>0</v>
      </c>
      <c r="AD594" s="132">
        <v>0</v>
      </c>
      <c r="AE594" s="149"/>
      <c r="AF594" s="133">
        <v>0</v>
      </c>
      <c r="AG594" s="131">
        <v>0</v>
      </c>
      <c r="AH594" s="131">
        <v>0</v>
      </c>
      <c r="AI594" s="132">
        <v>0</v>
      </c>
      <c r="AJ594" s="133">
        <f t="shared" si="268"/>
        <v>0</v>
      </c>
      <c r="AK594" s="131">
        <f t="shared" si="269"/>
        <v>0</v>
      </c>
      <c r="AL594" s="131">
        <f t="shared" si="270"/>
        <v>0</v>
      </c>
      <c r="AM594" s="131">
        <f t="shared" si="271"/>
        <v>0</v>
      </c>
      <c r="AN594" s="136">
        <f t="shared" si="272"/>
        <v>0</v>
      </c>
      <c r="AO594" s="133">
        <f t="shared" si="273"/>
        <v>0</v>
      </c>
      <c r="AP594" s="131">
        <f t="shared" si="274"/>
        <v>0</v>
      </c>
      <c r="AQ594" s="131">
        <f t="shared" si="275"/>
        <v>0</v>
      </c>
      <c r="AR594" s="131">
        <f t="shared" si="276"/>
        <v>0</v>
      </c>
      <c r="AS594" s="136">
        <f t="shared" si="277"/>
        <v>0</v>
      </c>
      <c r="AT594" s="133">
        <f t="shared" si="278"/>
        <v>0</v>
      </c>
      <c r="AU594" s="131">
        <f t="shared" si="279"/>
        <v>0</v>
      </c>
      <c r="AV594" s="131">
        <f t="shared" si="280"/>
        <v>0</v>
      </c>
      <c r="AW594" s="131">
        <f t="shared" si="281"/>
        <v>0</v>
      </c>
      <c r="AX594" s="136">
        <f t="shared" si="282"/>
        <v>0</v>
      </c>
      <c r="AY594" s="133">
        <f t="shared" si="283"/>
        <v>0</v>
      </c>
      <c r="AZ594" s="131">
        <f t="shared" si="284"/>
        <v>0</v>
      </c>
      <c r="BA594" s="131">
        <f t="shared" si="285"/>
        <v>0</v>
      </c>
      <c r="BB594" s="131">
        <f t="shared" si="286"/>
        <v>0</v>
      </c>
      <c r="BC594" s="132">
        <f t="shared" si="287"/>
        <v>0</v>
      </c>
    </row>
    <row r="595" spans="1:55" x14ac:dyDescent="0.25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49"/>
      <c r="G595" s="153">
        <f t="shared" si="264"/>
        <v>0</v>
      </c>
      <c r="H595" s="134">
        <f t="shared" si="265"/>
        <v>0</v>
      </c>
      <c r="I595" s="135">
        <f t="shared" si="266"/>
        <v>0</v>
      </c>
      <c r="J595" s="167">
        <f t="shared" si="267"/>
        <v>0</v>
      </c>
      <c r="K595" s="149"/>
      <c r="L595" s="130">
        <v>0</v>
      </c>
      <c r="M595" s="131">
        <v>0</v>
      </c>
      <c r="N595" s="131">
        <v>0</v>
      </c>
      <c r="O595" s="132">
        <v>0</v>
      </c>
      <c r="P595" s="149"/>
      <c r="Q595" s="133">
        <v>0</v>
      </c>
      <c r="R595" s="131">
        <v>0</v>
      </c>
      <c r="S595" s="131">
        <v>0</v>
      </c>
      <c r="T595" s="132">
        <v>0</v>
      </c>
      <c r="U595" s="149"/>
      <c r="V595" s="133">
        <v>0</v>
      </c>
      <c r="W595" s="131">
        <v>0</v>
      </c>
      <c r="X595" s="131">
        <v>0</v>
      </c>
      <c r="Y595" s="132">
        <v>0</v>
      </c>
      <c r="Z595" s="149"/>
      <c r="AA595" s="133">
        <v>0</v>
      </c>
      <c r="AB595" s="131">
        <v>0</v>
      </c>
      <c r="AC595" s="131">
        <v>0</v>
      </c>
      <c r="AD595" s="132">
        <v>0</v>
      </c>
      <c r="AE595" s="149"/>
      <c r="AF595" s="133">
        <v>0</v>
      </c>
      <c r="AG595" s="131">
        <v>0</v>
      </c>
      <c r="AH595" s="131">
        <v>0</v>
      </c>
      <c r="AI595" s="132">
        <v>0</v>
      </c>
      <c r="AJ595" s="133">
        <f t="shared" si="268"/>
        <v>0</v>
      </c>
      <c r="AK595" s="131">
        <f t="shared" si="269"/>
        <v>0</v>
      </c>
      <c r="AL595" s="131">
        <f t="shared" si="270"/>
        <v>0</v>
      </c>
      <c r="AM595" s="131">
        <f t="shared" si="271"/>
        <v>0</v>
      </c>
      <c r="AN595" s="136">
        <f t="shared" si="272"/>
        <v>0</v>
      </c>
      <c r="AO595" s="133">
        <f t="shared" si="273"/>
        <v>0</v>
      </c>
      <c r="AP595" s="131">
        <f t="shared" si="274"/>
        <v>0</v>
      </c>
      <c r="AQ595" s="131">
        <f t="shared" si="275"/>
        <v>0</v>
      </c>
      <c r="AR595" s="131">
        <f t="shared" si="276"/>
        <v>0</v>
      </c>
      <c r="AS595" s="136">
        <f t="shared" si="277"/>
        <v>0</v>
      </c>
      <c r="AT595" s="133">
        <f t="shared" si="278"/>
        <v>0</v>
      </c>
      <c r="AU595" s="131">
        <f t="shared" si="279"/>
        <v>0</v>
      </c>
      <c r="AV595" s="131">
        <f t="shared" si="280"/>
        <v>0</v>
      </c>
      <c r="AW595" s="131">
        <f t="shared" si="281"/>
        <v>0</v>
      </c>
      <c r="AX595" s="136">
        <f t="shared" si="282"/>
        <v>0</v>
      </c>
      <c r="AY595" s="133">
        <f t="shared" si="283"/>
        <v>0</v>
      </c>
      <c r="AZ595" s="131">
        <f t="shared" si="284"/>
        <v>0</v>
      </c>
      <c r="BA595" s="131">
        <f t="shared" si="285"/>
        <v>0</v>
      </c>
      <c r="BB595" s="131">
        <f t="shared" si="286"/>
        <v>0</v>
      </c>
      <c r="BC595" s="132">
        <f t="shared" si="287"/>
        <v>0</v>
      </c>
    </row>
    <row r="596" spans="1:55" x14ac:dyDescent="0.25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49"/>
      <c r="G596" s="153">
        <f t="shared" si="264"/>
        <v>0</v>
      </c>
      <c r="H596" s="134">
        <f t="shared" si="265"/>
        <v>0</v>
      </c>
      <c r="I596" s="135">
        <f t="shared" si="266"/>
        <v>0</v>
      </c>
      <c r="J596" s="167">
        <f t="shared" si="267"/>
        <v>0</v>
      </c>
      <c r="K596" s="149"/>
      <c r="L596" s="130">
        <v>0</v>
      </c>
      <c r="M596" s="131">
        <v>0</v>
      </c>
      <c r="N596" s="131">
        <v>0</v>
      </c>
      <c r="O596" s="132">
        <v>0</v>
      </c>
      <c r="P596" s="149"/>
      <c r="Q596" s="133">
        <v>0</v>
      </c>
      <c r="R596" s="131">
        <v>0</v>
      </c>
      <c r="S596" s="131">
        <v>0</v>
      </c>
      <c r="T596" s="132">
        <v>0</v>
      </c>
      <c r="U596" s="149"/>
      <c r="V596" s="133">
        <v>0</v>
      </c>
      <c r="W596" s="131">
        <v>0</v>
      </c>
      <c r="X596" s="131">
        <v>0</v>
      </c>
      <c r="Y596" s="132">
        <v>0</v>
      </c>
      <c r="Z596" s="149"/>
      <c r="AA596" s="133">
        <v>0</v>
      </c>
      <c r="AB596" s="131">
        <v>0</v>
      </c>
      <c r="AC596" s="131">
        <v>0</v>
      </c>
      <c r="AD596" s="132">
        <v>0</v>
      </c>
      <c r="AE596" s="149"/>
      <c r="AF596" s="133">
        <v>0</v>
      </c>
      <c r="AG596" s="131">
        <v>0</v>
      </c>
      <c r="AH596" s="131">
        <v>0</v>
      </c>
      <c r="AI596" s="132">
        <v>0</v>
      </c>
      <c r="AJ596" s="133">
        <f t="shared" si="268"/>
        <v>0</v>
      </c>
      <c r="AK596" s="131">
        <f t="shared" si="269"/>
        <v>0</v>
      </c>
      <c r="AL596" s="131">
        <f t="shared" si="270"/>
        <v>0</v>
      </c>
      <c r="AM596" s="131">
        <f t="shared" si="271"/>
        <v>0</v>
      </c>
      <c r="AN596" s="136">
        <f t="shared" si="272"/>
        <v>0</v>
      </c>
      <c r="AO596" s="133">
        <f t="shared" si="273"/>
        <v>0</v>
      </c>
      <c r="AP596" s="131">
        <f t="shared" si="274"/>
        <v>0</v>
      </c>
      <c r="AQ596" s="131">
        <f t="shared" si="275"/>
        <v>0</v>
      </c>
      <c r="AR596" s="131">
        <f t="shared" si="276"/>
        <v>0</v>
      </c>
      <c r="AS596" s="136">
        <f t="shared" si="277"/>
        <v>0</v>
      </c>
      <c r="AT596" s="133">
        <f t="shared" si="278"/>
        <v>0</v>
      </c>
      <c r="AU596" s="131">
        <f t="shared" si="279"/>
        <v>0</v>
      </c>
      <c r="AV596" s="131">
        <f t="shared" si="280"/>
        <v>0</v>
      </c>
      <c r="AW596" s="131">
        <f t="shared" si="281"/>
        <v>0</v>
      </c>
      <c r="AX596" s="136">
        <f t="shared" si="282"/>
        <v>0</v>
      </c>
      <c r="AY596" s="133">
        <f t="shared" si="283"/>
        <v>0</v>
      </c>
      <c r="AZ596" s="131">
        <f t="shared" si="284"/>
        <v>0</v>
      </c>
      <c r="BA596" s="131">
        <f t="shared" si="285"/>
        <v>0</v>
      </c>
      <c r="BB596" s="131">
        <f t="shared" si="286"/>
        <v>0</v>
      </c>
      <c r="BC596" s="132">
        <f t="shared" si="287"/>
        <v>0</v>
      </c>
    </row>
    <row r="597" spans="1:55" x14ac:dyDescent="0.25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49"/>
      <c r="G597" s="153">
        <f t="shared" si="264"/>
        <v>0</v>
      </c>
      <c r="H597" s="134">
        <f t="shared" si="265"/>
        <v>0</v>
      </c>
      <c r="I597" s="135">
        <f t="shared" si="266"/>
        <v>0</v>
      </c>
      <c r="J597" s="167">
        <f t="shared" si="267"/>
        <v>0</v>
      </c>
      <c r="K597" s="149"/>
      <c r="L597" s="130">
        <v>0</v>
      </c>
      <c r="M597" s="131">
        <v>0</v>
      </c>
      <c r="N597" s="131">
        <v>0</v>
      </c>
      <c r="O597" s="132">
        <v>0</v>
      </c>
      <c r="P597" s="149"/>
      <c r="Q597" s="133">
        <v>0</v>
      </c>
      <c r="R597" s="131">
        <v>0</v>
      </c>
      <c r="S597" s="131">
        <v>0</v>
      </c>
      <c r="T597" s="132">
        <v>0</v>
      </c>
      <c r="U597" s="149"/>
      <c r="V597" s="133">
        <v>0</v>
      </c>
      <c r="W597" s="131">
        <v>0</v>
      </c>
      <c r="X597" s="131">
        <v>0</v>
      </c>
      <c r="Y597" s="132">
        <v>0</v>
      </c>
      <c r="Z597" s="149"/>
      <c r="AA597" s="133">
        <v>0</v>
      </c>
      <c r="AB597" s="131">
        <v>0</v>
      </c>
      <c r="AC597" s="131">
        <v>0</v>
      </c>
      <c r="AD597" s="132">
        <v>0</v>
      </c>
      <c r="AE597" s="149"/>
      <c r="AF597" s="133">
        <v>0</v>
      </c>
      <c r="AG597" s="131">
        <v>0</v>
      </c>
      <c r="AH597" s="131">
        <v>0</v>
      </c>
      <c r="AI597" s="132">
        <v>0</v>
      </c>
      <c r="AJ597" s="133">
        <f t="shared" si="268"/>
        <v>0</v>
      </c>
      <c r="AK597" s="131">
        <f t="shared" si="269"/>
        <v>0</v>
      </c>
      <c r="AL597" s="131">
        <f t="shared" si="270"/>
        <v>0</v>
      </c>
      <c r="AM597" s="131">
        <f t="shared" si="271"/>
        <v>0</v>
      </c>
      <c r="AN597" s="136">
        <f t="shared" si="272"/>
        <v>0</v>
      </c>
      <c r="AO597" s="133">
        <f t="shared" si="273"/>
        <v>0</v>
      </c>
      <c r="AP597" s="131">
        <f t="shared" si="274"/>
        <v>0</v>
      </c>
      <c r="AQ597" s="131">
        <f t="shared" si="275"/>
        <v>0</v>
      </c>
      <c r="AR597" s="131">
        <f t="shared" si="276"/>
        <v>0</v>
      </c>
      <c r="AS597" s="136">
        <f t="shared" si="277"/>
        <v>0</v>
      </c>
      <c r="AT597" s="133">
        <f t="shared" si="278"/>
        <v>0</v>
      </c>
      <c r="AU597" s="131">
        <f t="shared" si="279"/>
        <v>0</v>
      </c>
      <c r="AV597" s="131">
        <f t="shared" si="280"/>
        <v>0</v>
      </c>
      <c r="AW597" s="131">
        <f t="shared" si="281"/>
        <v>0</v>
      </c>
      <c r="AX597" s="136">
        <f t="shared" si="282"/>
        <v>0</v>
      </c>
      <c r="AY597" s="133">
        <f t="shared" si="283"/>
        <v>0</v>
      </c>
      <c r="AZ597" s="131">
        <f t="shared" si="284"/>
        <v>0</v>
      </c>
      <c r="BA597" s="131">
        <f t="shared" si="285"/>
        <v>0</v>
      </c>
      <c r="BB597" s="131">
        <f t="shared" si="286"/>
        <v>0</v>
      </c>
      <c r="BC597" s="132">
        <f t="shared" si="287"/>
        <v>0</v>
      </c>
    </row>
    <row r="598" spans="1:55" x14ac:dyDescent="0.25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49"/>
      <c r="G598" s="153">
        <f t="shared" si="264"/>
        <v>0</v>
      </c>
      <c r="H598" s="134">
        <f t="shared" si="265"/>
        <v>0</v>
      </c>
      <c r="I598" s="135">
        <f t="shared" si="266"/>
        <v>0</v>
      </c>
      <c r="J598" s="167">
        <f t="shared" si="267"/>
        <v>0</v>
      </c>
      <c r="K598" s="149"/>
      <c r="L598" s="130">
        <v>0</v>
      </c>
      <c r="M598" s="131">
        <v>0</v>
      </c>
      <c r="N598" s="131">
        <v>0</v>
      </c>
      <c r="O598" s="132">
        <v>0</v>
      </c>
      <c r="P598" s="149"/>
      <c r="Q598" s="133">
        <v>0</v>
      </c>
      <c r="R598" s="131">
        <v>0</v>
      </c>
      <c r="S598" s="131">
        <v>0</v>
      </c>
      <c r="T598" s="132">
        <v>0</v>
      </c>
      <c r="U598" s="149"/>
      <c r="V598" s="133">
        <v>0</v>
      </c>
      <c r="W598" s="131">
        <v>0</v>
      </c>
      <c r="X598" s="131">
        <v>0</v>
      </c>
      <c r="Y598" s="132">
        <v>0</v>
      </c>
      <c r="Z598" s="149"/>
      <c r="AA598" s="133">
        <v>0</v>
      </c>
      <c r="AB598" s="131">
        <v>0</v>
      </c>
      <c r="AC598" s="131">
        <v>0</v>
      </c>
      <c r="AD598" s="132">
        <v>0</v>
      </c>
      <c r="AE598" s="149"/>
      <c r="AF598" s="133">
        <v>0</v>
      </c>
      <c r="AG598" s="131">
        <v>0</v>
      </c>
      <c r="AH598" s="131">
        <v>0</v>
      </c>
      <c r="AI598" s="132">
        <v>0</v>
      </c>
      <c r="AJ598" s="133">
        <f t="shared" si="268"/>
        <v>0</v>
      </c>
      <c r="AK598" s="131">
        <f t="shared" si="269"/>
        <v>0</v>
      </c>
      <c r="AL598" s="131">
        <f t="shared" si="270"/>
        <v>0</v>
      </c>
      <c r="AM598" s="131">
        <f t="shared" si="271"/>
        <v>0</v>
      </c>
      <c r="AN598" s="136">
        <f t="shared" si="272"/>
        <v>0</v>
      </c>
      <c r="AO598" s="133">
        <f t="shared" si="273"/>
        <v>0</v>
      </c>
      <c r="AP598" s="131">
        <f t="shared" si="274"/>
        <v>0</v>
      </c>
      <c r="AQ598" s="131">
        <f t="shared" si="275"/>
        <v>0</v>
      </c>
      <c r="AR598" s="131">
        <f t="shared" si="276"/>
        <v>0</v>
      </c>
      <c r="AS598" s="136">
        <f t="shared" si="277"/>
        <v>0</v>
      </c>
      <c r="AT598" s="133">
        <f t="shared" si="278"/>
        <v>0</v>
      </c>
      <c r="AU598" s="131">
        <f t="shared" si="279"/>
        <v>0</v>
      </c>
      <c r="AV598" s="131">
        <f t="shared" si="280"/>
        <v>0</v>
      </c>
      <c r="AW598" s="131">
        <f t="shared" si="281"/>
        <v>0</v>
      </c>
      <c r="AX598" s="136">
        <f t="shared" si="282"/>
        <v>0</v>
      </c>
      <c r="AY598" s="133">
        <f t="shared" si="283"/>
        <v>0</v>
      </c>
      <c r="AZ598" s="131">
        <f t="shared" si="284"/>
        <v>0</v>
      </c>
      <c r="BA598" s="131">
        <f t="shared" si="285"/>
        <v>0</v>
      </c>
      <c r="BB598" s="131">
        <f t="shared" si="286"/>
        <v>0</v>
      </c>
      <c r="BC598" s="132">
        <f t="shared" si="287"/>
        <v>0</v>
      </c>
    </row>
    <row r="599" spans="1:55" x14ac:dyDescent="0.25">
      <c r="A599" s="138" t="s">
        <v>1230</v>
      </c>
      <c r="B599" s="131" t="s">
        <v>1529</v>
      </c>
      <c r="C599" s="131" t="s">
        <v>1238</v>
      </c>
      <c r="D599" s="131" t="s">
        <v>1237</v>
      </c>
      <c r="E599" s="132" t="s">
        <v>1314</v>
      </c>
      <c r="F599" s="149"/>
      <c r="G599" s="153">
        <f t="shared" si="264"/>
        <v>0</v>
      </c>
      <c r="H599" s="134">
        <f t="shared" si="265"/>
        <v>0</v>
      </c>
      <c r="I599" s="135">
        <f t="shared" si="266"/>
        <v>0</v>
      </c>
      <c r="J599" s="167">
        <f t="shared" si="267"/>
        <v>0</v>
      </c>
      <c r="K599" s="149"/>
      <c r="L599" s="130">
        <v>0</v>
      </c>
      <c r="M599" s="131">
        <v>0</v>
      </c>
      <c r="N599" s="131">
        <v>0</v>
      </c>
      <c r="O599" s="132">
        <v>0</v>
      </c>
      <c r="P599" s="149"/>
      <c r="Q599" s="133">
        <v>0</v>
      </c>
      <c r="R599" s="131">
        <v>0</v>
      </c>
      <c r="S599" s="131">
        <v>0</v>
      </c>
      <c r="T599" s="132">
        <v>0</v>
      </c>
      <c r="U599" s="149"/>
      <c r="V599" s="133">
        <v>0</v>
      </c>
      <c r="W599" s="131">
        <v>0</v>
      </c>
      <c r="X599" s="131">
        <v>0</v>
      </c>
      <c r="Y599" s="132">
        <v>0</v>
      </c>
      <c r="Z599" s="149"/>
      <c r="AA599" s="133">
        <v>0</v>
      </c>
      <c r="AB599" s="131">
        <v>0</v>
      </c>
      <c r="AC599" s="131">
        <v>0</v>
      </c>
      <c r="AD599" s="132">
        <v>0</v>
      </c>
      <c r="AE599" s="149"/>
      <c r="AF599" s="133">
        <v>0</v>
      </c>
      <c r="AG599" s="131">
        <v>0</v>
      </c>
      <c r="AH599" s="131">
        <v>0</v>
      </c>
      <c r="AI599" s="132">
        <v>0</v>
      </c>
      <c r="AJ599" s="133">
        <f t="shared" si="268"/>
        <v>0</v>
      </c>
      <c r="AK599" s="131">
        <f t="shared" si="269"/>
        <v>0</v>
      </c>
      <c r="AL599" s="131">
        <f t="shared" si="270"/>
        <v>0</v>
      </c>
      <c r="AM599" s="131">
        <f t="shared" si="271"/>
        <v>0</v>
      </c>
      <c r="AN599" s="136">
        <f t="shared" si="272"/>
        <v>0</v>
      </c>
      <c r="AO599" s="133">
        <f t="shared" si="273"/>
        <v>0</v>
      </c>
      <c r="AP599" s="131">
        <f t="shared" si="274"/>
        <v>0</v>
      </c>
      <c r="AQ599" s="131">
        <f t="shared" si="275"/>
        <v>0</v>
      </c>
      <c r="AR599" s="131">
        <f t="shared" si="276"/>
        <v>0</v>
      </c>
      <c r="AS599" s="136">
        <f t="shared" si="277"/>
        <v>0</v>
      </c>
      <c r="AT599" s="133">
        <f t="shared" si="278"/>
        <v>0</v>
      </c>
      <c r="AU599" s="131">
        <f t="shared" si="279"/>
        <v>0</v>
      </c>
      <c r="AV599" s="131">
        <f t="shared" si="280"/>
        <v>0</v>
      </c>
      <c r="AW599" s="131">
        <f t="shared" si="281"/>
        <v>0</v>
      </c>
      <c r="AX599" s="136">
        <f t="shared" si="282"/>
        <v>0</v>
      </c>
      <c r="AY599" s="133">
        <f t="shared" si="283"/>
        <v>0</v>
      </c>
      <c r="AZ599" s="131">
        <f t="shared" si="284"/>
        <v>0</v>
      </c>
      <c r="BA599" s="131">
        <f t="shared" si="285"/>
        <v>0</v>
      </c>
      <c r="BB599" s="131">
        <f t="shared" si="286"/>
        <v>0</v>
      </c>
      <c r="BC599" s="132">
        <f t="shared" si="287"/>
        <v>0</v>
      </c>
    </row>
    <row r="600" spans="1:55" x14ac:dyDescent="0.25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49"/>
      <c r="G600" s="153">
        <f t="shared" si="264"/>
        <v>0</v>
      </c>
      <c r="H600" s="134">
        <f t="shared" si="265"/>
        <v>0</v>
      </c>
      <c r="I600" s="135">
        <f t="shared" si="266"/>
        <v>0</v>
      </c>
      <c r="J600" s="167">
        <f t="shared" si="267"/>
        <v>0</v>
      </c>
      <c r="K600" s="149"/>
      <c r="L600" s="130">
        <v>0</v>
      </c>
      <c r="M600" s="131">
        <v>0</v>
      </c>
      <c r="N600" s="131">
        <v>0</v>
      </c>
      <c r="O600" s="132">
        <v>0</v>
      </c>
      <c r="P600" s="149"/>
      <c r="Q600" s="133">
        <v>0</v>
      </c>
      <c r="R600" s="131">
        <v>0</v>
      </c>
      <c r="S600" s="131">
        <v>0</v>
      </c>
      <c r="T600" s="132">
        <v>0</v>
      </c>
      <c r="U600" s="149"/>
      <c r="V600" s="133">
        <v>0</v>
      </c>
      <c r="W600" s="131">
        <v>0</v>
      </c>
      <c r="X600" s="131">
        <v>0</v>
      </c>
      <c r="Y600" s="132">
        <v>0</v>
      </c>
      <c r="Z600" s="149"/>
      <c r="AA600" s="133">
        <v>0</v>
      </c>
      <c r="AB600" s="131">
        <v>0</v>
      </c>
      <c r="AC600" s="131">
        <v>0</v>
      </c>
      <c r="AD600" s="132">
        <v>0</v>
      </c>
      <c r="AE600" s="149"/>
      <c r="AF600" s="133">
        <v>0</v>
      </c>
      <c r="AG600" s="131">
        <v>0</v>
      </c>
      <c r="AH600" s="131">
        <v>0</v>
      </c>
      <c r="AI600" s="132">
        <v>0</v>
      </c>
      <c r="AJ600" s="133">
        <f t="shared" si="268"/>
        <v>0</v>
      </c>
      <c r="AK600" s="131">
        <f t="shared" si="269"/>
        <v>0</v>
      </c>
      <c r="AL600" s="131">
        <f t="shared" si="270"/>
        <v>0</v>
      </c>
      <c r="AM600" s="131">
        <f t="shared" si="271"/>
        <v>0</v>
      </c>
      <c r="AN600" s="136">
        <f t="shared" si="272"/>
        <v>0</v>
      </c>
      <c r="AO600" s="133">
        <f t="shared" si="273"/>
        <v>0</v>
      </c>
      <c r="AP600" s="131">
        <f t="shared" si="274"/>
        <v>0</v>
      </c>
      <c r="AQ600" s="131">
        <f t="shared" si="275"/>
        <v>0</v>
      </c>
      <c r="AR600" s="131">
        <f t="shared" si="276"/>
        <v>0</v>
      </c>
      <c r="AS600" s="136">
        <f t="shared" si="277"/>
        <v>0</v>
      </c>
      <c r="AT600" s="133">
        <f t="shared" si="278"/>
        <v>0</v>
      </c>
      <c r="AU600" s="131">
        <f t="shared" si="279"/>
        <v>0</v>
      </c>
      <c r="AV600" s="131">
        <f t="shared" si="280"/>
        <v>0</v>
      </c>
      <c r="AW600" s="131">
        <f t="shared" si="281"/>
        <v>0</v>
      </c>
      <c r="AX600" s="136">
        <f t="shared" si="282"/>
        <v>0</v>
      </c>
      <c r="AY600" s="133">
        <f t="shared" si="283"/>
        <v>0</v>
      </c>
      <c r="AZ600" s="131">
        <f t="shared" si="284"/>
        <v>0</v>
      </c>
      <c r="BA600" s="131">
        <f t="shared" si="285"/>
        <v>0</v>
      </c>
      <c r="BB600" s="131">
        <f t="shared" si="286"/>
        <v>0</v>
      </c>
      <c r="BC600" s="132">
        <f t="shared" si="287"/>
        <v>0</v>
      </c>
    </row>
    <row r="601" spans="1:55" x14ac:dyDescent="0.25">
      <c r="A601" s="138" t="s">
        <v>1232</v>
      </c>
      <c r="B601" s="131" t="s">
        <v>40</v>
      </c>
      <c r="C601" s="131" t="s">
        <v>454</v>
      </c>
      <c r="D601" s="131" t="s">
        <v>2090</v>
      </c>
      <c r="E601" s="132" t="s">
        <v>1312</v>
      </c>
      <c r="F601" s="149"/>
      <c r="G601" s="153">
        <f t="shared" si="264"/>
        <v>0</v>
      </c>
      <c r="H601" s="134">
        <f t="shared" si="265"/>
        <v>0</v>
      </c>
      <c r="I601" s="135">
        <f t="shared" si="266"/>
        <v>0</v>
      </c>
      <c r="J601" s="167">
        <f t="shared" si="267"/>
        <v>0</v>
      </c>
      <c r="K601" s="149"/>
      <c r="L601" s="130">
        <v>0</v>
      </c>
      <c r="M601" s="131">
        <v>0</v>
      </c>
      <c r="N601" s="131">
        <v>0</v>
      </c>
      <c r="O601" s="132">
        <v>0</v>
      </c>
      <c r="P601" s="149"/>
      <c r="Q601" s="133">
        <v>0</v>
      </c>
      <c r="R601" s="131">
        <v>0</v>
      </c>
      <c r="S601" s="131">
        <v>0</v>
      </c>
      <c r="T601" s="132">
        <v>0</v>
      </c>
      <c r="U601" s="149"/>
      <c r="V601" s="133">
        <v>0</v>
      </c>
      <c r="W601" s="131">
        <v>0</v>
      </c>
      <c r="X601" s="131">
        <v>0</v>
      </c>
      <c r="Y601" s="132">
        <v>0</v>
      </c>
      <c r="Z601" s="149"/>
      <c r="AA601" s="133">
        <v>0</v>
      </c>
      <c r="AB601" s="131">
        <v>0</v>
      </c>
      <c r="AC601" s="131">
        <v>0</v>
      </c>
      <c r="AD601" s="132">
        <v>0</v>
      </c>
      <c r="AE601" s="149"/>
      <c r="AF601" s="133">
        <v>0</v>
      </c>
      <c r="AG601" s="131">
        <v>0</v>
      </c>
      <c r="AH601" s="131">
        <v>0</v>
      </c>
      <c r="AI601" s="132">
        <v>0</v>
      </c>
      <c r="AJ601" s="133">
        <f t="shared" si="268"/>
        <v>0</v>
      </c>
      <c r="AK601" s="131">
        <f t="shared" si="269"/>
        <v>0</v>
      </c>
      <c r="AL601" s="131">
        <f t="shared" si="270"/>
        <v>0</v>
      </c>
      <c r="AM601" s="131">
        <f t="shared" si="271"/>
        <v>0</v>
      </c>
      <c r="AN601" s="136">
        <f t="shared" si="272"/>
        <v>0</v>
      </c>
      <c r="AO601" s="133">
        <f t="shared" si="273"/>
        <v>0</v>
      </c>
      <c r="AP601" s="131">
        <f t="shared" si="274"/>
        <v>0</v>
      </c>
      <c r="AQ601" s="131">
        <f t="shared" si="275"/>
        <v>0</v>
      </c>
      <c r="AR601" s="131">
        <f t="shared" si="276"/>
        <v>0</v>
      </c>
      <c r="AS601" s="136">
        <f t="shared" si="277"/>
        <v>0</v>
      </c>
      <c r="AT601" s="133">
        <f t="shared" si="278"/>
        <v>0</v>
      </c>
      <c r="AU601" s="131">
        <f t="shared" si="279"/>
        <v>0</v>
      </c>
      <c r="AV601" s="131">
        <f t="shared" si="280"/>
        <v>0</v>
      </c>
      <c r="AW601" s="131">
        <f t="shared" si="281"/>
        <v>0</v>
      </c>
      <c r="AX601" s="136">
        <f t="shared" si="282"/>
        <v>0</v>
      </c>
      <c r="AY601" s="133">
        <f t="shared" si="283"/>
        <v>0</v>
      </c>
      <c r="AZ601" s="131">
        <f t="shared" si="284"/>
        <v>0</v>
      </c>
      <c r="BA601" s="131">
        <f t="shared" si="285"/>
        <v>0</v>
      </c>
      <c r="BB601" s="131">
        <f t="shared" si="286"/>
        <v>0</v>
      </c>
      <c r="BC601" s="132">
        <f t="shared" si="287"/>
        <v>0</v>
      </c>
    </row>
    <row r="602" spans="1:55" x14ac:dyDescent="0.25">
      <c r="A602" s="138" t="s">
        <v>1233</v>
      </c>
      <c r="B602" s="131" t="s">
        <v>49</v>
      </c>
      <c r="C602" s="131" t="s">
        <v>1923</v>
      </c>
      <c r="D602" s="131" t="s">
        <v>1761</v>
      </c>
      <c r="E602" s="132" t="s">
        <v>1311</v>
      </c>
      <c r="F602" s="149"/>
      <c r="G602" s="153">
        <f t="shared" si="264"/>
        <v>3</v>
      </c>
      <c r="H602" s="134">
        <f t="shared" si="265"/>
        <v>2</v>
      </c>
      <c r="I602" s="135">
        <f t="shared" si="266"/>
        <v>12.6</v>
      </c>
      <c r="J602" s="167">
        <f t="shared" si="267"/>
        <v>420</v>
      </c>
      <c r="K602" s="149"/>
      <c r="L602" s="130">
        <v>0</v>
      </c>
      <c r="M602" s="131">
        <v>2</v>
      </c>
      <c r="N602" s="131">
        <v>8.1</v>
      </c>
      <c r="O602" s="132">
        <v>152</v>
      </c>
      <c r="P602" s="149"/>
      <c r="Q602" s="133">
        <v>0</v>
      </c>
      <c r="R602" s="131">
        <v>0</v>
      </c>
      <c r="S602" s="131">
        <v>0</v>
      </c>
      <c r="T602" s="132">
        <v>0</v>
      </c>
      <c r="U602" s="149"/>
      <c r="V602" s="133">
        <v>0</v>
      </c>
      <c r="W602" s="131">
        <v>0</v>
      </c>
      <c r="X602" s="131">
        <v>0</v>
      </c>
      <c r="Y602" s="132">
        <v>0</v>
      </c>
      <c r="Z602" s="149"/>
      <c r="AA602" s="133">
        <v>0</v>
      </c>
      <c r="AB602" s="131">
        <v>0</v>
      </c>
      <c r="AC602" s="131">
        <v>0</v>
      </c>
      <c r="AD602" s="132">
        <v>20</v>
      </c>
      <c r="AE602" s="149"/>
      <c r="AF602" s="133">
        <v>3</v>
      </c>
      <c r="AG602" s="131">
        <v>0</v>
      </c>
      <c r="AH602" s="131">
        <v>4.5</v>
      </c>
      <c r="AI602" s="132">
        <v>248</v>
      </c>
      <c r="AJ602" s="133">
        <f t="shared" si="268"/>
        <v>152</v>
      </c>
      <c r="AK602" s="131">
        <f t="shared" si="269"/>
        <v>0</v>
      </c>
      <c r="AL602" s="131">
        <f t="shared" si="270"/>
        <v>0</v>
      </c>
      <c r="AM602" s="131">
        <f t="shared" si="271"/>
        <v>20</v>
      </c>
      <c r="AN602" s="136">
        <f t="shared" si="272"/>
        <v>248</v>
      </c>
      <c r="AO602" s="133">
        <f t="shared" si="273"/>
        <v>0</v>
      </c>
      <c r="AP602" s="131">
        <f t="shared" si="274"/>
        <v>0</v>
      </c>
      <c r="AQ602" s="131">
        <f t="shared" si="275"/>
        <v>0</v>
      </c>
      <c r="AR602" s="131">
        <f t="shared" si="276"/>
        <v>0</v>
      </c>
      <c r="AS602" s="136">
        <f t="shared" si="277"/>
        <v>3</v>
      </c>
      <c r="AT602" s="133">
        <f t="shared" si="278"/>
        <v>2</v>
      </c>
      <c r="AU602" s="131">
        <f t="shared" si="279"/>
        <v>0</v>
      </c>
      <c r="AV602" s="131">
        <f t="shared" si="280"/>
        <v>0</v>
      </c>
      <c r="AW602" s="131">
        <f t="shared" si="281"/>
        <v>0</v>
      </c>
      <c r="AX602" s="136">
        <f t="shared" si="282"/>
        <v>0</v>
      </c>
      <c r="AY602" s="133">
        <f t="shared" si="283"/>
        <v>8.1</v>
      </c>
      <c r="AZ602" s="131">
        <f t="shared" si="284"/>
        <v>0</v>
      </c>
      <c r="BA602" s="131">
        <f t="shared" si="285"/>
        <v>0</v>
      </c>
      <c r="BB602" s="131">
        <f t="shared" si="286"/>
        <v>0</v>
      </c>
      <c r="BC602" s="132">
        <f t="shared" si="287"/>
        <v>4.5</v>
      </c>
    </row>
    <row r="603" spans="1:55" x14ac:dyDescent="0.25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49"/>
      <c r="G603" s="153">
        <f t="shared" si="264"/>
        <v>0</v>
      </c>
      <c r="H603" s="134">
        <f t="shared" si="265"/>
        <v>0</v>
      </c>
      <c r="I603" s="135">
        <f t="shared" si="266"/>
        <v>0</v>
      </c>
      <c r="J603" s="167">
        <f t="shared" si="267"/>
        <v>0</v>
      </c>
      <c r="K603" s="149"/>
      <c r="L603" s="130">
        <v>0</v>
      </c>
      <c r="M603" s="131">
        <v>0</v>
      </c>
      <c r="N603" s="131">
        <v>0</v>
      </c>
      <c r="O603" s="132">
        <v>0</v>
      </c>
      <c r="P603" s="149"/>
      <c r="Q603" s="133">
        <v>0</v>
      </c>
      <c r="R603" s="131">
        <v>0</v>
      </c>
      <c r="S603" s="131">
        <v>0</v>
      </c>
      <c r="T603" s="132">
        <v>0</v>
      </c>
      <c r="U603" s="149"/>
      <c r="V603" s="133">
        <v>0</v>
      </c>
      <c r="W603" s="131">
        <v>0</v>
      </c>
      <c r="X603" s="131">
        <v>0</v>
      </c>
      <c r="Y603" s="132">
        <v>0</v>
      </c>
      <c r="Z603" s="149"/>
      <c r="AA603" s="133">
        <v>0</v>
      </c>
      <c r="AB603" s="131">
        <v>0</v>
      </c>
      <c r="AC603" s="131">
        <v>0</v>
      </c>
      <c r="AD603" s="132">
        <v>0</v>
      </c>
      <c r="AE603" s="149"/>
      <c r="AF603" s="133">
        <v>0</v>
      </c>
      <c r="AG603" s="131">
        <v>0</v>
      </c>
      <c r="AH603" s="131">
        <v>0</v>
      </c>
      <c r="AI603" s="132">
        <v>0</v>
      </c>
      <c r="AJ603" s="133">
        <f t="shared" si="268"/>
        <v>0</v>
      </c>
      <c r="AK603" s="131">
        <f t="shared" si="269"/>
        <v>0</v>
      </c>
      <c r="AL603" s="131">
        <f t="shared" si="270"/>
        <v>0</v>
      </c>
      <c r="AM603" s="131">
        <f t="shared" si="271"/>
        <v>0</v>
      </c>
      <c r="AN603" s="136">
        <f t="shared" si="272"/>
        <v>0</v>
      </c>
      <c r="AO603" s="133">
        <f t="shared" si="273"/>
        <v>0</v>
      </c>
      <c r="AP603" s="131">
        <f t="shared" si="274"/>
        <v>0</v>
      </c>
      <c r="AQ603" s="131">
        <f t="shared" si="275"/>
        <v>0</v>
      </c>
      <c r="AR603" s="131">
        <f t="shared" si="276"/>
        <v>0</v>
      </c>
      <c r="AS603" s="136">
        <f t="shared" si="277"/>
        <v>0</v>
      </c>
      <c r="AT603" s="133">
        <f t="shared" si="278"/>
        <v>0</v>
      </c>
      <c r="AU603" s="131">
        <f t="shared" si="279"/>
        <v>0</v>
      </c>
      <c r="AV603" s="131">
        <f t="shared" si="280"/>
        <v>0</v>
      </c>
      <c r="AW603" s="131">
        <f t="shared" si="281"/>
        <v>0</v>
      </c>
      <c r="AX603" s="136">
        <f t="shared" si="282"/>
        <v>0</v>
      </c>
      <c r="AY603" s="133">
        <f t="shared" si="283"/>
        <v>0</v>
      </c>
      <c r="AZ603" s="131">
        <f t="shared" si="284"/>
        <v>0</v>
      </c>
      <c r="BA603" s="131">
        <f t="shared" si="285"/>
        <v>0</v>
      </c>
      <c r="BB603" s="131">
        <f t="shared" si="286"/>
        <v>0</v>
      </c>
      <c r="BC603" s="132">
        <f t="shared" si="287"/>
        <v>0</v>
      </c>
    </row>
    <row r="604" spans="1:55" x14ac:dyDescent="0.25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49"/>
      <c r="G604" s="153">
        <f t="shared" si="264"/>
        <v>0</v>
      </c>
      <c r="H604" s="134">
        <f t="shared" si="265"/>
        <v>0</v>
      </c>
      <c r="I604" s="135">
        <f t="shared" si="266"/>
        <v>0</v>
      </c>
      <c r="J604" s="167">
        <f t="shared" si="267"/>
        <v>0</v>
      </c>
      <c r="K604" s="149"/>
      <c r="L604" s="130">
        <v>0</v>
      </c>
      <c r="M604" s="131">
        <v>0</v>
      </c>
      <c r="N604" s="131">
        <v>0</v>
      </c>
      <c r="O604" s="132">
        <v>0</v>
      </c>
      <c r="P604" s="149"/>
      <c r="Q604" s="133">
        <v>0</v>
      </c>
      <c r="R604" s="131">
        <v>0</v>
      </c>
      <c r="S604" s="131">
        <v>0</v>
      </c>
      <c r="T604" s="132">
        <v>0</v>
      </c>
      <c r="U604" s="149"/>
      <c r="V604" s="133">
        <v>0</v>
      </c>
      <c r="W604" s="131">
        <v>0</v>
      </c>
      <c r="X604" s="131">
        <v>0</v>
      </c>
      <c r="Y604" s="132">
        <v>0</v>
      </c>
      <c r="Z604" s="149"/>
      <c r="AA604" s="133">
        <v>0</v>
      </c>
      <c r="AB604" s="131">
        <v>0</v>
      </c>
      <c r="AC604" s="131">
        <v>0</v>
      </c>
      <c r="AD604" s="132">
        <v>0</v>
      </c>
      <c r="AE604" s="149"/>
      <c r="AF604" s="133">
        <v>0</v>
      </c>
      <c r="AG604" s="131">
        <v>0</v>
      </c>
      <c r="AH604" s="131">
        <v>0</v>
      </c>
      <c r="AI604" s="132">
        <v>0</v>
      </c>
      <c r="AJ604" s="133">
        <f t="shared" si="268"/>
        <v>0</v>
      </c>
      <c r="AK604" s="131">
        <f t="shared" si="269"/>
        <v>0</v>
      </c>
      <c r="AL604" s="131">
        <f t="shared" si="270"/>
        <v>0</v>
      </c>
      <c r="AM604" s="131">
        <f t="shared" si="271"/>
        <v>0</v>
      </c>
      <c r="AN604" s="136">
        <f t="shared" si="272"/>
        <v>0</v>
      </c>
      <c r="AO604" s="133">
        <f t="shared" si="273"/>
        <v>0</v>
      </c>
      <c r="AP604" s="131">
        <f t="shared" si="274"/>
        <v>0</v>
      </c>
      <c r="AQ604" s="131">
        <f t="shared" si="275"/>
        <v>0</v>
      </c>
      <c r="AR604" s="131">
        <f t="shared" si="276"/>
        <v>0</v>
      </c>
      <c r="AS604" s="136">
        <f t="shared" si="277"/>
        <v>0</v>
      </c>
      <c r="AT604" s="133">
        <f t="shared" si="278"/>
        <v>0</v>
      </c>
      <c r="AU604" s="131">
        <f t="shared" si="279"/>
        <v>0</v>
      </c>
      <c r="AV604" s="131">
        <f t="shared" si="280"/>
        <v>0</v>
      </c>
      <c r="AW604" s="131">
        <f t="shared" si="281"/>
        <v>0</v>
      </c>
      <c r="AX604" s="136">
        <f t="shared" si="282"/>
        <v>0</v>
      </c>
      <c r="AY604" s="133">
        <f t="shared" si="283"/>
        <v>0</v>
      </c>
      <c r="AZ604" s="131">
        <f t="shared" si="284"/>
        <v>0</v>
      </c>
      <c r="BA604" s="131">
        <f t="shared" si="285"/>
        <v>0</v>
      </c>
      <c r="BB604" s="131">
        <f t="shared" si="286"/>
        <v>0</v>
      </c>
      <c r="BC604" s="132">
        <f t="shared" si="287"/>
        <v>0</v>
      </c>
    </row>
    <row r="605" spans="1:55" x14ac:dyDescent="0.25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1313</v>
      </c>
      <c r="F605" s="149"/>
      <c r="G605" s="153">
        <f t="shared" si="264"/>
        <v>0</v>
      </c>
      <c r="H605" s="134">
        <f t="shared" si="265"/>
        <v>0</v>
      </c>
      <c r="I605" s="135">
        <f t="shared" si="266"/>
        <v>0</v>
      </c>
      <c r="J605" s="167">
        <f t="shared" si="267"/>
        <v>20</v>
      </c>
      <c r="K605" s="149"/>
      <c r="L605" s="130">
        <v>0</v>
      </c>
      <c r="M605" s="131">
        <v>0</v>
      </c>
      <c r="N605" s="131">
        <v>0</v>
      </c>
      <c r="O605" s="132">
        <v>20</v>
      </c>
      <c r="P605" s="149"/>
      <c r="Q605" s="133">
        <v>0</v>
      </c>
      <c r="R605" s="131">
        <v>0</v>
      </c>
      <c r="S605" s="131">
        <v>0</v>
      </c>
      <c r="T605" s="132">
        <v>0</v>
      </c>
      <c r="U605" s="149"/>
      <c r="V605" s="133">
        <v>0</v>
      </c>
      <c r="W605" s="131">
        <v>0</v>
      </c>
      <c r="X605" s="131">
        <v>0</v>
      </c>
      <c r="Y605" s="132">
        <v>0</v>
      </c>
      <c r="Z605" s="149"/>
      <c r="AA605" s="133">
        <v>0</v>
      </c>
      <c r="AB605" s="131">
        <v>0</v>
      </c>
      <c r="AC605" s="131">
        <v>0</v>
      </c>
      <c r="AD605" s="132">
        <v>0</v>
      </c>
      <c r="AE605" s="149"/>
      <c r="AF605" s="133">
        <v>0</v>
      </c>
      <c r="AG605" s="131">
        <v>0</v>
      </c>
      <c r="AH605" s="131">
        <v>0</v>
      </c>
      <c r="AI605" s="132">
        <v>0</v>
      </c>
      <c r="AJ605" s="133">
        <f t="shared" si="268"/>
        <v>20</v>
      </c>
      <c r="AK605" s="131">
        <f t="shared" si="269"/>
        <v>0</v>
      </c>
      <c r="AL605" s="131">
        <f t="shared" si="270"/>
        <v>0</v>
      </c>
      <c r="AM605" s="131">
        <f t="shared" si="271"/>
        <v>0</v>
      </c>
      <c r="AN605" s="136">
        <f t="shared" si="272"/>
        <v>0</v>
      </c>
      <c r="AO605" s="133">
        <f t="shared" si="273"/>
        <v>0</v>
      </c>
      <c r="AP605" s="131">
        <f t="shared" si="274"/>
        <v>0</v>
      </c>
      <c r="AQ605" s="131">
        <f t="shared" si="275"/>
        <v>0</v>
      </c>
      <c r="AR605" s="131">
        <f t="shared" si="276"/>
        <v>0</v>
      </c>
      <c r="AS605" s="136">
        <f t="shared" si="277"/>
        <v>0</v>
      </c>
      <c r="AT605" s="133">
        <f t="shared" si="278"/>
        <v>0</v>
      </c>
      <c r="AU605" s="131">
        <f t="shared" si="279"/>
        <v>0</v>
      </c>
      <c r="AV605" s="131">
        <f t="shared" si="280"/>
        <v>0</v>
      </c>
      <c r="AW605" s="131">
        <f t="shared" si="281"/>
        <v>0</v>
      </c>
      <c r="AX605" s="136">
        <f t="shared" si="282"/>
        <v>0</v>
      </c>
      <c r="AY605" s="133">
        <f t="shared" si="283"/>
        <v>0</v>
      </c>
      <c r="AZ605" s="131">
        <f t="shared" si="284"/>
        <v>0</v>
      </c>
      <c r="BA605" s="131">
        <f t="shared" si="285"/>
        <v>0</v>
      </c>
      <c r="BB605" s="131">
        <f t="shared" si="286"/>
        <v>0</v>
      </c>
      <c r="BC605" s="132">
        <f t="shared" si="287"/>
        <v>0</v>
      </c>
    </row>
    <row r="606" spans="1:55" x14ac:dyDescent="0.25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49"/>
      <c r="G606" s="153">
        <f t="shared" si="264"/>
        <v>0</v>
      </c>
      <c r="H606" s="134">
        <f t="shared" si="265"/>
        <v>0</v>
      </c>
      <c r="I606" s="135">
        <f t="shared" si="266"/>
        <v>0</v>
      </c>
      <c r="J606" s="167">
        <f t="shared" si="267"/>
        <v>0</v>
      </c>
      <c r="K606" s="149"/>
      <c r="L606" s="130">
        <v>0</v>
      </c>
      <c r="M606" s="131">
        <v>0</v>
      </c>
      <c r="N606" s="131">
        <v>0</v>
      </c>
      <c r="O606" s="132">
        <v>0</v>
      </c>
      <c r="P606" s="149"/>
      <c r="Q606" s="133">
        <v>0</v>
      </c>
      <c r="R606" s="131">
        <v>0</v>
      </c>
      <c r="S606" s="131">
        <v>0</v>
      </c>
      <c r="T606" s="132">
        <v>0</v>
      </c>
      <c r="U606" s="149"/>
      <c r="V606" s="133">
        <v>0</v>
      </c>
      <c r="W606" s="131">
        <v>0</v>
      </c>
      <c r="X606" s="131">
        <v>0</v>
      </c>
      <c r="Y606" s="132">
        <v>0</v>
      </c>
      <c r="Z606" s="149"/>
      <c r="AA606" s="133">
        <v>0</v>
      </c>
      <c r="AB606" s="131">
        <v>0</v>
      </c>
      <c r="AC606" s="131">
        <v>0</v>
      </c>
      <c r="AD606" s="132">
        <v>0</v>
      </c>
      <c r="AE606" s="149"/>
      <c r="AF606" s="133">
        <v>0</v>
      </c>
      <c r="AG606" s="131">
        <v>0</v>
      </c>
      <c r="AH606" s="131">
        <v>0</v>
      </c>
      <c r="AI606" s="132">
        <v>0</v>
      </c>
      <c r="AJ606" s="133">
        <f t="shared" si="268"/>
        <v>0</v>
      </c>
      <c r="AK606" s="131">
        <f t="shared" si="269"/>
        <v>0</v>
      </c>
      <c r="AL606" s="131">
        <f t="shared" si="270"/>
        <v>0</v>
      </c>
      <c r="AM606" s="131">
        <f t="shared" si="271"/>
        <v>0</v>
      </c>
      <c r="AN606" s="136">
        <f t="shared" si="272"/>
        <v>0</v>
      </c>
      <c r="AO606" s="133">
        <f t="shared" si="273"/>
        <v>0</v>
      </c>
      <c r="AP606" s="131">
        <f t="shared" si="274"/>
        <v>0</v>
      </c>
      <c r="AQ606" s="131">
        <f t="shared" si="275"/>
        <v>0</v>
      </c>
      <c r="AR606" s="131">
        <f t="shared" si="276"/>
        <v>0</v>
      </c>
      <c r="AS606" s="136">
        <f t="shared" si="277"/>
        <v>0</v>
      </c>
      <c r="AT606" s="133">
        <f t="shared" si="278"/>
        <v>0</v>
      </c>
      <c r="AU606" s="131">
        <f t="shared" si="279"/>
        <v>0</v>
      </c>
      <c r="AV606" s="131">
        <f t="shared" si="280"/>
        <v>0</v>
      </c>
      <c r="AW606" s="131">
        <f t="shared" si="281"/>
        <v>0</v>
      </c>
      <c r="AX606" s="136">
        <f t="shared" si="282"/>
        <v>0</v>
      </c>
      <c r="AY606" s="133">
        <f t="shared" si="283"/>
        <v>0</v>
      </c>
      <c r="AZ606" s="131">
        <f t="shared" si="284"/>
        <v>0</v>
      </c>
      <c r="BA606" s="131">
        <f t="shared" si="285"/>
        <v>0</v>
      </c>
      <c r="BB606" s="131">
        <f t="shared" si="286"/>
        <v>0</v>
      </c>
      <c r="BC606" s="132">
        <f t="shared" si="287"/>
        <v>0</v>
      </c>
    </row>
    <row r="607" spans="1:55" x14ac:dyDescent="0.25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49"/>
      <c r="G607" s="153">
        <f t="shared" si="264"/>
        <v>0</v>
      </c>
      <c r="H607" s="134">
        <f t="shared" si="265"/>
        <v>0</v>
      </c>
      <c r="I607" s="135">
        <f t="shared" si="266"/>
        <v>0</v>
      </c>
      <c r="J607" s="167">
        <f t="shared" si="267"/>
        <v>0</v>
      </c>
      <c r="K607" s="149"/>
      <c r="L607" s="130">
        <v>0</v>
      </c>
      <c r="M607" s="131">
        <v>0</v>
      </c>
      <c r="N607" s="131">
        <v>0</v>
      </c>
      <c r="O607" s="132">
        <v>0</v>
      </c>
      <c r="P607" s="149"/>
      <c r="Q607" s="133">
        <v>0</v>
      </c>
      <c r="R607" s="131">
        <v>0</v>
      </c>
      <c r="S607" s="131">
        <v>0</v>
      </c>
      <c r="T607" s="132">
        <v>0</v>
      </c>
      <c r="U607" s="149"/>
      <c r="V607" s="133">
        <v>0</v>
      </c>
      <c r="W607" s="131">
        <v>0</v>
      </c>
      <c r="X607" s="131">
        <v>0</v>
      </c>
      <c r="Y607" s="132">
        <v>0</v>
      </c>
      <c r="Z607" s="149"/>
      <c r="AA607" s="133">
        <v>0</v>
      </c>
      <c r="AB607" s="131">
        <v>0</v>
      </c>
      <c r="AC607" s="131">
        <v>0</v>
      </c>
      <c r="AD607" s="132">
        <v>0</v>
      </c>
      <c r="AE607" s="149"/>
      <c r="AF607" s="133">
        <v>0</v>
      </c>
      <c r="AG607" s="131">
        <v>0</v>
      </c>
      <c r="AH607" s="131">
        <v>0</v>
      </c>
      <c r="AI607" s="132">
        <v>0</v>
      </c>
      <c r="AJ607" s="133">
        <f t="shared" si="268"/>
        <v>0</v>
      </c>
      <c r="AK607" s="131">
        <f t="shared" si="269"/>
        <v>0</v>
      </c>
      <c r="AL607" s="131">
        <f t="shared" si="270"/>
        <v>0</v>
      </c>
      <c r="AM607" s="131">
        <f t="shared" si="271"/>
        <v>0</v>
      </c>
      <c r="AN607" s="136">
        <f t="shared" si="272"/>
        <v>0</v>
      </c>
      <c r="AO607" s="133">
        <f t="shared" si="273"/>
        <v>0</v>
      </c>
      <c r="AP607" s="131">
        <f t="shared" si="274"/>
        <v>0</v>
      </c>
      <c r="AQ607" s="131">
        <f t="shared" si="275"/>
        <v>0</v>
      </c>
      <c r="AR607" s="131">
        <f t="shared" si="276"/>
        <v>0</v>
      </c>
      <c r="AS607" s="136">
        <f t="shared" si="277"/>
        <v>0</v>
      </c>
      <c r="AT607" s="133">
        <f t="shared" si="278"/>
        <v>0</v>
      </c>
      <c r="AU607" s="131">
        <f t="shared" si="279"/>
        <v>0</v>
      </c>
      <c r="AV607" s="131">
        <f t="shared" si="280"/>
        <v>0</v>
      </c>
      <c r="AW607" s="131">
        <f t="shared" si="281"/>
        <v>0</v>
      </c>
      <c r="AX607" s="136">
        <f t="shared" si="282"/>
        <v>0</v>
      </c>
      <c r="AY607" s="133">
        <f t="shared" si="283"/>
        <v>0</v>
      </c>
      <c r="AZ607" s="131">
        <f t="shared" si="284"/>
        <v>0</v>
      </c>
      <c r="BA607" s="131">
        <f t="shared" si="285"/>
        <v>0</v>
      </c>
      <c r="BB607" s="131">
        <f t="shared" si="286"/>
        <v>0</v>
      </c>
      <c r="BC607" s="132">
        <f t="shared" si="287"/>
        <v>0</v>
      </c>
    </row>
    <row r="608" spans="1:55" x14ac:dyDescent="0.25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1314</v>
      </c>
      <c r="F608" s="149"/>
      <c r="G608" s="153">
        <f t="shared" si="264"/>
        <v>0</v>
      </c>
      <c r="H608" s="134">
        <f t="shared" si="265"/>
        <v>0</v>
      </c>
      <c r="I608" s="135">
        <f t="shared" si="266"/>
        <v>0</v>
      </c>
      <c r="J608" s="167">
        <f t="shared" si="267"/>
        <v>0</v>
      </c>
      <c r="K608" s="149"/>
      <c r="L608" s="130">
        <v>0</v>
      </c>
      <c r="M608" s="131">
        <v>0</v>
      </c>
      <c r="N608" s="131">
        <v>0</v>
      </c>
      <c r="O608" s="132">
        <v>0</v>
      </c>
      <c r="P608" s="149"/>
      <c r="Q608" s="133">
        <v>0</v>
      </c>
      <c r="R608" s="131">
        <v>0</v>
      </c>
      <c r="S608" s="131">
        <v>0</v>
      </c>
      <c r="T608" s="132">
        <v>0</v>
      </c>
      <c r="U608" s="149"/>
      <c r="V608" s="133">
        <v>0</v>
      </c>
      <c r="W608" s="131">
        <v>0</v>
      </c>
      <c r="X608" s="131">
        <v>0</v>
      </c>
      <c r="Y608" s="132">
        <v>0</v>
      </c>
      <c r="Z608" s="149"/>
      <c r="AA608" s="133">
        <v>0</v>
      </c>
      <c r="AB608" s="131">
        <v>0</v>
      </c>
      <c r="AC608" s="131">
        <v>0</v>
      </c>
      <c r="AD608" s="132">
        <v>0</v>
      </c>
      <c r="AE608" s="149"/>
      <c r="AF608" s="133">
        <v>0</v>
      </c>
      <c r="AG608" s="131">
        <v>0</v>
      </c>
      <c r="AH608" s="131">
        <v>0</v>
      </c>
      <c r="AI608" s="132">
        <v>0</v>
      </c>
      <c r="AJ608" s="133">
        <f t="shared" si="268"/>
        <v>0</v>
      </c>
      <c r="AK608" s="131">
        <f t="shared" si="269"/>
        <v>0</v>
      </c>
      <c r="AL608" s="131">
        <f t="shared" si="270"/>
        <v>0</v>
      </c>
      <c r="AM608" s="131">
        <f t="shared" si="271"/>
        <v>0</v>
      </c>
      <c r="AN608" s="136">
        <f t="shared" si="272"/>
        <v>0</v>
      </c>
      <c r="AO608" s="133">
        <f t="shared" si="273"/>
        <v>0</v>
      </c>
      <c r="AP608" s="131">
        <f t="shared" si="274"/>
        <v>0</v>
      </c>
      <c r="AQ608" s="131">
        <f t="shared" si="275"/>
        <v>0</v>
      </c>
      <c r="AR608" s="131">
        <f t="shared" si="276"/>
        <v>0</v>
      </c>
      <c r="AS608" s="136">
        <f t="shared" si="277"/>
        <v>0</v>
      </c>
      <c r="AT608" s="133">
        <f t="shared" si="278"/>
        <v>0</v>
      </c>
      <c r="AU608" s="131">
        <f t="shared" si="279"/>
        <v>0</v>
      </c>
      <c r="AV608" s="131">
        <f t="shared" si="280"/>
        <v>0</v>
      </c>
      <c r="AW608" s="131">
        <f t="shared" si="281"/>
        <v>0</v>
      </c>
      <c r="AX608" s="136">
        <f t="shared" si="282"/>
        <v>0</v>
      </c>
      <c r="AY608" s="133">
        <f t="shared" si="283"/>
        <v>0</v>
      </c>
      <c r="AZ608" s="131">
        <f t="shared" si="284"/>
        <v>0</v>
      </c>
      <c r="BA608" s="131">
        <f t="shared" si="285"/>
        <v>0</v>
      </c>
      <c r="BB608" s="131">
        <f t="shared" si="286"/>
        <v>0</v>
      </c>
      <c r="BC608" s="132">
        <f t="shared" si="287"/>
        <v>0</v>
      </c>
    </row>
    <row r="609" spans="1:55" x14ac:dyDescent="0.25">
      <c r="A609" s="138" t="s">
        <v>1245</v>
      </c>
      <c r="B609" s="131" t="s">
        <v>1294</v>
      </c>
      <c r="C609" s="131" t="s">
        <v>1270</v>
      </c>
      <c r="D609" s="131" t="s">
        <v>1234</v>
      </c>
      <c r="E609" s="132" t="s">
        <v>1314</v>
      </c>
      <c r="F609" s="149"/>
      <c r="G609" s="153">
        <f t="shared" si="264"/>
        <v>0</v>
      </c>
      <c r="H609" s="134">
        <f t="shared" si="265"/>
        <v>0</v>
      </c>
      <c r="I609" s="135">
        <f t="shared" si="266"/>
        <v>0</v>
      </c>
      <c r="J609" s="167">
        <f t="shared" si="267"/>
        <v>0</v>
      </c>
      <c r="K609" s="149"/>
      <c r="L609" s="130">
        <v>0</v>
      </c>
      <c r="M609" s="131">
        <v>0</v>
      </c>
      <c r="N609" s="131">
        <v>0</v>
      </c>
      <c r="O609" s="132">
        <v>0</v>
      </c>
      <c r="P609" s="149"/>
      <c r="Q609" s="133">
        <v>0</v>
      </c>
      <c r="R609" s="131">
        <v>0</v>
      </c>
      <c r="S609" s="131">
        <v>0</v>
      </c>
      <c r="T609" s="132">
        <v>0</v>
      </c>
      <c r="U609" s="149"/>
      <c r="V609" s="133">
        <v>0</v>
      </c>
      <c r="W609" s="131">
        <v>0</v>
      </c>
      <c r="X609" s="131">
        <v>0</v>
      </c>
      <c r="Y609" s="132">
        <v>0</v>
      </c>
      <c r="Z609" s="149"/>
      <c r="AA609" s="133">
        <v>0</v>
      </c>
      <c r="AB609" s="131">
        <v>0</v>
      </c>
      <c r="AC609" s="131">
        <v>0</v>
      </c>
      <c r="AD609" s="132">
        <v>0</v>
      </c>
      <c r="AE609" s="149"/>
      <c r="AF609" s="133">
        <v>0</v>
      </c>
      <c r="AG609" s="131">
        <v>0</v>
      </c>
      <c r="AH609" s="131">
        <v>0</v>
      </c>
      <c r="AI609" s="132">
        <v>0</v>
      </c>
      <c r="AJ609" s="133">
        <f t="shared" si="268"/>
        <v>0</v>
      </c>
      <c r="AK609" s="131">
        <f t="shared" si="269"/>
        <v>0</v>
      </c>
      <c r="AL609" s="131">
        <f t="shared" si="270"/>
        <v>0</v>
      </c>
      <c r="AM609" s="131">
        <f t="shared" si="271"/>
        <v>0</v>
      </c>
      <c r="AN609" s="136">
        <f t="shared" si="272"/>
        <v>0</v>
      </c>
      <c r="AO609" s="133">
        <f t="shared" si="273"/>
        <v>0</v>
      </c>
      <c r="AP609" s="131">
        <f t="shared" si="274"/>
        <v>0</v>
      </c>
      <c r="AQ609" s="131">
        <f t="shared" si="275"/>
        <v>0</v>
      </c>
      <c r="AR609" s="131">
        <f t="shared" si="276"/>
        <v>0</v>
      </c>
      <c r="AS609" s="136">
        <f t="shared" si="277"/>
        <v>0</v>
      </c>
      <c r="AT609" s="133">
        <f t="shared" si="278"/>
        <v>0</v>
      </c>
      <c r="AU609" s="131">
        <f t="shared" si="279"/>
        <v>0</v>
      </c>
      <c r="AV609" s="131">
        <f t="shared" si="280"/>
        <v>0</v>
      </c>
      <c r="AW609" s="131">
        <f t="shared" si="281"/>
        <v>0</v>
      </c>
      <c r="AX609" s="136">
        <f t="shared" si="282"/>
        <v>0</v>
      </c>
      <c r="AY609" s="133">
        <f t="shared" si="283"/>
        <v>0</v>
      </c>
      <c r="AZ609" s="131">
        <f t="shared" si="284"/>
        <v>0</v>
      </c>
      <c r="BA609" s="131">
        <f t="shared" si="285"/>
        <v>0</v>
      </c>
      <c r="BB609" s="131">
        <f t="shared" si="286"/>
        <v>0</v>
      </c>
      <c r="BC609" s="132">
        <f t="shared" si="287"/>
        <v>0</v>
      </c>
    </row>
    <row r="610" spans="1:55" x14ac:dyDescent="0.25">
      <c r="A610" s="138" t="s">
        <v>1246</v>
      </c>
      <c r="B610" s="131" t="s">
        <v>41</v>
      </c>
      <c r="C610" s="131" t="s">
        <v>454</v>
      </c>
      <c r="D610" s="131" t="s">
        <v>2057</v>
      </c>
      <c r="E610" s="132" t="s">
        <v>1311</v>
      </c>
      <c r="F610" s="149"/>
      <c r="G610" s="153">
        <f t="shared" si="264"/>
        <v>0</v>
      </c>
      <c r="H610" s="134">
        <f t="shared" si="265"/>
        <v>0</v>
      </c>
      <c r="I610" s="135">
        <f t="shared" si="266"/>
        <v>0</v>
      </c>
      <c r="J610" s="167">
        <f t="shared" si="267"/>
        <v>0</v>
      </c>
      <c r="K610" s="149"/>
      <c r="L610" s="130">
        <v>0</v>
      </c>
      <c r="M610" s="131">
        <v>0</v>
      </c>
      <c r="N610" s="131">
        <v>0</v>
      </c>
      <c r="O610" s="132">
        <v>0</v>
      </c>
      <c r="P610" s="149"/>
      <c r="Q610" s="133">
        <v>0</v>
      </c>
      <c r="R610" s="131">
        <v>0</v>
      </c>
      <c r="S610" s="131">
        <v>0</v>
      </c>
      <c r="T610" s="132">
        <v>0</v>
      </c>
      <c r="U610" s="149"/>
      <c r="V610" s="133">
        <v>0</v>
      </c>
      <c r="W610" s="131">
        <v>0</v>
      </c>
      <c r="X610" s="131">
        <v>0</v>
      </c>
      <c r="Y610" s="132">
        <v>0</v>
      </c>
      <c r="Z610" s="149"/>
      <c r="AA610" s="133">
        <v>0</v>
      </c>
      <c r="AB610" s="131">
        <v>0</v>
      </c>
      <c r="AC610" s="131">
        <v>0</v>
      </c>
      <c r="AD610" s="132">
        <v>0</v>
      </c>
      <c r="AE610" s="149"/>
      <c r="AF610" s="133">
        <v>0</v>
      </c>
      <c r="AG610" s="131">
        <v>0</v>
      </c>
      <c r="AH610" s="131">
        <v>0</v>
      </c>
      <c r="AI610" s="132">
        <v>0</v>
      </c>
      <c r="AJ610" s="133">
        <f t="shared" si="268"/>
        <v>0</v>
      </c>
      <c r="AK610" s="131">
        <f t="shared" si="269"/>
        <v>0</v>
      </c>
      <c r="AL610" s="131">
        <f t="shared" si="270"/>
        <v>0</v>
      </c>
      <c r="AM610" s="131">
        <f t="shared" si="271"/>
        <v>0</v>
      </c>
      <c r="AN610" s="136">
        <f t="shared" si="272"/>
        <v>0</v>
      </c>
      <c r="AO610" s="133">
        <f t="shared" si="273"/>
        <v>0</v>
      </c>
      <c r="AP610" s="131">
        <f t="shared" si="274"/>
        <v>0</v>
      </c>
      <c r="AQ610" s="131">
        <f t="shared" si="275"/>
        <v>0</v>
      </c>
      <c r="AR610" s="131">
        <f t="shared" si="276"/>
        <v>0</v>
      </c>
      <c r="AS610" s="136">
        <f t="shared" si="277"/>
        <v>0</v>
      </c>
      <c r="AT610" s="133">
        <f t="shared" si="278"/>
        <v>0</v>
      </c>
      <c r="AU610" s="131">
        <f t="shared" si="279"/>
        <v>0</v>
      </c>
      <c r="AV610" s="131">
        <f t="shared" si="280"/>
        <v>0</v>
      </c>
      <c r="AW610" s="131">
        <f t="shared" si="281"/>
        <v>0</v>
      </c>
      <c r="AX610" s="136">
        <f t="shared" si="282"/>
        <v>0</v>
      </c>
      <c r="AY610" s="133">
        <f t="shared" si="283"/>
        <v>0</v>
      </c>
      <c r="AZ610" s="131">
        <f t="shared" si="284"/>
        <v>0</v>
      </c>
      <c r="BA610" s="131">
        <f t="shared" si="285"/>
        <v>0</v>
      </c>
      <c r="BB610" s="131">
        <f t="shared" si="286"/>
        <v>0</v>
      </c>
      <c r="BC610" s="132">
        <f t="shared" si="287"/>
        <v>0</v>
      </c>
    </row>
    <row r="611" spans="1:55" x14ac:dyDescent="0.25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49"/>
      <c r="G611" s="153">
        <f t="shared" si="264"/>
        <v>0</v>
      </c>
      <c r="H611" s="134">
        <f t="shared" si="265"/>
        <v>0</v>
      </c>
      <c r="I611" s="135">
        <f t="shared" si="266"/>
        <v>0</v>
      </c>
      <c r="J611" s="167">
        <f t="shared" si="267"/>
        <v>0</v>
      </c>
      <c r="K611" s="149"/>
      <c r="L611" s="130">
        <v>0</v>
      </c>
      <c r="M611" s="131">
        <v>0</v>
      </c>
      <c r="N611" s="131">
        <v>0</v>
      </c>
      <c r="O611" s="132">
        <v>0</v>
      </c>
      <c r="P611" s="149"/>
      <c r="Q611" s="133">
        <v>0</v>
      </c>
      <c r="R611" s="131">
        <v>0</v>
      </c>
      <c r="S611" s="131">
        <v>0</v>
      </c>
      <c r="T611" s="132">
        <v>0</v>
      </c>
      <c r="U611" s="149"/>
      <c r="V611" s="133">
        <v>0</v>
      </c>
      <c r="W611" s="131">
        <v>0</v>
      </c>
      <c r="X611" s="131">
        <v>0</v>
      </c>
      <c r="Y611" s="132">
        <v>0</v>
      </c>
      <c r="Z611" s="149"/>
      <c r="AA611" s="133">
        <v>0</v>
      </c>
      <c r="AB611" s="131">
        <v>0</v>
      </c>
      <c r="AC611" s="131">
        <v>0</v>
      </c>
      <c r="AD611" s="132">
        <v>0</v>
      </c>
      <c r="AE611" s="149"/>
      <c r="AF611" s="133">
        <v>0</v>
      </c>
      <c r="AG611" s="131">
        <v>0</v>
      </c>
      <c r="AH611" s="131">
        <v>0</v>
      </c>
      <c r="AI611" s="132">
        <v>0</v>
      </c>
      <c r="AJ611" s="133">
        <f t="shared" si="268"/>
        <v>0</v>
      </c>
      <c r="AK611" s="131">
        <f t="shared" si="269"/>
        <v>0</v>
      </c>
      <c r="AL611" s="131">
        <f t="shared" si="270"/>
        <v>0</v>
      </c>
      <c r="AM611" s="131">
        <f t="shared" si="271"/>
        <v>0</v>
      </c>
      <c r="AN611" s="136">
        <f t="shared" si="272"/>
        <v>0</v>
      </c>
      <c r="AO611" s="133">
        <f t="shared" si="273"/>
        <v>0</v>
      </c>
      <c r="AP611" s="131">
        <f t="shared" si="274"/>
        <v>0</v>
      </c>
      <c r="AQ611" s="131">
        <f t="shared" si="275"/>
        <v>0</v>
      </c>
      <c r="AR611" s="131">
        <f t="shared" si="276"/>
        <v>0</v>
      </c>
      <c r="AS611" s="136">
        <f t="shared" si="277"/>
        <v>0</v>
      </c>
      <c r="AT611" s="133">
        <f t="shared" si="278"/>
        <v>0</v>
      </c>
      <c r="AU611" s="131">
        <f t="shared" si="279"/>
        <v>0</v>
      </c>
      <c r="AV611" s="131">
        <f t="shared" si="280"/>
        <v>0</v>
      </c>
      <c r="AW611" s="131">
        <f t="shared" si="281"/>
        <v>0</v>
      </c>
      <c r="AX611" s="136">
        <f t="shared" si="282"/>
        <v>0</v>
      </c>
      <c r="AY611" s="133">
        <f t="shared" si="283"/>
        <v>0</v>
      </c>
      <c r="AZ611" s="131">
        <f t="shared" si="284"/>
        <v>0</v>
      </c>
      <c r="BA611" s="131">
        <f t="shared" si="285"/>
        <v>0</v>
      </c>
      <c r="BB611" s="131">
        <f t="shared" si="286"/>
        <v>0</v>
      </c>
      <c r="BC611" s="132">
        <f t="shared" si="287"/>
        <v>0</v>
      </c>
    </row>
    <row r="612" spans="1:55" x14ac:dyDescent="0.25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49"/>
      <c r="G612" s="153">
        <f t="shared" si="264"/>
        <v>0</v>
      </c>
      <c r="H612" s="134">
        <f t="shared" si="265"/>
        <v>6</v>
      </c>
      <c r="I612" s="135">
        <f t="shared" si="266"/>
        <v>68.3</v>
      </c>
      <c r="J612" s="167">
        <f t="shared" si="267"/>
        <v>944</v>
      </c>
      <c r="K612" s="149"/>
      <c r="L612" s="130">
        <v>0</v>
      </c>
      <c r="M612" s="131">
        <v>2</v>
      </c>
      <c r="N612" s="131">
        <v>24.5</v>
      </c>
      <c r="O612" s="132">
        <v>222</v>
      </c>
      <c r="P612" s="149"/>
      <c r="Q612" s="133">
        <v>0</v>
      </c>
      <c r="R612" s="131">
        <v>1</v>
      </c>
      <c r="S612" s="131">
        <v>5</v>
      </c>
      <c r="T612" s="132">
        <v>218</v>
      </c>
      <c r="U612" s="149"/>
      <c r="V612" s="133">
        <v>0</v>
      </c>
      <c r="W612" s="131">
        <v>0</v>
      </c>
      <c r="X612" s="131">
        <v>0</v>
      </c>
      <c r="Y612" s="132">
        <v>20</v>
      </c>
      <c r="Z612" s="149"/>
      <c r="AA612" s="133">
        <v>0</v>
      </c>
      <c r="AB612" s="131">
        <v>2</v>
      </c>
      <c r="AC612" s="131">
        <v>35.200000000000003</v>
      </c>
      <c r="AD612" s="132">
        <v>265</v>
      </c>
      <c r="AE612" s="149"/>
      <c r="AF612" s="133">
        <v>0</v>
      </c>
      <c r="AG612" s="131">
        <v>1</v>
      </c>
      <c r="AH612" s="131">
        <v>3.6</v>
      </c>
      <c r="AI612" s="132">
        <v>239</v>
      </c>
      <c r="AJ612" s="133">
        <f t="shared" si="268"/>
        <v>222</v>
      </c>
      <c r="AK612" s="131">
        <f t="shared" si="269"/>
        <v>218</v>
      </c>
      <c r="AL612" s="131">
        <f t="shared" si="270"/>
        <v>20</v>
      </c>
      <c r="AM612" s="131">
        <f t="shared" si="271"/>
        <v>265</v>
      </c>
      <c r="AN612" s="136">
        <f t="shared" si="272"/>
        <v>239</v>
      </c>
      <c r="AO612" s="133">
        <f t="shared" si="273"/>
        <v>0</v>
      </c>
      <c r="AP612" s="131">
        <f t="shared" si="274"/>
        <v>0</v>
      </c>
      <c r="AQ612" s="131">
        <f t="shared" si="275"/>
        <v>0</v>
      </c>
      <c r="AR612" s="131">
        <f t="shared" si="276"/>
        <v>0</v>
      </c>
      <c r="AS612" s="136">
        <f t="shared" si="277"/>
        <v>0</v>
      </c>
      <c r="AT612" s="133">
        <f t="shared" si="278"/>
        <v>2</v>
      </c>
      <c r="AU612" s="131">
        <f t="shared" si="279"/>
        <v>1</v>
      </c>
      <c r="AV612" s="131">
        <f t="shared" si="280"/>
        <v>0</v>
      </c>
      <c r="AW612" s="131">
        <f t="shared" si="281"/>
        <v>2</v>
      </c>
      <c r="AX612" s="136">
        <f t="shared" si="282"/>
        <v>1</v>
      </c>
      <c r="AY612" s="133">
        <f t="shared" si="283"/>
        <v>24.5</v>
      </c>
      <c r="AZ612" s="131">
        <f t="shared" si="284"/>
        <v>5</v>
      </c>
      <c r="BA612" s="131">
        <f t="shared" si="285"/>
        <v>0</v>
      </c>
      <c r="BB612" s="131">
        <f t="shared" si="286"/>
        <v>35.200000000000003</v>
      </c>
      <c r="BC612" s="132">
        <f t="shared" si="287"/>
        <v>3.6</v>
      </c>
    </row>
    <row r="613" spans="1:55" x14ac:dyDescent="0.25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49"/>
      <c r="G613" s="153">
        <f t="shared" si="264"/>
        <v>0</v>
      </c>
      <c r="H613" s="134">
        <f t="shared" si="265"/>
        <v>2</v>
      </c>
      <c r="I613" s="135">
        <f t="shared" si="266"/>
        <v>6.8</v>
      </c>
      <c r="J613" s="167">
        <f t="shared" si="267"/>
        <v>277</v>
      </c>
      <c r="K613" s="149"/>
      <c r="L613" s="130">
        <v>0</v>
      </c>
      <c r="M613" s="131">
        <v>0</v>
      </c>
      <c r="N613" s="131">
        <v>0</v>
      </c>
      <c r="O613" s="132">
        <v>0</v>
      </c>
      <c r="P613" s="149"/>
      <c r="Q613" s="133">
        <v>0</v>
      </c>
      <c r="R613" s="131">
        <v>2</v>
      </c>
      <c r="S613" s="131">
        <v>6.8</v>
      </c>
      <c r="T613" s="132">
        <v>237</v>
      </c>
      <c r="U613" s="149"/>
      <c r="V613" s="133">
        <v>0</v>
      </c>
      <c r="W613" s="131">
        <v>0</v>
      </c>
      <c r="X613" s="131">
        <v>0</v>
      </c>
      <c r="Y613" s="132">
        <v>0</v>
      </c>
      <c r="Z613" s="149"/>
      <c r="AA613" s="133">
        <v>0</v>
      </c>
      <c r="AB613" s="131">
        <v>0</v>
      </c>
      <c r="AC613" s="131">
        <v>0</v>
      </c>
      <c r="AD613" s="132">
        <v>20</v>
      </c>
      <c r="AE613" s="149"/>
      <c r="AF613" s="133">
        <v>0</v>
      </c>
      <c r="AG613" s="131">
        <v>0</v>
      </c>
      <c r="AH613" s="131">
        <v>0</v>
      </c>
      <c r="AI613" s="132">
        <v>20</v>
      </c>
      <c r="AJ613" s="133">
        <f t="shared" si="268"/>
        <v>0</v>
      </c>
      <c r="AK613" s="131">
        <f t="shared" si="269"/>
        <v>237</v>
      </c>
      <c r="AL613" s="131">
        <f t="shared" si="270"/>
        <v>0</v>
      </c>
      <c r="AM613" s="131">
        <f t="shared" si="271"/>
        <v>20</v>
      </c>
      <c r="AN613" s="136">
        <f t="shared" si="272"/>
        <v>20</v>
      </c>
      <c r="AO613" s="133">
        <f t="shared" si="273"/>
        <v>0</v>
      </c>
      <c r="AP613" s="131">
        <f t="shared" si="274"/>
        <v>0</v>
      </c>
      <c r="AQ613" s="131">
        <f t="shared" si="275"/>
        <v>0</v>
      </c>
      <c r="AR613" s="131">
        <f t="shared" si="276"/>
        <v>0</v>
      </c>
      <c r="AS613" s="136">
        <f t="shared" si="277"/>
        <v>0</v>
      </c>
      <c r="AT613" s="133">
        <f t="shared" si="278"/>
        <v>0</v>
      </c>
      <c r="AU613" s="131">
        <f t="shared" si="279"/>
        <v>2</v>
      </c>
      <c r="AV613" s="131">
        <f t="shared" si="280"/>
        <v>0</v>
      </c>
      <c r="AW613" s="131">
        <f t="shared" si="281"/>
        <v>0</v>
      </c>
      <c r="AX613" s="136">
        <f t="shared" si="282"/>
        <v>0</v>
      </c>
      <c r="AY613" s="133">
        <f t="shared" si="283"/>
        <v>0</v>
      </c>
      <c r="AZ613" s="131">
        <f t="shared" si="284"/>
        <v>6.8</v>
      </c>
      <c r="BA613" s="131">
        <f t="shared" si="285"/>
        <v>0</v>
      </c>
      <c r="BB613" s="131">
        <f t="shared" si="286"/>
        <v>0</v>
      </c>
      <c r="BC613" s="132">
        <f t="shared" si="287"/>
        <v>0</v>
      </c>
    </row>
    <row r="614" spans="1:55" x14ac:dyDescent="0.25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49"/>
      <c r="G614" s="153">
        <f t="shared" si="264"/>
        <v>1</v>
      </c>
      <c r="H614" s="134">
        <f t="shared" si="265"/>
        <v>2</v>
      </c>
      <c r="I614" s="135">
        <f t="shared" si="266"/>
        <v>60.300000000000004</v>
      </c>
      <c r="J614" s="167">
        <f t="shared" si="267"/>
        <v>793</v>
      </c>
      <c r="K614" s="149"/>
      <c r="L614" s="130">
        <v>0</v>
      </c>
      <c r="M614" s="131">
        <v>0</v>
      </c>
      <c r="N614" s="131">
        <v>0</v>
      </c>
      <c r="O614" s="132">
        <v>20</v>
      </c>
      <c r="P614" s="149"/>
      <c r="Q614" s="133">
        <v>0</v>
      </c>
      <c r="R614" s="131">
        <v>1</v>
      </c>
      <c r="S614" s="131">
        <v>57</v>
      </c>
      <c r="T614" s="132">
        <v>292</v>
      </c>
      <c r="U614" s="149"/>
      <c r="V614" s="133">
        <v>0</v>
      </c>
      <c r="W614" s="131">
        <v>1</v>
      </c>
      <c r="X614" s="131">
        <v>2.6</v>
      </c>
      <c r="Y614" s="132">
        <v>277</v>
      </c>
      <c r="Z614" s="149"/>
      <c r="AA614" s="133">
        <v>0</v>
      </c>
      <c r="AB614" s="131">
        <v>0</v>
      </c>
      <c r="AC614" s="131">
        <v>0</v>
      </c>
      <c r="AD614" s="132">
        <v>0</v>
      </c>
      <c r="AE614" s="149"/>
      <c r="AF614" s="133">
        <v>1</v>
      </c>
      <c r="AG614" s="131">
        <v>0</v>
      </c>
      <c r="AH614" s="131">
        <v>0.7</v>
      </c>
      <c r="AI614" s="132">
        <v>204</v>
      </c>
      <c r="AJ614" s="133">
        <f t="shared" si="268"/>
        <v>20</v>
      </c>
      <c r="AK614" s="131">
        <f t="shared" si="269"/>
        <v>292</v>
      </c>
      <c r="AL614" s="131">
        <f t="shared" si="270"/>
        <v>277</v>
      </c>
      <c r="AM614" s="131">
        <f t="shared" si="271"/>
        <v>0</v>
      </c>
      <c r="AN614" s="136">
        <f t="shared" si="272"/>
        <v>204</v>
      </c>
      <c r="AO614" s="133">
        <f t="shared" si="273"/>
        <v>0</v>
      </c>
      <c r="AP614" s="131">
        <f t="shared" si="274"/>
        <v>0</v>
      </c>
      <c r="AQ614" s="131">
        <f t="shared" si="275"/>
        <v>0</v>
      </c>
      <c r="AR614" s="131">
        <f t="shared" si="276"/>
        <v>0</v>
      </c>
      <c r="AS614" s="136">
        <f t="shared" si="277"/>
        <v>1</v>
      </c>
      <c r="AT614" s="133">
        <f t="shared" si="278"/>
        <v>0</v>
      </c>
      <c r="AU614" s="131">
        <f t="shared" si="279"/>
        <v>1</v>
      </c>
      <c r="AV614" s="131">
        <f t="shared" si="280"/>
        <v>1</v>
      </c>
      <c r="AW614" s="131">
        <f t="shared" si="281"/>
        <v>0</v>
      </c>
      <c r="AX614" s="136">
        <f t="shared" si="282"/>
        <v>0</v>
      </c>
      <c r="AY614" s="133">
        <f t="shared" si="283"/>
        <v>0</v>
      </c>
      <c r="AZ614" s="131">
        <f t="shared" si="284"/>
        <v>57</v>
      </c>
      <c r="BA614" s="131">
        <f t="shared" si="285"/>
        <v>2.6</v>
      </c>
      <c r="BB614" s="131">
        <f t="shared" si="286"/>
        <v>0</v>
      </c>
      <c r="BC614" s="132">
        <f t="shared" si="287"/>
        <v>0.7</v>
      </c>
    </row>
    <row r="615" spans="1:55" x14ac:dyDescent="0.25">
      <c r="A615" s="138" t="s">
        <v>1252</v>
      </c>
      <c r="B615" s="131" t="s">
        <v>1529</v>
      </c>
      <c r="C615" s="131" t="s">
        <v>447</v>
      </c>
      <c r="D615" s="131" t="s">
        <v>1272</v>
      </c>
      <c r="E615" s="132" t="s">
        <v>1314</v>
      </c>
      <c r="F615" s="149"/>
      <c r="G615" s="153">
        <f t="shared" si="264"/>
        <v>0</v>
      </c>
      <c r="H615" s="134">
        <f t="shared" si="265"/>
        <v>0</v>
      </c>
      <c r="I615" s="135">
        <f t="shared" si="266"/>
        <v>0</v>
      </c>
      <c r="J615" s="167">
        <f t="shared" si="267"/>
        <v>0</v>
      </c>
      <c r="K615" s="149"/>
      <c r="L615" s="130">
        <v>0</v>
      </c>
      <c r="M615" s="131">
        <v>0</v>
      </c>
      <c r="N615" s="131">
        <v>0</v>
      </c>
      <c r="O615" s="132">
        <v>0</v>
      </c>
      <c r="P615" s="149"/>
      <c r="Q615" s="133">
        <v>0</v>
      </c>
      <c r="R615" s="131">
        <v>0</v>
      </c>
      <c r="S615" s="131">
        <v>0</v>
      </c>
      <c r="T615" s="132">
        <v>0</v>
      </c>
      <c r="U615" s="149"/>
      <c r="V615" s="133">
        <v>0</v>
      </c>
      <c r="W615" s="131">
        <v>0</v>
      </c>
      <c r="X615" s="131">
        <v>0</v>
      </c>
      <c r="Y615" s="132">
        <v>0</v>
      </c>
      <c r="Z615" s="149"/>
      <c r="AA615" s="133">
        <v>0</v>
      </c>
      <c r="AB615" s="131">
        <v>0</v>
      </c>
      <c r="AC615" s="131">
        <v>0</v>
      </c>
      <c r="AD615" s="132">
        <v>0</v>
      </c>
      <c r="AE615" s="149"/>
      <c r="AF615" s="133">
        <v>0</v>
      </c>
      <c r="AG615" s="131">
        <v>0</v>
      </c>
      <c r="AH615" s="131">
        <v>0</v>
      </c>
      <c r="AI615" s="132">
        <v>0</v>
      </c>
      <c r="AJ615" s="133">
        <f t="shared" si="268"/>
        <v>0</v>
      </c>
      <c r="AK615" s="131">
        <f t="shared" si="269"/>
        <v>0</v>
      </c>
      <c r="AL615" s="131">
        <f t="shared" si="270"/>
        <v>0</v>
      </c>
      <c r="AM615" s="131">
        <f t="shared" si="271"/>
        <v>0</v>
      </c>
      <c r="AN615" s="136">
        <f t="shared" si="272"/>
        <v>0</v>
      </c>
      <c r="AO615" s="133">
        <f t="shared" si="273"/>
        <v>0</v>
      </c>
      <c r="AP615" s="131">
        <f t="shared" si="274"/>
        <v>0</v>
      </c>
      <c r="AQ615" s="131">
        <f t="shared" si="275"/>
        <v>0</v>
      </c>
      <c r="AR615" s="131">
        <f t="shared" si="276"/>
        <v>0</v>
      </c>
      <c r="AS615" s="136">
        <f t="shared" si="277"/>
        <v>0</v>
      </c>
      <c r="AT615" s="133">
        <f t="shared" si="278"/>
        <v>0</v>
      </c>
      <c r="AU615" s="131">
        <f t="shared" si="279"/>
        <v>0</v>
      </c>
      <c r="AV615" s="131">
        <f t="shared" si="280"/>
        <v>0</v>
      </c>
      <c r="AW615" s="131">
        <f t="shared" si="281"/>
        <v>0</v>
      </c>
      <c r="AX615" s="136">
        <f t="shared" si="282"/>
        <v>0</v>
      </c>
      <c r="AY615" s="133">
        <f t="shared" si="283"/>
        <v>0</v>
      </c>
      <c r="AZ615" s="131">
        <f t="shared" si="284"/>
        <v>0</v>
      </c>
      <c r="BA615" s="131">
        <f t="shared" si="285"/>
        <v>0</v>
      </c>
      <c r="BB615" s="131">
        <f t="shared" si="286"/>
        <v>0</v>
      </c>
      <c r="BC615" s="132">
        <f t="shared" si="287"/>
        <v>0</v>
      </c>
    </row>
    <row r="616" spans="1:55" x14ac:dyDescent="0.25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49"/>
      <c r="G616" s="153">
        <f t="shared" si="264"/>
        <v>0</v>
      </c>
      <c r="H616" s="134">
        <f t="shared" si="265"/>
        <v>0</v>
      </c>
      <c r="I616" s="135">
        <f t="shared" si="266"/>
        <v>0</v>
      </c>
      <c r="J616" s="167">
        <f t="shared" si="267"/>
        <v>0</v>
      </c>
      <c r="K616" s="149"/>
      <c r="L616" s="130">
        <v>0</v>
      </c>
      <c r="M616" s="131">
        <v>0</v>
      </c>
      <c r="N616" s="131">
        <v>0</v>
      </c>
      <c r="O616" s="132">
        <v>0</v>
      </c>
      <c r="P616" s="149"/>
      <c r="Q616" s="133">
        <v>0</v>
      </c>
      <c r="R616" s="131">
        <v>0</v>
      </c>
      <c r="S616" s="131">
        <v>0</v>
      </c>
      <c r="T616" s="132">
        <v>0</v>
      </c>
      <c r="U616" s="149"/>
      <c r="V616" s="133">
        <v>0</v>
      </c>
      <c r="W616" s="131">
        <v>0</v>
      </c>
      <c r="X616" s="131">
        <v>0</v>
      </c>
      <c r="Y616" s="132">
        <v>0</v>
      </c>
      <c r="Z616" s="149"/>
      <c r="AA616" s="133">
        <v>0</v>
      </c>
      <c r="AB616" s="131">
        <v>0</v>
      </c>
      <c r="AC616" s="131">
        <v>0</v>
      </c>
      <c r="AD616" s="132">
        <v>0</v>
      </c>
      <c r="AE616" s="149"/>
      <c r="AF616" s="133">
        <v>0</v>
      </c>
      <c r="AG616" s="131">
        <v>0</v>
      </c>
      <c r="AH616" s="131">
        <v>0</v>
      </c>
      <c r="AI616" s="132">
        <v>0</v>
      </c>
      <c r="AJ616" s="133">
        <f t="shared" si="268"/>
        <v>0</v>
      </c>
      <c r="AK616" s="131">
        <f t="shared" si="269"/>
        <v>0</v>
      </c>
      <c r="AL616" s="131">
        <f t="shared" si="270"/>
        <v>0</v>
      </c>
      <c r="AM616" s="131">
        <f t="shared" si="271"/>
        <v>0</v>
      </c>
      <c r="AN616" s="136">
        <f t="shared" si="272"/>
        <v>0</v>
      </c>
      <c r="AO616" s="133">
        <f t="shared" si="273"/>
        <v>0</v>
      </c>
      <c r="AP616" s="131">
        <f t="shared" si="274"/>
        <v>0</v>
      </c>
      <c r="AQ616" s="131">
        <f t="shared" si="275"/>
        <v>0</v>
      </c>
      <c r="AR616" s="131">
        <f t="shared" si="276"/>
        <v>0</v>
      </c>
      <c r="AS616" s="136">
        <f t="shared" si="277"/>
        <v>0</v>
      </c>
      <c r="AT616" s="133">
        <f t="shared" si="278"/>
        <v>0</v>
      </c>
      <c r="AU616" s="131">
        <f t="shared" si="279"/>
        <v>0</v>
      </c>
      <c r="AV616" s="131">
        <f t="shared" si="280"/>
        <v>0</v>
      </c>
      <c r="AW616" s="131">
        <f t="shared" si="281"/>
        <v>0</v>
      </c>
      <c r="AX616" s="136">
        <f t="shared" si="282"/>
        <v>0</v>
      </c>
      <c r="AY616" s="133">
        <f t="shared" si="283"/>
        <v>0</v>
      </c>
      <c r="AZ616" s="131">
        <f t="shared" si="284"/>
        <v>0</v>
      </c>
      <c r="BA616" s="131">
        <f t="shared" si="285"/>
        <v>0</v>
      </c>
      <c r="BB616" s="131">
        <f t="shared" si="286"/>
        <v>0</v>
      </c>
      <c r="BC616" s="132">
        <f t="shared" si="287"/>
        <v>0</v>
      </c>
    </row>
    <row r="617" spans="1:55" x14ac:dyDescent="0.25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49"/>
      <c r="G617" s="153">
        <f t="shared" si="264"/>
        <v>0</v>
      </c>
      <c r="H617" s="134">
        <f t="shared" si="265"/>
        <v>0</v>
      </c>
      <c r="I617" s="135">
        <f t="shared" si="266"/>
        <v>0</v>
      </c>
      <c r="J617" s="167">
        <f t="shared" si="267"/>
        <v>0</v>
      </c>
      <c r="K617" s="149"/>
      <c r="L617" s="130">
        <v>0</v>
      </c>
      <c r="M617" s="131">
        <v>0</v>
      </c>
      <c r="N617" s="131">
        <v>0</v>
      </c>
      <c r="O617" s="132">
        <v>0</v>
      </c>
      <c r="P617" s="149"/>
      <c r="Q617" s="133">
        <v>0</v>
      </c>
      <c r="R617" s="131">
        <v>0</v>
      </c>
      <c r="S617" s="131">
        <v>0</v>
      </c>
      <c r="T617" s="132">
        <v>0</v>
      </c>
      <c r="U617" s="149"/>
      <c r="V617" s="133">
        <v>0</v>
      </c>
      <c r="W617" s="131">
        <v>0</v>
      </c>
      <c r="X617" s="131">
        <v>0</v>
      </c>
      <c r="Y617" s="132">
        <v>0</v>
      </c>
      <c r="Z617" s="149"/>
      <c r="AA617" s="133">
        <v>0</v>
      </c>
      <c r="AB617" s="131">
        <v>0</v>
      </c>
      <c r="AC617" s="131">
        <v>0</v>
      </c>
      <c r="AD617" s="132">
        <v>0</v>
      </c>
      <c r="AE617" s="149"/>
      <c r="AF617" s="133">
        <v>0</v>
      </c>
      <c r="AG617" s="131">
        <v>0</v>
      </c>
      <c r="AH617" s="131">
        <v>0</v>
      </c>
      <c r="AI617" s="132">
        <v>0</v>
      </c>
      <c r="AJ617" s="133">
        <f t="shared" si="268"/>
        <v>0</v>
      </c>
      <c r="AK617" s="131">
        <f t="shared" si="269"/>
        <v>0</v>
      </c>
      <c r="AL617" s="131">
        <f t="shared" si="270"/>
        <v>0</v>
      </c>
      <c r="AM617" s="131">
        <f t="shared" si="271"/>
        <v>0</v>
      </c>
      <c r="AN617" s="136">
        <f t="shared" si="272"/>
        <v>0</v>
      </c>
      <c r="AO617" s="133">
        <f t="shared" si="273"/>
        <v>0</v>
      </c>
      <c r="AP617" s="131">
        <f t="shared" si="274"/>
        <v>0</v>
      </c>
      <c r="AQ617" s="131">
        <f t="shared" si="275"/>
        <v>0</v>
      </c>
      <c r="AR617" s="131">
        <f t="shared" si="276"/>
        <v>0</v>
      </c>
      <c r="AS617" s="136">
        <f t="shared" si="277"/>
        <v>0</v>
      </c>
      <c r="AT617" s="133">
        <f t="shared" si="278"/>
        <v>0</v>
      </c>
      <c r="AU617" s="131">
        <f t="shared" si="279"/>
        <v>0</v>
      </c>
      <c r="AV617" s="131">
        <f t="shared" si="280"/>
        <v>0</v>
      </c>
      <c r="AW617" s="131">
        <f t="shared" si="281"/>
        <v>0</v>
      </c>
      <c r="AX617" s="136">
        <f t="shared" si="282"/>
        <v>0</v>
      </c>
      <c r="AY617" s="133">
        <f t="shared" si="283"/>
        <v>0</v>
      </c>
      <c r="AZ617" s="131">
        <f t="shared" si="284"/>
        <v>0</v>
      </c>
      <c r="BA617" s="131">
        <f t="shared" si="285"/>
        <v>0</v>
      </c>
      <c r="BB617" s="131">
        <f t="shared" si="286"/>
        <v>0</v>
      </c>
      <c r="BC617" s="132">
        <f t="shared" si="287"/>
        <v>0</v>
      </c>
    </row>
    <row r="618" spans="1:55" x14ac:dyDescent="0.25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49"/>
      <c r="G618" s="153">
        <f t="shared" si="264"/>
        <v>0</v>
      </c>
      <c r="H618" s="134">
        <f t="shared" si="265"/>
        <v>0</v>
      </c>
      <c r="I618" s="135">
        <f t="shared" si="266"/>
        <v>0</v>
      </c>
      <c r="J618" s="167">
        <f t="shared" si="267"/>
        <v>0</v>
      </c>
      <c r="K618" s="149"/>
      <c r="L618" s="130">
        <v>0</v>
      </c>
      <c r="M618" s="131">
        <v>0</v>
      </c>
      <c r="N618" s="131">
        <v>0</v>
      </c>
      <c r="O618" s="132">
        <v>0</v>
      </c>
      <c r="P618" s="149"/>
      <c r="Q618" s="133">
        <v>0</v>
      </c>
      <c r="R618" s="131">
        <v>0</v>
      </c>
      <c r="S618" s="131">
        <v>0</v>
      </c>
      <c r="T618" s="132">
        <v>0</v>
      </c>
      <c r="U618" s="149"/>
      <c r="V618" s="133">
        <v>0</v>
      </c>
      <c r="W618" s="131">
        <v>0</v>
      </c>
      <c r="X618" s="131">
        <v>0</v>
      </c>
      <c r="Y618" s="132">
        <v>0</v>
      </c>
      <c r="Z618" s="149"/>
      <c r="AA618" s="133">
        <v>0</v>
      </c>
      <c r="AB618" s="131">
        <v>0</v>
      </c>
      <c r="AC618" s="131">
        <v>0</v>
      </c>
      <c r="AD618" s="132">
        <v>0</v>
      </c>
      <c r="AE618" s="149"/>
      <c r="AF618" s="133">
        <v>0</v>
      </c>
      <c r="AG618" s="131">
        <v>0</v>
      </c>
      <c r="AH618" s="131">
        <v>0</v>
      </c>
      <c r="AI618" s="132">
        <v>0</v>
      </c>
      <c r="AJ618" s="133">
        <f t="shared" si="268"/>
        <v>0</v>
      </c>
      <c r="AK618" s="131">
        <f t="shared" si="269"/>
        <v>0</v>
      </c>
      <c r="AL618" s="131">
        <f t="shared" si="270"/>
        <v>0</v>
      </c>
      <c r="AM618" s="131">
        <f t="shared" si="271"/>
        <v>0</v>
      </c>
      <c r="AN618" s="136">
        <f t="shared" si="272"/>
        <v>0</v>
      </c>
      <c r="AO618" s="133">
        <f t="shared" si="273"/>
        <v>0</v>
      </c>
      <c r="AP618" s="131">
        <f t="shared" si="274"/>
        <v>0</v>
      </c>
      <c r="AQ618" s="131">
        <f t="shared" si="275"/>
        <v>0</v>
      </c>
      <c r="AR618" s="131">
        <f t="shared" si="276"/>
        <v>0</v>
      </c>
      <c r="AS618" s="136">
        <f t="shared" si="277"/>
        <v>0</v>
      </c>
      <c r="AT618" s="133">
        <f t="shared" si="278"/>
        <v>0</v>
      </c>
      <c r="AU618" s="131">
        <f t="shared" si="279"/>
        <v>0</v>
      </c>
      <c r="AV618" s="131">
        <f t="shared" si="280"/>
        <v>0</v>
      </c>
      <c r="AW618" s="131">
        <f t="shared" si="281"/>
        <v>0</v>
      </c>
      <c r="AX618" s="136">
        <f t="shared" si="282"/>
        <v>0</v>
      </c>
      <c r="AY618" s="133">
        <f t="shared" si="283"/>
        <v>0</v>
      </c>
      <c r="AZ618" s="131">
        <f t="shared" si="284"/>
        <v>0</v>
      </c>
      <c r="BA618" s="131">
        <f t="shared" si="285"/>
        <v>0</v>
      </c>
      <c r="BB618" s="131">
        <f t="shared" si="286"/>
        <v>0</v>
      </c>
      <c r="BC618" s="132">
        <f t="shared" si="287"/>
        <v>0</v>
      </c>
    </row>
    <row r="619" spans="1:55" x14ac:dyDescent="0.25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49"/>
      <c r="G619" s="153">
        <f t="shared" si="264"/>
        <v>0</v>
      </c>
      <c r="H619" s="134">
        <f t="shared" si="265"/>
        <v>1</v>
      </c>
      <c r="I619" s="135">
        <f t="shared" si="266"/>
        <v>1.1000000000000001</v>
      </c>
      <c r="J619" s="167">
        <f t="shared" si="267"/>
        <v>194</v>
      </c>
      <c r="K619" s="149"/>
      <c r="L619" s="130">
        <v>0</v>
      </c>
      <c r="M619" s="131">
        <v>0</v>
      </c>
      <c r="N619" s="131">
        <v>0</v>
      </c>
      <c r="O619" s="132">
        <v>0</v>
      </c>
      <c r="P619" s="149"/>
      <c r="Q619" s="133">
        <v>0</v>
      </c>
      <c r="R619" s="131">
        <v>1</v>
      </c>
      <c r="S619" s="131">
        <v>1.1000000000000001</v>
      </c>
      <c r="T619" s="132">
        <v>174</v>
      </c>
      <c r="U619" s="149"/>
      <c r="V619" s="133">
        <v>0</v>
      </c>
      <c r="W619" s="131">
        <v>0</v>
      </c>
      <c r="X619" s="131">
        <v>0</v>
      </c>
      <c r="Y619" s="132">
        <v>20</v>
      </c>
      <c r="Z619" s="149"/>
      <c r="AA619" s="133">
        <v>0</v>
      </c>
      <c r="AB619" s="131">
        <v>0</v>
      </c>
      <c r="AC619" s="131">
        <v>0</v>
      </c>
      <c r="AD619" s="132">
        <v>0</v>
      </c>
      <c r="AE619" s="149"/>
      <c r="AF619" s="133">
        <v>0</v>
      </c>
      <c r="AG619" s="131">
        <v>0</v>
      </c>
      <c r="AH619" s="131">
        <v>0</v>
      </c>
      <c r="AI619" s="132">
        <v>0</v>
      </c>
      <c r="AJ619" s="133">
        <f t="shared" si="268"/>
        <v>0</v>
      </c>
      <c r="AK619" s="131">
        <f t="shared" si="269"/>
        <v>174</v>
      </c>
      <c r="AL619" s="131">
        <f t="shared" si="270"/>
        <v>20</v>
      </c>
      <c r="AM619" s="131">
        <f t="shared" si="271"/>
        <v>0</v>
      </c>
      <c r="AN619" s="136">
        <f t="shared" si="272"/>
        <v>0</v>
      </c>
      <c r="AO619" s="133">
        <f t="shared" si="273"/>
        <v>0</v>
      </c>
      <c r="AP619" s="131">
        <f t="shared" si="274"/>
        <v>0</v>
      </c>
      <c r="AQ619" s="131">
        <f t="shared" si="275"/>
        <v>0</v>
      </c>
      <c r="AR619" s="131">
        <f t="shared" si="276"/>
        <v>0</v>
      </c>
      <c r="AS619" s="136">
        <f t="shared" si="277"/>
        <v>0</v>
      </c>
      <c r="AT619" s="133">
        <f t="shared" si="278"/>
        <v>0</v>
      </c>
      <c r="AU619" s="131">
        <f t="shared" si="279"/>
        <v>1</v>
      </c>
      <c r="AV619" s="131">
        <f t="shared" si="280"/>
        <v>0</v>
      </c>
      <c r="AW619" s="131">
        <f t="shared" si="281"/>
        <v>0</v>
      </c>
      <c r="AX619" s="136">
        <f t="shared" si="282"/>
        <v>0</v>
      </c>
      <c r="AY619" s="133">
        <f t="shared" si="283"/>
        <v>0</v>
      </c>
      <c r="AZ619" s="131">
        <f t="shared" si="284"/>
        <v>1.1000000000000001</v>
      </c>
      <c r="BA619" s="131">
        <f t="shared" si="285"/>
        <v>0</v>
      </c>
      <c r="BB619" s="131">
        <f t="shared" si="286"/>
        <v>0</v>
      </c>
      <c r="BC619" s="132">
        <f t="shared" si="287"/>
        <v>0</v>
      </c>
    </row>
    <row r="620" spans="1:55" x14ac:dyDescent="0.25">
      <c r="A620" s="138" t="s">
        <v>1257</v>
      </c>
      <c r="B620" s="131" t="s">
        <v>1529</v>
      </c>
      <c r="C620" s="131" t="s">
        <v>97</v>
      </c>
      <c r="D620" s="131" t="s">
        <v>1277</v>
      </c>
      <c r="E620" s="132" t="s">
        <v>1954</v>
      </c>
      <c r="F620" s="149"/>
      <c r="G620" s="153">
        <f t="shared" si="264"/>
        <v>0</v>
      </c>
      <c r="H620" s="134">
        <f t="shared" si="265"/>
        <v>0</v>
      </c>
      <c r="I620" s="135">
        <f t="shared" si="266"/>
        <v>0</v>
      </c>
      <c r="J620" s="167">
        <f t="shared" si="267"/>
        <v>0</v>
      </c>
      <c r="K620" s="149"/>
      <c r="L620" s="130">
        <v>0</v>
      </c>
      <c r="M620" s="131">
        <v>0</v>
      </c>
      <c r="N620" s="131">
        <v>0</v>
      </c>
      <c r="O620" s="132">
        <v>0</v>
      </c>
      <c r="P620" s="149"/>
      <c r="Q620" s="133">
        <v>0</v>
      </c>
      <c r="R620" s="131">
        <v>0</v>
      </c>
      <c r="S620" s="131">
        <v>0</v>
      </c>
      <c r="T620" s="132">
        <v>0</v>
      </c>
      <c r="U620" s="149"/>
      <c r="V620" s="133">
        <v>0</v>
      </c>
      <c r="W620" s="131">
        <v>0</v>
      </c>
      <c r="X620" s="131">
        <v>0</v>
      </c>
      <c r="Y620" s="132">
        <v>0</v>
      </c>
      <c r="Z620" s="149"/>
      <c r="AA620" s="133">
        <v>0</v>
      </c>
      <c r="AB620" s="131">
        <v>0</v>
      </c>
      <c r="AC620" s="131">
        <v>0</v>
      </c>
      <c r="AD620" s="132">
        <v>0</v>
      </c>
      <c r="AE620" s="149"/>
      <c r="AF620" s="133">
        <v>0</v>
      </c>
      <c r="AG620" s="131">
        <v>0</v>
      </c>
      <c r="AH620" s="131">
        <v>0</v>
      </c>
      <c r="AI620" s="132">
        <v>0</v>
      </c>
      <c r="AJ620" s="133">
        <f t="shared" si="268"/>
        <v>0</v>
      </c>
      <c r="AK620" s="131">
        <f t="shared" si="269"/>
        <v>0</v>
      </c>
      <c r="AL620" s="131">
        <f t="shared" si="270"/>
        <v>0</v>
      </c>
      <c r="AM620" s="131">
        <f t="shared" si="271"/>
        <v>0</v>
      </c>
      <c r="AN620" s="136">
        <f t="shared" si="272"/>
        <v>0</v>
      </c>
      <c r="AO620" s="133">
        <f t="shared" si="273"/>
        <v>0</v>
      </c>
      <c r="AP620" s="131">
        <f t="shared" si="274"/>
        <v>0</v>
      </c>
      <c r="AQ620" s="131">
        <f t="shared" si="275"/>
        <v>0</v>
      </c>
      <c r="AR620" s="131">
        <f t="shared" si="276"/>
        <v>0</v>
      </c>
      <c r="AS620" s="136">
        <f t="shared" si="277"/>
        <v>0</v>
      </c>
      <c r="AT620" s="133">
        <f t="shared" si="278"/>
        <v>0</v>
      </c>
      <c r="AU620" s="131">
        <f t="shared" si="279"/>
        <v>0</v>
      </c>
      <c r="AV620" s="131">
        <f t="shared" si="280"/>
        <v>0</v>
      </c>
      <c r="AW620" s="131">
        <f t="shared" si="281"/>
        <v>0</v>
      </c>
      <c r="AX620" s="136">
        <f t="shared" si="282"/>
        <v>0</v>
      </c>
      <c r="AY620" s="133">
        <f t="shared" si="283"/>
        <v>0</v>
      </c>
      <c r="AZ620" s="131">
        <f t="shared" si="284"/>
        <v>0</v>
      </c>
      <c r="BA620" s="131">
        <f t="shared" si="285"/>
        <v>0</v>
      </c>
      <c r="BB620" s="131">
        <f t="shared" si="286"/>
        <v>0</v>
      </c>
      <c r="BC620" s="132">
        <f t="shared" si="287"/>
        <v>0</v>
      </c>
    </row>
    <row r="621" spans="1:55" x14ac:dyDescent="0.25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49"/>
      <c r="G621" s="153">
        <f t="shared" si="264"/>
        <v>0</v>
      </c>
      <c r="H621" s="134">
        <f t="shared" si="265"/>
        <v>0</v>
      </c>
      <c r="I621" s="135">
        <f t="shared" si="266"/>
        <v>0</v>
      </c>
      <c r="J621" s="167">
        <f t="shared" si="267"/>
        <v>20</v>
      </c>
      <c r="K621" s="149"/>
      <c r="L621" s="130">
        <v>0</v>
      </c>
      <c r="M621" s="131">
        <v>0</v>
      </c>
      <c r="N621" s="131">
        <v>0</v>
      </c>
      <c r="O621" s="132">
        <v>20</v>
      </c>
      <c r="P621" s="149"/>
      <c r="Q621" s="133">
        <v>0</v>
      </c>
      <c r="R621" s="131">
        <v>0</v>
      </c>
      <c r="S621" s="131">
        <v>0</v>
      </c>
      <c r="T621" s="132">
        <v>0</v>
      </c>
      <c r="U621" s="149"/>
      <c r="V621" s="133">
        <v>0</v>
      </c>
      <c r="W621" s="131">
        <v>0</v>
      </c>
      <c r="X621" s="131">
        <v>0</v>
      </c>
      <c r="Y621" s="132">
        <v>0</v>
      </c>
      <c r="Z621" s="149"/>
      <c r="AA621" s="133">
        <v>0</v>
      </c>
      <c r="AB621" s="131">
        <v>0</v>
      </c>
      <c r="AC621" s="131">
        <v>0</v>
      </c>
      <c r="AD621" s="132">
        <v>0</v>
      </c>
      <c r="AE621" s="149"/>
      <c r="AF621" s="133">
        <v>0</v>
      </c>
      <c r="AG621" s="131">
        <v>0</v>
      </c>
      <c r="AH621" s="131">
        <v>0</v>
      </c>
      <c r="AI621" s="132">
        <v>0</v>
      </c>
      <c r="AJ621" s="133">
        <f t="shared" si="268"/>
        <v>20</v>
      </c>
      <c r="AK621" s="131">
        <f t="shared" si="269"/>
        <v>0</v>
      </c>
      <c r="AL621" s="131">
        <f t="shared" si="270"/>
        <v>0</v>
      </c>
      <c r="AM621" s="131">
        <f t="shared" si="271"/>
        <v>0</v>
      </c>
      <c r="AN621" s="136">
        <f t="shared" si="272"/>
        <v>0</v>
      </c>
      <c r="AO621" s="133">
        <f t="shared" si="273"/>
        <v>0</v>
      </c>
      <c r="AP621" s="131">
        <f t="shared" si="274"/>
        <v>0</v>
      </c>
      <c r="AQ621" s="131">
        <f t="shared" si="275"/>
        <v>0</v>
      </c>
      <c r="AR621" s="131">
        <f t="shared" si="276"/>
        <v>0</v>
      </c>
      <c r="AS621" s="136">
        <f t="shared" si="277"/>
        <v>0</v>
      </c>
      <c r="AT621" s="133">
        <f t="shared" si="278"/>
        <v>0</v>
      </c>
      <c r="AU621" s="131">
        <f t="shared" si="279"/>
        <v>0</v>
      </c>
      <c r="AV621" s="131">
        <f t="shared" si="280"/>
        <v>0</v>
      </c>
      <c r="AW621" s="131">
        <f t="shared" si="281"/>
        <v>0</v>
      </c>
      <c r="AX621" s="136">
        <f t="shared" si="282"/>
        <v>0</v>
      </c>
      <c r="AY621" s="133">
        <f t="shared" si="283"/>
        <v>0</v>
      </c>
      <c r="AZ621" s="131">
        <f t="shared" si="284"/>
        <v>0</v>
      </c>
      <c r="BA621" s="131">
        <f t="shared" si="285"/>
        <v>0</v>
      </c>
      <c r="BB621" s="131">
        <f t="shared" si="286"/>
        <v>0</v>
      </c>
      <c r="BC621" s="132">
        <f t="shared" si="287"/>
        <v>0</v>
      </c>
    </row>
    <row r="622" spans="1:55" x14ac:dyDescent="0.25">
      <c r="A622" s="138" t="s">
        <v>1259</v>
      </c>
      <c r="B622" s="131" t="s">
        <v>39</v>
      </c>
      <c r="C622" s="131" t="s">
        <v>945</v>
      </c>
      <c r="D622" s="131" t="s">
        <v>1280</v>
      </c>
      <c r="E622" s="132" t="s">
        <v>1954</v>
      </c>
      <c r="F622" s="149"/>
      <c r="G622" s="153">
        <f t="shared" si="264"/>
        <v>0</v>
      </c>
      <c r="H622" s="134">
        <f t="shared" si="265"/>
        <v>0</v>
      </c>
      <c r="I622" s="135">
        <f t="shared" si="266"/>
        <v>0</v>
      </c>
      <c r="J622" s="167">
        <f t="shared" si="267"/>
        <v>0</v>
      </c>
      <c r="K622" s="149"/>
      <c r="L622" s="130">
        <v>0</v>
      </c>
      <c r="M622" s="131">
        <v>0</v>
      </c>
      <c r="N622" s="131">
        <v>0</v>
      </c>
      <c r="O622" s="132">
        <v>0</v>
      </c>
      <c r="P622" s="149"/>
      <c r="Q622" s="133">
        <v>0</v>
      </c>
      <c r="R622" s="131">
        <v>0</v>
      </c>
      <c r="S622" s="131">
        <v>0</v>
      </c>
      <c r="T622" s="132">
        <v>0</v>
      </c>
      <c r="U622" s="149"/>
      <c r="V622" s="133">
        <v>0</v>
      </c>
      <c r="W622" s="131">
        <v>0</v>
      </c>
      <c r="X622" s="131">
        <v>0</v>
      </c>
      <c r="Y622" s="132">
        <v>0</v>
      </c>
      <c r="Z622" s="149"/>
      <c r="AA622" s="133">
        <v>0</v>
      </c>
      <c r="AB622" s="131">
        <v>0</v>
      </c>
      <c r="AC622" s="131">
        <v>0</v>
      </c>
      <c r="AD622" s="132">
        <v>0</v>
      </c>
      <c r="AE622" s="149"/>
      <c r="AF622" s="133">
        <v>0</v>
      </c>
      <c r="AG622" s="131">
        <v>0</v>
      </c>
      <c r="AH622" s="131">
        <v>0</v>
      </c>
      <c r="AI622" s="132">
        <v>0</v>
      </c>
      <c r="AJ622" s="133">
        <f t="shared" si="268"/>
        <v>0</v>
      </c>
      <c r="AK622" s="131">
        <f t="shared" si="269"/>
        <v>0</v>
      </c>
      <c r="AL622" s="131">
        <f t="shared" si="270"/>
        <v>0</v>
      </c>
      <c r="AM622" s="131">
        <f t="shared" si="271"/>
        <v>0</v>
      </c>
      <c r="AN622" s="136">
        <f t="shared" si="272"/>
        <v>0</v>
      </c>
      <c r="AO622" s="133">
        <f t="shared" si="273"/>
        <v>0</v>
      </c>
      <c r="AP622" s="131">
        <f t="shared" si="274"/>
        <v>0</v>
      </c>
      <c r="AQ622" s="131">
        <f t="shared" si="275"/>
        <v>0</v>
      </c>
      <c r="AR622" s="131">
        <f t="shared" si="276"/>
        <v>0</v>
      </c>
      <c r="AS622" s="136">
        <f t="shared" si="277"/>
        <v>0</v>
      </c>
      <c r="AT622" s="133">
        <f t="shared" si="278"/>
        <v>0</v>
      </c>
      <c r="AU622" s="131">
        <f t="shared" si="279"/>
        <v>0</v>
      </c>
      <c r="AV622" s="131">
        <f t="shared" si="280"/>
        <v>0</v>
      </c>
      <c r="AW622" s="131">
        <f t="shared" si="281"/>
        <v>0</v>
      </c>
      <c r="AX622" s="136">
        <f t="shared" si="282"/>
        <v>0</v>
      </c>
      <c r="AY622" s="133">
        <f t="shared" si="283"/>
        <v>0</v>
      </c>
      <c r="AZ622" s="131">
        <f t="shared" si="284"/>
        <v>0</v>
      </c>
      <c r="BA622" s="131">
        <f t="shared" si="285"/>
        <v>0</v>
      </c>
      <c r="BB622" s="131">
        <f t="shared" si="286"/>
        <v>0</v>
      </c>
      <c r="BC622" s="132">
        <f t="shared" si="287"/>
        <v>0</v>
      </c>
    </row>
    <row r="623" spans="1:55" x14ac:dyDescent="0.25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49"/>
      <c r="G623" s="153">
        <f t="shared" si="264"/>
        <v>0</v>
      </c>
      <c r="H623" s="134">
        <f t="shared" si="265"/>
        <v>0</v>
      </c>
      <c r="I623" s="135">
        <f t="shared" si="266"/>
        <v>0</v>
      </c>
      <c r="J623" s="167">
        <f t="shared" si="267"/>
        <v>0</v>
      </c>
      <c r="K623" s="149"/>
      <c r="L623" s="130">
        <v>0</v>
      </c>
      <c r="M623" s="131">
        <v>0</v>
      </c>
      <c r="N623" s="131">
        <v>0</v>
      </c>
      <c r="O623" s="132">
        <v>0</v>
      </c>
      <c r="P623" s="149"/>
      <c r="Q623" s="133">
        <v>0</v>
      </c>
      <c r="R623" s="131">
        <v>0</v>
      </c>
      <c r="S623" s="131">
        <v>0</v>
      </c>
      <c r="T623" s="132">
        <v>0</v>
      </c>
      <c r="U623" s="149"/>
      <c r="V623" s="133">
        <v>0</v>
      </c>
      <c r="W623" s="131">
        <v>0</v>
      </c>
      <c r="X623" s="131">
        <v>0</v>
      </c>
      <c r="Y623" s="132">
        <v>0</v>
      </c>
      <c r="Z623" s="149"/>
      <c r="AA623" s="133">
        <v>0</v>
      </c>
      <c r="AB623" s="131">
        <v>0</v>
      </c>
      <c r="AC623" s="131">
        <v>0</v>
      </c>
      <c r="AD623" s="132">
        <v>0</v>
      </c>
      <c r="AE623" s="149"/>
      <c r="AF623" s="133">
        <v>0</v>
      </c>
      <c r="AG623" s="131">
        <v>0</v>
      </c>
      <c r="AH623" s="131">
        <v>0</v>
      </c>
      <c r="AI623" s="132">
        <v>0</v>
      </c>
      <c r="AJ623" s="133">
        <f t="shared" si="268"/>
        <v>0</v>
      </c>
      <c r="AK623" s="131">
        <f t="shared" si="269"/>
        <v>0</v>
      </c>
      <c r="AL623" s="131">
        <f t="shared" si="270"/>
        <v>0</v>
      </c>
      <c r="AM623" s="131">
        <f t="shared" si="271"/>
        <v>0</v>
      </c>
      <c r="AN623" s="136">
        <f t="shared" si="272"/>
        <v>0</v>
      </c>
      <c r="AO623" s="133">
        <f t="shared" si="273"/>
        <v>0</v>
      </c>
      <c r="AP623" s="131">
        <f t="shared" si="274"/>
        <v>0</v>
      </c>
      <c r="AQ623" s="131">
        <f t="shared" si="275"/>
        <v>0</v>
      </c>
      <c r="AR623" s="131">
        <f t="shared" si="276"/>
        <v>0</v>
      </c>
      <c r="AS623" s="136">
        <f t="shared" si="277"/>
        <v>0</v>
      </c>
      <c r="AT623" s="133">
        <f t="shared" si="278"/>
        <v>0</v>
      </c>
      <c r="AU623" s="131">
        <f t="shared" si="279"/>
        <v>0</v>
      </c>
      <c r="AV623" s="131">
        <f t="shared" si="280"/>
        <v>0</v>
      </c>
      <c r="AW623" s="131">
        <f t="shared" si="281"/>
        <v>0</v>
      </c>
      <c r="AX623" s="136">
        <f t="shared" si="282"/>
        <v>0</v>
      </c>
      <c r="AY623" s="133">
        <f t="shared" si="283"/>
        <v>0</v>
      </c>
      <c r="AZ623" s="131">
        <f t="shared" si="284"/>
        <v>0</v>
      </c>
      <c r="BA623" s="131">
        <f t="shared" si="285"/>
        <v>0</v>
      </c>
      <c r="BB623" s="131">
        <f t="shared" si="286"/>
        <v>0</v>
      </c>
      <c r="BC623" s="132">
        <f t="shared" si="287"/>
        <v>0</v>
      </c>
    </row>
    <row r="624" spans="1:55" x14ac:dyDescent="0.25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49"/>
      <c r="G624" s="153">
        <f t="shared" si="264"/>
        <v>1</v>
      </c>
      <c r="H624" s="134">
        <f t="shared" si="265"/>
        <v>7</v>
      </c>
      <c r="I624" s="135">
        <f t="shared" si="266"/>
        <v>112.6</v>
      </c>
      <c r="J624" s="167">
        <f t="shared" si="267"/>
        <v>957</v>
      </c>
      <c r="K624" s="149"/>
      <c r="L624" s="130">
        <v>0</v>
      </c>
      <c r="M624" s="131">
        <v>3</v>
      </c>
      <c r="N624" s="131">
        <v>50.400000000000006</v>
      </c>
      <c r="O624" s="132">
        <v>272</v>
      </c>
      <c r="P624" s="149"/>
      <c r="Q624" s="133">
        <v>0</v>
      </c>
      <c r="R624" s="131">
        <v>2</v>
      </c>
      <c r="S624" s="131">
        <v>57.1</v>
      </c>
      <c r="T624" s="132">
        <v>293</v>
      </c>
      <c r="U624" s="149"/>
      <c r="V624" s="133">
        <v>0</v>
      </c>
      <c r="W624" s="131">
        <v>0</v>
      </c>
      <c r="X624" s="131">
        <v>0</v>
      </c>
      <c r="Y624" s="132">
        <v>20</v>
      </c>
      <c r="Z624" s="149"/>
      <c r="AA624" s="133">
        <v>1</v>
      </c>
      <c r="AB624" s="131">
        <v>0</v>
      </c>
      <c r="AC624" s="131">
        <v>1.1000000000000001</v>
      </c>
      <c r="AD624" s="132">
        <v>149</v>
      </c>
      <c r="AE624" s="149"/>
      <c r="AF624" s="133">
        <v>0</v>
      </c>
      <c r="AG624" s="131">
        <v>2</v>
      </c>
      <c r="AH624" s="131">
        <v>4</v>
      </c>
      <c r="AI624" s="132">
        <v>243</v>
      </c>
      <c r="AJ624" s="133">
        <f t="shared" si="268"/>
        <v>272</v>
      </c>
      <c r="AK624" s="131">
        <f t="shared" si="269"/>
        <v>293</v>
      </c>
      <c r="AL624" s="131">
        <f t="shared" si="270"/>
        <v>20</v>
      </c>
      <c r="AM624" s="131">
        <f t="shared" si="271"/>
        <v>149</v>
      </c>
      <c r="AN624" s="136">
        <f t="shared" si="272"/>
        <v>243</v>
      </c>
      <c r="AO624" s="133">
        <f t="shared" si="273"/>
        <v>0</v>
      </c>
      <c r="AP624" s="131">
        <f t="shared" si="274"/>
        <v>0</v>
      </c>
      <c r="AQ624" s="131">
        <f t="shared" si="275"/>
        <v>0</v>
      </c>
      <c r="AR624" s="131">
        <f t="shared" si="276"/>
        <v>1</v>
      </c>
      <c r="AS624" s="136">
        <f t="shared" si="277"/>
        <v>0</v>
      </c>
      <c r="AT624" s="133">
        <f t="shared" si="278"/>
        <v>3</v>
      </c>
      <c r="AU624" s="131">
        <f t="shared" si="279"/>
        <v>2</v>
      </c>
      <c r="AV624" s="131">
        <f t="shared" si="280"/>
        <v>0</v>
      </c>
      <c r="AW624" s="131">
        <f t="shared" si="281"/>
        <v>0</v>
      </c>
      <c r="AX624" s="136">
        <f t="shared" si="282"/>
        <v>2</v>
      </c>
      <c r="AY624" s="133">
        <f t="shared" si="283"/>
        <v>50.400000000000006</v>
      </c>
      <c r="AZ624" s="131">
        <f t="shared" si="284"/>
        <v>57.1</v>
      </c>
      <c r="BA624" s="131">
        <f t="shared" si="285"/>
        <v>0</v>
      </c>
      <c r="BB624" s="131">
        <f t="shared" si="286"/>
        <v>1.1000000000000001</v>
      </c>
      <c r="BC624" s="132">
        <f t="shared" si="287"/>
        <v>4</v>
      </c>
    </row>
    <row r="625" spans="1:55" x14ac:dyDescent="0.25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49"/>
      <c r="G625" s="153">
        <f t="shared" si="264"/>
        <v>0</v>
      </c>
      <c r="H625" s="134">
        <f t="shared" si="265"/>
        <v>0</v>
      </c>
      <c r="I625" s="135">
        <f t="shared" si="266"/>
        <v>0</v>
      </c>
      <c r="J625" s="167">
        <f t="shared" si="267"/>
        <v>0</v>
      </c>
      <c r="K625" s="149"/>
      <c r="L625" s="130">
        <v>0</v>
      </c>
      <c r="M625" s="131">
        <v>0</v>
      </c>
      <c r="N625" s="131">
        <v>0</v>
      </c>
      <c r="O625" s="132">
        <v>0</v>
      </c>
      <c r="P625" s="149"/>
      <c r="Q625" s="133">
        <v>0</v>
      </c>
      <c r="R625" s="131">
        <v>0</v>
      </c>
      <c r="S625" s="131">
        <v>0</v>
      </c>
      <c r="T625" s="132">
        <v>0</v>
      </c>
      <c r="U625" s="149"/>
      <c r="V625" s="133">
        <v>0</v>
      </c>
      <c r="W625" s="131">
        <v>0</v>
      </c>
      <c r="X625" s="131">
        <v>0</v>
      </c>
      <c r="Y625" s="132">
        <v>0</v>
      </c>
      <c r="Z625" s="149"/>
      <c r="AA625" s="133">
        <v>0</v>
      </c>
      <c r="AB625" s="131">
        <v>0</v>
      </c>
      <c r="AC625" s="131">
        <v>0</v>
      </c>
      <c r="AD625" s="132">
        <v>0</v>
      </c>
      <c r="AE625" s="149"/>
      <c r="AF625" s="133">
        <v>0</v>
      </c>
      <c r="AG625" s="131">
        <v>0</v>
      </c>
      <c r="AH625" s="131">
        <v>0</v>
      </c>
      <c r="AI625" s="132">
        <v>0</v>
      </c>
      <c r="AJ625" s="133">
        <f t="shared" si="268"/>
        <v>0</v>
      </c>
      <c r="AK625" s="131">
        <f t="shared" si="269"/>
        <v>0</v>
      </c>
      <c r="AL625" s="131">
        <f t="shared" si="270"/>
        <v>0</v>
      </c>
      <c r="AM625" s="131">
        <f t="shared" si="271"/>
        <v>0</v>
      </c>
      <c r="AN625" s="136">
        <f t="shared" si="272"/>
        <v>0</v>
      </c>
      <c r="AO625" s="133">
        <f t="shared" si="273"/>
        <v>0</v>
      </c>
      <c r="AP625" s="131">
        <f t="shared" si="274"/>
        <v>0</v>
      </c>
      <c r="AQ625" s="131">
        <f t="shared" si="275"/>
        <v>0</v>
      </c>
      <c r="AR625" s="131">
        <f t="shared" si="276"/>
        <v>0</v>
      </c>
      <c r="AS625" s="136">
        <f t="shared" si="277"/>
        <v>0</v>
      </c>
      <c r="AT625" s="133">
        <f t="shared" si="278"/>
        <v>0</v>
      </c>
      <c r="AU625" s="131">
        <f t="shared" si="279"/>
        <v>0</v>
      </c>
      <c r="AV625" s="131">
        <f t="shared" si="280"/>
        <v>0</v>
      </c>
      <c r="AW625" s="131">
        <f t="shared" si="281"/>
        <v>0</v>
      </c>
      <c r="AX625" s="136">
        <f t="shared" si="282"/>
        <v>0</v>
      </c>
      <c r="AY625" s="133">
        <f t="shared" si="283"/>
        <v>0</v>
      </c>
      <c r="AZ625" s="131">
        <f t="shared" si="284"/>
        <v>0</v>
      </c>
      <c r="BA625" s="131">
        <f t="shared" si="285"/>
        <v>0</v>
      </c>
      <c r="BB625" s="131">
        <f t="shared" si="286"/>
        <v>0</v>
      </c>
      <c r="BC625" s="132">
        <f t="shared" si="287"/>
        <v>0</v>
      </c>
    </row>
    <row r="626" spans="1:55" x14ac:dyDescent="0.25">
      <c r="A626" s="138" t="s">
        <v>1283</v>
      </c>
      <c r="B626" s="131" t="s">
        <v>41</v>
      </c>
      <c r="C626" s="131" t="s">
        <v>92</v>
      </c>
      <c r="D626" s="131" t="s">
        <v>1298</v>
      </c>
      <c r="E626" s="132" t="s">
        <v>1954</v>
      </c>
      <c r="F626" s="149"/>
      <c r="G626" s="153">
        <f t="shared" si="264"/>
        <v>0</v>
      </c>
      <c r="H626" s="134">
        <f t="shared" si="265"/>
        <v>0</v>
      </c>
      <c r="I626" s="135">
        <f t="shared" si="266"/>
        <v>0</v>
      </c>
      <c r="J626" s="167">
        <f t="shared" si="267"/>
        <v>0</v>
      </c>
      <c r="K626" s="149"/>
      <c r="L626" s="130">
        <v>0</v>
      </c>
      <c r="M626" s="131">
        <v>0</v>
      </c>
      <c r="N626" s="131">
        <v>0</v>
      </c>
      <c r="O626" s="132">
        <v>0</v>
      </c>
      <c r="P626" s="149"/>
      <c r="Q626" s="133">
        <v>0</v>
      </c>
      <c r="R626" s="131">
        <v>0</v>
      </c>
      <c r="S626" s="131">
        <v>0</v>
      </c>
      <c r="T626" s="132">
        <v>0</v>
      </c>
      <c r="U626" s="149"/>
      <c r="V626" s="133">
        <v>0</v>
      </c>
      <c r="W626" s="131">
        <v>0</v>
      </c>
      <c r="X626" s="131">
        <v>0</v>
      </c>
      <c r="Y626" s="132">
        <v>0</v>
      </c>
      <c r="Z626" s="149"/>
      <c r="AA626" s="133">
        <v>0</v>
      </c>
      <c r="AB626" s="131">
        <v>0</v>
      </c>
      <c r="AC626" s="131">
        <v>0</v>
      </c>
      <c r="AD626" s="132">
        <v>0</v>
      </c>
      <c r="AE626" s="149"/>
      <c r="AF626" s="133">
        <v>0</v>
      </c>
      <c r="AG626" s="131">
        <v>0</v>
      </c>
      <c r="AH626" s="131">
        <v>0</v>
      </c>
      <c r="AI626" s="132">
        <v>0</v>
      </c>
      <c r="AJ626" s="133">
        <f t="shared" si="268"/>
        <v>0</v>
      </c>
      <c r="AK626" s="131">
        <f t="shared" si="269"/>
        <v>0</v>
      </c>
      <c r="AL626" s="131">
        <f t="shared" si="270"/>
        <v>0</v>
      </c>
      <c r="AM626" s="131">
        <f t="shared" si="271"/>
        <v>0</v>
      </c>
      <c r="AN626" s="136">
        <f t="shared" si="272"/>
        <v>0</v>
      </c>
      <c r="AO626" s="133">
        <f t="shared" si="273"/>
        <v>0</v>
      </c>
      <c r="AP626" s="131">
        <f t="shared" si="274"/>
        <v>0</v>
      </c>
      <c r="AQ626" s="131">
        <f t="shared" si="275"/>
        <v>0</v>
      </c>
      <c r="AR626" s="131">
        <f t="shared" si="276"/>
        <v>0</v>
      </c>
      <c r="AS626" s="136">
        <f t="shared" si="277"/>
        <v>0</v>
      </c>
      <c r="AT626" s="133">
        <f t="shared" si="278"/>
        <v>0</v>
      </c>
      <c r="AU626" s="131">
        <f t="shared" si="279"/>
        <v>0</v>
      </c>
      <c r="AV626" s="131">
        <f t="shared" si="280"/>
        <v>0</v>
      </c>
      <c r="AW626" s="131">
        <f t="shared" si="281"/>
        <v>0</v>
      </c>
      <c r="AX626" s="136">
        <f t="shared" si="282"/>
        <v>0</v>
      </c>
      <c r="AY626" s="133">
        <f t="shared" si="283"/>
        <v>0</v>
      </c>
      <c r="AZ626" s="131">
        <f t="shared" si="284"/>
        <v>0</v>
      </c>
      <c r="BA626" s="131">
        <f t="shared" si="285"/>
        <v>0</v>
      </c>
      <c r="BB626" s="131">
        <f t="shared" si="286"/>
        <v>0</v>
      </c>
      <c r="BC626" s="132">
        <f t="shared" si="287"/>
        <v>0</v>
      </c>
    </row>
    <row r="627" spans="1:55" x14ac:dyDescent="0.25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49"/>
      <c r="G627" s="153">
        <f t="shared" si="264"/>
        <v>0</v>
      </c>
      <c r="H627" s="134">
        <f t="shared" si="265"/>
        <v>0</v>
      </c>
      <c r="I627" s="135">
        <f t="shared" si="266"/>
        <v>0</v>
      </c>
      <c r="J627" s="167">
        <f t="shared" si="267"/>
        <v>0</v>
      </c>
      <c r="K627" s="149"/>
      <c r="L627" s="130">
        <v>0</v>
      </c>
      <c r="M627" s="131">
        <v>0</v>
      </c>
      <c r="N627" s="131">
        <v>0</v>
      </c>
      <c r="O627" s="132">
        <v>0</v>
      </c>
      <c r="P627" s="149"/>
      <c r="Q627" s="133">
        <v>0</v>
      </c>
      <c r="R627" s="131">
        <v>0</v>
      </c>
      <c r="S627" s="131">
        <v>0</v>
      </c>
      <c r="T627" s="132">
        <v>0</v>
      </c>
      <c r="U627" s="149"/>
      <c r="V627" s="133">
        <v>0</v>
      </c>
      <c r="W627" s="131">
        <v>0</v>
      </c>
      <c r="X627" s="131">
        <v>0</v>
      </c>
      <c r="Y627" s="132">
        <v>0</v>
      </c>
      <c r="Z627" s="149"/>
      <c r="AA627" s="133">
        <v>0</v>
      </c>
      <c r="AB627" s="131">
        <v>0</v>
      </c>
      <c r="AC627" s="131">
        <v>0</v>
      </c>
      <c r="AD627" s="132">
        <v>0</v>
      </c>
      <c r="AE627" s="149"/>
      <c r="AF627" s="133">
        <v>0</v>
      </c>
      <c r="AG627" s="131">
        <v>0</v>
      </c>
      <c r="AH627" s="131">
        <v>0</v>
      </c>
      <c r="AI627" s="132">
        <v>0</v>
      </c>
      <c r="AJ627" s="133">
        <f t="shared" si="268"/>
        <v>0</v>
      </c>
      <c r="AK627" s="131">
        <f t="shared" si="269"/>
        <v>0</v>
      </c>
      <c r="AL627" s="131">
        <f t="shared" si="270"/>
        <v>0</v>
      </c>
      <c r="AM627" s="131">
        <f t="shared" si="271"/>
        <v>0</v>
      </c>
      <c r="AN627" s="136">
        <f t="shared" si="272"/>
        <v>0</v>
      </c>
      <c r="AO627" s="133">
        <f t="shared" si="273"/>
        <v>0</v>
      </c>
      <c r="AP627" s="131">
        <f t="shared" si="274"/>
        <v>0</v>
      </c>
      <c r="AQ627" s="131">
        <f t="shared" si="275"/>
        <v>0</v>
      </c>
      <c r="AR627" s="131">
        <f t="shared" si="276"/>
        <v>0</v>
      </c>
      <c r="AS627" s="136">
        <f t="shared" si="277"/>
        <v>0</v>
      </c>
      <c r="AT627" s="133">
        <f t="shared" si="278"/>
        <v>0</v>
      </c>
      <c r="AU627" s="131">
        <f t="shared" si="279"/>
        <v>0</v>
      </c>
      <c r="AV627" s="131">
        <f t="shared" si="280"/>
        <v>0</v>
      </c>
      <c r="AW627" s="131">
        <f t="shared" si="281"/>
        <v>0</v>
      </c>
      <c r="AX627" s="136">
        <f t="shared" si="282"/>
        <v>0</v>
      </c>
      <c r="AY627" s="133">
        <f t="shared" si="283"/>
        <v>0</v>
      </c>
      <c r="AZ627" s="131">
        <f t="shared" si="284"/>
        <v>0</v>
      </c>
      <c r="BA627" s="131">
        <f t="shared" si="285"/>
        <v>0</v>
      </c>
      <c r="BB627" s="131">
        <f t="shared" si="286"/>
        <v>0</v>
      </c>
      <c r="BC627" s="132">
        <f t="shared" si="287"/>
        <v>0</v>
      </c>
    </row>
    <row r="628" spans="1:55" x14ac:dyDescent="0.25">
      <c r="A628" s="138" t="s">
        <v>1285</v>
      </c>
      <c r="B628" s="131" t="s">
        <v>1069</v>
      </c>
      <c r="C628" s="131" t="s">
        <v>189</v>
      </c>
      <c r="D628" s="131" t="s">
        <v>1299</v>
      </c>
      <c r="E628" s="132" t="s">
        <v>1314</v>
      </c>
      <c r="F628" s="149"/>
      <c r="G628" s="153">
        <f t="shared" si="264"/>
        <v>0</v>
      </c>
      <c r="H628" s="134">
        <f t="shared" si="265"/>
        <v>0</v>
      </c>
      <c r="I628" s="135">
        <f t="shared" si="266"/>
        <v>0</v>
      </c>
      <c r="J628" s="167">
        <f t="shared" si="267"/>
        <v>0</v>
      </c>
      <c r="K628" s="149"/>
      <c r="L628" s="130">
        <v>0</v>
      </c>
      <c r="M628" s="131">
        <v>0</v>
      </c>
      <c r="N628" s="131">
        <v>0</v>
      </c>
      <c r="O628" s="132">
        <v>0</v>
      </c>
      <c r="P628" s="149"/>
      <c r="Q628" s="133">
        <v>0</v>
      </c>
      <c r="R628" s="131">
        <v>0</v>
      </c>
      <c r="S628" s="131">
        <v>0</v>
      </c>
      <c r="T628" s="132">
        <v>0</v>
      </c>
      <c r="U628" s="149"/>
      <c r="V628" s="133">
        <v>0</v>
      </c>
      <c r="W628" s="131">
        <v>0</v>
      </c>
      <c r="X628" s="131">
        <v>0</v>
      </c>
      <c r="Y628" s="132">
        <v>0</v>
      </c>
      <c r="Z628" s="149"/>
      <c r="AA628" s="133">
        <v>0</v>
      </c>
      <c r="AB628" s="131">
        <v>0</v>
      </c>
      <c r="AC628" s="131">
        <v>0</v>
      </c>
      <c r="AD628" s="132">
        <v>0</v>
      </c>
      <c r="AE628" s="149"/>
      <c r="AF628" s="133">
        <v>0</v>
      </c>
      <c r="AG628" s="131">
        <v>0</v>
      </c>
      <c r="AH628" s="131">
        <v>0</v>
      </c>
      <c r="AI628" s="132">
        <v>0</v>
      </c>
      <c r="AJ628" s="133">
        <f t="shared" si="268"/>
        <v>0</v>
      </c>
      <c r="AK628" s="131">
        <f t="shared" si="269"/>
        <v>0</v>
      </c>
      <c r="AL628" s="131">
        <f t="shared" si="270"/>
        <v>0</v>
      </c>
      <c r="AM628" s="131">
        <f t="shared" si="271"/>
        <v>0</v>
      </c>
      <c r="AN628" s="136">
        <f t="shared" si="272"/>
        <v>0</v>
      </c>
      <c r="AO628" s="133">
        <f t="shared" si="273"/>
        <v>0</v>
      </c>
      <c r="AP628" s="131">
        <f t="shared" si="274"/>
        <v>0</v>
      </c>
      <c r="AQ628" s="131">
        <f t="shared" si="275"/>
        <v>0</v>
      </c>
      <c r="AR628" s="131">
        <f t="shared" si="276"/>
        <v>0</v>
      </c>
      <c r="AS628" s="136">
        <f t="shared" si="277"/>
        <v>0</v>
      </c>
      <c r="AT628" s="133">
        <f t="shared" si="278"/>
        <v>0</v>
      </c>
      <c r="AU628" s="131">
        <f t="shared" si="279"/>
        <v>0</v>
      </c>
      <c r="AV628" s="131">
        <f t="shared" si="280"/>
        <v>0</v>
      </c>
      <c r="AW628" s="131">
        <f t="shared" si="281"/>
        <v>0</v>
      </c>
      <c r="AX628" s="136">
        <f t="shared" si="282"/>
        <v>0</v>
      </c>
      <c r="AY628" s="133">
        <f t="shared" si="283"/>
        <v>0</v>
      </c>
      <c r="AZ628" s="131">
        <f t="shared" si="284"/>
        <v>0</v>
      </c>
      <c r="BA628" s="131">
        <f t="shared" si="285"/>
        <v>0</v>
      </c>
      <c r="BB628" s="131">
        <f t="shared" si="286"/>
        <v>0</v>
      </c>
      <c r="BC628" s="132">
        <f t="shared" si="287"/>
        <v>0</v>
      </c>
    </row>
    <row r="629" spans="1:55" x14ac:dyDescent="0.25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49"/>
      <c r="G629" s="153">
        <f t="shared" si="264"/>
        <v>0</v>
      </c>
      <c r="H629" s="134">
        <f t="shared" si="265"/>
        <v>3</v>
      </c>
      <c r="I629" s="135">
        <f t="shared" si="266"/>
        <v>16.100000000000001</v>
      </c>
      <c r="J629" s="167">
        <f t="shared" si="267"/>
        <v>417</v>
      </c>
      <c r="K629" s="149"/>
      <c r="L629" s="130">
        <v>0</v>
      </c>
      <c r="M629" s="131">
        <v>2</v>
      </c>
      <c r="N629" s="131">
        <v>9.5</v>
      </c>
      <c r="O629" s="132">
        <v>162</v>
      </c>
      <c r="P629" s="149"/>
      <c r="Q629" s="133">
        <v>0</v>
      </c>
      <c r="R629" s="131">
        <v>1</v>
      </c>
      <c r="S629" s="131">
        <v>6.6</v>
      </c>
      <c r="T629" s="132">
        <v>235</v>
      </c>
      <c r="U629" s="149"/>
      <c r="V629" s="133">
        <v>0</v>
      </c>
      <c r="W629" s="131">
        <v>0</v>
      </c>
      <c r="X629" s="131">
        <v>0</v>
      </c>
      <c r="Y629" s="132">
        <v>20</v>
      </c>
      <c r="Z629" s="149"/>
      <c r="AA629" s="133">
        <v>0</v>
      </c>
      <c r="AB629" s="131">
        <v>0</v>
      </c>
      <c r="AC629" s="131">
        <v>0</v>
      </c>
      <c r="AD629" s="132">
        <v>0</v>
      </c>
      <c r="AE629" s="149"/>
      <c r="AF629" s="133">
        <v>0</v>
      </c>
      <c r="AG629" s="131">
        <v>0</v>
      </c>
      <c r="AH629" s="131">
        <v>0</v>
      </c>
      <c r="AI629" s="132">
        <v>0</v>
      </c>
      <c r="AJ629" s="133">
        <f t="shared" si="268"/>
        <v>162</v>
      </c>
      <c r="AK629" s="131">
        <f t="shared" si="269"/>
        <v>235</v>
      </c>
      <c r="AL629" s="131">
        <f t="shared" si="270"/>
        <v>20</v>
      </c>
      <c r="AM629" s="131">
        <f t="shared" si="271"/>
        <v>0</v>
      </c>
      <c r="AN629" s="136">
        <f t="shared" si="272"/>
        <v>0</v>
      </c>
      <c r="AO629" s="133">
        <f t="shared" si="273"/>
        <v>0</v>
      </c>
      <c r="AP629" s="131">
        <f t="shared" si="274"/>
        <v>0</v>
      </c>
      <c r="AQ629" s="131">
        <f t="shared" si="275"/>
        <v>0</v>
      </c>
      <c r="AR629" s="131">
        <f t="shared" si="276"/>
        <v>0</v>
      </c>
      <c r="AS629" s="136">
        <f t="shared" si="277"/>
        <v>0</v>
      </c>
      <c r="AT629" s="133">
        <f t="shared" si="278"/>
        <v>2</v>
      </c>
      <c r="AU629" s="131">
        <f t="shared" si="279"/>
        <v>1</v>
      </c>
      <c r="AV629" s="131">
        <f t="shared" si="280"/>
        <v>0</v>
      </c>
      <c r="AW629" s="131">
        <f t="shared" si="281"/>
        <v>0</v>
      </c>
      <c r="AX629" s="136">
        <f t="shared" si="282"/>
        <v>0</v>
      </c>
      <c r="AY629" s="133">
        <f t="shared" si="283"/>
        <v>9.5</v>
      </c>
      <c r="AZ629" s="131">
        <f t="shared" si="284"/>
        <v>6.6</v>
      </c>
      <c r="BA629" s="131">
        <f t="shared" si="285"/>
        <v>0</v>
      </c>
      <c r="BB629" s="131">
        <f t="shared" si="286"/>
        <v>0</v>
      </c>
      <c r="BC629" s="132">
        <f t="shared" si="287"/>
        <v>0</v>
      </c>
    </row>
    <row r="630" spans="1:55" x14ac:dyDescent="0.25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49"/>
      <c r="G630" s="153">
        <f t="shared" si="264"/>
        <v>1</v>
      </c>
      <c r="H630" s="134">
        <f t="shared" si="265"/>
        <v>0</v>
      </c>
      <c r="I630" s="135">
        <f t="shared" si="266"/>
        <v>3</v>
      </c>
      <c r="J630" s="167">
        <f t="shared" si="267"/>
        <v>212</v>
      </c>
      <c r="K630" s="149"/>
      <c r="L630" s="130">
        <v>0</v>
      </c>
      <c r="M630" s="131">
        <v>0</v>
      </c>
      <c r="N630" s="131">
        <v>0</v>
      </c>
      <c r="O630" s="132">
        <v>0</v>
      </c>
      <c r="P630" s="149"/>
      <c r="Q630" s="133">
        <v>0</v>
      </c>
      <c r="R630" s="131">
        <v>0</v>
      </c>
      <c r="S630" s="131">
        <v>0</v>
      </c>
      <c r="T630" s="132">
        <v>0</v>
      </c>
      <c r="U630" s="149"/>
      <c r="V630" s="133">
        <v>0</v>
      </c>
      <c r="W630" s="131">
        <v>0</v>
      </c>
      <c r="X630" s="131">
        <v>0</v>
      </c>
      <c r="Y630" s="132">
        <v>20</v>
      </c>
      <c r="Z630" s="149"/>
      <c r="AA630" s="133">
        <v>1</v>
      </c>
      <c r="AB630" s="131">
        <v>0</v>
      </c>
      <c r="AC630" s="131">
        <v>3</v>
      </c>
      <c r="AD630" s="132">
        <v>172</v>
      </c>
      <c r="AE630" s="149"/>
      <c r="AF630" s="133">
        <v>0</v>
      </c>
      <c r="AG630" s="131">
        <v>0</v>
      </c>
      <c r="AH630" s="131">
        <v>0</v>
      </c>
      <c r="AI630" s="132">
        <v>20</v>
      </c>
      <c r="AJ630" s="133">
        <f t="shared" si="268"/>
        <v>0</v>
      </c>
      <c r="AK630" s="131">
        <f t="shared" si="269"/>
        <v>0</v>
      </c>
      <c r="AL630" s="131">
        <f t="shared" si="270"/>
        <v>20</v>
      </c>
      <c r="AM630" s="131">
        <f t="shared" si="271"/>
        <v>172</v>
      </c>
      <c r="AN630" s="136">
        <f t="shared" si="272"/>
        <v>20</v>
      </c>
      <c r="AO630" s="133">
        <f t="shared" si="273"/>
        <v>0</v>
      </c>
      <c r="AP630" s="131">
        <f t="shared" si="274"/>
        <v>0</v>
      </c>
      <c r="AQ630" s="131">
        <f t="shared" si="275"/>
        <v>0</v>
      </c>
      <c r="AR630" s="131">
        <f t="shared" si="276"/>
        <v>1</v>
      </c>
      <c r="AS630" s="136">
        <f t="shared" si="277"/>
        <v>0</v>
      </c>
      <c r="AT630" s="133">
        <f t="shared" si="278"/>
        <v>0</v>
      </c>
      <c r="AU630" s="131">
        <f t="shared" si="279"/>
        <v>0</v>
      </c>
      <c r="AV630" s="131">
        <f t="shared" si="280"/>
        <v>0</v>
      </c>
      <c r="AW630" s="131">
        <f t="shared" si="281"/>
        <v>0</v>
      </c>
      <c r="AX630" s="136">
        <f t="shared" si="282"/>
        <v>0</v>
      </c>
      <c r="AY630" s="133">
        <f t="shared" si="283"/>
        <v>0</v>
      </c>
      <c r="AZ630" s="131">
        <f t="shared" si="284"/>
        <v>0</v>
      </c>
      <c r="BA630" s="131">
        <f t="shared" si="285"/>
        <v>0</v>
      </c>
      <c r="BB630" s="131">
        <f t="shared" si="286"/>
        <v>3</v>
      </c>
      <c r="BC630" s="132">
        <f t="shared" si="287"/>
        <v>0</v>
      </c>
    </row>
    <row r="631" spans="1:55" x14ac:dyDescent="0.25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49"/>
      <c r="G631" s="153">
        <f t="shared" si="264"/>
        <v>4</v>
      </c>
      <c r="H631" s="134">
        <f t="shared" si="265"/>
        <v>2</v>
      </c>
      <c r="I631" s="135">
        <f t="shared" si="266"/>
        <v>16.099999999999998</v>
      </c>
      <c r="J631" s="167">
        <f t="shared" si="267"/>
        <v>762</v>
      </c>
      <c r="K631" s="149"/>
      <c r="L631" s="130">
        <v>1</v>
      </c>
      <c r="M631" s="131">
        <v>1</v>
      </c>
      <c r="N631" s="131">
        <v>2.5</v>
      </c>
      <c r="O631" s="132">
        <v>114</v>
      </c>
      <c r="P631" s="149"/>
      <c r="Q631" s="133">
        <v>0</v>
      </c>
      <c r="R631" s="131">
        <v>0</v>
      </c>
      <c r="S631" s="131">
        <v>0</v>
      </c>
      <c r="T631" s="132">
        <v>20</v>
      </c>
      <c r="U631" s="149"/>
      <c r="V631" s="133">
        <v>1</v>
      </c>
      <c r="W631" s="131">
        <v>0</v>
      </c>
      <c r="X631" s="131">
        <v>0.6</v>
      </c>
      <c r="Y631" s="132">
        <v>235</v>
      </c>
      <c r="Z631" s="149"/>
      <c r="AA631" s="133">
        <v>1</v>
      </c>
      <c r="AB631" s="131">
        <v>1</v>
      </c>
      <c r="AC631" s="131">
        <v>12.299999999999999</v>
      </c>
      <c r="AD631" s="132">
        <v>209</v>
      </c>
      <c r="AE631" s="149"/>
      <c r="AF631" s="133">
        <v>1</v>
      </c>
      <c r="AG631" s="131">
        <v>0</v>
      </c>
      <c r="AH631" s="131">
        <v>0.7</v>
      </c>
      <c r="AI631" s="132">
        <v>204</v>
      </c>
      <c r="AJ631" s="133">
        <f t="shared" si="268"/>
        <v>114</v>
      </c>
      <c r="AK631" s="131">
        <f t="shared" si="269"/>
        <v>20</v>
      </c>
      <c r="AL631" s="131">
        <f t="shared" si="270"/>
        <v>235</v>
      </c>
      <c r="AM631" s="131">
        <f t="shared" si="271"/>
        <v>209</v>
      </c>
      <c r="AN631" s="136">
        <f t="shared" si="272"/>
        <v>204</v>
      </c>
      <c r="AO631" s="133">
        <f t="shared" si="273"/>
        <v>1</v>
      </c>
      <c r="AP631" s="131">
        <f t="shared" si="274"/>
        <v>0</v>
      </c>
      <c r="AQ631" s="131">
        <f t="shared" si="275"/>
        <v>1</v>
      </c>
      <c r="AR631" s="131">
        <f t="shared" si="276"/>
        <v>1</v>
      </c>
      <c r="AS631" s="136">
        <f t="shared" si="277"/>
        <v>1</v>
      </c>
      <c r="AT631" s="133">
        <f t="shared" si="278"/>
        <v>1</v>
      </c>
      <c r="AU631" s="131">
        <f t="shared" si="279"/>
        <v>0</v>
      </c>
      <c r="AV631" s="131">
        <f t="shared" si="280"/>
        <v>0</v>
      </c>
      <c r="AW631" s="131">
        <f t="shared" si="281"/>
        <v>1</v>
      </c>
      <c r="AX631" s="136">
        <f t="shared" si="282"/>
        <v>0</v>
      </c>
      <c r="AY631" s="133">
        <f t="shared" si="283"/>
        <v>2.5</v>
      </c>
      <c r="AZ631" s="131">
        <f t="shared" si="284"/>
        <v>0</v>
      </c>
      <c r="BA631" s="131">
        <f t="shared" si="285"/>
        <v>0.6</v>
      </c>
      <c r="BB631" s="131">
        <f t="shared" si="286"/>
        <v>12.299999999999999</v>
      </c>
      <c r="BC631" s="132">
        <f t="shared" si="287"/>
        <v>0.7</v>
      </c>
    </row>
    <row r="632" spans="1:55" x14ac:dyDescent="0.25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49"/>
      <c r="G632" s="153">
        <f t="shared" si="264"/>
        <v>0</v>
      </c>
      <c r="H632" s="134">
        <f t="shared" si="265"/>
        <v>0</v>
      </c>
      <c r="I632" s="135">
        <f t="shared" si="266"/>
        <v>0</v>
      </c>
      <c r="J632" s="167">
        <f t="shared" si="267"/>
        <v>0</v>
      </c>
      <c r="K632" s="149"/>
      <c r="L632" s="130">
        <v>0</v>
      </c>
      <c r="M632" s="131">
        <v>0</v>
      </c>
      <c r="N632" s="131">
        <v>0</v>
      </c>
      <c r="O632" s="132">
        <v>0</v>
      </c>
      <c r="P632" s="149"/>
      <c r="Q632" s="133">
        <v>0</v>
      </c>
      <c r="R632" s="131">
        <v>0</v>
      </c>
      <c r="S632" s="131">
        <v>0</v>
      </c>
      <c r="T632" s="132">
        <v>0</v>
      </c>
      <c r="U632" s="149"/>
      <c r="V632" s="133">
        <v>0</v>
      </c>
      <c r="W632" s="131">
        <v>0</v>
      </c>
      <c r="X632" s="131">
        <v>0</v>
      </c>
      <c r="Y632" s="132">
        <v>0</v>
      </c>
      <c r="Z632" s="149"/>
      <c r="AA632" s="133">
        <v>0</v>
      </c>
      <c r="AB632" s="131">
        <v>0</v>
      </c>
      <c r="AC632" s="131">
        <v>0</v>
      </c>
      <c r="AD632" s="132">
        <v>0</v>
      </c>
      <c r="AE632" s="149"/>
      <c r="AF632" s="133">
        <v>0</v>
      </c>
      <c r="AG632" s="131">
        <v>0</v>
      </c>
      <c r="AH632" s="131">
        <v>0</v>
      </c>
      <c r="AI632" s="132">
        <v>0</v>
      </c>
      <c r="AJ632" s="133">
        <f t="shared" si="268"/>
        <v>0</v>
      </c>
      <c r="AK632" s="131">
        <f t="shared" si="269"/>
        <v>0</v>
      </c>
      <c r="AL632" s="131">
        <f t="shared" si="270"/>
        <v>0</v>
      </c>
      <c r="AM632" s="131">
        <f t="shared" si="271"/>
        <v>0</v>
      </c>
      <c r="AN632" s="136">
        <f t="shared" si="272"/>
        <v>0</v>
      </c>
      <c r="AO632" s="133">
        <f t="shared" si="273"/>
        <v>0</v>
      </c>
      <c r="AP632" s="131">
        <f t="shared" si="274"/>
        <v>0</v>
      </c>
      <c r="AQ632" s="131">
        <f t="shared" si="275"/>
        <v>0</v>
      </c>
      <c r="AR632" s="131">
        <f t="shared" si="276"/>
        <v>0</v>
      </c>
      <c r="AS632" s="136">
        <f t="shared" si="277"/>
        <v>0</v>
      </c>
      <c r="AT632" s="133">
        <f t="shared" si="278"/>
        <v>0</v>
      </c>
      <c r="AU632" s="131">
        <f t="shared" si="279"/>
        <v>0</v>
      </c>
      <c r="AV632" s="131">
        <f t="shared" si="280"/>
        <v>0</v>
      </c>
      <c r="AW632" s="131">
        <f t="shared" si="281"/>
        <v>0</v>
      </c>
      <c r="AX632" s="136">
        <f t="shared" si="282"/>
        <v>0</v>
      </c>
      <c r="AY632" s="133">
        <f t="shared" si="283"/>
        <v>0</v>
      </c>
      <c r="AZ632" s="131">
        <f t="shared" si="284"/>
        <v>0</v>
      </c>
      <c r="BA632" s="131">
        <f t="shared" si="285"/>
        <v>0</v>
      </c>
      <c r="BB632" s="131">
        <f t="shared" si="286"/>
        <v>0</v>
      </c>
      <c r="BC632" s="132">
        <f t="shared" si="287"/>
        <v>0</v>
      </c>
    </row>
    <row r="633" spans="1:55" x14ac:dyDescent="0.25">
      <c r="A633" s="138" t="s">
        <v>1290</v>
      </c>
      <c r="B633" s="131" t="s">
        <v>2049</v>
      </c>
      <c r="C633" s="131" t="s">
        <v>1431</v>
      </c>
      <c r="D633" s="131" t="s">
        <v>143</v>
      </c>
      <c r="E633" s="132" t="s">
        <v>1311</v>
      </c>
      <c r="F633" s="149"/>
      <c r="G633" s="153">
        <f t="shared" si="264"/>
        <v>0</v>
      </c>
      <c r="H633" s="134">
        <f t="shared" si="265"/>
        <v>4</v>
      </c>
      <c r="I633" s="135">
        <f t="shared" si="266"/>
        <v>18.500000000000004</v>
      </c>
      <c r="J633" s="167">
        <f t="shared" si="267"/>
        <v>245</v>
      </c>
      <c r="K633" s="149"/>
      <c r="L633" s="130">
        <v>0</v>
      </c>
      <c r="M633" s="131">
        <v>4</v>
      </c>
      <c r="N633" s="131">
        <v>18.500000000000004</v>
      </c>
      <c r="O633" s="132">
        <v>205</v>
      </c>
      <c r="P633" s="149"/>
      <c r="Q633" s="133">
        <v>0</v>
      </c>
      <c r="R633" s="131">
        <v>0</v>
      </c>
      <c r="S633" s="131">
        <v>0</v>
      </c>
      <c r="T633" s="132">
        <v>20</v>
      </c>
      <c r="U633" s="149"/>
      <c r="V633" s="133">
        <v>0</v>
      </c>
      <c r="W633" s="131">
        <v>0</v>
      </c>
      <c r="X633" s="131">
        <v>0</v>
      </c>
      <c r="Y633" s="132">
        <v>0</v>
      </c>
      <c r="Z633" s="149"/>
      <c r="AA633" s="133">
        <v>0</v>
      </c>
      <c r="AB633" s="131">
        <v>0</v>
      </c>
      <c r="AC633" s="131">
        <v>0</v>
      </c>
      <c r="AD633" s="132">
        <v>20</v>
      </c>
      <c r="AE633" s="149"/>
      <c r="AF633" s="133">
        <v>0</v>
      </c>
      <c r="AG633" s="131">
        <v>0</v>
      </c>
      <c r="AH633" s="131">
        <v>0</v>
      </c>
      <c r="AI633" s="132">
        <v>0</v>
      </c>
      <c r="AJ633" s="133">
        <f t="shared" si="268"/>
        <v>205</v>
      </c>
      <c r="AK633" s="131">
        <f t="shared" si="269"/>
        <v>20</v>
      </c>
      <c r="AL633" s="131">
        <f t="shared" si="270"/>
        <v>0</v>
      </c>
      <c r="AM633" s="131">
        <f t="shared" si="271"/>
        <v>20</v>
      </c>
      <c r="AN633" s="136">
        <f t="shared" si="272"/>
        <v>0</v>
      </c>
      <c r="AO633" s="133">
        <f t="shared" si="273"/>
        <v>0</v>
      </c>
      <c r="AP633" s="131">
        <f t="shared" si="274"/>
        <v>0</v>
      </c>
      <c r="AQ633" s="131">
        <f t="shared" si="275"/>
        <v>0</v>
      </c>
      <c r="AR633" s="131">
        <f t="shared" si="276"/>
        <v>0</v>
      </c>
      <c r="AS633" s="136">
        <f t="shared" si="277"/>
        <v>0</v>
      </c>
      <c r="AT633" s="133">
        <f t="shared" si="278"/>
        <v>4</v>
      </c>
      <c r="AU633" s="131">
        <f t="shared" si="279"/>
        <v>0</v>
      </c>
      <c r="AV633" s="131">
        <f t="shared" si="280"/>
        <v>0</v>
      </c>
      <c r="AW633" s="131">
        <f t="shared" si="281"/>
        <v>0</v>
      </c>
      <c r="AX633" s="136">
        <f t="shared" si="282"/>
        <v>0</v>
      </c>
      <c r="AY633" s="133">
        <f t="shared" si="283"/>
        <v>18.500000000000004</v>
      </c>
      <c r="AZ633" s="131">
        <f t="shared" si="284"/>
        <v>0</v>
      </c>
      <c r="BA633" s="131">
        <f t="shared" si="285"/>
        <v>0</v>
      </c>
      <c r="BB633" s="131">
        <f t="shared" si="286"/>
        <v>0</v>
      </c>
      <c r="BC633" s="132">
        <f t="shared" si="287"/>
        <v>0</v>
      </c>
    </row>
    <row r="634" spans="1:55" x14ac:dyDescent="0.25">
      <c r="A634" s="138" t="s">
        <v>1291</v>
      </c>
      <c r="B634" s="131" t="s">
        <v>42</v>
      </c>
      <c r="C634" s="131" t="s">
        <v>116</v>
      </c>
      <c r="D634" s="131" t="s">
        <v>2091</v>
      </c>
      <c r="E634" s="132" t="s">
        <v>1311</v>
      </c>
      <c r="F634" s="149"/>
      <c r="G634" s="153">
        <f t="shared" si="264"/>
        <v>0</v>
      </c>
      <c r="H634" s="134">
        <f t="shared" si="265"/>
        <v>0</v>
      </c>
      <c r="I634" s="135">
        <f t="shared" si="266"/>
        <v>0</v>
      </c>
      <c r="J634" s="167">
        <f t="shared" si="267"/>
        <v>0</v>
      </c>
      <c r="K634" s="149"/>
      <c r="L634" s="130">
        <v>0</v>
      </c>
      <c r="M634" s="131">
        <v>0</v>
      </c>
      <c r="N634" s="131">
        <v>0</v>
      </c>
      <c r="O634" s="132">
        <v>0</v>
      </c>
      <c r="P634" s="149"/>
      <c r="Q634" s="133">
        <v>0</v>
      </c>
      <c r="R634" s="131">
        <v>0</v>
      </c>
      <c r="S634" s="131">
        <v>0</v>
      </c>
      <c r="T634" s="132">
        <v>0</v>
      </c>
      <c r="U634" s="149"/>
      <c r="V634" s="133">
        <v>0</v>
      </c>
      <c r="W634" s="131">
        <v>0</v>
      </c>
      <c r="X634" s="131">
        <v>0</v>
      </c>
      <c r="Y634" s="132">
        <v>0</v>
      </c>
      <c r="Z634" s="149"/>
      <c r="AA634" s="133">
        <v>0</v>
      </c>
      <c r="AB634" s="131">
        <v>0</v>
      </c>
      <c r="AC634" s="131">
        <v>0</v>
      </c>
      <c r="AD634" s="132">
        <v>0</v>
      </c>
      <c r="AE634" s="149"/>
      <c r="AF634" s="133">
        <v>0</v>
      </c>
      <c r="AG634" s="131">
        <v>0</v>
      </c>
      <c r="AH634" s="131">
        <v>0</v>
      </c>
      <c r="AI634" s="132">
        <v>0</v>
      </c>
      <c r="AJ634" s="133">
        <f t="shared" si="268"/>
        <v>0</v>
      </c>
      <c r="AK634" s="131">
        <f t="shared" si="269"/>
        <v>0</v>
      </c>
      <c r="AL634" s="131">
        <f t="shared" si="270"/>
        <v>0</v>
      </c>
      <c r="AM634" s="131">
        <f t="shared" si="271"/>
        <v>0</v>
      </c>
      <c r="AN634" s="136">
        <f t="shared" si="272"/>
        <v>0</v>
      </c>
      <c r="AO634" s="133">
        <f t="shared" si="273"/>
        <v>0</v>
      </c>
      <c r="AP634" s="131">
        <f t="shared" si="274"/>
        <v>0</v>
      </c>
      <c r="AQ634" s="131">
        <f t="shared" si="275"/>
        <v>0</v>
      </c>
      <c r="AR634" s="131">
        <f t="shared" si="276"/>
        <v>0</v>
      </c>
      <c r="AS634" s="136">
        <f t="shared" si="277"/>
        <v>0</v>
      </c>
      <c r="AT634" s="133">
        <f t="shared" si="278"/>
        <v>0</v>
      </c>
      <c r="AU634" s="131">
        <f t="shared" si="279"/>
        <v>0</v>
      </c>
      <c r="AV634" s="131">
        <f t="shared" si="280"/>
        <v>0</v>
      </c>
      <c r="AW634" s="131">
        <f t="shared" si="281"/>
        <v>0</v>
      </c>
      <c r="AX634" s="136">
        <f t="shared" si="282"/>
        <v>0</v>
      </c>
      <c r="AY634" s="133">
        <f t="shared" si="283"/>
        <v>0</v>
      </c>
      <c r="AZ634" s="131">
        <f t="shared" si="284"/>
        <v>0</v>
      </c>
      <c r="BA634" s="131">
        <f t="shared" si="285"/>
        <v>0</v>
      </c>
      <c r="BB634" s="131">
        <f t="shared" si="286"/>
        <v>0</v>
      </c>
      <c r="BC634" s="132">
        <f t="shared" si="287"/>
        <v>0</v>
      </c>
    </row>
    <row r="635" spans="1:55" x14ac:dyDescent="0.25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49"/>
      <c r="G635" s="153">
        <f t="shared" si="264"/>
        <v>0</v>
      </c>
      <c r="H635" s="134">
        <f t="shared" si="265"/>
        <v>0</v>
      </c>
      <c r="I635" s="135">
        <f t="shared" si="266"/>
        <v>0</v>
      </c>
      <c r="J635" s="167">
        <f t="shared" si="267"/>
        <v>0</v>
      </c>
      <c r="K635" s="149"/>
      <c r="L635" s="130">
        <v>0</v>
      </c>
      <c r="M635" s="131">
        <v>0</v>
      </c>
      <c r="N635" s="131">
        <v>0</v>
      </c>
      <c r="O635" s="132">
        <v>0</v>
      </c>
      <c r="P635" s="149"/>
      <c r="Q635" s="133">
        <v>0</v>
      </c>
      <c r="R635" s="131">
        <v>0</v>
      </c>
      <c r="S635" s="131">
        <v>0</v>
      </c>
      <c r="T635" s="132">
        <v>0</v>
      </c>
      <c r="U635" s="149"/>
      <c r="V635" s="133">
        <v>0</v>
      </c>
      <c r="W635" s="131">
        <v>0</v>
      </c>
      <c r="X635" s="131">
        <v>0</v>
      </c>
      <c r="Y635" s="132">
        <v>0</v>
      </c>
      <c r="Z635" s="149"/>
      <c r="AA635" s="133">
        <v>0</v>
      </c>
      <c r="AB635" s="131">
        <v>0</v>
      </c>
      <c r="AC635" s="131">
        <v>0</v>
      </c>
      <c r="AD635" s="132">
        <v>0</v>
      </c>
      <c r="AE635" s="149"/>
      <c r="AF635" s="133">
        <v>0</v>
      </c>
      <c r="AG635" s="131">
        <v>0</v>
      </c>
      <c r="AH635" s="131">
        <v>0</v>
      </c>
      <c r="AI635" s="132">
        <v>0</v>
      </c>
      <c r="AJ635" s="133">
        <f t="shared" si="268"/>
        <v>0</v>
      </c>
      <c r="AK635" s="131">
        <f t="shared" si="269"/>
        <v>0</v>
      </c>
      <c r="AL635" s="131">
        <f t="shared" si="270"/>
        <v>0</v>
      </c>
      <c r="AM635" s="131">
        <f t="shared" si="271"/>
        <v>0</v>
      </c>
      <c r="AN635" s="136">
        <f t="shared" si="272"/>
        <v>0</v>
      </c>
      <c r="AO635" s="133">
        <f t="shared" si="273"/>
        <v>0</v>
      </c>
      <c r="AP635" s="131">
        <f t="shared" si="274"/>
        <v>0</v>
      </c>
      <c r="AQ635" s="131">
        <f t="shared" si="275"/>
        <v>0</v>
      </c>
      <c r="AR635" s="131">
        <f t="shared" si="276"/>
        <v>0</v>
      </c>
      <c r="AS635" s="136">
        <f t="shared" si="277"/>
        <v>0</v>
      </c>
      <c r="AT635" s="133">
        <f t="shared" si="278"/>
        <v>0</v>
      </c>
      <c r="AU635" s="131">
        <f t="shared" si="279"/>
        <v>0</v>
      </c>
      <c r="AV635" s="131">
        <f t="shared" si="280"/>
        <v>0</v>
      </c>
      <c r="AW635" s="131">
        <f t="shared" si="281"/>
        <v>0</v>
      </c>
      <c r="AX635" s="136">
        <f t="shared" si="282"/>
        <v>0</v>
      </c>
      <c r="AY635" s="133">
        <f t="shared" si="283"/>
        <v>0</v>
      </c>
      <c r="AZ635" s="131">
        <f t="shared" si="284"/>
        <v>0</v>
      </c>
      <c r="BA635" s="131">
        <f t="shared" si="285"/>
        <v>0</v>
      </c>
      <c r="BB635" s="131">
        <f t="shared" si="286"/>
        <v>0</v>
      </c>
      <c r="BC635" s="132">
        <f t="shared" si="287"/>
        <v>0</v>
      </c>
    </row>
    <row r="636" spans="1:55" x14ac:dyDescent="0.25">
      <c r="A636" s="138" t="s">
        <v>1370</v>
      </c>
      <c r="B636" s="131" t="s">
        <v>50</v>
      </c>
      <c r="C636" s="131" t="s">
        <v>101</v>
      </c>
      <c r="D636" s="131" t="s">
        <v>1372</v>
      </c>
      <c r="E636" s="132" t="s">
        <v>1955</v>
      </c>
      <c r="F636" s="149"/>
      <c r="G636" s="153">
        <f t="shared" si="264"/>
        <v>1</v>
      </c>
      <c r="H636" s="134">
        <f t="shared" si="265"/>
        <v>0</v>
      </c>
      <c r="I636" s="135">
        <f t="shared" si="266"/>
        <v>1.2</v>
      </c>
      <c r="J636" s="167">
        <f t="shared" si="267"/>
        <v>96</v>
      </c>
      <c r="K636" s="149"/>
      <c r="L636" s="130">
        <v>1</v>
      </c>
      <c r="M636" s="131">
        <v>0</v>
      </c>
      <c r="N636" s="131">
        <v>1.2</v>
      </c>
      <c r="O636" s="132">
        <v>96</v>
      </c>
      <c r="P636" s="149"/>
      <c r="Q636" s="133">
        <v>0</v>
      </c>
      <c r="R636" s="131">
        <v>0</v>
      </c>
      <c r="S636" s="131">
        <v>0</v>
      </c>
      <c r="T636" s="132">
        <v>0</v>
      </c>
      <c r="U636" s="149"/>
      <c r="V636" s="133">
        <v>0</v>
      </c>
      <c r="W636" s="131">
        <v>0</v>
      </c>
      <c r="X636" s="131">
        <v>0</v>
      </c>
      <c r="Y636" s="132">
        <v>0</v>
      </c>
      <c r="Z636" s="149"/>
      <c r="AA636" s="133">
        <v>0</v>
      </c>
      <c r="AB636" s="131">
        <v>0</v>
      </c>
      <c r="AC636" s="131">
        <v>0</v>
      </c>
      <c r="AD636" s="132">
        <v>0</v>
      </c>
      <c r="AE636" s="149"/>
      <c r="AF636" s="133">
        <v>0</v>
      </c>
      <c r="AG636" s="131">
        <v>0</v>
      </c>
      <c r="AH636" s="131">
        <v>0</v>
      </c>
      <c r="AI636" s="132">
        <v>0</v>
      </c>
      <c r="AJ636" s="133">
        <f t="shared" si="268"/>
        <v>96</v>
      </c>
      <c r="AK636" s="131">
        <f t="shared" si="269"/>
        <v>0</v>
      </c>
      <c r="AL636" s="131">
        <f t="shared" si="270"/>
        <v>0</v>
      </c>
      <c r="AM636" s="131">
        <f t="shared" si="271"/>
        <v>0</v>
      </c>
      <c r="AN636" s="136">
        <f t="shared" si="272"/>
        <v>0</v>
      </c>
      <c r="AO636" s="133">
        <f t="shared" si="273"/>
        <v>1</v>
      </c>
      <c r="AP636" s="131">
        <f t="shared" si="274"/>
        <v>0</v>
      </c>
      <c r="AQ636" s="131">
        <f t="shared" si="275"/>
        <v>0</v>
      </c>
      <c r="AR636" s="131">
        <f t="shared" si="276"/>
        <v>0</v>
      </c>
      <c r="AS636" s="136">
        <f t="shared" si="277"/>
        <v>0</v>
      </c>
      <c r="AT636" s="133">
        <f t="shared" si="278"/>
        <v>0</v>
      </c>
      <c r="AU636" s="131">
        <f t="shared" si="279"/>
        <v>0</v>
      </c>
      <c r="AV636" s="131">
        <f t="shared" si="280"/>
        <v>0</v>
      </c>
      <c r="AW636" s="131">
        <f t="shared" si="281"/>
        <v>0</v>
      </c>
      <c r="AX636" s="136">
        <f t="shared" si="282"/>
        <v>0</v>
      </c>
      <c r="AY636" s="133">
        <f t="shared" si="283"/>
        <v>1.2</v>
      </c>
      <c r="AZ636" s="131">
        <f t="shared" si="284"/>
        <v>0</v>
      </c>
      <c r="BA636" s="131">
        <f t="shared" si="285"/>
        <v>0</v>
      </c>
      <c r="BB636" s="131">
        <f t="shared" si="286"/>
        <v>0</v>
      </c>
      <c r="BC636" s="132">
        <f t="shared" si="287"/>
        <v>0</v>
      </c>
    </row>
    <row r="637" spans="1:55" x14ac:dyDescent="0.25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49"/>
      <c r="G637" s="153">
        <f t="shared" si="264"/>
        <v>0</v>
      </c>
      <c r="H637" s="134">
        <f t="shared" si="265"/>
        <v>0</v>
      </c>
      <c r="I637" s="135">
        <f t="shared" si="266"/>
        <v>0</v>
      </c>
      <c r="J637" s="167">
        <f t="shared" si="267"/>
        <v>0</v>
      </c>
      <c r="K637" s="149"/>
      <c r="L637" s="130">
        <v>0</v>
      </c>
      <c r="M637" s="131">
        <v>0</v>
      </c>
      <c r="N637" s="131">
        <v>0</v>
      </c>
      <c r="O637" s="132">
        <v>0</v>
      </c>
      <c r="P637" s="149"/>
      <c r="Q637" s="133">
        <v>0</v>
      </c>
      <c r="R637" s="131">
        <v>0</v>
      </c>
      <c r="S637" s="131">
        <v>0</v>
      </c>
      <c r="T637" s="132">
        <v>0</v>
      </c>
      <c r="U637" s="149"/>
      <c r="V637" s="133">
        <v>0</v>
      </c>
      <c r="W637" s="131">
        <v>0</v>
      </c>
      <c r="X637" s="131">
        <v>0</v>
      </c>
      <c r="Y637" s="132">
        <v>0</v>
      </c>
      <c r="Z637" s="149"/>
      <c r="AA637" s="133">
        <v>0</v>
      </c>
      <c r="AB637" s="131">
        <v>0</v>
      </c>
      <c r="AC637" s="131">
        <v>0</v>
      </c>
      <c r="AD637" s="132">
        <v>0</v>
      </c>
      <c r="AE637" s="149"/>
      <c r="AF637" s="133">
        <v>0</v>
      </c>
      <c r="AG637" s="131">
        <v>0</v>
      </c>
      <c r="AH637" s="131">
        <v>0</v>
      </c>
      <c r="AI637" s="132">
        <v>0</v>
      </c>
      <c r="AJ637" s="133">
        <f t="shared" si="268"/>
        <v>0</v>
      </c>
      <c r="AK637" s="131">
        <f t="shared" si="269"/>
        <v>0</v>
      </c>
      <c r="AL637" s="131">
        <f t="shared" si="270"/>
        <v>0</v>
      </c>
      <c r="AM637" s="131">
        <f t="shared" si="271"/>
        <v>0</v>
      </c>
      <c r="AN637" s="136">
        <f t="shared" si="272"/>
        <v>0</v>
      </c>
      <c r="AO637" s="133">
        <f t="shared" si="273"/>
        <v>0</v>
      </c>
      <c r="AP637" s="131">
        <f t="shared" si="274"/>
        <v>0</v>
      </c>
      <c r="AQ637" s="131">
        <f t="shared" si="275"/>
        <v>0</v>
      </c>
      <c r="AR637" s="131">
        <f t="shared" si="276"/>
        <v>0</v>
      </c>
      <c r="AS637" s="136">
        <f t="shared" si="277"/>
        <v>0</v>
      </c>
      <c r="AT637" s="133">
        <f t="shared" si="278"/>
        <v>0</v>
      </c>
      <c r="AU637" s="131">
        <f t="shared" si="279"/>
        <v>0</v>
      </c>
      <c r="AV637" s="131">
        <f t="shared" si="280"/>
        <v>0</v>
      </c>
      <c r="AW637" s="131">
        <f t="shared" si="281"/>
        <v>0</v>
      </c>
      <c r="AX637" s="136">
        <f t="shared" si="282"/>
        <v>0</v>
      </c>
      <c r="AY637" s="133">
        <f t="shared" si="283"/>
        <v>0</v>
      </c>
      <c r="AZ637" s="131">
        <f t="shared" si="284"/>
        <v>0</v>
      </c>
      <c r="BA637" s="131">
        <f t="shared" si="285"/>
        <v>0</v>
      </c>
      <c r="BB637" s="131">
        <f t="shared" si="286"/>
        <v>0</v>
      </c>
      <c r="BC637" s="132">
        <f t="shared" si="287"/>
        <v>0</v>
      </c>
    </row>
    <row r="638" spans="1:55" x14ac:dyDescent="0.25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49"/>
      <c r="G638" s="153">
        <f t="shared" si="264"/>
        <v>0</v>
      </c>
      <c r="H638" s="134">
        <f t="shared" si="265"/>
        <v>3</v>
      </c>
      <c r="I638" s="135">
        <f t="shared" si="266"/>
        <v>19.5</v>
      </c>
      <c r="J638" s="167">
        <f t="shared" si="267"/>
        <v>229</v>
      </c>
      <c r="K638" s="149"/>
      <c r="L638" s="130">
        <v>0</v>
      </c>
      <c r="M638" s="131">
        <v>3</v>
      </c>
      <c r="N638" s="131">
        <v>19.5</v>
      </c>
      <c r="O638" s="132">
        <v>209</v>
      </c>
      <c r="P638" s="149"/>
      <c r="Q638" s="133">
        <v>0</v>
      </c>
      <c r="R638" s="131">
        <v>0</v>
      </c>
      <c r="S638" s="131">
        <v>0</v>
      </c>
      <c r="T638" s="132">
        <v>0</v>
      </c>
      <c r="U638" s="149"/>
      <c r="V638" s="133">
        <v>0</v>
      </c>
      <c r="W638" s="131">
        <v>0</v>
      </c>
      <c r="X638" s="131">
        <v>0</v>
      </c>
      <c r="Y638" s="132">
        <v>0</v>
      </c>
      <c r="Z638" s="149"/>
      <c r="AA638" s="133">
        <v>0</v>
      </c>
      <c r="AB638" s="131">
        <v>0</v>
      </c>
      <c r="AC638" s="131">
        <v>0</v>
      </c>
      <c r="AD638" s="132">
        <v>20</v>
      </c>
      <c r="AE638" s="149"/>
      <c r="AF638" s="133">
        <v>0</v>
      </c>
      <c r="AG638" s="131">
        <v>0</v>
      </c>
      <c r="AH638" s="131">
        <v>0</v>
      </c>
      <c r="AI638" s="132">
        <v>0</v>
      </c>
      <c r="AJ638" s="133">
        <f t="shared" si="268"/>
        <v>209</v>
      </c>
      <c r="AK638" s="131">
        <f t="shared" si="269"/>
        <v>0</v>
      </c>
      <c r="AL638" s="131">
        <f t="shared" si="270"/>
        <v>0</v>
      </c>
      <c r="AM638" s="131">
        <f t="shared" si="271"/>
        <v>20</v>
      </c>
      <c r="AN638" s="136">
        <f t="shared" si="272"/>
        <v>0</v>
      </c>
      <c r="AO638" s="133">
        <f t="shared" si="273"/>
        <v>0</v>
      </c>
      <c r="AP638" s="131">
        <f t="shared" si="274"/>
        <v>0</v>
      </c>
      <c r="AQ638" s="131">
        <f t="shared" si="275"/>
        <v>0</v>
      </c>
      <c r="AR638" s="131">
        <f t="shared" si="276"/>
        <v>0</v>
      </c>
      <c r="AS638" s="136">
        <f t="shared" si="277"/>
        <v>0</v>
      </c>
      <c r="AT638" s="133">
        <f t="shared" si="278"/>
        <v>3</v>
      </c>
      <c r="AU638" s="131">
        <f t="shared" si="279"/>
        <v>0</v>
      </c>
      <c r="AV638" s="131">
        <f t="shared" si="280"/>
        <v>0</v>
      </c>
      <c r="AW638" s="131">
        <f t="shared" si="281"/>
        <v>0</v>
      </c>
      <c r="AX638" s="136">
        <f t="shared" si="282"/>
        <v>0</v>
      </c>
      <c r="AY638" s="133">
        <f t="shared" si="283"/>
        <v>19.5</v>
      </c>
      <c r="AZ638" s="131">
        <f t="shared" si="284"/>
        <v>0</v>
      </c>
      <c r="BA638" s="131">
        <f t="shared" si="285"/>
        <v>0</v>
      </c>
      <c r="BB638" s="131">
        <f t="shared" si="286"/>
        <v>0</v>
      </c>
      <c r="BC638" s="132">
        <f t="shared" si="287"/>
        <v>0</v>
      </c>
    </row>
    <row r="639" spans="1:55" x14ac:dyDescent="0.25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49"/>
      <c r="G639" s="153">
        <f t="shared" si="264"/>
        <v>0</v>
      </c>
      <c r="H639" s="134">
        <f t="shared" si="265"/>
        <v>0</v>
      </c>
      <c r="I639" s="135">
        <f t="shared" si="266"/>
        <v>0</v>
      </c>
      <c r="J639" s="167">
        <f t="shared" si="267"/>
        <v>40</v>
      </c>
      <c r="K639" s="149"/>
      <c r="L639" s="130">
        <v>0</v>
      </c>
      <c r="M639" s="131">
        <v>0</v>
      </c>
      <c r="N639" s="131">
        <v>0</v>
      </c>
      <c r="O639" s="132">
        <v>0</v>
      </c>
      <c r="P639" s="149"/>
      <c r="Q639" s="133">
        <v>0</v>
      </c>
      <c r="R639" s="131">
        <v>0</v>
      </c>
      <c r="S639" s="131">
        <v>0</v>
      </c>
      <c r="T639" s="132">
        <v>20</v>
      </c>
      <c r="U639" s="149"/>
      <c r="V639" s="133">
        <v>0</v>
      </c>
      <c r="W639" s="131">
        <v>0</v>
      </c>
      <c r="X639" s="131">
        <v>0</v>
      </c>
      <c r="Y639" s="132">
        <v>0</v>
      </c>
      <c r="Z639" s="149"/>
      <c r="AA639" s="133">
        <v>0</v>
      </c>
      <c r="AB639" s="131">
        <v>0</v>
      </c>
      <c r="AC639" s="131">
        <v>0</v>
      </c>
      <c r="AD639" s="132">
        <v>0</v>
      </c>
      <c r="AE639" s="149"/>
      <c r="AF639" s="133">
        <v>0</v>
      </c>
      <c r="AG639" s="131">
        <v>0</v>
      </c>
      <c r="AH639" s="131">
        <v>0</v>
      </c>
      <c r="AI639" s="132">
        <v>20</v>
      </c>
      <c r="AJ639" s="133">
        <f t="shared" si="268"/>
        <v>0</v>
      </c>
      <c r="AK639" s="131">
        <f t="shared" si="269"/>
        <v>20</v>
      </c>
      <c r="AL639" s="131">
        <f t="shared" si="270"/>
        <v>0</v>
      </c>
      <c r="AM639" s="131">
        <f t="shared" si="271"/>
        <v>0</v>
      </c>
      <c r="AN639" s="136">
        <f t="shared" si="272"/>
        <v>20</v>
      </c>
      <c r="AO639" s="133">
        <f t="shared" si="273"/>
        <v>0</v>
      </c>
      <c r="AP639" s="131">
        <f t="shared" si="274"/>
        <v>0</v>
      </c>
      <c r="AQ639" s="131">
        <f t="shared" si="275"/>
        <v>0</v>
      </c>
      <c r="AR639" s="131">
        <f t="shared" si="276"/>
        <v>0</v>
      </c>
      <c r="AS639" s="136">
        <f t="shared" si="277"/>
        <v>0</v>
      </c>
      <c r="AT639" s="133">
        <f t="shared" si="278"/>
        <v>0</v>
      </c>
      <c r="AU639" s="131">
        <f t="shared" si="279"/>
        <v>0</v>
      </c>
      <c r="AV639" s="131">
        <f t="shared" si="280"/>
        <v>0</v>
      </c>
      <c r="AW639" s="131">
        <f t="shared" si="281"/>
        <v>0</v>
      </c>
      <c r="AX639" s="136">
        <f t="shared" si="282"/>
        <v>0</v>
      </c>
      <c r="AY639" s="133">
        <f t="shared" si="283"/>
        <v>0</v>
      </c>
      <c r="AZ639" s="131">
        <f t="shared" si="284"/>
        <v>0</v>
      </c>
      <c r="BA639" s="131">
        <f t="shared" si="285"/>
        <v>0</v>
      </c>
      <c r="BB639" s="131">
        <f t="shared" si="286"/>
        <v>0</v>
      </c>
      <c r="BC639" s="132">
        <f t="shared" si="287"/>
        <v>0</v>
      </c>
    </row>
    <row r="640" spans="1:55" x14ac:dyDescent="0.25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1954</v>
      </c>
      <c r="F640" s="149"/>
      <c r="G640" s="153">
        <f t="shared" si="264"/>
        <v>0</v>
      </c>
      <c r="H640" s="134">
        <f t="shared" si="265"/>
        <v>1</v>
      </c>
      <c r="I640" s="135">
        <f t="shared" si="266"/>
        <v>1.2</v>
      </c>
      <c r="J640" s="167">
        <f t="shared" si="267"/>
        <v>217</v>
      </c>
      <c r="K640" s="149"/>
      <c r="L640" s="130">
        <v>0</v>
      </c>
      <c r="M640" s="131">
        <v>0</v>
      </c>
      <c r="N640" s="131">
        <v>0</v>
      </c>
      <c r="O640" s="132">
        <v>0</v>
      </c>
      <c r="P640" s="149"/>
      <c r="Q640" s="133">
        <v>0</v>
      </c>
      <c r="R640" s="131">
        <v>0</v>
      </c>
      <c r="S640" s="131">
        <v>0</v>
      </c>
      <c r="T640" s="132">
        <v>0</v>
      </c>
      <c r="U640" s="149"/>
      <c r="V640" s="133">
        <v>0</v>
      </c>
      <c r="W640" s="131">
        <v>0</v>
      </c>
      <c r="X640" s="131">
        <v>0</v>
      </c>
      <c r="Y640" s="132">
        <v>0</v>
      </c>
      <c r="Z640" s="149"/>
      <c r="AA640" s="133">
        <v>0</v>
      </c>
      <c r="AB640" s="131">
        <v>0</v>
      </c>
      <c r="AC640" s="131">
        <v>0</v>
      </c>
      <c r="AD640" s="132">
        <v>0</v>
      </c>
      <c r="AE640" s="149"/>
      <c r="AF640" s="133">
        <v>0</v>
      </c>
      <c r="AG640" s="131">
        <v>1</v>
      </c>
      <c r="AH640" s="131">
        <v>1.2</v>
      </c>
      <c r="AI640" s="132">
        <v>217</v>
      </c>
      <c r="AJ640" s="133">
        <f t="shared" si="268"/>
        <v>0</v>
      </c>
      <c r="AK640" s="131">
        <f t="shared" si="269"/>
        <v>0</v>
      </c>
      <c r="AL640" s="131">
        <f t="shared" si="270"/>
        <v>0</v>
      </c>
      <c r="AM640" s="131">
        <f t="shared" si="271"/>
        <v>0</v>
      </c>
      <c r="AN640" s="136">
        <f t="shared" si="272"/>
        <v>217</v>
      </c>
      <c r="AO640" s="133">
        <f t="shared" si="273"/>
        <v>0</v>
      </c>
      <c r="AP640" s="131">
        <f t="shared" si="274"/>
        <v>0</v>
      </c>
      <c r="AQ640" s="131">
        <f t="shared" si="275"/>
        <v>0</v>
      </c>
      <c r="AR640" s="131">
        <f t="shared" si="276"/>
        <v>0</v>
      </c>
      <c r="AS640" s="136">
        <f t="shared" si="277"/>
        <v>0</v>
      </c>
      <c r="AT640" s="133">
        <f t="shared" si="278"/>
        <v>0</v>
      </c>
      <c r="AU640" s="131">
        <f t="shared" si="279"/>
        <v>0</v>
      </c>
      <c r="AV640" s="131">
        <f t="shared" si="280"/>
        <v>0</v>
      </c>
      <c r="AW640" s="131">
        <f t="shared" si="281"/>
        <v>0</v>
      </c>
      <c r="AX640" s="136">
        <f t="shared" si="282"/>
        <v>1</v>
      </c>
      <c r="AY640" s="133">
        <f t="shared" si="283"/>
        <v>0</v>
      </c>
      <c r="AZ640" s="131">
        <f t="shared" si="284"/>
        <v>0</v>
      </c>
      <c r="BA640" s="131">
        <f t="shared" si="285"/>
        <v>0</v>
      </c>
      <c r="BB640" s="131">
        <f t="shared" si="286"/>
        <v>0</v>
      </c>
      <c r="BC640" s="132">
        <f t="shared" si="287"/>
        <v>1.2</v>
      </c>
    </row>
    <row r="641" spans="1:55" x14ac:dyDescent="0.25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49"/>
      <c r="G641" s="153">
        <f t="shared" si="264"/>
        <v>0</v>
      </c>
      <c r="H641" s="134">
        <f t="shared" si="265"/>
        <v>0</v>
      </c>
      <c r="I641" s="135">
        <f t="shared" si="266"/>
        <v>0</v>
      </c>
      <c r="J641" s="167">
        <f t="shared" si="267"/>
        <v>0</v>
      </c>
      <c r="K641" s="149"/>
      <c r="L641" s="130">
        <v>0</v>
      </c>
      <c r="M641" s="131">
        <v>0</v>
      </c>
      <c r="N641" s="131">
        <v>0</v>
      </c>
      <c r="O641" s="132">
        <v>0</v>
      </c>
      <c r="P641" s="149"/>
      <c r="Q641" s="133">
        <v>0</v>
      </c>
      <c r="R641" s="131">
        <v>0</v>
      </c>
      <c r="S641" s="131">
        <v>0</v>
      </c>
      <c r="T641" s="132">
        <v>0</v>
      </c>
      <c r="U641" s="149"/>
      <c r="V641" s="133">
        <v>0</v>
      </c>
      <c r="W641" s="131">
        <v>0</v>
      </c>
      <c r="X641" s="131">
        <v>0</v>
      </c>
      <c r="Y641" s="132">
        <v>0</v>
      </c>
      <c r="Z641" s="149"/>
      <c r="AA641" s="133">
        <v>0</v>
      </c>
      <c r="AB641" s="131">
        <v>0</v>
      </c>
      <c r="AC641" s="131">
        <v>0</v>
      </c>
      <c r="AD641" s="132">
        <v>0</v>
      </c>
      <c r="AE641" s="149"/>
      <c r="AF641" s="133">
        <v>0</v>
      </c>
      <c r="AG641" s="131">
        <v>0</v>
      </c>
      <c r="AH641" s="131">
        <v>0</v>
      </c>
      <c r="AI641" s="132">
        <v>0</v>
      </c>
      <c r="AJ641" s="133">
        <f t="shared" si="268"/>
        <v>0</v>
      </c>
      <c r="AK641" s="131">
        <f t="shared" si="269"/>
        <v>0</v>
      </c>
      <c r="AL641" s="131">
        <f t="shared" si="270"/>
        <v>0</v>
      </c>
      <c r="AM641" s="131">
        <f t="shared" si="271"/>
        <v>0</v>
      </c>
      <c r="AN641" s="136">
        <f t="shared" si="272"/>
        <v>0</v>
      </c>
      <c r="AO641" s="133">
        <f t="shared" si="273"/>
        <v>0</v>
      </c>
      <c r="AP641" s="131">
        <f t="shared" si="274"/>
        <v>0</v>
      </c>
      <c r="AQ641" s="131">
        <f t="shared" si="275"/>
        <v>0</v>
      </c>
      <c r="AR641" s="131">
        <f t="shared" si="276"/>
        <v>0</v>
      </c>
      <c r="AS641" s="136">
        <f t="shared" si="277"/>
        <v>0</v>
      </c>
      <c r="AT641" s="133">
        <f t="shared" si="278"/>
        <v>0</v>
      </c>
      <c r="AU641" s="131">
        <f t="shared" si="279"/>
        <v>0</v>
      </c>
      <c r="AV641" s="131">
        <f t="shared" si="280"/>
        <v>0</v>
      </c>
      <c r="AW641" s="131">
        <f t="shared" si="281"/>
        <v>0</v>
      </c>
      <c r="AX641" s="136">
        <f t="shared" si="282"/>
        <v>0</v>
      </c>
      <c r="AY641" s="133">
        <f t="shared" si="283"/>
        <v>0</v>
      </c>
      <c r="AZ641" s="131">
        <f t="shared" si="284"/>
        <v>0</v>
      </c>
      <c r="BA641" s="131">
        <f t="shared" si="285"/>
        <v>0</v>
      </c>
      <c r="BB641" s="131">
        <f t="shared" si="286"/>
        <v>0</v>
      </c>
      <c r="BC641" s="132">
        <f t="shared" si="287"/>
        <v>0</v>
      </c>
    </row>
    <row r="642" spans="1:55" x14ac:dyDescent="0.25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49"/>
      <c r="G642" s="153">
        <f t="shared" si="264"/>
        <v>0</v>
      </c>
      <c r="H642" s="134">
        <f t="shared" si="265"/>
        <v>0</v>
      </c>
      <c r="I642" s="135">
        <f t="shared" si="266"/>
        <v>0</v>
      </c>
      <c r="J642" s="167">
        <f t="shared" si="267"/>
        <v>0</v>
      </c>
      <c r="K642" s="149"/>
      <c r="L642" s="130">
        <v>0</v>
      </c>
      <c r="M642" s="131">
        <v>0</v>
      </c>
      <c r="N642" s="131">
        <v>0</v>
      </c>
      <c r="O642" s="132">
        <v>0</v>
      </c>
      <c r="P642" s="149"/>
      <c r="Q642" s="133">
        <v>0</v>
      </c>
      <c r="R642" s="131">
        <v>0</v>
      </c>
      <c r="S642" s="131">
        <v>0</v>
      </c>
      <c r="T642" s="132">
        <v>0</v>
      </c>
      <c r="U642" s="149"/>
      <c r="V642" s="133">
        <v>0</v>
      </c>
      <c r="W642" s="131">
        <v>0</v>
      </c>
      <c r="X642" s="131">
        <v>0</v>
      </c>
      <c r="Y642" s="132">
        <v>0</v>
      </c>
      <c r="Z642" s="149"/>
      <c r="AA642" s="133">
        <v>0</v>
      </c>
      <c r="AB642" s="131">
        <v>0</v>
      </c>
      <c r="AC642" s="131">
        <v>0</v>
      </c>
      <c r="AD642" s="132">
        <v>0</v>
      </c>
      <c r="AE642" s="149"/>
      <c r="AF642" s="133">
        <v>0</v>
      </c>
      <c r="AG642" s="131">
        <v>0</v>
      </c>
      <c r="AH642" s="131">
        <v>0</v>
      </c>
      <c r="AI642" s="132">
        <v>0</v>
      </c>
      <c r="AJ642" s="133">
        <f t="shared" si="268"/>
        <v>0</v>
      </c>
      <c r="AK642" s="131">
        <f t="shared" si="269"/>
        <v>0</v>
      </c>
      <c r="AL642" s="131">
        <f t="shared" si="270"/>
        <v>0</v>
      </c>
      <c r="AM642" s="131">
        <f t="shared" si="271"/>
        <v>0</v>
      </c>
      <c r="AN642" s="136">
        <f t="shared" si="272"/>
        <v>0</v>
      </c>
      <c r="AO642" s="133">
        <f t="shared" si="273"/>
        <v>0</v>
      </c>
      <c r="AP642" s="131">
        <f t="shared" si="274"/>
        <v>0</v>
      </c>
      <c r="AQ642" s="131">
        <f t="shared" si="275"/>
        <v>0</v>
      </c>
      <c r="AR642" s="131">
        <f t="shared" si="276"/>
        <v>0</v>
      </c>
      <c r="AS642" s="136">
        <f t="shared" si="277"/>
        <v>0</v>
      </c>
      <c r="AT642" s="133">
        <f t="shared" si="278"/>
        <v>0</v>
      </c>
      <c r="AU642" s="131">
        <f t="shared" si="279"/>
        <v>0</v>
      </c>
      <c r="AV642" s="131">
        <f t="shared" si="280"/>
        <v>0</v>
      </c>
      <c r="AW642" s="131">
        <f t="shared" si="281"/>
        <v>0</v>
      </c>
      <c r="AX642" s="136">
        <f t="shared" si="282"/>
        <v>0</v>
      </c>
      <c r="AY642" s="133">
        <f t="shared" si="283"/>
        <v>0</v>
      </c>
      <c r="AZ642" s="131">
        <f t="shared" si="284"/>
        <v>0</v>
      </c>
      <c r="BA642" s="131">
        <f t="shared" si="285"/>
        <v>0</v>
      </c>
      <c r="BB642" s="131">
        <f t="shared" si="286"/>
        <v>0</v>
      </c>
      <c r="BC642" s="132">
        <f t="shared" si="287"/>
        <v>0</v>
      </c>
    </row>
    <row r="643" spans="1:55" x14ac:dyDescent="0.25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49"/>
      <c r="G643" s="153">
        <f t="shared" ref="G643:G706" si="288">LARGE(AO643:AS643,1)+LARGE(AO643:AS643,2)+LARGE(AO643:AS643,3)+LARGE(AO643:AS643,4)</f>
        <v>0</v>
      </c>
      <c r="H643" s="134">
        <f t="shared" ref="H643:H706" si="289">LARGE(AT643:AX643,1)+LARGE(AT643:AX643,2)+LARGE(AT643:AX643,3)+LARGE(AT643:AX643,4)</f>
        <v>0</v>
      </c>
      <c r="I643" s="135">
        <f t="shared" ref="I643:I706" si="290">LARGE(AY643:BC643,1)+LARGE(AY643:BC643,2)+LARGE(AY643:BC643,3)+LARGE(AY643:BC643,4)</f>
        <v>0</v>
      </c>
      <c r="J643" s="167">
        <f t="shared" ref="J643:J706" si="291">LARGE(AJ643:AN643,1)+LARGE(AJ643:AN643,2)+LARGE(AJ643:AN643,3)+LARGE(AJ643:AN643,4)</f>
        <v>0</v>
      </c>
      <c r="K643" s="149"/>
      <c r="L643" s="130">
        <v>0</v>
      </c>
      <c r="M643" s="131">
        <v>0</v>
      </c>
      <c r="N643" s="131">
        <v>0</v>
      </c>
      <c r="O643" s="132">
        <v>0</v>
      </c>
      <c r="P643" s="149"/>
      <c r="Q643" s="133">
        <v>0</v>
      </c>
      <c r="R643" s="131">
        <v>0</v>
      </c>
      <c r="S643" s="131">
        <v>0</v>
      </c>
      <c r="T643" s="132">
        <v>0</v>
      </c>
      <c r="U643" s="149"/>
      <c r="V643" s="133">
        <v>0</v>
      </c>
      <c r="W643" s="131">
        <v>0</v>
      </c>
      <c r="X643" s="131">
        <v>0</v>
      </c>
      <c r="Y643" s="132">
        <v>0</v>
      </c>
      <c r="Z643" s="149"/>
      <c r="AA643" s="133">
        <v>0</v>
      </c>
      <c r="AB643" s="131">
        <v>0</v>
      </c>
      <c r="AC643" s="131">
        <v>0</v>
      </c>
      <c r="AD643" s="132">
        <v>0</v>
      </c>
      <c r="AE643" s="149"/>
      <c r="AF643" s="133">
        <v>0</v>
      </c>
      <c r="AG643" s="131">
        <v>0</v>
      </c>
      <c r="AH643" s="131">
        <v>0</v>
      </c>
      <c r="AI643" s="132">
        <v>0</v>
      </c>
      <c r="AJ643" s="133">
        <f t="shared" ref="AJ643:AJ706" si="292">O643</f>
        <v>0</v>
      </c>
      <c r="AK643" s="131">
        <f t="shared" ref="AK643:AK706" si="293">T643</f>
        <v>0</v>
      </c>
      <c r="AL643" s="131">
        <f t="shared" ref="AL643:AL706" si="294">Y643</f>
        <v>0</v>
      </c>
      <c r="AM643" s="131">
        <f t="shared" ref="AM643:AM706" si="295">AD643</f>
        <v>0</v>
      </c>
      <c r="AN643" s="136">
        <f t="shared" ref="AN643:AN706" si="296">AI643</f>
        <v>0</v>
      </c>
      <c r="AO643" s="133">
        <f t="shared" ref="AO643:AO706" si="297">L643</f>
        <v>0</v>
      </c>
      <c r="AP643" s="131">
        <f t="shared" ref="AP643:AP706" si="298">Q643</f>
        <v>0</v>
      </c>
      <c r="AQ643" s="131">
        <f t="shared" ref="AQ643:AQ706" si="299">V643</f>
        <v>0</v>
      </c>
      <c r="AR643" s="131">
        <f t="shared" ref="AR643:AR706" si="300">AA643</f>
        <v>0</v>
      </c>
      <c r="AS643" s="136">
        <f t="shared" ref="AS643:AS706" si="301">AF643</f>
        <v>0</v>
      </c>
      <c r="AT643" s="133">
        <f t="shared" ref="AT643:AT706" si="302">M643</f>
        <v>0</v>
      </c>
      <c r="AU643" s="131">
        <f t="shared" ref="AU643:AU706" si="303">R643</f>
        <v>0</v>
      </c>
      <c r="AV643" s="131">
        <f t="shared" ref="AV643:AV706" si="304">W643</f>
        <v>0</v>
      </c>
      <c r="AW643" s="131">
        <f t="shared" ref="AW643:AW706" si="305">AB643</f>
        <v>0</v>
      </c>
      <c r="AX643" s="136">
        <f t="shared" ref="AX643:AX706" si="306">AG643</f>
        <v>0</v>
      </c>
      <c r="AY643" s="133">
        <f t="shared" ref="AY643:AY706" si="307">N643</f>
        <v>0</v>
      </c>
      <c r="AZ643" s="131">
        <f t="shared" ref="AZ643:AZ706" si="308">S643</f>
        <v>0</v>
      </c>
      <c r="BA643" s="131">
        <f t="shared" ref="BA643:BA706" si="309">X643</f>
        <v>0</v>
      </c>
      <c r="BB643" s="131">
        <f t="shared" ref="BB643:BB706" si="310">AC643</f>
        <v>0</v>
      </c>
      <c r="BC643" s="132">
        <f t="shared" ref="BC643:BC706" si="311">AH643</f>
        <v>0</v>
      </c>
    </row>
    <row r="644" spans="1:55" x14ac:dyDescent="0.25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49"/>
      <c r="G644" s="153">
        <f t="shared" si="288"/>
        <v>2</v>
      </c>
      <c r="H644" s="134">
        <f t="shared" si="289"/>
        <v>1</v>
      </c>
      <c r="I644" s="135">
        <f t="shared" si="290"/>
        <v>1.6</v>
      </c>
      <c r="J644" s="167">
        <f t="shared" si="291"/>
        <v>369</v>
      </c>
      <c r="K644" s="149"/>
      <c r="L644" s="130">
        <v>0</v>
      </c>
      <c r="M644" s="131">
        <v>1</v>
      </c>
      <c r="N644" s="131">
        <v>1</v>
      </c>
      <c r="O644" s="132">
        <v>94</v>
      </c>
      <c r="P644" s="149"/>
      <c r="Q644" s="133">
        <v>0</v>
      </c>
      <c r="R644" s="131">
        <v>0</v>
      </c>
      <c r="S644" s="131">
        <v>0</v>
      </c>
      <c r="T644" s="132">
        <v>20</v>
      </c>
      <c r="U644" s="149"/>
      <c r="V644" s="133">
        <v>2</v>
      </c>
      <c r="W644" s="131">
        <v>0</v>
      </c>
      <c r="X644" s="131">
        <v>0.6</v>
      </c>
      <c r="Y644" s="132">
        <v>235</v>
      </c>
      <c r="Z644" s="149"/>
      <c r="AA644" s="133">
        <v>0</v>
      </c>
      <c r="AB644" s="131">
        <v>0</v>
      </c>
      <c r="AC644" s="131">
        <v>0</v>
      </c>
      <c r="AD644" s="132">
        <v>20</v>
      </c>
      <c r="AE644" s="149"/>
      <c r="AF644" s="133">
        <v>0</v>
      </c>
      <c r="AG644" s="131">
        <v>0</v>
      </c>
      <c r="AH644" s="131">
        <v>0</v>
      </c>
      <c r="AI644" s="132">
        <v>20</v>
      </c>
      <c r="AJ644" s="133">
        <f t="shared" si="292"/>
        <v>94</v>
      </c>
      <c r="AK644" s="131">
        <f t="shared" si="293"/>
        <v>20</v>
      </c>
      <c r="AL644" s="131">
        <f t="shared" si="294"/>
        <v>235</v>
      </c>
      <c r="AM644" s="131">
        <f t="shared" si="295"/>
        <v>20</v>
      </c>
      <c r="AN644" s="136">
        <f t="shared" si="296"/>
        <v>20</v>
      </c>
      <c r="AO644" s="133">
        <f t="shared" si="297"/>
        <v>0</v>
      </c>
      <c r="AP644" s="131">
        <f t="shared" si="298"/>
        <v>0</v>
      </c>
      <c r="AQ644" s="131">
        <f t="shared" si="299"/>
        <v>2</v>
      </c>
      <c r="AR644" s="131">
        <f t="shared" si="300"/>
        <v>0</v>
      </c>
      <c r="AS644" s="136">
        <f t="shared" si="301"/>
        <v>0</v>
      </c>
      <c r="AT644" s="133">
        <f t="shared" si="302"/>
        <v>1</v>
      </c>
      <c r="AU644" s="131">
        <f t="shared" si="303"/>
        <v>0</v>
      </c>
      <c r="AV644" s="131">
        <f t="shared" si="304"/>
        <v>0</v>
      </c>
      <c r="AW644" s="131">
        <f t="shared" si="305"/>
        <v>0</v>
      </c>
      <c r="AX644" s="136">
        <f t="shared" si="306"/>
        <v>0</v>
      </c>
      <c r="AY644" s="133">
        <f t="shared" si="307"/>
        <v>1</v>
      </c>
      <c r="AZ644" s="131">
        <f t="shared" si="308"/>
        <v>0</v>
      </c>
      <c r="BA644" s="131">
        <f t="shared" si="309"/>
        <v>0.6</v>
      </c>
      <c r="BB644" s="131">
        <f t="shared" si="310"/>
        <v>0</v>
      </c>
      <c r="BC644" s="132">
        <f t="shared" si="311"/>
        <v>0</v>
      </c>
    </row>
    <row r="645" spans="1:55" x14ac:dyDescent="0.25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49"/>
      <c r="G645" s="153">
        <f t="shared" si="288"/>
        <v>0</v>
      </c>
      <c r="H645" s="134">
        <f t="shared" si="289"/>
        <v>7</v>
      </c>
      <c r="I645" s="135">
        <f t="shared" si="290"/>
        <v>50.999999999999993</v>
      </c>
      <c r="J645" s="167">
        <f t="shared" si="291"/>
        <v>720</v>
      </c>
      <c r="K645" s="149"/>
      <c r="L645" s="130">
        <v>0</v>
      </c>
      <c r="M645" s="131">
        <v>4</v>
      </c>
      <c r="N645" s="131">
        <v>27.599999999999998</v>
      </c>
      <c r="O645" s="132">
        <v>232</v>
      </c>
      <c r="P645" s="149"/>
      <c r="Q645" s="133">
        <v>0</v>
      </c>
      <c r="R645" s="131">
        <v>0</v>
      </c>
      <c r="S645" s="131">
        <v>0</v>
      </c>
      <c r="T645" s="132">
        <v>20</v>
      </c>
      <c r="U645" s="149"/>
      <c r="V645" s="133">
        <v>0</v>
      </c>
      <c r="W645" s="131">
        <v>0</v>
      </c>
      <c r="X645" s="131">
        <v>0</v>
      </c>
      <c r="Y645" s="132">
        <v>20</v>
      </c>
      <c r="Z645" s="149"/>
      <c r="AA645" s="133">
        <v>0</v>
      </c>
      <c r="AB645" s="131">
        <v>2</v>
      </c>
      <c r="AC645" s="131">
        <v>9.9</v>
      </c>
      <c r="AD645" s="132">
        <v>200</v>
      </c>
      <c r="AE645" s="149"/>
      <c r="AF645" s="133">
        <v>0</v>
      </c>
      <c r="AG645" s="131">
        <v>1</v>
      </c>
      <c r="AH645" s="131">
        <v>13.5</v>
      </c>
      <c r="AI645" s="132">
        <v>268</v>
      </c>
      <c r="AJ645" s="133">
        <f t="shared" si="292"/>
        <v>232</v>
      </c>
      <c r="AK645" s="131">
        <f t="shared" si="293"/>
        <v>20</v>
      </c>
      <c r="AL645" s="131">
        <f t="shared" si="294"/>
        <v>20</v>
      </c>
      <c r="AM645" s="131">
        <f t="shared" si="295"/>
        <v>200</v>
      </c>
      <c r="AN645" s="136">
        <f t="shared" si="296"/>
        <v>268</v>
      </c>
      <c r="AO645" s="133">
        <f t="shared" si="297"/>
        <v>0</v>
      </c>
      <c r="AP645" s="131">
        <f t="shared" si="298"/>
        <v>0</v>
      </c>
      <c r="AQ645" s="131">
        <f t="shared" si="299"/>
        <v>0</v>
      </c>
      <c r="AR645" s="131">
        <f t="shared" si="300"/>
        <v>0</v>
      </c>
      <c r="AS645" s="136">
        <f t="shared" si="301"/>
        <v>0</v>
      </c>
      <c r="AT645" s="133">
        <f t="shared" si="302"/>
        <v>4</v>
      </c>
      <c r="AU645" s="131">
        <f t="shared" si="303"/>
        <v>0</v>
      </c>
      <c r="AV645" s="131">
        <f t="shared" si="304"/>
        <v>0</v>
      </c>
      <c r="AW645" s="131">
        <f t="shared" si="305"/>
        <v>2</v>
      </c>
      <c r="AX645" s="136">
        <f t="shared" si="306"/>
        <v>1</v>
      </c>
      <c r="AY645" s="133">
        <f t="shared" si="307"/>
        <v>27.599999999999998</v>
      </c>
      <c r="AZ645" s="131">
        <f t="shared" si="308"/>
        <v>0</v>
      </c>
      <c r="BA645" s="131">
        <f t="shared" si="309"/>
        <v>0</v>
      </c>
      <c r="BB645" s="131">
        <f t="shared" si="310"/>
        <v>9.9</v>
      </c>
      <c r="BC645" s="132">
        <f t="shared" si="311"/>
        <v>13.5</v>
      </c>
    </row>
    <row r="646" spans="1:55" x14ac:dyDescent="0.25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49"/>
      <c r="G646" s="153">
        <f t="shared" si="288"/>
        <v>2</v>
      </c>
      <c r="H646" s="134">
        <f t="shared" si="289"/>
        <v>0</v>
      </c>
      <c r="I646" s="135">
        <f t="shared" si="290"/>
        <v>3.1</v>
      </c>
      <c r="J646" s="167">
        <f t="shared" si="291"/>
        <v>320</v>
      </c>
      <c r="K646" s="149"/>
      <c r="L646" s="130">
        <v>0</v>
      </c>
      <c r="M646" s="131">
        <v>0</v>
      </c>
      <c r="N646" s="131">
        <v>0</v>
      </c>
      <c r="O646" s="132">
        <v>20</v>
      </c>
      <c r="P646" s="149"/>
      <c r="Q646" s="133">
        <v>0</v>
      </c>
      <c r="R646" s="131">
        <v>0</v>
      </c>
      <c r="S646" s="131">
        <v>0</v>
      </c>
      <c r="T646" s="132">
        <v>0</v>
      </c>
      <c r="U646" s="149"/>
      <c r="V646" s="133">
        <v>2</v>
      </c>
      <c r="W646" s="131">
        <v>0</v>
      </c>
      <c r="X646" s="131">
        <v>3.1</v>
      </c>
      <c r="Y646" s="132">
        <v>280</v>
      </c>
      <c r="Z646" s="149"/>
      <c r="AA646" s="133">
        <v>0</v>
      </c>
      <c r="AB646" s="131">
        <v>0</v>
      </c>
      <c r="AC646" s="131">
        <v>0</v>
      </c>
      <c r="AD646" s="132">
        <v>0</v>
      </c>
      <c r="AE646" s="149"/>
      <c r="AF646" s="133">
        <v>0</v>
      </c>
      <c r="AG646" s="131">
        <v>0</v>
      </c>
      <c r="AH646" s="131">
        <v>0</v>
      </c>
      <c r="AI646" s="132">
        <v>20</v>
      </c>
      <c r="AJ646" s="133">
        <f t="shared" si="292"/>
        <v>20</v>
      </c>
      <c r="AK646" s="131">
        <f t="shared" si="293"/>
        <v>0</v>
      </c>
      <c r="AL646" s="131">
        <f t="shared" si="294"/>
        <v>280</v>
      </c>
      <c r="AM646" s="131">
        <f t="shared" si="295"/>
        <v>0</v>
      </c>
      <c r="AN646" s="136">
        <f t="shared" si="296"/>
        <v>20</v>
      </c>
      <c r="AO646" s="133">
        <f t="shared" si="297"/>
        <v>0</v>
      </c>
      <c r="AP646" s="131">
        <f t="shared" si="298"/>
        <v>0</v>
      </c>
      <c r="AQ646" s="131">
        <f t="shared" si="299"/>
        <v>2</v>
      </c>
      <c r="AR646" s="131">
        <f t="shared" si="300"/>
        <v>0</v>
      </c>
      <c r="AS646" s="136">
        <f t="shared" si="301"/>
        <v>0</v>
      </c>
      <c r="AT646" s="133">
        <f t="shared" si="302"/>
        <v>0</v>
      </c>
      <c r="AU646" s="131">
        <f t="shared" si="303"/>
        <v>0</v>
      </c>
      <c r="AV646" s="131">
        <f t="shared" si="304"/>
        <v>0</v>
      </c>
      <c r="AW646" s="131">
        <f t="shared" si="305"/>
        <v>0</v>
      </c>
      <c r="AX646" s="136">
        <f t="shared" si="306"/>
        <v>0</v>
      </c>
      <c r="AY646" s="133">
        <f t="shared" si="307"/>
        <v>0</v>
      </c>
      <c r="AZ646" s="131">
        <f t="shared" si="308"/>
        <v>0</v>
      </c>
      <c r="BA646" s="131">
        <f t="shared" si="309"/>
        <v>3.1</v>
      </c>
      <c r="BB646" s="131">
        <f t="shared" si="310"/>
        <v>0</v>
      </c>
      <c r="BC646" s="132">
        <f t="shared" si="311"/>
        <v>0</v>
      </c>
    </row>
    <row r="647" spans="1:55" x14ac:dyDescent="0.25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49"/>
      <c r="G647" s="153">
        <f t="shared" si="288"/>
        <v>0</v>
      </c>
      <c r="H647" s="134">
        <f t="shared" si="289"/>
        <v>6</v>
      </c>
      <c r="I647" s="135">
        <f t="shared" si="290"/>
        <v>52.300000000000004</v>
      </c>
      <c r="J647" s="167">
        <f t="shared" si="291"/>
        <v>725</v>
      </c>
      <c r="K647" s="149"/>
      <c r="L647" s="130">
        <v>0</v>
      </c>
      <c r="M647" s="131">
        <v>4</v>
      </c>
      <c r="N647" s="131">
        <v>38.800000000000004</v>
      </c>
      <c r="O647" s="132">
        <v>260</v>
      </c>
      <c r="P647" s="149"/>
      <c r="Q647" s="133">
        <v>0</v>
      </c>
      <c r="R647" s="131">
        <v>0</v>
      </c>
      <c r="S647" s="131">
        <v>0</v>
      </c>
      <c r="T647" s="132">
        <v>20</v>
      </c>
      <c r="U647" s="149"/>
      <c r="V647" s="133">
        <v>0</v>
      </c>
      <c r="W647" s="131">
        <v>0</v>
      </c>
      <c r="X647" s="131">
        <v>0</v>
      </c>
      <c r="Y647" s="132">
        <v>0</v>
      </c>
      <c r="Z647" s="149"/>
      <c r="AA647" s="133">
        <v>0</v>
      </c>
      <c r="AB647" s="131">
        <v>1</v>
      </c>
      <c r="AC647" s="131">
        <v>7.9</v>
      </c>
      <c r="AD647" s="132">
        <v>191</v>
      </c>
      <c r="AE647" s="149"/>
      <c r="AF647" s="133">
        <v>0</v>
      </c>
      <c r="AG647" s="131">
        <v>1</v>
      </c>
      <c r="AH647" s="131">
        <v>5.6</v>
      </c>
      <c r="AI647" s="132">
        <v>254</v>
      </c>
      <c r="AJ647" s="133">
        <f t="shared" si="292"/>
        <v>260</v>
      </c>
      <c r="AK647" s="131">
        <f t="shared" si="293"/>
        <v>20</v>
      </c>
      <c r="AL647" s="131">
        <f t="shared" si="294"/>
        <v>0</v>
      </c>
      <c r="AM647" s="131">
        <f t="shared" si="295"/>
        <v>191</v>
      </c>
      <c r="AN647" s="136">
        <f t="shared" si="296"/>
        <v>254</v>
      </c>
      <c r="AO647" s="133">
        <f t="shared" si="297"/>
        <v>0</v>
      </c>
      <c r="AP647" s="131">
        <f t="shared" si="298"/>
        <v>0</v>
      </c>
      <c r="AQ647" s="131">
        <f t="shared" si="299"/>
        <v>0</v>
      </c>
      <c r="AR647" s="131">
        <f t="shared" si="300"/>
        <v>0</v>
      </c>
      <c r="AS647" s="136">
        <f t="shared" si="301"/>
        <v>0</v>
      </c>
      <c r="AT647" s="133">
        <f t="shared" si="302"/>
        <v>4</v>
      </c>
      <c r="AU647" s="131">
        <f t="shared" si="303"/>
        <v>0</v>
      </c>
      <c r="AV647" s="131">
        <f t="shared" si="304"/>
        <v>0</v>
      </c>
      <c r="AW647" s="131">
        <f t="shared" si="305"/>
        <v>1</v>
      </c>
      <c r="AX647" s="136">
        <f t="shared" si="306"/>
        <v>1</v>
      </c>
      <c r="AY647" s="133">
        <f t="shared" si="307"/>
        <v>38.800000000000004</v>
      </c>
      <c r="AZ647" s="131">
        <f t="shared" si="308"/>
        <v>0</v>
      </c>
      <c r="BA647" s="131">
        <f t="shared" si="309"/>
        <v>0</v>
      </c>
      <c r="BB647" s="131">
        <f t="shared" si="310"/>
        <v>7.9</v>
      </c>
      <c r="BC647" s="132">
        <f t="shared" si="311"/>
        <v>5.6</v>
      </c>
    </row>
    <row r="648" spans="1:55" x14ac:dyDescent="0.25">
      <c r="A648" s="138" t="s">
        <v>1391</v>
      </c>
      <c r="B648" s="131" t="s">
        <v>40</v>
      </c>
      <c r="C648" s="131" t="s">
        <v>2092</v>
      </c>
      <c r="D648" s="131" t="s">
        <v>154</v>
      </c>
      <c r="E648" s="132" t="s">
        <v>2025</v>
      </c>
      <c r="F648" s="149"/>
      <c r="G648" s="153">
        <f t="shared" si="288"/>
        <v>0</v>
      </c>
      <c r="H648" s="134">
        <f t="shared" si="289"/>
        <v>0</v>
      </c>
      <c r="I648" s="135">
        <f t="shared" si="290"/>
        <v>0</v>
      </c>
      <c r="J648" s="167">
        <f t="shared" si="291"/>
        <v>0</v>
      </c>
      <c r="K648" s="149"/>
      <c r="L648" s="130">
        <v>0</v>
      </c>
      <c r="M648" s="131">
        <v>0</v>
      </c>
      <c r="N648" s="131">
        <v>0</v>
      </c>
      <c r="O648" s="132">
        <v>0</v>
      </c>
      <c r="P648" s="149"/>
      <c r="Q648" s="133">
        <v>0</v>
      </c>
      <c r="R648" s="131">
        <v>0</v>
      </c>
      <c r="S648" s="131">
        <v>0</v>
      </c>
      <c r="T648" s="132">
        <v>0</v>
      </c>
      <c r="U648" s="149"/>
      <c r="V648" s="133">
        <v>0</v>
      </c>
      <c r="W648" s="131">
        <v>0</v>
      </c>
      <c r="X648" s="131">
        <v>0</v>
      </c>
      <c r="Y648" s="132">
        <v>0</v>
      </c>
      <c r="Z648" s="149"/>
      <c r="AA648" s="133">
        <v>0</v>
      </c>
      <c r="AB648" s="131">
        <v>0</v>
      </c>
      <c r="AC648" s="131">
        <v>0</v>
      </c>
      <c r="AD648" s="132">
        <v>0</v>
      </c>
      <c r="AE648" s="149"/>
      <c r="AF648" s="133">
        <v>0</v>
      </c>
      <c r="AG648" s="131">
        <v>0</v>
      </c>
      <c r="AH648" s="131">
        <v>0</v>
      </c>
      <c r="AI648" s="132">
        <v>0</v>
      </c>
      <c r="AJ648" s="133">
        <f t="shared" si="292"/>
        <v>0</v>
      </c>
      <c r="AK648" s="131">
        <f t="shared" si="293"/>
        <v>0</v>
      </c>
      <c r="AL648" s="131">
        <f t="shared" si="294"/>
        <v>0</v>
      </c>
      <c r="AM648" s="131">
        <f t="shared" si="295"/>
        <v>0</v>
      </c>
      <c r="AN648" s="136">
        <f t="shared" si="296"/>
        <v>0</v>
      </c>
      <c r="AO648" s="133">
        <f t="shared" si="297"/>
        <v>0</v>
      </c>
      <c r="AP648" s="131">
        <f t="shared" si="298"/>
        <v>0</v>
      </c>
      <c r="AQ648" s="131">
        <f t="shared" si="299"/>
        <v>0</v>
      </c>
      <c r="AR648" s="131">
        <f t="shared" si="300"/>
        <v>0</v>
      </c>
      <c r="AS648" s="136">
        <f t="shared" si="301"/>
        <v>0</v>
      </c>
      <c r="AT648" s="133">
        <f t="shared" si="302"/>
        <v>0</v>
      </c>
      <c r="AU648" s="131">
        <f t="shared" si="303"/>
        <v>0</v>
      </c>
      <c r="AV648" s="131">
        <f t="shared" si="304"/>
        <v>0</v>
      </c>
      <c r="AW648" s="131">
        <f t="shared" si="305"/>
        <v>0</v>
      </c>
      <c r="AX648" s="136">
        <f t="shared" si="306"/>
        <v>0</v>
      </c>
      <c r="AY648" s="133">
        <f t="shared" si="307"/>
        <v>0</v>
      </c>
      <c r="AZ648" s="131">
        <f t="shared" si="308"/>
        <v>0</v>
      </c>
      <c r="BA648" s="131">
        <f t="shared" si="309"/>
        <v>0</v>
      </c>
      <c r="BB648" s="131">
        <f t="shared" si="310"/>
        <v>0</v>
      </c>
      <c r="BC648" s="132">
        <f t="shared" si="311"/>
        <v>0</v>
      </c>
    </row>
    <row r="649" spans="1:55" x14ac:dyDescent="0.25">
      <c r="A649" s="138" t="s">
        <v>1393</v>
      </c>
      <c r="B649" s="131" t="s">
        <v>47</v>
      </c>
      <c r="C649" s="131" t="s">
        <v>373</v>
      </c>
      <c r="D649" s="131" t="s">
        <v>154</v>
      </c>
      <c r="E649" s="132" t="s">
        <v>1954</v>
      </c>
      <c r="F649" s="149"/>
      <c r="G649" s="153">
        <f t="shared" si="288"/>
        <v>0</v>
      </c>
      <c r="H649" s="134">
        <f t="shared" si="289"/>
        <v>2</v>
      </c>
      <c r="I649" s="135">
        <f t="shared" si="290"/>
        <v>4</v>
      </c>
      <c r="J649" s="167">
        <f t="shared" si="291"/>
        <v>231</v>
      </c>
      <c r="K649" s="149"/>
      <c r="L649" s="130">
        <v>0</v>
      </c>
      <c r="M649" s="131">
        <v>0</v>
      </c>
      <c r="N649" s="131">
        <v>0</v>
      </c>
      <c r="O649" s="132">
        <v>0</v>
      </c>
      <c r="P649" s="149"/>
      <c r="Q649" s="133">
        <v>0</v>
      </c>
      <c r="R649" s="131">
        <v>2</v>
      </c>
      <c r="S649" s="131">
        <v>4</v>
      </c>
      <c r="T649" s="132">
        <v>211</v>
      </c>
      <c r="U649" s="149"/>
      <c r="V649" s="133">
        <v>0</v>
      </c>
      <c r="W649" s="131">
        <v>0</v>
      </c>
      <c r="X649" s="131">
        <v>0</v>
      </c>
      <c r="Y649" s="132">
        <v>0</v>
      </c>
      <c r="Z649" s="149"/>
      <c r="AA649" s="133">
        <v>0</v>
      </c>
      <c r="AB649" s="131">
        <v>0</v>
      </c>
      <c r="AC649" s="131">
        <v>0</v>
      </c>
      <c r="AD649" s="132">
        <v>20</v>
      </c>
      <c r="AE649" s="149"/>
      <c r="AF649" s="133">
        <v>0</v>
      </c>
      <c r="AG649" s="131">
        <v>0</v>
      </c>
      <c r="AH649" s="131">
        <v>0</v>
      </c>
      <c r="AI649" s="132">
        <v>0</v>
      </c>
      <c r="AJ649" s="133">
        <f t="shared" si="292"/>
        <v>0</v>
      </c>
      <c r="AK649" s="131">
        <f t="shared" si="293"/>
        <v>211</v>
      </c>
      <c r="AL649" s="131">
        <f t="shared" si="294"/>
        <v>0</v>
      </c>
      <c r="AM649" s="131">
        <f t="shared" si="295"/>
        <v>20</v>
      </c>
      <c r="AN649" s="136">
        <f t="shared" si="296"/>
        <v>0</v>
      </c>
      <c r="AO649" s="133">
        <f t="shared" si="297"/>
        <v>0</v>
      </c>
      <c r="AP649" s="131">
        <f t="shared" si="298"/>
        <v>0</v>
      </c>
      <c r="AQ649" s="131">
        <f t="shared" si="299"/>
        <v>0</v>
      </c>
      <c r="AR649" s="131">
        <f t="shared" si="300"/>
        <v>0</v>
      </c>
      <c r="AS649" s="136">
        <f t="shared" si="301"/>
        <v>0</v>
      </c>
      <c r="AT649" s="133">
        <f t="shared" si="302"/>
        <v>0</v>
      </c>
      <c r="AU649" s="131">
        <f t="shared" si="303"/>
        <v>2</v>
      </c>
      <c r="AV649" s="131">
        <f t="shared" si="304"/>
        <v>0</v>
      </c>
      <c r="AW649" s="131">
        <f t="shared" si="305"/>
        <v>0</v>
      </c>
      <c r="AX649" s="136">
        <f t="shared" si="306"/>
        <v>0</v>
      </c>
      <c r="AY649" s="133">
        <f t="shared" si="307"/>
        <v>0</v>
      </c>
      <c r="AZ649" s="131">
        <f t="shared" si="308"/>
        <v>4</v>
      </c>
      <c r="BA649" s="131">
        <f t="shared" si="309"/>
        <v>0</v>
      </c>
      <c r="BB649" s="131">
        <f t="shared" si="310"/>
        <v>0</v>
      </c>
      <c r="BC649" s="132">
        <f t="shared" si="311"/>
        <v>0</v>
      </c>
    </row>
    <row r="650" spans="1:55" x14ac:dyDescent="0.25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49"/>
      <c r="G650" s="153">
        <f t="shared" si="288"/>
        <v>0</v>
      </c>
      <c r="H650" s="134">
        <f t="shared" si="289"/>
        <v>0</v>
      </c>
      <c r="I650" s="135">
        <f t="shared" si="290"/>
        <v>0</v>
      </c>
      <c r="J650" s="167">
        <f t="shared" si="291"/>
        <v>0</v>
      </c>
      <c r="K650" s="149"/>
      <c r="L650" s="130">
        <v>0</v>
      </c>
      <c r="M650" s="131">
        <v>0</v>
      </c>
      <c r="N650" s="131">
        <v>0</v>
      </c>
      <c r="O650" s="132">
        <v>0</v>
      </c>
      <c r="P650" s="149"/>
      <c r="Q650" s="133">
        <v>0</v>
      </c>
      <c r="R650" s="131">
        <v>0</v>
      </c>
      <c r="S650" s="131">
        <v>0</v>
      </c>
      <c r="T650" s="132">
        <v>0</v>
      </c>
      <c r="U650" s="149"/>
      <c r="V650" s="133">
        <v>0</v>
      </c>
      <c r="W650" s="131">
        <v>0</v>
      </c>
      <c r="X650" s="131">
        <v>0</v>
      </c>
      <c r="Y650" s="132">
        <v>0</v>
      </c>
      <c r="Z650" s="149"/>
      <c r="AA650" s="133">
        <v>0</v>
      </c>
      <c r="AB650" s="131">
        <v>0</v>
      </c>
      <c r="AC650" s="131">
        <v>0</v>
      </c>
      <c r="AD650" s="132">
        <v>0</v>
      </c>
      <c r="AE650" s="149"/>
      <c r="AF650" s="133">
        <v>0</v>
      </c>
      <c r="AG650" s="131">
        <v>0</v>
      </c>
      <c r="AH650" s="131">
        <v>0</v>
      </c>
      <c r="AI650" s="132">
        <v>0</v>
      </c>
      <c r="AJ650" s="133">
        <f t="shared" si="292"/>
        <v>0</v>
      </c>
      <c r="AK650" s="131">
        <f t="shared" si="293"/>
        <v>0</v>
      </c>
      <c r="AL650" s="131">
        <f t="shared" si="294"/>
        <v>0</v>
      </c>
      <c r="AM650" s="131">
        <f t="shared" si="295"/>
        <v>0</v>
      </c>
      <c r="AN650" s="136">
        <f t="shared" si="296"/>
        <v>0</v>
      </c>
      <c r="AO650" s="133">
        <f t="shared" si="297"/>
        <v>0</v>
      </c>
      <c r="AP650" s="131">
        <f t="shared" si="298"/>
        <v>0</v>
      </c>
      <c r="AQ650" s="131">
        <f t="shared" si="299"/>
        <v>0</v>
      </c>
      <c r="AR650" s="131">
        <f t="shared" si="300"/>
        <v>0</v>
      </c>
      <c r="AS650" s="136">
        <f t="shared" si="301"/>
        <v>0</v>
      </c>
      <c r="AT650" s="133">
        <f t="shared" si="302"/>
        <v>0</v>
      </c>
      <c r="AU650" s="131">
        <f t="shared" si="303"/>
        <v>0</v>
      </c>
      <c r="AV650" s="131">
        <f t="shared" si="304"/>
        <v>0</v>
      </c>
      <c r="AW650" s="131">
        <f t="shared" si="305"/>
        <v>0</v>
      </c>
      <c r="AX650" s="136">
        <f t="shared" si="306"/>
        <v>0</v>
      </c>
      <c r="AY650" s="133">
        <f t="shared" si="307"/>
        <v>0</v>
      </c>
      <c r="AZ650" s="131">
        <f t="shared" si="308"/>
        <v>0</v>
      </c>
      <c r="BA650" s="131">
        <f t="shared" si="309"/>
        <v>0</v>
      </c>
      <c r="BB650" s="131">
        <f t="shared" si="310"/>
        <v>0</v>
      </c>
      <c r="BC650" s="132">
        <f t="shared" si="311"/>
        <v>0</v>
      </c>
    </row>
    <row r="651" spans="1:55" x14ac:dyDescent="0.25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1311</v>
      </c>
      <c r="F651" s="149"/>
      <c r="G651" s="153">
        <f t="shared" si="288"/>
        <v>0</v>
      </c>
      <c r="H651" s="134">
        <f t="shared" si="289"/>
        <v>0</v>
      </c>
      <c r="I651" s="135">
        <f t="shared" si="290"/>
        <v>0</v>
      </c>
      <c r="J651" s="167">
        <f t="shared" si="291"/>
        <v>0</v>
      </c>
      <c r="K651" s="149"/>
      <c r="L651" s="130">
        <v>0</v>
      </c>
      <c r="M651" s="131">
        <v>0</v>
      </c>
      <c r="N651" s="131">
        <v>0</v>
      </c>
      <c r="O651" s="132">
        <v>0</v>
      </c>
      <c r="P651" s="149"/>
      <c r="Q651" s="133">
        <v>0</v>
      </c>
      <c r="R651" s="131">
        <v>0</v>
      </c>
      <c r="S651" s="131">
        <v>0</v>
      </c>
      <c r="T651" s="132">
        <v>0</v>
      </c>
      <c r="U651" s="149"/>
      <c r="V651" s="133">
        <v>0</v>
      </c>
      <c r="W651" s="131">
        <v>0</v>
      </c>
      <c r="X651" s="131">
        <v>0</v>
      </c>
      <c r="Y651" s="132">
        <v>0</v>
      </c>
      <c r="Z651" s="149"/>
      <c r="AA651" s="133">
        <v>0</v>
      </c>
      <c r="AB651" s="131">
        <v>0</v>
      </c>
      <c r="AC651" s="131">
        <v>0</v>
      </c>
      <c r="AD651" s="132">
        <v>0</v>
      </c>
      <c r="AE651" s="149"/>
      <c r="AF651" s="133">
        <v>0</v>
      </c>
      <c r="AG651" s="131">
        <v>0</v>
      </c>
      <c r="AH651" s="131">
        <v>0</v>
      </c>
      <c r="AI651" s="132">
        <v>0</v>
      </c>
      <c r="AJ651" s="133">
        <f t="shared" si="292"/>
        <v>0</v>
      </c>
      <c r="AK651" s="131">
        <f t="shared" si="293"/>
        <v>0</v>
      </c>
      <c r="AL651" s="131">
        <f t="shared" si="294"/>
        <v>0</v>
      </c>
      <c r="AM651" s="131">
        <f t="shared" si="295"/>
        <v>0</v>
      </c>
      <c r="AN651" s="136">
        <f t="shared" si="296"/>
        <v>0</v>
      </c>
      <c r="AO651" s="133">
        <f t="shared" si="297"/>
        <v>0</v>
      </c>
      <c r="AP651" s="131">
        <f t="shared" si="298"/>
        <v>0</v>
      </c>
      <c r="AQ651" s="131">
        <f t="shared" si="299"/>
        <v>0</v>
      </c>
      <c r="AR651" s="131">
        <f t="shared" si="300"/>
        <v>0</v>
      </c>
      <c r="AS651" s="136">
        <f t="shared" si="301"/>
        <v>0</v>
      </c>
      <c r="AT651" s="133">
        <f t="shared" si="302"/>
        <v>0</v>
      </c>
      <c r="AU651" s="131">
        <f t="shared" si="303"/>
        <v>0</v>
      </c>
      <c r="AV651" s="131">
        <f t="shared" si="304"/>
        <v>0</v>
      </c>
      <c r="AW651" s="131">
        <f t="shared" si="305"/>
        <v>0</v>
      </c>
      <c r="AX651" s="136">
        <f t="shared" si="306"/>
        <v>0</v>
      </c>
      <c r="AY651" s="133">
        <f t="shared" si="307"/>
        <v>0</v>
      </c>
      <c r="AZ651" s="131">
        <f t="shared" si="308"/>
        <v>0</v>
      </c>
      <c r="BA651" s="131">
        <f t="shared" si="309"/>
        <v>0</v>
      </c>
      <c r="BB651" s="131">
        <f t="shared" si="310"/>
        <v>0</v>
      </c>
      <c r="BC651" s="132">
        <f t="shared" si="311"/>
        <v>0</v>
      </c>
    </row>
    <row r="652" spans="1:55" x14ac:dyDescent="0.25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1312</v>
      </c>
      <c r="F652" s="149"/>
      <c r="G652" s="153">
        <f t="shared" si="288"/>
        <v>0</v>
      </c>
      <c r="H652" s="134">
        <f t="shared" si="289"/>
        <v>0</v>
      </c>
      <c r="I652" s="135">
        <f t="shared" si="290"/>
        <v>0</v>
      </c>
      <c r="J652" s="167">
        <f t="shared" si="291"/>
        <v>0</v>
      </c>
      <c r="K652" s="149"/>
      <c r="L652" s="130">
        <v>0</v>
      </c>
      <c r="M652" s="131">
        <v>0</v>
      </c>
      <c r="N652" s="131">
        <v>0</v>
      </c>
      <c r="O652" s="132">
        <v>0</v>
      </c>
      <c r="P652" s="149"/>
      <c r="Q652" s="133">
        <v>0</v>
      </c>
      <c r="R652" s="131">
        <v>0</v>
      </c>
      <c r="S652" s="131">
        <v>0</v>
      </c>
      <c r="T652" s="132">
        <v>0</v>
      </c>
      <c r="U652" s="149"/>
      <c r="V652" s="133">
        <v>0</v>
      </c>
      <c r="W652" s="131">
        <v>0</v>
      </c>
      <c r="X652" s="131">
        <v>0</v>
      </c>
      <c r="Y652" s="132">
        <v>0</v>
      </c>
      <c r="Z652" s="149"/>
      <c r="AA652" s="133">
        <v>0</v>
      </c>
      <c r="AB652" s="131">
        <v>0</v>
      </c>
      <c r="AC652" s="131">
        <v>0</v>
      </c>
      <c r="AD652" s="132">
        <v>0</v>
      </c>
      <c r="AE652" s="149"/>
      <c r="AF652" s="133">
        <v>0</v>
      </c>
      <c r="AG652" s="131">
        <v>0</v>
      </c>
      <c r="AH652" s="131">
        <v>0</v>
      </c>
      <c r="AI652" s="132">
        <v>0</v>
      </c>
      <c r="AJ652" s="133">
        <f t="shared" si="292"/>
        <v>0</v>
      </c>
      <c r="AK652" s="131">
        <f t="shared" si="293"/>
        <v>0</v>
      </c>
      <c r="AL652" s="131">
        <f t="shared" si="294"/>
        <v>0</v>
      </c>
      <c r="AM652" s="131">
        <f t="shared" si="295"/>
        <v>0</v>
      </c>
      <c r="AN652" s="136">
        <f t="shared" si="296"/>
        <v>0</v>
      </c>
      <c r="AO652" s="133">
        <f t="shared" si="297"/>
        <v>0</v>
      </c>
      <c r="AP652" s="131">
        <f t="shared" si="298"/>
        <v>0</v>
      </c>
      <c r="AQ652" s="131">
        <f t="shared" si="299"/>
        <v>0</v>
      </c>
      <c r="AR652" s="131">
        <f t="shared" si="300"/>
        <v>0</v>
      </c>
      <c r="AS652" s="136">
        <f t="shared" si="301"/>
        <v>0</v>
      </c>
      <c r="AT652" s="133">
        <f t="shared" si="302"/>
        <v>0</v>
      </c>
      <c r="AU652" s="131">
        <f t="shared" si="303"/>
        <v>0</v>
      </c>
      <c r="AV652" s="131">
        <f t="shared" si="304"/>
        <v>0</v>
      </c>
      <c r="AW652" s="131">
        <f t="shared" si="305"/>
        <v>0</v>
      </c>
      <c r="AX652" s="136">
        <f t="shared" si="306"/>
        <v>0</v>
      </c>
      <c r="AY652" s="133">
        <f t="shared" si="307"/>
        <v>0</v>
      </c>
      <c r="AZ652" s="131">
        <f t="shared" si="308"/>
        <v>0</v>
      </c>
      <c r="BA652" s="131">
        <f t="shared" si="309"/>
        <v>0</v>
      </c>
      <c r="BB652" s="131">
        <f t="shared" si="310"/>
        <v>0</v>
      </c>
      <c r="BC652" s="132">
        <f t="shared" si="311"/>
        <v>0</v>
      </c>
    </row>
    <row r="653" spans="1:55" x14ac:dyDescent="0.25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49"/>
      <c r="G653" s="153">
        <f t="shared" si="288"/>
        <v>0</v>
      </c>
      <c r="H653" s="134">
        <f t="shared" si="289"/>
        <v>0</v>
      </c>
      <c r="I653" s="135">
        <f t="shared" si="290"/>
        <v>0</v>
      </c>
      <c r="J653" s="167">
        <f t="shared" si="291"/>
        <v>0</v>
      </c>
      <c r="K653" s="149"/>
      <c r="L653" s="130">
        <v>0</v>
      </c>
      <c r="M653" s="131">
        <v>0</v>
      </c>
      <c r="N653" s="131">
        <v>0</v>
      </c>
      <c r="O653" s="132">
        <v>0</v>
      </c>
      <c r="P653" s="149"/>
      <c r="Q653" s="133">
        <v>0</v>
      </c>
      <c r="R653" s="131">
        <v>0</v>
      </c>
      <c r="S653" s="131">
        <v>0</v>
      </c>
      <c r="T653" s="132">
        <v>0</v>
      </c>
      <c r="U653" s="149"/>
      <c r="V653" s="133">
        <v>0</v>
      </c>
      <c r="W653" s="131">
        <v>0</v>
      </c>
      <c r="X653" s="131">
        <v>0</v>
      </c>
      <c r="Y653" s="132">
        <v>0</v>
      </c>
      <c r="Z653" s="149"/>
      <c r="AA653" s="133">
        <v>0</v>
      </c>
      <c r="AB653" s="131">
        <v>0</v>
      </c>
      <c r="AC653" s="131">
        <v>0</v>
      </c>
      <c r="AD653" s="132">
        <v>0</v>
      </c>
      <c r="AE653" s="149"/>
      <c r="AF653" s="133">
        <v>0</v>
      </c>
      <c r="AG653" s="131">
        <v>0</v>
      </c>
      <c r="AH653" s="131">
        <v>0</v>
      </c>
      <c r="AI653" s="132">
        <v>0</v>
      </c>
      <c r="AJ653" s="133">
        <f t="shared" si="292"/>
        <v>0</v>
      </c>
      <c r="AK653" s="131">
        <f t="shared" si="293"/>
        <v>0</v>
      </c>
      <c r="AL653" s="131">
        <f t="shared" si="294"/>
        <v>0</v>
      </c>
      <c r="AM653" s="131">
        <f t="shared" si="295"/>
        <v>0</v>
      </c>
      <c r="AN653" s="136">
        <f t="shared" si="296"/>
        <v>0</v>
      </c>
      <c r="AO653" s="133">
        <f t="shared" si="297"/>
        <v>0</v>
      </c>
      <c r="AP653" s="131">
        <f t="shared" si="298"/>
        <v>0</v>
      </c>
      <c r="AQ653" s="131">
        <f t="shared" si="299"/>
        <v>0</v>
      </c>
      <c r="AR653" s="131">
        <f t="shared" si="300"/>
        <v>0</v>
      </c>
      <c r="AS653" s="136">
        <f t="shared" si="301"/>
        <v>0</v>
      </c>
      <c r="AT653" s="133">
        <f t="shared" si="302"/>
        <v>0</v>
      </c>
      <c r="AU653" s="131">
        <f t="shared" si="303"/>
        <v>0</v>
      </c>
      <c r="AV653" s="131">
        <f t="shared" si="304"/>
        <v>0</v>
      </c>
      <c r="AW653" s="131">
        <f t="shared" si="305"/>
        <v>0</v>
      </c>
      <c r="AX653" s="136">
        <f t="shared" si="306"/>
        <v>0</v>
      </c>
      <c r="AY653" s="133">
        <f t="shared" si="307"/>
        <v>0</v>
      </c>
      <c r="AZ653" s="131">
        <f t="shared" si="308"/>
        <v>0</v>
      </c>
      <c r="BA653" s="131">
        <f t="shared" si="309"/>
        <v>0</v>
      </c>
      <c r="BB653" s="131">
        <f t="shared" si="310"/>
        <v>0</v>
      </c>
      <c r="BC653" s="132">
        <f t="shared" si="311"/>
        <v>0</v>
      </c>
    </row>
    <row r="654" spans="1:55" x14ac:dyDescent="0.25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49"/>
      <c r="G654" s="153">
        <f t="shared" si="288"/>
        <v>0</v>
      </c>
      <c r="H654" s="134">
        <f t="shared" si="289"/>
        <v>0</v>
      </c>
      <c r="I654" s="135">
        <f t="shared" si="290"/>
        <v>0</v>
      </c>
      <c r="J654" s="167">
        <f t="shared" si="291"/>
        <v>0</v>
      </c>
      <c r="K654" s="149"/>
      <c r="L654" s="130">
        <v>0</v>
      </c>
      <c r="M654" s="131">
        <v>0</v>
      </c>
      <c r="N654" s="131">
        <v>0</v>
      </c>
      <c r="O654" s="132">
        <v>0</v>
      </c>
      <c r="P654" s="149"/>
      <c r="Q654" s="133">
        <v>0</v>
      </c>
      <c r="R654" s="131">
        <v>0</v>
      </c>
      <c r="S654" s="131">
        <v>0</v>
      </c>
      <c r="T654" s="132">
        <v>0</v>
      </c>
      <c r="U654" s="149"/>
      <c r="V654" s="133">
        <v>0</v>
      </c>
      <c r="W654" s="131">
        <v>0</v>
      </c>
      <c r="X654" s="131">
        <v>0</v>
      </c>
      <c r="Y654" s="132">
        <v>0</v>
      </c>
      <c r="Z654" s="149"/>
      <c r="AA654" s="133">
        <v>0</v>
      </c>
      <c r="AB654" s="131">
        <v>0</v>
      </c>
      <c r="AC654" s="131">
        <v>0</v>
      </c>
      <c r="AD654" s="132">
        <v>0</v>
      </c>
      <c r="AE654" s="149"/>
      <c r="AF654" s="133">
        <v>0</v>
      </c>
      <c r="AG654" s="131">
        <v>0</v>
      </c>
      <c r="AH654" s="131">
        <v>0</v>
      </c>
      <c r="AI654" s="132">
        <v>0</v>
      </c>
      <c r="AJ654" s="133">
        <f t="shared" si="292"/>
        <v>0</v>
      </c>
      <c r="AK654" s="131">
        <f t="shared" si="293"/>
        <v>0</v>
      </c>
      <c r="AL654" s="131">
        <f t="shared" si="294"/>
        <v>0</v>
      </c>
      <c r="AM654" s="131">
        <f t="shared" si="295"/>
        <v>0</v>
      </c>
      <c r="AN654" s="136">
        <f t="shared" si="296"/>
        <v>0</v>
      </c>
      <c r="AO654" s="133">
        <f t="shared" si="297"/>
        <v>0</v>
      </c>
      <c r="AP654" s="131">
        <f t="shared" si="298"/>
        <v>0</v>
      </c>
      <c r="AQ654" s="131">
        <f t="shared" si="299"/>
        <v>0</v>
      </c>
      <c r="AR654" s="131">
        <f t="shared" si="300"/>
        <v>0</v>
      </c>
      <c r="AS654" s="136">
        <f t="shared" si="301"/>
        <v>0</v>
      </c>
      <c r="AT654" s="133">
        <f t="shared" si="302"/>
        <v>0</v>
      </c>
      <c r="AU654" s="131">
        <f t="shared" si="303"/>
        <v>0</v>
      </c>
      <c r="AV654" s="131">
        <f t="shared" si="304"/>
        <v>0</v>
      </c>
      <c r="AW654" s="131">
        <f t="shared" si="305"/>
        <v>0</v>
      </c>
      <c r="AX654" s="136">
        <f t="shared" si="306"/>
        <v>0</v>
      </c>
      <c r="AY654" s="133">
        <f t="shared" si="307"/>
        <v>0</v>
      </c>
      <c r="AZ654" s="131">
        <f t="shared" si="308"/>
        <v>0</v>
      </c>
      <c r="BA654" s="131">
        <f t="shared" si="309"/>
        <v>0</v>
      </c>
      <c r="BB654" s="131">
        <f t="shared" si="310"/>
        <v>0</v>
      </c>
      <c r="BC654" s="132">
        <f t="shared" si="311"/>
        <v>0</v>
      </c>
    </row>
    <row r="655" spans="1:55" x14ac:dyDescent="0.25">
      <c r="A655" s="138" t="s">
        <v>1403</v>
      </c>
      <c r="B655" s="131" t="s">
        <v>1293</v>
      </c>
      <c r="C655" s="131" t="s">
        <v>268</v>
      </c>
      <c r="D655" s="131" t="s">
        <v>82</v>
      </c>
      <c r="E655" s="132" t="s">
        <v>1312</v>
      </c>
      <c r="F655" s="149"/>
      <c r="G655" s="153">
        <f t="shared" si="288"/>
        <v>0</v>
      </c>
      <c r="H655" s="134">
        <f t="shared" si="289"/>
        <v>0</v>
      </c>
      <c r="I655" s="135">
        <f t="shared" si="290"/>
        <v>0</v>
      </c>
      <c r="J655" s="167">
        <f t="shared" si="291"/>
        <v>0</v>
      </c>
      <c r="K655" s="149"/>
      <c r="L655" s="130">
        <v>0</v>
      </c>
      <c r="M655" s="131">
        <v>0</v>
      </c>
      <c r="N655" s="131">
        <v>0</v>
      </c>
      <c r="O655" s="132">
        <v>0</v>
      </c>
      <c r="P655" s="149"/>
      <c r="Q655" s="133">
        <v>0</v>
      </c>
      <c r="R655" s="131">
        <v>0</v>
      </c>
      <c r="S655" s="131">
        <v>0</v>
      </c>
      <c r="T655" s="132">
        <v>0</v>
      </c>
      <c r="U655" s="149"/>
      <c r="V655" s="133">
        <v>0</v>
      </c>
      <c r="W655" s="131">
        <v>0</v>
      </c>
      <c r="X655" s="131">
        <v>0</v>
      </c>
      <c r="Y655" s="132">
        <v>0</v>
      </c>
      <c r="Z655" s="149"/>
      <c r="AA655" s="133">
        <v>0</v>
      </c>
      <c r="AB655" s="131">
        <v>0</v>
      </c>
      <c r="AC655" s="131">
        <v>0</v>
      </c>
      <c r="AD655" s="132">
        <v>0</v>
      </c>
      <c r="AE655" s="149"/>
      <c r="AF655" s="133">
        <v>0</v>
      </c>
      <c r="AG655" s="131">
        <v>0</v>
      </c>
      <c r="AH655" s="131">
        <v>0</v>
      </c>
      <c r="AI655" s="132">
        <v>0</v>
      </c>
      <c r="AJ655" s="133">
        <f t="shared" si="292"/>
        <v>0</v>
      </c>
      <c r="AK655" s="131">
        <f t="shared" si="293"/>
        <v>0</v>
      </c>
      <c r="AL655" s="131">
        <f t="shared" si="294"/>
        <v>0</v>
      </c>
      <c r="AM655" s="131">
        <f t="shared" si="295"/>
        <v>0</v>
      </c>
      <c r="AN655" s="136">
        <f t="shared" si="296"/>
        <v>0</v>
      </c>
      <c r="AO655" s="133">
        <f t="shared" si="297"/>
        <v>0</v>
      </c>
      <c r="AP655" s="131">
        <f t="shared" si="298"/>
        <v>0</v>
      </c>
      <c r="AQ655" s="131">
        <f t="shared" si="299"/>
        <v>0</v>
      </c>
      <c r="AR655" s="131">
        <f t="shared" si="300"/>
        <v>0</v>
      </c>
      <c r="AS655" s="136">
        <f t="shared" si="301"/>
        <v>0</v>
      </c>
      <c r="AT655" s="133">
        <f t="shared" si="302"/>
        <v>0</v>
      </c>
      <c r="AU655" s="131">
        <f t="shared" si="303"/>
        <v>0</v>
      </c>
      <c r="AV655" s="131">
        <f t="shared" si="304"/>
        <v>0</v>
      </c>
      <c r="AW655" s="131">
        <f t="shared" si="305"/>
        <v>0</v>
      </c>
      <c r="AX655" s="136">
        <f t="shared" si="306"/>
        <v>0</v>
      </c>
      <c r="AY655" s="133">
        <f t="shared" si="307"/>
        <v>0</v>
      </c>
      <c r="AZ655" s="131">
        <f t="shared" si="308"/>
        <v>0</v>
      </c>
      <c r="BA655" s="131">
        <f t="shared" si="309"/>
        <v>0</v>
      </c>
      <c r="BB655" s="131">
        <f t="shared" si="310"/>
        <v>0</v>
      </c>
      <c r="BC655" s="132">
        <f t="shared" si="311"/>
        <v>0</v>
      </c>
    </row>
    <row r="656" spans="1:55" x14ac:dyDescent="0.25">
      <c r="A656" s="138" t="s">
        <v>1404</v>
      </c>
      <c r="B656" s="131" t="s">
        <v>1293</v>
      </c>
      <c r="C656" s="131" t="s">
        <v>1405</v>
      </c>
      <c r="D656" s="131" t="s">
        <v>82</v>
      </c>
      <c r="E656" s="132" t="s">
        <v>1312</v>
      </c>
      <c r="F656" s="149"/>
      <c r="G656" s="153">
        <f t="shared" si="288"/>
        <v>0</v>
      </c>
      <c r="H656" s="134">
        <f t="shared" si="289"/>
        <v>0</v>
      </c>
      <c r="I656" s="135">
        <f t="shared" si="290"/>
        <v>0</v>
      </c>
      <c r="J656" s="167">
        <f t="shared" si="291"/>
        <v>0</v>
      </c>
      <c r="K656" s="149"/>
      <c r="L656" s="130">
        <v>0</v>
      </c>
      <c r="M656" s="131">
        <v>0</v>
      </c>
      <c r="N656" s="131">
        <v>0</v>
      </c>
      <c r="O656" s="132">
        <v>0</v>
      </c>
      <c r="P656" s="149"/>
      <c r="Q656" s="133">
        <v>0</v>
      </c>
      <c r="R656" s="131">
        <v>0</v>
      </c>
      <c r="S656" s="131">
        <v>0</v>
      </c>
      <c r="T656" s="132">
        <v>0</v>
      </c>
      <c r="U656" s="149"/>
      <c r="V656" s="133">
        <v>0</v>
      </c>
      <c r="W656" s="131">
        <v>0</v>
      </c>
      <c r="X656" s="131">
        <v>0</v>
      </c>
      <c r="Y656" s="132">
        <v>0</v>
      </c>
      <c r="Z656" s="149"/>
      <c r="AA656" s="133">
        <v>0</v>
      </c>
      <c r="AB656" s="131">
        <v>0</v>
      </c>
      <c r="AC656" s="131">
        <v>0</v>
      </c>
      <c r="AD656" s="132">
        <v>0</v>
      </c>
      <c r="AE656" s="149"/>
      <c r="AF656" s="133">
        <v>0</v>
      </c>
      <c r="AG656" s="131">
        <v>0</v>
      </c>
      <c r="AH656" s="131">
        <v>0</v>
      </c>
      <c r="AI656" s="132">
        <v>0</v>
      </c>
      <c r="AJ656" s="133">
        <f t="shared" si="292"/>
        <v>0</v>
      </c>
      <c r="AK656" s="131">
        <f t="shared" si="293"/>
        <v>0</v>
      </c>
      <c r="AL656" s="131">
        <f t="shared" si="294"/>
        <v>0</v>
      </c>
      <c r="AM656" s="131">
        <f t="shared" si="295"/>
        <v>0</v>
      </c>
      <c r="AN656" s="136">
        <f t="shared" si="296"/>
        <v>0</v>
      </c>
      <c r="AO656" s="133">
        <f t="shared" si="297"/>
        <v>0</v>
      </c>
      <c r="AP656" s="131">
        <f t="shared" si="298"/>
        <v>0</v>
      </c>
      <c r="AQ656" s="131">
        <f t="shared" si="299"/>
        <v>0</v>
      </c>
      <c r="AR656" s="131">
        <f t="shared" si="300"/>
        <v>0</v>
      </c>
      <c r="AS656" s="136">
        <f t="shared" si="301"/>
        <v>0</v>
      </c>
      <c r="AT656" s="133">
        <f t="shared" si="302"/>
        <v>0</v>
      </c>
      <c r="AU656" s="131">
        <f t="shared" si="303"/>
        <v>0</v>
      </c>
      <c r="AV656" s="131">
        <f t="shared" si="304"/>
        <v>0</v>
      </c>
      <c r="AW656" s="131">
        <f t="shared" si="305"/>
        <v>0</v>
      </c>
      <c r="AX656" s="136">
        <f t="shared" si="306"/>
        <v>0</v>
      </c>
      <c r="AY656" s="133">
        <f t="shared" si="307"/>
        <v>0</v>
      </c>
      <c r="AZ656" s="131">
        <f t="shared" si="308"/>
        <v>0</v>
      </c>
      <c r="BA656" s="131">
        <f t="shared" si="309"/>
        <v>0</v>
      </c>
      <c r="BB656" s="131">
        <f t="shared" si="310"/>
        <v>0</v>
      </c>
      <c r="BC656" s="132">
        <f t="shared" si="311"/>
        <v>0</v>
      </c>
    </row>
    <row r="657" spans="1:55" x14ac:dyDescent="0.25">
      <c r="A657" s="138" t="s">
        <v>1406</v>
      </c>
      <c r="B657" s="131" t="s">
        <v>49</v>
      </c>
      <c r="C657" s="131" t="s">
        <v>1407</v>
      </c>
      <c r="D657" s="131" t="s">
        <v>1277</v>
      </c>
      <c r="E657" s="132" t="s">
        <v>1314</v>
      </c>
      <c r="F657" s="149"/>
      <c r="G657" s="153">
        <f t="shared" si="288"/>
        <v>0</v>
      </c>
      <c r="H657" s="134">
        <f t="shared" si="289"/>
        <v>1</v>
      </c>
      <c r="I657" s="135">
        <f t="shared" si="290"/>
        <v>3.1</v>
      </c>
      <c r="J657" s="167">
        <f t="shared" si="291"/>
        <v>118</v>
      </c>
      <c r="K657" s="149"/>
      <c r="L657" s="130">
        <v>0</v>
      </c>
      <c r="M657" s="131">
        <v>1</v>
      </c>
      <c r="N657" s="131">
        <v>3.1</v>
      </c>
      <c r="O657" s="132">
        <v>118</v>
      </c>
      <c r="P657" s="149"/>
      <c r="Q657" s="133">
        <v>0</v>
      </c>
      <c r="R657" s="131">
        <v>0</v>
      </c>
      <c r="S657" s="131">
        <v>0</v>
      </c>
      <c r="T657" s="132">
        <v>0</v>
      </c>
      <c r="U657" s="149"/>
      <c r="V657" s="133">
        <v>0</v>
      </c>
      <c r="W657" s="131">
        <v>0</v>
      </c>
      <c r="X657" s="131">
        <v>0</v>
      </c>
      <c r="Y657" s="132">
        <v>0</v>
      </c>
      <c r="Z657" s="149"/>
      <c r="AA657" s="133">
        <v>0</v>
      </c>
      <c r="AB657" s="131">
        <v>0</v>
      </c>
      <c r="AC657" s="131">
        <v>0</v>
      </c>
      <c r="AD657" s="132">
        <v>0</v>
      </c>
      <c r="AE657" s="149"/>
      <c r="AF657" s="133">
        <v>0</v>
      </c>
      <c r="AG657" s="131">
        <v>0</v>
      </c>
      <c r="AH657" s="131">
        <v>0</v>
      </c>
      <c r="AI657" s="132">
        <v>0</v>
      </c>
      <c r="AJ657" s="133">
        <f t="shared" si="292"/>
        <v>118</v>
      </c>
      <c r="AK657" s="131">
        <f t="shared" si="293"/>
        <v>0</v>
      </c>
      <c r="AL657" s="131">
        <f t="shared" si="294"/>
        <v>0</v>
      </c>
      <c r="AM657" s="131">
        <f t="shared" si="295"/>
        <v>0</v>
      </c>
      <c r="AN657" s="136">
        <f t="shared" si="296"/>
        <v>0</v>
      </c>
      <c r="AO657" s="133">
        <f t="shared" si="297"/>
        <v>0</v>
      </c>
      <c r="AP657" s="131">
        <f t="shared" si="298"/>
        <v>0</v>
      </c>
      <c r="AQ657" s="131">
        <f t="shared" si="299"/>
        <v>0</v>
      </c>
      <c r="AR657" s="131">
        <f t="shared" si="300"/>
        <v>0</v>
      </c>
      <c r="AS657" s="136">
        <f t="shared" si="301"/>
        <v>0</v>
      </c>
      <c r="AT657" s="133">
        <f t="shared" si="302"/>
        <v>1</v>
      </c>
      <c r="AU657" s="131">
        <f t="shared" si="303"/>
        <v>0</v>
      </c>
      <c r="AV657" s="131">
        <f t="shared" si="304"/>
        <v>0</v>
      </c>
      <c r="AW657" s="131">
        <f t="shared" si="305"/>
        <v>0</v>
      </c>
      <c r="AX657" s="136">
        <f t="shared" si="306"/>
        <v>0</v>
      </c>
      <c r="AY657" s="133">
        <f t="shared" si="307"/>
        <v>3.1</v>
      </c>
      <c r="AZ657" s="131">
        <f t="shared" si="308"/>
        <v>0</v>
      </c>
      <c r="BA657" s="131">
        <f t="shared" si="309"/>
        <v>0</v>
      </c>
      <c r="BB657" s="131">
        <f t="shared" si="310"/>
        <v>0</v>
      </c>
      <c r="BC657" s="132">
        <f t="shared" si="311"/>
        <v>0</v>
      </c>
    </row>
    <row r="658" spans="1:55" x14ac:dyDescent="0.25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1311</v>
      </c>
      <c r="F658" s="149"/>
      <c r="G658" s="153">
        <f t="shared" si="288"/>
        <v>1</v>
      </c>
      <c r="H658" s="134">
        <f t="shared" si="289"/>
        <v>6</v>
      </c>
      <c r="I658" s="135">
        <f t="shared" si="290"/>
        <v>130.6</v>
      </c>
      <c r="J658" s="167">
        <f t="shared" si="291"/>
        <v>1002</v>
      </c>
      <c r="K658" s="149"/>
      <c r="L658" s="130">
        <v>0</v>
      </c>
      <c r="M658" s="131">
        <v>2</v>
      </c>
      <c r="N658" s="131">
        <v>19.799999999999997</v>
      </c>
      <c r="O658" s="132">
        <v>211</v>
      </c>
      <c r="P658" s="149"/>
      <c r="Q658" s="133">
        <v>0</v>
      </c>
      <c r="R658" s="131">
        <v>2</v>
      </c>
      <c r="S658" s="131">
        <v>80.3</v>
      </c>
      <c r="T658" s="132">
        <v>298</v>
      </c>
      <c r="U658" s="149"/>
      <c r="V658" s="133">
        <v>1</v>
      </c>
      <c r="W658" s="131">
        <v>0</v>
      </c>
      <c r="X658" s="131">
        <v>0.5</v>
      </c>
      <c r="Y658" s="132">
        <v>230</v>
      </c>
      <c r="Z658" s="149"/>
      <c r="AA658" s="133">
        <v>0</v>
      </c>
      <c r="AB658" s="131">
        <v>2</v>
      </c>
      <c r="AC658" s="131">
        <v>30</v>
      </c>
      <c r="AD658" s="132">
        <v>263</v>
      </c>
      <c r="AE658" s="149"/>
      <c r="AF658" s="133">
        <v>0</v>
      </c>
      <c r="AG658" s="131">
        <v>0</v>
      </c>
      <c r="AH658" s="131">
        <v>0</v>
      </c>
      <c r="AI658" s="132">
        <v>20</v>
      </c>
      <c r="AJ658" s="133">
        <f t="shared" si="292"/>
        <v>211</v>
      </c>
      <c r="AK658" s="131">
        <f t="shared" si="293"/>
        <v>298</v>
      </c>
      <c r="AL658" s="131">
        <f t="shared" si="294"/>
        <v>230</v>
      </c>
      <c r="AM658" s="131">
        <f t="shared" si="295"/>
        <v>263</v>
      </c>
      <c r="AN658" s="136">
        <f t="shared" si="296"/>
        <v>20</v>
      </c>
      <c r="AO658" s="133">
        <f t="shared" si="297"/>
        <v>0</v>
      </c>
      <c r="AP658" s="131">
        <f t="shared" si="298"/>
        <v>0</v>
      </c>
      <c r="AQ658" s="131">
        <f t="shared" si="299"/>
        <v>1</v>
      </c>
      <c r="AR658" s="131">
        <f t="shared" si="300"/>
        <v>0</v>
      </c>
      <c r="AS658" s="136">
        <f t="shared" si="301"/>
        <v>0</v>
      </c>
      <c r="AT658" s="133">
        <f t="shared" si="302"/>
        <v>2</v>
      </c>
      <c r="AU658" s="131">
        <f t="shared" si="303"/>
        <v>2</v>
      </c>
      <c r="AV658" s="131">
        <f t="shared" si="304"/>
        <v>0</v>
      </c>
      <c r="AW658" s="131">
        <f t="shared" si="305"/>
        <v>2</v>
      </c>
      <c r="AX658" s="136">
        <f t="shared" si="306"/>
        <v>0</v>
      </c>
      <c r="AY658" s="133">
        <f t="shared" si="307"/>
        <v>19.799999999999997</v>
      </c>
      <c r="AZ658" s="131">
        <f t="shared" si="308"/>
        <v>80.3</v>
      </c>
      <c r="BA658" s="131">
        <f t="shared" si="309"/>
        <v>0.5</v>
      </c>
      <c r="BB658" s="131">
        <f t="shared" si="310"/>
        <v>30</v>
      </c>
      <c r="BC658" s="132">
        <f t="shared" si="311"/>
        <v>0</v>
      </c>
    </row>
    <row r="659" spans="1:55" x14ac:dyDescent="0.25">
      <c r="A659" s="138" t="s">
        <v>1410</v>
      </c>
      <c r="B659" s="131" t="s">
        <v>47</v>
      </c>
      <c r="C659" s="131" t="s">
        <v>2093</v>
      </c>
      <c r="D659" s="131" t="s">
        <v>130</v>
      </c>
      <c r="E659" s="132" t="s">
        <v>1311</v>
      </c>
      <c r="F659" s="149"/>
      <c r="G659" s="153">
        <f t="shared" si="288"/>
        <v>0</v>
      </c>
      <c r="H659" s="134">
        <f t="shared" si="289"/>
        <v>16</v>
      </c>
      <c r="I659" s="135">
        <f t="shared" si="290"/>
        <v>255.59999999999997</v>
      </c>
      <c r="J659" s="167">
        <f t="shared" si="291"/>
        <v>1186</v>
      </c>
      <c r="K659" s="149"/>
      <c r="L659" s="130">
        <v>0</v>
      </c>
      <c r="M659" s="131">
        <v>5</v>
      </c>
      <c r="N659" s="131">
        <v>52.5</v>
      </c>
      <c r="O659" s="132">
        <v>274</v>
      </c>
      <c r="P659" s="149"/>
      <c r="Q659" s="133">
        <v>0</v>
      </c>
      <c r="R659" s="131">
        <v>2</v>
      </c>
      <c r="S659" s="131">
        <v>64.399999999999991</v>
      </c>
      <c r="T659" s="132">
        <v>294</v>
      </c>
      <c r="U659" s="149"/>
      <c r="V659" s="133">
        <v>0</v>
      </c>
      <c r="W659" s="131">
        <v>2</v>
      </c>
      <c r="X659" s="131">
        <v>27.5</v>
      </c>
      <c r="Y659" s="132">
        <v>300</v>
      </c>
      <c r="Z659" s="149"/>
      <c r="AA659" s="133">
        <v>0</v>
      </c>
      <c r="AB659" s="131">
        <v>7</v>
      </c>
      <c r="AC659" s="131">
        <v>103.5</v>
      </c>
      <c r="AD659" s="132">
        <v>298</v>
      </c>
      <c r="AE659" s="149"/>
      <c r="AF659" s="133">
        <v>0</v>
      </c>
      <c r="AG659" s="131">
        <v>2</v>
      </c>
      <c r="AH659" s="131">
        <v>35.200000000000003</v>
      </c>
      <c r="AI659" s="132">
        <v>294</v>
      </c>
      <c r="AJ659" s="133">
        <f t="shared" si="292"/>
        <v>274</v>
      </c>
      <c r="AK659" s="131">
        <f t="shared" si="293"/>
        <v>294</v>
      </c>
      <c r="AL659" s="131">
        <f t="shared" si="294"/>
        <v>300</v>
      </c>
      <c r="AM659" s="131">
        <f t="shared" si="295"/>
        <v>298</v>
      </c>
      <c r="AN659" s="136">
        <f t="shared" si="296"/>
        <v>294</v>
      </c>
      <c r="AO659" s="133">
        <f t="shared" si="297"/>
        <v>0</v>
      </c>
      <c r="AP659" s="131">
        <f t="shared" si="298"/>
        <v>0</v>
      </c>
      <c r="AQ659" s="131">
        <f t="shared" si="299"/>
        <v>0</v>
      </c>
      <c r="AR659" s="131">
        <f t="shared" si="300"/>
        <v>0</v>
      </c>
      <c r="AS659" s="136">
        <f t="shared" si="301"/>
        <v>0</v>
      </c>
      <c r="AT659" s="133">
        <f t="shared" si="302"/>
        <v>5</v>
      </c>
      <c r="AU659" s="131">
        <f t="shared" si="303"/>
        <v>2</v>
      </c>
      <c r="AV659" s="131">
        <f t="shared" si="304"/>
        <v>2</v>
      </c>
      <c r="AW659" s="131">
        <f t="shared" si="305"/>
        <v>7</v>
      </c>
      <c r="AX659" s="136">
        <f t="shared" si="306"/>
        <v>2</v>
      </c>
      <c r="AY659" s="133">
        <f t="shared" si="307"/>
        <v>52.5</v>
      </c>
      <c r="AZ659" s="131">
        <f t="shared" si="308"/>
        <v>64.399999999999991</v>
      </c>
      <c r="BA659" s="131">
        <f t="shared" si="309"/>
        <v>27.5</v>
      </c>
      <c r="BB659" s="131">
        <f t="shared" si="310"/>
        <v>103.5</v>
      </c>
      <c r="BC659" s="132">
        <f t="shared" si="311"/>
        <v>35.200000000000003</v>
      </c>
    </row>
    <row r="660" spans="1:55" x14ac:dyDescent="0.25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49"/>
      <c r="G660" s="153">
        <f t="shared" si="288"/>
        <v>0</v>
      </c>
      <c r="H660" s="134">
        <f t="shared" si="289"/>
        <v>0</v>
      </c>
      <c r="I660" s="135">
        <f t="shared" si="290"/>
        <v>0</v>
      </c>
      <c r="J660" s="167">
        <f t="shared" si="291"/>
        <v>0</v>
      </c>
      <c r="K660" s="149"/>
      <c r="L660" s="130">
        <v>0</v>
      </c>
      <c r="M660" s="131">
        <v>0</v>
      </c>
      <c r="N660" s="131">
        <v>0</v>
      </c>
      <c r="O660" s="132">
        <v>0</v>
      </c>
      <c r="P660" s="149"/>
      <c r="Q660" s="133">
        <v>0</v>
      </c>
      <c r="R660" s="131">
        <v>0</v>
      </c>
      <c r="S660" s="131">
        <v>0</v>
      </c>
      <c r="T660" s="132">
        <v>0</v>
      </c>
      <c r="U660" s="149"/>
      <c r="V660" s="133">
        <v>0</v>
      </c>
      <c r="W660" s="131">
        <v>0</v>
      </c>
      <c r="X660" s="131">
        <v>0</v>
      </c>
      <c r="Y660" s="132">
        <v>0</v>
      </c>
      <c r="Z660" s="149"/>
      <c r="AA660" s="133">
        <v>0</v>
      </c>
      <c r="AB660" s="131">
        <v>0</v>
      </c>
      <c r="AC660" s="131">
        <v>0</v>
      </c>
      <c r="AD660" s="132">
        <v>0</v>
      </c>
      <c r="AE660" s="149"/>
      <c r="AF660" s="133">
        <v>0</v>
      </c>
      <c r="AG660" s="131">
        <v>0</v>
      </c>
      <c r="AH660" s="131">
        <v>0</v>
      </c>
      <c r="AI660" s="132">
        <v>0</v>
      </c>
      <c r="AJ660" s="133">
        <f t="shared" si="292"/>
        <v>0</v>
      </c>
      <c r="AK660" s="131">
        <f t="shared" si="293"/>
        <v>0</v>
      </c>
      <c r="AL660" s="131">
        <f t="shared" si="294"/>
        <v>0</v>
      </c>
      <c r="AM660" s="131">
        <f t="shared" si="295"/>
        <v>0</v>
      </c>
      <c r="AN660" s="136">
        <f t="shared" si="296"/>
        <v>0</v>
      </c>
      <c r="AO660" s="133">
        <f t="shared" si="297"/>
        <v>0</v>
      </c>
      <c r="AP660" s="131">
        <f t="shared" si="298"/>
        <v>0</v>
      </c>
      <c r="AQ660" s="131">
        <f t="shared" si="299"/>
        <v>0</v>
      </c>
      <c r="AR660" s="131">
        <f t="shared" si="300"/>
        <v>0</v>
      </c>
      <c r="AS660" s="136">
        <f t="shared" si="301"/>
        <v>0</v>
      </c>
      <c r="AT660" s="133">
        <f t="shared" si="302"/>
        <v>0</v>
      </c>
      <c r="AU660" s="131">
        <f t="shared" si="303"/>
        <v>0</v>
      </c>
      <c r="AV660" s="131">
        <f t="shared" si="304"/>
        <v>0</v>
      </c>
      <c r="AW660" s="131">
        <f t="shared" si="305"/>
        <v>0</v>
      </c>
      <c r="AX660" s="136">
        <f t="shared" si="306"/>
        <v>0</v>
      </c>
      <c r="AY660" s="133">
        <f t="shared" si="307"/>
        <v>0</v>
      </c>
      <c r="AZ660" s="131">
        <f t="shared" si="308"/>
        <v>0</v>
      </c>
      <c r="BA660" s="131">
        <f t="shared" si="309"/>
        <v>0</v>
      </c>
      <c r="BB660" s="131">
        <f t="shared" si="310"/>
        <v>0</v>
      </c>
      <c r="BC660" s="132">
        <f t="shared" si="311"/>
        <v>0</v>
      </c>
    </row>
    <row r="661" spans="1:55" x14ac:dyDescent="0.25">
      <c r="A661" s="138" t="s">
        <v>1412</v>
      </c>
      <c r="B661" s="131" t="s">
        <v>49</v>
      </c>
      <c r="C661" s="131" t="s">
        <v>425</v>
      </c>
      <c r="D661" s="131" t="s">
        <v>1924</v>
      </c>
      <c r="E661" s="132" t="s">
        <v>1314</v>
      </c>
      <c r="F661" s="149"/>
      <c r="G661" s="153">
        <f t="shared" si="288"/>
        <v>0</v>
      </c>
      <c r="H661" s="134">
        <f t="shared" si="289"/>
        <v>0</v>
      </c>
      <c r="I661" s="135">
        <f t="shared" si="290"/>
        <v>0</v>
      </c>
      <c r="J661" s="167">
        <f t="shared" si="291"/>
        <v>0</v>
      </c>
      <c r="K661" s="149"/>
      <c r="L661" s="130">
        <v>0</v>
      </c>
      <c r="M661" s="131">
        <v>0</v>
      </c>
      <c r="N661" s="131">
        <v>0</v>
      </c>
      <c r="O661" s="132">
        <v>0</v>
      </c>
      <c r="P661" s="149"/>
      <c r="Q661" s="133">
        <v>0</v>
      </c>
      <c r="R661" s="131">
        <v>0</v>
      </c>
      <c r="S661" s="131">
        <v>0</v>
      </c>
      <c r="T661" s="132">
        <v>0</v>
      </c>
      <c r="U661" s="149"/>
      <c r="V661" s="133">
        <v>0</v>
      </c>
      <c r="W661" s="131">
        <v>0</v>
      </c>
      <c r="X661" s="131">
        <v>0</v>
      </c>
      <c r="Y661" s="132">
        <v>0</v>
      </c>
      <c r="Z661" s="149"/>
      <c r="AA661" s="133">
        <v>0</v>
      </c>
      <c r="AB661" s="131">
        <v>0</v>
      </c>
      <c r="AC661" s="131">
        <v>0</v>
      </c>
      <c r="AD661" s="132">
        <v>0</v>
      </c>
      <c r="AE661" s="149"/>
      <c r="AF661" s="133">
        <v>0</v>
      </c>
      <c r="AG661" s="131">
        <v>0</v>
      </c>
      <c r="AH661" s="131">
        <v>0</v>
      </c>
      <c r="AI661" s="132">
        <v>0</v>
      </c>
      <c r="AJ661" s="133">
        <f t="shared" si="292"/>
        <v>0</v>
      </c>
      <c r="AK661" s="131">
        <f t="shared" si="293"/>
        <v>0</v>
      </c>
      <c r="AL661" s="131">
        <f t="shared" si="294"/>
        <v>0</v>
      </c>
      <c r="AM661" s="131">
        <f t="shared" si="295"/>
        <v>0</v>
      </c>
      <c r="AN661" s="136">
        <f t="shared" si="296"/>
        <v>0</v>
      </c>
      <c r="AO661" s="133">
        <f t="shared" si="297"/>
        <v>0</v>
      </c>
      <c r="AP661" s="131">
        <f t="shared" si="298"/>
        <v>0</v>
      </c>
      <c r="AQ661" s="131">
        <f t="shared" si="299"/>
        <v>0</v>
      </c>
      <c r="AR661" s="131">
        <f t="shared" si="300"/>
        <v>0</v>
      </c>
      <c r="AS661" s="136">
        <f t="shared" si="301"/>
        <v>0</v>
      </c>
      <c r="AT661" s="133">
        <f t="shared" si="302"/>
        <v>0</v>
      </c>
      <c r="AU661" s="131">
        <f t="shared" si="303"/>
        <v>0</v>
      </c>
      <c r="AV661" s="131">
        <f t="shared" si="304"/>
        <v>0</v>
      </c>
      <c r="AW661" s="131">
        <f t="shared" si="305"/>
        <v>0</v>
      </c>
      <c r="AX661" s="136">
        <f t="shared" si="306"/>
        <v>0</v>
      </c>
      <c r="AY661" s="133">
        <f t="shared" si="307"/>
        <v>0</v>
      </c>
      <c r="AZ661" s="131">
        <f t="shared" si="308"/>
        <v>0</v>
      </c>
      <c r="BA661" s="131">
        <f t="shared" si="309"/>
        <v>0</v>
      </c>
      <c r="BB661" s="131">
        <f t="shared" si="310"/>
        <v>0</v>
      </c>
      <c r="BC661" s="132">
        <f t="shared" si="311"/>
        <v>0</v>
      </c>
    </row>
    <row r="662" spans="1:55" x14ac:dyDescent="0.25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1313</v>
      </c>
      <c r="F662" s="149"/>
      <c r="G662" s="153">
        <f t="shared" si="288"/>
        <v>0</v>
      </c>
      <c r="H662" s="134">
        <f t="shared" si="289"/>
        <v>0</v>
      </c>
      <c r="I662" s="135">
        <f t="shared" si="290"/>
        <v>0</v>
      </c>
      <c r="J662" s="167">
        <f t="shared" si="291"/>
        <v>0</v>
      </c>
      <c r="K662" s="149"/>
      <c r="L662" s="130">
        <v>0</v>
      </c>
      <c r="M662" s="131">
        <v>0</v>
      </c>
      <c r="N662" s="131">
        <v>0</v>
      </c>
      <c r="O662" s="132">
        <v>0</v>
      </c>
      <c r="P662" s="149"/>
      <c r="Q662" s="133">
        <v>0</v>
      </c>
      <c r="R662" s="131">
        <v>0</v>
      </c>
      <c r="S662" s="131">
        <v>0</v>
      </c>
      <c r="T662" s="132">
        <v>0</v>
      </c>
      <c r="U662" s="149"/>
      <c r="V662" s="133">
        <v>0</v>
      </c>
      <c r="W662" s="131">
        <v>0</v>
      </c>
      <c r="X662" s="131">
        <v>0</v>
      </c>
      <c r="Y662" s="132">
        <v>0</v>
      </c>
      <c r="Z662" s="149"/>
      <c r="AA662" s="133">
        <v>0</v>
      </c>
      <c r="AB662" s="131">
        <v>0</v>
      </c>
      <c r="AC662" s="131">
        <v>0</v>
      </c>
      <c r="AD662" s="132">
        <v>0</v>
      </c>
      <c r="AE662" s="149"/>
      <c r="AF662" s="133">
        <v>0</v>
      </c>
      <c r="AG662" s="131">
        <v>0</v>
      </c>
      <c r="AH662" s="131">
        <v>0</v>
      </c>
      <c r="AI662" s="132">
        <v>0</v>
      </c>
      <c r="AJ662" s="133">
        <f t="shared" si="292"/>
        <v>0</v>
      </c>
      <c r="AK662" s="131">
        <f t="shared" si="293"/>
        <v>0</v>
      </c>
      <c r="AL662" s="131">
        <f t="shared" si="294"/>
        <v>0</v>
      </c>
      <c r="AM662" s="131">
        <f t="shared" si="295"/>
        <v>0</v>
      </c>
      <c r="AN662" s="136">
        <f t="shared" si="296"/>
        <v>0</v>
      </c>
      <c r="AO662" s="133">
        <f t="shared" si="297"/>
        <v>0</v>
      </c>
      <c r="AP662" s="131">
        <f t="shared" si="298"/>
        <v>0</v>
      </c>
      <c r="AQ662" s="131">
        <f t="shared" si="299"/>
        <v>0</v>
      </c>
      <c r="AR662" s="131">
        <f t="shared" si="300"/>
        <v>0</v>
      </c>
      <c r="AS662" s="136">
        <f t="shared" si="301"/>
        <v>0</v>
      </c>
      <c r="AT662" s="133">
        <f t="shared" si="302"/>
        <v>0</v>
      </c>
      <c r="AU662" s="131">
        <f t="shared" si="303"/>
        <v>0</v>
      </c>
      <c r="AV662" s="131">
        <f t="shared" si="304"/>
        <v>0</v>
      </c>
      <c r="AW662" s="131">
        <f t="shared" si="305"/>
        <v>0</v>
      </c>
      <c r="AX662" s="136">
        <f t="shared" si="306"/>
        <v>0</v>
      </c>
      <c r="AY662" s="133">
        <f t="shared" si="307"/>
        <v>0</v>
      </c>
      <c r="AZ662" s="131">
        <f t="shared" si="308"/>
        <v>0</v>
      </c>
      <c r="BA662" s="131">
        <f t="shared" si="309"/>
        <v>0</v>
      </c>
      <c r="BB662" s="131">
        <f t="shared" si="310"/>
        <v>0</v>
      </c>
      <c r="BC662" s="132">
        <f t="shared" si="311"/>
        <v>0</v>
      </c>
    </row>
    <row r="663" spans="1:55" x14ac:dyDescent="0.25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1314</v>
      </c>
      <c r="F663" s="149"/>
      <c r="G663" s="153">
        <f t="shared" si="288"/>
        <v>0</v>
      </c>
      <c r="H663" s="134">
        <f t="shared" si="289"/>
        <v>0</v>
      </c>
      <c r="I663" s="135">
        <f t="shared" si="290"/>
        <v>0</v>
      </c>
      <c r="J663" s="167">
        <f t="shared" si="291"/>
        <v>0</v>
      </c>
      <c r="K663" s="149"/>
      <c r="L663" s="130">
        <v>0</v>
      </c>
      <c r="M663" s="131">
        <v>0</v>
      </c>
      <c r="N663" s="131">
        <v>0</v>
      </c>
      <c r="O663" s="132">
        <v>0</v>
      </c>
      <c r="P663" s="149"/>
      <c r="Q663" s="133">
        <v>0</v>
      </c>
      <c r="R663" s="131">
        <v>0</v>
      </c>
      <c r="S663" s="131">
        <v>0</v>
      </c>
      <c r="T663" s="132">
        <v>0</v>
      </c>
      <c r="U663" s="149"/>
      <c r="V663" s="133">
        <v>0</v>
      </c>
      <c r="W663" s="131">
        <v>0</v>
      </c>
      <c r="X663" s="131">
        <v>0</v>
      </c>
      <c r="Y663" s="132">
        <v>0</v>
      </c>
      <c r="Z663" s="149"/>
      <c r="AA663" s="133">
        <v>0</v>
      </c>
      <c r="AB663" s="131">
        <v>0</v>
      </c>
      <c r="AC663" s="131">
        <v>0</v>
      </c>
      <c r="AD663" s="132">
        <v>0</v>
      </c>
      <c r="AE663" s="149"/>
      <c r="AF663" s="133">
        <v>0</v>
      </c>
      <c r="AG663" s="131">
        <v>0</v>
      </c>
      <c r="AH663" s="131">
        <v>0</v>
      </c>
      <c r="AI663" s="132">
        <v>0</v>
      </c>
      <c r="AJ663" s="133">
        <f t="shared" si="292"/>
        <v>0</v>
      </c>
      <c r="AK663" s="131">
        <f t="shared" si="293"/>
        <v>0</v>
      </c>
      <c r="AL663" s="131">
        <f t="shared" si="294"/>
        <v>0</v>
      </c>
      <c r="AM663" s="131">
        <f t="shared" si="295"/>
        <v>0</v>
      </c>
      <c r="AN663" s="136">
        <f t="shared" si="296"/>
        <v>0</v>
      </c>
      <c r="AO663" s="133">
        <f t="shared" si="297"/>
        <v>0</v>
      </c>
      <c r="AP663" s="131">
        <f t="shared" si="298"/>
        <v>0</v>
      </c>
      <c r="AQ663" s="131">
        <f t="shared" si="299"/>
        <v>0</v>
      </c>
      <c r="AR663" s="131">
        <f t="shared" si="300"/>
        <v>0</v>
      </c>
      <c r="AS663" s="136">
        <f t="shared" si="301"/>
        <v>0</v>
      </c>
      <c r="AT663" s="133">
        <f t="shared" si="302"/>
        <v>0</v>
      </c>
      <c r="AU663" s="131">
        <f t="shared" si="303"/>
        <v>0</v>
      </c>
      <c r="AV663" s="131">
        <f t="shared" si="304"/>
        <v>0</v>
      </c>
      <c r="AW663" s="131">
        <f t="shared" si="305"/>
        <v>0</v>
      </c>
      <c r="AX663" s="136">
        <f t="shared" si="306"/>
        <v>0</v>
      </c>
      <c r="AY663" s="133">
        <f t="shared" si="307"/>
        <v>0</v>
      </c>
      <c r="AZ663" s="131">
        <f t="shared" si="308"/>
        <v>0</v>
      </c>
      <c r="BA663" s="131">
        <f t="shared" si="309"/>
        <v>0</v>
      </c>
      <c r="BB663" s="131">
        <f t="shared" si="310"/>
        <v>0</v>
      </c>
      <c r="BC663" s="132">
        <f t="shared" si="311"/>
        <v>0</v>
      </c>
    </row>
    <row r="664" spans="1:55" x14ac:dyDescent="0.25">
      <c r="A664" s="138" t="s">
        <v>1417</v>
      </c>
      <c r="B664" s="131" t="s">
        <v>43</v>
      </c>
      <c r="C664" s="131" t="s">
        <v>1418</v>
      </c>
      <c r="D664" s="131" t="s">
        <v>1419</v>
      </c>
      <c r="E664" s="132" t="s">
        <v>1311</v>
      </c>
      <c r="F664" s="149"/>
      <c r="G664" s="153">
        <f t="shared" si="288"/>
        <v>0</v>
      </c>
      <c r="H664" s="134">
        <f t="shared" si="289"/>
        <v>2</v>
      </c>
      <c r="I664" s="135">
        <f t="shared" si="290"/>
        <v>43.5</v>
      </c>
      <c r="J664" s="167">
        <f t="shared" si="291"/>
        <v>551</v>
      </c>
      <c r="K664" s="149"/>
      <c r="L664" s="130">
        <v>0</v>
      </c>
      <c r="M664" s="131">
        <v>0</v>
      </c>
      <c r="N664" s="131">
        <v>0</v>
      </c>
      <c r="O664" s="132">
        <v>20</v>
      </c>
      <c r="P664" s="149"/>
      <c r="Q664" s="133">
        <v>0</v>
      </c>
      <c r="R664" s="131">
        <v>1</v>
      </c>
      <c r="S664" s="131">
        <v>42</v>
      </c>
      <c r="T664" s="132">
        <v>286</v>
      </c>
      <c r="U664" s="149"/>
      <c r="V664" s="133">
        <v>0</v>
      </c>
      <c r="W664" s="131">
        <v>0</v>
      </c>
      <c r="X664" s="131">
        <v>0</v>
      </c>
      <c r="Y664" s="132">
        <v>20</v>
      </c>
      <c r="Z664" s="149"/>
      <c r="AA664" s="133">
        <v>0</v>
      </c>
      <c r="AB664" s="131">
        <v>0</v>
      </c>
      <c r="AC664" s="131">
        <v>0</v>
      </c>
      <c r="AD664" s="132">
        <v>20</v>
      </c>
      <c r="AE664" s="149"/>
      <c r="AF664" s="133">
        <v>0</v>
      </c>
      <c r="AG664" s="131">
        <v>1</v>
      </c>
      <c r="AH664" s="131">
        <v>1.5</v>
      </c>
      <c r="AI664" s="132">
        <v>225</v>
      </c>
      <c r="AJ664" s="133">
        <f t="shared" si="292"/>
        <v>20</v>
      </c>
      <c r="AK664" s="131">
        <f t="shared" si="293"/>
        <v>286</v>
      </c>
      <c r="AL664" s="131">
        <f t="shared" si="294"/>
        <v>20</v>
      </c>
      <c r="AM664" s="131">
        <f t="shared" si="295"/>
        <v>20</v>
      </c>
      <c r="AN664" s="136">
        <f t="shared" si="296"/>
        <v>225</v>
      </c>
      <c r="AO664" s="133">
        <f t="shared" si="297"/>
        <v>0</v>
      </c>
      <c r="AP664" s="131">
        <f t="shared" si="298"/>
        <v>0</v>
      </c>
      <c r="AQ664" s="131">
        <f t="shared" si="299"/>
        <v>0</v>
      </c>
      <c r="AR664" s="131">
        <f t="shared" si="300"/>
        <v>0</v>
      </c>
      <c r="AS664" s="136">
        <f t="shared" si="301"/>
        <v>0</v>
      </c>
      <c r="AT664" s="133">
        <f t="shared" si="302"/>
        <v>0</v>
      </c>
      <c r="AU664" s="131">
        <f t="shared" si="303"/>
        <v>1</v>
      </c>
      <c r="AV664" s="131">
        <f t="shared" si="304"/>
        <v>0</v>
      </c>
      <c r="AW664" s="131">
        <f t="shared" si="305"/>
        <v>0</v>
      </c>
      <c r="AX664" s="136">
        <f t="shared" si="306"/>
        <v>1</v>
      </c>
      <c r="AY664" s="133">
        <f t="shared" si="307"/>
        <v>0</v>
      </c>
      <c r="AZ664" s="131">
        <f t="shared" si="308"/>
        <v>42</v>
      </c>
      <c r="BA664" s="131">
        <f t="shared" si="309"/>
        <v>0</v>
      </c>
      <c r="BB664" s="131">
        <f t="shared" si="310"/>
        <v>0</v>
      </c>
      <c r="BC664" s="132">
        <f t="shared" si="311"/>
        <v>1.5</v>
      </c>
    </row>
    <row r="665" spans="1:55" x14ac:dyDescent="0.25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49"/>
      <c r="G665" s="153">
        <f t="shared" si="288"/>
        <v>0</v>
      </c>
      <c r="H665" s="134">
        <f t="shared" si="289"/>
        <v>7</v>
      </c>
      <c r="I665" s="135">
        <f t="shared" si="290"/>
        <v>86.300000000000011</v>
      </c>
      <c r="J665" s="167">
        <f t="shared" si="291"/>
        <v>1039</v>
      </c>
      <c r="K665" s="149"/>
      <c r="L665" s="130">
        <v>0</v>
      </c>
      <c r="M665" s="131">
        <v>3</v>
      </c>
      <c r="N665" s="131">
        <v>42.3</v>
      </c>
      <c r="O665" s="132">
        <v>262</v>
      </c>
      <c r="P665" s="149"/>
      <c r="Q665" s="133">
        <v>0</v>
      </c>
      <c r="R665" s="131">
        <v>2</v>
      </c>
      <c r="S665" s="131">
        <v>19</v>
      </c>
      <c r="T665" s="132">
        <v>279</v>
      </c>
      <c r="U665" s="149"/>
      <c r="V665" s="133">
        <v>0</v>
      </c>
      <c r="W665" s="131">
        <v>0</v>
      </c>
      <c r="X665" s="131">
        <v>0</v>
      </c>
      <c r="Y665" s="132">
        <v>20</v>
      </c>
      <c r="Z665" s="149"/>
      <c r="AA665" s="133">
        <v>0</v>
      </c>
      <c r="AB665" s="131">
        <v>1</v>
      </c>
      <c r="AC665" s="131">
        <v>18.600000000000001</v>
      </c>
      <c r="AD665" s="132">
        <v>239</v>
      </c>
      <c r="AE665" s="149"/>
      <c r="AF665" s="133">
        <v>0</v>
      </c>
      <c r="AG665" s="131">
        <v>1</v>
      </c>
      <c r="AH665" s="131">
        <v>6.4</v>
      </c>
      <c r="AI665" s="132">
        <v>259</v>
      </c>
      <c r="AJ665" s="133">
        <f t="shared" si="292"/>
        <v>262</v>
      </c>
      <c r="AK665" s="131">
        <f t="shared" si="293"/>
        <v>279</v>
      </c>
      <c r="AL665" s="131">
        <f t="shared" si="294"/>
        <v>20</v>
      </c>
      <c r="AM665" s="131">
        <f t="shared" si="295"/>
        <v>239</v>
      </c>
      <c r="AN665" s="136">
        <f t="shared" si="296"/>
        <v>259</v>
      </c>
      <c r="AO665" s="133">
        <f t="shared" si="297"/>
        <v>0</v>
      </c>
      <c r="AP665" s="131">
        <f t="shared" si="298"/>
        <v>0</v>
      </c>
      <c r="AQ665" s="131">
        <f t="shared" si="299"/>
        <v>0</v>
      </c>
      <c r="AR665" s="131">
        <f t="shared" si="300"/>
        <v>0</v>
      </c>
      <c r="AS665" s="136">
        <f t="shared" si="301"/>
        <v>0</v>
      </c>
      <c r="AT665" s="133">
        <f t="shared" si="302"/>
        <v>3</v>
      </c>
      <c r="AU665" s="131">
        <f t="shared" si="303"/>
        <v>2</v>
      </c>
      <c r="AV665" s="131">
        <f t="shared" si="304"/>
        <v>0</v>
      </c>
      <c r="AW665" s="131">
        <f t="shared" si="305"/>
        <v>1</v>
      </c>
      <c r="AX665" s="136">
        <f t="shared" si="306"/>
        <v>1</v>
      </c>
      <c r="AY665" s="133">
        <f t="shared" si="307"/>
        <v>42.3</v>
      </c>
      <c r="AZ665" s="131">
        <f t="shared" si="308"/>
        <v>19</v>
      </c>
      <c r="BA665" s="131">
        <f t="shared" si="309"/>
        <v>0</v>
      </c>
      <c r="BB665" s="131">
        <f t="shared" si="310"/>
        <v>18.600000000000001</v>
      </c>
      <c r="BC665" s="132">
        <f t="shared" si="311"/>
        <v>6.4</v>
      </c>
    </row>
    <row r="666" spans="1:55" x14ac:dyDescent="0.25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49"/>
      <c r="G666" s="153">
        <f t="shared" si="288"/>
        <v>0</v>
      </c>
      <c r="H666" s="134">
        <f t="shared" si="289"/>
        <v>0</v>
      </c>
      <c r="I666" s="135">
        <f t="shared" si="290"/>
        <v>0</v>
      </c>
      <c r="J666" s="167">
        <f t="shared" si="291"/>
        <v>0</v>
      </c>
      <c r="K666" s="149"/>
      <c r="L666" s="130">
        <v>0</v>
      </c>
      <c r="M666" s="131">
        <v>0</v>
      </c>
      <c r="N666" s="131">
        <v>0</v>
      </c>
      <c r="O666" s="132">
        <v>0</v>
      </c>
      <c r="P666" s="149"/>
      <c r="Q666" s="133">
        <v>0</v>
      </c>
      <c r="R666" s="131">
        <v>0</v>
      </c>
      <c r="S666" s="131">
        <v>0</v>
      </c>
      <c r="T666" s="132">
        <v>0</v>
      </c>
      <c r="U666" s="149"/>
      <c r="V666" s="133">
        <v>0</v>
      </c>
      <c r="W666" s="131">
        <v>0</v>
      </c>
      <c r="X666" s="131">
        <v>0</v>
      </c>
      <c r="Y666" s="132">
        <v>0</v>
      </c>
      <c r="Z666" s="149"/>
      <c r="AA666" s="133">
        <v>0</v>
      </c>
      <c r="AB666" s="131">
        <v>0</v>
      </c>
      <c r="AC666" s="131">
        <v>0</v>
      </c>
      <c r="AD666" s="132">
        <v>0</v>
      </c>
      <c r="AE666" s="149"/>
      <c r="AF666" s="133">
        <v>0</v>
      </c>
      <c r="AG666" s="131">
        <v>0</v>
      </c>
      <c r="AH666" s="131">
        <v>0</v>
      </c>
      <c r="AI666" s="132">
        <v>0</v>
      </c>
      <c r="AJ666" s="133">
        <f t="shared" si="292"/>
        <v>0</v>
      </c>
      <c r="AK666" s="131">
        <f t="shared" si="293"/>
        <v>0</v>
      </c>
      <c r="AL666" s="131">
        <f t="shared" si="294"/>
        <v>0</v>
      </c>
      <c r="AM666" s="131">
        <f t="shared" si="295"/>
        <v>0</v>
      </c>
      <c r="AN666" s="136">
        <f t="shared" si="296"/>
        <v>0</v>
      </c>
      <c r="AO666" s="133">
        <f t="shared" si="297"/>
        <v>0</v>
      </c>
      <c r="AP666" s="131">
        <f t="shared" si="298"/>
        <v>0</v>
      </c>
      <c r="AQ666" s="131">
        <f t="shared" si="299"/>
        <v>0</v>
      </c>
      <c r="AR666" s="131">
        <f t="shared" si="300"/>
        <v>0</v>
      </c>
      <c r="AS666" s="136">
        <f t="shared" si="301"/>
        <v>0</v>
      </c>
      <c r="AT666" s="133">
        <f t="shared" si="302"/>
        <v>0</v>
      </c>
      <c r="AU666" s="131">
        <f t="shared" si="303"/>
        <v>0</v>
      </c>
      <c r="AV666" s="131">
        <f t="shared" si="304"/>
        <v>0</v>
      </c>
      <c r="AW666" s="131">
        <f t="shared" si="305"/>
        <v>0</v>
      </c>
      <c r="AX666" s="136">
        <f t="shared" si="306"/>
        <v>0</v>
      </c>
      <c r="AY666" s="133">
        <f t="shared" si="307"/>
        <v>0</v>
      </c>
      <c r="AZ666" s="131">
        <f t="shared" si="308"/>
        <v>0</v>
      </c>
      <c r="BA666" s="131">
        <f t="shared" si="309"/>
        <v>0</v>
      </c>
      <c r="BB666" s="131">
        <f t="shared" si="310"/>
        <v>0</v>
      </c>
      <c r="BC666" s="132">
        <f t="shared" si="311"/>
        <v>0</v>
      </c>
    </row>
    <row r="667" spans="1:55" x14ac:dyDescent="0.25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49"/>
      <c r="G667" s="153">
        <f t="shared" si="288"/>
        <v>0</v>
      </c>
      <c r="H667" s="134">
        <f t="shared" si="289"/>
        <v>0</v>
      </c>
      <c r="I667" s="135">
        <f t="shared" si="290"/>
        <v>0</v>
      </c>
      <c r="J667" s="167">
        <f t="shared" si="291"/>
        <v>0</v>
      </c>
      <c r="K667" s="149"/>
      <c r="L667" s="130">
        <v>0</v>
      </c>
      <c r="M667" s="131">
        <v>0</v>
      </c>
      <c r="N667" s="131">
        <v>0</v>
      </c>
      <c r="O667" s="132">
        <v>0</v>
      </c>
      <c r="P667" s="149"/>
      <c r="Q667" s="133">
        <v>0</v>
      </c>
      <c r="R667" s="131">
        <v>0</v>
      </c>
      <c r="S667" s="131">
        <v>0</v>
      </c>
      <c r="T667" s="132">
        <v>0</v>
      </c>
      <c r="U667" s="149"/>
      <c r="V667" s="133">
        <v>0</v>
      </c>
      <c r="W667" s="131">
        <v>0</v>
      </c>
      <c r="X667" s="131">
        <v>0</v>
      </c>
      <c r="Y667" s="132">
        <v>0</v>
      </c>
      <c r="Z667" s="149"/>
      <c r="AA667" s="133">
        <v>0</v>
      </c>
      <c r="AB667" s="131">
        <v>0</v>
      </c>
      <c r="AC667" s="131">
        <v>0</v>
      </c>
      <c r="AD667" s="132">
        <v>0</v>
      </c>
      <c r="AE667" s="149"/>
      <c r="AF667" s="133">
        <v>0</v>
      </c>
      <c r="AG667" s="131">
        <v>0</v>
      </c>
      <c r="AH667" s="131">
        <v>0</v>
      </c>
      <c r="AI667" s="132">
        <v>0</v>
      </c>
      <c r="AJ667" s="133">
        <f t="shared" si="292"/>
        <v>0</v>
      </c>
      <c r="AK667" s="131">
        <f t="shared" si="293"/>
        <v>0</v>
      </c>
      <c r="AL667" s="131">
        <f t="shared" si="294"/>
        <v>0</v>
      </c>
      <c r="AM667" s="131">
        <f t="shared" si="295"/>
        <v>0</v>
      </c>
      <c r="AN667" s="136">
        <f t="shared" si="296"/>
        <v>0</v>
      </c>
      <c r="AO667" s="133">
        <f t="shared" si="297"/>
        <v>0</v>
      </c>
      <c r="AP667" s="131">
        <f t="shared" si="298"/>
        <v>0</v>
      </c>
      <c r="AQ667" s="131">
        <f t="shared" si="299"/>
        <v>0</v>
      </c>
      <c r="AR667" s="131">
        <f t="shared" si="300"/>
        <v>0</v>
      </c>
      <c r="AS667" s="136">
        <f t="shared" si="301"/>
        <v>0</v>
      </c>
      <c r="AT667" s="133">
        <f t="shared" si="302"/>
        <v>0</v>
      </c>
      <c r="AU667" s="131">
        <f t="shared" si="303"/>
        <v>0</v>
      </c>
      <c r="AV667" s="131">
        <f t="shared" si="304"/>
        <v>0</v>
      </c>
      <c r="AW667" s="131">
        <f t="shared" si="305"/>
        <v>0</v>
      </c>
      <c r="AX667" s="136">
        <f t="shared" si="306"/>
        <v>0</v>
      </c>
      <c r="AY667" s="133">
        <f t="shared" si="307"/>
        <v>0</v>
      </c>
      <c r="AZ667" s="131">
        <f t="shared" si="308"/>
        <v>0</v>
      </c>
      <c r="BA667" s="131">
        <f t="shared" si="309"/>
        <v>0</v>
      </c>
      <c r="BB667" s="131">
        <f t="shared" si="310"/>
        <v>0</v>
      </c>
      <c r="BC667" s="132">
        <f t="shared" si="311"/>
        <v>0</v>
      </c>
    </row>
    <row r="668" spans="1:55" x14ac:dyDescent="0.25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49"/>
      <c r="G668" s="153">
        <f t="shared" si="288"/>
        <v>0</v>
      </c>
      <c r="H668" s="134">
        <f t="shared" si="289"/>
        <v>0</v>
      </c>
      <c r="I668" s="135">
        <f t="shared" si="290"/>
        <v>0</v>
      </c>
      <c r="J668" s="167">
        <f t="shared" si="291"/>
        <v>0</v>
      </c>
      <c r="K668" s="149"/>
      <c r="L668" s="130">
        <v>0</v>
      </c>
      <c r="M668" s="131">
        <v>0</v>
      </c>
      <c r="N668" s="131">
        <v>0</v>
      </c>
      <c r="O668" s="132">
        <v>0</v>
      </c>
      <c r="P668" s="149"/>
      <c r="Q668" s="133">
        <v>0</v>
      </c>
      <c r="R668" s="131">
        <v>0</v>
      </c>
      <c r="S668" s="131">
        <v>0</v>
      </c>
      <c r="T668" s="132">
        <v>0</v>
      </c>
      <c r="U668" s="149"/>
      <c r="V668" s="133">
        <v>0</v>
      </c>
      <c r="W668" s="131">
        <v>0</v>
      </c>
      <c r="X668" s="131">
        <v>0</v>
      </c>
      <c r="Y668" s="132">
        <v>0</v>
      </c>
      <c r="Z668" s="149"/>
      <c r="AA668" s="133">
        <v>0</v>
      </c>
      <c r="AB668" s="131">
        <v>0</v>
      </c>
      <c r="AC668" s="131">
        <v>0</v>
      </c>
      <c r="AD668" s="132">
        <v>0</v>
      </c>
      <c r="AE668" s="149"/>
      <c r="AF668" s="133">
        <v>0</v>
      </c>
      <c r="AG668" s="131">
        <v>0</v>
      </c>
      <c r="AH668" s="131">
        <v>0</v>
      </c>
      <c r="AI668" s="132">
        <v>0</v>
      </c>
      <c r="AJ668" s="133">
        <f t="shared" si="292"/>
        <v>0</v>
      </c>
      <c r="AK668" s="131">
        <f t="shared" si="293"/>
        <v>0</v>
      </c>
      <c r="AL668" s="131">
        <f t="shared" si="294"/>
        <v>0</v>
      </c>
      <c r="AM668" s="131">
        <f t="shared" si="295"/>
        <v>0</v>
      </c>
      <c r="AN668" s="136">
        <f t="shared" si="296"/>
        <v>0</v>
      </c>
      <c r="AO668" s="133">
        <f t="shared" si="297"/>
        <v>0</v>
      </c>
      <c r="AP668" s="131">
        <f t="shared" si="298"/>
        <v>0</v>
      </c>
      <c r="AQ668" s="131">
        <f t="shared" si="299"/>
        <v>0</v>
      </c>
      <c r="AR668" s="131">
        <f t="shared" si="300"/>
        <v>0</v>
      </c>
      <c r="AS668" s="136">
        <f t="shared" si="301"/>
        <v>0</v>
      </c>
      <c r="AT668" s="133">
        <f t="shared" si="302"/>
        <v>0</v>
      </c>
      <c r="AU668" s="131">
        <f t="shared" si="303"/>
        <v>0</v>
      </c>
      <c r="AV668" s="131">
        <f t="shared" si="304"/>
        <v>0</v>
      </c>
      <c r="AW668" s="131">
        <f t="shared" si="305"/>
        <v>0</v>
      </c>
      <c r="AX668" s="136">
        <f t="shared" si="306"/>
        <v>0</v>
      </c>
      <c r="AY668" s="133">
        <f t="shared" si="307"/>
        <v>0</v>
      </c>
      <c r="AZ668" s="131">
        <f t="shared" si="308"/>
        <v>0</v>
      </c>
      <c r="BA668" s="131">
        <f t="shared" si="309"/>
        <v>0</v>
      </c>
      <c r="BB668" s="131">
        <f t="shared" si="310"/>
        <v>0</v>
      </c>
      <c r="BC668" s="132">
        <f t="shared" si="311"/>
        <v>0</v>
      </c>
    </row>
    <row r="669" spans="1:55" x14ac:dyDescent="0.25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1304</v>
      </c>
      <c r="F669" s="149"/>
      <c r="G669" s="153">
        <f t="shared" si="288"/>
        <v>0</v>
      </c>
      <c r="H669" s="134">
        <f t="shared" si="289"/>
        <v>2</v>
      </c>
      <c r="I669" s="135">
        <f t="shared" si="290"/>
        <v>18.899999999999999</v>
      </c>
      <c r="J669" s="167">
        <f t="shared" si="291"/>
        <v>493</v>
      </c>
      <c r="K669" s="149"/>
      <c r="L669" s="130">
        <v>0</v>
      </c>
      <c r="M669" s="131">
        <v>0</v>
      </c>
      <c r="N669" s="131">
        <v>0</v>
      </c>
      <c r="O669" s="132">
        <v>20</v>
      </c>
      <c r="P669" s="149"/>
      <c r="Q669" s="133">
        <v>0</v>
      </c>
      <c r="R669" s="131">
        <v>1</v>
      </c>
      <c r="S669" s="131">
        <v>8.8000000000000007</v>
      </c>
      <c r="T669" s="132">
        <v>252</v>
      </c>
      <c r="U669" s="149"/>
      <c r="V669" s="133">
        <v>0</v>
      </c>
      <c r="W669" s="131">
        <v>0</v>
      </c>
      <c r="X669" s="131">
        <v>0</v>
      </c>
      <c r="Y669" s="132">
        <v>20</v>
      </c>
      <c r="Z669" s="149"/>
      <c r="AA669" s="133">
        <v>0</v>
      </c>
      <c r="AB669" s="131">
        <v>1</v>
      </c>
      <c r="AC669" s="131">
        <v>10.1</v>
      </c>
      <c r="AD669" s="132">
        <v>201</v>
      </c>
      <c r="AE669" s="149"/>
      <c r="AF669" s="133">
        <v>0</v>
      </c>
      <c r="AG669" s="131">
        <v>0</v>
      </c>
      <c r="AH669" s="131">
        <v>0</v>
      </c>
      <c r="AI669" s="132">
        <v>20</v>
      </c>
      <c r="AJ669" s="133">
        <f t="shared" si="292"/>
        <v>20</v>
      </c>
      <c r="AK669" s="131">
        <f t="shared" si="293"/>
        <v>252</v>
      </c>
      <c r="AL669" s="131">
        <f t="shared" si="294"/>
        <v>20</v>
      </c>
      <c r="AM669" s="131">
        <f t="shared" si="295"/>
        <v>201</v>
      </c>
      <c r="AN669" s="136">
        <f t="shared" si="296"/>
        <v>20</v>
      </c>
      <c r="AO669" s="133">
        <f t="shared" si="297"/>
        <v>0</v>
      </c>
      <c r="AP669" s="131">
        <f t="shared" si="298"/>
        <v>0</v>
      </c>
      <c r="AQ669" s="131">
        <f t="shared" si="299"/>
        <v>0</v>
      </c>
      <c r="AR669" s="131">
        <f t="shared" si="300"/>
        <v>0</v>
      </c>
      <c r="AS669" s="136">
        <f t="shared" si="301"/>
        <v>0</v>
      </c>
      <c r="AT669" s="133">
        <f t="shared" si="302"/>
        <v>0</v>
      </c>
      <c r="AU669" s="131">
        <f t="shared" si="303"/>
        <v>1</v>
      </c>
      <c r="AV669" s="131">
        <f t="shared" si="304"/>
        <v>0</v>
      </c>
      <c r="AW669" s="131">
        <f t="shared" si="305"/>
        <v>1</v>
      </c>
      <c r="AX669" s="136">
        <f t="shared" si="306"/>
        <v>0</v>
      </c>
      <c r="AY669" s="133">
        <f t="shared" si="307"/>
        <v>0</v>
      </c>
      <c r="AZ669" s="131">
        <f t="shared" si="308"/>
        <v>8.8000000000000007</v>
      </c>
      <c r="BA669" s="131">
        <f t="shared" si="309"/>
        <v>0</v>
      </c>
      <c r="BB669" s="131">
        <f t="shared" si="310"/>
        <v>10.1</v>
      </c>
      <c r="BC669" s="132">
        <f t="shared" si="311"/>
        <v>0</v>
      </c>
    </row>
    <row r="670" spans="1:55" x14ac:dyDescent="0.25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49"/>
      <c r="G670" s="153">
        <f t="shared" si="288"/>
        <v>0</v>
      </c>
      <c r="H670" s="134">
        <f t="shared" si="289"/>
        <v>0</v>
      </c>
      <c r="I670" s="135">
        <f t="shared" si="290"/>
        <v>0</v>
      </c>
      <c r="J670" s="167">
        <f t="shared" si="291"/>
        <v>0</v>
      </c>
      <c r="K670" s="149"/>
      <c r="L670" s="130">
        <v>0</v>
      </c>
      <c r="M670" s="131">
        <v>0</v>
      </c>
      <c r="N670" s="131">
        <v>0</v>
      </c>
      <c r="O670" s="132">
        <v>0</v>
      </c>
      <c r="P670" s="149"/>
      <c r="Q670" s="133">
        <v>0</v>
      </c>
      <c r="R670" s="131">
        <v>0</v>
      </c>
      <c r="S670" s="131">
        <v>0</v>
      </c>
      <c r="T670" s="132">
        <v>0</v>
      </c>
      <c r="U670" s="149"/>
      <c r="V670" s="133">
        <v>0</v>
      </c>
      <c r="W670" s="131">
        <v>0</v>
      </c>
      <c r="X670" s="131">
        <v>0</v>
      </c>
      <c r="Y670" s="132">
        <v>0</v>
      </c>
      <c r="Z670" s="149"/>
      <c r="AA670" s="133">
        <v>0</v>
      </c>
      <c r="AB670" s="131">
        <v>0</v>
      </c>
      <c r="AC670" s="131">
        <v>0</v>
      </c>
      <c r="AD670" s="132">
        <v>0</v>
      </c>
      <c r="AE670" s="149"/>
      <c r="AF670" s="133">
        <v>0</v>
      </c>
      <c r="AG670" s="131">
        <v>0</v>
      </c>
      <c r="AH670" s="131">
        <v>0</v>
      </c>
      <c r="AI670" s="132">
        <v>0</v>
      </c>
      <c r="AJ670" s="133">
        <f t="shared" si="292"/>
        <v>0</v>
      </c>
      <c r="AK670" s="131">
        <f t="shared" si="293"/>
        <v>0</v>
      </c>
      <c r="AL670" s="131">
        <f t="shared" si="294"/>
        <v>0</v>
      </c>
      <c r="AM670" s="131">
        <f t="shared" si="295"/>
        <v>0</v>
      </c>
      <c r="AN670" s="136">
        <f t="shared" si="296"/>
        <v>0</v>
      </c>
      <c r="AO670" s="133">
        <f t="shared" si="297"/>
        <v>0</v>
      </c>
      <c r="AP670" s="131">
        <f t="shared" si="298"/>
        <v>0</v>
      </c>
      <c r="AQ670" s="131">
        <f t="shared" si="299"/>
        <v>0</v>
      </c>
      <c r="AR670" s="131">
        <f t="shared" si="300"/>
        <v>0</v>
      </c>
      <c r="AS670" s="136">
        <f t="shared" si="301"/>
        <v>0</v>
      </c>
      <c r="AT670" s="133">
        <f t="shared" si="302"/>
        <v>0</v>
      </c>
      <c r="AU670" s="131">
        <f t="shared" si="303"/>
        <v>0</v>
      </c>
      <c r="AV670" s="131">
        <f t="shared" si="304"/>
        <v>0</v>
      </c>
      <c r="AW670" s="131">
        <f t="shared" si="305"/>
        <v>0</v>
      </c>
      <c r="AX670" s="136">
        <f t="shared" si="306"/>
        <v>0</v>
      </c>
      <c r="AY670" s="133">
        <f t="shared" si="307"/>
        <v>0</v>
      </c>
      <c r="AZ670" s="131">
        <f t="shared" si="308"/>
        <v>0</v>
      </c>
      <c r="BA670" s="131">
        <f t="shared" si="309"/>
        <v>0</v>
      </c>
      <c r="BB670" s="131">
        <f t="shared" si="310"/>
        <v>0</v>
      </c>
      <c r="BC670" s="132">
        <f t="shared" si="311"/>
        <v>0</v>
      </c>
    </row>
    <row r="671" spans="1:55" x14ac:dyDescent="0.25">
      <c r="A671" s="138" t="s">
        <v>1436</v>
      </c>
      <c r="B671" s="131" t="s">
        <v>1069</v>
      </c>
      <c r="C671" s="131" t="s">
        <v>1437</v>
      </c>
      <c r="D671" s="131" t="s">
        <v>1438</v>
      </c>
      <c r="E671" s="132" t="s">
        <v>1954</v>
      </c>
      <c r="F671" s="149"/>
      <c r="G671" s="153">
        <f t="shared" si="288"/>
        <v>0</v>
      </c>
      <c r="H671" s="134">
        <f t="shared" si="289"/>
        <v>0</v>
      </c>
      <c r="I671" s="135">
        <f t="shared" si="290"/>
        <v>0</v>
      </c>
      <c r="J671" s="167">
        <f t="shared" si="291"/>
        <v>0</v>
      </c>
      <c r="K671" s="149"/>
      <c r="L671" s="130">
        <v>0</v>
      </c>
      <c r="M671" s="131">
        <v>0</v>
      </c>
      <c r="N671" s="131">
        <v>0</v>
      </c>
      <c r="O671" s="132">
        <v>0</v>
      </c>
      <c r="P671" s="149"/>
      <c r="Q671" s="133">
        <v>0</v>
      </c>
      <c r="R671" s="131">
        <v>0</v>
      </c>
      <c r="S671" s="131">
        <v>0</v>
      </c>
      <c r="T671" s="132">
        <v>0</v>
      </c>
      <c r="U671" s="149"/>
      <c r="V671" s="133">
        <v>0</v>
      </c>
      <c r="W671" s="131">
        <v>0</v>
      </c>
      <c r="X671" s="131">
        <v>0</v>
      </c>
      <c r="Y671" s="132">
        <v>0</v>
      </c>
      <c r="Z671" s="149"/>
      <c r="AA671" s="133">
        <v>0</v>
      </c>
      <c r="AB671" s="131">
        <v>0</v>
      </c>
      <c r="AC671" s="131">
        <v>0</v>
      </c>
      <c r="AD671" s="132">
        <v>0</v>
      </c>
      <c r="AE671" s="149"/>
      <c r="AF671" s="133">
        <v>0</v>
      </c>
      <c r="AG671" s="131">
        <v>0</v>
      </c>
      <c r="AH671" s="131">
        <v>0</v>
      </c>
      <c r="AI671" s="132">
        <v>0</v>
      </c>
      <c r="AJ671" s="133">
        <f t="shared" si="292"/>
        <v>0</v>
      </c>
      <c r="AK671" s="131">
        <f t="shared" si="293"/>
        <v>0</v>
      </c>
      <c r="AL671" s="131">
        <f t="shared" si="294"/>
        <v>0</v>
      </c>
      <c r="AM671" s="131">
        <f t="shared" si="295"/>
        <v>0</v>
      </c>
      <c r="AN671" s="136">
        <f t="shared" si="296"/>
        <v>0</v>
      </c>
      <c r="AO671" s="133">
        <f t="shared" si="297"/>
        <v>0</v>
      </c>
      <c r="AP671" s="131">
        <f t="shared" si="298"/>
        <v>0</v>
      </c>
      <c r="AQ671" s="131">
        <f t="shared" si="299"/>
        <v>0</v>
      </c>
      <c r="AR671" s="131">
        <f t="shared" si="300"/>
        <v>0</v>
      </c>
      <c r="AS671" s="136">
        <f t="shared" si="301"/>
        <v>0</v>
      </c>
      <c r="AT671" s="133">
        <f t="shared" si="302"/>
        <v>0</v>
      </c>
      <c r="AU671" s="131">
        <f t="shared" si="303"/>
        <v>0</v>
      </c>
      <c r="AV671" s="131">
        <f t="shared" si="304"/>
        <v>0</v>
      </c>
      <c r="AW671" s="131">
        <f t="shared" si="305"/>
        <v>0</v>
      </c>
      <c r="AX671" s="136">
        <f t="shared" si="306"/>
        <v>0</v>
      </c>
      <c r="AY671" s="133">
        <f t="shared" si="307"/>
        <v>0</v>
      </c>
      <c r="AZ671" s="131">
        <f t="shared" si="308"/>
        <v>0</v>
      </c>
      <c r="BA671" s="131">
        <f t="shared" si="309"/>
        <v>0</v>
      </c>
      <c r="BB671" s="131">
        <f t="shared" si="310"/>
        <v>0</v>
      </c>
      <c r="BC671" s="132">
        <f t="shared" si="311"/>
        <v>0</v>
      </c>
    </row>
    <row r="672" spans="1:55" x14ac:dyDescent="0.25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49"/>
      <c r="G672" s="153">
        <f t="shared" si="288"/>
        <v>0</v>
      </c>
      <c r="H672" s="134">
        <f t="shared" si="289"/>
        <v>0</v>
      </c>
      <c r="I672" s="135">
        <f t="shared" si="290"/>
        <v>0</v>
      </c>
      <c r="J672" s="167">
        <f t="shared" si="291"/>
        <v>0</v>
      </c>
      <c r="K672" s="149"/>
      <c r="L672" s="130">
        <v>0</v>
      </c>
      <c r="M672" s="131">
        <v>0</v>
      </c>
      <c r="N672" s="131">
        <v>0</v>
      </c>
      <c r="O672" s="132">
        <v>0</v>
      </c>
      <c r="P672" s="149"/>
      <c r="Q672" s="133">
        <v>0</v>
      </c>
      <c r="R672" s="131">
        <v>0</v>
      </c>
      <c r="S672" s="131">
        <v>0</v>
      </c>
      <c r="T672" s="132">
        <v>0</v>
      </c>
      <c r="U672" s="149"/>
      <c r="V672" s="133">
        <v>0</v>
      </c>
      <c r="W672" s="131">
        <v>0</v>
      </c>
      <c r="X672" s="131">
        <v>0</v>
      </c>
      <c r="Y672" s="132">
        <v>0</v>
      </c>
      <c r="Z672" s="149"/>
      <c r="AA672" s="133">
        <v>0</v>
      </c>
      <c r="AB672" s="131">
        <v>0</v>
      </c>
      <c r="AC672" s="131">
        <v>0</v>
      </c>
      <c r="AD672" s="132">
        <v>0</v>
      </c>
      <c r="AE672" s="149"/>
      <c r="AF672" s="133">
        <v>0</v>
      </c>
      <c r="AG672" s="131">
        <v>0</v>
      </c>
      <c r="AH672" s="131">
        <v>0</v>
      </c>
      <c r="AI672" s="132">
        <v>0</v>
      </c>
      <c r="AJ672" s="133">
        <f t="shared" si="292"/>
        <v>0</v>
      </c>
      <c r="AK672" s="131">
        <f t="shared" si="293"/>
        <v>0</v>
      </c>
      <c r="AL672" s="131">
        <f t="shared" si="294"/>
        <v>0</v>
      </c>
      <c r="AM672" s="131">
        <f t="shared" si="295"/>
        <v>0</v>
      </c>
      <c r="AN672" s="136">
        <f t="shared" si="296"/>
        <v>0</v>
      </c>
      <c r="AO672" s="133">
        <f t="shared" si="297"/>
        <v>0</v>
      </c>
      <c r="AP672" s="131">
        <f t="shared" si="298"/>
        <v>0</v>
      </c>
      <c r="AQ672" s="131">
        <f t="shared" si="299"/>
        <v>0</v>
      </c>
      <c r="AR672" s="131">
        <f t="shared" si="300"/>
        <v>0</v>
      </c>
      <c r="AS672" s="136">
        <f t="shared" si="301"/>
        <v>0</v>
      </c>
      <c r="AT672" s="133">
        <f t="shared" si="302"/>
        <v>0</v>
      </c>
      <c r="AU672" s="131">
        <f t="shared" si="303"/>
        <v>0</v>
      </c>
      <c r="AV672" s="131">
        <f t="shared" si="304"/>
        <v>0</v>
      </c>
      <c r="AW672" s="131">
        <f t="shared" si="305"/>
        <v>0</v>
      </c>
      <c r="AX672" s="136">
        <f t="shared" si="306"/>
        <v>0</v>
      </c>
      <c r="AY672" s="133">
        <f t="shared" si="307"/>
        <v>0</v>
      </c>
      <c r="AZ672" s="131">
        <f t="shared" si="308"/>
        <v>0</v>
      </c>
      <c r="BA672" s="131">
        <f t="shared" si="309"/>
        <v>0</v>
      </c>
      <c r="BB672" s="131">
        <f t="shared" si="310"/>
        <v>0</v>
      </c>
      <c r="BC672" s="132">
        <f t="shared" si="311"/>
        <v>0</v>
      </c>
    </row>
    <row r="673" spans="1:55" x14ac:dyDescent="0.25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49"/>
      <c r="G673" s="153">
        <f t="shared" si="288"/>
        <v>0</v>
      </c>
      <c r="H673" s="134">
        <f t="shared" si="289"/>
        <v>0</v>
      </c>
      <c r="I673" s="135">
        <f t="shared" si="290"/>
        <v>0</v>
      </c>
      <c r="J673" s="167">
        <f t="shared" si="291"/>
        <v>0</v>
      </c>
      <c r="K673" s="149"/>
      <c r="L673" s="130">
        <v>0</v>
      </c>
      <c r="M673" s="131">
        <v>0</v>
      </c>
      <c r="N673" s="131">
        <v>0</v>
      </c>
      <c r="O673" s="132">
        <v>0</v>
      </c>
      <c r="P673" s="149"/>
      <c r="Q673" s="133">
        <v>0</v>
      </c>
      <c r="R673" s="131">
        <v>0</v>
      </c>
      <c r="S673" s="131">
        <v>0</v>
      </c>
      <c r="T673" s="132">
        <v>0</v>
      </c>
      <c r="U673" s="149"/>
      <c r="V673" s="133">
        <v>0</v>
      </c>
      <c r="W673" s="131">
        <v>0</v>
      </c>
      <c r="X673" s="131">
        <v>0</v>
      </c>
      <c r="Y673" s="132">
        <v>0</v>
      </c>
      <c r="Z673" s="149"/>
      <c r="AA673" s="133">
        <v>0</v>
      </c>
      <c r="AB673" s="131">
        <v>0</v>
      </c>
      <c r="AC673" s="131">
        <v>0</v>
      </c>
      <c r="AD673" s="132">
        <v>0</v>
      </c>
      <c r="AE673" s="149"/>
      <c r="AF673" s="133">
        <v>0</v>
      </c>
      <c r="AG673" s="131">
        <v>0</v>
      </c>
      <c r="AH673" s="131">
        <v>0</v>
      </c>
      <c r="AI673" s="132">
        <v>0</v>
      </c>
      <c r="AJ673" s="133">
        <f t="shared" si="292"/>
        <v>0</v>
      </c>
      <c r="AK673" s="131">
        <f t="shared" si="293"/>
        <v>0</v>
      </c>
      <c r="AL673" s="131">
        <f t="shared" si="294"/>
        <v>0</v>
      </c>
      <c r="AM673" s="131">
        <f t="shared" si="295"/>
        <v>0</v>
      </c>
      <c r="AN673" s="136">
        <f t="shared" si="296"/>
        <v>0</v>
      </c>
      <c r="AO673" s="133">
        <f t="shared" si="297"/>
        <v>0</v>
      </c>
      <c r="AP673" s="131">
        <f t="shared" si="298"/>
        <v>0</v>
      </c>
      <c r="AQ673" s="131">
        <f t="shared" si="299"/>
        <v>0</v>
      </c>
      <c r="AR673" s="131">
        <f t="shared" si="300"/>
        <v>0</v>
      </c>
      <c r="AS673" s="136">
        <f t="shared" si="301"/>
        <v>0</v>
      </c>
      <c r="AT673" s="133">
        <f t="shared" si="302"/>
        <v>0</v>
      </c>
      <c r="AU673" s="131">
        <f t="shared" si="303"/>
        <v>0</v>
      </c>
      <c r="AV673" s="131">
        <f t="shared" si="304"/>
        <v>0</v>
      </c>
      <c r="AW673" s="131">
        <f t="shared" si="305"/>
        <v>0</v>
      </c>
      <c r="AX673" s="136">
        <f t="shared" si="306"/>
        <v>0</v>
      </c>
      <c r="AY673" s="133">
        <f t="shared" si="307"/>
        <v>0</v>
      </c>
      <c r="AZ673" s="131">
        <f t="shared" si="308"/>
        <v>0</v>
      </c>
      <c r="BA673" s="131">
        <f t="shared" si="309"/>
        <v>0</v>
      </c>
      <c r="BB673" s="131">
        <f t="shared" si="310"/>
        <v>0</v>
      </c>
      <c r="BC673" s="132">
        <f t="shared" si="311"/>
        <v>0</v>
      </c>
    </row>
    <row r="674" spans="1:55" x14ac:dyDescent="0.25">
      <c r="A674" s="138" t="s">
        <v>1443</v>
      </c>
      <c r="B674" s="131" t="s">
        <v>43</v>
      </c>
      <c r="C674" s="131" t="s">
        <v>425</v>
      </c>
      <c r="D674" s="131" t="s">
        <v>1607</v>
      </c>
      <c r="E674" s="132" t="s">
        <v>1954</v>
      </c>
      <c r="F674" s="149"/>
      <c r="G674" s="153">
        <f t="shared" si="288"/>
        <v>0</v>
      </c>
      <c r="H674" s="134">
        <f t="shared" si="289"/>
        <v>2</v>
      </c>
      <c r="I674" s="135">
        <f t="shared" si="290"/>
        <v>11.6</v>
      </c>
      <c r="J674" s="167">
        <f t="shared" si="291"/>
        <v>282</v>
      </c>
      <c r="K674" s="149"/>
      <c r="L674" s="130">
        <v>0</v>
      </c>
      <c r="M674" s="131">
        <v>0</v>
      </c>
      <c r="N674" s="131">
        <v>0</v>
      </c>
      <c r="O674" s="132">
        <v>0</v>
      </c>
      <c r="P674" s="149"/>
      <c r="Q674" s="133">
        <v>0</v>
      </c>
      <c r="R674" s="131">
        <v>2</v>
      </c>
      <c r="S674" s="131">
        <v>11.6</v>
      </c>
      <c r="T674" s="132">
        <v>262</v>
      </c>
      <c r="U674" s="149"/>
      <c r="V674" s="133">
        <v>0</v>
      </c>
      <c r="W674" s="131">
        <v>0</v>
      </c>
      <c r="X674" s="131">
        <v>0</v>
      </c>
      <c r="Y674" s="132">
        <v>0</v>
      </c>
      <c r="Z674" s="149"/>
      <c r="AA674" s="133">
        <v>0</v>
      </c>
      <c r="AB674" s="131">
        <v>0</v>
      </c>
      <c r="AC674" s="131">
        <v>0</v>
      </c>
      <c r="AD674" s="132">
        <v>0</v>
      </c>
      <c r="AE674" s="149"/>
      <c r="AF674" s="133">
        <v>0</v>
      </c>
      <c r="AG674" s="131">
        <v>0</v>
      </c>
      <c r="AH674" s="131">
        <v>0</v>
      </c>
      <c r="AI674" s="132">
        <v>20</v>
      </c>
      <c r="AJ674" s="133">
        <f t="shared" si="292"/>
        <v>0</v>
      </c>
      <c r="AK674" s="131">
        <f t="shared" si="293"/>
        <v>262</v>
      </c>
      <c r="AL674" s="131">
        <f t="shared" si="294"/>
        <v>0</v>
      </c>
      <c r="AM674" s="131">
        <f t="shared" si="295"/>
        <v>0</v>
      </c>
      <c r="AN674" s="136">
        <f t="shared" si="296"/>
        <v>20</v>
      </c>
      <c r="AO674" s="133">
        <f t="shared" si="297"/>
        <v>0</v>
      </c>
      <c r="AP674" s="131">
        <f t="shared" si="298"/>
        <v>0</v>
      </c>
      <c r="AQ674" s="131">
        <f t="shared" si="299"/>
        <v>0</v>
      </c>
      <c r="AR674" s="131">
        <f t="shared" si="300"/>
        <v>0</v>
      </c>
      <c r="AS674" s="136">
        <f t="shared" si="301"/>
        <v>0</v>
      </c>
      <c r="AT674" s="133">
        <f t="shared" si="302"/>
        <v>0</v>
      </c>
      <c r="AU674" s="131">
        <f t="shared" si="303"/>
        <v>2</v>
      </c>
      <c r="AV674" s="131">
        <f t="shared" si="304"/>
        <v>0</v>
      </c>
      <c r="AW674" s="131">
        <f t="shared" si="305"/>
        <v>0</v>
      </c>
      <c r="AX674" s="136">
        <f t="shared" si="306"/>
        <v>0</v>
      </c>
      <c r="AY674" s="133">
        <f t="shared" si="307"/>
        <v>0</v>
      </c>
      <c r="AZ674" s="131">
        <f t="shared" si="308"/>
        <v>11.6</v>
      </c>
      <c r="BA674" s="131">
        <f t="shared" si="309"/>
        <v>0</v>
      </c>
      <c r="BB674" s="131">
        <f t="shared" si="310"/>
        <v>0</v>
      </c>
      <c r="BC674" s="132">
        <f t="shared" si="311"/>
        <v>0</v>
      </c>
    </row>
    <row r="675" spans="1:55" x14ac:dyDescent="0.25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49"/>
      <c r="G675" s="153">
        <f t="shared" si="288"/>
        <v>0</v>
      </c>
      <c r="H675" s="134">
        <f t="shared" si="289"/>
        <v>2</v>
      </c>
      <c r="I675" s="135">
        <f t="shared" si="290"/>
        <v>6.1999999999999993</v>
      </c>
      <c r="J675" s="167">
        <f t="shared" si="291"/>
        <v>230</v>
      </c>
      <c r="K675" s="149"/>
      <c r="L675" s="130">
        <v>0</v>
      </c>
      <c r="M675" s="131">
        <v>0</v>
      </c>
      <c r="N675" s="131">
        <v>0</v>
      </c>
      <c r="O675" s="132">
        <v>0</v>
      </c>
      <c r="P675" s="149"/>
      <c r="Q675" s="133">
        <v>0</v>
      </c>
      <c r="R675" s="131">
        <v>2</v>
      </c>
      <c r="S675" s="131">
        <v>6.1999999999999993</v>
      </c>
      <c r="T675" s="132">
        <v>230</v>
      </c>
      <c r="U675" s="149"/>
      <c r="V675" s="133">
        <v>0</v>
      </c>
      <c r="W675" s="131">
        <v>0</v>
      </c>
      <c r="X675" s="131">
        <v>0</v>
      </c>
      <c r="Y675" s="132">
        <v>0</v>
      </c>
      <c r="Z675" s="149"/>
      <c r="AA675" s="133">
        <v>0</v>
      </c>
      <c r="AB675" s="131">
        <v>0</v>
      </c>
      <c r="AC675" s="131">
        <v>0</v>
      </c>
      <c r="AD675" s="132">
        <v>0</v>
      </c>
      <c r="AE675" s="149"/>
      <c r="AF675" s="133">
        <v>0</v>
      </c>
      <c r="AG675" s="131">
        <v>0</v>
      </c>
      <c r="AH675" s="131">
        <v>0</v>
      </c>
      <c r="AI675" s="132">
        <v>0</v>
      </c>
      <c r="AJ675" s="133">
        <f t="shared" si="292"/>
        <v>0</v>
      </c>
      <c r="AK675" s="131">
        <f t="shared" si="293"/>
        <v>230</v>
      </c>
      <c r="AL675" s="131">
        <f t="shared" si="294"/>
        <v>0</v>
      </c>
      <c r="AM675" s="131">
        <f t="shared" si="295"/>
        <v>0</v>
      </c>
      <c r="AN675" s="136">
        <f t="shared" si="296"/>
        <v>0</v>
      </c>
      <c r="AO675" s="133">
        <f t="shared" si="297"/>
        <v>0</v>
      </c>
      <c r="AP675" s="131">
        <f t="shared" si="298"/>
        <v>0</v>
      </c>
      <c r="AQ675" s="131">
        <f t="shared" si="299"/>
        <v>0</v>
      </c>
      <c r="AR675" s="131">
        <f t="shared" si="300"/>
        <v>0</v>
      </c>
      <c r="AS675" s="136">
        <f t="shared" si="301"/>
        <v>0</v>
      </c>
      <c r="AT675" s="133">
        <f t="shared" si="302"/>
        <v>0</v>
      </c>
      <c r="AU675" s="131">
        <f t="shared" si="303"/>
        <v>2</v>
      </c>
      <c r="AV675" s="131">
        <f t="shared" si="304"/>
        <v>0</v>
      </c>
      <c r="AW675" s="131">
        <f t="shared" si="305"/>
        <v>0</v>
      </c>
      <c r="AX675" s="136">
        <f t="shared" si="306"/>
        <v>0</v>
      </c>
      <c r="AY675" s="133">
        <f t="shared" si="307"/>
        <v>0</v>
      </c>
      <c r="AZ675" s="131">
        <f t="shared" si="308"/>
        <v>6.1999999999999993</v>
      </c>
      <c r="BA675" s="131">
        <f t="shared" si="309"/>
        <v>0</v>
      </c>
      <c r="BB675" s="131">
        <f t="shared" si="310"/>
        <v>0</v>
      </c>
      <c r="BC675" s="132">
        <f t="shared" si="311"/>
        <v>0</v>
      </c>
    </row>
    <row r="676" spans="1:55" x14ac:dyDescent="0.25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1313</v>
      </c>
      <c r="F676" s="149"/>
      <c r="G676" s="153">
        <f t="shared" si="288"/>
        <v>0</v>
      </c>
      <c r="H676" s="134">
        <f t="shared" si="289"/>
        <v>0</v>
      </c>
      <c r="I676" s="135">
        <f t="shared" si="290"/>
        <v>0</v>
      </c>
      <c r="J676" s="167">
        <f t="shared" si="291"/>
        <v>0</v>
      </c>
      <c r="K676" s="149"/>
      <c r="L676" s="130">
        <v>0</v>
      </c>
      <c r="M676" s="131">
        <v>0</v>
      </c>
      <c r="N676" s="131">
        <v>0</v>
      </c>
      <c r="O676" s="132">
        <v>0</v>
      </c>
      <c r="P676" s="149"/>
      <c r="Q676" s="133">
        <v>0</v>
      </c>
      <c r="R676" s="131">
        <v>0</v>
      </c>
      <c r="S676" s="131">
        <v>0</v>
      </c>
      <c r="T676" s="132">
        <v>0</v>
      </c>
      <c r="U676" s="149"/>
      <c r="V676" s="133">
        <v>0</v>
      </c>
      <c r="W676" s="131">
        <v>0</v>
      </c>
      <c r="X676" s="131">
        <v>0</v>
      </c>
      <c r="Y676" s="132">
        <v>0</v>
      </c>
      <c r="Z676" s="149"/>
      <c r="AA676" s="133">
        <v>0</v>
      </c>
      <c r="AB676" s="131">
        <v>0</v>
      </c>
      <c r="AC676" s="131">
        <v>0</v>
      </c>
      <c r="AD676" s="132">
        <v>0</v>
      </c>
      <c r="AE676" s="149"/>
      <c r="AF676" s="133">
        <v>0</v>
      </c>
      <c r="AG676" s="131">
        <v>0</v>
      </c>
      <c r="AH676" s="131">
        <v>0</v>
      </c>
      <c r="AI676" s="132">
        <v>0</v>
      </c>
      <c r="AJ676" s="133">
        <f t="shared" si="292"/>
        <v>0</v>
      </c>
      <c r="AK676" s="131">
        <f t="shared" si="293"/>
        <v>0</v>
      </c>
      <c r="AL676" s="131">
        <f t="shared" si="294"/>
        <v>0</v>
      </c>
      <c r="AM676" s="131">
        <f t="shared" si="295"/>
        <v>0</v>
      </c>
      <c r="AN676" s="136">
        <f t="shared" si="296"/>
        <v>0</v>
      </c>
      <c r="AO676" s="133">
        <f t="shared" si="297"/>
        <v>0</v>
      </c>
      <c r="AP676" s="131">
        <f t="shared" si="298"/>
        <v>0</v>
      </c>
      <c r="AQ676" s="131">
        <f t="shared" si="299"/>
        <v>0</v>
      </c>
      <c r="AR676" s="131">
        <f t="shared" si="300"/>
        <v>0</v>
      </c>
      <c r="AS676" s="136">
        <f t="shared" si="301"/>
        <v>0</v>
      </c>
      <c r="AT676" s="133">
        <f t="shared" si="302"/>
        <v>0</v>
      </c>
      <c r="AU676" s="131">
        <f t="shared" si="303"/>
        <v>0</v>
      </c>
      <c r="AV676" s="131">
        <f t="shared" si="304"/>
        <v>0</v>
      </c>
      <c r="AW676" s="131">
        <f t="shared" si="305"/>
        <v>0</v>
      </c>
      <c r="AX676" s="136">
        <f t="shared" si="306"/>
        <v>0</v>
      </c>
      <c r="AY676" s="133">
        <f t="shared" si="307"/>
        <v>0</v>
      </c>
      <c r="AZ676" s="131">
        <f t="shared" si="308"/>
        <v>0</v>
      </c>
      <c r="BA676" s="131">
        <f t="shared" si="309"/>
        <v>0</v>
      </c>
      <c r="BB676" s="131">
        <f t="shared" si="310"/>
        <v>0</v>
      </c>
      <c r="BC676" s="132">
        <f t="shared" si="311"/>
        <v>0</v>
      </c>
    </row>
    <row r="677" spans="1:55" x14ac:dyDescent="0.25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49"/>
      <c r="G677" s="153">
        <f t="shared" si="288"/>
        <v>0</v>
      </c>
      <c r="H677" s="134">
        <f t="shared" si="289"/>
        <v>0</v>
      </c>
      <c r="I677" s="135">
        <f t="shared" si="290"/>
        <v>0</v>
      </c>
      <c r="J677" s="167">
        <f t="shared" si="291"/>
        <v>0</v>
      </c>
      <c r="K677" s="149"/>
      <c r="L677" s="130">
        <v>0</v>
      </c>
      <c r="M677" s="131">
        <v>0</v>
      </c>
      <c r="N677" s="131">
        <v>0</v>
      </c>
      <c r="O677" s="132">
        <v>0</v>
      </c>
      <c r="P677" s="149"/>
      <c r="Q677" s="133">
        <v>0</v>
      </c>
      <c r="R677" s="131">
        <v>0</v>
      </c>
      <c r="S677" s="131">
        <v>0</v>
      </c>
      <c r="T677" s="132">
        <v>0</v>
      </c>
      <c r="U677" s="149"/>
      <c r="V677" s="133">
        <v>0</v>
      </c>
      <c r="W677" s="131">
        <v>0</v>
      </c>
      <c r="X677" s="131">
        <v>0</v>
      </c>
      <c r="Y677" s="132">
        <v>0</v>
      </c>
      <c r="Z677" s="149"/>
      <c r="AA677" s="133">
        <v>0</v>
      </c>
      <c r="AB677" s="131">
        <v>0</v>
      </c>
      <c r="AC677" s="131">
        <v>0</v>
      </c>
      <c r="AD677" s="132">
        <v>0</v>
      </c>
      <c r="AE677" s="149"/>
      <c r="AF677" s="133">
        <v>0</v>
      </c>
      <c r="AG677" s="131">
        <v>0</v>
      </c>
      <c r="AH677" s="131">
        <v>0</v>
      </c>
      <c r="AI677" s="132">
        <v>0</v>
      </c>
      <c r="AJ677" s="133">
        <f t="shared" si="292"/>
        <v>0</v>
      </c>
      <c r="AK677" s="131">
        <f t="shared" si="293"/>
        <v>0</v>
      </c>
      <c r="AL677" s="131">
        <f t="shared" si="294"/>
        <v>0</v>
      </c>
      <c r="AM677" s="131">
        <f t="shared" si="295"/>
        <v>0</v>
      </c>
      <c r="AN677" s="136">
        <f t="shared" si="296"/>
        <v>0</v>
      </c>
      <c r="AO677" s="133">
        <f t="shared" si="297"/>
        <v>0</v>
      </c>
      <c r="AP677" s="131">
        <f t="shared" si="298"/>
        <v>0</v>
      </c>
      <c r="AQ677" s="131">
        <f t="shared" si="299"/>
        <v>0</v>
      </c>
      <c r="AR677" s="131">
        <f t="shared" si="300"/>
        <v>0</v>
      </c>
      <c r="AS677" s="136">
        <f t="shared" si="301"/>
        <v>0</v>
      </c>
      <c r="AT677" s="133">
        <f t="shared" si="302"/>
        <v>0</v>
      </c>
      <c r="AU677" s="131">
        <f t="shared" si="303"/>
        <v>0</v>
      </c>
      <c r="AV677" s="131">
        <f t="shared" si="304"/>
        <v>0</v>
      </c>
      <c r="AW677" s="131">
        <f t="shared" si="305"/>
        <v>0</v>
      </c>
      <c r="AX677" s="136">
        <f t="shared" si="306"/>
        <v>0</v>
      </c>
      <c r="AY677" s="133">
        <f t="shared" si="307"/>
        <v>0</v>
      </c>
      <c r="AZ677" s="131">
        <f t="shared" si="308"/>
        <v>0</v>
      </c>
      <c r="BA677" s="131">
        <f t="shared" si="309"/>
        <v>0</v>
      </c>
      <c r="BB677" s="131">
        <f t="shared" si="310"/>
        <v>0</v>
      </c>
      <c r="BC677" s="132">
        <f t="shared" si="311"/>
        <v>0</v>
      </c>
    </row>
    <row r="678" spans="1:55" x14ac:dyDescent="0.25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49"/>
      <c r="G678" s="153">
        <f t="shared" si="288"/>
        <v>0</v>
      </c>
      <c r="H678" s="134">
        <f t="shared" si="289"/>
        <v>0</v>
      </c>
      <c r="I678" s="135">
        <f t="shared" si="290"/>
        <v>0</v>
      </c>
      <c r="J678" s="167">
        <f t="shared" si="291"/>
        <v>0</v>
      </c>
      <c r="K678" s="149"/>
      <c r="L678" s="130">
        <v>0</v>
      </c>
      <c r="M678" s="131">
        <v>0</v>
      </c>
      <c r="N678" s="131">
        <v>0</v>
      </c>
      <c r="O678" s="132">
        <v>0</v>
      </c>
      <c r="P678" s="149"/>
      <c r="Q678" s="133">
        <v>0</v>
      </c>
      <c r="R678" s="131">
        <v>0</v>
      </c>
      <c r="S678" s="131">
        <v>0</v>
      </c>
      <c r="T678" s="132">
        <v>0</v>
      </c>
      <c r="U678" s="149"/>
      <c r="V678" s="133">
        <v>0</v>
      </c>
      <c r="W678" s="131">
        <v>0</v>
      </c>
      <c r="X678" s="131">
        <v>0</v>
      </c>
      <c r="Y678" s="132">
        <v>0</v>
      </c>
      <c r="Z678" s="149"/>
      <c r="AA678" s="133">
        <v>0</v>
      </c>
      <c r="AB678" s="131">
        <v>0</v>
      </c>
      <c r="AC678" s="131">
        <v>0</v>
      </c>
      <c r="AD678" s="132">
        <v>0</v>
      </c>
      <c r="AE678" s="149"/>
      <c r="AF678" s="133">
        <v>0</v>
      </c>
      <c r="AG678" s="131">
        <v>0</v>
      </c>
      <c r="AH678" s="131">
        <v>0</v>
      </c>
      <c r="AI678" s="132">
        <v>0</v>
      </c>
      <c r="AJ678" s="133">
        <f t="shared" si="292"/>
        <v>0</v>
      </c>
      <c r="AK678" s="131">
        <f t="shared" si="293"/>
        <v>0</v>
      </c>
      <c r="AL678" s="131">
        <f t="shared" si="294"/>
        <v>0</v>
      </c>
      <c r="AM678" s="131">
        <f t="shared" si="295"/>
        <v>0</v>
      </c>
      <c r="AN678" s="136">
        <f t="shared" si="296"/>
        <v>0</v>
      </c>
      <c r="AO678" s="133">
        <f t="shared" si="297"/>
        <v>0</v>
      </c>
      <c r="AP678" s="131">
        <f t="shared" si="298"/>
        <v>0</v>
      </c>
      <c r="AQ678" s="131">
        <f t="shared" si="299"/>
        <v>0</v>
      </c>
      <c r="AR678" s="131">
        <f t="shared" si="300"/>
        <v>0</v>
      </c>
      <c r="AS678" s="136">
        <f t="shared" si="301"/>
        <v>0</v>
      </c>
      <c r="AT678" s="133">
        <f t="shared" si="302"/>
        <v>0</v>
      </c>
      <c r="AU678" s="131">
        <f t="shared" si="303"/>
        <v>0</v>
      </c>
      <c r="AV678" s="131">
        <f t="shared" si="304"/>
        <v>0</v>
      </c>
      <c r="AW678" s="131">
        <f t="shared" si="305"/>
        <v>0</v>
      </c>
      <c r="AX678" s="136">
        <f t="shared" si="306"/>
        <v>0</v>
      </c>
      <c r="AY678" s="133">
        <f t="shared" si="307"/>
        <v>0</v>
      </c>
      <c r="AZ678" s="131">
        <f t="shared" si="308"/>
        <v>0</v>
      </c>
      <c r="BA678" s="131">
        <f t="shared" si="309"/>
        <v>0</v>
      </c>
      <c r="BB678" s="131">
        <f t="shared" si="310"/>
        <v>0</v>
      </c>
      <c r="BC678" s="132">
        <f t="shared" si="311"/>
        <v>0</v>
      </c>
    </row>
    <row r="679" spans="1:55" x14ac:dyDescent="0.25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49"/>
      <c r="G679" s="153">
        <f t="shared" si="288"/>
        <v>0</v>
      </c>
      <c r="H679" s="134">
        <f t="shared" si="289"/>
        <v>0</v>
      </c>
      <c r="I679" s="135">
        <f t="shared" si="290"/>
        <v>0</v>
      </c>
      <c r="J679" s="167">
        <f t="shared" si="291"/>
        <v>0</v>
      </c>
      <c r="K679" s="149"/>
      <c r="L679" s="130">
        <v>0</v>
      </c>
      <c r="M679" s="131">
        <v>0</v>
      </c>
      <c r="N679" s="131">
        <v>0</v>
      </c>
      <c r="O679" s="132">
        <v>0</v>
      </c>
      <c r="P679" s="149"/>
      <c r="Q679" s="133">
        <v>0</v>
      </c>
      <c r="R679" s="131">
        <v>0</v>
      </c>
      <c r="S679" s="131">
        <v>0</v>
      </c>
      <c r="T679" s="132">
        <v>0</v>
      </c>
      <c r="U679" s="149"/>
      <c r="V679" s="133">
        <v>0</v>
      </c>
      <c r="W679" s="131">
        <v>0</v>
      </c>
      <c r="X679" s="131">
        <v>0</v>
      </c>
      <c r="Y679" s="132">
        <v>0</v>
      </c>
      <c r="Z679" s="149"/>
      <c r="AA679" s="133">
        <v>0</v>
      </c>
      <c r="AB679" s="131">
        <v>0</v>
      </c>
      <c r="AC679" s="131">
        <v>0</v>
      </c>
      <c r="AD679" s="132">
        <v>0</v>
      </c>
      <c r="AE679" s="149"/>
      <c r="AF679" s="133">
        <v>0</v>
      </c>
      <c r="AG679" s="131">
        <v>0</v>
      </c>
      <c r="AH679" s="131">
        <v>0</v>
      </c>
      <c r="AI679" s="132">
        <v>0</v>
      </c>
      <c r="AJ679" s="133">
        <f t="shared" si="292"/>
        <v>0</v>
      </c>
      <c r="AK679" s="131">
        <f t="shared" si="293"/>
        <v>0</v>
      </c>
      <c r="AL679" s="131">
        <f t="shared" si="294"/>
        <v>0</v>
      </c>
      <c r="AM679" s="131">
        <f t="shared" si="295"/>
        <v>0</v>
      </c>
      <c r="AN679" s="136">
        <f t="shared" si="296"/>
        <v>0</v>
      </c>
      <c r="AO679" s="133">
        <f t="shared" si="297"/>
        <v>0</v>
      </c>
      <c r="AP679" s="131">
        <f t="shared" si="298"/>
        <v>0</v>
      </c>
      <c r="AQ679" s="131">
        <f t="shared" si="299"/>
        <v>0</v>
      </c>
      <c r="AR679" s="131">
        <f t="shared" si="300"/>
        <v>0</v>
      </c>
      <c r="AS679" s="136">
        <f t="shared" si="301"/>
        <v>0</v>
      </c>
      <c r="AT679" s="133">
        <f t="shared" si="302"/>
        <v>0</v>
      </c>
      <c r="AU679" s="131">
        <f t="shared" si="303"/>
        <v>0</v>
      </c>
      <c r="AV679" s="131">
        <f t="shared" si="304"/>
        <v>0</v>
      </c>
      <c r="AW679" s="131">
        <f t="shared" si="305"/>
        <v>0</v>
      </c>
      <c r="AX679" s="136">
        <f t="shared" si="306"/>
        <v>0</v>
      </c>
      <c r="AY679" s="133">
        <f t="shared" si="307"/>
        <v>0</v>
      </c>
      <c r="AZ679" s="131">
        <f t="shared" si="308"/>
        <v>0</v>
      </c>
      <c r="BA679" s="131">
        <f t="shared" si="309"/>
        <v>0</v>
      </c>
      <c r="BB679" s="131">
        <f t="shared" si="310"/>
        <v>0</v>
      </c>
      <c r="BC679" s="132">
        <f t="shared" si="311"/>
        <v>0</v>
      </c>
    </row>
    <row r="680" spans="1:55" x14ac:dyDescent="0.25">
      <c r="A680" s="138" t="s">
        <v>1454</v>
      </c>
      <c r="B680" s="131" t="s">
        <v>39</v>
      </c>
      <c r="C680" s="131" t="s">
        <v>1455</v>
      </c>
      <c r="D680" s="131" t="s">
        <v>331</v>
      </c>
      <c r="E680" s="132" t="s">
        <v>2025</v>
      </c>
      <c r="F680" s="149"/>
      <c r="G680" s="153">
        <f t="shared" si="288"/>
        <v>2</v>
      </c>
      <c r="H680" s="134">
        <f t="shared" si="289"/>
        <v>1</v>
      </c>
      <c r="I680" s="135">
        <f t="shared" si="290"/>
        <v>17.7</v>
      </c>
      <c r="J680" s="167">
        <f t="shared" si="291"/>
        <v>595</v>
      </c>
      <c r="K680" s="149"/>
      <c r="L680" s="130">
        <v>0</v>
      </c>
      <c r="M680" s="131">
        <v>1</v>
      </c>
      <c r="N680" s="131">
        <v>15.9</v>
      </c>
      <c r="O680" s="132">
        <v>193</v>
      </c>
      <c r="P680" s="149"/>
      <c r="Q680" s="133">
        <v>0</v>
      </c>
      <c r="R680" s="131">
        <v>0</v>
      </c>
      <c r="S680" s="131">
        <v>0</v>
      </c>
      <c r="T680" s="132">
        <v>20</v>
      </c>
      <c r="U680" s="149"/>
      <c r="V680" s="133">
        <v>1</v>
      </c>
      <c r="W680" s="131">
        <v>0</v>
      </c>
      <c r="X680" s="131">
        <v>0.5</v>
      </c>
      <c r="Y680" s="132">
        <v>230</v>
      </c>
      <c r="Z680" s="149"/>
      <c r="AA680" s="133">
        <v>1</v>
      </c>
      <c r="AB680" s="131">
        <v>0</v>
      </c>
      <c r="AC680" s="131">
        <v>1.3</v>
      </c>
      <c r="AD680" s="132">
        <v>152</v>
      </c>
      <c r="AE680" s="149"/>
      <c r="AF680" s="133">
        <v>0</v>
      </c>
      <c r="AG680" s="131">
        <v>0</v>
      </c>
      <c r="AH680" s="131">
        <v>0</v>
      </c>
      <c r="AI680" s="132">
        <v>20</v>
      </c>
      <c r="AJ680" s="133">
        <f t="shared" si="292"/>
        <v>193</v>
      </c>
      <c r="AK680" s="131">
        <f t="shared" si="293"/>
        <v>20</v>
      </c>
      <c r="AL680" s="131">
        <f t="shared" si="294"/>
        <v>230</v>
      </c>
      <c r="AM680" s="131">
        <f t="shared" si="295"/>
        <v>152</v>
      </c>
      <c r="AN680" s="136">
        <f t="shared" si="296"/>
        <v>20</v>
      </c>
      <c r="AO680" s="133">
        <f t="shared" si="297"/>
        <v>0</v>
      </c>
      <c r="AP680" s="131">
        <f t="shared" si="298"/>
        <v>0</v>
      </c>
      <c r="AQ680" s="131">
        <f t="shared" si="299"/>
        <v>1</v>
      </c>
      <c r="AR680" s="131">
        <f t="shared" si="300"/>
        <v>1</v>
      </c>
      <c r="AS680" s="136">
        <f t="shared" si="301"/>
        <v>0</v>
      </c>
      <c r="AT680" s="133">
        <f t="shared" si="302"/>
        <v>1</v>
      </c>
      <c r="AU680" s="131">
        <f t="shared" si="303"/>
        <v>0</v>
      </c>
      <c r="AV680" s="131">
        <f t="shared" si="304"/>
        <v>0</v>
      </c>
      <c r="AW680" s="131">
        <f t="shared" si="305"/>
        <v>0</v>
      </c>
      <c r="AX680" s="136">
        <f t="shared" si="306"/>
        <v>0</v>
      </c>
      <c r="AY680" s="133">
        <f t="shared" si="307"/>
        <v>15.9</v>
      </c>
      <c r="AZ680" s="131">
        <f t="shared" si="308"/>
        <v>0</v>
      </c>
      <c r="BA680" s="131">
        <f t="shared" si="309"/>
        <v>0.5</v>
      </c>
      <c r="BB680" s="131">
        <f t="shared" si="310"/>
        <v>1.3</v>
      </c>
      <c r="BC680" s="132">
        <f t="shared" si="311"/>
        <v>0</v>
      </c>
    </row>
    <row r="681" spans="1:55" x14ac:dyDescent="0.25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1312</v>
      </c>
      <c r="F681" s="149"/>
      <c r="G681" s="153">
        <f t="shared" si="288"/>
        <v>0</v>
      </c>
      <c r="H681" s="134">
        <f t="shared" si="289"/>
        <v>0</v>
      </c>
      <c r="I681" s="135">
        <f t="shared" si="290"/>
        <v>0</v>
      </c>
      <c r="J681" s="167">
        <f t="shared" si="291"/>
        <v>0</v>
      </c>
      <c r="K681" s="149"/>
      <c r="L681" s="130">
        <v>0</v>
      </c>
      <c r="M681" s="131">
        <v>0</v>
      </c>
      <c r="N681" s="131">
        <v>0</v>
      </c>
      <c r="O681" s="132">
        <v>0</v>
      </c>
      <c r="P681" s="149"/>
      <c r="Q681" s="133">
        <v>0</v>
      </c>
      <c r="R681" s="131">
        <v>0</v>
      </c>
      <c r="S681" s="131">
        <v>0</v>
      </c>
      <c r="T681" s="132">
        <v>0</v>
      </c>
      <c r="U681" s="149"/>
      <c r="V681" s="133">
        <v>0</v>
      </c>
      <c r="W681" s="131">
        <v>0</v>
      </c>
      <c r="X681" s="131">
        <v>0</v>
      </c>
      <c r="Y681" s="132">
        <v>0</v>
      </c>
      <c r="Z681" s="149"/>
      <c r="AA681" s="133">
        <v>0</v>
      </c>
      <c r="AB681" s="131">
        <v>0</v>
      </c>
      <c r="AC681" s="131">
        <v>0</v>
      </c>
      <c r="AD681" s="132">
        <v>0</v>
      </c>
      <c r="AE681" s="149"/>
      <c r="AF681" s="133">
        <v>0</v>
      </c>
      <c r="AG681" s="131">
        <v>0</v>
      </c>
      <c r="AH681" s="131">
        <v>0</v>
      </c>
      <c r="AI681" s="132">
        <v>0</v>
      </c>
      <c r="AJ681" s="133">
        <f t="shared" si="292"/>
        <v>0</v>
      </c>
      <c r="AK681" s="131">
        <f t="shared" si="293"/>
        <v>0</v>
      </c>
      <c r="AL681" s="131">
        <f t="shared" si="294"/>
        <v>0</v>
      </c>
      <c r="AM681" s="131">
        <f t="shared" si="295"/>
        <v>0</v>
      </c>
      <c r="AN681" s="136">
        <f t="shared" si="296"/>
        <v>0</v>
      </c>
      <c r="AO681" s="133">
        <f t="shared" si="297"/>
        <v>0</v>
      </c>
      <c r="AP681" s="131">
        <f t="shared" si="298"/>
        <v>0</v>
      </c>
      <c r="AQ681" s="131">
        <f t="shared" si="299"/>
        <v>0</v>
      </c>
      <c r="AR681" s="131">
        <f t="shared" si="300"/>
        <v>0</v>
      </c>
      <c r="AS681" s="136">
        <f t="shared" si="301"/>
        <v>0</v>
      </c>
      <c r="AT681" s="133">
        <f t="shared" si="302"/>
        <v>0</v>
      </c>
      <c r="AU681" s="131">
        <f t="shared" si="303"/>
        <v>0</v>
      </c>
      <c r="AV681" s="131">
        <f t="shared" si="304"/>
        <v>0</v>
      </c>
      <c r="AW681" s="131">
        <f t="shared" si="305"/>
        <v>0</v>
      </c>
      <c r="AX681" s="136">
        <f t="shared" si="306"/>
        <v>0</v>
      </c>
      <c r="AY681" s="133">
        <f t="shared" si="307"/>
        <v>0</v>
      </c>
      <c r="AZ681" s="131">
        <f t="shared" si="308"/>
        <v>0</v>
      </c>
      <c r="BA681" s="131">
        <f t="shared" si="309"/>
        <v>0</v>
      </c>
      <c r="BB681" s="131">
        <f t="shared" si="310"/>
        <v>0</v>
      </c>
      <c r="BC681" s="132">
        <f t="shared" si="311"/>
        <v>0</v>
      </c>
    </row>
    <row r="682" spans="1:55" x14ac:dyDescent="0.25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49"/>
      <c r="G682" s="153">
        <f t="shared" si="288"/>
        <v>0</v>
      </c>
      <c r="H682" s="134">
        <f t="shared" si="289"/>
        <v>0</v>
      </c>
      <c r="I682" s="135">
        <f t="shared" si="290"/>
        <v>0</v>
      </c>
      <c r="J682" s="167">
        <f t="shared" si="291"/>
        <v>0</v>
      </c>
      <c r="K682" s="149"/>
      <c r="L682" s="130">
        <v>0</v>
      </c>
      <c r="M682" s="131">
        <v>0</v>
      </c>
      <c r="N682" s="131">
        <v>0</v>
      </c>
      <c r="O682" s="132">
        <v>0</v>
      </c>
      <c r="P682" s="149"/>
      <c r="Q682" s="133">
        <v>0</v>
      </c>
      <c r="R682" s="131">
        <v>0</v>
      </c>
      <c r="S682" s="131">
        <v>0</v>
      </c>
      <c r="T682" s="132">
        <v>0</v>
      </c>
      <c r="U682" s="149"/>
      <c r="V682" s="133">
        <v>0</v>
      </c>
      <c r="W682" s="131">
        <v>0</v>
      </c>
      <c r="X682" s="131">
        <v>0</v>
      </c>
      <c r="Y682" s="132">
        <v>0</v>
      </c>
      <c r="Z682" s="149"/>
      <c r="AA682" s="133">
        <v>0</v>
      </c>
      <c r="AB682" s="131">
        <v>0</v>
      </c>
      <c r="AC682" s="131">
        <v>0</v>
      </c>
      <c r="AD682" s="132">
        <v>0</v>
      </c>
      <c r="AE682" s="149"/>
      <c r="AF682" s="133">
        <v>0</v>
      </c>
      <c r="AG682" s="131">
        <v>0</v>
      </c>
      <c r="AH682" s="131">
        <v>0</v>
      </c>
      <c r="AI682" s="132">
        <v>0</v>
      </c>
      <c r="AJ682" s="133">
        <f t="shared" si="292"/>
        <v>0</v>
      </c>
      <c r="AK682" s="131">
        <f t="shared" si="293"/>
        <v>0</v>
      </c>
      <c r="AL682" s="131">
        <f t="shared" si="294"/>
        <v>0</v>
      </c>
      <c r="AM682" s="131">
        <f t="shared" si="295"/>
        <v>0</v>
      </c>
      <c r="AN682" s="136">
        <f t="shared" si="296"/>
        <v>0</v>
      </c>
      <c r="AO682" s="133">
        <f t="shared" si="297"/>
        <v>0</v>
      </c>
      <c r="AP682" s="131">
        <f t="shared" si="298"/>
        <v>0</v>
      </c>
      <c r="AQ682" s="131">
        <f t="shared" si="299"/>
        <v>0</v>
      </c>
      <c r="AR682" s="131">
        <f t="shared" si="300"/>
        <v>0</v>
      </c>
      <c r="AS682" s="136">
        <f t="shared" si="301"/>
        <v>0</v>
      </c>
      <c r="AT682" s="133">
        <f t="shared" si="302"/>
        <v>0</v>
      </c>
      <c r="AU682" s="131">
        <f t="shared" si="303"/>
        <v>0</v>
      </c>
      <c r="AV682" s="131">
        <f t="shared" si="304"/>
        <v>0</v>
      </c>
      <c r="AW682" s="131">
        <f t="shared" si="305"/>
        <v>0</v>
      </c>
      <c r="AX682" s="136">
        <f t="shared" si="306"/>
        <v>0</v>
      </c>
      <c r="AY682" s="133">
        <f t="shared" si="307"/>
        <v>0</v>
      </c>
      <c r="AZ682" s="131">
        <f t="shared" si="308"/>
        <v>0</v>
      </c>
      <c r="BA682" s="131">
        <f t="shared" si="309"/>
        <v>0</v>
      </c>
      <c r="BB682" s="131">
        <f t="shared" si="310"/>
        <v>0</v>
      </c>
      <c r="BC682" s="132">
        <f t="shared" si="311"/>
        <v>0</v>
      </c>
    </row>
    <row r="683" spans="1:55" x14ac:dyDescent="0.25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49"/>
      <c r="G683" s="153">
        <f t="shared" si="288"/>
        <v>0</v>
      </c>
      <c r="H683" s="134">
        <f t="shared" si="289"/>
        <v>0</v>
      </c>
      <c r="I683" s="135">
        <f t="shared" si="290"/>
        <v>0</v>
      </c>
      <c r="J683" s="167">
        <f t="shared" si="291"/>
        <v>0</v>
      </c>
      <c r="K683" s="149"/>
      <c r="L683" s="130">
        <v>0</v>
      </c>
      <c r="M683" s="131">
        <v>0</v>
      </c>
      <c r="N683" s="131">
        <v>0</v>
      </c>
      <c r="O683" s="132">
        <v>0</v>
      </c>
      <c r="P683" s="149"/>
      <c r="Q683" s="133">
        <v>0</v>
      </c>
      <c r="R683" s="131">
        <v>0</v>
      </c>
      <c r="S683" s="131">
        <v>0</v>
      </c>
      <c r="T683" s="132">
        <v>0</v>
      </c>
      <c r="U683" s="149"/>
      <c r="V683" s="133">
        <v>0</v>
      </c>
      <c r="W683" s="131">
        <v>0</v>
      </c>
      <c r="X683" s="131">
        <v>0</v>
      </c>
      <c r="Y683" s="132">
        <v>0</v>
      </c>
      <c r="Z683" s="149"/>
      <c r="AA683" s="133">
        <v>0</v>
      </c>
      <c r="AB683" s="131">
        <v>0</v>
      </c>
      <c r="AC683" s="131">
        <v>0</v>
      </c>
      <c r="AD683" s="132">
        <v>0</v>
      </c>
      <c r="AE683" s="149"/>
      <c r="AF683" s="133">
        <v>0</v>
      </c>
      <c r="AG683" s="131">
        <v>0</v>
      </c>
      <c r="AH683" s="131">
        <v>0</v>
      </c>
      <c r="AI683" s="132">
        <v>0</v>
      </c>
      <c r="AJ683" s="133">
        <f t="shared" si="292"/>
        <v>0</v>
      </c>
      <c r="AK683" s="131">
        <f t="shared" si="293"/>
        <v>0</v>
      </c>
      <c r="AL683" s="131">
        <f t="shared" si="294"/>
        <v>0</v>
      </c>
      <c r="AM683" s="131">
        <f t="shared" si="295"/>
        <v>0</v>
      </c>
      <c r="AN683" s="136">
        <f t="shared" si="296"/>
        <v>0</v>
      </c>
      <c r="AO683" s="133">
        <f t="shared" si="297"/>
        <v>0</v>
      </c>
      <c r="AP683" s="131">
        <f t="shared" si="298"/>
        <v>0</v>
      </c>
      <c r="AQ683" s="131">
        <f t="shared" si="299"/>
        <v>0</v>
      </c>
      <c r="AR683" s="131">
        <f t="shared" si="300"/>
        <v>0</v>
      </c>
      <c r="AS683" s="136">
        <f t="shared" si="301"/>
        <v>0</v>
      </c>
      <c r="AT683" s="133">
        <f t="shared" si="302"/>
        <v>0</v>
      </c>
      <c r="AU683" s="131">
        <f t="shared" si="303"/>
        <v>0</v>
      </c>
      <c r="AV683" s="131">
        <f t="shared" si="304"/>
        <v>0</v>
      </c>
      <c r="AW683" s="131">
        <f t="shared" si="305"/>
        <v>0</v>
      </c>
      <c r="AX683" s="136">
        <f t="shared" si="306"/>
        <v>0</v>
      </c>
      <c r="AY683" s="133">
        <f t="shared" si="307"/>
        <v>0</v>
      </c>
      <c r="AZ683" s="131">
        <f t="shared" si="308"/>
        <v>0</v>
      </c>
      <c r="BA683" s="131">
        <f t="shared" si="309"/>
        <v>0</v>
      </c>
      <c r="BB683" s="131">
        <f t="shared" si="310"/>
        <v>0</v>
      </c>
      <c r="BC683" s="132">
        <f t="shared" si="311"/>
        <v>0</v>
      </c>
    </row>
    <row r="684" spans="1:55" x14ac:dyDescent="0.25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49"/>
      <c r="G684" s="153">
        <f t="shared" si="288"/>
        <v>0</v>
      </c>
      <c r="H684" s="134">
        <f t="shared" si="289"/>
        <v>0</v>
      </c>
      <c r="I684" s="135">
        <f t="shared" si="290"/>
        <v>0</v>
      </c>
      <c r="J684" s="167">
        <f t="shared" si="291"/>
        <v>20</v>
      </c>
      <c r="K684" s="149"/>
      <c r="L684" s="130">
        <v>0</v>
      </c>
      <c r="M684" s="131">
        <v>0</v>
      </c>
      <c r="N684" s="131">
        <v>0</v>
      </c>
      <c r="O684" s="132">
        <v>20</v>
      </c>
      <c r="P684" s="149"/>
      <c r="Q684" s="133">
        <v>0</v>
      </c>
      <c r="R684" s="131">
        <v>0</v>
      </c>
      <c r="S684" s="131">
        <v>0</v>
      </c>
      <c r="T684" s="132">
        <v>0</v>
      </c>
      <c r="U684" s="149"/>
      <c r="V684" s="133">
        <v>0</v>
      </c>
      <c r="W684" s="131">
        <v>0</v>
      </c>
      <c r="X684" s="131">
        <v>0</v>
      </c>
      <c r="Y684" s="132">
        <v>0</v>
      </c>
      <c r="Z684" s="149"/>
      <c r="AA684" s="133">
        <v>0</v>
      </c>
      <c r="AB684" s="131">
        <v>0</v>
      </c>
      <c r="AC684" s="131">
        <v>0</v>
      </c>
      <c r="AD684" s="132">
        <v>0</v>
      </c>
      <c r="AE684" s="149"/>
      <c r="AF684" s="133">
        <v>0</v>
      </c>
      <c r="AG684" s="131">
        <v>0</v>
      </c>
      <c r="AH684" s="131">
        <v>0</v>
      </c>
      <c r="AI684" s="132">
        <v>0</v>
      </c>
      <c r="AJ684" s="133">
        <f t="shared" si="292"/>
        <v>20</v>
      </c>
      <c r="AK684" s="131">
        <f t="shared" si="293"/>
        <v>0</v>
      </c>
      <c r="AL684" s="131">
        <f t="shared" si="294"/>
        <v>0</v>
      </c>
      <c r="AM684" s="131">
        <f t="shared" si="295"/>
        <v>0</v>
      </c>
      <c r="AN684" s="136">
        <f t="shared" si="296"/>
        <v>0</v>
      </c>
      <c r="AO684" s="133">
        <f t="shared" si="297"/>
        <v>0</v>
      </c>
      <c r="AP684" s="131">
        <f t="shared" si="298"/>
        <v>0</v>
      </c>
      <c r="AQ684" s="131">
        <f t="shared" si="299"/>
        <v>0</v>
      </c>
      <c r="AR684" s="131">
        <f t="shared" si="300"/>
        <v>0</v>
      </c>
      <c r="AS684" s="136">
        <f t="shared" si="301"/>
        <v>0</v>
      </c>
      <c r="AT684" s="133">
        <f t="shared" si="302"/>
        <v>0</v>
      </c>
      <c r="AU684" s="131">
        <f t="shared" si="303"/>
        <v>0</v>
      </c>
      <c r="AV684" s="131">
        <f t="shared" si="304"/>
        <v>0</v>
      </c>
      <c r="AW684" s="131">
        <f t="shared" si="305"/>
        <v>0</v>
      </c>
      <c r="AX684" s="136">
        <f t="shared" si="306"/>
        <v>0</v>
      </c>
      <c r="AY684" s="133">
        <f t="shared" si="307"/>
        <v>0</v>
      </c>
      <c r="AZ684" s="131">
        <f t="shared" si="308"/>
        <v>0</v>
      </c>
      <c r="BA684" s="131">
        <f t="shared" si="309"/>
        <v>0</v>
      </c>
      <c r="BB684" s="131">
        <f t="shared" si="310"/>
        <v>0</v>
      </c>
      <c r="BC684" s="132">
        <f t="shared" si="311"/>
        <v>0</v>
      </c>
    </row>
    <row r="685" spans="1:55" x14ac:dyDescent="0.25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49"/>
      <c r="G685" s="153">
        <f t="shared" si="288"/>
        <v>0</v>
      </c>
      <c r="H685" s="134">
        <f t="shared" si="289"/>
        <v>0</v>
      </c>
      <c r="I685" s="135">
        <f t="shared" si="290"/>
        <v>0</v>
      </c>
      <c r="J685" s="167">
        <f t="shared" si="291"/>
        <v>0</v>
      </c>
      <c r="K685" s="149"/>
      <c r="L685" s="130">
        <v>0</v>
      </c>
      <c r="M685" s="131">
        <v>0</v>
      </c>
      <c r="N685" s="131">
        <v>0</v>
      </c>
      <c r="O685" s="132">
        <v>0</v>
      </c>
      <c r="P685" s="149"/>
      <c r="Q685" s="133">
        <v>0</v>
      </c>
      <c r="R685" s="131">
        <v>0</v>
      </c>
      <c r="S685" s="131">
        <v>0</v>
      </c>
      <c r="T685" s="132">
        <v>0</v>
      </c>
      <c r="U685" s="149"/>
      <c r="V685" s="133">
        <v>0</v>
      </c>
      <c r="W685" s="131">
        <v>0</v>
      </c>
      <c r="X685" s="131">
        <v>0</v>
      </c>
      <c r="Y685" s="132">
        <v>0</v>
      </c>
      <c r="Z685" s="149"/>
      <c r="AA685" s="133">
        <v>0</v>
      </c>
      <c r="AB685" s="131">
        <v>0</v>
      </c>
      <c r="AC685" s="131">
        <v>0</v>
      </c>
      <c r="AD685" s="132">
        <v>0</v>
      </c>
      <c r="AE685" s="149"/>
      <c r="AF685" s="133">
        <v>0</v>
      </c>
      <c r="AG685" s="131">
        <v>0</v>
      </c>
      <c r="AH685" s="131">
        <v>0</v>
      </c>
      <c r="AI685" s="132">
        <v>0</v>
      </c>
      <c r="AJ685" s="133">
        <f t="shared" si="292"/>
        <v>0</v>
      </c>
      <c r="AK685" s="131">
        <f t="shared" si="293"/>
        <v>0</v>
      </c>
      <c r="AL685" s="131">
        <f t="shared" si="294"/>
        <v>0</v>
      </c>
      <c r="AM685" s="131">
        <f t="shared" si="295"/>
        <v>0</v>
      </c>
      <c r="AN685" s="136">
        <f t="shared" si="296"/>
        <v>0</v>
      </c>
      <c r="AO685" s="133">
        <f t="shared" si="297"/>
        <v>0</v>
      </c>
      <c r="AP685" s="131">
        <f t="shared" si="298"/>
        <v>0</v>
      </c>
      <c r="AQ685" s="131">
        <f t="shared" si="299"/>
        <v>0</v>
      </c>
      <c r="AR685" s="131">
        <f t="shared" si="300"/>
        <v>0</v>
      </c>
      <c r="AS685" s="136">
        <f t="shared" si="301"/>
        <v>0</v>
      </c>
      <c r="AT685" s="133">
        <f t="shared" si="302"/>
        <v>0</v>
      </c>
      <c r="AU685" s="131">
        <f t="shared" si="303"/>
        <v>0</v>
      </c>
      <c r="AV685" s="131">
        <f t="shared" si="304"/>
        <v>0</v>
      </c>
      <c r="AW685" s="131">
        <f t="shared" si="305"/>
        <v>0</v>
      </c>
      <c r="AX685" s="136">
        <f t="shared" si="306"/>
        <v>0</v>
      </c>
      <c r="AY685" s="133">
        <f t="shared" si="307"/>
        <v>0</v>
      </c>
      <c r="AZ685" s="131">
        <f t="shared" si="308"/>
        <v>0</v>
      </c>
      <c r="BA685" s="131">
        <f t="shared" si="309"/>
        <v>0</v>
      </c>
      <c r="BB685" s="131">
        <f t="shared" si="310"/>
        <v>0</v>
      </c>
      <c r="BC685" s="132">
        <f t="shared" si="311"/>
        <v>0</v>
      </c>
    </row>
    <row r="686" spans="1:55" x14ac:dyDescent="0.25">
      <c r="A686" s="138" t="s">
        <v>1465</v>
      </c>
      <c r="B686" s="131" t="s">
        <v>49</v>
      </c>
      <c r="C686" s="131" t="s">
        <v>2094</v>
      </c>
      <c r="D686" s="131" t="s">
        <v>258</v>
      </c>
      <c r="E686" s="132" t="s">
        <v>2027</v>
      </c>
      <c r="F686" s="149"/>
      <c r="G686" s="153">
        <f t="shared" si="288"/>
        <v>0</v>
      </c>
      <c r="H686" s="134">
        <f t="shared" si="289"/>
        <v>0</v>
      </c>
      <c r="I686" s="135">
        <f t="shared" si="290"/>
        <v>0</v>
      </c>
      <c r="J686" s="167">
        <f t="shared" si="291"/>
        <v>0</v>
      </c>
      <c r="K686" s="149"/>
      <c r="L686" s="130">
        <v>0</v>
      </c>
      <c r="M686" s="131">
        <v>0</v>
      </c>
      <c r="N686" s="131">
        <v>0</v>
      </c>
      <c r="O686" s="132">
        <v>0</v>
      </c>
      <c r="P686" s="149"/>
      <c r="Q686" s="133">
        <v>0</v>
      </c>
      <c r="R686" s="131">
        <v>0</v>
      </c>
      <c r="S686" s="131">
        <v>0</v>
      </c>
      <c r="T686" s="132">
        <v>0</v>
      </c>
      <c r="U686" s="149"/>
      <c r="V686" s="133">
        <v>0</v>
      </c>
      <c r="W686" s="131">
        <v>0</v>
      </c>
      <c r="X686" s="131">
        <v>0</v>
      </c>
      <c r="Y686" s="132">
        <v>0</v>
      </c>
      <c r="Z686" s="149"/>
      <c r="AA686" s="133">
        <v>0</v>
      </c>
      <c r="AB686" s="131">
        <v>0</v>
      </c>
      <c r="AC686" s="131">
        <v>0</v>
      </c>
      <c r="AD686" s="132">
        <v>0</v>
      </c>
      <c r="AE686" s="149"/>
      <c r="AF686" s="133">
        <v>0</v>
      </c>
      <c r="AG686" s="131">
        <v>0</v>
      </c>
      <c r="AH686" s="131">
        <v>0</v>
      </c>
      <c r="AI686" s="132">
        <v>0</v>
      </c>
      <c r="AJ686" s="133">
        <f t="shared" si="292"/>
        <v>0</v>
      </c>
      <c r="AK686" s="131">
        <f t="shared" si="293"/>
        <v>0</v>
      </c>
      <c r="AL686" s="131">
        <f t="shared" si="294"/>
        <v>0</v>
      </c>
      <c r="AM686" s="131">
        <f t="shared" si="295"/>
        <v>0</v>
      </c>
      <c r="AN686" s="136">
        <f t="shared" si="296"/>
        <v>0</v>
      </c>
      <c r="AO686" s="133">
        <f t="shared" si="297"/>
        <v>0</v>
      </c>
      <c r="AP686" s="131">
        <f t="shared" si="298"/>
        <v>0</v>
      </c>
      <c r="AQ686" s="131">
        <f t="shared" si="299"/>
        <v>0</v>
      </c>
      <c r="AR686" s="131">
        <f t="shared" si="300"/>
        <v>0</v>
      </c>
      <c r="AS686" s="136">
        <f t="shared" si="301"/>
        <v>0</v>
      </c>
      <c r="AT686" s="133">
        <f t="shared" si="302"/>
        <v>0</v>
      </c>
      <c r="AU686" s="131">
        <f t="shared" si="303"/>
        <v>0</v>
      </c>
      <c r="AV686" s="131">
        <f t="shared" si="304"/>
        <v>0</v>
      </c>
      <c r="AW686" s="131">
        <f t="shared" si="305"/>
        <v>0</v>
      </c>
      <c r="AX686" s="136">
        <f t="shared" si="306"/>
        <v>0</v>
      </c>
      <c r="AY686" s="133">
        <f t="shared" si="307"/>
        <v>0</v>
      </c>
      <c r="AZ686" s="131">
        <f t="shared" si="308"/>
        <v>0</v>
      </c>
      <c r="BA686" s="131">
        <f t="shared" si="309"/>
        <v>0</v>
      </c>
      <c r="BB686" s="131">
        <f t="shared" si="310"/>
        <v>0</v>
      </c>
      <c r="BC686" s="132">
        <f t="shared" si="311"/>
        <v>0</v>
      </c>
    </row>
    <row r="687" spans="1:55" x14ac:dyDescent="0.25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49"/>
      <c r="G687" s="153">
        <f t="shared" si="288"/>
        <v>0</v>
      </c>
      <c r="H687" s="134">
        <f t="shared" si="289"/>
        <v>0</v>
      </c>
      <c r="I687" s="135">
        <f t="shared" si="290"/>
        <v>0</v>
      </c>
      <c r="J687" s="167">
        <f t="shared" si="291"/>
        <v>0</v>
      </c>
      <c r="K687" s="149"/>
      <c r="L687" s="130">
        <v>0</v>
      </c>
      <c r="M687" s="131">
        <v>0</v>
      </c>
      <c r="N687" s="131">
        <v>0</v>
      </c>
      <c r="O687" s="132">
        <v>0</v>
      </c>
      <c r="P687" s="149"/>
      <c r="Q687" s="133">
        <v>0</v>
      </c>
      <c r="R687" s="131">
        <v>0</v>
      </c>
      <c r="S687" s="131">
        <v>0</v>
      </c>
      <c r="T687" s="132">
        <v>0</v>
      </c>
      <c r="U687" s="149"/>
      <c r="V687" s="133">
        <v>0</v>
      </c>
      <c r="W687" s="131">
        <v>0</v>
      </c>
      <c r="X687" s="131">
        <v>0</v>
      </c>
      <c r="Y687" s="132">
        <v>0</v>
      </c>
      <c r="Z687" s="149"/>
      <c r="AA687" s="133">
        <v>0</v>
      </c>
      <c r="AB687" s="131">
        <v>0</v>
      </c>
      <c r="AC687" s="131">
        <v>0</v>
      </c>
      <c r="AD687" s="132">
        <v>0</v>
      </c>
      <c r="AE687" s="149"/>
      <c r="AF687" s="133">
        <v>0</v>
      </c>
      <c r="AG687" s="131">
        <v>0</v>
      </c>
      <c r="AH687" s="131">
        <v>0</v>
      </c>
      <c r="AI687" s="132">
        <v>0</v>
      </c>
      <c r="AJ687" s="133">
        <f t="shared" si="292"/>
        <v>0</v>
      </c>
      <c r="AK687" s="131">
        <f t="shared" si="293"/>
        <v>0</v>
      </c>
      <c r="AL687" s="131">
        <f t="shared" si="294"/>
        <v>0</v>
      </c>
      <c r="AM687" s="131">
        <f t="shared" si="295"/>
        <v>0</v>
      </c>
      <c r="AN687" s="136">
        <f t="shared" si="296"/>
        <v>0</v>
      </c>
      <c r="AO687" s="133">
        <f t="shared" si="297"/>
        <v>0</v>
      </c>
      <c r="AP687" s="131">
        <f t="shared" si="298"/>
        <v>0</v>
      </c>
      <c r="AQ687" s="131">
        <f t="shared" si="299"/>
        <v>0</v>
      </c>
      <c r="AR687" s="131">
        <f t="shared" si="300"/>
        <v>0</v>
      </c>
      <c r="AS687" s="136">
        <f t="shared" si="301"/>
        <v>0</v>
      </c>
      <c r="AT687" s="133">
        <f t="shared" si="302"/>
        <v>0</v>
      </c>
      <c r="AU687" s="131">
        <f t="shared" si="303"/>
        <v>0</v>
      </c>
      <c r="AV687" s="131">
        <f t="shared" si="304"/>
        <v>0</v>
      </c>
      <c r="AW687" s="131">
        <f t="shared" si="305"/>
        <v>0</v>
      </c>
      <c r="AX687" s="136">
        <f t="shared" si="306"/>
        <v>0</v>
      </c>
      <c r="AY687" s="133">
        <f t="shared" si="307"/>
        <v>0</v>
      </c>
      <c r="AZ687" s="131">
        <f t="shared" si="308"/>
        <v>0</v>
      </c>
      <c r="BA687" s="131">
        <f t="shared" si="309"/>
        <v>0</v>
      </c>
      <c r="BB687" s="131">
        <f t="shared" si="310"/>
        <v>0</v>
      </c>
      <c r="BC687" s="132">
        <f t="shared" si="311"/>
        <v>0</v>
      </c>
    </row>
    <row r="688" spans="1:55" x14ac:dyDescent="0.25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49"/>
      <c r="G688" s="153">
        <f t="shared" si="288"/>
        <v>0</v>
      </c>
      <c r="H688" s="134">
        <f t="shared" si="289"/>
        <v>0</v>
      </c>
      <c r="I688" s="135">
        <f t="shared" si="290"/>
        <v>0</v>
      </c>
      <c r="J688" s="167">
        <f t="shared" si="291"/>
        <v>0</v>
      </c>
      <c r="K688" s="149"/>
      <c r="L688" s="130">
        <v>0</v>
      </c>
      <c r="M688" s="131">
        <v>0</v>
      </c>
      <c r="N688" s="131">
        <v>0</v>
      </c>
      <c r="O688" s="132">
        <v>0</v>
      </c>
      <c r="P688" s="149"/>
      <c r="Q688" s="133">
        <v>0</v>
      </c>
      <c r="R688" s="131">
        <v>0</v>
      </c>
      <c r="S688" s="131">
        <v>0</v>
      </c>
      <c r="T688" s="132">
        <v>0</v>
      </c>
      <c r="U688" s="149"/>
      <c r="V688" s="133">
        <v>0</v>
      </c>
      <c r="W688" s="131">
        <v>0</v>
      </c>
      <c r="X688" s="131">
        <v>0</v>
      </c>
      <c r="Y688" s="132">
        <v>0</v>
      </c>
      <c r="Z688" s="149"/>
      <c r="AA688" s="133">
        <v>0</v>
      </c>
      <c r="AB688" s="131">
        <v>0</v>
      </c>
      <c r="AC688" s="131">
        <v>0</v>
      </c>
      <c r="AD688" s="132">
        <v>0</v>
      </c>
      <c r="AE688" s="149"/>
      <c r="AF688" s="133">
        <v>0</v>
      </c>
      <c r="AG688" s="131">
        <v>0</v>
      </c>
      <c r="AH688" s="131">
        <v>0</v>
      </c>
      <c r="AI688" s="132">
        <v>0</v>
      </c>
      <c r="AJ688" s="133">
        <f t="shared" si="292"/>
        <v>0</v>
      </c>
      <c r="AK688" s="131">
        <f t="shared" si="293"/>
        <v>0</v>
      </c>
      <c r="AL688" s="131">
        <f t="shared" si="294"/>
        <v>0</v>
      </c>
      <c r="AM688" s="131">
        <f t="shared" si="295"/>
        <v>0</v>
      </c>
      <c r="AN688" s="136">
        <f t="shared" si="296"/>
        <v>0</v>
      </c>
      <c r="AO688" s="133">
        <f t="shared" si="297"/>
        <v>0</v>
      </c>
      <c r="AP688" s="131">
        <f t="shared" si="298"/>
        <v>0</v>
      </c>
      <c r="AQ688" s="131">
        <f t="shared" si="299"/>
        <v>0</v>
      </c>
      <c r="AR688" s="131">
        <f t="shared" si="300"/>
        <v>0</v>
      </c>
      <c r="AS688" s="136">
        <f t="shared" si="301"/>
        <v>0</v>
      </c>
      <c r="AT688" s="133">
        <f t="shared" si="302"/>
        <v>0</v>
      </c>
      <c r="AU688" s="131">
        <f t="shared" si="303"/>
        <v>0</v>
      </c>
      <c r="AV688" s="131">
        <f t="shared" si="304"/>
        <v>0</v>
      </c>
      <c r="AW688" s="131">
        <f t="shared" si="305"/>
        <v>0</v>
      </c>
      <c r="AX688" s="136">
        <f t="shared" si="306"/>
        <v>0</v>
      </c>
      <c r="AY688" s="133">
        <f t="shared" si="307"/>
        <v>0</v>
      </c>
      <c r="AZ688" s="131">
        <f t="shared" si="308"/>
        <v>0</v>
      </c>
      <c r="BA688" s="131">
        <f t="shared" si="309"/>
        <v>0</v>
      </c>
      <c r="BB688" s="131">
        <f t="shared" si="310"/>
        <v>0</v>
      </c>
      <c r="BC688" s="132">
        <f t="shared" si="311"/>
        <v>0</v>
      </c>
    </row>
    <row r="689" spans="1:55" x14ac:dyDescent="0.25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49"/>
      <c r="G689" s="153">
        <f t="shared" si="288"/>
        <v>0</v>
      </c>
      <c r="H689" s="134">
        <f t="shared" si="289"/>
        <v>6</v>
      </c>
      <c r="I689" s="135">
        <f t="shared" si="290"/>
        <v>76.8</v>
      </c>
      <c r="J689" s="167">
        <f t="shared" si="291"/>
        <v>290</v>
      </c>
      <c r="K689" s="149"/>
      <c r="L689" s="130">
        <v>0</v>
      </c>
      <c r="M689" s="131">
        <v>6</v>
      </c>
      <c r="N689" s="131">
        <v>76.8</v>
      </c>
      <c r="O689" s="132">
        <v>290</v>
      </c>
      <c r="P689" s="149"/>
      <c r="Q689" s="133">
        <v>0</v>
      </c>
      <c r="R689" s="131">
        <v>0</v>
      </c>
      <c r="S689" s="131">
        <v>0</v>
      </c>
      <c r="T689" s="132">
        <v>0</v>
      </c>
      <c r="U689" s="149"/>
      <c r="V689" s="133">
        <v>0</v>
      </c>
      <c r="W689" s="131">
        <v>0</v>
      </c>
      <c r="X689" s="131">
        <v>0</v>
      </c>
      <c r="Y689" s="132">
        <v>0</v>
      </c>
      <c r="Z689" s="149"/>
      <c r="AA689" s="133">
        <v>0</v>
      </c>
      <c r="AB689" s="131">
        <v>0</v>
      </c>
      <c r="AC689" s="131">
        <v>0</v>
      </c>
      <c r="AD689" s="132">
        <v>0</v>
      </c>
      <c r="AE689" s="149"/>
      <c r="AF689" s="133">
        <v>0</v>
      </c>
      <c r="AG689" s="131">
        <v>0</v>
      </c>
      <c r="AH689" s="131">
        <v>0</v>
      </c>
      <c r="AI689" s="132">
        <v>0</v>
      </c>
      <c r="AJ689" s="133">
        <f t="shared" si="292"/>
        <v>290</v>
      </c>
      <c r="AK689" s="131">
        <f t="shared" si="293"/>
        <v>0</v>
      </c>
      <c r="AL689" s="131">
        <f t="shared" si="294"/>
        <v>0</v>
      </c>
      <c r="AM689" s="131">
        <f t="shared" si="295"/>
        <v>0</v>
      </c>
      <c r="AN689" s="136">
        <f t="shared" si="296"/>
        <v>0</v>
      </c>
      <c r="AO689" s="133">
        <f t="shared" si="297"/>
        <v>0</v>
      </c>
      <c r="AP689" s="131">
        <f t="shared" si="298"/>
        <v>0</v>
      </c>
      <c r="AQ689" s="131">
        <f t="shared" si="299"/>
        <v>0</v>
      </c>
      <c r="AR689" s="131">
        <f t="shared" si="300"/>
        <v>0</v>
      </c>
      <c r="AS689" s="136">
        <f t="shared" si="301"/>
        <v>0</v>
      </c>
      <c r="AT689" s="133">
        <f t="shared" si="302"/>
        <v>6</v>
      </c>
      <c r="AU689" s="131">
        <f t="shared" si="303"/>
        <v>0</v>
      </c>
      <c r="AV689" s="131">
        <f t="shared" si="304"/>
        <v>0</v>
      </c>
      <c r="AW689" s="131">
        <f t="shared" si="305"/>
        <v>0</v>
      </c>
      <c r="AX689" s="136">
        <f t="shared" si="306"/>
        <v>0</v>
      </c>
      <c r="AY689" s="133">
        <f t="shared" si="307"/>
        <v>76.8</v>
      </c>
      <c r="AZ689" s="131">
        <f t="shared" si="308"/>
        <v>0</v>
      </c>
      <c r="BA689" s="131">
        <f t="shared" si="309"/>
        <v>0</v>
      </c>
      <c r="BB689" s="131">
        <f t="shared" si="310"/>
        <v>0</v>
      </c>
      <c r="BC689" s="132">
        <f t="shared" si="311"/>
        <v>0</v>
      </c>
    </row>
    <row r="690" spans="1:55" x14ac:dyDescent="0.25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49"/>
      <c r="G690" s="153">
        <f t="shared" si="288"/>
        <v>0</v>
      </c>
      <c r="H690" s="134">
        <f t="shared" si="289"/>
        <v>0</v>
      </c>
      <c r="I690" s="135">
        <f t="shared" si="290"/>
        <v>0</v>
      </c>
      <c r="J690" s="167">
        <f t="shared" si="291"/>
        <v>0</v>
      </c>
      <c r="K690" s="149"/>
      <c r="L690" s="130">
        <v>0</v>
      </c>
      <c r="M690" s="131">
        <v>0</v>
      </c>
      <c r="N690" s="131">
        <v>0</v>
      </c>
      <c r="O690" s="132">
        <v>0</v>
      </c>
      <c r="P690" s="149"/>
      <c r="Q690" s="133">
        <v>0</v>
      </c>
      <c r="R690" s="131">
        <v>0</v>
      </c>
      <c r="S690" s="131">
        <v>0</v>
      </c>
      <c r="T690" s="132">
        <v>0</v>
      </c>
      <c r="U690" s="149"/>
      <c r="V690" s="133">
        <v>0</v>
      </c>
      <c r="W690" s="131">
        <v>0</v>
      </c>
      <c r="X690" s="131">
        <v>0</v>
      </c>
      <c r="Y690" s="132">
        <v>0</v>
      </c>
      <c r="Z690" s="149"/>
      <c r="AA690" s="133">
        <v>0</v>
      </c>
      <c r="AB690" s="131">
        <v>0</v>
      </c>
      <c r="AC690" s="131">
        <v>0</v>
      </c>
      <c r="AD690" s="132">
        <v>0</v>
      </c>
      <c r="AE690" s="149"/>
      <c r="AF690" s="133">
        <v>0</v>
      </c>
      <c r="AG690" s="131">
        <v>0</v>
      </c>
      <c r="AH690" s="131">
        <v>0</v>
      </c>
      <c r="AI690" s="132">
        <v>0</v>
      </c>
      <c r="AJ690" s="133">
        <f t="shared" si="292"/>
        <v>0</v>
      </c>
      <c r="AK690" s="131">
        <f t="shared" si="293"/>
        <v>0</v>
      </c>
      <c r="AL690" s="131">
        <f t="shared" si="294"/>
        <v>0</v>
      </c>
      <c r="AM690" s="131">
        <f t="shared" si="295"/>
        <v>0</v>
      </c>
      <c r="AN690" s="136">
        <f t="shared" si="296"/>
        <v>0</v>
      </c>
      <c r="AO690" s="133">
        <f t="shared" si="297"/>
        <v>0</v>
      </c>
      <c r="AP690" s="131">
        <f t="shared" si="298"/>
        <v>0</v>
      </c>
      <c r="AQ690" s="131">
        <f t="shared" si="299"/>
        <v>0</v>
      </c>
      <c r="AR690" s="131">
        <f t="shared" si="300"/>
        <v>0</v>
      </c>
      <c r="AS690" s="136">
        <f t="shared" si="301"/>
        <v>0</v>
      </c>
      <c r="AT690" s="133">
        <f t="shared" si="302"/>
        <v>0</v>
      </c>
      <c r="AU690" s="131">
        <f t="shared" si="303"/>
        <v>0</v>
      </c>
      <c r="AV690" s="131">
        <f t="shared" si="304"/>
        <v>0</v>
      </c>
      <c r="AW690" s="131">
        <f t="shared" si="305"/>
        <v>0</v>
      </c>
      <c r="AX690" s="136">
        <f t="shared" si="306"/>
        <v>0</v>
      </c>
      <c r="AY690" s="133">
        <f t="shared" si="307"/>
        <v>0</v>
      </c>
      <c r="AZ690" s="131">
        <f t="shared" si="308"/>
        <v>0</v>
      </c>
      <c r="BA690" s="131">
        <f t="shared" si="309"/>
        <v>0</v>
      </c>
      <c r="BB690" s="131">
        <f t="shared" si="310"/>
        <v>0</v>
      </c>
      <c r="BC690" s="132">
        <f t="shared" si="311"/>
        <v>0</v>
      </c>
    </row>
    <row r="691" spans="1:55" x14ac:dyDescent="0.25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49"/>
      <c r="G691" s="153">
        <f t="shared" si="288"/>
        <v>1</v>
      </c>
      <c r="H691" s="134">
        <f t="shared" si="289"/>
        <v>1</v>
      </c>
      <c r="I691" s="135">
        <f t="shared" si="290"/>
        <v>5.3000000000000007</v>
      </c>
      <c r="J691" s="167">
        <f t="shared" si="291"/>
        <v>159</v>
      </c>
      <c r="K691" s="149"/>
      <c r="L691" s="130">
        <v>1</v>
      </c>
      <c r="M691" s="131">
        <v>1</v>
      </c>
      <c r="N691" s="131">
        <v>5.3000000000000007</v>
      </c>
      <c r="O691" s="132">
        <v>139</v>
      </c>
      <c r="P691" s="149"/>
      <c r="Q691" s="133">
        <v>0</v>
      </c>
      <c r="R691" s="131">
        <v>0</v>
      </c>
      <c r="S691" s="131">
        <v>0</v>
      </c>
      <c r="T691" s="132">
        <v>20</v>
      </c>
      <c r="U691" s="149"/>
      <c r="V691" s="133">
        <v>0</v>
      </c>
      <c r="W691" s="131">
        <v>0</v>
      </c>
      <c r="X691" s="131">
        <v>0</v>
      </c>
      <c r="Y691" s="132">
        <v>0</v>
      </c>
      <c r="Z691" s="149"/>
      <c r="AA691" s="133">
        <v>0</v>
      </c>
      <c r="AB691" s="131">
        <v>0</v>
      </c>
      <c r="AC691" s="131">
        <v>0</v>
      </c>
      <c r="AD691" s="132">
        <v>0</v>
      </c>
      <c r="AE691" s="149"/>
      <c r="AF691" s="133">
        <v>0</v>
      </c>
      <c r="AG691" s="131">
        <v>0</v>
      </c>
      <c r="AH691" s="131">
        <v>0</v>
      </c>
      <c r="AI691" s="132">
        <v>0</v>
      </c>
      <c r="AJ691" s="133">
        <f t="shared" si="292"/>
        <v>139</v>
      </c>
      <c r="AK691" s="131">
        <f t="shared" si="293"/>
        <v>20</v>
      </c>
      <c r="AL691" s="131">
        <f t="shared" si="294"/>
        <v>0</v>
      </c>
      <c r="AM691" s="131">
        <f t="shared" si="295"/>
        <v>0</v>
      </c>
      <c r="AN691" s="136">
        <f t="shared" si="296"/>
        <v>0</v>
      </c>
      <c r="AO691" s="133">
        <f t="shared" si="297"/>
        <v>1</v>
      </c>
      <c r="AP691" s="131">
        <f t="shared" si="298"/>
        <v>0</v>
      </c>
      <c r="AQ691" s="131">
        <f t="shared" si="299"/>
        <v>0</v>
      </c>
      <c r="AR691" s="131">
        <f t="shared" si="300"/>
        <v>0</v>
      </c>
      <c r="AS691" s="136">
        <f t="shared" si="301"/>
        <v>0</v>
      </c>
      <c r="AT691" s="133">
        <f t="shared" si="302"/>
        <v>1</v>
      </c>
      <c r="AU691" s="131">
        <f t="shared" si="303"/>
        <v>0</v>
      </c>
      <c r="AV691" s="131">
        <f t="shared" si="304"/>
        <v>0</v>
      </c>
      <c r="AW691" s="131">
        <f t="shared" si="305"/>
        <v>0</v>
      </c>
      <c r="AX691" s="136">
        <f t="shared" si="306"/>
        <v>0</v>
      </c>
      <c r="AY691" s="133">
        <f t="shared" si="307"/>
        <v>5.3000000000000007</v>
      </c>
      <c r="AZ691" s="131">
        <f t="shared" si="308"/>
        <v>0</v>
      </c>
      <c r="BA691" s="131">
        <f t="shared" si="309"/>
        <v>0</v>
      </c>
      <c r="BB691" s="131">
        <f t="shared" si="310"/>
        <v>0</v>
      </c>
      <c r="BC691" s="132">
        <f t="shared" si="311"/>
        <v>0</v>
      </c>
    </row>
    <row r="692" spans="1:55" x14ac:dyDescent="0.25">
      <c r="A692" s="138" t="s">
        <v>1475</v>
      </c>
      <c r="B692" s="131" t="s">
        <v>1529</v>
      </c>
      <c r="C692" s="131" t="s">
        <v>1190</v>
      </c>
      <c r="D692" s="131" t="s">
        <v>1277</v>
      </c>
      <c r="E692" s="132" t="s">
        <v>1312</v>
      </c>
      <c r="F692" s="149"/>
      <c r="G692" s="153">
        <f t="shared" si="288"/>
        <v>0</v>
      </c>
      <c r="H692" s="134">
        <f t="shared" si="289"/>
        <v>0</v>
      </c>
      <c r="I692" s="135">
        <f t="shared" si="290"/>
        <v>0</v>
      </c>
      <c r="J692" s="167">
        <f t="shared" si="291"/>
        <v>0</v>
      </c>
      <c r="K692" s="149"/>
      <c r="L692" s="130">
        <v>0</v>
      </c>
      <c r="M692" s="131">
        <v>0</v>
      </c>
      <c r="N692" s="131">
        <v>0</v>
      </c>
      <c r="O692" s="132">
        <v>0</v>
      </c>
      <c r="P692" s="149"/>
      <c r="Q692" s="133">
        <v>0</v>
      </c>
      <c r="R692" s="131">
        <v>0</v>
      </c>
      <c r="S692" s="131">
        <v>0</v>
      </c>
      <c r="T692" s="132">
        <v>0</v>
      </c>
      <c r="U692" s="149"/>
      <c r="V692" s="133">
        <v>0</v>
      </c>
      <c r="W692" s="131">
        <v>0</v>
      </c>
      <c r="X692" s="131">
        <v>0</v>
      </c>
      <c r="Y692" s="132">
        <v>0</v>
      </c>
      <c r="Z692" s="149"/>
      <c r="AA692" s="133">
        <v>0</v>
      </c>
      <c r="AB692" s="131">
        <v>0</v>
      </c>
      <c r="AC692" s="131">
        <v>0</v>
      </c>
      <c r="AD692" s="132">
        <v>0</v>
      </c>
      <c r="AE692" s="149"/>
      <c r="AF692" s="133">
        <v>0</v>
      </c>
      <c r="AG692" s="131">
        <v>0</v>
      </c>
      <c r="AH692" s="131">
        <v>0</v>
      </c>
      <c r="AI692" s="132">
        <v>0</v>
      </c>
      <c r="AJ692" s="133">
        <f t="shared" si="292"/>
        <v>0</v>
      </c>
      <c r="AK692" s="131">
        <f t="shared" si="293"/>
        <v>0</v>
      </c>
      <c r="AL692" s="131">
        <f t="shared" si="294"/>
        <v>0</v>
      </c>
      <c r="AM692" s="131">
        <f t="shared" si="295"/>
        <v>0</v>
      </c>
      <c r="AN692" s="136">
        <f t="shared" si="296"/>
        <v>0</v>
      </c>
      <c r="AO692" s="133">
        <f t="shared" si="297"/>
        <v>0</v>
      </c>
      <c r="AP692" s="131">
        <f t="shared" si="298"/>
        <v>0</v>
      </c>
      <c r="AQ692" s="131">
        <f t="shared" si="299"/>
        <v>0</v>
      </c>
      <c r="AR692" s="131">
        <f t="shared" si="300"/>
        <v>0</v>
      </c>
      <c r="AS692" s="136">
        <f t="shared" si="301"/>
        <v>0</v>
      </c>
      <c r="AT692" s="133">
        <f t="shared" si="302"/>
        <v>0</v>
      </c>
      <c r="AU692" s="131">
        <f t="shared" si="303"/>
        <v>0</v>
      </c>
      <c r="AV692" s="131">
        <f t="shared" si="304"/>
        <v>0</v>
      </c>
      <c r="AW692" s="131">
        <f t="shared" si="305"/>
        <v>0</v>
      </c>
      <c r="AX692" s="136">
        <f t="shared" si="306"/>
        <v>0</v>
      </c>
      <c r="AY692" s="133">
        <f t="shared" si="307"/>
        <v>0</v>
      </c>
      <c r="AZ692" s="131">
        <f t="shared" si="308"/>
        <v>0</v>
      </c>
      <c r="BA692" s="131">
        <f t="shared" si="309"/>
        <v>0</v>
      </c>
      <c r="BB692" s="131">
        <f t="shared" si="310"/>
        <v>0</v>
      </c>
      <c r="BC692" s="132">
        <f t="shared" si="311"/>
        <v>0</v>
      </c>
    </row>
    <row r="693" spans="1:55" x14ac:dyDescent="0.25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49"/>
      <c r="G693" s="153">
        <f t="shared" si="288"/>
        <v>0</v>
      </c>
      <c r="H693" s="134">
        <f t="shared" si="289"/>
        <v>0</v>
      </c>
      <c r="I693" s="135">
        <f t="shared" si="290"/>
        <v>0</v>
      </c>
      <c r="J693" s="167">
        <f t="shared" si="291"/>
        <v>0</v>
      </c>
      <c r="K693" s="149"/>
      <c r="L693" s="130">
        <v>0</v>
      </c>
      <c r="M693" s="131">
        <v>0</v>
      </c>
      <c r="N693" s="131">
        <v>0</v>
      </c>
      <c r="O693" s="132">
        <v>0</v>
      </c>
      <c r="P693" s="149"/>
      <c r="Q693" s="133">
        <v>0</v>
      </c>
      <c r="R693" s="131">
        <v>0</v>
      </c>
      <c r="S693" s="131">
        <v>0</v>
      </c>
      <c r="T693" s="132">
        <v>0</v>
      </c>
      <c r="U693" s="149"/>
      <c r="V693" s="133">
        <v>0</v>
      </c>
      <c r="W693" s="131">
        <v>0</v>
      </c>
      <c r="X693" s="131">
        <v>0</v>
      </c>
      <c r="Y693" s="132">
        <v>0</v>
      </c>
      <c r="Z693" s="149"/>
      <c r="AA693" s="133">
        <v>0</v>
      </c>
      <c r="AB693" s="131">
        <v>0</v>
      </c>
      <c r="AC693" s="131">
        <v>0</v>
      </c>
      <c r="AD693" s="132">
        <v>0</v>
      </c>
      <c r="AE693" s="149"/>
      <c r="AF693" s="133">
        <v>0</v>
      </c>
      <c r="AG693" s="131">
        <v>0</v>
      </c>
      <c r="AH693" s="131">
        <v>0</v>
      </c>
      <c r="AI693" s="132">
        <v>0</v>
      </c>
      <c r="AJ693" s="133">
        <f t="shared" si="292"/>
        <v>0</v>
      </c>
      <c r="AK693" s="131">
        <f t="shared" si="293"/>
        <v>0</v>
      </c>
      <c r="AL693" s="131">
        <f t="shared" si="294"/>
        <v>0</v>
      </c>
      <c r="AM693" s="131">
        <f t="shared" si="295"/>
        <v>0</v>
      </c>
      <c r="AN693" s="136">
        <f t="shared" si="296"/>
        <v>0</v>
      </c>
      <c r="AO693" s="133">
        <f t="shared" si="297"/>
        <v>0</v>
      </c>
      <c r="AP693" s="131">
        <f t="shared" si="298"/>
        <v>0</v>
      </c>
      <c r="AQ693" s="131">
        <f t="shared" si="299"/>
        <v>0</v>
      </c>
      <c r="AR693" s="131">
        <f t="shared" si="300"/>
        <v>0</v>
      </c>
      <c r="AS693" s="136">
        <f t="shared" si="301"/>
        <v>0</v>
      </c>
      <c r="AT693" s="133">
        <f t="shared" si="302"/>
        <v>0</v>
      </c>
      <c r="AU693" s="131">
        <f t="shared" si="303"/>
        <v>0</v>
      </c>
      <c r="AV693" s="131">
        <f t="shared" si="304"/>
        <v>0</v>
      </c>
      <c r="AW693" s="131">
        <f t="shared" si="305"/>
        <v>0</v>
      </c>
      <c r="AX693" s="136">
        <f t="shared" si="306"/>
        <v>0</v>
      </c>
      <c r="AY693" s="133">
        <f t="shared" si="307"/>
        <v>0</v>
      </c>
      <c r="AZ693" s="131">
        <f t="shared" si="308"/>
        <v>0</v>
      </c>
      <c r="BA693" s="131">
        <f t="shared" si="309"/>
        <v>0</v>
      </c>
      <c r="BB693" s="131">
        <f t="shared" si="310"/>
        <v>0</v>
      </c>
      <c r="BC693" s="132">
        <f t="shared" si="311"/>
        <v>0</v>
      </c>
    </row>
    <row r="694" spans="1:55" x14ac:dyDescent="0.25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49"/>
      <c r="G694" s="153">
        <f t="shared" si="288"/>
        <v>0</v>
      </c>
      <c r="H694" s="134">
        <f t="shared" si="289"/>
        <v>0</v>
      </c>
      <c r="I694" s="135">
        <f t="shared" si="290"/>
        <v>0</v>
      </c>
      <c r="J694" s="167">
        <f t="shared" si="291"/>
        <v>0</v>
      </c>
      <c r="K694" s="149"/>
      <c r="L694" s="130">
        <v>0</v>
      </c>
      <c r="M694" s="131">
        <v>0</v>
      </c>
      <c r="N694" s="131">
        <v>0</v>
      </c>
      <c r="O694" s="132">
        <v>0</v>
      </c>
      <c r="P694" s="149"/>
      <c r="Q694" s="133">
        <v>0</v>
      </c>
      <c r="R694" s="131">
        <v>0</v>
      </c>
      <c r="S694" s="131">
        <v>0</v>
      </c>
      <c r="T694" s="132">
        <v>0</v>
      </c>
      <c r="U694" s="149"/>
      <c r="V694" s="133">
        <v>0</v>
      </c>
      <c r="W694" s="131">
        <v>0</v>
      </c>
      <c r="X694" s="131">
        <v>0</v>
      </c>
      <c r="Y694" s="132">
        <v>0</v>
      </c>
      <c r="Z694" s="149"/>
      <c r="AA694" s="133">
        <v>0</v>
      </c>
      <c r="AB694" s="131">
        <v>0</v>
      </c>
      <c r="AC694" s="131">
        <v>0</v>
      </c>
      <c r="AD694" s="132">
        <v>0</v>
      </c>
      <c r="AE694" s="149"/>
      <c r="AF694" s="133">
        <v>0</v>
      </c>
      <c r="AG694" s="131">
        <v>0</v>
      </c>
      <c r="AH694" s="131">
        <v>0</v>
      </c>
      <c r="AI694" s="132">
        <v>0</v>
      </c>
      <c r="AJ694" s="133">
        <f t="shared" si="292"/>
        <v>0</v>
      </c>
      <c r="AK694" s="131">
        <f t="shared" si="293"/>
        <v>0</v>
      </c>
      <c r="AL694" s="131">
        <f t="shared" si="294"/>
        <v>0</v>
      </c>
      <c r="AM694" s="131">
        <f t="shared" si="295"/>
        <v>0</v>
      </c>
      <c r="AN694" s="136">
        <f t="shared" si="296"/>
        <v>0</v>
      </c>
      <c r="AO694" s="133">
        <f t="shared" si="297"/>
        <v>0</v>
      </c>
      <c r="AP694" s="131">
        <f t="shared" si="298"/>
        <v>0</v>
      </c>
      <c r="AQ694" s="131">
        <f t="shared" si="299"/>
        <v>0</v>
      </c>
      <c r="AR694" s="131">
        <f t="shared" si="300"/>
        <v>0</v>
      </c>
      <c r="AS694" s="136">
        <f t="shared" si="301"/>
        <v>0</v>
      </c>
      <c r="AT694" s="133">
        <f t="shared" si="302"/>
        <v>0</v>
      </c>
      <c r="AU694" s="131">
        <f t="shared" si="303"/>
        <v>0</v>
      </c>
      <c r="AV694" s="131">
        <f t="shared" si="304"/>
        <v>0</v>
      </c>
      <c r="AW694" s="131">
        <f t="shared" si="305"/>
        <v>0</v>
      </c>
      <c r="AX694" s="136">
        <f t="shared" si="306"/>
        <v>0</v>
      </c>
      <c r="AY694" s="133">
        <f t="shared" si="307"/>
        <v>0</v>
      </c>
      <c r="AZ694" s="131">
        <f t="shared" si="308"/>
        <v>0</v>
      </c>
      <c r="BA694" s="131">
        <f t="shared" si="309"/>
        <v>0</v>
      </c>
      <c r="BB694" s="131">
        <f t="shared" si="310"/>
        <v>0</v>
      </c>
      <c r="BC694" s="132">
        <f t="shared" si="311"/>
        <v>0</v>
      </c>
    </row>
    <row r="695" spans="1:55" x14ac:dyDescent="0.25">
      <c r="A695" s="138" t="s">
        <v>1485</v>
      </c>
      <c r="B695" s="131" t="s">
        <v>39</v>
      </c>
      <c r="C695" s="131" t="s">
        <v>2095</v>
      </c>
      <c r="D695" s="131" t="s">
        <v>2096</v>
      </c>
      <c r="E695" s="132" t="s">
        <v>1311</v>
      </c>
      <c r="F695" s="149"/>
      <c r="G695" s="153">
        <f t="shared" si="288"/>
        <v>0</v>
      </c>
      <c r="H695" s="134">
        <f t="shared" si="289"/>
        <v>0</v>
      </c>
      <c r="I695" s="135">
        <f t="shared" si="290"/>
        <v>0</v>
      </c>
      <c r="J695" s="167">
        <f t="shared" si="291"/>
        <v>0</v>
      </c>
      <c r="K695" s="149"/>
      <c r="L695" s="130">
        <v>0</v>
      </c>
      <c r="M695" s="131">
        <v>0</v>
      </c>
      <c r="N695" s="131">
        <v>0</v>
      </c>
      <c r="O695" s="132">
        <v>0</v>
      </c>
      <c r="P695" s="149"/>
      <c r="Q695" s="133">
        <v>0</v>
      </c>
      <c r="R695" s="131">
        <v>0</v>
      </c>
      <c r="S695" s="131">
        <v>0</v>
      </c>
      <c r="T695" s="132">
        <v>0</v>
      </c>
      <c r="U695" s="149"/>
      <c r="V695" s="133">
        <v>0</v>
      </c>
      <c r="W695" s="131">
        <v>0</v>
      </c>
      <c r="X695" s="131">
        <v>0</v>
      </c>
      <c r="Y695" s="132">
        <v>0</v>
      </c>
      <c r="Z695" s="149"/>
      <c r="AA695" s="133">
        <v>0</v>
      </c>
      <c r="AB695" s="131">
        <v>0</v>
      </c>
      <c r="AC695" s="131">
        <v>0</v>
      </c>
      <c r="AD695" s="132">
        <v>0</v>
      </c>
      <c r="AE695" s="149"/>
      <c r="AF695" s="133">
        <v>0</v>
      </c>
      <c r="AG695" s="131">
        <v>0</v>
      </c>
      <c r="AH695" s="131">
        <v>0</v>
      </c>
      <c r="AI695" s="132">
        <v>0</v>
      </c>
      <c r="AJ695" s="133">
        <f t="shared" si="292"/>
        <v>0</v>
      </c>
      <c r="AK695" s="131">
        <f t="shared" si="293"/>
        <v>0</v>
      </c>
      <c r="AL695" s="131">
        <f t="shared" si="294"/>
        <v>0</v>
      </c>
      <c r="AM695" s="131">
        <f t="shared" si="295"/>
        <v>0</v>
      </c>
      <c r="AN695" s="136">
        <f t="shared" si="296"/>
        <v>0</v>
      </c>
      <c r="AO695" s="133">
        <f t="shared" si="297"/>
        <v>0</v>
      </c>
      <c r="AP695" s="131">
        <f t="shared" si="298"/>
        <v>0</v>
      </c>
      <c r="AQ695" s="131">
        <f t="shared" si="299"/>
        <v>0</v>
      </c>
      <c r="AR695" s="131">
        <f t="shared" si="300"/>
        <v>0</v>
      </c>
      <c r="AS695" s="136">
        <f t="shared" si="301"/>
        <v>0</v>
      </c>
      <c r="AT695" s="133">
        <f t="shared" si="302"/>
        <v>0</v>
      </c>
      <c r="AU695" s="131">
        <f t="shared" si="303"/>
        <v>0</v>
      </c>
      <c r="AV695" s="131">
        <f t="shared" si="304"/>
        <v>0</v>
      </c>
      <c r="AW695" s="131">
        <f t="shared" si="305"/>
        <v>0</v>
      </c>
      <c r="AX695" s="136">
        <f t="shared" si="306"/>
        <v>0</v>
      </c>
      <c r="AY695" s="133">
        <f t="shared" si="307"/>
        <v>0</v>
      </c>
      <c r="AZ695" s="131">
        <f t="shared" si="308"/>
        <v>0</v>
      </c>
      <c r="BA695" s="131">
        <f t="shared" si="309"/>
        <v>0</v>
      </c>
      <c r="BB695" s="131">
        <f t="shared" si="310"/>
        <v>0</v>
      </c>
      <c r="BC695" s="132">
        <f t="shared" si="311"/>
        <v>0</v>
      </c>
    </row>
    <row r="696" spans="1:55" x14ac:dyDescent="0.25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49"/>
      <c r="G696" s="153">
        <f t="shared" si="288"/>
        <v>0</v>
      </c>
      <c r="H696" s="134">
        <f t="shared" si="289"/>
        <v>2</v>
      </c>
      <c r="I696" s="135">
        <f t="shared" si="290"/>
        <v>7</v>
      </c>
      <c r="J696" s="167">
        <f t="shared" si="291"/>
        <v>261</v>
      </c>
      <c r="K696" s="149"/>
      <c r="L696" s="130">
        <v>0</v>
      </c>
      <c r="M696" s="131">
        <v>0</v>
      </c>
      <c r="N696" s="131">
        <v>0</v>
      </c>
      <c r="O696" s="132">
        <v>0</v>
      </c>
      <c r="P696" s="149"/>
      <c r="Q696" s="133">
        <v>0</v>
      </c>
      <c r="R696" s="131">
        <v>2</v>
      </c>
      <c r="S696" s="131">
        <v>7</v>
      </c>
      <c r="T696" s="132">
        <v>241</v>
      </c>
      <c r="U696" s="149"/>
      <c r="V696" s="133">
        <v>0</v>
      </c>
      <c r="W696" s="131">
        <v>0</v>
      </c>
      <c r="X696" s="131">
        <v>0</v>
      </c>
      <c r="Y696" s="132">
        <v>0</v>
      </c>
      <c r="Z696" s="149"/>
      <c r="AA696" s="133">
        <v>0</v>
      </c>
      <c r="AB696" s="131">
        <v>0</v>
      </c>
      <c r="AC696" s="131">
        <v>0</v>
      </c>
      <c r="AD696" s="132">
        <v>20</v>
      </c>
      <c r="AE696" s="149"/>
      <c r="AF696" s="133">
        <v>0</v>
      </c>
      <c r="AG696" s="131">
        <v>0</v>
      </c>
      <c r="AH696" s="131">
        <v>0</v>
      </c>
      <c r="AI696" s="132">
        <v>0</v>
      </c>
      <c r="AJ696" s="133">
        <f t="shared" si="292"/>
        <v>0</v>
      </c>
      <c r="AK696" s="131">
        <f t="shared" si="293"/>
        <v>241</v>
      </c>
      <c r="AL696" s="131">
        <f t="shared" si="294"/>
        <v>0</v>
      </c>
      <c r="AM696" s="131">
        <f t="shared" si="295"/>
        <v>20</v>
      </c>
      <c r="AN696" s="136">
        <f t="shared" si="296"/>
        <v>0</v>
      </c>
      <c r="AO696" s="133">
        <f t="shared" si="297"/>
        <v>0</v>
      </c>
      <c r="AP696" s="131">
        <f t="shared" si="298"/>
        <v>0</v>
      </c>
      <c r="AQ696" s="131">
        <f t="shared" si="299"/>
        <v>0</v>
      </c>
      <c r="AR696" s="131">
        <f t="shared" si="300"/>
        <v>0</v>
      </c>
      <c r="AS696" s="136">
        <f t="shared" si="301"/>
        <v>0</v>
      </c>
      <c r="AT696" s="133">
        <f t="shared" si="302"/>
        <v>0</v>
      </c>
      <c r="AU696" s="131">
        <f t="shared" si="303"/>
        <v>2</v>
      </c>
      <c r="AV696" s="131">
        <f t="shared" si="304"/>
        <v>0</v>
      </c>
      <c r="AW696" s="131">
        <f t="shared" si="305"/>
        <v>0</v>
      </c>
      <c r="AX696" s="136">
        <f t="shared" si="306"/>
        <v>0</v>
      </c>
      <c r="AY696" s="133">
        <f t="shared" si="307"/>
        <v>0</v>
      </c>
      <c r="AZ696" s="131">
        <f t="shared" si="308"/>
        <v>7</v>
      </c>
      <c r="BA696" s="131">
        <f t="shared" si="309"/>
        <v>0</v>
      </c>
      <c r="BB696" s="131">
        <f t="shared" si="310"/>
        <v>0</v>
      </c>
      <c r="BC696" s="132">
        <f t="shared" si="311"/>
        <v>0</v>
      </c>
    </row>
    <row r="697" spans="1:55" x14ac:dyDescent="0.25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49"/>
      <c r="G697" s="153">
        <f t="shared" si="288"/>
        <v>0</v>
      </c>
      <c r="H697" s="134">
        <f t="shared" si="289"/>
        <v>0</v>
      </c>
      <c r="I697" s="135">
        <f t="shared" si="290"/>
        <v>0</v>
      </c>
      <c r="J697" s="167">
        <f t="shared" si="291"/>
        <v>0</v>
      </c>
      <c r="K697" s="149"/>
      <c r="L697" s="130">
        <v>0</v>
      </c>
      <c r="M697" s="131">
        <v>0</v>
      </c>
      <c r="N697" s="131">
        <v>0</v>
      </c>
      <c r="O697" s="132">
        <v>0</v>
      </c>
      <c r="P697" s="149"/>
      <c r="Q697" s="133">
        <v>0</v>
      </c>
      <c r="R697" s="131">
        <v>0</v>
      </c>
      <c r="S697" s="131">
        <v>0</v>
      </c>
      <c r="T697" s="132">
        <v>0</v>
      </c>
      <c r="U697" s="149"/>
      <c r="V697" s="133">
        <v>0</v>
      </c>
      <c r="W697" s="131">
        <v>0</v>
      </c>
      <c r="X697" s="131">
        <v>0</v>
      </c>
      <c r="Y697" s="132">
        <v>0</v>
      </c>
      <c r="Z697" s="149"/>
      <c r="AA697" s="133">
        <v>0</v>
      </c>
      <c r="AB697" s="131">
        <v>0</v>
      </c>
      <c r="AC697" s="131">
        <v>0</v>
      </c>
      <c r="AD697" s="132">
        <v>0</v>
      </c>
      <c r="AE697" s="149"/>
      <c r="AF697" s="133">
        <v>0</v>
      </c>
      <c r="AG697" s="131">
        <v>0</v>
      </c>
      <c r="AH697" s="131">
        <v>0</v>
      </c>
      <c r="AI697" s="132">
        <v>0</v>
      </c>
      <c r="AJ697" s="133">
        <f t="shared" si="292"/>
        <v>0</v>
      </c>
      <c r="AK697" s="131">
        <f t="shared" si="293"/>
        <v>0</v>
      </c>
      <c r="AL697" s="131">
        <f t="shared" si="294"/>
        <v>0</v>
      </c>
      <c r="AM697" s="131">
        <f t="shared" si="295"/>
        <v>0</v>
      </c>
      <c r="AN697" s="136">
        <f t="shared" si="296"/>
        <v>0</v>
      </c>
      <c r="AO697" s="133">
        <f t="shared" si="297"/>
        <v>0</v>
      </c>
      <c r="AP697" s="131">
        <f t="shared" si="298"/>
        <v>0</v>
      </c>
      <c r="AQ697" s="131">
        <f t="shared" si="299"/>
        <v>0</v>
      </c>
      <c r="AR697" s="131">
        <f t="shared" si="300"/>
        <v>0</v>
      </c>
      <c r="AS697" s="136">
        <f t="shared" si="301"/>
        <v>0</v>
      </c>
      <c r="AT697" s="133">
        <f t="shared" si="302"/>
        <v>0</v>
      </c>
      <c r="AU697" s="131">
        <f t="shared" si="303"/>
        <v>0</v>
      </c>
      <c r="AV697" s="131">
        <f t="shared" si="304"/>
        <v>0</v>
      </c>
      <c r="AW697" s="131">
        <f t="shared" si="305"/>
        <v>0</v>
      </c>
      <c r="AX697" s="136">
        <f t="shared" si="306"/>
        <v>0</v>
      </c>
      <c r="AY697" s="133">
        <f t="shared" si="307"/>
        <v>0</v>
      </c>
      <c r="AZ697" s="131">
        <f t="shared" si="308"/>
        <v>0</v>
      </c>
      <c r="BA697" s="131">
        <f t="shared" si="309"/>
        <v>0</v>
      </c>
      <c r="BB697" s="131">
        <f t="shared" si="310"/>
        <v>0</v>
      </c>
      <c r="BC697" s="132">
        <f t="shared" si="311"/>
        <v>0</v>
      </c>
    </row>
    <row r="698" spans="1:55" x14ac:dyDescent="0.25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49"/>
      <c r="G698" s="153">
        <f t="shared" si="288"/>
        <v>1</v>
      </c>
      <c r="H698" s="134">
        <f t="shared" si="289"/>
        <v>1</v>
      </c>
      <c r="I698" s="135">
        <f t="shared" si="290"/>
        <v>7.1000000000000005</v>
      </c>
      <c r="J698" s="167">
        <f t="shared" si="291"/>
        <v>540</v>
      </c>
      <c r="K698" s="149"/>
      <c r="L698" s="130">
        <v>0</v>
      </c>
      <c r="M698" s="131">
        <v>0</v>
      </c>
      <c r="N698" s="131">
        <v>0</v>
      </c>
      <c r="O698" s="132">
        <v>20</v>
      </c>
      <c r="P698" s="149"/>
      <c r="Q698" s="133">
        <v>0</v>
      </c>
      <c r="R698" s="131">
        <v>0</v>
      </c>
      <c r="S698" s="131">
        <v>0</v>
      </c>
      <c r="T698" s="132">
        <v>20</v>
      </c>
      <c r="U698" s="149"/>
      <c r="V698" s="133">
        <v>1</v>
      </c>
      <c r="W698" s="131">
        <v>0</v>
      </c>
      <c r="X698" s="131">
        <v>0.7</v>
      </c>
      <c r="Y698" s="132">
        <v>241</v>
      </c>
      <c r="Z698" s="149"/>
      <c r="AA698" s="133">
        <v>0</v>
      </c>
      <c r="AB698" s="131">
        <v>0</v>
      </c>
      <c r="AC698" s="131">
        <v>0</v>
      </c>
      <c r="AD698" s="132">
        <v>20</v>
      </c>
      <c r="AE698" s="149"/>
      <c r="AF698" s="133">
        <v>0</v>
      </c>
      <c r="AG698" s="131">
        <v>1</v>
      </c>
      <c r="AH698" s="131">
        <v>6.4</v>
      </c>
      <c r="AI698" s="132">
        <v>259</v>
      </c>
      <c r="AJ698" s="133">
        <f t="shared" si="292"/>
        <v>20</v>
      </c>
      <c r="AK698" s="131">
        <f t="shared" si="293"/>
        <v>20</v>
      </c>
      <c r="AL698" s="131">
        <f t="shared" si="294"/>
        <v>241</v>
      </c>
      <c r="AM698" s="131">
        <f t="shared" si="295"/>
        <v>20</v>
      </c>
      <c r="AN698" s="136">
        <f t="shared" si="296"/>
        <v>259</v>
      </c>
      <c r="AO698" s="133">
        <f t="shared" si="297"/>
        <v>0</v>
      </c>
      <c r="AP698" s="131">
        <f t="shared" si="298"/>
        <v>0</v>
      </c>
      <c r="AQ698" s="131">
        <f t="shared" si="299"/>
        <v>1</v>
      </c>
      <c r="AR698" s="131">
        <f t="shared" si="300"/>
        <v>0</v>
      </c>
      <c r="AS698" s="136">
        <f t="shared" si="301"/>
        <v>0</v>
      </c>
      <c r="AT698" s="133">
        <f t="shared" si="302"/>
        <v>0</v>
      </c>
      <c r="AU698" s="131">
        <f t="shared" si="303"/>
        <v>0</v>
      </c>
      <c r="AV698" s="131">
        <f t="shared" si="304"/>
        <v>0</v>
      </c>
      <c r="AW698" s="131">
        <f t="shared" si="305"/>
        <v>0</v>
      </c>
      <c r="AX698" s="136">
        <f t="shared" si="306"/>
        <v>1</v>
      </c>
      <c r="AY698" s="133">
        <f t="shared" si="307"/>
        <v>0</v>
      </c>
      <c r="AZ698" s="131">
        <f t="shared" si="308"/>
        <v>0</v>
      </c>
      <c r="BA698" s="131">
        <f t="shared" si="309"/>
        <v>0.7</v>
      </c>
      <c r="BB698" s="131">
        <f t="shared" si="310"/>
        <v>0</v>
      </c>
      <c r="BC698" s="132">
        <f t="shared" si="311"/>
        <v>6.4</v>
      </c>
    </row>
    <row r="699" spans="1:55" x14ac:dyDescent="0.25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49"/>
      <c r="G699" s="153">
        <f t="shared" si="288"/>
        <v>2</v>
      </c>
      <c r="H699" s="134">
        <f t="shared" si="289"/>
        <v>1</v>
      </c>
      <c r="I699" s="135">
        <f t="shared" si="290"/>
        <v>12.9</v>
      </c>
      <c r="J699" s="167">
        <f t="shared" si="291"/>
        <v>432</v>
      </c>
      <c r="K699" s="149"/>
      <c r="L699" s="130">
        <v>0</v>
      </c>
      <c r="M699" s="131">
        <v>1</v>
      </c>
      <c r="N699" s="131">
        <v>11.5</v>
      </c>
      <c r="O699" s="132">
        <v>171</v>
      </c>
      <c r="P699" s="149"/>
      <c r="Q699" s="133">
        <v>0</v>
      </c>
      <c r="R699" s="131">
        <v>0</v>
      </c>
      <c r="S699" s="131">
        <v>0</v>
      </c>
      <c r="T699" s="132">
        <v>20</v>
      </c>
      <c r="U699" s="149"/>
      <c r="V699" s="133">
        <v>0</v>
      </c>
      <c r="W699" s="131">
        <v>0</v>
      </c>
      <c r="X699" s="131">
        <v>0</v>
      </c>
      <c r="Y699" s="132">
        <v>20</v>
      </c>
      <c r="Z699" s="149"/>
      <c r="AA699" s="133">
        <v>0</v>
      </c>
      <c r="AB699" s="131">
        <v>0</v>
      </c>
      <c r="AC699" s="131">
        <v>0</v>
      </c>
      <c r="AD699" s="132">
        <v>20</v>
      </c>
      <c r="AE699" s="149"/>
      <c r="AF699" s="133">
        <v>2</v>
      </c>
      <c r="AG699" s="131">
        <v>0</v>
      </c>
      <c r="AH699" s="131">
        <v>1.4</v>
      </c>
      <c r="AI699" s="132">
        <v>221</v>
      </c>
      <c r="AJ699" s="133">
        <f t="shared" si="292"/>
        <v>171</v>
      </c>
      <c r="AK699" s="131">
        <f t="shared" si="293"/>
        <v>20</v>
      </c>
      <c r="AL699" s="131">
        <f t="shared" si="294"/>
        <v>20</v>
      </c>
      <c r="AM699" s="131">
        <f t="shared" si="295"/>
        <v>20</v>
      </c>
      <c r="AN699" s="136">
        <f t="shared" si="296"/>
        <v>221</v>
      </c>
      <c r="AO699" s="133">
        <f t="shared" si="297"/>
        <v>0</v>
      </c>
      <c r="AP699" s="131">
        <f t="shared" si="298"/>
        <v>0</v>
      </c>
      <c r="AQ699" s="131">
        <f t="shared" si="299"/>
        <v>0</v>
      </c>
      <c r="AR699" s="131">
        <f t="shared" si="300"/>
        <v>0</v>
      </c>
      <c r="AS699" s="136">
        <f t="shared" si="301"/>
        <v>2</v>
      </c>
      <c r="AT699" s="133">
        <f t="shared" si="302"/>
        <v>1</v>
      </c>
      <c r="AU699" s="131">
        <f t="shared" si="303"/>
        <v>0</v>
      </c>
      <c r="AV699" s="131">
        <f t="shared" si="304"/>
        <v>0</v>
      </c>
      <c r="AW699" s="131">
        <f t="shared" si="305"/>
        <v>0</v>
      </c>
      <c r="AX699" s="136">
        <f t="shared" si="306"/>
        <v>0</v>
      </c>
      <c r="AY699" s="133">
        <f t="shared" si="307"/>
        <v>11.5</v>
      </c>
      <c r="AZ699" s="131">
        <f t="shared" si="308"/>
        <v>0</v>
      </c>
      <c r="BA699" s="131">
        <f t="shared" si="309"/>
        <v>0</v>
      </c>
      <c r="BB699" s="131">
        <f t="shared" si="310"/>
        <v>0</v>
      </c>
      <c r="BC699" s="132">
        <f t="shared" si="311"/>
        <v>1.4</v>
      </c>
    </row>
    <row r="700" spans="1:55" x14ac:dyDescent="0.25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49"/>
      <c r="G700" s="153">
        <f t="shared" si="288"/>
        <v>0</v>
      </c>
      <c r="H700" s="134">
        <f t="shared" si="289"/>
        <v>0</v>
      </c>
      <c r="I700" s="135">
        <f t="shared" si="290"/>
        <v>0</v>
      </c>
      <c r="J700" s="167">
        <f t="shared" si="291"/>
        <v>0</v>
      </c>
      <c r="K700" s="149"/>
      <c r="L700" s="130">
        <v>0</v>
      </c>
      <c r="M700" s="131">
        <v>0</v>
      </c>
      <c r="N700" s="131">
        <v>0</v>
      </c>
      <c r="O700" s="132">
        <v>0</v>
      </c>
      <c r="P700" s="149"/>
      <c r="Q700" s="133">
        <v>0</v>
      </c>
      <c r="R700" s="131">
        <v>0</v>
      </c>
      <c r="S700" s="131">
        <v>0</v>
      </c>
      <c r="T700" s="132">
        <v>0</v>
      </c>
      <c r="U700" s="149"/>
      <c r="V700" s="133">
        <v>0</v>
      </c>
      <c r="W700" s="131">
        <v>0</v>
      </c>
      <c r="X700" s="131">
        <v>0</v>
      </c>
      <c r="Y700" s="132">
        <v>0</v>
      </c>
      <c r="Z700" s="149"/>
      <c r="AA700" s="133">
        <v>0</v>
      </c>
      <c r="AB700" s="131">
        <v>0</v>
      </c>
      <c r="AC700" s="131">
        <v>0</v>
      </c>
      <c r="AD700" s="132">
        <v>0</v>
      </c>
      <c r="AE700" s="149"/>
      <c r="AF700" s="133">
        <v>0</v>
      </c>
      <c r="AG700" s="131">
        <v>0</v>
      </c>
      <c r="AH700" s="131">
        <v>0</v>
      </c>
      <c r="AI700" s="132">
        <v>0</v>
      </c>
      <c r="AJ700" s="133">
        <f t="shared" si="292"/>
        <v>0</v>
      </c>
      <c r="AK700" s="131">
        <f t="shared" si="293"/>
        <v>0</v>
      </c>
      <c r="AL700" s="131">
        <f t="shared" si="294"/>
        <v>0</v>
      </c>
      <c r="AM700" s="131">
        <f t="shared" si="295"/>
        <v>0</v>
      </c>
      <c r="AN700" s="136">
        <f t="shared" si="296"/>
        <v>0</v>
      </c>
      <c r="AO700" s="133">
        <f t="shared" si="297"/>
        <v>0</v>
      </c>
      <c r="AP700" s="131">
        <f t="shared" si="298"/>
        <v>0</v>
      </c>
      <c r="AQ700" s="131">
        <f t="shared" si="299"/>
        <v>0</v>
      </c>
      <c r="AR700" s="131">
        <f t="shared" si="300"/>
        <v>0</v>
      </c>
      <c r="AS700" s="136">
        <f t="shared" si="301"/>
        <v>0</v>
      </c>
      <c r="AT700" s="133">
        <f t="shared" si="302"/>
        <v>0</v>
      </c>
      <c r="AU700" s="131">
        <f t="shared" si="303"/>
        <v>0</v>
      </c>
      <c r="AV700" s="131">
        <f t="shared" si="304"/>
        <v>0</v>
      </c>
      <c r="AW700" s="131">
        <f t="shared" si="305"/>
        <v>0</v>
      </c>
      <c r="AX700" s="136">
        <f t="shared" si="306"/>
        <v>0</v>
      </c>
      <c r="AY700" s="133">
        <f t="shared" si="307"/>
        <v>0</v>
      </c>
      <c r="AZ700" s="131">
        <f t="shared" si="308"/>
        <v>0</v>
      </c>
      <c r="BA700" s="131">
        <f t="shared" si="309"/>
        <v>0</v>
      </c>
      <c r="BB700" s="131">
        <f t="shared" si="310"/>
        <v>0</v>
      </c>
      <c r="BC700" s="132">
        <f t="shared" si="311"/>
        <v>0</v>
      </c>
    </row>
    <row r="701" spans="1:55" x14ac:dyDescent="0.25">
      <c r="A701" s="138" t="s">
        <v>1493</v>
      </c>
      <c r="B701" s="131" t="s">
        <v>1294</v>
      </c>
      <c r="C701" s="131" t="s">
        <v>1508</v>
      </c>
      <c r="D701" s="131" t="s">
        <v>144</v>
      </c>
      <c r="E701" s="132" t="s">
        <v>2025</v>
      </c>
      <c r="F701" s="149"/>
      <c r="G701" s="153">
        <f t="shared" si="288"/>
        <v>0</v>
      </c>
      <c r="H701" s="134">
        <f t="shared" si="289"/>
        <v>0</v>
      </c>
      <c r="I701" s="135">
        <f t="shared" si="290"/>
        <v>0</v>
      </c>
      <c r="J701" s="167">
        <f t="shared" si="291"/>
        <v>0</v>
      </c>
      <c r="K701" s="149"/>
      <c r="L701" s="130">
        <v>0</v>
      </c>
      <c r="M701" s="131">
        <v>0</v>
      </c>
      <c r="N701" s="131">
        <v>0</v>
      </c>
      <c r="O701" s="132">
        <v>0</v>
      </c>
      <c r="P701" s="149"/>
      <c r="Q701" s="133">
        <v>0</v>
      </c>
      <c r="R701" s="131">
        <v>0</v>
      </c>
      <c r="S701" s="131">
        <v>0</v>
      </c>
      <c r="T701" s="132">
        <v>0</v>
      </c>
      <c r="U701" s="149"/>
      <c r="V701" s="133">
        <v>0</v>
      </c>
      <c r="W701" s="131">
        <v>0</v>
      </c>
      <c r="X701" s="131">
        <v>0</v>
      </c>
      <c r="Y701" s="132">
        <v>0</v>
      </c>
      <c r="Z701" s="149"/>
      <c r="AA701" s="133">
        <v>0</v>
      </c>
      <c r="AB701" s="131">
        <v>0</v>
      </c>
      <c r="AC701" s="131">
        <v>0</v>
      </c>
      <c r="AD701" s="132">
        <v>0</v>
      </c>
      <c r="AE701" s="149"/>
      <c r="AF701" s="133">
        <v>0</v>
      </c>
      <c r="AG701" s="131">
        <v>0</v>
      </c>
      <c r="AH701" s="131">
        <v>0</v>
      </c>
      <c r="AI701" s="132">
        <v>0</v>
      </c>
      <c r="AJ701" s="133">
        <f t="shared" si="292"/>
        <v>0</v>
      </c>
      <c r="AK701" s="131">
        <f t="shared" si="293"/>
        <v>0</v>
      </c>
      <c r="AL701" s="131">
        <f t="shared" si="294"/>
        <v>0</v>
      </c>
      <c r="AM701" s="131">
        <f t="shared" si="295"/>
        <v>0</v>
      </c>
      <c r="AN701" s="136">
        <f t="shared" si="296"/>
        <v>0</v>
      </c>
      <c r="AO701" s="133">
        <f t="shared" si="297"/>
        <v>0</v>
      </c>
      <c r="AP701" s="131">
        <f t="shared" si="298"/>
        <v>0</v>
      </c>
      <c r="AQ701" s="131">
        <f t="shared" si="299"/>
        <v>0</v>
      </c>
      <c r="AR701" s="131">
        <f t="shared" si="300"/>
        <v>0</v>
      </c>
      <c r="AS701" s="136">
        <f t="shared" si="301"/>
        <v>0</v>
      </c>
      <c r="AT701" s="133">
        <f t="shared" si="302"/>
        <v>0</v>
      </c>
      <c r="AU701" s="131">
        <f t="shared" si="303"/>
        <v>0</v>
      </c>
      <c r="AV701" s="131">
        <f t="shared" si="304"/>
        <v>0</v>
      </c>
      <c r="AW701" s="131">
        <f t="shared" si="305"/>
        <v>0</v>
      </c>
      <c r="AX701" s="136">
        <f t="shared" si="306"/>
        <v>0</v>
      </c>
      <c r="AY701" s="133">
        <f t="shared" si="307"/>
        <v>0</v>
      </c>
      <c r="AZ701" s="131">
        <f t="shared" si="308"/>
        <v>0</v>
      </c>
      <c r="BA701" s="131">
        <f t="shared" si="309"/>
        <v>0</v>
      </c>
      <c r="BB701" s="131">
        <f t="shared" si="310"/>
        <v>0</v>
      </c>
      <c r="BC701" s="132">
        <f t="shared" si="311"/>
        <v>0</v>
      </c>
    </row>
    <row r="702" spans="1:55" x14ac:dyDescent="0.25">
      <c r="A702" s="138" t="s">
        <v>1494</v>
      </c>
      <c r="B702" s="131" t="s">
        <v>1294</v>
      </c>
      <c r="C702" s="131" t="s">
        <v>97</v>
      </c>
      <c r="D702" s="131" t="s">
        <v>82</v>
      </c>
      <c r="E702" s="132" t="s">
        <v>1314</v>
      </c>
      <c r="F702" s="149"/>
      <c r="G702" s="153">
        <f t="shared" si="288"/>
        <v>0</v>
      </c>
      <c r="H702" s="134">
        <f t="shared" si="289"/>
        <v>0</v>
      </c>
      <c r="I702" s="135">
        <f t="shared" si="290"/>
        <v>0</v>
      </c>
      <c r="J702" s="167">
        <f t="shared" si="291"/>
        <v>0</v>
      </c>
      <c r="K702" s="149"/>
      <c r="L702" s="130">
        <v>0</v>
      </c>
      <c r="M702" s="131">
        <v>0</v>
      </c>
      <c r="N702" s="131">
        <v>0</v>
      </c>
      <c r="O702" s="132">
        <v>0</v>
      </c>
      <c r="P702" s="149"/>
      <c r="Q702" s="133">
        <v>0</v>
      </c>
      <c r="R702" s="131">
        <v>0</v>
      </c>
      <c r="S702" s="131">
        <v>0</v>
      </c>
      <c r="T702" s="132">
        <v>0</v>
      </c>
      <c r="U702" s="149"/>
      <c r="V702" s="133">
        <v>0</v>
      </c>
      <c r="W702" s="131">
        <v>0</v>
      </c>
      <c r="X702" s="131">
        <v>0</v>
      </c>
      <c r="Y702" s="132">
        <v>0</v>
      </c>
      <c r="Z702" s="149"/>
      <c r="AA702" s="133">
        <v>0</v>
      </c>
      <c r="AB702" s="131">
        <v>0</v>
      </c>
      <c r="AC702" s="131">
        <v>0</v>
      </c>
      <c r="AD702" s="132">
        <v>0</v>
      </c>
      <c r="AE702" s="149"/>
      <c r="AF702" s="133">
        <v>0</v>
      </c>
      <c r="AG702" s="131">
        <v>0</v>
      </c>
      <c r="AH702" s="131">
        <v>0</v>
      </c>
      <c r="AI702" s="132">
        <v>0</v>
      </c>
      <c r="AJ702" s="133">
        <f t="shared" si="292"/>
        <v>0</v>
      </c>
      <c r="AK702" s="131">
        <f t="shared" si="293"/>
        <v>0</v>
      </c>
      <c r="AL702" s="131">
        <f t="shared" si="294"/>
        <v>0</v>
      </c>
      <c r="AM702" s="131">
        <f t="shared" si="295"/>
        <v>0</v>
      </c>
      <c r="AN702" s="136">
        <f t="shared" si="296"/>
        <v>0</v>
      </c>
      <c r="AO702" s="133">
        <f t="shared" si="297"/>
        <v>0</v>
      </c>
      <c r="AP702" s="131">
        <f t="shared" si="298"/>
        <v>0</v>
      </c>
      <c r="AQ702" s="131">
        <f t="shared" si="299"/>
        <v>0</v>
      </c>
      <c r="AR702" s="131">
        <f t="shared" si="300"/>
        <v>0</v>
      </c>
      <c r="AS702" s="136">
        <f t="shared" si="301"/>
        <v>0</v>
      </c>
      <c r="AT702" s="133">
        <f t="shared" si="302"/>
        <v>0</v>
      </c>
      <c r="AU702" s="131">
        <f t="shared" si="303"/>
        <v>0</v>
      </c>
      <c r="AV702" s="131">
        <f t="shared" si="304"/>
        <v>0</v>
      </c>
      <c r="AW702" s="131">
        <f t="shared" si="305"/>
        <v>0</v>
      </c>
      <c r="AX702" s="136">
        <f t="shared" si="306"/>
        <v>0</v>
      </c>
      <c r="AY702" s="133">
        <f t="shared" si="307"/>
        <v>0</v>
      </c>
      <c r="AZ702" s="131">
        <f t="shared" si="308"/>
        <v>0</v>
      </c>
      <c r="BA702" s="131">
        <f t="shared" si="309"/>
        <v>0</v>
      </c>
      <c r="BB702" s="131">
        <f t="shared" si="310"/>
        <v>0</v>
      </c>
      <c r="BC702" s="132">
        <f t="shared" si="311"/>
        <v>0</v>
      </c>
    </row>
    <row r="703" spans="1:55" x14ac:dyDescent="0.25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1314</v>
      </c>
      <c r="F703" s="149"/>
      <c r="G703" s="153">
        <f t="shared" si="288"/>
        <v>0</v>
      </c>
      <c r="H703" s="134">
        <f t="shared" si="289"/>
        <v>0</v>
      </c>
      <c r="I703" s="135">
        <f t="shared" si="290"/>
        <v>0</v>
      </c>
      <c r="J703" s="167">
        <f t="shared" si="291"/>
        <v>0</v>
      </c>
      <c r="K703" s="149"/>
      <c r="L703" s="130">
        <v>0</v>
      </c>
      <c r="M703" s="131">
        <v>0</v>
      </c>
      <c r="N703" s="131">
        <v>0</v>
      </c>
      <c r="O703" s="132">
        <v>0</v>
      </c>
      <c r="P703" s="149"/>
      <c r="Q703" s="133">
        <v>0</v>
      </c>
      <c r="R703" s="131">
        <v>0</v>
      </c>
      <c r="S703" s="131">
        <v>0</v>
      </c>
      <c r="T703" s="132">
        <v>0</v>
      </c>
      <c r="U703" s="149"/>
      <c r="V703" s="133">
        <v>0</v>
      </c>
      <c r="W703" s="131">
        <v>0</v>
      </c>
      <c r="X703" s="131">
        <v>0</v>
      </c>
      <c r="Y703" s="132">
        <v>0</v>
      </c>
      <c r="Z703" s="149"/>
      <c r="AA703" s="133">
        <v>0</v>
      </c>
      <c r="AB703" s="131">
        <v>0</v>
      </c>
      <c r="AC703" s="131">
        <v>0</v>
      </c>
      <c r="AD703" s="132">
        <v>0</v>
      </c>
      <c r="AE703" s="149"/>
      <c r="AF703" s="133">
        <v>0</v>
      </c>
      <c r="AG703" s="131">
        <v>0</v>
      </c>
      <c r="AH703" s="131">
        <v>0</v>
      </c>
      <c r="AI703" s="132">
        <v>0</v>
      </c>
      <c r="AJ703" s="133">
        <f t="shared" si="292"/>
        <v>0</v>
      </c>
      <c r="AK703" s="131">
        <f t="shared" si="293"/>
        <v>0</v>
      </c>
      <c r="AL703" s="131">
        <f t="shared" si="294"/>
        <v>0</v>
      </c>
      <c r="AM703" s="131">
        <f t="shared" si="295"/>
        <v>0</v>
      </c>
      <c r="AN703" s="136">
        <f t="shared" si="296"/>
        <v>0</v>
      </c>
      <c r="AO703" s="133">
        <f t="shared" si="297"/>
        <v>0</v>
      </c>
      <c r="AP703" s="131">
        <f t="shared" si="298"/>
        <v>0</v>
      </c>
      <c r="AQ703" s="131">
        <f t="shared" si="299"/>
        <v>0</v>
      </c>
      <c r="AR703" s="131">
        <f t="shared" si="300"/>
        <v>0</v>
      </c>
      <c r="AS703" s="136">
        <f t="shared" si="301"/>
        <v>0</v>
      </c>
      <c r="AT703" s="133">
        <f t="shared" si="302"/>
        <v>0</v>
      </c>
      <c r="AU703" s="131">
        <f t="shared" si="303"/>
        <v>0</v>
      </c>
      <c r="AV703" s="131">
        <f t="shared" si="304"/>
        <v>0</v>
      </c>
      <c r="AW703" s="131">
        <f t="shared" si="305"/>
        <v>0</v>
      </c>
      <c r="AX703" s="136">
        <f t="shared" si="306"/>
        <v>0</v>
      </c>
      <c r="AY703" s="133">
        <f t="shared" si="307"/>
        <v>0</v>
      </c>
      <c r="AZ703" s="131">
        <f t="shared" si="308"/>
        <v>0</v>
      </c>
      <c r="BA703" s="131">
        <f t="shared" si="309"/>
        <v>0</v>
      </c>
      <c r="BB703" s="131">
        <f t="shared" si="310"/>
        <v>0</v>
      </c>
      <c r="BC703" s="132">
        <f t="shared" si="311"/>
        <v>0</v>
      </c>
    </row>
    <row r="704" spans="1:55" x14ac:dyDescent="0.25">
      <c r="A704" s="138" t="s">
        <v>1496</v>
      </c>
      <c r="B704" s="131" t="s">
        <v>42</v>
      </c>
      <c r="C704" s="131" t="s">
        <v>2131</v>
      </c>
      <c r="D704" s="131" t="s">
        <v>2132</v>
      </c>
      <c r="E704" s="132" t="s">
        <v>1306</v>
      </c>
      <c r="F704" s="149"/>
      <c r="G704" s="153">
        <f t="shared" si="288"/>
        <v>0</v>
      </c>
      <c r="H704" s="134">
        <f t="shared" si="289"/>
        <v>0</v>
      </c>
      <c r="I704" s="135">
        <f t="shared" si="290"/>
        <v>0</v>
      </c>
      <c r="J704" s="167">
        <f t="shared" si="291"/>
        <v>0</v>
      </c>
      <c r="K704" s="149"/>
      <c r="L704" s="130">
        <v>0</v>
      </c>
      <c r="M704" s="131">
        <v>0</v>
      </c>
      <c r="N704" s="131">
        <v>0</v>
      </c>
      <c r="O704" s="132">
        <v>0</v>
      </c>
      <c r="P704" s="149"/>
      <c r="Q704" s="133">
        <v>0</v>
      </c>
      <c r="R704" s="131">
        <v>0</v>
      </c>
      <c r="S704" s="131">
        <v>0</v>
      </c>
      <c r="T704" s="132">
        <v>0</v>
      </c>
      <c r="U704" s="149"/>
      <c r="V704" s="133">
        <v>0</v>
      </c>
      <c r="W704" s="131">
        <v>0</v>
      </c>
      <c r="X704" s="131">
        <v>0</v>
      </c>
      <c r="Y704" s="132">
        <v>0</v>
      </c>
      <c r="Z704" s="149"/>
      <c r="AA704" s="133">
        <v>0</v>
      </c>
      <c r="AB704" s="131">
        <v>0</v>
      </c>
      <c r="AC704" s="131">
        <v>0</v>
      </c>
      <c r="AD704" s="132">
        <v>0</v>
      </c>
      <c r="AE704" s="149"/>
      <c r="AF704" s="133">
        <v>0</v>
      </c>
      <c r="AG704" s="131">
        <v>0</v>
      </c>
      <c r="AH704" s="131">
        <v>0</v>
      </c>
      <c r="AI704" s="132">
        <v>0</v>
      </c>
      <c r="AJ704" s="133">
        <f t="shared" si="292"/>
        <v>0</v>
      </c>
      <c r="AK704" s="131">
        <f t="shared" si="293"/>
        <v>0</v>
      </c>
      <c r="AL704" s="131">
        <f t="shared" si="294"/>
        <v>0</v>
      </c>
      <c r="AM704" s="131">
        <f t="shared" si="295"/>
        <v>0</v>
      </c>
      <c r="AN704" s="136">
        <f t="shared" si="296"/>
        <v>0</v>
      </c>
      <c r="AO704" s="133">
        <f t="shared" si="297"/>
        <v>0</v>
      </c>
      <c r="AP704" s="131">
        <f t="shared" si="298"/>
        <v>0</v>
      </c>
      <c r="AQ704" s="131">
        <f t="shared" si="299"/>
        <v>0</v>
      </c>
      <c r="AR704" s="131">
        <f t="shared" si="300"/>
        <v>0</v>
      </c>
      <c r="AS704" s="136">
        <f t="shared" si="301"/>
        <v>0</v>
      </c>
      <c r="AT704" s="133">
        <f t="shared" si="302"/>
        <v>0</v>
      </c>
      <c r="AU704" s="131">
        <f t="shared" si="303"/>
        <v>0</v>
      </c>
      <c r="AV704" s="131">
        <f t="shared" si="304"/>
        <v>0</v>
      </c>
      <c r="AW704" s="131">
        <f t="shared" si="305"/>
        <v>0</v>
      </c>
      <c r="AX704" s="136">
        <f t="shared" si="306"/>
        <v>0</v>
      </c>
      <c r="AY704" s="133">
        <f t="shared" si="307"/>
        <v>0</v>
      </c>
      <c r="AZ704" s="131">
        <f t="shared" si="308"/>
        <v>0</v>
      </c>
      <c r="BA704" s="131">
        <f t="shared" si="309"/>
        <v>0</v>
      </c>
      <c r="BB704" s="131">
        <f t="shared" si="310"/>
        <v>0</v>
      </c>
      <c r="BC704" s="132">
        <f t="shared" si="311"/>
        <v>0</v>
      </c>
    </row>
    <row r="705" spans="1:55" x14ac:dyDescent="0.25">
      <c r="A705" s="138" t="s">
        <v>1497</v>
      </c>
      <c r="B705" s="131" t="s">
        <v>42</v>
      </c>
      <c r="C705" s="131" t="s">
        <v>2097</v>
      </c>
      <c r="D705" s="131" t="s">
        <v>1516</v>
      </c>
      <c r="E705" s="132" t="s">
        <v>1954</v>
      </c>
      <c r="F705" s="149"/>
      <c r="G705" s="153">
        <f t="shared" si="288"/>
        <v>0</v>
      </c>
      <c r="H705" s="134">
        <f t="shared" si="289"/>
        <v>4</v>
      </c>
      <c r="I705" s="135">
        <f t="shared" si="290"/>
        <v>62.1</v>
      </c>
      <c r="J705" s="167">
        <f t="shared" si="291"/>
        <v>709</v>
      </c>
      <c r="K705" s="149"/>
      <c r="L705" s="130">
        <v>0</v>
      </c>
      <c r="M705" s="131">
        <v>2</v>
      </c>
      <c r="N705" s="131">
        <v>33.4</v>
      </c>
      <c r="O705" s="132">
        <v>243</v>
      </c>
      <c r="P705" s="149"/>
      <c r="Q705" s="133">
        <v>0</v>
      </c>
      <c r="R705" s="131">
        <v>1</v>
      </c>
      <c r="S705" s="131">
        <v>2.4</v>
      </c>
      <c r="T705" s="132">
        <v>190</v>
      </c>
      <c r="U705" s="149"/>
      <c r="V705" s="133">
        <v>0</v>
      </c>
      <c r="W705" s="131">
        <v>0</v>
      </c>
      <c r="X705" s="131">
        <v>0</v>
      </c>
      <c r="Y705" s="132">
        <v>20</v>
      </c>
      <c r="Z705" s="149"/>
      <c r="AA705" s="133">
        <v>0</v>
      </c>
      <c r="AB705" s="131">
        <v>1</v>
      </c>
      <c r="AC705" s="131">
        <v>26.3</v>
      </c>
      <c r="AD705" s="132">
        <v>256</v>
      </c>
      <c r="AE705" s="149"/>
      <c r="AF705" s="133">
        <v>0</v>
      </c>
      <c r="AG705" s="131">
        <v>0</v>
      </c>
      <c r="AH705" s="131">
        <v>0</v>
      </c>
      <c r="AI705" s="132">
        <v>20</v>
      </c>
      <c r="AJ705" s="133">
        <f t="shared" si="292"/>
        <v>243</v>
      </c>
      <c r="AK705" s="131">
        <f t="shared" si="293"/>
        <v>190</v>
      </c>
      <c r="AL705" s="131">
        <f t="shared" si="294"/>
        <v>20</v>
      </c>
      <c r="AM705" s="131">
        <f t="shared" si="295"/>
        <v>256</v>
      </c>
      <c r="AN705" s="136">
        <f t="shared" si="296"/>
        <v>20</v>
      </c>
      <c r="AO705" s="133">
        <f t="shared" si="297"/>
        <v>0</v>
      </c>
      <c r="AP705" s="131">
        <f t="shared" si="298"/>
        <v>0</v>
      </c>
      <c r="AQ705" s="131">
        <f t="shared" si="299"/>
        <v>0</v>
      </c>
      <c r="AR705" s="131">
        <f t="shared" si="300"/>
        <v>0</v>
      </c>
      <c r="AS705" s="136">
        <f t="shared" si="301"/>
        <v>0</v>
      </c>
      <c r="AT705" s="133">
        <f t="shared" si="302"/>
        <v>2</v>
      </c>
      <c r="AU705" s="131">
        <f t="shared" si="303"/>
        <v>1</v>
      </c>
      <c r="AV705" s="131">
        <f t="shared" si="304"/>
        <v>0</v>
      </c>
      <c r="AW705" s="131">
        <f t="shared" si="305"/>
        <v>1</v>
      </c>
      <c r="AX705" s="136">
        <f t="shared" si="306"/>
        <v>0</v>
      </c>
      <c r="AY705" s="133">
        <f t="shared" si="307"/>
        <v>33.4</v>
      </c>
      <c r="AZ705" s="131">
        <f t="shared" si="308"/>
        <v>2.4</v>
      </c>
      <c r="BA705" s="131">
        <f t="shared" si="309"/>
        <v>0</v>
      </c>
      <c r="BB705" s="131">
        <f t="shared" si="310"/>
        <v>26.3</v>
      </c>
      <c r="BC705" s="132">
        <f t="shared" si="311"/>
        <v>0</v>
      </c>
    </row>
    <row r="706" spans="1:55" x14ac:dyDescent="0.25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49"/>
      <c r="G706" s="153">
        <f t="shared" si="288"/>
        <v>1</v>
      </c>
      <c r="H706" s="134">
        <f t="shared" si="289"/>
        <v>6</v>
      </c>
      <c r="I706" s="135">
        <f t="shared" si="290"/>
        <v>54.400000000000006</v>
      </c>
      <c r="J706" s="167">
        <f t="shared" si="291"/>
        <v>662</v>
      </c>
      <c r="K706" s="149"/>
      <c r="L706" s="130">
        <v>0</v>
      </c>
      <c r="M706" s="131">
        <v>5</v>
      </c>
      <c r="N706" s="131">
        <v>49.7</v>
      </c>
      <c r="O706" s="132">
        <v>270</v>
      </c>
      <c r="P706" s="149"/>
      <c r="Q706" s="133">
        <v>0</v>
      </c>
      <c r="R706" s="131">
        <v>0</v>
      </c>
      <c r="S706" s="131">
        <v>0</v>
      </c>
      <c r="T706" s="132">
        <v>0</v>
      </c>
      <c r="U706" s="149"/>
      <c r="V706" s="133">
        <v>0</v>
      </c>
      <c r="W706" s="131">
        <v>0</v>
      </c>
      <c r="X706" s="131">
        <v>0</v>
      </c>
      <c r="Y706" s="132">
        <v>0</v>
      </c>
      <c r="Z706" s="149"/>
      <c r="AA706" s="133">
        <v>0</v>
      </c>
      <c r="AB706" s="131">
        <v>1</v>
      </c>
      <c r="AC706" s="131">
        <v>3.5</v>
      </c>
      <c r="AD706" s="132">
        <v>175</v>
      </c>
      <c r="AE706" s="149"/>
      <c r="AF706" s="133">
        <v>1</v>
      </c>
      <c r="AG706" s="131">
        <v>0</v>
      </c>
      <c r="AH706" s="131">
        <v>1.2</v>
      </c>
      <c r="AI706" s="132">
        <v>217</v>
      </c>
      <c r="AJ706" s="133">
        <f t="shared" si="292"/>
        <v>270</v>
      </c>
      <c r="AK706" s="131">
        <f t="shared" si="293"/>
        <v>0</v>
      </c>
      <c r="AL706" s="131">
        <f t="shared" si="294"/>
        <v>0</v>
      </c>
      <c r="AM706" s="131">
        <f t="shared" si="295"/>
        <v>175</v>
      </c>
      <c r="AN706" s="136">
        <f t="shared" si="296"/>
        <v>217</v>
      </c>
      <c r="AO706" s="133">
        <f t="shared" si="297"/>
        <v>0</v>
      </c>
      <c r="AP706" s="131">
        <f t="shared" si="298"/>
        <v>0</v>
      </c>
      <c r="AQ706" s="131">
        <f t="shared" si="299"/>
        <v>0</v>
      </c>
      <c r="AR706" s="131">
        <f t="shared" si="300"/>
        <v>0</v>
      </c>
      <c r="AS706" s="136">
        <f t="shared" si="301"/>
        <v>1</v>
      </c>
      <c r="AT706" s="133">
        <f t="shared" si="302"/>
        <v>5</v>
      </c>
      <c r="AU706" s="131">
        <f t="shared" si="303"/>
        <v>0</v>
      </c>
      <c r="AV706" s="131">
        <f t="shared" si="304"/>
        <v>0</v>
      </c>
      <c r="AW706" s="131">
        <f t="shared" si="305"/>
        <v>1</v>
      </c>
      <c r="AX706" s="136">
        <f t="shared" si="306"/>
        <v>0</v>
      </c>
      <c r="AY706" s="133">
        <f t="shared" si="307"/>
        <v>49.7</v>
      </c>
      <c r="AZ706" s="131">
        <f t="shared" si="308"/>
        <v>0</v>
      </c>
      <c r="BA706" s="131">
        <f t="shared" si="309"/>
        <v>0</v>
      </c>
      <c r="BB706" s="131">
        <f t="shared" si="310"/>
        <v>3.5</v>
      </c>
      <c r="BC706" s="132">
        <f t="shared" si="311"/>
        <v>1.2</v>
      </c>
    </row>
    <row r="707" spans="1:55" x14ac:dyDescent="0.25">
      <c r="A707" s="138" t="s">
        <v>1499</v>
      </c>
      <c r="B707" s="131" t="s">
        <v>37</v>
      </c>
      <c r="C707" s="131" t="s">
        <v>1522</v>
      </c>
      <c r="D707" s="131" t="s">
        <v>82</v>
      </c>
      <c r="E707" s="132" t="s">
        <v>1311</v>
      </c>
      <c r="F707" s="149"/>
      <c r="G707" s="153">
        <f t="shared" ref="G707:G770" si="312">LARGE(AO707:AS707,1)+LARGE(AO707:AS707,2)+LARGE(AO707:AS707,3)+LARGE(AO707:AS707,4)</f>
        <v>0</v>
      </c>
      <c r="H707" s="134">
        <f t="shared" ref="H707:H770" si="313">LARGE(AT707:AX707,1)+LARGE(AT707:AX707,2)+LARGE(AT707:AX707,3)+LARGE(AT707:AX707,4)</f>
        <v>3</v>
      </c>
      <c r="I707" s="135">
        <f t="shared" ref="I707:I770" si="314">LARGE(AY707:BC707,1)+LARGE(AY707:BC707,2)+LARGE(AY707:BC707,3)+LARGE(AY707:BC707,4)</f>
        <v>34.1</v>
      </c>
      <c r="J707" s="167">
        <f t="shared" ref="J707:J770" si="315">LARGE(AJ707:AN707,1)+LARGE(AJ707:AN707,2)+LARGE(AJ707:AN707,3)+LARGE(AJ707:AN707,4)</f>
        <v>289</v>
      </c>
      <c r="K707" s="149"/>
      <c r="L707" s="130">
        <v>0</v>
      </c>
      <c r="M707" s="131">
        <v>3</v>
      </c>
      <c r="N707" s="131">
        <v>34.1</v>
      </c>
      <c r="O707" s="132">
        <v>249</v>
      </c>
      <c r="P707" s="149"/>
      <c r="Q707" s="133">
        <v>0</v>
      </c>
      <c r="R707" s="131">
        <v>0</v>
      </c>
      <c r="S707" s="131">
        <v>0</v>
      </c>
      <c r="T707" s="132">
        <v>20</v>
      </c>
      <c r="U707" s="149"/>
      <c r="V707" s="133">
        <v>0</v>
      </c>
      <c r="W707" s="131">
        <v>0</v>
      </c>
      <c r="X707" s="131">
        <v>0</v>
      </c>
      <c r="Y707" s="132">
        <v>20</v>
      </c>
      <c r="Z707" s="149"/>
      <c r="AA707" s="133">
        <v>0</v>
      </c>
      <c r="AB707" s="131">
        <v>0</v>
      </c>
      <c r="AC707" s="131">
        <v>0</v>
      </c>
      <c r="AD707" s="132">
        <v>0</v>
      </c>
      <c r="AE707" s="149"/>
      <c r="AF707" s="133">
        <v>0</v>
      </c>
      <c r="AG707" s="131">
        <v>0</v>
      </c>
      <c r="AH707" s="131">
        <v>0</v>
      </c>
      <c r="AI707" s="132">
        <v>0</v>
      </c>
      <c r="AJ707" s="133">
        <f t="shared" ref="AJ707:AJ770" si="316">O707</f>
        <v>249</v>
      </c>
      <c r="AK707" s="131">
        <f t="shared" ref="AK707:AK770" si="317">T707</f>
        <v>20</v>
      </c>
      <c r="AL707" s="131">
        <f t="shared" ref="AL707:AL770" si="318">Y707</f>
        <v>20</v>
      </c>
      <c r="AM707" s="131">
        <f t="shared" ref="AM707:AM770" si="319">AD707</f>
        <v>0</v>
      </c>
      <c r="AN707" s="136">
        <f t="shared" ref="AN707:AN770" si="320">AI707</f>
        <v>0</v>
      </c>
      <c r="AO707" s="133">
        <f t="shared" ref="AO707:AO770" si="321">L707</f>
        <v>0</v>
      </c>
      <c r="AP707" s="131">
        <f t="shared" ref="AP707:AP770" si="322">Q707</f>
        <v>0</v>
      </c>
      <c r="AQ707" s="131">
        <f t="shared" ref="AQ707:AQ770" si="323">V707</f>
        <v>0</v>
      </c>
      <c r="AR707" s="131">
        <f t="shared" ref="AR707:AR770" si="324">AA707</f>
        <v>0</v>
      </c>
      <c r="AS707" s="136">
        <f t="shared" ref="AS707:AS770" si="325">AF707</f>
        <v>0</v>
      </c>
      <c r="AT707" s="133">
        <f t="shared" ref="AT707:AT770" si="326">M707</f>
        <v>3</v>
      </c>
      <c r="AU707" s="131">
        <f t="shared" ref="AU707:AU770" si="327">R707</f>
        <v>0</v>
      </c>
      <c r="AV707" s="131">
        <f t="shared" ref="AV707:AV770" si="328">W707</f>
        <v>0</v>
      </c>
      <c r="AW707" s="131">
        <f t="shared" ref="AW707:AW770" si="329">AB707</f>
        <v>0</v>
      </c>
      <c r="AX707" s="136">
        <f t="shared" ref="AX707:AX770" si="330">AG707</f>
        <v>0</v>
      </c>
      <c r="AY707" s="133">
        <f t="shared" ref="AY707:AY770" si="331">N707</f>
        <v>34.1</v>
      </c>
      <c r="AZ707" s="131">
        <f t="shared" ref="AZ707:AZ770" si="332">S707</f>
        <v>0</v>
      </c>
      <c r="BA707" s="131">
        <f t="shared" ref="BA707:BA770" si="333">X707</f>
        <v>0</v>
      </c>
      <c r="BB707" s="131">
        <f t="shared" ref="BB707:BB770" si="334">AC707</f>
        <v>0</v>
      </c>
      <c r="BC707" s="132">
        <f t="shared" ref="BC707:BC770" si="335">AH707</f>
        <v>0</v>
      </c>
    </row>
    <row r="708" spans="1:55" x14ac:dyDescent="0.25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49"/>
      <c r="G708" s="153">
        <f t="shared" si="312"/>
        <v>0</v>
      </c>
      <c r="H708" s="134">
        <f t="shared" si="313"/>
        <v>0</v>
      </c>
      <c r="I708" s="135">
        <f t="shared" si="314"/>
        <v>0</v>
      </c>
      <c r="J708" s="167">
        <f t="shared" si="315"/>
        <v>0</v>
      </c>
      <c r="K708" s="149"/>
      <c r="L708" s="130">
        <v>0</v>
      </c>
      <c r="M708" s="131">
        <v>0</v>
      </c>
      <c r="N708" s="131">
        <v>0</v>
      </c>
      <c r="O708" s="132">
        <v>0</v>
      </c>
      <c r="P708" s="149"/>
      <c r="Q708" s="133">
        <v>0</v>
      </c>
      <c r="R708" s="131">
        <v>0</v>
      </c>
      <c r="S708" s="131">
        <v>0</v>
      </c>
      <c r="T708" s="132">
        <v>0</v>
      </c>
      <c r="U708" s="149"/>
      <c r="V708" s="133">
        <v>0</v>
      </c>
      <c r="W708" s="131">
        <v>0</v>
      </c>
      <c r="X708" s="131">
        <v>0</v>
      </c>
      <c r="Y708" s="132">
        <v>0</v>
      </c>
      <c r="Z708" s="149"/>
      <c r="AA708" s="133">
        <v>0</v>
      </c>
      <c r="AB708" s="131">
        <v>0</v>
      </c>
      <c r="AC708" s="131">
        <v>0</v>
      </c>
      <c r="AD708" s="132">
        <v>0</v>
      </c>
      <c r="AE708" s="149"/>
      <c r="AF708" s="133">
        <v>0</v>
      </c>
      <c r="AG708" s="131">
        <v>0</v>
      </c>
      <c r="AH708" s="131">
        <v>0</v>
      </c>
      <c r="AI708" s="132">
        <v>0</v>
      </c>
      <c r="AJ708" s="133">
        <f t="shared" si="316"/>
        <v>0</v>
      </c>
      <c r="AK708" s="131">
        <f t="shared" si="317"/>
        <v>0</v>
      </c>
      <c r="AL708" s="131">
        <f t="shared" si="318"/>
        <v>0</v>
      </c>
      <c r="AM708" s="131">
        <f t="shared" si="319"/>
        <v>0</v>
      </c>
      <c r="AN708" s="136">
        <f t="shared" si="320"/>
        <v>0</v>
      </c>
      <c r="AO708" s="133">
        <f t="shared" si="321"/>
        <v>0</v>
      </c>
      <c r="AP708" s="131">
        <f t="shared" si="322"/>
        <v>0</v>
      </c>
      <c r="AQ708" s="131">
        <f t="shared" si="323"/>
        <v>0</v>
      </c>
      <c r="AR708" s="131">
        <f t="shared" si="324"/>
        <v>0</v>
      </c>
      <c r="AS708" s="136">
        <f t="shared" si="325"/>
        <v>0</v>
      </c>
      <c r="AT708" s="133">
        <f t="shared" si="326"/>
        <v>0</v>
      </c>
      <c r="AU708" s="131">
        <f t="shared" si="327"/>
        <v>0</v>
      </c>
      <c r="AV708" s="131">
        <f t="shared" si="328"/>
        <v>0</v>
      </c>
      <c r="AW708" s="131">
        <f t="shared" si="329"/>
        <v>0</v>
      </c>
      <c r="AX708" s="136">
        <f t="shared" si="330"/>
        <v>0</v>
      </c>
      <c r="AY708" s="133">
        <f t="shared" si="331"/>
        <v>0</v>
      </c>
      <c r="AZ708" s="131">
        <f t="shared" si="332"/>
        <v>0</v>
      </c>
      <c r="BA708" s="131">
        <f t="shared" si="333"/>
        <v>0</v>
      </c>
      <c r="BB708" s="131">
        <f t="shared" si="334"/>
        <v>0</v>
      </c>
      <c r="BC708" s="132">
        <f t="shared" si="335"/>
        <v>0</v>
      </c>
    </row>
    <row r="709" spans="1:55" x14ac:dyDescent="0.25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49"/>
      <c r="G709" s="153">
        <f t="shared" si="312"/>
        <v>0</v>
      </c>
      <c r="H709" s="134">
        <f t="shared" si="313"/>
        <v>0</v>
      </c>
      <c r="I709" s="135">
        <f t="shared" si="314"/>
        <v>0</v>
      </c>
      <c r="J709" s="167">
        <f t="shared" si="315"/>
        <v>0</v>
      </c>
      <c r="K709" s="149"/>
      <c r="L709" s="130">
        <v>0</v>
      </c>
      <c r="M709" s="131">
        <v>0</v>
      </c>
      <c r="N709" s="131">
        <v>0</v>
      </c>
      <c r="O709" s="132">
        <v>0</v>
      </c>
      <c r="P709" s="149"/>
      <c r="Q709" s="133">
        <v>0</v>
      </c>
      <c r="R709" s="131">
        <v>0</v>
      </c>
      <c r="S709" s="131">
        <v>0</v>
      </c>
      <c r="T709" s="132">
        <v>0</v>
      </c>
      <c r="U709" s="149"/>
      <c r="V709" s="133">
        <v>0</v>
      </c>
      <c r="W709" s="131">
        <v>0</v>
      </c>
      <c r="X709" s="131">
        <v>0</v>
      </c>
      <c r="Y709" s="132">
        <v>0</v>
      </c>
      <c r="Z709" s="149"/>
      <c r="AA709" s="133">
        <v>0</v>
      </c>
      <c r="AB709" s="131">
        <v>0</v>
      </c>
      <c r="AC709" s="131">
        <v>0</v>
      </c>
      <c r="AD709" s="132">
        <v>0</v>
      </c>
      <c r="AE709" s="149"/>
      <c r="AF709" s="133">
        <v>0</v>
      </c>
      <c r="AG709" s="131">
        <v>0</v>
      </c>
      <c r="AH709" s="131">
        <v>0</v>
      </c>
      <c r="AI709" s="132">
        <v>0</v>
      </c>
      <c r="AJ709" s="133">
        <f t="shared" si="316"/>
        <v>0</v>
      </c>
      <c r="AK709" s="131">
        <f t="shared" si="317"/>
        <v>0</v>
      </c>
      <c r="AL709" s="131">
        <f t="shared" si="318"/>
        <v>0</v>
      </c>
      <c r="AM709" s="131">
        <f t="shared" si="319"/>
        <v>0</v>
      </c>
      <c r="AN709" s="136">
        <f t="shared" si="320"/>
        <v>0</v>
      </c>
      <c r="AO709" s="133">
        <f t="shared" si="321"/>
        <v>0</v>
      </c>
      <c r="AP709" s="131">
        <f t="shared" si="322"/>
        <v>0</v>
      </c>
      <c r="AQ709" s="131">
        <f t="shared" si="323"/>
        <v>0</v>
      </c>
      <c r="AR709" s="131">
        <f t="shared" si="324"/>
        <v>0</v>
      </c>
      <c r="AS709" s="136">
        <f t="shared" si="325"/>
        <v>0</v>
      </c>
      <c r="AT709" s="133">
        <f t="shared" si="326"/>
        <v>0</v>
      </c>
      <c r="AU709" s="131">
        <f t="shared" si="327"/>
        <v>0</v>
      </c>
      <c r="AV709" s="131">
        <f t="shared" si="328"/>
        <v>0</v>
      </c>
      <c r="AW709" s="131">
        <f t="shared" si="329"/>
        <v>0</v>
      </c>
      <c r="AX709" s="136">
        <f t="shared" si="330"/>
        <v>0</v>
      </c>
      <c r="AY709" s="133">
        <f t="shared" si="331"/>
        <v>0</v>
      </c>
      <c r="AZ709" s="131">
        <f t="shared" si="332"/>
        <v>0</v>
      </c>
      <c r="BA709" s="131">
        <f t="shared" si="333"/>
        <v>0</v>
      </c>
      <c r="BB709" s="131">
        <f t="shared" si="334"/>
        <v>0</v>
      </c>
      <c r="BC709" s="132">
        <f t="shared" si="335"/>
        <v>0</v>
      </c>
    </row>
    <row r="710" spans="1:55" x14ac:dyDescent="0.25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1311</v>
      </c>
      <c r="F710" s="149"/>
      <c r="G710" s="153">
        <f t="shared" si="312"/>
        <v>0</v>
      </c>
      <c r="H710" s="134">
        <f t="shared" si="313"/>
        <v>0</v>
      </c>
      <c r="I710" s="135">
        <f t="shared" si="314"/>
        <v>0</v>
      </c>
      <c r="J710" s="167">
        <f t="shared" si="315"/>
        <v>0</v>
      </c>
      <c r="K710" s="149"/>
      <c r="L710" s="130">
        <v>0</v>
      </c>
      <c r="M710" s="131">
        <v>0</v>
      </c>
      <c r="N710" s="131">
        <v>0</v>
      </c>
      <c r="O710" s="132">
        <v>0</v>
      </c>
      <c r="P710" s="149"/>
      <c r="Q710" s="133">
        <v>0</v>
      </c>
      <c r="R710" s="131">
        <v>0</v>
      </c>
      <c r="S710" s="131">
        <v>0</v>
      </c>
      <c r="T710" s="132">
        <v>0</v>
      </c>
      <c r="U710" s="149"/>
      <c r="V710" s="133">
        <v>0</v>
      </c>
      <c r="W710" s="131">
        <v>0</v>
      </c>
      <c r="X710" s="131">
        <v>0</v>
      </c>
      <c r="Y710" s="132">
        <v>0</v>
      </c>
      <c r="Z710" s="149"/>
      <c r="AA710" s="133">
        <v>0</v>
      </c>
      <c r="AB710" s="131">
        <v>0</v>
      </c>
      <c r="AC710" s="131">
        <v>0</v>
      </c>
      <c r="AD710" s="132">
        <v>0</v>
      </c>
      <c r="AE710" s="149"/>
      <c r="AF710" s="133">
        <v>0</v>
      </c>
      <c r="AG710" s="131">
        <v>0</v>
      </c>
      <c r="AH710" s="131">
        <v>0</v>
      </c>
      <c r="AI710" s="132">
        <v>0</v>
      </c>
      <c r="AJ710" s="133">
        <f t="shared" si="316"/>
        <v>0</v>
      </c>
      <c r="AK710" s="131">
        <f t="shared" si="317"/>
        <v>0</v>
      </c>
      <c r="AL710" s="131">
        <f t="shared" si="318"/>
        <v>0</v>
      </c>
      <c r="AM710" s="131">
        <f t="shared" si="319"/>
        <v>0</v>
      </c>
      <c r="AN710" s="136">
        <f t="shared" si="320"/>
        <v>0</v>
      </c>
      <c r="AO710" s="133">
        <f t="shared" si="321"/>
        <v>0</v>
      </c>
      <c r="AP710" s="131">
        <f t="shared" si="322"/>
        <v>0</v>
      </c>
      <c r="AQ710" s="131">
        <f t="shared" si="323"/>
        <v>0</v>
      </c>
      <c r="AR710" s="131">
        <f t="shared" si="324"/>
        <v>0</v>
      </c>
      <c r="AS710" s="136">
        <f t="shared" si="325"/>
        <v>0</v>
      </c>
      <c r="AT710" s="133">
        <f t="shared" si="326"/>
        <v>0</v>
      </c>
      <c r="AU710" s="131">
        <f t="shared" si="327"/>
        <v>0</v>
      </c>
      <c r="AV710" s="131">
        <f t="shared" si="328"/>
        <v>0</v>
      </c>
      <c r="AW710" s="131">
        <f t="shared" si="329"/>
        <v>0</v>
      </c>
      <c r="AX710" s="136">
        <f t="shared" si="330"/>
        <v>0</v>
      </c>
      <c r="AY710" s="133">
        <f t="shared" si="331"/>
        <v>0</v>
      </c>
      <c r="AZ710" s="131">
        <f t="shared" si="332"/>
        <v>0</v>
      </c>
      <c r="BA710" s="131">
        <f t="shared" si="333"/>
        <v>0</v>
      </c>
      <c r="BB710" s="131">
        <f t="shared" si="334"/>
        <v>0</v>
      </c>
      <c r="BC710" s="132">
        <f t="shared" si="335"/>
        <v>0</v>
      </c>
    </row>
    <row r="711" spans="1:55" x14ac:dyDescent="0.25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49"/>
      <c r="G711" s="153">
        <f t="shared" si="312"/>
        <v>1</v>
      </c>
      <c r="H711" s="134">
        <f t="shared" si="313"/>
        <v>13</v>
      </c>
      <c r="I711" s="135">
        <f t="shared" si="314"/>
        <v>220.89999999999998</v>
      </c>
      <c r="J711" s="167">
        <f t="shared" si="315"/>
        <v>1080</v>
      </c>
      <c r="K711" s="149"/>
      <c r="L711" s="130">
        <v>0</v>
      </c>
      <c r="M711" s="131">
        <v>5</v>
      </c>
      <c r="N711" s="131">
        <v>92.1</v>
      </c>
      <c r="O711" s="132">
        <v>297</v>
      </c>
      <c r="P711" s="149"/>
      <c r="Q711" s="133">
        <v>0</v>
      </c>
      <c r="R711" s="131">
        <v>1</v>
      </c>
      <c r="S711" s="131">
        <v>2.6</v>
      </c>
      <c r="T711" s="132">
        <v>193</v>
      </c>
      <c r="U711" s="149"/>
      <c r="V711" s="133">
        <v>0</v>
      </c>
      <c r="W711" s="131">
        <v>1</v>
      </c>
      <c r="X711" s="131">
        <v>11.6</v>
      </c>
      <c r="Y711" s="132">
        <v>291</v>
      </c>
      <c r="Z711" s="149"/>
      <c r="AA711" s="133">
        <v>1</v>
      </c>
      <c r="AB711" s="131">
        <v>6</v>
      </c>
      <c r="AC711" s="131">
        <v>114.60000000000001</v>
      </c>
      <c r="AD711" s="132">
        <v>299</v>
      </c>
      <c r="AE711" s="149"/>
      <c r="AF711" s="133">
        <v>0</v>
      </c>
      <c r="AG711" s="131">
        <v>0</v>
      </c>
      <c r="AH711" s="131">
        <v>0</v>
      </c>
      <c r="AI711" s="132">
        <v>20</v>
      </c>
      <c r="AJ711" s="133">
        <f t="shared" si="316"/>
        <v>297</v>
      </c>
      <c r="AK711" s="131">
        <f t="shared" si="317"/>
        <v>193</v>
      </c>
      <c r="AL711" s="131">
        <f t="shared" si="318"/>
        <v>291</v>
      </c>
      <c r="AM711" s="131">
        <f t="shared" si="319"/>
        <v>299</v>
      </c>
      <c r="AN711" s="136">
        <f t="shared" si="320"/>
        <v>20</v>
      </c>
      <c r="AO711" s="133">
        <f t="shared" si="321"/>
        <v>0</v>
      </c>
      <c r="AP711" s="131">
        <f t="shared" si="322"/>
        <v>0</v>
      </c>
      <c r="AQ711" s="131">
        <f t="shared" si="323"/>
        <v>0</v>
      </c>
      <c r="AR711" s="131">
        <f t="shared" si="324"/>
        <v>1</v>
      </c>
      <c r="AS711" s="136">
        <f t="shared" si="325"/>
        <v>0</v>
      </c>
      <c r="AT711" s="133">
        <f t="shared" si="326"/>
        <v>5</v>
      </c>
      <c r="AU711" s="131">
        <f t="shared" si="327"/>
        <v>1</v>
      </c>
      <c r="AV711" s="131">
        <f t="shared" si="328"/>
        <v>1</v>
      </c>
      <c r="AW711" s="131">
        <f t="shared" si="329"/>
        <v>6</v>
      </c>
      <c r="AX711" s="136">
        <f t="shared" si="330"/>
        <v>0</v>
      </c>
      <c r="AY711" s="133">
        <f t="shared" si="331"/>
        <v>92.1</v>
      </c>
      <c r="AZ711" s="131">
        <f t="shared" si="332"/>
        <v>2.6</v>
      </c>
      <c r="BA711" s="131">
        <f t="shared" si="333"/>
        <v>11.6</v>
      </c>
      <c r="BB711" s="131">
        <f t="shared" si="334"/>
        <v>114.60000000000001</v>
      </c>
      <c r="BC711" s="132">
        <f t="shared" si="335"/>
        <v>0</v>
      </c>
    </row>
    <row r="712" spans="1:55" x14ac:dyDescent="0.25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49"/>
      <c r="G712" s="153">
        <f t="shared" si="312"/>
        <v>1</v>
      </c>
      <c r="H712" s="134">
        <f t="shared" si="313"/>
        <v>0</v>
      </c>
      <c r="I712" s="135">
        <f t="shared" si="314"/>
        <v>1.4</v>
      </c>
      <c r="J712" s="167">
        <f t="shared" si="315"/>
        <v>176</v>
      </c>
      <c r="K712" s="149"/>
      <c r="L712" s="130">
        <v>0</v>
      </c>
      <c r="M712" s="131">
        <v>0</v>
      </c>
      <c r="N712" s="131">
        <v>0</v>
      </c>
      <c r="O712" s="132">
        <v>0</v>
      </c>
      <c r="P712" s="149"/>
      <c r="Q712" s="133">
        <v>0</v>
      </c>
      <c r="R712" s="131">
        <v>0</v>
      </c>
      <c r="S712" s="131">
        <v>0</v>
      </c>
      <c r="T712" s="132">
        <v>20</v>
      </c>
      <c r="U712" s="149"/>
      <c r="V712" s="133">
        <v>0</v>
      </c>
      <c r="W712" s="131">
        <v>0</v>
      </c>
      <c r="X712" s="131">
        <v>0</v>
      </c>
      <c r="Y712" s="132">
        <v>0</v>
      </c>
      <c r="Z712" s="149"/>
      <c r="AA712" s="133">
        <v>1</v>
      </c>
      <c r="AB712" s="131">
        <v>0</v>
      </c>
      <c r="AC712" s="131">
        <v>1.4</v>
      </c>
      <c r="AD712" s="132">
        <v>156</v>
      </c>
      <c r="AE712" s="149"/>
      <c r="AF712" s="133">
        <v>0</v>
      </c>
      <c r="AG712" s="131">
        <v>0</v>
      </c>
      <c r="AH712" s="131">
        <v>0</v>
      </c>
      <c r="AI712" s="132">
        <v>0</v>
      </c>
      <c r="AJ712" s="133">
        <f t="shared" si="316"/>
        <v>0</v>
      </c>
      <c r="AK712" s="131">
        <f t="shared" si="317"/>
        <v>20</v>
      </c>
      <c r="AL712" s="131">
        <f t="shared" si="318"/>
        <v>0</v>
      </c>
      <c r="AM712" s="131">
        <f t="shared" si="319"/>
        <v>156</v>
      </c>
      <c r="AN712" s="136">
        <f t="shared" si="320"/>
        <v>0</v>
      </c>
      <c r="AO712" s="133">
        <f t="shared" si="321"/>
        <v>0</v>
      </c>
      <c r="AP712" s="131">
        <f t="shared" si="322"/>
        <v>0</v>
      </c>
      <c r="AQ712" s="131">
        <f t="shared" si="323"/>
        <v>0</v>
      </c>
      <c r="AR712" s="131">
        <f t="shared" si="324"/>
        <v>1</v>
      </c>
      <c r="AS712" s="136">
        <f t="shared" si="325"/>
        <v>0</v>
      </c>
      <c r="AT712" s="133">
        <f t="shared" si="326"/>
        <v>0</v>
      </c>
      <c r="AU712" s="131">
        <f t="shared" si="327"/>
        <v>0</v>
      </c>
      <c r="AV712" s="131">
        <f t="shared" si="328"/>
        <v>0</v>
      </c>
      <c r="AW712" s="131">
        <f t="shared" si="329"/>
        <v>0</v>
      </c>
      <c r="AX712" s="136">
        <f t="shared" si="330"/>
        <v>0</v>
      </c>
      <c r="AY712" s="133">
        <f t="shared" si="331"/>
        <v>0</v>
      </c>
      <c r="AZ712" s="131">
        <f t="shared" si="332"/>
        <v>0</v>
      </c>
      <c r="BA712" s="131">
        <f t="shared" si="333"/>
        <v>0</v>
      </c>
      <c r="BB712" s="131">
        <f t="shared" si="334"/>
        <v>1.4</v>
      </c>
      <c r="BC712" s="132">
        <f t="shared" si="335"/>
        <v>0</v>
      </c>
    </row>
    <row r="713" spans="1:55" x14ac:dyDescent="0.25">
      <c r="A713" s="138" t="s">
        <v>1531</v>
      </c>
      <c r="B713" s="131" t="s">
        <v>1529</v>
      </c>
      <c r="C713" s="131" t="s">
        <v>1190</v>
      </c>
      <c r="D713" s="131" t="s">
        <v>1277</v>
      </c>
      <c r="E713" s="132" t="s">
        <v>1312</v>
      </c>
      <c r="F713" s="149"/>
      <c r="G713" s="153">
        <f t="shared" si="312"/>
        <v>0</v>
      </c>
      <c r="H713" s="134">
        <f t="shared" si="313"/>
        <v>0</v>
      </c>
      <c r="I713" s="135">
        <f t="shared" si="314"/>
        <v>0</v>
      </c>
      <c r="J713" s="167">
        <f t="shared" si="315"/>
        <v>0</v>
      </c>
      <c r="K713" s="149"/>
      <c r="L713" s="130">
        <v>0</v>
      </c>
      <c r="M713" s="131">
        <v>0</v>
      </c>
      <c r="N713" s="131">
        <v>0</v>
      </c>
      <c r="O713" s="132">
        <v>0</v>
      </c>
      <c r="P713" s="149"/>
      <c r="Q713" s="133">
        <v>0</v>
      </c>
      <c r="R713" s="131">
        <v>0</v>
      </c>
      <c r="S713" s="131">
        <v>0</v>
      </c>
      <c r="T713" s="132">
        <v>0</v>
      </c>
      <c r="U713" s="149"/>
      <c r="V713" s="133">
        <v>0</v>
      </c>
      <c r="W713" s="131">
        <v>0</v>
      </c>
      <c r="X713" s="131">
        <v>0</v>
      </c>
      <c r="Y713" s="132">
        <v>0</v>
      </c>
      <c r="Z713" s="149"/>
      <c r="AA713" s="133">
        <v>0</v>
      </c>
      <c r="AB713" s="131">
        <v>0</v>
      </c>
      <c r="AC713" s="131">
        <v>0</v>
      </c>
      <c r="AD713" s="132">
        <v>0</v>
      </c>
      <c r="AE713" s="149"/>
      <c r="AF713" s="133">
        <v>0</v>
      </c>
      <c r="AG713" s="131">
        <v>0</v>
      </c>
      <c r="AH713" s="131">
        <v>0</v>
      </c>
      <c r="AI713" s="132">
        <v>0</v>
      </c>
      <c r="AJ713" s="133">
        <f t="shared" si="316"/>
        <v>0</v>
      </c>
      <c r="AK713" s="131">
        <f t="shared" si="317"/>
        <v>0</v>
      </c>
      <c r="AL713" s="131">
        <f t="shared" si="318"/>
        <v>0</v>
      </c>
      <c r="AM713" s="131">
        <f t="shared" si="319"/>
        <v>0</v>
      </c>
      <c r="AN713" s="136">
        <f t="shared" si="320"/>
        <v>0</v>
      </c>
      <c r="AO713" s="133">
        <f t="shared" si="321"/>
        <v>0</v>
      </c>
      <c r="AP713" s="131">
        <f t="shared" si="322"/>
        <v>0</v>
      </c>
      <c r="AQ713" s="131">
        <f t="shared" si="323"/>
        <v>0</v>
      </c>
      <c r="AR713" s="131">
        <f t="shared" si="324"/>
        <v>0</v>
      </c>
      <c r="AS713" s="136">
        <f t="shared" si="325"/>
        <v>0</v>
      </c>
      <c r="AT713" s="133">
        <f t="shared" si="326"/>
        <v>0</v>
      </c>
      <c r="AU713" s="131">
        <f t="shared" si="327"/>
        <v>0</v>
      </c>
      <c r="AV713" s="131">
        <f t="shared" si="328"/>
        <v>0</v>
      </c>
      <c r="AW713" s="131">
        <f t="shared" si="329"/>
        <v>0</v>
      </c>
      <c r="AX713" s="136">
        <f t="shared" si="330"/>
        <v>0</v>
      </c>
      <c r="AY713" s="133">
        <f t="shared" si="331"/>
        <v>0</v>
      </c>
      <c r="AZ713" s="131">
        <f t="shared" si="332"/>
        <v>0</v>
      </c>
      <c r="BA713" s="131">
        <f t="shared" si="333"/>
        <v>0</v>
      </c>
      <c r="BB713" s="131">
        <f t="shared" si="334"/>
        <v>0</v>
      </c>
      <c r="BC713" s="132">
        <f t="shared" si="335"/>
        <v>0</v>
      </c>
    </row>
    <row r="714" spans="1:55" x14ac:dyDescent="0.25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49"/>
      <c r="G714" s="153">
        <f t="shared" si="312"/>
        <v>0</v>
      </c>
      <c r="H714" s="134">
        <f t="shared" si="313"/>
        <v>0</v>
      </c>
      <c r="I714" s="135">
        <f t="shared" si="314"/>
        <v>0</v>
      </c>
      <c r="J714" s="167">
        <f t="shared" si="315"/>
        <v>0</v>
      </c>
      <c r="K714" s="149"/>
      <c r="L714" s="130">
        <v>0</v>
      </c>
      <c r="M714" s="131">
        <v>0</v>
      </c>
      <c r="N714" s="131">
        <v>0</v>
      </c>
      <c r="O714" s="132">
        <v>0</v>
      </c>
      <c r="P714" s="149"/>
      <c r="Q714" s="133">
        <v>0</v>
      </c>
      <c r="R714" s="131">
        <v>0</v>
      </c>
      <c r="S714" s="131">
        <v>0</v>
      </c>
      <c r="T714" s="132">
        <v>0</v>
      </c>
      <c r="U714" s="149"/>
      <c r="V714" s="133">
        <v>0</v>
      </c>
      <c r="W714" s="131">
        <v>0</v>
      </c>
      <c r="X714" s="131">
        <v>0</v>
      </c>
      <c r="Y714" s="132">
        <v>0</v>
      </c>
      <c r="Z714" s="149"/>
      <c r="AA714" s="133">
        <v>0</v>
      </c>
      <c r="AB714" s="131">
        <v>0</v>
      </c>
      <c r="AC714" s="131">
        <v>0</v>
      </c>
      <c r="AD714" s="132">
        <v>0</v>
      </c>
      <c r="AE714" s="149"/>
      <c r="AF714" s="133">
        <v>0</v>
      </c>
      <c r="AG714" s="131">
        <v>0</v>
      </c>
      <c r="AH714" s="131">
        <v>0</v>
      </c>
      <c r="AI714" s="132">
        <v>0</v>
      </c>
      <c r="AJ714" s="133">
        <f t="shared" si="316"/>
        <v>0</v>
      </c>
      <c r="AK714" s="131">
        <f t="shared" si="317"/>
        <v>0</v>
      </c>
      <c r="AL714" s="131">
        <f t="shared" si="318"/>
        <v>0</v>
      </c>
      <c r="AM714" s="131">
        <f t="shared" si="319"/>
        <v>0</v>
      </c>
      <c r="AN714" s="136">
        <f t="shared" si="320"/>
        <v>0</v>
      </c>
      <c r="AO714" s="133">
        <f t="shared" si="321"/>
        <v>0</v>
      </c>
      <c r="AP714" s="131">
        <f t="shared" si="322"/>
        <v>0</v>
      </c>
      <c r="AQ714" s="131">
        <f t="shared" si="323"/>
        <v>0</v>
      </c>
      <c r="AR714" s="131">
        <f t="shared" si="324"/>
        <v>0</v>
      </c>
      <c r="AS714" s="136">
        <f t="shared" si="325"/>
        <v>0</v>
      </c>
      <c r="AT714" s="133">
        <f t="shared" si="326"/>
        <v>0</v>
      </c>
      <c r="AU714" s="131">
        <f t="shared" si="327"/>
        <v>0</v>
      </c>
      <c r="AV714" s="131">
        <f t="shared" si="328"/>
        <v>0</v>
      </c>
      <c r="AW714" s="131">
        <f t="shared" si="329"/>
        <v>0</v>
      </c>
      <c r="AX714" s="136">
        <f t="shared" si="330"/>
        <v>0</v>
      </c>
      <c r="AY714" s="133">
        <f t="shared" si="331"/>
        <v>0</v>
      </c>
      <c r="AZ714" s="131">
        <f t="shared" si="332"/>
        <v>0</v>
      </c>
      <c r="BA714" s="131">
        <f t="shared" si="333"/>
        <v>0</v>
      </c>
      <c r="BB714" s="131">
        <f t="shared" si="334"/>
        <v>0</v>
      </c>
      <c r="BC714" s="132">
        <f t="shared" si="335"/>
        <v>0</v>
      </c>
    </row>
    <row r="715" spans="1:55" x14ac:dyDescent="0.25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49"/>
      <c r="G715" s="153">
        <f t="shared" si="312"/>
        <v>0</v>
      </c>
      <c r="H715" s="134">
        <f t="shared" si="313"/>
        <v>0</v>
      </c>
      <c r="I715" s="135">
        <f t="shared" si="314"/>
        <v>0</v>
      </c>
      <c r="J715" s="167">
        <f t="shared" si="315"/>
        <v>60</v>
      </c>
      <c r="K715" s="149"/>
      <c r="L715" s="130">
        <v>0</v>
      </c>
      <c r="M715" s="131">
        <v>0</v>
      </c>
      <c r="N715" s="131">
        <v>0</v>
      </c>
      <c r="O715" s="132">
        <v>20</v>
      </c>
      <c r="P715" s="149"/>
      <c r="Q715" s="133">
        <v>0</v>
      </c>
      <c r="R715" s="131">
        <v>0</v>
      </c>
      <c r="S715" s="131">
        <v>0</v>
      </c>
      <c r="T715" s="132">
        <v>20</v>
      </c>
      <c r="U715" s="149"/>
      <c r="V715" s="133">
        <v>0</v>
      </c>
      <c r="W715" s="131">
        <v>0</v>
      </c>
      <c r="X715" s="131">
        <v>0</v>
      </c>
      <c r="Y715" s="132">
        <v>0</v>
      </c>
      <c r="Z715" s="149"/>
      <c r="AA715" s="133">
        <v>0</v>
      </c>
      <c r="AB715" s="131">
        <v>0</v>
      </c>
      <c r="AC715" s="131">
        <v>0</v>
      </c>
      <c r="AD715" s="132">
        <v>0</v>
      </c>
      <c r="AE715" s="149"/>
      <c r="AF715" s="133">
        <v>0</v>
      </c>
      <c r="AG715" s="131">
        <v>0</v>
      </c>
      <c r="AH715" s="131">
        <v>0</v>
      </c>
      <c r="AI715" s="132">
        <v>20</v>
      </c>
      <c r="AJ715" s="133">
        <f t="shared" si="316"/>
        <v>20</v>
      </c>
      <c r="AK715" s="131">
        <f t="shared" si="317"/>
        <v>20</v>
      </c>
      <c r="AL715" s="131">
        <f t="shared" si="318"/>
        <v>0</v>
      </c>
      <c r="AM715" s="131">
        <f t="shared" si="319"/>
        <v>0</v>
      </c>
      <c r="AN715" s="136">
        <f t="shared" si="320"/>
        <v>20</v>
      </c>
      <c r="AO715" s="133">
        <f t="shared" si="321"/>
        <v>0</v>
      </c>
      <c r="AP715" s="131">
        <f t="shared" si="322"/>
        <v>0</v>
      </c>
      <c r="AQ715" s="131">
        <f t="shared" si="323"/>
        <v>0</v>
      </c>
      <c r="AR715" s="131">
        <f t="shared" si="324"/>
        <v>0</v>
      </c>
      <c r="AS715" s="136">
        <f t="shared" si="325"/>
        <v>0</v>
      </c>
      <c r="AT715" s="133">
        <f t="shared" si="326"/>
        <v>0</v>
      </c>
      <c r="AU715" s="131">
        <f t="shared" si="327"/>
        <v>0</v>
      </c>
      <c r="AV715" s="131">
        <f t="shared" si="328"/>
        <v>0</v>
      </c>
      <c r="AW715" s="131">
        <f t="shared" si="329"/>
        <v>0</v>
      </c>
      <c r="AX715" s="136">
        <f t="shared" si="330"/>
        <v>0</v>
      </c>
      <c r="AY715" s="133">
        <f t="shared" si="331"/>
        <v>0</v>
      </c>
      <c r="AZ715" s="131">
        <f t="shared" si="332"/>
        <v>0</v>
      </c>
      <c r="BA715" s="131">
        <f t="shared" si="333"/>
        <v>0</v>
      </c>
      <c r="BB715" s="131">
        <f t="shared" si="334"/>
        <v>0</v>
      </c>
      <c r="BC715" s="132">
        <f t="shared" si="335"/>
        <v>0</v>
      </c>
    </row>
    <row r="716" spans="1:55" x14ac:dyDescent="0.25">
      <c r="A716" s="138" t="s">
        <v>1535</v>
      </c>
      <c r="B716" s="131" t="s">
        <v>2049</v>
      </c>
      <c r="C716" s="131" t="s">
        <v>189</v>
      </c>
      <c r="D716" s="131" t="s">
        <v>403</v>
      </c>
      <c r="E716" s="132" t="s">
        <v>1311</v>
      </c>
      <c r="F716" s="149"/>
      <c r="G716" s="153">
        <f t="shared" si="312"/>
        <v>3</v>
      </c>
      <c r="H716" s="134">
        <f t="shared" si="313"/>
        <v>2</v>
      </c>
      <c r="I716" s="135">
        <f t="shared" si="314"/>
        <v>9.6999999999999993</v>
      </c>
      <c r="J716" s="167">
        <f t="shared" si="315"/>
        <v>372</v>
      </c>
      <c r="K716" s="149"/>
      <c r="L716" s="130">
        <v>3</v>
      </c>
      <c r="M716" s="131">
        <v>1</v>
      </c>
      <c r="N716" s="131">
        <v>4.6000000000000005</v>
      </c>
      <c r="O716" s="132">
        <v>133</v>
      </c>
      <c r="P716" s="149"/>
      <c r="Q716" s="133">
        <v>0</v>
      </c>
      <c r="R716" s="131">
        <v>1</v>
      </c>
      <c r="S716" s="131">
        <v>5.0999999999999996</v>
      </c>
      <c r="T716" s="132">
        <v>219</v>
      </c>
      <c r="U716" s="149"/>
      <c r="V716" s="133">
        <v>0</v>
      </c>
      <c r="W716" s="131">
        <v>0</v>
      </c>
      <c r="X716" s="131">
        <v>0</v>
      </c>
      <c r="Y716" s="132">
        <v>20</v>
      </c>
      <c r="Z716" s="149"/>
      <c r="AA716" s="133">
        <v>0</v>
      </c>
      <c r="AB716" s="131">
        <v>0</v>
      </c>
      <c r="AC716" s="131">
        <v>0</v>
      </c>
      <c r="AD716" s="132">
        <v>0</v>
      </c>
      <c r="AE716" s="149"/>
      <c r="AF716" s="133">
        <v>0</v>
      </c>
      <c r="AG716" s="131">
        <v>0</v>
      </c>
      <c r="AH716" s="131">
        <v>0</v>
      </c>
      <c r="AI716" s="132">
        <v>0</v>
      </c>
      <c r="AJ716" s="133">
        <f t="shared" si="316"/>
        <v>133</v>
      </c>
      <c r="AK716" s="131">
        <f t="shared" si="317"/>
        <v>219</v>
      </c>
      <c r="AL716" s="131">
        <f t="shared" si="318"/>
        <v>20</v>
      </c>
      <c r="AM716" s="131">
        <f t="shared" si="319"/>
        <v>0</v>
      </c>
      <c r="AN716" s="136">
        <f t="shared" si="320"/>
        <v>0</v>
      </c>
      <c r="AO716" s="133">
        <f t="shared" si="321"/>
        <v>3</v>
      </c>
      <c r="AP716" s="131">
        <f t="shared" si="322"/>
        <v>0</v>
      </c>
      <c r="AQ716" s="131">
        <f t="shared" si="323"/>
        <v>0</v>
      </c>
      <c r="AR716" s="131">
        <f t="shared" si="324"/>
        <v>0</v>
      </c>
      <c r="AS716" s="136">
        <f t="shared" si="325"/>
        <v>0</v>
      </c>
      <c r="AT716" s="133">
        <f t="shared" si="326"/>
        <v>1</v>
      </c>
      <c r="AU716" s="131">
        <f t="shared" si="327"/>
        <v>1</v>
      </c>
      <c r="AV716" s="131">
        <f t="shared" si="328"/>
        <v>0</v>
      </c>
      <c r="AW716" s="131">
        <f t="shared" si="329"/>
        <v>0</v>
      </c>
      <c r="AX716" s="136">
        <f t="shared" si="330"/>
        <v>0</v>
      </c>
      <c r="AY716" s="133">
        <f t="shared" si="331"/>
        <v>4.6000000000000005</v>
      </c>
      <c r="AZ716" s="131">
        <f t="shared" si="332"/>
        <v>5.0999999999999996</v>
      </c>
      <c r="BA716" s="131">
        <f t="shared" si="333"/>
        <v>0</v>
      </c>
      <c r="BB716" s="131">
        <f t="shared" si="334"/>
        <v>0</v>
      </c>
      <c r="BC716" s="132">
        <f t="shared" si="335"/>
        <v>0</v>
      </c>
    </row>
    <row r="717" spans="1:55" x14ac:dyDescent="0.25">
      <c r="A717" s="138" t="s">
        <v>1536</v>
      </c>
      <c r="B717" s="131" t="s">
        <v>2047</v>
      </c>
      <c r="C717" s="131" t="s">
        <v>248</v>
      </c>
      <c r="D717" s="131" t="s">
        <v>962</v>
      </c>
      <c r="E717" s="132" t="s">
        <v>1311</v>
      </c>
      <c r="F717" s="149"/>
      <c r="G717" s="153">
        <f t="shared" si="312"/>
        <v>0</v>
      </c>
      <c r="H717" s="134">
        <f t="shared" si="313"/>
        <v>5</v>
      </c>
      <c r="I717" s="135">
        <f t="shared" si="314"/>
        <v>55.3</v>
      </c>
      <c r="J717" s="167">
        <f t="shared" si="315"/>
        <v>444</v>
      </c>
      <c r="K717" s="149"/>
      <c r="L717" s="130">
        <v>0</v>
      </c>
      <c r="M717" s="131">
        <v>2</v>
      </c>
      <c r="N717" s="131">
        <v>6.3</v>
      </c>
      <c r="O717" s="132">
        <v>144</v>
      </c>
      <c r="P717" s="149"/>
      <c r="Q717" s="133">
        <v>0</v>
      </c>
      <c r="R717" s="131">
        <v>0</v>
      </c>
      <c r="S717" s="131">
        <v>0</v>
      </c>
      <c r="T717" s="132">
        <v>0</v>
      </c>
      <c r="U717" s="149"/>
      <c r="V717" s="133">
        <v>0</v>
      </c>
      <c r="W717" s="131">
        <v>0</v>
      </c>
      <c r="X717" s="131">
        <v>0</v>
      </c>
      <c r="Y717" s="132">
        <v>0</v>
      </c>
      <c r="Z717" s="149"/>
      <c r="AA717" s="133">
        <v>0</v>
      </c>
      <c r="AB717" s="131">
        <v>3</v>
      </c>
      <c r="AC717" s="131">
        <v>49</v>
      </c>
      <c r="AD717" s="132">
        <v>280</v>
      </c>
      <c r="AE717" s="149"/>
      <c r="AF717" s="133">
        <v>0</v>
      </c>
      <c r="AG717" s="131">
        <v>0</v>
      </c>
      <c r="AH717" s="131">
        <v>0</v>
      </c>
      <c r="AI717" s="132">
        <v>20</v>
      </c>
      <c r="AJ717" s="133">
        <f t="shared" si="316"/>
        <v>144</v>
      </c>
      <c r="AK717" s="131">
        <f t="shared" si="317"/>
        <v>0</v>
      </c>
      <c r="AL717" s="131">
        <f t="shared" si="318"/>
        <v>0</v>
      </c>
      <c r="AM717" s="131">
        <f t="shared" si="319"/>
        <v>280</v>
      </c>
      <c r="AN717" s="136">
        <f t="shared" si="320"/>
        <v>20</v>
      </c>
      <c r="AO717" s="133">
        <f t="shared" si="321"/>
        <v>0</v>
      </c>
      <c r="AP717" s="131">
        <f t="shared" si="322"/>
        <v>0</v>
      </c>
      <c r="AQ717" s="131">
        <f t="shared" si="323"/>
        <v>0</v>
      </c>
      <c r="AR717" s="131">
        <f t="shared" si="324"/>
        <v>0</v>
      </c>
      <c r="AS717" s="136">
        <f t="shared" si="325"/>
        <v>0</v>
      </c>
      <c r="AT717" s="133">
        <f t="shared" si="326"/>
        <v>2</v>
      </c>
      <c r="AU717" s="131">
        <f t="shared" si="327"/>
        <v>0</v>
      </c>
      <c r="AV717" s="131">
        <f t="shared" si="328"/>
        <v>0</v>
      </c>
      <c r="AW717" s="131">
        <f t="shared" si="329"/>
        <v>3</v>
      </c>
      <c r="AX717" s="136">
        <f t="shared" si="330"/>
        <v>0</v>
      </c>
      <c r="AY717" s="133">
        <f t="shared" si="331"/>
        <v>6.3</v>
      </c>
      <c r="AZ717" s="131">
        <f t="shared" si="332"/>
        <v>0</v>
      </c>
      <c r="BA717" s="131">
        <f t="shared" si="333"/>
        <v>0</v>
      </c>
      <c r="BB717" s="131">
        <f t="shared" si="334"/>
        <v>49</v>
      </c>
      <c r="BC717" s="132">
        <f t="shared" si="335"/>
        <v>0</v>
      </c>
    </row>
    <row r="718" spans="1:55" x14ac:dyDescent="0.25">
      <c r="A718" s="138" t="s">
        <v>1537</v>
      </c>
      <c r="B718" s="131" t="s">
        <v>2047</v>
      </c>
      <c r="C718" s="131" t="s">
        <v>97</v>
      </c>
      <c r="D718" s="131" t="s">
        <v>1539</v>
      </c>
      <c r="E718" s="132" t="s">
        <v>1311</v>
      </c>
      <c r="F718" s="149"/>
      <c r="G718" s="153">
        <f t="shared" si="312"/>
        <v>1</v>
      </c>
      <c r="H718" s="134">
        <f t="shared" si="313"/>
        <v>2</v>
      </c>
      <c r="I718" s="135">
        <f t="shared" si="314"/>
        <v>22.8</v>
      </c>
      <c r="J718" s="167">
        <f t="shared" si="315"/>
        <v>416</v>
      </c>
      <c r="K718" s="149"/>
      <c r="L718" s="130">
        <v>0</v>
      </c>
      <c r="M718" s="131">
        <v>2</v>
      </c>
      <c r="N718" s="131">
        <v>22.3</v>
      </c>
      <c r="O718" s="132">
        <v>220</v>
      </c>
      <c r="P718" s="149"/>
      <c r="Q718" s="133">
        <v>0</v>
      </c>
      <c r="R718" s="131">
        <v>0</v>
      </c>
      <c r="S718" s="131">
        <v>0</v>
      </c>
      <c r="T718" s="132">
        <v>0</v>
      </c>
      <c r="U718" s="149"/>
      <c r="V718" s="133">
        <v>0</v>
      </c>
      <c r="W718" s="131">
        <v>0</v>
      </c>
      <c r="X718" s="131">
        <v>0</v>
      </c>
      <c r="Y718" s="132">
        <v>0</v>
      </c>
      <c r="Z718" s="149"/>
      <c r="AA718" s="133">
        <v>0</v>
      </c>
      <c r="AB718" s="131">
        <v>0</v>
      </c>
      <c r="AC718" s="131">
        <v>0</v>
      </c>
      <c r="AD718" s="132">
        <v>0</v>
      </c>
      <c r="AE718" s="149"/>
      <c r="AF718" s="133">
        <v>1</v>
      </c>
      <c r="AG718" s="131">
        <v>0</v>
      </c>
      <c r="AH718" s="131">
        <v>0.5</v>
      </c>
      <c r="AI718" s="132">
        <v>196</v>
      </c>
      <c r="AJ718" s="133">
        <f t="shared" si="316"/>
        <v>220</v>
      </c>
      <c r="AK718" s="131">
        <f t="shared" si="317"/>
        <v>0</v>
      </c>
      <c r="AL718" s="131">
        <f t="shared" si="318"/>
        <v>0</v>
      </c>
      <c r="AM718" s="131">
        <f t="shared" si="319"/>
        <v>0</v>
      </c>
      <c r="AN718" s="136">
        <f t="shared" si="320"/>
        <v>196</v>
      </c>
      <c r="AO718" s="133">
        <f t="shared" si="321"/>
        <v>0</v>
      </c>
      <c r="AP718" s="131">
        <f t="shared" si="322"/>
        <v>0</v>
      </c>
      <c r="AQ718" s="131">
        <f t="shared" si="323"/>
        <v>0</v>
      </c>
      <c r="AR718" s="131">
        <f t="shared" si="324"/>
        <v>0</v>
      </c>
      <c r="AS718" s="136">
        <f t="shared" si="325"/>
        <v>1</v>
      </c>
      <c r="AT718" s="133">
        <f t="shared" si="326"/>
        <v>2</v>
      </c>
      <c r="AU718" s="131">
        <f t="shared" si="327"/>
        <v>0</v>
      </c>
      <c r="AV718" s="131">
        <f t="shared" si="328"/>
        <v>0</v>
      </c>
      <c r="AW718" s="131">
        <f t="shared" si="329"/>
        <v>0</v>
      </c>
      <c r="AX718" s="136">
        <f t="shared" si="330"/>
        <v>0</v>
      </c>
      <c r="AY718" s="133">
        <f t="shared" si="331"/>
        <v>22.3</v>
      </c>
      <c r="AZ718" s="131">
        <f t="shared" si="332"/>
        <v>0</v>
      </c>
      <c r="BA718" s="131">
        <f t="shared" si="333"/>
        <v>0</v>
      </c>
      <c r="BB718" s="131">
        <f t="shared" si="334"/>
        <v>0</v>
      </c>
      <c r="BC718" s="132">
        <f t="shared" si="335"/>
        <v>0.5</v>
      </c>
    </row>
    <row r="719" spans="1:55" x14ac:dyDescent="0.25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49"/>
      <c r="G719" s="153">
        <f t="shared" si="312"/>
        <v>0</v>
      </c>
      <c r="H719" s="134">
        <f t="shared" si="313"/>
        <v>0</v>
      </c>
      <c r="I719" s="135">
        <f t="shared" si="314"/>
        <v>0</v>
      </c>
      <c r="J719" s="167">
        <f t="shared" si="315"/>
        <v>0</v>
      </c>
      <c r="K719" s="149"/>
      <c r="L719" s="130">
        <v>0</v>
      </c>
      <c r="M719" s="131">
        <v>0</v>
      </c>
      <c r="N719" s="131">
        <v>0</v>
      </c>
      <c r="O719" s="132">
        <v>0</v>
      </c>
      <c r="P719" s="149"/>
      <c r="Q719" s="133">
        <v>0</v>
      </c>
      <c r="R719" s="131">
        <v>0</v>
      </c>
      <c r="S719" s="131">
        <v>0</v>
      </c>
      <c r="T719" s="132">
        <v>0</v>
      </c>
      <c r="U719" s="149"/>
      <c r="V719" s="133">
        <v>0</v>
      </c>
      <c r="W719" s="131">
        <v>0</v>
      </c>
      <c r="X719" s="131">
        <v>0</v>
      </c>
      <c r="Y719" s="132">
        <v>0</v>
      </c>
      <c r="Z719" s="149"/>
      <c r="AA719" s="133">
        <v>0</v>
      </c>
      <c r="AB719" s="131">
        <v>0</v>
      </c>
      <c r="AC719" s="131">
        <v>0</v>
      </c>
      <c r="AD719" s="132">
        <v>0</v>
      </c>
      <c r="AE719" s="149"/>
      <c r="AF719" s="133">
        <v>0</v>
      </c>
      <c r="AG719" s="131">
        <v>0</v>
      </c>
      <c r="AH719" s="131">
        <v>0</v>
      </c>
      <c r="AI719" s="132">
        <v>0</v>
      </c>
      <c r="AJ719" s="133">
        <f t="shared" si="316"/>
        <v>0</v>
      </c>
      <c r="AK719" s="131">
        <f t="shared" si="317"/>
        <v>0</v>
      </c>
      <c r="AL719" s="131">
        <f t="shared" si="318"/>
        <v>0</v>
      </c>
      <c r="AM719" s="131">
        <f t="shared" si="319"/>
        <v>0</v>
      </c>
      <c r="AN719" s="136">
        <f t="shared" si="320"/>
        <v>0</v>
      </c>
      <c r="AO719" s="133">
        <f t="shared" si="321"/>
        <v>0</v>
      </c>
      <c r="AP719" s="131">
        <f t="shared" si="322"/>
        <v>0</v>
      </c>
      <c r="AQ719" s="131">
        <f t="shared" si="323"/>
        <v>0</v>
      </c>
      <c r="AR719" s="131">
        <f t="shared" si="324"/>
        <v>0</v>
      </c>
      <c r="AS719" s="136">
        <f t="shared" si="325"/>
        <v>0</v>
      </c>
      <c r="AT719" s="133">
        <f t="shared" si="326"/>
        <v>0</v>
      </c>
      <c r="AU719" s="131">
        <f t="shared" si="327"/>
        <v>0</v>
      </c>
      <c r="AV719" s="131">
        <f t="shared" si="328"/>
        <v>0</v>
      </c>
      <c r="AW719" s="131">
        <f t="shared" si="329"/>
        <v>0</v>
      </c>
      <c r="AX719" s="136">
        <f t="shared" si="330"/>
        <v>0</v>
      </c>
      <c r="AY719" s="133">
        <f t="shared" si="331"/>
        <v>0</v>
      </c>
      <c r="AZ719" s="131">
        <f t="shared" si="332"/>
        <v>0</v>
      </c>
      <c r="BA719" s="131">
        <f t="shared" si="333"/>
        <v>0</v>
      </c>
      <c r="BB719" s="131">
        <f t="shared" si="334"/>
        <v>0</v>
      </c>
      <c r="BC719" s="132">
        <f t="shared" si="335"/>
        <v>0</v>
      </c>
    </row>
    <row r="720" spans="1:55" x14ac:dyDescent="0.25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49"/>
      <c r="G720" s="153">
        <f t="shared" si="312"/>
        <v>0</v>
      </c>
      <c r="H720" s="134">
        <f t="shared" si="313"/>
        <v>0</v>
      </c>
      <c r="I720" s="135">
        <f t="shared" si="314"/>
        <v>0</v>
      </c>
      <c r="J720" s="167">
        <f t="shared" si="315"/>
        <v>0</v>
      </c>
      <c r="K720" s="149"/>
      <c r="L720" s="130">
        <v>0</v>
      </c>
      <c r="M720" s="131">
        <v>0</v>
      </c>
      <c r="N720" s="131">
        <v>0</v>
      </c>
      <c r="O720" s="132">
        <v>0</v>
      </c>
      <c r="P720" s="149"/>
      <c r="Q720" s="133">
        <v>0</v>
      </c>
      <c r="R720" s="131">
        <v>0</v>
      </c>
      <c r="S720" s="131">
        <v>0</v>
      </c>
      <c r="T720" s="132">
        <v>0</v>
      </c>
      <c r="U720" s="149"/>
      <c r="V720" s="133">
        <v>0</v>
      </c>
      <c r="W720" s="131">
        <v>0</v>
      </c>
      <c r="X720" s="131">
        <v>0</v>
      </c>
      <c r="Y720" s="132">
        <v>0</v>
      </c>
      <c r="Z720" s="149"/>
      <c r="AA720" s="133">
        <v>0</v>
      </c>
      <c r="AB720" s="131">
        <v>0</v>
      </c>
      <c r="AC720" s="131">
        <v>0</v>
      </c>
      <c r="AD720" s="132">
        <v>0</v>
      </c>
      <c r="AE720" s="149"/>
      <c r="AF720" s="133">
        <v>0</v>
      </c>
      <c r="AG720" s="131">
        <v>0</v>
      </c>
      <c r="AH720" s="131">
        <v>0</v>
      </c>
      <c r="AI720" s="132">
        <v>0</v>
      </c>
      <c r="AJ720" s="133">
        <f t="shared" si="316"/>
        <v>0</v>
      </c>
      <c r="AK720" s="131">
        <f t="shared" si="317"/>
        <v>0</v>
      </c>
      <c r="AL720" s="131">
        <f t="shared" si="318"/>
        <v>0</v>
      </c>
      <c r="AM720" s="131">
        <f t="shared" si="319"/>
        <v>0</v>
      </c>
      <c r="AN720" s="136">
        <f t="shared" si="320"/>
        <v>0</v>
      </c>
      <c r="AO720" s="133">
        <f t="shared" si="321"/>
        <v>0</v>
      </c>
      <c r="AP720" s="131">
        <f t="shared" si="322"/>
        <v>0</v>
      </c>
      <c r="AQ720" s="131">
        <f t="shared" si="323"/>
        <v>0</v>
      </c>
      <c r="AR720" s="131">
        <f t="shared" si="324"/>
        <v>0</v>
      </c>
      <c r="AS720" s="136">
        <f t="shared" si="325"/>
        <v>0</v>
      </c>
      <c r="AT720" s="133">
        <f t="shared" si="326"/>
        <v>0</v>
      </c>
      <c r="AU720" s="131">
        <f t="shared" si="327"/>
        <v>0</v>
      </c>
      <c r="AV720" s="131">
        <f t="shared" si="328"/>
        <v>0</v>
      </c>
      <c r="AW720" s="131">
        <f t="shared" si="329"/>
        <v>0</v>
      </c>
      <c r="AX720" s="136">
        <f t="shared" si="330"/>
        <v>0</v>
      </c>
      <c r="AY720" s="133">
        <f t="shared" si="331"/>
        <v>0</v>
      </c>
      <c r="AZ720" s="131">
        <f t="shared" si="332"/>
        <v>0</v>
      </c>
      <c r="BA720" s="131">
        <f t="shared" si="333"/>
        <v>0</v>
      </c>
      <c r="BB720" s="131">
        <f t="shared" si="334"/>
        <v>0</v>
      </c>
      <c r="BC720" s="132">
        <f t="shared" si="335"/>
        <v>0</v>
      </c>
    </row>
    <row r="721" spans="1:55" x14ac:dyDescent="0.25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49"/>
      <c r="G721" s="153">
        <f t="shared" si="312"/>
        <v>0</v>
      </c>
      <c r="H721" s="134">
        <f t="shared" si="313"/>
        <v>0</v>
      </c>
      <c r="I721" s="135">
        <f t="shared" si="314"/>
        <v>0</v>
      </c>
      <c r="J721" s="167">
        <f t="shared" si="315"/>
        <v>0</v>
      </c>
      <c r="K721" s="149"/>
      <c r="L721" s="130">
        <v>0</v>
      </c>
      <c r="M721" s="131">
        <v>0</v>
      </c>
      <c r="N721" s="131">
        <v>0</v>
      </c>
      <c r="O721" s="132">
        <v>0</v>
      </c>
      <c r="P721" s="149"/>
      <c r="Q721" s="133">
        <v>0</v>
      </c>
      <c r="R721" s="131">
        <v>0</v>
      </c>
      <c r="S721" s="131">
        <v>0</v>
      </c>
      <c r="T721" s="132">
        <v>0</v>
      </c>
      <c r="U721" s="149"/>
      <c r="V721" s="133">
        <v>0</v>
      </c>
      <c r="W721" s="131">
        <v>0</v>
      </c>
      <c r="X721" s="131">
        <v>0</v>
      </c>
      <c r="Y721" s="132">
        <v>0</v>
      </c>
      <c r="Z721" s="149"/>
      <c r="AA721" s="133">
        <v>0</v>
      </c>
      <c r="AB721" s="131">
        <v>0</v>
      </c>
      <c r="AC721" s="131">
        <v>0</v>
      </c>
      <c r="AD721" s="132">
        <v>0</v>
      </c>
      <c r="AE721" s="149"/>
      <c r="AF721" s="133">
        <v>0</v>
      </c>
      <c r="AG721" s="131">
        <v>0</v>
      </c>
      <c r="AH721" s="131">
        <v>0</v>
      </c>
      <c r="AI721" s="132">
        <v>0</v>
      </c>
      <c r="AJ721" s="133">
        <f t="shared" si="316"/>
        <v>0</v>
      </c>
      <c r="AK721" s="131">
        <f t="shared" si="317"/>
        <v>0</v>
      </c>
      <c r="AL721" s="131">
        <f t="shared" si="318"/>
        <v>0</v>
      </c>
      <c r="AM721" s="131">
        <f t="shared" si="319"/>
        <v>0</v>
      </c>
      <c r="AN721" s="136">
        <f t="shared" si="320"/>
        <v>0</v>
      </c>
      <c r="AO721" s="133">
        <f t="shared" si="321"/>
        <v>0</v>
      </c>
      <c r="AP721" s="131">
        <f t="shared" si="322"/>
        <v>0</v>
      </c>
      <c r="AQ721" s="131">
        <f t="shared" si="323"/>
        <v>0</v>
      </c>
      <c r="AR721" s="131">
        <f t="shared" si="324"/>
        <v>0</v>
      </c>
      <c r="AS721" s="136">
        <f t="shared" si="325"/>
        <v>0</v>
      </c>
      <c r="AT721" s="133">
        <f t="shared" si="326"/>
        <v>0</v>
      </c>
      <c r="AU721" s="131">
        <f t="shared" si="327"/>
        <v>0</v>
      </c>
      <c r="AV721" s="131">
        <f t="shared" si="328"/>
        <v>0</v>
      </c>
      <c r="AW721" s="131">
        <f t="shared" si="329"/>
        <v>0</v>
      </c>
      <c r="AX721" s="136">
        <f t="shared" si="330"/>
        <v>0</v>
      </c>
      <c r="AY721" s="133">
        <f t="shared" si="331"/>
        <v>0</v>
      </c>
      <c r="AZ721" s="131">
        <f t="shared" si="332"/>
        <v>0</v>
      </c>
      <c r="BA721" s="131">
        <f t="shared" si="333"/>
        <v>0</v>
      </c>
      <c r="BB721" s="131">
        <f t="shared" si="334"/>
        <v>0</v>
      </c>
      <c r="BC721" s="132">
        <f t="shared" si="335"/>
        <v>0</v>
      </c>
    </row>
    <row r="722" spans="1:55" x14ac:dyDescent="0.25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49"/>
      <c r="G722" s="153">
        <f t="shared" si="312"/>
        <v>0</v>
      </c>
      <c r="H722" s="134">
        <f t="shared" si="313"/>
        <v>0</v>
      </c>
      <c r="I722" s="135">
        <f t="shared" si="314"/>
        <v>0</v>
      </c>
      <c r="J722" s="167">
        <f t="shared" si="315"/>
        <v>0</v>
      </c>
      <c r="K722" s="149"/>
      <c r="L722" s="130">
        <v>0</v>
      </c>
      <c r="M722" s="131">
        <v>0</v>
      </c>
      <c r="N722" s="131">
        <v>0</v>
      </c>
      <c r="O722" s="132">
        <v>0</v>
      </c>
      <c r="P722" s="149"/>
      <c r="Q722" s="133">
        <v>0</v>
      </c>
      <c r="R722" s="131">
        <v>0</v>
      </c>
      <c r="S722" s="131">
        <v>0</v>
      </c>
      <c r="T722" s="132">
        <v>0</v>
      </c>
      <c r="U722" s="149"/>
      <c r="V722" s="133">
        <v>0</v>
      </c>
      <c r="W722" s="131">
        <v>0</v>
      </c>
      <c r="X722" s="131">
        <v>0</v>
      </c>
      <c r="Y722" s="132">
        <v>0</v>
      </c>
      <c r="Z722" s="149"/>
      <c r="AA722" s="133">
        <v>0</v>
      </c>
      <c r="AB722" s="131">
        <v>0</v>
      </c>
      <c r="AC722" s="131">
        <v>0</v>
      </c>
      <c r="AD722" s="132">
        <v>0</v>
      </c>
      <c r="AE722" s="149"/>
      <c r="AF722" s="133">
        <v>0</v>
      </c>
      <c r="AG722" s="131">
        <v>0</v>
      </c>
      <c r="AH722" s="131">
        <v>0</v>
      </c>
      <c r="AI722" s="132">
        <v>0</v>
      </c>
      <c r="AJ722" s="133">
        <f t="shared" si="316"/>
        <v>0</v>
      </c>
      <c r="AK722" s="131">
        <f t="shared" si="317"/>
        <v>0</v>
      </c>
      <c r="AL722" s="131">
        <f t="shared" si="318"/>
        <v>0</v>
      </c>
      <c r="AM722" s="131">
        <f t="shared" si="319"/>
        <v>0</v>
      </c>
      <c r="AN722" s="136">
        <f t="shared" si="320"/>
        <v>0</v>
      </c>
      <c r="AO722" s="133">
        <f t="shared" si="321"/>
        <v>0</v>
      </c>
      <c r="AP722" s="131">
        <f t="shared" si="322"/>
        <v>0</v>
      </c>
      <c r="AQ722" s="131">
        <f t="shared" si="323"/>
        <v>0</v>
      </c>
      <c r="AR722" s="131">
        <f t="shared" si="324"/>
        <v>0</v>
      </c>
      <c r="AS722" s="136">
        <f t="shared" si="325"/>
        <v>0</v>
      </c>
      <c r="AT722" s="133">
        <f t="shared" si="326"/>
        <v>0</v>
      </c>
      <c r="AU722" s="131">
        <f t="shared" si="327"/>
        <v>0</v>
      </c>
      <c r="AV722" s="131">
        <f t="shared" si="328"/>
        <v>0</v>
      </c>
      <c r="AW722" s="131">
        <f t="shared" si="329"/>
        <v>0</v>
      </c>
      <c r="AX722" s="136">
        <f t="shared" si="330"/>
        <v>0</v>
      </c>
      <c r="AY722" s="133">
        <f t="shared" si="331"/>
        <v>0</v>
      </c>
      <c r="AZ722" s="131">
        <f t="shared" si="332"/>
        <v>0</v>
      </c>
      <c r="BA722" s="131">
        <f t="shared" si="333"/>
        <v>0</v>
      </c>
      <c r="BB722" s="131">
        <f t="shared" si="334"/>
        <v>0</v>
      </c>
      <c r="BC722" s="132">
        <f t="shared" si="335"/>
        <v>0</v>
      </c>
    </row>
    <row r="723" spans="1:55" x14ac:dyDescent="0.25">
      <c r="A723" s="138" t="s">
        <v>1544</v>
      </c>
      <c r="B723" s="131" t="s">
        <v>1433</v>
      </c>
      <c r="C723" s="131" t="s">
        <v>1555</v>
      </c>
      <c r="D723" s="131" t="s">
        <v>1556</v>
      </c>
      <c r="E723" s="132" t="s">
        <v>1314</v>
      </c>
      <c r="F723" s="149"/>
      <c r="G723" s="153">
        <f t="shared" si="312"/>
        <v>0</v>
      </c>
      <c r="H723" s="134">
        <f t="shared" si="313"/>
        <v>0</v>
      </c>
      <c r="I723" s="135">
        <f t="shared" si="314"/>
        <v>0</v>
      </c>
      <c r="J723" s="167">
        <f t="shared" si="315"/>
        <v>0</v>
      </c>
      <c r="K723" s="149"/>
      <c r="L723" s="130">
        <v>0</v>
      </c>
      <c r="M723" s="131">
        <v>0</v>
      </c>
      <c r="N723" s="131">
        <v>0</v>
      </c>
      <c r="O723" s="132">
        <v>0</v>
      </c>
      <c r="P723" s="149"/>
      <c r="Q723" s="133">
        <v>0</v>
      </c>
      <c r="R723" s="131">
        <v>0</v>
      </c>
      <c r="S723" s="131">
        <v>0</v>
      </c>
      <c r="T723" s="132">
        <v>0</v>
      </c>
      <c r="U723" s="149"/>
      <c r="V723" s="133">
        <v>0</v>
      </c>
      <c r="W723" s="131">
        <v>0</v>
      </c>
      <c r="X723" s="131">
        <v>0</v>
      </c>
      <c r="Y723" s="132">
        <v>0</v>
      </c>
      <c r="Z723" s="149"/>
      <c r="AA723" s="133">
        <v>0</v>
      </c>
      <c r="AB723" s="131">
        <v>0</v>
      </c>
      <c r="AC723" s="131">
        <v>0</v>
      </c>
      <c r="AD723" s="132">
        <v>0</v>
      </c>
      <c r="AE723" s="149"/>
      <c r="AF723" s="133">
        <v>0</v>
      </c>
      <c r="AG723" s="131">
        <v>0</v>
      </c>
      <c r="AH723" s="131">
        <v>0</v>
      </c>
      <c r="AI723" s="132">
        <v>0</v>
      </c>
      <c r="AJ723" s="133">
        <f t="shared" si="316"/>
        <v>0</v>
      </c>
      <c r="AK723" s="131">
        <f t="shared" si="317"/>
        <v>0</v>
      </c>
      <c r="AL723" s="131">
        <f t="shared" si="318"/>
        <v>0</v>
      </c>
      <c r="AM723" s="131">
        <f t="shared" si="319"/>
        <v>0</v>
      </c>
      <c r="AN723" s="136">
        <f t="shared" si="320"/>
        <v>0</v>
      </c>
      <c r="AO723" s="133">
        <f t="shared" si="321"/>
        <v>0</v>
      </c>
      <c r="AP723" s="131">
        <f t="shared" si="322"/>
        <v>0</v>
      </c>
      <c r="AQ723" s="131">
        <f t="shared" si="323"/>
        <v>0</v>
      </c>
      <c r="AR723" s="131">
        <f t="shared" si="324"/>
        <v>0</v>
      </c>
      <c r="AS723" s="136">
        <f t="shared" si="325"/>
        <v>0</v>
      </c>
      <c r="AT723" s="133">
        <f t="shared" si="326"/>
        <v>0</v>
      </c>
      <c r="AU723" s="131">
        <f t="shared" si="327"/>
        <v>0</v>
      </c>
      <c r="AV723" s="131">
        <f t="shared" si="328"/>
        <v>0</v>
      </c>
      <c r="AW723" s="131">
        <f t="shared" si="329"/>
        <v>0</v>
      </c>
      <c r="AX723" s="136">
        <f t="shared" si="330"/>
        <v>0</v>
      </c>
      <c r="AY723" s="133">
        <f t="shared" si="331"/>
        <v>0</v>
      </c>
      <c r="AZ723" s="131">
        <f t="shared" si="332"/>
        <v>0</v>
      </c>
      <c r="BA723" s="131">
        <f t="shared" si="333"/>
        <v>0</v>
      </c>
      <c r="BB723" s="131">
        <f t="shared" si="334"/>
        <v>0</v>
      </c>
      <c r="BC723" s="132">
        <f t="shared" si="335"/>
        <v>0</v>
      </c>
    </row>
    <row r="724" spans="1:55" x14ac:dyDescent="0.25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49"/>
      <c r="G724" s="153">
        <f t="shared" si="312"/>
        <v>0</v>
      </c>
      <c r="H724" s="134">
        <f t="shared" si="313"/>
        <v>0</v>
      </c>
      <c r="I724" s="135">
        <f t="shared" si="314"/>
        <v>0</v>
      </c>
      <c r="J724" s="167">
        <f t="shared" si="315"/>
        <v>0</v>
      </c>
      <c r="K724" s="149"/>
      <c r="L724" s="130">
        <v>0</v>
      </c>
      <c r="M724" s="131">
        <v>0</v>
      </c>
      <c r="N724" s="131">
        <v>0</v>
      </c>
      <c r="O724" s="132">
        <v>0</v>
      </c>
      <c r="P724" s="149"/>
      <c r="Q724" s="133">
        <v>0</v>
      </c>
      <c r="R724" s="131">
        <v>0</v>
      </c>
      <c r="S724" s="131">
        <v>0</v>
      </c>
      <c r="T724" s="132">
        <v>0</v>
      </c>
      <c r="U724" s="149"/>
      <c r="V724" s="133">
        <v>0</v>
      </c>
      <c r="W724" s="131">
        <v>0</v>
      </c>
      <c r="X724" s="131">
        <v>0</v>
      </c>
      <c r="Y724" s="132">
        <v>0</v>
      </c>
      <c r="Z724" s="149"/>
      <c r="AA724" s="133">
        <v>0</v>
      </c>
      <c r="AB724" s="131">
        <v>0</v>
      </c>
      <c r="AC724" s="131">
        <v>0</v>
      </c>
      <c r="AD724" s="132">
        <v>0</v>
      </c>
      <c r="AE724" s="149"/>
      <c r="AF724" s="133">
        <v>0</v>
      </c>
      <c r="AG724" s="131">
        <v>0</v>
      </c>
      <c r="AH724" s="131">
        <v>0</v>
      </c>
      <c r="AI724" s="132">
        <v>0</v>
      </c>
      <c r="AJ724" s="133">
        <f t="shared" si="316"/>
        <v>0</v>
      </c>
      <c r="AK724" s="131">
        <f t="shared" si="317"/>
        <v>0</v>
      </c>
      <c r="AL724" s="131">
        <f t="shared" si="318"/>
        <v>0</v>
      </c>
      <c r="AM724" s="131">
        <f t="shared" si="319"/>
        <v>0</v>
      </c>
      <c r="AN724" s="136">
        <f t="shared" si="320"/>
        <v>0</v>
      </c>
      <c r="AO724" s="133">
        <f t="shared" si="321"/>
        <v>0</v>
      </c>
      <c r="AP724" s="131">
        <f t="shared" si="322"/>
        <v>0</v>
      </c>
      <c r="AQ724" s="131">
        <f t="shared" si="323"/>
        <v>0</v>
      </c>
      <c r="AR724" s="131">
        <f t="shared" si="324"/>
        <v>0</v>
      </c>
      <c r="AS724" s="136">
        <f t="shared" si="325"/>
        <v>0</v>
      </c>
      <c r="AT724" s="133">
        <f t="shared" si="326"/>
        <v>0</v>
      </c>
      <c r="AU724" s="131">
        <f t="shared" si="327"/>
        <v>0</v>
      </c>
      <c r="AV724" s="131">
        <f t="shared" si="328"/>
        <v>0</v>
      </c>
      <c r="AW724" s="131">
        <f t="shared" si="329"/>
        <v>0</v>
      </c>
      <c r="AX724" s="136">
        <f t="shared" si="330"/>
        <v>0</v>
      </c>
      <c r="AY724" s="133">
        <f t="shared" si="331"/>
        <v>0</v>
      </c>
      <c r="AZ724" s="131">
        <f t="shared" si="332"/>
        <v>0</v>
      </c>
      <c r="BA724" s="131">
        <f t="shared" si="333"/>
        <v>0</v>
      </c>
      <c r="BB724" s="131">
        <f t="shared" si="334"/>
        <v>0</v>
      </c>
      <c r="BC724" s="132">
        <f t="shared" si="335"/>
        <v>0</v>
      </c>
    </row>
    <row r="725" spans="1:55" x14ac:dyDescent="0.25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49"/>
      <c r="G725" s="153">
        <f t="shared" si="312"/>
        <v>0</v>
      </c>
      <c r="H725" s="134">
        <f t="shared" si="313"/>
        <v>0</v>
      </c>
      <c r="I725" s="135">
        <f t="shared" si="314"/>
        <v>0</v>
      </c>
      <c r="J725" s="167">
        <f t="shared" si="315"/>
        <v>0</v>
      </c>
      <c r="K725" s="149"/>
      <c r="L725" s="130">
        <v>0</v>
      </c>
      <c r="M725" s="131">
        <v>0</v>
      </c>
      <c r="N725" s="131">
        <v>0</v>
      </c>
      <c r="O725" s="132">
        <v>0</v>
      </c>
      <c r="P725" s="149"/>
      <c r="Q725" s="133">
        <v>0</v>
      </c>
      <c r="R725" s="131">
        <v>0</v>
      </c>
      <c r="S725" s="131">
        <v>0</v>
      </c>
      <c r="T725" s="132">
        <v>0</v>
      </c>
      <c r="U725" s="149"/>
      <c r="V725" s="133">
        <v>0</v>
      </c>
      <c r="W725" s="131">
        <v>0</v>
      </c>
      <c r="X725" s="131">
        <v>0</v>
      </c>
      <c r="Y725" s="132">
        <v>0</v>
      </c>
      <c r="Z725" s="149"/>
      <c r="AA725" s="133">
        <v>0</v>
      </c>
      <c r="AB725" s="131">
        <v>0</v>
      </c>
      <c r="AC725" s="131">
        <v>0</v>
      </c>
      <c r="AD725" s="132">
        <v>0</v>
      </c>
      <c r="AE725" s="149"/>
      <c r="AF725" s="133">
        <v>0</v>
      </c>
      <c r="AG725" s="131">
        <v>0</v>
      </c>
      <c r="AH725" s="131">
        <v>0</v>
      </c>
      <c r="AI725" s="132">
        <v>0</v>
      </c>
      <c r="AJ725" s="133">
        <f t="shared" si="316"/>
        <v>0</v>
      </c>
      <c r="AK725" s="131">
        <f t="shared" si="317"/>
        <v>0</v>
      </c>
      <c r="AL725" s="131">
        <f t="shared" si="318"/>
        <v>0</v>
      </c>
      <c r="AM725" s="131">
        <f t="shared" si="319"/>
        <v>0</v>
      </c>
      <c r="AN725" s="136">
        <f t="shared" si="320"/>
        <v>0</v>
      </c>
      <c r="AO725" s="133">
        <f t="shared" si="321"/>
        <v>0</v>
      </c>
      <c r="AP725" s="131">
        <f t="shared" si="322"/>
        <v>0</v>
      </c>
      <c r="AQ725" s="131">
        <f t="shared" si="323"/>
        <v>0</v>
      </c>
      <c r="AR725" s="131">
        <f t="shared" si="324"/>
        <v>0</v>
      </c>
      <c r="AS725" s="136">
        <f t="shared" si="325"/>
        <v>0</v>
      </c>
      <c r="AT725" s="133">
        <f t="shared" si="326"/>
        <v>0</v>
      </c>
      <c r="AU725" s="131">
        <f t="shared" si="327"/>
        <v>0</v>
      </c>
      <c r="AV725" s="131">
        <f t="shared" si="328"/>
        <v>0</v>
      </c>
      <c r="AW725" s="131">
        <f t="shared" si="329"/>
        <v>0</v>
      </c>
      <c r="AX725" s="136">
        <f t="shared" si="330"/>
        <v>0</v>
      </c>
      <c r="AY725" s="133">
        <f t="shared" si="331"/>
        <v>0</v>
      </c>
      <c r="AZ725" s="131">
        <f t="shared" si="332"/>
        <v>0</v>
      </c>
      <c r="BA725" s="131">
        <f t="shared" si="333"/>
        <v>0</v>
      </c>
      <c r="BB725" s="131">
        <f t="shared" si="334"/>
        <v>0</v>
      </c>
      <c r="BC725" s="132">
        <f t="shared" si="335"/>
        <v>0</v>
      </c>
    </row>
    <row r="726" spans="1:55" x14ac:dyDescent="0.25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49"/>
      <c r="G726" s="153">
        <f t="shared" si="312"/>
        <v>0</v>
      </c>
      <c r="H726" s="134">
        <f t="shared" si="313"/>
        <v>0</v>
      </c>
      <c r="I726" s="135">
        <f t="shared" si="314"/>
        <v>0</v>
      </c>
      <c r="J726" s="167">
        <f t="shared" si="315"/>
        <v>0</v>
      </c>
      <c r="K726" s="149"/>
      <c r="L726" s="130">
        <v>0</v>
      </c>
      <c r="M726" s="131">
        <v>0</v>
      </c>
      <c r="N726" s="131">
        <v>0</v>
      </c>
      <c r="O726" s="132">
        <v>0</v>
      </c>
      <c r="P726" s="149"/>
      <c r="Q726" s="133">
        <v>0</v>
      </c>
      <c r="R726" s="131">
        <v>0</v>
      </c>
      <c r="S726" s="131">
        <v>0</v>
      </c>
      <c r="T726" s="132">
        <v>0</v>
      </c>
      <c r="U726" s="149"/>
      <c r="V726" s="133">
        <v>0</v>
      </c>
      <c r="W726" s="131">
        <v>0</v>
      </c>
      <c r="X726" s="131">
        <v>0</v>
      </c>
      <c r="Y726" s="132">
        <v>0</v>
      </c>
      <c r="Z726" s="149"/>
      <c r="AA726" s="133">
        <v>0</v>
      </c>
      <c r="AB726" s="131">
        <v>0</v>
      </c>
      <c r="AC726" s="131">
        <v>0</v>
      </c>
      <c r="AD726" s="132">
        <v>0</v>
      </c>
      <c r="AE726" s="149"/>
      <c r="AF726" s="133">
        <v>0</v>
      </c>
      <c r="AG726" s="131">
        <v>0</v>
      </c>
      <c r="AH726" s="131">
        <v>0</v>
      </c>
      <c r="AI726" s="132">
        <v>0</v>
      </c>
      <c r="AJ726" s="133">
        <f t="shared" si="316"/>
        <v>0</v>
      </c>
      <c r="AK726" s="131">
        <f t="shared" si="317"/>
        <v>0</v>
      </c>
      <c r="AL726" s="131">
        <f t="shared" si="318"/>
        <v>0</v>
      </c>
      <c r="AM726" s="131">
        <f t="shared" si="319"/>
        <v>0</v>
      </c>
      <c r="AN726" s="136">
        <f t="shared" si="320"/>
        <v>0</v>
      </c>
      <c r="AO726" s="133">
        <f t="shared" si="321"/>
        <v>0</v>
      </c>
      <c r="AP726" s="131">
        <f t="shared" si="322"/>
        <v>0</v>
      </c>
      <c r="AQ726" s="131">
        <f t="shared" si="323"/>
        <v>0</v>
      </c>
      <c r="AR726" s="131">
        <f t="shared" si="324"/>
        <v>0</v>
      </c>
      <c r="AS726" s="136">
        <f t="shared" si="325"/>
        <v>0</v>
      </c>
      <c r="AT726" s="133">
        <f t="shared" si="326"/>
        <v>0</v>
      </c>
      <c r="AU726" s="131">
        <f t="shared" si="327"/>
        <v>0</v>
      </c>
      <c r="AV726" s="131">
        <f t="shared" si="328"/>
        <v>0</v>
      </c>
      <c r="AW726" s="131">
        <f t="shared" si="329"/>
        <v>0</v>
      </c>
      <c r="AX726" s="136">
        <f t="shared" si="330"/>
        <v>0</v>
      </c>
      <c r="AY726" s="133">
        <f t="shared" si="331"/>
        <v>0</v>
      </c>
      <c r="AZ726" s="131">
        <f t="shared" si="332"/>
        <v>0</v>
      </c>
      <c r="BA726" s="131">
        <f t="shared" si="333"/>
        <v>0</v>
      </c>
      <c r="BB726" s="131">
        <f t="shared" si="334"/>
        <v>0</v>
      </c>
      <c r="BC726" s="132">
        <f t="shared" si="335"/>
        <v>0</v>
      </c>
    </row>
    <row r="727" spans="1:55" x14ac:dyDescent="0.25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49"/>
      <c r="G727" s="153">
        <f t="shared" si="312"/>
        <v>0</v>
      </c>
      <c r="H727" s="134">
        <f t="shared" si="313"/>
        <v>0</v>
      </c>
      <c r="I727" s="135">
        <f t="shared" si="314"/>
        <v>0</v>
      </c>
      <c r="J727" s="167">
        <f t="shared" si="315"/>
        <v>0</v>
      </c>
      <c r="K727" s="149"/>
      <c r="L727" s="130">
        <v>0</v>
      </c>
      <c r="M727" s="131">
        <v>0</v>
      </c>
      <c r="N727" s="131">
        <v>0</v>
      </c>
      <c r="O727" s="132">
        <v>0</v>
      </c>
      <c r="P727" s="149"/>
      <c r="Q727" s="133">
        <v>0</v>
      </c>
      <c r="R727" s="131">
        <v>0</v>
      </c>
      <c r="S727" s="131">
        <v>0</v>
      </c>
      <c r="T727" s="132">
        <v>0</v>
      </c>
      <c r="U727" s="149"/>
      <c r="V727" s="133">
        <v>0</v>
      </c>
      <c r="W727" s="131">
        <v>0</v>
      </c>
      <c r="X727" s="131">
        <v>0</v>
      </c>
      <c r="Y727" s="132">
        <v>0</v>
      </c>
      <c r="Z727" s="149"/>
      <c r="AA727" s="133">
        <v>0</v>
      </c>
      <c r="AB727" s="131">
        <v>0</v>
      </c>
      <c r="AC727" s="131">
        <v>0</v>
      </c>
      <c r="AD727" s="132">
        <v>0</v>
      </c>
      <c r="AE727" s="149"/>
      <c r="AF727" s="133">
        <v>0</v>
      </c>
      <c r="AG727" s="131">
        <v>0</v>
      </c>
      <c r="AH727" s="131">
        <v>0</v>
      </c>
      <c r="AI727" s="132">
        <v>0</v>
      </c>
      <c r="AJ727" s="133">
        <f t="shared" si="316"/>
        <v>0</v>
      </c>
      <c r="AK727" s="131">
        <f t="shared" si="317"/>
        <v>0</v>
      </c>
      <c r="AL727" s="131">
        <f t="shared" si="318"/>
        <v>0</v>
      </c>
      <c r="AM727" s="131">
        <f t="shared" si="319"/>
        <v>0</v>
      </c>
      <c r="AN727" s="136">
        <f t="shared" si="320"/>
        <v>0</v>
      </c>
      <c r="AO727" s="133">
        <f t="shared" si="321"/>
        <v>0</v>
      </c>
      <c r="AP727" s="131">
        <f t="shared" si="322"/>
        <v>0</v>
      </c>
      <c r="AQ727" s="131">
        <f t="shared" si="323"/>
        <v>0</v>
      </c>
      <c r="AR727" s="131">
        <f t="shared" si="324"/>
        <v>0</v>
      </c>
      <c r="AS727" s="136">
        <f t="shared" si="325"/>
        <v>0</v>
      </c>
      <c r="AT727" s="133">
        <f t="shared" si="326"/>
        <v>0</v>
      </c>
      <c r="AU727" s="131">
        <f t="shared" si="327"/>
        <v>0</v>
      </c>
      <c r="AV727" s="131">
        <f t="shared" si="328"/>
        <v>0</v>
      </c>
      <c r="AW727" s="131">
        <f t="shared" si="329"/>
        <v>0</v>
      </c>
      <c r="AX727" s="136">
        <f t="shared" si="330"/>
        <v>0</v>
      </c>
      <c r="AY727" s="133">
        <f t="shared" si="331"/>
        <v>0</v>
      </c>
      <c r="AZ727" s="131">
        <f t="shared" si="332"/>
        <v>0</v>
      </c>
      <c r="BA727" s="131">
        <f t="shared" si="333"/>
        <v>0</v>
      </c>
      <c r="BB727" s="131">
        <f t="shared" si="334"/>
        <v>0</v>
      </c>
      <c r="BC727" s="132">
        <f t="shared" si="335"/>
        <v>0</v>
      </c>
    </row>
    <row r="728" spans="1:55" x14ac:dyDescent="0.25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49"/>
      <c r="G728" s="153">
        <f t="shared" si="312"/>
        <v>0</v>
      </c>
      <c r="H728" s="134">
        <f t="shared" si="313"/>
        <v>0</v>
      </c>
      <c r="I728" s="135">
        <f t="shared" si="314"/>
        <v>0</v>
      </c>
      <c r="J728" s="167">
        <f t="shared" si="315"/>
        <v>0</v>
      </c>
      <c r="K728" s="149"/>
      <c r="L728" s="130">
        <v>0</v>
      </c>
      <c r="M728" s="131">
        <v>0</v>
      </c>
      <c r="N728" s="131">
        <v>0</v>
      </c>
      <c r="O728" s="132">
        <v>0</v>
      </c>
      <c r="P728" s="149"/>
      <c r="Q728" s="133">
        <v>0</v>
      </c>
      <c r="R728" s="131">
        <v>0</v>
      </c>
      <c r="S728" s="131">
        <v>0</v>
      </c>
      <c r="T728" s="132">
        <v>0</v>
      </c>
      <c r="U728" s="149"/>
      <c r="V728" s="133">
        <v>0</v>
      </c>
      <c r="W728" s="131">
        <v>0</v>
      </c>
      <c r="X728" s="131">
        <v>0</v>
      </c>
      <c r="Y728" s="132">
        <v>0</v>
      </c>
      <c r="Z728" s="149"/>
      <c r="AA728" s="133">
        <v>0</v>
      </c>
      <c r="AB728" s="131">
        <v>0</v>
      </c>
      <c r="AC728" s="131">
        <v>0</v>
      </c>
      <c r="AD728" s="132">
        <v>0</v>
      </c>
      <c r="AE728" s="149"/>
      <c r="AF728" s="133">
        <v>0</v>
      </c>
      <c r="AG728" s="131">
        <v>0</v>
      </c>
      <c r="AH728" s="131">
        <v>0</v>
      </c>
      <c r="AI728" s="132">
        <v>0</v>
      </c>
      <c r="AJ728" s="133">
        <f t="shared" si="316"/>
        <v>0</v>
      </c>
      <c r="AK728" s="131">
        <f t="shared" si="317"/>
        <v>0</v>
      </c>
      <c r="AL728" s="131">
        <f t="shared" si="318"/>
        <v>0</v>
      </c>
      <c r="AM728" s="131">
        <f t="shared" si="319"/>
        <v>0</v>
      </c>
      <c r="AN728" s="136">
        <f t="shared" si="320"/>
        <v>0</v>
      </c>
      <c r="AO728" s="133">
        <f t="shared" si="321"/>
        <v>0</v>
      </c>
      <c r="AP728" s="131">
        <f t="shared" si="322"/>
        <v>0</v>
      </c>
      <c r="AQ728" s="131">
        <f t="shared" si="323"/>
        <v>0</v>
      </c>
      <c r="AR728" s="131">
        <f t="shared" si="324"/>
        <v>0</v>
      </c>
      <c r="AS728" s="136">
        <f t="shared" si="325"/>
        <v>0</v>
      </c>
      <c r="AT728" s="133">
        <f t="shared" si="326"/>
        <v>0</v>
      </c>
      <c r="AU728" s="131">
        <f t="shared" si="327"/>
        <v>0</v>
      </c>
      <c r="AV728" s="131">
        <f t="shared" si="328"/>
        <v>0</v>
      </c>
      <c r="AW728" s="131">
        <f t="shared" si="329"/>
        <v>0</v>
      </c>
      <c r="AX728" s="136">
        <f t="shared" si="330"/>
        <v>0</v>
      </c>
      <c r="AY728" s="133">
        <f t="shared" si="331"/>
        <v>0</v>
      </c>
      <c r="AZ728" s="131">
        <f t="shared" si="332"/>
        <v>0</v>
      </c>
      <c r="BA728" s="131">
        <f t="shared" si="333"/>
        <v>0</v>
      </c>
      <c r="BB728" s="131">
        <f t="shared" si="334"/>
        <v>0</v>
      </c>
      <c r="BC728" s="132">
        <f t="shared" si="335"/>
        <v>0</v>
      </c>
    </row>
    <row r="729" spans="1:55" x14ac:dyDescent="0.25">
      <c r="A729" s="138" t="s">
        <v>1550</v>
      </c>
      <c r="B729" s="131" t="s">
        <v>2049</v>
      </c>
      <c r="C729" s="131" t="s">
        <v>303</v>
      </c>
      <c r="D729" s="131" t="s">
        <v>1927</v>
      </c>
      <c r="E729" s="132" t="s">
        <v>1311</v>
      </c>
      <c r="F729" s="149"/>
      <c r="G729" s="153">
        <f t="shared" si="312"/>
        <v>1</v>
      </c>
      <c r="H729" s="134">
        <f t="shared" si="313"/>
        <v>3</v>
      </c>
      <c r="I729" s="135">
        <f t="shared" si="314"/>
        <v>43.3</v>
      </c>
      <c r="J729" s="167">
        <f t="shared" si="315"/>
        <v>479</v>
      </c>
      <c r="K729" s="149"/>
      <c r="L729" s="130">
        <v>0</v>
      </c>
      <c r="M729" s="131">
        <v>3</v>
      </c>
      <c r="N729" s="131">
        <v>40.4</v>
      </c>
      <c r="O729" s="132">
        <v>261</v>
      </c>
      <c r="P729" s="149"/>
      <c r="Q729" s="133">
        <v>1</v>
      </c>
      <c r="R729" s="131">
        <v>0</v>
      </c>
      <c r="S729" s="131">
        <v>2.9</v>
      </c>
      <c r="T729" s="132">
        <v>198</v>
      </c>
      <c r="U729" s="149"/>
      <c r="V729" s="133">
        <v>0</v>
      </c>
      <c r="W729" s="131">
        <v>0</v>
      </c>
      <c r="X729" s="131">
        <v>0</v>
      </c>
      <c r="Y729" s="132">
        <v>20</v>
      </c>
      <c r="Z729" s="149"/>
      <c r="AA729" s="133">
        <v>0</v>
      </c>
      <c r="AB729" s="131">
        <v>0</v>
      </c>
      <c r="AC729" s="131">
        <v>0</v>
      </c>
      <c r="AD729" s="132">
        <v>0</v>
      </c>
      <c r="AE729" s="149"/>
      <c r="AF729" s="133">
        <v>0</v>
      </c>
      <c r="AG729" s="131">
        <v>0</v>
      </c>
      <c r="AH729" s="131">
        <v>0</v>
      </c>
      <c r="AI729" s="132">
        <v>0</v>
      </c>
      <c r="AJ729" s="133">
        <f t="shared" si="316"/>
        <v>261</v>
      </c>
      <c r="AK729" s="131">
        <f t="shared" si="317"/>
        <v>198</v>
      </c>
      <c r="AL729" s="131">
        <f t="shared" si="318"/>
        <v>20</v>
      </c>
      <c r="AM729" s="131">
        <f t="shared" si="319"/>
        <v>0</v>
      </c>
      <c r="AN729" s="136">
        <f t="shared" si="320"/>
        <v>0</v>
      </c>
      <c r="AO729" s="133">
        <f t="shared" si="321"/>
        <v>0</v>
      </c>
      <c r="AP729" s="131">
        <f t="shared" si="322"/>
        <v>1</v>
      </c>
      <c r="AQ729" s="131">
        <f t="shared" si="323"/>
        <v>0</v>
      </c>
      <c r="AR729" s="131">
        <f t="shared" si="324"/>
        <v>0</v>
      </c>
      <c r="AS729" s="136">
        <f t="shared" si="325"/>
        <v>0</v>
      </c>
      <c r="AT729" s="133">
        <f t="shared" si="326"/>
        <v>3</v>
      </c>
      <c r="AU729" s="131">
        <f t="shared" si="327"/>
        <v>0</v>
      </c>
      <c r="AV729" s="131">
        <f t="shared" si="328"/>
        <v>0</v>
      </c>
      <c r="AW729" s="131">
        <f t="shared" si="329"/>
        <v>0</v>
      </c>
      <c r="AX729" s="136">
        <f t="shared" si="330"/>
        <v>0</v>
      </c>
      <c r="AY729" s="133">
        <f t="shared" si="331"/>
        <v>40.4</v>
      </c>
      <c r="AZ729" s="131">
        <f t="shared" si="332"/>
        <v>2.9</v>
      </c>
      <c r="BA729" s="131">
        <f t="shared" si="333"/>
        <v>0</v>
      </c>
      <c r="BB729" s="131">
        <f t="shared" si="334"/>
        <v>0</v>
      </c>
      <c r="BC729" s="132">
        <f t="shared" si="335"/>
        <v>0</v>
      </c>
    </row>
    <row r="730" spans="1:55" x14ac:dyDescent="0.25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49"/>
      <c r="G730" s="153">
        <f t="shared" si="312"/>
        <v>0</v>
      </c>
      <c r="H730" s="134">
        <f t="shared" si="313"/>
        <v>0</v>
      </c>
      <c r="I730" s="135">
        <f t="shared" si="314"/>
        <v>0</v>
      </c>
      <c r="J730" s="167">
        <f t="shared" si="315"/>
        <v>0</v>
      </c>
      <c r="K730" s="149"/>
      <c r="L730" s="130">
        <v>0</v>
      </c>
      <c r="M730" s="131">
        <v>0</v>
      </c>
      <c r="N730" s="131">
        <v>0</v>
      </c>
      <c r="O730" s="132">
        <v>0</v>
      </c>
      <c r="P730" s="149"/>
      <c r="Q730" s="133">
        <v>0</v>
      </c>
      <c r="R730" s="131">
        <v>0</v>
      </c>
      <c r="S730" s="131">
        <v>0</v>
      </c>
      <c r="T730" s="132">
        <v>0</v>
      </c>
      <c r="U730" s="149"/>
      <c r="V730" s="133">
        <v>0</v>
      </c>
      <c r="W730" s="131">
        <v>0</v>
      </c>
      <c r="X730" s="131">
        <v>0</v>
      </c>
      <c r="Y730" s="132">
        <v>0</v>
      </c>
      <c r="Z730" s="149"/>
      <c r="AA730" s="133">
        <v>0</v>
      </c>
      <c r="AB730" s="131">
        <v>0</v>
      </c>
      <c r="AC730" s="131">
        <v>0</v>
      </c>
      <c r="AD730" s="132">
        <v>0</v>
      </c>
      <c r="AE730" s="149"/>
      <c r="AF730" s="133">
        <v>0</v>
      </c>
      <c r="AG730" s="131">
        <v>0</v>
      </c>
      <c r="AH730" s="131">
        <v>0</v>
      </c>
      <c r="AI730" s="132">
        <v>0</v>
      </c>
      <c r="AJ730" s="133">
        <f t="shared" si="316"/>
        <v>0</v>
      </c>
      <c r="AK730" s="131">
        <f t="shared" si="317"/>
        <v>0</v>
      </c>
      <c r="AL730" s="131">
        <f t="shared" si="318"/>
        <v>0</v>
      </c>
      <c r="AM730" s="131">
        <f t="shared" si="319"/>
        <v>0</v>
      </c>
      <c r="AN730" s="136">
        <f t="shared" si="320"/>
        <v>0</v>
      </c>
      <c r="AO730" s="133">
        <f t="shared" si="321"/>
        <v>0</v>
      </c>
      <c r="AP730" s="131">
        <f t="shared" si="322"/>
        <v>0</v>
      </c>
      <c r="AQ730" s="131">
        <f t="shared" si="323"/>
        <v>0</v>
      </c>
      <c r="AR730" s="131">
        <f t="shared" si="324"/>
        <v>0</v>
      </c>
      <c r="AS730" s="136">
        <f t="shared" si="325"/>
        <v>0</v>
      </c>
      <c r="AT730" s="133">
        <f t="shared" si="326"/>
        <v>0</v>
      </c>
      <c r="AU730" s="131">
        <f t="shared" si="327"/>
        <v>0</v>
      </c>
      <c r="AV730" s="131">
        <f t="shared" si="328"/>
        <v>0</v>
      </c>
      <c r="AW730" s="131">
        <f t="shared" si="329"/>
        <v>0</v>
      </c>
      <c r="AX730" s="136">
        <f t="shared" si="330"/>
        <v>0</v>
      </c>
      <c r="AY730" s="133">
        <f t="shared" si="331"/>
        <v>0</v>
      </c>
      <c r="AZ730" s="131">
        <f t="shared" si="332"/>
        <v>0</v>
      </c>
      <c r="BA730" s="131">
        <f t="shared" si="333"/>
        <v>0</v>
      </c>
      <c r="BB730" s="131">
        <f t="shared" si="334"/>
        <v>0</v>
      </c>
      <c r="BC730" s="132">
        <f t="shared" si="335"/>
        <v>0</v>
      </c>
    </row>
    <row r="731" spans="1:55" x14ac:dyDescent="0.25">
      <c r="A731" s="138" t="s">
        <v>1552</v>
      </c>
      <c r="B731" s="131" t="s">
        <v>2047</v>
      </c>
      <c r="C731" s="131" t="s">
        <v>342</v>
      </c>
      <c r="D731" s="131" t="s">
        <v>1565</v>
      </c>
      <c r="E731" s="132" t="s">
        <v>1311</v>
      </c>
      <c r="F731" s="149"/>
      <c r="G731" s="153">
        <f t="shared" si="312"/>
        <v>0</v>
      </c>
      <c r="H731" s="134">
        <f t="shared" si="313"/>
        <v>2</v>
      </c>
      <c r="I731" s="135">
        <f t="shared" si="314"/>
        <v>6.3000000000000007</v>
      </c>
      <c r="J731" s="167">
        <f t="shared" si="315"/>
        <v>184</v>
      </c>
      <c r="K731" s="149"/>
      <c r="L731" s="130">
        <v>0</v>
      </c>
      <c r="M731" s="131">
        <v>2</v>
      </c>
      <c r="N731" s="131">
        <v>6.3000000000000007</v>
      </c>
      <c r="O731" s="132">
        <v>144</v>
      </c>
      <c r="P731" s="149"/>
      <c r="Q731" s="133">
        <v>0</v>
      </c>
      <c r="R731" s="131">
        <v>0</v>
      </c>
      <c r="S731" s="131">
        <v>0</v>
      </c>
      <c r="T731" s="132">
        <v>20</v>
      </c>
      <c r="U731" s="149"/>
      <c r="V731" s="133">
        <v>0</v>
      </c>
      <c r="W731" s="131">
        <v>0</v>
      </c>
      <c r="X731" s="131">
        <v>0</v>
      </c>
      <c r="Y731" s="132">
        <v>20</v>
      </c>
      <c r="Z731" s="149"/>
      <c r="AA731" s="133">
        <v>0</v>
      </c>
      <c r="AB731" s="131">
        <v>0</v>
      </c>
      <c r="AC731" s="131">
        <v>0</v>
      </c>
      <c r="AD731" s="132">
        <v>0</v>
      </c>
      <c r="AE731" s="149"/>
      <c r="AF731" s="133">
        <v>0</v>
      </c>
      <c r="AG731" s="131">
        <v>0</v>
      </c>
      <c r="AH731" s="131">
        <v>0</v>
      </c>
      <c r="AI731" s="132">
        <v>0</v>
      </c>
      <c r="AJ731" s="133">
        <f t="shared" si="316"/>
        <v>144</v>
      </c>
      <c r="AK731" s="131">
        <f t="shared" si="317"/>
        <v>20</v>
      </c>
      <c r="AL731" s="131">
        <f t="shared" si="318"/>
        <v>20</v>
      </c>
      <c r="AM731" s="131">
        <f t="shared" si="319"/>
        <v>0</v>
      </c>
      <c r="AN731" s="136">
        <f t="shared" si="320"/>
        <v>0</v>
      </c>
      <c r="AO731" s="133">
        <f t="shared" si="321"/>
        <v>0</v>
      </c>
      <c r="AP731" s="131">
        <f t="shared" si="322"/>
        <v>0</v>
      </c>
      <c r="AQ731" s="131">
        <f t="shared" si="323"/>
        <v>0</v>
      </c>
      <c r="AR731" s="131">
        <f t="shared" si="324"/>
        <v>0</v>
      </c>
      <c r="AS731" s="136">
        <f t="shared" si="325"/>
        <v>0</v>
      </c>
      <c r="AT731" s="133">
        <f t="shared" si="326"/>
        <v>2</v>
      </c>
      <c r="AU731" s="131">
        <f t="shared" si="327"/>
        <v>0</v>
      </c>
      <c r="AV731" s="131">
        <f t="shared" si="328"/>
        <v>0</v>
      </c>
      <c r="AW731" s="131">
        <f t="shared" si="329"/>
        <v>0</v>
      </c>
      <c r="AX731" s="136">
        <f t="shared" si="330"/>
        <v>0</v>
      </c>
      <c r="AY731" s="133">
        <f t="shared" si="331"/>
        <v>6.3000000000000007</v>
      </c>
      <c r="AZ731" s="131">
        <f t="shared" si="332"/>
        <v>0</v>
      </c>
      <c r="BA731" s="131">
        <f t="shared" si="333"/>
        <v>0</v>
      </c>
      <c r="BB731" s="131">
        <f t="shared" si="334"/>
        <v>0</v>
      </c>
      <c r="BC731" s="132">
        <f t="shared" si="335"/>
        <v>0</v>
      </c>
    </row>
    <row r="732" spans="1:55" x14ac:dyDescent="0.25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49"/>
      <c r="G732" s="153">
        <f t="shared" si="312"/>
        <v>0</v>
      </c>
      <c r="H732" s="134">
        <f t="shared" si="313"/>
        <v>11</v>
      </c>
      <c r="I732" s="135">
        <f t="shared" si="314"/>
        <v>189.8</v>
      </c>
      <c r="J732" s="167">
        <f t="shared" si="315"/>
        <v>869</v>
      </c>
      <c r="K732" s="149"/>
      <c r="L732" s="130">
        <v>0</v>
      </c>
      <c r="M732" s="131">
        <v>6</v>
      </c>
      <c r="N732" s="131">
        <v>50.7</v>
      </c>
      <c r="O732" s="132">
        <v>273</v>
      </c>
      <c r="P732" s="149"/>
      <c r="Q732" s="133">
        <v>0</v>
      </c>
      <c r="R732" s="131">
        <v>3</v>
      </c>
      <c r="S732" s="131">
        <v>18.5</v>
      </c>
      <c r="T732" s="132">
        <v>276</v>
      </c>
      <c r="U732" s="149"/>
      <c r="V732" s="133">
        <v>0</v>
      </c>
      <c r="W732" s="131">
        <v>0</v>
      </c>
      <c r="X732" s="131">
        <v>0</v>
      </c>
      <c r="Y732" s="132">
        <v>20</v>
      </c>
      <c r="Z732" s="149"/>
      <c r="AA732" s="133">
        <v>0</v>
      </c>
      <c r="AB732" s="131">
        <v>2</v>
      </c>
      <c r="AC732" s="131">
        <v>120.6</v>
      </c>
      <c r="AD732" s="132">
        <v>300</v>
      </c>
      <c r="AE732" s="149"/>
      <c r="AF732" s="133">
        <v>0</v>
      </c>
      <c r="AG732" s="131">
        <v>0</v>
      </c>
      <c r="AH732" s="131">
        <v>0</v>
      </c>
      <c r="AI732" s="132">
        <v>20</v>
      </c>
      <c r="AJ732" s="133">
        <f t="shared" si="316"/>
        <v>273</v>
      </c>
      <c r="AK732" s="131">
        <f t="shared" si="317"/>
        <v>276</v>
      </c>
      <c r="AL732" s="131">
        <f t="shared" si="318"/>
        <v>20</v>
      </c>
      <c r="AM732" s="131">
        <f t="shared" si="319"/>
        <v>300</v>
      </c>
      <c r="AN732" s="136">
        <f t="shared" si="320"/>
        <v>20</v>
      </c>
      <c r="AO732" s="133">
        <f t="shared" si="321"/>
        <v>0</v>
      </c>
      <c r="AP732" s="131">
        <f t="shared" si="322"/>
        <v>0</v>
      </c>
      <c r="AQ732" s="131">
        <f t="shared" si="323"/>
        <v>0</v>
      </c>
      <c r="AR732" s="131">
        <f t="shared" si="324"/>
        <v>0</v>
      </c>
      <c r="AS732" s="136">
        <f t="shared" si="325"/>
        <v>0</v>
      </c>
      <c r="AT732" s="133">
        <f t="shared" si="326"/>
        <v>6</v>
      </c>
      <c r="AU732" s="131">
        <f t="shared" si="327"/>
        <v>3</v>
      </c>
      <c r="AV732" s="131">
        <f t="shared" si="328"/>
        <v>0</v>
      </c>
      <c r="AW732" s="131">
        <f t="shared" si="329"/>
        <v>2</v>
      </c>
      <c r="AX732" s="136">
        <f t="shared" si="330"/>
        <v>0</v>
      </c>
      <c r="AY732" s="133">
        <f t="shared" si="331"/>
        <v>50.7</v>
      </c>
      <c r="AZ732" s="131">
        <f t="shared" si="332"/>
        <v>18.5</v>
      </c>
      <c r="BA732" s="131">
        <f t="shared" si="333"/>
        <v>0</v>
      </c>
      <c r="BB732" s="131">
        <f t="shared" si="334"/>
        <v>120.6</v>
      </c>
      <c r="BC732" s="132">
        <f t="shared" si="335"/>
        <v>0</v>
      </c>
    </row>
    <row r="733" spans="1:55" x14ac:dyDescent="0.25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49"/>
      <c r="G733" s="153">
        <f t="shared" si="312"/>
        <v>1</v>
      </c>
      <c r="H733" s="134">
        <f t="shared" si="313"/>
        <v>4</v>
      </c>
      <c r="I733" s="135">
        <f t="shared" si="314"/>
        <v>24.000000000000004</v>
      </c>
      <c r="J733" s="167">
        <f t="shared" si="315"/>
        <v>604</v>
      </c>
      <c r="K733" s="149"/>
      <c r="L733" s="130">
        <v>0</v>
      </c>
      <c r="M733" s="131">
        <v>2</v>
      </c>
      <c r="N733" s="131">
        <v>12.9</v>
      </c>
      <c r="O733" s="132">
        <v>177</v>
      </c>
      <c r="P733" s="149"/>
      <c r="Q733" s="133">
        <v>0</v>
      </c>
      <c r="R733" s="131">
        <v>2</v>
      </c>
      <c r="S733" s="131">
        <v>9.8000000000000007</v>
      </c>
      <c r="T733" s="132">
        <v>255</v>
      </c>
      <c r="U733" s="149"/>
      <c r="V733" s="133">
        <v>0</v>
      </c>
      <c r="W733" s="131">
        <v>0</v>
      </c>
      <c r="X733" s="131">
        <v>0</v>
      </c>
      <c r="Y733" s="132">
        <v>20</v>
      </c>
      <c r="Z733" s="149"/>
      <c r="AA733" s="133">
        <v>1</v>
      </c>
      <c r="AB733" s="131">
        <v>0</v>
      </c>
      <c r="AC733" s="131">
        <v>1.3</v>
      </c>
      <c r="AD733" s="132">
        <v>152</v>
      </c>
      <c r="AE733" s="149"/>
      <c r="AF733" s="133">
        <v>0</v>
      </c>
      <c r="AG733" s="131">
        <v>0</v>
      </c>
      <c r="AH733" s="131">
        <v>0</v>
      </c>
      <c r="AI733" s="132">
        <v>20</v>
      </c>
      <c r="AJ733" s="133">
        <f t="shared" si="316"/>
        <v>177</v>
      </c>
      <c r="AK733" s="131">
        <f t="shared" si="317"/>
        <v>255</v>
      </c>
      <c r="AL733" s="131">
        <f t="shared" si="318"/>
        <v>20</v>
      </c>
      <c r="AM733" s="131">
        <f t="shared" si="319"/>
        <v>152</v>
      </c>
      <c r="AN733" s="136">
        <f t="shared" si="320"/>
        <v>20</v>
      </c>
      <c r="AO733" s="133">
        <f t="shared" si="321"/>
        <v>0</v>
      </c>
      <c r="AP733" s="131">
        <f t="shared" si="322"/>
        <v>0</v>
      </c>
      <c r="AQ733" s="131">
        <f t="shared" si="323"/>
        <v>0</v>
      </c>
      <c r="AR733" s="131">
        <f t="shared" si="324"/>
        <v>1</v>
      </c>
      <c r="AS733" s="136">
        <f t="shared" si="325"/>
        <v>0</v>
      </c>
      <c r="AT733" s="133">
        <f t="shared" si="326"/>
        <v>2</v>
      </c>
      <c r="AU733" s="131">
        <f t="shared" si="327"/>
        <v>2</v>
      </c>
      <c r="AV733" s="131">
        <f t="shared" si="328"/>
        <v>0</v>
      </c>
      <c r="AW733" s="131">
        <f t="shared" si="329"/>
        <v>0</v>
      </c>
      <c r="AX733" s="136">
        <f t="shared" si="330"/>
        <v>0</v>
      </c>
      <c r="AY733" s="133">
        <f t="shared" si="331"/>
        <v>12.9</v>
      </c>
      <c r="AZ733" s="131">
        <f t="shared" si="332"/>
        <v>9.8000000000000007</v>
      </c>
      <c r="BA733" s="131">
        <f t="shared" si="333"/>
        <v>0</v>
      </c>
      <c r="BB733" s="131">
        <f t="shared" si="334"/>
        <v>1.3</v>
      </c>
      <c r="BC733" s="132">
        <f t="shared" si="335"/>
        <v>0</v>
      </c>
    </row>
    <row r="734" spans="1:55" x14ac:dyDescent="0.25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49"/>
      <c r="G734" s="153">
        <f t="shared" si="312"/>
        <v>0</v>
      </c>
      <c r="H734" s="134">
        <f t="shared" si="313"/>
        <v>0</v>
      </c>
      <c r="I734" s="135">
        <f t="shared" si="314"/>
        <v>0</v>
      </c>
      <c r="J734" s="167">
        <f t="shared" si="315"/>
        <v>0</v>
      </c>
      <c r="K734" s="149"/>
      <c r="L734" s="130">
        <v>0</v>
      </c>
      <c r="M734" s="131">
        <v>0</v>
      </c>
      <c r="N734" s="131">
        <v>0</v>
      </c>
      <c r="O734" s="132">
        <v>0</v>
      </c>
      <c r="P734" s="149"/>
      <c r="Q734" s="133">
        <v>0</v>
      </c>
      <c r="R734" s="131">
        <v>0</v>
      </c>
      <c r="S734" s="131">
        <v>0</v>
      </c>
      <c r="T734" s="132">
        <v>0</v>
      </c>
      <c r="U734" s="149"/>
      <c r="V734" s="133">
        <v>0</v>
      </c>
      <c r="W734" s="131">
        <v>0</v>
      </c>
      <c r="X734" s="131">
        <v>0</v>
      </c>
      <c r="Y734" s="132">
        <v>0</v>
      </c>
      <c r="Z734" s="149"/>
      <c r="AA734" s="133">
        <v>0</v>
      </c>
      <c r="AB734" s="131">
        <v>0</v>
      </c>
      <c r="AC734" s="131">
        <v>0</v>
      </c>
      <c r="AD734" s="132">
        <v>0</v>
      </c>
      <c r="AE734" s="149"/>
      <c r="AF734" s="133">
        <v>0</v>
      </c>
      <c r="AG734" s="131">
        <v>0</v>
      </c>
      <c r="AH734" s="131">
        <v>0</v>
      </c>
      <c r="AI734" s="132">
        <v>0</v>
      </c>
      <c r="AJ734" s="133">
        <f t="shared" si="316"/>
        <v>0</v>
      </c>
      <c r="AK734" s="131">
        <f t="shared" si="317"/>
        <v>0</v>
      </c>
      <c r="AL734" s="131">
        <f t="shared" si="318"/>
        <v>0</v>
      </c>
      <c r="AM734" s="131">
        <f t="shared" si="319"/>
        <v>0</v>
      </c>
      <c r="AN734" s="136">
        <f t="shared" si="320"/>
        <v>0</v>
      </c>
      <c r="AO734" s="133">
        <f t="shared" si="321"/>
        <v>0</v>
      </c>
      <c r="AP734" s="131">
        <f t="shared" si="322"/>
        <v>0</v>
      </c>
      <c r="AQ734" s="131">
        <f t="shared" si="323"/>
        <v>0</v>
      </c>
      <c r="AR734" s="131">
        <f t="shared" si="324"/>
        <v>0</v>
      </c>
      <c r="AS734" s="136">
        <f t="shared" si="325"/>
        <v>0</v>
      </c>
      <c r="AT734" s="133">
        <f t="shared" si="326"/>
        <v>0</v>
      </c>
      <c r="AU734" s="131">
        <f t="shared" si="327"/>
        <v>0</v>
      </c>
      <c r="AV734" s="131">
        <f t="shared" si="328"/>
        <v>0</v>
      </c>
      <c r="AW734" s="131">
        <f t="shared" si="329"/>
        <v>0</v>
      </c>
      <c r="AX734" s="136">
        <f t="shared" si="330"/>
        <v>0</v>
      </c>
      <c r="AY734" s="133">
        <f t="shared" si="331"/>
        <v>0</v>
      </c>
      <c r="AZ734" s="131">
        <f t="shared" si="332"/>
        <v>0</v>
      </c>
      <c r="BA734" s="131">
        <f t="shared" si="333"/>
        <v>0</v>
      </c>
      <c r="BB734" s="131">
        <f t="shared" si="334"/>
        <v>0</v>
      </c>
      <c r="BC734" s="132">
        <f t="shared" si="335"/>
        <v>0</v>
      </c>
    </row>
    <row r="735" spans="1:55" x14ac:dyDescent="0.25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49"/>
      <c r="G735" s="153">
        <f t="shared" si="312"/>
        <v>0</v>
      </c>
      <c r="H735" s="134">
        <f t="shared" si="313"/>
        <v>0</v>
      </c>
      <c r="I735" s="135">
        <f t="shared" si="314"/>
        <v>0</v>
      </c>
      <c r="J735" s="167">
        <f t="shared" si="315"/>
        <v>0</v>
      </c>
      <c r="K735" s="149"/>
      <c r="L735" s="130">
        <v>0</v>
      </c>
      <c r="M735" s="131">
        <v>0</v>
      </c>
      <c r="N735" s="131">
        <v>0</v>
      </c>
      <c r="O735" s="132">
        <v>0</v>
      </c>
      <c r="P735" s="149"/>
      <c r="Q735" s="133">
        <v>0</v>
      </c>
      <c r="R735" s="131">
        <v>0</v>
      </c>
      <c r="S735" s="131">
        <v>0</v>
      </c>
      <c r="T735" s="132">
        <v>0</v>
      </c>
      <c r="U735" s="149"/>
      <c r="V735" s="133">
        <v>0</v>
      </c>
      <c r="W735" s="131">
        <v>0</v>
      </c>
      <c r="X735" s="131">
        <v>0</v>
      </c>
      <c r="Y735" s="132">
        <v>0</v>
      </c>
      <c r="Z735" s="149"/>
      <c r="AA735" s="133">
        <v>0</v>
      </c>
      <c r="AB735" s="131">
        <v>0</v>
      </c>
      <c r="AC735" s="131">
        <v>0</v>
      </c>
      <c r="AD735" s="132">
        <v>0</v>
      </c>
      <c r="AE735" s="149"/>
      <c r="AF735" s="133">
        <v>0</v>
      </c>
      <c r="AG735" s="131">
        <v>0</v>
      </c>
      <c r="AH735" s="131">
        <v>0</v>
      </c>
      <c r="AI735" s="132">
        <v>0</v>
      </c>
      <c r="AJ735" s="133">
        <f t="shared" si="316"/>
        <v>0</v>
      </c>
      <c r="AK735" s="131">
        <f t="shared" si="317"/>
        <v>0</v>
      </c>
      <c r="AL735" s="131">
        <f t="shared" si="318"/>
        <v>0</v>
      </c>
      <c r="AM735" s="131">
        <f t="shared" si="319"/>
        <v>0</v>
      </c>
      <c r="AN735" s="136">
        <f t="shared" si="320"/>
        <v>0</v>
      </c>
      <c r="AO735" s="133">
        <f t="shared" si="321"/>
        <v>0</v>
      </c>
      <c r="AP735" s="131">
        <f t="shared" si="322"/>
        <v>0</v>
      </c>
      <c r="AQ735" s="131">
        <f t="shared" si="323"/>
        <v>0</v>
      </c>
      <c r="AR735" s="131">
        <f t="shared" si="324"/>
        <v>0</v>
      </c>
      <c r="AS735" s="136">
        <f t="shared" si="325"/>
        <v>0</v>
      </c>
      <c r="AT735" s="133">
        <f t="shared" si="326"/>
        <v>0</v>
      </c>
      <c r="AU735" s="131">
        <f t="shared" si="327"/>
        <v>0</v>
      </c>
      <c r="AV735" s="131">
        <f t="shared" si="328"/>
        <v>0</v>
      </c>
      <c r="AW735" s="131">
        <f t="shared" si="329"/>
        <v>0</v>
      </c>
      <c r="AX735" s="136">
        <f t="shared" si="330"/>
        <v>0</v>
      </c>
      <c r="AY735" s="133">
        <f t="shared" si="331"/>
        <v>0</v>
      </c>
      <c r="AZ735" s="131">
        <f t="shared" si="332"/>
        <v>0</v>
      </c>
      <c r="BA735" s="131">
        <f t="shared" si="333"/>
        <v>0</v>
      </c>
      <c r="BB735" s="131">
        <f t="shared" si="334"/>
        <v>0</v>
      </c>
      <c r="BC735" s="132">
        <f t="shared" si="335"/>
        <v>0</v>
      </c>
    </row>
    <row r="736" spans="1:55" x14ac:dyDescent="0.25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49"/>
      <c r="G736" s="153">
        <f t="shared" si="312"/>
        <v>0</v>
      </c>
      <c r="H736" s="134">
        <f t="shared" si="313"/>
        <v>0</v>
      </c>
      <c r="I736" s="135">
        <f t="shared" si="314"/>
        <v>0</v>
      </c>
      <c r="J736" s="167">
        <f t="shared" si="315"/>
        <v>0</v>
      </c>
      <c r="K736" s="149"/>
      <c r="L736" s="130">
        <v>0</v>
      </c>
      <c r="M736" s="131">
        <v>0</v>
      </c>
      <c r="N736" s="131">
        <v>0</v>
      </c>
      <c r="O736" s="132">
        <v>0</v>
      </c>
      <c r="P736" s="149"/>
      <c r="Q736" s="133">
        <v>0</v>
      </c>
      <c r="R736" s="131">
        <v>0</v>
      </c>
      <c r="S736" s="131">
        <v>0</v>
      </c>
      <c r="T736" s="132">
        <v>0</v>
      </c>
      <c r="U736" s="149"/>
      <c r="V736" s="133">
        <v>0</v>
      </c>
      <c r="W736" s="131">
        <v>0</v>
      </c>
      <c r="X736" s="131">
        <v>0</v>
      </c>
      <c r="Y736" s="132">
        <v>0</v>
      </c>
      <c r="Z736" s="149"/>
      <c r="AA736" s="133">
        <v>0</v>
      </c>
      <c r="AB736" s="131">
        <v>0</v>
      </c>
      <c r="AC736" s="131">
        <v>0</v>
      </c>
      <c r="AD736" s="132">
        <v>0</v>
      </c>
      <c r="AE736" s="149"/>
      <c r="AF736" s="133">
        <v>0</v>
      </c>
      <c r="AG736" s="131">
        <v>0</v>
      </c>
      <c r="AH736" s="131">
        <v>0</v>
      </c>
      <c r="AI736" s="132">
        <v>0</v>
      </c>
      <c r="AJ736" s="133">
        <f t="shared" si="316"/>
        <v>0</v>
      </c>
      <c r="AK736" s="131">
        <f t="shared" si="317"/>
        <v>0</v>
      </c>
      <c r="AL736" s="131">
        <f t="shared" si="318"/>
        <v>0</v>
      </c>
      <c r="AM736" s="131">
        <f t="shared" si="319"/>
        <v>0</v>
      </c>
      <c r="AN736" s="136">
        <f t="shared" si="320"/>
        <v>0</v>
      </c>
      <c r="AO736" s="133">
        <f t="shared" si="321"/>
        <v>0</v>
      </c>
      <c r="AP736" s="131">
        <f t="shared" si="322"/>
        <v>0</v>
      </c>
      <c r="AQ736" s="131">
        <f t="shared" si="323"/>
        <v>0</v>
      </c>
      <c r="AR736" s="131">
        <f t="shared" si="324"/>
        <v>0</v>
      </c>
      <c r="AS736" s="136">
        <f t="shared" si="325"/>
        <v>0</v>
      </c>
      <c r="AT736" s="133">
        <f t="shared" si="326"/>
        <v>0</v>
      </c>
      <c r="AU736" s="131">
        <f t="shared" si="327"/>
        <v>0</v>
      </c>
      <c r="AV736" s="131">
        <f t="shared" si="328"/>
        <v>0</v>
      </c>
      <c r="AW736" s="131">
        <f t="shared" si="329"/>
        <v>0</v>
      </c>
      <c r="AX736" s="136">
        <f t="shared" si="330"/>
        <v>0</v>
      </c>
      <c r="AY736" s="133">
        <f t="shared" si="331"/>
        <v>0</v>
      </c>
      <c r="AZ736" s="131">
        <f t="shared" si="332"/>
        <v>0</v>
      </c>
      <c r="BA736" s="131">
        <f t="shared" si="333"/>
        <v>0</v>
      </c>
      <c r="BB736" s="131">
        <f t="shared" si="334"/>
        <v>0</v>
      </c>
      <c r="BC736" s="132">
        <f t="shared" si="335"/>
        <v>0</v>
      </c>
    </row>
    <row r="737" spans="1:55" x14ac:dyDescent="0.25">
      <c r="A737" s="138" t="s">
        <v>1574</v>
      </c>
      <c r="B737" s="131" t="s">
        <v>1278</v>
      </c>
      <c r="C737" s="131" t="s">
        <v>446</v>
      </c>
      <c r="D737" s="131" t="s">
        <v>91</v>
      </c>
      <c r="E737" s="132" t="s">
        <v>1954</v>
      </c>
      <c r="F737" s="149"/>
      <c r="G737" s="153">
        <f t="shared" si="312"/>
        <v>0</v>
      </c>
      <c r="H737" s="134">
        <f t="shared" si="313"/>
        <v>0</v>
      </c>
      <c r="I737" s="135">
        <f t="shared" si="314"/>
        <v>0</v>
      </c>
      <c r="J737" s="167">
        <f t="shared" si="315"/>
        <v>0</v>
      </c>
      <c r="K737" s="149"/>
      <c r="L737" s="130">
        <v>0</v>
      </c>
      <c r="M737" s="131">
        <v>0</v>
      </c>
      <c r="N737" s="131">
        <v>0</v>
      </c>
      <c r="O737" s="132">
        <v>0</v>
      </c>
      <c r="P737" s="149"/>
      <c r="Q737" s="133">
        <v>0</v>
      </c>
      <c r="R737" s="131">
        <v>0</v>
      </c>
      <c r="S737" s="131">
        <v>0</v>
      </c>
      <c r="T737" s="132">
        <v>0</v>
      </c>
      <c r="U737" s="149"/>
      <c r="V737" s="133">
        <v>0</v>
      </c>
      <c r="W737" s="131">
        <v>0</v>
      </c>
      <c r="X737" s="131">
        <v>0</v>
      </c>
      <c r="Y737" s="132">
        <v>0</v>
      </c>
      <c r="Z737" s="149"/>
      <c r="AA737" s="133">
        <v>0</v>
      </c>
      <c r="AB737" s="131">
        <v>0</v>
      </c>
      <c r="AC737" s="131">
        <v>0</v>
      </c>
      <c r="AD737" s="132">
        <v>0</v>
      </c>
      <c r="AE737" s="149"/>
      <c r="AF737" s="133">
        <v>0</v>
      </c>
      <c r="AG737" s="131">
        <v>0</v>
      </c>
      <c r="AH737" s="131">
        <v>0</v>
      </c>
      <c r="AI737" s="132">
        <v>0</v>
      </c>
      <c r="AJ737" s="133">
        <f t="shared" si="316"/>
        <v>0</v>
      </c>
      <c r="AK737" s="131">
        <f t="shared" si="317"/>
        <v>0</v>
      </c>
      <c r="AL737" s="131">
        <f t="shared" si="318"/>
        <v>0</v>
      </c>
      <c r="AM737" s="131">
        <f t="shared" si="319"/>
        <v>0</v>
      </c>
      <c r="AN737" s="136">
        <f t="shared" si="320"/>
        <v>0</v>
      </c>
      <c r="AO737" s="133">
        <f t="shared" si="321"/>
        <v>0</v>
      </c>
      <c r="AP737" s="131">
        <f t="shared" si="322"/>
        <v>0</v>
      </c>
      <c r="AQ737" s="131">
        <f t="shared" si="323"/>
        <v>0</v>
      </c>
      <c r="AR737" s="131">
        <f t="shared" si="324"/>
        <v>0</v>
      </c>
      <c r="AS737" s="136">
        <f t="shared" si="325"/>
        <v>0</v>
      </c>
      <c r="AT737" s="133">
        <f t="shared" si="326"/>
        <v>0</v>
      </c>
      <c r="AU737" s="131">
        <f t="shared" si="327"/>
        <v>0</v>
      </c>
      <c r="AV737" s="131">
        <f t="shared" si="328"/>
        <v>0</v>
      </c>
      <c r="AW737" s="131">
        <f t="shared" si="329"/>
        <v>0</v>
      </c>
      <c r="AX737" s="136">
        <f t="shared" si="330"/>
        <v>0</v>
      </c>
      <c r="AY737" s="133">
        <f t="shared" si="331"/>
        <v>0</v>
      </c>
      <c r="AZ737" s="131">
        <f t="shared" si="332"/>
        <v>0</v>
      </c>
      <c r="BA737" s="131">
        <f t="shared" si="333"/>
        <v>0</v>
      </c>
      <c r="BB737" s="131">
        <f t="shared" si="334"/>
        <v>0</v>
      </c>
      <c r="BC737" s="132">
        <f t="shared" si="335"/>
        <v>0</v>
      </c>
    </row>
    <row r="738" spans="1:55" x14ac:dyDescent="0.25">
      <c r="A738" s="138" t="s">
        <v>1575</v>
      </c>
      <c r="B738" s="131" t="s">
        <v>1278</v>
      </c>
      <c r="C738" s="131" t="s">
        <v>1597</v>
      </c>
      <c r="D738" s="131" t="s">
        <v>91</v>
      </c>
      <c r="E738" s="132" t="s">
        <v>1303</v>
      </c>
      <c r="F738" s="149"/>
      <c r="G738" s="153">
        <f t="shared" si="312"/>
        <v>0</v>
      </c>
      <c r="H738" s="134">
        <f t="shared" si="313"/>
        <v>0</v>
      </c>
      <c r="I738" s="135">
        <f t="shared" si="314"/>
        <v>0</v>
      </c>
      <c r="J738" s="167">
        <f t="shared" si="315"/>
        <v>0</v>
      </c>
      <c r="K738" s="149"/>
      <c r="L738" s="130">
        <v>0</v>
      </c>
      <c r="M738" s="131">
        <v>0</v>
      </c>
      <c r="N738" s="131">
        <v>0</v>
      </c>
      <c r="O738" s="132">
        <v>0</v>
      </c>
      <c r="P738" s="149"/>
      <c r="Q738" s="133">
        <v>0</v>
      </c>
      <c r="R738" s="131">
        <v>0</v>
      </c>
      <c r="S738" s="131">
        <v>0</v>
      </c>
      <c r="T738" s="132">
        <v>0</v>
      </c>
      <c r="U738" s="149"/>
      <c r="V738" s="133">
        <v>0</v>
      </c>
      <c r="W738" s="131">
        <v>0</v>
      </c>
      <c r="X738" s="131">
        <v>0</v>
      </c>
      <c r="Y738" s="132">
        <v>0</v>
      </c>
      <c r="Z738" s="149"/>
      <c r="AA738" s="133">
        <v>0</v>
      </c>
      <c r="AB738" s="131">
        <v>0</v>
      </c>
      <c r="AC738" s="131">
        <v>0</v>
      </c>
      <c r="AD738" s="132">
        <v>0</v>
      </c>
      <c r="AE738" s="149"/>
      <c r="AF738" s="133">
        <v>0</v>
      </c>
      <c r="AG738" s="131">
        <v>0</v>
      </c>
      <c r="AH738" s="131">
        <v>0</v>
      </c>
      <c r="AI738" s="132">
        <v>0</v>
      </c>
      <c r="AJ738" s="133">
        <f t="shared" si="316"/>
        <v>0</v>
      </c>
      <c r="AK738" s="131">
        <f t="shared" si="317"/>
        <v>0</v>
      </c>
      <c r="AL738" s="131">
        <f t="shared" si="318"/>
        <v>0</v>
      </c>
      <c r="AM738" s="131">
        <f t="shared" si="319"/>
        <v>0</v>
      </c>
      <c r="AN738" s="136">
        <f t="shared" si="320"/>
        <v>0</v>
      </c>
      <c r="AO738" s="133">
        <f t="shared" si="321"/>
        <v>0</v>
      </c>
      <c r="AP738" s="131">
        <f t="shared" si="322"/>
        <v>0</v>
      </c>
      <c r="AQ738" s="131">
        <f t="shared" si="323"/>
        <v>0</v>
      </c>
      <c r="AR738" s="131">
        <f t="shared" si="324"/>
        <v>0</v>
      </c>
      <c r="AS738" s="136">
        <f t="shared" si="325"/>
        <v>0</v>
      </c>
      <c r="AT738" s="133">
        <f t="shared" si="326"/>
        <v>0</v>
      </c>
      <c r="AU738" s="131">
        <f t="shared" si="327"/>
        <v>0</v>
      </c>
      <c r="AV738" s="131">
        <f t="shared" si="328"/>
        <v>0</v>
      </c>
      <c r="AW738" s="131">
        <f t="shared" si="329"/>
        <v>0</v>
      </c>
      <c r="AX738" s="136">
        <f t="shared" si="330"/>
        <v>0</v>
      </c>
      <c r="AY738" s="133">
        <f t="shared" si="331"/>
        <v>0</v>
      </c>
      <c r="AZ738" s="131">
        <f t="shared" si="332"/>
        <v>0</v>
      </c>
      <c r="BA738" s="131">
        <f t="shared" si="333"/>
        <v>0</v>
      </c>
      <c r="BB738" s="131">
        <f t="shared" si="334"/>
        <v>0</v>
      </c>
      <c r="BC738" s="132">
        <f t="shared" si="335"/>
        <v>0</v>
      </c>
    </row>
    <row r="739" spans="1:55" x14ac:dyDescent="0.25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49"/>
      <c r="G739" s="153">
        <f t="shared" si="312"/>
        <v>0</v>
      </c>
      <c r="H739" s="134">
        <f t="shared" si="313"/>
        <v>0</v>
      </c>
      <c r="I739" s="135">
        <f t="shared" si="314"/>
        <v>0</v>
      </c>
      <c r="J739" s="167">
        <f t="shared" si="315"/>
        <v>0</v>
      </c>
      <c r="K739" s="149"/>
      <c r="L739" s="130">
        <v>0</v>
      </c>
      <c r="M739" s="131">
        <v>0</v>
      </c>
      <c r="N739" s="131">
        <v>0</v>
      </c>
      <c r="O739" s="132">
        <v>0</v>
      </c>
      <c r="P739" s="149"/>
      <c r="Q739" s="133">
        <v>0</v>
      </c>
      <c r="R739" s="131">
        <v>0</v>
      </c>
      <c r="S739" s="131">
        <v>0</v>
      </c>
      <c r="T739" s="132">
        <v>0</v>
      </c>
      <c r="U739" s="149"/>
      <c r="V739" s="133">
        <v>0</v>
      </c>
      <c r="W739" s="131">
        <v>0</v>
      </c>
      <c r="X739" s="131">
        <v>0</v>
      </c>
      <c r="Y739" s="132">
        <v>0</v>
      </c>
      <c r="Z739" s="149"/>
      <c r="AA739" s="133">
        <v>0</v>
      </c>
      <c r="AB739" s="131">
        <v>0</v>
      </c>
      <c r="AC739" s="131">
        <v>0</v>
      </c>
      <c r="AD739" s="132">
        <v>0</v>
      </c>
      <c r="AE739" s="149"/>
      <c r="AF739" s="133">
        <v>0</v>
      </c>
      <c r="AG739" s="131">
        <v>0</v>
      </c>
      <c r="AH739" s="131">
        <v>0</v>
      </c>
      <c r="AI739" s="132">
        <v>0</v>
      </c>
      <c r="AJ739" s="133">
        <f t="shared" si="316"/>
        <v>0</v>
      </c>
      <c r="AK739" s="131">
        <f t="shared" si="317"/>
        <v>0</v>
      </c>
      <c r="AL739" s="131">
        <f t="shared" si="318"/>
        <v>0</v>
      </c>
      <c r="AM739" s="131">
        <f t="shared" si="319"/>
        <v>0</v>
      </c>
      <c r="AN739" s="136">
        <f t="shared" si="320"/>
        <v>0</v>
      </c>
      <c r="AO739" s="133">
        <f t="shared" si="321"/>
        <v>0</v>
      </c>
      <c r="AP739" s="131">
        <f t="shared" si="322"/>
        <v>0</v>
      </c>
      <c r="AQ739" s="131">
        <f t="shared" si="323"/>
        <v>0</v>
      </c>
      <c r="AR739" s="131">
        <f t="shared" si="324"/>
        <v>0</v>
      </c>
      <c r="AS739" s="136">
        <f t="shared" si="325"/>
        <v>0</v>
      </c>
      <c r="AT739" s="133">
        <f t="shared" si="326"/>
        <v>0</v>
      </c>
      <c r="AU739" s="131">
        <f t="shared" si="327"/>
        <v>0</v>
      </c>
      <c r="AV739" s="131">
        <f t="shared" si="328"/>
        <v>0</v>
      </c>
      <c r="AW739" s="131">
        <f t="shared" si="329"/>
        <v>0</v>
      </c>
      <c r="AX739" s="136">
        <f t="shared" si="330"/>
        <v>0</v>
      </c>
      <c r="AY739" s="133">
        <f t="shared" si="331"/>
        <v>0</v>
      </c>
      <c r="AZ739" s="131">
        <f t="shared" si="332"/>
        <v>0</v>
      </c>
      <c r="BA739" s="131">
        <f t="shared" si="333"/>
        <v>0</v>
      </c>
      <c r="BB739" s="131">
        <f t="shared" si="334"/>
        <v>0</v>
      </c>
      <c r="BC739" s="132">
        <f t="shared" si="335"/>
        <v>0</v>
      </c>
    </row>
    <row r="740" spans="1:55" x14ac:dyDescent="0.25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49"/>
      <c r="G740" s="153">
        <f t="shared" si="312"/>
        <v>0</v>
      </c>
      <c r="H740" s="134">
        <f t="shared" si="313"/>
        <v>0</v>
      </c>
      <c r="I740" s="135">
        <f t="shared" si="314"/>
        <v>0</v>
      </c>
      <c r="J740" s="167">
        <f t="shared" si="315"/>
        <v>0</v>
      </c>
      <c r="K740" s="149"/>
      <c r="L740" s="130">
        <v>0</v>
      </c>
      <c r="M740" s="131">
        <v>0</v>
      </c>
      <c r="N740" s="131">
        <v>0</v>
      </c>
      <c r="O740" s="132">
        <v>0</v>
      </c>
      <c r="P740" s="149"/>
      <c r="Q740" s="133">
        <v>0</v>
      </c>
      <c r="R740" s="131">
        <v>0</v>
      </c>
      <c r="S740" s="131">
        <v>0</v>
      </c>
      <c r="T740" s="132">
        <v>0</v>
      </c>
      <c r="U740" s="149"/>
      <c r="V740" s="133">
        <v>0</v>
      </c>
      <c r="W740" s="131">
        <v>0</v>
      </c>
      <c r="X740" s="131">
        <v>0</v>
      </c>
      <c r="Y740" s="132">
        <v>0</v>
      </c>
      <c r="Z740" s="149"/>
      <c r="AA740" s="133">
        <v>0</v>
      </c>
      <c r="AB740" s="131">
        <v>0</v>
      </c>
      <c r="AC740" s="131">
        <v>0</v>
      </c>
      <c r="AD740" s="132">
        <v>0</v>
      </c>
      <c r="AE740" s="149"/>
      <c r="AF740" s="133">
        <v>0</v>
      </c>
      <c r="AG740" s="131">
        <v>0</v>
      </c>
      <c r="AH740" s="131">
        <v>0</v>
      </c>
      <c r="AI740" s="132">
        <v>0</v>
      </c>
      <c r="AJ740" s="133">
        <f t="shared" si="316"/>
        <v>0</v>
      </c>
      <c r="AK740" s="131">
        <f t="shared" si="317"/>
        <v>0</v>
      </c>
      <c r="AL740" s="131">
        <f t="shared" si="318"/>
        <v>0</v>
      </c>
      <c r="AM740" s="131">
        <f t="shared" si="319"/>
        <v>0</v>
      </c>
      <c r="AN740" s="136">
        <f t="shared" si="320"/>
        <v>0</v>
      </c>
      <c r="AO740" s="133">
        <f t="shared" si="321"/>
        <v>0</v>
      </c>
      <c r="AP740" s="131">
        <f t="shared" si="322"/>
        <v>0</v>
      </c>
      <c r="AQ740" s="131">
        <f t="shared" si="323"/>
        <v>0</v>
      </c>
      <c r="AR740" s="131">
        <f t="shared" si="324"/>
        <v>0</v>
      </c>
      <c r="AS740" s="136">
        <f t="shared" si="325"/>
        <v>0</v>
      </c>
      <c r="AT740" s="133">
        <f t="shared" si="326"/>
        <v>0</v>
      </c>
      <c r="AU740" s="131">
        <f t="shared" si="327"/>
        <v>0</v>
      </c>
      <c r="AV740" s="131">
        <f t="shared" si="328"/>
        <v>0</v>
      </c>
      <c r="AW740" s="131">
        <f t="shared" si="329"/>
        <v>0</v>
      </c>
      <c r="AX740" s="136">
        <f t="shared" si="330"/>
        <v>0</v>
      </c>
      <c r="AY740" s="133">
        <f t="shared" si="331"/>
        <v>0</v>
      </c>
      <c r="AZ740" s="131">
        <f t="shared" si="332"/>
        <v>0</v>
      </c>
      <c r="BA740" s="131">
        <f t="shared" si="333"/>
        <v>0</v>
      </c>
      <c r="BB740" s="131">
        <f t="shared" si="334"/>
        <v>0</v>
      </c>
      <c r="BC740" s="132">
        <f t="shared" si="335"/>
        <v>0</v>
      </c>
    </row>
    <row r="741" spans="1:55" x14ac:dyDescent="0.25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49"/>
      <c r="G741" s="153">
        <f t="shared" si="312"/>
        <v>0</v>
      </c>
      <c r="H741" s="134">
        <f t="shared" si="313"/>
        <v>0</v>
      </c>
      <c r="I741" s="135">
        <f t="shared" si="314"/>
        <v>0</v>
      </c>
      <c r="J741" s="167">
        <f t="shared" si="315"/>
        <v>0</v>
      </c>
      <c r="K741" s="149"/>
      <c r="L741" s="130">
        <v>0</v>
      </c>
      <c r="M741" s="131">
        <v>0</v>
      </c>
      <c r="N741" s="131">
        <v>0</v>
      </c>
      <c r="O741" s="132">
        <v>0</v>
      </c>
      <c r="P741" s="149"/>
      <c r="Q741" s="133">
        <v>0</v>
      </c>
      <c r="R741" s="131">
        <v>0</v>
      </c>
      <c r="S741" s="131">
        <v>0</v>
      </c>
      <c r="T741" s="132">
        <v>0</v>
      </c>
      <c r="U741" s="149"/>
      <c r="V741" s="133">
        <v>0</v>
      </c>
      <c r="W741" s="131">
        <v>0</v>
      </c>
      <c r="X741" s="131">
        <v>0</v>
      </c>
      <c r="Y741" s="132">
        <v>0</v>
      </c>
      <c r="Z741" s="149"/>
      <c r="AA741" s="133">
        <v>0</v>
      </c>
      <c r="AB741" s="131">
        <v>0</v>
      </c>
      <c r="AC741" s="131">
        <v>0</v>
      </c>
      <c r="AD741" s="132">
        <v>0</v>
      </c>
      <c r="AE741" s="149"/>
      <c r="AF741" s="133">
        <v>0</v>
      </c>
      <c r="AG741" s="131">
        <v>0</v>
      </c>
      <c r="AH741" s="131">
        <v>0</v>
      </c>
      <c r="AI741" s="132">
        <v>0</v>
      </c>
      <c r="AJ741" s="133">
        <f t="shared" si="316"/>
        <v>0</v>
      </c>
      <c r="AK741" s="131">
        <f t="shared" si="317"/>
        <v>0</v>
      </c>
      <c r="AL741" s="131">
        <f t="shared" si="318"/>
        <v>0</v>
      </c>
      <c r="AM741" s="131">
        <f t="shared" si="319"/>
        <v>0</v>
      </c>
      <c r="AN741" s="136">
        <f t="shared" si="320"/>
        <v>0</v>
      </c>
      <c r="AO741" s="133">
        <f t="shared" si="321"/>
        <v>0</v>
      </c>
      <c r="AP741" s="131">
        <f t="shared" si="322"/>
        <v>0</v>
      </c>
      <c r="AQ741" s="131">
        <f t="shared" si="323"/>
        <v>0</v>
      </c>
      <c r="AR741" s="131">
        <f t="shared" si="324"/>
        <v>0</v>
      </c>
      <c r="AS741" s="136">
        <f t="shared" si="325"/>
        <v>0</v>
      </c>
      <c r="AT741" s="133">
        <f t="shared" si="326"/>
        <v>0</v>
      </c>
      <c r="AU741" s="131">
        <f t="shared" si="327"/>
        <v>0</v>
      </c>
      <c r="AV741" s="131">
        <f t="shared" si="328"/>
        <v>0</v>
      </c>
      <c r="AW741" s="131">
        <f t="shared" si="329"/>
        <v>0</v>
      </c>
      <c r="AX741" s="136">
        <f t="shared" si="330"/>
        <v>0</v>
      </c>
      <c r="AY741" s="133">
        <f t="shared" si="331"/>
        <v>0</v>
      </c>
      <c r="AZ741" s="131">
        <f t="shared" si="332"/>
        <v>0</v>
      </c>
      <c r="BA741" s="131">
        <f t="shared" si="333"/>
        <v>0</v>
      </c>
      <c r="BB741" s="131">
        <f t="shared" si="334"/>
        <v>0</v>
      </c>
      <c r="BC741" s="132">
        <f t="shared" si="335"/>
        <v>0</v>
      </c>
    </row>
    <row r="742" spans="1:55" x14ac:dyDescent="0.25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49"/>
      <c r="G742" s="153">
        <f t="shared" si="312"/>
        <v>0</v>
      </c>
      <c r="H742" s="134">
        <f t="shared" si="313"/>
        <v>0</v>
      </c>
      <c r="I742" s="135">
        <f t="shared" si="314"/>
        <v>0</v>
      </c>
      <c r="J742" s="167">
        <f t="shared" si="315"/>
        <v>0</v>
      </c>
      <c r="K742" s="149"/>
      <c r="L742" s="130">
        <v>0</v>
      </c>
      <c r="M742" s="131">
        <v>0</v>
      </c>
      <c r="N742" s="131">
        <v>0</v>
      </c>
      <c r="O742" s="132">
        <v>0</v>
      </c>
      <c r="P742" s="149"/>
      <c r="Q742" s="133">
        <v>0</v>
      </c>
      <c r="R742" s="131">
        <v>0</v>
      </c>
      <c r="S742" s="131">
        <v>0</v>
      </c>
      <c r="T742" s="132">
        <v>0</v>
      </c>
      <c r="U742" s="149"/>
      <c r="V742" s="133">
        <v>0</v>
      </c>
      <c r="W742" s="131">
        <v>0</v>
      </c>
      <c r="X742" s="131">
        <v>0</v>
      </c>
      <c r="Y742" s="132">
        <v>0</v>
      </c>
      <c r="Z742" s="149"/>
      <c r="AA742" s="133">
        <v>0</v>
      </c>
      <c r="AB742" s="131">
        <v>0</v>
      </c>
      <c r="AC742" s="131">
        <v>0</v>
      </c>
      <c r="AD742" s="132">
        <v>0</v>
      </c>
      <c r="AE742" s="149"/>
      <c r="AF742" s="133">
        <v>0</v>
      </c>
      <c r="AG742" s="131">
        <v>0</v>
      </c>
      <c r="AH742" s="131">
        <v>0</v>
      </c>
      <c r="AI742" s="132">
        <v>0</v>
      </c>
      <c r="AJ742" s="133">
        <f t="shared" si="316"/>
        <v>0</v>
      </c>
      <c r="AK742" s="131">
        <f t="shared" si="317"/>
        <v>0</v>
      </c>
      <c r="AL742" s="131">
        <f t="shared" si="318"/>
        <v>0</v>
      </c>
      <c r="AM742" s="131">
        <f t="shared" si="319"/>
        <v>0</v>
      </c>
      <c r="AN742" s="136">
        <f t="shared" si="320"/>
        <v>0</v>
      </c>
      <c r="AO742" s="133">
        <f t="shared" si="321"/>
        <v>0</v>
      </c>
      <c r="AP742" s="131">
        <f t="shared" si="322"/>
        <v>0</v>
      </c>
      <c r="AQ742" s="131">
        <f t="shared" si="323"/>
        <v>0</v>
      </c>
      <c r="AR742" s="131">
        <f t="shared" si="324"/>
        <v>0</v>
      </c>
      <c r="AS742" s="136">
        <f t="shared" si="325"/>
        <v>0</v>
      </c>
      <c r="AT742" s="133">
        <f t="shared" si="326"/>
        <v>0</v>
      </c>
      <c r="AU742" s="131">
        <f t="shared" si="327"/>
        <v>0</v>
      </c>
      <c r="AV742" s="131">
        <f t="shared" si="328"/>
        <v>0</v>
      </c>
      <c r="AW742" s="131">
        <f t="shared" si="329"/>
        <v>0</v>
      </c>
      <c r="AX742" s="136">
        <f t="shared" si="330"/>
        <v>0</v>
      </c>
      <c r="AY742" s="133">
        <f t="shared" si="331"/>
        <v>0</v>
      </c>
      <c r="AZ742" s="131">
        <f t="shared" si="332"/>
        <v>0</v>
      </c>
      <c r="BA742" s="131">
        <f t="shared" si="333"/>
        <v>0</v>
      </c>
      <c r="BB742" s="131">
        <f t="shared" si="334"/>
        <v>0</v>
      </c>
      <c r="BC742" s="132">
        <f t="shared" si="335"/>
        <v>0</v>
      </c>
    </row>
    <row r="743" spans="1:55" x14ac:dyDescent="0.25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49"/>
      <c r="G743" s="153">
        <f t="shared" si="312"/>
        <v>0</v>
      </c>
      <c r="H743" s="134">
        <f t="shared" si="313"/>
        <v>0</v>
      </c>
      <c r="I743" s="135">
        <f t="shared" si="314"/>
        <v>0</v>
      </c>
      <c r="J743" s="167">
        <f t="shared" si="315"/>
        <v>0</v>
      </c>
      <c r="K743" s="149"/>
      <c r="L743" s="130">
        <v>0</v>
      </c>
      <c r="M743" s="131">
        <v>0</v>
      </c>
      <c r="N743" s="131">
        <v>0</v>
      </c>
      <c r="O743" s="132">
        <v>0</v>
      </c>
      <c r="P743" s="149"/>
      <c r="Q743" s="133">
        <v>0</v>
      </c>
      <c r="R743" s="131">
        <v>0</v>
      </c>
      <c r="S743" s="131">
        <v>0</v>
      </c>
      <c r="T743" s="132">
        <v>0</v>
      </c>
      <c r="U743" s="149"/>
      <c r="V743" s="133">
        <v>0</v>
      </c>
      <c r="W743" s="131">
        <v>0</v>
      </c>
      <c r="X743" s="131">
        <v>0</v>
      </c>
      <c r="Y743" s="132">
        <v>0</v>
      </c>
      <c r="Z743" s="149"/>
      <c r="AA743" s="133">
        <v>0</v>
      </c>
      <c r="AB743" s="131">
        <v>0</v>
      </c>
      <c r="AC743" s="131">
        <v>0</v>
      </c>
      <c r="AD743" s="132">
        <v>0</v>
      </c>
      <c r="AE743" s="149"/>
      <c r="AF743" s="133">
        <v>0</v>
      </c>
      <c r="AG743" s="131">
        <v>0</v>
      </c>
      <c r="AH743" s="131">
        <v>0</v>
      </c>
      <c r="AI743" s="132">
        <v>0</v>
      </c>
      <c r="AJ743" s="133">
        <f t="shared" si="316"/>
        <v>0</v>
      </c>
      <c r="AK743" s="131">
        <f t="shared" si="317"/>
        <v>0</v>
      </c>
      <c r="AL743" s="131">
        <f t="shared" si="318"/>
        <v>0</v>
      </c>
      <c r="AM743" s="131">
        <f t="shared" si="319"/>
        <v>0</v>
      </c>
      <c r="AN743" s="136">
        <f t="shared" si="320"/>
        <v>0</v>
      </c>
      <c r="AO743" s="133">
        <f t="shared" si="321"/>
        <v>0</v>
      </c>
      <c r="AP743" s="131">
        <f t="shared" si="322"/>
        <v>0</v>
      </c>
      <c r="AQ743" s="131">
        <f t="shared" si="323"/>
        <v>0</v>
      </c>
      <c r="AR743" s="131">
        <f t="shared" si="324"/>
        <v>0</v>
      </c>
      <c r="AS743" s="136">
        <f t="shared" si="325"/>
        <v>0</v>
      </c>
      <c r="AT743" s="133">
        <f t="shared" si="326"/>
        <v>0</v>
      </c>
      <c r="AU743" s="131">
        <f t="shared" si="327"/>
        <v>0</v>
      </c>
      <c r="AV743" s="131">
        <f t="shared" si="328"/>
        <v>0</v>
      </c>
      <c r="AW743" s="131">
        <f t="shared" si="329"/>
        <v>0</v>
      </c>
      <c r="AX743" s="136">
        <f t="shared" si="330"/>
        <v>0</v>
      </c>
      <c r="AY743" s="133">
        <f t="shared" si="331"/>
        <v>0</v>
      </c>
      <c r="AZ743" s="131">
        <f t="shared" si="332"/>
        <v>0</v>
      </c>
      <c r="BA743" s="131">
        <f t="shared" si="333"/>
        <v>0</v>
      </c>
      <c r="BB743" s="131">
        <f t="shared" si="334"/>
        <v>0</v>
      </c>
      <c r="BC743" s="132">
        <f t="shared" si="335"/>
        <v>0</v>
      </c>
    </row>
    <row r="744" spans="1:55" x14ac:dyDescent="0.25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1311</v>
      </c>
      <c r="F744" s="149"/>
      <c r="G744" s="153">
        <f t="shared" si="312"/>
        <v>0</v>
      </c>
      <c r="H744" s="134">
        <f t="shared" si="313"/>
        <v>0</v>
      </c>
      <c r="I744" s="135">
        <f t="shared" si="314"/>
        <v>0</v>
      </c>
      <c r="J744" s="167">
        <f t="shared" si="315"/>
        <v>0</v>
      </c>
      <c r="K744" s="149"/>
      <c r="L744" s="130">
        <v>0</v>
      </c>
      <c r="M744" s="131">
        <v>0</v>
      </c>
      <c r="N744" s="131">
        <v>0</v>
      </c>
      <c r="O744" s="132">
        <v>0</v>
      </c>
      <c r="P744" s="149"/>
      <c r="Q744" s="133">
        <v>0</v>
      </c>
      <c r="R744" s="131">
        <v>0</v>
      </c>
      <c r="S744" s="131">
        <v>0</v>
      </c>
      <c r="T744" s="132">
        <v>0</v>
      </c>
      <c r="U744" s="149"/>
      <c r="V744" s="133">
        <v>0</v>
      </c>
      <c r="W744" s="131">
        <v>0</v>
      </c>
      <c r="X744" s="131">
        <v>0</v>
      </c>
      <c r="Y744" s="132">
        <v>0</v>
      </c>
      <c r="Z744" s="149"/>
      <c r="AA744" s="133">
        <v>0</v>
      </c>
      <c r="AB744" s="131">
        <v>0</v>
      </c>
      <c r="AC744" s="131">
        <v>0</v>
      </c>
      <c r="AD744" s="132">
        <v>0</v>
      </c>
      <c r="AE744" s="149"/>
      <c r="AF744" s="133">
        <v>0</v>
      </c>
      <c r="AG744" s="131">
        <v>0</v>
      </c>
      <c r="AH744" s="131">
        <v>0</v>
      </c>
      <c r="AI744" s="132">
        <v>0</v>
      </c>
      <c r="AJ744" s="133">
        <f t="shared" si="316"/>
        <v>0</v>
      </c>
      <c r="AK744" s="131">
        <f t="shared" si="317"/>
        <v>0</v>
      </c>
      <c r="AL744" s="131">
        <f t="shared" si="318"/>
        <v>0</v>
      </c>
      <c r="AM744" s="131">
        <f t="shared" si="319"/>
        <v>0</v>
      </c>
      <c r="AN744" s="136">
        <f t="shared" si="320"/>
        <v>0</v>
      </c>
      <c r="AO744" s="133">
        <f t="shared" si="321"/>
        <v>0</v>
      </c>
      <c r="AP744" s="131">
        <f t="shared" si="322"/>
        <v>0</v>
      </c>
      <c r="AQ744" s="131">
        <f t="shared" si="323"/>
        <v>0</v>
      </c>
      <c r="AR744" s="131">
        <f t="shared" si="324"/>
        <v>0</v>
      </c>
      <c r="AS744" s="136">
        <f t="shared" si="325"/>
        <v>0</v>
      </c>
      <c r="AT744" s="133">
        <f t="shared" si="326"/>
        <v>0</v>
      </c>
      <c r="AU744" s="131">
        <f t="shared" si="327"/>
        <v>0</v>
      </c>
      <c r="AV744" s="131">
        <f t="shared" si="328"/>
        <v>0</v>
      </c>
      <c r="AW744" s="131">
        <f t="shared" si="329"/>
        <v>0</v>
      </c>
      <c r="AX744" s="136">
        <f t="shared" si="330"/>
        <v>0</v>
      </c>
      <c r="AY744" s="133">
        <f t="shared" si="331"/>
        <v>0</v>
      </c>
      <c r="AZ744" s="131">
        <f t="shared" si="332"/>
        <v>0</v>
      </c>
      <c r="BA744" s="131">
        <f t="shared" si="333"/>
        <v>0</v>
      </c>
      <c r="BB744" s="131">
        <f t="shared" si="334"/>
        <v>0</v>
      </c>
      <c r="BC744" s="132">
        <f t="shared" si="335"/>
        <v>0</v>
      </c>
    </row>
    <row r="745" spans="1:55" x14ac:dyDescent="0.25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49"/>
      <c r="G745" s="153">
        <f t="shared" si="312"/>
        <v>0</v>
      </c>
      <c r="H745" s="134">
        <f t="shared" si="313"/>
        <v>0</v>
      </c>
      <c r="I745" s="135">
        <f t="shared" si="314"/>
        <v>0</v>
      </c>
      <c r="J745" s="167">
        <f t="shared" si="315"/>
        <v>0</v>
      </c>
      <c r="K745" s="149"/>
      <c r="L745" s="130">
        <v>0</v>
      </c>
      <c r="M745" s="131">
        <v>0</v>
      </c>
      <c r="N745" s="131">
        <v>0</v>
      </c>
      <c r="O745" s="132">
        <v>0</v>
      </c>
      <c r="P745" s="149"/>
      <c r="Q745" s="133">
        <v>0</v>
      </c>
      <c r="R745" s="131">
        <v>0</v>
      </c>
      <c r="S745" s="131">
        <v>0</v>
      </c>
      <c r="T745" s="132">
        <v>0</v>
      </c>
      <c r="U745" s="149"/>
      <c r="V745" s="133">
        <v>0</v>
      </c>
      <c r="W745" s="131">
        <v>0</v>
      </c>
      <c r="X745" s="131">
        <v>0</v>
      </c>
      <c r="Y745" s="132">
        <v>0</v>
      </c>
      <c r="Z745" s="149"/>
      <c r="AA745" s="133">
        <v>0</v>
      </c>
      <c r="AB745" s="131">
        <v>0</v>
      </c>
      <c r="AC745" s="131">
        <v>0</v>
      </c>
      <c r="AD745" s="132">
        <v>0</v>
      </c>
      <c r="AE745" s="149"/>
      <c r="AF745" s="133">
        <v>0</v>
      </c>
      <c r="AG745" s="131">
        <v>0</v>
      </c>
      <c r="AH745" s="131">
        <v>0</v>
      </c>
      <c r="AI745" s="132">
        <v>0</v>
      </c>
      <c r="AJ745" s="133">
        <f t="shared" si="316"/>
        <v>0</v>
      </c>
      <c r="AK745" s="131">
        <f t="shared" si="317"/>
        <v>0</v>
      </c>
      <c r="AL745" s="131">
        <f t="shared" si="318"/>
        <v>0</v>
      </c>
      <c r="AM745" s="131">
        <f t="shared" si="319"/>
        <v>0</v>
      </c>
      <c r="AN745" s="136">
        <f t="shared" si="320"/>
        <v>0</v>
      </c>
      <c r="AO745" s="133">
        <f t="shared" si="321"/>
        <v>0</v>
      </c>
      <c r="AP745" s="131">
        <f t="shared" si="322"/>
        <v>0</v>
      </c>
      <c r="AQ745" s="131">
        <f t="shared" si="323"/>
        <v>0</v>
      </c>
      <c r="AR745" s="131">
        <f t="shared" si="324"/>
        <v>0</v>
      </c>
      <c r="AS745" s="136">
        <f t="shared" si="325"/>
        <v>0</v>
      </c>
      <c r="AT745" s="133">
        <f t="shared" si="326"/>
        <v>0</v>
      </c>
      <c r="AU745" s="131">
        <f t="shared" si="327"/>
        <v>0</v>
      </c>
      <c r="AV745" s="131">
        <f t="shared" si="328"/>
        <v>0</v>
      </c>
      <c r="AW745" s="131">
        <f t="shared" si="329"/>
        <v>0</v>
      </c>
      <c r="AX745" s="136">
        <f t="shared" si="330"/>
        <v>0</v>
      </c>
      <c r="AY745" s="133">
        <f t="shared" si="331"/>
        <v>0</v>
      </c>
      <c r="AZ745" s="131">
        <f t="shared" si="332"/>
        <v>0</v>
      </c>
      <c r="BA745" s="131">
        <f t="shared" si="333"/>
        <v>0</v>
      </c>
      <c r="BB745" s="131">
        <f t="shared" si="334"/>
        <v>0</v>
      </c>
      <c r="BC745" s="132">
        <f t="shared" si="335"/>
        <v>0</v>
      </c>
    </row>
    <row r="746" spans="1:55" x14ac:dyDescent="0.25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49"/>
      <c r="G746" s="153">
        <f t="shared" si="312"/>
        <v>0</v>
      </c>
      <c r="H746" s="134">
        <f t="shared" si="313"/>
        <v>1</v>
      </c>
      <c r="I746" s="135">
        <f t="shared" si="314"/>
        <v>10.4</v>
      </c>
      <c r="J746" s="167">
        <f t="shared" si="315"/>
        <v>243</v>
      </c>
      <c r="K746" s="149"/>
      <c r="L746" s="130">
        <v>0</v>
      </c>
      <c r="M746" s="131">
        <v>0</v>
      </c>
      <c r="N746" s="131">
        <v>0</v>
      </c>
      <c r="O746" s="132">
        <v>20</v>
      </c>
      <c r="P746" s="149"/>
      <c r="Q746" s="133">
        <v>0</v>
      </c>
      <c r="R746" s="131">
        <v>0</v>
      </c>
      <c r="S746" s="131">
        <v>0</v>
      </c>
      <c r="T746" s="132">
        <v>20</v>
      </c>
      <c r="U746" s="149"/>
      <c r="V746" s="133">
        <v>0</v>
      </c>
      <c r="W746" s="131">
        <v>0</v>
      </c>
      <c r="X746" s="131">
        <v>0</v>
      </c>
      <c r="Y746" s="132">
        <v>0</v>
      </c>
      <c r="Z746" s="149"/>
      <c r="AA746" s="133">
        <v>0</v>
      </c>
      <c r="AB746" s="131">
        <v>1</v>
      </c>
      <c r="AC746" s="131">
        <v>10.4</v>
      </c>
      <c r="AD746" s="132">
        <v>203</v>
      </c>
      <c r="AE746" s="149"/>
      <c r="AF746" s="133">
        <v>0</v>
      </c>
      <c r="AG746" s="131">
        <v>0</v>
      </c>
      <c r="AH746" s="131">
        <v>0</v>
      </c>
      <c r="AI746" s="132">
        <v>0</v>
      </c>
      <c r="AJ746" s="133">
        <f t="shared" si="316"/>
        <v>20</v>
      </c>
      <c r="AK746" s="131">
        <f t="shared" si="317"/>
        <v>20</v>
      </c>
      <c r="AL746" s="131">
        <f t="shared" si="318"/>
        <v>0</v>
      </c>
      <c r="AM746" s="131">
        <f t="shared" si="319"/>
        <v>203</v>
      </c>
      <c r="AN746" s="136">
        <f t="shared" si="320"/>
        <v>0</v>
      </c>
      <c r="AO746" s="133">
        <f t="shared" si="321"/>
        <v>0</v>
      </c>
      <c r="AP746" s="131">
        <f t="shared" si="322"/>
        <v>0</v>
      </c>
      <c r="AQ746" s="131">
        <f t="shared" si="323"/>
        <v>0</v>
      </c>
      <c r="AR746" s="131">
        <f t="shared" si="324"/>
        <v>0</v>
      </c>
      <c r="AS746" s="136">
        <f t="shared" si="325"/>
        <v>0</v>
      </c>
      <c r="AT746" s="133">
        <f t="shared" si="326"/>
        <v>0</v>
      </c>
      <c r="AU746" s="131">
        <f t="shared" si="327"/>
        <v>0</v>
      </c>
      <c r="AV746" s="131">
        <f t="shared" si="328"/>
        <v>0</v>
      </c>
      <c r="AW746" s="131">
        <f t="shared" si="329"/>
        <v>1</v>
      </c>
      <c r="AX746" s="136">
        <f t="shared" si="330"/>
        <v>0</v>
      </c>
      <c r="AY746" s="133">
        <f t="shared" si="331"/>
        <v>0</v>
      </c>
      <c r="AZ746" s="131">
        <f t="shared" si="332"/>
        <v>0</v>
      </c>
      <c r="BA746" s="131">
        <f t="shared" si="333"/>
        <v>0</v>
      </c>
      <c r="BB746" s="131">
        <f t="shared" si="334"/>
        <v>10.4</v>
      </c>
      <c r="BC746" s="132">
        <f t="shared" si="335"/>
        <v>0</v>
      </c>
    </row>
    <row r="747" spans="1:55" x14ac:dyDescent="0.25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49"/>
      <c r="G747" s="153">
        <f t="shared" si="312"/>
        <v>0</v>
      </c>
      <c r="H747" s="134">
        <f t="shared" si="313"/>
        <v>0</v>
      </c>
      <c r="I747" s="135">
        <f t="shared" si="314"/>
        <v>0</v>
      </c>
      <c r="J747" s="167">
        <f t="shared" si="315"/>
        <v>0</v>
      </c>
      <c r="K747" s="149"/>
      <c r="L747" s="130">
        <v>0</v>
      </c>
      <c r="M747" s="131">
        <v>0</v>
      </c>
      <c r="N747" s="131">
        <v>0</v>
      </c>
      <c r="O747" s="132">
        <v>0</v>
      </c>
      <c r="P747" s="149"/>
      <c r="Q747" s="133">
        <v>0</v>
      </c>
      <c r="R747" s="131">
        <v>0</v>
      </c>
      <c r="S747" s="131">
        <v>0</v>
      </c>
      <c r="T747" s="132">
        <v>0</v>
      </c>
      <c r="U747" s="149"/>
      <c r="V747" s="133">
        <v>0</v>
      </c>
      <c r="W747" s="131">
        <v>0</v>
      </c>
      <c r="X747" s="131">
        <v>0</v>
      </c>
      <c r="Y747" s="132">
        <v>0</v>
      </c>
      <c r="Z747" s="149"/>
      <c r="AA747" s="133">
        <v>0</v>
      </c>
      <c r="AB747" s="131">
        <v>0</v>
      </c>
      <c r="AC747" s="131">
        <v>0</v>
      </c>
      <c r="AD747" s="132">
        <v>0</v>
      </c>
      <c r="AE747" s="149"/>
      <c r="AF747" s="133">
        <v>0</v>
      </c>
      <c r="AG747" s="131">
        <v>0</v>
      </c>
      <c r="AH747" s="131">
        <v>0</v>
      </c>
      <c r="AI747" s="132">
        <v>0</v>
      </c>
      <c r="AJ747" s="133">
        <f t="shared" si="316"/>
        <v>0</v>
      </c>
      <c r="AK747" s="131">
        <f t="shared" si="317"/>
        <v>0</v>
      </c>
      <c r="AL747" s="131">
        <f t="shared" si="318"/>
        <v>0</v>
      </c>
      <c r="AM747" s="131">
        <f t="shared" si="319"/>
        <v>0</v>
      </c>
      <c r="AN747" s="136">
        <f t="shared" si="320"/>
        <v>0</v>
      </c>
      <c r="AO747" s="133">
        <f t="shared" si="321"/>
        <v>0</v>
      </c>
      <c r="AP747" s="131">
        <f t="shared" si="322"/>
        <v>0</v>
      </c>
      <c r="AQ747" s="131">
        <f t="shared" si="323"/>
        <v>0</v>
      </c>
      <c r="AR747" s="131">
        <f t="shared" si="324"/>
        <v>0</v>
      </c>
      <c r="AS747" s="136">
        <f t="shared" si="325"/>
        <v>0</v>
      </c>
      <c r="AT747" s="133">
        <f t="shared" si="326"/>
        <v>0</v>
      </c>
      <c r="AU747" s="131">
        <f t="shared" si="327"/>
        <v>0</v>
      </c>
      <c r="AV747" s="131">
        <f t="shared" si="328"/>
        <v>0</v>
      </c>
      <c r="AW747" s="131">
        <f t="shared" si="329"/>
        <v>0</v>
      </c>
      <c r="AX747" s="136">
        <f t="shared" si="330"/>
        <v>0</v>
      </c>
      <c r="AY747" s="133">
        <f t="shared" si="331"/>
        <v>0</v>
      </c>
      <c r="AZ747" s="131">
        <f t="shared" si="332"/>
        <v>0</v>
      </c>
      <c r="BA747" s="131">
        <f t="shared" si="333"/>
        <v>0</v>
      </c>
      <c r="BB747" s="131">
        <f t="shared" si="334"/>
        <v>0</v>
      </c>
      <c r="BC747" s="132">
        <f t="shared" si="335"/>
        <v>0</v>
      </c>
    </row>
    <row r="748" spans="1:55" x14ac:dyDescent="0.25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49"/>
      <c r="G748" s="153">
        <f t="shared" si="312"/>
        <v>0</v>
      </c>
      <c r="H748" s="134">
        <f t="shared" si="313"/>
        <v>0</v>
      </c>
      <c r="I748" s="135">
        <f t="shared" si="314"/>
        <v>0</v>
      </c>
      <c r="J748" s="167">
        <f t="shared" si="315"/>
        <v>0</v>
      </c>
      <c r="K748" s="149"/>
      <c r="L748" s="130">
        <v>0</v>
      </c>
      <c r="M748" s="131">
        <v>0</v>
      </c>
      <c r="N748" s="131">
        <v>0</v>
      </c>
      <c r="O748" s="132">
        <v>0</v>
      </c>
      <c r="P748" s="149"/>
      <c r="Q748" s="133">
        <v>0</v>
      </c>
      <c r="R748" s="131">
        <v>0</v>
      </c>
      <c r="S748" s="131">
        <v>0</v>
      </c>
      <c r="T748" s="132">
        <v>0</v>
      </c>
      <c r="U748" s="149"/>
      <c r="V748" s="133">
        <v>0</v>
      </c>
      <c r="W748" s="131">
        <v>0</v>
      </c>
      <c r="X748" s="131">
        <v>0</v>
      </c>
      <c r="Y748" s="132">
        <v>0</v>
      </c>
      <c r="Z748" s="149"/>
      <c r="AA748" s="133">
        <v>0</v>
      </c>
      <c r="AB748" s="131">
        <v>0</v>
      </c>
      <c r="AC748" s="131">
        <v>0</v>
      </c>
      <c r="AD748" s="132">
        <v>0</v>
      </c>
      <c r="AE748" s="149"/>
      <c r="AF748" s="133">
        <v>0</v>
      </c>
      <c r="AG748" s="131">
        <v>0</v>
      </c>
      <c r="AH748" s="131">
        <v>0</v>
      </c>
      <c r="AI748" s="132">
        <v>0</v>
      </c>
      <c r="AJ748" s="133">
        <f t="shared" si="316"/>
        <v>0</v>
      </c>
      <c r="AK748" s="131">
        <f t="shared" si="317"/>
        <v>0</v>
      </c>
      <c r="AL748" s="131">
        <f t="shared" si="318"/>
        <v>0</v>
      </c>
      <c r="AM748" s="131">
        <f t="shared" si="319"/>
        <v>0</v>
      </c>
      <c r="AN748" s="136">
        <f t="shared" si="320"/>
        <v>0</v>
      </c>
      <c r="AO748" s="133">
        <f t="shared" si="321"/>
        <v>0</v>
      </c>
      <c r="AP748" s="131">
        <f t="shared" si="322"/>
        <v>0</v>
      </c>
      <c r="AQ748" s="131">
        <f t="shared" si="323"/>
        <v>0</v>
      </c>
      <c r="AR748" s="131">
        <f t="shared" si="324"/>
        <v>0</v>
      </c>
      <c r="AS748" s="136">
        <f t="shared" si="325"/>
        <v>0</v>
      </c>
      <c r="AT748" s="133">
        <f t="shared" si="326"/>
        <v>0</v>
      </c>
      <c r="AU748" s="131">
        <f t="shared" si="327"/>
        <v>0</v>
      </c>
      <c r="AV748" s="131">
        <f t="shared" si="328"/>
        <v>0</v>
      </c>
      <c r="AW748" s="131">
        <f t="shared" si="329"/>
        <v>0</v>
      </c>
      <c r="AX748" s="136">
        <f t="shared" si="330"/>
        <v>0</v>
      </c>
      <c r="AY748" s="133">
        <f t="shared" si="331"/>
        <v>0</v>
      </c>
      <c r="AZ748" s="131">
        <f t="shared" si="332"/>
        <v>0</v>
      </c>
      <c r="BA748" s="131">
        <f t="shared" si="333"/>
        <v>0</v>
      </c>
      <c r="BB748" s="131">
        <f t="shared" si="334"/>
        <v>0</v>
      </c>
      <c r="BC748" s="132">
        <f t="shared" si="335"/>
        <v>0</v>
      </c>
    </row>
    <row r="749" spans="1:55" x14ac:dyDescent="0.25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49"/>
      <c r="G749" s="153">
        <f t="shared" si="312"/>
        <v>0</v>
      </c>
      <c r="H749" s="134">
        <f t="shared" si="313"/>
        <v>0</v>
      </c>
      <c r="I749" s="135">
        <f t="shared" si="314"/>
        <v>0</v>
      </c>
      <c r="J749" s="167">
        <f t="shared" si="315"/>
        <v>0</v>
      </c>
      <c r="K749" s="149"/>
      <c r="L749" s="130">
        <v>0</v>
      </c>
      <c r="M749" s="131">
        <v>0</v>
      </c>
      <c r="N749" s="131">
        <v>0</v>
      </c>
      <c r="O749" s="132">
        <v>0</v>
      </c>
      <c r="P749" s="149"/>
      <c r="Q749" s="133">
        <v>0</v>
      </c>
      <c r="R749" s="131">
        <v>0</v>
      </c>
      <c r="S749" s="131">
        <v>0</v>
      </c>
      <c r="T749" s="132">
        <v>0</v>
      </c>
      <c r="U749" s="149"/>
      <c r="V749" s="133">
        <v>0</v>
      </c>
      <c r="W749" s="131">
        <v>0</v>
      </c>
      <c r="X749" s="131">
        <v>0</v>
      </c>
      <c r="Y749" s="132">
        <v>0</v>
      </c>
      <c r="Z749" s="149"/>
      <c r="AA749" s="133">
        <v>0</v>
      </c>
      <c r="AB749" s="131">
        <v>0</v>
      </c>
      <c r="AC749" s="131">
        <v>0</v>
      </c>
      <c r="AD749" s="132">
        <v>0</v>
      </c>
      <c r="AE749" s="149"/>
      <c r="AF749" s="133">
        <v>0</v>
      </c>
      <c r="AG749" s="131">
        <v>0</v>
      </c>
      <c r="AH749" s="131">
        <v>0</v>
      </c>
      <c r="AI749" s="132">
        <v>0</v>
      </c>
      <c r="AJ749" s="133">
        <f t="shared" si="316"/>
        <v>0</v>
      </c>
      <c r="AK749" s="131">
        <f t="shared" si="317"/>
        <v>0</v>
      </c>
      <c r="AL749" s="131">
        <f t="shared" si="318"/>
        <v>0</v>
      </c>
      <c r="AM749" s="131">
        <f t="shared" si="319"/>
        <v>0</v>
      </c>
      <c r="AN749" s="136">
        <f t="shared" si="320"/>
        <v>0</v>
      </c>
      <c r="AO749" s="133">
        <f t="shared" si="321"/>
        <v>0</v>
      </c>
      <c r="AP749" s="131">
        <f t="shared" si="322"/>
        <v>0</v>
      </c>
      <c r="AQ749" s="131">
        <f t="shared" si="323"/>
        <v>0</v>
      </c>
      <c r="AR749" s="131">
        <f t="shared" si="324"/>
        <v>0</v>
      </c>
      <c r="AS749" s="136">
        <f t="shared" si="325"/>
        <v>0</v>
      </c>
      <c r="AT749" s="133">
        <f t="shared" si="326"/>
        <v>0</v>
      </c>
      <c r="AU749" s="131">
        <f t="shared" si="327"/>
        <v>0</v>
      </c>
      <c r="AV749" s="131">
        <f t="shared" si="328"/>
        <v>0</v>
      </c>
      <c r="AW749" s="131">
        <f t="shared" si="329"/>
        <v>0</v>
      </c>
      <c r="AX749" s="136">
        <f t="shared" si="330"/>
        <v>0</v>
      </c>
      <c r="AY749" s="133">
        <f t="shared" si="331"/>
        <v>0</v>
      </c>
      <c r="AZ749" s="131">
        <f t="shared" si="332"/>
        <v>0</v>
      </c>
      <c r="BA749" s="131">
        <f t="shared" si="333"/>
        <v>0</v>
      </c>
      <c r="BB749" s="131">
        <f t="shared" si="334"/>
        <v>0</v>
      </c>
      <c r="BC749" s="132">
        <f t="shared" si="335"/>
        <v>0</v>
      </c>
    </row>
    <row r="750" spans="1:55" x14ac:dyDescent="0.25">
      <c r="A750" s="138" t="s">
        <v>1587</v>
      </c>
      <c r="B750" s="131" t="s">
        <v>39</v>
      </c>
      <c r="C750" s="131" t="s">
        <v>342</v>
      </c>
      <c r="D750" s="131" t="s">
        <v>332</v>
      </c>
      <c r="E750" s="132" t="s">
        <v>1311</v>
      </c>
      <c r="F750" s="149"/>
      <c r="G750" s="153">
        <f t="shared" si="312"/>
        <v>0</v>
      </c>
      <c r="H750" s="134">
        <f t="shared" si="313"/>
        <v>0</v>
      </c>
      <c r="I750" s="135">
        <f t="shared" si="314"/>
        <v>0</v>
      </c>
      <c r="J750" s="167">
        <f t="shared" si="315"/>
        <v>0</v>
      </c>
      <c r="K750" s="149"/>
      <c r="L750" s="130">
        <v>0</v>
      </c>
      <c r="M750" s="131">
        <v>0</v>
      </c>
      <c r="N750" s="131">
        <v>0</v>
      </c>
      <c r="O750" s="132">
        <v>0</v>
      </c>
      <c r="P750" s="149"/>
      <c r="Q750" s="133">
        <v>0</v>
      </c>
      <c r="R750" s="131">
        <v>0</v>
      </c>
      <c r="S750" s="131">
        <v>0</v>
      </c>
      <c r="T750" s="132">
        <v>0</v>
      </c>
      <c r="U750" s="149"/>
      <c r="V750" s="133">
        <v>0</v>
      </c>
      <c r="W750" s="131">
        <v>0</v>
      </c>
      <c r="X750" s="131">
        <v>0</v>
      </c>
      <c r="Y750" s="132">
        <v>0</v>
      </c>
      <c r="Z750" s="149"/>
      <c r="AA750" s="133">
        <v>0</v>
      </c>
      <c r="AB750" s="131">
        <v>0</v>
      </c>
      <c r="AC750" s="131">
        <v>0</v>
      </c>
      <c r="AD750" s="132">
        <v>0</v>
      </c>
      <c r="AE750" s="149"/>
      <c r="AF750" s="133">
        <v>0</v>
      </c>
      <c r="AG750" s="131">
        <v>0</v>
      </c>
      <c r="AH750" s="131">
        <v>0</v>
      </c>
      <c r="AI750" s="132">
        <v>0</v>
      </c>
      <c r="AJ750" s="133">
        <f t="shared" si="316"/>
        <v>0</v>
      </c>
      <c r="AK750" s="131">
        <f t="shared" si="317"/>
        <v>0</v>
      </c>
      <c r="AL750" s="131">
        <f t="shared" si="318"/>
        <v>0</v>
      </c>
      <c r="AM750" s="131">
        <f t="shared" si="319"/>
        <v>0</v>
      </c>
      <c r="AN750" s="136">
        <f t="shared" si="320"/>
        <v>0</v>
      </c>
      <c r="AO750" s="133">
        <f t="shared" si="321"/>
        <v>0</v>
      </c>
      <c r="AP750" s="131">
        <f t="shared" si="322"/>
        <v>0</v>
      </c>
      <c r="AQ750" s="131">
        <f t="shared" si="323"/>
        <v>0</v>
      </c>
      <c r="AR750" s="131">
        <f t="shared" si="324"/>
        <v>0</v>
      </c>
      <c r="AS750" s="136">
        <f t="shared" si="325"/>
        <v>0</v>
      </c>
      <c r="AT750" s="133">
        <f t="shared" si="326"/>
        <v>0</v>
      </c>
      <c r="AU750" s="131">
        <f t="shared" si="327"/>
        <v>0</v>
      </c>
      <c r="AV750" s="131">
        <f t="shared" si="328"/>
        <v>0</v>
      </c>
      <c r="AW750" s="131">
        <f t="shared" si="329"/>
        <v>0</v>
      </c>
      <c r="AX750" s="136">
        <f t="shared" si="330"/>
        <v>0</v>
      </c>
      <c r="AY750" s="133">
        <f t="shared" si="331"/>
        <v>0</v>
      </c>
      <c r="AZ750" s="131">
        <f t="shared" si="332"/>
        <v>0</v>
      </c>
      <c r="BA750" s="131">
        <f t="shared" si="333"/>
        <v>0</v>
      </c>
      <c r="BB750" s="131">
        <f t="shared" si="334"/>
        <v>0</v>
      </c>
      <c r="BC750" s="132">
        <f t="shared" si="335"/>
        <v>0</v>
      </c>
    </row>
    <row r="751" spans="1:55" x14ac:dyDescent="0.25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49"/>
      <c r="G751" s="153">
        <f t="shared" si="312"/>
        <v>0</v>
      </c>
      <c r="H751" s="134">
        <f t="shared" si="313"/>
        <v>0</v>
      </c>
      <c r="I751" s="135">
        <f t="shared" si="314"/>
        <v>0</v>
      </c>
      <c r="J751" s="167">
        <f t="shared" si="315"/>
        <v>0</v>
      </c>
      <c r="K751" s="149"/>
      <c r="L751" s="130">
        <v>0</v>
      </c>
      <c r="M751" s="131">
        <v>0</v>
      </c>
      <c r="N751" s="131">
        <v>0</v>
      </c>
      <c r="O751" s="132">
        <v>0</v>
      </c>
      <c r="P751" s="149"/>
      <c r="Q751" s="133">
        <v>0</v>
      </c>
      <c r="R751" s="131">
        <v>0</v>
      </c>
      <c r="S751" s="131">
        <v>0</v>
      </c>
      <c r="T751" s="132">
        <v>0</v>
      </c>
      <c r="U751" s="149"/>
      <c r="V751" s="133">
        <v>0</v>
      </c>
      <c r="W751" s="131">
        <v>0</v>
      </c>
      <c r="X751" s="131">
        <v>0</v>
      </c>
      <c r="Y751" s="132">
        <v>0</v>
      </c>
      <c r="Z751" s="149"/>
      <c r="AA751" s="133">
        <v>0</v>
      </c>
      <c r="AB751" s="131">
        <v>0</v>
      </c>
      <c r="AC751" s="131">
        <v>0</v>
      </c>
      <c r="AD751" s="132">
        <v>0</v>
      </c>
      <c r="AE751" s="149"/>
      <c r="AF751" s="133">
        <v>0</v>
      </c>
      <c r="AG751" s="131">
        <v>0</v>
      </c>
      <c r="AH751" s="131">
        <v>0</v>
      </c>
      <c r="AI751" s="132">
        <v>0</v>
      </c>
      <c r="AJ751" s="133">
        <f t="shared" si="316"/>
        <v>0</v>
      </c>
      <c r="AK751" s="131">
        <f t="shared" si="317"/>
        <v>0</v>
      </c>
      <c r="AL751" s="131">
        <f t="shared" si="318"/>
        <v>0</v>
      </c>
      <c r="AM751" s="131">
        <f t="shared" si="319"/>
        <v>0</v>
      </c>
      <c r="AN751" s="136">
        <f t="shared" si="320"/>
        <v>0</v>
      </c>
      <c r="AO751" s="133">
        <f t="shared" si="321"/>
        <v>0</v>
      </c>
      <c r="AP751" s="131">
        <f t="shared" si="322"/>
        <v>0</v>
      </c>
      <c r="AQ751" s="131">
        <f t="shared" si="323"/>
        <v>0</v>
      </c>
      <c r="AR751" s="131">
        <f t="shared" si="324"/>
        <v>0</v>
      </c>
      <c r="AS751" s="136">
        <f t="shared" si="325"/>
        <v>0</v>
      </c>
      <c r="AT751" s="133">
        <f t="shared" si="326"/>
        <v>0</v>
      </c>
      <c r="AU751" s="131">
        <f t="shared" si="327"/>
        <v>0</v>
      </c>
      <c r="AV751" s="131">
        <f t="shared" si="328"/>
        <v>0</v>
      </c>
      <c r="AW751" s="131">
        <f t="shared" si="329"/>
        <v>0</v>
      </c>
      <c r="AX751" s="136">
        <f t="shared" si="330"/>
        <v>0</v>
      </c>
      <c r="AY751" s="133">
        <f t="shared" si="331"/>
        <v>0</v>
      </c>
      <c r="AZ751" s="131">
        <f t="shared" si="332"/>
        <v>0</v>
      </c>
      <c r="BA751" s="131">
        <f t="shared" si="333"/>
        <v>0</v>
      </c>
      <c r="BB751" s="131">
        <f t="shared" si="334"/>
        <v>0</v>
      </c>
      <c r="BC751" s="132">
        <f t="shared" si="335"/>
        <v>0</v>
      </c>
    </row>
    <row r="752" spans="1:55" x14ac:dyDescent="0.25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49"/>
      <c r="G752" s="153">
        <f t="shared" si="312"/>
        <v>0</v>
      </c>
      <c r="H752" s="134">
        <f t="shared" si="313"/>
        <v>0</v>
      </c>
      <c r="I752" s="135">
        <f t="shared" si="314"/>
        <v>0</v>
      </c>
      <c r="J752" s="167">
        <f t="shared" si="315"/>
        <v>0</v>
      </c>
      <c r="K752" s="149"/>
      <c r="L752" s="130">
        <v>0</v>
      </c>
      <c r="M752" s="131">
        <v>0</v>
      </c>
      <c r="N752" s="131">
        <v>0</v>
      </c>
      <c r="O752" s="132">
        <v>0</v>
      </c>
      <c r="P752" s="149"/>
      <c r="Q752" s="133">
        <v>0</v>
      </c>
      <c r="R752" s="131">
        <v>0</v>
      </c>
      <c r="S752" s="131">
        <v>0</v>
      </c>
      <c r="T752" s="132">
        <v>0</v>
      </c>
      <c r="U752" s="149"/>
      <c r="V752" s="133">
        <v>0</v>
      </c>
      <c r="W752" s="131">
        <v>0</v>
      </c>
      <c r="X752" s="131">
        <v>0</v>
      </c>
      <c r="Y752" s="132">
        <v>0</v>
      </c>
      <c r="Z752" s="149"/>
      <c r="AA752" s="133">
        <v>0</v>
      </c>
      <c r="AB752" s="131">
        <v>0</v>
      </c>
      <c r="AC752" s="131">
        <v>0</v>
      </c>
      <c r="AD752" s="132">
        <v>0</v>
      </c>
      <c r="AE752" s="149"/>
      <c r="AF752" s="133">
        <v>0</v>
      </c>
      <c r="AG752" s="131">
        <v>0</v>
      </c>
      <c r="AH752" s="131">
        <v>0</v>
      </c>
      <c r="AI752" s="132">
        <v>0</v>
      </c>
      <c r="AJ752" s="133">
        <f t="shared" si="316"/>
        <v>0</v>
      </c>
      <c r="AK752" s="131">
        <f t="shared" si="317"/>
        <v>0</v>
      </c>
      <c r="AL752" s="131">
        <f t="shared" si="318"/>
        <v>0</v>
      </c>
      <c r="AM752" s="131">
        <f t="shared" si="319"/>
        <v>0</v>
      </c>
      <c r="AN752" s="136">
        <f t="shared" si="320"/>
        <v>0</v>
      </c>
      <c r="AO752" s="133">
        <f t="shared" si="321"/>
        <v>0</v>
      </c>
      <c r="AP752" s="131">
        <f t="shared" si="322"/>
        <v>0</v>
      </c>
      <c r="AQ752" s="131">
        <f t="shared" si="323"/>
        <v>0</v>
      </c>
      <c r="AR752" s="131">
        <f t="shared" si="324"/>
        <v>0</v>
      </c>
      <c r="AS752" s="136">
        <f t="shared" si="325"/>
        <v>0</v>
      </c>
      <c r="AT752" s="133">
        <f t="shared" si="326"/>
        <v>0</v>
      </c>
      <c r="AU752" s="131">
        <f t="shared" si="327"/>
        <v>0</v>
      </c>
      <c r="AV752" s="131">
        <f t="shared" si="328"/>
        <v>0</v>
      </c>
      <c r="AW752" s="131">
        <f t="shared" si="329"/>
        <v>0</v>
      </c>
      <c r="AX752" s="136">
        <f t="shared" si="330"/>
        <v>0</v>
      </c>
      <c r="AY752" s="133">
        <f t="shared" si="331"/>
        <v>0</v>
      </c>
      <c r="AZ752" s="131">
        <f t="shared" si="332"/>
        <v>0</v>
      </c>
      <c r="BA752" s="131">
        <f t="shared" si="333"/>
        <v>0</v>
      </c>
      <c r="BB752" s="131">
        <f t="shared" si="334"/>
        <v>0</v>
      </c>
      <c r="BC752" s="132">
        <f t="shared" si="335"/>
        <v>0</v>
      </c>
    </row>
    <row r="753" spans="1:55" x14ac:dyDescent="0.25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1311</v>
      </c>
      <c r="F753" s="149"/>
      <c r="G753" s="153">
        <f t="shared" si="312"/>
        <v>0</v>
      </c>
      <c r="H753" s="134">
        <f t="shared" si="313"/>
        <v>0</v>
      </c>
      <c r="I753" s="135">
        <f t="shared" si="314"/>
        <v>0</v>
      </c>
      <c r="J753" s="167">
        <f t="shared" si="315"/>
        <v>0</v>
      </c>
      <c r="K753" s="149"/>
      <c r="L753" s="130">
        <v>0</v>
      </c>
      <c r="M753" s="131">
        <v>0</v>
      </c>
      <c r="N753" s="131">
        <v>0</v>
      </c>
      <c r="O753" s="132">
        <v>0</v>
      </c>
      <c r="P753" s="149"/>
      <c r="Q753" s="133">
        <v>0</v>
      </c>
      <c r="R753" s="131">
        <v>0</v>
      </c>
      <c r="S753" s="131">
        <v>0</v>
      </c>
      <c r="T753" s="132">
        <v>0</v>
      </c>
      <c r="U753" s="149"/>
      <c r="V753" s="133">
        <v>0</v>
      </c>
      <c r="W753" s="131">
        <v>0</v>
      </c>
      <c r="X753" s="131">
        <v>0</v>
      </c>
      <c r="Y753" s="132">
        <v>0</v>
      </c>
      <c r="Z753" s="149"/>
      <c r="AA753" s="133">
        <v>0</v>
      </c>
      <c r="AB753" s="131">
        <v>0</v>
      </c>
      <c r="AC753" s="131">
        <v>0</v>
      </c>
      <c r="AD753" s="132">
        <v>0</v>
      </c>
      <c r="AE753" s="149"/>
      <c r="AF753" s="133">
        <v>0</v>
      </c>
      <c r="AG753" s="131">
        <v>0</v>
      </c>
      <c r="AH753" s="131">
        <v>0</v>
      </c>
      <c r="AI753" s="132">
        <v>0</v>
      </c>
      <c r="AJ753" s="133">
        <f t="shared" si="316"/>
        <v>0</v>
      </c>
      <c r="AK753" s="131">
        <f t="shared" si="317"/>
        <v>0</v>
      </c>
      <c r="AL753" s="131">
        <f t="shared" si="318"/>
        <v>0</v>
      </c>
      <c r="AM753" s="131">
        <f t="shared" si="319"/>
        <v>0</v>
      </c>
      <c r="AN753" s="136">
        <f t="shared" si="320"/>
        <v>0</v>
      </c>
      <c r="AO753" s="133">
        <f t="shared" si="321"/>
        <v>0</v>
      </c>
      <c r="AP753" s="131">
        <f t="shared" si="322"/>
        <v>0</v>
      </c>
      <c r="AQ753" s="131">
        <f t="shared" si="323"/>
        <v>0</v>
      </c>
      <c r="AR753" s="131">
        <f t="shared" si="324"/>
        <v>0</v>
      </c>
      <c r="AS753" s="136">
        <f t="shared" si="325"/>
        <v>0</v>
      </c>
      <c r="AT753" s="133">
        <f t="shared" si="326"/>
        <v>0</v>
      </c>
      <c r="AU753" s="131">
        <f t="shared" si="327"/>
        <v>0</v>
      </c>
      <c r="AV753" s="131">
        <f t="shared" si="328"/>
        <v>0</v>
      </c>
      <c r="AW753" s="131">
        <f t="shared" si="329"/>
        <v>0</v>
      </c>
      <c r="AX753" s="136">
        <f t="shared" si="330"/>
        <v>0</v>
      </c>
      <c r="AY753" s="133">
        <f t="shared" si="331"/>
        <v>0</v>
      </c>
      <c r="AZ753" s="131">
        <f t="shared" si="332"/>
        <v>0</v>
      </c>
      <c r="BA753" s="131">
        <f t="shared" si="333"/>
        <v>0</v>
      </c>
      <c r="BB753" s="131">
        <f t="shared" si="334"/>
        <v>0</v>
      </c>
      <c r="BC753" s="132">
        <f t="shared" si="335"/>
        <v>0</v>
      </c>
    </row>
    <row r="754" spans="1:55" x14ac:dyDescent="0.25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1311</v>
      </c>
      <c r="F754" s="149"/>
      <c r="G754" s="153">
        <f t="shared" si="312"/>
        <v>0</v>
      </c>
      <c r="H754" s="134">
        <f t="shared" si="313"/>
        <v>0</v>
      </c>
      <c r="I754" s="135">
        <f t="shared" si="314"/>
        <v>0</v>
      </c>
      <c r="J754" s="167">
        <f t="shared" si="315"/>
        <v>0</v>
      </c>
      <c r="K754" s="149"/>
      <c r="L754" s="130">
        <v>0</v>
      </c>
      <c r="M754" s="131">
        <v>0</v>
      </c>
      <c r="N754" s="131">
        <v>0</v>
      </c>
      <c r="O754" s="132">
        <v>0</v>
      </c>
      <c r="P754" s="149"/>
      <c r="Q754" s="133">
        <v>0</v>
      </c>
      <c r="R754" s="131">
        <v>0</v>
      </c>
      <c r="S754" s="131">
        <v>0</v>
      </c>
      <c r="T754" s="132">
        <v>0</v>
      </c>
      <c r="U754" s="149"/>
      <c r="V754" s="133">
        <v>0</v>
      </c>
      <c r="W754" s="131">
        <v>0</v>
      </c>
      <c r="X754" s="131">
        <v>0</v>
      </c>
      <c r="Y754" s="132">
        <v>0</v>
      </c>
      <c r="Z754" s="149"/>
      <c r="AA754" s="133">
        <v>0</v>
      </c>
      <c r="AB754" s="131">
        <v>0</v>
      </c>
      <c r="AC754" s="131">
        <v>0</v>
      </c>
      <c r="AD754" s="132">
        <v>0</v>
      </c>
      <c r="AE754" s="149"/>
      <c r="AF754" s="133">
        <v>0</v>
      </c>
      <c r="AG754" s="131">
        <v>0</v>
      </c>
      <c r="AH754" s="131">
        <v>0</v>
      </c>
      <c r="AI754" s="132">
        <v>0</v>
      </c>
      <c r="AJ754" s="133">
        <f t="shared" si="316"/>
        <v>0</v>
      </c>
      <c r="AK754" s="131">
        <f t="shared" si="317"/>
        <v>0</v>
      </c>
      <c r="AL754" s="131">
        <f t="shared" si="318"/>
        <v>0</v>
      </c>
      <c r="AM754" s="131">
        <f t="shared" si="319"/>
        <v>0</v>
      </c>
      <c r="AN754" s="136">
        <f t="shared" si="320"/>
        <v>0</v>
      </c>
      <c r="AO754" s="133">
        <f t="shared" si="321"/>
        <v>0</v>
      </c>
      <c r="AP754" s="131">
        <f t="shared" si="322"/>
        <v>0</v>
      </c>
      <c r="AQ754" s="131">
        <f t="shared" si="323"/>
        <v>0</v>
      </c>
      <c r="AR754" s="131">
        <f t="shared" si="324"/>
        <v>0</v>
      </c>
      <c r="AS754" s="136">
        <f t="shared" si="325"/>
        <v>0</v>
      </c>
      <c r="AT754" s="133">
        <f t="shared" si="326"/>
        <v>0</v>
      </c>
      <c r="AU754" s="131">
        <f t="shared" si="327"/>
        <v>0</v>
      </c>
      <c r="AV754" s="131">
        <f t="shared" si="328"/>
        <v>0</v>
      </c>
      <c r="AW754" s="131">
        <f t="shared" si="329"/>
        <v>0</v>
      </c>
      <c r="AX754" s="136">
        <f t="shared" si="330"/>
        <v>0</v>
      </c>
      <c r="AY754" s="133">
        <f t="shared" si="331"/>
        <v>0</v>
      </c>
      <c r="AZ754" s="131">
        <f t="shared" si="332"/>
        <v>0</v>
      </c>
      <c r="BA754" s="131">
        <f t="shared" si="333"/>
        <v>0</v>
      </c>
      <c r="BB754" s="131">
        <f t="shared" si="334"/>
        <v>0</v>
      </c>
      <c r="BC754" s="132">
        <f t="shared" si="335"/>
        <v>0</v>
      </c>
    </row>
    <row r="755" spans="1:55" x14ac:dyDescent="0.25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49"/>
      <c r="G755" s="153">
        <f t="shared" si="312"/>
        <v>3</v>
      </c>
      <c r="H755" s="134">
        <f t="shared" si="313"/>
        <v>0</v>
      </c>
      <c r="I755" s="135">
        <f t="shared" si="314"/>
        <v>2.2999999999999998</v>
      </c>
      <c r="J755" s="167">
        <f t="shared" si="315"/>
        <v>389</v>
      </c>
      <c r="K755" s="149"/>
      <c r="L755" s="130">
        <v>1</v>
      </c>
      <c r="M755" s="131">
        <v>0</v>
      </c>
      <c r="N755" s="131">
        <v>0.9</v>
      </c>
      <c r="O755" s="132">
        <v>91</v>
      </c>
      <c r="P755" s="149"/>
      <c r="Q755" s="133">
        <v>0</v>
      </c>
      <c r="R755" s="131">
        <v>0</v>
      </c>
      <c r="S755" s="131">
        <v>0</v>
      </c>
      <c r="T755" s="132">
        <v>20</v>
      </c>
      <c r="U755" s="149"/>
      <c r="V755" s="133">
        <v>2</v>
      </c>
      <c r="W755" s="131">
        <v>0</v>
      </c>
      <c r="X755" s="131">
        <v>1.4</v>
      </c>
      <c r="Y755" s="132">
        <v>258</v>
      </c>
      <c r="Z755" s="149"/>
      <c r="AA755" s="133">
        <v>0</v>
      </c>
      <c r="AB755" s="131">
        <v>0</v>
      </c>
      <c r="AC755" s="131">
        <v>0</v>
      </c>
      <c r="AD755" s="132">
        <v>20</v>
      </c>
      <c r="AE755" s="149"/>
      <c r="AF755" s="133">
        <v>0</v>
      </c>
      <c r="AG755" s="131">
        <v>0</v>
      </c>
      <c r="AH755" s="131">
        <v>0</v>
      </c>
      <c r="AI755" s="132">
        <v>0</v>
      </c>
      <c r="AJ755" s="133">
        <f t="shared" si="316"/>
        <v>91</v>
      </c>
      <c r="AK755" s="131">
        <f t="shared" si="317"/>
        <v>20</v>
      </c>
      <c r="AL755" s="131">
        <f t="shared" si="318"/>
        <v>258</v>
      </c>
      <c r="AM755" s="131">
        <f t="shared" si="319"/>
        <v>20</v>
      </c>
      <c r="AN755" s="136">
        <f t="shared" si="320"/>
        <v>0</v>
      </c>
      <c r="AO755" s="133">
        <f t="shared" si="321"/>
        <v>1</v>
      </c>
      <c r="AP755" s="131">
        <f t="shared" si="322"/>
        <v>0</v>
      </c>
      <c r="AQ755" s="131">
        <f t="shared" si="323"/>
        <v>2</v>
      </c>
      <c r="AR755" s="131">
        <f t="shared" si="324"/>
        <v>0</v>
      </c>
      <c r="AS755" s="136">
        <f t="shared" si="325"/>
        <v>0</v>
      </c>
      <c r="AT755" s="133">
        <f t="shared" si="326"/>
        <v>0</v>
      </c>
      <c r="AU755" s="131">
        <f t="shared" si="327"/>
        <v>0</v>
      </c>
      <c r="AV755" s="131">
        <f t="shared" si="328"/>
        <v>0</v>
      </c>
      <c r="AW755" s="131">
        <f t="shared" si="329"/>
        <v>0</v>
      </c>
      <c r="AX755" s="136">
        <f t="shared" si="330"/>
        <v>0</v>
      </c>
      <c r="AY755" s="133">
        <f t="shared" si="331"/>
        <v>0.9</v>
      </c>
      <c r="AZ755" s="131">
        <f t="shared" si="332"/>
        <v>0</v>
      </c>
      <c r="BA755" s="131">
        <f t="shared" si="333"/>
        <v>1.4</v>
      </c>
      <c r="BB755" s="131">
        <f t="shared" si="334"/>
        <v>0</v>
      </c>
      <c r="BC755" s="132">
        <f t="shared" si="335"/>
        <v>0</v>
      </c>
    </row>
    <row r="756" spans="1:55" x14ac:dyDescent="0.25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49"/>
      <c r="G756" s="153">
        <f t="shared" si="312"/>
        <v>0</v>
      </c>
      <c r="H756" s="134">
        <f t="shared" si="313"/>
        <v>0</v>
      </c>
      <c r="I756" s="135">
        <f t="shared" si="314"/>
        <v>0</v>
      </c>
      <c r="J756" s="167">
        <f t="shared" si="315"/>
        <v>0</v>
      </c>
      <c r="K756" s="149"/>
      <c r="L756" s="130">
        <v>0</v>
      </c>
      <c r="M756" s="131">
        <v>0</v>
      </c>
      <c r="N756" s="131">
        <v>0</v>
      </c>
      <c r="O756" s="132">
        <v>0</v>
      </c>
      <c r="P756" s="149"/>
      <c r="Q756" s="133">
        <v>0</v>
      </c>
      <c r="R756" s="131">
        <v>0</v>
      </c>
      <c r="S756" s="131">
        <v>0</v>
      </c>
      <c r="T756" s="132">
        <v>0</v>
      </c>
      <c r="U756" s="149"/>
      <c r="V756" s="133">
        <v>0</v>
      </c>
      <c r="W756" s="131">
        <v>0</v>
      </c>
      <c r="X756" s="131">
        <v>0</v>
      </c>
      <c r="Y756" s="132">
        <v>0</v>
      </c>
      <c r="Z756" s="149"/>
      <c r="AA756" s="133">
        <v>0</v>
      </c>
      <c r="AB756" s="131">
        <v>0</v>
      </c>
      <c r="AC756" s="131">
        <v>0</v>
      </c>
      <c r="AD756" s="132">
        <v>0</v>
      </c>
      <c r="AE756" s="149"/>
      <c r="AF756" s="133">
        <v>0</v>
      </c>
      <c r="AG756" s="131">
        <v>0</v>
      </c>
      <c r="AH756" s="131">
        <v>0</v>
      </c>
      <c r="AI756" s="132">
        <v>0</v>
      </c>
      <c r="AJ756" s="133">
        <f t="shared" si="316"/>
        <v>0</v>
      </c>
      <c r="AK756" s="131">
        <f t="shared" si="317"/>
        <v>0</v>
      </c>
      <c r="AL756" s="131">
        <f t="shared" si="318"/>
        <v>0</v>
      </c>
      <c r="AM756" s="131">
        <f t="shared" si="319"/>
        <v>0</v>
      </c>
      <c r="AN756" s="136">
        <f t="shared" si="320"/>
        <v>0</v>
      </c>
      <c r="AO756" s="133">
        <f t="shared" si="321"/>
        <v>0</v>
      </c>
      <c r="AP756" s="131">
        <f t="shared" si="322"/>
        <v>0</v>
      </c>
      <c r="AQ756" s="131">
        <f t="shared" si="323"/>
        <v>0</v>
      </c>
      <c r="AR756" s="131">
        <f t="shared" si="324"/>
        <v>0</v>
      </c>
      <c r="AS756" s="136">
        <f t="shared" si="325"/>
        <v>0</v>
      </c>
      <c r="AT756" s="133">
        <f t="shared" si="326"/>
        <v>0</v>
      </c>
      <c r="AU756" s="131">
        <f t="shared" si="327"/>
        <v>0</v>
      </c>
      <c r="AV756" s="131">
        <f t="shared" si="328"/>
        <v>0</v>
      </c>
      <c r="AW756" s="131">
        <f t="shared" si="329"/>
        <v>0</v>
      </c>
      <c r="AX756" s="136">
        <f t="shared" si="330"/>
        <v>0</v>
      </c>
      <c r="AY756" s="133">
        <f t="shared" si="331"/>
        <v>0</v>
      </c>
      <c r="AZ756" s="131">
        <f t="shared" si="332"/>
        <v>0</v>
      </c>
      <c r="BA756" s="131">
        <f t="shared" si="333"/>
        <v>0</v>
      </c>
      <c r="BB756" s="131">
        <f t="shared" si="334"/>
        <v>0</v>
      </c>
      <c r="BC756" s="132">
        <f t="shared" si="335"/>
        <v>0</v>
      </c>
    </row>
    <row r="757" spans="1:55" x14ac:dyDescent="0.25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49"/>
      <c r="G757" s="153">
        <f t="shared" si="312"/>
        <v>0</v>
      </c>
      <c r="H757" s="134">
        <f t="shared" si="313"/>
        <v>0</v>
      </c>
      <c r="I757" s="135">
        <f t="shared" si="314"/>
        <v>0</v>
      </c>
      <c r="J757" s="167">
        <f t="shared" si="315"/>
        <v>0</v>
      </c>
      <c r="K757" s="149"/>
      <c r="L757" s="130">
        <v>0</v>
      </c>
      <c r="M757" s="131">
        <v>0</v>
      </c>
      <c r="N757" s="131">
        <v>0</v>
      </c>
      <c r="O757" s="132">
        <v>0</v>
      </c>
      <c r="P757" s="149"/>
      <c r="Q757" s="133">
        <v>0</v>
      </c>
      <c r="R757" s="131">
        <v>0</v>
      </c>
      <c r="S757" s="131">
        <v>0</v>
      </c>
      <c r="T757" s="132">
        <v>0</v>
      </c>
      <c r="U757" s="149"/>
      <c r="V757" s="133">
        <v>0</v>
      </c>
      <c r="W757" s="131">
        <v>0</v>
      </c>
      <c r="X757" s="131">
        <v>0</v>
      </c>
      <c r="Y757" s="132">
        <v>0</v>
      </c>
      <c r="Z757" s="149"/>
      <c r="AA757" s="133">
        <v>0</v>
      </c>
      <c r="AB757" s="131">
        <v>0</v>
      </c>
      <c r="AC757" s="131">
        <v>0</v>
      </c>
      <c r="AD757" s="132">
        <v>0</v>
      </c>
      <c r="AE757" s="149"/>
      <c r="AF757" s="133">
        <v>0</v>
      </c>
      <c r="AG757" s="131">
        <v>0</v>
      </c>
      <c r="AH757" s="131">
        <v>0</v>
      </c>
      <c r="AI757" s="132">
        <v>0</v>
      </c>
      <c r="AJ757" s="133">
        <f t="shared" si="316"/>
        <v>0</v>
      </c>
      <c r="AK757" s="131">
        <f t="shared" si="317"/>
        <v>0</v>
      </c>
      <c r="AL757" s="131">
        <f t="shared" si="318"/>
        <v>0</v>
      </c>
      <c r="AM757" s="131">
        <f t="shared" si="319"/>
        <v>0</v>
      </c>
      <c r="AN757" s="136">
        <f t="shared" si="320"/>
        <v>0</v>
      </c>
      <c r="AO757" s="133">
        <f t="shared" si="321"/>
        <v>0</v>
      </c>
      <c r="AP757" s="131">
        <f t="shared" si="322"/>
        <v>0</v>
      </c>
      <c r="AQ757" s="131">
        <f t="shared" si="323"/>
        <v>0</v>
      </c>
      <c r="AR757" s="131">
        <f t="shared" si="324"/>
        <v>0</v>
      </c>
      <c r="AS757" s="136">
        <f t="shared" si="325"/>
        <v>0</v>
      </c>
      <c r="AT757" s="133">
        <f t="shared" si="326"/>
        <v>0</v>
      </c>
      <c r="AU757" s="131">
        <f t="shared" si="327"/>
        <v>0</v>
      </c>
      <c r="AV757" s="131">
        <f t="shared" si="328"/>
        <v>0</v>
      </c>
      <c r="AW757" s="131">
        <f t="shared" si="329"/>
        <v>0</v>
      </c>
      <c r="AX757" s="136">
        <f t="shared" si="330"/>
        <v>0</v>
      </c>
      <c r="AY757" s="133">
        <f t="shared" si="331"/>
        <v>0</v>
      </c>
      <c r="AZ757" s="131">
        <f t="shared" si="332"/>
        <v>0</v>
      </c>
      <c r="BA757" s="131">
        <f t="shared" si="333"/>
        <v>0</v>
      </c>
      <c r="BB757" s="131">
        <f t="shared" si="334"/>
        <v>0</v>
      </c>
      <c r="BC757" s="132">
        <f t="shared" si="335"/>
        <v>0</v>
      </c>
    </row>
    <row r="758" spans="1:55" x14ac:dyDescent="0.25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49"/>
      <c r="G758" s="153">
        <f t="shared" si="312"/>
        <v>0</v>
      </c>
      <c r="H758" s="134">
        <f t="shared" si="313"/>
        <v>0</v>
      </c>
      <c r="I758" s="135">
        <f t="shared" si="314"/>
        <v>0</v>
      </c>
      <c r="J758" s="167">
        <f t="shared" si="315"/>
        <v>0</v>
      </c>
      <c r="K758" s="149"/>
      <c r="L758" s="130">
        <v>0</v>
      </c>
      <c r="M758" s="131">
        <v>0</v>
      </c>
      <c r="N758" s="131">
        <v>0</v>
      </c>
      <c r="O758" s="132">
        <v>0</v>
      </c>
      <c r="P758" s="149"/>
      <c r="Q758" s="133">
        <v>0</v>
      </c>
      <c r="R758" s="131">
        <v>0</v>
      </c>
      <c r="S758" s="131">
        <v>0</v>
      </c>
      <c r="T758" s="132">
        <v>0</v>
      </c>
      <c r="U758" s="149"/>
      <c r="V758" s="133">
        <v>0</v>
      </c>
      <c r="W758" s="131">
        <v>0</v>
      </c>
      <c r="X758" s="131">
        <v>0</v>
      </c>
      <c r="Y758" s="132">
        <v>0</v>
      </c>
      <c r="Z758" s="149"/>
      <c r="AA758" s="133">
        <v>0</v>
      </c>
      <c r="AB758" s="131">
        <v>0</v>
      </c>
      <c r="AC758" s="131">
        <v>0</v>
      </c>
      <c r="AD758" s="132">
        <v>0</v>
      </c>
      <c r="AE758" s="149"/>
      <c r="AF758" s="133">
        <v>0</v>
      </c>
      <c r="AG758" s="131">
        <v>0</v>
      </c>
      <c r="AH758" s="131">
        <v>0</v>
      </c>
      <c r="AI758" s="132">
        <v>0</v>
      </c>
      <c r="AJ758" s="133">
        <f t="shared" si="316"/>
        <v>0</v>
      </c>
      <c r="AK758" s="131">
        <f t="shared" si="317"/>
        <v>0</v>
      </c>
      <c r="AL758" s="131">
        <f t="shared" si="318"/>
        <v>0</v>
      </c>
      <c r="AM758" s="131">
        <f t="shared" si="319"/>
        <v>0</v>
      </c>
      <c r="AN758" s="136">
        <f t="shared" si="320"/>
        <v>0</v>
      </c>
      <c r="AO758" s="133">
        <f t="shared" si="321"/>
        <v>0</v>
      </c>
      <c r="AP758" s="131">
        <f t="shared" si="322"/>
        <v>0</v>
      </c>
      <c r="AQ758" s="131">
        <f t="shared" si="323"/>
        <v>0</v>
      </c>
      <c r="AR758" s="131">
        <f t="shared" si="324"/>
        <v>0</v>
      </c>
      <c r="AS758" s="136">
        <f t="shared" si="325"/>
        <v>0</v>
      </c>
      <c r="AT758" s="133">
        <f t="shared" si="326"/>
        <v>0</v>
      </c>
      <c r="AU758" s="131">
        <f t="shared" si="327"/>
        <v>0</v>
      </c>
      <c r="AV758" s="131">
        <f t="shared" si="328"/>
        <v>0</v>
      </c>
      <c r="AW758" s="131">
        <f t="shared" si="329"/>
        <v>0</v>
      </c>
      <c r="AX758" s="136">
        <f t="shared" si="330"/>
        <v>0</v>
      </c>
      <c r="AY758" s="133">
        <f t="shared" si="331"/>
        <v>0</v>
      </c>
      <c r="AZ758" s="131">
        <f t="shared" si="332"/>
        <v>0</v>
      </c>
      <c r="BA758" s="131">
        <f t="shared" si="333"/>
        <v>0</v>
      </c>
      <c r="BB758" s="131">
        <f t="shared" si="334"/>
        <v>0</v>
      </c>
      <c r="BC758" s="132">
        <f t="shared" si="335"/>
        <v>0</v>
      </c>
    </row>
    <row r="759" spans="1:55" x14ac:dyDescent="0.25">
      <c r="A759" s="138" t="s">
        <v>1620</v>
      </c>
      <c r="B759" s="131" t="s">
        <v>43</v>
      </c>
      <c r="C759" s="131" t="s">
        <v>1655</v>
      </c>
      <c r="D759" s="131" t="s">
        <v>408</v>
      </c>
      <c r="E759" s="132" t="s">
        <v>1311</v>
      </c>
      <c r="F759" s="149"/>
      <c r="G759" s="153">
        <f t="shared" si="312"/>
        <v>0</v>
      </c>
      <c r="H759" s="134">
        <f t="shared" si="313"/>
        <v>11</v>
      </c>
      <c r="I759" s="135">
        <f t="shared" si="314"/>
        <v>72.400000000000006</v>
      </c>
      <c r="J759" s="167">
        <f t="shared" si="315"/>
        <v>546</v>
      </c>
      <c r="K759" s="149"/>
      <c r="L759" s="130">
        <v>0</v>
      </c>
      <c r="M759" s="131">
        <v>9</v>
      </c>
      <c r="N759" s="131">
        <v>45.900000000000006</v>
      </c>
      <c r="O759" s="132">
        <v>268</v>
      </c>
      <c r="P759" s="149"/>
      <c r="Q759" s="133">
        <v>0</v>
      </c>
      <c r="R759" s="131">
        <v>0</v>
      </c>
      <c r="S759" s="131">
        <v>0</v>
      </c>
      <c r="T759" s="132">
        <v>0</v>
      </c>
      <c r="U759" s="149"/>
      <c r="V759" s="133">
        <v>0</v>
      </c>
      <c r="W759" s="131">
        <v>0</v>
      </c>
      <c r="X759" s="131">
        <v>0</v>
      </c>
      <c r="Y759" s="132">
        <v>0</v>
      </c>
      <c r="Z759" s="149"/>
      <c r="AA759" s="133">
        <v>0</v>
      </c>
      <c r="AB759" s="131">
        <v>2</v>
      </c>
      <c r="AC759" s="131">
        <v>26.5</v>
      </c>
      <c r="AD759" s="132">
        <v>258</v>
      </c>
      <c r="AE759" s="149"/>
      <c r="AF759" s="133">
        <v>0</v>
      </c>
      <c r="AG759" s="131">
        <v>0</v>
      </c>
      <c r="AH759" s="131">
        <v>0</v>
      </c>
      <c r="AI759" s="132">
        <v>20</v>
      </c>
      <c r="AJ759" s="133">
        <f t="shared" si="316"/>
        <v>268</v>
      </c>
      <c r="AK759" s="131">
        <f t="shared" si="317"/>
        <v>0</v>
      </c>
      <c r="AL759" s="131">
        <f t="shared" si="318"/>
        <v>0</v>
      </c>
      <c r="AM759" s="131">
        <f t="shared" si="319"/>
        <v>258</v>
      </c>
      <c r="AN759" s="136">
        <f t="shared" si="320"/>
        <v>20</v>
      </c>
      <c r="AO759" s="133">
        <f t="shared" si="321"/>
        <v>0</v>
      </c>
      <c r="AP759" s="131">
        <f t="shared" si="322"/>
        <v>0</v>
      </c>
      <c r="AQ759" s="131">
        <f t="shared" si="323"/>
        <v>0</v>
      </c>
      <c r="AR759" s="131">
        <f t="shared" si="324"/>
        <v>0</v>
      </c>
      <c r="AS759" s="136">
        <f t="shared" si="325"/>
        <v>0</v>
      </c>
      <c r="AT759" s="133">
        <f t="shared" si="326"/>
        <v>9</v>
      </c>
      <c r="AU759" s="131">
        <f t="shared" si="327"/>
        <v>0</v>
      </c>
      <c r="AV759" s="131">
        <f t="shared" si="328"/>
        <v>0</v>
      </c>
      <c r="AW759" s="131">
        <f t="shared" si="329"/>
        <v>2</v>
      </c>
      <c r="AX759" s="136">
        <f t="shared" si="330"/>
        <v>0</v>
      </c>
      <c r="AY759" s="133">
        <f t="shared" si="331"/>
        <v>45.900000000000006</v>
      </c>
      <c r="AZ759" s="131">
        <f t="shared" si="332"/>
        <v>0</v>
      </c>
      <c r="BA759" s="131">
        <f t="shared" si="333"/>
        <v>0</v>
      </c>
      <c r="BB759" s="131">
        <f t="shared" si="334"/>
        <v>26.5</v>
      </c>
      <c r="BC759" s="132">
        <f t="shared" si="335"/>
        <v>0</v>
      </c>
    </row>
    <row r="760" spans="1:55" x14ac:dyDescent="0.25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49"/>
      <c r="G760" s="153">
        <f t="shared" si="312"/>
        <v>0</v>
      </c>
      <c r="H760" s="134">
        <f t="shared" si="313"/>
        <v>0</v>
      </c>
      <c r="I760" s="135">
        <f t="shared" si="314"/>
        <v>0</v>
      </c>
      <c r="J760" s="167">
        <f t="shared" si="315"/>
        <v>0</v>
      </c>
      <c r="K760" s="149"/>
      <c r="L760" s="130">
        <v>0</v>
      </c>
      <c r="M760" s="131">
        <v>0</v>
      </c>
      <c r="N760" s="131">
        <v>0</v>
      </c>
      <c r="O760" s="132">
        <v>0</v>
      </c>
      <c r="P760" s="149"/>
      <c r="Q760" s="133">
        <v>0</v>
      </c>
      <c r="R760" s="131">
        <v>0</v>
      </c>
      <c r="S760" s="131">
        <v>0</v>
      </c>
      <c r="T760" s="132">
        <v>0</v>
      </c>
      <c r="U760" s="149"/>
      <c r="V760" s="133">
        <v>0</v>
      </c>
      <c r="W760" s="131">
        <v>0</v>
      </c>
      <c r="X760" s="131">
        <v>0</v>
      </c>
      <c r="Y760" s="132">
        <v>0</v>
      </c>
      <c r="Z760" s="149"/>
      <c r="AA760" s="133">
        <v>0</v>
      </c>
      <c r="AB760" s="131">
        <v>0</v>
      </c>
      <c r="AC760" s="131">
        <v>0</v>
      </c>
      <c r="AD760" s="132">
        <v>0</v>
      </c>
      <c r="AE760" s="149"/>
      <c r="AF760" s="133">
        <v>0</v>
      </c>
      <c r="AG760" s="131">
        <v>0</v>
      </c>
      <c r="AH760" s="131">
        <v>0</v>
      </c>
      <c r="AI760" s="132">
        <v>0</v>
      </c>
      <c r="AJ760" s="133">
        <f t="shared" si="316"/>
        <v>0</v>
      </c>
      <c r="AK760" s="131">
        <f t="shared" si="317"/>
        <v>0</v>
      </c>
      <c r="AL760" s="131">
        <f t="shared" si="318"/>
        <v>0</v>
      </c>
      <c r="AM760" s="131">
        <f t="shared" si="319"/>
        <v>0</v>
      </c>
      <c r="AN760" s="136">
        <f t="shared" si="320"/>
        <v>0</v>
      </c>
      <c r="AO760" s="133">
        <f t="shared" si="321"/>
        <v>0</v>
      </c>
      <c r="AP760" s="131">
        <f t="shared" si="322"/>
        <v>0</v>
      </c>
      <c r="AQ760" s="131">
        <f t="shared" si="323"/>
        <v>0</v>
      </c>
      <c r="AR760" s="131">
        <f t="shared" si="324"/>
        <v>0</v>
      </c>
      <c r="AS760" s="136">
        <f t="shared" si="325"/>
        <v>0</v>
      </c>
      <c r="AT760" s="133">
        <f t="shared" si="326"/>
        <v>0</v>
      </c>
      <c r="AU760" s="131">
        <f t="shared" si="327"/>
        <v>0</v>
      </c>
      <c r="AV760" s="131">
        <f t="shared" si="328"/>
        <v>0</v>
      </c>
      <c r="AW760" s="131">
        <f t="shared" si="329"/>
        <v>0</v>
      </c>
      <c r="AX760" s="136">
        <f t="shared" si="330"/>
        <v>0</v>
      </c>
      <c r="AY760" s="133">
        <f t="shared" si="331"/>
        <v>0</v>
      </c>
      <c r="AZ760" s="131">
        <f t="shared" si="332"/>
        <v>0</v>
      </c>
      <c r="BA760" s="131">
        <f t="shared" si="333"/>
        <v>0</v>
      </c>
      <c r="BB760" s="131">
        <f t="shared" si="334"/>
        <v>0</v>
      </c>
      <c r="BC760" s="132">
        <f t="shared" si="335"/>
        <v>0</v>
      </c>
    </row>
    <row r="761" spans="1:55" x14ac:dyDescent="0.25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49"/>
      <c r="G761" s="153">
        <f t="shared" si="312"/>
        <v>0</v>
      </c>
      <c r="H761" s="134">
        <f t="shared" si="313"/>
        <v>0</v>
      </c>
      <c r="I761" s="135">
        <f t="shared" si="314"/>
        <v>0</v>
      </c>
      <c r="J761" s="167">
        <f t="shared" si="315"/>
        <v>0</v>
      </c>
      <c r="K761" s="149"/>
      <c r="L761" s="130">
        <v>0</v>
      </c>
      <c r="M761" s="131">
        <v>0</v>
      </c>
      <c r="N761" s="131">
        <v>0</v>
      </c>
      <c r="O761" s="132">
        <v>0</v>
      </c>
      <c r="P761" s="149"/>
      <c r="Q761" s="133">
        <v>0</v>
      </c>
      <c r="R761" s="131">
        <v>0</v>
      </c>
      <c r="S761" s="131">
        <v>0</v>
      </c>
      <c r="T761" s="132">
        <v>0</v>
      </c>
      <c r="U761" s="149"/>
      <c r="V761" s="133">
        <v>0</v>
      </c>
      <c r="W761" s="131">
        <v>0</v>
      </c>
      <c r="X761" s="131">
        <v>0</v>
      </c>
      <c r="Y761" s="132">
        <v>0</v>
      </c>
      <c r="Z761" s="149"/>
      <c r="AA761" s="133">
        <v>0</v>
      </c>
      <c r="AB761" s="131">
        <v>0</v>
      </c>
      <c r="AC761" s="131">
        <v>0</v>
      </c>
      <c r="AD761" s="132">
        <v>0</v>
      </c>
      <c r="AE761" s="149"/>
      <c r="AF761" s="133">
        <v>0</v>
      </c>
      <c r="AG761" s="131">
        <v>0</v>
      </c>
      <c r="AH761" s="131">
        <v>0</v>
      </c>
      <c r="AI761" s="132">
        <v>0</v>
      </c>
      <c r="AJ761" s="133">
        <f t="shared" si="316"/>
        <v>0</v>
      </c>
      <c r="AK761" s="131">
        <f t="shared" si="317"/>
        <v>0</v>
      </c>
      <c r="AL761" s="131">
        <f t="shared" si="318"/>
        <v>0</v>
      </c>
      <c r="AM761" s="131">
        <f t="shared" si="319"/>
        <v>0</v>
      </c>
      <c r="AN761" s="136">
        <f t="shared" si="320"/>
        <v>0</v>
      </c>
      <c r="AO761" s="133">
        <f t="shared" si="321"/>
        <v>0</v>
      </c>
      <c r="AP761" s="131">
        <f t="shared" si="322"/>
        <v>0</v>
      </c>
      <c r="AQ761" s="131">
        <f t="shared" si="323"/>
        <v>0</v>
      </c>
      <c r="AR761" s="131">
        <f t="shared" si="324"/>
        <v>0</v>
      </c>
      <c r="AS761" s="136">
        <f t="shared" si="325"/>
        <v>0</v>
      </c>
      <c r="AT761" s="133">
        <f t="shared" si="326"/>
        <v>0</v>
      </c>
      <c r="AU761" s="131">
        <f t="shared" si="327"/>
        <v>0</v>
      </c>
      <c r="AV761" s="131">
        <f t="shared" si="328"/>
        <v>0</v>
      </c>
      <c r="AW761" s="131">
        <f t="shared" si="329"/>
        <v>0</v>
      </c>
      <c r="AX761" s="136">
        <f t="shared" si="330"/>
        <v>0</v>
      </c>
      <c r="AY761" s="133">
        <f t="shared" si="331"/>
        <v>0</v>
      </c>
      <c r="AZ761" s="131">
        <f t="shared" si="332"/>
        <v>0</v>
      </c>
      <c r="BA761" s="131">
        <f t="shared" si="333"/>
        <v>0</v>
      </c>
      <c r="BB761" s="131">
        <f t="shared" si="334"/>
        <v>0</v>
      </c>
      <c r="BC761" s="132">
        <f t="shared" si="335"/>
        <v>0</v>
      </c>
    </row>
    <row r="762" spans="1:55" x14ac:dyDescent="0.25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49"/>
      <c r="G762" s="153">
        <f t="shared" si="312"/>
        <v>1</v>
      </c>
      <c r="H762" s="134">
        <f t="shared" si="313"/>
        <v>1</v>
      </c>
      <c r="I762" s="135">
        <f t="shared" si="314"/>
        <v>14.200000000000001</v>
      </c>
      <c r="J762" s="167">
        <f t="shared" si="315"/>
        <v>310</v>
      </c>
      <c r="K762" s="149"/>
      <c r="L762" s="130">
        <v>0</v>
      </c>
      <c r="M762" s="131">
        <v>0</v>
      </c>
      <c r="N762" s="131">
        <v>0</v>
      </c>
      <c r="O762" s="132">
        <v>20</v>
      </c>
      <c r="P762" s="149"/>
      <c r="Q762" s="133">
        <v>0</v>
      </c>
      <c r="R762" s="131">
        <v>0</v>
      </c>
      <c r="S762" s="131">
        <v>0</v>
      </c>
      <c r="T762" s="132">
        <v>20</v>
      </c>
      <c r="U762" s="149"/>
      <c r="V762" s="133">
        <v>0</v>
      </c>
      <c r="W762" s="131">
        <v>0</v>
      </c>
      <c r="X762" s="131">
        <v>0</v>
      </c>
      <c r="Y762" s="132">
        <v>0</v>
      </c>
      <c r="Z762" s="149"/>
      <c r="AA762" s="133">
        <v>0</v>
      </c>
      <c r="AB762" s="131">
        <v>0</v>
      </c>
      <c r="AC762" s="131">
        <v>0</v>
      </c>
      <c r="AD762" s="132">
        <v>0</v>
      </c>
      <c r="AE762" s="149"/>
      <c r="AF762" s="133">
        <v>1</v>
      </c>
      <c r="AG762" s="131">
        <v>1</v>
      </c>
      <c r="AH762" s="131">
        <v>14.200000000000001</v>
      </c>
      <c r="AI762" s="132">
        <v>270</v>
      </c>
      <c r="AJ762" s="133">
        <f t="shared" si="316"/>
        <v>20</v>
      </c>
      <c r="AK762" s="131">
        <f t="shared" si="317"/>
        <v>20</v>
      </c>
      <c r="AL762" s="131">
        <f t="shared" si="318"/>
        <v>0</v>
      </c>
      <c r="AM762" s="131">
        <f t="shared" si="319"/>
        <v>0</v>
      </c>
      <c r="AN762" s="136">
        <f t="shared" si="320"/>
        <v>270</v>
      </c>
      <c r="AO762" s="133">
        <f t="shared" si="321"/>
        <v>0</v>
      </c>
      <c r="AP762" s="131">
        <f t="shared" si="322"/>
        <v>0</v>
      </c>
      <c r="AQ762" s="131">
        <f t="shared" si="323"/>
        <v>0</v>
      </c>
      <c r="AR762" s="131">
        <f t="shared" si="324"/>
        <v>0</v>
      </c>
      <c r="AS762" s="136">
        <f t="shared" si="325"/>
        <v>1</v>
      </c>
      <c r="AT762" s="133">
        <f t="shared" si="326"/>
        <v>0</v>
      </c>
      <c r="AU762" s="131">
        <f t="shared" si="327"/>
        <v>0</v>
      </c>
      <c r="AV762" s="131">
        <f t="shared" si="328"/>
        <v>0</v>
      </c>
      <c r="AW762" s="131">
        <f t="shared" si="329"/>
        <v>0</v>
      </c>
      <c r="AX762" s="136">
        <f t="shared" si="330"/>
        <v>1</v>
      </c>
      <c r="AY762" s="133">
        <f t="shared" si="331"/>
        <v>0</v>
      </c>
      <c r="AZ762" s="131">
        <f t="shared" si="332"/>
        <v>0</v>
      </c>
      <c r="BA762" s="131">
        <f t="shared" si="333"/>
        <v>0</v>
      </c>
      <c r="BB762" s="131">
        <f t="shared" si="334"/>
        <v>0</v>
      </c>
      <c r="BC762" s="132">
        <f t="shared" si="335"/>
        <v>14.200000000000001</v>
      </c>
    </row>
    <row r="763" spans="1:55" x14ac:dyDescent="0.25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49"/>
      <c r="G763" s="153">
        <f t="shared" si="312"/>
        <v>1</v>
      </c>
      <c r="H763" s="134">
        <f t="shared" si="313"/>
        <v>7</v>
      </c>
      <c r="I763" s="135">
        <f t="shared" si="314"/>
        <v>45.3</v>
      </c>
      <c r="J763" s="167">
        <f t="shared" si="315"/>
        <v>882</v>
      </c>
      <c r="K763" s="149"/>
      <c r="L763" s="130">
        <v>0</v>
      </c>
      <c r="M763" s="131">
        <v>2</v>
      </c>
      <c r="N763" s="131">
        <v>12.1</v>
      </c>
      <c r="O763" s="132">
        <v>174</v>
      </c>
      <c r="P763" s="149"/>
      <c r="Q763" s="133">
        <v>0</v>
      </c>
      <c r="R763" s="131">
        <v>2</v>
      </c>
      <c r="S763" s="131">
        <v>17.7</v>
      </c>
      <c r="T763" s="132">
        <v>275</v>
      </c>
      <c r="U763" s="149"/>
      <c r="V763" s="133">
        <v>0</v>
      </c>
      <c r="W763" s="131">
        <v>0</v>
      </c>
      <c r="X763" s="131">
        <v>0</v>
      </c>
      <c r="Y763" s="132">
        <v>20</v>
      </c>
      <c r="Z763" s="149"/>
      <c r="AA763" s="133">
        <v>1</v>
      </c>
      <c r="AB763" s="131">
        <v>0</v>
      </c>
      <c r="AC763" s="131">
        <v>1.8</v>
      </c>
      <c r="AD763" s="132">
        <v>164</v>
      </c>
      <c r="AE763" s="149"/>
      <c r="AF763" s="133">
        <v>0</v>
      </c>
      <c r="AG763" s="131">
        <v>3</v>
      </c>
      <c r="AH763" s="131">
        <v>13.700000000000001</v>
      </c>
      <c r="AI763" s="132">
        <v>269</v>
      </c>
      <c r="AJ763" s="133">
        <f t="shared" si="316"/>
        <v>174</v>
      </c>
      <c r="AK763" s="131">
        <f t="shared" si="317"/>
        <v>275</v>
      </c>
      <c r="AL763" s="131">
        <f t="shared" si="318"/>
        <v>20</v>
      </c>
      <c r="AM763" s="131">
        <f t="shared" si="319"/>
        <v>164</v>
      </c>
      <c r="AN763" s="136">
        <f t="shared" si="320"/>
        <v>269</v>
      </c>
      <c r="AO763" s="133">
        <f t="shared" si="321"/>
        <v>0</v>
      </c>
      <c r="AP763" s="131">
        <f t="shared" si="322"/>
        <v>0</v>
      </c>
      <c r="AQ763" s="131">
        <f t="shared" si="323"/>
        <v>0</v>
      </c>
      <c r="AR763" s="131">
        <f t="shared" si="324"/>
        <v>1</v>
      </c>
      <c r="AS763" s="136">
        <f t="shared" si="325"/>
        <v>0</v>
      </c>
      <c r="AT763" s="133">
        <f t="shared" si="326"/>
        <v>2</v>
      </c>
      <c r="AU763" s="131">
        <f t="shared" si="327"/>
        <v>2</v>
      </c>
      <c r="AV763" s="131">
        <f t="shared" si="328"/>
        <v>0</v>
      </c>
      <c r="AW763" s="131">
        <f t="shared" si="329"/>
        <v>0</v>
      </c>
      <c r="AX763" s="136">
        <f t="shared" si="330"/>
        <v>3</v>
      </c>
      <c r="AY763" s="133">
        <f t="shared" si="331"/>
        <v>12.1</v>
      </c>
      <c r="AZ763" s="131">
        <f t="shared" si="332"/>
        <v>17.7</v>
      </c>
      <c r="BA763" s="131">
        <f t="shared" si="333"/>
        <v>0</v>
      </c>
      <c r="BB763" s="131">
        <f t="shared" si="334"/>
        <v>1.8</v>
      </c>
      <c r="BC763" s="132">
        <f t="shared" si="335"/>
        <v>13.700000000000001</v>
      </c>
    </row>
    <row r="764" spans="1:55" x14ac:dyDescent="0.25">
      <c r="A764" s="138" t="s">
        <v>1625</v>
      </c>
      <c r="B764" s="131" t="s">
        <v>44</v>
      </c>
      <c r="C764" s="131" t="s">
        <v>190</v>
      </c>
      <c r="D764" s="131" t="s">
        <v>78</v>
      </c>
      <c r="E764" s="132" t="s">
        <v>1312</v>
      </c>
      <c r="F764" s="149"/>
      <c r="G764" s="153">
        <f t="shared" si="312"/>
        <v>0</v>
      </c>
      <c r="H764" s="134">
        <f t="shared" si="313"/>
        <v>0</v>
      </c>
      <c r="I764" s="135">
        <f t="shared" si="314"/>
        <v>0</v>
      </c>
      <c r="J764" s="167">
        <f t="shared" si="315"/>
        <v>0</v>
      </c>
      <c r="K764" s="149"/>
      <c r="L764" s="130">
        <v>0</v>
      </c>
      <c r="M764" s="131">
        <v>0</v>
      </c>
      <c r="N764" s="131">
        <v>0</v>
      </c>
      <c r="O764" s="132">
        <v>0</v>
      </c>
      <c r="P764" s="149"/>
      <c r="Q764" s="133">
        <v>0</v>
      </c>
      <c r="R764" s="131">
        <v>0</v>
      </c>
      <c r="S764" s="131">
        <v>0</v>
      </c>
      <c r="T764" s="132">
        <v>0</v>
      </c>
      <c r="U764" s="149"/>
      <c r="V764" s="133">
        <v>0</v>
      </c>
      <c r="W764" s="131">
        <v>0</v>
      </c>
      <c r="X764" s="131">
        <v>0</v>
      </c>
      <c r="Y764" s="132">
        <v>0</v>
      </c>
      <c r="Z764" s="149"/>
      <c r="AA764" s="133">
        <v>0</v>
      </c>
      <c r="AB764" s="131">
        <v>0</v>
      </c>
      <c r="AC764" s="131">
        <v>0</v>
      </c>
      <c r="AD764" s="132">
        <v>0</v>
      </c>
      <c r="AE764" s="149"/>
      <c r="AF764" s="133">
        <v>0</v>
      </c>
      <c r="AG764" s="131">
        <v>0</v>
      </c>
      <c r="AH764" s="131">
        <v>0</v>
      </c>
      <c r="AI764" s="132">
        <v>0</v>
      </c>
      <c r="AJ764" s="133">
        <f t="shared" si="316"/>
        <v>0</v>
      </c>
      <c r="AK764" s="131">
        <f t="shared" si="317"/>
        <v>0</v>
      </c>
      <c r="AL764" s="131">
        <f t="shared" si="318"/>
        <v>0</v>
      </c>
      <c r="AM764" s="131">
        <f t="shared" si="319"/>
        <v>0</v>
      </c>
      <c r="AN764" s="136">
        <f t="shared" si="320"/>
        <v>0</v>
      </c>
      <c r="AO764" s="133">
        <f t="shared" si="321"/>
        <v>0</v>
      </c>
      <c r="AP764" s="131">
        <f t="shared" si="322"/>
        <v>0</v>
      </c>
      <c r="AQ764" s="131">
        <f t="shared" si="323"/>
        <v>0</v>
      </c>
      <c r="AR764" s="131">
        <f t="shared" si="324"/>
        <v>0</v>
      </c>
      <c r="AS764" s="136">
        <f t="shared" si="325"/>
        <v>0</v>
      </c>
      <c r="AT764" s="133">
        <f t="shared" si="326"/>
        <v>0</v>
      </c>
      <c r="AU764" s="131">
        <f t="shared" si="327"/>
        <v>0</v>
      </c>
      <c r="AV764" s="131">
        <f t="shared" si="328"/>
        <v>0</v>
      </c>
      <c r="AW764" s="131">
        <f t="shared" si="329"/>
        <v>0</v>
      </c>
      <c r="AX764" s="136">
        <f t="shared" si="330"/>
        <v>0</v>
      </c>
      <c r="AY764" s="133">
        <f t="shared" si="331"/>
        <v>0</v>
      </c>
      <c r="AZ764" s="131">
        <f t="shared" si="332"/>
        <v>0</v>
      </c>
      <c r="BA764" s="131">
        <f t="shared" si="333"/>
        <v>0</v>
      </c>
      <c r="BB764" s="131">
        <f t="shared" si="334"/>
        <v>0</v>
      </c>
      <c r="BC764" s="132">
        <f t="shared" si="335"/>
        <v>0</v>
      </c>
    </row>
    <row r="765" spans="1:55" x14ac:dyDescent="0.25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49"/>
      <c r="G765" s="153">
        <f t="shared" si="312"/>
        <v>1</v>
      </c>
      <c r="H765" s="134">
        <f t="shared" si="313"/>
        <v>2</v>
      </c>
      <c r="I765" s="135">
        <f t="shared" si="314"/>
        <v>11.3</v>
      </c>
      <c r="J765" s="167">
        <f t="shared" si="315"/>
        <v>225</v>
      </c>
      <c r="K765" s="149"/>
      <c r="L765" s="130">
        <v>0</v>
      </c>
      <c r="M765" s="131">
        <v>0</v>
      </c>
      <c r="N765" s="131">
        <v>0</v>
      </c>
      <c r="O765" s="132">
        <v>0</v>
      </c>
      <c r="P765" s="149"/>
      <c r="Q765" s="133">
        <v>0</v>
      </c>
      <c r="R765" s="131">
        <v>0</v>
      </c>
      <c r="S765" s="131">
        <v>0</v>
      </c>
      <c r="T765" s="132">
        <v>20</v>
      </c>
      <c r="U765" s="149"/>
      <c r="V765" s="133">
        <v>0</v>
      </c>
      <c r="W765" s="131">
        <v>0</v>
      </c>
      <c r="X765" s="131">
        <v>0</v>
      </c>
      <c r="Y765" s="132">
        <v>0</v>
      </c>
      <c r="Z765" s="149"/>
      <c r="AA765" s="133">
        <v>1</v>
      </c>
      <c r="AB765" s="131">
        <v>2</v>
      </c>
      <c r="AC765" s="131">
        <v>11.3</v>
      </c>
      <c r="AD765" s="132">
        <v>205</v>
      </c>
      <c r="AE765" s="149"/>
      <c r="AF765" s="133">
        <v>0</v>
      </c>
      <c r="AG765" s="131">
        <v>0</v>
      </c>
      <c r="AH765" s="131">
        <v>0</v>
      </c>
      <c r="AI765" s="132">
        <v>0</v>
      </c>
      <c r="AJ765" s="133">
        <f t="shared" si="316"/>
        <v>0</v>
      </c>
      <c r="AK765" s="131">
        <f t="shared" si="317"/>
        <v>20</v>
      </c>
      <c r="AL765" s="131">
        <f t="shared" si="318"/>
        <v>0</v>
      </c>
      <c r="AM765" s="131">
        <f t="shared" si="319"/>
        <v>205</v>
      </c>
      <c r="AN765" s="136">
        <f t="shared" si="320"/>
        <v>0</v>
      </c>
      <c r="AO765" s="133">
        <f t="shared" si="321"/>
        <v>0</v>
      </c>
      <c r="AP765" s="131">
        <f t="shared" si="322"/>
        <v>0</v>
      </c>
      <c r="AQ765" s="131">
        <f t="shared" si="323"/>
        <v>0</v>
      </c>
      <c r="AR765" s="131">
        <f t="shared" si="324"/>
        <v>1</v>
      </c>
      <c r="AS765" s="136">
        <f t="shared" si="325"/>
        <v>0</v>
      </c>
      <c r="AT765" s="133">
        <f t="shared" si="326"/>
        <v>0</v>
      </c>
      <c r="AU765" s="131">
        <f t="shared" si="327"/>
        <v>0</v>
      </c>
      <c r="AV765" s="131">
        <f t="shared" si="328"/>
        <v>0</v>
      </c>
      <c r="AW765" s="131">
        <f t="shared" si="329"/>
        <v>2</v>
      </c>
      <c r="AX765" s="136">
        <f t="shared" si="330"/>
        <v>0</v>
      </c>
      <c r="AY765" s="133">
        <f t="shared" si="331"/>
        <v>0</v>
      </c>
      <c r="AZ765" s="131">
        <f t="shared" si="332"/>
        <v>0</v>
      </c>
      <c r="BA765" s="131">
        <f t="shared" si="333"/>
        <v>0</v>
      </c>
      <c r="BB765" s="131">
        <f t="shared" si="334"/>
        <v>11.3</v>
      </c>
      <c r="BC765" s="132">
        <f t="shared" si="335"/>
        <v>0</v>
      </c>
    </row>
    <row r="766" spans="1:55" x14ac:dyDescent="0.25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49"/>
      <c r="G766" s="153">
        <f t="shared" si="312"/>
        <v>0</v>
      </c>
      <c r="H766" s="134">
        <f t="shared" si="313"/>
        <v>2</v>
      </c>
      <c r="I766" s="135">
        <f t="shared" si="314"/>
        <v>14.600000000000001</v>
      </c>
      <c r="J766" s="167">
        <f t="shared" si="315"/>
        <v>189</v>
      </c>
      <c r="K766" s="149"/>
      <c r="L766" s="130">
        <v>0</v>
      </c>
      <c r="M766" s="131">
        <v>2</v>
      </c>
      <c r="N766" s="131">
        <v>14.600000000000001</v>
      </c>
      <c r="O766" s="132">
        <v>189</v>
      </c>
      <c r="P766" s="149"/>
      <c r="Q766" s="133">
        <v>0</v>
      </c>
      <c r="R766" s="131">
        <v>0</v>
      </c>
      <c r="S766" s="131">
        <v>0</v>
      </c>
      <c r="T766" s="132">
        <v>0</v>
      </c>
      <c r="U766" s="149"/>
      <c r="V766" s="133">
        <v>0</v>
      </c>
      <c r="W766" s="131">
        <v>0</v>
      </c>
      <c r="X766" s="131">
        <v>0</v>
      </c>
      <c r="Y766" s="132">
        <v>0</v>
      </c>
      <c r="Z766" s="149"/>
      <c r="AA766" s="133">
        <v>0</v>
      </c>
      <c r="AB766" s="131">
        <v>0</v>
      </c>
      <c r="AC766" s="131">
        <v>0</v>
      </c>
      <c r="AD766" s="132">
        <v>0</v>
      </c>
      <c r="AE766" s="149"/>
      <c r="AF766" s="133">
        <v>0</v>
      </c>
      <c r="AG766" s="131">
        <v>0</v>
      </c>
      <c r="AH766" s="131">
        <v>0</v>
      </c>
      <c r="AI766" s="132">
        <v>0</v>
      </c>
      <c r="AJ766" s="133">
        <f t="shared" si="316"/>
        <v>189</v>
      </c>
      <c r="AK766" s="131">
        <f t="shared" si="317"/>
        <v>0</v>
      </c>
      <c r="AL766" s="131">
        <f t="shared" si="318"/>
        <v>0</v>
      </c>
      <c r="AM766" s="131">
        <f t="shared" si="319"/>
        <v>0</v>
      </c>
      <c r="AN766" s="136">
        <f t="shared" si="320"/>
        <v>0</v>
      </c>
      <c r="AO766" s="133">
        <f t="shared" si="321"/>
        <v>0</v>
      </c>
      <c r="AP766" s="131">
        <f t="shared" si="322"/>
        <v>0</v>
      </c>
      <c r="AQ766" s="131">
        <f t="shared" si="323"/>
        <v>0</v>
      </c>
      <c r="AR766" s="131">
        <f t="shared" si="324"/>
        <v>0</v>
      </c>
      <c r="AS766" s="136">
        <f t="shared" si="325"/>
        <v>0</v>
      </c>
      <c r="AT766" s="133">
        <f t="shared" si="326"/>
        <v>2</v>
      </c>
      <c r="AU766" s="131">
        <f t="shared" si="327"/>
        <v>0</v>
      </c>
      <c r="AV766" s="131">
        <f t="shared" si="328"/>
        <v>0</v>
      </c>
      <c r="AW766" s="131">
        <f t="shared" si="329"/>
        <v>0</v>
      </c>
      <c r="AX766" s="136">
        <f t="shared" si="330"/>
        <v>0</v>
      </c>
      <c r="AY766" s="133">
        <f t="shared" si="331"/>
        <v>14.600000000000001</v>
      </c>
      <c r="AZ766" s="131">
        <f t="shared" si="332"/>
        <v>0</v>
      </c>
      <c r="BA766" s="131">
        <f t="shared" si="333"/>
        <v>0</v>
      </c>
      <c r="BB766" s="131">
        <f t="shared" si="334"/>
        <v>0</v>
      </c>
      <c r="BC766" s="132">
        <f t="shared" si="335"/>
        <v>0</v>
      </c>
    </row>
    <row r="767" spans="1:55" x14ac:dyDescent="0.25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49"/>
      <c r="G767" s="153">
        <f t="shared" si="312"/>
        <v>0</v>
      </c>
      <c r="H767" s="134">
        <f t="shared" si="313"/>
        <v>0</v>
      </c>
      <c r="I767" s="135">
        <f t="shared" si="314"/>
        <v>0</v>
      </c>
      <c r="J767" s="167">
        <f t="shared" si="315"/>
        <v>0</v>
      </c>
      <c r="K767" s="149"/>
      <c r="L767" s="130">
        <v>0</v>
      </c>
      <c r="M767" s="131">
        <v>0</v>
      </c>
      <c r="N767" s="131">
        <v>0</v>
      </c>
      <c r="O767" s="132">
        <v>0</v>
      </c>
      <c r="P767" s="149"/>
      <c r="Q767" s="133">
        <v>0</v>
      </c>
      <c r="R767" s="131">
        <v>0</v>
      </c>
      <c r="S767" s="131">
        <v>0</v>
      </c>
      <c r="T767" s="132">
        <v>0</v>
      </c>
      <c r="U767" s="149"/>
      <c r="V767" s="133">
        <v>0</v>
      </c>
      <c r="W767" s="131">
        <v>0</v>
      </c>
      <c r="X767" s="131">
        <v>0</v>
      </c>
      <c r="Y767" s="132">
        <v>0</v>
      </c>
      <c r="Z767" s="149"/>
      <c r="AA767" s="133">
        <v>0</v>
      </c>
      <c r="AB767" s="131">
        <v>0</v>
      </c>
      <c r="AC767" s="131">
        <v>0</v>
      </c>
      <c r="AD767" s="132">
        <v>0</v>
      </c>
      <c r="AE767" s="149"/>
      <c r="AF767" s="133">
        <v>0</v>
      </c>
      <c r="AG767" s="131">
        <v>0</v>
      </c>
      <c r="AH767" s="131">
        <v>0</v>
      </c>
      <c r="AI767" s="132">
        <v>0</v>
      </c>
      <c r="AJ767" s="133">
        <f t="shared" si="316"/>
        <v>0</v>
      </c>
      <c r="AK767" s="131">
        <f t="shared" si="317"/>
        <v>0</v>
      </c>
      <c r="AL767" s="131">
        <f t="shared" si="318"/>
        <v>0</v>
      </c>
      <c r="AM767" s="131">
        <f t="shared" si="319"/>
        <v>0</v>
      </c>
      <c r="AN767" s="136">
        <f t="shared" si="320"/>
        <v>0</v>
      </c>
      <c r="AO767" s="133">
        <f t="shared" si="321"/>
        <v>0</v>
      </c>
      <c r="AP767" s="131">
        <f t="shared" si="322"/>
        <v>0</v>
      </c>
      <c r="AQ767" s="131">
        <f t="shared" si="323"/>
        <v>0</v>
      </c>
      <c r="AR767" s="131">
        <f t="shared" si="324"/>
        <v>0</v>
      </c>
      <c r="AS767" s="136">
        <f t="shared" si="325"/>
        <v>0</v>
      </c>
      <c r="AT767" s="133">
        <f t="shared" si="326"/>
        <v>0</v>
      </c>
      <c r="AU767" s="131">
        <f t="shared" si="327"/>
        <v>0</v>
      </c>
      <c r="AV767" s="131">
        <f t="shared" si="328"/>
        <v>0</v>
      </c>
      <c r="AW767" s="131">
        <f t="shared" si="329"/>
        <v>0</v>
      </c>
      <c r="AX767" s="136">
        <f t="shared" si="330"/>
        <v>0</v>
      </c>
      <c r="AY767" s="133">
        <f t="shared" si="331"/>
        <v>0</v>
      </c>
      <c r="AZ767" s="131">
        <f t="shared" si="332"/>
        <v>0</v>
      </c>
      <c r="BA767" s="131">
        <f t="shared" si="333"/>
        <v>0</v>
      </c>
      <c r="BB767" s="131">
        <f t="shared" si="334"/>
        <v>0</v>
      </c>
      <c r="BC767" s="132">
        <f t="shared" si="335"/>
        <v>0</v>
      </c>
    </row>
    <row r="768" spans="1:55" x14ac:dyDescent="0.25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49"/>
      <c r="G768" s="153">
        <f t="shared" si="312"/>
        <v>0</v>
      </c>
      <c r="H768" s="134">
        <f t="shared" si="313"/>
        <v>0</v>
      </c>
      <c r="I768" s="135">
        <f t="shared" si="314"/>
        <v>0</v>
      </c>
      <c r="J768" s="167">
        <f t="shared" si="315"/>
        <v>0</v>
      </c>
      <c r="K768" s="149"/>
      <c r="L768" s="130">
        <v>0</v>
      </c>
      <c r="M768" s="131">
        <v>0</v>
      </c>
      <c r="N768" s="131">
        <v>0</v>
      </c>
      <c r="O768" s="132">
        <v>0</v>
      </c>
      <c r="P768" s="149"/>
      <c r="Q768" s="133">
        <v>0</v>
      </c>
      <c r="R768" s="131">
        <v>0</v>
      </c>
      <c r="S768" s="131">
        <v>0</v>
      </c>
      <c r="T768" s="132">
        <v>0</v>
      </c>
      <c r="U768" s="149"/>
      <c r="V768" s="133">
        <v>0</v>
      </c>
      <c r="W768" s="131">
        <v>0</v>
      </c>
      <c r="X768" s="131">
        <v>0</v>
      </c>
      <c r="Y768" s="132">
        <v>0</v>
      </c>
      <c r="Z768" s="149"/>
      <c r="AA768" s="133">
        <v>0</v>
      </c>
      <c r="AB768" s="131">
        <v>0</v>
      </c>
      <c r="AC768" s="131">
        <v>0</v>
      </c>
      <c r="AD768" s="132">
        <v>0</v>
      </c>
      <c r="AE768" s="149"/>
      <c r="AF768" s="133">
        <v>0</v>
      </c>
      <c r="AG768" s="131">
        <v>0</v>
      </c>
      <c r="AH768" s="131">
        <v>0</v>
      </c>
      <c r="AI768" s="132">
        <v>0</v>
      </c>
      <c r="AJ768" s="133">
        <f t="shared" si="316"/>
        <v>0</v>
      </c>
      <c r="AK768" s="131">
        <f t="shared" si="317"/>
        <v>0</v>
      </c>
      <c r="AL768" s="131">
        <f t="shared" si="318"/>
        <v>0</v>
      </c>
      <c r="AM768" s="131">
        <f t="shared" si="319"/>
        <v>0</v>
      </c>
      <c r="AN768" s="136">
        <f t="shared" si="320"/>
        <v>0</v>
      </c>
      <c r="AO768" s="133">
        <f t="shared" si="321"/>
        <v>0</v>
      </c>
      <c r="AP768" s="131">
        <f t="shared" si="322"/>
        <v>0</v>
      </c>
      <c r="AQ768" s="131">
        <f t="shared" si="323"/>
        <v>0</v>
      </c>
      <c r="AR768" s="131">
        <f t="shared" si="324"/>
        <v>0</v>
      </c>
      <c r="AS768" s="136">
        <f t="shared" si="325"/>
        <v>0</v>
      </c>
      <c r="AT768" s="133">
        <f t="shared" si="326"/>
        <v>0</v>
      </c>
      <c r="AU768" s="131">
        <f t="shared" si="327"/>
        <v>0</v>
      </c>
      <c r="AV768" s="131">
        <f t="shared" si="328"/>
        <v>0</v>
      </c>
      <c r="AW768" s="131">
        <f t="shared" si="329"/>
        <v>0</v>
      </c>
      <c r="AX768" s="136">
        <f t="shared" si="330"/>
        <v>0</v>
      </c>
      <c r="AY768" s="133">
        <f t="shared" si="331"/>
        <v>0</v>
      </c>
      <c r="AZ768" s="131">
        <f t="shared" si="332"/>
        <v>0</v>
      </c>
      <c r="BA768" s="131">
        <f t="shared" si="333"/>
        <v>0</v>
      </c>
      <c r="BB768" s="131">
        <f t="shared" si="334"/>
        <v>0</v>
      </c>
      <c r="BC768" s="132">
        <f t="shared" si="335"/>
        <v>0</v>
      </c>
    </row>
    <row r="769" spans="1:55" x14ac:dyDescent="0.25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49"/>
      <c r="G769" s="153">
        <f t="shared" si="312"/>
        <v>0</v>
      </c>
      <c r="H769" s="134">
        <f t="shared" si="313"/>
        <v>0</v>
      </c>
      <c r="I769" s="135">
        <f t="shared" si="314"/>
        <v>0</v>
      </c>
      <c r="J769" s="167">
        <f t="shared" si="315"/>
        <v>0</v>
      </c>
      <c r="K769" s="149"/>
      <c r="L769" s="130">
        <v>0</v>
      </c>
      <c r="M769" s="131">
        <v>0</v>
      </c>
      <c r="N769" s="131">
        <v>0</v>
      </c>
      <c r="O769" s="132">
        <v>0</v>
      </c>
      <c r="P769" s="149"/>
      <c r="Q769" s="133">
        <v>0</v>
      </c>
      <c r="R769" s="131">
        <v>0</v>
      </c>
      <c r="S769" s="131">
        <v>0</v>
      </c>
      <c r="T769" s="132">
        <v>0</v>
      </c>
      <c r="U769" s="149"/>
      <c r="V769" s="133">
        <v>0</v>
      </c>
      <c r="W769" s="131">
        <v>0</v>
      </c>
      <c r="X769" s="131">
        <v>0</v>
      </c>
      <c r="Y769" s="132">
        <v>0</v>
      </c>
      <c r="Z769" s="149"/>
      <c r="AA769" s="133">
        <v>0</v>
      </c>
      <c r="AB769" s="131">
        <v>0</v>
      </c>
      <c r="AC769" s="131">
        <v>0</v>
      </c>
      <c r="AD769" s="132">
        <v>0</v>
      </c>
      <c r="AE769" s="149"/>
      <c r="AF769" s="133">
        <v>0</v>
      </c>
      <c r="AG769" s="131">
        <v>0</v>
      </c>
      <c r="AH769" s="131">
        <v>0</v>
      </c>
      <c r="AI769" s="132">
        <v>0</v>
      </c>
      <c r="AJ769" s="133">
        <f t="shared" si="316"/>
        <v>0</v>
      </c>
      <c r="AK769" s="131">
        <f t="shared" si="317"/>
        <v>0</v>
      </c>
      <c r="AL769" s="131">
        <f t="shared" si="318"/>
        <v>0</v>
      </c>
      <c r="AM769" s="131">
        <f t="shared" si="319"/>
        <v>0</v>
      </c>
      <c r="AN769" s="136">
        <f t="shared" si="320"/>
        <v>0</v>
      </c>
      <c r="AO769" s="133">
        <f t="shared" si="321"/>
        <v>0</v>
      </c>
      <c r="AP769" s="131">
        <f t="shared" si="322"/>
        <v>0</v>
      </c>
      <c r="AQ769" s="131">
        <f t="shared" si="323"/>
        <v>0</v>
      </c>
      <c r="AR769" s="131">
        <f t="shared" si="324"/>
        <v>0</v>
      </c>
      <c r="AS769" s="136">
        <f t="shared" si="325"/>
        <v>0</v>
      </c>
      <c r="AT769" s="133">
        <f t="shared" si="326"/>
        <v>0</v>
      </c>
      <c r="AU769" s="131">
        <f t="shared" si="327"/>
        <v>0</v>
      </c>
      <c r="AV769" s="131">
        <f t="shared" si="328"/>
        <v>0</v>
      </c>
      <c r="AW769" s="131">
        <f t="shared" si="329"/>
        <v>0</v>
      </c>
      <c r="AX769" s="136">
        <f t="shared" si="330"/>
        <v>0</v>
      </c>
      <c r="AY769" s="133">
        <f t="shared" si="331"/>
        <v>0</v>
      </c>
      <c r="AZ769" s="131">
        <f t="shared" si="332"/>
        <v>0</v>
      </c>
      <c r="BA769" s="131">
        <f t="shared" si="333"/>
        <v>0</v>
      </c>
      <c r="BB769" s="131">
        <f t="shared" si="334"/>
        <v>0</v>
      </c>
      <c r="BC769" s="132">
        <f t="shared" si="335"/>
        <v>0</v>
      </c>
    </row>
    <row r="770" spans="1:55" x14ac:dyDescent="0.25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49"/>
      <c r="G770" s="153">
        <f t="shared" si="312"/>
        <v>2</v>
      </c>
      <c r="H770" s="134">
        <f t="shared" si="313"/>
        <v>2</v>
      </c>
      <c r="I770" s="135">
        <f t="shared" si="314"/>
        <v>10.899999999999999</v>
      </c>
      <c r="J770" s="167">
        <f t="shared" si="315"/>
        <v>224</v>
      </c>
      <c r="K770" s="149"/>
      <c r="L770" s="130">
        <v>0</v>
      </c>
      <c r="M770" s="131">
        <v>0</v>
      </c>
      <c r="N770" s="131">
        <v>0</v>
      </c>
      <c r="O770" s="132">
        <v>0</v>
      </c>
      <c r="P770" s="149"/>
      <c r="Q770" s="133">
        <v>0</v>
      </c>
      <c r="R770" s="131">
        <v>0</v>
      </c>
      <c r="S770" s="131">
        <v>0</v>
      </c>
      <c r="T770" s="132">
        <v>20</v>
      </c>
      <c r="U770" s="149"/>
      <c r="V770" s="133">
        <v>0</v>
      </c>
      <c r="W770" s="131">
        <v>0</v>
      </c>
      <c r="X770" s="131">
        <v>0</v>
      </c>
      <c r="Y770" s="132">
        <v>0</v>
      </c>
      <c r="Z770" s="149"/>
      <c r="AA770" s="133">
        <v>2</v>
      </c>
      <c r="AB770" s="131">
        <v>2</v>
      </c>
      <c r="AC770" s="131">
        <v>10.899999999999999</v>
      </c>
      <c r="AD770" s="132">
        <v>204</v>
      </c>
      <c r="AE770" s="149"/>
      <c r="AF770" s="133">
        <v>0</v>
      </c>
      <c r="AG770" s="131">
        <v>0</v>
      </c>
      <c r="AH770" s="131">
        <v>0</v>
      </c>
      <c r="AI770" s="132">
        <v>0</v>
      </c>
      <c r="AJ770" s="133">
        <f t="shared" si="316"/>
        <v>0</v>
      </c>
      <c r="AK770" s="131">
        <f t="shared" si="317"/>
        <v>20</v>
      </c>
      <c r="AL770" s="131">
        <f t="shared" si="318"/>
        <v>0</v>
      </c>
      <c r="AM770" s="131">
        <f t="shared" si="319"/>
        <v>204</v>
      </c>
      <c r="AN770" s="136">
        <f t="shared" si="320"/>
        <v>0</v>
      </c>
      <c r="AO770" s="133">
        <f t="shared" si="321"/>
        <v>0</v>
      </c>
      <c r="AP770" s="131">
        <f t="shared" si="322"/>
        <v>0</v>
      </c>
      <c r="AQ770" s="131">
        <f t="shared" si="323"/>
        <v>0</v>
      </c>
      <c r="AR770" s="131">
        <f t="shared" si="324"/>
        <v>2</v>
      </c>
      <c r="AS770" s="136">
        <f t="shared" si="325"/>
        <v>0</v>
      </c>
      <c r="AT770" s="133">
        <f t="shared" si="326"/>
        <v>0</v>
      </c>
      <c r="AU770" s="131">
        <f t="shared" si="327"/>
        <v>0</v>
      </c>
      <c r="AV770" s="131">
        <f t="shared" si="328"/>
        <v>0</v>
      </c>
      <c r="AW770" s="131">
        <f t="shared" si="329"/>
        <v>2</v>
      </c>
      <c r="AX770" s="136">
        <f t="shared" si="330"/>
        <v>0</v>
      </c>
      <c r="AY770" s="133">
        <f t="shared" si="331"/>
        <v>0</v>
      </c>
      <c r="AZ770" s="131">
        <f t="shared" si="332"/>
        <v>0</v>
      </c>
      <c r="BA770" s="131">
        <f t="shared" si="333"/>
        <v>0</v>
      </c>
      <c r="BB770" s="131">
        <f t="shared" si="334"/>
        <v>10.899999999999999</v>
      </c>
      <c r="BC770" s="132">
        <f t="shared" si="335"/>
        <v>0</v>
      </c>
    </row>
    <row r="771" spans="1:55" x14ac:dyDescent="0.25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49"/>
      <c r="G771" s="153">
        <f t="shared" ref="G771:G834" si="336">LARGE(AO771:AS771,1)+LARGE(AO771:AS771,2)+LARGE(AO771:AS771,3)+LARGE(AO771:AS771,4)</f>
        <v>1</v>
      </c>
      <c r="H771" s="134">
        <f t="shared" ref="H771:H834" si="337">LARGE(AT771:AX771,1)+LARGE(AT771:AX771,2)+LARGE(AT771:AX771,3)+LARGE(AT771:AX771,4)</f>
        <v>15</v>
      </c>
      <c r="I771" s="135">
        <f t="shared" ref="I771:I834" si="338">LARGE(AY771:BC771,1)+LARGE(AY771:BC771,2)+LARGE(AY771:BC771,3)+LARGE(AY771:BC771,4)</f>
        <v>145.69999999999999</v>
      </c>
      <c r="J771" s="167">
        <f t="shared" ref="J771:J834" si="339">LARGE(AJ771:AN771,1)+LARGE(AJ771:AN771,2)+LARGE(AJ771:AN771,3)+LARGE(AJ771:AN771,4)</f>
        <v>1036</v>
      </c>
      <c r="K771" s="149"/>
      <c r="L771" s="130">
        <v>0</v>
      </c>
      <c r="M771" s="131">
        <v>8</v>
      </c>
      <c r="N771" s="131">
        <v>85.3</v>
      </c>
      <c r="O771" s="132">
        <v>293</v>
      </c>
      <c r="P771" s="149"/>
      <c r="Q771" s="133">
        <v>0</v>
      </c>
      <c r="R771" s="131">
        <v>1</v>
      </c>
      <c r="S771" s="131">
        <v>6.4</v>
      </c>
      <c r="T771" s="132">
        <v>232</v>
      </c>
      <c r="U771" s="149"/>
      <c r="V771" s="133">
        <v>0</v>
      </c>
      <c r="W771" s="131">
        <v>0</v>
      </c>
      <c r="X771" s="131">
        <v>0</v>
      </c>
      <c r="Y771" s="132">
        <v>20</v>
      </c>
      <c r="Z771" s="149"/>
      <c r="AA771" s="133">
        <v>1</v>
      </c>
      <c r="AB771" s="131">
        <v>5</v>
      </c>
      <c r="AC771" s="131">
        <v>52.099999999999994</v>
      </c>
      <c r="AD771" s="132">
        <v>283</v>
      </c>
      <c r="AE771" s="149"/>
      <c r="AF771" s="133">
        <v>0</v>
      </c>
      <c r="AG771" s="131">
        <v>1</v>
      </c>
      <c r="AH771" s="131">
        <v>1.9</v>
      </c>
      <c r="AI771" s="132">
        <v>228</v>
      </c>
      <c r="AJ771" s="133">
        <f t="shared" ref="AJ771:AJ834" si="340">O771</f>
        <v>293</v>
      </c>
      <c r="AK771" s="131">
        <f t="shared" ref="AK771:AK834" si="341">T771</f>
        <v>232</v>
      </c>
      <c r="AL771" s="131">
        <f t="shared" ref="AL771:AL834" si="342">Y771</f>
        <v>20</v>
      </c>
      <c r="AM771" s="131">
        <f t="shared" ref="AM771:AM834" si="343">AD771</f>
        <v>283</v>
      </c>
      <c r="AN771" s="136">
        <f t="shared" ref="AN771:AN834" si="344">AI771</f>
        <v>228</v>
      </c>
      <c r="AO771" s="133">
        <f t="shared" ref="AO771:AO834" si="345">L771</f>
        <v>0</v>
      </c>
      <c r="AP771" s="131">
        <f t="shared" ref="AP771:AP834" si="346">Q771</f>
        <v>0</v>
      </c>
      <c r="AQ771" s="131">
        <f t="shared" ref="AQ771:AQ834" si="347">V771</f>
        <v>0</v>
      </c>
      <c r="AR771" s="131">
        <f t="shared" ref="AR771:AR834" si="348">AA771</f>
        <v>1</v>
      </c>
      <c r="AS771" s="136">
        <f t="shared" ref="AS771:AS834" si="349">AF771</f>
        <v>0</v>
      </c>
      <c r="AT771" s="133">
        <f t="shared" ref="AT771:AT834" si="350">M771</f>
        <v>8</v>
      </c>
      <c r="AU771" s="131">
        <f t="shared" ref="AU771:AU834" si="351">R771</f>
        <v>1</v>
      </c>
      <c r="AV771" s="131">
        <f t="shared" ref="AV771:AV834" si="352">W771</f>
        <v>0</v>
      </c>
      <c r="AW771" s="131">
        <f t="shared" ref="AW771:AW834" si="353">AB771</f>
        <v>5</v>
      </c>
      <c r="AX771" s="136">
        <f t="shared" ref="AX771:AX834" si="354">AG771</f>
        <v>1</v>
      </c>
      <c r="AY771" s="133">
        <f t="shared" ref="AY771:AY834" si="355">N771</f>
        <v>85.3</v>
      </c>
      <c r="AZ771" s="131">
        <f t="shared" ref="AZ771:AZ834" si="356">S771</f>
        <v>6.4</v>
      </c>
      <c r="BA771" s="131">
        <f t="shared" ref="BA771:BA834" si="357">X771</f>
        <v>0</v>
      </c>
      <c r="BB771" s="131">
        <f t="shared" ref="BB771:BB834" si="358">AC771</f>
        <v>52.099999999999994</v>
      </c>
      <c r="BC771" s="132">
        <f t="shared" ref="BC771:BC834" si="359">AH771</f>
        <v>1.9</v>
      </c>
    </row>
    <row r="772" spans="1:55" x14ac:dyDescent="0.25">
      <c r="A772" s="138" t="s">
        <v>1635</v>
      </c>
      <c r="B772" s="131" t="s">
        <v>1292</v>
      </c>
      <c r="C772" s="131" t="s">
        <v>156</v>
      </c>
      <c r="D772" s="131" t="s">
        <v>1199</v>
      </c>
      <c r="E772" s="132" t="s">
        <v>1311</v>
      </c>
      <c r="F772" s="149"/>
      <c r="G772" s="153">
        <f t="shared" si="336"/>
        <v>0</v>
      </c>
      <c r="H772" s="134">
        <f t="shared" si="337"/>
        <v>0</v>
      </c>
      <c r="I772" s="135">
        <f t="shared" si="338"/>
        <v>0</v>
      </c>
      <c r="J772" s="167">
        <f t="shared" si="339"/>
        <v>0</v>
      </c>
      <c r="K772" s="149"/>
      <c r="L772" s="130">
        <v>0</v>
      </c>
      <c r="M772" s="131">
        <v>0</v>
      </c>
      <c r="N772" s="131">
        <v>0</v>
      </c>
      <c r="O772" s="132">
        <v>0</v>
      </c>
      <c r="P772" s="149"/>
      <c r="Q772" s="133">
        <v>0</v>
      </c>
      <c r="R772" s="131">
        <v>0</v>
      </c>
      <c r="S772" s="131">
        <v>0</v>
      </c>
      <c r="T772" s="132">
        <v>0</v>
      </c>
      <c r="U772" s="149"/>
      <c r="V772" s="133">
        <v>0</v>
      </c>
      <c r="W772" s="131">
        <v>0</v>
      </c>
      <c r="X772" s="131">
        <v>0</v>
      </c>
      <c r="Y772" s="132">
        <v>0</v>
      </c>
      <c r="Z772" s="149"/>
      <c r="AA772" s="133">
        <v>0</v>
      </c>
      <c r="AB772" s="131">
        <v>0</v>
      </c>
      <c r="AC772" s="131">
        <v>0</v>
      </c>
      <c r="AD772" s="132">
        <v>0</v>
      </c>
      <c r="AE772" s="149"/>
      <c r="AF772" s="133">
        <v>0</v>
      </c>
      <c r="AG772" s="131">
        <v>0</v>
      </c>
      <c r="AH772" s="131">
        <v>0</v>
      </c>
      <c r="AI772" s="132">
        <v>0</v>
      </c>
      <c r="AJ772" s="133">
        <f t="shared" si="340"/>
        <v>0</v>
      </c>
      <c r="AK772" s="131">
        <f t="shared" si="341"/>
        <v>0</v>
      </c>
      <c r="AL772" s="131">
        <f t="shared" si="342"/>
        <v>0</v>
      </c>
      <c r="AM772" s="131">
        <f t="shared" si="343"/>
        <v>0</v>
      </c>
      <c r="AN772" s="136">
        <f t="shared" si="344"/>
        <v>0</v>
      </c>
      <c r="AO772" s="133">
        <f t="shared" si="345"/>
        <v>0</v>
      </c>
      <c r="AP772" s="131">
        <f t="shared" si="346"/>
        <v>0</v>
      </c>
      <c r="AQ772" s="131">
        <f t="shared" si="347"/>
        <v>0</v>
      </c>
      <c r="AR772" s="131">
        <f t="shared" si="348"/>
        <v>0</v>
      </c>
      <c r="AS772" s="136">
        <f t="shared" si="349"/>
        <v>0</v>
      </c>
      <c r="AT772" s="133">
        <f t="shared" si="350"/>
        <v>0</v>
      </c>
      <c r="AU772" s="131">
        <f t="shared" si="351"/>
        <v>0</v>
      </c>
      <c r="AV772" s="131">
        <f t="shared" si="352"/>
        <v>0</v>
      </c>
      <c r="AW772" s="131">
        <f t="shared" si="353"/>
        <v>0</v>
      </c>
      <c r="AX772" s="136">
        <f t="shared" si="354"/>
        <v>0</v>
      </c>
      <c r="AY772" s="133">
        <f t="shared" si="355"/>
        <v>0</v>
      </c>
      <c r="AZ772" s="131">
        <f t="shared" si="356"/>
        <v>0</v>
      </c>
      <c r="BA772" s="131">
        <f t="shared" si="357"/>
        <v>0</v>
      </c>
      <c r="BB772" s="131">
        <f t="shared" si="358"/>
        <v>0</v>
      </c>
      <c r="BC772" s="132">
        <f t="shared" si="359"/>
        <v>0</v>
      </c>
    </row>
    <row r="773" spans="1:55" x14ac:dyDescent="0.25">
      <c r="A773" s="138" t="s">
        <v>1636</v>
      </c>
      <c r="B773" s="131" t="s">
        <v>1292</v>
      </c>
      <c r="C773" s="131" t="s">
        <v>1670</v>
      </c>
      <c r="D773" s="131" t="s">
        <v>1671</v>
      </c>
      <c r="E773" s="132" t="s">
        <v>2025</v>
      </c>
      <c r="F773" s="149"/>
      <c r="G773" s="153">
        <f t="shared" si="336"/>
        <v>0</v>
      </c>
      <c r="H773" s="134">
        <f t="shared" si="337"/>
        <v>0</v>
      </c>
      <c r="I773" s="135">
        <f t="shared" si="338"/>
        <v>0</v>
      </c>
      <c r="J773" s="167">
        <f t="shared" si="339"/>
        <v>0</v>
      </c>
      <c r="K773" s="149"/>
      <c r="L773" s="130">
        <v>0</v>
      </c>
      <c r="M773" s="131">
        <v>0</v>
      </c>
      <c r="N773" s="131">
        <v>0</v>
      </c>
      <c r="O773" s="132">
        <v>0</v>
      </c>
      <c r="P773" s="149"/>
      <c r="Q773" s="133">
        <v>0</v>
      </c>
      <c r="R773" s="131">
        <v>0</v>
      </c>
      <c r="S773" s="131">
        <v>0</v>
      </c>
      <c r="T773" s="132">
        <v>0</v>
      </c>
      <c r="U773" s="149"/>
      <c r="V773" s="133">
        <v>0</v>
      </c>
      <c r="W773" s="131">
        <v>0</v>
      </c>
      <c r="X773" s="131">
        <v>0</v>
      </c>
      <c r="Y773" s="132">
        <v>0</v>
      </c>
      <c r="Z773" s="149"/>
      <c r="AA773" s="133">
        <v>0</v>
      </c>
      <c r="AB773" s="131">
        <v>0</v>
      </c>
      <c r="AC773" s="131">
        <v>0</v>
      </c>
      <c r="AD773" s="132">
        <v>0</v>
      </c>
      <c r="AE773" s="149"/>
      <c r="AF773" s="133">
        <v>0</v>
      </c>
      <c r="AG773" s="131">
        <v>0</v>
      </c>
      <c r="AH773" s="131">
        <v>0</v>
      </c>
      <c r="AI773" s="132">
        <v>0</v>
      </c>
      <c r="AJ773" s="133">
        <f t="shared" si="340"/>
        <v>0</v>
      </c>
      <c r="AK773" s="131">
        <f t="shared" si="341"/>
        <v>0</v>
      </c>
      <c r="AL773" s="131">
        <f t="shared" si="342"/>
        <v>0</v>
      </c>
      <c r="AM773" s="131">
        <f t="shared" si="343"/>
        <v>0</v>
      </c>
      <c r="AN773" s="136">
        <f t="shared" si="344"/>
        <v>0</v>
      </c>
      <c r="AO773" s="133">
        <f t="shared" si="345"/>
        <v>0</v>
      </c>
      <c r="AP773" s="131">
        <f t="shared" si="346"/>
        <v>0</v>
      </c>
      <c r="AQ773" s="131">
        <f t="shared" si="347"/>
        <v>0</v>
      </c>
      <c r="AR773" s="131">
        <f t="shared" si="348"/>
        <v>0</v>
      </c>
      <c r="AS773" s="136">
        <f t="shared" si="349"/>
        <v>0</v>
      </c>
      <c r="AT773" s="133">
        <f t="shared" si="350"/>
        <v>0</v>
      </c>
      <c r="AU773" s="131">
        <f t="shared" si="351"/>
        <v>0</v>
      </c>
      <c r="AV773" s="131">
        <f t="shared" si="352"/>
        <v>0</v>
      </c>
      <c r="AW773" s="131">
        <f t="shared" si="353"/>
        <v>0</v>
      </c>
      <c r="AX773" s="136">
        <f t="shared" si="354"/>
        <v>0</v>
      </c>
      <c r="AY773" s="133">
        <f t="shared" si="355"/>
        <v>0</v>
      </c>
      <c r="AZ773" s="131">
        <f t="shared" si="356"/>
        <v>0</v>
      </c>
      <c r="BA773" s="131">
        <f t="shared" si="357"/>
        <v>0</v>
      </c>
      <c r="BB773" s="131">
        <f t="shared" si="358"/>
        <v>0</v>
      </c>
      <c r="BC773" s="132">
        <f t="shared" si="359"/>
        <v>0</v>
      </c>
    </row>
    <row r="774" spans="1:55" x14ac:dyDescent="0.25">
      <c r="A774" s="138" t="s">
        <v>1637</v>
      </c>
      <c r="B774" s="131" t="s">
        <v>1529</v>
      </c>
      <c r="C774" s="131" t="s">
        <v>1672</v>
      </c>
      <c r="D774" s="131" t="s">
        <v>74</v>
      </c>
      <c r="E774" s="132" t="s">
        <v>1307</v>
      </c>
      <c r="F774" s="149"/>
      <c r="G774" s="153">
        <f t="shared" si="336"/>
        <v>0</v>
      </c>
      <c r="H774" s="134">
        <f t="shared" si="337"/>
        <v>0</v>
      </c>
      <c r="I774" s="135">
        <f t="shared" si="338"/>
        <v>0</v>
      </c>
      <c r="J774" s="167">
        <f t="shared" si="339"/>
        <v>0</v>
      </c>
      <c r="K774" s="149"/>
      <c r="L774" s="130">
        <v>0</v>
      </c>
      <c r="M774" s="131">
        <v>0</v>
      </c>
      <c r="N774" s="131">
        <v>0</v>
      </c>
      <c r="O774" s="132">
        <v>0</v>
      </c>
      <c r="P774" s="149"/>
      <c r="Q774" s="133">
        <v>0</v>
      </c>
      <c r="R774" s="131">
        <v>0</v>
      </c>
      <c r="S774" s="131">
        <v>0</v>
      </c>
      <c r="T774" s="132">
        <v>0</v>
      </c>
      <c r="U774" s="149"/>
      <c r="V774" s="133">
        <v>0</v>
      </c>
      <c r="W774" s="131">
        <v>0</v>
      </c>
      <c r="X774" s="131">
        <v>0</v>
      </c>
      <c r="Y774" s="132">
        <v>0</v>
      </c>
      <c r="Z774" s="149"/>
      <c r="AA774" s="133">
        <v>0</v>
      </c>
      <c r="AB774" s="131">
        <v>0</v>
      </c>
      <c r="AC774" s="131">
        <v>0</v>
      </c>
      <c r="AD774" s="132">
        <v>0</v>
      </c>
      <c r="AE774" s="149"/>
      <c r="AF774" s="133">
        <v>0</v>
      </c>
      <c r="AG774" s="131">
        <v>0</v>
      </c>
      <c r="AH774" s="131">
        <v>0</v>
      </c>
      <c r="AI774" s="132">
        <v>0</v>
      </c>
      <c r="AJ774" s="133">
        <f t="shared" si="340"/>
        <v>0</v>
      </c>
      <c r="AK774" s="131">
        <f t="shared" si="341"/>
        <v>0</v>
      </c>
      <c r="AL774" s="131">
        <f t="shared" si="342"/>
        <v>0</v>
      </c>
      <c r="AM774" s="131">
        <f t="shared" si="343"/>
        <v>0</v>
      </c>
      <c r="AN774" s="136">
        <f t="shared" si="344"/>
        <v>0</v>
      </c>
      <c r="AO774" s="133">
        <f t="shared" si="345"/>
        <v>0</v>
      </c>
      <c r="AP774" s="131">
        <f t="shared" si="346"/>
        <v>0</v>
      </c>
      <c r="AQ774" s="131">
        <f t="shared" si="347"/>
        <v>0</v>
      </c>
      <c r="AR774" s="131">
        <f t="shared" si="348"/>
        <v>0</v>
      </c>
      <c r="AS774" s="136">
        <f t="shared" si="349"/>
        <v>0</v>
      </c>
      <c r="AT774" s="133">
        <f t="shared" si="350"/>
        <v>0</v>
      </c>
      <c r="AU774" s="131">
        <f t="shared" si="351"/>
        <v>0</v>
      </c>
      <c r="AV774" s="131">
        <f t="shared" si="352"/>
        <v>0</v>
      </c>
      <c r="AW774" s="131">
        <f t="shared" si="353"/>
        <v>0</v>
      </c>
      <c r="AX774" s="136">
        <f t="shared" si="354"/>
        <v>0</v>
      </c>
      <c r="AY774" s="133">
        <f t="shared" si="355"/>
        <v>0</v>
      </c>
      <c r="AZ774" s="131">
        <f t="shared" si="356"/>
        <v>0</v>
      </c>
      <c r="BA774" s="131">
        <f t="shared" si="357"/>
        <v>0</v>
      </c>
      <c r="BB774" s="131">
        <f t="shared" si="358"/>
        <v>0</v>
      </c>
      <c r="BC774" s="132">
        <f t="shared" si="359"/>
        <v>0</v>
      </c>
    </row>
    <row r="775" spans="1:55" x14ac:dyDescent="0.25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49"/>
      <c r="G775" s="153">
        <f t="shared" si="336"/>
        <v>2</v>
      </c>
      <c r="H775" s="134">
        <f t="shared" si="337"/>
        <v>3</v>
      </c>
      <c r="I775" s="135">
        <f t="shared" si="338"/>
        <v>23.4</v>
      </c>
      <c r="J775" s="167">
        <f t="shared" si="339"/>
        <v>416</v>
      </c>
      <c r="K775" s="149"/>
      <c r="L775" s="130">
        <v>2</v>
      </c>
      <c r="M775" s="131">
        <v>2</v>
      </c>
      <c r="N775" s="131">
        <v>7.5</v>
      </c>
      <c r="O775" s="132">
        <v>150</v>
      </c>
      <c r="P775" s="149"/>
      <c r="Q775" s="133">
        <v>0</v>
      </c>
      <c r="R775" s="131">
        <v>0</v>
      </c>
      <c r="S775" s="131">
        <v>0</v>
      </c>
      <c r="T775" s="132">
        <v>20</v>
      </c>
      <c r="U775" s="149"/>
      <c r="V775" s="133">
        <v>0</v>
      </c>
      <c r="W775" s="131">
        <v>0</v>
      </c>
      <c r="X775" s="131">
        <v>0</v>
      </c>
      <c r="Y775" s="132">
        <v>20</v>
      </c>
      <c r="Z775" s="149"/>
      <c r="AA775" s="133">
        <v>0</v>
      </c>
      <c r="AB775" s="131">
        <v>1</v>
      </c>
      <c r="AC775" s="131">
        <v>15.9</v>
      </c>
      <c r="AD775" s="132">
        <v>226</v>
      </c>
      <c r="AE775" s="149"/>
      <c r="AF775" s="133">
        <v>0</v>
      </c>
      <c r="AG775" s="131">
        <v>0</v>
      </c>
      <c r="AH775" s="131">
        <v>0</v>
      </c>
      <c r="AI775" s="132">
        <v>20</v>
      </c>
      <c r="AJ775" s="133">
        <f t="shared" si="340"/>
        <v>150</v>
      </c>
      <c r="AK775" s="131">
        <f t="shared" si="341"/>
        <v>20</v>
      </c>
      <c r="AL775" s="131">
        <f t="shared" si="342"/>
        <v>20</v>
      </c>
      <c r="AM775" s="131">
        <f t="shared" si="343"/>
        <v>226</v>
      </c>
      <c r="AN775" s="136">
        <f t="shared" si="344"/>
        <v>20</v>
      </c>
      <c r="AO775" s="133">
        <f t="shared" si="345"/>
        <v>2</v>
      </c>
      <c r="AP775" s="131">
        <f t="shared" si="346"/>
        <v>0</v>
      </c>
      <c r="AQ775" s="131">
        <f t="shared" si="347"/>
        <v>0</v>
      </c>
      <c r="AR775" s="131">
        <f t="shared" si="348"/>
        <v>0</v>
      </c>
      <c r="AS775" s="136">
        <f t="shared" si="349"/>
        <v>0</v>
      </c>
      <c r="AT775" s="133">
        <f t="shared" si="350"/>
        <v>2</v>
      </c>
      <c r="AU775" s="131">
        <f t="shared" si="351"/>
        <v>0</v>
      </c>
      <c r="AV775" s="131">
        <f t="shared" si="352"/>
        <v>0</v>
      </c>
      <c r="AW775" s="131">
        <f t="shared" si="353"/>
        <v>1</v>
      </c>
      <c r="AX775" s="136">
        <f t="shared" si="354"/>
        <v>0</v>
      </c>
      <c r="AY775" s="133">
        <f t="shared" si="355"/>
        <v>7.5</v>
      </c>
      <c r="AZ775" s="131">
        <f t="shared" si="356"/>
        <v>0</v>
      </c>
      <c r="BA775" s="131">
        <f t="shared" si="357"/>
        <v>0</v>
      </c>
      <c r="BB775" s="131">
        <f t="shared" si="358"/>
        <v>15.9</v>
      </c>
      <c r="BC775" s="132">
        <f t="shared" si="359"/>
        <v>0</v>
      </c>
    </row>
    <row r="776" spans="1:55" x14ac:dyDescent="0.25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49"/>
      <c r="G776" s="153">
        <f t="shared" si="336"/>
        <v>1</v>
      </c>
      <c r="H776" s="134">
        <f t="shared" si="337"/>
        <v>6</v>
      </c>
      <c r="I776" s="135">
        <f t="shared" si="338"/>
        <v>67.099999999999994</v>
      </c>
      <c r="J776" s="167">
        <f t="shared" si="339"/>
        <v>987</v>
      </c>
      <c r="K776" s="149"/>
      <c r="L776" s="130">
        <v>0</v>
      </c>
      <c r="M776" s="131">
        <v>2</v>
      </c>
      <c r="N776" s="131">
        <v>31.7</v>
      </c>
      <c r="O776" s="132">
        <v>239</v>
      </c>
      <c r="P776" s="149"/>
      <c r="Q776" s="133">
        <v>1</v>
      </c>
      <c r="R776" s="131">
        <v>1</v>
      </c>
      <c r="S776" s="131">
        <v>7.3000000000000007</v>
      </c>
      <c r="T776" s="132">
        <v>244</v>
      </c>
      <c r="U776" s="149"/>
      <c r="V776" s="133">
        <v>0</v>
      </c>
      <c r="W776" s="131">
        <v>0</v>
      </c>
      <c r="X776" s="131">
        <v>0</v>
      </c>
      <c r="Y776" s="132">
        <v>0</v>
      </c>
      <c r="Z776" s="149"/>
      <c r="AA776" s="133">
        <v>0</v>
      </c>
      <c r="AB776" s="131">
        <v>1</v>
      </c>
      <c r="AC776" s="131">
        <v>19.100000000000001</v>
      </c>
      <c r="AD776" s="132">
        <v>240</v>
      </c>
      <c r="AE776" s="149"/>
      <c r="AF776" s="133">
        <v>0</v>
      </c>
      <c r="AG776" s="131">
        <v>2</v>
      </c>
      <c r="AH776" s="131">
        <v>9</v>
      </c>
      <c r="AI776" s="132">
        <v>264</v>
      </c>
      <c r="AJ776" s="133">
        <f t="shared" si="340"/>
        <v>239</v>
      </c>
      <c r="AK776" s="131">
        <f t="shared" si="341"/>
        <v>244</v>
      </c>
      <c r="AL776" s="131">
        <f t="shared" si="342"/>
        <v>0</v>
      </c>
      <c r="AM776" s="131">
        <f t="shared" si="343"/>
        <v>240</v>
      </c>
      <c r="AN776" s="136">
        <f t="shared" si="344"/>
        <v>264</v>
      </c>
      <c r="AO776" s="133">
        <f t="shared" si="345"/>
        <v>0</v>
      </c>
      <c r="AP776" s="131">
        <f t="shared" si="346"/>
        <v>1</v>
      </c>
      <c r="AQ776" s="131">
        <f t="shared" si="347"/>
        <v>0</v>
      </c>
      <c r="AR776" s="131">
        <f t="shared" si="348"/>
        <v>0</v>
      </c>
      <c r="AS776" s="136">
        <f t="shared" si="349"/>
        <v>0</v>
      </c>
      <c r="AT776" s="133">
        <f t="shared" si="350"/>
        <v>2</v>
      </c>
      <c r="AU776" s="131">
        <f t="shared" si="351"/>
        <v>1</v>
      </c>
      <c r="AV776" s="131">
        <f t="shared" si="352"/>
        <v>0</v>
      </c>
      <c r="AW776" s="131">
        <f t="shared" si="353"/>
        <v>1</v>
      </c>
      <c r="AX776" s="136">
        <f t="shared" si="354"/>
        <v>2</v>
      </c>
      <c r="AY776" s="133">
        <f t="shared" si="355"/>
        <v>31.7</v>
      </c>
      <c r="AZ776" s="131">
        <f t="shared" si="356"/>
        <v>7.3000000000000007</v>
      </c>
      <c r="BA776" s="131">
        <f t="shared" si="357"/>
        <v>0</v>
      </c>
      <c r="BB776" s="131">
        <f t="shared" si="358"/>
        <v>19.100000000000001</v>
      </c>
      <c r="BC776" s="132">
        <f t="shared" si="359"/>
        <v>9</v>
      </c>
    </row>
    <row r="777" spans="1:55" x14ac:dyDescent="0.25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49"/>
      <c r="G777" s="153">
        <f t="shared" si="336"/>
        <v>0</v>
      </c>
      <c r="H777" s="134">
        <f t="shared" si="337"/>
        <v>0</v>
      </c>
      <c r="I777" s="135">
        <f t="shared" si="338"/>
        <v>0</v>
      </c>
      <c r="J777" s="167">
        <f t="shared" si="339"/>
        <v>0</v>
      </c>
      <c r="K777" s="149"/>
      <c r="L777" s="130">
        <v>0</v>
      </c>
      <c r="M777" s="131">
        <v>0</v>
      </c>
      <c r="N777" s="131">
        <v>0</v>
      </c>
      <c r="O777" s="132">
        <v>0</v>
      </c>
      <c r="P777" s="149"/>
      <c r="Q777" s="133">
        <v>0</v>
      </c>
      <c r="R777" s="131">
        <v>0</v>
      </c>
      <c r="S777" s="131">
        <v>0</v>
      </c>
      <c r="T777" s="132">
        <v>0</v>
      </c>
      <c r="U777" s="149"/>
      <c r="V777" s="133">
        <v>0</v>
      </c>
      <c r="W777" s="131">
        <v>0</v>
      </c>
      <c r="X777" s="131">
        <v>0</v>
      </c>
      <c r="Y777" s="132">
        <v>0</v>
      </c>
      <c r="Z777" s="149"/>
      <c r="AA777" s="133">
        <v>0</v>
      </c>
      <c r="AB777" s="131">
        <v>0</v>
      </c>
      <c r="AC777" s="131">
        <v>0</v>
      </c>
      <c r="AD777" s="132">
        <v>0</v>
      </c>
      <c r="AE777" s="149"/>
      <c r="AF777" s="133">
        <v>0</v>
      </c>
      <c r="AG777" s="131">
        <v>0</v>
      </c>
      <c r="AH777" s="131">
        <v>0</v>
      </c>
      <c r="AI777" s="132">
        <v>0</v>
      </c>
      <c r="AJ777" s="133">
        <f t="shared" si="340"/>
        <v>0</v>
      </c>
      <c r="AK777" s="131">
        <f t="shared" si="341"/>
        <v>0</v>
      </c>
      <c r="AL777" s="131">
        <f t="shared" si="342"/>
        <v>0</v>
      </c>
      <c r="AM777" s="131">
        <f t="shared" si="343"/>
        <v>0</v>
      </c>
      <c r="AN777" s="136">
        <f t="shared" si="344"/>
        <v>0</v>
      </c>
      <c r="AO777" s="133">
        <f t="shared" si="345"/>
        <v>0</v>
      </c>
      <c r="AP777" s="131">
        <f t="shared" si="346"/>
        <v>0</v>
      </c>
      <c r="AQ777" s="131">
        <f t="shared" si="347"/>
        <v>0</v>
      </c>
      <c r="AR777" s="131">
        <f t="shared" si="348"/>
        <v>0</v>
      </c>
      <c r="AS777" s="136">
        <f t="shared" si="349"/>
        <v>0</v>
      </c>
      <c r="AT777" s="133">
        <f t="shared" si="350"/>
        <v>0</v>
      </c>
      <c r="AU777" s="131">
        <f t="shared" si="351"/>
        <v>0</v>
      </c>
      <c r="AV777" s="131">
        <f t="shared" si="352"/>
        <v>0</v>
      </c>
      <c r="AW777" s="131">
        <f t="shared" si="353"/>
        <v>0</v>
      </c>
      <c r="AX777" s="136">
        <f t="shared" si="354"/>
        <v>0</v>
      </c>
      <c r="AY777" s="133">
        <f t="shared" si="355"/>
        <v>0</v>
      </c>
      <c r="AZ777" s="131">
        <f t="shared" si="356"/>
        <v>0</v>
      </c>
      <c r="BA777" s="131">
        <f t="shared" si="357"/>
        <v>0</v>
      </c>
      <c r="BB777" s="131">
        <f t="shared" si="358"/>
        <v>0</v>
      </c>
      <c r="BC777" s="132">
        <f t="shared" si="359"/>
        <v>0</v>
      </c>
    </row>
    <row r="778" spans="1:55" x14ac:dyDescent="0.25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2025</v>
      </c>
      <c r="F778" s="149"/>
      <c r="G778" s="153">
        <f t="shared" si="336"/>
        <v>0</v>
      </c>
      <c r="H778" s="134">
        <f t="shared" si="337"/>
        <v>0</v>
      </c>
      <c r="I778" s="135">
        <f t="shared" si="338"/>
        <v>0</v>
      </c>
      <c r="J778" s="167">
        <f t="shared" si="339"/>
        <v>0</v>
      </c>
      <c r="K778" s="149"/>
      <c r="L778" s="130">
        <v>0</v>
      </c>
      <c r="M778" s="131">
        <v>0</v>
      </c>
      <c r="N778" s="131">
        <v>0</v>
      </c>
      <c r="O778" s="132">
        <v>0</v>
      </c>
      <c r="P778" s="149"/>
      <c r="Q778" s="133">
        <v>0</v>
      </c>
      <c r="R778" s="131">
        <v>0</v>
      </c>
      <c r="S778" s="131">
        <v>0</v>
      </c>
      <c r="T778" s="132">
        <v>0</v>
      </c>
      <c r="U778" s="149"/>
      <c r="V778" s="133">
        <v>0</v>
      </c>
      <c r="W778" s="131">
        <v>0</v>
      </c>
      <c r="X778" s="131">
        <v>0</v>
      </c>
      <c r="Y778" s="132">
        <v>0</v>
      </c>
      <c r="Z778" s="149"/>
      <c r="AA778" s="133">
        <v>0</v>
      </c>
      <c r="AB778" s="131">
        <v>0</v>
      </c>
      <c r="AC778" s="131">
        <v>0</v>
      </c>
      <c r="AD778" s="132">
        <v>0</v>
      </c>
      <c r="AE778" s="149"/>
      <c r="AF778" s="133">
        <v>0</v>
      </c>
      <c r="AG778" s="131">
        <v>0</v>
      </c>
      <c r="AH778" s="131">
        <v>0</v>
      </c>
      <c r="AI778" s="132">
        <v>0</v>
      </c>
      <c r="AJ778" s="133">
        <f t="shared" si="340"/>
        <v>0</v>
      </c>
      <c r="AK778" s="131">
        <f t="shared" si="341"/>
        <v>0</v>
      </c>
      <c r="AL778" s="131">
        <f t="shared" si="342"/>
        <v>0</v>
      </c>
      <c r="AM778" s="131">
        <f t="shared" si="343"/>
        <v>0</v>
      </c>
      <c r="AN778" s="136">
        <f t="shared" si="344"/>
        <v>0</v>
      </c>
      <c r="AO778" s="133">
        <f t="shared" si="345"/>
        <v>0</v>
      </c>
      <c r="AP778" s="131">
        <f t="shared" si="346"/>
        <v>0</v>
      </c>
      <c r="AQ778" s="131">
        <f t="shared" si="347"/>
        <v>0</v>
      </c>
      <c r="AR778" s="131">
        <f t="shared" si="348"/>
        <v>0</v>
      </c>
      <c r="AS778" s="136">
        <f t="shared" si="349"/>
        <v>0</v>
      </c>
      <c r="AT778" s="133">
        <f t="shared" si="350"/>
        <v>0</v>
      </c>
      <c r="AU778" s="131">
        <f t="shared" si="351"/>
        <v>0</v>
      </c>
      <c r="AV778" s="131">
        <f t="shared" si="352"/>
        <v>0</v>
      </c>
      <c r="AW778" s="131">
        <f t="shared" si="353"/>
        <v>0</v>
      </c>
      <c r="AX778" s="136">
        <f t="shared" si="354"/>
        <v>0</v>
      </c>
      <c r="AY778" s="133">
        <f t="shared" si="355"/>
        <v>0</v>
      </c>
      <c r="AZ778" s="131">
        <f t="shared" si="356"/>
        <v>0</v>
      </c>
      <c r="BA778" s="131">
        <f t="shared" si="357"/>
        <v>0</v>
      </c>
      <c r="BB778" s="131">
        <f t="shared" si="358"/>
        <v>0</v>
      </c>
      <c r="BC778" s="132">
        <f t="shared" si="359"/>
        <v>0</v>
      </c>
    </row>
    <row r="779" spans="1:55" x14ac:dyDescent="0.25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49"/>
      <c r="G779" s="153">
        <f t="shared" si="336"/>
        <v>1</v>
      </c>
      <c r="H779" s="134">
        <f t="shared" si="337"/>
        <v>6</v>
      </c>
      <c r="I779" s="135">
        <f t="shared" si="338"/>
        <v>28.2</v>
      </c>
      <c r="J779" s="167">
        <f t="shared" si="339"/>
        <v>820</v>
      </c>
      <c r="K779" s="149"/>
      <c r="L779" s="130">
        <v>0</v>
      </c>
      <c r="M779" s="131">
        <v>2</v>
      </c>
      <c r="N779" s="131">
        <v>13.7</v>
      </c>
      <c r="O779" s="132">
        <v>181</v>
      </c>
      <c r="P779" s="149"/>
      <c r="Q779" s="133">
        <v>0</v>
      </c>
      <c r="R779" s="131">
        <v>3</v>
      </c>
      <c r="S779" s="131">
        <v>10.399999999999999</v>
      </c>
      <c r="T779" s="132">
        <v>259</v>
      </c>
      <c r="U779" s="149"/>
      <c r="V779" s="133">
        <v>0</v>
      </c>
      <c r="W779" s="131">
        <v>0</v>
      </c>
      <c r="X779" s="131">
        <v>0</v>
      </c>
      <c r="Y779" s="132">
        <v>20</v>
      </c>
      <c r="Z779" s="149"/>
      <c r="AA779" s="133">
        <v>0</v>
      </c>
      <c r="AB779" s="131">
        <v>1</v>
      </c>
      <c r="AC779" s="131">
        <v>1</v>
      </c>
      <c r="AD779" s="132">
        <v>144</v>
      </c>
      <c r="AE779" s="149"/>
      <c r="AF779" s="133">
        <v>1</v>
      </c>
      <c r="AG779" s="131">
        <v>0</v>
      </c>
      <c r="AH779" s="131">
        <v>3.1</v>
      </c>
      <c r="AI779" s="132">
        <v>236</v>
      </c>
      <c r="AJ779" s="133">
        <f t="shared" si="340"/>
        <v>181</v>
      </c>
      <c r="AK779" s="131">
        <f t="shared" si="341"/>
        <v>259</v>
      </c>
      <c r="AL779" s="131">
        <f t="shared" si="342"/>
        <v>20</v>
      </c>
      <c r="AM779" s="131">
        <f t="shared" si="343"/>
        <v>144</v>
      </c>
      <c r="AN779" s="136">
        <f t="shared" si="344"/>
        <v>236</v>
      </c>
      <c r="AO779" s="133">
        <f t="shared" si="345"/>
        <v>0</v>
      </c>
      <c r="AP779" s="131">
        <f t="shared" si="346"/>
        <v>0</v>
      </c>
      <c r="AQ779" s="131">
        <f t="shared" si="347"/>
        <v>0</v>
      </c>
      <c r="AR779" s="131">
        <f t="shared" si="348"/>
        <v>0</v>
      </c>
      <c r="AS779" s="136">
        <f t="shared" si="349"/>
        <v>1</v>
      </c>
      <c r="AT779" s="133">
        <f t="shared" si="350"/>
        <v>2</v>
      </c>
      <c r="AU779" s="131">
        <f t="shared" si="351"/>
        <v>3</v>
      </c>
      <c r="AV779" s="131">
        <f t="shared" si="352"/>
        <v>0</v>
      </c>
      <c r="AW779" s="131">
        <f t="shared" si="353"/>
        <v>1</v>
      </c>
      <c r="AX779" s="136">
        <f t="shared" si="354"/>
        <v>0</v>
      </c>
      <c r="AY779" s="133">
        <f t="shared" si="355"/>
        <v>13.7</v>
      </c>
      <c r="AZ779" s="131">
        <f t="shared" si="356"/>
        <v>10.399999999999999</v>
      </c>
      <c r="BA779" s="131">
        <f t="shared" si="357"/>
        <v>0</v>
      </c>
      <c r="BB779" s="131">
        <f t="shared" si="358"/>
        <v>1</v>
      </c>
      <c r="BC779" s="132">
        <f t="shared" si="359"/>
        <v>3.1</v>
      </c>
    </row>
    <row r="780" spans="1:55" x14ac:dyDescent="0.25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49"/>
      <c r="G780" s="153">
        <f t="shared" si="336"/>
        <v>1</v>
      </c>
      <c r="H780" s="134">
        <f t="shared" si="337"/>
        <v>5</v>
      </c>
      <c r="I780" s="135">
        <f t="shared" si="338"/>
        <v>38.1</v>
      </c>
      <c r="J780" s="167">
        <f t="shared" si="339"/>
        <v>676</v>
      </c>
      <c r="K780" s="149"/>
      <c r="L780" s="130">
        <v>0</v>
      </c>
      <c r="M780" s="131">
        <v>4</v>
      </c>
      <c r="N780" s="131">
        <v>17.399999999999999</v>
      </c>
      <c r="O780" s="132">
        <v>202</v>
      </c>
      <c r="P780" s="149"/>
      <c r="Q780" s="133">
        <v>0</v>
      </c>
      <c r="R780" s="131">
        <v>0</v>
      </c>
      <c r="S780" s="131">
        <v>0</v>
      </c>
      <c r="T780" s="132">
        <v>0</v>
      </c>
      <c r="U780" s="149"/>
      <c r="V780" s="133">
        <v>0</v>
      </c>
      <c r="W780" s="131">
        <v>0</v>
      </c>
      <c r="X780" s="131">
        <v>0</v>
      </c>
      <c r="Y780" s="132">
        <v>0</v>
      </c>
      <c r="Z780" s="149"/>
      <c r="AA780" s="133">
        <v>0</v>
      </c>
      <c r="AB780" s="131">
        <v>1</v>
      </c>
      <c r="AC780" s="131">
        <v>16.600000000000001</v>
      </c>
      <c r="AD780" s="132">
        <v>229</v>
      </c>
      <c r="AE780" s="149"/>
      <c r="AF780" s="133">
        <v>1</v>
      </c>
      <c r="AG780" s="131">
        <v>0</v>
      </c>
      <c r="AH780" s="131">
        <v>4.0999999999999996</v>
      </c>
      <c r="AI780" s="132">
        <v>245</v>
      </c>
      <c r="AJ780" s="133">
        <f t="shared" si="340"/>
        <v>202</v>
      </c>
      <c r="AK780" s="131">
        <f t="shared" si="341"/>
        <v>0</v>
      </c>
      <c r="AL780" s="131">
        <f t="shared" si="342"/>
        <v>0</v>
      </c>
      <c r="AM780" s="131">
        <f t="shared" si="343"/>
        <v>229</v>
      </c>
      <c r="AN780" s="136">
        <f t="shared" si="344"/>
        <v>245</v>
      </c>
      <c r="AO780" s="133">
        <f t="shared" si="345"/>
        <v>0</v>
      </c>
      <c r="AP780" s="131">
        <f t="shared" si="346"/>
        <v>0</v>
      </c>
      <c r="AQ780" s="131">
        <f t="shared" si="347"/>
        <v>0</v>
      </c>
      <c r="AR780" s="131">
        <f t="shared" si="348"/>
        <v>0</v>
      </c>
      <c r="AS780" s="136">
        <f t="shared" si="349"/>
        <v>1</v>
      </c>
      <c r="AT780" s="133">
        <f t="shared" si="350"/>
        <v>4</v>
      </c>
      <c r="AU780" s="131">
        <f t="shared" si="351"/>
        <v>0</v>
      </c>
      <c r="AV780" s="131">
        <f t="shared" si="352"/>
        <v>0</v>
      </c>
      <c r="AW780" s="131">
        <f t="shared" si="353"/>
        <v>1</v>
      </c>
      <c r="AX780" s="136">
        <f t="shared" si="354"/>
        <v>0</v>
      </c>
      <c r="AY780" s="133">
        <f t="shared" si="355"/>
        <v>17.399999999999999</v>
      </c>
      <c r="AZ780" s="131">
        <f t="shared" si="356"/>
        <v>0</v>
      </c>
      <c r="BA780" s="131">
        <f t="shared" si="357"/>
        <v>0</v>
      </c>
      <c r="BB780" s="131">
        <f t="shared" si="358"/>
        <v>16.600000000000001</v>
      </c>
      <c r="BC780" s="132">
        <f t="shared" si="359"/>
        <v>4.0999999999999996</v>
      </c>
    </row>
    <row r="781" spans="1:55" x14ac:dyDescent="0.25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49"/>
      <c r="G781" s="153">
        <f t="shared" si="336"/>
        <v>2</v>
      </c>
      <c r="H781" s="134">
        <f t="shared" si="337"/>
        <v>6</v>
      </c>
      <c r="I781" s="135">
        <f t="shared" si="338"/>
        <v>16.899999999999999</v>
      </c>
      <c r="J781" s="167">
        <f t="shared" si="339"/>
        <v>351</v>
      </c>
      <c r="K781" s="149"/>
      <c r="L781" s="130">
        <v>2</v>
      </c>
      <c r="M781" s="131">
        <v>3</v>
      </c>
      <c r="N781" s="131">
        <v>10.299999999999999</v>
      </c>
      <c r="O781" s="132">
        <v>165</v>
      </c>
      <c r="P781" s="149"/>
      <c r="Q781" s="133">
        <v>0</v>
      </c>
      <c r="R781" s="131">
        <v>0</v>
      </c>
      <c r="S781" s="131">
        <v>0</v>
      </c>
      <c r="T781" s="132">
        <v>0</v>
      </c>
      <c r="U781" s="149"/>
      <c r="V781" s="133">
        <v>0</v>
      </c>
      <c r="W781" s="131">
        <v>0</v>
      </c>
      <c r="X781" s="131">
        <v>0</v>
      </c>
      <c r="Y781" s="132">
        <v>0</v>
      </c>
      <c r="Z781" s="149"/>
      <c r="AA781" s="133">
        <v>0</v>
      </c>
      <c r="AB781" s="131">
        <v>3</v>
      </c>
      <c r="AC781" s="131">
        <v>6.6</v>
      </c>
      <c r="AD781" s="132">
        <v>186</v>
      </c>
      <c r="AE781" s="149"/>
      <c r="AF781" s="133">
        <v>0</v>
      </c>
      <c r="AG781" s="131">
        <v>0</v>
      </c>
      <c r="AH781" s="131">
        <v>0</v>
      </c>
      <c r="AI781" s="132">
        <v>0</v>
      </c>
      <c r="AJ781" s="133">
        <f t="shared" si="340"/>
        <v>165</v>
      </c>
      <c r="AK781" s="131">
        <f t="shared" si="341"/>
        <v>0</v>
      </c>
      <c r="AL781" s="131">
        <f t="shared" si="342"/>
        <v>0</v>
      </c>
      <c r="AM781" s="131">
        <f t="shared" si="343"/>
        <v>186</v>
      </c>
      <c r="AN781" s="136">
        <f t="shared" si="344"/>
        <v>0</v>
      </c>
      <c r="AO781" s="133">
        <f t="shared" si="345"/>
        <v>2</v>
      </c>
      <c r="AP781" s="131">
        <f t="shared" si="346"/>
        <v>0</v>
      </c>
      <c r="AQ781" s="131">
        <f t="shared" si="347"/>
        <v>0</v>
      </c>
      <c r="AR781" s="131">
        <f t="shared" si="348"/>
        <v>0</v>
      </c>
      <c r="AS781" s="136">
        <f t="shared" si="349"/>
        <v>0</v>
      </c>
      <c r="AT781" s="133">
        <f t="shared" si="350"/>
        <v>3</v>
      </c>
      <c r="AU781" s="131">
        <f t="shared" si="351"/>
        <v>0</v>
      </c>
      <c r="AV781" s="131">
        <f t="shared" si="352"/>
        <v>0</v>
      </c>
      <c r="AW781" s="131">
        <f t="shared" si="353"/>
        <v>3</v>
      </c>
      <c r="AX781" s="136">
        <f t="shared" si="354"/>
        <v>0</v>
      </c>
      <c r="AY781" s="133">
        <f t="shared" si="355"/>
        <v>10.299999999999999</v>
      </c>
      <c r="AZ781" s="131">
        <f t="shared" si="356"/>
        <v>0</v>
      </c>
      <c r="BA781" s="131">
        <f t="shared" si="357"/>
        <v>0</v>
      </c>
      <c r="BB781" s="131">
        <f t="shared" si="358"/>
        <v>6.6</v>
      </c>
      <c r="BC781" s="132">
        <f t="shared" si="359"/>
        <v>0</v>
      </c>
    </row>
    <row r="782" spans="1:55" x14ac:dyDescent="0.25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49"/>
      <c r="G782" s="153">
        <f t="shared" si="336"/>
        <v>0</v>
      </c>
      <c r="H782" s="134">
        <f t="shared" si="337"/>
        <v>0</v>
      </c>
      <c r="I782" s="135">
        <f t="shared" si="338"/>
        <v>0</v>
      </c>
      <c r="J782" s="167">
        <f t="shared" si="339"/>
        <v>60</v>
      </c>
      <c r="K782" s="149"/>
      <c r="L782" s="130">
        <v>0</v>
      </c>
      <c r="M782" s="131">
        <v>0</v>
      </c>
      <c r="N782" s="131">
        <v>0</v>
      </c>
      <c r="O782" s="132">
        <v>20</v>
      </c>
      <c r="P782" s="149"/>
      <c r="Q782" s="133">
        <v>0</v>
      </c>
      <c r="R782" s="131">
        <v>0</v>
      </c>
      <c r="S782" s="131">
        <v>0</v>
      </c>
      <c r="T782" s="132">
        <v>20</v>
      </c>
      <c r="U782" s="149"/>
      <c r="V782" s="133">
        <v>0</v>
      </c>
      <c r="W782" s="131">
        <v>0</v>
      </c>
      <c r="X782" s="131">
        <v>0</v>
      </c>
      <c r="Y782" s="132">
        <v>0</v>
      </c>
      <c r="Z782" s="149"/>
      <c r="AA782" s="133">
        <v>0</v>
      </c>
      <c r="AB782" s="131">
        <v>0</v>
      </c>
      <c r="AC782" s="131">
        <v>0</v>
      </c>
      <c r="AD782" s="132">
        <v>20</v>
      </c>
      <c r="AE782" s="149"/>
      <c r="AF782" s="133">
        <v>0</v>
      </c>
      <c r="AG782" s="131">
        <v>0</v>
      </c>
      <c r="AH782" s="131">
        <v>0</v>
      </c>
      <c r="AI782" s="132">
        <v>0</v>
      </c>
      <c r="AJ782" s="133">
        <f t="shared" si="340"/>
        <v>20</v>
      </c>
      <c r="AK782" s="131">
        <f t="shared" si="341"/>
        <v>20</v>
      </c>
      <c r="AL782" s="131">
        <f t="shared" si="342"/>
        <v>0</v>
      </c>
      <c r="AM782" s="131">
        <f t="shared" si="343"/>
        <v>20</v>
      </c>
      <c r="AN782" s="136">
        <f t="shared" si="344"/>
        <v>0</v>
      </c>
      <c r="AO782" s="133">
        <f t="shared" si="345"/>
        <v>0</v>
      </c>
      <c r="AP782" s="131">
        <f t="shared" si="346"/>
        <v>0</v>
      </c>
      <c r="AQ782" s="131">
        <f t="shared" si="347"/>
        <v>0</v>
      </c>
      <c r="AR782" s="131">
        <f t="shared" si="348"/>
        <v>0</v>
      </c>
      <c r="AS782" s="136">
        <f t="shared" si="349"/>
        <v>0</v>
      </c>
      <c r="AT782" s="133">
        <f t="shared" si="350"/>
        <v>0</v>
      </c>
      <c r="AU782" s="131">
        <f t="shared" si="351"/>
        <v>0</v>
      </c>
      <c r="AV782" s="131">
        <f t="shared" si="352"/>
        <v>0</v>
      </c>
      <c r="AW782" s="131">
        <f t="shared" si="353"/>
        <v>0</v>
      </c>
      <c r="AX782" s="136">
        <f t="shared" si="354"/>
        <v>0</v>
      </c>
      <c r="AY782" s="133">
        <f t="shared" si="355"/>
        <v>0</v>
      </c>
      <c r="AZ782" s="131">
        <f t="shared" si="356"/>
        <v>0</v>
      </c>
      <c r="BA782" s="131">
        <f t="shared" si="357"/>
        <v>0</v>
      </c>
      <c r="BB782" s="131">
        <f t="shared" si="358"/>
        <v>0</v>
      </c>
      <c r="BC782" s="132">
        <f t="shared" si="359"/>
        <v>0</v>
      </c>
    </row>
    <row r="783" spans="1:55" x14ac:dyDescent="0.25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49"/>
      <c r="G783" s="153">
        <f t="shared" si="336"/>
        <v>0</v>
      </c>
      <c r="H783" s="134">
        <f t="shared" si="337"/>
        <v>0</v>
      </c>
      <c r="I783" s="135">
        <f t="shared" si="338"/>
        <v>0</v>
      </c>
      <c r="J783" s="167">
        <f t="shared" si="339"/>
        <v>0</v>
      </c>
      <c r="K783" s="149"/>
      <c r="L783" s="130">
        <v>0</v>
      </c>
      <c r="M783" s="131">
        <v>0</v>
      </c>
      <c r="N783" s="131">
        <v>0</v>
      </c>
      <c r="O783" s="132">
        <v>0</v>
      </c>
      <c r="P783" s="149"/>
      <c r="Q783" s="133">
        <v>0</v>
      </c>
      <c r="R783" s="131">
        <v>0</v>
      </c>
      <c r="S783" s="131">
        <v>0</v>
      </c>
      <c r="T783" s="132">
        <v>0</v>
      </c>
      <c r="U783" s="149"/>
      <c r="V783" s="133">
        <v>0</v>
      </c>
      <c r="W783" s="131">
        <v>0</v>
      </c>
      <c r="X783" s="131">
        <v>0</v>
      </c>
      <c r="Y783" s="132">
        <v>0</v>
      </c>
      <c r="Z783" s="149"/>
      <c r="AA783" s="133">
        <v>0</v>
      </c>
      <c r="AB783" s="131">
        <v>0</v>
      </c>
      <c r="AC783" s="131">
        <v>0</v>
      </c>
      <c r="AD783" s="132">
        <v>0</v>
      </c>
      <c r="AE783" s="149"/>
      <c r="AF783" s="133">
        <v>0</v>
      </c>
      <c r="AG783" s="131">
        <v>0</v>
      </c>
      <c r="AH783" s="131">
        <v>0</v>
      </c>
      <c r="AI783" s="132">
        <v>0</v>
      </c>
      <c r="AJ783" s="133">
        <f t="shared" si="340"/>
        <v>0</v>
      </c>
      <c r="AK783" s="131">
        <f t="shared" si="341"/>
        <v>0</v>
      </c>
      <c r="AL783" s="131">
        <f t="shared" si="342"/>
        <v>0</v>
      </c>
      <c r="AM783" s="131">
        <f t="shared" si="343"/>
        <v>0</v>
      </c>
      <c r="AN783" s="136">
        <f t="shared" si="344"/>
        <v>0</v>
      </c>
      <c r="AO783" s="133">
        <f t="shared" si="345"/>
        <v>0</v>
      </c>
      <c r="AP783" s="131">
        <f t="shared" si="346"/>
        <v>0</v>
      </c>
      <c r="AQ783" s="131">
        <f t="shared" si="347"/>
        <v>0</v>
      </c>
      <c r="AR783" s="131">
        <f t="shared" si="348"/>
        <v>0</v>
      </c>
      <c r="AS783" s="136">
        <f t="shared" si="349"/>
        <v>0</v>
      </c>
      <c r="AT783" s="133">
        <f t="shared" si="350"/>
        <v>0</v>
      </c>
      <c r="AU783" s="131">
        <f t="shared" si="351"/>
        <v>0</v>
      </c>
      <c r="AV783" s="131">
        <f t="shared" si="352"/>
        <v>0</v>
      </c>
      <c r="AW783" s="131">
        <f t="shared" si="353"/>
        <v>0</v>
      </c>
      <c r="AX783" s="136">
        <f t="shared" si="354"/>
        <v>0</v>
      </c>
      <c r="AY783" s="133">
        <f t="shared" si="355"/>
        <v>0</v>
      </c>
      <c r="AZ783" s="131">
        <f t="shared" si="356"/>
        <v>0</v>
      </c>
      <c r="BA783" s="131">
        <f t="shared" si="357"/>
        <v>0</v>
      </c>
      <c r="BB783" s="131">
        <f t="shared" si="358"/>
        <v>0</v>
      </c>
      <c r="BC783" s="132">
        <f t="shared" si="359"/>
        <v>0</v>
      </c>
    </row>
    <row r="784" spans="1:55" x14ac:dyDescent="0.25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49"/>
      <c r="G784" s="153">
        <f t="shared" si="336"/>
        <v>0</v>
      </c>
      <c r="H784" s="134">
        <f t="shared" si="337"/>
        <v>0</v>
      </c>
      <c r="I784" s="135">
        <f t="shared" si="338"/>
        <v>0</v>
      </c>
      <c r="J784" s="167">
        <f t="shared" si="339"/>
        <v>0</v>
      </c>
      <c r="K784" s="149"/>
      <c r="L784" s="130">
        <v>0</v>
      </c>
      <c r="M784" s="131">
        <v>0</v>
      </c>
      <c r="N784" s="131">
        <v>0</v>
      </c>
      <c r="O784" s="132">
        <v>0</v>
      </c>
      <c r="P784" s="149"/>
      <c r="Q784" s="133">
        <v>0</v>
      </c>
      <c r="R784" s="131">
        <v>0</v>
      </c>
      <c r="S784" s="131">
        <v>0</v>
      </c>
      <c r="T784" s="132">
        <v>0</v>
      </c>
      <c r="U784" s="149"/>
      <c r="V784" s="133">
        <v>0</v>
      </c>
      <c r="W784" s="131">
        <v>0</v>
      </c>
      <c r="X784" s="131">
        <v>0</v>
      </c>
      <c r="Y784" s="132">
        <v>0</v>
      </c>
      <c r="Z784" s="149"/>
      <c r="AA784" s="133">
        <v>0</v>
      </c>
      <c r="AB784" s="131">
        <v>0</v>
      </c>
      <c r="AC784" s="131">
        <v>0</v>
      </c>
      <c r="AD784" s="132">
        <v>0</v>
      </c>
      <c r="AE784" s="149"/>
      <c r="AF784" s="133">
        <v>0</v>
      </c>
      <c r="AG784" s="131">
        <v>0</v>
      </c>
      <c r="AH784" s="131">
        <v>0</v>
      </c>
      <c r="AI784" s="132">
        <v>0</v>
      </c>
      <c r="AJ784" s="133">
        <f t="shared" si="340"/>
        <v>0</v>
      </c>
      <c r="AK784" s="131">
        <f t="shared" si="341"/>
        <v>0</v>
      </c>
      <c r="AL784" s="131">
        <f t="shared" si="342"/>
        <v>0</v>
      </c>
      <c r="AM784" s="131">
        <f t="shared" si="343"/>
        <v>0</v>
      </c>
      <c r="AN784" s="136">
        <f t="shared" si="344"/>
        <v>0</v>
      </c>
      <c r="AO784" s="133">
        <f t="shared" si="345"/>
        <v>0</v>
      </c>
      <c r="AP784" s="131">
        <f t="shared" si="346"/>
        <v>0</v>
      </c>
      <c r="AQ784" s="131">
        <f t="shared" si="347"/>
        <v>0</v>
      </c>
      <c r="AR784" s="131">
        <f t="shared" si="348"/>
        <v>0</v>
      </c>
      <c r="AS784" s="136">
        <f t="shared" si="349"/>
        <v>0</v>
      </c>
      <c r="AT784" s="133">
        <f t="shared" si="350"/>
        <v>0</v>
      </c>
      <c r="AU784" s="131">
        <f t="shared" si="351"/>
        <v>0</v>
      </c>
      <c r="AV784" s="131">
        <f t="shared" si="352"/>
        <v>0</v>
      </c>
      <c r="AW784" s="131">
        <f t="shared" si="353"/>
        <v>0</v>
      </c>
      <c r="AX784" s="136">
        <f t="shared" si="354"/>
        <v>0</v>
      </c>
      <c r="AY784" s="133">
        <f t="shared" si="355"/>
        <v>0</v>
      </c>
      <c r="AZ784" s="131">
        <f t="shared" si="356"/>
        <v>0</v>
      </c>
      <c r="BA784" s="131">
        <f t="shared" si="357"/>
        <v>0</v>
      </c>
      <c r="BB784" s="131">
        <f t="shared" si="358"/>
        <v>0</v>
      </c>
      <c r="BC784" s="132">
        <f t="shared" si="359"/>
        <v>0</v>
      </c>
    </row>
    <row r="785" spans="1:55" x14ac:dyDescent="0.25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1311</v>
      </c>
      <c r="F785" s="149"/>
      <c r="G785" s="153">
        <f t="shared" si="336"/>
        <v>1</v>
      </c>
      <c r="H785" s="134">
        <f t="shared" si="337"/>
        <v>5</v>
      </c>
      <c r="I785" s="135">
        <f t="shared" si="338"/>
        <v>63.599999999999994</v>
      </c>
      <c r="J785" s="167">
        <f t="shared" si="339"/>
        <v>978</v>
      </c>
      <c r="K785" s="149"/>
      <c r="L785" s="130">
        <v>0</v>
      </c>
      <c r="M785" s="131">
        <v>3</v>
      </c>
      <c r="N785" s="131">
        <v>37.4</v>
      </c>
      <c r="O785" s="132">
        <v>255</v>
      </c>
      <c r="P785" s="149"/>
      <c r="Q785" s="133">
        <v>0</v>
      </c>
      <c r="R785" s="131">
        <v>0</v>
      </c>
      <c r="S785" s="131">
        <v>0</v>
      </c>
      <c r="T785" s="132">
        <v>20</v>
      </c>
      <c r="U785" s="149"/>
      <c r="V785" s="133">
        <v>1</v>
      </c>
      <c r="W785" s="131">
        <v>0</v>
      </c>
      <c r="X785" s="131">
        <v>1.4</v>
      </c>
      <c r="Y785" s="132">
        <v>258</v>
      </c>
      <c r="Z785" s="149"/>
      <c r="AA785" s="133">
        <v>0</v>
      </c>
      <c r="AB785" s="131">
        <v>1</v>
      </c>
      <c r="AC785" s="131">
        <v>7.4</v>
      </c>
      <c r="AD785" s="132">
        <v>190</v>
      </c>
      <c r="AE785" s="149"/>
      <c r="AF785" s="133">
        <v>0</v>
      </c>
      <c r="AG785" s="131">
        <v>1</v>
      </c>
      <c r="AH785" s="131">
        <v>17.399999999999999</v>
      </c>
      <c r="AI785" s="132">
        <v>275</v>
      </c>
      <c r="AJ785" s="133">
        <f t="shared" si="340"/>
        <v>255</v>
      </c>
      <c r="AK785" s="131">
        <f t="shared" si="341"/>
        <v>20</v>
      </c>
      <c r="AL785" s="131">
        <f t="shared" si="342"/>
        <v>258</v>
      </c>
      <c r="AM785" s="131">
        <f t="shared" si="343"/>
        <v>190</v>
      </c>
      <c r="AN785" s="136">
        <f t="shared" si="344"/>
        <v>275</v>
      </c>
      <c r="AO785" s="133">
        <f t="shared" si="345"/>
        <v>0</v>
      </c>
      <c r="AP785" s="131">
        <f t="shared" si="346"/>
        <v>0</v>
      </c>
      <c r="AQ785" s="131">
        <f t="shared" si="347"/>
        <v>1</v>
      </c>
      <c r="AR785" s="131">
        <f t="shared" si="348"/>
        <v>0</v>
      </c>
      <c r="AS785" s="136">
        <f t="shared" si="349"/>
        <v>0</v>
      </c>
      <c r="AT785" s="133">
        <f t="shared" si="350"/>
        <v>3</v>
      </c>
      <c r="AU785" s="131">
        <f t="shared" si="351"/>
        <v>0</v>
      </c>
      <c r="AV785" s="131">
        <f t="shared" si="352"/>
        <v>0</v>
      </c>
      <c r="AW785" s="131">
        <f t="shared" si="353"/>
        <v>1</v>
      </c>
      <c r="AX785" s="136">
        <f t="shared" si="354"/>
        <v>1</v>
      </c>
      <c r="AY785" s="133">
        <f t="shared" si="355"/>
        <v>37.4</v>
      </c>
      <c r="AZ785" s="131">
        <f t="shared" si="356"/>
        <v>0</v>
      </c>
      <c r="BA785" s="131">
        <f t="shared" si="357"/>
        <v>1.4</v>
      </c>
      <c r="BB785" s="131">
        <f t="shared" si="358"/>
        <v>7.4</v>
      </c>
      <c r="BC785" s="132">
        <f t="shared" si="359"/>
        <v>17.399999999999999</v>
      </c>
    </row>
    <row r="786" spans="1:55" x14ac:dyDescent="0.25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49"/>
      <c r="G786" s="153">
        <f t="shared" si="336"/>
        <v>0</v>
      </c>
      <c r="H786" s="134">
        <f t="shared" si="337"/>
        <v>0</v>
      </c>
      <c r="I786" s="135">
        <f t="shared" si="338"/>
        <v>0</v>
      </c>
      <c r="J786" s="167">
        <f t="shared" si="339"/>
        <v>0</v>
      </c>
      <c r="K786" s="149"/>
      <c r="L786" s="130">
        <v>0</v>
      </c>
      <c r="M786" s="131">
        <v>0</v>
      </c>
      <c r="N786" s="131">
        <v>0</v>
      </c>
      <c r="O786" s="132">
        <v>0</v>
      </c>
      <c r="P786" s="149"/>
      <c r="Q786" s="133">
        <v>0</v>
      </c>
      <c r="R786" s="131">
        <v>0</v>
      </c>
      <c r="S786" s="131">
        <v>0</v>
      </c>
      <c r="T786" s="132">
        <v>0</v>
      </c>
      <c r="U786" s="149"/>
      <c r="V786" s="133">
        <v>0</v>
      </c>
      <c r="W786" s="131">
        <v>0</v>
      </c>
      <c r="X786" s="131">
        <v>0</v>
      </c>
      <c r="Y786" s="132">
        <v>0</v>
      </c>
      <c r="Z786" s="149"/>
      <c r="AA786" s="133">
        <v>0</v>
      </c>
      <c r="AB786" s="131">
        <v>0</v>
      </c>
      <c r="AC786" s="131">
        <v>0</v>
      </c>
      <c r="AD786" s="132">
        <v>0</v>
      </c>
      <c r="AE786" s="149"/>
      <c r="AF786" s="133">
        <v>0</v>
      </c>
      <c r="AG786" s="131">
        <v>0</v>
      </c>
      <c r="AH786" s="131">
        <v>0</v>
      </c>
      <c r="AI786" s="132">
        <v>0</v>
      </c>
      <c r="AJ786" s="133">
        <f t="shared" si="340"/>
        <v>0</v>
      </c>
      <c r="AK786" s="131">
        <f t="shared" si="341"/>
        <v>0</v>
      </c>
      <c r="AL786" s="131">
        <f t="shared" si="342"/>
        <v>0</v>
      </c>
      <c r="AM786" s="131">
        <f t="shared" si="343"/>
        <v>0</v>
      </c>
      <c r="AN786" s="136">
        <f t="shared" si="344"/>
        <v>0</v>
      </c>
      <c r="AO786" s="133">
        <f t="shared" si="345"/>
        <v>0</v>
      </c>
      <c r="AP786" s="131">
        <f t="shared" si="346"/>
        <v>0</v>
      </c>
      <c r="AQ786" s="131">
        <f t="shared" si="347"/>
        <v>0</v>
      </c>
      <c r="AR786" s="131">
        <f t="shared" si="348"/>
        <v>0</v>
      </c>
      <c r="AS786" s="136">
        <f t="shared" si="349"/>
        <v>0</v>
      </c>
      <c r="AT786" s="133">
        <f t="shared" si="350"/>
        <v>0</v>
      </c>
      <c r="AU786" s="131">
        <f t="shared" si="351"/>
        <v>0</v>
      </c>
      <c r="AV786" s="131">
        <f t="shared" si="352"/>
        <v>0</v>
      </c>
      <c r="AW786" s="131">
        <f t="shared" si="353"/>
        <v>0</v>
      </c>
      <c r="AX786" s="136">
        <f t="shared" si="354"/>
        <v>0</v>
      </c>
      <c r="AY786" s="133">
        <f t="shared" si="355"/>
        <v>0</v>
      </c>
      <c r="AZ786" s="131">
        <f t="shared" si="356"/>
        <v>0</v>
      </c>
      <c r="BA786" s="131">
        <f t="shared" si="357"/>
        <v>0</v>
      </c>
      <c r="BB786" s="131">
        <f t="shared" si="358"/>
        <v>0</v>
      </c>
      <c r="BC786" s="132">
        <f t="shared" si="359"/>
        <v>0</v>
      </c>
    </row>
    <row r="787" spans="1:55" x14ac:dyDescent="0.25">
      <c r="A787" s="138" t="s">
        <v>1681</v>
      </c>
      <c r="B787" s="131" t="s">
        <v>43</v>
      </c>
      <c r="C787" s="131" t="s">
        <v>1940</v>
      </c>
      <c r="D787" s="131" t="s">
        <v>1941</v>
      </c>
      <c r="E787" s="132" t="s">
        <v>1312</v>
      </c>
      <c r="F787" s="149"/>
      <c r="G787" s="153">
        <f t="shared" si="336"/>
        <v>0</v>
      </c>
      <c r="H787" s="134">
        <f t="shared" si="337"/>
        <v>1</v>
      </c>
      <c r="I787" s="135">
        <f t="shared" si="338"/>
        <v>3.3</v>
      </c>
      <c r="J787" s="167">
        <f t="shared" si="339"/>
        <v>278</v>
      </c>
      <c r="K787" s="149"/>
      <c r="L787" s="130">
        <v>0</v>
      </c>
      <c r="M787" s="131">
        <v>0</v>
      </c>
      <c r="N787" s="131">
        <v>0</v>
      </c>
      <c r="O787" s="132">
        <v>0</v>
      </c>
      <c r="P787" s="149"/>
      <c r="Q787" s="133">
        <v>0</v>
      </c>
      <c r="R787" s="131">
        <v>0</v>
      </c>
      <c r="S787" s="131">
        <v>0</v>
      </c>
      <c r="T787" s="132">
        <v>20</v>
      </c>
      <c r="U787" s="149"/>
      <c r="V787" s="133">
        <v>0</v>
      </c>
      <c r="W787" s="131">
        <v>0</v>
      </c>
      <c r="X787" s="131">
        <v>0</v>
      </c>
      <c r="Y787" s="132">
        <v>20</v>
      </c>
      <c r="Z787" s="149"/>
      <c r="AA787" s="133">
        <v>0</v>
      </c>
      <c r="AB787" s="131">
        <v>0</v>
      </c>
      <c r="AC787" s="131">
        <v>0</v>
      </c>
      <c r="AD787" s="132">
        <v>0</v>
      </c>
      <c r="AE787" s="149"/>
      <c r="AF787" s="133">
        <v>0</v>
      </c>
      <c r="AG787" s="131">
        <v>1</v>
      </c>
      <c r="AH787" s="131">
        <v>3.3</v>
      </c>
      <c r="AI787" s="132">
        <v>238</v>
      </c>
      <c r="AJ787" s="133">
        <f t="shared" si="340"/>
        <v>0</v>
      </c>
      <c r="AK787" s="131">
        <f t="shared" si="341"/>
        <v>20</v>
      </c>
      <c r="AL787" s="131">
        <f t="shared" si="342"/>
        <v>20</v>
      </c>
      <c r="AM787" s="131">
        <f t="shared" si="343"/>
        <v>0</v>
      </c>
      <c r="AN787" s="136">
        <f t="shared" si="344"/>
        <v>238</v>
      </c>
      <c r="AO787" s="133">
        <f t="shared" si="345"/>
        <v>0</v>
      </c>
      <c r="AP787" s="131">
        <f t="shared" si="346"/>
        <v>0</v>
      </c>
      <c r="AQ787" s="131">
        <f t="shared" si="347"/>
        <v>0</v>
      </c>
      <c r="AR787" s="131">
        <f t="shared" si="348"/>
        <v>0</v>
      </c>
      <c r="AS787" s="136">
        <f t="shared" si="349"/>
        <v>0</v>
      </c>
      <c r="AT787" s="133">
        <f t="shared" si="350"/>
        <v>0</v>
      </c>
      <c r="AU787" s="131">
        <f t="shared" si="351"/>
        <v>0</v>
      </c>
      <c r="AV787" s="131">
        <f t="shared" si="352"/>
        <v>0</v>
      </c>
      <c r="AW787" s="131">
        <f t="shared" si="353"/>
        <v>0</v>
      </c>
      <c r="AX787" s="136">
        <f t="shared" si="354"/>
        <v>1</v>
      </c>
      <c r="AY787" s="133">
        <f t="shared" si="355"/>
        <v>0</v>
      </c>
      <c r="AZ787" s="131">
        <f t="shared" si="356"/>
        <v>0</v>
      </c>
      <c r="BA787" s="131">
        <f t="shared" si="357"/>
        <v>0</v>
      </c>
      <c r="BB787" s="131">
        <f t="shared" si="358"/>
        <v>0</v>
      </c>
      <c r="BC787" s="132">
        <f t="shared" si="359"/>
        <v>3.3</v>
      </c>
    </row>
    <row r="788" spans="1:55" x14ac:dyDescent="0.25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1311</v>
      </c>
      <c r="F788" s="149"/>
      <c r="G788" s="153">
        <f t="shared" si="336"/>
        <v>0</v>
      </c>
      <c r="H788" s="134">
        <f t="shared" si="337"/>
        <v>0</v>
      </c>
      <c r="I788" s="135">
        <f t="shared" si="338"/>
        <v>0</v>
      </c>
      <c r="J788" s="167">
        <f t="shared" si="339"/>
        <v>0</v>
      </c>
      <c r="K788" s="149"/>
      <c r="L788" s="130">
        <v>0</v>
      </c>
      <c r="M788" s="131">
        <v>0</v>
      </c>
      <c r="N788" s="131">
        <v>0</v>
      </c>
      <c r="O788" s="132">
        <v>0</v>
      </c>
      <c r="P788" s="149"/>
      <c r="Q788" s="133">
        <v>0</v>
      </c>
      <c r="R788" s="131">
        <v>0</v>
      </c>
      <c r="S788" s="131">
        <v>0</v>
      </c>
      <c r="T788" s="132">
        <v>0</v>
      </c>
      <c r="U788" s="149"/>
      <c r="V788" s="133">
        <v>0</v>
      </c>
      <c r="W788" s="131">
        <v>0</v>
      </c>
      <c r="X788" s="131">
        <v>0</v>
      </c>
      <c r="Y788" s="132">
        <v>0</v>
      </c>
      <c r="Z788" s="149"/>
      <c r="AA788" s="133">
        <v>0</v>
      </c>
      <c r="AB788" s="131">
        <v>0</v>
      </c>
      <c r="AC788" s="131">
        <v>0</v>
      </c>
      <c r="AD788" s="132">
        <v>0</v>
      </c>
      <c r="AE788" s="149"/>
      <c r="AF788" s="133">
        <v>0</v>
      </c>
      <c r="AG788" s="131">
        <v>0</v>
      </c>
      <c r="AH788" s="131">
        <v>0</v>
      </c>
      <c r="AI788" s="132">
        <v>0</v>
      </c>
      <c r="AJ788" s="133">
        <f t="shared" si="340"/>
        <v>0</v>
      </c>
      <c r="AK788" s="131">
        <f t="shared" si="341"/>
        <v>0</v>
      </c>
      <c r="AL788" s="131">
        <f t="shared" si="342"/>
        <v>0</v>
      </c>
      <c r="AM788" s="131">
        <f t="shared" si="343"/>
        <v>0</v>
      </c>
      <c r="AN788" s="136">
        <f t="shared" si="344"/>
        <v>0</v>
      </c>
      <c r="AO788" s="133">
        <f t="shared" si="345"/>
        <v>0</v>
      </c>
      <c r="AP788" s="131">
        <f t="shared" si="346"/>
        <v>0</v>
      </c>
      <c r="AQ788" s="131">
        <f t="shared" si="347"/>
        <v>0</v>
      </c>
      <c r="AR788" s="131">
        <f t="shared" si="348"/>
        <v>0</v>
      </c>
      <c r="AS788" s="136">
        <f t="shared" si="349"/>
        <v>0</v>
      </c>
      <c r="AT788" s="133">
        <f t="shared" si="350"/>
        <v>0</v>
      </c>
      <c r="AU788" s="131">
        <f t="shared" si="351"/>
        <v>0</v>
      </c>
      <c r="AV788" s="131">
        <f t="shared" si="352"/>
        <v>0</v>
      </c>
      <c r="AW788" s="131">
        <f t="shared" si="353"/>
        <v>0</v>
      </c>
      <c r="AX788" s="136">
        <f t="shared" si="354"/>
        <v>0</v>
      </c>
      <c r="AY788" s="133">
        <f t="shared" si="355"/>
        <v>0</v>
      </c>
      <c r="AZ788" s="131">
        <f t="shared" si="356"/>
        <v>0</v>
      </c>
      <c r="BA788" s="131">
        <f t="shared" si="357"/>
        <v>0</v>
      </c>
      <c r="BB788" s="131">
        <f t="shared" si="358"/>
        <v>0</v>
      </c>
      <c r="BC788" s="132">
        <f t="shared" si="359"/>
        <v>0</v>
      </c>
    </row>
    <row r="789" spans="1:55" x14ac:dyDescent="0.25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49"/>
      <c r="G789" s="153">
        <f t="shared" si="336"/>
        <v>0</v>
      </c>
      <c r="H789" s="134">
        <f t="shared" si="337"/>
        <v>0</v>
      </c>
      <c r="I789" s="135">
        <f t="shared" si="338"/>
        <v>0</v>
      </c>
      <c r="J789" s="167">
        <f t="shared" si="339"/>
        <v>0</v>
      </c>
      <c r="K789" s="149"/>
      <c r="L789" s="130">
        <v>0</v>
      </c>
      <c r="M789" s="131">
        <v>0</v>
      </c>
      <c r="N789" s="131">
        <v>0</v>
      </c>
      <c r="O789" s="132">
        <v>0</v>
      </c>
      <c r="P789" s="149"/>
      <c r="Q789" s="133">
        <v>0</v>
      </c>
      <c r="R789" s="131">
        <v>0</v>
      </c>
      <c r="S789" s="131">
        <v>0</v>
      </c>
      <c r="T789" s="132">
        <v>0</v>
      </c>
      <c r="U789" s="149"/>
      <c r="V789" s="133">
        <v>0</v>
      </c>
      <c r="W789" s="131">
        <v>0</v>
      </c>
      <c r="X789" s="131">
        <v>0</v>
      </c>
      <c r="Y789" s="132">
        <v>0</v>
      </c>
      <c r="Z789" s="149"/>
      <c r="AA789" s="133">
        <v>0</v>
      </c>
      <c r="AB789" s="131">
        <v>0</v>
      </c>
      <c r="AC789" s="131">
        <v>0</v>
      </c>
      <c r="AD789" s="132">
        <v>0</v>
      </c>
      <c r="AE789" s="149"/>
      <c r="AF789" s="133">
        <v>0</v>
      </c>
      <c r="AG789" s="131">
        <v>0</v>
      </c>
      <c r="AH789" s="131">
        <v>0</v>
      </c>
      <c r="AI789" s="132">
        <v>0</v>
      </c>
      <c r="AJ789" s="133">
        <f t="shared" si="340"/>
        <v>0</v>
      </c>
      <c r="AK789" s="131">
        <f t="shared" si="341"/>
        <v>0</v>
      </c>
      <c r="AL789" s="131">
        <f t="shared" si="342"/>
        <v>0</v>
      </c>
      <c r="AM789" s="131">
        <f t="shared" si="343"/>
        <v>0</v>
      </c>
      <c r="AN789" s="136">
        <f t="shared" si="344"/>
        <v>0</v>
      </c>
      <c r="AO789" s="133">
        <f t="shared" si="345"/>
        <v>0</v>
      </c>
      <c r="AP789" s="131">
        <f t="shared" si="346"/>
        <v>0</v>
      </c>
      <c r="AQ789" s="131">
        <f t="shared" si="347"/>
        <v>0</v>
      </c>
      <c r="AR789" s="131">
        <f t="shared" si="348"/>
        <v>0</v>
      </c>
      <c r="AS789" s="136">
        <f t="shared" si="349"/>
        <v>0</v>
      </c>
      <c r="AT789" s="133">
        <f t="shared" si="350"/>
        <v>0</v>
      </c>
      <c r="AU789" s="131">
        <f t="shared" si="351"/>
        <v>0</v>
      </c>
      <c r="AV789" s="131">
        <f t="shared" si="352"/>
        <v>0</v>
      </c>
      <c r="AW789" s="131">
        <f t="shared" si="353"/>
        <v>0</v>
      </c>
      <c r="AX789" s="136">
        <f t="shared" si="354"/>
        <v>0</v>
      </c>
      <c r="AY789" s="133">
        <f t="shared" si="355"/>
        <v>0</v>
      </c>
      <c r="AZ789" s="131">
        <f t="shared" si="356"/>
        <v>0</v>
      </c>
      <c r="BA789" s="131">
        <f t="shared" si="357"/>
        <v>0</v>
      </c>
      <c r="BB789" s="131">
        <f t="shared" si="358"/>
        <v>0</v>
      </c>
      <c r="BC789" s="132">
        <f t="shared" si="359"/>
        <v>0</v>
      </c>
    </row>
    <row r="790" spans="1:55" x14ac:dyDescent="0.25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49"/>
      <c r="G790" s="153">
        <f t="shared" si="336"/>
        <v>0</v>
      </c>
      <c r="H790" s="134">
        <f t="shared" si="337"/>
        <v>0</v>
      </c>
      <c r="I790" s="135">
        <f t="shared" si="338"/>
        <v>0</v>
      </c>
      <c r="J790" s="167">
        <f t="shared" si="339"/>
        <v>0</v>
      </c>
      <c r="K790" s="149"/>
      <c r="L790" s="130">
        <v>0</v>
      </c>
      <c r="M790" s="131">
        <v>0</v>
      </c>
      <c r="N790" s="131">
        <v>0</v>
      </c>
      <c r="O790" s="132">
        <v>0</v>
      </c>
      <c r="P790" s="149"/>
      <c r="Q790" s="133">
        <v>0</v>
      </c>
      <c r="R790" s="131">
        <v>0</v>
      </c>
      <c r="S790" s="131">
        <v>0</v>
      </c>
      <c r="T790" s="132">
        <v>0</v>
      </c>
      <c r="U790" s="149"/>
      <c r="V790" s="133">
        <v>0</v>
      </c>
      <c r="W790" s="131">
        <v>0</v>
      </c>
      <c r="X790" s="131">
        <v>0</v>
      </c>
      <c r="Y790" s="132">
        <v>0</v>
      </c>
      <c r="Z790" s="149"/>
      <c r="AA790" s="133">
        <v>0</v>
      </c>
      <c r="AB790" s="131">
        <v>0</v>
      </c>
      <c r="AC790" s="131">
        <v>0</v>
      </c>
      <c r="AD790" s="132">
        <v>0</v>
      </c>
      <c r="AE790" s="149"/>
      <c r="AF790" s="133">
        <v>0</v>
      </c>
      <c r="AG790" s="131">
        <v>0</v>
      </c>
      <c r="AH790" s="131">
        <v>0</v>
      </c>
      <c r="AI790" s="132">
        <v>0</v>
      </c>
      <c r="AJ790" s="133">
        <f t="shared" si="340"/>
        <v>0</v>
      </c>
      <c r="AK790" s="131">
        <f t="shared" si="341"/>
        <v>0</v>
      </c>
      <c r="AL790" s="131">
        <f t="shared" si="342"/>
        <v>0</v>
      </c>
      <c r="AM790" s="131">
        <f t="shared" si="343"/>
        <v>0</v>
      </c>
      <c r="AN790" s="136">
        <f t="shared" si="344"/>
        <v>0</v>
      </c>
      <c r="AO790" s="133">
        <f t="shared" si="345"/>
        <v>0</v>
      </c>
      <c r="AP790" s="131">
        <f t="shared" si="346"/>
        <v>0</v>
      </c>
      <c r="AQ790" s="131">
        <f t="shared" si="347"/>
        <v>0</v>
      </c>
      <c r="AR790" s="131">
        <f t="shared" si="348"/>
        <v>0</v>
      </c>
      <c r="AS790" s="136">
        <f t="shared" si="349"/>
        <v>0</v>
      </c>
      <c r="AT790" s="133">
        <f t="shared" si="350"/>
        <v>0</v>
      </c>
      <c r="AU790" s="131">
        <f t="shared" si="351"/>
        <v>0</v>
      </c>
      <c r="AV790" s="131">
        <f t="shared" si="352"/>
        <v>0</v>
      </c>
      <c r="AW790" s="131">
        <f t="shared" si="353"/>
        <v>0</v>
      </c>
      <c r="AX790" s="136">
        <f t="shared" si="354"/>
        <v>0</v>
      </c>
      <c r="AY790" s="133">
        <f t="shared" si="355"/>
        <v>0</v>
      </c>
      <c r="AZ790" s="131">
        <f t="shared" si="356"/>
        <v>0</v>
      </c>
      <c r="BA790" s="131">
        <f t="shared" si="357"/>
        <v>0</v>
      </c>
      <c r="BB790" s="131">
        <f t="shared" si="358"/>
        <v>0</v>
      </c>
      <c r="BC790" s="132">
        <f t="shared" si="359"/>
        <v>0</v>
      </c>
    </row>
    <row r="791" spans="1:55" x14ac:dyDescent="0.25">
      <c r="A791" s="138" t="s">
        <v>1685</v>
      </c>
      <c r="B791" s="131" t="s">
        <v>49</v>
      </c>
      <c r="C791" s="131" t="s">
        <v>399</v>
      </c>
      <c r="D791" s="131" t="s">
        <v>1725</v>
      </c>
      <c r="E791" s="132" t="s">
        <v>1954</v>
      </c>
      <c r="F791" s="149"/>
      <c r="G791" s="153">
        <f t="shared" si="336"/>
        <v>0</v>
      </c>
      <c r="H791" s="134">
        <f t="shared" si="337"/>
        <v>0</v>
      </c>
      <c r="I791" s="135">
        <f t="shared" si="338"/>
        <v>0</v>
      </c>
      <c r="J791" s="167">
        <f t="shared" si="339"/>
        <v>20</v>
      </c>
      <c r="K791" s="149"/>
      <c r="L791" s="130">
        <v>0</v>
      </c>
      <c r="M791" s="131">
        <v>0</v>
      </c>
      <c r="N791" s="131">
        <v>0</v>
      </c>
      <c r="O791" s="132">
        <v>0</v>
      </c>
      <c r="P791" s="149"/>
      <c r="Q791" s="133">
        <v>0</v>
      </c>
      <c r="R791" s="131">
        <v>0</v>
      </c>
      <c r="S791" s="131">
        <v>0</v>
      </c>
      <c r="T791" s="132">
        <v>20</v>
      </c>
      <c r="U791" s="149"/>
      <c r="V791" s="133">
        <v>0</v>
      </c>
      <c r="W791" s="131">
        <v>0</v>
      </c>
      <c r="X791" s="131">
        <v>0</v>
      </c>
      <c r="Y791" s="132">
        <v>0</v>
      </c>
      <c r="Z791" s="149"/>
      <c r="AA791" s="133">
        <v>0</v>
      </c>
      <c r="AB791" s="131">
        <v>0</v>
      </c>
      <c r="AC791" s="131">
        <v>0</v>
      </c>
      <c r="AD791" s="132">
        <v>0</v>
      </c>
      <c r="AE791" s="149"/>
      <c r="AF791" s="133">
        <v>0</v>
      </c>
      <c r="AG791" s="131">
        <v>0</v>
      </c>
      <c r="AH791" s="131">
        <v>0</v>
      </c>
      <c r="AI791" s="132">
        <v>0</v>
      </c>
      <c r="AJ791" s="133">
        <f t="shared" si="340"/>
        <v>0</v>
      </c>
      <c r="AK791" s="131">
        <f t="shared" si="341"/>
        <v>20</v>
      </c>
      <c r="AL791" s="131">
        <f t="shared" si="342"/>
        <v>0</v>
      </c>
      <c r="AM791" s="131">
        <f t="shared" si="343"/>
        <v>0</v>
      </c>
      <c r="AN791" s="136">
        <f t="shared" si="344"/>
        <v>0</v>
      </c>
      <c r="AO791" s="133">
        <f t="shared" si="345"/>
        <v>0</v>
      </c>
      <c r="AP791" s="131">
        <f t="shared" si="346"/>
        <v>0</v>
      </c>
      <c r="AQ791" s="131">
        <f t="shared" si="347"/>
        <v>0</v>
      </c>
      <c r="AR791" s="131">
        <f t="shared" si="348"/>
        <v>0</v>
      </c>
      <c r="AS791" s="136">
        <f t="shared" si="349"/>
        <v>0</v>
      </c>
      <c r="AT791" s="133">
        <f t="shared" si="350"/>
        <v>0</v>
      </c>
      <c r="AU791" s="131">
        <f t="shared" si="351"/>
        <v>0</v>
      </c>
      <c r="AV791" s="131">
        <f t="shared" si="352"/>
        <v>0</v>
      </c>
      <c r="AW791" s="131">
        <f t="shared" si="353"/>
        <v>0</v>
      </c>
      <c r="AX791" s="136">
        <f t="shared" si="354"/>
        <v>0</v>
      </c>
      <c r="AY791" s="133">
        <f t="shared" si="355"/>
        <v>0</v>
      </c>
      <c r="AZ791" s="131">
        <f t="shared" si="356"/>
        <v>0</v>
      </c>
      <c r="BA791" s="131">
        <f t="shared" si="357"/>
        <v>0</v>
      </c>
      <c r="BB791" s="131">
        <f t="shared" si="358"/>
        <v>0</v>
      </c>
      <c r="BC791" s="132">
        <f t="shared" si="359"/>
        <v>0</v>
      </c>
    </row>
    <row r="792" spans="1:55" x14ac:dyDescent="0.25">
      <c r="A792" s="138" t="s">
        <v>1686</v>
      </c>
      <c r="B792" s="131" t="s">
        <v>2047</v>
      </c>
      <c r="C792" s="131" t="s">
        <v>2028</v>
      </c>
      <c r="D792" s="131" t="s">
        <v>130</v>
      </c>
      <c r="E792" s="132" t="s">
        <v>1311</v>
      </c>
      <c r="F792" s="149"/>
      <c r="G792" s="153">
        <f t="shared" si="336"/>
        <v>1</v>
      </c>
      <c r="H792" s="134">
        <f t="shared" si="337"/>
        <v>6</v>
      </c>
      <c r="I792" s="135">
        <f t="shared" si="338"/>
        <v>72.2</v>
      </c>
      <c r="J792" s="167">
        <f t="shared" si="339"/>
        <v>736</v>
      </c>
      <c r="K792" s="149"/>
      <c r="L792" s="130">
        <v>0</v>
      </c>
      <c r="M792" s="131">
        <v>4</v>
      </c>
      <c r="N792" s="131">
        <v>33.4</v>
      </c>
      <c r="O792" s="132">
        <v>243</v>
      </c>
      <c r="P792" s="149"/>
      <c r="Q792" s="133">
        <v>0</v>
      </c>
      <c r="R792" s="131">
        <v>0</v>
      </c>
      <c r="S792" s="131">
        <v>0</v>
      </c>
      <c r="T792" s="132">
        <v>0</v>
      </c>
      <c r="U792" s="149"/>
      <c r="V792" s="133">
        <v>0</v>
      </c>
      <c r="W792" s="131">
        <v>0</v>
      </c>
      <c r="X792" s="131">
        <v>0</v>
      </c>
      <c r="Y792" s="132">
        <v>20</v>
      </c>
      <c r="Z792" s="149"/>
      <c r="AA792" s="133">
        <v>0</v>
      </c>
      <c r="AB792" s="131">
        <v>2</v>
      </c>
      <c r="AC792" s="131">
        <v>38.099999999999994</v>
      </c>
      <c r="AD792" s="132">
        <v>269</v>
      </c>
      <c r="AE792" s="149"/>
      <c r="AF792" s="133">
        <v>1</v>
      </c>
      <c r="AG792" s="131">
        <v>0</v>
      </c>
      <c r="AH792" s="131">
        <v>0.7</v>
      </c>
      <c r="AI792" s="132">
        <v>204</v>
      </c>
      <c r="AJ792" s="133">
        <f t="shared" si="340"/>
        <v>243</v>
      </c>
      <c r="AK792" s="131">
        <f t="shared" si="341"/>
        <v>0</v>
      </c>
      <c r="AL792" s="131">
        <f t="shared" si="342"/>
        <v>20</v>
      </c>
      <c r="AM792" s="131">
        <f t="shared" si="343"/>
        <v>269</v>
      </c>
      <c r="AN792" s="136">
        <f t="shared" si="344"/>
        <v>204</v>
      </c>
      <c r="AO792" s="133">
        <f t="shared" si="345"/>
        <v>0</v>
      </c>
      <c r="AP792" s="131">
        <f t="shared" si="346"/>
        <v>0</v>
      </c>
      <c r="AQ792" s="131">
        <f t="shared" si="347"/>
        <v>0</v>
      </c>
      <c r="AR792" s="131">
        <f t="shared" si="348"/>
        <v>0</v>
      </c>
      <c r="AS792" s="136">
        <f t="shared" si="349"/>
        <v>1</v>
      </c>
      <c r="AT792" s="133">
        <f t="shared" si="350"/>
        <v>4</v>
      </c>
      <c r="AU792" s="131">
        <f t="shared" si="351"/>
        <v>0</v>
      </c>
      <c r="AV792" s="131">
        <f t="shared" si="352"/>
        <v>0</v>
      </c>
      <c r="AW792" s="131">
        <f t="shared" si="353"/>
        <v>2</v>
      </c>
      <c r="AX792" s="136">
        <f t="shared" si="354"/>
        <v>0</v>
      </c>
      <c r="AY792" s="133">
        <f t="shared" si="355"/>
        <v>33.4</v>
      </c>
      <c r="AZ792" s="131">
        <f t="shared" si="356"/>
        <v>0</v>
      </c>
      <c r="BA792" s="131">
        <f t="shared" si="357"/>
        <v>0</v>
      </c>
      <c r="BB792" s="131">
        <f t="shared" si="358"/>
        <v>38.099999999999994</v>
      </c>
      <c r="BC792" s="132">
        <f t="shared" si="359"/>
        <v>0.7</v>
      </c>
    </row>
    <row r="793" spans="1:55" x14ac:dyDescent="0.25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49"/>
      <c r="G793" s="153">
        <f t="shared" si="336"/>
        <v>0</v>
      </c>
      <c r="H793" s="134">
        <f t="shared" si="337"/>
        <v>0</v>
      </c>
      <c r="I793" s="135">
        <f t="shared" si="338"/>
        <v>0</v>
      </c>
      <c r="J793" s="167">
        <f t="shared" si="339"/>
        <v>0</v>
      </c>
      <c r="K793" s="149"/>
      <c r="L793" s="130">
        <v>0</v>
      </c>
      <c r="M793" s="131">
        <v>0</v>
      </c>
      <c r="N793" s="131">
        <v>0</v>
      </c>
      <c r="O793" s="132">
        <v>0</v>
      </c>
      <c r="P793" s="149"/>
      <c r="Q793" s="133">
        <v>0</v>
      </c>
      <c r="R793" s="131">
        <v>0</v>
      </c>
      <c r="S793" s="131">
        <v>0</v>
      </c>
      <c r="T793" s="132">
        <v>0</v>
      </c>
      <c r="U793" s="149"/>
      <c r="V793" s="133">
        <v>0</v>
      </c>
      <c r="W793" s="131">
        <v>0</v>
      </c>
      <c r="X793" s="131">
        <v>0</v>
      </c>
      <c r="Y793" s="132">
        <v>0</v>
      </c>
      <c r="Z793" s="149"/>
      <c r="AA793" s="133">
        <v>0</v>
      </c>
      <c r="AB793" s="131">
        <v>0</v>
      </c>
      <c r="AC793" s="131">
        <v>0</v>
      </c>
      <c r="AD793" s="132">
        <v>0</v>
      </c>
      <c r="AE793" s="149"/>
      <c r="AF793" s="133">
        <v>0</v>
      </c>
      <c r="AG793" s="131">
        <v>0</v>
      </c>
      <c r="AH793" s="131">
        <v>0</v>
      </c>
      <c r="AI793" s="132">
        <v>0</v>
      </c>
      <c r="AJ793" s="133">
        <f t="shared" si="340"/>
        <v>0</v>
      </c>
      <c r="AK793" s="131">
        <f t="shared" si="341"/>
        <v>0</v>
      </c>
      <c r="AL793" s="131">
        <f t="shared" si="342"/>
        <v>0</v>
      </c>
      <c r="AM793" s="131">
        <f t="shared" si="343"/>
        <v>0</v>
      </c>
      <c r="AN793" s="136">
        <f t="shared" si="344"/>
        <v>0</v>
      </c>
      <c r="AO793" s="133">
        <f t="shared" si="345"/>
        <v>0</v>
      </c>
      <c r="AP793" s="131">
        <f t="shared" si="346"/>
        <v>0</v>
      </c>
      <c r="AQ793" s="131">
        <f t="shared" si="347"/>
        <v>0</v>
      </c>
      <c r="AR793" s="131">
        <f t="shared" si="348"/>
        <v>0</v>
      </c>
      <c r="AS793" s="136">
        <f t="shared" si="349"/>
        <v>0</v>
      </c>
      <c r="AT793" s="133">
        <f t="shared" si="350"/>
        <v>0</v>
      </c>
      <c r="AU793" s="131">
        <f t="shared" si="351"/>
        <v>0</v>
      </c>
      <c r="AV793" s="131">
        <f t="shared" si="352"/>
        <v>0</v>
      </c>
      <c r="AW793" s="131">
        <f t="shared" si="353"/>
        <v>0</v>
      </c>
      <c r="AX793" s="136">
        <f t="shared" si="354"/>
        <v>0</v>
      </c>
      <c r="AY793" s="133">
        <f t="shared" si="355"/>
        <v>0</v>
      </c>
      <c r="AZ793" s="131">
        <f t="shared" si="356"/>
        <v>0</v>
      </c>
      <c r="BA793" s="131">
        <f t="shared" si="357"/>
        <v>0</v>
      </c>
      <c r="BB793" s="131">
        <f t="shared" si="358"/>
        <v>0</v>
      </c>
      <c r="BC793" s="132">
        <f t="shared" si="359"/>
        <v>0</v>
      </c>
    </row>
    <row r="794" spans="1:55" x14ac:dyDescent="0.25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49"/>
      <c r="G794" s="153">
        <f t="shared" si="336"/>
        <v>2</v>
      </c>
      <c r="H794" s="134">
        <f t="shared" si="337"/>
        <v>4</v>
      </c>
      <c r="I794" s="135">
        <f t="shared" si="338"/>
        <v>57.1</v>
      </c>
      <c r="J794" s="167">
        <f t="shared" si="339"/>
        <v>967</v>
      </c>
      <c r="K794" s="149"/>
      <c r="L794" s="130">
        <v>0</v>
      </c>
      <c r="M794" s="131">
        <v>1</v>
      </c>
      <c r="N794" s="131">
        <v>17.8</v>
      </c>
      <c r="O794" s="132">
        <v>204</v>
      </c>
      <c r="P794" s="149"/>
      <c r="Q794" s="133">
        <v>0</v>
      </c>
      <c r="R794" s="131">
        <v>0</v>
      </c>
      <c r="S794" s="131">
        <v>0</v>
      </c>
      <c r="T794" s="132">
        <v>20</v>
      </c>
      <c r="U794" s="149"/>
      <c r="V794" s="133">
        <v>2</v>
      </c>
      <c r="W794" s="131">
        <v>0</v>
      </c>
      <c r="X794" s="131">
        <v>1.6</v>
      </c>
      <c r="Y794" s="132">
        <v>266</v>
      </c>
      <c r="Z794" s="149"/>
      <c r="AA794" s="133">
        <v>0</v>
      </c>
      <c r="AB794" s="131">
        <v>1</v>
      </c>
      <c r="AC794" s="131">
        <v>12.7</v>
      </c>
      <c r="AD794" s="132">
        <v>210</v>
      </c>
      <c r="AE794" s="149"/>
      <c r="AF794" s="133">
        <v>0</v>
      </c>
      <c r="AG794" s="131">
        <v>2</v>
      </c>
      <c r="AH794" s="131">
        <v>25</v>
      </c>
      <c r="AI794" s="132">
        <v>287</v>
      </c>
      <c r="AJ794" s="133">
        <f t="shared" si="340"/>
        <v>204</v>
      </c>
      <c r="AK794" s="131">
        <f t="shared" si="341"/>
        <v>20</v>
      </c>
      <c r="AL794" s="131">
        <f t="shared" si="342"/>
        <v>266</v>
      </c>
      <c r="AM794" s="131">
        <f t="shared" si="343"/>
        <v>210</v>
      </c>
      <c r="AN794" s="136">
        <f t="shared" si="344"/>
        <v>287</v>
      </c>
      <c r="AO794" s="133">
        <f t="shared" si="345"/>
        <v>0</v>
      </c>
      <c r="AP794" s="131">
        <f t="shared" si="346"/>
        <v>0</v>
      </c>
      <c r="AQ794" s="131">
        <f t="shared" si="347"/>
        <v>2</v>
      </c>
      <c r="AR794" s="131">
        <f t="shared" si="348"/>
        <v>0</v>
      </c>
      <c r="AS794" s="136">
        <f t="shared" si="349"/>
        <v>0</v>
      </c>
      <c r="AT794" s="133">
        <f t="shared" si="350"/>
        <v>1</v>
      </c>
      <c r="AU794" s="131">
        <f t="shared" si="351"/>
        <v>0</v>
      </c>
      <c r="AV794" s="131">
        <f t="shared" si="352"/>
        <v>0</v>
      </c>
      <c r="AW794" s="131">
        <f t="shared" si="353"/>
        <v>1</v>
      </c>
      <c r="AX794" s="136">
        <f t="shared" si="354"/>
        <v>2</v>
      </c>
      <c r="AY794" s="133">
        <f t="shared" si="355"/>
        <v>17.8</v>
      </c>
      <c r="AZ794" s="131">
        <f t="shared" si="356"/>
        <v>0</v>
      </c>
      <c r="BA794" s="131">
        <f t="shared" si="357"/>
        <v>1.6</v>
      </c>
      <c r="BB794" s="131">
        <f t="shared" si="358"/>
        <v>12.7</v>
      </c>
      <c r="BC794" s="132">
        <f t="shared" si="359"/>
        <v>25</v>
      </c>
    </row>
    <row r="795" spans="1:55" x14ac:dyDescent="0.25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49"/>
      <c r="G795" s="153">
        <f t="shared" si="336"/>
        <v>0</v>
      </c>
      <c r="H795" s="134">
        <f t="shared" si="337"/>
        <v>2</v>
      </c>
      <c r="I795" s="135">
        <f t="shared" si="338"/>
        <v>11.3</v>
      </c>
      <c r="J795" s="167">
        <f t="shared" si="339"/>
        <v>230</v>
      </c>
      <c r="K795" s="149"/>
      <c r="L795" s="130">
        <v>0</v>
      </c>
      <c r="M795" s="131">
        <v>2</v>
      </c>
      <c r="N795" s="131">
        <v>11.3</v>
      </c>
      <c r="O795" s="132">
        <v>170</v>
      </c>
      <c r="P795" s="149"/>
      <c r="Q795" s="133">
        <v>0</v>
      </c>
      <c r="R795" s="131">
        <v>0</v>
      </c>
      <c r="S795" s="131">
        <v>0</v>
      </c>
      <c r="T795" s="132">
        <v>0</v>
      </c>
      <c r="U795" s="149"/>
      <c r="V795" s="133">
        <v>0</v>
      </c>
      <c r="W795" s="131">
        <v>0</v>
      </c>
      <c r="X795" s="131">
        <v>0</v>
      </c>
      <c r="Y795" s="132">
        <v>20</v>
      </c>
      <c r="Z795" s="149"/>
      <c r="AA795" s="133">
        <v>0</v>
      </c>
      <c r="AB795" s="131">
        <v>0</v>
      </c>
      <c r="AC795" s="131">
        <v>0</v>
      </c>
      <c r="AD795" s="132">
        <v>20</v>
      </c>
      <c r="AE795" s="149"/>
      <c r="AF795" s="133">
        <v>0</v>
      </c>
      <c r="AG795" s="131">
        <v>0</v>
      </c>
      <c r="AH795" s="131">
        <v>0</v>
      </c>
      <c r="AI795" s="132">
        <v>20</v>
      </c>
      <c r="AJ795" s="133">
        <f t="shared" si="340"/>
        <v>170</v>
      </c>
      <c r="AK795" s="131">
        <f t="shared" si="341"/>
        <v>0</v>
      </c>
      <c r="AL795" s="131">
        <f t="shared" si="342"/>
        <v>20</v>
      </c>
      <c r="AM795" s="131">
        <f t="shared" si="343"/>
        <v>20</v>
      </c>
      <c r="AN795" s="136">
        <f t="shared" si="344"/>
        <v>20</v>
      </c>
      <c r="AO795" s="133">
        <f t="shared" si="345"/>
        <v>0</v>
      </c>
      <c r="AP795" s="131">
        <f t="shared" si="346"/>
        <v>0</v>
      </c>
      <c r="AQ795" s="131">
        <f t="shared" si="347"/>
        <v>0</v>
      </c>
      <c r="AR795" s="131">
        <f t="shared" si="348"/>
        <v>0</v>
      </c>
      <c r="AS795" s="136">
        <f t="shared" si="349"/>
        <v>0</v>
      </c>
      <c r="AT795" s="133">
        <f t="shared" si="350"/>
        <v>2</v>
      </c>
      <c r="AU795" s="131">
        <f t="shared" si="351"/>
        <v>0</v>
      </c>
      <c r="AV795" s="131">
        <f t="shared" si="352"/>
        <v>0</v>
      </c>
      <c r="AW795" s="131">
        <f t="shared" si="353"/>
        <v>0</v>
      </c>
      <c r="AX795" s="136">
        <f t="shared" si="354"/>
        <v>0</v>
      </c>
      <c r="AY795" s="133">
        <f t="shared" si="355"/>
        <v>11.3</v>
      </c>
      <c r="AZ795" s="131">
        <f t="shared" si="356"/>
        <v>0</v>
      </c>
      <c r="BA795" s="131">
        <f t="shared" si="357"/>
        <v>0</v>
      </c>
      <c r="BB795" s="131">
        <f t="shared" si="358"/>
        <v>0</v>
      </c>
      <c r="BC795" s="132">
        <f t="shared" si="359"/>
        <v>0</v>
      </c>
    </row>
    <row r="796" spans="1:55" x14ac:dyDescent="0.25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49"/>
      <c r="G796" s="153">
        <f t="shared" si="336"/>
        <v>0</v>
      </c>
      <c r="H796" s="134">
        <f t="shared" si="337"/>
        <v>0</v>
      </c>
      <c r="I796" s="135">
        <f t="shared" si="338"/>
        <v>0</v>
      </c>
      <c r="J796" s="167">
        <f t="shared" si="339"/>
        <v>0</v>
      </c>
      <c r="K796" s="149"/>
      <c r="L796" s="130">
        <v>0</v>
      </c>
      <c r="M796" s="131">
        <v>0</v>
      </c>
      <c r="N796" s="131">
        <v>0</v>
      </c>
      <c r="O796" s="132">
        <v>0</v>
      </c>
      <c r="P796" s="149"/>
      <c r="Q796" s="133">
        <v>0</v>
      </c>
      <c r="R796" s="131">
        <v>0</v>
      </c>
      <c r="S796" s="131">
        <v>0</v>
      </c>
      <c r="T796" s="132">
        <v>0</v>
      </c>
      <c r="U796" s="149"/>
      <c r="V796" s="133">
        <v>0</v>
      </c>
      <c r="W796" s="131">
        <v>0</v>
      </c>
      <c r="X796" s="131">
        <v>0</v>
      </c>
      <c r="Y796" s="132">
        <v>0</v>
      </c>
      <c r="Z796" s="149"/>
      <c r="AA796" s="133">
        <v>0</v>
      </c>
      <c r="AB796" s="131">
        <v>0</v>
      </c>
      <c r="AC796" s="131">
        <v>0</v>
      </c>
      <c r="AD796" s="132">
        <v>0</v>
      </c>
      <c r="AE796" s="149"/>
      <c r="AF796" s="133">
        <v>0</v>
      </c>
      <c r="AG796" s="131">
        <v>0</v>
      </c>
      <c r="AH796" s="131">
        <v>0</v>
      </c>
      <c r="AI796" s="132">
        <v>0</v>
      </c>
      <c r="AJ796" s="133">
        <f t="shared" si="340"/>
        <v>0</v>
      </c>
      <c r="AK796" s="131">
        <f t="shared" si="341"/>
        <v>0</v>
      </c>
      <c r="AL796" s="131">
        <f t="shared" si="342"/>
        <v>0</v>
      </c>
      <c r="AM796" s="131">
        <f t="shared" si="343"/>
        <v>0</v>
      </c>
      <c r="AN796" s="136">
        <f t="shared" si="344"/>
        <v>0</v>
      </c>
      <c r="AO796" s="133">
        <f t="shared" si="345"/>
        <v>0</v>
      </c>
      <c r="AP796" s="131">
        <f t="shared" si="346"/>
        <v>0</v>
      </c>
      <c r="AQ796" s="131">
        <f t="shared" si="347"/>
        <v>0</v>
      </c>
      <c r="AR796" s="131">
        <f t="shared" si="348"/>
        <v>0</v>
      </c>
      <c r="AS796" s="136">
        <f t="shared" si="349"/>
        <v>0</v>
      </c>
      <c r="AT796" s="133">
        <f t="shared" si="350"/>
        <v>0</v>
      </c>
      <c r="AU796" s="131">
        <f t="shared" si="351"/>
        <v>0</v>
      </c>
      <c r="AV796" s="131">
        <f t="shared" si="352"/>
        <v>0</v>
      </c>
      <c r="AW796" s="131">
        <f t="shared" si="353"/>
        <v>0</v>
      </c>
      <c r="AX796" s="136">
        <f t="shared" si="354"/>
        <v>0</v>
      </c>
      <c r="AY796" s="133">
        <f t="shared" si="355"/>
        <v>0</v>
      </c>
      <c r="AZ796" s="131">
        <f t="shared" si="356"/>
        <v>0</v>
      </c>
      <c r="BA796" s="131">
        <f t="shared" si="357"/>
        <v>0</v>
      </c>
      <c r="BB796" s="131">
        <f t="shared" si="358"/>
        <v>0</v>
      </c>
      <c r="BC796" s="132">
        <f t="shared" si="359"/>
        <v>0</v>
      </c>
    </row>
    <row r="797" spans="1:55" x14ac:dyDescent="0.25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49"/>
      <c r="G797" s="153">
        <f t="shared" si="336"/>
        <v>0</v>
      </c>
      <c r="H797" s="134">
        <f t="shared" si="337"/>
        <v>0</v>
      </c>
      <c r="I797" s="135">
        <f t="shared" si="338"/>
        <v>0</v>
      </c>
      <c r="J797" s="167">
        <f t="shared" si="339"/>
        <v>0</v>
      </c>
      <c r="K797" s="149"/>
      <c r="L797" s="130">
        <v>0</v>
      </c>
      <c r="M797" s="131">
        <v>0</v>
      </c>
      <c r="N797" s="131">
        <v>0</v>
      </c>
      <c r="O797" s="132">
        <v>0</v>
      </c>
      <c r="P797" s="149"/>
      <c r="Q797" s="133">
        <v>0</v>
      </c>
      <c r="R797" s="131">
        <v>0</v>
      </c>
      <c r="S797" s="131">
        <v>0</v>
      </c>
      <c r="T797" s="132">
        <v>0</v>
      </c>
      <c r="U797" s="149"/>
      <c r="V797" s="133">
        <v>0</v>
      </c>
      <c r="W797" s="131">
        <v>0</v>
      </c>
      <c r="X797" s="131">
        <v>0</v>
      </c>
      <c r="Y797" s="132">
        <v>0</v>
      </c>
      <c r="Z797" s="149"/>
      <c r="AA797" s="133">
        <v>0</v>
      </c>
      <c r="AB797" s="131">
        <v>0</v>
      </c>
      <c r="AC797" s="131">
        <v>0</v>
      </c>
      <c r="AD797" s="132">
        <v>0</v>
      </c>
      <c r="AE797" s="149"/>
      <c r="AF797" s="133">
        <v>0</v>
      </c>
      <c r="AG797" s="131">
        <v>0</v>
      </c>
      <c r="AH797" s="131">
        <v>0</v>
      </c>
      <c r="AI797" s="132">
        <v>0</v>
      </c>
      <c r="AJ797" s="133">
        <f t="shared" si="340"/>
        <v>0</v>
      </c>
      <c r="AK797" s="131">
        <f t="shared" si="341"/>
        <v>0</v>
      </c>
      <c r="AL797" s="131">
        <f t="shared" si="342"/>
        <v>0</v>
      </c>
      <c r="AM797" s="131">
        <f t="shared" si="343"/>
        <v>0</v>
      </c>
      <c r="AN797" s="136">
        <f t="shared" si="344"/>
        <v>0</v>
      </c>
      <c r="AO797" s="133">
        <f t="shared" si="345"/>
        <v>0</v>
      </c>
      <c r="AP797" s="131">
        <f t="shared" si="346"/>
        <v>0</v>
      </c>
      <c r="AQ797" s="131">
        <f t="shared" si="347"/>
        <v>0</v>
      </c>
      <c r="AR797" s="131">
        <f t="shared" si="348"/>
        <v>0</v>
      </c>
      <c r="AS797" s="136">
        <f t="shared" si="349"/>
        <v>0</v>
      </c>
      <c r="AT797" s="133">
        <f t="shared" si="350"/>
        <v>0</v>
      </c>
      <c r="AU797" s="131">
        <f t="shared" si="351"/>
        <v>0</v>
      </c>
      <c r="AV797" s="131">
        <f t="shared" si="352"/>
        <v>0</v>
      </c>
      <c r="AW797" s="131">
        <f t="shared" si="353"/>
        <v>0</v>
      </c>
      <c r="AX797" s="136">
        <f t="shared" si="354"/>
        <v>0</v>
      </c>
      <c r="AY797" s="133">
        <f t="shared" si="355"/>
        <v>0</v>
      </c>
      <c r="AZ797" s="131">
        <f t="shared" si="356"/>
        <v>0</v>
      </c>
      <c r="BA797" s="131">
        <f t="shared" si="357"/>
        <v>0</v>
      </c>
      <c r="BB797" s="131">
        <f t="shared" si="358"/>
        <v>0</v>
      </c>
      <c r="BC797" s="132">
        <f t="shared" si="359"/>
        <v>0</v>
      </c>
    </row>
    <row r="798" spans="1:55" x14ac:dyDescent="0.25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1311</v>
      </c>
      <c r="F798" s="149"/>
      <c r="G798" s="153">
        <f t="shared" si="336"/>
        <v>1</v>
      </c>
      <c r="H798" s="134">
        <f t="shared" si="337"/>
        <v>1</v>
      </c>
      <c r="I798" s="135">
        <f t="shared" si="338"/>
        <v>21.6</v>
      </c>
      <c r="J798" s="167">
        <f t="shared" si="339"/>
        <v>531</v>
      </c>
      <c r="K798" s="149"/>
      <c r="L798" s="130">
        <v>0</v>
      </c>
      <c r="M798" s="131">
        <v>0</v>
      </c>
      <c r="N798" s="131">
        <v>0</v>
      </c>
      <c r="O798" s="132">
        <v>20</v>
      </c>
      <c r="P798" s="149"/>
      <c r="Q798" s="133">
        <v>0</v>
      </c>
      <c r="R798" s="131">
        <v>0</v>
      </c>
      <c r="S798" s="131">
        <v>0</v>
      </c>
      <c r="T798" s="132">
        <v>20</v>
      </c>
      <c r="U798" s="149"/>
      <c r="V798" s="133">
        <v>1</v>
      </c>
      <c r="W798" s="131">
        <v>0</v>
      </c>
      <c r="X798" s="131">
        <v>0.8</v>
      </c>
      <c r="Y798" s="132">
        <v>244</v>
      </c>
      <c r="Z798" s="149"/>
      <c r="AA798" s="133">
        <v>0</v>
      </c>
      <c r="AB798" s="131">
        <v>1</v>
      </c>
      <c r="AC798" s="131">
        <v>20.8</v>
      </c>
      <c r="AD798" s="132">
        <v>247</v>
      </c>
      <c r="AE798" s="149"/>
      <c r="AF798" s="133">
        <v>0</v>
      </c>
      <c r="AG798" s="131">
        <v>0</v>
      </c>
      <c r="AH798" s="131">
        <v>0</v>
      </c>
      <c r="AI798" s="132">
        <v>20</v>
      </c>
      <c r="AJ798" s="133">
        <f t="shared" si="340"/>
        <v>20</v>
      </c>
      <c r="AK798" s="131">
        <f t="shared" si="341"/>
        <v>20</v>
      </c>
      <c r="AL798" s="131">
        <f t="shared" si="342"/>
        <v>244</v>
      </c>
      <c r="AM798" s="131">
        <f t="shared" si="343"/>
        <v>247</v>
      </c>
      <c r="AN798" s="136">
        <f t="shared" si="344"/>
        <v>20</v>
      </c>
      <c r="AO798" s="133">
        <f t="shared" si="345"/>
        <v>0</v>
      </c>
      <c r="AP798" s="131">
        <f t="shared" si="346"/>
        <v>0</v>
      </c>
      <c r="AQ798" s="131">
        <f t="shared" si="347"/>
        <v>1</v>
      </c>
      <c r="AR798" s="131">
        <f t="shared" si="348"/>
        <v>0</v>
      </c>
      <c r="AS798" s="136">
        <f t="shared" si="349"/>
        <v>0</v>
      </c>
      <c r="AT798" s="133">
        <f t="shared" si="350"/>
        <v>0</v>
      </c>
      <c r="AU798" s="131">
        <f t="shared" si="351"/>
        <v>0</v>
      </c>
      <c r="AV798" s="131">
        <f t="shared" si="352"/>
        <v>0</v>
      </c>
      <c r="AW798" s="131">
        <f t="shared" si="353"/>
        <v>1</v>
      </c>
      <c r="AX798" s="136">
        <f t="shared" si="354"/>
        <v>0</v>
      </c>
      <c r="AY798" s="133">
        <f t="shared" si="355"/>
        <v>0</v>
      </c>
      <c r="AZ798" s="131">
        <f t="shared" si="356"/>
        <v>0</v>
      </c>
      <c r="BA798" s="131">
        <f t="shared" si="357"/>
        <v>0.8</v>
      </c>
      <c r="BB798" s="131">
        <f t="shared" si="358"/>
        <v>20.8</v>
      </c>
      <c r="BC798" s="132">
        <f t="shared" si="359"/>
        <v>0</v>
      </c>
    </row>
    <row r="799" spans="1:55" x14ac:dyDescent="0.25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49"/>
      <c r="G799" s="153">
        <f t="shared" si="336"/>
        <v>0</v>
      </c>
      <c r="H799" s="134">
        <f t="shared" si="337"/>
        <v>0</v>
      </c>
      <c r="I799" s="135">
        <f t="shared" si="338"/>
        <v>0</v>
      </c>
      <c r="J799" s="167">
        <f t="shared" si="339"/>
        <v>0</v>
      </c>
      <c r="K799" s="149"/>
      <c r="L799" s="130">
        <v>0</v>
      </c>
      <c r="M799" s="131">
        <v>0</v>
      </c>
      <c r="N799" s="131">
        <v>0</v>
      </c>
      <c r="O799" s="132">
        <v>0</v>
      </c>
      <c r="P799" s="149"/>
      <c r="Q799" s="133">
        <v>0</v>
      </c>
      <c r="R799" s="131">
        <v>0</v>
      </c>
      <c r="S799" s="131">
        <v>0</v>
      </c>
      <c r="T799" s="132">
        <v>0</v>
      </c>
      <c r="U799" s="149"/>
      <c r="V799" s="133">
        <v>0</v>
      </c>
      <c r="W799" s="131">
        <v>0</v>
      </c>
      <c r="X799" s="131">
        <v>0</v>
      </c>
      <c r="Y799" s="132">
        <v>0</v>
      </c>
      <c r="Z799" s="149"/>
      <c r="AA799" s="133">
        <v>0</v>
      </c>
      <c r="AB799" s="131">
        <v>0</v>
      </c>
      <c r="AC799" s="131">
        <v>0</v>
      </c>
      <c r="AD799" s="132">
        <v>0</v>
      </c>
      <c r="AE799" s="149"/>
      <c r="AF799" s="133">
        <v>0</v>
      </c>
      <c r="AG799" s="131">
        <v>0</v>
      </c>
      <c r="AH799" s="131">
        <v>0</v>
      </c>
      <c r="AI799" s="132">
        <v>0</v>
      </c>
      <c r="AJ799" s="133">
        <f t="shared" si="340"/>
        <v>0</v>
      </c>
      <c r="AK799" s="131">
        <f t="shared" si="341"/>
        <v>0</v>
      </c>
      <c r="AL799" s="131">
        <f t="shared" si="342"/>
        <v>0</v>
      </c>
      <c r="AM799" s="131">
        <f t="shared" si="343"/>
        <v>0</v>
      </c>
      <c r="AN799" s="136">
        <f t="shared" si="344"/>
        <v>0</v>
      </c>
      <c r="AO799" s="133">
        <f t="shared" si="345"/>
        <v>0</v>
      </c>
      <c r="AP799" s="131">
        <f t="shared" si="346"/>
        <v>0</v>
      </c>
      <c r="AQ799" s="131">
        <f t="shared" si="347"/>
        <v>0</v>
      </c>
      <c r="AR799" s="131">
        <f t="shared" si="348"/>
        <v>0</v>
      </c>
      <c r="AS799" s="136">
        <f t="shared" si="349"/>
        <v>0</v>
      </c>
      <c r="AT799" s="133">
        <f t="shared" si="350"/>
        <v>0</v>
      </c>
      <c r="AU799" s="131">
        <f t="shared" si="351"/>
        <v>0</v>
      </c>
      <c r="AV799" s="131">
        <f t="shared" si="352"/>
        <v>0</v>
      </c>
      <c r="AW799" s="131">
        <f t="shared" si="353"/>
        <v>0</v>
      </c>
      <c r="AX799" s="136">
        <f t="shared" si="354"/>
        <v>0</v>
      </c>
      <c r="AY799" s="133">
        <f t="shared" si="355"/>
        <v>0</v>
      </c>
      <c r="AZ799" s="131">
        <f t="shared" si="356"/>
        <v>0</v>
      </c>
      <c r="BA799" s="131">
        <f t="shared" si="357"/>
        <v>0</v>
      </c>
      <c r="BB799" s="131">
        <f t="shared" si="358"/>
        <v>0</v>
      </c>
      <c r="BC799" s="132">
        <f t="shared" si="359"/>
        <v>0</v>
      </c>
    </row>
    <row r="800" spans="1:55" x14ac:dyDescent="0.25">
      <c r="A800" s="138" t="s">
        <v>1694</v>
      </c>
      <c r="B800" s="131" t="s">
        <v>2049</v>
      </c>
      <c r="C800" s="131" t="s">
        <v>1926</v>
      </c>
      <c r="D800" s="131" t="s">
        <v>962</v>
      </c>
      <c r="E800" s="132" t="s">
        <v>2025</v>
      </c>
      <c r="F800" s="149"/>
      <c r="G800" s="153">
        <f t="shared" si="336"/>
        <v>0</v>
      </c>
      <c r="H800" s="134">
        <f t="shared" si="337"/>
        <v>0</v>
      </c>
      <c r="I800" s="135">
        <f t="shared" si="338"/>
        <v>0</v>
      </c>
      <c r="J800" s="167">
        <f t="shared" si="339"/>
        <v>60</v>
      </c>
      <c r="K800" s="149"/>
      <c r="L800" s="130">
        <v>0</v>
      </c>
      <c r="M800" s="131">
        <v>0</v>
      </c>
      <c r="N800" s="131">
        <v>0</v>
      </c>
      <c r="O800" s="132">
        <v>20</v>
      </c>
      <c r="P800" s="149"/>
      <c r="Q800" s="133">
        <v>0</v>
      </c>
      <c r="R800" s="131">
        <v>0</v>
      </c>
      <c r="S800" s="131">
        <v>0</v>
      </c>
      <c r="T800" s="132">
        <v>20</v>
      </c>
      <c r="U800" s="149"/>
      <c r="V800" s="133">
        <v>0</v>
      </c>
      <c r="W800" s="131">
        <v>0</v>
      </c>
      <c r="X800" s="131">
        <v>0</v>
      </c>
      <c r="Y800" s="132">
        <v>20</v>
      </c>
      <c r="Z800" s="149"/>
      <c r="AA800" s="133">
        <v>0</v>
      </c>
      <c r="AB800" s="131">
        <v>0</v>
      </c>
      <c r="AC800" s="131">
        <v>0</v>
      </c>
      <c r="AD800" s="132">
        <v>0</v>
      </c>
      <c r="AE800" s="149"/>
      <c r="AF800" s="133">
        <v>0</v>
      </c>
      <c r="AG800" s="131">
        <v>0</v>
      </c>
      <c r="AH800" s="131">
        <v>0</v>
      </c>
      <c r="AI800" s="132">
        <v>0</v>
      </c>
      <c r="AJ800" s="133">
        <f t="shared" si="340"/>
        <v>20</v>
      </c>
      <c r="AK800" s="131">
        <f t="shared" si="341"/>
        <v>20</v>
      </c>
      <c r="AL800" s="131">
        <f t="shared" si="342"/>
        <v>20</v>
      </c>
      <c r="AM800" s="131">
        <f t="shared" si="343"/>
        <v>0</v>
      </c>
      <c r="AN800" s="136">
        <f t="shared" si="344"/>
        <v>0</v>
      </c>
      <c r="AO800" s="133">
        <f t="shared" si="345"/>
        <v>0</v>
      </c>
      <c r="AP800" s="131">
        <f t="shared" si="346"/>
        <v>0</v>
      </c>
      <c r="AQ800" s="131">
        <f t="shared" si="347"/>
        <v>0</v>
      </c>
      <c r="AR800" s="131">
        <f t="shared" si="348"/>
        <v>0</v>
      </c>
      <c r="AS800" s="136">
        <f t="shared" si="349"/>
        <v>0</v>
      </c>
      <c r="AT800" s="133">
        <f t="shared" si="350"/>
        <v>0</v>
      </c>
      <c r="AU800" s="131">
        <f t="shared" si="351"/>
        <v>0</v>
      </c>
      <c r="AV800" s="131">
        <f t="shared" si="352"/>
        <v>0</v>
      </c>
      <c r="AW800" s="131">
        <f t="shared" si="353"/>
        <v>0</v>
      </c>
      <c r="AX800" s="136">
        <f t="shared" si="354"/>
        <v>0</v>
      </c>
      <c r="AY800" s="133">
        <f t="shared" si="355"/>
        <v>0</v>
      </c>
      <c r="AZ800" s="131">
        <f t="shared" si="356"/>
        <v>0</v>
      </c>
      <c r="BA800" s="131">
        <f t="shared" si="357"/>
        <v>0</v>
      </c>
      <c r="BB800" s="131">
        <f t="shared" si="358"/>
        <v>0</v>
      </c>
      <c r="BC800" s="132">
        <f t="shared" si="359"/>
        <v>0</v>
      </c>
    </row>
    <row r="801" spans="1:55" x14ac:dyDescent="0.25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49"/>
      <c r="G801" s="153">
        <f t="shared" si="336"/>
        <v>0</v>
      </c>
      <c r="H801" s="134">
        <f t="shared" si="337"/>
        <v>0</v>
      </c>
      <c r="I801" s="135">
        <f t="shared" si="338"/>
        <v>0</v>
      </c>
      <c r="J801" s="167">
        <f t="shared" si="339"/>
        <v>0</v>
      </c>
      <c r="K801" s="149"/>
      <c r="L801" s="130">
        <v>0</v>
      </c>
      <c r="M801" s="131">
        <v>0</v>
      </c>
      <c r="N801" s="131">
        <v>0</v>
      </c>
      <c r="O801" s="132">
        <v>0</v>
      </c>
      <c r="P801" s="149"/>
      <c r="Q801" s="133">
        <v>0</v>
      </c>
      <c r="R801" s="131">
        <v>0</v>
      </c>
      <c r="S801" s="131">
        <v>0</v>
      </c>
      <c r="T801" s="132">
        <v>0</v>
      </c>
      <c r="U801" s="149"/>
      <c r="V801" s="133">
        <v>0</v>
      </c>
      <c r="W801" s="131">
        <v>0</v>
      </c>
      <c r="X801" s="131">
        <v>0</v>
      </c>
      <c r="Y801" s="132">
        <v>0</v>
      </c>
      <c r="Z801" s="149"/>
      <c r="AA801" s="133">
        <v>0</v>
      </c>
      <c r="AB801" s="131">
        <v>0</v>
      </c>
      <c r="AC801" s="131">
        <v>0</v>
      </c>
      <c r="AD801" s="132">
        <v>0</v>
      </c>
      <c r="AE801" s="149"/>
      <c r="AF801" s="133">
        <v>0</v>
      </c>
      <c r="AG801" s="131">
        <v>0</v>
      </c>
      <c r="AH801" s="131">
        <v>0</v>
      </c>
      <c r="AI801" s="132">
        <v>0</v>
      </c>
      <c r="AJ801" s="133">
        <f t="shared" si="340"/>
        <v>0</v>
      </c>
      <c r="AK801" s="131">
        <f t="shared" si="341"/>
        <v>0</v>
      </c>
      <c r="AL801" s="131">
        <f t="shared" si="342"/>
        <v>0</v>
      </c>
      <c r="AM801" s="131">
        <f t="shared" si="343"/>
        <v>0</v>
      </c>
      <c r="AN801" s="136">
        <f t="shared" si="344"/>
        <v>0</v>
      </c>
      <c r="AO801" s="133">
        <f t="shared" si="345"/>
        <v>0</v>
      </c>
      <c r="AP801" s="131">
        <f t="shared" si="346"/>
        <v>0</v>
      </c>
      <c r="AQ801" s="131">
        <f t="shared" si="347"/>
        <v>0</v>
      </c>
      <c r="AR801" s="131">
        <f t="shared" si="348"/>
        <v>0</v>
      </c>
      <c r="AS801" s="136">
        <f t="shared" si="349"/>
        <v>0</v>
      </c>
      <c r="AT801" s="133">
        <f t="shared" si="350"/>
        <v>0</v>
      </c>
      <c r="AU801" s="131">
        <f t="shared" si="351"/>
        <v>0</v>
      </c>
      <c r="AV801" s="131">
        <f t="shared" si="352"/>
        <v>0</v>
      </c>
      <c r="AW801" s="131">
        <f t="shared" si="353"/>
        <v>0</v>
      </c>
      <c r="AX801" s="136">
        <f t="shared" si="354"/>
        <v>0</v>
      </c>
      <c r="AY801" s="133">
        <f t="shared" si="355"/>
        <v>0</v>
      </c>
      <c r="AZ801" s="131">
        <f t="shared" si="356"/>
        <v>0</v>
      </c>
      <c r="BA801" s="131">
        <f t="shared" si="357"/>
        <v>0</v>
      </c>
      <c r="BB801" s="131">
        <f t="shared" si="358"/>
        <v>0</v>
      </c>
      <c r="BC801" s="132">
        <f t="shared" si="359"/>
        <v>0</v>
      </c>
    </row>
    <row r="802" spans="1:55" x14ac:dyDescent="0.25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49"/>
      <c r="G802" s="153">
        <f t="shared" si="336"/>
        <v>0</v>
      </c>
      <c r="H802" s="134">
        <f t="shared" si="337"/>
        <v>3</v>
      </c>
      <c r="I802" s="135">
        <f t="shared" si="338"/>
        <v>25</v>
      </c>
      <c r="J802" s="167">
        <f t="shared" si="339"/>
        <v>605</v>
      </c>
      <c r="K802" s="149"/>
      <c r="L802" s="130">
        <v>0</v>
      </c>
      <c r="M802" s="131">
        <v>0</v>
      </c>
      <c r="N802" s="131">
        <v>0</v>
      </c>
      <c r="O802" s="132">
        <v>0</v>
      </c>
      <c r="P802" s="149"/>
      <c r="Q802" s="133">
        <v>0</v>
      </c>
      <c r="R802" s="131">
        <v>0</v>
      </c>
      <c r="S802" s="131">
        <v>0</v>
      </c>
      <c r="T802" s="132">
        <v>20</v>
      </c>
      <c r="U802" s="149"/>
      <c r="V802" s="133">
        <v>0</v>
      </c>
      <c r="W802" s="131">
        <v>1</v>
      </c>
      <c r="X802" s="131">
        <v>6.4</v>
      </c>
      <c r="Y802" s="132">
        <v>288</v>
      </c>
      <c r="Z802" s="149"/>
      <c r="AA802" s="133">
        <v>0</v>
      </c>
      <c r="AB802" s="131">
        <v>0</v>
      </c>
      <c r="AC802" s="131">
        <v>0</v>
      </c>
      <c r="AD802" s="132">
        <v>20</v>
      </c>
      <c r="AE802" s="149"/>
      <c r="AF802" s="133">
        <v>0</v>
      </c>
      <c r="AG802" s="131">
        <v>2</v>
      </c>
      <c r="AH802" s="131">
        <v>18.599999999999998</v>
      </c>
      <c r="AI802" s="132">
        <v>277</v>
      </c>
      <c r="AJ802" s="133">
        <f t="shared" si="340"/>
        <v>0</v>
      </c>
      <c r="AK802" s="131">
        <f t="shared" si="341"/>
        <v>20</v>
      </c>
      <c r="AL802" s="131">
        <f t="shared" si="342"/>
        <v>288</v>
      </c>
      <c r="AM802" s="131">
        <f t="shared" si="343"/>
        <v>20</v>
      </c>
      <c r="AN802" s="136">
        <f t="shared" si="344"/>
        <v>277</v>
      </c>
      <c r="AO802" s="133">
        <f t="shared" si="345"/>
        <v>0</v>
      </c>
      <c r="AP802" s="131">
        <f t="shared" si="346"/>
        <v>0</v>
      </c>
      <c r="AQ802" s="131">
        <f t="shared" si="347"/>
        <v>0</v>
      </c>
      <c r="AR802" s="131">
        <f t="shared" si="348"/>
        <v>0</v>
      </c>
      <c r="AS802" s="136">
        <f t="shared" si="349"/>
        <v>0</v>
      </c>
      <c r="AT802" s="133">
        <f t="shared" si="350"/>
        <v>0</v>
      </c>
      <c r="AU802" s="131">
        <f t="shared" si="351"/>
        <v>0</v>
      </c>
      <c r="AV802" s="131">
        <f t="shared" si="352"/>
        <v>1</v>
      </c>
      <c r="AW802" s="131">
        <f t="shared" si="353"/>
        <v>0</v>
      </c>
      <c r="AX802" s="136">
        <f t="shared" si="354"/>
        <v>2</v>
      </c>
      <c r="AY802" s="133">
        <f t="shared" si="355"/>
        <v>0</v>
      </c>
      <c r="AZ802" s="131">
        <f t="shared" si="356"/>
        <v>0</v>
      </c>
      <c r="BA802" s="131">
        <f t="shared" si="357"/>
        <v>6.4</v>
      </c>
      <c r="BB802" s="131">
        <f t="shared" si="358"/>
        <v>0</v>
      </c>
      <c r="BC802" s="132">
        <f t="shared" si="359"/>
        <v>18.599999999999998</v>
      </c>
    </row>
    <row r="803" spans="1:55" x14ac:dyDescent="0.25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49"/>
      <c r="G803" s="153">
        <f t="shared" si="336"/>
        <v>0</v>
      </c>
      <c r="H803" s="134">
        <f t="shared" si="337"/>
        <v>0</v>
      </c>
      <c r="I803" s="135">
        <f t="shared" si="338"/>
        <v>0</v>
      </c>
      <c r="J803" s="167">
        <f t="shared" si="339"/>
        <v>0</v>
      </c>
      <c r="K803" s="149"/>
      <c r="L803" s="130">
        <v>0</v>
      </c>
      <c r="M803" s="131">
        <v>0</v>
      </c>
      <c r="N803" s="131">
        <v>0</v>
      </c>
      <c r="O803" s="132">
        <v>0</v>
      </c>
      <c r="P803" s="149"/>
      <c r="Q803" s="133">
        <v>0</v>
      </c>
      <c r="R803" s="131">
        <v>0</v>
      </c>
      <c r="S803" s="131">
        <v>0</v>
      </c>
      <c r="T803" s="132">
        <v>0</v>
      </c>
      <c r="U803" s="149"/>
      <c r="V803" s="133">
        <v>0</v>
      </c>
      <c r="W803" s="131">
        <v>0</v>
      </c>
      <c r="X803" s="131">
        <v>0</v>
      </c>
      <c r="Y803" s="132">
        <v>0</v>
      </c>
      <c r="Z803" s="149"/>
      <c r="AA803" s="133">
        <v>0</v>
      </c>
      <c r="AB803" s="131">
        <v>0</v>
      </c>
      <c r="AC803" s="131">
        <v>0</v>
      </c>
      <c r="AD803" s="132">
        <v>0</v>
      </c>
      <c r="AE803" s="149"/>
      <c r="AF803" s="133">
        <v>0</v>
      </c>
      <c r="AG803" s="131">
        <v>0</v>
      </c>
      <c r="AH803" s="131">
        <v>0</v>
      </c>
      <c r="AI803" s="132">
        <v>0</v>
      </c>
      <c r="AJ803" s="133">
        <f t="shared" si="340"/>
        <v>0</v>
      </c>
      <c r="AK803" s="131">
        <f t="shared" si="341"/>
        <v>0</v>
      </c>
      <c r="AL803" s="131">
        <f t="shared" si="342"/>
        <v>0</v>
      </c>
      <c r="AM803" s="131">
        <f t="shared" si="343"/>
        <v>0</v>
      </c>
      <c r="AN803" s="136">
        <f t="shared" si="344"/>
        <v>0</v>
      </c>
      <c r="AO803" s="133">
        <f t="shared" si="345"/>
        <v>0</v>
      </c>
      <c r="AP803" s="131">
        <f t="shared" si="346"/>
        <v>0</v>
      </c>
      <c r="AQ803" s="131">
        <f t="shared" si="347"/>
        <v>0</v>
      </c>
      <c r="AR803" s="131">
        <f t="shared" si="348"/>
        <v>0</v>
      </c>
      <c r="AS803" s="136">
        <f t="shared" si="349"/>
        <v>0</v>
      </c>
      <c r="AT803" s="133">
        <f t="shared" si="350"/>
        <v>0</v>
      </c>
      <c r="AU803" s="131">
        <f t="shared" si="351"/>
        <v>0</v>
      </c>
      <c r="AV803" s="131">
        <f t="shared" si="352"/>
        <v>0</v>
      </c>
      <c r="AW803" s="131">
        <f t="shared" si="353"/>
        <v>0</v>
      </c>
      <c r="AX803" s="136">
        <f t="shared" si="354"/>
        <v>0</v>
      </c>
      <c r="AY803" s="133">
        <f t="shared" si="355"/>
        <v>0</v>
      </c>
      <c r="AZ803" s="131">
        <f t="shared" si="356"/>
        <v>0</v>
      </c>
      <c r="BA803" s="131">
        <f t="shared" si="357"/>
        <v>0</v>
      </c>
      <c r="BB803" s="131">
        <f t="shared" si="358"/>
        <v>0</v>
      </c>
      <c r="BC803" s="132">
        <f t="shared" si="359"/>
        <v>0</v>
      </c>
    </row>
    <row r="804" spans="1:55" x14ac:dyDescent="0.25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49"/>
      <c r="G804" s="153">
        <f t="shared" si="336"/>
        <v>0</v>
      </c>
      <c r="H804" s="134">
        <f t="shared" si="337"/>
        <v>0</v>
      </c>
      <c r="I804" s="135">
        <f t="shared" si="338"/>
        <v>0</v>
      </c>
      <c r="J804" s="167">
        <f t="shared" si="339"/>
        <v>60</v>
      </c>
      <c r="K804" s="149"/>
      <c r="L804" s="130">
        <v>0</v>
      </c>
      <c r="M804" s="131">
        <v>0</v>
      </c>
      <c r="N804" s="131">
        <v>0</v>
      </c>
      <c r="O804" s="132">
        <v>0</v>
      </c>
      <c r="P804" s="149"/>
      <c r="Q804" s="133">
        <v>0</v>
      </c>
      <c r="R804" s="131">
        <v>0</v>
      </c>
      <c r="S804" s="131">
        <v>0</v>
      </c>
      <c r="T804" s="132">
        <v>20</v>
      </c>
      <c r="U804" s="149"/>
      <c r="V804" s="133">
        <v>0</v>
      </c>
      <c r="W804" s="131">
        <v>0</v>
      </c>
      <c r="X804" s="131">
        <v>0</v>
      </c>
      <c r="Y804" s="132">
        <v>20</v>
      </c>
      <c r="Z804" s="149"/>
      <c r="AA804" s="133">
        <v>0</v>
      </c>
      <c r="AB804" s="131">
        <v>0</v>
      </c>
      <c r="AC804" s="131">
        <v>0</v>
      </c>
      <c r="AD804" s="132">
        <v>0</v>
      </c>
      <c r="AE804" s="149"/>
      <c r="AF804" s="133">
        <v>0</v>
      </c>
      <c r="AG804" s="131">
        <v>0</v>
      </c>
      <c r="AH804" s="131">
        <v>0</v>
      </c>
      <c r="AI804" s="132">
        <v>20</v>
      </c>
      <c r="AJ804" s="133">
        <f t="shared" si="340"/>
        <v>0</v>
      </c>
      <c r="AK804" s="131">
        <f t="shared" si="341"/>
        <v>20</v>
      </c>
      <c r="AL804" s="131">
        <f t="shared" si="342"/>
        <v>20</v>
      </c>
      <c r="AM804" s="131">
        <f t="shared" si="343"/>
        <v>0</v>
      </c>
      <c r="AN804" s="136">
        <f t="shared" si="344"/>
        <v>20</v>
      </c>
      <c r="AO804" s="133">
        <f t="shared" si="345"/>
        <v>0</v>
      </c>
      <c r="AP804" s="131">
        <f t="shared" si="346"/>
        <v>0</v>
      </c>
      <c r="AQ804" s="131">
        <f t="shared" si="347"/>
        <v>0</v>
      </c>
      <c r="AR804" s="131">
        <f t="shared" si="348"/>
        <v>0</v>
      </c>
      <c r="AS804" s="136">
        <f t="shared" si="349"/>
        <v>0</v>
      </c>
      <c r="AT804" s="133">
        <f t="shared" si="350"/>
        <v>0</v>
      </c>
      <c r="AU804" s="131">
        <f t="shared" si="351"/>
        <v>0</v>
      </c>
      <c r="AV804" s="131">
        <f t="shared" si="352"/>
        <v>0</v>
      </c>
      <c r="AW804" s="131">
        <f t="shared" si="353"/>
        <v>0</v>
      </c>
      <c r="AX804" s="136">
        <f t="shared" si="354"/>
        <v>0</v>
      </c>
      <c r="AY804" s="133">
        <f t="shared" si="355"/>
        <v>0</v>
      </c>
      <c r="AZ804" s="131">
        <f t="shared" si="356"/>
        <v>0</v>
      </c>
      <c r="BA804" s="131">
        <f t="shared" si="357"/>
        <v>0</v>
      </c>
      <c r="BB804" s="131">
        <f t="shared" si="358"/>
        <v>0</v>
      </c>
      <c r="BC804" s="132">
        <f t="shared" si="359"/>
        <v>0</v>
      </c>
    </row>
    <row r="805" spans="1:55" x14ac:dyDescent="0.25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1312</v>
      </c>
      <c r="F805" s="149"/>
      <c r="G805" s="153">
        <f t="shared" si="336"/>
        <v>0</v>
      </c>
      <c r="H805" s="134">
        <f t="shared" si="337"/>
        <v>0</v>
      </c>
      <c r="I805" s="135">
        <f t="shared" si="338"/>
        <v>0</v>
      </c>
      <c r="J805" s="167">
        <f t="shared" si="339"/>
        <v>0</v>
      </c>
      <c r="K805" s="149"/>
      <c r="L805" s="130">
        <v>0</v>
      </c>
      <c r="M805" s="131">
        <v>0</v>
      </c>
      <c r="N805" s="131">
        <v>0</v>
      </c>
      <c r="O805" s="132">
        <v>0</v>
      </c>
      <c r="P805" s="149"/>
      <c r="Q805" s="133">
        <v>0</v>
      </c>
      <c r="R805" s="131">
        <v>0</v>
      </c>
      <c r="S805" s="131">
        <v>0</v>
      </c>
      <c r="T805" s="132">
        <v>0</v>
      </c>
      <c r="U805" s="149"/>
      <c r="V805" s="133">
        <v>0</v>
      </c>
      <c r="W805" s="131">
        <v>0</v>
      </c>
      <c r="X805" s="131">
        <v>0</v>
      </c>
      <c r="Y805" s="132">
        <v>0</v>
      </c>
      <c r="Z805" s="149"/>
      <c r="AA805" s="133">
        <v>0</v>
      </c>
      <c r="AB805" s="131">
        <v>0</v>
      </c>
      <c r="AC805" s="131">
        <v>0</v>
      </c>
      <c r="AD805" s="132">
        <v>0</v>
      </c>
      <c r="AE805" s="149"/>
      <c r="AF805" s="133">
        <v>0</v>
      </c>
      <c r="AG805" s="131">
        <v>0</v>
      </c>
      <c r="AH805" s="131">
        <v>0</v>
      </c>
      <c r="AI805" s="132">
        <v>0</v>
      </c>
      <c r="AJ805" s="133">
        <f t="shared" si="340"/>
        <v>0</v>
      </c>
      <c r="AK805" s="131">
        <f t="shared" si="341"/>
        <v>0</v>
      </c>
      <c r="AL805" s="131">
        <f t="shared" si="342"/>
        <v>0</v>
      </c>
      <c r="AM805" s="131">
        <f t="shared" si="343"/>
        <v>0</v>
      </c>
      <c r="AN805" s="136">
        <f t="shared" si="344"/>
        <v>0</v>
      </c>
      <c r="AO805" s="133">
        <f t="shared" si="345"/>
        <v>0</v>
      </c>
      <c r="AP805" s="131">
        <f t="shared" si="346"/>
        <v>0</v>
      </c>
      <c r="AQ805" s="131">
        <f t="shared" si="347"/>
        <v>0</v>
      </c>
      <c r="AR805" s="131">
        <f t="shared" si="348"/>
        <v>0</v>
      </c>
      <c r="AS805" s="136">
        <f t="shared" si="349"/>
        <v>0</v>
      </c>
      <c r="AT805" s="133">
        <f t="shared" si="350"/>
        <v>0</v>
      </c>
      <c r="AU805" s="131">
        <f t="shared" si="351"/>
        <v>0</v>
      </c>
      <c r="AV805" s="131">
        <f t="shared" si="352"/>
        <v>0</v>
      </c>
      <c r="AW805" s="131">
        <f t="shared" si="353"/>
        <v>0</v>
      </c>
      <c r="AX805" s="136">
        <f t="shared" si="354"/>
        <v>0</v>
      </c>
      <c r="AY805" s="133">
        <f t="shared" si="355"/>
        <v>0</v>
      </c>
      <c r="AZ805" s="131">
        <f t="shared" si="356"/>
        <v>0</v>
      </c>
      <c r="BA805" s="131">
        <f t="shared" si="357"/>
        <v>0</v>
      </c>
      <c r="BB805" s="131">
        <f t="shared" si="358"/>
        <v>0</v>
      </c>
      <c r="BC805" s="132">
        <f t="shared" si="359"/>
        <v>0</v>
      </c>
    </row>
    <row r="806" spans="1:55" x14ac:dyDescent="0.25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49"/>
      <c r="G806" s="153">
        <f t="shared" si="336"/>
        <v>0</v>
      </c>
      <c r="H806" s="134">
        <f t="shared" si="337"/>
        <v>0</v>
      </c>
      <c r="I806" s="135">
        <f t="shared" si="338"/>
        <v>0</v>
      </c>
      <c r="J806" s="167">
        <f t="shared" si="339"/>
        <v>0</v>
      </c>
      <c r="K806" s="149"/>
      <c r="L806" s="130">
        <v>0</v>
      </c>
      <c r="M806" s="131">
        <v>0</v>
      </c>
      <c r="N806" s="131">
        <v>0</v>
      </c>
      <c r="O806" s="132">
        <v>0</v>
      </c>
      <c r="P806" s="149"/>
      <c r="Q806" s="133">
        <v>0</v>
      </c>
      <c r="R806" s="131">
        <v>0</v>
      </c>
      <c r="S806" s="131">
        <v>0</v>
      </c>
      <c r="T806" s="132">
        <v>0</v>
      </c>
      <c r="U806" s="149"/>
      <c r="V806" s="133">
        <v>0</v>
      </c>
      <c r="W806" s="131">
        <v>0</v>
      </c>
      <c r="X806" s="131">
        <v>0</v>
      </c>
      <c r="Y806" s="132">
        <v>0</v>
      </c>
      <c r="Z806" s="149"/>
      <c r="AA806" s="133">
        <v>0</v>
      </c>
      <c r="AB806" s="131">
        <v>0</v>
      </c>
      <c r="AC806" s="131">
        <v>0</v>
      </c>
      <c r="AD806" s="132">
        <v>0</v>
      </c>
      <c r="AE806" s="149"/>
      <c r="AF806" s="133">
        <v>0</v>
      </c>
      <c r="AG806" s="131">
        <v>0</v>
      </c>
      <c r="AH806" s="131">
        <v>0</v>
      </c>
      <c r="AI806" s="132">
        <v>0</v>
      </c>
      <c r="AJ806" s="133">
        <f t="shared" si="340"/>
        <v>0</v>
      </c>
      <c r="AK806" s="131">
        <f t="shared" si="341"/>
        <v>0</v>
      </c>
      <c r="AL806" s="131">
        <f t="shared" si="342"/>
        <v>0</v>
      </c>
      <c r="AM806" s="131">
        <f t="shared" si="343"/>
        <v>0</v>
      </c>
      <c r="AN806" s="136">
        <f t="shared" si="344"/>
        <v>0</v>
      </c>
      <c r="AO806" s="133">
        <f t="shared" si="345"/>
        <v>0</v>
      </c>
      <c r="AP806" s="131">
        <f t="shared" si="346"/>
        <v>0</v>
      </c>
      <c r="AQ806" s="131">
        <f t="shared" si="347"/>
        <v>0</v>
      </c>
      <c r="AR806" s="131">
        <f t="shared" si="348"/>
        <v>0</v>
      </c>
      <c r="AS806" s="136">
        <f t="shared" si="349"/>
        <v>0</v>
      </c>
      <c r="AT806" s="133">
        <f t="shared" si="350"/>
        <v>0</v>
      </c>
      <c r="AU806" s="131">
        <f t="shared" si="351"/>
        <v>0</v>
      </c>
      <c r="AV806" s="131">
        <f t="shared" si="352"/>
        <v>0</v>
      </c>
      <c r="AW806" s="131">
        <f t="shared" si="353"/>
        <v>0</v>
      </c>
      <c r="AX806" s="136">
        <f t="shared" si="354"/>
        <v>0</v>
      </c>
      <c r="AY806" s="133">
        <f t="shared" si="355"/>
        <v>0</v>
      </c>
      <c r="AZ806" s="131">
        <f t="shared" si="356"/>
        <v>0</v>
      </c>
      <c r="BA806" s="131">
        <f t="shared" si="357"/>
        <v>0</v>
      </c>
      <c r="BB806" s="131">
        <f t="shared" si="358"/>
        <v>0</v>
      </c>
      <c r="BC806" s="132">
        <f t="shared" si="359"/>
        <v>0</v>
      </c>
    </row>
    <row r="807" spans="1:55" x14ac:dyDescent="0.25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49"/>
      <c r="G807" s="153">
        <f t="shared" si="336"/>
        <v>0</v>
      </c>
      <c r="H807" s="134">
        <f t="shared" si="337"/>
        <v>0</v>
      </c>
      <c r="I807" s="135">
        <f t="shared" si="338"/>
        <v>0</v>
      </c>
      <c r="J807" s="167">
        <f t="shared" si="339"/>
        <v>0</v>
      </c>
      <c r="K807" s="149"/>
      <c r="L807" s="130">
        <v>0</v>
      </c>
      <c r="M807" s="131">
        <v>0</v>
      </c>
      <c r="N807" s="131">
        <v>0</v>
      </c>
      <c r="O807" s="132">
        <v>0</v>
      </c>
      <c r="P807" s="149"/>
      <c r="Q807" s="133">
        <v>0</v>
      </c>
      <c r="R807" s="131">
        <v>0</v>
      </c>
      <c r="S807" s="131">
        <v>0</v>
      </c>
      <c r="T807" s="132">
        <v>0</v>
      </c>
      <c r="U807" s="149"/>
      <c r="V807" s="133">
        <v>0</v>
      </c>
      <c r="W807" s="131">
        <v>0</v>
      </c>
      <c r="X807" s="131">
        <v>0</v>
      </c>
      <c r="Y807" s="132">
        <v>0</v>
      </c>
      <c r="Z807" s="149"/>
      <c r="AA807" s="133">
        <v>0</v>
      </c>
      <c r="AB807" s="131">
        <v>0</v>
      </c>
      <c r="AC807" s="131">
        <v>0</v>
      </c>
      <c r="AD807" s="132">
        <v>0</v>
      </c>
      <c r="AE807" s="149"/>
      <c r="AF807" s="133">
        <v>0</v>
      </c>
      <c r="AG807" s="131">
        <v>0</v>
      </c>
      <c r="AH807" s="131">
        <v>0</v>
      </c>
      <c r="AI807" s="132">
        <v>0</v>
      </c>
      <c r="AJ807" s="133">
        <f t="shared" si="340"/>
        <v>0</v>
      </c>
      <c r="AK807" s="131">
        <f t="shared" si="341"/>
        <v>0</v>
      </c>
      <c r="AL807" s="131">
        <f t="shared" si="342"/>
        <v>0</v>
      </c>
      <c r="AM807" s="131">
        <f t="shared" si="343"/>
        <v>0</v>
      </c>
      <c r="AN807" s="136">
        <f t="shared" si="344"/>
        <v>0</v>
      </c>
      <c r="AO807" s="133">
        <f t="shared" si="345"/>
        <v>0</v>
      </c>
      <c r="AP807" s="131">
        <f t="shared" si="346"/>
        <v>0</v>
      </c>
      <c r="AQ807" s="131">
        <f t="shared" si="347"/>
        <v>0</v>
      </c>
      <c r="AR807" s="131">
        <f t="shared" si="348"/>
        <v>0</v>
      </c>
      <c r="AS807" s="136">
        <f t="shared" si="349"/>
        <v>0</v>
      </c>
      <c r="AT807" s="133">
        <f t="shared" si="350"/>
        <v>0</v>
      </c>
      <c r="AU807" s="131">
        <f t="shared" si="351"/>
        <v>0</v>
      </c>
      <c r="AV807" s="131">
        <f t="shared" si="352"/>
        <v>0</v>
      </c>
      <c r="AW807" s="131">
        <f t="shared" si="353"/>
        <v>0</v>
      </c>
      <c r="AX807" s="136">
        <f t="shared" si="354"/>
        <v>0</v>
      </c>
      <c r="AY807" s="133">
        <f t="shared" si="355"/>
        <v>0</v>
      </c>
      <c r="AZ807" s="131">
        <f t="shared" si="356"/>
        <v>0</v>
      </c>
      <c r="BA807" s="131">
        <f t="shared" si="357"/>
        <v>0</v>
      </c>
      <c r="BB807" s="131">
        <f t="shared" si="358"/>
        <v>0</v>
      </c>
      <c r="BC807" s="132">
        <f t="shared" si="359"/>
        <v>0</v>
      </c>
    </row>
    <row r="808" spans="1:55" x14ac:dyDescent="0.25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49"/>
      <c r="G808" s="153">
        <f t="shared" si="336"/>
        <v>0</v>
      </c>
      <c r="H808" s="134">
        <f t="shared" si="337"/>
        <v>0</v>
      </c>
      <c r="I808" s="135">
        <f t="shared" si="338"/>
        <v>0</v>
      </c>
      <c r="J808" s="167">
        <f t="shared" si="339"/>
        <v>0</v>
      </c>
      <c r="K808" s="149"/>
      <c r="L808" s="130">
        <v>0</v>
      </c>
      <c r="M808" s="131">
        <v>0</v>
      </c>
      <c r="N808" s="131">
        <v>0</v>
      </c>
      <c r="O808" s="132">
        <v>0</v>
      </c>
      <c r="P808" s="149"/>
      <c r="Q808" s="133">
        <v>0</v>
      </c>
      <c r="R808" s="131">
        <v>0</v>
      </c>
      <c r="S808" s="131">
        <v>0</v>
      </c>
      <c r="T808" s="132">
        <v>0</v>
      </c>
      <c r="U808" s="149"/>
      <c r="V808" s="133">
        <v>0</v>
      </c>
      <c r="W808" s="131">
        <v>0</v>
      </c>
      <c r="X808" s="131">
        <v>0</v>
      </c>
      <c r="Y808" s="132">
        <v>0</v>
      </c>
      <c r="Z808" s="149"/>
      <c r="AA808" s="133">
        <v>0</v>
      </c>
      <c r="AB808" s="131">
        <v>0</v>
      </c>
      <c r="AC808" s="131">
        <v>0</v>
      </c>
      <c r="AD808" s="132">
        <v>0</v>
      </c>
      <c r="AE808" s="149"/>
      <c r="AF808" s="133">
        <v>0</v>
      </c>
      <c r="AG808" s="131">
        <v>0</v>
      </c>
      <c r="AH808" s="131">
        <v>0</v>
      </c>
      <c r="AI808" s="132">
        <v>0</v>
      </c>
      <c r="AJ808" s="133">
        <f t="shared" si="340"/>
        <v>0</v>
      </c>
      <c r="AK808" s="131">
        <f t="shared" si="341"/>
        <v>0</v>
      </c>
      <c r="AL808" s="131">
        <f t="shared" si="342"/>
        <v>0</v>
      </c>
      <c r="AM808" s="131">
        <f t="shared" si="343"/>
        <v>0</v>
      </c>
      <c r="AN808" s="136">
        <f t="shared" si="344"/>
        <v>0</v>
      </c>
      <c r="AO808" s="133">
        <f t="shared" si="345"/>
        <v>0</v>
      </c>
      <c r="AP808" s="131">
        <f t="shared" si="346"/>
        <v>0</v>
      </c>
      <c r="AQ808" s="131">
        <f t="shared" si="347"/>
        <v>0</v>
      </c>
      <c r="AR808" s="131">
        <f t="shared" si="348"/>
        <v>0</v>
      </c>
      <c r="AS808" s="136">
        <f t="shared" si="349"/>
        <v>0</v>
      </c>
      <c r="AT808" s="133">
        <f t="shared" si="350"/>
        <v>0</v>
      </c>
      <c r="AU808" s="131">
        <f t="shared" si="351"/>
        <v>0</v>
      </c>
      <c r="AV808" s="131">
        <f t="shared" si="352"/>
        <v>0</v>
      </c>
      <c r="AW808" s="131">
        <f t="shared" si="353"/>
        <v>0</v>
      </c>
      <c r="AX808" s="136">
        <f t="shared" si="354"/>
        <v>0</v>
      </c>
      <c r="AY808" s="133">
        <f t="shared" si="355"/>
        <v>0</v>
      </c>
      <c r="AZ808" s="131">
        <f t="shared" si="356"/>
        <v>0</v>
      </c>
      <c r="BA808" s="131">
        <f t="shared" si="357"/>
        <v>0</v>
      </c>
      <c r="BB808" s="131">
        <f t="shared" si="358"/>
        <v>0</v>
      </c>
      <c r="BC808" s="132">
        <f t="shared" si="359"/>
        <v>0</v>
      </c>
    </row>
    <row r="809" spans="1:55" x14ac:dyDescent="0.25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49"/>
      <c r="G809" s="153">
        <f t="shared" si="336"/>
        <v>0</v>
      </c>
      <c r="H809" s="134">
        <f t="shared" si="337"/>
        <v>1</v>
      </c>
      <c r="I809" s="135">
        <f t="shared" si="338"/>
        <v>19.5</v>
      </c>
      <c r="J809" s="167">
        <f t="shared" si="339"/>
        <v>261</v>
      </c>
      <c r="K809" s="149"/>
      <c r="L809" s="130">
        <v>0</v>
      </c>
      <c r="M809" s="131">
        <v>0</v>
      </c>
      <c r="N809" s="131">
        <v>0</v>
      </c>
      <c r="O809" s="132">
        <v>0</v>
      </c>
      <c r="P809" s="149"/>
      <c r="Q809" s="133">
        <v>0</v>
      </c>
      <c r="R809" s="131">
        <v>0</v>
      </c>
      <c r="S809" s="131">
        <v>0</v>
      </c>
      <c r="T809" s="132">
        <v>20</v>
      </c>
      <c r="U809" s="149"/>
      <c r="V809" s="133">
        <v>0</v>
      </c>
      <c r="W809" s="131">
        <v>0</v>
      </c>
      <c r="X809" s="131">
        <v>0</v>
      </c>
      <c r="Y809" s="132">
        <v>0</v>
      </c>
      <c r="Z809" s="149"/>
      <c r="AA809" s="133">
        <v>0</v>
      </c>
      <c r="AB809" s="131">
        <v>1</v>
      </c>
      <c r="AC809" s="131">
        <v>19.5</v>
      </c>
      <c r="AD809" s="132">
        <v>241</v>
      </c>
      <c r="AE809" s="149"/>
      <c r="AF809" s="133">
        <v>0</v>
      </c>
      <c r="AG809" s="131">
        <v>0</v>
      </c>
      <c r="AH809" s="131">
        <v>0</v>
      </c>
      <c r="AI809" s="132">
        <v>0</v>
      </c>
      <c r="AJ809" s="133">
        <f t="shared" si="340"/>
        <v>0</v>
      </c>
      <c r="AK809" s="131">
        <f t="shared" si="341"/>
        <v>20</v>
      </c>
      <c r="AL809" s="131">
        <f t="shared" si="342"/>
        <v>0</v>
      </c>
      <c r="AM809" s="131">
        <f t="shared" si="343"/>
        <v>241</v>
      </c>
      <c r="AN809" s="136">
        <f t="shared" si="344"/>
        <v>0</v>
      </c>
      <c r="AO809" s="133">
        <f t="shared" si="345"/>
        <v>0</v>
      </c>
      <c r="AP809" s="131">
        <f t="shared" si="346"/>
        <v>0</v>
      </c>
      <c r="AQ809" s="131">
        <f t="shared" si="347"/>
        <v>0</v>
      </c>
      <c r="AR809" s="131">
        <f t="shared" si="348"/>
        <v>0</v>
      </c>
      <c r="AS809" s="136">
        <f t="shared" si="349"/>
        <v>0</v>
      </c>
      <c r="AT809" s="133">
        <f t="shared" si="350"/>
        <v>0</v>
      </c>
      <c r="AU809" s="131">
        <f t="shared" si="351"/>
        <v>0</v>
      </c>
      <c r="AV809" s="131">
        <f t="shared" si="352"/>
        <v>0</v>
      </c>
      <c r="AW809" s="131">
        <f t="shared" si="353"/>
        <v>1</v>
      </c>
      <c r="AX809" s="136">
        <f t="shared" si="354"/>
        <v>0</v>
      </c>
      <c r="AY809" s="133">
        <f t="shared" si="355"/>
        <v>0</v>
      </c>
      <c r="AZ809" s="131">
        <f t="shared" si="356"/>
        <v>0</v>
      </c>
      <c r="BA809" s="131">
        <f t="shared" si="357"/>
        <v>0</v>
      </c>
      <c r="BB809" s="131">
        <f t="shared" si="358"/>
        <v>19.5</v>
      </c>
      <c r="BC809" s="132">
        <f t="shared" si="359"/>
        <v>0</v>
      </c>
    </row>
    <row r="810" spans="1:55" x14ac:dyDescent="0.25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49"/>
      <c r="G810" s="153">
        <f t="shared" si="336"/>
        <v>0</v>
      </c>
      <c r="H810" s="134">
        <f t="shared" si="337"/>
        <v>0</v>
      </c>
      <c r="I810" s="135">
        <f t="shared" si="338"/>
        <v>0</v>
      </c>
      <c r="J810" s="167">
        <f t="shared" si="339"/>
        <v>0</v>
      </c>
      <c r="K810" s="149"/>
      <c r="L810" s="130">
        <v>0</v>
      </c>
      <c r="M810" s="131">
        <v>0</v>
      </c>
      <c r="N810" s="131">
        <v>0</v>
      </c>
      <c r="O810" s="132">
        <v>0</v>
      </c>
      <c r="P810" s="149"/>
      <c r="Q810" s="133">
        <v>0</v>
      </c>
      <c r="R810" s="131">
        <v>0</v>
      </c>
      <c r="S810" s="131">
        <v>0</v>
      </c>
      <c r="T810" s="132">
        <v>0</v>
      </c>
      <c r="U810" s="149"/>
      <c r="V810" s="133">
        <v>0</v>
      </c>
      <c r="W810" s="131">
        <v>0</v>
      </c>
      <c r="X810" s="131">
        <v>0</v>
      </c>
      <c r="Y810" s="132">
        <v>0</v>
      </c>
      <c r="Z810" s="149"/>
      <c r="AA810" s="133">
        <v>0</v>
      </c>
      <c r="AB810" s="131">
        <v>0</v>
      </c>
      <c r="AC810" s="131">
        <v>0</v>
      </c>
      <c r="AD810" s="132">
        <v>0</v>
      </c>
      <c r="AE810" s="149"/>
      <c r="AF810" s="133">
        <v>0</v>
      </c>
      <c r="AG810" s="131">
        <v>0</v>
      </c>
      <c r="AH810" s="131">
        <v>0</v>
      </c>
      <c r="AI810" s="132">
        <v>0</v>
      </c>
      <c r="AJ810" s="133">
        <f t="shared" si="340"/>
        <v>0</v>
      </c>
      <c r="AK810" s="131">
        <f t="shared" si="341"/>
        <v>0</v>
      </c>
      <c r="AL810" s="131">
        <f t="shared" si="342"/>
        <v>0</v>
      </c>
      <c r="AM810" s="131">
        <f t="shared" si="343"/>
        <v>0</v>
      </c>
      <c r="AN810" s="136">
        <f t="shared" si="344"/>
        <v>0</v>
      </c>
      <c r="AO810" s="133">
        <f t="shared" si="345"/>
        <v>0</v>
      </c>
      <c r="AP810" s="131">
        <f t="shared" si="346"/>
        <v>0</v>
      </c>
      <c r="AQ810" s="131">
        <f t="shared" si="347"/>
        <v>0</v>
      </c>
      <c r="AR810" s="131">
        <f t="shared" si="348"/>
        <v>0</v>
      </c>
      <c r="AS810" s="136">
        <f t="shared" si="349"/>
        <v>0</v>
      </c>
      <c r="AT810" s="133">
        <f t="shared" si="350"/>
        <v>0</v>
      </c>
      <c r="AU810" s="131">
        <f t="shared" si="351"/>
        <v>0</v>
      </c>
      <c r="AV810" s="131">
        <f t="shared" si="352"/>
        <v>0</v>
      </c>
      <c r="AW810" s="131">
        <f t="shared" si="353"/>
        <v>0</v>
      </c>
      <c r="AX810" s="136">
        <f t="shared" si="354"/>
        <v>0</v>
      </c>
      <c r="AY810" s="133">
        <f t="shared" si="355"/>
        <v>0</v>
      </c>
      <c r="AZ810" s="131">
        <f t="shared" si="356"/>
        <v>0</v>
      </c>
      <c r="BA810" s="131">
        <f t="shared" si="357"/>
        <v>0</v>
      </c>
      <c r="BB810" s="131">
        <f t="shared" si="358"/>
        <v>0</v>
      </c>
      <c r="BC810" s="132">
        <f t="shared" si="359"/>
        <v>0</v>
      </c>
    </row>
    <row r="811" spans="1:55" x14ac:dyDescent="0.25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49"/>
      <c r="G811" s="153">
        <f t="shared" si="336"/>
        <v>0</v>
      </c>
      <c r="H811" s="134">
        <f t="shared" si="337"/>
        <v>0</v>
      </c>
      <c r="I811" s="135">
        <f t="shared" si="338"/>
        <v>0</v>
      </c>
      <c r="J811" s="167">
        <f t="shared" si="339"/>
        <v>0</v>
      </c>
      <c r="K811" s="149"/>
      <c r="L811" s="130">
        <v>0</v>
      </c>
      <c r="M811" s="131">
        <v>0</v>
      </c>
      <c r="N811" s="131">
        <v>0</v>
      </c>
      <c r="O811" s="132">
        <v>0</v>
      </c>
      <c r="P811" s="149"/>
      <c r="Q811" s="133">
        <v>0</v>
      </c>
      <c r="R811" s="131">
        <v>0</v>
      </c>
      <c r="S811" s="131">
        <v>0</v>
      </c>
      <c r="T811" s="132">
        <v>0</v>
      </c>
      <c r="U811" s="149"/>
      <c r="V811" s="133">
        <v>0</v>
      </c>
      <c r="W811" s="131">
        <v>0</v>
      </c>
      <c r="X811" s="131">
        <v>0</v>
      </c>
      <c r="Y811" s="132">
        <v>0</v>
      </c>
      <c r="Z811" s="149"/>
      <c r="AA811" s="133">
        <v>0</v>
      </c>
      <c r="AB811" s="131">
        <v>0</v>
      </c>
      <c r="AC811" s="131">
        <v>0</v>
      </c>
      <c r="AD811" s="132">
        <v>0</v>
      </c>
      <c r="AE811" s="149"/>
      <c r="AF811" s="133">
        <v>0</v>
      </c>
      <c r="AG811" s="131">
        <v>0</v>
      </c>
      <c r="AH811" s="131">
        <v>0</v>
      </c>
      <c r="AI811" s="132">
        <v>0</v>
      </c>
      <c r="AJ811" s="133">
        <f t="shared" si="340"/>
        <v>0</v>
      </c>
      <c r="AK811" s="131">
        <f t="shared" si="341"/>
        <v>0</v>
      </c>
      <c r="AL811" s="131">
        <f t="shared" si="342"/>
        <v>0</v>
      </c>
      <c r="AM811" s="131">
        <f t="shared" si="343"/>
        <v>0</v>
      </c>
      <c r="AN811" s="136">
        <f t="shared" si="344"/>
        <v>0</v>
      </c>
      <c r="AO811" s="133">
        <f t="shared" si="345"/>
        <v>0</v>
      </c>
      <c r="AP811" s="131">
        <f t="shared" si="346"/>
        <v>0</v>
      </c>
      <c r="AQ811" s="131">
        <f t="shared" si="347"/>
        <v>0</v>
      </c>
      <c r="AR811" s="131">
        <f t="shared" si="348"/>
        <v>0</v>
      </c>
      <c r="AS811" s="136">
        <f t="shared" si="349"/>
        <v>0</v>
      </c>
      <c r="AT811" s="133">
        <f t="shared" si="350"/>
        <v>0</v>
      </c>
      <c r="AU811" s="131">
        <f t="shared" si="351"/>
        <v>0</v>
      </c>
      <c r="AV811" s="131">
        <f t="shared" si="352"/>
        <v>0</v>
      </c>
      <c r="AW811" s="131">
        <f t="shared" si="353"/>
        <v>0</v>
      </c>
      <c r="AX811" s="136">
        <f t="shared" si="354"/>
        <v>0</v>
      </c>
      <c r="AY811" s="133">
        <f t="shared" si="355"/>
        <v>0</v>
      </c>
      <c r="AZ811" s="131">
        <f t="shared" si="356"/>
        <v>0</v>
      </c>
      <c r="BA811" s="131">
        <f t="shared" si="357"/>
        <v>0</v>
      </c>
      <c r="BB811" s="131">
        <f t="shared" si="358"/>
        <v>0</v>
      </c>
      <c r="BC811" s="132">
        <f t="shared" si="359"/>
        <v>0</v>
      </c>
    </row>
    <row r="812" spans="1:55" x14ac:dyDescent="0.25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49"/>
      <c r="G812" s="153">
        <f t="shared" si="336"/>
        <v>1</v>
      </c>
      <c r="H812" s="134">
        <f t="shared" si="337"/>
        <v>0</v>
      </c>
      <c r="I812" s="135">
        <f t="shared" si="338"/>
        <v>0.8</v>
      </c>
      <c r="J812" s="167">
        <f t="shared" si="339"/>
        <v>147</v>
      </c>
      <c r="K812" s="149"/>
      <c r="L812" s="130">
        <v>1</v>
      </c>
      <c r="M812" s="131">
        <v>0</v>
      </c>
      <c r="N812" s="131">
        <v>0.8</v>
      </c>
      <c r="O812" s="132">
        <v>87</v>
      </c>
      <c r="P812" s="149"/>
      <c r="Q812" s="133">
        <v>0</v>
      </c>
      <c r="R812" s="131">
        <v>0</v>
      </c>
      <c r="S812" s="131">
        <v>0</v>
      </c>
      <c r="T812" s="132">
        <v>20</v>
      </c>
      <c r="U812" s="149"/>
      <c r="V812" s="133">
        <v>0</v>
      </c>
      <c r="W812" s="131">
        <v>0</v>
      </c>
      <c r="X812" s="131">
        <v>0</v>
      </c>
      <c r="Y812" s="132">
        <v>20</v>
      </c>
      <c r="Z812" s="149"/>
      <c r="AA812" s="133">
        <v>0</v>
      </c>
      <c r="AB812" s="131">
        <v>0</v>
      </c>
      <c r="AC812" s="131">
        <v>0</v>
      </c>
      <c r="AD812" s="132">
        <v>20</v>
      </c>
      <c r="AE812" s="149"/>
      <c r="AF812" s="133">
        <v>0</v>
      </c>
      <c r="AG812" s="131">
        <v>0</v>
      </c>
      <c r="AH812" s="131">
        <v>0</v>
      </c>
      <c r="AI812" s="132">
        <v>0</v>
      </c>
      <c r="AJ812" s="133">
        <f t="shared" si="340"/>
        <v>87</v>
      </c>
      <c r="AK812" s="131">
        <f t="shared" si="341"/>
        <v>20</v>
      </c>
      <c r="AL812" s="131">
        <f t="shared" si="342"/>
        <v>20</v>
      </c>
      <c r="AM812" s="131">
        <f t="shared" si="343"/>
        <v>20</v>
      </c>
      <c r="AN812" s="136">
        <f t="shared" si="344"/>
        <v>0</v>
      </c>
      <c r="AO812" s="133">
        <f t="shared" si="345"/>
        <v>1</v>
      </c>
      <c r="AP812" s="131">
        <f t="shared" si="346"/>
        <v>0</v>
      </c>
      <c r="AQ812" s="131">
        <f t="shared" si="347"/>
        <v>0</v>
      </c>
      <c r="AR812" s="131">
        <f t="shared" si="348"/>
        <v>0</v>
      </c>
      <c r="AS812" s="136">
        <f t="shared" si="349"/>
        <v>0</v>
      </c>
      <c r="AT812" s="133">
        <f t="shared" si="350"/>
        <v>0</v>
      </c>
      <c r="AU812" s="131">
        <f t="shared" si="351"/>
        <v>0</v>
      </c>
      <c r="AV812" s="131">
        <f t="shared" si="352"/>
        <v>0</v>
      </c>
      <c r="AW812" s="131">
        <f t="shared" si="353"/>
        <v>0</v>
      </c>
      <c r="AX812" s="136">
        <f t="shared" si="354"/>
        <v>0</v>
      </c>
      <c r="AY812" s="133">
        <f t="shared" si="355"/>
        <v>0.8</v>
      </c>
      <c r="AZ812" s="131">
        <f t="shared" si="356"/>
        <v>0</v>
      </c>
      <c r="BA812" s="131">
        <f t="shared" si="357"/>
        <v>0</v>
      </c>
      <c r="BB812" s="131">
        <f t="shared" si="358"/>
        <v>0</v>
      </c>
      <c r="BC812" s="132">
        <f t="shared" si="359"/>
        <v>0</v>
      </c>
    </row>
    <row r="813" spans="1:55" x14ac:dyDescent="0.25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49"/>
      <c r="G813" s="153">
        <f t="shared" si="336"/>
        <v>0</v>
      </c>
      <c r="H813" s="134">
        <f t="shared" si="337"/>
        <v>2</v>
      </c>
      <c r="I813" s="135">
        <f t="shared" si="338"/>
        <v>15.2</v>
      </c>
      <c r="J813" s="167">
        <f t="shared" si="339"/>
        <v>410</v>
      </c>
      <c r="K813" s="149"/>
      <c r="L813" s="130">
        <v>0</v>
      </c>
      <c r="M813" s="131">
        <v>0</v>
      </c>
      <c r="N813" s="131">
        <v>0</v>
      </c>
      <c r="O813" s="132">
        <v>0</v>
      </c>
      <c r="P813" s="149"/>
      <c r="Q813" s="133">
        <v>0</v>
      </c>
      <c r="R813" s="131">
        <v>1</v>
      </c>
      <c r="S813" s="131">
        <v>1.1000000000000001</v>
      </c>
      <c r="T813" s="132">
        <v>174</v>
      </c>
      <c r="U813" s="149"/>
      <c r="V813" s="133">
        <v>0</v>
      </c>
      <c r="W813" s="131">
        <v>0</v>
      </c>
      <c r="X813" s="131">
        <v>0</v>
      </c>
      <c r="Y813" s="132">
        <v>0</v>
      </c>
      <c r="Z813" s="149"/>
      <c r="AA813" s="133">
        <v>0</v>
      </c>
      <c r="AB813" s="131">
        <v>1</v>
      </c>
      <c r="AC813" s="131">
        <v>14.1</v>
      </c>
      <c r="AD813" s="132">
        <v>216</v>
      </c>
      <c r="AE813" s="149"/>
      <c r="AF813" s="133">
        <v>0</v>
      </c>
      <c r="AG813" s="131">
        <v>0</v>
      </c>
      <c r="AH813" s="131">
        <v>0</v>
      </c>
      <c r="AI813" s="132">
        <v>20</v>
      </c>
      <c r="AJ813" s="133">
        <f t="shared" si="340"/>
        <v>0</v>
      </c>
      <c r="AK813" s="131">
        <f t="shared" si="341"/>
        <v>174</v>
      </c>
      <c r="AL813" s="131">
        <f t="shared" si="342"/>
        <v>0</v>
      </c>
      <c r="AM813" s="131">
        <f t="shared" si="343"/>
        <v>216</v>
      </c>
      <c r="AN813" s="136">
        <f t="shared" si="344"/>
        <v>20</v>
      </c>
      <c r="AO813" s="133">
        <f t="shared" si="345"/>
        <v>0</v>
      </c>
      <c r="AP813" s="131">
        <f t="shared" si="346"/>
        <v>0</v>
      </c>
      <c r="AQ813" s="131">
        <f t="shared" si="347"/>
        <v>0</v>
      </c>
      <c r="AR813" s="131">
        <f t="shared" si="348"/>
        <v>0</v>
      </c>
      <c r="AS813" s="136">
        <f t="shared" si="349"/>
        <v>0</v>
      </c>
      <c r="AT813" s="133">
        <f t="shared" si="350"/>
        <v>0</v>
      </c>
      <c r="AU813" s="131">
        <f t="shared" si="351"/>
        <v>1</v>
      </c>
      <c r="AV813" s="131">
        <f t="shared" si="352"/>
        <v>0</v>
      </c>
      <c r="AW813" s="131">
        <f t="shared" si="353"/>
        <v>1</v>
      </c>
      <c r="AX813" s="136">
        <f t="shared" si="354"/>
        <v>0</v>
      </c>
      <c r="AY813" s="133">
        <f t="shared" si="355"/>
        <v>0</v>
      </c>
      <c r="AZ813" s="131">
        <f t="shared" si="356"/>
        <v>1.1000000000000001</v>
      </c>
      <c r="BA813" s="131">
        <f t="shared" si="357"/>
        <v>0</v>
      </c>
      <c r="BB813" s="131">
        <f t="shared" si="358"/>
        <v>14.1</v>
      </c>
      <c r="BC813" s="132">
        <f t="shared" si="359"/>
        <v>0</v>
      </c>
    </row>
    <row r="814" spans="1:55" x14ac:dyDescent="0.25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49"/>
      <c r="G814" s="153">
        <f t="shared" si="336"/>
        <v>0</v>
      </c>
      <c r="H814" s="134">
        <f t="shared" si="337"/>
        <v>0</v>
      </c>
      <c r="I814" s="135">
        <f t="shared" si="338"/>
        <v>0</v>
      </c>
      <c r="J814" s="167">
        <f t="shared" si="339"/>
        <v>0</v>
      </c>
      <c r="K814" s="149"/>
      <c r="L814" s="130">
        <v>0</v>
      </c>
      <c r="M814" s="131">
        <v>0</v>
      </c>
      <c r="N814" s="131">
        <v>0</v>
      </c>
      <c r="O814" s="132">
        <v>0</v>
      </c>
      <c r="P814" s="149"/>
      <c r="Q814" s="133">
        <v>0</v>
      </c>
      <c r="R814" s="131">
        <v>0</v>
      </c>
      <c r="S814" s="131">
        <v>0</v>
      </c>
      <c r="T814" s="132">
        <v>0</v>
      </c>
      <c r="U814" s="149"/>
      <c r="V814" s="133">
        <v>0</v>
      </c>
      <c r="W814" s="131">
        <v>0</v>
      </c>
      <c r="X814" s="131">
        <v>0</v>
      </c>
      <c r="Y814" s="132">
        <v>0</v>
      </c>
      <c r="Z814" s="149"/>
      <c r="AA814" s="133">
        <v>0</v>
      </c>
      <c r="AB814" s="131">
        <v>0</v>
      </c>
      <c r="AC814" s="131">
        <v>0</v>
      </c>
      <c r="AD814" s="132">
        <v>0</v>
      </c>
      <c r="AE814" s="149"/>
      <c r="AF814" s="133">
        <v>0</v>
      </c>
      <c r="AG814" s="131">
        <v>0</v>
      </c>
      <c r="AH814" s="131">
        <v>0</v>
      </c>
      <c r="AI814" s="132">
        <v>0</v>
      </c>
      <c r="AJ814" s="133">
        <f t="shared" si="340"/>
        <v>0</v>
      </c>
      <c r="AK814" s="131">
        <f t="shared" si="341"/>
        <v>0</v>
      </c>
      <c r="AL814" s="131">
        <f t="shared" si="342"/>
        <v>0</v>
      </c>
      <c r="AM814" s="131">
        <f t="shared" si="343"/>
        <v>0</v>
      </c>
      <c r="AN814" s="136">
        <f t="shared" si="344"/>
        <v>0</v>
      </c>
      <c r="AO814" s="133">
        <f t="shared" si="345"/>
        <v>0</v>
      </c>
      <c r="AP814" s="131">
        <f t="shared" si="346"/>
        <v>0</v>
      </c>
      <c r="AQ814" s="131">
        <f t="shared" si="347"/>
        <v>0</v>
      </c>
      <c r="AR814" s="131">
        <f t="shared" si="348"/>
        <v>0</v>
      </c>
      <c r="AS814" s="136">
        <f t="shared" si="349"/>
        <v>0</v>
      </c>
      <c r="AT814" s="133">
        <f t="shared" si="350"/>
        <v>0</v>
      </c>
      <c r="AU814" s="131">
        <f t="shared" si="351"/>
        <v>0</v>
      </c>
      <c r="AV814" s="131">
        <f t="shared" si="352"/>
        <v>0</v>
      </c>
      <c r="AW814" s="131">
        <f t="shared" si="353"/>
        <v>0</v>
      </c>
      <c r="AX814" s="136">
        <f t="shared" si="354"/>
        <v>0</v>
      </c>
      <c r="AY814" s="133">
        <f t="shared" si="355"/>
        <v>0</v>
      </c>
      <c r="AZ814" s="131">
        <f t="shared" si="356"/>
        <v>0</v>
      </c>
      <c r="BA814" s="131">
        <f t="shared" si="357"/>
        <v>0</v>
      </c>
      <c r="BB814" s="131">
        <f t="shared" si="358"/>
        <v>0</v>
      </c>
      <c r="BC814" s="132">
        <f t="shared" si="359"/>
        <v>0</v>
      </c>
    </row>
    <row r="815" spans="1:55" x14ac:dyDescent="0.25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49"/>
      <c r="G815" s="153">
        <f t="shared" si="336"/>
        <v>0</v>
      </c>
      <c r="H815" s="134">
        <f t="shared" si="337"/>
        <v>1</v>
      </c>
      <c r="I815" s="135">
        <f t="shared" si="338"/>
        <v>3.5</v>
      </c>
      <c r="J815" s="167">
        <f t="shared" si="339"/>
        <v>224</v>
      </c>
      <c r="K815" s="149"/>
      <c r="L815" s="130">
        <v>0</v>
      </c>
      <c r="M815" s="131">
        <v>0</v>
      </c>
      <c r="N815" s="131">
        <v>0</v>
      </c>
      <c r="O815" s="132">
        <v>0</v>
      </c>
      <c r="P815" s="149"/>
      <c r="Q815" s="133">
        <v>0</v>
      </c>
      <c r="R815" s="131">
        <v>1</v>
      </c>
      <c r="S815" s="131">
        <v>3.5</v>
      </c>
      <c r="T815" s="132">
        <v>204</v>
      </c>
      <c r="U815" s="149"/>
      <c r="V815" s="133">
        <v>0</v>
      </c>
      <c r="W815" s="131">
        <v>0</v>
      </c>
      <c r="X815" s="131">
        <v>0</v>
      </c>
      <c r="Y815" s="132">
        <v>20</v>
      </c>
      <c r="Z815" s="149"/>
      <c r="AA815" s="133">
        <v>0</v>
      </c>
      <c r="AB815" s="131">
        <v>0</v>
      </c>
      <c r="AC815" s="131">
        <v>0</v>
      </c>
      <c r="AD815" s="132">
        <v>0</v>
      </c>
      <c r="AE815" s="149"/>
      <c r="AF815" s="133">
        <v>0</v>
      </c>
      <c r="AG815" s="131">
        <v>0</v>
      </c>
      <c r="AH815" s="131">
        <v>0</v>
      </c>
      <c r="AI815" s="132">
        <v>0</v>
      </c>
      <c r="AJ815" s="133">
        <f t="shared" si="340"/>
        <v>0</v>
      </c>
      <c r="AK815" s="131">
        <f t="shared" si="341"/>
        <v>204</v>
      </c>
      <c r="AL815" s="131">
        <f t="shared" si="342"/>
        <v>20</v>
      </c>
      <c r="AM815" s="131">
        <f t="shared" si="343"/>
        <v>0</v>
      </c>
      <c r="AN815" s="136">
        <f t="shared" si="344"/>
        <v>0</v>
      </c>
      <c r="AO815" s="133">
        <f t="shared" si="345"/>
        <v>0</v>
      </c>
      <c r="AP815" s="131">
        <f t="shared" si="346"/>
        <v>0</v>
      </c>
      <c r="AQ815" s="131">
        <f t="shared" si="347"/>
        <v>0</v>
      </c>
      <c r="AR815" s="131">
        <f t="shared" si="348"/>
        <v>0</v>
      </c>
      <c r="AS815" s="136">
        <f t="shared" si="349"/>
        <v>0</v>
      </c>
      <c r="AT815" s="133">
        <f t="shared" si="350"/>
        <v>0</v>
      </c>
      <c r="AU815" s="131">
        <f t="shared" si="351"/>
        <v>1</v>
      </c>
      <c r="AV815" s="131">
        <f t="shared" si="352"/>
        <v>0</v>
      </c>
      <c r="AW815" s="131">
        <f t="shared" si="353"/>
        <v>0</v>
      </c>
      <c r="AX815" s="136">
        <f t="shared" si="354"/>
        <v>0</v>
      </c>
      <c r="AY815" s="133">
        <f t="shared" si="355"/>
        <v>0</v>
      </c>
      <c r="AZ815" s="131">
        <f t="shared" si="356"/>
        <v>3.5</v>
      </c>
      <c r="BA815" s="131">
        <f t="shared" si="357"/>
        <v>0</v>
      </c>
      <c r="BB815" s="131">
        <f t="shared" si="358"/>
        <v>0</v>
      </c>
      <c r="BC815" s="132">
        <f t="shared" si="359"/>
        <v>0</v>
      </c>
    </row>
    <row r="816" spans="1:55" x14ac:dyDescent="0.25">
      <c r="A816" s="138" t="s">
        <v>1710</v>
      </c>
      <c r="B816" s="131" t="s">
        <v>39</v>
      </c>
      <c r="C816" s="131" t="s">
        <v>1742</v>
      </c>
      <c r="D816" s="131" t="s">
        <v>1743</v>
      </c>
      <c r="E816" s="132" t="s">
        <v>1311</v>
      </c>
      <c r="F816" s="149"/>
      <c r="G816" s="153">
        <f t="shared" si="336"/>
        <v>0</v>
      </c>
      <c r="H816" s="134">
        <f t="shared" si="337"/>
        <v>7</v>
      </c>
      <c r="I816" s="135">
        <f t="shared" si="338"/>
        <v>72.300000000000011</v>
      </c>
      <c r="J816" s="167">
        <f t="shared" si="339"/>
        <v>968</v>
      </c>
      <c r="K816" s="149"/>
      <c r="L816" s="130">
        <v>0</v>
      </c>
      <c r="M816" s="131">
        <v>4</v>
      </c>
      <c r="N816" s="131">
        <v>37.6</v>
      </c>
      <c r="O816" s="132">
        <v>256</v>
      </c>
      <c r="P816" s="149"/>
      <c r="Q816" s="133">
        <v>0</v>
      </c>
      <c r="R816" s="131">
        <v>1</v>
      </c>
      <c r="S816" s="131">
        <v>5.2</v>
      </c>
      <c r="T816" s="132">
        <v>220</v>
      </c>
      <c r="U816" s="149"/>
      <c r="V816" s="133">
        <v>0</v>
      </c>
      <c r="W816" s="131">
        <v>0</v>
      </c>
      <c r="X816" s="131">
        <v>0</v>
      </c>
      <c r="Y816" s="132">
        <v>20</v>
      </c>
      <c r="Z816" s="149"/>
      <c r="AA816" s="133">
        <v>0</v>
      </c>
      <c r="AB816" s="131">
        <v>1</v>
      </c>
      <c r="AC816" s="131">
        <v>14.4</v>
      </c>
      <c r="AD816" s="132">
        <v>220</v>
      </c>
      <c r="AE816" s="149"/>
      <c r="AF816" s="133">
        <v>0</v>
      </c>
      <c r="AG816" s="131">
        <v>1</v>
      </c>
      <c r="AH816" s="131">
        <v>15.1</v>
      </c>
      <c r="AI816" s="132">
        <v>272</v>
      </c>
      <c r="AJ816" s="133">
        <f t="shared" si="340"/>
        <v>256</v>
      </c>
      <c r="AK816" s="131">
        <f t="shared" si="341"/>
        <v>220</v>
      </c>
      <c r="AL816" s="131">
        <f t="shared" si="342"/>
        <v>20</v>
      </c>
      <c r="AM816" s="131">
        <f t="shared" si="343"/>
        <v>220</v>
      </c>
      <c r="AN816" s="136">
        <f t="shared" si="344"/>
        <v>272</v>
      </c>
      <c r="AO816" s="133">
        <f t="shared" si="345"/>
        <v>0</v>
      </c>
      <c r="AP816" s="131">
        <f t="shared" si="346"/>
        <v>0</v>
      </c>
      <c r="AQ816" s="131">
        <f t="shared" si="347"/>
        <v>0</v>
      </c>
      <c r="AR816" s="131">
        <f t="shared" si="348"/>
        <v>0</v>
      </c>
      <c r="AS816" s="136">
        <f t="shared" si="349"/>
        <v>0</v>
      </c>
      <c r="AT816" s="133">
        <f t="shared" si="350"/>
        <v>4</v>
      </c>
      <c r="AU816" s="131">
        <f t="shared" si="351"/>
        <v>1</v>
      </c>
      <c r="AV816" s="131">
        <f t="shared" si="352"/>
        <v>0</v>
      </c>
      <c r="AW816" s="131">
        <f t="shared" si="353"/>
        <v>1</v>
      </c>
      <c r="AX816" s="136">
        <f t="shared" si="354"/>
        <v>1</v>
      </c>
      <c r="AY816" s="133">
        <f t="shared" si="355"/>
        <v>37.6</v>
      </c>
      <c r="AZ816" s="131">
        <f t="shared" si="356"/>
        <v>5.2</v>
      </c>
      <c r="BA816" s="131">
        <f t="shared" si="357"/>
        <v>0</v>
      </c>
      <c r="BB816" s="131">
        <f t="shared" si="358"/>
        <v>14.4</v>
      </c>
      <c r="BC816" s="132">
        <f t="shared" si="359"/>
        <v>15.1</v>
      </c>
    </row>
    <row r="817" spans="1:55" x14ac:dyDescent="0.25">
      <c r="A817" s="138" t="s">
        <v>1711</v>
      </c>
      <c r="B817" s="131" t="s">
        <v>39</v>
      </c>
      <c r="C817" s="131" t="s">
        <v>458</v>
      </c>
      <c r="D817" s="131" t="s">
        <v>1743</v>
      </c>
      <c r="E817" s="132" t="s">
        <v>1304</v>
      </c>
      <c r="F817" s="149"/>
      <c r="G817" s="153">
        <f t="shared" si="336"/>
        <v>0</v>
      </c>
      <c r="H817" s="134">
        <f t="shared" si="337"/>
        <v>0</v>
      </c>
      <c r="I817" s="135">
        <f t="shared" si="338"/>
        <v>0</v>
      </c>
      <c r="J817" s="167">
        <f t="shared" si="339"/>
        <v>80</v>
      </c>
      <c r="K817" s="149"/>
      <c r="L817" s="130">
        <v>0</v>
      </c>
      <c r="M817" s="131">
        <v>0</v>
      </c>
      <c r="N817" s="131">
        <v>0</v>
      </c>
      <c r="O817" s="132">
        <v>20</v>
      </c>
      <c r="P817" s="149"/>
      <c r="Q817" s="133">
        <v>0</v>
      </c>
      <c r="R817" s="131">
        <v>0</v>
      </c>
      <c r="S817" s="131">
        <v>0</v>
      </c>
      <c r="T817" s="132">
        <v>20</v>
      </c>
      <c r="U817" s="149"/>
      <c r="V817" s="133">
        <v>0</v>
      </c>
      <c r="W817" s="131">
        <v>0</v>
      </c>
      <c r="X817" s="131">
        <v>0</v>
      </c>
      <c r="Y817" s="132">
        <v>20</v>
      </c>
      <c r="Z817" s="149"/>
      <c r="AA817" s="133">
        <v>0</v>
      </c>
      <c r="AB817" s="131">
        <v>0</v>
      </c>
      <c r="AC817" s="131">
        <v>0</v>
      </c>
      <c r="AD817" s="132">
        <v>20</v>
      </c>
      <c r="AE817" s="149"/>
      <c r="AF817" s="133">
        <v>0</v>
      </c>
      <c r="AG817" s="131">
        <v>0</v>
      </c>
      <c r="AH817" s="131">
        <v>0</v>
      </c>
      <c r="AI817" s="132">
        <v>20</v>
      </c>
      <c r="AJ817" s="133">
        <f t="shared" si="340"/>
        <v>20</v>
      </c>
      <c r="AK817" s="131">
        <f t="shared" si="341"/>
        <v>20</v>
      </c>
      <c r="AL817" s="131">
        <f t="shared" si="342"/>
        <v>20</v>
      </c>
      <c r="AM817" s="131">
        <f t="shared" si="343"/>
        <v>20</v>
      </c>
      <c r="AN817" s="136">
        <f t="shared" si="344"/>
        <v>20</v>
      </c>
      <c r="AO817" s="133">
        <f t="shared" si="345"/>
        <v>0</v>
      </c>
      <c r="AP817" s="131">
        <f t="shared" si="346"/>
        <v>0</v>
      </c>
      <c r="AQ817" s="131">
        <f t="shared" si="347"/>
        <v>0</v>
      </c>
      <c r="AR817" s="131">
        <f t="shared" si="348"/>
        <v>0</v>
      </c>
      <c r="AS817" s="136">
        <f t="shared" si="349"/>
        <v>0</v>
      </c>
      <c r="AT817" s="133">
        <f t="shared" si="350"/>
        <v>0</v>
      </c>
      <c r="AU817" s="131">
        <f t="shared" si="351"/>
        <v>0</v>
      </c>
      <c r="AV817" s="131">
        <f t="shared" si="352"/>
        <v>0</v>
      </c>
      <c r="AW817" s="131">
        <f t="shared" si="353"/>
        <v>0</v>
      </c>
      <c r="AX817" s="136">
        <f t="shared" si="354"/>
        <v>0</v>
      </c>
      <c r="AY817" s="133">
        <f t="shared" si="355"/>
        <v>0</v>
      </c>
      <c r="AZ817" s="131">
        <f t="shared" si="356"/>
        <v>0</v>
      </c>
      <c r="BA817" s="131">
        <f t="shared" si="357"/>
        <v>0</v>
      </c>
      <c r="BB817" s="131">
        <f t="shared" si="358"/>
        <v>0</v>
      </c>
      <c r="BC817" s="132">
        <f t="shared" si="359"/>
        <v>0</v>
      </c>
    </row>
    <row r="818" spans="1:55" x14ac:dyDescent="0.25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49"/>
      <c r="G818" s="153">
        <f t="shared" si="336"/>
        <v>2</v>
      </c>
      <c r="H818" s="134">
        <f t="shared" si="337"/>
        <v>6</v>
      </c>
      <c r="I818" s="135">
        <f t="shared" si="338"/>
        <v>34.700000000000003</v>
      </c>
      <c r="J818" s="167">
        <f t="shared" si="339"/>
        <v>804</v>
      </c>
      <c r="K818" s="149"/>
      <c r="L818" s="130">
        <v>0</v>
      </c>
      <c r="M818" s="131">
        <v>1</v>
      </c>
      <c r="N818" s="131">
        <v>5</v>
      </c>
      <c r="O818" s="132">
        <v>135</v>
      </c>
      <c r="P818" s="149"/>
      <c r="Q818" s="133">
        <v>0</v>
      </c>
      <c r="R818" s="131">
        <v>1</v>
      </c>
      <c r="S818" s="131">
        <v>4.5</v>
      </c>
      <c r="T818" s="132">
        <v>215</v>
      </c>
      <c r="U818" s="149"/>
      <c r="V818" s="133">
        <v>0</v>
      </c>
      <c r="W818" s="131">
        <v>0</v>
      </c>
      <c r="X818" s="131">
        <v>0</v>
      </c>
      <c r="Y818" s="132">
        <v>0</v>
      </c>
      <c r="Z818" s="149"/>
      <c r="AA818" s="133">
        <v>2</v>
      </c>
      <c r="AB818" s="131">
        <v>0</v>
      </c>
      <c r="AC818" s="131">
        <v>2.7</v>
      </c>
      <c r="AD818" s="132">
        <v>171</v>
      </c>
      <c r="AE818" s="149"/>
      <c r="AF818" s="133">
        <v>0</v>
      </c>
      <c r="AG818" s="131">
        <v>4</v>
      </c>
      <c r="AH818" s="131">
        <v>22.5</v>
      </c>
      <c r="AI818" s="132">
        <v>283</v>
      </c>
      <c r="AJ818" s="133">
        <f t="shared" si="340"/>
        <v>135</v>
      </c>
      <c r="AK818" s="131">
        <f t="shared" si="341"/>
        <v>215</v>
      </c>
      <c r="AL818" s="131">
        <f t="shared" si="342"/>
        <v>0</v>
      </c>
      <c r="AM818" s="131">
        <f t="shared" si="343"/>
        <v>171</v>
      </c>
      <c r="AN818" s="136">
        <f t="shared" si="344"/>
        <v>283</v>
      </c>
      <c r="AO818" s="133">
        <f t="shared" si="345"/>
        <v>0</v>
      </c>
      <c r="AP818" s="131">
        <f t="shared" si="346"/>
        <v>0</v>
      </c>
      <c r="AQ818" s="131">
        <f t="shared" si="347"/>
        <v>0</v>
      </c>
      <c r="AR818" s="131">
        <f t="shared" si="348"/>
        <v>2</v>
      </c>
      <c r="AS818" s="136">
        <f t="shared" si="349"/>
        <v>0</v>
      </c>
      <c r="AT818" s="133">
        <f t="shared" si="350"/>
        <v>1</v>
      </c>
      <c r="AU818" s="131">
        <f t="shared" si="351"/>
        <v>1</v>
      </c>
      <c r="AV818" s="131">
        <f t="shared" si="352"/>
        <v>0</v>
      </c>
      <c r="AW818" s="131">
        <f t="shared" si="353"/>
        <v>0</v>
      </c>
      <c r="AX818" s="136">
        <f t="shared" si="354"/>
        <v>4</v>
      </c>
      <c r="AY818" s="133">
        <f t="shared" si="355"/>
        <v>5</v>
      </c>
      <c r="AZ818" s="131">
        <f t="shared" si="356"/>
        <v>4.5</v>
      </c>
      <c r="BA818" s="131">
        <f t="shared" si="357"/>
        <v>0</v>
      </c>
      <c r="BB818" s="131">
        <f t="shared" si="358"/>
        <v>2.7</v>
      </c>
      <c r="BC818" s="132">
        <f t="shared" si="359"/>
        <v>22.5</v>
      </c>
    </row>
    <row r="819" spans="1:55" x14ac:dyDescent="0.25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49"/>
      <c r="G819" s="153">
        <f t="shared" si="336"/>
        <v>0</v>
      </c>
      <c r="H819" s="134">
        <f t="shared" si="337"/>
        <v>0</v>
      </c>
      <c r="I819" s="135">
        <f t="shared" si="338"/>
        <v>0</v>
      </c>
      <c r="J819" s="167">
        <f t="shared" si="339"/>
        <v>0</v>
      </c>
      <c r="K819" s="149"/>
      <c r="L819" s="130">
        <v>0</v>
      </c>
      <c r="M819" s="131">
        <v>0</v>
      </c>
      <c r="N819" s="131">
        <v>0</v>
      </c>
      <c r="O819" s="132">
        <v>0</v>
      </c>
      <c r="P819" s="149"/>
      <c r="Q819" s="133">
        <v>0</v>
      </c>
      <c r="R819" s="131">
        <v>0</v>
      </c>
      <c r="S819" s="131">
        <v>0</v>
      </c>
      <c r="T819" s="132">
        <v>0</v>
      </c>
      <c r="U819" s="149"/>
      <c r="V819" s="133">
        <v>0</v>
      </c>
      <c r="W819" s="131">
        <v>0</v>
      </c>
      <c r="X819" s="131">
        <v>0</v>
      </c>
      <c r="Y819" s="132">
        <v>0</v>
      </c>
      <c r="Z819" s="149"/>
      <c r="AA819" s="133">
        <v>0</v>
      </c>
      <c r="AB819" s="131">
        <v>0</v>
      </c>
      <c r="AC819" s="131">
        <v>0</v>
      </c>
      <c r="AD819" s="132">
        <v>0</v>
      </c>
      <c r="AE819" s="149"/>
      <c r="AF819" s="133">
        <v>0</v>
      </c>
      <c r="AG819" s="131">
        <v>0</v>
      </c>
      <c r="AH819" s="131">
        <v>0</v>
      </c>
      <c r="AI819" s="132">
        <v>0</v>
      </c>
      <c r="AJ819" s="133">
        <f t="shared" si="340"/>
        <v>0</v>
      </c>
      <c r="AK819" s="131">
        <f t="shared" si="341"/>
        <v>0</v>
      </c>
      <c r="AL819" s="131">
        <f t="shared" si="342"/>
        <v>0</v>
      </c>
      <c r="AM819" s="131">
        <f t="shared" si="343"/>
        <v>0</v>
      </c>
      <c r="AN819" s="136">
        <f t="shared" si="344"/>
        <v>0</v>
      </c>
      <c r="AO819" s="133">
        <f t="shared" si="345"/>
        <v>0</v>
      </c>
      <c r="AP819" s="131">
        <f t="shared" si="346"/>
        <v>0</v>
      </c>
      <c r="AQ819" s="131">
        <f t="shared" si="347"/>
        <v>0</v>
      </c>
      <c r="AR819" s="131">
        <f t="shared" si="348"/>
        <v>0</v>
      </c>
      <c r="AS819" s="136">
        <f t="shared" si="349"/>
        <v>0</v>
      </c>
      <c r="AT819" s="133">
        <f t="shared" si="350"/>
        <v>0</v>
      </c>
      <c r="AU819" s="131">
        <f t="shared" si="351"/>
        <v>0</v>
      </c>
      <c r="AV819" s="131">
        <f t="shared" si="352"/>
        <v>0</v>
      </c>
      <c r="AW819" s="131">
        <f t="shared" si="353"/>
        <v>0</v>
      </c>
      <c r="AX819" s="136">
        <f t="shared" si="354"/>
        <v>0</v>
      </c>
      <c r="AY819" s="133">
        <f t="shared" si="355"/>
        <v>0</v>
      </c>
      <c r="AZ819" s="131">
        <f t="shared" si="356"/>
        <v>0</v>
      </c>
      <c r="BA819" s="131">
        <f t="shared" si="357"/>
        <v>0</v>
      </c>
      <c r="BB819" s="131">
        <f t="shared" si="358"/>
        <v>0</v>
      </c>
      <c r="BC819" s="132">
        <f t="shared" si="359"/>
        <v>0</v>
      </c>
    </row>
    <row r="820" spans="1:55" x14ac:dyDescent="0.25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49"/>
      <c r="G820" s="153">
        <f t="shared" si="336"/>
        <v>0</v>
      </c>
      <c r="H820" s="134">
        <f t="shared" si="337"/>
        <v>0</v>
      </c>
      <c r="I820" s="135">
        <f t="shared" si="338"/>
        <v>0</v>
      </c>
      <c r="J820" s="167">
        <f t="shared" si="339"/>
        <v>0</v>
      </c>
      <c r="K820" s="149"/>
      <c r="L820" s="130">
        <v>0</v>
      </c>
      <c r="M820" s="131">
        <v>0</v>
      </c>
      <c r="N820" s="131">
        <v>0</v>
      </c>
      <c r="O820" s="132">
        <v>0</v>
      </c>
      <c r="P820" s="149"/>
      <c r="Q820" s="133">
        <v>0</v>
      </c>
      <c r="R820" s="131">
        <v>0</v>
      </c>
      <c r="S820" s="131">
        <v>0</v>
      </c>
      <c r="T820" s="132">
        <v>0</v>
      </c>
      <c r="U820" s="149"/>
      <c r="V820" s="133">
        <v>0</v>
      </c>
      <c r="W820" s="131">
        <v>0</v>
      </c>
      <c r="X820" s="131">
        <v>0</v>
      </c>
      <c r="Y820" s="132">
        <v>0</v>
      </c>
      <c r="Z820" s="149"/>
      <c r="AA820" s="133">
        <v>0</v>
      </c>
      <c r="AB820" s="131">
        <v>0</v>
      </c>
      <c r="AC820" s="131">
        <v>0</v>
      </c>
      <c r="AD820" s="132">
        <v>0</v>
      </c>
      <c r="AE820" s="149"/>
      <c r="AF820" s="133">
        <v>0</v>
      </c>
      <c r="AG820" s="131">
        <v>0</v>
      </c>
      <c r="AH820" s="131">
        <v>0</v>
      </c>
      <c r="AI820" s="132">
        <v>0</v>
      </c>
      <c r="AJ820" s="133">
        <f t="shared" si="340"/>
        <v>0</v>
      </c>
      <c r="AK820" s="131">
        <f t="shared" si="341"/>
        <v>0</v>
      </c>
      <c r="AL820" s="131">
        <f t="shared" si="342"/>
        <v>0</v>
      </c>
      <c r="AM820" s="131">
        <f t="shared" si="343"/>
        <v>0</v>
      </c>
      <c r="AN820" s="136">
        <f t="shared" si="344"/>
        <v>0</v>
      </c>
      <c r="AO820" s="133">
        <f t="shared" si="345"/>
        <v>0</v>
      </c>
      <c r="AP820" s="131">
        <f t="shared" si="346"/>
        <v>0</v>
      </c>
      <c r="AQ820" s="131">
        <f t="shared" si="347"/>
        <v>0</v>
      </c>
      <c r="AR820" s="131">
        <f t="shared" si="348"/>
        <v>0</v>
      </c>
      <c r="AS820" s="136">
        <f t="shared" si="349"/>
        <v>0</v>
      </c>
      <c r="AT820" s="133">
        <f t="shared" si="350"/>
        <v>0</v>
      </c>
      <c r="AU820" s="131">
        <f t="shared" si="351"/>
        <v>0</v>
      </c>
      <c r="AV820" s="131">
        <f t="shared" si="352"/>
        <v>0</v>
      </c>
      <c r="AW820" s="131">
        <f t="shared" si="353"/>
        <v>0</v>
      </c>
      <c r="AX820" s="136">
        <f t="shared" si="354"/>
        <v>0</v>
      </c>
      <c r="AY820" s="133">
        <f t="shared" si="355"/>
        <v>0</v>
      </c>
      <c r="AZ820" s="131">
        <f t="shared" si="356"/>
        <v>0</v>
      </c>
      <c r="BA820" s="131">
        <f t="shared" si="357"/>
        <v>0</v>
      </c>
      <c r="BB820" s="131">
        <f t="shared" si="358"/>
        <v>0</v>
      </c>
      <c r="BC820" s="132">
        <f t="shared" si="359"/>
        <v>0</v>
      </c>
    </row>
    <row r="821" spans="1:55" x14ac:dyDescent="0.25">
      <c r="A821" s="138" t="s">
        <v>1715</v>
      </c>
      <c r="B821" s="131" t="s">
        <v>1529</v>
      </c>
      <c r="C821" s="131" t="s">
        <v>1812</v>
      </c>
      <c r="D821" s="131" t="s">
        <v>1813</v>
      </c>
      <c r="E821" s="132" t="s">
        <v>1312</v>
      </c>
      <c r="F821" s="149"/>
      <c r="G821" s="153">
        <f t="shared" si="336"/>
        <v>1</v>
      </c>
      <c r="H821" s="134">
        <f t="shared" si="337"/>
        <v>0</v>
      </c>
      <c r="I821" s="135">
        <f t="shared" si="338"/>
        <v>0.7</v>
      </c>
      <c r="J821" s="167">
        <f t="shared" si="339"/>
        <v>204</v>
      </c>
      <c r="K821" s="149"/>
      <c r="L821" s="130">
        <v>0</v>
      </c>
      <c r="M821" s="131">
        <v>0</v>
      </c>
      <c r="N821" s="131">
        <v>0</v>
      </c>
      <c r="O821" s="132">
        <v>0</v>
      </c>
      <c r="P821" s="149"/>
      <c r="Q821" s="133">
        <v>0</v>
      </c>
      <c r="R821" s="131">
        <v>0</v>
      </c>
      <c r="S821" s="131">
        <v>0</v>
      </c>
      <c r="T821" s="132">
        <v>0</v>
      </c>
      <c r="U821" s="149"/>
      <c r="V821" s="133">
        <v>0</v>
      </c>
      <c r="W821" s="131">
        <v>0</v>
      </c>
      <c r="X821" s="131">
        <v>0</v>
      </c>
      <c r="Y821" s="132">
        <v>0</v>
      </c>
      <c r="Z821" s="149"/>
      <c r="AA821" s="133">
        <v>0</v>
      </c>
      <c r="AB821" s="131">
        <v>0</v>
      </c>
      <c r="AC821" s="131">
        <v>0</v>
      </c>
      <c r="AD821" s="132">
        <v>0</v>
      </c>
      <c r="AE821" s="149"/>
      <c r="AF821" s="133">
        <v>1</v>
      </c>
      <c r="AG821" s="131">
        <v>0</v>
      </c>
      <c r="AH821" s="131">
        <v>0.7</v>
      </c>
      <c r="AI821" s="132">
        <v>204</v>
      </c>
      <c r="AJ821" s="133">
        <f t="shared" si="340"/>
        <v>0</v>
      </c>
      <c r="AK821" s="131">
        <f t="shared" si="341"/>
        <v>0</v>
      </c>
      <c r="AL821" s="131">
        <f t="shared" si="342"/>
        <v>0</v>
      </c>
      <c r="AM821" s="131">
        <f t="shared" si="343"/>
        <v>0</v>
      </c>
      <c r="AN821" s="136">
        <f t="shared" si="344"/>
        <v>204</v>
      </c>
      <c r="AO821" s="133">
        <f t="shared" si="345"/>
        <v>0</v>
      </c>
      <c r="AP821" s="131">
        <f t="shared" si="346"/>
        <v>0</v>
      </c>
      <c r="AQ821" s="131">
        <f t="shared" si="347"/>
        <v>0</v>
      </c>
      <c r="AR821" s="131">
        <f t="shared" si="348"/>
        <v>0</v>
      </c>
      <c r="AS821" s="136">
        <f t="shared" si="349"/>
        <v>1</v>
      </c>
      <c r="AT821" s="133">
        <f t="shared" si="350"/>
        <v>0</v>
      </c>
      <c r="AU821" s="131">
        <f t="shared" si="351"/>
        <v>0</v>
      </c>
      <c r="AV821" s="131">
        <f t="shared" si="352"/>
        <v>0</v>
      </c>
      <c r="AW821" s="131">
        <f t="shared" si="353"/>
        <v>0</v>
      </c>
      <c r="AX821" s="136">
        <f t="shared" si="354"/>
        <v>0</v>
      </c>
      <c r="AY821" s="133">
        <f t="shared" si="355"/>
        <v>0</v>
      </c>
      <c r="AZ821" s="131">
        <f t="shared" si="356"/>
        <v>0</v>
      </c>
      <c r="BA821" s="131">
        <f t="shared" si="357"/>
        <v>0</v>
      </c>
      <c r="BB821" s="131">
        <f t="shared" si="358"/>
        <v>0</v>
      </c>
      <c r="BC821" s="132">
        <f t="shared" si="359"/>
        <v>0.7</v>
      </c>
    </row>
    <row r="822" spans="1:55" x14ac:dyDescent="0.25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49"/>
      <c r="G822" s="153">
        <f t="shared" si="336"/>
        <v>2</v>
      </c>
      <c r="H822" s="134">
        <f t="shared" si="337"/>
        <v>3</v>
      </c>
      <c r="I822" s="135">
        <f t="shared" si="338"/>
        <v>28.499999999999996</v>
      </c>
      <c r="J822" s="167">
        <f t="shared" si="339"/>
        <v>721</v>
      </c>
      <c r="K822" s="149"/>
      <c r="L822" s="130">
        <v>0</v>
      </c>
      <c r="M822" s="131">
        <v>1</v>
      </c>
      <c r="N822" s="131">
        <v>22.2</v>
      </c>
      <c r="O822" s="132">
        <v>218</v>
      </c>
      <c r="P822" s="149"/>
      <c r="Q822" s="133">
        <v>0</v>
      </c>
      <c r="R822" s="131">
        <v>0</v>
      </c>
      <c r="S822" s="131">
        <v>0</v>
      </c>
      <c r="T822" s="132">
        <v>0</v>
      </c>
      <c r="U822" s="149"/>
      <c r="V822" s="133">
        <v>2</v>
      </c>
      <c r="W822" s="131">
        <v>0</v>
      </c>
      <c r="X822" s="131">
        <v>1.2</v>
      </c>
      <c r="Y822" s="132">
        <v>252</v>
      </c>
      <c r="Z822" s="149"/>
      <c r="AA822" s="133">
        <v>0</v>
      </c>
      <c r="AB822" s="131">
        <v>0</v>
      </c>
      <c r="AC822" s="131">
        <v>0</v>
      </c>
      <c r="AD822" s="132">
        <v>0</v>
      </c>
      <c r="AE822" s="149"/>
      <c r="AF822" s="133">
        <v>0</v>
      </c>
      <c r="AG822" s="131">
        <v>2</v>
      </c>
      <c r="AH822" s="131">
        <v>5.0999999999999996</v>
      </c>
      <c r="AI822" s="132">
        <v>251</v>
      </c>
      <c r="AJ822" s="133">
        <f t="shared" si="340"/>
        <v>218</v>
      </c>
      <c r="AK822" s="131">
        <f t="shared" si="341"/>
        <v>0</v>
      </c>
      <c r="AL822" s="131">
        <f t="shared" si="342"/>
        <v>252</v>
      </c>
      <c r="AM822" s="131">
        <f t="shared" si="343"/>
        <v>0</v>
      </c>
      <c r="AN822" s="136">
        <f t="shared" si="344"/>
        <v>251</v>
      </c>
      <c r="AO822" s="133">
        <f t="shared" si="345"/>
        <v>0</v>
      </c>
      <c r="AP822" s="131">
        <f t="shared" si="346"/>
        <v>0</v>
      </c>
      <c r="AQ822" s="131">
        <f t="shared" si="347"/>
        <v>2</v>
      </c>
      <c r="AR822" s="131">
        <f t="shared" si="348"/>
        <v>0</v>
      </c>
      <c r="AS822" s="136">
        <f t="shared" si="349"/>
        <v>0</v>
      </c>
      <c r="AT822" s="133">
        <f t="shared" si="350"/>
        <v>1</v>
      </c>
      <c r="AU822" s="131">
        <f t="shared" si="351"/>
        <v>0</v>
      </c>
      <c r="AV822" s="131">
        <f t="shared" si="352"/>
        <v>0</v>
      </c>
      <c r="AW822" s="131">
        <f t="shared" si="353"/>
        <v>0</v>
      </c>
      <c r="AX822" s="136">
        <f t="shared" si="354"/>
        <v>2</v>
      </c>
      <c r="AY822" s="133">
        <f t="shared" si="355"/>
        <v>22.2</v>
      </c>
      <c r="AZ822" s="131">
        <f t="shared" si="356"/>
        <v>0</v>
      </c>
      <c r="BA822" s="131">
        <f t="shared" si="357"/>
        <v>1.2</v>
      </c>
      <c r="BB822" s="131">
        <f t="shared" si="358"/>
        <v>0</v>
      </c>
      <c r="BC822" s="132">
        <f t="shared" si="359"/>
        <v>5.0999999999999996</v>
      </c>
    </row>
    <row r="823" spans="1:55" x14ac:dyDescent="0.25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1314</v>
      </c>
      <c r="F823" s="149"/>
      <c r="G823" s="153">
        <f t="shared" si="336"/>
        <v>0</v>
      </c>
      <c r="H823" s="134">
        <f t="shared" si="337"/>
        <v>0</v>
      </c>
      <c r="I823" s="135">
        <f t="shared" si="338"/>
        <v>0</v>
      </c>
      <c r="J823" s="167">
        <f t="shared" si="339"/>
        <v>0</v>
      </c>
      <c r="K823" s="149"/>
      <c r="L823" s="130">
        <v>0</v>
      </c>
      <c r="M823" s="131">
        <v>0</v>
      </c>
      <c r="N823" s="131">
        <v>0</v>
      </c>
      <c r="O823" s="132">
        <v>0</v>
      </c>
      <c r="P823" s="149"/>
      <c r="Q823" s="133">
        <v>0</v>
      </c>
      <c r="R823" s="131">
        <v>0</v>
      </c>
      <c r="S823" s="131">
        <v>0</v>
      </c>
      <c r="T823" s="132">
        <v>0</v>
      </c>
      <c r="U823" s="149"/>
      <c r="V823" s="133">
        <v>0</v>
      </c>
      <c r="W823" s="131">
        <v>0</v>
      </c>
      <c r="X823" s="131">
        <v>0</v>
      </c>
      <c r="Y823" s="132">
        <v>0</v>
      </c>
      <c r="Z823" s="149"/>
      <c r="AA823" s="133">
        <v>0</v>
      </c>
      <c r="AB823" s="131">
        <v>0</v>
      </c>
      <c r="AC823" s="131">
        <v>0</v>
      </c>
      <c r="AD823" s="132">
        <v>0</v>
      </c>
      <c r="AE823" s="149"/>
      <c r="AF823" s="133">
        <v>0</v>
      </c>
      <c r="AG823" s="131">
        <v>0</v>
      </c>
      <c r="AH823" s="131">
        <v>0</v>
      </c>
      <c r="AI823" s="132">
        <v>0</v>
      </c>
      <c r="AJ823" s="133">
        <f t="shared" si="340"/>
        <v>0</v>
      </c>
      <c r="AK823" s="131">
        <f t="shared" si="341"/>
        <v>0</v>
      </c>
      <c r="AL823" s="131">
        <f t="shared" si="342"/>
        <v>0</v>
      </c>
      <c r="AM823" s="131">
        <f t="shared" si="343"/>
        <v>0</v>
      </c>
      <c r="AN823" s="136">
        <f t="shared" si="344"/>
        <v>0</v>
      </c>
      <c r="AO823" s="133">
        <f t="shared" si="345"/>
        <v>0</v>
      </c>
      <c r="AP823" s="131">
        <f t="shared" si="346"/>
        <v>0</v>
      </c>
      <c r="AQ823" s="131">
        <f t="shared" si="347"/>
        <v>0</v>
      </c>
      <c r="AR823" s="131">
        <f t="shared" si="348"/>
        <v>0</v>
      </c>
      <c r="AS823" s="136">
        <f t="shared" si="349"/>
        <v>0</v>
      </c>
      <c r="AT823" s="133">
        <f t="shared" si="350"/>
        <v>0</v>
      </c>
      <c r="AU823" s="131">
        <f t="shared" si="351"/>
        <v>0</v>
      </c>
      <c r="AV823" s="131">
        <f t="shared" si="352"/>
        <v>0</v>
      </c>
      <c r="AW823" s="131">
        <f t="shared" si="353"/>
        <v>0</v>
      </c>
      <c r="AX823" s="136">
        <f t="shared" si="354"/>
        <v>0</v>
      </c>
      <c r="AY823" s="133">
        <f t="shared" si="355"/>
        <v>0</v>
      </c>
      <c r="AZ823" s="131">
        <f t="shared" si="356"/>
        <v>0</v>
      </c>
      <c r="BA823" s="131">
        <f t="shared" si="357"/>
        <v>0</v>
      </c>
      <c r="BB823" s="131">
        <f t="shared" si="358"/>
        <v>0</v>
      </c>
      <c r="BC823" s="132">
        <f t="shared" si="359"/>
        <v>0</v>
      </c>
    </row>
    <row r="824" spans="1:55" x14ac:dyDescent="0.25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49"/>
      <c r="G824" s="153">
        <f t="shared" si="336"/>
        <v>1</v>
      </c>
      <c r="H824" s="134">
        <f t="shared" si="337"/>
        <v>1</v>
      </c>
      <c r="I824" s="135">
        <f t="shared" si="338"/>
        <v>2.7</v>
      </c>
      <c r="J824" s="167">
        <f t="shared" si="339"/>
        <v>294</v>
      </c>
      <c r="K824" s="149"/>
      <c r="L824" s="130">
        <v>0</v>
      </c>
      <c r="M824" s="131">
        <v>1</v>
      </c>
      <c r="N824" s="131">
        <v>1.3</v>
      </c>
      <c r="O824" s="132">
        <v>98</v>
      </c>
      <c r="P824" s="149"/>
      <c r="Q824" s="133">
        <v>0</v>
      </c>
      <c r="R824" s="131">
        <v>0</v>
      </c>
      <c r="S824" s="131">
        <v>0</v>
      </c>
      <c r="T824" s="132">
        <v>20</v>
      </c>
      <c r="U824" s="149"/>
      <c r="V824" s="133">
        <v>0</v>
      </c>
      <c r="W824" s="131">
        <v>0</v>
      </c>
      <c r="X824" s="131">
        <v>0</v>
      </c>
      <c r="Y824" s="132">
        <v>20</v>
      </c>
      <c r="Z824" s="149"/>
      <c r="AA824" s="133">
        <v>1</v>
      </c>
      <c r="AB824" s="131">
        <v>0</v>
      </c>
      <c r="AC824" s="131">
        <v>1.4</v>
      </c>
      <c r="AD824" s="132">
        <v>156</v>
      </c>
      <c r="AE824" s="149"/>
      <c r="AF824" s="133">
        <v>0</v>
      </c>
      <c r="AG824" s="131">
        <v>0</v>
      </c>
      <c r="AH824" s="131">
        <v>0</v>
      </c>
      <c r="AI824" s="132">
        <v>20</v>
      </c>
      <c r="AJ824" s="133">
        <f t="shared" si="340"/>
        <v>98</v>
      </c>
      <c r="AK824" s="131">
        <f t="shared" si="341"/>
        <v>20</v>
      </c>
      <c r="AL824" s="131">
        <f t="shared" si="342"/>
        <v>20</v>
      </c>
      <c r="AM824" s="131">
        <f t="shared" si="343"/>
        <v>156</v>
      </c>
      <c r="AN824" s="136">
        <f t="shared" si="344"/>
        <v>20</v>
      </c>
      <c r="AO824" s="133">
        <f t="shared" si="345"/>
        <v>0</v>
      </c>
      <c r="AP824" s="131">
        <f t="shared" si="346"/>
        <v>0</v>
      </c>
      <c r="AQ824" s="131">
        <f t="shared" si="347"/>
        <v>0</v>
      </c>
      <c r="AR824" s="131">
        <f t="shared" si="348"/>
        <v>1</v>
      </c>
      <c r="AS824" s="136">
        <f t="shared" si="349"/>
        <v>0</v>
      </c>
      <c r="AT824" s="133">
        <f t="shared" si="350"/>
        <v>1</v>
      </c>
      <c r="AU824" s="131">
        <f t="shared" si="351"/>
        <v>0</v>
      </c>
      <c r="AV824" s="131">
        <f t="shared" si="352"/>
        <v>0</v>
      </c>
      <c r="AW824" s="131">
        <f t="shared" si="353"/>
        <v>0</v>
      </c>
      <c r="AX824" s="136">
        <f t="shared" si="354"/>
        <v>0</v>
      </c>
      <c r="AY824" s="133">
        <f t="shared" si="355"/>
        <v>1.3</v>
      </c>
      <c r="AZ824" s="131">
        <f t="shared" si="356"/>
        <v>0</v>
      </c>
      <c r="BA824" s="131">
        <f t="shared" si="357"/>
        <v>0</v>
      </c>
      <c r="BB824" s="131">
        <f t="shared" si="358"/>
        <v>1.4</v>
      </c>
      <c r="BC824" s="132">
        <f t="shared" si="359"/>
        <v>0</v>
      </c>
    </row>
    <row r="825" spans="1:55" x14ac:dyDescent="0.25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1311</v>
      </c>
      <c r="F825" s="149"/>
      <c r="G825" s="153">
        <f t="shared" si="336"/>
        <v>0</v>
      </c>
      <c r="H825" s="134">
        <f t="shared" si="337"/>
        <v>0</v>
      </c>
      <c r="I825" s="135">
        <f t="shared" si="338"/>
        <v>0</v>
      </c>
      <c r="J825" s="167">
        <f t="shared" si="339"/>
        <v>0</v>
      </c>
      <c r="K825" s="149"/>
      <c r="L825" s="130">
        <v>0</v>
      </c>
      <c r="M825" s="131">
        <v>0</v>
      </c>
      <c r="N825" s="131">
        <v>0</v>
      </c>
      <c r="O825" s="132">
        <v>0</v>
      </c>
      <c r="P825" s="149"/>
      <c r="Q825" s="133">
        <v>0</v>
      </c>
      <c r="R825" s="131">
        <v>0</v>
      </c>
      <c r="S825" s="131">
        <v>0</v>
      </c>
      <c r="T825" s="132">
        <v>0</v>
      </c>
      <c r="U825" s="149"/>
      <c r="V825" s="133">
        <v>0</v>
      </c>
      <c r="W825" s="131">
        <v>0</v>
      </c>
      <c r="X825" s="131">
        <v>0</v>
      </c>
      <c r="Y825" s="132">
        <v>0</v>
      </c>
      <c r="Z825" s="149"/>
      <c r="AA825" s="133">
        <v>0</v>
      </c>
      <c r="AB825" s="131">
        <v>0</v>
      </c>
      <c r="AC825" s="131">
        <v>0</v>
      </c>
      <c r="AD825" s="132">
        <v>0</v>
      </c>
      <c r="AE825" s="149"/>
      <c r="AF825" s="133">
        <v>0</v>
      </c>
      <c r="AG825" s="131">
        <v>0</v>
      </c>
      <c r="AH825" s="131">
        <v>0</v>
      </c>
      <c r="AI825" s="132">
        <v>0</v>
      </c>
      <c r="AJ825" s="133">
        <f t="shared" si="340"/>
        <v>0</v>
      </c>
      <c r="AK825" s="131">
        <f t="shared" si="341"/>
        <v>0</v>
      </c>
      <c r="AL825" s="131">
        <f t="shared" si="342"/>
        <v>0</v>
      </c>
      <c r="AM825" s="131">
        <f t="shared" si="343"/>
        <v>0</v>
      </c>
      <c r="AN825" s="136">
        <f t="shared" si="344"/>
        <v>0</v>
      </c>
      <c r="AO825" s="133">
        <f t="shared" si="345"/>
        <v>0</v>
      </c>
      <c r="AP825" s="131">
        <f t="shared" si="346"/>
        <v>0</v>
      </c>
      <c r="AQ825" s="131">
        <f t="shared" si="347"/>
        <v>0</v>
      </c>
      <c r="AR825" s="131">
        <f t="shared" si="348"/>
        <v>0</v>
      </c>
      <c r="AS825" s="136">
        <f t="shared" si="349"/>
        <v>0</v>
      </c>
      <c r="AT825" s="133">
        <f t="shared" si="350"/>
        <v>0</v>
      </c>
      <c r="AU825" s="131">
        <f t="shared" si="351"/>
        <v>0</v>
      </c>
      <c r="AV825" s="131">
        <f t="shared" si="352"/>
        <v>0</v>
      </c>
      <c r="AW825" s="131">
        <f t="shared" si="353"/>
        <v>0</v>
      </c>
      <c r="AX825" s="136">
        <f t="shared" si="354"/>
        <v>0</v>
      </c>
      <c r="AY825" s="133">
        <f t="shared" si="355"/>
        <v>0</v>
      </c>
      <c r="AZ825" s="131">
        <f t="shared" si="356"/>
        <v>0</v>
      </c>
      <c r="BA825" s="131">
        <f t="shared" si="357"/>
        <v>0</v>
      </c>
      <c r="BB825" s="131">
        <f t="shared" si="358"/>
        <v>0</v>
      </c>
      <c r="BC825" s="132">
        <f t="shared" si="359"/>
        <v>0</v>
      </c>
    </row>
    <row r="826" spans="1:55" x14ac:dyDescent="0.25">
      <c r="A826" s="138" t="s">
        <v>1750</v>
      </c>
      <c r="B826" s="131" t="s">
        <v>49</v>
      </c>
      <c r="C826" s="131" t="s">
        <v>1760</v>
      </c>
      <c r="D826" s="131" t="s">
        <v>1761</v>
      </c>
      <c r="E826" s="132" t="s">
        <v>1955</v>
      </c>
      <c r="F826" s="149"/>
      <c r="G826" s="153">
        <f t="shared" si="336"/>
        <v>3</v>
      </c>
      <c r="H826" s="134">
        <f t="shared" si="337"/>
        <v>0</v>
      </c>
      <c r="I826" s="135">
        <f t="shared" si="338"/>
        <v>3.1</v>
      </c>
      <c r="J826" s="167">
        <f t="shared" si="339"/>
        <v>406</v>
      </c>
      <c r="K826" s="149"/>
      <c r="L826" s="130">
        <v>0</v>
      </c>
      <c r="M826" s="131">
        <v>0</v>
      </c>
      <c r="N826" s="131">
        <v>0</v>
      </c>
      <c r="O826" s="132">
        <v>20</v>
      </c>
      <c r="P826" s="149"/>
      <c r="Q826" s="133">
        <v>0</v>
      </c>
      <c r="R826" s="131">
        <v>0</v>
      </c>
      <c r="S826" s="131">
        <v>0</v>
      </c>
      <c r="T826" s="132">
        <v>20</v>
      </c>
      <c r="U826" s="149"/>
      <c r="V826" s="133">
        <v>0</v>
      </c>
      <c r="W826" s="131">
        <v>0</v>
      </c>
      <c r="X826" s="131">
        <v>0</v>
      </c>
      <c r="Y826" s="132">
        <v>0</v>
      </c>
      <c r="Z826" s="149"/>
      <c r="AA826" s="133">
        <v>2</v>
      </c>
      <c r="AB826" s="131">
        <v>0</v>
      </c>
      <c r="AC826" s="131">
        <v>2.6</v>
      </c>
      <c r="AD826" s="132">
        <v>170</v>
      </c>
      <c r="AE826" s="149"/>
      <c r="AF826" s="133">
        <v>1</v>
      </c>
      <c r="AG826" s="131">
        <v>0</v>
      </c>
      <c r="AH826" s="131">
        <v>0.5</v>
      </c>
      <c r="AI826" s="132">
        <v>196</v>
      </c>
      <c r="AJ826" s="133">
        <f t="shared" si="340"/>
        <v>20</v>
      </c>
      <c r="AK826" s="131">
        <f t="shared" si="341"/>
        <v>20</v>
      </c>
      <c r="AL826" s="131">
        <f t="shared" si="342"/>
        <v>0</v>
      </c>
      <c r="AM826" s="131">
        <f t="shared" si="343"/>
        <v>170</v>
      </c>
      <c r="AN826" s="136">
        <f t="shared" si="344"/>
        <v>196</v>
      </c>
      <c r="AO826" s="133">
        <f t="shared" si="345"/>
        <v>0</v>
      </c>
      <c r="AP826" s="131">
        <f t="shared" si="346"/>
        <v>0</v>
      </c>
      <c r="AQ826" s="131">
        <f t="shared" si="347"/>
        <v>0</v>
      </c>
      <c r="AR826" s="131">
        <f t="shared" si="348"/>
        <v>2</v>
      </c>
      <c r="AS826" s="136">
        <f t="shared" si="349"/>
        <v>1</v>
      </c>
      <c r="AT826" s="133">
        <f t="shared" si="350"/>
        <v>0</v>
      </c>
      <c r="AU826" s="131">
        <f t="shared" si="351"/>
        <v>0</v>
      </c>
      <c r="AV826" s="131">
        <f t="shared" si="352"/>
        <v>0</v>
      </c>
      <c r="AW826" s="131">
        <f t="shared" si="353"/>
        <v>0</v>
      </c>
      <c r="AX826" s="136">
        <f t="shared" si="354"/>
        <v>0</v>
      </c>
      <c r="AY826" s="133">
        <f t="shared" si="355"/>
        <v>0</v>
      </c>
      <c r="AZ826" s="131">
        <f t="shared" si="356"/>
        <v>0</v>
      </c>
      <c r="BA826" s="131">
        <f t="shared" si="357"/>
        <v>0</v>
      </c>
      <c r="BB826" s="131">
        <f t="shared" si="358"/>
        <v>2.6</v>
      </c>
      <c r="BC826" s="132">
        <f t="shared" si="359"/>
        <v>0.5</v>
      </c>
    </row>
    <row r="827" spans="1:55" x14ac:dyDescent="0.25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49"/>
      <c r="G827" s="153">
        <f t="shared" si="336"/>
        <v>0</v>
      </c>
      <c r="H827" s="134">
        <f t="shared" si="337"/>
        <v>0</v>
      </c>
      <c r="I827" s="135">
        <f t="shared" si="338"/>
        <v>0</v>
      </c>
      <c r="J827" s="167">
        <f t="shared" si="339"/>
        <v>0</v>
      </c>
      <c r="K827" s="149"/>
      <c r="L827" s="130">
        <v>0</v>
      </c>
      <c r="M827" s="131">
        <v>0</v>
      </c>
      <c r="N827" s="131">
        <v>0</v>
      </c>
      <c r="O827" s="132">
        <v>0</v>
      </c>
      <c r="P827" s="149"/>
      <c r="Q827" s="133">
        <v>0</v>
      </c>
      <c r="R827" s="131">
        <v>0</v>
      </c>
      <c r="S827" s="131">
        <v>0</v>
      </c>
      <c r="T827" s="132">
        <v>0</v>
      </c>
      <c r="U827" s="149"/>
      <c r="V827" s="133">
        <v>0</v>
      </c>
      <c r="W827" s="131">
        <v>0</v>
      </c>
      <c r="X827" s="131">
        <v>0</v>
      </c>
      <c r="Y827" s="132">
        <v>0</v>
      </c>
      <c r="Z827" s="149"/>
      <c r="AA827" s="133">
        <v>0</v>
      </c>
      <c r="AB827" s="131">
        <v>0</v>
      </c>
      <c r="AC827" s="131">
        <v>0</v>
      </c>
      <c r="AD827" s="132">
        <v>0</v>
      </c>
      <c r="AE827" s="149"/>
      <c r="AF827" s="133">
        <v>0</v>
      </c>
      <c r="AG827" s="131">
        <v>0</v>
      </c>
      <c r="AH827" s="131">
        <v>0</v>
      </c>
      <c r="AI827" s="132">
        <v>0</v>
      </c>
      <c r="AJ827" s="133">
        <f t="shared" si="340"/>
        <v>0</v>
      </c>
      <c r="AK827" s="131">
        <f t="shared" si="341"/>
        <v>0</v>
      </c>
      <c r="AL827" s="131">
        <f t="shared" si="342"/>
        <v>0</v>
      </c>
      <c r="AM827" s="131">
        <f t="shared" si="343"/>
        <v>0</v>
      </c>
      <c r="AN827" s="136">
        <f t="shared" si="344"/>
        <v>0</v>
      </c>
      <c r="AO827" s="133">
        <f t="shared" si="345"/>
        <v>0</v>
      </c>
      <c r="AP827" s="131">
        <f t="shared" si="346"/>
        <v>0</v>
      </c>
      <c r="AQ827" s="131">
        <f t="shared" si="347"/>
        <v>0</v>
      </c>
      <c r="AR827" s="131">
        <f t="shared" si="348"/>
        <v>0</v>
      </c>
      <c r="AS827" s="136">
        <f t="shared" si="349"/>
        <v>0</v>
      </c>
      <c r="AT827" s="133">
        <f t="shared" si="350"/>
        <v>0</v>
      </c>
      <c r="AU827" s="131">
        <f t="shared" si="351"/>
        <v>0</v>
      </c>
      <c r="AV827" s="131">
        <f t="shared" si="352"/>
        <v>0</v>
      </c>
      <c r="AW827" s="131">
        <f t="shared" si="353"/>
        <v>0</v>
      </c>
      <c r="AX827" s="136">
        <f t="shared" si="354"/>
        <v>0</v>
      </c>
      <c r="AY827" s="133">
        <f t="shared" si="355"/>
        <v>0</v>
      </c>
      <c r="AZ827" s="131">
        <f t="shared" si="356"/>
        <v>0</v>
      </c>
      <c r="BA827" s="131">
        <f t="shared" si="357"/>
        <v>0</v>
      </c>
      <c r="BB827" s="131">
        <f t="shared" si="358"/>
        <v>0</v>
      </c>
      <c r="BC827" s="132">
        <f t="shared" si="359"/>
        <v>0</v>
      </c>
    </row>
    <row r="828" spans="1:55" x14ac:dyDescent="0.25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49"/>
      <c r="G828" s="153">
        <f t="shared" si="336"/>
        <v>0</v>
      </c>
      <c r="H828" s="134">
        <f t="shared" si="337"/>
        <v>0</v>
      </c>
      <c r="I828" s="135">
        <f t="shared" si="338"/>
        <v>0</v>
      </c>
      <c r="J828" s="167">
        <f t="shared" si="339"/>
        <v>0</v>
      </c>
      <c r="K828" s="149"/>
      <c r="L828" s="130">
        <v>0</v>
      </c>
      <c r="M828" s="131">
        <v>0</v>
      </c>
      <c r="N828" s="131">
        <v>0</v>
      </c>
      <c r="O828" s="132">
        <v>0</v>
      </c>
      <c r="P828" s="149"/>
      <c r="Q828" s="133">
        <v>0</v>
      </c>
      <c r="R828" s="131">
        <v>0</v>
      </c>
      <c r="S828" s="131">
        <v>0</v>
      </c>
      <c r="T828" s="132">
        <v>0</v>
      </c>
      <c r="U828" s="149"/>
      <c r="V828" s="133">
        <v>0</v>
      </c>
      <c r="W828" s="131">
        <v>0</v>
      </c>
      <c r="X828" s="131">
        <v>0</v>
      </c>
      <c r="Y828" s="132">
        <v>0</v>
      </c>
      <c r="Z828" s="149"/>
      <c r="AA828" s="133">
        <v>0</v>
      </c>
      <c r="AB828" s="131">
        <v>0</v>
      </c>
      <c r="AC828" s="131">
        <v>0</v>
      </c>
      <c r="AD828" s="132">
        <v>0</v>
      </c>
      <c r="AE828" s="149"/>
      <c r="AF828" s="133">
        <v>0</v>
      </c>
      <c r="AG828" s="131">
        <v>0</v>
      </c>
      <c r="AH828" s="131">
        <v>0</v>
      </c>
      <c r="AI828" s="132">
        <v>0</v>
      </c>
      <c r="AJ828" s="133">
        <f t="shared" si="340"/>
        <v>0</v>
      </c>
      <c r="AK828" s="131">
        <f t="shared" si="341"/>
        <v>0</v>
      </c>
      <c r="AL828" s="131">
        <f t="shared" si="342"/>
        <v>0</v>
      </c>
      <c r="AM828" s="131">
        <f t="shared" si="343"/>
        <v>0</v>
      </c>
      <c r="AN828" s="136">
        <f t="shared" si="344"/>
        <v>0</v>
      </c>
      <c r="AO828" s="133">
        <f t="shared" si="345"/>
        <v>0</v>
      </c>
      <c r="AP828" s="131">
        <f t="shared" si="346"/>
        <v>0</v>
      </c>
      <c r="AQ828" s="131">
        <f t="shared" si="347"/>
        <v>0</v>
      </c>
      <c r="AR828" s="131">
        <f t="shared" si="348"/>
        <v>0</v>
      </c>
      <c r="AS828" s="136">
        <f t="shared" si="349"/>
        <v>0</v>
      </c>
      <c r="AT828" s="133">
        <f t="shared" si="350"/>
        <v>0</v>
      </c>
      <c r="AU828" s="131">
        <f t="shared" si="351"/>
        <v>0</v>
      </c>
      <c r="AV828" s="131">
        <f t="shared" si="352"/>
        <v>0</v>
      </c>
      <c r="AW828" s="131">
        <f t="shared" si="353"/>
        <v>0</v>
      </c>
      <c r="AX828" s="136">
        <f t="shared" si="354"/>
        <v>0</v>
      </c>
      <c r="AY828" s="133">
        <f t="shared" si="355"/>
        <v>0</v>
      </c>
      <c r="AZ828" s="131">
        <f t="shared" si="356"/>
        <v>0</v>
      </c>
      <c r="BA828" s="131">
        <f t="shared" si="357"/>
        <v>0</v>
      </c>
      <c r="BB828" s="131">
        <f t="shared" si="358"/>
        <v>0</v>
      </c>
      <c r="BC828" s="132">
        <f t="shared" si="359"/>
        <v>0</v>
      </c>
    </row>
    <row r="829" spans="1:55" x14ac:dyDescent="0.25">
      <c r="A829" s="138" t="s">
        <v>1753</v>
      </c>
      <c r="B829" s="131" t="s">
        <v>49</v>
      </c>
      <c r="C829" s="131" t="s">
        <v>1765</v>
      </c>
      <c r="D829" s="131" t="s">
        <v>1725</v>
      </c>
      <c r="E829" s="132" t="s">
        <v>1311</v>
      </c>
      <c r="F829" s="149"/>
      <c r="G829" s="153">
        <f t="shared" si="336"/>
        <v>0</v>
      </c>
      <c r="H829" s="134">
        <f t="shared" si="337"/>
        <v>2</v>
      </c>
      <c r="I829" s="135">
        <f t="shared" si="338"/>
        <v>4.5</v>
      </c>
      <c r="J829" s="167">
        <f t="shared" si="339"/>
        <v>319</v>
      </c>
      <c r="K829" s="149"/>
      <c r="L829" s="130">
        <v>0</v>
      </c>
      <c r="M829" s="131">
        <v>1</v>
      </c>
      <c r="N829" s="131">
        <v>1.9</v>
      </c>
      <c r="O829" s="132">
        <v>106</v>
      </c>
      <c r="P829" s="149"/>
      <c r="Q829" s="133">
        <v>0</v>
      </c>
      <c r="R829" s="131">
        <v>1</v>
      </c>
      <c r="S829" s="131">
        <v>2.6</v>
      </c>
      <c r="T829" s="132">
        <v>193</v>
      </c>
      <c r="U829" s="149"/>
      <c r="V829" s="133">
        <v>0</v>
      </c>
      <c r="W829" s="131">
        <v>0</v>
      </c>
      <c r="X829" s="131">
        <v>0</v>
      </c>
      <c r="Y829" s="132">
        <v>0</v>
      </c>
      <c r="Z829" s="149"/>
      <c r="AA829" s="133">
        <v>0</v>
      </c>
      <c r="AB829" s="131">
        <v>0</v>
      </c>
      <c r="AC829" s="131">
        <v>0</v>
      </c>
      <c r="AD829" s="132">
        <v>20</v>
      </c>
      <c r="AE829" s="149"/>
      <c r="AF829" s="133">
        <v>0</v>
      </c>
      <c r="AG829" s="131">
        <v>0</v>
      </c>
      <c r="AH829" s="131">
        <v>0</v>
      </c>
      <c r="AI829" s="132">
        <v>0</v>
      </c>
      <c r="AJ829" s="133">
        <f t="shared" si="340"/>
        <v>106</v>
      </c>
      <c r="AK829" s="131">
        <f t="shared" si="341"/>
        <v>193</v>
      </c>
      <c r="AL829" s="131">
        <f t="shared" si="342"/>
        <v>0</v>
      </c>
      <c r="AM829" s="131">
        <f t="shared" si="343"/>
        <v>20</v>
      </c>
      <c r="AN829" s="136">
        <f t="shared" si="344"/>
        <v>0</v>
      </c>
      <c r="AO829" s="133">
        <f t="shared" si="345"/>
        <v>0</v>
      </c>
      <c r="AP829" s="131">
        <f t="shared" si="346"/>
        <v>0</v>
      </c>
      <c r="AQ829" s="131">
        <f t="shared" si="347"/>
        <v>0</v>
      </c>
      <c r="AR829" s="131">
        <f t="shared" si="348"/>
        <v>0</v>
      </c>
      <c r="AS829" s="136">
        <f t="shared" si="349"/>
        <v>0</v>
      </c>
      <c r="AT829" s="133">
        <f t="shared" si="350"/>
        <v>1</v>
      </c>
      <c r="AU829" s="131">
        <f t="shared" si="351"/>
        <v>1</v>
      </c>
      <c r="AV829" s="131">
        <f t="shared" si="352"/>
        <v>0</v>
      </c>
      <c r="AW829" s="131">
        <f t="shared" si="353"/>
        <v>0</v>
      </c>
      <c r="AX829" s="136">
        <f t="shared" si="354"/>
        <v>0</v>
      </c>
      <c r="AY829" s="133">
        <f t="shared" si="355"/>
        <v>1.9</v>
      </c>
      <c r="AZ829" s="131">
        <f t="shared" si="356"/>
        <v>2.6</v>
      </c>
      <c r="BA829" s="131">
        <f t="shared" si="357"/>
        <v>0</v>
      </c>
      <c r="BB829" s="131">
        <f t="shared" si="358"/>
        <v>0</v>
      </c>
      <c r="BC829" s="132">
        <f t="shared" si="359"/>
        <v>0</v>
      </c>
    </row>
    <row r="830" spans="1:55" x14ac:dyDescent="0.25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49"/>
      <c r="G830" s="153">
        <f t="shared" si="336"/>
        <v>0</v>
      </c>
      <c r="H830" s="134">
        <f t="shared" si="337"/>
        <v>0</v>
      </c>
      <c r="I830" s="135">
        <f t="shared" si="338"/>
        <v>0</v>
      </c>
      <c r="J830" s="167">
        <f t="shared" si="339"/>
        <v>0</v>
      </c>
      <c r="K830" s="149"/>
      <c r="L830" s="130">
        <v>0</v>
      </c>
      <c r="M830" s="131">
        <v>0</v>
      </c>
      <c r="N830" s="131">
        <v>0</v>
      </c>
      <c r="O830" s="132">
        <v>0</v>
      </c>
      <c r="P830" s="149"/>
      <c r="Q830" s="133">
        <v>0</v>
      </c>
      <c r="R830" s="131">
        <v>0</v>
      </c>
      <c r="S830" s="131">
        <v>0</v>
      </c>
      <c r="T830" s="132">
        <v>0</v>
      </c>
      <c r="U830" s="149"/>
      <c r="V830" s="133">
        <v>0</v>
      </c>
      <c r="W830" s="131">
        <v>0</v>
      </c>
      <c r="X830" s="131">
        <v>0</v>
      </c>
      <c r="Y830" s="132">
        <v>0</v>
      </c>
      <c r="Z830" s="149"/>
      <c r="AA830" s="133">
        <v>0</v>
      </c>
      <c r="AB830" s="131">
        <v>0</v>
      </c>
      <c r="AC830" s="131">
        <v>0</v>
      </c>
      <c r="AD830" s="132">
        <v>0</v>
      </c>
      <c r="AE830" s="149"/>
      <c r="AF830" s="133">
        <v>0</v>
      </c>
      <c r="AG830" s="131">
        <v>0</v>
      </c>
      <c r="AH830" s="131">
        <v>0</v>
      </c>
      <c r="AI830" s="132">
        <v>0</v>
      </c>
      <c r="AJ830" s="133">
        <f t="shared" si="340"/>
        <v>0</v>
      </c>
      <c r="AK830" s="131">
        <f t="shared" si="341"/>
        <v>0</v>
      </c>
      <c r="AL830" s="131">
        <f t="shared" si="342"/>
        <v>0</v>
      </c>
      <c r="AM830" s="131">
        <f t="shared" si="343"/>
        <v>0</v>
      </c>
      <c r="AN830" s="136">
        <f t="shared" si="344"/>
        <v>0</v>
      </c>
      <c r="AO830" s="133">
        <f t="shared" si="345"/>
        <v>0</v>
      </c>
      <c r="AP830" s="131">
        <f t="shared" si="346"/>
        <v>0</v>
      </c>
      <c r="AQ830" s="131">
        <f t="shared" si="347"/>
        <v>0</v>
      </c>
      <c r="AR830" s="131">
        <f t="shared" si="348"/>
        <v>0</v>
      </c>
      <c r="AS830" s="136">
        <f t="shared" si="349"/>
        <v>0</v>
      </c>
      <c r="AT830" s="133">
        <f t="shared" si="350"/>
        <v>0</v>
      </c>
      <c r="AU830" s="131">
        <f t="shared" si="351"/>
        <v>0</v>
      </c>
      <c r="AV830" s="131">
        <f t="shared" si="352"/>
        <v>0</v>
      </c>
      <c r="AW830" s="131">
        <f t="shared" si="353"/>
        <v>0</v>
      </c>
      <c r="AX830" s="136">
        <f t="shared" si="354"/>
        <v>0</v>
      </c>
      <c r="AY830" s="133">
        <f t="shared" si="355"/>
        <v>0</v>
      </c>
      <c r="AZ830" s="131">
        <f t="shared" si="356"/>
        <v>0</v>
      </c>
      <c r="BA830" s="131">
        <f t="shared" si="357"/>
        <v>0</v>
      </c>
      <c r="BB830" s="131">
        <f t="shared" si="358"/>
        <v>0</v>
      </c>
      <c r="BC830" s="132">
        <f t="shared" si="359"/>
        <v>0</v>
      </c>
    </row>
    <row r="831" spans="1:55" ht="12" customHeight="1" x14ac:dyDescent="0.25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49"/>
      <c r="G831" s="153">
        <f t="shared" si="336"/>
        <v>0</v>
      </c>
      <c r="H831" s="134">
        <f t="shared" si="337"/>
        <v>0</v>
      </c>
      <c r="I831" s="135">
        <f t="shared" si="338"/>
        <v>0</v>
      </c>
      <c r="J831" s="167">
        <f t="shared" si="339"/>
        <v>0</v>
      </c>
      <c r="K831" s="149"/>
      <c r="L831" s="130">
        <v>0</v>
      </c>
      <c r="M831" s="131">
        <v>0</v>
      </c>
      <c r="N831" s="131">
        <v>0</v>
      </c>
      <c r="O831" s="132">
        <v>0</v>
      </c>
      <c r="P831" s="149"/>
      <c r="Q831" s="133">
        <v>0</v>
      </c>
      <c r="R831" s="131">
        <v>0</v>
      </c>
      <c r="S831" s="131">
        <v>0</v>
      </c>
      <c r="T831" s="132">
        <v>0</v>
      </c>
      <c r="U831" s="149"/>
      <c r="V831" s="133">
        <v>0</v>
      </c>
      <c r="W831" s="131">
        <v>0</v>
      </c>
      <c r="X831" s="131">
        <v>0</v>
      </c>
      <c r="Y831" s="132">
        <v>0</v>
      </c>
      <c r="Z831" s="149"/>
      <c r="AA831" s="133">
        <v>0</v>
      </c>
      <c r="AB831" s="131">
        <v>0</v>
      </c>
      <c r="AC831" s="131">
        <v>0</v>
      </c>
      <c r="AD831" s="132">
        <v>0</v>
      </c>
      <c r="AE831" s="149"/>
      <c r="AF831" s="133">
        <v>0</v>
      </c>
      <c r="AG831" s="131">
        <v>0</v>
      </c>
      <c r="AH831" s="131">
        <v>0</v>
      </c>
      <c r="AI831" s="132">
        <v>0</v>
      </c>
      <c r="AJ831" s="133">
        <f t="shared" si="340"/>
        <v>0</v>
      </c>
      <c r="AK831" s="131">
        <f t="shared" si="341"/>
        <v>0</v>
      </c>
      <c r="AL831" s="131">
        <f t="shared" si="342"/>
        <v>0</v>
      </c>
      <c r="AM831" s="131">
        <f t="shared" si="343"/>
        <v>0</v>
      </c>
      <c r="AN831" s="136">
        <f t="shared" si="344"/>
        <v>0</v>
      </c>
      <c r="AO831" s="133">
        <f t="shared" si="345"/>
        <v>0</v>
      </c>
      <c r="AP831" s="131">
        <f t="shared" si="346"/>
        <v>0</v>
      </c>
      <c r="AQ831" s="131">
        <f t="shared" si="347"/>
        <v>0</v>
      </c>
      <c r="AR831" s="131">
        <f t="shared" si="348"/>
        <v>0</v>
      </c>
      <c r="AS831" s="136">
        <f t="shared" si="349"/>
        <v>0</v>
      </c>
      <c r="AT831" s="133">
        <f t="shared" si="350"/>
        <v>0</v>
      </c>
      <c r="AU831" s="131">
        <f t="shared" si="351"/>
        <v>0</v>
      </c>
      <c r="AV831" s="131">
        <f t="shared" si="352"/>
        <v>0</v>
      </c>
      <c r="AW831" s="131">
        <f t="shared" si="353"/>
        <v>0</v>
      </c>
      <c r="AX831" s="136">
        <f t="shared" si="354"/>
        <v>0</v>
      </c>
      <c r="AY831" s="133">
        <f t="shared" si="355"/>
        <v>0</v>
      </c>
      <c r="AZ831" s="131">
        <f t="shared" si="356"/>
        <v>0</v>
      </c>
      <c r="BA831" s="131">
        <f t="shared" si="357"/>
        <v>0</v>
      </c>
      <c r="BB831" s="131">
        <f t="shared" si="358"/>
        <v>0</v>
      </c>
      <c r="BC831" s="132">
        <f t="shared" si="359"/>
        <v>0</v>
      </c>
    </row>
    <row r="832" spans="1:55" x14ac:dyDescent="0.25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49"/>
      <c r="G832" s="153">
        <f t="shared" si="336"/>
        <v>0</v>
      </c>
      <c r="H832" s="134">
        <f t="shared" si="337"/>
        <v>0</v>
      </c>
      <c r="I832" s="135">
        <f t="shared" si="338"/>
        <v>0</v>
      </c>
      <c r="J832" s="167">
        <f t="shared" si="339"/>
        <v>0</v>
      </c>
      <c r="K832" s="149"/>
      <c r="L832" s="130">
        <v>0</v>
      </c>
      <c r="M832" s="131">
        <v>0</v>
      </c>
      <c r="N832" s="131">
        <v>0</v>
      </c>
      <c r="O832" s="132">
        <v>0</v>
      </c>
      <c r="P832" s="149"/>
      <c r="Q832" s="133">
        <v>0</v>
      </c>
      <c r="R832" s="131">
        <v>0</v>
      </c>
      <c r="S832" s="131">
        <v>0</v>
      </c>
      <c r="T832" s="132">
        <v>0</v>
      </c>
      <c r="U832" s="149"/>
      <c r="V832" s="133">
        <v>0</v>
      </c>
      <c r="W832" s="131">
        <v>0</v>
      </c>
      <c r="X832" s="131">
        <v>0</v>
      </c>
      <c r="Y832" s="132">
        <v>0</v>
      </c>
      <c r="Z832" s="149"/>
      <c r="AA832" s="133">
        <v>0</v>
      </c>
      <c r="AB832" s="131">
        <v>0</v>
      </c>
      <c r="AC832" s="131">
        <v>0</v>
      </c>
      <c r="AD832" s="132">
        <v>0</v>
      </c>
      <c r="AE832" s="149"/>
      <c r="AF832" s="133">
        <v>0</v>
      </c>
      <c r="AG832" s="131">
        <v>0</v>
      </c>
      <c r="AH832" s="131">
        <v>0</v>
      </c>
      <c r="AI832" s="132">
        <v>0</v>
      </c>
      <c r="AJ832" s="133">
        <f t="shared" si="340"/>
        <v>0</v>
      </c>
      <c r="AK832" s="131">
        <f t="shared" si="341"/>
        <v>0</v>
      </c>
      <c r="AL832" s="131">
        <f t="shared" si="342"/>
        <v>0</v>
      </c>
      <c r="AM832" s="131">
        <f t="shared" si="343"/>
        <v>0</v>
      </c>
      <c r="AN832" s="136">
        <f t="shared" si="344"/>
        <v>0</v>
      </c>
      <c r="AO832" s="133">
        <f t="shared" si="345"/>
        <v>0</v>
      </c>
      <c r="AP832" s="131">
        <f t="shared" si="346"/>
        <v>0</v>
      </c>
      <c r="AQ832" s="131">
        <f t="shared" si="347"/>
        <v>0</v>
      </c>
      <c r="AR832" s="131">
        <f t="shared" si="348"/>
        <v>0</v>
      </c>
      <c r="AS832" s="136">
        <f t="shared" si="349"/>
        <v>0</v>
      </c>
      <c r="AT832" s="133">
        <f t="shared" si="350"/>
        <v>0</v>
      </c>
      <c r="AU832" s="131">
        <f t="shared" si="351"/>
        <v>0</v>
      </c>
      <c r="AV832" s="131">
        <f t="shared" si="352"/>
        <v>0</v>
      </c>
      <c r="AW832" s="131">
        <f t="shared" si="353"/>
        <v>0</v>
      </c>
      <c r="AX832" s="136">
        <f t="shared" si="354"/>
        <v>0</v>
      </c>
      <c r="AY832" s="133">
        <f t="shared" si="355"/>
        <v>0</v>
      </c>
      <c r="AZ832" s="131">
        <f t="shared" si="356"/>
        <v>0</v>
      </c>
      <c r="BA832" s="131">
        <f t="shared" si="357"/>
        <v>0</v>
      </c>
      <c r="BB832" s="131">
        <f t="shared" si="358"/>
        <v>0</v>
      </c>
      <c r="BC832" s="132">
        <f t="shared" si="359"/>
        <v>0</v>
      </c>
    </row>
    <row r="833" spans="1:55" x14ac:dyDescent="0.25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49"/>
      <c r="G833" s="153">
        <f t="shared" si="336"/>
        <v>0</v>
      </c>
      <c r="H833" s="134">
        <f t="shared" si="337"/>
        <v>0</v>
      </c>
      <c r="I833" s="135">
        <f t="shared" si="338"/>
        <v>0</v>
      </c>
      <c r="J833" s="167">
        <f t="shared" si="339"/>
        <v>0</v>
      </c>
      <c r="K833" s="149"/>
      <c r="L833" s="130">
        <v>0</v>
      </c>
      <c r="M833" s="131">
        <v>0</v>
      </c>
      <c r="N833" s="131">
        <v>0</v>
      </c>
      <c r="O833" s="132">
        <v>0</v>
      </c>
      <c r="P833" s="149"/>
      <c r="Q833" s="133">
        <v>0</v>
      </c>
      <c r="R833" s="131">
        <v>0</v>
      </c>
      <c r="S833" s="131">
        <v>0</v>
      </c>
      <c r="T833" s="132">
        <v>0</v>
      </c>
      <c r="U833" s="149"/>
      <c r="V833" s="133">
        <v>0</v>
      </c>
      <c r="W833" s="131">
        <v>0</v>
      </c>
      <c r="X833" s="131">
        <v>0</v>
      </c>
      <c r="Y833" s="132">
        <v>0</v>
      </c>
      <c r="Z833" s="149"/>
      <c r="AA833" s="133">
        <v>0</v>
      </c>
      <c r="AB833" s="131">
        <v>0</v>
      </c>
      <c r="AC833" s="131">
        <v>0</v>
      </c>
      <c r="AD833" s="132">
        <v>0</v>
      </c>
      <c r="AE833" s="149"/>
      <c r="AF833" s="133">
        <v>0</v>
      </c>
      <c r="AG833" s="131">
        <v>0</v>
      </c>
      <c r="AH833" s="131">
        <v>0</v>
      </c>
      <c r="AI833" s="132">
        <v>0</v>
      </c>
      <c r="AJ833" s="133">
        <f t="shared" si="340"/>
        <v>0</v>
      </c>
      <c r="AK833" s="131">
        <f t="shared" si="341"/>
        <v>0</v>
      </c>
      <c r="AL833" s="131">
        <f t="shared" si="342"/>
        <v>0</v>
      </c>
      <c r="AM833" s="131">
        <f t="shared" si="343"/>
        <v>0</v>
      </c>
      <c r="AN833" s="136">
        <f t="shared" si="344"/>
        <v>0</v>
      </c>
      <c r="AO833" s="133">
        <f t="shared" si="345"/>
        <v>0</v>
      </c>
      <c r="AP833" s="131">
        <f t="shared" si="346"/>
        <v>0</v>
      </c>
      <c r="AQ833" s="131">
        <f t="shared" si="347"/>
        <v>0</v>
      </c>
      <c r="AR833" s="131">
        <f t="shared" si="348"/>
        <v>0</v>
      </c>
      <c r="AS833" s="136">
        <f t="shared" si="349"/>
        <v>0</v>
      </c>
      <c r="AT833" s="133">
        <f t="shared" si="350"/>
        <v>0</v>
      </c>
      <c r="AU833" s="131">
        <f t="shared" si="351"/>
        <v>0</v>
      </c>
      <c r="AV833" s="131">
        <f t="shared" si="352"/>
        <v>0</v>
      </c>
      <c r="AW833" s="131">
        <f t="shared" si="353"/>
        <v>0</v>
      </c>
      <c r="AX833" s="136">
        <f t="shared" si="354"/>
        <v>0</v>
      </c>
      <c r="AY833" s="133">
        <f t="shared" si="355"/>
        <v>0</v>
      </c>
      <c r="AZ833" s="131">
        <f t="shared" si="356"/>
        <v>0</v>
      </c>
      <c r="BA833" s="131">
        <f t="shared" si="357"/>
        <v>0</v>
      </c>
      <c r="BB833" s="131">
        <f t="shared" si="358"/>
        <v>0</v>
      </c>
      <c r="BC833" s="132">
        <f t="shared" si="359"/>
        <v>0</v>
      </c>
    </row>
    <row r="834" spans="1:55" x14ac:dyDescent="0.25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49"/>
      <c r="G834" s="153">
        <f t="shared" si="336"/>
        <v>1</v>
      </c>
      <c r="H834" s="134">
        <f t="shared" si="337"/>
        <v>4</v>
      </c>
      <c r="I834" s="135">
        <f t="shared" si="338"/>
        <v>42.5</v>
      </c>
      <c r="J834" s="167">
        <f t="shared" si="339"/>
        <v>491</v>
      </c>
      <c r="K834" s="149"/>
      <c r="L834" s="130">
        <v>0</v>
      </c>
      <c r="M834" s="131">
        <v>2</v>
      </c>
      <c r="N834" s="131">
        <v>16.100000000000001</v>
      </c>
      <c r="O834" s="132">
        <v>194</v>
      </c>
      <c r="P834" s="149"/>
      <c r="Q834" s="133">
        <v>0</v>
      </c>
      <c r="R834" s="131">
        <v>0</v>
      </c>
      <c r="S834" s="131">
        <v>0</v>
      </c>
      <c r="T834" s="132">
        <v>20</v>
      </c>
      <c r="U834" s="149"/>
      <c r="V834" s="133">
        <v>0</v>
      </c>
      <c r="W834" s="131">
        <v>0</v>
      </c>
      <c r="X834" s="131">
        <v>0</v>
      </c>
      <c r="Y834" s="132">
        <v>0</v>
      </c>
      <c r="Z834" s="149"/>
      <c r="AA834" s="133">
        <v>1</v>
      </c>
      <c r="AB834" s="131">
        <v>2</v>
      </c>
      <c r="AC834" s="131">
        <v>26.4</v>
      </c>
      <c r="AD834" s="132">
        <v>257</v>
      </c>
      <c r="AE834" s="149"/>
      <c r="AF834" s="133">
        <v>0</v>
      </c>
      <c r="AG834" s="131">
        <v>0</v>
      </c>
      <c r="AH834" s="131">
        <v>0</v>
      </c>
      <c r="AI834" s="132">
        <v>20</v>
      </c>
      <c r="AJ834" s="133">
        <f t="shared" si="340"/>
        <v>194</v>
      </c>
      <c r="AK834" s="131">
        <f t="shared" si="341"/>
        <v>20</v>
      </c>
      <c r="AL834" s="131">
        <f t="shared" si="342"/>
        <v>0</v>
      </c>
      <c r="AM834" s="131">
        <f t="shared" si="343"/>
        <v>257</v>
      </c>
      <c r="AN834" s="136">
        <f t="shared" si="344"/>
        <v>20</v>
      </c>
      <c r="AO834" s="133">
        <f t="shared" si="345"/>
        <v>0</v>
      </c>
      <c r="AP834" s="131">
        <f t="shared" si="346"/>
        <v>0</v>
      </c>
      <c r="AQ834" s="131">
        <f t="shared" si="347"/>
        <v>0</v>
      </c>
      <c r="AR834" s="131">
        <f t="shared" si="348"/>
        <v>1</v>
      </c>
      <c r="AS834" s="136">
        <f t="shared" si="349"/>
        <v>0</v>
      </c>
      <c r="AT834" s="133">
        <f t="shared" si="350"/>
        <v>2</v>
      </c>
      <c r="AU834" s="131">
        <f t="shared" si="351"/>
        <v>0</v>
      </c>
      <c r="AV834" s="131">
        <f t="shared" si="352"/>
        <v>0</v>
      </c>
      <c r="AW834" s="131">
        <f t="shared" si="353"/>
        <v>2</v>
      </c>
      <c r="AX834" s="136">
        <f t="shared" si="354"/>
        <v>0</v>
      </c>
      <c r="AY834" s="133">
        <f t="shared" si="355"/>
        <v>16.100000000000001</v>
      </c>
      <c r="AZ834" s="131">
        <f t="shared" si="356"/>
        <v>0</v>
      </c>
      <c r="BA834" s="131">
        <f t="shared" si="357"/>
        <v>0</v>
      </c>
      <c r="BB834" s="131">
        <f t="shared" si="358"/>
        <v>26.4</v>
      </c>
      <c r="BC834" s="132">
        <f t="shared" si="359"/>
        <v>0</v>
      </c>
    </row>
    <row r="835" spans="1:55" x14ac:dyDescent="0.25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49"/>
      <c r="G835" s="153">
        <f t="shared" ref="G835:G885" si="360">LARGE(AO835:AS835,1)+LARGE(AO835:AS835,2)+LARGE(AO835:AS835,3)+LARGE(AO835:AS835,4)</f>
        <v>0</v>
      </c>
      <c r="H835" s="134">
        <f t="shared" ref="H835:H885" si="361">LARGE(AT835:AX835,1)+LARGE(AT835:AX835,2)+LARGE(AT835:AX835,3)+LARGE(AT835:AX835,4)</f>
        <v>4</v>
      </c>
      <c r="I835" s="135">
        <f t="shared" ref="I835:I885" si="362">LARGE(AY835:BC835,1)+LARGE(AY835:BC835,2)+LARGE(AY835:BC835,3)+LARGE(AY835:BC835,4)</f>
        <v>44</v>
      </c>
      <c r="J835" s="167">
        <f t="shared" ref="J835:J885" si="363">LARGE(AJ835:AN835,1)+LARGE(AJ835:AN835,2)+LARGE(AJ835:AN835,3)+LARGE(AJ835:AN835,4)</f>
        <v>654</v>
      </c>
      <c r="K835" s="149"/>
      <c r="L835" s="130">
        <v>0</v>
      </c>
      <c r="M835" s="131">
        <v>2</v>
      </c>
      <c r="N835" s="131">
        <v>33.6</v>
      </c>
      <c r="O835" s="132">
        <v>245</v>
      </c>
      <c r="P835" s="149"/>
      <c r="Q835" s="133">
        <v>0</v>
      </c>
      <c r="R835" s="131">
        <v>1</v>
      </c>
      <c r="S835" s="131">
        <v>3</v>
      </c>
      <c r="T835" s="132">
        <v>199</v>
      </c>
      <c r="U835" s="149"/>
      <c r="V835" s="133">
        <v>0</v>
      </c>
      <c r="W835" s="131">
        <v>0</v>
      </c>
      <c r="X835" s="131">
        <v>0</v>
      </c>
      <c r="Y835" s="132">
        <v>20</v>
      </c>
      <c r="Z835" s="149"/>
      <c r="AA835" s="133">
        <v>0</v>
      </c>
      <c r="AB835" s="131">
        <v>1</v>
      </c>
      <c r="AC835" s="131">
        <v>7.4</v>
      </c>
      <c r="AD835" s="132">
        <v>190</v>
      </c>
      <c r="AE835" s="149"/>
      <c r="AF835" s="133">
        <v>0</v>
      </c>
      <c r="AG835" s="131">
        <v>0</v>
      </c>
      <c r="AH835" s="131">
        <v>0</v>
      </c>
      <c r="AI835" s="132">
        <v>20</v>
      </c>
      <c r="AJ835" s="133">
        <f t="shared" ref="AJ835:AJ885" si="364">O835</f>
        <v>245</v>
      </c>
      <c r="AK835" s="131">
        <f t="shared" ref="AK835:AK885" si="365">T835</f>
        <v>199</v>
      </c>
      <c r="AL835" s="131">
        <f t="shared" ref="AL835:AL885" si="366">Y835</f>
        <v>20</v>
      </c>
      <c r="AM835" s="131">
        <f t="shared" ref="AM835:AM885" si="367">AD835</f>
        <v>190</v>
      </c>
      <c r="AN835" s="136">
        <f t="shared" ref="AN835:AN885" si="368">AI835</f>
        <v>20</v>
      </c>
      <c r="AO835" s="133">
        <f t="shared" ref="AO835:AO885" si="369">L835</f>
        <v>0</v>
      </c>
      <c r="AP835" s="131">
        <f t="shared" ref="AP835:AP885" si="370">Q835</f>
        <v>0</v>
      </c>
      <c r="AQ835" s="131">
        <f t="shared" ref="AQ835:AQ885" si="371">V835</f>
        <v>0</v>
      </c>
      <c r="AR835" s="131">
        <f t="shared" ref="AR835:AR885" si="372">AA835</f>
        <v>0</v>
      </c>
      <c r="AS835" s="136">
        <f t="shared" ref="AS835:AS885" si="373">AF835</f>
        <v>0</v>
      </c>
      <c r="AT835" s="133">
        <f t="shared" ref="AT835:AT885" si="374">M835</f>
        <v>2</v>
      </c>
      <c r="AU835" s="131">
        <f t="shared" ref="AU835:AU885" si="375">R835</f>
        <v>1</v>
      </c>
      <c r="AV835" s="131">
        <f t="shared" ref="AV835:AV885" si="376">W835</f>
        <v>0</v>
      </c>
      <c r="AW835" s="131">
        <f t="shared" ref="AW835:AW885" si="377">AB835</f>
        <v>1</v>
      </c>
      <c r="AX835" s="136">
        <f t="shared" ref="AX835:AX885" si="378">AG835</f>
        <v>0</v>
      </c>
      <c r="AY835" s="133">
        <f t="shared" ref="AY835:AY885" si="379">N835</f>
        <v>33.6</v>
      </c>
      <c r="AZ835" s="131">
        <f t="shared" ref="AZ835:AZ885" si="380">S835</f>
        <v>3</v>
      </c>
      <c r="BA835" s="131">
        <f t="shared" ref="BA835:BA885" si="381">X835</f>
        <v>0</v>
      </c>
      <c r="BB835" s="131">
        <f t="shared" ref="BB835:BB885" si="382">AC835</f>
        <v>7.4</v>
      </c>
      <c r="BC835" s="132">
        <f t="shared" ref="BC835:BC885" si="383">AH835</f>
        <v>0</v>
      </c>
    </row>
    <row r="836" spans="1:55" x14ac:dyDescent="0.25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49"/>
      <c r="G836" s="153">
        <f t="shared" si="360"/>
        <v>0</v>
      </c>
      <c r="H836" s="134">
        <f t="shared" si="361"/>
        <v>0</v>
      </c>
      <c r="I836" s="135">
        <f t="shared" si="362"/>
        <v>0</v>
      </c>
      <c r="J836" s="167">
        <f t="shared" si="363"/>
        <v>0</v>
      </c>
      <c r="K836" s="149"/>
      <c r="L836" s="130">
        <v>0</v>
      </c>
      <c r="M836" s="131">
        <v>0</v>
      </c>
      <c r="N836" s="131">
        <v>0</v>
      </c>
      <c r="O836" s="132">
        <v>0</v>
      </c>
      <c r="P836" s="149"/>
      <c r="Q836" s="133">
        <v>0</v>
      </c>
      <c r="R836" s="131">
        <v>0</v>
      </c>
      <c r="S836" s="131">
        <v>0</v>
      </c>
      <c r="T836" s="132">
        <v>0</v>
      </c>
      <c r="U836" s="149"/>
      <c r="V836" s="133">
        <v>0</v>
      </c>
      <c r="W836" s="131">
        <v>0</v>
      </c>
      <c r="X836" s="131">
        <v>0</v>
      </c>
      <c r="Y836" s="132">
        <v>0</v>
      </c>
      <c r="Z836" s="149"/>
      <c r="AA836" s="133">
        <v>0</v>
      </c>
      <c r="AB836" s="131">
        <v>0</v>
      </c>
      <c r="AC836" s="131">
        <v>0</v>
      </c>
      <c r="AD836" s="132">
        <v>0</v>
      </c>
      <c r="AE836" s="149"/>
      <c r="AF836" s="133">
        <v>0</v>
      </c>
      <c r="AG836" s="131">
        <v>0</v>
      </c>
      <c r="AH836" s="131">
        <v>0</v>
      </c>
      <c r="AI836" s="132">
        <v>0</v>
      </c>
      <c r="AJ836" s="133">
        <f t="shared" si="364"/>
        <v>0</v>
      </c>
      <c r="AK836" s="131">
        <f t="shared" si="365"/>
        <v>0</v>
      </c>
      <c r="AL836" s="131">
        <f t="shared" si="366"/>
        <v>0</v>
      </c>
      <c r="AM836" s="131">
        <f t="shared" si="367"/>
        <v>0</v>
      </c>
      <c r="AN836" s="136">
        <f t="shared" si="368"/>
        <v>0</v>
      </c>
      <c r="AO836" s="133">
        <f t="shared" si="369"/>
        <v>0</v>
      </c>
      <c r="AP836" s="131">
        <f t="shared" si="370"/>
        <v>0</v>
      </c>
      <c r="AQ836" s="131">
        <f t="shared" si="371"/>
        <v>0</v>
      </c>
      <c r="AR836" s="131">
        <f t="shared" si="372"/>
        <v>0</v>
      </c>
      <c r="AS836" s="136">
        <f t="shared" si="373"/>
        <v>0</v>
      </c>
      <c r="AT836" s="133">
        <f t="shared" si="374"/>
        <v>0</v>
      </c>
      <c r="AU836" s="131">
        <f t="shared" si="375"/>
        <v>0</v>
      </c>
      <c r="AV836" s="131">
        <f t="shared" si="376"/>
        <v>0</v>
      </c>
      <c r="AW836" s="131">
        <f t="shared" si="377"/>
        <v>0</v>
      </c>
      <c r="AX836" s="136">
        <f t="shared" si="378"/>
        <v>0</v>
      </c>
      <c r="AY836" s="133">
        <f t="shared" si="379"/>
        <v>0</v>
      </c>
      <c r="AZ836" s="131">
        <f t="shared" si="380"/>
        <v>0</v>
      </c>
      <c r="BA836" s="131">
        <f t="shared" si="381"/>
        <v>0</v>
      </c>
      <c r="BB836" s="131">
        <f t="shared" si="382"/>
        <v>0</v>
      </c>
      <c r="BC836" s="132">
        <f t="shared" si="383"/>
        <v>0</v>
      </c>
    </row>
    <row r="837" spans="1:55" x14ac:dyDescent="0.25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49"/>
      <c r="G837" s="153">
        <f t="shared" si="360"/>
        <v>2</v>
      </c>
      <c r="H837" s="134">
        <f t="shared" si="361"/>
        <v>3</v>
      </c>
      <c r="I837" s="135">
        <f t="shared" si="362"/>
        <v>26.3</v>
      </c>
      <c r="J837" s="167">
        <f t="shared" si="363"/>
        <v>678</v>
      </c>
      <c r="K837" s="149"/>
      <c r="L837" s="130">
        <v>0</v>
      </c>
      <c r="M837" s="131">
        <v>3</v>
      </c>
      <c r="N837" s="131">
        <v>25.1</v>
      </c>
      <c r="O837" s="132">
        <v>224</v>
      </c>
      <c r="P837" s="149"/>
      <c r="Q837" s="133">
        <v>0</v>
      </c>
      <c r="R837" s="131">
        <v>0</v>
      </c>
      <c r="S837" s="131">
        <v>0</v>
      </c>
      <c r="T837" s="132">
        <v>20</v>
      </c>
      <c r="U837" s="149"/>
      <c r="V837" s="133">
        <v>1</v>
      </c>
      <c r="W837" s="131">
        <v>0</v>
      </c>
      <c r="X837" s="131">
        <v>0.5</v>
      </c>
      <c r="Y837" s="132">
        <v>230</v>
      </c>
      <c r="Z837" s="149"/>
      <c r="AA837" s="133">
        <v>0</v>
      </c>
      <c r="AB837" s="131">
        <v>0</v>
      </c>
      <c r="AC837" s="131">
        <v>0</v>
      </c>
      <c r="AD837" s="132">
        <v>20</v>
      </c>
      <c r="AE837" s="149"/>
      <c r="AF837" s="133">
        <v>1</v>
      </c>
      <c r="AG837" s="131">
        <v>0</v>
      </c>
      <c r="AH837" s="131">
        <v>0.7</v>
      </c>
      <c r="AI837" s="132">
        <v>204</v>
      </c>
      <c r="AJ837" s="133">
        <f t="shared" si="364"/>
        <v>224</v>
      </c>
      <c r="AK837" s="131">
        <f t="shared" si="365"/>
        <v>20</v>
      </c>
      <c r="AL837" s="131">
        <f t="shared" si="366"/>
        <v>230</v>
      </c>
      <c r="AM837" s="131">
        <f t="shared" si="367"/>
        <v>20</v>
      </c>
      <c r="AN837" s="136">
        <f t="shared" si="368"/>
        <v>204</v>
      </c>
      <c r="AO837" s="133">
        <f t="shared" si="369"/>
        <v>0</v>
      </c>
      <c r="AP837" s="131">
        <f t="shared" si="370"/>
        <v>0</v>
      </c>
      <c r="AQ837" s="131">
        <f t="shared" si="371"/>
        <v>1</v>
      </c>
      <c r="AR837" s="131">
        <f t="shared" si="372"/>
        <v>0</v>
      </c>
      <c r="AS837" s="136">
        <f t="shared" si="373"/>
        <v>1</v>
      </c>
      <c r="AT837" s="133">
        <f t="shared" si="374"/>
        <v>3</v>
      </c>
      <c r="AU837" s="131">
        <f t="shared" si="375"/>
        <v>0</v>
      </c>
      <c r="AV837" s="131">
        <f t="shared" si="376"/>
        <v>0</v>
      </c>
      <c r="AW837" s="131">
        <f t="shared" si="377"/>
        <v>0</v>
      </c>
      <c r="AX837" s="136">
        <f t="shared" si="378"/>
        <v>0</v>
      </c>
      <c r="AY837" s="133">
        <f t="shared" si="379"/>
        <v>25.1</v>
      </c>
      <c r="AZ837" s="131">
        <f t="shared" si="380"/>
        <v>0</v>
      </c>
      <c r="BA837" s="131">
        <f t="shared" si="381"/>
        <v>0.5</v>
      </c>
      <c r="BB837" s="131">
        <f t="shared" si="382"/>
        <v>0</v>
      </c>
      <c r="BC837" s="132">
        <f t="shared" si="383"/>
        <v>0.7</v>
      </c>
    </row>
    <row r="838" spans="1:55" x14ac:dyDescent="0.25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49"/>
      <c r="G838" s="153">
        <f t="shared" si="360"/>
        <v>0</v>
      </c>
      <c r="H838" s="134">
        <f t="shared" si="361"/>
        <v>1</v>
      </c>
      <c r="I838" s="135">
        <f t="shared" si="362"/>
        <v>1.9</v>
      </c>
      <c r="J838" s="167">
        <f t="shared" si="363"/>
        <v>331</v>
      </c>
      <c r="K838" s="149"/>
      <c r="L838" s="130">
        <v>0</v>
      </c>
      <c r="M838" s="131">
        <v>0</v>
      </c>
      <c r="N838" s="131">
        <v>0</v>
      </c>
      <c r="O838" s="132">
        <v>20</v>
      </c>
      <c r="P838" s="149"/>
      <c r="Q838" s="133">
        <v>0</v>
      </c>
      <c r="R838" s="131">
        <v>0</v>
      </c>
      <c r="S838" s="131">
        <v>0</v>
      </c>
      <c r="T838" s="132">
        <v>20</v>
      </c>
      <c r="U838" s="149"/>
      <c r="V838" s="133">
        <v>0</v>
      </c>
      <c r="W838" s="131">
        <v>1</v>
      </c>
      <c r="X838" s="131">
        <v>1.9</v>
      </c>
      <c r="Y838" s="132">
        <v>271</v>
      </c>
      <c r="Z838" s="149"/>
      <c r="AA838" s="133">
        <v>0</v>
      </c>
      <c r="AB838" s="131">
        <v>0</v>
      </c>
      <c r="AC838" s="131">
        <v>0</v>
      </c>
      <c r="AD838" s="132">
        <v>20</v>
      </c>
      <c r="AE838" s="149"/>
      <c r="AF838" s="133">
        <v>0</v>
      </c>
      <c r="AG838" s="131">
        <v>0</v>
      </c>
      <c r="AH838" s="131">
        <v>0</v>
      </c>
      <c r="AI838" s="132">
        <v>20</v>
      </c>
      <c r="AJ838" s="133">
        <f t="shared" si="364"/>
        <v>20</v>
      </c>
      <c r="AK838" s="131">
        <f t="shared" si="365"/>
        <v>20</v>
      </c>
      <c r="AL838" s="131">
        <f t="shared" si="366"/>
        <v>271</v>
      </c>
      <c r="AM838" s="131">
        <f t="shared" si="367"/>
        <v>20</v>
      </c>
      <c r="AN838" s="136">
        <f t="shared" si="368"/>
        <v>20</v>
      </c>
      <c r="AO838" s="133">
        <f t="shared" si="369"/>
        <v>0</v>
      </c>
      <c r="AP838" s="131">
        <f t="shared" si="370"/>
        <v>0</v>
      </c>
      <c r="AQ838" s="131">
        <f t="shared" si="371"/>
        <v>0</v>
      </c>
      <c r="AR838" s="131">
        <f t="shared" si="372"/>
        <v>0</v>
      </c>
      <c r="AS838" s="136">
        <f t="shared" si="373"/>
        <v>0</v>
      </c>
      <c r="AT838" s="133">
        <f t="shared" si="374"/>
        <v>0</v>
      </c>
      <c r="AU838" s="131">
        <f t="shared" si="375"/>
        <v>0</v>
      </c>
      <c r="AV838" s="131">
        <f t="shared" si="376"/>
        <v>1</v>
      </c>
      <c r="AW838" s="131">
        <f t="shared" si="377"/>
        <v>0</v>
      </c>
      <c r="AX838" s="136">
        <f t="shared" si="378"/>
        <v>0</v>
      </c>
      <c r="AY838" s="133">
        <f t="shared" si="379"/>
        <v>0</v>
      </c>
      <c r="AZ838" s="131">
        <f t="shared" si="380"/>
        <v>0</v>
      </c>
      <c r="BA838" s="131">
        <f t="shared" si="381"/>
        <v>1.9</v>
      </c>
      <c r="BB838" s="131">
        <f t="shared" si="382"/>
        <v>0</v>
      </c>
      <c r="BC838" s="132">
        <f t="shared" si="383"/>
        <v>0</v>
      </c>
    </row>
    <row r="839" spans="1:55" x14ac:dyDescent="0.25">
      <c r="A839" s="138" t="s">
        <v>1775</v>
      </c>
      <c r="B839" s="131" t="s">
        <v>50</v>
      </c>
      <c r="C839" s="131" t="s">
        <v>1816</v>
      </c>
      <c r="D839" s="131" t="s">
        <v>1817</v>
      </c>
      <c r="E839" s="132" t="s">
        <v>1954</v>
      </c>
      <c r="F839" s="149"/>
      <c r="G839" s="153">
        <f t="shared" si="360"/>
        <v>0</v>
      </c>
      <c r="H839" s="134">
        <f t="shared" si="361"/>
        <v>0</v>
      </c>
      <c r="I839" s="135">
        <f t="shared" si="362"/>
        <v>0</v>
      </c>
      <c r="J839" s="167">
        <f t="shared" si="363"/>
        <v>0</v>
      </c>
      <c r="K839" s="149"/>
      <c r="L839" s="130">
        <v>0</v>
      </c>
      <c r="M839" s="131">
        <v>0</v>
      </c>
      <c r="N839" s="131">
        <v>0</v>
      </c>
      <c r="O839" s="132">
        <v>0</v>
      </c>
      <c r="P839" s="149"/>
      <c r="Q839" s="133">
        <v>0</v>
      </c>
      <c r="R839" s="131">
        <v>0</v>
      </c>
      <c r="S839" s="131">
        <v>0</v>
      </c>
      <c r="T839" s="132">
        <v>0</v>
      </c>
      <c r="U839" s="149"/>
      <c r="V839" s="133">
        <v>0</v>
      </c>
      <c r="W839" s="131">
        <v>0</v>
      </c>
      <c r="X839" s="131">
        <v>0</v>
      </c>
      <c r="Y839" s="132">
        <v>0</v>
      </c>
      <c r="Z839" s="149"/>
      <c r="AA839" s="133">
        <v>0</v>
      </c>
      <c r="AB839" s="131">
        <v>0</v>
      </c>
      <c r="AC839" s="131">
        <v>0</v>
      </c>
      <c r="AD839" s="132">
        <v>0</v>
      </c>
      <c r="AE839" s="149"/>
      <c r="AF839" s="133">
        <v>0</v>
      </c>
      <c r="AG839" s="131">
        <v>0</v>
      </c>
      <c r="AH839" s="131">
        <v>0</v>
      </c>
      <c r="AI839" s="132">
        <v>0</v>
      </c>
      <c r="AJ839" s="133">
        <f t="shared" si="364"/>
        <v>0</v>
      </c>
      <c r="AK839" s="131">
        <f t="shared" si="365"/>
        <v>0</v>
      </c>
      <c r="AL839" s="131">
        <f t="shared" si="366"/>
        <v>0</v>
      </c>
      <c r="AM839" s="131">
        <f t="shared" si="367"/>
        <v>0</v>
      </c>
      <c r="AN839" s="136">
        <f t="shared" si="368"/>
        <v>0</v>
      </c>
      <c r="AO839" s="133">
        <f t="shared" si="369"/>
        <v>0</v>
      </c>
      <c r="AP839" s="131">
        <f t="shared" si="370"/>
        <v>0</v>
      </c>
      <c r="AQ839" s="131">
        <f t="shared" si="371"/>
        <v>0</v>
      </c>
      <c r="AR839" s="131">
        <f t="shared" si="372"/>
        <v>0</v>
      </c>
      <c r="AS839" s="136">
        <f t="shared" si="373"/>
        <v>0</v>
      </c>
      <c r="AT839" s="133">
        <f t="shared" si="374"/>
        <v>0</v>
      </c>
      <c r="AU839" s="131">
        <f t="shared" si="375"/>
        <v>0</v>
      </c>
      <c r="AV839" s="131">
        <f t="shared" si="376"/>
        <v>0</v>
      </c>
      <c r="AW839" s="131">
        <f t="shared" si="377"/>
        <v>0</v>
      </c>
      <c r="AX839" s="136">
        <f t="shared" si="378"/>
        <v>0</v>
      </c>
      <c r="AY839" s="133">
        <f t="shared" si="379"/>
        <v>0</v>
      </c>
      <c r="AZ839" s="131">
        <f t="shared" si="380"/>
        <v>0</v>
      </c>
      <c r="BA839" s="131">
        <f t="shared" si="381"/>
        <v>0</v>
      </c>
      <c r="BB839" s="131">
        <f t="shared" si="382"/>
        <v>0</v>
      </c>
      <c r="BC839" s="132">
        <f t="shared" si="383"/>
        <v>0</v>
      </c>
    </row>
    <row r="840" spans="1:55" x14ac:dyDescent="0.25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49"/>
      <c r="G840" s="153">
        <f t="shared" si="360"/>
        <v>0</v>
      </c>
      <c r="H840" s="134">
        <f t="shared" si="361"/>
        <v>0</v>
      </c>
      <c r="I840" s="135">
        <f t="shared" si="362"/>
        <v>0</v>
      </c>
      <c r="J840" s="167">
        <f t="shared" si="363"/>
        <v>0</v>
      </c>
      <c r="K840" s="149"/>
      <c r="L840" s="130">
        <v>0</v>
      </c>
      <c r="M840" s="131">
        <v>0</v>
      </c>
      <c r="N840" s="131">
        <v>0</v>
      </c>
      <c r="O840" s="132">
        <v>0</v>
      </c>
      <c r="P840" s="149"/>
      <c r="Q840" s="133">
        <v>0</v>
      </c>
      <c r="R840" s="131">
        <v>0</v>
      </c>
      <c r="S840" s="131">
        <v>0</v>
      </c>
      <c r="T840" s="132">
        <v>0</v>
      </c>
      <c r="U840" s="149"/>
      <c r="V840" s="133">
        <v>0</v>
      </c>
      <c r="W840" s="131">
        <v>0</v>
      </c>
      <c r="X840" s="131">
        <v>0</v>
      </c>
      <c r="Y840" s="132">
        <v>0</v>
      </c>
      <c r="Z840" s="149"/>
      <c r="AA840" s="133">
        <v>0</v>
      </c>
      <c r="AB840" s="131">
        <v>0</v>
      </c>
      <c r="AC840" s="131">
        <v>0</v>
      </c>
      <c r="AD840" s="132">
        <v>0</v>
      </c>
      <c r="AE840" s="149"/>
      <c r="AF840" s="133">
        <v>0</v>
      </c>
      <c r="AG840" s="131">
        <v>0</v>
      </c>
      <c r="AH840" s="131">
        <v>0</v>
      </c>
      <c r="AI840" s="132">
        <v>0</v>
      </c>
      <c r="AJ840" s="133">
        <f t="shared" si="364"/>
        <v>0</v>
      </c>
      <c r="AK840" s="131">
        <f t="shared" si="365"/>
        <v>0</v>
      </c>
      <c r="AL840" s="131">
        <f t="shared" si="366"/>
        <v>0</v>
      </c>
      <c r="AM840" s="131">
        <f t="shared" si="367"/>
        <v>0</v>
      </c>
      <c r="AN840" s="136">
        <f t="shared" si="368"/>
        <v>0</v>
      </c>
      <c r="AO840" s="133">
        <f t="shared" si="369"/>
        <v>0</v>
      </c>
      <c r="AP840" s="131">
        <f t="shared" si="370"/>
        <v>0</v>
      </c>
      <c r="AQ840" s="131">
        <f t="shared" si="371"/>
        <v>0</v>
      </c>
      <c r="AR840" s="131">
        <f t="shared" si="372"/>
        <v>0</v>
      </c>
      <c r="AS840" s="136">
        <f t="shared" si="373"/>
        <v>0</v>
      </c>
      <c r="AT840" s="133">
        <f t="shared" si="374"/>
        <v>0</v>
      </c>
      <c r="AU840" s="131">
        <f t="shared" si="375"/>
        <v>0</v>
      </c>
      <c r="AV840" s="131">
        <f t="shared" si="376"/>
        <v>0</v>
      </c>
      <c r="AW840" s="131">
        <f t="shared" si="377"/>
        <v>0</v>
      </c>
      <c r="AX840" s="136">
        <f t="shared" si="378"/>
        <v>0</v>
      </c>
      <c r="AY840" s="133">
        <f t="shared" si="379"/>
        <v>0</v>
      </c>
      <c r="AZ840" s="131">
        <f t="shared" si="380"/>
        <v>0</v>
      </c>
      <c r="BA840" s="131">
        <f t="shared" si="381"/>
        <v>0</v>
      </c>
      <c r="BB840" s="131">
        <f t="shared" si="382"/>
        <v>0</v>
      </c>
      <c r="BC840" s="132">
        <f t="shared" si="383"/>
        <v>0</v>
      </c>
    </row>
    <row r="841" spans="1:55" x14ac:dyDescent="0.25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49"/>
      <c r="G841" s="153">
        <f t="shared" si="360"/>
        <v>0</v>
      </c>
      <c r="H841" s="134">
        <f t="shared" si="361"/>
        <v>0</v>
      </c>
      <c r="I841" s="135">
        <f t="shared" si="362"/>
        <v>0</v>
      </c>
      <c r="J841" s="167">
        <f t="shared" si="363"/>
        <v>0</v>
      </c>
      <c r="K841" s="149"/>
      <c r="L841" s="130">
        <v>0</v>
      </c>
      <c r="M841" s="131">
        <v>0</v>
      </c>
      <c r="N841" s="131">
        <v>0</v>
      </c>
      <c r="O841" s="132">
        <v>0</v>
      </c>
      <c r="P841" s="149"/>
      <c r="Q841" s="133">
        <v>0</v>
      </c>
      <c r="R841" s="131">
        <v>0</v>
      </c>
      <c r="S841" s="131">
        <v>0</v>
      </c>
      <c r="T841" s="132">
        <v>0</v>
      </c>
      <c r="U841" s="149"/>
      <c r="V841" s="133">
        <v>0</v>
      </c>
      <c r="W841" s="131">
        <v>0</v>
      </c>
      <c r="X841" s="131">
        <v>0</v>
      </c>
      <c r="Y841" s="132">
        <v>0</v>
      </c>
      <c r="Z841" s="149"/>
      <c r="AA841" s="133">
        <v>0</v>
      </c>
      <c r="AB841" s="131">
        <v>0</v>
      </c>
      <c r="AC841" s="131">
        <v>0</v>
      </c>
      <c r="AD841" s="132">
        <v>0</v>
      </c>
      <c r="AE841" s="149"/>
      <c r="AF841" s="133">
        <v>0</v>
      </c>
      <c r="AG841" s="131">
        <v>0</v>
      </c>
      <c r="AH841" s="131">
        <v>0</v>
      </c>
      <c r="AI841" s="132">
        <v>0</v>
      </c>
      <c r="AJ841" s="133">
        <f t="shared" si="364"/>
        <v>0</v>
      </c>
      <c r="AK841" s="131">
        <f t="shared" si="365"/>
        <v>0</v>
      </c>
      <c r="AL841" s="131">
        <f t="shared" si="366"/>
        <v>0</v>
      </c>
      <c r="AM841" s="131">
        <f t="shared" si="367"/>
        <v>0</v>
      </c>
      <c r="AN841" s="136">
        <f t="shared" si="368"/>
        <v>0</v>
      </c>
      <c r="AO841" s="133">
        <f t="shared" si="369"/>
        <v>0</v>
      </c>
      <c r="AP841" s="131">
        <f t="shared" si="370"/>
        <v>0</v>
      </c>
      <c r="AQ841" s="131">
        <f t="shared" si="371"/>
        <v>0</v>
      </c>
      <c r="AR841" s="131">
        <f t="shared" si="372"/>
        <v>0</v>
      </c>
      <c r="AS841" s="136">
        <f t="shared" si="373"/>
        <v>0</v>
      </c>
      <c r="AT841" s="133">
        <f t="shared" si="374"/>
        <v>0</v>
      </c>
      <c r="AU841" s="131">
        <f t="shared" si="375"/>
        <v>0</v>
      </c>
      <c r="AV841" s="131">
        <f t="shared" si="376"/>
        <v>0</v>
      </c>
      <c r="AW841" s="131">
        <f t="shared" si="377"/>
        <v>0</v>
      </c>
      <c r="AX841" s="136">
        <f t="shared" si="378"/>
        <v>0</v>
      </c>
      <c r="AY841" s="133">
        <f t="shared" si="379"/>
        <v>0</v>
      </c>
      <c r="AZ841" s="131">
        <f t="shared" si="380"/>
        <v>0</v>
      </c>
      <c r="BA841" s="131">
        <f t="shared" si="381"/>
        <v>0</v>
      </c>
      <c r="BB841" s="131">
        <f t="shared" si="382"/>
        <v>0</v>
      </c>
      <c r="BC841" s="132">
        <f t="shared" si="383"/>
        <v>0</v>
      </c>
    </row>
    <row r="842" spans="1:55" x14ac:dyDescent="0.25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1311</v>
      </c>
      <c r="F842" s="149"/>
      <c r="G842" s="153">
        <f t="shared" si="360"/>
        <v>0</v>
      </c>
      <c r="H842" s="134">
        <f t="shared" si="361"/>
        <v>0</v>
      </c>
      <c r="I842" s="135">
        <f t="shared" si="362"/>
        <v>0</v>
      </c>
      <c r="J842" s="167">
        <f t="shared" si="363"/>
        <v>0</v>
      </c>
      <c r="K842" s="149"/>
      <c r="L842" s="130">
        <v>0</v>
      </c>
      <c r="M842" s="131">
        <v>0</v>
      </c>
      <c r="N842" s="131">
        <v>0</v>
      </c>
      <c r="O842" s="132">
        <v>0</v>
      </c>
      <c r="P842" s="149"/>
      <c r="Q842" s="133">
        <v>0</v>
      </c>
      <c r="R842" s="131">
        <v>0</v>
      </c>
      <c r="S842" s="131">
        <v>0</v>
      </c>
      <c r="T842" s="132">
        <v>0</v>
      </c>
      <c r="U842" s="149"/>
      <c r="V842" s="133">
        <v>0</v>
      </c>
      <c r="W842" s="131">
        <v>0</v>
      </c>
      <c r="X842" s="131">
        <v>0</v>
      </c>
      <c r="Y842" s="132">
        <v>0</v>
      </c>
      <c r="Z842" s="149"/>
      <c r="AA842" s="133">
        <v>0</v>
      </c>
      <c r="AB842" s="131">
        <v>0</v>
      </c>
      <c r="AC842" s="131">
        <v>0</v>
      </c>
      <c r="AD842" s="132">
        <v>0</v>
      </c>
      <c r="AE842" s="149"/>
      <c r="AF842" s="133">
        <v>0</v>
      </c>
      <c r="AG842" s="131">
        <v>0</v>
      </c>
      <c r="AH842" s="131">
        <v>0</v>
      </c>
      <c r="AI842" s="132">
        <v>0</v>
      </c>
      <c r="AJ842" s="133">
        <f t="shared" si="364"/>
        <v>0</v>
      </c>
      <c r="AK842" s="131">
        <f t="shared" si="365"/>
        <v>0</v>
      </c>
      <c r="AL842" s="131">
        <f t="shared" si="366"/>
        <v>0</v>
      </c>
      <c r="AM842" s="131">
        <f t="shared" si="367"/>
        <v>0</v>
      </c>
      <c r="AN842" s="136">
        <f t="shared" si="368"/>
        <v>0</v>
      </c>
      <c r="AO842" s="133">
        <f t="shared" si="369"/>
        <v>0</v>
      </c>
      <c r="AP842" s="131">
        <f t="shared" si="370"/>
        <v>0</v>
      </c>
      <c r="AQ842" s="131">
        <f t="shared" si="371"/>
        <v>0</v>
      </c>
      <c r="AR842" s="131">
        <f t="shared" si="372"/>
        <v>0</v>
      </c>
      <c r="AS842" s="136">
        <f t="shared" si="373"/>
        <v>0</v>
      </c>
      <c r="AT842" s="133">
        <f t="shared" si="374"/>
        <v>0</v>
      </c>
      <c r="AU842" s="131">
        <f t="shared" si="375"/>
        <v>0</v>
      </c>
      <c r="AV842" s="131">
        <f t="shared" si="376"/>
        <v>0</v>
      </c>
      <c r="AW842" s="131">
        <f t="shared" si="377"/>
        <v>0</v>
      </c>
      <c r="AX842" s="136">
        <f t="shared" si="378"/>
        <v>0</v>
      </c>
      <c r="AY842" s="133">
        <f t="shared" si="379"/>
        <v>0</v>
      </c>
      <c r="AZ842" s="131">
        <f t="shared" si="380"/>
        <v>0</v>
      </c>
      <c r="BA842" s="131">
        <f t="shared" si="381"/>
        <v>0</v>
      </c>
      <c r="BB842" s="131">
        <f t="shared" si="382"/>
        <v>0</v>
      </c>
      <c r="BC842" s="132">
        <f t="shared" si="383"/>
        <v>0</v>
      </c>
    </row>
    <row r="843" spans="1:55" x14ac:dyDescent="0.25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49"/>
      <c r="G843" s="153">
        <f t="shared" si="360"/>
        <v>0</v>
      </c>
      <c r="H843" s="134">
        <f t="shared" si="361"/>
        <v>0</v>
      </c>
      <c r="I843" s="135">
        <f t="shared" si="362"/>
        <v>0</v>
      </c>
      <c r="J843" s="167">
        <f t="shared" si="363"/>
        <v>0</v>
      </c>
      <c r="K843" s="149"/>
      <c r="L843" s="130">
        <v>0</v>
      </c>
      <c r="M843" s="131">
        <v>0</v>
      </c>
      <c r="N843" s="131">
        <v>0</v>
      </c>
      <c r="O843" s="132">
        <v>0</v>
      </c>
      <c r="P843" s="149"/>
      <c r="Q843" s="133">
        <v>0</v>
      </c>
      <c r="R843" s="131">
        <v>0</v>
      </c>
      <c r="S843" s="131">
        <v>0</v>
      </c>
      <c r="T843" s="132">
        <v>0</v>
      </c>
      <c r="U843" s="149"/>
      <c r="V843" s="133">
        <v>0</v>
      </c>
      <c r="W843" s="131">
        <v>0</v>
      </c>
      <c r="X843" s="131">
        <v>0</v>
      </c>
      <c r="Y843" s="132">
        <v>0</v>
      </c>
      <c r="Z843" s="149"/>
      <c r="AA843" s="133">
        <v>0</v>
      </c>
      <c r="AB843" s="131">
        <v>0</v>
      </c>
      <c r="AC843" s="131">
        <v>0</v>
      </c>
      <c r="AD843" s="132">
        <v>0</v>
      </c>
      <c r="AE843" s="149"/>
      <c r="AF843" s="133">
        <v>0</v>
      </c>
      <c r="AG843" s="131">
        <v>0</v>
      </c>
      <c r="AH843" s="131">
        <v>0</v>
      </c>
      <c r="AI843" s="132">
        <v>0</v>
      </c>
      <c r="AJ843" s="133">
        <f t="shared" si="364"/>
        <v>0</v>
      </c>
      <c r="AK843" s="131">
        <f t="shared" si="365"/>
        <v>0</v>
      </c>
      <c r="AL843" s="131">
        <f t="shared" si="366"/>
        <v>0</v>
      </c>
      <c r="AM843" s="131">
        <f t="shared" si="367"/>
        <v>0</v>
      </c>
      <c r="AN843" s="136">
        <f t="shared" si="368"/>
        <v>0</v>
      </c>
      <c r="AO843" s="133">
        <f t="shared" si="369"/>
        <v>0</v>
      </c>
      <c r="AP843" s="131">
        <f t="shared" si="370"/>
        <v>0</v>
      </c>
      <c r="AQ843" s="131">
        <f t="shared" si="371"/>
        <v>0</v>
      </c>
      <c r="AR843" s="131">
        <f t="shared" si="372"/>
        <v>0</v>
      </c>
      <c r="AS843" s="136">
        <f t="shared" si="373"/>
        <v>0</v>
      </c>
      <c r="AT843" s="133">
        <f t="shared" si="374"/>
        <v>0</v>
      </c>
      <c r="AU843" s="131">
        <f t="shared" si="375"/>
        <v>0</v>
      </c>
      <c r="AV843" s="131">
        <f t="shared" si="376"/>
        <v>0</v>
      </c>
      <c r="AW843" s="131">
        <f t="shared" si="377"/>
        <v>0</v>
      </c>
      <c r="AX843" s="136">
        <f t="shared" si="378"/>
        <v>0</v>
      </c>
      <c r="AY843" s="133">
        <f t="shared" si="379"/>
        <v>0</v>
      </c>
      <c r="AZ843" s="131">
        <f t="shared" si="380"/>
        <v>0</v>
      </c>
      <c r="BA843" s="131">
        <f t="shared" si="381"/>
        <v>0</v>
      </c>
      <c r="BB843" s="131">
        <f t="shared" si="382"/>
        <v>0</v>
      </c>
      <c r="BC843" s="132">
        <f t="shared" si="383"/>
        <v>0</v>
      </c>
    </row>
    <row r="844" spans="1:55" x14ac:dyDescent="0.25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49"/>
      <c r="G844" s="153">
        <f t="shared" si="360"/>
        <v>0</v>
      </c>
      <c r="H844" s="134">
        <f t="shared" si="361"/>
        <v>2</v>
      </c>
      <c r="I844" s="135">
        <f t="shared" si="362"/>
        <v>6.8</v>
      </c>
      <c r="J844" s="167">
        <f t="shared" si="363"/>
        <v>167</v>
      </c>
      <c r="K844" s="149"/>
      <c r="L844" s="130">
        <v>0</v>
      </c>
      <c r="M844" s="131">
        <v>2</v>
      </c>
      <c r="N844" s="131">
        <v>6.8</v>
      </c>
      <c r="O844" s="132">
        <v>147</v>
      </c>
      <c r="P844" s="149"/>
      <c r="Q844" s="133">
        <v>0</v>
      </c>
      <c r="R844" s="131">
        <v>0</v>
      </c>
      <c r="S844" s="131">
        <v>0</v>
      </c>
      <c r="T844" s="132">
        <v>20</v>
      </c>
      <c r="U844" s="149"/>
      <c r="V844" s="133">
        <v>0</v>
      </c>
      <c r="W844" s="131">
        <v>0</v>
      </c>
      <c r="X844" s="131">
        <v>0</v>
      </c>
      <c r="Y844" s="132">
        <v>0</v>
      </c>
      <c r="Z844" s="149"/>
      <c r="AA844" s="133">
        <v>0</v>
      </c>
      <c r="AB844" s="131">
        <v>0</v>
      </c>
      <c r="AC844" s="131">
        <v>0</v>
      </c>
      <c r="AD844" s="132">
        <v>0</v>
      </c>
      <c r="AE844" s="149"/>
      <c r="AF844" s="133">
        <v>0</v>
      </c>
      <c r="AG844" s="131">
        <v>0</v>
      </c>
      <c r="AH844" s="131">
        <v>0</v>
      </c>
      <c r="AI844" s="132">
        <v>0</v>
      </c>
      <c r="AJ844" s="133">
        <f t="shared" si="364"/>
        <v>147</v>
      </c>
      <c r="AK844" s="131">
        <f t="shared" si="365"/>
        <v>20</v>
      </c>
      <c r="AL844" s="131">
        <f t="shared" si="366"/>
        <v>0</v>
      </c>
      <c r="AM844" s="131">
        <f t="shared" si="367"/>
        <v>0</v>
      </c>
      <c r="AN844" s="136">
        <f t="shared" si="368"/>
        <v>0</v>
      </c>
      <c r="AO844" s="133">
        <f t="shared" si="369"/>
        <v>0</v>
      </c>
      <c r="AP844" s="131">
        <f t="shared" si="370"/>
        <v>0</v>
      </c>
      <c r="AQ844" s="131">
        <f t="shared" si="371"/>
        <v>0</v>
      </c>
      <c r="AR844" s="131">
        <f t="shared" si="372"/>
        <v>0</v>
      </c>
      <c r="AS844" s="136">
        <f t="shared" si="373"/>
        <v>0</v>
      </c>
      <c r="AT844" s="133">
        <f t="shared" si="374"/>
        <v>2</v>
      </c>
      <c r="AU844" s="131">
        <f t="shared" si="375"/>
        <v>0</v>
      </c>
      <c r="AV844" s="131">
        <f t="shared" si="376"/>
        <v>0</v>
      </c>
      <c r="AW844" s="131">
        <f t="shared" si="377"/>
        <v>0</v>
      </c>
      <c r="AX844" s="136">
        <f t="shared" si="378"/>
        <v>0</v>
      </c>
      <c r="AY844" s="133">
        <f t="shared" si="379"/>
        <v>6.8</v>
      </c>
      <c r="AZ844" s="131">
        <f t="shared" si="380"/>
        <v>0</v>
      </c>
      <c r="BA844" s="131">
        <f t="shared" si="381"/>
        <v>0</v>
      </c>
      <c r="BB844" s="131">
        <f t="shared" si="382"/>
        <v>0</v>
      </c>
      <c r="BC844" s="132">
        <f t="shared" si="383"/>
        <v>0</v>
      </c>
    </row>
    <row r="845" spans="1:55" x14ac:dyDescent="0.25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49"/>
      <c r="G845" s="153">
        <f t="shared" si="360"/>
        <v>0</v>
      </c>
      <c r="H845" s="134">
        <f t="shared" si="361"/>
        <v>2</v>
      </c>
      <c r="I845" s="135">
        <f t="shared" si="362"/>
        <v>27.599999999999998</v>
      </c>
      <c r="J845" s="167">
        <f t="shared" si="363"/>
        <v>508</v>
      </c>
      <c r="K845" s="149"/>
      <c r="L845" s="130">
        <v>0</v>
      </c>
      <c r="M845" s="131">
        <v>0</v>
      </c>
      <c r="N845" s="131">
        <v>0</v>
      </c>
      <c r="O845" s="132">
        <v>0</v>
      </c>
      <c r="P845" s="149"/>
      <c r="Q845" s="133">
        <v>0</v>
      </c>
      <c r="R845" s="131">
        <v>1</v>
      </c>
      <c r="S845" s="131">
        <v>7.2</v>
      </c>
      <c r="T845" s="132">
        <v>243</v>
      </c>
      <c r="U845" s="149"/>
      <c r="V845" s="133">
        <v>0</v>
      </c>
      <c r="W845" s="131">
        <v>0</v>
      </c>
      <c r="X845" s="131">
        <v>0</v>
      </c>
      <c r="Y845" s="132">
        <v>0</v>
      </c>
      <c r="Z845" s="149"/>
      <c r="AA845" s="133">
        <v>0</v>
      </c>
      <c r="AB845" s="131">
        <v>1</v>
      </c>
      <c r="AC845" s="131">
        <v>20.399999999999999</v>
      </c>
      <c r="AD845" s="132">
        <v>245</v>
      </c>
      <c r="AE845" s="149"/>
      <c r="AF845" s="133">
        <v>0</v>
      </c>
      <c r="AG845" s="131">
        <v>0</v>
      </c>
      <c r="AH845" s="131">
        <v>0</v>
      </c>
      <c r="AI845" s="132">
        <v>20</v>
      </c>
      <c r="AJ845" s="133">
        <f t="shared" si="364"/>
        <v>0</v>
      </c>
      <c r="AK845" s="131">
        <f t="shared" si="365"/>
        <v>243</v>
      </c>
      <c r="AL845" s="131">
        <f t="shared" si="366"/>
        <v>0</v>
      </c>
      <c r="AM845" s="131">
        <f t="shared" si="367"/>
        <v>245</v>
      </c>
      <c r="AN845" s="136">
        <f t="shared" si="368"/>
        <v>20</v>
      </c>
      <c r="AO845" s="133">
        <f t="shared" si="369"/>
        <v>0</v>
      </c>
      <c r="AP845" s="131">
        <f t="shared" si="370"/>
        <v>0</v>
      </c>
      <c r="AQ845" s="131">
        <f t="shared" si="371"/>
        <v>0</v>
      </c>
      <c r="AR845" s="131">
        <f t="shared" si="372"/>
        <v>0</v>
      </c>
      <c r="AS845" s="136">
        <f t="shared" si="373"/>
        <v>0</v>
      </c>
      <c r="AT845" s="133">
        <f t="shared" si="374"/>
        <v>0</v>
      </c>
      <c r="AU845" s="131">
        <f t="shared" si="375"/>
        <v>1</v>
      </c>
      <c r="AV845" s="131">
        <f t="shared" si="376"/>
        <v>0</v>
      </c>
      <c r="AW845" s="131">
        <f t="shared" si="377"/>
        <v>1</v>
      </c>
      <c r="AX845" s="136">
        <f t="shared" si="378"/>
        <v>0</v>
      </c>
      <c r="AY845" s="133">
        <f t="shared" si="379"/>
        <v>0</v>
      </c>
      <c r="AZ845" s="131">
        <f t="shared" si="380"/>
        <v>7.2</v>
      </c>
      <c r="BA845" s="131">
        <f t="shared" si="381"/>
        <v>0</v>
      </c>
      <c r="BB845" s="131">
        <f t="shared" si="382"/>
        <v>20.399999999999999</v>
      </c>
      <c r="BC845" s="132">
        <f t="shared" si="383"/>
        <v>0</v>
      </c>
    </row>
    <row r="846" spans="1:55" x14ac:dyDescent="0.25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49"/>
      <c r="G846" s="153">
        <f t="shared" si="360"/>
        <v>1</v>
      </c>
      <c r="H846" s="134">
        <f t="shared" si="361"/>
        <v>1</v>
      </c>
      <c r="I846" s="135">
        <f t="shared" si="362"/>
        <v>17.600000000000001</v>
      </c>
      <c r="J846" s="167">
        <f t="shared" si="363"/>
        <v>406</v>
      </c>
      <c r="K846" s="149"/>
      <c r="L846" s="130">
        <v>1</v>
      </c>
      <c r="M846" s="131">
        <v>0</v>
      </c>
      <c r="N846" s="131">
        <v>1</v>
      </c>
      <c r="O846" s="132">
        <v>94</v>
      </c>
      <c r="P846" s="149"/>
      <c r="Q846" s="133">
        <v>0</v>
      </c>
      <c r="R846" s="131">
        <v>1</v>
      </c>
      <c r="S846" s="131">
        <v>16.600000000000001</v>
      </c>
      <c r="T846" s="132">
        <v>272</v>
      </c>
      <c r="U846" s="149"/>
      <c r="V846" s="133">
        <v>0</v>
      </c>
      <c r="W846" s="131">
        <v>0</v>
      </c>
      <c r="X846" s="131">
        <v>0</v>
      </c>
      <c r="Y846" s="132">
        <v>20</v>
      </c>
      <c r="Z846" s="149"/>
      <c r="AA846" s="133">
        <v>0</v>
      </c>
      <c r="AB846" s="131">
        <v>0</v>
      </c>
      <c r="AC846" s="131">
        <v>0</v>
      </c>
      <c r="AD846" s="132">
        <v>20</v>
      </c>
      <c r="AE846" s="149"/>
      <c r="AF846" s="133">
        <v>0</v>
      </c>
      <c r="AG846" s="131">
        <v>0</v>
      </c>
      <c r="AH846" s="131">
        <v>0</v>
      </c>
      <c r="AI846" s="132">
        <v>20</v>
      </c>
      <c r="AJ846" s="133">
        <f t="shared" si="364"/>
        <v>94</v>
      </c>
      <c r="AK846" s="131">
        <f t="shared" si="365"/>
        <v>272</v>
      </c>
      <c r="AL846" s="131">
        <f t="shared" si="366"/>
        <v>20</v>
      </c>
      <c r="AM846" s="131">
        <f t="shared" si="367"/>
        <v>20</v>
      </c>
      <c r="AN846" s="136">
        <f t="shared" si="368"/>
        <v>20</v>
      </c>
      <c r="AO846" s="133">
        <f t="shared" si="369"/>
        <v>1</v>
      </c>
      <c r="AP846" s="131">
        <f t="shared" si="370"/>
        <v>0</v>
      </c>
      <c r="AQ846" s="131">
        <f t="shared" si="371"/>
        <v>0</v>
      </c>
      <c r="AR846" s="131">
        <f t="shared" si="372"/>
        <v>0</v>
      </c>
      <c r="AS846" s="136">
        <f t="shared" si="373"/>
        <v>0</v>
      </c>
      <c r="AT846" s="133">
        <f t="shared" si="374"/>
        <v>0</v>
      </c>
      <c r="AU846" s="131">
        <f t="shared" si="375"/>
        <v>1</v>
      </c>
      <c r="AV846" s="131">
        <f t="shared" si="376"/>
        <v>0</v>
      </c>
      <c r="AW846" s="131">
        <f t="shared" si="377"/>
        <v>0</v>
      </c>
      <c r="AX846" s="136">
        <f t="shared" si="378"/>
        <v>0</v>
      </c>
      <c r="AY846" s="133">
        <f t="shared" si="379"/>
        <v>1</v>
      </c>
      <c r="AZ846" s="131">
        <f t="shared" si="380"/>
        <v>16.600000000000001</v>
      </c>
      <c r="BA846" s="131">
        <f t="shared" si="381"/>
        <v>0</v>
      </c>
      <c r="BB846" s="131">
        <f t="shared" si="382"/>
        <v>0</v>
      </c>
      <c r="BC846" s="132">
        <f t="shared" si="383"/>
        <v>0</v>
      </c>
    </row>
    <row r="847" spans="1:55" x14ac:dyDescent="0.25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49"/>
      <c r="G847" s="153">
        <f t="shared" si="360"/>
        <v>0</v>
      </c>
      <c r="H847" s="134">
        <f t="shared" si="361"/>
        <v>0</v>
      </c>
      <c r="I847" s="135">
        <f t="shared" si="362"/>
        <v>0</v>
      </c>
      <c r="J847" s="167">
        <f t="shared" si="363"/>
        <v>0</v>
      </c>
      <c r="K847" s="149"/>
      <c r="L847" s="130">
        <v>0</v>
      </c>
      <c r="M847" s="131">
        <v>0</v>
      </c>
      <c r="N847" s="131">
        <v>0</v>
      </c>
      <c r="O847" s="132">
        <v>0</v>
      </c>
      <c r="P847" s="149"/>
      <c r="Q847" s="133">
        <v>0</v>
      </c>
      <c r="R847" s="131">
        <v>0</v>
      </c>
      <c r="S847" s="131">
        <v>0</v>
      </c>
      <c r="T847" s="132">
        <v>0</v>
      </c>
      <c r="U847" s="149"/>
      <c r="V847" s="133">
        <v>0</v>
      </c>
      <c r="W847" s="131">
        <v>0</v>
      </c>
      <c r="X847" s="131">
        <v>0</v>
      </c>
      <c r="Y847" s="132">
        <v>0</v>
      </c>
      <c r="Z847" s="149"/>
      <c r="AA847" s="133">
        <v>0</v>
      </c>
      <c r="AB847" s="131">
        <v>0</v>
      </c>
      <c r="AC847" s="131">
        <v>0</v>
      </c>
      <c r="AD847" s="132">
        <v>0</v>
      </c>
      <c r="AE847" s="149"/>
      <c r="AF847" s="133">
        <v>0</v>
      </c>
      <c r="AG847" s="131">
        <v>0</v>
      </c>
      <c r="AH847" s="131">
        <v>0</v>
      </c>
      <c r="AI847" s="132">
        <v>0</v>
      </c>
      <c r="AJ847" s="133">
        <f t="shared" si="364"/>
        <v>0</v>
      </c>
      <c r="AK847" s="131">
        <f t="shared" si="365"/>
        <v>0</v>
      </c>
      <c r="AL847" s="131">
        <f t="shared" si="366"/>
        <v>0</v>
      </c>
      <c r="AM847" s="131">
        <f t="shared" si="367"/>
        <v>0</v>
      </c>
      <c r="AN847" s="136">
        <f t="shared" si="368"/>
        <v>0</v>
      </c>
      <c r="AO847" s="133">
        <f t="shared" si="369"/>
        <v>0</v>
      </c>
      <c r="AP847" s="131">
        <f t="shared" si="370"/>
        <v>0</v>
      </c>
      <c r="AQ847" s="131">
        <f t="shared" si="371"/>
        <v>0</v>
      </c>
      <c r="AR847" s="131">
        <f t="shared" si="372"/>
        <v>0</v>
      </c>
      <c r="AS847" s="136">
        <f t="shared" si="373"/>
        <v>0</v>
      </c>
      <c r="AT847" s="133">
        <f t="shared" si="374"/>
        <v>0</v>
      </c>
      <c r="AU847" s="131">
        <f t="shared" si="375"/>
        <v>0</v>
      </c>
      <c r="AV847" s="131">
        <f t="shared" si="376"/>
        <v>0</v>
      </c>
      <c r="AW847" s="131">
        <f t="shared" si="377"/>
        <v>0</v>
      </c>
      <c r="AX847" s="136">
        <f t="shared" si="378"/>
        <v>0</v>
      </c>
      <c r="AY847" s="133">
        <f t="shared" si="379"/>
        <v>0</v>
      </c>
      <c r="AZ847" s="131">
        <f t="shared" si="380"/>
        <v>0</v>
      </c>
      <c r="BA847" s="131">
        <f t="shared" si="381"/>
        <v>0</v>
      </c>
      <c r="BB847" s="131">
        <f t="shared" si="382"/>
        <v>0</v>
      </c>
      <c r="BC847" s="132">
        <f t="shared" si="383"/>
        <v>0</v>
      </c>
    </row>
    <row r="848" spans="1:55" x14ac:dyDescent="0.25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49"/>
      <c r="G848" s="153">
        <f t="shared" si="360"/>
        <v>0</v>
      </c>
      <c r="H848" s="134">
        <f t="shared" si="361"/>
        <v>0</v>
      </c>
      <c r="I848" s="135">
        <f t="shared" si="362"/>
        <v>0</v>
      </c>
      <c r="J848" s="167">
        <f t="shared" si="363"/>
        <v>0</v>
      </c>
      <c r="K848" s="149"/>
      <c r="L848" s="130">
        <v>0</v>
      </c>
      <c r="M848" s="131">
        <v>0</v>
      </c>
      <c r="N848" s="131">
        <v>0</v>
      </c>
      <c r="O848" s="132">
        <v>0</v>
      </c>
      <c r="P848" s="149"/>
      <c r="Q848" s="133">
        <v>0</v>
      </c>
      <c r="R848" s="131">
        <v>0</v>
      </c>
      <c r="S848" s="131">
        <v>0</v>
      </c>
      <c r="T848" s="132">
        <v>0</v>
      </c>
      <c r="U848" s="149"/>
      <c r="V848" s="133">
        <v>0</v>
      </c>
      <c r="W848" s="131">
        <v>0</v>
      </c>
      <c r="X848" s="131">
        <v>0</v>
      </c>
      <c r="Y848" s="132">
        <v>0</v>
      </c>
      <c r="Z848" s="149"/>
      <c r="AA848" s="133">
        <v>0</v>
      </c>
      <c r="AB848" s="131">
        <v>0</v>
      </c>
      <c r="AC848" s="131">
        <v>0</v>
      </c>
      <c r="AD848" s="132">
        <v>0</v>
      </c>
      <c r="AE848" s="149"/>
      <c r="AF848" s="133">
        <v>0</v>
      </c>
      <c r="AG848" s="131">
        <v>0</v>
      </c>
      <c r="AH848" s="131">
        <v>0</v>
      </c>
      <c r="AI848" s="132">
        <v>0</v>
      </c>
      <c r="AJ848" s="133">
        <f t="shared" si="364"/>
        <v>0</v>
      </c>
      <c r="AK848" s="131">
        <f t="shared" si="365"/>
        <v>0</v>
      </c>
      <c r="AL848" s="131">
        <f t="shared" si="366"/>
        <v>0</v>
      </c>
      <c r="AM848" s="131">
        <f t="shared" si="367"/>
        <v>0</v>
      </c>
      <c r="AN848" s="136">
        <f t="shared" si="368"/>
        <v>0</v>
      </c>
      <c r="AO848" s="133">
        <f t="shared" si="369"/>
        <v>0</v>
      </c>
      <c r="AP848" s="131">
        <f t="shared" si="370"/>
        <v>0</v>
      </c>
      <c r="AQ848" s="131">
        <f t="shared" si="371"/>
        <v>0</v>
      </c>
      <c r="AR848" s="131">
        <f t="shared" si="372"/>
        <v>0</v>
      </c>
      <c r="AS848" s="136">
        <f t="shared" si="373"/>
        <v>0</v>
      </c>
      <c r="AT848" s="133">
        <f t="shared" si="374"/>
        <v>0</v>
      </c>
      <c r="AU848" s="131">
        <f t="shared" si="375"/>
        <v>0</v>
      </c>
      <c r="AV848" s="131">
        <f t="shared" si="376"/>
        <v>0</v>
      </c>
      <c r="AW848" s="131">
        <f t="shared" si="377"/>
        <v>0</v>
      </c>
      <c r="AX848" s="136">
        <f t="shared" si="378"/>
        <v>0</v>
      </c>
      <c r="AY848" s="133">
        <f t="shared" si="379"/>
        <v>0</v>
      </c>
      <c r="AZ848" s="131">
        <f t="shared" si="380"/>
        <v>0</v>
      </c>
      <c r="BA848" s="131">
        <f t="shared" si="381"/>
        <v>0</v>
      </c>
      <c r="BB848" s="131">
        <f t="shared" si="382"/>
        <v>0</v>
      </c>
      <c r="BC848" s="132">
        <f t="shared" si="383"/>
        <v>0</v>
      </c>
    </row>
    <row r="849" spans="1:55" x14ac:dyDescent="0.25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49"/>
      <c r="G849" s="153">
        <f t="shared" si="360"/>
        <v>1</v>
      </c>
      <c r="H849" s="134">
        <f t="shared" si="361"/>
        <v>0</v>
      </c>
      <c r="I849" s="135">
        <f t="shared" si="362"/>
        <v>0.8</v>
      </c>
      <c r="J849" s="167">
        <f t="shared" si="363"/>
        <v>266</v>
      </c>
      <c r="K849" s="149"/>
      <c r="L849" s="130">
        <v>0</v>
      </c>
      <c r="M849" s="131">
        <v>0</v>
      </c>
      <c r="N849" s="131">
        <v>0</v>
      </c>
      <c r="O849" s="132">
        <v>20</v>
      </c>
      <c r="P849" s="149"/>
      <c r="Q849" s="133">
        <v>0</v>
      </c>
      <c r="R849" s="131">
        <v>0</v>
      </c>
      <c r="S849" s="131">
        <v>0</v>
      </c>
      <c r="T849" s="132">
        <v>20</v>
      </c>
      <c r="U849" s="149"/>
      <c r="V849" s="133">
        <v>0</v>
      </c>
      <c r="W849" s="131">
        <v>0</v>
      </c>
      <c r="X849" s="131">
        <v>0</v>
      </c>
      <c r="Y849" s="132">
        <v>0</v>
      </c>
      <c r="Z849" s="149"/>
      <c r="AA849" s="133">
        <v>0</v>
      </c>
      <c r="AB849" s="131">
        <v>0</v>
      </c>
      <c r="AC849" s="131">
        <v>0</v>
      </c>
      <c r="AD849" s="132">
        <v>20</v>
      </c>
      <c r="AE849" s="149"/>
      <c r="AF849" s="133">
        <v>1</v>
      </c>
      <c r="AG849" s="131">
        <v>0</v>
      </c>
      <c r="AH849" s="131">
        <v>0.8</v>
      </c>
      <c r="AI849" s="132">
        <v>206</v>
      </c>
      <c r="AJ849" s="133">
        <f t="shared" si="364"/>
        <v>20</v>
      </c>
      <c r="AK849" s="131">
        <f t="shared" si="365"/>
        <v>20</v>
      </c>
      <c r="AL849" s="131">
        <f t="shared" si="366"/>
        <v>0</v>
      </c>
      <c r="AM849" s="131">
        <f t="shared" si="367"/>
        <v>20</v>
      </c>
      <c r="AN849" s="136">
        <f t="shared" si="368"/>
        <v>206</v>
      </c>
      <c r="AO849" s="133">
        <f t="shared" si="369"/>
        <v>0</v>
      </c>
      <c r="AP849" s="131">
        <f t="shared" si="370"/>
        <v>0</v>
      </c>
      <c r="AQ849" s="131">
        <f t="shared" si="371"/>
        <v>0</v>
      </c>
      <c r="AR849" s="131">
        <f t="shared" si="372"/>
        <v>0</v>
      </c>
      <c r="AS849" s="136">
        <f t="shared" si="373"/>
        <v>1</v>
      </c>
      <c r="AT849" s="133">
        <f t="shared" si="374"/>
        <v>0</v>
      </c>
      <c r="AU849" s="131">
        <f t="shared" si="375"/>
        <v>0</v>
      </c>
      <c r="AV849" s="131">
        <f t="shared" si="376"/>
        <v>0</v>
      </c>
      <c r="AW849" s="131">
        <f t="shared" si="377"/>
        <v>0</v>
      </c>
      <c r="AX849" s="136">
        <f t="shared" si="378"/>
        <v>0</v>
      </c>
      <c r="AY849" s="133">
        <f t="shared" si="379"/>
        <v>0</v>
      </c>
      <c r="AZ849" s="131">
        <f t="shared" si="380"/>
        <v>0</v>
      </c>
      <c r="BA849" s="131">
        <f t="shared" si="381"/>
        <v>0</v>
      </c>
      <c r="BB849" s="131">
        <f t="shared" si="382"/>
        <v>0</v>
      </c>
      <c r="BC849" s="132">
        <f t="shared" si="383"/>
        <v>0.8</v>
      </c>
    </row>
    <row r="850" spans="1:55" x14ac:dyDescent="0.25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49"/>
      <c r="G850" s="153">
        <f t="shared" si="360"/>
        <v>0</v>
      </c>
      <c r="H850" s="134">
        <f t="shared" si="361"/>
        <v>0</v>
      </c>
      <c r="I850" s="135">
        <f t="shared" si="362"/>
        <v>0</v>
      </c>
      <c r="J850" s="167">
        <f t="shared" si="363"/>
        <v>0</v>
      </c>
      <c r="K850" s="149"/>
      <c r="L850" s="130">
        <v>0</v>
      </c>
      <c r="M850" s="131">
        <v>0</v>
      </c>
      <c r="N850" s="131">
        <v>0</v>
      </c>
      <c r="O850" s="132">
        <v>0</v>
      </c>
      <c r="P850" s="149"/>
      <c r="Q850" s="133">
        <v>0</v>
      </c>
      <c r="R850" s="131">
        <v>0</v>
      </c>
      <c r="S850" s="131">
        <v>0</v>
      </c>
      <c r="T850" s="132">
        <v>0</v>
      </c>
      <c r="U850" s="149"/>
      <c r="V850" s="133">
        <v>0</v>
      </c>
      <c r="W850" s="131">
        <v>0</v>
      </c>
      <c r="X850" s="131">
        <v>0</v>
      </c>
      <c r="Y850" s="132">
        <v>0</v>
      </c>
      <c r="Z850" s="149"/>
      <c r="AA850" s="133">
        <v>0</v>
      </c>
      <c r="AB850" s="131">
        <v>0</v>
      </c>
      <c r="AC850" s="131">
        <v>0</v>
      </c>
      <c r="AD850" s="132">
        <v>0</v>
      </c>
      <c r="AE850" s="149"/>
      <c r="AF850" s="133">
        <v>0</v>
      </c>
      <c r="AG850" s="131">
        <v>0</v>
      </c>
      <c r="AH850" s="131">
        <v>0</v>
      </c>
      <c r="AI850" s="132">
        <v>0</v>
      </c>
      <c r="AJ850" s="133">
        <f t="shared" si="364"/>
        <v>0</v>
      </c>
      <c r="AK850" s="131">
        <f t="shared" si="365"/>
        <v>0</v>
      </c>
      <c r="AL850" s="131">
        <f t="shared" si="366"/>
        <v>0</v>
      </c>
      <c r="AM850" s="131">
        <f t="shared" si="367"/>
        <v>0</v>
      </c>
      <c r="AN850" s="136">
        <f t="shared" si="368"/>
        <v>0</v>
      </c>
      <c r="AO850" s="133">
        <f t="shared" si="369"/>
        <v>0</v>
      </c>
      <c r="AP850" s="131">
        <f t="shared" si="370"/>
        <v>0</v>
      </c>
      <c r="AQ850" s="131">
        <f t="shared" si="371"/>
        <v>0</v>
      </c>
      <c r="AR850" s="131">
        <f t="shared" si="372"/>
        <v>0</v>
      </c>
      <c r="AS850" s="136">
        <f t="shared" si="373"/>
        <v>0</v>
      </c>
      <c r="AT850" s="133">
        <f t="shared" si="374"/>
        <v>0</v>
      </c>
      <c r="AU850" s="131">
        <f t="shared" si="375"/>
        <v>0</v>
      </c>
      <c r="AV850" s="131">
        <f t="shared" si="376"/>
        <v>0</v>
      </c>
      <c r="AW850" s="131">
        <f t="shared" si="377"/>
        <v>0</v>
      </c>
      <c r="AX850" s="136">
        <f t="shared" si="378"/>
        <v>0</v>
      </c>
      <c r="AY850" s="133">
        <f t="shared" si="379"/>
        <v>0</v>
      </c>
      <c r="AZ850" s="131">
        <f t="shared" si="380"/>
        <v>0</v>
      </c>
      <c r="BA850" s="131">
        <f t="shared" si="381"/>
        <v>0</v>
      </c>
      <c r="BB850" s="131">
        <f t="shared" si="382"/>
        <v>0</v>
      </c>
      <c r="BC850" s="132">
        <f t="shared" si="383"/>
        <v>0</v>
      </c>
    </row>
    <row r="851" spans="1:55" x14ac:dyDescent="0.25">
      <c r="A851" s="138" t="s">
        <v>1787</v>
      </c>
      <c r="B851" s="131" t="s">
        <v>43</v>
      </c>
      <c r="C851" s="131" t="s">
        <v>1559</v>
      </c>
      <c r="D851" s="131" t="s">
        <v>1098</v>
      </c>
      <c r="E851" s="132" t="s">
        <v>1311</v>
      </c>
      <c r="F851" s="149"/>
      <c r="G851" s="153">
        <f t="shared" si="360"/>
        <v>2</v>
      </c>
      <c r="H851" s="134">
        <f t="shared" si="361"/>
        <v>12</v>
      </c>
      <c r="I851" s="135">
        <f t="shared" si="362"/>
        <v>170.7</v>
      </c>
      <c r="J851" s="167">
        <f t="shared" si="363"/>
        <v>1134</v>
      </c>
      <c r="K851" s="149"/>
      <c r="L851" s="130">
        <v>0</v>
      </c>
      <c r="M851" s="131">
        <v>5</v>
      </c>
      <c r="N851" s="131">
        <v>66.699999999999989</v>
      </c>
      <c r="O851" s="132">
        <v>282</v>
      </c>
      <c r="P851" s="149"/>
      <c r="Q851" s="133">
        <v>0</v>
      </c>
      <c r="R851" s="131">
        <v>1</v>
      </c>
      <c r="S851" s="131">
        <v>10.7</v>
      </c>
      <c r="T851" s="132">
        <v>260</v>
      </c>
      <c r="U851" s="149"/>
      <c r="V851" s="133">
        <v>1</v>
      </c>
      <c r="W851" s="131">
        <v>1</v>
      </c>
      <c r="X851" s="131">
        <v>14.799999999999999</v>
      </c>
      <c r="Y851" s="132">
        <v>292</v>
      </c>
      <c r="Z851" s="149"/>
      <c r="AA851" s="133">
        <v>1</v>
      </c>
      <c r="AB851" s="131">
        <v>3</v>
      </c>
      <c r="AC851" s="131">
        <v>24.5</v>
      </c>
      <c r="AD851" s="132">
        <v>254</v>
      </c>
      <c r="AE851" s="149"/>
      <c r="AF851" s="133">
        <v>0</v>
      </c>
      <c r="AG851" s="131">
        <v>3</v>
      </c>
      <c r="AH851" s="131">
        <v>64.7</v>
      </c>
      <c r="AI851" s="132">
        <v>300</v>
      </c>
      <c r="AJ851" s="133">
        <f t="shared" si="364"/>
        <v>282</v>
      </c>
      <c r="AK851" s="131">
        <f t="shared" si="365"/>
        <v>260</v>
      </c>
      <c r="AL851" s="131">
        <f t="shared" si="366"/>
        <v>292</v>
      </c>
      <c r="AM851" s="131">
        <f t="shared" si="367"/>
        <v>254</v>
      </c>
      <c r="AN851" s="136">
        <f t="shared" si="368"/>
        <v>300</v>
      </c>
      <c r="AO851" s="133">
        <f t="shared" si="369"/>
        <v>0</v>
      </c>
      <c r="AP851" s="131">
        <f t="shared" si="370"/>
        <v>0</v>
      </c>
      <c r="AQ851" s="131">
        <f t="shared" si="371"/>
        <v>1</v>
      </c>
      <c r="AR851" s="131">
        <f t="shared" si="372"/>
        <v>1</v>
      </c>
      <c r="AS851" s="136">
        <f t="shared" si="373"/>
        <v>0</v>
      </c>
      <c r="AT851" s="133">
        <f t="shared" si="374"/>
        <v>5</v>
      </c>
      <c r="AU851" s="131">
        <f t="shared" si="375"/>
        <v>1</v>
      </c>
      <c r="AV851" s="131">
        <f t="shared" si="376"/>
        <v>1</v>
      </c>
      <c r="AW851" s="131">
        <f t="shared" si="377"/>
        <v>3</v>
      </c>
      <c r="AX851" s="136">
        <f t="shared" si="378"/>
        <v>3</v>
      </c>
      <c r="AY851" s="133">
        <f t="shared" si="379"/>
        <v>66.699999999999989</v>
      </c>
      <c r="AZ851" s="131">
        <f t="shared" si="380"/>
        <v>10.7</v>
      </c>
      <c r="BA851" s="131">
        <f t="shared" si="381"/>
        <v>14.799999999999999</v>
      </c>
      <c r="BB851" s="131">
        <f t="shared" si="382"/>
        <v>24.5</v>
      </c>
      <c r="BC851" s="132">
        <f t="shared" si="383"/>
        <v>64.7</v>
      </c>
    </row>
    <row r="852" spans="1:55" x14ac:dyDescent="0.25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49"/>
      <c r="G852" s="153">
        <f t="shared" si="360"/>
        <v>2</v>
      </c>
      <c r="H852" s="134">
        <f t="shared" si="361"/>
        <v>3</v>
      </c>
      <c r="I852" s="135">
        <f t="shared" si="362"/>
        <v>10.9</v>
      </c>
      <c r="J852" s="167">
        <f t="shared" si="363"/>
        <v>591</v>
      </c>
      <c r="K852" s="149"/>
      <c r="L852" s="130">
        <v>0</v>
      </c>
      <c r="M852" s="131">
        <v>1</v>
      </c>
      <c r="N852" s="131">
        <v>3.9</v>
      </c>
      <c r="O852" s="132">
        <v>128</v>
      </c>
      <c r="P852" s="149"/>
      <c r="Q852" s="133">
        <v>0</v>
      </c>
      <c r="R852" s="131">
        <v>0</v>
      </c>
      <c r="S852" s="131">
        <v>0</v>
      </c>
      <c r="T852" s="132">
        <v>20</v>
      </c>
      <c r="U852" s="149"/>
      <c r="V852" s="133">
        <v>2</v>
      </c>
      <c r="W852" s="131">
        <v>0</v>
      </c>
      <c r="X852" s="131">
        <v>1.4</v>
      </c>
      <c r="Y852" s="132">
        <v>258</v>
      </c>
      <c r="Z852" s="149"/>
      <c r="AA852" s="133">
        <v>0</v>
      </c>
      <c r="AB852" s="131">
        <v>2</v>
      </c>
      <c r="AC852" s="131">
        <v>5.6</v>
      </c>
      <c r="AD852" s="132">
        <v>185</v>
      </c>
      <c r="AE852" s="149"/>
      <c r="AF852" s="133">
        <v>0</v>
      </c>
      <c r="AG852" s="131">
        <v>0</v>
      </c>
      <c r="AH852" s="131">
        <v>0</v>
      </c>
      <c r="AI852" s="132">
        <v>0</v>
      </c>
      <c r="AJ852" s="133">
        <f t="shared" si="364"/>
        <v>128</v>
      </c>
      <c r="AK852" s="131">
        <f t="shared" si="365"/>
        <v>20</v>
      </c>
      <c r="AL852" s="131">
        <f t="shared" si="366"/>
        <v>258</v>
      </c>
      <c r="AM852" s="131">
        <f t="shared" si="367"/>
        <v>185</v>
      </c>
      <c r="AN852" s="136">
        <f t="shared" si="368"/>
        <v>0</v>
      </c>
      <c r="AO852" s="133">
        <f t="shared" si="369"/>
        <v>0</v>
      </c>
      <c r="AP852" s="131">
        <f t="shared" si="370"/>
        <v>0</v>
      </c>
      <c r="AQ852" s="131">
        <f t="shared" si="371"/>
        <v>2</v>
      </c>
      <c r="AR852" s="131">
        <f t="shared" si="372"/>
        <v>0</v>
      </c>
      <c r="AS852" s="136">
        <f t="shared" si="373"/>
        <v>0</v>
      </c>
      <c r="AT852" s="133">
        <f t="shared" si="374"/>
        <v>1</v>
      </c>
      <c r="AU852" s="131">
        <f t="shared" si="375"/>
        <v>0</v>
      </c>
      <c r="AV852" s="131">
        <f t="shared" si="376"/>
        <v>0</v>
      </c>
      <c r="AW852" s="131">
        <f t="shared" si="377"/>
        <v>2</v>
      </c>
      <c r="AX852" s="136">
        <f t="shared" si="378"/>
        <v>0</v>
      </c>
      <c r="AY852" s="133">
        <f t="shared" si="379"/>
        <v>3.9</v>
      </c>
      <c r="AZ852" s="131">
        <f t="shared" si="380"/>
        <v>0</v>
      </c>
      <c r="BA852" s="131">
        <f t="shared" si="381"/>
        <v>1.4</v>
      </c>
      <c r="BB852" s="131">
        <f t="shared" si="382"/>
        <v>5.6</v>
      </c>
      <c r="BC852" s="132">
        <f t="shared" si="383"/>
        <v>0</v>
      </c>
    </row>
    <row r="853" spans="1:55" x14ac:dyDescent="0.25">
      <c r="A853" s="138" t="s">
        <v>1789</v>
      </c>
      <c r="B853" s="131" t="s">
        <v>39</v>
      </c>
      <c r="C853" s="131" t="s">
        <v>1506</v>
      </c>
      <c r="D853" s="131" t="s">
        <v>1827</v>
      </c>
      <c r="E853" s="132" t="s">
        <v>1311</v>
      </c>
      <c r="F853" s="149"/>
      <c r="G853" s="153">
        <f t="shared" si="360"/>
        <v>0</v>
      </c>
      <c r="H853" s="134">
        <f t="shared" si="361"/>
        <v>2</v>
      </c>
      <c r="I853" s="135">
        <f t="shared" si="362"/>
        <v>75.7</v>
      </c>
      <c r="J853" s="167">
        <f t="shared" si="363"/>
        <v>577</v>
      </c>
      <c r="K853" s="149"/>
      <c r="L853" s="130">
        <v>0</v>
      </c>
      <c r="M853" s="131">
        <v>0</v>
      </c>
      <c r="N853" s="131">
        <v>0</v>
      </c>
      <c r="O853" s="132">
        <v>0</v>
      </c>
      <c r="P853" s="149"/>
      <c r="Q853" s="133">
        <v>0</v>
      </c>
      <c r="R853" s="131">
        <v>0</v>
      </c>
      <c r="S853" s="131">
        <v>0</v>
      </c>
      <c r="T853" s="132">
        <v>20</v>
      </c>
      <c r="U853" s="149"/>
      <c r="V853" s="133">
        <v>0</v>
      </c>
      <c r="W853" s="131">
        <v>0</v>
      </c>
      <c r="X853" s="131">
        <v>0</v>
      </c>
      <c r="Y853" s="132">
        <v>0</v>
      </c>
      <c r="Z853" s="149"/>
      <c r="AA853" s="133">
        <v>0</v>
      </c>
      <c r="AB853" s="131">
        <v>1</v>
      </c>
      <c r="AC853" s="131">
        <v>64.5</v>
      </c>
      <c r="AD853" s="132">
        <v>290</v>
      </c>
      <c r="AE853" s="149"/>
      <c r="AF853" s="133">
        <v>0</v>
      </c>
      <c r="AG853" s="131">
        <v>1</v>
      </c>
      <c r="AH853" s="131">
        <v>11.2</v>
      </c>
      <c r="AI853" s="132">
        <v>267</v>
      </c>
      <c r="AJ853" s="133">
        <f t="shared" si="364"/>
        <v>0</v>
      </c>
      <c r="AK853" s="131">
        <f t="shared" si="365"/>
        <v>20</v>
      </c>
      <c r="AL853" s="131">
        <f t="shared" si="366"/>
        <v>0</v>
      </c>
      <c r="AM853" s="131">
        <f t="shared" si="367"/>
        <v>290</v>
      </c>
      <c r="AN853" s="136">
        <f t="shared" si="368"/>
        <v>267</v>
      </c>
      <c r="AO853" s="133">
        <f t="shared" si="369"/>
        <v>0</v>
      </c>
      <c r="AP853" s="131">
        <f t="shared" si="370"/>
        <v>0</v>
      </c>
      <c r="AQ853" s="131">
        <f t="shared" si="371"/>
        <v>0</v>
      </c>
      <c r="AR853" s="131">
        <f t="shared" si="372"/>
        <v>0</v>
      </c>
      <c r="AS853" s="136">
        <f t="shared" si="373"/>
        <v>0</v>
      </c>
      <c r="AT853" s="133">
        <f t="shared" si="374"/>
        <v>0</v>
      </c>
      <c r="AU853" s="131">
        <f t="shared" si="375"/>
        <v>0</v>
      </c>
      <c r="AV853" s="131">
        <f t="shared" si="376"/>
        <v>0</v>
      </c>
      <c r="AW853" s="131">
        <f t="shared" si="377"/>
        <v>1</v>
      </c>
      <c r="AX853" s="136">
        <f t="shared" si="378"/>
        <v>1</v>
      </c>
      <c r="AY853" s="133">
        <f t="shared" si="379"/>
        <v>0</v>
      </c>
      <c r="AZ853" s="131">
        <f t="shared" si="380"/>
        <v>0</v>
      </c>
      <c r="BA853" s="131">
        <f t="shared" si="381"/>
        <v>0</v>
      </c>
      <c r="BB853" s="131">
        <f t="shared" si="382"/>
        <v>64.5</v>
      </c>
      <c r="BC853" s="132">
        <f t="shared" si="383"/>
        <v>11.2</v>
      </c>
    </row>
    <row r="854" spans="1:55" x14ac:dyDescent="0.25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49"/>
      <c r="G854" s="153">
        <f t="shared" si="360"/>
        <v>0</v>
      </c>
      <c r="H854" s="134">
        <f t="shared" si="361"/>
        <v>0</v>
      </c>
      <c r="I854" s="135">
        <f t="shared" si="362"/>
        <v>0</v>
      </c>
      <c r="J854" s="167">
        <f t="shared" si="363"/>
        <v>0</v>
      </c>
      <c r="K854" s="149"/>
      <c r="L854" s="130">
        <v>0</v>
      </c>
      <c r="M854" s="131">
        <v>0</v>
      </c>
      <c r="N854" s="131">
        <v>0</v>
      </c>
      <c r="O854" s="132">
        <v>0</v>
      </c>
      <c r="P854" s="149"/>
      <c r="Q854" s="133">
        <v>0</v>
      </c>
      <c r="R854" s="131">
        <v>0</v>
      </c>
      <c r="S854" s="131">
        <v>0</v>
      </c>
      <c r="T854" s="132">
        <v>0</v>
      </c>
      <c r="U854" s="149"/>
      <c r="V854" s="133">
        <v>0</v>
      </c>
      <c r="W854" s="131">
        <v>0</v>
      </c>
      <c r="X854" s="131">
        <v>0</v>
      </c>
      <c r="Y854" s="132">
        <v>0</v>
      </c>
      <c r="Z854" s="149"/>
      <c r="AA854" s="133">
        <v>0</v>
      </c>
      <c r="AB854" s="131">
        <v>0</v>
      </c>
      <c r="AC854" s="131">
        <v>0</v>
      </c>
      <c r="AD854" s="132">
        <v>0</v>
      </c>
      <c r="AE854" s="149"/>
      <c r="AF854" s="133">
        <v>0</v>
      </c>
      <c r="AG854" s="131">
        <v>0</v>
      </c>
      <c r="AH854" s="131">
        <v>0</v>
      </c>
      <c r="AI854" s="132">
        <v>0</v>
      </c>
      <c r="AJ854" s="133">
        <f t="shared" si="364"/>
        <v>0</v>
      </c>
      <c r="AK854" s="131">
        <f t="shared" si="365"/>
        <v>0</v>
      </c>
      <c r="AL854" s="131">
        <f t="shared" si="366"/>
        <v>0</v>
      </c>
      <c r="AM854" s="131">
        <f t="shared" si="367"/>
        <v>0</v>
      </c>
      <c r="AN854" s="136">
        <f t="shared" si="368"/>
        <v>0</v>
      </c>
      <c r="AO854" s="133">
        <f t="shared" si="369"/>
        <v>0</v>
      </c>
      <c r="AP854" s="131">
        <f t="shared" si="370"/>
        <v>0</v>
      </c>
      <c r="AQ854" s="131">
        <f t="shared" si="371"/>
        <v>0</v>
      </c>
      <c r="AR854" s="131">
        <f t="shared" si="372"/>
        <v>0</v>
      </c>
      <c r="AS854" s="136">
        <f t="shared" si="373"/>
        <v>0</v>
      </c>
      <c r="AT854" s="133">
        <f t="shared" si="374"/>
        <v>0</v>
      </c>
      <c r="AU854" s="131">
        <f t="shared" si="375"/>
        <v>0</v>
      </c>
      <c r="AV854" s="131">
        <f t="shared" si="376"/>
        <v>0</v>
      </c>
      <c r="AW854" s="131">
        <f t="shared" si="377"/>
        <v>0</v>
      </c>
      <c r="AX854" s="136">
        <f t="shared" si="378"/>
        <v>0</v>
      </c>
      <c r="AY854" s="133">
        <f t="shared" si="379"/>
        <v>0</v>
      </c>
      <c r="AZ854" s="131">
        <f t="shared" si="380"/>
        <v>0</v>
      </c>
      <c r="BA854" s="131">
        <f t="shared" si="381"/>
        <v>0</v>
      </c>
      <c r="BB854" s="131">
        <f t="shared" si="382"/>
        <v>0</v>
      </c>
      <c r="BC854" s="132">
        <f t="shared" si="383"/>
        <v>0</v>
      </c>
    </row>
    <row r="855" spans="1:55" x14ac:dyDescent="0.25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49"/>
      <c r="G855" s="153">
        <f t="shared" si="360"/>
        <v>0</v>
      </c>
      <c r="H855" s="134">
        <f t="shared" si="361"/>
        <v>0</v>
      </c>
      <c r="I855" s="135">
        <f t="shared" si="362"/>
        <v>0</v>
      </c>
      <c r="J855" s="167">
        <f t="shared" si="363"/>
        <v>0</v>
      </c>
      <c r="K855" s="149"/>
      <c r="L855" s="130">
        <v>0</v>
      </c>
      <c r="M855" s="131">
        <v>0</v>
      </c>
      <c r="N855" s="131">
        <v>0</v>
      </c>
      <c r="O855" s="132">
        <v>0</v>
      </c>
      <c r="P855" s="149"/>
      <c r="Q855" s="133">
        <v>0</v>
      </c>
      <c r="R855" s="131">
        <v>0</v>
      </c>
      <c r="S855" s="131">
        <v>0</v>
      </c>
      <c r="T855" s="132">
        <v>0</v>
      </c>
      <c r="U855" s="149"/>
      <c r="V855" s="133">
        <v>0</v>
      </c>
      <c r="W855" s="131">
        <v>0</v>
      </c>
      <c r="X855" s="131">
        <v>0</v>
      </c>
      <c r="Y855" s="132">
        <v>0</v>
      </c>
      <c r="Z855" s="149"/>
      <c r="AA855" s="133">
        <v>0</v>
      </c>
      <c r="AB855" s="131">
        <v>0</v>
      </c>
      <c r="AC855" s="131">
        <v>0</v>
      </c>
      <c r="AD855" s="132">
        <v>0</v>
      </c>
      <c r="AE855" s="149"/>
      <c r="AF855" s="133">
        <v>0</v>
      </c>
      <c r="AG855" s="131">
        <v>0</v>
      </c>
      <c r="AH855" s="131">
        <v>0</v>
      </c>
      <c r="AI855" s="132">
        <v>0</v>
      </c>
      <c r="AJ855" s="133">
        <f t="shared" si="364"/>
        <v>0</v>
      </c>
      <c r="AK855" s="131">
        <f t="shared" si="365"/>
        <v>0</v>
      </c>
      <c r="AL855" s="131">
        <f t="shared" si="366"/>
        <v>0</v>
      </c>
      <c r="AM855" s="131">
        <f t="shared" si="367"/>
        <v>0</v>
      </c>
      <c r="AN855" s="136">
        <f t="shared" si="368"/>
        <v>0</v>
      </c>
      <c r="AO855" s="133">
        <f t="shared" si="369"/>
        <v>0</v>
      </c>
      <c r="AP855" s="131">
        <f t="shared" si="370"/>
        <v>0</v>
      </c>
      <c r="AQ855" s="131">
        <f t="shared" si="371"/>
        <v>0</v>
      </c>
      <c r="AR855" s="131">
        <f t="shared" si="372"/>
        <v>0</v>
      </c>
      <c r="AS855" s="136">
        <f t="shared" si="373"/>
        <v>0</v>
      </c>
      <c r="AT855" s="133">
        <f t="shared" si="374"/>
        <v>0</v>
      </c>
      <c r="AU855" s="131">
        <f t="shared" si="375"/>
        <v>0</v>
      </c>
      <c r="AV855" s="131">
        <f t="shared" si="376"/>
        <v>0</v>
      </c>
      <c r="AW855" s="131">
        <f t="shared" si="377"/>
        <v>0</v>
      </c>
      <c r="AX855" s="136">
        <f t="shared" si="378"/>
        <v>0</v>
      </c>
      <c r="AY855" s="133">
        <f t="shared" si="379"/>
        <v>0</v>
      </c>
      <c r="AZ855" s="131">
        <f t="shared" si="380"/>
        <v>0</v>
      </c>
      <c r="BA855" s="131">
        <f t="shared" si="381"/>
        <v>0</v>
      </c>
      <c r="BB855" s="131">
        <f t="shared" si="382"/>
        <v>0</v>
      </c>
      <c r="BC855" s="132">
        <f t="shared" si="383"/>
        <v>0</v>
      </c>
    </row>
    <row r="856" spans="1:55" x14ac:dyDescent="0.25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49"/>
      <c r="G856" s="153">
        <f t="shared" si="360"/>
        <v>0</v>
      </c>
      <c r="H856" s="134">
        <f t="shared" si="361"/>
        <v>0</v>
      </c>
      <c r="I856" s="135">
        <f t="shared" si="362"/>
        <v>0</v>
      </c>
      <c r="J856" s="167">
        <f t="shared" si="363"/>
        <v>0</v>
      </c>
      <c r="K856" s="149"/>
      <c r="L856" s="130">
        <v>0</v>
      </c>
      <c r="M856" s="131">
        <v>0</v>
      </c>
      <c r="N856" s="131">
        <v>0</v>
      </c>
      <c r="O856" s="132">
        <v>0</v>
      </c>
      <c r="P856" s="149"/>
      <c r="Q856" s="133">
        <v>0</v>
      </c>
      <c r="R856" s="131">
        <v>0</v>
      </c>
      <c r="S856" s="131">
        <v>0</v>
      </c>
      <c r="T856" s="132">
        <v>0</v>
      </c>
      <c r="U856" s="149"/>
      <c r="V856" s="133">
        <v>0</v>
      </c>
      <c r="W856" s="131">
        <v>0</v>
      </c>
      <c r="X856" s="131">
        <v>0</v>
      </c>
      <c r="Y856" s="132">
        <v>0</v>
      </c>
      <c r="Z856" s="149"/>
      <c r="AA856" s="133">
        <v>0</v>
      </c>
      <c r="AB856" s="131">
        <v>0</v>
      </c>
      <c r="AC856" s="131">
        <v>0</v>
      </c>
      <c r="AD856" s="132">
        <v>0</v>
      </c>
      <c r="AE856" s="149"/>
      <c r="AF856" s="133">
        <v>0</v>
      </c>
      <c r="AG856" s="131">
        <v>0</v>
      </c>
      <c r="AH856" s="131">
        <v>0</v>
      </c>
      <c r="AI856" s="132">
        <v>0</v>
      </c>
      <c r="AJ856" s="133">
        <f t="shared" si="364"/>
        <v>0</v>
      </c>
      <c r="AK856" s="131">
        <f t="shared" si="365"/>
        <v>0</v>
      </c>
      <c r="AL856" s="131">
        <f t="shared" si="366"/>
        <v>0</v>
      </c>
      <c r="AM856" s="131">
        <f t="shared" si="367"/>
        <v>0</v>
      </c>
      <c r="AN856" s="136">
        <f t="shared" si="368"/>
        <v>0</v>
      </c>
      <c r="AO856" s="133">
        <f t="shared" si="369"/>
        <v>0</v>
      </c>
      <c r="AP856" s="131">
        <f t="shared" si="370"/>
        <v>0</v>
      </c>
      <c r="AQ856" s="131">
        <f t="shared" si="371"/>
        <v>0</v>
      </c>
      <c r="AR856" s="131">
        <f t="shared" si="372"/>
        <v>0</v>
      </c>
      <c r="AS856" s="136">
        <f t="shared" si="373"/>
        <v>0</v>
      </c>
      <c r="AT856" s="133">
        <f t="shared" si="374"/>
        <v>0</v>
      </c>
      <c r="AU856" s="131">
        <f t="shared" si="375"/>
        <v>0</v>
      </c>
      <c r="AV856" s="131">
        <f t="shared" si="376"/>
        <v>0</v>
      </c>
      <c r="AW856" s="131">
        <f t="shared" si="377"/>
        <v>0</v>
      </c>
      <c r="AX856" s="136">
        <f t="shared" si="378"/>
        <v>0</v>
      </c>
      <c r="AY856" s="133">
        <f t="shared" si="379"/>
        <v>0</v>
      </c>
      <c r="AZ856" s="131">
        <f t="shared" si="380"/>
        <v>0</v>
      </c>
      <c r="BA856" s="131">
        <f t="shared" si="381"/>
        <v>0</v>
      </c>
      <c r="BB856" s="131">
        <f t="shared" si="382"/>
        <v>0</v>
      </c>
      <c r="BC856" s="132">
        <f t="shared" si="383"/>
        <v>0</v>
      </c>
    </row>
    <row r="857" spans="1:55" x14ac:dyDescent="0.25">
      <c r="A857" s="138" t="s">
        <v>1793</v>
      </c>
      <c r="B857" s="131" t="s">
        <v>41</v>
      </c>
      <c r="C857" s="131" t="s">
        <v>1830</v>
      </c>
      <c r="D857" s="131" t="s">
        <v>1831</v>
      </c>
      <c r="E857" s="132" t="s">
        <v>1311</v>
      </c>
      <c r="F857" s="149"/>
      <c r="G857" s="153">
        <f t="shared" si="360"/>
        <v>0</v>
      </c>
      <c r="H857" s="134">
        <f t="shared" si="361"/>
        <v>4</v>
      </c>
      <c r="I857" s="135">
        <f t="shared" si="362"/>
        <v>25.8</v>
      </c>
      <c r="J857" s="167">
        <f t="shared" si="363"/>
        <v>288</v>
      </c>
      <c r="K857" s="149"/>
      <c r="L857" s="130">
        <v>0</v>
      </c>
      <c r="M857" s="131">
        <v>4</v>
      </c>
      <c r="N857" s="131">
        <v>25.8</v>
      </c>
      <c r="O857" s="132">
        <v>228</v>
      </c>
      <c r="P857" s="149"/>
      <c r="Q857" s="133">
        <v>0</v>
      </c>
      <c r="R857" s="131">
        <v>0</v>
      </c>
      <c r="S857" s="131">
        <v>0</v>
      </c>
      <c r="T857" s="132">
        <v>20</v>
      </c>
      <c r="U857" s="149"/>
      <c r="V857" s="133">
        <v>0</v>
      </c>
      <c r="W857" s="131">
        <v>0</v>
      </c>
      <c r="X857" s="131">
        <v>0</v>
      </c>
      <c r="Y857" s="132">
        <v>20</v>
      </c>
      <c r="Z857" s="149"/>
      <c r="AA857" s="133">
        <v>0</v>
      </c>
      <c r="AB857" s="131">
        <v>0</v>
      </c>
      <c r="AC857" s="131">
        <v>0</v>
      </c>
      <c r="AD857" s="132">
        <v>20</v>
      </c>
      <c r="AE857" s="149"/>
      <c r="AF857" s="133">
        <v>0</v>
      </c>
      <c r="AG857" s="131">
        <v>0</v>
      </c>
      <c r="AH857" s="131">
        <v>0</v>
      </c>
      <c r="AI857" s="132">
        <v>20</v>
      </c>
      <c r="AJ857" s="133">
        <f t="shared" si="364"/>
        <v>228</v>
      </c>
      <c r="AK857" s="131">
        <f t="shared" si="365"/>
        <v>20</v>
      </c>
      <c r="AL857" s="131">
        <f t="shared" si="366"/>
        <v>20</v>
      </c>
      <c r="AM857" s="131">
        <f t="shared" si="367"/>
        <v>20</v>
      </c>
      <c r="AN857" s="136">
        <f t="shared" si="368"/>
        <v>20</v>
      </c>
      <c r="AO857" s="133">
        <f t="shared" si="369"/>
        <v>0</v>
      </c>
      <c r="AP857" s="131">
        <f t="shared" si="370"/>
        <v>0</v>
      </c>
      <c r="AQ857" s="131">
        <f t="shared" si="371"/>
        <v>0</v>
      </c>
      <c r="AR857" s="131">
        <f t="shared" si="372"/>
        <v>0</v>
      </c>
      <c r="AS857" s="136">
        <f t="shared" si="373"/>
        <v>0</v>
      </c>
      <c r="AT857" s="133">
        <f t="shared" si="374"/>
        <v>4</v>
      </c>
      <c r="AU857" s="131">
        <f t="shared" si="375"/>
        <v>0</v>
      </c>
      <c r="AV857" s="131">
        <f t="shared" si="376"/>
        <v>0</v>
      </c>
      <c r="AW857" s="131">
        <f t="shared" si="377"/>
        <v>0</v>
      </c>
      <c r="AX857" s="136">
        <f t="shared" si="378"/>
        <v>0</v>
      </c>
      <c r="AY857" s="133">
        <f t="shared" si="379"/>
        <v>25.8</v>
      </c>
      <c r="AZ857" s="131">
        <f t="shared" si="380"/>
        <v>0</v>
      </c>
      <c r="BA857" s="131">
        <f t="shared" si="381"/>
        <v>0</v>
      </c>
      <c r="BB857" s="131">
        <f t="shared" si="382"/>
        <v>0</v>
      </c>
      <c r="BC857" s="132">
        <f t="shared" si="383"/>
        <v>0</v>
      </c>
    </row>
    <row r="858" spans="1:55" x14ac:dyDescent="0.25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49"/>
      <c r="G858" s="153">
        <f t="shared" si="360"/>
        <v>0</v>
      </c>
      <c r="H858" s="134">
        <f t="shared" si="361"/>
        <v>5</v>
      </c>
      <c r="I858" s="135">
        <f t="shared" si="362"/>
        <v>68</v>
      </c>
      <c r="J858" s="167">
        <f t="shared" si="363"/>
        <v>529</v>
      </c>
      <c r="K858" s="149"/>
      <c r="L858" s="130">
        <v>0</v>
      </c>
      <c r="M858" s="131">
        <v>4</v>
      </c>
      <c r="N858" s="131">
        <v>54.6</v>
      </c>
      <c r="O858" s="132">
        <v>278</v>
      </c>
      <c r="P858" s="149"/>
      <c r="Q858" s="133">
        <v>0</v>
      </c>
      <c r="R858" s="131">
        <v>0</v>
      </c>
      <c r="S858" s="131">
        <v>0</v>
      </c>
      <c r="T858" s="132">
        <v>20</v>
      </c>
      <c r="U858" s="149"/>
      <c r="V858" s="133">
        <v>0</v>
      </c>
      <c r="W858" s="131">
        <v>0</v>
      </c>
      <c r="X858" s="131">
        <v>0</v>
      </c>
      <c r="Y858" s="132">
        <v>20</v>
      </c>
      <c r="Z858" s="149"/>
      <c r="AA858" s="133">
        <v>0</v>
      </c>
      <c r="AB858" s="131">
        <v>1</v>
      </c>
      <c r="AC858" s="131">
        <v>13.4</v>
      </c>
      <c r="AD858" s="132">
        <v>211</v>
      </c>
      <c r="AE858" s="149"/>
      <c r="AF858" s="133">
        <v>0</v>
      </c>
      <c r="AG858" s="131">
        <v>0</v>
      </c>
      <c r="AH858" s="131">
        <v>0</v>
      </c>
      <c r="AI858" s="132">
        <v>20</v>
      </c>
      <c r="AJ858" s="133">
        <f t="shared" si="364"/>
        <v>278</v>
      </c>
      <c r="AK858" s="131">
        <f t="shared" si="365"/>
        <v>20</v>
      </c>
      <c r="AL858" s="131">
        <f t="shared" si="366"/>
        <v>20</v>
      </c>
      <c r="AM858" s="131">
        <f t="shared" si="367"/>
        <v>211</v>
      </c>
      <c r="AN858" s="136">
        <f t="shared" si="368"/>
        <v>20</v>
      </c>
      <c r="AO858" s="133">
        <f t="shared" si="369"/>
        <v>0</v>
      </c>
      <c r="AP858" s="131">
        <f t="shared" si="370"/>
        <v>0</v>
      </c>
      <c r="AQ858" s="131">
        <f t="shared" si="371"/>
        <v>0</v>
      </c>
      <c r="AR858" s="131">
        <f t="shared" si="372"/>
        <v>0</v>
      </c>
      <c r="AS858" s="136">
        <f t="shared" si="373"/>
        <v>0</v>
      </c>
      <c r="AT858" s="133">
        <f t="shared" si="374"/>
        <v>4</v>
      </c>
      <c r="AU858" s="131">
        <f t="shared" si="375"/>
        <v>0</v>
      </c>
      <c r="AV858" s="131">
        <f t="shared" si="376"/>
        <v>0</v>
      </c>
      <c r="AW858" s="131">
        <f t="shared" si="377"/>
        <v>1</v>
      </c>
      <c r="AX858" s="136">
        <f t="shared" si="378"/>
        <v>0</v>
      </c>
      <c r="AY858" s="133">
        <f t="shared" si="379"/>
        <v>54.6</v>
      </c>
      <c r="AZ858" s="131">
        <f t="shared" si="380"/>
        <v>0</v>
      </c>
      <c r="BA858" s="131">
        <f t="shared" si="381"/>
        <v>0</v>
      </c>
      <c r="BB858" s="131">
        <f t="shared" si="382"/>
        <v>13.4</v>
      </c>
      <c r="BC858" s="132">
        <f t="shared" si="383"/>
        <v>0</v>
      </c>
    </row>
    <row r="859" spans="1:55" x14ac:dyDescent="0.25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49"/>
      <c r="G859" s="153">
        <f t="shared" si="360"/>
        <v>0</v>
      </c>
      <c r="H859" s="134">
        <f t="shared" si="361"/>
        <v>0</v>
      </c>
      <c r="I859" s="135">
        <f t="shared" si="362"/>
        <v>0</v>
      </c>
      <c r="J859" s="167">
        <f t="shared" si="363"/>
        <v>0</v>
      </c>
      <c r="K859" s="149"/>
      <c r="L859" s="130">
        <v>0</v>
      </c>
      <c r="M859" s="131">
        <v>0</v>
      </c>
      <c r="N859" s="131">
        <v>0</v>
      </c>
      <c r="O859" s="132">
        <v>0</v>
      </c>
      <c r="P859" s="149"/>
      <c r="Q859" s="133">
        <v>0</v>
      </c>
      <c r="R859" s="131">
        <v>0</v>
      </c>
      <c r="S859" s="131">
        <v>0</v>
      </c>
      <c r="T859" s="132">
        <v>0</v>
      </c>
      <c r="U859" s="149"/>
      <c r="V859" s="133">
        <v>0</v>
      </c>
      <c r="W859" s="131">
        <v>0</v>
      </c>
      <c r="X859" s="131">
        <v>0</v>
      </c>
      <c r="Y859" s="132">
        <v>0</v>
      </c>
      <c r="Z859" s="149"/>
      <c r="AA859" s="133">
        <v>0</v>
      </c>
      <c r="AB859" s="131">
        <v>0</v>
      </c>
      <c r="AC859" s="131">
        <v>0</v>
      </c>
      <c r="AD859" s="132">
        <v>0</v>
      </c>
      <c r="AE859" s="149"/>
      <c r="AF859" s="133">
        <v>0</v>
      </c>
      <c r="AG859" s="131">
        <v>0</v>
      </c>
      <c r="AH859" s="131">
        <v>0</v>
      </c>
      <c r="AI859" s="132">
        <v>0</v>
      </c>
      <c r="AJ859" s="133">
        <f t="shared" si="364"/>
        <v>0</v>
      </c>
      <c r="AK859" s="131">
        <f t="shared" si="365"/>
        <v>0</v>
      </c>
      <c r="AL859" s="131">
        <f t="shared" si="366"/>
        <v>0</v>
      </c>
      <c r="AM859" s="131">
        <f t="shared" si="367"/>
        <v>0</v>
      </c>
      <c r="AN859" s="136">
        <f t="shared" si="368"/>
        <v>0</v>
      </c>
      <c r="AO859" s="133">
        <f t="shared" si="369"/>
        <v>0</v>
      </c>
      <c r="AP859" s="131">
        <f t="shared" si="370"/>
        <v>0</v>
      </c>
      <c r="AQ859" s="131">
        <f t="shared" si="371"/>
        <v>0</v>
      </c>
      <c r="AR859" s="131">
        <f t="shared" si="372"/>
        <v>0</v>
      </c>
      <c r="AS859" s="136">
        <f t="shared" si="373"/>
        <v>0</v>
      </c>
      <c r="AT859" s="133">
        <f t="shared" si="374"/>
        <v>0</v>
      </c>
      <c r="AU859" s="131">
        <f t="shared" si="375"/>
        <v>0</v>
      </c>
      <c r="AV859" s="131">
        <f t="shared" si="376"/>
        <v>0</v>
      </c>
      <c r="AW859" s="131">
        <f t="shared" si="377"/>
        <v>0</v>
      </c>
      <c r="AX859" s="136">
        <f t="shared" si="378"/>
        <v>0</v>
      </c>
      <c r="AY859" s="133">
        <f t="shared" si="379"/>
        <v>0</v>
      </c>
      <c r="AZ859" s="131">
        <f t="shared" si="380"/>
        <v>0</v>
      </c>
      <c r="BA859" s="131">
        <f t="shared" si="381"/>
        <v>0</v>
      </c>
      <c r="BB859" s="131">
        <f t="shared" si="382"/>
        <v>0</v>
      </c>
      <c r="BC859" s="132">
        <f t="shared" si="383"/>
        <v>0</v>
      </c>
    </row>
    <row r="860" spans="1:55" x14ac:dyDescent="0.25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49"/>
      <c r="G860" s="153">
        <f t="shared" si="360"/>
        <v>0</v>
      </c>
      <c r="H860" s="134">
        <f t="shared" si="361"/>
        <v>0</v>
      </c>
      <c r="I860" s="135">
        <f t="shared" si="362"/>
        <v>0</v>
      </c>
      <c r="J860" s="167">
        <f t="shared" si="363"/>
        <v>0</v>
      </c>
      <c r="K860" s="149"/>
      <c r="L860" s="130">
        <v>0</v>
      </c>
      <c r="M860" s="131">
        <v>0</v>
      </c>
      <c r="N860" s="131">
        <v>0</v>
      </c>
      <c r="O860" s="132">
        <v>0</v>
      </c>
      <c r="P860" s="149"/>
      <c r="Q860" s="133">
        <v>0</v>
      </c>
      <c r="R860" s="131">
        <v>0</v>
      </c>
      <c r="S860" s="131">
        <v>0</v>
      </c>
      <c r="T860" s="132">
        <v>0</v>
      </c>
      <c r="U860" s="149"/>
      <c r="V860" s="133">
        <v>0</v>
      </c>
      <c r="W860" s="131">
        <v>0</v>
      </c>
      <c r="X860" s="131">
        <v>0</v>
      </c>
      <c r="Y860" s="132">
        <v>0</v>
      </c>
      <c r="Z860" s="149"/>
      <c r="AA860" s="133">
        <v>0</v>
      </c>
      <c r="AB860" s="131">
        <v>0</v>
      </c>
      <c r="AC860" s="131">
        <v>0</v>
      </c>
      <c r="AD860" s="132">
        <v>0</v>
      </c>
      <c r="AE860" s="149"/>
      <c r="AF860" s="133">
        <v>0</v>
      </c>
      <c r="AG860" s="131">
        <v>0</v>
      </c>
      <c r="AH860" s="131">
        <v>0</v>
      </c>
      <c r="AI860" s="132">
        <v>0</v>
      </c>
      <c r="AJ860" s="133">
        <f t="shared" si="364"/>
        <v>0</v>
      </c>
      <c r="AK860" s="131">
        <f t="shared" si="365"/>
        <v>0</v>
      </c>
      <c r="AL860" s="131">
        <f t="shared" si="366"/>
        <v>0</v>
      </c>
      <c r="AM860" s="131">
        <f t="shared" si="367"/>
        <v>0</v>
      </c>
      <c r="AN860" s="136">
        <f t="shared" si="368"/>
        <v>0</v>
      </c>
      <c r="AO860" s="133">
        <f t="shared" si="369"/>
        <v>0</v>
      </c>
      <c r="AP860" s="131">
        <f t="shared" si="370"/>
        <v>0</v>
      </c>
      <c r="AQ860" s="131">
        <f t="shared" si="371"/>
        <v>0</v>
      </c>
      <c r="AR860" s="131">
        <f t="shared" si="372"/>
        <v>0</v>
      </c>
      <c r="AS860" s="136">
        <f t="shared" si="373"/>
        <v>0</v>
      </c>
      <c r="AT860" s="133">
        <f t="shared" si="374"/>
        <v>0</v>
      </c>
      <c r="AU860" s="131">
        <f t="shared" si="375"/>
        <v>0</v>
      </c>
      <c r="AV860" s="131">
        <f t="shared" si="376"/>
        <v>0</v>
      </c>
      <c r="AW860" s="131">
        <f t="shared" si="377"/>
        <v>0</v>
      </c>
      <c r="AX860" s="136">
        <f t="shared" si="378"/>
        <v>0</v>
      </c>
      <c r="AY860" s="133">
        <f t="shared" si="379"/>
        <v>0</v>
      </c>
      <c r="AZ860" s="131">
        <f t="shared" si="380"/>
        <v>0</v>
      </c>
      <c r="BA860" s="131">
        <f t="shared" si="381"/>
        <v>0</v>
      </c>
      <c r="BB860" s="131">
        <f t="shared" si="382"/>
        <v>0</v>
      </c>
      <c r="BC860" s="132">
        <f t="shared" si="383"/>
        <v>0</v>
      </c>
    </row>
    <row r="861" spans="1:55" x14ac:dyDescent="0.25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49"/>
      <c r="G861" s="153">
        <f t="shared" si="360"/>
        <v>0</v>
      </c>
      <c r="H861" s="134">
        <f t="shared" si="361"/>
        <v>0</v>
      </c>
      <c r="I861" s="135">
        <f t="shared" si="362"/>
        <v>0</v>
      </c>
      <c r="J861" s="167">
        <f t="shared" si="363"/>
        <v>0</v>
      </c>
      <c r="K861" s="149"/>
      <c r="L861" s="130">
        <v>0</v>
      </c>
      <c r="M861" s="131">
        <v>0</v>
      </c>
      <c r="N861" s="131">
        <v>0</v>
      </c>
      <c r="O861" s="132">
        <v>0</v>
      </c>
      <c r="P861" s="149"/>
      <c r="Q861" s="133">
        <v>0</v>
      </c>
      <c r="R861" s="131">
        <v>0</v>
      </c>
      <c r="S861" s="131">
        <v>0</v>
      </c>
      <c r="T861" s="132">
        <v>0</v>
      </c>
      <c r="U861" s="149"/>
      <c r="V861" s="133">
        <v>0</v>
      </c>
      <c r="W861" s="131">
        <v>0</v>
      </c>
      <c r="X861" s="131">
        <v>0</v>
      </c>
      <c r="Y861" s="132">
        <v>0</v>
      </c>
      <c r="Z861" s="149"/>
      <c r="AA861" s="133">
        <v>0</v>
      </c>
      <c r="AB861" s="131">
        <v>0</v>
      </c>
      <c r="AC861" s="131">
        <v>0</v>
      </c>
      <c r="AD861" s="132">
        <v>0</v>
      </c>
      <c r="AE861" s="149"/>
      <c r="AF861" s="133">
        <v>0</v>
      </c>
      <c r="AG861" s="131">
        <v>0</v>
      </c>
      <c r="AH861" s="131">
        <v>0</v>
      </c>
      <c r="AI861" s="132">
        <v>0</v>
      </c>
      <c r="AJ861" s="133">
        <f t="shared" si="364"/>
        <v>0</v>
      </c>
      <c r="AK861" s="131">
        <f t="shared" si="365"/>
        <v>0</v>
      </c>
      <c r="AL861" s="131">
        <f t="shared" si="366"/>
        <v>0</v>
      </c>
      <c r="AM861" s="131">
        <f t="shared" si="367"/>
        <v>0</v>
      </c>
      <c r="AN861" s="136">
        <f t="shared" si="368"/>
        <v>0</v>
      </c>
      <c r="AO861" s="133">
        <f t="shared" si="369"/>
        <v>0</v>
      </c>
      <c r="AP861" s="131">
        <f t="shared" si="370"/>
        <v>0</v>
      </c>
      <c r="AQ861" s="131">
        <f t="shared" si="371"/>
        <v>0</v>
      </c>
      <c r="AR861" s="131">
        <f t="shared" si="372"/>
        <v>0</v>
      </c>
      <c r="AS861" s="136">
        <f t="shared" si="373"/>
        <v>0</v>
      </c>
      <c r="AT861" s="133">
        <f t="shared" si="374"/>
        <v>0</v>
      </c>
      <c r="AU861" s="131">
        <f t="shared" si="375"/>
        <v>0</v>
      </c>
      <c r="AV861" s="131">
        <f t="shared" si="376"/>
        <v>0</v>
      </c>
      <c r="AW861" s="131">
        <f t="shared" si="377"/>
        <v>0</v>
      </c>
      <c r="AX861" s="136">
        <f t="shared" si="378"/>
        <v>0</v>
      </c>
      <c r="AY861" s="133">
        <f t="shared" si="379"/>
        <v>0</v>
      </c>
      <c r="AZ861" s="131">
        <f t="shared" si="380"/>
        <v>0</v>
      </c>
      <c r="BA861" s="131">
        <f t="shared" si="381"/>
        <v>0</v>
      </c>
      <c r="BB861" s="131">
        <f t="shared" si="382"/>
        <v>0</v>
      </c>
      <c r="BC861" s="132">
        <f t="shared" si="383"/>
        <v>0</v>
      </c>
    </row>
    <row r="862" spans="1:55" x14ac:dyDescent="0.25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49"/>
      <c r="G862" s="153">
        <f t="shared" si="360"/>
        <v>0</v>
      </c>
      <c r="H862" s="134">
        <f t="shared" si="361"/>
        <v>3</v>
      </c>
      <c r="I862" s="135">
        <f t="shared" si="362"/>
        <v>37.299999999999997</v>
      </c>
      <c r="J862" s="167">
        <f t="shared" si="363"/>
        <v>254</v>
      </c>
      <c r="K862" s="149"/>
      <c r="L862" s="130">
        <v>0</v>
      </c>
      <c r="M862" s="131">
        <v>3</v>
      </c>
      <c r="N862" s="131">
        <v>37.299999999999997</v>
      </c>
      <c r="O862" s="132">
        <v>254</v>
      </c>
      <c r="P862" s="149"/>
      <c r="Q862" s="133">
        <v>0</v>
      </c>
      <c r="R862" s="131">
        <v>0</v>
      </c>
      <c r="S862" s="131">
        <v>0</v>
      </c>
      <c r="T862" s="132">
        <v>0</v>
      </c>
      <c r="U862" s="149"/>
      <c r="V862" s="133">
        <v>0</v>
      </c>
      <c r="W862" s="131">
        <v>0</v>
      </c>
      <c r="X862" s="131">
        <v>0</v>
      </c>
      <c r="Y862" s="132">
        <v>0</v>
      </c>
      <c r="Z862" s="149"/>
      <c r="AA862" s="133">
        <v>0</v>
      </c>
      <c r="AB862" s="131">
        <v>0</v>
      </c>
      <c r="AC862" s="131">
        <v>0</v>
      </c>
      <c r="AD862" s="132">
        <v>0</v>
      </c>
      <c r="AE862" s="149"/>
      <c r="AF862" s="133">
        <v>0</v>
      </c>
      <c r="AG862" s="131">
        <v>0</v>
      </c>
      <c r="AH862" s="131">
        <v>0</v>
      </c>
      <c r="AI862" s="132">
        <v>0</v>
      </c>
      <c r="AJ862" s="133">
        <f t="shared" si="364"/>
        <v>254</v>
      </c>
      <c r="AK862" s="131">
        <f t="shared" si="365"/>
        <v>0</v>
      </c>
      <c r="AL862" s="131">
        <f t="shared" si="366"/>
        <v>0</v>
      </c>
      <c r="AM862" s="131">
        <f t="shared" si="367"/>
        <v>0</v>
      </c>
      <c r="AN862" s="136">
        <f t="shared" si="368"/>
        <v>0</v>
      </c>
      <c r="AO862" s="133">
        <f t="shared" si="369"/>
        <v>0</v>
      </c>
      <c r="AP862" s="131">
        <f t="shared" si="370"/>
        <v>0</v>
      </c>
      <c r="AQ862" s="131">
        <f t="shared" si="371"/>
        <v>0</v>
      </c>
      <c r="AR862" s="131">
        <f t="shared" si="372"/>
        <v>0</v>
      </c>
      <c r="AS862" s="136">
        <f t="shared" si="373"/>
        <v>0</v>
      </c>
      <c r="AT862" s="133">
        <f t="shared" si="374"/>
        <v>3</v>
      </c>
      <c r="AU862" s="131">
        <f t="shared" si="375"/>
        <v>0</v>
      </c>
      <c r="AV862" s="131">
        <f t="shared" si="376"/>
        <v>0</v>
      </c>
      <c r="AW862" s="131">
        <f t="shared" si="377"/>
        <v>0</v>
      </c>
      <c r="AX862" s="136">
        <f t="shared" si="378"/>
        <v>0</v>
      </c>
      <c r="AY862" s="133">
        <f t="shared" si="379"/>
        <v>37.299999999999997</v>
      </c>
      <c r="AZ862" s="131">
        <f t="shared" si="380"/>
        <v>0</v>
      </c>
      <c r="BA862" s="131">
        <f t="shared" si="381"/>
        <v>0</v>
      </c>
      <c r="BB862" s="131">
        <f t="shared" si="382"/>
        <v>0</v>
      </c>
      <c r="BC862" s="132">
        <f t="shared" si="383"/>
        <v>0</v>
      </c>
    </row>
    <row r="863" spans="1:55" x14ac:dyDescent="0.25">
      <c r="A863" s="138" t="s">
        <v>1799</v>
      </c>
      <c r="B863" s="131" t="s">
        <v>50</v>
      </c>
      <c r="C863" s="131" t="s">
        <v>1464</v>
      </c>
      <c r="D863" s="131" t="s">
        <v>1138</v>
      </c>
      <c r="E863" s="132" t="s">
        <v>1311</v>
      </c>
      <c r="F863" s="149"/>
      <c r="G863" s="153">
        <f t="shared" si="360"/>
        <v>1</v>
      </c>
      <c r="H863" s="134">
        <f t="shared" si="361"/>
        <v>2</v>
      </c>
      <c r="I863" s="135">
        <f t="shared" si="362"/>
        <v>4</v>
      </c>
      <c r="J863" s="167">
        <f t="shared" si="363"/>
        <v>491</v>
      </c>
      <c r="K863" s="149"/>
      <c r="L863" s="130">
        <v>0</v>
      </c>
      <c r="M863" s="131">
        <v>1</v>
      </c>
      <c r="N863" s="131">
        <v>1.8</v>
      </c>
      <c r="O863" s="132">
        <v>105</v>
      </c>
      <c r="P863" s="149"/>
      <c r="Q863" s="133">
        <v>0</v>
      </c>
      <c r="R863" s="131">
        <v>1</v>
      </c>
      <c r="S863" s="131">
        <v>1</v>
      </c>
      <c r="T863" s="132">
        <v>169</v>
      </c>
      <c r="U863" s="149"/>
      <c r="V863" s="133">
        <v>0</v>
      </c>
      <c r="W863" s="131">
        <v>0</v>
      </c>
      <c r="X863" s="131">
        <v>0</v>
      </c>
      <c r="Y863" s="132">
        <v>0</v>
      </c>
      <c r="Z863" s="149"/>
      <c r="AA863" s="133">
        <v>0</v>
      </c>
      <c r="AB863" s="131">
        <v>0</v>
      </c>
      <c r="AC863" s="131">
        <v>0</v>
      </c>
      <c r="AD863" s="132">
        <v>0</v>
      </c>
      <c r="AE863" s="149"/>
      <c r="AF863" s="133">
        <v>1</v>
      </c>
      <c r="AG863" s="131">
        <v>0</v>
      </c>
      <c r="AH863" s="131">
        <v>1.2</v>
      </c>
      <c r="AI863" s="132">
        <v>217</v>
      </c>
      <c r="AJ863" s="133">
        <f t="shared" si="364"/>
        <v>105</v>
      </c>
      <c r="AK863" s="131">
        <f t="shared" si="365"/>
        <v>169</v>
      </c>
      <c r="AL863" s="131">
        <f t="shared" si="366"/>
        <v>0</v>
      </c>
      <c r="AM863" s="131">
        <f t="shared" si="367"/>
        <v>0</v>
      </c>
      <c r="AN863" s="136">
        <f t="shared" si="368"/>
        <v>217</v>
      </c>
      <c r="AO863" s="133">
        <f t="shared" si="369"/>
        <v>0</v>
      </c>
      <c r="AP863" s="131">
        <f t="shared" si="370"/>
        <v>0</v>
      </c>
      <c r="AQ863" s="131">
        <f t="shared" si="371"/>
        <v>0</v>
      </c>
      <c r="AR863" s="131">
        <f t="shared" si="372"/>
        <v>0</v>
      </c>
      <c r="AS863" s="136">
        <f t="shared" si="373"/>
        <v>1</v>
      </c>
      <c r="AT863" s="133">
        <f t="shared" si="374"/>
        <v>1</v>
      </c>
      <c r="AU863" s="131">
        <f t="shared" si="375"/>
        <v>1</v>
      </c>
      <c r="AV863" s="131">
        <f t="shared" si="376"/>
        <v>0</v>
      </c>
      <c r="AW863" s="131">
        <f t="shared" si="377"/>
        <v>0</v>
      </c>
      <c r="AX863" s="136">
        <f t="shared" si="378"/>
        <v>0</v>
      </c>
      <c r="AY863" s="133">
        <f t="shared" si="379"/>
        <v>1.8</v>
      </c>
      <c r="AZ863" s="131">
        <f t="shared" si="380"/>
        <v>1</v>
      </c>
      <c r="BA863" s="131">
        <f t="shared" si="381"/>
        <v>0</v>
      </c>
      <c r="BB863" s="131">
        <f t="shared" si="382"/>
        <v>0</v>
      </c>
      <c r="BC863" s="132">
        <f t="shared" si="383"/>
        <v>1.2</v>
      </c>
    </row>
    <row r="864" spans="1:55" x14ac:dyDescent="0.25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49"/>
      <c r="G864" s="153">
        <f t="shared" si="360"/>
        <v>0</v>
      </c>
      <c r="H864" s="134">
        <f t="shared" si="361"/>
        <v>0</v>
      </c>
      <c r="I864" s="135">
        <f t="shared" si="362"/>
        <v>0</v>
      </c>
      <c r="J864" s="167">
        <f t="shared" si="363"/>
        <v>0</v>
      </c>
      <c r="K864" s="149"/>
      <c r="L864" s="130">
        <v>0</v>
      </c>
      <c r="M864" s="131">
        <v>0</v>
      </c>
      <c r="N864" s="131">
        <v>0</v>
      </c>
      <c r="O864" s="132">
        <v>0</v>
      </c>
      <c r="P864" s="149"/>
      <c r="Q864" s="133">
        <v>0</v>
      </c>
      <c r="R864" s="131">
        <v>0</v>
      </c>
      <c r="S864" s="131">
        <v>0</v>
      </c>
      <c r="T864" s="132">
        <v>0</v>
      </c>
      <c r="U864" s="149"/>
      <c r="V864" s="133">
        <v>0</v>
      </c>
      <c r="W864" s="131">
        <v>0</v>
      </c>
      <c r="X864" s="131">
        <v>0</v>
      </c>
      <c r="Y864" s="132">
        <v>0</v>
      </c>
      <c r="Z864" s="149"/>
      <c r="AA864" s="133">
        <v>0</v>
      </c>
      <c r="AB864" s="131">
        <v>0</v>
      </c>
      <c r="AC864" s="131">
        <v>0</v>
      </c>
      <c r="AD864" s="132">
        <v>0</v>
      </c>
      <c r="AE864" s="149"/>
      <c r="AF864" s="133">
        <v>0</v>
      </c>
      <c r="AG864" s="131">
        <v>0</v>
      </c>
      <c r="AH864" s="131">
        <v>0</v>
      </c>
      <c r="AI864" s="132">
        <v>0</v>
      </c>
      <c r="AJ864" s="133">
        <f t="shared" si="364"/>
        <v>0</v>
      </c>
      <c r="AK864" s="131">
        <f t="shared" si="365"/>
        <v>0</v>
      </c>
      <c r="AL864" s="131">
        <f t="shared" si="366"/>
        <v>0</v>
      </c>
      <c r="AM864" s="131">
        <f t="shared" si="367"/>
        <v>0</v>
      </c>
      <c r="AN864" s="136">
        <f t="shared" si="368"/>
        <v>0</v>
      </c>
      <c r="AO864" s="133">
        <f t="shared" si="369"/>
        <v>0</v>
      </c>
      <c r="AP864" s="131">
        <f t="shared" si="370"/>
        <v>0</v>
      </c>
      <c r="AQ864" s="131">
        <f t="shared" si="371"/>
        <v>0</v>
      </c>
      <c r="AR864" s="131">
        <f t="shared" si="372"/>
        <v>0</v>
      </c>
      <c r="AS864" s="136">
        <f t="shared" si="373"/>
        <v>0</v>
      </c>
      <c r="AT864" s="133">
        <f t="shared" si="374"/>
        <v>0</v>
      </c>
      <c r="AU864" s="131">
        <f t="shared" si="375"/>
        <v>0</v>
      </c>
      <c r="AV864" s="131">
        <f t="shared" si="376"/>
        <v>0</v>
      </c>
      <c r="AW864" s="131">
        <f t="shared" si="377"/>
        <v>0</v>
      </c>
      <c r="AX864" s="136">
        <f t="shared" si="378"/>
        <v>0</v>
      </c>
      <c r="AY864" s="133">
        <f t="shared" si="379"/>
        <v>0</v>
      </c>
      <c r="AZ864" s="131">
        <f t="shared" si="380"/>
        <v>0</v>
      </c>
      <c r="BA864" s="131">
        <f t="shared" si="381"/>
        <v>0</v>
      </c>
      <c r="BB864" s="131">
        <f t="shared" si="382"/>
        <v>0</v>
      </c>
      <c r="BC864" s="132">
        <f t="shared" si="383"/>
        <v>0</v>
      </c>
    </row>
    <row r="865" spans="1:55" x14ac:dyDescent="0.25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49"/>
      <c r="G865" s="153">
        <f t="shared" si="360"/>
        <v>0</v>
      </c>
      <c r="H865" s="134">
        <f t="shared" si="361"/>
        <v>0</v>
      </c>
      <c r="I865" s="135">
        <f t="shared" si="362"/>
        <v>0</v>
      </c>
      <c r="J865" s="167">
        <f t="shared" si="363"/>
        <v>0</v>
      </c>
      <c r="K865" s="149"/>
      <c r="L865" s="130">
        <v>0</v>
      </c>
      <c r="M865" s="131">
        <v>0</v>
      </c>
      <c r="N865" s="131">
        <v>0</v>
      </c>
      <c r="O865" s="132">
        <v>0</v>
      </c>
      <c r="P865" s="149"/>
      <c r="Q865" s="133">
        <v>0</v>
      </c>
      <c r="R865" s="131">
        <v>0</v>
      </c>
      <c r="S865" s="131">
        <v>0</v>
      </c>
      <c r="T865" s="132">
        <v>0</v>
      </c>
      <c r="U865" s="149"/>
      <c r="V865" s="133">
        <v>0</v>
      </c>
      <c r="W865" s="131">
        <v>0</v>
      </c>
      <c r="X865" s="131">
        <v>0</v>
      </c>
      <c r="Y865" s="132">
        <v>0</v>
      </c>
      <c r="Z865" s="149"/>
      <c r="AA865" s="133">
        <v>0</v>
      </c>
      <c r="AB865" s="131">
        <v>0</v>
      </c>
      <c r="AC865" s="131">
        <v>0</v>
      </c>
      <c r="AD865" s="132">
        <v>0</v>
      </c>
      <c r="AE865" s="149"/>
      <c r="AF865" s="133">
        <v>0</v>
      </c>
      <c r="AG865" s="131">
        <v>0</v>
      </c>
      <c r="AH865" s="131">
        <v>0</v>
      </c>
      <c r="AI865" s="132">
        <v>0</v>
      </c>
      <c r="AJ865" s="133">
        <f t="shared" si="364"/>
        <v>0</v>
      </c>
      <c r="AK865" s="131">
        <f t="shared" si="365"/>
        <v>0</v>
      </c>
      <c r="AL865" s="131">
        <f t="shared" si="366"/>
        <v>0</v>
      </c>
      <c r="AM865" s="131">
        <f t="shared" si="367"/>
        <v>0</v>
      </c>
      <c r="AN865" s="136">
        <f t="shared" si="368"/>
        <v>0</v>
      </c>
      <c r="AO865" s="133">
        <f t="shared" si="369"/>
        <v>0</v>
      </c>
      <c r="AP865" s="131">
        <f t="shared" si="370"/>
        <v>0</v>
      </c>
      <c r="AQ865" s="131">
        <f t="shared" si="371"/>
        <v>0</v>
      </c>
      <c r="AR865" s="131">
        <f t="shared" si="372"/>
        <v>0</v>
      </c>
      <c r="AS865" s="136">
        <f t="shared" si="373"/>
        <v>0</v>
      </c>
      <c r="AT865" s="133">
        <f t="shared" si="374"/>
        <v>0</v>
      </c>
      <c r="AU865" s="131">
        <f t="shared" si="375"/>
        <v>0</v>
      </c>
      <c r="AV865" s="131">
        <f t="shared" si="376"/>
        <v>0</v>
      </c>
      <c r="AW865" s="131">
        <f t="shared" si="377"/>
        <v>0</v>
      </c>
      <c r="AX865" s="136">
        <f t="shared" si="378"/>
        <v>0</v>
      </c>
      <c r="AY865" s="133">
        <f t="shared" si="379"/>
        <v>0</v>
      </c>
      <c r="AZ865" s="131">
        <f t="shared" si="380"/>
        <v>0</v>
      </c>
      <c r="BA865" s="131">
        <f t="shared" si="381"/>
        <v>0</v>
      </c>
      <c r="BB865" s="131">
        <f t="shared" si="382"/>
        <v>0</v>
      </c>
      <c r="BC865" s="132">
        <f t="shared" si="383"/>
        <v>0</v>
      </c>
    </row>
    <row r="866" spans="1:55" x14ac:dyDescent="0.25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49"/>
      <c r="G866" s="153">
        <f t="shared" si="360"/>
        <v>0</v>
      </c>
      <c r="H866" s="134">
        <f t="shared" si="361"/>
        <v>0</v>
      </c>
      <c r="I866" s="135">
        <f t="shared" si="362"/>
        <v>0</v>
      </c>
      <c r="J866" s="167">
        <f t="shared" si="363"/>
        <v>0</v>
      </c>
      <c r="K866" s="149"/>
      <c r="L866" s="130">
        <v>0</v>
      </c>
      <c r="M866" s="131">
        <v>0</v>
      </c>
      <c r="N866" s="131">
        <v>0</v>
      </c>
      <c r="O866" s="132">
        <v>0</v>
      </c>
      <c r="P866" s="149"/>
      <c r="Q866" s="133">
        <v>0</v>
      </c>
      <c r="R866" s="131">
        <v>0</v>
      </c>
      <c r="S866" s="131">
        <v>0</v>
      </c>
      <c r="T866" s="132">
        <v>0</v>
      </c>
      <c r="U866" s="149"/>
      <c r="V866" s="133">
        <v>0</v>
      </c>
      <c r="W866" s="131">
        <v>0</v>
      </c>
      <c r="X866" s="131">
        <v>0</v>
      </c>
      <c r="Y866" s="132">
        <v>0</v>
      </c>
      <c r="Z866" s="149"/>
      <c r="AA866" s="133">
        <v>0</v>
      </c>
      <c r="AB866" s="131">
        <v>0</v>
      </c>
      <c r="AC866" s="131">
        <v>0</v>
      </c>
      <c r="AD866" s="132">
        <v>0</v>
      </c>
      <c r="AE866" s="149"/>
      <c r="AF866" s="133">
        <v>0</v>
      </c>
      <c r="AG866" s="131">
        <v>0</v>
      </c>
      <c r="AH866" s="131">
        <v>0</v>
      </c>
      <c r="AI866" s="132">
        <v>0</v>
      </c>
      <c r="AJ866" s="133">
        <f t="shared" si="364"/>
        <v>0</v>
      </c>
      <c r="AK866" s="131">
        <f t="shared" si="365"/>
        <v>0</v>
      </c>
      <c r="AL866" s="131">
        <f t="shared" si="366"/>
        <v>0</v>
      </c>
      <c r="AM866" s="131">
        <f t="shared" si="367"/>
        <v>0</v>
      </c>
      <c r="AN866" s="136">
        <f t="shared" si="368"/>
        <v>0</v>
      </c>
      <c r="AO866" s="133">
        <f t="shared" si="369"/>
        <v>0</v>
      </c>
      <c r="AP866" s="131">
        <f t="shared" si="370"/>
        <v>0</v>
      </c>
      <c r="AQ866" s="131">
        <f t="shared" si="371"/>
        <v>0</v>
      </c>
      <c r="AR866" s="131">
        <f t="shared" si="372"/>
        <v>0</v>
      </c>
      <c r="AS866" s="136">
        <f t="shared" si="373"/>
        <v>0</v>
      </c>
      <c r="AT866" s="133">
        <f t="shared" si="374"/>
        <v>0</v>
      </c>
      <c r="AU866" s="131">
        <f t="shared" si="375"/>
        <v>0</v>
      </c>
      <c r="AV866" s="131">
        <f t="shared" si="376"/>
        <v>0</v>
      </c>
      <c r="AW866" s="131">
        <f t="shared" si="377"/>
        <v>0</v>
      </c>
      <c r="AX866" s="136">
        <f t="shared" si="378"/>
        <v>0</v>
      </c>
      <c r="AY866" s="133">
        <f t="shared" si="379"/>
        <v>0</v>
      </c>
      <c r="AZ866" s="131">
        <f t="shared" si="380"/>
        <v>0</v>
      </c>
      <c r="BA866" s="131">
        <f t="shared" si="381"/>
        <v>0</v>
      </c>
      <c r="BB866" s="131">
        <f t="shared" si="382"/>
        <v>0</v>
      </c>
      <c r="BC866" s="132">
        <f t="shared" si="383"/>
        <v>0</v>
      </c>
    </row>
    <row r="867" spans="1:55" x14ac:dyDescent="0.25">
      <c r="A867" s="138" t="s">
        <v>1803</v>
      </c>
      <c r="B867" s="131" t="s">
        <v>38</v>
      </c>
      <c r="C867" s="131" t="s">
        <v>1767</v>
      </c>
      <c r="D867" s="131" t="s">
        <v>1663</v>
      </c>
      <c r="E867" s="132" t="s">
        <v>1954</v>
      </c>
      <c r="F867" s="149"/>
      <c r="G867" s="153">
        <f t="shared" si="360"/>
        <v>1</v>
      </c>
      <c r="H867" s="134">
        <f t="shared" si="361"/>
        <v>0</v>
      </c>
      <c r="I867" s="135">
        <f t="shared" si="362"/>
        <v>1.6</v>
      </c>
      <c r="J867" s="167">
        <f t="shared" si="363"/>
        <v>162</v>
      </c>
      <c r="K867" s="149"/>
      <c r="L867" s="130">
        <v>0</v>
      </c>
      <c r="M867" s="131">
        <v>0</v>
      </c>
      <c r="N867" s="131">
        <v>0</v>
      </c>
      <c r="O867" s="132">
        <v>0</v>
      </c>
      <c r="P867" s="149"/>
      <c r="Q867" s="133">
        <v>0</v>
      </c>
      <c r="R867" s="131">
        <v>0</v>
      </c>
      <c r="S867" s="131">
        <v>0</v>
      </c>
      <c r="T867" s="132">
        <v>0</v>
      </c>
      <c r="U867" s="149"/>
      <c r="V867" s="133">
        <v>0</v>
      </c>
      <c r="W867" s="131">
        <v>0</v>
      </c>
      <c r="X867" s="131">
        <v>0</v>
      </c>
      <c r="Y867" s="132">
        <v>0</v>
      </c>
      <c r="Z867" s="149"/>
      <c r="AA867" s="133">
        <v>1</v>
      </c>
      <c r="AB867" s="131">
        <v>0</v>
      </c>
      <c r="AC867" s="131">
        <v>1.6</v>
      </c>
      <c r="AD867" s="132">
        <v>162</v>
      </c>
      <c r="AE867" s="149"/>
      <c r="AF867" s="133">
        <v>0</v>
      </c>
      <c r="AG867" s="131">
        <v>0</v>
      </c>
      <c r="AH867" s="131">
        <v>0</v>
      </c>
      <c r="AI867" s="132">
        <v>0</v>
      </c>
      <c r="AJ867" s="133">
        <f t="shared" si="364"/>
        <v>0</v>
      </c>
      <c r="AK867" s="131">
        <f t="shared" si="365"/>
        <v>0</v>
      </c>
      <c r="AL867" s="131">
        <f t="shared" si="366"/>
        <v>0</v>
      </c>
      <c r="AM867" s="131">
        <f t="shared" si="367"/>
        <v>162</v>
      </c>
      <c r="AN867" s="136">
        <f t="shared" si="368"/>
        <v>0</v>
      </c>
      <c r="AO867" s="133">
        <f t="shared" si="369"/>
        <v>0</v>
      </c>
      <c r="AP867" s="131">
        <f t="shared" si="370"/>
        <v>0</v>
      </c>
      <c r="AQ867" s="131">
        <f t="shared" si="371"/>
        <v>0</v>
      </c>
      <c r="AR867" s="131">
        <f t="shared" si="372"/>
        <v>1</v>
      </c>
      <c r="AS867" s="136">
        <f t="shared" si="373"/>
        <v>0</v>
      </c>
      <c r="AT867" s="133">
        <f t="shared" si="374"/>
        <v>0</v>
      </c>
      <c r="AU867" s="131">
        <f t="shared" si="375"/>
        <v>0</v>
      </c>
      <c r="AV867" s="131">
        <f t="shared" si="376"/>
        <v>0</v>
      </c>
      <c r="AW867" s="131">
        <f t="shared" si="377"/>
        <v>0</v>
      </c>
      <c r="AX867" s="136">
        <f t="shared" si="378"/>
        <v>0</v>
      </c>
      <c r="AY867" s="133">
        <f t="shared" si="379"/>
        <v>0</v>
      </c>
      <c r="AZ867" s="131">
        <f t="shared" si="380"/>
        <v>0</v>
      </c>
      <c r="BA867" s="131">
        <f t="shared" si="381"/>
        <v>0</v>
      </c>
      <c r="BB867" s="131">
        <f t="shared" si="382"/>
        <v>1.6</v>
      </c>
      <c r="BC867" s="132">
        <f t="shared" si="383"/>
        <v>0</v>
      </c>
    </row>
    <row r="868" spans="1:55" x14ac:dyDescent="0.25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49"/>
      <c r="G868" s="153">
        <f t="shared" si="360"/>
        <v>0</v>
      </c>
      <c r="H868" s="134">
        <f t="shared" si="361"/>
        <v>0</v>
      </c>
      <c r="I868" s="135">
        <f t="shared" si="362"/>
        <v>0</v>
      </c>
      <c r="J868" s="167">
        <f t="shared" si="363"/>
        <v>0</v>
      </c>
      <c r="K868" s="149"/>
      <c r="L868" s="130">
        <v>0</v>
      </c>
      <c r="M868" s="131">
        <v>0</v>
      </c>
      <c r="N868" s="131">
        <v>0</v>
      </c>
      <c r="O868" s="132">
        <v>0</v>
      </c>
      <c r="P868" s="149"/>
      <c r="Q868" s="133">
        <v>0</v>
      </c>
      <c r="R868" s="131">
        <v>0</v>
      </c>
      <c r="S868" s="131">
        <v>0</v>
      </c>
      <c r="T868" s="132">
        <v>0</v>
      </c>
      <c r="U868" s="149"/>
      <c r="V868" s="133">
        <v>0</v>
      </c>
      <c r="W868" s="131">
        <v>0</v>
      </c>
      <c r="X868" s="131">
        <v>0</v>
      </c>
      <c r="Y868" s="132">
        <v>0</v>
      </c>
      <c r="Z868" s="149"/>
      <c r="AA868" s="133">
        <v>0</v>
      </c>
      <c r="AB868" s="131">
        <v>0</v>
      </c>
      <c r="AC868" s="131">
        <v>0</v>
      </c>
      <c r="AD868" s="132">
        <v>0</v>
      </c>
      <c r="AE868" s="149"/>
      <c r="AF868" s="133">
        <v>0</v>
      </c>
      <c r="AG868" s="131">
        <v>0</v>
      </c>
      <c r="AH868" s="131">
        <v>0</v>
      </c>
      <c r="AI868" s="132">
        <v>0</v>
      </c>
      <c r="AJ868" s="133">
        <f t="shared" si="364"/>
        <v>0</v>
      </c>
      <c r="AK868" s="131">
        <f t="shared" si="365"/>
        <v>0</v>
      </c>
      <c r="AL868" s="131">
        <f t="shared" si="366"/>
        <v>0</v>
      </c>
      <c r="AM868" s="131">
        <f t="shared" si="367"/>
        <v>0</v>
      </c>
      <c r="AN868" s="136">
        <f t="shared" si="368"/>
        <v>0</v>
      </c>
      <c r="AO868" s="133">
        <f t="shared" si="369"/>
        <v>0</v>
      </c>
      <c r="AP868" s="131">
        <f t="shared" si="370"/>
        <v>0</v>
      </c>
      <c r="AQ868" s="131">
        <f t="shared" si="371"/>
        <v>0</v>
      </c>
      <c r="AR868" s="131">
        <f t="shared" si="372"/>
        <v>0</v>
      </c>
      <c r="AS868" s="136">
        <f t="shared" si="373"/>
        <v>0</v>
      </c>
      <c r="AT868" s="133">
        <f t="shared" si="374"/>
        <v>0</v>
      </c>
      <c r="AU868" s="131">
        <f t="shared" si="375"/>
        <v>0</v>
      </c>
      <c r="AV868" s="131">
        <f t="shared" si="376"/>
        <v>0</v>
      </c>
      <c r="AW868" s="131">
        <f t="shared" si="377"/>
        <v>0</v>
      </c>
      <c r="AX868" s="136">
        <f t="shared" si="378"/>
        <v>0</v>
      </c>
      <c r="AY868" s="133">
        <f t="shared" si="379"/>
        <v>0</v>
      </c>
      <c r="AZ868" s="131">
        <f t="shared" si="380"/>
        <v>0</v>
      </c>
      <c r="BA868" s="131">
        <f t="shared" si="381"/>
        <v>0</v>
      </c>
      <c r="BB868" s="131">
        <f t="shared" si="382"/>
        <v>0</v>
      </c>
      <c r="BC868" s="132">
        <f t="shared" si="383"/>
        <v>0</v>
      </c>
    </row>
    <row r="869" spans="1:55" x14ac:dyDescent="0.25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49"/>
      <c r="G869" s="153">
        <f t="shared" si="360"/>
        <v>0</v>
      </c>
      <c r="H869" s="134">
        <f t="shared" si="361"/>
        <v>6</v>
      </c>
      <c r="I869" s="135">
        <f t="shared" si="362"/>
        <v>35.200000000000003</v>
      </c>
      <c r="J869" s="167">
        <f t="shared" si="363"/>
        <v>828</v>
      </c>
      <c r="K869" s="149"/>
      <c r="L869" s="130">
        <v>0</v>
      </c>
      <c r="M869" s="131">
        <v>2</v>
      </c>
      <c r="N869" s="131">
        <v>11</v>
      </c>
      <c r="O869" s="132">
        <v>169</v>
      </c>
      <c r="P869" s="149"/>
      <c r="Q869" s="133">
        <v>0</v>
      </c>
      <c r="R869" s="131">
        <v>1</v>
      </c>
      <c r="S869" s="131">
        <v>4.7</v>
      </c>
      <c r="T869" s="132">
        <v>217</v>
      </c>
      <c r="U869" s="149"/>
      <c r="V869" s="133">
        <v>0</v>
      </c>
      <c r="W869" s="131">
        <v>0</v>
      </c>
      <c r="X869" s="131">
        <v>0</v>
      </c>
      <c r="Y869" s="132">
        <v>20</v>
      </c>
      <c r="Z869" s="149"/>
      <c r="AA869" s="133">
        <v>0</v>
      </c>
      <c r="AB869" s="131">
        <v>1</v>
      </c>
      <c r="AC869" s="131">
        <v>2.4</v>
      </c>
      <c r="AD869" s="132">
        <v>169</v>
      </c>
      <c r="AE869" s="149"/>
      <c r="AF869" s="133">
        <v>0</v>
      </c>
      <c r="AG869" s="131">
        <v>2</v>
      </c>
      <c r="AH869" s="131">
        <v>17.100000000000001</v>
      </c>
      <c r="AI869" s="132">
        <v>273</v>
      </c>
      <c r="AJ869" s="133">
        <f t="shared" si="364"/>
        <v>169</v>
      </c>
      <c r="AK869" s="131">
        <f t="shared" si="365"/>
        <v>217</v>
      </c>
      <c r="AL869" s="131">
        <f t="shared" si="366"/>
        <v>20</v>
      </c>
      <c r="AM869" s="131">
        <f t="shared" si="367"/>
        <v>169</v>
      </c>
      <c r="AN869" s="136">
        <f t="shared" si="368"/>
        <v>273</v>
      </c>
      <c r="AO869" s="133">
        <f t="shared" si="369"/>
        <v>0</v>
      </c>
      <c r="AP869" s="131">
        <f t="shared" si="370"/>
        <v>0</v>
      </c>
      <c r="AQ869" s="131">
        <f t="shared" si="371"/>
        <v>0</v>
      </c>
      <c r="AR869" s="131">
        <f t="shared" si="372"/>
        <v>0</v>
      </c>
      <c r="AS869" s="136">
        <f t="shared" si="373"/>
        <v>0</v>
      </c>
      <c r="AT869" s="133">
        <f t="shared" si="374"/>
        <v>2</v>
      </c>
      <c r="AU869" s="131">
        <f t="shared" si="375"/>
        <v>1</v>
      </c>
      <c r="AV869" s="131">
        <f t="shared" si="376"/>
        <v>0</v>
      </c>
      <c r="AW869" s="131">
        <f t="shared" si="377"/>
        <v>1</v>
      </c>
      <c r="AX869" s="136">
        <f t="shared" si="378"/>
        <v>2</v>
      </c>
      <c r="AY869" s="133">
        <f t="shared" si="379"/>
        <v>11</v>
      </c>
      <c r="AZ869" s="131">
        <f t="shared" si="380"/>
        <v>4.7</v>
      </c>
      <c r="BA869" s="131">
        <f t="shared" si="381"/>
        <v>0</v>
      </c>
      <c r="BB869" s="131">
        <f t="shared" si="382"/>
        <v>2.4</v>
      </c>
      <c r="BC869" s="132">
        <f t="shared" si="383"/>
        <v>17.100000000000001</v>
      </c>
    </row>
    <row r="870" spans="1:55" x14ac:dyDescent="0.25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49"/>
      <c r="G870" s="153">
        <f t="shared" si="360"/>
        <v>0</v>
      </c>
      <c r="H870" s="134">
        <f t="shared" si="361"/>
        <v>1</v>
      </c>
      <c r="I870" s="135">
        <f t="shared" si="362"/>
        <v>15.1</v>
      </c>
      <c r="J870" s="167">
        <f t="shared" si="363"/>
        <v>190</v>
      </c>
      <c r="K870" s="149"/>
      <c r="L870" s="130">
        <v>0</v>
      </c>
      <c r="M870" s="131">
        <v>1</v>
      </c>
      <c r="N870" s="131">
        <v>15.1</v>
      </c>
      <c r="O870" s="132">
        <v>190</v>
      </c>
      <c r="P870" s="149"/>
      <c r="Q870" s="133">
        <v>0</v>
      </c>
      <c r="R870" s="131">
        <v>0</v>
      </c>
      <c r="S870" s="131">
        <v>0</v>
      </c>
      <c r="T870" s="132">
        <v>0</v>
      </c>
      <c r="U870" s="149"/>
      <c r="V870" s="133">
        <v>0</v>
      </c>
      <c r="W870" s="131">
        <v>0</v>
      </c>
      <c r="X870" s="131">
        <v>0</v>
      </c>
      <c r="Y870" s="132">
        <v>0</v>
      </c>
      <c r="Z870" s="149"/>
      <c r="AA870" s="133">
        <v>0</v>
      </c>
      <c r="AB870" s="131">
        <v>0</v>
      </c>
      <c r="AC870" s="131">
        <v>0</v>
      </c>
      <c r="AD870" s="132">
        <v>0</v>
      </c>
      <c r="AE870" s="149"/>
      <c r="AF870" s="133">
        <v>0</v>
      </c>
      <c r="AG870" s="131">
        <v>0</v>
      </c>
      <c r="AH870" s="131">
        <v>0</v>
      </c>
      <c r="AI870" s="132">
        <v>0</v>
      </c>
      <c r="AJ870" s="133">
        <f t="shared" si="364"/>
        <v>190</v>
      </c>
      <c r="AK870" s="131">
        <f t="shared" si="365"/>
        <v>0</v>
      </c>
      <c r="AL870" s="131">
        <f t="shared" si="366"/>
        <v>0</v>
      </c>
      <c r="AM870" s="131">
        <f t="shared" si="367"/>
        <v>0</v>
      </c>
      <c r="AN870" s="136">
        <f t="shared" si="368"/>
        <v>0</v>
      </c>
      <c r="AO870" s="133">
        <f t="shared" si="369"/>
        <v>0</v>
      </c>
      <c r="AP870" s="131">
        <f t="shared" si="370"/>
        <v>0</v>
      </c>
      <c r="AQ870" s="131">
        <f t="shared" si="371"/>
        <v>0</v>
      </c>
      <c r="AR870" s="131">
        <f t="shared" si="372"/>
        <v>0</v>
      </c>
      <c r="AS870" s="136">
        <f t="shared" si="373"/>
        <v>0</v>
      </c>
      <c r="AT870" s="133">
        <f t="shared" si="374"/>
        <v>1</v>
      </c>
      <c r="AU870" s="131">
        <f t="shared" si="375"/>
        <v>0</v>
      </c>
      <c r="AV870" s="131">
        <f t="shared" si="376"/>
        <v>0</v>
      </c>
      <c r="AW870" s="131">
        <f t="shared" si="377"/>
        <v>0</v>
      </c>
      <c r="AX870" s="136">
        <f t="shared" si="378"/>
        <v>0</v>
      </c>
      <c r="AY870" s="133">
        <f t="shared" si="379"/>
        <v>15.1</v>
      </c>
      <c r="AZ870" s="131">
        <f t="shared" si="380"/>
        <v>0</v>
      </c>
      <c r="BA870" s="131">
        <f t="shared" si="381"/>
        <v>0</v>
      </c>
      <c r="BB870" s="131">
        <f t="shared" si="382"/>
        <v>0</v>
      </c>
      <c r="BC870" s="132">
        <f t="shared" si="383"/>
        <v>0</v>
      </c>
    </row>
    <row r="871" spans="1:55" x14ac:dyDescent="0.25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1311</v>
      </c>
      <c r="F871" s="149"/>
      <c r="G871" s="153">
        <f t="shared" si="360"/>
        <v>0</v>
      </c>
      <c r="H871" s="134">
        <f t="shared" si="361"/>
        <v>0</v>
      </c>
      <c r="I871" s="135">
        <f t="shared" si="362"/>
        <v>0</v>
      </c>
      <c r="J871" s="167">
        <f t="shared" si="363"/>
        <v>20</v>
      </c>
      <c r="K871" s="149"/>
      <c r="L871" s="130">
        <v>0</v>
      </c>
      <c r="M871" s="131">
        <v>0</v>
      </c>
      <c r="N871" s="131">
        <v>0</v>
      </c>
      <c r="O871" s="132">
        <v>0</v>
      </c>
      <c r="P871" s="149"/>
      <c r="Q871" s="133">
        <v>0</v>
      </c>
      <c r="R871" s="131">
        <v>0</v>
      </c>
      <c r="S871" s="131">
        <v>0</v>
      </c>
      <c r="T871" s="132">
        <v>20</v>
      </c>
      <c r="U871" s="149"/>
      <c r="V871" s="133">
        <v>0</v>
      </c>
      <c r="W871" s="131">
        <v>0</v>
      </c>
      <c r="X871" s="131">
        <v>0</v>
      </c>
      <c r="Y871" s="132">
        <v>0</v>
      </c>
      <c r="Z871" s="149"/>
      <c r="AA871" s="133">
        <v>0</v>
      </c>
      <c r="AB871" s="131">
        <v>0</v>
      </c>
      <c r="AC871" s="131">
        <v>0</v>
      </c>
      <c r="AD871" s="132">
        <v>0</v>
      </c>
      <c r="AE871" s="149"/>
      <c r="AF871" s="133">
        <v>0</v>
      </c>
      <c r="AG871" s="131">
        <v>0</v>
      </c>
      <c r="AH871" s="131">
        <v>0</v>
      </c>
      <c r="AI871" s="132">
        <v>0</v>
      </c>
      <c r="AJ871" s="133">
        <f t="shared" si="364"/>
        <v>0</v>
      </c>
      <c r="AK871" s="131">
        <f t="shared" si="365"/>
        <v>20</v>
      </c>
      <c r="AL871" s="131">
        <f t="shared" si="366"/>
        <v>0</v>
      </c>
      <c r="AM871" s="131">
        <f t="shared" si="367"/>
        <v>0</v>
      </c>
      <c r="AN871" s="136">
        <f t="shared" si="368"/>
        <v>0</v>
      </c>
      <c r="AO871" s="133">
        <f t="shared" si="369"/>
        <v>0</v>
      </c>
      <c r="AP871" s="131">
        <f t="shared" si="370"/>
        <v>0</v>
      </c>
      <c r="AQ871" s="131">
        <f t="shared" si="371"/>
        <v>0</v>
      </c>
      <c r="AR871" s="131">
        <f t="shared" si="372"/>
        <v>0</v>
      </c>
      <c r="AS871" s="136">
        <f t="shared" si="373"/>
        <v>0</v>
      </c>
      <c r="AT871" s="133">
        <f t="shared" si="374"/>
        <v>0</v>
      </c>
      <c r="AU871" s="131">
        <f t="shared" si="375"/>
        <v>0</v>
      </c>
      <c r="AV871" s="131">
        <f t="shared" si="376"/>
        <v>0</v>
      </c>
      <c r="AW871" s="131">
        <f t="shared" si="377"/>
        <v>0</v>
      </c>
      <c r="AX871" s="136">
        <f t="shared" si="378"/>
        <v>0</v>
      </c>
      <c r="AY871" s="133">
        <f t="shared" si="379"/>
        <v>0</v>
      </c>
      <c r="AZ871" s="131">
        <f t="shared" si="380"/>
        <v>0</v>
      </c>
      <c r="BA871" s="131">
        <f t="shared" si="381"/>
        <v>0</v>
      </c>
      <c r="BB871" s="131">
        <f t="shared" si="382"/>
        <v>0</v>
      </c>
      <c r="BC871" s="132">
        <f t="shared" si="383"/>
        <v>0</v>
      </c>
    </row>
    <row r="872" spans="1:55" x14ac:dyDescent="0.25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49"/>
      <c r="G872" s="153">
        <f t="shared" si="360"/>
        <v>0</v>
      </c>
      <c r="H872" s="134">
        <f t="shared" si="361"/>
        <v>0</v>
      </c>
      <c r="I872" s="135">
        <f t="shared" si="362"/>
        <v>0</v>
      </c>
      <c r="J872" s="167">
        <f t="shared" si="363"/>
        <v>0</v>
      </c>
      <c r="K872" s="149"/>
      <c r="L872" s="130">
        <v>0</v>
      </c>
      <c r="M872" s="131">
        <v>0</v>
      </c>
      <c r="N872" s="131">
        <v>0</v>
      </c>
      <c r="O872" s="132">
        <v>0</v>
      </c>
      <c r="P872" s="149"/>
      <c r="Q872" s="133">
        <v>0</v>
      </c>
      <c r="R872" s="131">
        <v>0</v>
      </c>
      <c r="S872" s="131">
        <v>0</v>
      </c>
      <c r="T872" s="132">
        <v>0</v>
      </c>
      <c r="U872" s="149"/>
      <c r="V872" s="133">
        <v>0</v>
      </c>
      <c r="W872" s="131">
        <v>0</v>
      </c>
      <c r="X872" s="131">
        <v>0</v>
      </c>
      <c r="Y872" s="132">
        <v>0</v>
      </c>
      <c r="Z872" s="149"/>
      <c r="AA872" s="133">
        <v>0</v>
      </c>
      <c r="AB872" s="131">
        <v>0</v>
      </c>
      <c r="AC872" s="131">
        <v>0</v>
      </c>
      <c r="AD872" s="132">
        <v>0</v>
      </c>
      <c r="AE872" s="149"/>
      <c r="AF872" s="133">
        <v>0</v>
      </c>
      <c r="AG872" s="131">
        <v>0</v>
      </c>
      <c r="AH872" s="131">
        <v>0</v>
      </c>
      <c r="AI872" s="132">
        <v>0</v>
      </c>
      <c r="AJ872" s="133">
        <f t="shared" si="364"/>
        <v>0</v>
      </c>
      <c r="AK872" s="131">
        <f t="shared" si="365"/>
        <v>0</v>
      </c>
      <c r="AL872" s="131">
        <f t="shared" si="366"/>
        <v>0</v>
      </c>
      <c r="AM872" s="131">
        <f t="shared" si="367"/>
        <v>0</v>
      </c>
      <c r="AN872" s="136">
        <f t="shared" si="368"/>
        <v>0</v>
      </c>
      <c r="AO872" s="133">
        <f t="shared" si="369"/>
        <v>0</v>
      </c>
      <c r="AP872" s="131">
        <f t="shared" si="370"/>
        <v>0</v>
      </c>
      <c r="AQ872" s="131">
        <f t="shared" si="371"/>
        <v>0</v>
      </c>
      <c r="AR872" s="131">
        <f t="shared" si="372"/>
        <v>0</v>
      </c>
      <c r="AS872" s="136">
        <f t="shared" si="373"/>
        <v>0</v>
      </c>
      <c r="AT872" s="133">
        <f t="shared" si="374"/>
        <v>0</v>
      </c>
      <c r="AU872" s="131">
        <f t="shared" si="375"/>
        <v>0</v>
      </c>
      <c r="AV872" s="131">
        <f t="shared" si="376"/>
        <v>0</v>
      </c>
      <c r="AW872" s="131">
        <f t="shared" si="377"/>
        <v>0</v>
      </c>
      <c r="AX872" s="136">
        <f t="shared" si="378"/>
        <v>0</v>
      </c>
      <c r="AY872" s="133">
        <f t="shared" si="379"/>
        <v>0</v>
      </c>
      <c r="AZ872" s="131">
        <f t="shared" si="380"/>
        <v>0</v>
      </c>
      <c r="BA872" s="131">
        <f t="shared" si="381"/>
        <v>0</v>
      </c>
      <c r="BB872" s="131">
        <f t="shared" si="382"/>
        <v>0</v>
      </c>
      <c r="BC872" s="132">
        <f t="shared" si="383"/>
        <v>0</v>
      </c>
    </row>
    <row r="873" spans="1:55" x14ac:dyDescent="0.25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49"/>
      <c r="G873" s="153">
        <f t="shared" si="360"/>
        <v>0</v>
      </c>
      <c r="H873" s="134">
        <f t="shared" si="361"/>
        <v>0</v>
      </c>
      <c r="I873" s="135">
        <f t="shared" si="362"/>
        <v>0</v>
      </c>
      <c r="J873" s="167">
        <f t="shared" si="363"/>
        <v>20</v>
      </c>
      <c r="K873" s="149"/>
      <c r="L873" s="130">
        <v>0</v>
      </c>
      <c r="M873" s="131">
        <v>0</v>
      </c>
      <c r="N873" s="131">
        <v>0</v>
      </c>
      <c r="O873" s="132">
        <v>0</v>
      </c>
      <c r="P873" s="149"/>
      <c r="Q873" s="133">
        <v>0</v>
      </c>
      <c r="R873" s="131">
        <v>0</v>
      </c>
      <c r="S873" s="131">
        <v>0</v>
      </c>
      <c r="T873" s="132">
        <v>20</v>
      </c>
      <c r="U873" s="149"/>
      <c r="V873" s="133">
        <v>0</v>
      </c>
      <c r="W873" s="131">
        <v>0</v>
      </c>
      <c r="X873" s="131">
        <v>0</v>
      </c>
      <c r="Y873" s="132">
        <v>0</v>
      </c>
      <c r="Z873" s="149"/>
      <c r="AA873" s="133">
        <v>0</v>
      </c>
      <c r="AB873" s="131">
        <v>0</v>
      </c>
      <c r="AC873" s="131">
        <v>0</v>
      </c>
      <c r="AD873" s="132">
        <v>0</v>
      </c>
      <c r="AE873" s="149"/>
      <c r="AF873" s="133">
        <v>0</v>
      </c>
      <c r="AG873" s="131">
        <v>0</v>
      </c>
      <c r="AH873" s="131">
        <v>0</v>
      </c>
      <c r="AI873" s="132">
        <v>0</v>
      </c>
      <c r="AJ873" s="133">
        <f t="shared" si="364"/>
        <v>0</v>
      </c>
      <c r="AK873" s="131">
        <f t="shared" si="365"/>
        <v>20</v>
      </c>
      <c r="AL873" s="131">
        <f t="shared" si="366"/>
        <v>0</v>
      </c>
      <c r="AM873" s="131">
        <f t="shared" si="367"/>
        <v>0</v>
      </c>
      <c r="AN873" s="136">
        <f t="shared" si="368"/>
        <v>0</v>
      </c>
      <c r="AO873" s="133">
        <f t="shared" si="369"/>
        <v>0</v>
      </c>
      <c r="AP873" s="131">
        <f t="shared" si="370"/>
        <v>0</v>
      </c>
      <c r="AQ873" s="131">
        <f t="shared" si="371"/>
        <v>0</v>
      </c>
      <c r="AR873" s="131">
        <f t="shared" si="372"/>
        <v>0</v>
      </c>
      <c r="AS873" s="136">
        <f t="shared" si="373"/>
        <v>0</v>
      </c>
      <c r="AT873" s="133">
        <f t="shared" si="374"/>
        <v>0</v>
      </c>
      <c r="AU873" s="131">
        <f t="shared" si="375"/>
        <v>0</v>
      </c>
      <c r="AV873" s="131">
        <f t="shared" si="376"/>
        <v>0</v>
      </c>
      <c r="AW873" s="131">
        <f t="shared" si="377"/>
        <v>0</v>
      </c>
      <c r="AX873" s="136">
        <f t="shared" si="378"/>
        <v>0</v>
      </c>
      <c r="AY873" s="133">
        <f t="shared" si="379"/>
        <v>0</v>
      </c>
      <c r="AZ873" s="131">
        <f t="shared" si="380"/>
        <v>0</v>
      </c>
      <c r="BA873" s="131">
        <f t="shared" si="381"/>
        <v>0</v>
      </c>
      <c r="BB873" s="131">
        <f t="shared" si="382"/>
        <v>0</v>
      </c>
      <c r="BC873" s="132">
        <f t="shared" si="383"/>
        <v>0</v>
      </c>
    </row>
    <row r="874" spans="1:55" x14ac:dyDescent="0.25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49"/>
      <c r="G874" s="153">
        <f t="shared" si="360"/>
        <v>0</v>
      </c>
      <c r="H874" s="134">
        <f t="shared" si="361"/>
        <v>0</v>
      </c>
      <c r="I874" s="135">
        <f t="shared" si="362"/>
        <v>0</v>
      </c>
      <c r="J874" s="167">
        <f t="shared" si="363"/>
        <v>0</v>
      </c>
      <c r="K874" s="149"/>
      <c r="L874" s="130">
        <v>0</v>
      </c>
      <c r="M874" s="131">
        <v>0</v>
      </c>
      <c r="N874" s="131">
        <v>0</v>
      </c>
      <c r="O874" s="132">
        <v>0</v>
      </c>
      <c r="P874" s="149"/>
      <c r="Q874" s="133">
        <v>0</v>
      </c>
      <c r="R874" s="131">
        <v>0</v>
      </c>
      <c r="S874" s="131">
        <v>0</v>
      </c>
      <c r="T874" s="132">
        <v>0</v>
      </c>
      <c r="U874" s="149"/>
      <c r="V874" s="133">
        <v>0</v>
      </c>
      <c r="W874" s="131">
        <v>0</v>
      </c>
      <c r="X874" s="131">
        <v>0</v>
      </c>
      <c r="Y874" s="132">
        <v>0</v>
      </c>
      <c r="Z874" s="149"/>
      <c r="AA874" s="133">
        <v>0</v>
      </c>
      <c r="AB874" s="131">
        <v>0</v>
      </c>
      <c r="AC874" s="131">
        <v>0</v>
      </c>
      <c r="AD874" s="132">
        <v>0</v>
      </c>
      <c r="AE874" s="149"/>
      <c r="AF874" s="133">
        <v>0</v>
      </c>
      <c r="AG874" s="131">
        <v>0</v>
      </c>
      <c r="AH874" s="131">
        <v>0</v>
      </c>
      <c r="AI874" s="132">
        <v>0</v>
      </c>
      <c r="AJ874" s="133">
        <f t="shared" si="364"/>
        <v>0</v>
      </c>
      <c r="AK874" s="131">
        <f t="shared" si="365"/>
        <v>0</v>
      </c>
      <c r="AL874" s="131">
        <f t="shared" si="366"/>
        <v>0</v>
      </c>
      <c r="AM874" s="131">
        <f t="shared" si="367"/>
        <v>0</v>
      </c>
      <c r="AN874" s="136">
        <f t="shared" si="368"/>
        <v>0</v>
      </c>
      <c r="AO874" s="133">
        <f t="shared" si="369"/>
        <v>0</v>
      </c>
      <c r="AP874" s="131">
        <f t="shared" si="370"/>
        <v>0</v>
      </c>
      <c r="AQ874" s="131">
        <f t="shared" si="371"/>
        <v>0</v>
      </c>
      <c r="AR874" s="131">
        <f t="shared" si="372"/>
        <v>0</v>
      </c>
      <c r="AS874" s="136">
        <f t="shared" si="373"/>
        <v>0</v>
      </c>
      <c r="AT874" s="133">
        <f t="shared" si="374"/>
        <v>0</v>
      </c>
      <c r="AU874" s="131">
        <f t="shared" si="375"/>
        <v>0</v>
      </c>
      <c r="AV874" s="131">
        <f t="shared" si="376"/>
        <v>0</v>
      </c>
      <c r="AW874" s="131">
        <f t="shared" si="377"/>
        <v>0</v>
      </c>
      <c r="AX874" s="136">
        <f t="shared" si="378"/>
        <v>0</v>
      </c>
      <c r="AY874" s="133">
        <f t="shared" si="379"/>
        <v>0</v>
      </c>
      <c r="AZ874" s="131">
        <f t="shared" si="380"/>
        <v>0</v>
      </c>
      <c r="BA874" s="131">
        <f t="shared" si="381"/>
        <v>0</v>
      </c>
      <c r="BB874" s="131">
        <f t="shared" si="382"/>
        <v>0</v>
      </c>
      <c r="BC874" s="132">
        <f t="shared" si="383"/>
        <v>0</v>
      </c>
    </row>
    <row r="875" spans="1:55" x14ac:dyDescent="0.25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49"/>
      <c r="G875" s="153">
        <f t="shared" si="360"/>
        <v>2</v>
      </c>
      <c r="H875" s="134">
        <f t="shared" si="361"/>
        <v>5</v>
      </c>
      <c r="I875" s="135">
        <f t="shared" si="362"/>
        <v>17.100000000000001</v>
      </c>
      <c r="J875" s="167">
        <f t="shared" si="363"/>
        <v>199</v>
      </c>
      <c r="K875" s="149"/>
      <c r="L875" s="130">
        <v>2</v>
      </c>
      <c r="M875" s="131">
        <v>5</v>
      </c>
      <c r="N875" s="131">
        <v>17.100000000000001</v>
      </c>
      <c r="O875" s="132">
        <v>199</v>
      </c>
      <c r="P875" s="149"/>
      <c r="Q875" s="133">
        <v>0</v>
      </c>
      <c r="R875" s="131">
        <v>0</v>
      </c>
      <c r="S875" s="131">
        <v>0</v>
      </c>
      <c r="T875" s="132">
        <v>0</v>
      </c>
      <c r="U875" s="149"/>
      <c r="V875" s="133">
        <v>0</v>
      </c>
      <c r="W875" s="131">
        <v>0</v>
      </c>
      <c r="X875" s="131">
        <v>0</v>
      </c>
      <c r="Y875" s="132">
        <v>0</v>
      </c>
      <c r="Z875" s="149"/>
      <c r="AA875" s="133">
        <v>0</v>
      </c>
      <c r="AB875" s="131">
        <v>0</v>
      </c>
      <c r="AC875" s="131">
        <v>0</v>
      </c>
      <c r="AD875" s="132">
        <v>0</v>
      </c>
      <c r="AE875" s="149"/>
      <c r="AF875" s="133">
        <v>0</v>
      </c>
      <c r="AG875" s="131">
        <v>0</v>
      </c>
      <c r="AH875" s="131">
        <v>0</v>
      </c>
      <c r="AI875" s="132">
        <v>0</v>
      </c>
      <c r="AJ875" s="133">
        <f t="shared" si="364"/>
        <v>199</v>
      </c>
      <c r="AK875" s="131">
        <f t="shared" si="365"/>
        <v>0</v>
      </c>
      <c r="AL875" s="131">
        <f t="shared" si="366"/>
        <v>0</v>
      </c>
      <c r="AM875" s="131">
        <f t="shared" si="367"/>
        <v>0</v>
      </c>
      <c r="AN875" s="136">
        <f t="shared" si="368"/>
        <v>0</v>
      </c>
      <c r="AO875" s="133">
        <f t="shared" si="369"/>
        <v>2</v>
      </c>
      <c r="AP875" s="131">
        <f t="shared" si="370"/>
        <v>0</v>
      </c>
      <c r="AQ875" s="131">
        <f t="shared" si="371"/>
        <v>0</v>
      </c>
      <c r="AR875" s="131">
        <f t="shared" si="372"/>
        <v>0</v>
      </c>
      <c r="AS875" s="136">
        <f t="shared" si="373"/>
        <v>0</v>
      </c>
      <c r="AT875" s="133">
        <f t="shared" si="374"/>
        <v>5</v>
      </c>
      <c r="AU875" s="131">
        <f t="shared" si="375"/>
        <v>0</v>
      </c>
      <c r="AV875" s="131">
        <f t="shared" si="376"/>
        <v>0</v>
      </c>
      <c r="AW875" s="131">
        <f t="shared" si="377"/>
        <v>0</v>
      </c>
      <c r="AX875" s="136">
        <f t="shared" si="378"/>
        <v>0</v>
      </c>
      <c r="AY875" s="133">
        <f t="shared" si="379"/>
        <v>17.100000000000001</v>
      </c>
      <c r="AZ875" s="131">
        <f t="shared" si="380"/>
        <v>0</v>
      </c>
      <c r="BA875" s="131">
        <f t="shared" si="381"/>
        <v>0</v>
      </c>
      <c r="BB875" s="131">
        <f t="shared" si="382"/>
        <v>0</v>
      </c>
      <c r="BC875" s="132">
        <f t="shared" si="383"/>
        <v>0</v>
      </c>
    </row>
    <row r="876" spans="1:55" x14ac:dyDescent="0.25">
      <c r="A876" s="138" t="s">
        <v>1845</v>
      </c>
      <c r="B876" s="131" t="s">
        <v>43</v>
      </c>
      <c r="C876" s="131" t="s">
        <v>1149</v>
      </c>
      <c r="D876" s="131" t="s">
        <v>1891</v>
      </c>
      <c r="E876" s="132" t="s">
        <v>1311</v>
      </c>
      <c r="F876" s="149"/>
      <c r="G876" s="153">
        <f t="shared" si="360"/>
        <v>0</v>
      </c>
      <c r="H876" s="134">
        <f t="shared" si="361"/>
        <v>4</v>
      </c>
      <c r="I876" s="135">
        <f t="shared" si="362"/>
        <v>28.800000000000004</v>
      </c>
      <c r="J876" s="167">
        <f t="shared" si="363"/>
        <v>426</v>
      </c>
      <c r="K876" s="149"/>
      <c r="L876" s="130">
        <v>0</v>
      </c>
      <c r="M876" s="131">
        <v>3</v>
      </c>
      <c r="N876" s="131">
        <v>19.700000000000003</v>
      </c>
      <c r="O876" s="132">
        <v>210</v>
      </c>
      <c r="P876" s="149"/>
      <c r="Q876" s="133">
        <v>0</v>
      </c>
      <c r="R876" s="131">
        <v>0</v>
      </c>
      <c r="S876" s="131">
        <v>0</v>
      </c>
      <c r="T876" s="132">
        <v>0</v>
      </c>
      <c r="U876" s="149"/>
      <c r="V876" s="133">
        <v>0</v>
      </c>
      <c r="W876" s="131">
        <v>0</v>
      </c>
      <c r="X876" s="131">
        <v>0</v>
      </c>
      <c r="Y876" s="132">
        <v>0</v>
      </c>
      <c r="Z876" s="149"/>
      <c r="AA876" s="133">
        <v>0</v>
      </c>
      <c r="AB876" s="131">
        <v>1</v>
      </c>
      <c r="AC876" s="131">
        <v>9.1</v>
      </c>
      <c r="AD876" s="132">
        <v>196</v>
      </c>
      <c r="AE876" s="149"/>
      <c r="AF876" s="133">
        <v>0</v>
      </c>
      <c r="AG876" s="131">
        <v>0</v>
      </c>
      <c r="AH876" s="131">
        <v>0</v>
      </c>
      <c r="AI876" s="132">
        <v>20</v>
      </c>
      <c r="AJ876" s="133">
        <f t="shared" si="364"/>
        <v>210</v>
      </c>
      <c r="AK876" s="131">
        <f t="shared" si="365"/>
        <v>0</v>
      </c>
      <c r="AL876" s="131">
        <f t="shared" si="366"/>
        <v>0</v>
      </c>
      <c r="AM876" s="131">
        <f t="shared" si="367"/>
        <v>196</v>
      </c>
      <c r="AN876" s="136">
        <f t="shared" si="368"/>
        <v>20</v>
      </c>
      <c r="AO876" s="133">
        <f t="shared" si="369"/>
        <v>0</v>
      </c>
      <c r="AP876" s="131">
        <f t="shared" si="370"/>
        <v>0</v>
      </c>
      <c r="AQ876" s="131">
        <f t="shared" si="371"/>
        <v>0</v>
      </c>
      <c r="AR876" s="131">
        <f t="shared" si="372"/>
        <v>0</v>
      </c>
      <c r="AS876" s="136">
        <f t="shared" si="373"/>
        <v>0</v>
      </c>
      <c r="AT876" s="133">
        <f t="shared" si="374"/>
        <v>3</v>
      </c>
      <c r="AU876" s="131">
        <f t="shared" si="375"/>
        <v>0</v>
      </c>
      <c r="AV876" s="131">
        <f t="shared" si="376"/>
        <v>0</v>
      </c>
      <c r="AW876" s="131">
        <f t="shared" si="377"/>
        <v>1</v>
      </c>
      <c r="AX876" s="136">
        <f t="shared" si="378"/>
        <v>0</v>
      </c>
      <c r="AY876" s="133">
        <f t="shared" si="379"/>
        <v>19.700000000000003</v>
      </c>
      <c r="AZ876" s="131">
        <f t="shared" si="380"/>
        <v>0</v>
      </c>
      <c r="BA876" s="131">
        <f t="shared" si="381"/>
        <v>0</v>
      </c>
      <c r="BB876" s="131">
        <f t="shared" si="382"/>
        <v>9.1</v>
      </c>
      <c r="BC876" s="132">
        <f t="shared" si="383"/>
        <v>0</v>
      </c>
    </row>
    <row r="877" spans="1:55" x14ac:dyDescent="0.25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49"/>
      <c r="G877" s="153">
        <f t="shared" si="360"/>
        <v>0</v>
      </c>
      <c r="H877" s="134">
        <f t="shared" si="361"/>
        <v>4</v>
      </c>
      <c r="I877" s="135">
        <f t="shared" si="362"/>
        <v>28.7</v>
      </c>
      <c r="J877" s="167">
        <f t="shared" si="363"/>
        <v>437</v>
      </c>
      <c r="K877" s="149"/>
      <c r="L877" s="130">
        <v>0</v>
      </c>
      <c r="M877" s="131">
        <v>2</v>
      </c>
      <c r="N877" s="131">
        <v>8.5</v>
      </c>
      <c r="O877" s="132">
        <v>155</v>
      </c>
      <c r="P877" s="149"/>
      <c r="Q877" s="133">
        <v>0</v>
      </c>
      <c r="R877" s="131">
        <v>0</v>
      </c>
      <c r="S877" s="131">
        <v>0</v>
      </c>
      <c r="T877" s="132">
        <v>20</v>
      </c>
      <c r="U877" s="149"/>
      <c r="V877" s="133">
        <v>0</v>
      </c>
      <c r="W877" s="131">
        <v>0</v>
      </c>
      <c r="X877" s="131">
        <v>0</v>
      </c>
      <c r="Y877" s="132">
        <v>20</v>
      </c>
      <c r="Z877" s="149"/>
      <c r="AA877" s="133">
        <v>0</v>
      </c>
      <c r="AB877" s="131">
        <v>2</v>
      </c>
      <c r="AC877" s="131">
        <v>20.2</v>
      </c>
      <c r="AD877" s="132">
        <v>242</v>
      </c>
      <c r="AE877" s="149"/>
      <c r="AF877" s="133">
        <v>0</v>
      </c>
      <c r="AG877" s="131">
        <v>0</v>
      </c>
      <c r="AH877" s="131">
        <v>0</v>
      </c>
      <c r="AI877" s="132">
        <v>20</v>
      </c>
      <c r="AJ877" s="133">
        <f t="shared" si="364"/>
        <v>155</v>
      </c>
      <c r="AK877" s="131">
        <f t="shared" si="365"/>
        <v>20</v>
      </c>
      <c r="AL877" s="131">
        <f t="shared" si="366"/>
        <v>20</v>
      </c>
      <c r="AM877" s="131">
        <f t="shared" si="367"/>
        <v>242</v>
      </c>
      <c r="AN877" s="136">
        <f t="shared" si="368"/>
        <v>20</v>
      </c>
      <c r="AO877" s="133">
        <f t="shared" si="369"/>
        <v>0</v>
      </c>
      <c r="AP877" s="131">
        <f t="shared" si="370"/>
        <v>0</v>
      </c>
      <c r="AQ877" s="131">
        <f t="shared" si="371"/>
        <v>0</v>
      </c>
      <c r="AR877" s="131">
        <f t="shared" si="372"/>
        <v>0</v>
      </c>
      <c r="AS877" s="136">
        <f t="shared" si="373"/>
        <v>0</v>
      </c>
      <c r="AT877" s="133">
        <f t="shared" si="374"/>
        <v>2</v>
      </c>
      <c r="AU877" s="131">
        <f t="shared" si="375"/>
        <v>0</v>
      </c>
      <c r="AV877" s="131">
        <f t="shared" si="376"/>
        <v>0</v>
      </c>
      <c r="AW877" s="131">
        <f t="shared" si="377"/>
        <v>2</v>
      </c>
      <c r="AX877" s="136">
        <f t="shared" si="378"/>
        <v>0</v>
      </c>
      <c r="AY877" s="133">
        <f t="shared" si="379"/>
        <v>8.5</v>
      </c>
      <c r="AZ877" s="131">
        <f t="shared" si="380"/>
        <v>0</v>
      </c>
      <c r="BA877" s="131">
        <f t="shared" si="381"/>
        <v>0</v>
      </c>
      <c r="BB877" s="131">
        <f t="shared" si="382"/>
        <v>20.2</v>
      </c>
      <c r="BC877" s="132">
        <f t="shared" si="383"/>
        <v>0</v>
      </c>
    </row>
    <row r="878" spans="1:55" x14ac:dyDescent="0.25">
      <c r="A878" s="215" t="s">
        <v>1847</v>
      </c>
      <c r="B878" s="131" t="s">
        <v>42</v>
      </c>
      <c r="C878" s="131" t="s">
        <v>189</v>
      </c>
      <c r="D878" s="131" t="s">
        <v>1893</v>
      </c>
      <c r="E878" s="131" t="s">
        <v>1955</v>
      </c>
      <c r="F878" s="149"/>
      <c r="G878" s="134">
        <f t="shared" si="360"/>
        <v>4</v>
      </c>
      <c r="H878" s="134">
        <f t="shared" si="361"/>
        <v>1</v>
      </c>
      <c r="I878" s="135">
        <f t="shared" si="362"/>
        <v>4.0999999999999996</v>
      </c>
      <c r="J878" s="216">
        <f t="shared" si="363"/>
        <v>457</v>
      </c>
      <c r="K878" s="149"/>
      <c r="L878" s="131">
        <v>0</v>
      </c>
      <c r="M878" s="131">
        <v>0</v>
      </c>
      <c r="N878" s="131">
        <v>0</v>
      </c>
      <c r="O878" s="131">
        <v>0</v>
      </c>
      <c r="P878" s="149"/>
      <c r="Q878" s="131">
        <v>0</v>
      </c>
      <c r="R878" s="131">
        <v>1</v>
      </c>
      <c r="S878" s="131">
        <v>1.8</v>
      </c>
      <c r="T878" s="131">
        <v>183</v>
      </c>
      <c r="U878" s="149"/>
      <c r="V878" s="131">
        <v>4</v>
      </c>
      <c r="W878" s="131">
        <v>0</v>
      </c>
      <c r="X878" s="131">
        <v>2.2999999999999998</v>
      </c>
      <c r="Y878" s="131">
        <v>274</v>
      </c>
      <c r="Z878" s="149"/>
      <c r="AA878" s="131">
        <v>0</v>
      </c>
      <c r="AB878" s="131">
        <v>0</v>
      </c>
      <c r="AC878" s="131">
        <v>0</v>
      </c>
      <c r="AD878" s="131">
        <v>0</v>
      </c>
      <c r="AE878" s="149"/>
      <c r="AF878" s="131">
        <v>0</v>
      </c>
      <c r="AG878" s="131">
        <v>0</v>
      </c>
      <c r="AH878" s="131">
        <v>0</v>
      </c>
      <c r="AI878" s="131">
        <v>0</v>
      </c>
      <c r="AJ878" s="131">
        <f t="shared" si="364"/>
        <v>0</v>
      </c>
      <c r="AK878" s="131">
        <f t="shared" si="365"/>
        <v>183</v>
      </c>
      <c r="AL878" s="131">
        <f t="shared" si="366"/>
        <v>274</v>
      </c>
      <c r="AM878" s="131">
        <f t="shared" si="367"/>
        <v>0</v>
      </c>
      <c r="AN878" s="131">
        <f t="shared" si="368"/>
        <v>0</v>
      </c>
      <c r="AO878" s="131">
        <f t="shared" si="369"/>
        <v>0</v>
      </c>
      <c r="AP878" s="131">
        <f t="shared" si="370"/>
        <v>0</v>
      </c>
      <c r="AQ878" s="131">
        <f t="shared" si="371"/>
        <v>4</v>
      </c>
      <c r="AR878" s="131">
        <f t="shared" si="372"/>
        <v>0</v>
      </c>
      <c r="AS878" s="136">
        <f t="shared" si="373"/>
        <v>0</v>
      </c>
      <c r="AT878" s="131">
        <f t="shared" si="374"/>
        <v>0</v>
      </c>
      <c r="AU878" s="131">
        <f t="shared" si="375"/>
        <v>1</v>
      </c>
      <c r="AV878" s="131">
        <f t="shared" si="376"/>
        <v>0</v>
      </c>
      <c r="AW878" s="131">
        <f t="shared" si="377"/>
        <v>0</v>
      </c>
      <c r="AX878" s="131">
        <f t="shared" si="378"/>
        <v>0</v>
      </c>
      <c r="AY878" s="131">
        <f t="shared" si="379"/>
        <v>0</v>
      </c>
      <c r="AZ878" s="131">
        <f t="shared" si="380"/>
        <v>1.8</v>
      </c>
      <c r="BA878" s="131">
        <f t="shared" si="381"/>
        <v>2.2999999999999998</v>
      </c>
      <c r="BB878" s="131">
        <f t="shared" si="382"/>
        <v>0</v>
      </c>
      <c r="BC878" s="131">
        <f t="shared" si="383"/>
        <v>0</v>
      </c>
    </row>
    <row r="879" spans="1:55" x14ac:dyDescent="0.25">
      <c r="A879" s="215" t="s">
        <v>1848</v>
      </c>
      <c r="B879" s="131" t="s">
        <v>1292</v>
      </c>
      <c r="C879" s="131" t="s">
        <v>73</v>
      </c>
      <c r="D879" s="131" t="s">
        <v>1896</v>
      </c>
      <c r="E879" s="131" t="s">
        <v>1311</v>
      </c>
      <c r="F879" s="149"/>
      <c r="G879" s="134">
        <f t="shared" si="360"/>
        <v>0</v>
      </c>
      <c r="H879" s="134">
        <f t="shared" si="361"/>
        <v>3</v>
      </c>
      <c r="I879" s="135">
        <f t="shared" si="362"/>
        <v>8.8000000000000007</v>
      </c>
      <c r="J879" s="216">
        <f t="shared" si="363"/>
        <v>160</v>
      </c>
      <c r="K879" s="149"/>
      <c r="L879" s="131">
        <v>0</v>
      </c>
      <c r="M879" s="131">
        <v>3</v>
      </c>
      <c r="N879" s="131">
        <v>8.8000000000000007</v>
      </c>
      <c r="O879" s="131">
        <v>160</v>
      </c>
      <c r="P879" s="149"/>
      <c r="Q879" s="131">
        <v>0</v>
      </c>
      <c r="R879" s="131">
        <v>0</v>
      </c>
      <c r="S879" s="131">
        <v>0</v>
      </c>
      <c r="T879" s="131">
        <v>0</v>
      </c>
      <c r="U879" s="149"/>
      <c r="V879" s="131">
        <v>0</v>
      </c>
      <c r="W879" s="131">
        <v>0</v>
      </c>
      <c r="X879" s="131">
        <v>0</v>
      </c>
      <c r="Y879" s="131">
        <v>0</v>
      </c>
      <c r="Z879" s="149"/>
      <c r="AA879" s="131">
        <v>0</v>
      </c>
      <c r="AB879" s="131">
        <v>0</v>
      </c>
      <c r="AC879" s="131">
        <v>0</v>
      </c>
      <c r="AD879" s="131">
        <v>0</v>
      </c>
      <c r="AE879" s="149"/>
      <c r="AF879" s="131">
        <v>0</v>
      </c>
      <c r="AG879" s="131">
        <v>0</v>
      </c>
      <c r="AH879" s="131">
        <v>0</v>
      </c>
      <c r="AI879" s="131">
        <v>0</v>
      </c>
      <c r="AJ879" s="131">
        <f t="shared" si="364"/>
        <v>160</v>
      </c>
      <c r="AK879" s="131">
        <f t="shared" si="365"/>
        <v>0</v>
      </c>
      <c r="AL879" s="131">
        <f t="shared" si="366"/>
        <v>0</v>
      </c>
      <c r="AM879" s="131">
        <f t="shared" si="367"/>
        <v>0</v>
      </c>
      <c r="AN879" s="131">
        <f t="shared" si="368"/>
        <v>0</v>
      </c>
      <c r="AO879" s="131">
        <f t="shared" si="369"/>
        <v>0</v>
      </c>
      <c r="AP879" s="131">
        <f t="shared" si="370"/>
        <v>0</v>
      </c>
      <c r="AQ879" s="131">
        <f t="shared" si="371"/>
        <v>0</v>
      </c>
      <c r="AR879" s="131">
        <f t="shared" si="372"/>
        <v>0</v>
      </c>
      <c r="AS879" s="136">
        <f t="shared" si="373"/>
        <v>0</v>
      </c>
      <c r="AT879" s="131">
        <f t="shared" si="374"/>
        <v>3</v>
      </c>
      <c r="AU879" s="131">
        <f t="shared" si="375"/>
        <v>0</v>
      </c>
      <c r="AV879" s="131">
        <f t="shared" si="376"/>
        <v>0</v>
      </c>
      <c r="AW879" s="131">
        <f t="shared" si="377"/>
        <v>0</v>
      </c>
      <c r="AX879" s="131">
        <f t="shared" si="378"/>
        <v>0</v>
      </c>
      <c r="AY879" s="131">
        <f t="shared" si="379"/>
        <v>8.8000000000000007</v>
      </c>
      <c r="AZ879" s="131">
        <f t="shared" si="380"/>
        <v>0</v>
      </c>
      <c r="BA879" s="131">
        <f t="shared" si="381"/>
        <v>0</v>
      </c>
      <c r="BB879" s="131">
        <f t="shared" si="382"/>
        <v>0</v>
      </c>
      <c r="BC879" s="131">
        <f t="shared" si="383"/>
        <v>0</v>
      </c>
    </row>
    <row r="880" spans="1:55" x14ac:dyDescent="0.25">
      <c r="A880" s="215" t="s">
        <v>1849</v>
      </c>
      <c r="B880" s="131" t="s">
        <v>43</v>
      </c>
      <c r="C880" s="131" t="s">
        <v>307</v>
      </c>
      <c r="D880" s="131" t="s">
        <v>1898</v>
      </c>
      <c r="E880" s="131" t="s">
        <v>1313</v>
      </c>
      <c r="F880" s="149"/>
      <c r="G880" s="134">
        <f t="shared" si="360"/>
        <v>0</v>
      </c>
      <c r="H880" s="134">
        <f t="shared" si="361"/>
        <v>0</v>
      </c>
      <c r="I880" s="135">
        <f t="shared" si="362"/>
        <v>0</v>
      </c>
      <c r="J880" s="216">
        <f t="shared" si="363"/>
        <v>40</v>
      </c>
      <c r="K880" s="149"/>
      <c r="L880" s="131">
        <v>0</v>
      </c>
      <c r="M880" s="131">
        <v>0</v>
      </c>
      <c r="N880" s="131">
        <v>0</v>
      </c>
      <c r="O880" s="131">
        <v>0</v>
      </c>
      <c r="P880" s="149"/>
      <c r="Q880" s="131">
        <v>0</v>
      </c>
      <c r="R880" s="131">
        <v>0</v>
      </c>
      <c r="S880" s="131">
        <v>0</v>
      </c>
      <c r="T880" s="131">
        <v>20</v>
      </c>
      <c r="U880" s="149"/>
      <c r="V880" s="131">
        <v>0</v>
      </c>
      <c r="W880" s="131">
        <v>0</v>
      </c>
      <c r="X880" s="131">
        <v>0</v>
      </c>
      <c r="Y880" s="131">
        <v>0</v>
      </c>
      <c r="Z880" s="149"/>
      <c r="AA880" s="131">
        <v>0</v>
      </c>
      <c r="AB880" s="131">
        <v>0</v>
      </c>
      <c r="AC880" s="131">
        <v>0</v>
      </c>
      <c r="AD880" s="131">
        <v>0</v>
      </c>
      <c r="AE880" s="149"/>
      <c r="AF880" s="131">
        <v>0</v>
      </c>
      <c r="AG880" s="131">
        <v>0</v>
      </c>
      <c r="AH880" s="131">
        <v>0</v>
      </c>
      <c r="AI880" s="131">
        <v>20</v>
      </c>
      <c r="AJ880" s="131">
        <f t="shared" si="364"/>
        <v>0</v>
      </c>
      <c r="AK880" s="131">
        <f t="shared" si="365"/>
        <v>20</v>
      </c>
      <c r="AL880" s="131">
        <f t="shared" si="366"/>
        <v>0</v>
      </c>
      <c r="AM880" s="131">
        <f t="shared" si="367"/>
        <v>0</v>
      </c>
      <c r="AN880" s="131">
        <f t="shared" si="368"/>
        <v>20</v>
      </c>
      <c r="AO880" s="131">
        <f t="shared" si="369"/>
        <v>0</v>
      </c>
      <c r="AP880" s="131">
        <f t="shared" si="370"/>
        <v>0</v>
      </c>
      <c r="AQ880" s="131">
        <f t="shared" si="371"/>
        <v>0</v>
      </c>
      <c r="AR880" s="131">
        <f t="shared" si="372"/>
        <v>0</v>
      </c>
      <c r="AS880" s="136">
        <f t="shared" si="373"/>
        <v>0</v>
      </c>
      <c r="AT880" s="131">
        <f t="shared" si="374"/>
        <v>0</v>
      </c>
      <c r="AU880" s="131">
        <f t="shared" si="375"/>
        <v>0</v>
      </c>
      <c r="AV880" s="131">
        <f t="shared" si="376"/>
        <v>0</v>
      </c>
      <c r="AW880" s="131">
        <f t="shared" si="377"/>
        <v>0</v>
      </c>
      <c r="AX880" s="131">
        <f t="shared" si="378"/>
        <v>0</v>
      </c>
      <c r="AY880" s="131">
        <f t="shared" si="379"/>
        <v>0</v>
      </c>
      <c r="AZ880" s="131">
        <f t="shared" si="380"/>
        <v>0</v>
      </c>
      <c r="BA880" s="131">
        <f t="shared" si="381"/>
        <v>0</v>
      </c>
      <c r="BB880" s="131">
        <f t="shared" si="382"/>
        <v>0</v>
      </c>
      <c r="BC880" s="131">
        <f t="shared" si="383"/>
        <v>0</v>
      </c>
    </row>
    <row r="881" spans="1:55" x14ac:dyDescent="0.25">
      <c r="A881" s="215" t="s">
        <v>1850</v>
      </c>
      <c r="B881" s="131" t="s">
        <v>43</v>
      </c>
      <c r="C881" s="131" t="s">
        <v>172</v>
      </c>
      <c r="D881" s="131" t="s">
        <v>1900</v>
      </c>
      <c r="E881" s="131" t="s">
        <v>1312</v>
      </c>
      <c r="F881" s="149"/>
      <c r="G881" s="134">
        <f t="shared" si="360"/>
        <v>0</v>
      </c>
      <c r="H881" s="134">
        <f t="shared" si="361"/>
        <v>0</v>
      </c>
      <c r="I881" s="135">
        <f t="shared" si="362"/>
        <v>0</v>
      </c>
      <c r="J881" s="216">
        <f t="shared" si="363"/>
        <v>60</v>
      </c>
      <c r="K881" s="149"/>
      <c r="L881" s="131">
        <v>0</v>
      </c>
      <c r="M881" s="131">
        <v>0</v>
      </c>
      <c r="N881" s="131">
        <v>0</v>
      </c>
      <c r="O881" s="131">
        <v>0</v>
      </c>
      <c r="P881" s="149"/>
      <c r="Q881" s="131">
        <v>0</v>
      </c>
      <c r="R881" s="131">
        <v>0</v>
      </c>
      <c r="S881" s="131">
        <v>0</v>
      </c>
      <c r="T881" s="131">
        <v>20</v>
      </c>
      <c r="U881" s="149"/>
      <c r="V881" s="131">
        <v>0</v>
      </c>
      <c r="W881" s="131">
        <v>0</v>
      </c>
      <c r="X881" s="131">
        <v>0</v>
      </c>
      <c r="Y881" s="131">
        <v>20</v>
      </c>
      <c r="Z881" s="149"/>
      <c r="AA881" s="131">
        <v>0</v>
      </c>
      <c r="AB881" s="131">
        <v>0</v>
      </c>
      <c r="AC881" s="131">
        <v>0</v>
      </c>
      <c r="AD881" s="131">
        <v>0</v>
      </c>
      <c r="AE881" s="149"/>
      <c r="AF881" s="131">
        <v>0</v>
      </c>
      <c r="AG881" s="131">
        <v>0</v>
      </c>
      <c r="AH881" s="131">
        <v>0</v>
      </c>
      <c r="AI881" s="131">
        <v>20</v>
      </c>
      <c r="AJ881" s="131">
        <f t="shared" si="364"/>
        <v>0</v>
      </c>
      <c r="AK881" s="131">
        <f t="shared" si="365"/>
        <v>20</v>
      </c>
      <c r="AL881" s="131">
        <f t="shared" si="366"/>
        <v>20</v>
      </c>
      <c r="AM881" s="131">
        <f t="shared" si="367"/>
        <v>0</v>
      </c>
      <c r="AN881" s="131">
        <f t="shared" si="368"/>
        <v>20</v>
      </c>
      <c r="AO881" s="131">
        <f t="shared" si="369"/>
        <v>0</v>
      </c>
      <c r="AP881" s="131">
        <f t="shared" si="370"/>
        <v>0</v>
      </c>
      <c r="AQ881" s="131">
        <f t="shared" si="371"/>
        <v>0</v>
      </c>
      <c r="AR881" s="131">
        <f t="shared" si="372"/>
        <v>0</v>
      </c>
      <c r="AS881" s="136">
        <f t="shared" si="373"/>
        <v>0</v>
      </c>
      <c r="AT881" s="131">
        <f t="shared" si="374"/>
        <v>0</v>
      </c>
      <c r="AU881" s="131">
        <f t="shared" si="375"/>
        <v>0</v>
      </c>
      <c r="AV881" s="131">
        <f t="shared" si="376"/>
        <v>0</v>
      </c>
      <c r="AW881" s="131">
        <f t="shared" si="377"/>
        <v>0</v>
      </c>
      <c r="AX881" s="131">
        <f t="shared" si="378"/>
        <v>0</v>
      </c>
      <c r="AY881" s="131">
        <f t="shared" si="379"/>
        <v>0</v>
      </c>
      <c r="AZ881" s="131">
        <f t="shared" si="380"/>
        <v>0</v>
      </c>
      <c r="BA881" s="131">
        <f t="shared" si="381"/>
        <v>0</v>
      </c>
      <c r="BB881" s="131">
        <f t="shared" si="382"/>
        <v>0</v>
      </c>
      <c r="BC881" s="131">
        <f t="shared" si="383"/>
        <v>0</v>
      </c>
    </row>
    <row r="882" spans="1:55" x14ac:dyDescent="0.25">
      <c r="A882" s="215" t="s">
        <v>1851</v>
      </c>
      <c r="B882" s="131" t="s">
        <v>1529</v>
      </c>
      <c r="C882" s="131" t="s">
        <v>438</v>
      </c>
      <c r="D882" s="131" t="s">
        <v>1900</v>
      </c>
      <c r="E882" s="131" t="s">
        <v>1312</v>
      </c>
      <c r="F882" s="149"/>
      <c r="G882" s="134">
        <f t="shared" si="360"/>
        <v>0</v>
      </c>
      <c r="H882" s="134">
        <f t="shared" si="361"/>
        <v>1</v>
      </c>
      <c r="I882" s="135">
        <f t="shared" si="362"/>
        <v>89.7</v>
      </c>
      <c r="J882" s="216">
        <f t="shared" si="363"/>
        <v>339</v>
      </c>
      <c r="K882" s="149"/>
      <c r="L882" s="131">
        <v>0</v>
      </c>
      <c r="M882" s="131">
        <v>0</v>
      </c>
      <c r="N882" s="131">
        <v>0</v>
      </c>
      <c r="O882" s="131">
        <v>0</v>
      </c>
      <c r="P882" s="149"/>
      <c r="Q882" s="131">
        <v>0</v>
      </c>
      <c r="R882" s="131">
        <v>1</v>
      </c>
      <c r="S882" s="131">
        <v>89.7</v>
      </c>
      <c r="T882" s="131">
        <v>299</v>
      </c>
      <c r="U882" s="149"/>
      <c r="V882" s="131">
        <v>0</v>
      </c>
      <c r="W882" s="131">
        <v>0</v>
      </c>
      <c r="X882" s="131">
        <v>0</v>
      </c>
      <c r="Y882" s="131">
        <v>20</v>
      </c>
      <c r="Z882" s="149"/>
      <c r="AA882" s="131">
        <v>0</v>
      </c>
      <c r="AB882" s="131">
        <v>0</v>
      </c>
      <c r="AC882" s="131">
        <v>0</v>
      </c>
      <c r="AD882" s="131">
        <v>0</v>
      </c>
      <c r="AE882" s="149"/>
      <c r="AF882" s="131">
        <v>0</v>
      </c>
      <c r="AG882" s="131">
        <v>0</v>
      </c>
      <c r="AH882" s="131">
        <v>0</v>
      </c>
      <c r="AI882" s="131">
        <v>20</v>
      </c>
      <c r="AJ882" s="131">
        <f t="shared" si="364"/>
        <v>0</v>
      </c>
      <c r="AK882" s="131">
        <f t="shared" si="365"/>
        <v>299</v>
      </c>
      <c r="AL882" s="131">
        <f t="shared" si="366"/>
        <v>20</v>
      </c>
      <c r="AM882" s="131">
        <f t="shared" si="367"/>
        <v>0</v>
      </c>
      <c r="AN882" s="131">
        <f t="shared" si="368"/>
        <v>20</v>
      </c>
      <c r="AO882" s="131">
        <f t="shared" si="369"/>
        <v>0</v>
      </c>
      <c r="AP882" s="131">
        <f t="shared" si="370"/>
        <v>0</v>
      </c>
      <c r="AQ882" s="131">
        <f t="shared" si="371"/>
        <v>0</v>
      </c>
      <c r="AR882" s="131">
        <f t="shared" si="372"/>
        <v>0</v>
      </c>
      <c r="AS882" s="136">
        <f t="shared" si="373"/>
        <v>0</v>
      </c>
      <c r="AT882" s="131">
        <f t="shared" si="374"/>
        <v>0</v>
      </c>
      <c r="AU882" s="131">
        <f t="shared" si="375"/>
        <v>1</v>
      </c>
      <c r="AV882" s="131">
        <f t="shared" si="376"/>
        <v>0</v>
      </c>
      <c r="AW882" s="131">
        <f t="shared" si="377"/>
        <v>0</v>
      </c>
      <c r="AX882" s="131">
        <f t="shared" si="378"/>
        <v>0</v>
      </c>
      <c r="AY882" s="131">
        <f t="shared" si="379"/>
        <v>0</v>
      </c>
      <c r="AZ882" s="131">
        <f t="shared" si="380"/>
        <v>89.7</v>
      </c>
      <c r="BA882" s="131">
        <f t="shared" si="381"/>
        <v>0</v>
      </c>
      <c r="BB882" s="131">
        <f t="shared" si="382"/>
        <v>0</v>
      </c>
      <c r="BC882" s="131">
        <f t="shared" si="383"/>
        <v>0</v>
      </c>
    </row>
    <row r="883" spans="1:55" x14ac:dyDescent="0.25">
      <c r="A883" s="215" t="s">
        <v>1852</v>
      </c>
      <c r="B883" s="131" t="s">
        <v>1529</v>
      </c>
      <c r="C883" s="131" t="s">
        <v>1270</v>
      </c>
      <c r="D883" s="131" t="s">
        <v>1902</v>
      </c>
      <c r="E883" s="131" t="s">
        <v>1314</v>
      </c>
      <c r="F883" s="149"/>
      <c r="G883" s="134">
        <f t="shared" si="360"/>
        <v>0</v>
      </c>
      <c r="H883" s="134">
        <f t="shared" si="361"/>
        <v>0</v>
      </c>
      <c r="I883" s="135">
        <f t="shared" si="362"/>
        <v>0</v>
      </c>
      <c r="J883" s="216">
        <f t="shared" si="363"/>
        <v>0</v>
      </c>
      <c r="K883" s="149"/>
      <c r="L883" s="131">
        <v>0</v>
      </c>
      <c r="M883" s="131">
        <v>0</v>
      </c>
      <c r="N883" s="131">
        <v>0</v>
      </c>
      <c r="O883" s="131">
        <v>0</v>
      </c>
      <c r="P883" s="149"/>
      <c r="Q883" s="131">
        <v>0</v>
      </c>
      <c r="R883" s="131">
        <v>0</v>
      </c>
      <c r="S883" s="131">
        <v>0</v>
      </c>
      <c r="T883" s="131">
        <v>0</v>
      </c>
      <c r="U883" s="149"/>
      <c r="V883" s="131">
        <v>0</v>
      </c>
      <c r="W883" s="131">
        <v>0</v>
      </c>
      <c r="X883" s="131">
        <v>0</v>
      </c>
      <c r="Y883" s="131">
        <v>0</v>
      </c>
      <c r="Z883" s="149"/>
      <c r="AA883" s="131">
        <v>0</v>
      </c>
      <c r="AB883" s="131">
        <v>0</v>
      </c>
      <c r="AC883" s="131">
        <v>0</v>
      </c>
      <c r="AD883" s="131">
        <v>0</v>
      </c>
      <c r="AE883" s="149"/>
      <c r="AF883" s="131">
        <v>0</v>
      </c>
      <c r="AG883" s="131">
        <v>0</v>
      </c>
      <c r="AH883" s="131">
        <v>0</v>
      </c>
      <c r="AI883" s="131">
        <v>0</v>
      </c>
      <c r="AJ883" s="131">
        <f t="shared" si="364"/>
        <v>0</v>
      </c>
      <c r="AK883" s="131">
        <f t="shared" si="365"/>
        <v>0</v>
      </c>
      <c r="AL883" s="131">
        <f t="shared" si="366"/>
        <v>0</v>
      </c>
      <c r="AM883" s="131">
        <f t="shared" si="367"/>
        <v>0</v>
      </c>
      <c r="AN883" s="131">
        <f t="shared" si="368"/>
        <v>0</v>
      </c>
      <c r="AO883" s="131">
        <f t="shared" si="369"/>
        <v>0</v>
      </c>
      <c r="AP883" s="131">
        <f t="shared" si="370"/>
        <v>0</v>
      </c>
      <c r="AQ883" s="131">
        <f t="shared" si="371"/>
        <v>0</v>
      </c>
      <c r="AR883" s="131">
        <f t="shared" si="372"/>
        <v>0</v>
      </c>
      <c r="AS883" s="136">
        <f t="shared" si="373"/>
        <v>0</v>
      </c>
      <c r="AT883" s="131">
        <f t="shared" si="374"/>
        <v>0</v>
      </c>
      <c r="AU883" s="131">
        <f t="shared" si="375"/>
        <v>0</v>
      </c>
      <c r="AV883" s="131">
        <f t="shared" si="376"/>
        <v>0</v>
      </c>
      <c r="AW883" s="131">
        <f t="shared" si="377"/>
        <v>0</v>
      </c>
      <c r="AX883" s="131">
        <f t="shared" si="378"/>
        <v>0</v>
      </c>
      <c r="AY883" s="131">
        <f t="shared" si="379"/>
        <v>0</v>
      </c>
      <c r="AZ883" s="131">
        <f t="shared" si="380"/>
        <v>0</v>
      </c>
      <c r="BA883" s="131">
        <f t="shared" si="381"/>
        <v>0</v>
      </c>
      <c r="BB883" s="131">
        <f t="shared" si="382"/>
        <v>0</v>
      </c>
      <c r="BC883" s="131">
        <f t="shared" si="383"/>
        <v>0</v>
      </c>
    </row>
    <row r="884" spans="1:55" x14ac:dyDescent="0.25">
      <c r="A884" s="215" t="s">
        <v>1853</v>
      </c>
      <c r="B884" s="131" t="s">
        <v>43</v>
      </c>
      <c r="C884" s="131" t="s">
        <v>1903</v>
      </c>
      <c r="D884" s="131" t="s">
        <v>241</v>
      </c>
      <c r="E884" s="131" t="s">
        <v>1312</v>
      </c>
      <c r="F884" s="149"/>
      <c r="G884" s="134">
        <f t="shared" si="360"/>
        <v>1</v>
      </c>
      <c r="H884" s="134">
        <f t="shared" si="361"/>
        <v>2</v>
      </c>
      <c r="I884" s="135">
        <f t="shared" si="362"/>
        <v>7.3999999999999995</v>
      </c>
      <c r="J884" s="216">
        <f t="shared" si="363"/>
        <v>481</v>
      </c>
      <c r="K884" s="149"/>
      <c r="L884" s="131">
        <v>0</v>
      </c>
      <c r="M884" s="131">
        <v>0</v>
      </c>
      <c r="N884" s="131">
        <v>0</v>
      </c>
      <c r="O884" s="131">
        <v>0</v>
      </c>
      <c r="P884" s="149"/>
      <c r="Q884" s="131">
        <v>0</v>
      </c>
      <c r="R884" s="131">
        <v>2</v>
      </c>
      <c r="S884" s="131">
        <v>6.6</v>
      </c>
      <c r="T884" s="131">
        <v>235</v>
      </c>
      <c r="U884" s="149"/>
      <c r="V884" s="131">
        <v>0</v>
      </c>
      <c r="W884" s="131">
        <v>0</v>
      </c>
      <c r="X884" s="131">
        <v>0</v>
      </c>
      <c r="Y884" s="131">
        <v>20</v>
      </c>
      <c r="Z884" s="149"/>
      <c r="AA884" s="131">
        <v>0</v>
      </c>
      <c r="AB884" s="131">
        <v>0</v>
      </c>
      <c r="AC884" s="131">
        <v>0</v>
      </c>
      <c r="AD884" s="131">
        <v>20</v>
      </c>
      <c r="AE884" s="149"/>
      <c r="AF884" s="131">
        <v>1</v>
      </c>
      <c r="AG884" s="131">
        <v>0</v>
      </c>
      <c r="AH884" s="131">
        <v>0.8</v>
      </c>
      <c r="AI884" s="131">
        <v>206</v>
      </c>
      <c r="AJ884" s="131">
        <f t="shared" si="364"/>
        <v>0</v>
      </c>
      <c r="AK884" s="131">
        <f t="shared" si="365"/>
        <v>235</v>
      </c>
      <c r="AL884" s="131">
        <f t="shared" si="366"/>
        <v>20</v>
      </c>
      <c r="AM884" s="131">
        <f t="shared" si="367"/>
        <v>20</v>
      </c>
      <c r="AN884" s="131">
        <f t="shared" si="368"/>
        <v>206</v>
      </c>
      <c r="AO884" s="131">
        <f t="shared" si="369"/>
        <v>0</v>
      </c>
      <c r="AP884" s="131">
        <f t="shared" si="370"/>
        <v>0</v>
      </c>
      <c r="AQ884" s="131">
        <f t="shared" si="371"/>
        <v>0</v>
      </c>
      <c r="AR884" s="131">
        <f t="shared" si="372"/>
        <v>0</v>
      </c>
      <c r="AS884" s="136">
        <f t="shared" si="373"/>
        <v>1</v>
      </c>
      <c r="AT884" s="131">
        <f t="shared" si="374"/>
        <v>0</v>
      </c>
      <c r="AU884" s="131">
        <f t="shared" si="375"/>
        <v>2</v>
      </c>
      <c r="AV884" s="131">
        <f t="shared" si="376"/>
        <v>0</v>
      </c>
      <c r="AW884" s="131">
        <f t="shared" si="377"/>
        <v>0</v>
      </c>
      <c r="AX884" s="131">
        <f t="shared" si="378"/>
        <v>0</v>
      </c>
      <c r="AY884" s="131">
        <f t="shared" si="379"/>
        <v>0</v>
      </c>
      <c r="AZ884" s="131">
        <f t="shared" si="380"/>
        <v>6.6</v>
      </c>
      <c r="BA884" s="131">
        <f t="shared" si="381"/>
        <v>0</v>
      </c>
      <c r="BB884" s="131">
        <f t="shared" si="382"/>
        <v>0</v>
      </c>
      <c r="BC884" s="131">
        <f t="shared" si="383"/>
        <v>0.8</v>
      </c>
    </row>
    <row r="885" spans="1:55" x14ac:dyDescent="0.25">
      <c r="A885" s="215" t="s">
        <v>1953</v>
      </c>
      <c r="B885" s="131" t="s">
        <v>43</v>
      </c>
      <c r="C885" s="131" t="s">
        <v>1904</v>
      </c>
      <c r="D885" s="131" t="s">
        <v>946</v>
      </c>
      <c r="E885" s="131" t="s">
        <v>1312</v>
      </c>
      <c r="F885" s="149"/>
      <c r="G885" s="134">
        <f t="shared" si="360"/>
        <v>1</v>
      </c>
      <c r="H885" s="134">
        <f t="shared" si="361"/>
        <v>1</v>
      </c>
      <c r="I885" s="135">
        <f t="shared" si="362"/>
        <v>1.6</v>
      </c>
      <c r="J885" s="216">
        <f t="shared" si="363"/>
        <v>404</v>
      </c>
      <c r="K885" s="149"/>
      <c r="L885" s="131">
        <v>0</v>
      </c>
      <c r="M885" s="131">
        <v>0</v>
      </c>
      <c r="N885" s="131">
        <v>0</v>
      </c>
      <c r="O885" s="131">
        <v>0</v>
      </c>
      <c r="P885" s="149"/>
      <c r="Q885" s="131">
        <v>0</v>
      </c>
      <c r="R885" s="131">
        <v>1</v>
      </c>
      <c r="S885" s="131">
        <v>1</v>
      </c>
      <c r="T885" s="131">
        <v>169</v>
      </c>
      <c r="U885" s="149"/>
      <c r="V885" s="131">
        <v>1</v>
      </c>
      <c r="W885" s="131">
        <v>0</v>
      </c>
      <c r="X885" s="131">
        <v>0.6</v>
      </c>
      <c r="Y885" s="131">
        <v>235</v>
      </c>
      <c r="Z885" s="149"/>
      <c r="AA885" s="131">
        <v>0</v>
      </c>
      <c r="AB885" s="131">
        <v>0</v>
      </c>
      <c r="AC885" s="131">
        <v>0</v>
      </c>
      <c r="AD885" s="131">
        <v>0</v>
      </c>
      <c r="AE885" s="149"/>
      <c r="AF885" s="131">
        <v>0</v>
      </c>
      <c r="AG885" s="131">
        <v>0</v>
      </c>
      <c r="AH885" s="131">
        <v>0</v>
      </c>
      <c r="AI885" s="131">
        <v>0</v>
      </c>
      <c r="AJ885" s="131">
        <f t="shared" si="364"/>
        <v>0</v>
      </c>
      <c r="AK885" s="131">
        <f t="shared" si="365"/>
        <v>169</v>
      </c>
      <c r="AL885" s="131">
        <f t="shared" si="366"/>
        <v>235</v>
      </c>
      <c r="AM885" s="131">
        <f t="shared" si="367"/>
        <v>0</v>
      </c>
      <c r="AN885" s="131">
        <f t="shared" si="368"/>
        <v>0</v>
      </c>
      <c r="AO885" s="131">
        <f t="shared" si="369"/>
        <v>0</v>
      </c>
      <c r="AP885" s="131">
        <f t="shared" si="370"/>
        <v>0</v>
      </c>
      <c r="AQ885" s="131">
        <f t="shared" si="371"/>
        <v>1</v>
      </c>
      <c r="AR885" s="131">
        <f t="shared" si="372"/>
        <v>0</v>
      </c>
      <c r="AS885" s="136">
        <f t="shared" si="373"/>
        <v>0</v>
      </c>
      <c r="AT885" s="131">
        <f t="shared" si="374"/>
        <v>0</v>
      </c>
      <c r="AU885" s="131">
        <f t="shared" si="375"/>
        <v>1</v>
      </c>
      <c r="AV885" s="131">
        <f t="shared" si="376"/>
        <v>0</v>
      </c>
      <c r="AW885" s="131">
        <f t="shared" si="377"/>
        <v>0</v>
      </c>
      <c r="AX885" s="131">
        <f t="shared" si="378"/>
        <v>0</v>
      </c>
      <c r="AY885" s="131">
        <f t="shared" si="379"/>
        <v>0</v>
      </c>
      <c r="AZ885" s="131">
        <f t="shared" si="380"/>
        <v>1</v>
      </c>
      <c r="BA885" s="131">
        <f t="shared" si="381"/>
        <v>0.6</v>
      </c>
      <c r="BB885" s="131">
        <f t="shared" si="382"/>
        <v>0</v>
      </c>
      <c r="BC885" s="131">
        <f t="shared" si="383"/>
        <v>0</v>
      </c>
    </row>
  </sheetData>
  <autoFilter ref="A2:BC885" xr:uid="{8BF51411-9E76-417A-9B68-173D5253B760}">
    <sortState xmlns:xlrd2="http://schemas.microsoft.com/office/spreadsheetml/2017/richdata2" ref="A3:BC885">
      <sortCondition ref="A2:A885"/>
    </sortState>
  </autoFilter>
  <mergeCells count="10">
    <mergeCell ref="G1:J1"/>
    <mergeCell ref="AJ1:AN1"/>
    <mergeCell ref="AO1:AS1"/>
    <mergeCell ref="AT1:AX1"/>
    <mergeCell ref="AY1:BC1"/>
    <mergeCell ref="L1:O1"/>
    <mergeCell ref="Q1:T1"/>
    <mergeCell ref="V1:Y1"/>
    <mergeCell ref="AA1:AD1"/>
    <mergeCell ref="AF1:AI1"/>
  </mergeCells>
  <pageMargins left="0.25" right="0.25" top="0.25" bottom="0.25" header="0" footer="0"/>
  <pageSetup paperSize="9" scale="10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49D8-7291-4F8E-AC5D-3652398B0054}">
  <sheetPr>
    <pageSetUpPr fitToPage="1"/>
  </sheetPr>
  <dimension ref="A1:BC885"/>
  <sheetViews>
    <sheetView view="pageBreakPreview" topLeftCell="A2" zoomScale="60" zoomScaleNormal="70" workbookViewId="0">
      <selection activeCell="R22" sqref="R22"/>
    </sheetView>
  </sheetViews>
  <sheetFormatPr defaultColWidth="9.109375" defaultRowHeight="13.2" x14ac:dyDescent="0.25"/>
  <cols>
    <col min="1" max="1" width="10.88671875" style="32" customWidth="1"/>
    <col min="2" max="2" width="18.5546875" style="30" bestFit="1" customWidth="1"/>
    <col min="3" max="3" width="20.44140625" style="30" bestFit="1" customWidth="1"/>
    <col min="4" max="4" width="16.6640625" style="30" bestFit="1" customWidth="1"/>
    <col min="5" max="5" width="19.5546875" style="30" bestFit="1" customWidth="1"/>
    <col min="6" max="6" width="9.109375" style="30" customWidth="1"/>
    <col min="7" max="7" width="11.109375" style="30" customWidth="1"/>
    <col min="8" max="8" width="9.109375" style="30" customWidth="1"/>
    <col min="9" max="9" width="12.5546875" style="30" customWidth="1"/>
    <col min="10" max="10" width="0.88671875" style="30" customWidth="1"/>
    <col min="11" max="13" width="9.109375" style="30" customWidth="1"/>
    <col min="14" max="14" width="12.5546875" style="30" customWidth="1"/>
    <col min="15" max="15" width="0.88671875" style="30" customWidth="1"/>
    <col min="16" max="17" width="9.109375" style="30" customWidth="1"/>
    <col min="18" max="18" width="13.5546875" style="30" customWidth="1"/>
    <col min="19" max="19" width="16.88671875" style="30" customWidth="1"/>
    <col min="20" max="20" width="0.88671875" style="30" customWidth="1"/>
    <col min="21" max="21" width="13.109375" style="30" customWidth="1"/>
    <col min="22" max="22" width="14.5546875" style="30" customWidth="1"/>
    <col min="23" max="23" width="13.5546875" style="30" customWidth="1"/>
    <col min="24" max="24" width="16.88671875" style="30" customWidth="1"/>
    <col min="25" max="25" width="0.88671875" style="30" customWidth="1"/>
    <col min="26" max="26" width="13.109375" style="30" customWidth="1"/>
    <col min="27" max="27" width="14.5546875" style="30" customWidth="1"/>
    <col min="28" max="28" width="13.5546875" style="30" customWidth="1"/>
    <col min="29" max="29" width="16.88671875" style="30" customWidth="1"/>
    <col min="30" max="30" width="0.88671875" style="30" customWidth="1"/>
    <col min="31" max="31" width="13.109375" style="30" bestFit="1" customWidth="1"/>
    <col min="32" max="32" width="11.109375" style="30" customWidth="1"/>
    <col min="33" max="33" width="9.109375" style="43"/>
    <col min="34" max="34" width="9.6640625" style="148" customWidth="1"/>
    <col min="35" max="35" width="0.88671875" style="30" customWidth="1"/>
    <col min="36" max="16384" width="9.109375" style="30"/>
  </cols>
  <sheetData>
    <row r="1" spans="1:55" ht="13.8" thickBot="1" x14ac:dyDescent="0.3">
      <c r="F1" s="337" t="s">
        <v>2106</v>
      </c>
      <c r="G1" s="338"/>
      <c r="H1" s="338"/>
      <c r="I1" s="339"/>
      <c r="J1" s="149"/>
      <c r="K1" s="337" t="s">
        <v>2107</v>
      </c>
      <c r="L1" s="338"/>
      <c r="M1" s="338"/>
      <c r="N1" s="339"/>
      <c r="O1" s="149"/>
      <c r="P1" s="337" t="s">
        <v>2108</v>
      </c>
      <c r="Q1" s="338"/>
      <c r="R1" s="338"/>
      <c r="S1" s="339"/>
      <c r="T1" s="149"/>
      <c r="U1" s="337" t="s">
        <v>2109</v>
      </c>
      <c r="V1" s="338"/>
      <c r="W1" s="338"/>
      <c r="X1" s="339"/>
      <c r="Y1" s="149"/>
      <c r="Z1" s="337" t="s">
        <v>2110</v>
      </c>
      <c r="AA1" s="338"/>
      <c r="AB1" s="338"/>
      <c r="AC1" s="339"/>
      <c r="AD1" s="149"/>
      <c r="AE1" s="331" t="s">
        <v>2111</v>
      </c>
      <c r="AF1" s="332"/>
      <c r="AG1" s="332"/>
      <c r="AH1" s="333"/>
      <c r="AI1" s="149"/>
      <c r="AJ1" s="334" t="s">
        <v>2029</v>
      </c>
      <c r="AK1" s="335"/>
      <c r="AL1" s="335"/>
      <c r="AM1" s="335"/>
      <c r="AN1" s="336"/>
      <c r="AO1" s="334" t="s">
        <v>2031</v>
      </c>
      <c r="AP1" s="335"/>
      <c r="AQ1" s="335"/>
      <c r="AR1" s="335"/>
      <c r="AS1" s="336"/>
      <c r="AT1" s="334" t="s">
        <v>2030</v>
      </c>
      <c r="AU1" s="335"/>
      <c r="AV1" s="335"/>
      <c r="AW1" s="335"/>
      <c r="AX1" s="336"/>
      <c r="AY1" s="334" t="s">
        <v>492</v>
      </c>
      <c r="AZ1" s="335"/>
      <c r="BA1" s="335"/>
      <c r="BB1" s="335"/>
      <c r="BC1" s="336"/>
    </row>
    <row r="2" spans="1:55" s="137" customFormat="1" ht="27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43" t="s">
        <v>493</v>
      </c>
      <c r="G2" s="144" t="s">
        <v>1315</v>
      </c>
      <c r="H2" s="144" t="s">
        <v>1148</v>
      </c>
      <c r="I2" s="145" t="s">
        <v>2035</v>
      </c>
      <c r="J2" s="150"/>
      <c r="K2" s="147" t="s">
        <v>493</v>
      </c>
      <c r="L2" s="144" t="s">
        <v>1315</v>
      </c>
      <c r="M2" s="144" t="s">
        <v>1148</v>
      </c>
      <c r="N2" s="145" t="s">
        <v>2035</v>
      </c>
      <c r="O2" s="150"/>
      <c r="P2" s="147" t="s">
        <v>493</v>
      </c>
      <c r="Q2" s="144" t="s">
        <v>1315</v>
      </c>
      <c r="R2" s="144" t="s">
        <v>1148</v>
      </c>
      <c r="S2" s="145" t="s">
        <v>2035</v>
      </c>
      <c r="T2" s="150"/>
      <c r="U2" s="147" t="s">
        <v>493</v>
      </c>
      <c r="V2" s="144" t="s">
        <v>1315</v>
      </c>
      <c r="W2" s="144" t="s">
        <v>1148</v>
      </c>
      <c r="X2" s="145" t="s">
        <v>2035</v>
      </c>
      <c r="Y2" s="150"/>
      <c r="Z2" s="147" t="s">
        <v>493</v>
      </c>
      <c r="AA2" s="144" t="s">
        <v>1315</v>
      </c>
      <c r="AB2" s="144" t="s">
        <v>1148</v>
      </c>
      <c r="AC2" s="145" t="s">
        <v>2035</v>
      </c>
      <c r="AD2" s="150"/>
      <c r="AE2" s="147" t="s">
        <v>493</v>
      </c>
      <c r="AF2" s="144" t="s">
        <v>1315</v>
      </c>
      <c r="AG2" s="162" t="s">
        <v>1148</v>
      </c>
      <c r="AH2" s="165" t="s">
        <v>2036</v>
      </c>
      <c r="AI2" s="150"/>
      <c r="AJ2" s="154" t="s">
        <v>2106</v>
      </c>
      <c r="AK2" s="155" t="s">
        <v>2107</v>
      </c>
      <c r="AL2" s="155" t="s">
        <v>2108</v>
      </c>
      <c r="AM2" s="155" t="s">
        <v>2109</v>
      </c>
      <c r="AN2" s="156" t="s">
        <v>2110</v>
      </c>
      <c r="AO2" s="154" t="s">
        <v>2106</v>
      </c>
      <c r="AP2" s="155" t="s">
        <v>2107</v>
      </c>
      <c r="AQ2" s="155" t="s">
        <v>2108</v>
      </c>
      <c r="AR2" s="155" t="s">
        <v>2109</v>
      </c>
      <c r="AS2" s="156" t="s">
        <v>2110</v>
      </c>
      <c r="AT2" s="154" t="s">
        <v>2106</v>
      </c>
      <c r="AU2" s="155" t="s">
        <v>2107</v>
      </c>
      <c r="AV2" s="155" t="s">
        <v>2108</v>
      </c>
      <c r="AW2" s="155" t="s">
        <v>2109</v>
      </c>
      <c r="AX2" s="156" t="s">
        <v>2110</v>
      </c>
      <c r="AY2" s="169" t="s">
        <v>2106</v>
      </c>
      <c r="AZ2" s="170" t="s">
        <v>2107</v>
      </c>
      <c r="BA2" s="170" t="s">
        <v>2108</v>
      </c>
      <c r="BB2" s="170" t="s">
        <v>2109</v>
      </c>
      <c r="BC2" s="171" t="s">
        <v>2110</v>
      </c>
    </row>
    <row r="3" spans="1:55" x14ac:dyDescent="0.25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26">
        <v>0</v>
      </c>
      <c r="G3" s="127">
        <v>0</v>
      </c>
      <c r="H3" s="127">
        <v>0</v>
      </c>
      <c r="I3" s="128">
        <v>20</v>
      </c>
      <c r="J3" s="149"/>
      <c r="K3" s="129">
        <v>0</v>
      </c>
      <c r="L3" s="127">
        <v>0</v>
      </c>
      <c r="M3" s="127">
        <v>0</v>
      </c>
      <c r="N3" s="128">
        <v>0</v>
      </c>
      <c r="O3" s="149"/>
      <c r="P3" s="129">
        <v>0</v>
      </c>
      <c r="Q3" s="127">
        <v>0</v>
      </c>
      <c r="R3" s="127">
        <v>0</v>
      </c>
      <c r="S3" s="128">
        <v>20</v>
      </c>
      <c r="T3" s="149"/>
      <c r="U3" s="129">
        <v>0</v>
      </c>
      <c r="V3" s="127">
        <v>0</v>
      </c>
      <c r="W3" s="127">
        <v>0</v>
      </c>
      <c r="X3" s="128">
        <v>0</v>
      </c>
      <c r="Y3" s="149"/>
      <c r="Z3" s="129">
        <v>0</v>
      </c>
      <c r="AA3" s="127">
        <v>0</v>
      </c>
      <c r="AB3" s="127">
        <v>0</v>
      </c>
      <c r="AC3" s="128">
        <v>20</v>
      </c>
      <c r="AD3" s="149"/>
      <c r="AE3" s="151">
        <f t="shared" ref="AE3:AE66" si="0">LARGE(AO3:AS3,1)+LARGE(AO3:AS3,2)+LARGE(AO3:AS3,3)+LARGE(AO3:AS3,4)</f>
        <v>0</v>
      </c>
      <c r="AF3" s="152">
        <f t="shared" ref="AF3:AF66" si="1">LARGE(AT3:AX3,1)+LARGE(AT3:AX3,2)+LARGE(AT3:AX3,3)+LARGE(AT3:AX3,4)</f>
        <v>0</v>
      </c>
      <c r="AG3" s="163">
        <f t="shared" ref="AG3:AG66" si="2">LARGE(AY3:BC3,1)+LARGE(AY3:BC3,2)+LARGE(AY3:BC3,3)+LARGE(AY3:BC3,4)</f>
        <v>0</v>
      </c>
      <c r="AH3" s="166">
        <f t="shared" ref="AH3:AH66" si="3">LARGE(AJ3:AN3,1)+LARGE(AJ3:AN3,2)+LARGE(AJ3:AN3,3)+LARGE(AJ3:AN3,4)</f>
        <v>60</v>
      </c>
      <c r="AI3" s="149"/>
      <c r="AJ3" s="129">
        <f t="shared" ref="AJ3:AJ66" si="4">I3</f>
        <v>20</v>
      </c>
      <c r="AK3" s="127">
        <f t="shared" ref="AK3:AK66" si="5">N3</f>
        <v>0</v>
      </c>
      <c r="AL3" s="127">
        <f t="shared" ref="AL3:AL66" si="6">S3</f>
        <v>20</v>
      </c>
      <c r="AM3" s="127">
        <f t="shared" ref="AM3:AM66" si="7">X3</f>
        <v>0</v>
      </c>
      <c r="AN3" s="157">
        <f t="shared" ref="AN3:AN66" si="8">AC3</f>
        <v>20</v>
      </c>
      <c r="AO3" s="129">
        <f t="shared" ref="AO3:AO66" si="9">F3</f>
        <v>0</v>
      </c>
      <c r="AP3" s="127">
        <f t="shared" ref="AP3:AP66" si="10">K3</f>
        <v>0</v>
      </c>
      <c r="AQ3" s="127">
        <f t="shared" ref="AQ3:AQ66" si="11">P3</f>
        <v>0</v>
      </c>
      <c r="AR3" s="127">
        <f t="shared" ref="AR3:AR66" si="12">U3</f>
        <v>0</v>
      </c>
      <c r="AS3" s="157">
        <f t="shared" ref="AS3:AS66" si="13">U3</f>
        <v>0</v>
      </c>
      <c r="AT3" s="129">
        <f t="shared" ref="AT3:AT66" si="14">G3</f>
        <v>0</v>
      </c>
      <c r="AU3" s="127">
        <f t="shared" ref="AU3:AU66" si="15">L3</f>
        <v>0</v>
      </c>
      <c r="AV3" s="127">
        <f t="shared" ref="AV3:AV66" si="16">Q3</f>
        <v>0</v>
      </c>
      <c r="AW3" s="127">
        <f t="shared" ref="AW3:AW66" si="17">V3</f>
        <v>0</v>
      </c>
      <c r="AX3" s="157">
        <f t="shared" ref="AX3:AX66" si="18">AA3</f>
        <v>0</v>
      </c>
      <c r="AY3" s="129">
        <f t="shared" ref="AY3:AY66" si="19">H3</f>
        <v>0</v>
      </c>
      <c r="AZ3" s="127">
        <f t="shared" ref="AZ3:AZ66" si="20">M3</f>
        <v>0</v>
      </c>
      <c r="BA3" s="127">
        <f t="shared" ref="BA3:BA66" si="21">R3</f>
        <v>0</v>
      </c>
      <c r="BB3" s="127">
        <f t="shared" ref="BB3:BB66" si="22">W3</f>
        <v>0</v>
      </c>
      <c r="BC3" s="128">
        <f t="shared" ref="BC3:BC66" si="23">AB3</f>
        <v>0</v>
      </c>
    </row>
    <row r="4" spans="1:55" x14ac:dyDescent="0.25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1311</v>
      </c>
      <c r="F4" s="130">
        <v>0</v>
      </c>
      <c r="G4" s="131">
        <v>2</v>
      </c>
      <c r="H4" s="131">
        <v>42.1</v>
      </c>
      <c r="I4" s="132">
        <v>289</v>
      </c>
      <c r="J4" s="149"/>
      <c r="K4" s="133">
        <v>0</v>
      </c>
      <c r="L4" s="131">
        <v>0</v>
      </c>
      <c r="M4" s="131">
        <v>0</v>
      </c>
      <c r="N4" s="132">
        <v>20</v>
      </c>
      <c r="O4" s="149"/>
      <c r="P4" s="133">
        <v>0</v>
      </c>
      <c r="Q4" s="131">
        <v>0</v>
      </c>
      <c r="R4" s="131">
        <v>0</v>
      </c>
      <c r="S4" s="132">
        <v>20</v>
      </c>
      <c r="T4" s="149"/>
      <c r="U4" s="133">
        <v>0</v>
      </c>
      <c r="V4" s="131">
        <v>1</v>
      </c>
      <c r="W4" s="131">
        <v>11.8</v>
      </c>
      <c r="X4" s="132">
        <v>273</v>
      </c>
      <c r="Y4" s="149"/>
      <c r="Z4" s="133">
        <v>0</v>
      </c>
      <c r="AA4" s="131">
        <v>3</v>
      </c>
      <c r="AB4" s="131">
        <v>48.5</v>
      </c>
      <c r="AC4" s="132">
        <v>255</v>
      </c>
      <c r="AD4" s="149"/>
      <c r="AE4" s="153">
        <f t="shared" si="0"/>
        <v>0</v>
      </c>
      <c r="AF4" s="134">
        <f t="shared" si="1"/>
        <v>6</v>
      </c>
      <c r="AG4" s="135">
        <f t="shared" si="2"/>
        <v>102.39999999999999</v>
      </c>
      <c r="AH4" s="167">
        <f t="shared" si="3"/>
        <v>837</v>
      </c>
      <c r="AI4" s="149"/>
      <c r="AJ4" s="133">
        <f t="shared" si="4"/>
        <v>289</v>
      </c>
      <c r="AK4" s="131">
        <f t="shared" si="5"/>
        <v>20</v>
      </c>
      <c r="AL4" s="131">
        <f t="shared" si="6"/>
        <v>20</v>
      </c>
      <c r="AM4" s="131">
        <f t="shared" si="7"/>
        <v>273</v>
      </c>
      <c r="AN4" s="136">
        <f t="shared" si="8"/>
        <v>255</v>
      </c>
      <c r="AO4" s="133">
        <f t="shared" si="9"/>
        <v>0</v>
      </c>
      <c r="AP4" s="131">
        <f t="shared" si="10"/>
        <v>0</v>
      </c>
      <c r="AQ4" s="131">
        <f t="shared" si="11"/>
        <v>0</v>
      </c>
      <c r="AR4" s="131">
        <f t="shared" si="12"/>
        <v>0</v>
      </c>
      <c r="AS4" s="136">
        <f t="shared" si="13"/>
        <v>0</v>
      </c>
      <c r="AT4" s="133">
        <f t="shared" si="14"/>
        <v>2</v>
      </c>
      <c r="AU4" s="131">
        <f t="shared" si="15"/>
        <v>0</v>
      </c>
      <c r="AV4" s="131">
        <f t="shared" si="16"/>
        <v>0</v>
      </c>
      <c r="AW4" s="131">
        <f t="shared" si="17"/>
        <v>1</v>
      </c>
      <c r="AX4" s="136">
        <f t="shared" si="18"/>
        <v>3</v>
      </c>
      <c r="AY4" s="133">
        <f t="shared" si="19"/>
        <v>42.1</v>
      </c>
      <c r="AZ4" s="131">
        <f t="shared" si="20"/>
        <v>0</v>
      </c>
      <c r="BA4" s="131">
        <f t="shared" si="21"/>
        <v>0</v>
      </c>
      <c r="BB4" s="131">
        <f t="shared" si="22"/>
        <v>11.8</v>
      </c>
      <c r="BC4" s="132">
        <f t="shared" si="23"/>
        <v>48.5</v>
      </c>
    </row>
    <row r="5" spans="1:55" x14ac:dyDescent="0.25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30">
        <v>1</v>
      </c>
      <c r="G5" s="131">
        <v>0</v>
      </c>
      <c r="H5" s="131">
        <v>1.6</v>
      </c>
      <c r="I5" s="132">
        <v>154</v>
      </c>
      <c r="J5" s="149"/>
      <c r="K5" s="133">
        <v>0</v>
      </c>
      <c r="L5" s="131">
        <v>0</v>
      </c>
      <c r="M5" s="131">
        <v>0</v>
      </c>
      <c r="N5" s="132">
        <v>20</v>
      </c>
      <c r="O5" s="149"/>
      <c r="P5" s="133">
        <v>1</v>
      </c>
      <c r="Q5" s="131">
        <v>0</v>
      </c>
      <c r="R5" s="131">
        <v>9.3000000000000007</v>
      </c>
      <c r="S5" s="132">
        <v>295</v>
      </c>
      <c r="T5" s="149"/>
      <c r="U5" s="133">
        <v>0</v>
      </c>
      <c r="V5" s="131">
        <v>0</v>
      </c>
      <c r="W5" s="131">
        <v>0</v>
      </c>
      <c r="X5" s="132">
        <v>0</v>
      </c>
      <c r="Y5" s="149"/>
      <c r="Z5" s="133">
        <v>0</v>
      </c>
      <c r="AA5" s="131">
        <v>0</v>
      </c>
      <c r="AB5" s="131">
        <v>0</v>
      </c>
      <c r="AC5" s="132">
        <v>0</v>
      </c>
      <c r="AD5" s="149"/>
      <c r="AE5" s="153">
        <f t="shared" si="0"/>
        <v>2</v>
      </c>
      <c r="AF5" s="134">
        <f t="shared" si="1"/>
        <v>0</v>
      </c>
      <c r="AG5" s="135">
        <f t="shared" si="2"/>
        <v>10.9</v>
      </c>
      <c r="AH5" s="167">
        <f t="shared" si="3"/>
        <v>469</v>
      </c>
      <c r="AI5" s="149"/>
      <c r="AJ5" s="133">
        <f t="shared" si="4"/>
        <v>154</v>
      </c>
      <c r="AK5" s="131">
        <f t="shared" si="5"/>
        <v>20</v>
      </c>
      <c r="AL5" s="131">
        <f t="shared" si="6"/>
        <v>295</v>
      </c>
      <c r="AM5" s="131">
        <f t="shared" si="7"/>
        <v>0</v>
      </c>
      <c r="AN5" s="136">
        <f t="shared" si="8"/>
        <v>0</v>
      </c>
      <c r="AO5" s="133">
        <f t="shared" si="9"/>
        <v>1</v>
      </c>
      <c r="AP5" s="131">
        <f t="shared" si="10"/>
        <v>0</v>
      </c>
      <c r="AQ5" s="131">
        <f t="shared" si="11"/>
        <v>1</v>
      </c>
      <c r="AR5" s="131">
        <f t="shared" si="12"/>
        <v>0</v>
      </c>
      <c r="AS5" s="136">
        <f t="shared" si="13"/>
        <v>0</v>
      </c>
      <c r="AT5" s="133">
        <f t="shared" si="14"/>
        <v>0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0</v>
      </c>
      <c r="AY5" s="133">
        <f t="shared" si="19"/>
        <v>1.6</v>
      </c>
      <c r="AZ5" s="131">
        <f t="shared" si="20"/>
        <v>0</v>
      </c>
      <c r="BA5" s="131">
        <f t="shared" si="21"/>
        <v>9.3000000000000007</v>
      </c>
      <c r="BB5" s="131">
        <f t="shared" si="22"/>
        <v>0</v>
      </c>
      <c r="BC5" s="132">
        <f t="shared" si="23"/>
        <v>0</v>
      </c>
    </row>
    <row r="6" spans="1:55" x14ac:dyDescent="0.25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30">
        <v>0</v>
      </c>
      <c r="G6" s="131">
        <v>2</v>
      </c>
      <c r="H6" s="131">
        <v>9.3000000000000007</v>
      </c>
      <c r="I6" s="132">
        <v>213</v>
      </c>
      <c r="J6" s="149"/>
      <c r="K6" s="133">
        <v>0</v>
      </c>
      <c r="L6" s="131">
        <v>0</v>
      </c>
      <c r="M6" s="131">
        <v>0</v>
      </c>
      <c r="N6" s="132">
        <v>0</v>
      </c>
      <c r="O6" s="149"/>
      <c r="P6" s="133">
        <v>1</v>
      </c>
      <c r="Q6" s="131">
        <v>0</v>
      </c>
      <c r="R6" s="131">
        <v>7.2</v>
      </c>
      <c r="S6" s="132">
        <v>294</v>
      </c>
      <c r="T6" s="149"/>
      <c r="U6" s="133">
        <v>0</v>
      </c>
      <c r="V6" s="131">
        <v>0</v>
      </c>
      <c r="W6" s="131">
        <v>0</v>
      </c>
      <c r="X6" s="132">
        <v>20</v>
      </c>
      <c r="Y6" s="149"/>
      <c r="Z6" s="133">
        <v>0</v>
      </c>
      <c r="AA6" s="131">
        <v>2</v>
      </c>
      <c r="AB6" s="131">
        <v>12.6</v>
      </c>
      <c r="AC6" s="132">
        <v>177</v>
      </c>
      <c r="AD6" s="149"/>
      <c r="AE6" s="153">
        <f t="shared" si="0"/>
        <v>1</v>
      </c>
      <c r="AF6" s="134">
        <f t="shared" si="1"/>
        <v>4</v>
      </c>
      <c r="AG6" s="135">
        <f t="shared" si="2"/>
        <v>29.099999999999998</v>
      </c>
      <c r="AH6" s="167">
        <f t="shared" si="3"/>
        <v>704</v>
      </c>
      <c r="AI6" s="149"/>
      <c r="AJ6" s="133">
        <f t="shared" si="4"/>
        <v>213</v>
      </c>
      <c r="AK6" s="131">
        <f t="shared" si="5"/>
        <v>0</v>
      </c>
      <c r="AL6" s="131">
        <f t="shared" si="6"/>
        <v>294</v>
      </c>
      <c r="AM6" s="131">
        <f t="shared" si="7"/>
        <v>20</v>
      </c>
      <c r="AN6" s="136">
        <f t="shared" si="8"/>
        <v>177</v>
      </c>
      <c r="AO6" s="133">
        <f t="shared" si="9"/>
        <v>0</v>
      </c>
      <c r="AP6" s="131">
        <f t="shared" si="10"/>
        <v>0</v>
      </c>
      <c r="AQ6" s="131">
        <f t="shared" si="11"/>
        <v>1</v>
      </c>
      <c r="AR6" s="131">
        <f t="shared" si="12"/>
        <v>0</v>
      </c>
      <c r="AS6" s="136">
        <f t="shared" si="13"/>
        <v>0</v>
      </c>
      <c r="AT6" s="133">
        <f t="shared" si="14"/>
        <v>2</v>
      </c>
      <c r="AU6" s="131">
        <f t="shared" si="15"/>
        <v>0</v>
      </c>
      <c r="AV6" s="131">
        <f t="shared" si="16"/>
        <v>0</v>
      </c>
      <c r="AW6" s="131">
        <f t="shared" si="17"/>
        <v>0</v>
      </c>
      <c r="AX6" s="136">
        <f t="shared" si="18"/>
        <v>2</v>
      </c>
      <c r="AY6" s="133">
        <f t="shared" si="19"/>
        <v>9.3000000000000007</v>
      </c>
      <c r="AZ6" s="131">
        <f t="shared" si="20"/>
        <v>0</v>
      </c>
      <c r="BA6" s="131">
        <f t="shared" si="21"/>
        <v>7.2</v>
      </c>
      <c r="BB6" s="131">
        <f t="shared" si="22"/>
        <v>0</v>
      </c>
      <c r="BC6" s="132">
        <f t="shared" si="23"/>
        <v>12.6</v>
      </c>
    </row>
    <row r="7" spans="1:55" x14ac:dyDescent="0.25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30">
        <v>0</v>
      </c>
      <c r="G7" s="131">
        <v>3</v>
      </c>
      <c r="H7" s="131">
        <v>15.4</v>
      </c>
      <c r="I7" s="132">
        <v>239</v>
      </c>
      <c r="J7" s="149"/>
      <c r="K7" s="133">
        <v>0</v>
      </c>
      <c r="L7" s="131">
        <v>0</v>
      </c>
      <c r="M7" s="131">
        <v>0</v>
      </c>
      <c r="N7" s="132">
        <v>20</v>
      </c>
      <c r="O7" s="149"/>
      <c r="P7" s="133">
        <v>0</v>
      </c>
      <c r="Q7" s="131">
        <v>0</v>
      </c>
      <c r="R7" s="131">
        <v>0</v>
      </c>
      <c r="S7" s="132">
        <v>0</v>
      </c>
      <c r="T7" s="149"/>
      <c r="U7" s="133">
        <v>1</v>
      </c>
      <c r="V7" s="131">
        <v>1</v>
      </c>
      <c r="W7" s="131">
        <v>21.5</v>
      </c>
      <c r="X7" s="132">
        <v>287</v>
      </c>
      <c r="Y7" s="149"/>
      <c r="Z7" s="133">
        <v>0</v>
      </c>
      <c r="AA7" s="131">
        <v>2</v>
      </c>
      <c r="AB7" s="131">
        <v>25</v>
      </c>
      <c r="AC7" s="132">
        <v>209</v>
      </c>
      <c r="AD7" s="149"/>
      <c r="AE7" s="153">
        <f t="shared" si="0"/>
        <v>2</v>
      </c>
      <c r="AF7" s="134">
        <f t="shared" si="1"/>
        <v>6</v>
      </c>
      <c r="AG7" s="135">
        <f t="shared" si="2"/>
        <v>61.9</v>
      </c>
      <c r="AH7" s="167">
        <f t="shared" si="3"/>
        <v>755</v>
      </c>
      <c r="AI7" s="149"/>
      <c r="AJ7" s="133">
        <f t="shared" si="4"/>
        <v>239</v>
      </c>
      <c r="AK7" s="131">
        <f t="shared" si="5"/>
        <v>20</v>
      </c>
      <c r="AL7" s="131">
        <f t="shared" si="6"/>
        <v>0</v>
      </c>
      <c r="AM7" s="131">
        <f t="shared" si="7"/>
        <v>287</v>
      </c>
      <c r="AN7" s="136">
        <f t="shared" si="8"/>
        <v>209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1</v>
      </c>
      <c r="AS7" s="136">
        <f t="shared" si="13"/>
        <v>1</v>
      </c>
      <c r="AT7" s="133">
        <f t="shared" si="14"/>
        <v>3</v>
      </c>
      <c r="AU7" s="131">
        <f t="shared" si="15"/>
        <v>0</v>
      </c>
      <c r="AV7" s="131">
        <f t="shared" si="16"/>
        <v>0</v>
      </c>
      <c r="AW7" s="131">
        <f t="shared" si="17"/>
        <v>1</v>
      </c>
      <c r="AX7" s="136">
        <f t="shared" si="18"/>
        <v>2</v>
      </c>
      <c r="AY7" s="133">
        <f t="shared" si="19"/>
        <v>15.4</v>
      </c>
      <c r="AZ7" s="131">
        <f t="shared" si="20"/>
        <v>0</v>
      </c>
      <c r="BA7" s="131">
        <f t="shared" si="21"/>
        <v>0</v>
      </c>
      <c r="BB7" s="131">
        <f t="shared" si="22"/>
        <v>21.5</v>
      </c>
      <c r="BC7" s="132">
        <f t="shared" si="23"/>
        <v>25</v>
      </c>
    </row>
    <row r="8" spans="1:55" x14ac:dyDescent="0.25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30">
        <v>0</v>
      </c>
      <c r="G8" s="131">
        <v>2</v>
      </c>
      <c r="H8" s="131">
        <v>7.3</v>
      </c>
      <c r="I8" s="132">
        <v>198</v>
      </c>
      <c r="J8" s="149"/>
      <c r="K8" s="133">
        <v>1</v>
      </c>
      <c r="L8" s="131">
        <v>0</v>
      </c>
      <c r="M8" s="131">
        <v>0.7</v>
      </c>
      <c r="N8" s="132">
        <v>228</v>
      </c>
      <c r="O8" s="149"/>
      <c r="P8" s="133">
        <v>0</v>
      </c>
      <c r="Q8" s="131">
        <v>0</v>
      </c>
      <c r="R8" s="131">
        <v>0</v>
      </c>
      <c r="S8" s="132">
        <v>20</v>
      </c>
      <c r="T8" s="149"/>
      <c r="U8" s="133">
        <v>1</v>
      </c>
      <c r="V8" s="131">
        <v>0</v>
      </c>
      <c r="W8" s="131">
        <v>0.9</v>
      </c>
      <c r="X8" s="132">
        <v>237</v>
      </c>
      <c r="Y8" s="149"/>
      <c r="Z8" s="133">
        <v>0</v>
      </c>
      <c r="AA8" s="131">
        <v>1</v>
      </c>
      <c r="AB8" s="131">
        <v>4.2</v>
      </c>
      <c r="AC8" s="132">
        <v>135</v>
      </c>
      <c r="AD8" s="149"/>
      <c r="AE8" s="153">
        <f t="shared" si="0"/>
        <v>3</v>
      </c>
      <c r="AF8" s="134">
        <f t="shared" si="1"/>
        <v>3</v>
      </c>
      <c r="AG8" s="135">
        <f t="shared" si="2"/>
        <v>13.1</v>
      </c>
      <c r="AH8" s="167">
        <f t="shared" si="3"/>
        <v>798</v>
      </c>
      <c r="AI8" s="149"/>
      <c r="AJ8" s="133">
        <f t="shared" si="4"/>
        <v>198</v>
      </c>
      <c r="AK8" s="131">
        <f t="shared" si="5"/>
        <v>228</v>
      </c>
      <c r="AL8" s="131">
        <f t="shared" si="6"/>
        <v>20</v>
      </c>
      <c r="AM8" s="131">
        <f t="shared" si="7"/>
        <v>237</v>
      </c>
      <c r="AN8" s="136">
        <f t="shared" si="8"/>
        <v>135</v>
      </c>
      <c r="AO8" s="133">
        <f t="shared" si="9"/>
        <v>0</v>
      </c>
      <c r="AP8" s="131">
        <f t="shared" si="10"/>
        <v>1</v>
      </c>
      <c r="AQ8" s="131">
        <f t="shared" si="11"/>
        <v>0</v>
      </c>
      <c r="AR8" s="131">
        <f t="shared" si="12"/>
        <v>1</v>
      </c>
      <c r="AS8" s="136">
        <f t="shared" si="13"/>
        <v>1</v>
      </c>
      <c r="AT8" s="133">
        <f t="shared" si="14"/>
        <v>2</v>
      </c>
      <c r="AU8" s="131">
        <f t="shared" si="15"/>
        <v>0</v>
      </c>
      <c r="AV8" s="131">
        <f t="shared" si="16"/>
        <v>0</v>
      </c>
      <c r="AW8" s="131">
        <f t="shared" si="17"/>
        <v>0</v>
      </c>
      <c r="AX8" s="136">
        <f t="shared" si="18"/>
        <v>1</v>
      </c>
      <c r="AY8" s="133">
        <f t="shared" si="19"/>
        <v>7.3</v>
      </c>
      <c r="AZ8" s="131">
        <f t="shared" si="20"/>
        <v>0.7</v>
      </c>
      <c r="BA8" s="131">
        <f t="shared" si="21"/>
        <v>0</v>
      </c>
      <c r="BB8" s="131">
        <f t="shared" si="22"/>
        <v>0.9</v>
      </c>
      <c r="BC8" s="132">
        <f t="shared" si="23"/>
        <v>4.2</v>
      </c>
    </row>
    <row r="9" spans="1:55" x14ac:dyDescent="0.25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30">
        <v>0</v>
      </c>
      <c r="G9" s="131">
        <v>5</v>
      </c>
      <c r="H9" s="131">
        <v>84.3</v>
      </c>
      <c r="I9" s="132">
        <v>299</v>
      </c>
      <c r="J9" s="149"/>
      <c r="K9" s="133">
        <v>0</v>
      </c>
      <c r="L9" s="131">
        <v>3</v>
      </c>
      <c r="M9" s="131">
        <v>28.1</v>
      </c>
      <c r="N9" s="132">
        <v>292</v>
      </c>
      <c r="O9" s="149"/>
      <c r="P9" s="133">
        <v>0</v>
      </c>
      <c r="Q9" s="131">
        <v>1</v>
      </c>
      <c r="R9" s="131">
        <v>2.2000000000000002</v>
      </c>
      <c r="S9" s="132">
        <v>273</v>
      </c>
      <c r="T9" s="149"/>
      <c r="U9" s="133">
        <v>0</v>
      </c>
      <c r="V9" s="131">
        <v>0</v>
      </c>
      <c r="W9" s="131">
        <v>0</v>
      </c>
      <c r="X9" s="132">
        <v>0</v>
      </c>
      <c r="Y9" s="149"/>
      <c r="Z9" s="133">
        <v>0</v>
      </c>
      <c r="AA9" s="131">
        <v>10</v>
      </c>
      <c r="AB9" s="131">
        <v>168.40000000000003</v>
      </c>
      <c r="AC9" s="132">
        <v>299</v>
      </c>
      <c r="AD9" s="149"/>
      <c r="AE9" s="153">
        <f t="shared" si="0"/>
        <v>0</v>
      </c>
      <c r="AF9" s="134">
        <f t="shared" si="1"/>
        <v>19</v>
      </c>
      <c r="AG9" s="135">
        <f t="shared" si="2"/>
        <v>283.00000000000006</v>
      </c>
      <c r="AH9" s="167">
        <f t="shared" si="3"/>
        <v>1163</v>
      </c>
      <c r="AI9" s="149"/>
      <c r="AJ9" s="133">
        <f t="shared" si="4"/>
        <v>299</v>
      </c>
      <c r="AK9" s="131">
        <f t="shared" si="5"/>
        <v>292</v>
      </c>
      <c r="AL9" s="131">
        <f t="shared" si="6"/>
        <v>273</v>
      </c>
      <c r="AM9" s="131">
        <f t="shared" si="7"/>
        <v>0</v>
      </c>
      <c r="AN9" s="136">
        <f t="shared" si="8"/>
        <v>299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5</v>
      </c>
      <c r="AU9" s="131">
        <f t="shared" si="15"/>
        <v>3</v>
      </c>
      <c r="AV9" s="131">
        <f t="shared" si="16"/>
        <v>1</v>
      </c>
      <c r="AW9" s="131">
        <f t="shared" si="17"/>
        <v>0</v>
      </c>
      <c r="AX9" s="136">
        <f t="shared" si="18"/>
        <v>10</v>
      </c>
      <c r="AY9" s="133">
        <f t="shared" si="19"/>
        <v>84.3</v>
      </c>
      <c r="AZ9" s="131">
        <f t="shared" si="20"/>
        <v>28.1</v>
      </c>
      <c r="BA9" s="131">
        <f t="shared" si="21"/>
        <v>2.2000000000000002</v>
      </c>
      <c r="BB9" s="131">
        <f t="shared" si="22"/>
        <v>0</v>
      </c>
      <c r="BC9" s="132">
        <f t="shared" si="23"/>
        <v>168.40000000000003</v>
      </c>
    </row>
    <row r="10" spans="1:55" x14ac:dyDescent="0.25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30">
        <v>0</v>
      </c>
      <c r="G10" s="131">
        <v>1</v>
      </c>
      <c r="H10" s="131">
        <v>4.5999999999999996</v>
      </c>
      <c r="I10" s="132">
        <v>183</v>
      </c>
      <c r="J10" s="149"/>
      <c r="K10" s="133">
        <v>2</v>
      </c>
      <c r="L10" s="131">
        <v>0</v>
      </c>
      <c r="M10" s="131">
        <v>3.4</v>
      </c>
      <c r="N10" s="132">
        <v>254</v>
      </c>
      <c r="O10" s="149"/>
      <c r="P10" s="133">
        <v>1</v>
      </c>
      <c r="Q10" s="131">
        <v>0</v>
      </c>
      <c r="R10" s="131">
        <v>2.2999999999999998</v>
      </c>
      <c r="S10" s="132">
        <v>274</v>
      </c>
      <c r="T10" s="149"/>
      <c r="U10" s="133">
        <v>1</v>
      </c>
      <c r="V10" s="131">
        <v>0</v>
      </c>
      <c r="W10" s="131">
        <v>1.4</v>
      </c>
      <c r="X10" s="132">
        <v>246</v>
      </c>
      <c r="Y10" s="149"/>
      <c r="Z10" s="133">
        <v>0</v>
      </c>
      <c r="AA10" s="131">
        <v>3</v>
      </c>
      <c r="AB10" s="131">
        <v>35.4</v>
      </c>
      <c r="AC10" s="132">
        <v>234</v>
      </c>
      <c r="AD10" s="149"/>
      <c r="AE10" s="153">
        <f t="shared" si="0"/>
        <v>5</v>
      </c>
      <c r="AF10" s="134">
        <f t="shared" si="1"/>
        <v>4</v>
      </c>
      <c r="AG10" s="135">
        <f t="shared" si="2"/>
        <v>45.699999999999996</v>
      </c>
      <c r="AH10" s="167">
        <f t="shared" si="3"/>
        <v>1008</v>
      </c>
      <c r="AI10" s="149"/>
      <c r="AJ10" s="133">
        <f t="shared" si="4"/>
        <v>183</v>
      </c>
      <c r="AK10" s="131">
        <f t="shared" si="5"/>
        <v>254</v>
      </c>
      <c r="AL10" s="131">
        <f t="shared" si="6"/>
        <v>274</v>
      </c>
      <c r="AM10" s="131">
        <f t="shared" si="7"/>
        <v>246</v>
      </c>
      <c r="AN10" s="136">
        <f t="shared" si="8"/>
        <v>234</v>
      </c>
      <c r="AO10" s="133">
        <f t="shared" si="9"/>
        <v>0</v>
      </c>
      <c r="AP10" s="131">
        <f t="shared" si="10"/>
        <v>2</v>
      </c>
      <c r="AQ10" s="131">
        <f t="shared" si="11"/>
        <v>1</v>
      </c>
      <c r="AR10" s="131">
        <f t="shared" si="12"/>
        <v>1</v>
      </c>
      <c r="AS10" s="136">
        <f t="shared" si="13"/>
        <v>1</v>
      </c>
      <c r="AT10" s="133">
        <f t="shared" si="14"/>
        <v>1</v>
      </c>
      <c r="AU10" s="131">
        <f t="shared" si="15"/>
        <v>0</v>
      </c>
      <c r="AV10" s="131">
        <f t="shared" si="16"/>
        <v>0</v>
      </c>
      <c r="AW10" s="131">
        <f t="shared" si="17"/>
        <v>0</v>
      </c>
      <c r="AX10" s="136">
        <f t="shared" si="18"/>
        <v>3</v>
      </c>
      <c r="AY10" s="133">
        <f t="shared" si="19"/>
        <v>4.5999999999999996</v>
      </c>
      <c r="AZ10" s="131">
        <f t="shared" si="20"/>
        <v>3.4</v>
      </c>
      <c r="BA10" s="131">
        <f t="shared" si="21"/>
        <v>2.2999999999999998</v>
      </c>
      <c r="BB10" s="131">
        <f t="shared" si="22"/>
        <v>1.4</v>
      </c>
      <c r="BC10" s="132">
        <f t="shared" si="23"/>
        <v>35.4</v>
      </c>
    </row>
    <row r="11" spans="1:55" x14ac:dyDescent="0.25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30">
        <v>0</v>
      </c>
      <c r="G11" s="131">
        <v>0</v>
      </c>
      <c r="H11" s="131">
        <v>0</v>
      </c>
      <c r="I11" s="132">
        <v>0</v>
      </c>
      <c r="J11" s="149"/>
      <c r="K11" s="133">
        <v>0</v>
      </c>
      <c r="L11" s="131">
        <v>1</v>
      </c>
      <c r="M11" s="131">
        <v>20.8</v>
      </c>
      <c r="N11" s="132">
        <v>286</v>
      </c>
      <c r="O11" s="149"/>
      <c r="P11" s="133">
        <v>0</v>
      </c>
      <c r="Q11" s="131">
        <v>0</v>
      </c>
      <c r="R11" s="131">
        <v>0</v>
      </c>
      <c r="S11" s="132">
        <v>0</v>
      </c>
      <c r="T11" s="149"/>
      <c r="U11" s="133">
        <v>1</v>
      </c>
      <c r="V11" s="131">
        <v>1</v>
      </c>
      <c r="W11" s="131">
        <v>20.700000000000003</v>
      </c>
      <c r="X11" s="132">
        <v>284</v>
      </c>
      <c r="Y11" s="149"/>
      <c r="Z11" s="133">
        <v>0</v>
      </c>
      <c r="AA11" s="131">
        <v>8</v>
      </c>
      <c r="AB11" s="131">
        <v>89.100000000000009</v>
      </c>
      <c r="AC11" s="132">
        <v>286</v>
      </c>
      <c r="AD11" s="149"/>
      <c r="AE11" s="153">
        <f t="shared" si="0"/>
        <v>2</v>
      </c>
      <c r="AF11" s="134">
        <f t="shared" si="1"/>
        <v>10</v>
      </c>
      <c r="AG11" s="135">
        <f t="shared" si="2"/>
        <v>130.60000000000002</v>
      </c>
      <c r="AH11" s="167">
        <f t="shared" si="3"/>
        <v>856</v>
      </c>
      <c r="AI11" s="149"/>
      <c r="AJ11" s="133">
        <f t="shared" si="4"/>
        <v>0</v>
      </c>
      <c r="AK11" s="131">
        <f t="shared" si="5"/>
        <v>286</v>
      </c>
      <c r="AL11" s="131">
        <f t="shared" si="6"/>
        <v>0</v>
      </c>
      <c r="AM11" s="131">
        <f t="shared" si="7"/>
        <v>284</v>
      </c>
      <c r="AN11" s="136">
        <f t="shared" si="8"/>
        <v>286</v>
      </c>
      <c r="AO11" s="133">
        <f t="shared" si="9"/>
        <v>0</v>
      </c>
      <c r="AP11" s="131">
        <f t="shared" si="10"/>
        <v>0</v>
      </c>
      <c r="AQ11" s="131">
        <f t="shared" si="11"/>
        <v>0</v>
      </c>
      <c r="AR11" s="131">
        <f t="shared" si="12"/>
        <v>1</v>
      </c>
      <c r="AS11" s="136">
        <f t="shared" si="13"/>
        <v>1</v>
      </c>
      <c r="AT11" s="133">
        <f t="shared" si="14"/>
        <v>0</v>
      </c>
      <c r="AU11" s="131">
        <f t="shared" si="15"/>
        <v>1</v>
      </c>
      <c r="AV11" s="131">
        <f t="shared" si="16"/>
        <v>0</v>
      </c>
      <c r="AW11" s="131">
        <f t="shared" si="17"/>
        <v>1</v>
      </c>
      <c r="AX11" s="136">
        <f t="shared" si="18"/>
        <v>8</v>
      </c>
      <c r="AY11" s="133">
        <f t="shared" si="19"/>
        <v>0</v>
      </c>
      <c r="AZ11" s="131">
        <f t="shared" si="20"/>
        <v>20.8</v>
      </c>
      <c r="BA11" s="131">
        <f t="shared" si="21"/>
        <v>0</v>
      </c>
      <c r="BB11" s="131">
        <f t="shared" si="22"/>
        <v>20.700000000000003</v>
      </c>
      <c r="BC11" s="132">
        <f t="shared" si="23"/>
        <v>89.100000000000009</v>
      </c>
    </row>
    <row r="12" spans="1:55" x14ac:dyDescent="0.25">
      <c r="A12" s="138" t="s">
        <v>506</v>
      </c>
      <c r="B12" s="131" t="s">
        <v>40</v>
      </c>
      <c r="C12" s="131" t="s">
        <v>104</v>
      </c>
      <c r="D12" s="131" t="s">
        <v>1863</v>
      </c>
      <c r="E12" s="132" t="s">
        <v>1311</v>
      </c>
      <c r="F12" s="130">
        <v>0</v>
      </c>
      <c r="G12" s="131">
        <v>0</v>
      </c>
      <c r="H12" s="131">
        <v>0</v>
      </c>
      <c r="I12" s="132">
        <v>0</v>
      </c>
      <c r="J12" s="149"/>
      <c r="K12" s="133">
        <v>0</v>
      </c>
      <c r="L12" s="131">
        <v>0</v>
      </c>
      <c r="M12" s="131">
        <v>0</v>
      </c>
      <c r="N12" s="132">
        <v>0</v>
      </c>
      <c r="O12" s="149"/>
      <c r="P12" s="133">
        <v>0</v>
      </c>
      <c r="Q12" s="131">
        <v>0</v>
      </c>
      <c r="R12" s="131">
        <v>0</v>
      </c>
      <c r="S12" s="132">
        <v>0</v>
      </c>
      <c r="T12" s="149"/>
      <c r="U12" s="133">
        <v>0</v>
      </c>
      <c r="V12" s="131">
        <v>0</v>
      </c>
      <c r="W12" s="131">
        <v>0</v>
      </c>
      <c r="X12" s="132">
        <v>0</v>
      </c>
      <c r="Y12" s="149"/>
      <c r="Z12" s="133">
        <v>0</v>
      </c>
      <c r="AA12" s="131">
        <v>0</v>
      </c>
      <c r="AB12" s="131">
        <v>0</v>
      </c>
      <c r="AC12" s="132">
        <v>0</v>
      </c>
      <c r="AD12" s="149"/>
      <c r="AE12" s="153">
        <f t="shared" si="0"/>
        <v>0</v>
      </c>
      <c r="AF12" s="134">
        <f t="shared" si="1"/>
        <v>0</v>
      </c>
      <c r="AG12" s="135">
        <f t="shared" si="2"/>
        <v>0</v>
      </c>
      <c r="AH12" s="167">
        <f t="shared" si="3"/>
        <v>0</v>
      </c>
      <c r="AI12" s="149"/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0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0</v>
      </c>
    </row>
    <row r="13" spans="1:55" x14ac:dyDescent="0.25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30">
        <v>0</v>
      </c>
      <c r="G13" s="131">
        <v>0</v>
      </c>
      <c r="H13" s="131">
        <v>0</v>
      </c>
      <c r="I13" s="132">
        <v>0</v>
      </c>
      <c r="J13" s="149"/>
      <c r="K13" s="133">
        <v>0</v>
      </c>
      <c r="L13" s="131">
        <v>0</v>
      </c>
      <c r="M13" s="131">
        <v>0</v>
      </c>
      <c r="N13" s="132">
        <v>0</v>
      </c>
      <c r="O13" s="149"/>
      <c r="P13" s="133">
        <v>0</v>
      </c>
      <c r="Q13" s="131">
        <v>0</v>
      </c>
      <c r="R13" s="131">
        <v>0</v>
      </c>
      <c r="S13" s="132">
        <v>0</v>
      </c>
      <c r="T13" s="149"/>
      <c r="U13" s="133">
        <v>0</v>
      </c>
      <c r="V13" s="131">
        <v>0</v>
      </c>
      <c r="W13" s="131">
        <v>0</v>
      </c>
      <c r="X13" s="132">
        <v>0</v>
      </c>
      <c r="Y13" s="149"/>
      <c r="Z13" s="133">
        <v>0</v>
      </c>
      <c r="AA13" s="131">
        <v>0</v>
      </c>
      <c r="AB13" s="131">
        <v>0</v>
      </c>
      <c r="AC13" s="132">
        <v>0</v>
      </c>
      <c r="AD13" s="149"/>
      <c r="AE13" s="153">
        <f t="shared" si="0"/>
        <v>0</v>
      </c>
      <c r="AF13" s="134">
        <f t="shared" si="1"/>
        <v>0</v>
      </c>
      <c r="AG13" s="135">
        <f t="shared" si="2"/>
        <v>0</v>
      </c>
      <c r="AH13" s="167">
        <f t="shared" si="3"/>
        <v>0</v>
      </c>
      <c r="AI13" s="149"/>
      <c r="AJ13" s="133">
        <f t="shared" si="4"/>
        <v>0</v>
      </c>
      <c r="AK13" s="131">
        <f t="shared" si="5"/>
        <v>0</v>
      </c>
      <c r="AL13" s="131">
        <f t="shared" si="6"/>
        <v>0</v>
      </c>
      <c r="AM13" s="131">
        <f t="shared" si="7"/>
        <v>0</v>
      </c>
      <c r="AN13" s="136">
        <f t="shared" si="8"/>
        <v>0</v>
      </c>
      <c r="AO13" s="133">
        <f t="shared" si="9"/>
        <v>0</v>
      </c>
      <c r="AP13" s="131">
        <f t="shared" si="10"/>
        <v>0</v>
      </c>
      <c r="AQ13" s="131">
        <f t="shared" si="11"/>
        <v>0</v>
      </c>
      <c r="AR13" s="131">
        <f t="shared" si="12"/>
        <v>0</v>
      </c>
      <c r="AS13" s="136">
        <f t="shared" si="13"/>
        <v>0</v>
      </c>
      <c r="AT13" s="133">
        <f t="shared" si="14"/>
        <v>0</v>
      </c>
      <c r="AU13" s="131">
        <f t="shared" si="15"/>
        <v>0</v>
      </c>
      <c r="AV13" s="131">
        <f t="shared" si="16"/>
        <v>0</v>
      </c>
      <c r="AW13" s="131">
        <f t="shared" si="17"/>
        <v>0</v>
      </c>
      <c r="AX13" s="136">
        <f t="shared" si="18"/>
        <v>0</v>
      </c>
      <c r="AY13" s="133">
        <f t="shared" si="19"/>
        <v>0</v>
      </c>
      <c r="AZ13" s="131">
        <f t="shared" si="20"/>
        <v>0</v>
      </c>
      <c r="BA13" s="131">
        <f t="shared" si="21"/>
        <v>0</v>
      </c>
      <c r="BB13" s="131">
        <f t="shared" si="22"/>
        <v>0</v>
      </c>
      <c r="BC13" s="132">
        <f t="shared" si="23"/>
        <v>0</v>
      </c>
    </row>
    <row r="14" spans="1:55" x14ac:dyDescent="0.25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30">
        <v>0</v>
      </c>
      <c r="G14" s="131">
        <v>0</v>
      </c>
      <c r="H14" s="131">
        <v>0</v>
      </c>
      <c r="I14" s="132">
        <v>0</v>
      </c>
      <c r="J14" s="149"/>
      <c r="K14" s="133">
        <v>0</v>
      </c>
      <c r="L14" s="131">
        <v>0</v>
      </c>
      <c r="M14" s="131">
        <v>0</v>
      </c>
      <c r="N14" s="132">
        <v>0</v>
      </c>
      <c r="O14" s="149"/>
      <c r="P14" s="133">
        <v>0</v>
      </c>
      <c r="Q14" s="131">
        <v>0</v>
      </c>
      <c r="R14" s="131">
        <v>0</v>
      </c>
      <c r="S14" s="132">
        <v>0</v>
      </c>
      <c r="T14" s="149"/>
      <c r="U14" s="133">
        <v>0</v>
      </c>
      <c r="V14" s="131">
        <v>0</v>
      </c>
      <c r="W14" s="131">
        <v>0</v>
      </c>
      <c r="X14" s="132">
        <v>0</v>
      </c>
      <c r="Y14" s="149"/>
      <c r="Z14" s="133">
        <v>0</v>
      </c>
      <c r="AA14" s="131">
        <v>0</v>
      </c>
      <c r="AB14" s="131">
        <v>0</v>
      </c>
      <c r="AC14" s="132">
        <v>0</v>
      </c>
      <c r="AD14" s="149"/>
      <c r="AE14" s="153">
        <f t="shared" si="0"/>
        <v>0</v>
      </c>
      <c r="AF14" s="134">
        <f t="shared" si="1"/>
        <v>0</v>
      </c>
      <c r="AG14" s="135">
        <f t="shared" si="2"/>
        <v>0</v>
      </c>
      <c r="AH14" s="167">
        <f t="shared" si="3"/>
        <v>0</v>
      </c>
      <c r="AI14" s="149"/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x14ac:dyDescent="0.25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30">
        <v>0</v>
      </c>
      <c r="G15" s="131">
        <v>1</v>
      </c>
      <c r="H15" s="131">
        <v>5.5</v>
      </c>
      <c r="I15" s="132">
        <v>189</v>
      </c>
      <c r="J15" s="149"/>
      <c r="K15" s="133">
        <v>0</v>
      </c>
      <c r="L15" s="131">
        <v>0</v>
      </c>
      <c r="M15" s="131">
        <v>0</v>
      </c>
      <c r="N15" s="132">
        <v>0</v>
      </c>
      <c r="O15" s="149"/>
      <c r="P15" s="133">
        <v>1</v>
      </c>
      <c r="Q15" s="131">
        <v>0</v>
      </c>
      <c r="R15" s="131">
        <v>0.5</v>
      </c>
      <c r="S15" s="132">
        <v>233</v>
      </c>
      <c r="T15" s="149"/>
      <c r="U15" s="133">
        <v>0</v>
      </c>
      <c r="V15" s="131">
        <v>0</v>
      </c>
      <c r="W15" s="131">
        <v>0</v>
      </c>
      <c r="X15" s="132">
        <v>20</v>
      </c>
      <c r="Y15" s="149"/>
      <c r="Z15" s="133">
        <v>0</v>
      </c>
      <c r="AA15" s="131">
        <v>0</v>
      </c>
      <c r="AB15" s="131">
        <v>0</v>
      </c>
      <c r="AC15" s="132">
        <v>0</v>
      </c>
      <c r="AD15" s="149"/>
      <c r="AE15" s="153">
        <f t="shared" si="0"/>
        <v>1</v>
      </c>
      <c r="AF15" s="134">
        <f t="shared" si="1"/>
        <v>1</v>
      </c>
      <c r="AG15" s="135">
        <f t="shared" si="2"/>
        <v>6</v>
      </c>
      <c r="AH15" s="167">
        <f t="shared" si="3"/>
        <v>442</v>
      </c>
      <c r="AI15" s="149"/>
      <c r="AJ15" s="133">
        <f t="shared" si="4"/>
        <v>189</v>
      </c>
      <c r="AK15" s="131">
        <f t="shared" si="5"/>
        <v>0</v>
      </c>
      <c r="AL15" s="131">
        <f t="shared" si="6"/>
        <v>233</v>
      </c>
      <c r="AM15" s="131">
        <f t="shared" si="7"/>
        <v>20</v>
      </c>
      <c r="AN15" s="136">
        <f t="shared" si="8"/>
        <v>0</v>
      </c>
      <c r="AO15" s="133">
        <f t="shared" si="9"/>
        <v>0</v>
      </c>
      <c r="AP15" s="131">
        <f t="shared" si="10"/>
        <v>0</v>
      </c>
      <c r="AQ15" s="131">
        <f t="shared" si="11"/>
        <v>1</v>
      </c>
      <c r="AR15" s="131">
        <f t="shared" si="12"/>
        <v>0</v>
      </c>
      <c r="AS15" s="136">
        <f t="shared" si="13"/>
        <v>0</v>
      </c>
      <c r="AT15" s="133">
        <f t="shared" si="14"/>
        <v>1</v>
      </c>
      <c r="AU15" s="131">
        <f t="shared" si="15"/>
        <v>0</v>
      </c>
      <c r="AV15" s="131">
        <f t="shared" si="16"/>
        <v>0</v>
      </c>
      <c r="AW15" s="131">
        <f t="shared" si="17"/>
        <v>0</v>
      </c>
      <c r="AX15" s="136">
        <f t="shared" si="18"/>
        <v>0</v>
      </c>
      <c r="AY15" s="133">
        <f t="shared" si="19"/>
        <v>5.5</v>
      </c>
      <c r="AZ15" s="131">
        <f t="shared" si="20"/>
        <v>0</v>
      </c>
      <c r="BA15" s="131">
        <f t="shared" si="21"/>
        <v>0.5</v>
      </c>
      <c r="BB15" s="131">
        <f t="shared" si="22"/>
        <v>0</v>
      </c>
      <c r="BC15" s="132">
        <f t="shared" si="23"/>
        <v>0</v>
      </c>
    </row>
    <row r="16" spans="1:55" x14ac:dyDescent="0.25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30">
        <v>0</v>
      </c>
      <c r="G16" s="131">
        <v>1</v>
      </c>
      <c r="H16" s="131">
        <v>19.100000000000001</v>
      </c>
      <c r="I16" s="132">
        <v>255</v>
      </c>
      <c r="J16" s="149"/>
      <c r="K16" s="133">
        <v>0</v>
      </c>
      <c r="L16" s="131">
        <v>0</v>
      </c>
      <c r="M16" s="131">
        <v>0</v>
      </c>
      <c r="N16" s="132">
        <v>20</v>
      </c>
      <c r="O16" s="149"/>
      <c r="P16" s="133">
        <v>0</v>
      </c>
      <c r="Q16" s="131">
        <v>0</v>
      </c>
      <c r="R16" s="131">
        <v>0</v>
      </c>
      <c r="S16" s="132">
        <v>20</v>
      </c>
      <c r="T16" s="149"/>
      <c r="U16" s="133">
        <v>0</v>
      </c>
      <c r="V16" s="131">
        <v>0</v>
      </c>
      <c r="W16" s="131">
        <v>0</v>
      </c>
      <c r="X16" s="132">
        <v>20</v>
      </c>
      <c r="Y16" s="149"/>
      <c r="Z16" s="133">
        <v>0</v>
      </c>
      <c r="AA16" s="131">
        <v>2</v>
      </c>
      <c r="AB16" s="131">
        <v>36.900000000000006</v>
      </c>
      <c r="AC16" s="132">
        <v>239</v>
      </c>
      <c r="AD16" s="149"/>
      <c r="AE16" s="153">
        <f t="shared" si="0"/>
        <v>0</v>
      </c>
      <c r="AF16" s="134">
        <f t="shared" si="1"/>
        <v>3</v>
      </c>
      <c r="AG16" s="135">
        <f t="shared" si="2"/>
        <v>56.000000000000007</v>
      </c>
      <c r="AH16" s="167">
        <f t="shared" si="3"/>
        <v>534</v>
      </c>
      <c r="AI16" s="149"/>
      <c r="AJ16" s="133">
        <f t="shared" si="4"/>
        <v>255</v>
      </c>
      <c r="AK16" s="131">
        <f t="shared" si="5"/>
        <v>20</v>
      </c>
      <c r="AL16" s="131">
        <f t="shared" si="6"/>
        <v>20</v>
      </c>
      <c r="AM16" s="131">
        <f t="shared" si="7"/>
        <v>20</v>
      </c>
      <c r="AN16" s="136">
        <f t="shared" si="8"/>
        <v>239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1</v>
      </c>
      <c r="AU16" s="131">
        <f t="shared" si="15"/>
        <v>0</v>
      </c>
      <c r="AV16" s="131">
        <f t="shared" si="16"/>
        <v>0</v>
      </c>
      <c r="AW16" s="131">
        <f t="shared" si="17"/>
        <v>0</v>
      </c>
      <c r="AX16" s="136">
        <f t="shared" si="18"/>
        <v>2</v>
      </c>
      <c r="AY16" s="133">
        <f t="shared" si="19"/>
        <v>19.100000000000001</v>
      </c>
      <c r="AZ16" s="131">
        <f t="shared" si="20"/>
        <v>0</v>
      </c>
      <c r="BA16" s="131">
        <f t="shared" si="21"/>
        <v>0</v>
      </c>
      <c r="BB16" s="131">
        <f t="shared" si="22"/>
        <v>0</v>
      </c>
      <c r="BC16" s="132">
        <f t="shared" si="23"/>
        <v>36.900000000000006</v>
      </c>
    </row>
    <row r="17" spans="1:55" x14ac:dyDescent="0.25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30">
        <v>0</v>
      </c>
      <c r="G17" s="131">
        <v>1</v>
      </c>
      <c r="H17" s="131">
        <v>17.399999999999999</v>
      </c>
      <c r="I17" s="132">
        <v>250</v>
      </c>
      <c r="J17" s="149"/>
      <c r="K17" s="133">
        <v>0</v>
      </c>
      <c r="L17" s="131">
        <v>0</v>
      </c>
      <c r="M17" s="131">
        <v>0</v>
      </c>
      <c r="N17" s="132">
        <v>0</v>
      </c>
      <c r="O17" s="149"/>
      <c r="P17" s="133">
        <v>1</v>
      </c>
      <c r="Q17" s="131">
        <v>0</v>
      </c>
      <c r="R17" s="131">
        <v>2.5</v>
      </c>
      <c r="S17" s="132">
        <v>278</v>
      </c>
      <c r="T17" s="149"/>
      <c r="U17" s="133">
        <v>0</v>
      </c>
      <c r="V17" s="131">
        <v>0</v>
      </c>
      <c r="W17" s="131">
        <v>0</v>
      </c>
      <c r="X17" s="132">
        <v>20</v>
      </c>
      <c r="Y17" s="149"/>
      <c r="Z17" s="133">
        <v>0</v>
      </c>
      <c r="AA17" s="131">
        <v>3</v>
      </c>
      <c r="AB17" s="131">
        <v>25.6</v>
      </c>
      <c r="AC17" s="132">
        <v>211</v>
      </c>
      <c r="AD17" s="149"/>
      <c r="AE17" s="153">
        <f t="shared" si="0"/>
        <v>1</v>
      </c>
      <c r="AF17" s="134">
        <f t="shared" si="1"/>
        <v>4</v>
      </c>
      <c r="AG17" s="135">
        <f t="shared" si="2"/>
        <v>45.5</v>
      </c>
      <c r="AH17" s="167">
        <f t="shared" si="3"/>
        <v>759</v>
      </c>
      <c r="AI17" s="149"/>
      <c r="AJ17" s="133">
        <f t="shared" si="4"/>
        <v>250</v>
      </c>
      <c r="AK17" s="131">
        <f t="shared" si="5"/>
        <v>0</v>
      </c>
      <c r="AL17" s="131">
        <f t="shared" si="6"/>
        <v>278</v>
      </c>
      <c r="AM17" s="131">
        <f t="shared" si="7"/>
        <v>20</v>
      </c>
      <c r="AN17" s="136">
        <f t="shared" si="8"/>
        <v>211</v>
      </c>
      <c r="AO17" s="133">
        <f t="shared" si="9"/>
        <v>0</v>
      </c>
      <c r="AP17" s="131">
        <f t="shared" si="10"/>
        <v>0</v>
      </c>
      <c r="AQ17" s="131">
        <f t="shared" si="11"/>
        <v>1</v>
      </c>
      <c r="AR17" s="131">
        <f t="shared" si="12"/>
        <v>0</v>
      </c>
      <c r="AS17" s="136">
        <f t="shared" si="13"/>
        <v>0</v>
      </c>
      <c r="AT17" s="133">
        <f t="shared" si="14"/>
        <v>1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3</v>
      </c>
      <c r="AY17" s="133">
        <f t="shared" si="19"/>
        <v>17.399999999999999</v>
      </c>
      <c r="AZ17" s="131">
        <f t="shared" si="20"/>
        <v>0</v>
      </c>
      <c r="BA17" s="131">
        <f t="shared" si="21"/>
        <v>2.5</v>
      </c>
      <c r="BB17" s="131">
        <f t="shared" si="22"/>
        <v>0</v>
      </c>
      <c r="BC17" s="132">
        <f t="shared" si="23"/>
        <v>25.6</v>
      </c>
    </row>
    <row r="18" spans="1:55" x14ac:dyDescent="0.25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30">
        <v>0</v>
      </c>
      <c r="G18" s="131">
        <v>0</v>
      </c>
      <c r="H18" s="131">
        <v>0</v>
      </c>
      <c r="I18" s="132">
        <v>0</v>
      </c>
      <c r="J18" s="149"/>
      <c r="K18" s="133">
        <v>0</v>
      </c>
      <c r="L18" s="131">
        <v>0</v>
      </c>
      <c r="M18" s="131">
        <v>0</v>
      </c>
      <c r="N18" s="132">
        <v>0</v>
      </c>
      <c r="O18" s="149"/>
      <c r="P18" s="133">
        <v>0</v>
      </c>
      <c r="Q18" s="131">
        <v>0</v>
      </c>
      <c r="R18" s="131">
        <v>0</v>
      </c>
      <c r="S18" s="132">
        <v>0</v>
      </c>
      <c r="T18" s="149"/>
      <c r="U18" s="133">
        <v>0</v>
      </c>
      <c r="V18" s="131">
        <v>0</v>
      </c>
      <c r="W18" s="131">
        <v>0</v>
      </c>
      <c r="X18" s="132">
        <v>0</v>
      </c>
      <c r="Y18" s="149"/>
      <c r="Z18" s="133">
        <v>0</v>
      </c>
      <c r="AA18" s="131">
        <v>1</v>
      </c>
      <c r="AB18" s="131">
        <v>8.1</v>
      </c>
      <c r="AC18" s="132">
        <v>155</v>
      </c>
      <c r="AD18" s="149"/>
      <c r="AE18" s="153">
        <f t="shared" si="0"/>
        <v>0</v>
      </c>
      <c r="AF18" s="134">
        <f t="shared" si="1"/>
        <v>1</v>
      </c>
      <c r="AG18" s="135">
        <f t="shared" si="2"/>
        <v>8.1</v>
      </c>
      <c r="AH18" s="167">
        <f t="shared" si="3"/>
        <v>155</v>
      </c>
      <c r="AI18" s="149"/>
      <c r="AJ18" s="133">
        <f t="shared" si="4"/>
        <v>0</v>
      </c>
      <c r="AK18" s="131">
        <f t="shared" si="5"/>
        <v>0</v>
      </c>
      <c r="AL18" s="131">
        <f t="shared" si="6"/>
        <v>0</v>
      </c>
      <c r="AM18" s="131">
        <f t="shared" si="7"/>
        <v>0</v>
      </c>
      <c r="AN18" s="136">
        <f t="shared" si="8"/>
        <v>155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0</v>
      </c>
      <c r="AS18" s="136">
        <f t="shared" si="13"/>
        <v>0</v>
      </c>
      <c r="AT18" s="133">
        <f t="shared" si="14"/>
        <v>0</v>
      </c>
      <c r="AU18" s="131">
        <f t="shared" si="15"/>
        <v>0</v>
      </c>
      <c r="AV18" s="131">
        <f t="shared" si="16"/>
        <v>0</v>
      </c>
      <c r="AW18" s="131">
        <f t="shared" si="17"/>
        <v>0</v>
      </c>
      <c r="AX18" s="136">
        <f t="shared" si="18"/>
        <v>1</v>
      </c>
      <c r="AY18" s="133">
        <f t="shared" si="19"/>
        <v>0</v>
      </c>
      <c r="AZ18" s="131">
        <f t="shared" si="20"/>
        <v>0</v>
      </c>
      <c r="BA18" s="131">
        <f t="shared" si="21"/>
        <v>0</v>
      </c>
      <c r="BB18" s="131">
        <f t="shared" si="22"/>
        <v>0</v>
      </c>
      <c r="BC18" s="132">
        <f t="shared" si="23"/>
        <v>8.1</v>
      </c>
    </row>
    <row r="19" spans="1:55" x14ac:dyDescent="0.25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30">
        <v>0</v>
      </c>
      <c r="G19" s="131">
        <v>3</v>
      </c>
      <c r="H19" s="131">
        <v>36.1</v>
      </c>
      <c r="I19" s="132">
        <v>283</v>
      </c>
      <c r="J19" s="149"/>
      <c r="K19" s="133">
        <v>0</v>
      </c>
      <c r="L19" s="131">
        <v>0</v>
      </c>
      <c r="M19" s="131">
        <v>0</v>
      </c>
      <c r="N19" s="132">
        <v>0</v>
      </c>
      <c r="O19" s="149"/>
      <c r="P19" s="133">
        <v>0</v>
      </c>
      <c r="Q19" s="131">
        <v>0</v>
      </c>
      <c r="R19" s="131">
        <v>0</v>
      </c>
      <c r="S19" s="132">
        <v>0</v>
      </c>
      <c r="T19" s="149"/>
      <c r="U19" s="133">
        <v>0</v>
      </c>
      <c r="V19" s="131">
        <v>0</v>
      </c>
      <c r="W19" s="131">
        <v>0</v>
      </c>
      <c r="X19" s="132">
        <v>0</v>
      </c>
      <c r="Y19" s="149"/>
      <c r="Z19" s="133">
        <v>0</v>
      </c>
      <c r="AA19" s="131">
        <v>0</v>
      </c>
      <c r="AB19" s="131">
        <v>0</v>
      </c>
      <c r="AC19" s="132">
        <v>0</v>
      </c>
      <c r="AD19" s="149"/>
      <c r="AE19" s="153">
        <f t="shared" si="0"/>
        <v>0</v>
      </c>
      <c r="AF19" s="134">
        <f t="shared" si="1"/>
        <v>3</v>
      </c>
      <c r="AG19" s="135">
        <f t="shared" si="2"/>
        <v>36.1</v>
      </c>
      <c r="AH19" s="167">
        <f t="shared" si="3"/>
        <v>283</v>
      </c>
      <c r="AI19" s="149"/>
      <c r="AJ19" s="133">
        <f t="shared" si="4"/>
        <v>283</v>
      </c>
      <c r="AK19" s="131">
        <f t="shared" si="5"/>
        <v>0</v>
      </c>
      <c r="AL19" s="131">
        <f t="shared" si="6"/>
        <v>0</v>
      </c>
      <c r="AM19" s="131">
        <f t="shared" si="7"/>
        <v>0</v>
      </c>
      <c r="AN19" s="136">
        <f t="shared" si="8"/>
        <v>0</v>
      </c>
      <c r="AO19" s="133">
        <f t="shared" si="9"/>
        <v>0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3</v>
      </c>
      <c r="AU19" s="131">
        <f t="shared" si="15"/>
        <v>0</v>
      </c>
      <c r="AV19" s="131">
        <f t="shared" si="16"/>
        <v>0</v>
      </c>
      <c r="AW19" s="131">
        <f t="shared" si="17"/>
        <v>0</v>
      </c>
      <c r="AX19" s="136">
        <f t="shared" si="18"/>
        <v>0</v>
      </c>
      <c r="AY19" s="133">
        <f t="shared" si="19"/>
        <v>36.1</v>
      </c>
      <c r="AZ19" s="131">
        <f t="shared" si="20"/>
        <v>0</v>
      </c>
      <c r="BA19" s="131">
        <f t="shared" si="21"/>
        <v>0</v>
      </c>
      <c r="BB19" s="131">
        <f t="shared" si="22"/>
        <v>0</v>
      </c>
      <c r="BC19" s="132">
        <f t="shared" si="23"/>
        <v>0</v>
      </c>
    </row>
    <row r="20" spans="1:55" x14ac:dyDescent="0.25">
      <c r="A20" s="138" t="s">
        <v>514</v>
      </c>
      <c r="B20" s="131" t="s">
        <v>43</v>
      </c>
      <c r="C20" s="131" t="s">
        <v>211</v>
      </c>
      <c r="D20" s="131" t="s">
        <v>212</v>
      </c>
      <c r="E20" s="132" t="s">
        <v>1314</v>
      </c>
      <c r="F20" s="130">
        <v>0</v>
      </c>
      <c r="G20" s="131">
        <v>1</v>
      </c>
      <c r="H20" s="131">
        <v>8.8000000000000007</v>
      </c>
      <c r="I20" s="132">
        <v>210</v>
      </c>
      <c r="J20" s="149"/>
      <c r="K20" s="133">
        <v>0</v>
      </c>
      <c r="L20" s="131">
        <v>0</v>
      </c>
      <c r="M20" s="131">
        <v>0</v>
      </c>
      <c r="N20" s="132">
        <v>20</v>
      </c>
      <c r="O20" s="149"/>
      <c r="P20" s="133">
        <v>0</v>
      </c>
      <c r="Q20" s="131">
        <v>1</v>
      </c>
      <c r="R20" s="131">
        <v>2.6</v>
      </c>
      <c r="S20" s="132">
        <v>281</v>
      </c>
      <c r="T20" s="149"/>
      <c r="U20" s="133">
        <v>0</v>
      </c>
      <c r="V20" s="131">
        <v>0</v>
      </c>
      <c r="W20" s="131">
        <v>0</v>
      </c>
      <c r="X20" s="132">
        <v>0</v>
      </c>
      <c r="Y20" s="149"/>
      <c r="Z20" s="133">
        <v>0</v>
      </c>
      <c r="AA20" s="131">
        <v>8</v>
      </c>
      <c r="AB20" s="131">
        <v>55.000000000000007</v>
      </c>
      <c r="AC20" s="132">
        <v>263</v>
      </c>
      <c r="AD20" s="149"/>
      <c r="AE20" s="153">
        <f t="shared" si="0"/>
        <v>0</v>
      </c>
      <c r="AF20" s="134">
        <f t="shared" si="1"/>
        <v>10</v>
      </c>
      <c r="AG20" s="135">
        <f t="shared" si="2"/>
        <v>66.400000000000006</v>
      </c>
      <c r="AH20" s="167">
        <f t="shared" si="3"/>
        <v>774</v>
      </c>
      <c r="AI20" s="149"/>
      <c r="AJ20" s="133">
        <f t="shared" si="4"/>
        <v>210</v>
      </c>
      <c r="AK20" s="131">
        <f t="shared" si="5"/>
        <v>20</v>
      </c>
      <c r="AL20" s="131">
        <f t="shared" si="6"/>
        <v>281</v>
      </c>
      <c r="AM20" s="131">
        <f t="shared" si="7"/>
        <v>0</v>
      </c>
      <c r="AN20" s="136">
        <f t="shared" si="8"/>
        <v>263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1</v>
      </c>
      <c r="AU20" s="131">
        <f t="shared" si="15"/>
        <v>0</v>
      </c>
      <c r="AV20" s="131">
        <f t="shared" si="16"/>
        <v>1</v>
      </c>
      <c r="AW20" s="131">
        <f t="shared" si="17"/>
        <v>0</v>
      </c>
      <c r="AX20" s="136">
        <f t="shared" si="18"/>
        <v>8</v>
      </c>
      <c r="AY20" s="133">
        <f t="shared" si="19"/>
        <v>8.8000000000000007</v>
      </c>
      <c r="AZ20" s="131">
        <f t="shared" si="20"/>
        <v>0</v>
      </c>
      <c r="BA20" s="131">
        <f t="shared" si="21"/>
        <v>2.6</v>
      </c>
      <c r="BB20" s="131">
        <f t="shared" si="22"/>
        <v>0</v>
      </c>
      <c r="BC20" s="132">
        <f t="shared" si="23"/>
        <v>55.000000000000007</v>
      </c>
    </row>
    <row r="21" spans="1:55" x14ac:dyDescent="0.25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1311</v>
      </c>
      <c r="F21" s="130">
        <v>0</v>
      </c>
      <c r="G21" s="131">
        <v>0</v>
      </c>
      <c r="H21" s="131">
        <v>0</v>
      </c>
      <c r="I21" s="132">
        <v>0</v>
      </c>
      <c r="J21" s="149"/>
      <c r="K21" s="133">
        <v>0</v>
      </c>
      <c r="L21" s="131">
        <v>0</v>
      </c>
      <c r="M21" s="131">
        <v>0</v>
      </c>
      <c r="N21" s="132">
        <v>0</v>
      </c>
      <c r="O21" s="149"/>
      <c r="P21" s="133">
        <v>0</v>
      </c>
      <c r="Q21" s="131">
        <v>0</v>
      </c>
      <c r="R21" s="131">
        <v>0</v>
      </c>
      <c r="S21" s="132">
        <v>0</v>
      </c>
      <c r="T21" s="149"/>
      <c r="U21" s="133">
        <v>0</v>
      </c>
      <c r="V21" s="131">
        <v>0</v>
      </c>
      <c r="W21" s="131">
        <v>0</v>
      </c>
      <c r="X21" s="132">
        <v>0</v>
      </c>
      <c r="Y21" s="149"/>
      <c r="Z21" s="133">
        <v>0</v>
      </c>
      <c r="AA21" s="131">
        <v>8</v>
      </c>
      <c r="AB21" s="131">
        <v>98.6</v>
      </c>
      <c r="AC21" s="132">
        <v>289</v>
      </c>
      <c r="AD21" s="149"/>
      <c r="AE21" s="153">
        <f t="shared" si="0"/>
        <v>0</v>
      </c>
      <c r="AF21" s="134">
        <f t="shared" si="1"/>
        <v>8</v>
      </c>
      <c r="AG21" s="135">
        <f t="shared" si="2"/>
        <v>98.6</v>
      </c>
      <c r="AH21" s="167">
        <f t="shared" si="3"/>
        <v>289</v>
      </c>
      <c r="AI21" s="149"/>
      <c r="AJ21" s="133">
        <f t="shared" si="4"/>
        <v>0</v>
      </c>
      <c r="AK21" s="131">
        <f t="shared" si="5"/>
        <v>0</v>
      </c>
      <c r="AL21" s="131">
        <f t="shared" si="6"/>
        <v>0</v>
      </c>
      <c r="AM21" s="131">
        <f t="shared" si="7"/>
        <v>0</v>
      </c>
      <c r="AN21" s="136">
        <f t="shared" si="8"/>
        <v>289</v>
      </c>
      <c r="AO21" s="133">
        <f t="shared" si="9"/>
        <v>0</v>
      </c>
      <c r="AP21" s="131">
        <f t="shared" si="10"/>
        <v>0</v>
      </c>
      <c r="AQ21" s="131">
        <f t="shared" si="11"/>
        <v>0</v>
      </c>
      <c r="AR21" s="131">
        <f t="shared" si="12"/>
        <v>0</v>
      </c>
      <c r="AS21" s="136">
        <f t="shared" si="13"/>
        <v>0</v>
      </c>
      <c r="AT21" s="133">
        <f t="shared" si="14"/>
        <v>0</v>
      </c>
      <c r="AU21" s="131">
        <f t="shared" si="15"/>
        <v>0</v>
      </c>
      <c r="AV21" s="131">
        <f t="shared" si="16"/>
        <v>0</v>
      </c>
      <c r="AW21" s="131">
        <f t="shared" si="17"/>
        <v>0</v>
      </c>
      <c r="AX21" s="136">
        <f t="shared" si="18"/>
        <v>8</v>
      </c>
      <c r="AY21" s="133">
        <f t="shared" si="19"/>
        <v>0</v>
      </c>
      <c r="AZ21" s="131">
        <f t="shared" si="20"/>
        <v>0</v>
      </c>
      <c r="BA21" s="131">
        <f t="shared" si="21"/>
        <v>0</v>
      </c>
      <c r="BB21" s="131">
        <f t="shared" si="22"/>
        <v>0</v>
      </c>
      <c r="BC21" s="132">
        <f t="shared" si="23"/>
        <v>98.6</v>
      </c>
    </row>
    <row r="22" spans="1:55" x14ac:dyDescent="0.25">
      <c r="A22" s="138" t="s">
        <v>516</v>
      </c>
      <c r="B22" s="131" t="s">
        <v>41</v>
      </c>
      <c r="C22" s="131" t="s">
        <v>172</v>
      </c>
      <c r="D22" s="131" t="s">
        <v>91</v>
      </c>
      <c r="E22" s="132" t="s">
        <v>1314</v>
      </c>
      <c r="F22" s="130">
        <v>0</v>
      </c>
      <c r="G22" s="131">
        <v>2</v>
      </c>
      <c r="H22" s="131">
        <v>7</v>
      </c>
      <c r="I22" s="132">
        <v>195</v>
      </c>
      <c r="J22" s="149"/>
      <c r="K22" s="133">
        <v>0</v>
      </c>
      <c r="L22" s="131">
        <v>1</v>
      </c>
      <c r="M22" s="131">
        <v>8.1</v>
      </c>
      <c r="N22" s="132">
        <v>264</v>
      </c>
      <c r="O22" s="149"/>
      <c r="P22" s="133">
        <v>2</v>
      </c>
      <c r="Q22" s="131">
        <v>0</v>
      </c>
      <c r="R22" s="131">
        <v>1.1000000000000001</v>
      </c>
      <c r="S22" s="132">
        <v>256</v>
      </c>
      <c r="T22" s="149"/>
      <c r="U22" s="133">
        <v>0</v>
      </c>
      <c r="V22" s="131">
        <v>0</v>
      </c>
      <c r="W22" s="131">
        <v>0</v>
      </c>
      <c r="X22" s="132">
        <v>20</v>
      </c>
      <c r="Y22" s="149"/>
      <c r="Z22" s="133">
        <v>0</v>
      </c>
      <c r="AA22" s="131">
        <v>0</v>
      </c>
      <c r="AB22" s="131">
        <v>0</v>
      </c>
      <c r="AC22" s="132">
        <v>0</v>
      </c>
      <c r="AD22" s="149"/>
      <c r="AE22" s="153">
        <f t="shared" si="0"/>
        <v>2</v>
      </c>
      <c r="AF22" s="134">
        <f t="shared" si="1"/>
        <v>3</v>
      </c>
      <c r="AG22" s="135">
        <f t="shared" si="2"/>
        <v>16.2</v>
      </c>
      <c r="AH22" s="167">
        <f t="shared" si="3"/>
        <v>735</v>
      </c>
      <c r="AI22" s="149"/>
      <c r="AJ22" s="133">
        <f t="shared" si="4"/>
        <v>195</v>
      </c>
      <c r="AK22" s="131">
        <f t="shared" si="5"/>
        <v>264</v>
      </c>
      <c r="AL22" s="131">
        <f t="shared" si="6"/>
        <v>256</v>
      </c>
      <c r="AM22" s="131">
        <f t="shared" si="7"/>
        <v>20</v>
      </c>
      <c r="AN22" s="136">
        <f t="shared" si="8"/>
        <v>0</v>
      </c>
      <c r="AO22" s="133">
        <f t="shared" si="9"/>
        <v>0</v>
      </c>
      <c r="AP22" s="131">
        <f t="shared" si="10"/>
        <v>0</v>
      </c>
      <c r="AQ22" s="131">
        <f t="shared" si="11"/>
        <v>2</v>
      </c>
      <c r="AR22" s="131">
        <f t="shared" si="12"/>
        <v>0</v>
      </c>
      <c r="AS22" s="136">
        <f t="shared" si="13"/>
        <v>0</v>
      </c>
      <c r="AT22" s="133">
        <f t="shared" si="14"/>
        <v>2</v>
      </c>
      <c r="AU22" s="131">
        <f t="shared" si="15"/>
        <v>1</v>
      </c>
      <c r="AV22" s="131">
        <f t="shared" si="16"/>
        <v>0</v>
      </c>
      <c r="AW22" s="131">
        <f t="shared" si="17"/>
        <v>0</v>
      </c>
      <c r="AX22" s="136">
        <f t="shared" si="18"/>
        <v>0</v>
      </c>
      <c r="AY22" s="133">
        <f t="shared" si="19"/>
        <v>7</v>
      </c>
      <c r="AZ22" s="131">
        <f t="shared" si="20"/>
        <v>8.1</v>
      </c>
      <c r="BA22" s="131">
        <f t="shared" si="21"/>
        <v>1.1000000000000001</v>
      </c>
      <c r="BB22" s="131">
        <f t="shared" si="22"/>
        <v>0</v>
      </c>
      <c r="BC22" s="132">
        <f t="shared" si="23"/>
        <v>0</v>
      </c>
    </row>
    <row r="23" spans="1:55" x14ac:dyDescent="0.25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30">
        <v>0</v>
      </c>
      <c r="G23" s="131">
        <v>0</v>
      </c>
      <c r="H23" s="131">
        <v>0</v>
      </c>
      <c r="I23" s="132">
        <v>0</v>
      </c>
      <c r="J23" s="149"/>
      <c r="K23" s="133">
        <v>0</v>
      </c>
      <c r="L23" s="131">
        <v>0</v>
      </c>
      <c r="M23" s="131">
        <v>0</v>
      </c>
      <c r="N23" s="132">
        <v>0</v>
      </c>
      <c r="O23" s="149"/>
      <c r="P23" s="133">
        <v>0</v>
      </c>
      <c r="Q23" s="131">
        <v>0</v>
      </c>
      <c r="R23" s="131">
        <v>0</v>
      </c>
      <c r="S23" s="132">
        <v>0</v>
      </c>
      <c r="T23" s="149"/>
      <c r="U23" s="133">
        <v>0</v>
      </c>
      <c r="V23" s="131">
        <v>0</v>
      </c>
      <c r="W23" s="131">
        <v>0</v>
      </c>
      <c r="X23" s="132">
        <v>0</v>
      </c>
      <c r="Y23" s="149"/>
      <c r="Z23" s="133">
        <v>0</v>
      </c>
      <c r="AA23" s="131">
        <v>0</v>
      </c>
      <c r="AB23" s="131">
        <v>0</v>
      </c>
      <c r="AC23" s="132">
        <v>0</v>
      </c>
      <c r="AD23" s="149"/>
      <c r="AE23" s="153">
        <f t="shared" si="0"/>
        <v>0</v>
      </c>
      <c r="AF23" s="134">
        <f t="shared" si="1"/>
        <v>0</v>
      </c>
      <c r="AG23" s="135">
        <f t="shared" si="2"/>
        <v>0</v>
      </c>
      <c r="AH23" s="167">
        <f t="shared" si="3"/>
        <v>0</v>
      </c>
      <c r="AI23" s="149"/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x14ac:dyDescent="0.25">
      <c r="A24" s="138" t="s">
        <v>518</v>
      </c>
      <c r="B24" s="131" t="s">
        <v>1568</v>
      </c>
      <c r="C24" s="131" t="s">
        <v>167</v>
      </c>
      <c r="D24" s="131" t="s">
        <v>168</v>
      </c>
      <c r="E24" s="132" t="s">
        <v>1314</v>
      </c>
      <c r="F24" s="130">
        <v>0</v>
      </c>
      <c r="G24" s="131">
        <v>0</v>
      </c>
      <c r="H24" s="131">
        <v>0</v>
      </c>
      <c r="I24" s="132">
        <v>0</v>
      </c>
      <c r="J24" s="149"/>
      <c r="K24" s="133">
        <v>0</v>
      </c>
      <c r="L24" s="131">
        <v>0</v>
      </c>
      <c r="M24" s="131">
        <v>0</v>
      </c>
      <c r="N24" s="132">
        <v>0</v>
      </c>
      <c r="O24" s="149"/>
      <c r="P24" s="133">
        <v>0</v>
      </c>
      <c r="Q24" s="131">
        <v>0</v>
      </c>
      <c r="R24" s="131">
        <v>0</v>
      </c>
      <c r="S24" s="132">
        <v>0</v>
      </c>
      <c r="T24" s="149"/>
      <c r="U24" s="133">
        <v>0</v>
      </c>
      <c r="V24" s="131">
        <v>0</v>
      </c>
      <c r="W24" s="131">
        <v>0</v>
      </c>
      <c r="X24" s="132">
        <v>0</v>
      </c>
      <c r="Y24" s="149"/>
      <c r="Z24" s="133">
        <v>0</v>
      </c>
      <c r="AA24" s="131">
        <v>0</v>
      </c>
      <c r="AB24" s="131">
        <v>0</v>
      </c>
      <c r="AC24" s="132">
        <v>0</v>
      </c>
      <c r="AD24" s="149"/>
      <c r="AE24" s="153">
        <f t="shared" si="0"/>
        <v>0</v>
      </c>
      <c r="AF24" s="134">
        <f t="shared" si="1"/>
        <v>0</v>
      </c>
      <c r="AG24" s="135">
        <f t="shared" si="2"/>
        <v>0</v>
      </c>
      <c r="AH24" s="167">
        <f t="shared" si="3"/>
        <v>0</v>
      </c>
      <c r="AI24" s="149"/>
      <c r="AJ24" s="133">
        <f t="shared" si="4"/>
        <v>0</v>
      </c>
      <c r="AK24" s="131">
        <f t="shared" si="5"/>
        <v>0</v>
      </c>
      <c r="AL24" s="131">
        <f t="shared" si="6"/>
        <v>0</v>
      </c>
      <c r="AM24" s="131">
        <f t="shared" si="7"/>
        <v>0</v>
      </c>
      <c r="AN24" s="136">
        <f t="shared" si="8"/>
        <v>0</v>
      </c>
      <c r="AO24" s="133">
        <f t="shared" si="9"/>
        <v>0</v>
      </c>
      <c r="AP24" s="131">
        <f t="shared" si="10"/>
        <v>0</v>
      </c>
      <c r="AQ24" s="131">
        <f t="shared" si="11"/>
        <v>0</v>
      </c>
      <c r="AR24" s="131">
        <f t="shared" si="12"/>
        <v>0</v>
      </c>
      <c r="AS24" s="136">
        <f t="shared" si="13"/>
        <v>0</v>
      </c>
      <c r="AT24" s="133">
        <f t="shared" si="14"/>
        <v>0</v>
      </c>
      <c r="AU24" s="131">
        <f t="shared" si="15"/>
        <v>0</v>
      </c>
      <c r="AV24" s="131">
        <f t="shared" si="16"/>
        <v>0</v>
      </c>
      <c r="AW24" s="131">
        <f t="shared" si="17"/>
        <v>0</v>
      </c>
      <c r="AX24" s="136">
        <f t="shared" si="18"/>
        <v>0</v>
      </c>
      <c r="AY24" s="133">
        <f t="shared" si="19"/>
        <v>0</v>
      </c>
      <c r="AZ24" s="131">
        <f t="shared" si="20"/>
        <v>0</v>
      </c>
      <c r="BA24" s="131">
        <f t="shared" si="21"/>
        <v>0</v>
      </c>
      <c r="BB24" s="131">
        <f t="shared" si="22"/>
        <v>0</v>
      </c>
      <c r="BC24" s="132">
        <f t="shared" si="23"/>
        <v>0</v>
      </c>
    </row>
    <row r="25" spans="1:55" x14ac:dyDescent="0.25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30">
        <v>0</v>
      </c>
      <c r="G25" s="131">
        <v>0</v>
      </c>
      <c r="H25" s="131">
        <v>0</v>
      </c>
      <c r="I25" s="132">
        <v>20</v>
      </c>
      <c r="J25" s="149"/>
      <c r="K25" s="133">
        <v>1</v>
      </c>
      <c r="L25" s="131">
        <v>0</v>
      </c>
      <c r="M25" s="131">
        <v>1.2</v>
      </c>
      <c r="N25" s="132">
        <v>236</v>
      </c>
      <c r="O25" s="149"/>
      <c r="P25" s="133">
        <v>0</v>
      </c>
      <c r="Q25" s="131">
        <v>0</v>
      </c>
      <c r="R25" s="131">
        <v>0</v>
      </c>
      <c r="S25" s="132">
        <v>0</v>
      </c>
      <c r="T25" s="149"/>
      <c r="U25" s="133">
        <v>0</v>
      </c>
      <c r="V25" s="131">
        <v>0</v>
      </c>
      <c r="W25" s="131">
        <v>0</v>
      </c>
      <c r="X25" s="132">
        <v>20</v>
      </c>
      <c r="Y25" s="149"/>
      <c r="Z25" s="133">
        <v>0</v>
      </c>
      <c r="AA25" s="131">
        <v>1</v>
      </c>
      <c r="AB25" s="131">
        <v>7.2</v>
      </c>
      <c r="AC25" s="132">
        <v>150</v>
      </c>
      <c r="AD25" s="149"/>
      <c r="AE25" s="153">
        <f t="shared" si="0"/>
        <v>1</v>
      </c>
      <c r="AF25" s="134">
        <f t="shared" si="1"/>
        <v>1</v>
      </c>
      <c r="AG25" s="135">
        <f t="shared" si="2"/>
        <v>8.4</v>
      </c>
      <c r="AH25" s="167">
        <f t="shared" si="3"/>
        <v>426</v>
      </c>
      <c r="AI25" s="149"/>
      <c r="AJ25" s="133">
        <f t="shared" si="4"/>
        <v>20</v>
      </c>
      <c r="AK25" s="131">
        <f t="shared" si="5"/>
        <v>236</v>
      </c>
      <c r="AL25" s="131">
        <f t="shared" si="6"/>
        <v>0</v>
      </c>
      <c r="AM25" s="131">
        <f t="shared" si="7"/>
        <v>20</v>
      </c>
      <c r="AN25" s="136">
        <f t="shared" si="8"/>
        <v>150</v>
      </c>
      <c r="AO25" s="133">
        <f t="shared" si="9"/>
        <v>0</v>
      </c>
      <c r="AP25" s="131">
        <f t="shared" si="10"/>
        <v>1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0</v>
      </c>
      <c r="AU25" s="131">
        <f t="shared" si="15"/>
        <v>0</v>
      </c>
      <c r="AV25" s="131">
        <f t="shared" si="16"/>
        <v>0</v>
      </c>
      <c r="AW25" s="131">
        <f t="shared" si="17"/>
        <v>0</v>
      </c>
      <c r="AX25" s="136">
        <f t="shared" si="18"/>
        <v>1</v>
      </c>
      <c r="AY25" s="133">
        <f t="shared" si="19"/>
        <v>0</v>
      </c>
      <c r="AZ25" s="131">
        <f t="shared" si="20"/>
        <v>1.2</v>
      </c>
      <c r="BA25" s="131">
        <f t="shared" si="21"/>
        <v>0</v>
      </c>
      <c r="BB25" s="131">
        <f t="shared" si="22"/>
        <v>0</v>
      </c>
      <c r="BC25" s="132">
        <f t="shared" si="23"/>
        <v>7.2</v>
      </c>
    </row>
    <row r="26" spans="1:55" x14ac:dyDescent="0.25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30">
        <v>0</v>
      </c>
      <c r="G26" s="131">
        <v>0</v>
      </c>
      <c r="H26" s="131">
        <v>0</v>
      </c>
      <c r="I26" s="132">
        <v>0</v>
      </c>
      <c r="J26" s="149"/>
      <c r="K26" s="133">
        <v>0</v>
      </c>
      <c r="L26" s="131">
        <v>0</v>
      </c>
      <c r="M26" s="131">
        <v>0</v>
      </c>
      <c r="N26" s="132">
        <v>0</v>
      </c>
      <c r="O26" s="149"/>
      <c r="P26" s="133">
        <v>0</v>
      </c>
      <c r="Q26" s="131">
        <v>0</v>
      </c>
      <c r="R26" s="131">
        <v>0</v>
      </c>
      <c r="S26" s="132">
        <v>0</v>
      </c>
      <c r="T26" s="149"/>
      <c r="U26" s="133">
        <v>0</v>
      </c>
      <c r="V26" s="131">
        <v>0</v>
      </c>
      <c r="W26" s="131">
        <v>0</v>
      </c>
      <c r="X26" s="132">
        <v>0</v>
      </c>
      <c r="Y26" s="149"/>
      <c r="Z26" s="133">
        <v>0</v>
      </c>
      <c r="AA26" s="131">
        <v>0</v>
      </c>
      <c r="AB26" s="131">
        <v>0</v>
      </c>
      <c r="AC26" s="132">
        <v>0</v>
      </c>
      <c r="AD26" s="149"/>
      <c r="AE26" s="153">
        <f t="shared" si="0"/>
        <v>0</v>
      </c>
      <c r="AF26" s="134">
        <f t="shared" si="1"/>
        <v>0</v>
      </c>
      <c r="AG26" s="135">
        <f t="shared" si="2"/>
        <v>0</v>
      </c>
      <c r="AH26" s="167">
        <f t="shared" si="3"/>
        <v>0</v>
      </c>
      <c r="AI26" s="149"/>
      <c r="AJ26" s="133">
        <f t="shared" si="4"/>
        <v>0</v>
      </c>
      <c r="AK26" s="131">
        <f t="shared" si="5"/>
        <v>0</v>
      </c>
      <c r="AL26" s="131">
        <f t="shared" si="6"/>
        <v>0</v>
      </c>
      <c r="AM26" s="131">
        <f t="shared" si="7"/>
        <v>0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0</v>
      </c>
      <c r="AU26" s="131">
        <f t="shared" si="15"/>
        <v>0</v>
      </c>
      <c r="AV26" s="131">
        <f t="shared" si="16"/>
        <v>0</v>
      </c>
      <c r="AW26" s="131">
        <f t="shared" si="17"/>
        <v>0</v>
      </c>
      <c r="AX26" s="136">
        <f t="shared" si="18"/>
        <v>0</v>
      </c>
      <c r="AY26" s="133">
        <f t="shared" si="19"/>
        <v>0</v>
      </c>
      <c r="AZ26" s="131">
        <f t="shared" si="20"/>
        <v>0</v>
      </c>
      <c r="BA26" s="131">
        <f t="shared" si="21"/>
        <v>0</v>
      </c>
      <c r="BB26" s="131">
        <f t="shared" si="22"/>
        <v>0</v>
      </c>
      <c r="BC26" s="132">
        <f t="shared" si="23"/>
        <v>0</v>
      </c>
    </row>
    <row r="27" spans="1:55" x14ac:dyDescent="0.25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30">
        <v>0</v>
      </c>
      <c r="G27" s="131">
        <v>2</v>
      </c>
      <c r="H27" s="131">
        <v>29.400000000000002</v>
      </c>
      <c r="I27" s="132">
        <v>273</v>
      </c>
      <c r="J27" s="149"/>
      <c r="K27" s="133">
        <v>0</v>
      </c>
      <c r="L27" s="131">
        <v>0</v>
      </c>
      <c r="M27" s="131">
        <v>0</v>
      </c>
      <c r="N27" s="132">
        <v>20</v>
      </c>
      <c r="O27" s="149"/>
      <c r="P27" s="133">
        <v>0</v>
      </c>
      <c r="Q27" s="131">
        <v>0</v>
      </c>
      <c r="R27" s="131">
        <v>0</v>
      </c>
      <c r="S27" s="132">
        <v>20</v>
      </c>
      <c r="T27" s="149"/>
      <c r="U27" s="133">
        <v>0</v>
      </c>
      <c r="V27" s="131">
        <v>0</v>
      </c>
      <c r="W27" s="131">
        <v>0</v>
      </c>
      <c r="X27" s="132">
        <v>20</v>
      </c>
      <c r="Y27" s="149"/>
      <c r="Z27" s="133">
        <v>0</v>
      </c>
      <c r="AA27" s="131">
        <v>3</v>
      </c>
      <c r="AB27" s="131">
        <v>53.800000000000004</v>
      </c>
      <c r="AC27" s="132">
        <v>261</v>
      </c>
      <c r="AD27" s="149"/>
      <c r="AE27" s="153">
        <f t="shared" si="0"/>
        <v>0</v>
      </c>
      <c r="AF27" s="134">
        <f t="shared" si="1"/>
        <v>5</v>
      </c>
      <c r="AG27" s="135">
        <f t="shared" si="2"/>
        <v>83.2</v>
      </c>
      <c r="AH27" s="167">
        <f t="shared" si="3"/>
        <v>574</v>
      </c>
      <c r="AI27" s="149"/>
      <c r="AJ27" s="133">
        <f t="shared" si="4"/>
        <v>273</v>
      </c>
      <c r="AK27" s="131">
        <f t="shared" si="5"/>
        <v>20</v>
      </c>
      <c r="AL27" s="131">
        <f t="shared" si="6"/>
        <v>20</v>
      </c>
      <c r="AM27" s="131">
        <f t="shared" si="7"/>
        <v>20</v>
      </c>
      <c r="AN27" s="136">
        <f t="shared" si="8"/>
        <v>261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2</v>
      </c>
      <c r="AU27" s="131">
        <f t="shared" si="15"/>
        <v>0</v>
      </c>
      <c r="AV27" s="131">
        <f t="shared" si="16"/>
        <v>0</v>
      </c>
      <c r="AW27" s="131">
        <f t="shared" si="17"/>
        <v>0</v>
      </c>
      <c r="AX27" s="136">
        <f t="shared" si="18"/>
        <v>3</v>
      </c>
      <c r="AY27" s="133">
        <f t="shared" si="19"/>
        <v>29.400000000000002</v>
      </c>
      <c r="AZ27" s="131">
        <f t="shared" si="20"/>
        <v>0</v>
      </c>
      <c r="BA27" s="131">
        <f t="shared" si="21"/>
        <v>0</v>
      </c>
      <c r="BB27" s="131">
        <f t="shared" si="22"/>
        <v>0</v>
      </c>
      <c r="BC27" s="132">
        <f t="shared" si="23"/>
        <v>53.800000000000004</v>
      </c>
    </row>
    <row r="28" spans="1:55" x14ac:dyDescent="0.25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30">
        <v>0</v>
      </c>
      <c r="G28" s="131">
        <v>2</v>
      </c>
      <c r="H28" s="131">
        <v>11.399999999999999</v>
      </c>
      <c r="I28" s="132">
        <v>227</v>
      </c>
      <c r="J28" s="149"/>
      <c r="K28" s="133">
        <v>0</v>
      </c>
      <c r="L28" s="131">
        <v>0</v>
      </c>
      <c r="M28" s="131">
        <v>0</v>
      </c>
      <c r="N28" s="132">
        <v>20</v>
      </c>
      <c r="O28" s="149"/>
      <c r="P28" s="133">
        <v>1</v>
      </c>
      <c r="Q28" s="131">
        <v>1</v>
      </c>
      <c r="R28" s="131">
        <v>31.900000000000002</v>
      </c>
      <c r="S28" s="132">
        <v>300</v>
      </c>
      <c r="T28" s="149"/>
      <c r="U28" s="133">
        <v>0</v>
      </c>
      <c r="V28" s="131">
        <v>0</v>
      </c>
      <c r="W28" s="131">
        <v>0</v>
      </c>
      <c r="X28" s="132">
        <v>0</v>
      </c>
      <c r="Y28" s="149"/>
      <c r="Z28" s="133">
        <v>0</v>
      </c>
      <c r="AA28" s="131">
        <v>2</v>
      </c>
      <c r="AB28" s="131">
        <v>32.200000000000003</v>
      </c>
      <c r="AC28" s="132">
        <v>228</v>
      </c>
      <c r="AD28" s="149"/>
      <c r="AE28" s="153">
        <f t="shared" si="0"/>
        <v>1</v>
      </c>
      <c r="AF28" s="134">
        <f t="shared" si="1"/>
        <v>5</v>
      </c>
      <c r="AG28" s="135">
        <f t="shared" si="2"/>
        <v>75.5</v>
      </c>
      <c r="AH28" s="167">
        <f t="shared" si="3"/>
        <v>775</v>
      </c>
      <c r="AI28" s="149"/>
      <c r="AJ28" s="133">
        <f t="shared" si="4"/>
        <v>227</v>
      </c>
      <c r="AK28" s="131">
        <f t="shared" si="5"/>
        <v>20</v>
      </c>
      <c r="AL28" s="131">
        <f t="shared" si="6"/>
        <v>300</v>
      </c>
      <c r="AM28" s="131">
        <f t="shared" si="7"/>
        <v>0</v>
      </c>
      <c r="AN28" s="136">
        <f t="shared" si="8"/>
        <v>228</v>
      </c>
      <c r="AO28" s="133">
        <f t="shared" si="9"/>
        <v>0</v>
      </c>
      <c r="AP28" s="131">
        <f t="shared" si="10"/>
        <v>0</v>
      </c>
      <c r="AQ28" s="131">
        <f t="shared" si="11"/>
        <v>1</v>
      </c>
      <c r="AR28" s="131">
        <f t="shared" si="12"/>
        <v>0</v>
      </c>
      <c r="AS28" s="136">
        <f t="shared" si="13"/>
        <v>0</v>
      </c>
      <c r="AT28" s="133">
        <f t="shared" si="14"/>
        <v>2</v>
      </c>
      <c r="AU28" s="131">
        <f t="shared" si="15"/>
        <v>0</v>
      </c>
      <c r="AV28" s="131">
        <f t="shared" si="16"/>
        <v>1</v>
      </c>
      <c r="AW28" s="131">
        <f t="shared" si="17"/>
        <v>0</v>
      </c>
      <c r="AX28" s="136">
        <f t="shared" si="18"/>
        <v>2</v>
      </c>
      <c r="AY28" s="133">
        <f t="shared" si="19"/>
        <v>11.399999999999999</v>
      </c>
      <c r="AZ28" s="131">
        <f t="shared" si="20"/>
        <v>0</v>
      </c>
      <c r="BA28" s="131">
        <f t="shared" si="21"/>
        <v>31.900000000000002</v>
      </c>
      <c r="BB28" s="131">
        <f t="shared" si="22"/>
        <v>0</v>
      </c>
      <c r="BC28" s="132">
        <f t="shared" si="23"/>
        <v>32.200000000000003</v>
      </c>
    </row>
    <row r="29" spans="1:55" x14ac:dyDescent="0.25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30">
        <v>0</v>
      </c>
      <c r="G29" s="131">
        <v>0</v>
      </c>
      <c r="H29" s="131">
        <v>0</v>
      </c>
      <c r="I29" s="132">
        <v>0</v>
      </c>
      <c r="J29" s="149"/>
      <c r="K29" s="133">
        <v>0</v>
      </c>
      <c r="L29" s="131">
        <v>0</v>
      </c>
      <c r="M29" s="131">
        <v>0</v>
      </c>
      <c r="N29" s="132">
        <v>0</v>
      </c>
      <c r="O29" s="149"/>
      <c r="P29" s="133">
        <v>0</v>
      </c>
      <c r="Q29" s="131">
        <v>0</v>
      </c>
      <c r="R29" s="131">
        <v>0</v>
      </c>
      <c r="S29" s="132">
        <v>0</v>
      </c>
      <c r="T29" s="149"/>
      <c r="U29" s="133">
        <v>0</v>
      </c>
      <c r="V29" s="131">
        <v>0</v>
      </c>
      <c r="W29" s="131">
        <v>0</v>
      </c>
      <c r="X29" s="132">
        <v>0</v>
      </c>
      <c r="Y29" s="149"/>
      <c r="Z29" s="133">
        <v>0</v>
      </c>
      <c r="AA29" s="131">
        <v>0</v>
      </c>
      <c r="AB29" s="131">
        <v>0</v>
      </c>
      <c r="AC29" s="132">
        <v>0</v>
      </c>
      <c r="AD29" s="149"/>
      <c r="AE29" s="153">
        <f t="shared" si="0"/>
        <v>0</v>
      </c>
      <c r="AF29" s="134">
        <f t="shared" si="1"/>
        <v>0</v>
      </c>
      <c r="AG29" s="135">
        <f t="shared" si="2"/>
        <v>0</v>
      </c>
      <c r="AH29" s="167">
        <f t="shared" si="3"/>
        <v>0</v>
      </c>
      <c r="AI29" s="149"/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x14ac:dyDescent="0.25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30">
        <v>0</v>
      </c>
      <c r="G30" s="131">
        <v>0</v>
      </c>
      <c r="H30" s="131">
        <v>0</v>
      </c>
      <c r="I30" s="132">
        <v>0</v>
      </c>
      <c r="J30" s="149"/>
      <c r="K30" s="133">
        <v>0</v>
      </c>
      <c r="L30" s="131">
        <v>0</v>
      </c>
      <c r="M30" s="131">
        <v>0</v>
      </c>
      <c r="N30" s="132">
        <v>0</v>
      </c>
      <c r="O30" s="149"/>
      <c r="P30" s="133">
        <v>0</v>
      </c>
      <c r="Q30" s="131">
        <v>0</v>
      </c>
      <c r="R30" s="131">
        <v>0</v>
      </c>
      <c r="S30" s="132">
        <v>0</v>
      </c>
      <c r="T30" s="149"/>
      <c r="U30" s="133">
        <v>0</v>
      </c>
      <c r="V30" s="131">
        <v>0</v>
      </c>
      <c r="W30" s="131">
        <v>0</v>
      </c>
      <c r="X30" s="132">
        <v>0</v>
      </c>
      <c r="Y30" s="149"/>
      <c r="Z30" s="133">
        <v>0</v>
      </c>
      <c r="AA30" s="131">
        <v>0</v>
      </c>
      <c r="AB30" s="131">
        <v>0</v>
      </c>
      <c r="AC30" s="132">
        <v>0</v>
      </c>
      <c r="AD30" s="149"/>
      <c r="AE30" s="153">
        <f t="shared" si="0"/>
        <v>0</v>
      </c>
      <c r="AF30" s="134">
        <f t="shared" si="1"/>
        <v>0</v>
      </c>
      <c r="AG30" s="135">
        <f t="shared" si="2"/>
        <v>0</v>
      </c>
      <c r="AH30" s="167">
        <f t="shared" si="3"/>
        <v>0</v>
      </c>
      <c r="AI30" s="149"/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x14ac:dyDescent="0.25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30">
        <v>0</v>
      </c>
      <c r="G31" s="131">
        <v>0</v>
      </c>
      <c r="H31" s="131">
        <v>0</v>
      </c>
      <c r="I31" s="132">
        <v>0</v>
      </c>
      <c r="J31" s="149"/>
      <c r="K31" s="133">
        <v>0</v>
      </c>
      <c r="L31" s="131">
        <v>0</v>
      </c>
      <c r="M31" s="131">
        <v>0</v>
      </c>
      <c r="N31" s="132">
        <v>0</v>
      </c>
      <c r="O31" s="149"/>
      <c r="P31" s="133">
        <v>0</v>
      </c>
      <c r="Q31" s="131">
        <v>0</v>
      </c>
      <c r="R31" s="131">
        <v>0</v>
      </c>
      <c r="S31" s="132">
        <v>0</v>
      </c>
      <c r="T31" s="149"/>
      <c r="U31" s="133">
        <v>0</v>
      </c>
      <c r="V31" s="131">
        <v>0</v>
      </c>
      <c r="W31" s="131">
        <v>0</v>
      </c>
      <c r="X31" s="132">
        <v>0</v>
      </c>
      <c r="Y31" s="149"/>
      <c r="Z31" s="133">
        <v>0</v>
      </c>
      <c r="AA31" s="131">
        <v>0</v>
      </c>
      <c r="AB31" s="131">
        <v>0</v>
      </c>
      <c r="AC31" s="132">
        <v>0</v>
      </c>
      <c r="AD31" s="149"/>
      <c r="AE31" s="153">
        <f t="shared" si="0"/>
        <v>0</v>
      </c>
      <c r="AF31" s="134">
        <f t="shared" si="1"/>
        <v>0</v>
      </c>
      <c r="AG31" s="135">
        <f t="shared" si="2"/>
        <v>0</v>
      </c>
      <c r="AH31" s="167">
        <f t="shared" si="3"/>
        <v>0</v>
      </c>
      <c r="AI31" s="149"/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x14ac:dyDescent="0.25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1954</v>
      </c>
      <c r="F32" s="130">
        <v>0</v>
      </c>
      <c r="G32" s="131">
        <v>1</v>
      </c>
      <c r="H32" s="131">
        <v>1.5</v>
      </c>
      <c r="I32" s="132">
        <v>153</v>
      </c>
      <c r="J32" s="149"/>
      <c r="K32" s="133">
        <v>0</v>
      </c>
      <c r="L32" s="131">
        <v>0</v>
      </c>
      <c r="M32" s="131">
        <v>0</v>
      </c>
      <c r="N32" s="132">
        <v>20</v>
      </c>
      <c r="O32" s="149"/>
      <c r="P32" s="133">
        <v>0</v>
      </c>
      <c r="Q32" s="131">
        <v>0</v>
      </c>
      <c r="R32" s="131">
        <v>0</v>
      </c>
      <c r="S32" s="132">
        <v>0</v>
      </c>
      <c r="T32" s="149"/>
      <c r="U32" s="133">
        <v>0</v>
      </c>
      <c r="V32" s="131">
        <v>0</v>
      </c>
      <c r="W32" s="131">
        <v>0</v>
      </c>
      <c r="X32" s="132">
        <v>0</v>
      </c>
      <c r="Y32" s="149"/>
      <c r="Z32" s="133">
        <v>0</v>
      </c>
      <c r="AA32" s="131">
        <v>1</v>
      </c>
      <c r="AB32" s="131">
        <v>14.1</v>
      </c>
      <c r="AC32" s="132">
        <v>182</v>
      </c>
      <c r="AD32" s="149"/>
      <c r="AE32" s="153">
        <f t="shared" si="0"/>
        <v>0</v>
      </c>
      <c r="AF32" s="134">
        <f t="shared" si="1"/>
        <v>2</v>
      </c>
      <c r="AG32" s="135">
        <f t="shared" si="2"/>
        <v>15.6</v>
      </c>
      <c r="AH32" s="167">
        <f t="shared" si="3"/>
        <v>355</v>
      </c>
      <c r="AI32" s="149"/>
      <c r="AJ32" s="133">
        <f t="shared" si="4"/>
        <v>153</v>
      </c>
      <c r="AK32" s="131">
        <f t="shared" si="5"/>
        <v>20</v>
      </c>
      <c r="AL32" s="131">
        <f t="shared" si="6"/>
        <v>0</v>
      </c>
      <c r="AM32" s="131">
        <f t="shared" si="7"/>
        <v>0</v>
      </c>
      <c r="AN32" s="136">
        <f t="shared" si="8"/>
        <v>182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1</v>
      </c>
      <c r="AU32" s="131">
        <f t="shared" si="15"/>
        <v>0</v>
      </c>
      <c r="AV32" s="131">
        <f t="shared" si="16"/>
        <v>0</v>
      </c>
      <c r="AW32" s="131">
        <f t="shared" si="17"/>
        <v>0</v>
      </c>
      <c r="AX32" s="136">
        <f t="shared" si="18"/>
        <v>1</v>
      </c>
      <c r="AY32" s="133">
        <f t="shared" si="19"/>
        <v>1.5</v>
      </c>
      <c r="AZ32" s="131">
        <f t="shared" si="20"/>
        <v>0</v>
      </c>
      <c r="BA32" s="131">
        <f t="shared" si="21"/>
        <v>0</v>
      </c>
      <c r="BB32" s="131">
        <f t="shared" si="22"/>
        <v>0</v>
      </c>
      <c r="BC32" s="132">
        <f t="shared" si="23"/>
        <v>14.1</v>
      </c>
    </row>
    <row r="33" spans="1:55" x14ac:dyDescent="0.25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30">
        <v>0</v>
      </c>
      <c r="G33" s="131">
        <v>4</v>
      </c>
      <c r="H33" s="131">
        <v>46.6</v>
      </c>
      <c r="I33" s="132">
        <v>293</v>
      </c>
      <c r="J33" s="149"/>
      <c r="K33" s="133">
        <v>0</v>
      </c>
      <c r="L33" s="131">
        <v>2</v>
      </c>
      <c r="M33" s="131">
        <v>16.299999999999997</v>
      </c>
      <c r="N33" s="132">
        <v>279</v>
      </c>
      <c r="O33" s="149"/>
      <c r="P33" s="133">
        <v>0</v>
      </c>
      <c r="Q33" s="131">
        <v>0</v>
      </c>
      <c r="R33" s="131">
        <v>0</v>
      </c>
      <c r="S33" s="132">
        <v>0</v>
      </c>
      <c r="T33" s="149"/>
      <c r="U33" s="133">
        <v>0</v>
      </c>
      <c r="V33" s="131">
        <v>0</v>
      </c>
      <c r="W33" s="131">
        <v>0</v>
      </c>
      <c r="X33" s="132">
        <v>20</v>
      </c>
      <c r="Y33" s="149"/>
      <c r="Z33" s="133">
        <v>0</v>
      </c>
      <c r="AA33" s="131">
        <v>5</v>
      </c>
      <c r="AB33" s="131">
        <v>77.100000000000009</v>
      </c>
      <c r="AC33" s="132">
        <v>282</v>
      </c>
      <c r="AD33" s="149"/>
      <c r="AE33" s="153">
        <f t="shared" si="0"/>
        <v>0</v>
      </c>
      <c r="AF33" s="134">
        <f t="shared" si="1"/>
        <v>11</v>
      </c>
      <c r="AG33" s="135">
        <f t="shared" si="2"/>
        <v>140</v>
      </c>
      <c r="AH33" s="167">
        <f t="shared" si="3"/>
        <v>874</v>
      </c>
      <c r="AI33" s="149"/>
      <c r="AJ33" s="133">
        <f t="shared" si="4"/>
        <v>293</v>
      </c>
      <c r="AK33" s="131">
        <f t="shared" si="5"/>
        <v>279</v>
      </c>
      <c r="AL33" s="131">
        <f t="shared" si="6"/>
        <v>0</v>
      </c>
      <c r="AM33" s="131">
        <f t="shared" si="7"/>
        <v>20</v>
      </c>
      <c r="AN33" s="136">
        <f t="shared" si="8"/>
        <v>282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4</v>
      </c>
      <c r="AU33" s="131">
        <f t="shared" si="15"/>
        <v>2</v>
      </c>
      <c r="AV33" s="131">
        <f t="shared" si="16"/>
        <v>0</v>
      </c>
      <c r="AW33" s="131">
        <f t="shared" si="17"/>
        <v>0</v>
      </c>
      <c r="AX33" s="136">
        <f t="shared" si="18"/>
        <v>5</v>
      </c>
      <c r="AY33" s="133">
        <f t="shared" si="19"/>
        <v>46.6</v>
      </c>
      <c r="AZ33" s="131">
        <f t="shared" si="20"/>
        <v>16.299999999999997</v>
      </c>
      <c r="BA33" s="131">
        <f t="shared" si="21"/>
        <v>0</v>
      </c>
      <c r="BB33" s="131">
        <f t="shared" si="22"/>
        <v>0</v>
      </c>
      <c r="BC33" s="132">
        <f t="shared" si="23"/>
        <v>77.100000000000009</v>
      </c>
    </row>
    <row r="34" spans="1:55" x14ac:dyDescent="0.25">
      <c r="A34" s="138" t="s">
        <v>528</v>
      </c>
      <c r="B34" s="131" t="s">
        <v>2047</v>
      </c>
      <c r="C34" s="131" t="s">
        <v>97</v>
      </c>
      <c r="D34" s="131" t="s">
        <v>349</v>
      </c>
      <c r="E34" s="132" t="s">
        <v>1311</v>
      </c>
      <c r="F34" s="130">
        <v>0</v>
      </c>
      <c r="G34" s="131">
        <v>3</v>
      </c>
      <c r="H34" s="131">
        <v>39.4</v>
      </c>
      <c r="I34" s="132">
        <v>285</v>
      </c>
      <c r="J34" s="149"/>
      <c r="K34" s="133">
        <v>0</v>
      </c>
      <c r="L34" s="131">
        <v>0</v>
      </c>
      <c r="M34" s="131">
        <v>0</v>
      </c>
      <c r="N34" s="132">
        <v>20</v>
      </c>
      <c r="O34" s="149"/>
      <c r="P34" s="133">
        <v>0</v>
      </c>
      <c r="Q34" s="131">
        <v>0</v>
      </c>
      <c r="R34" s="131">
        <v>0</v>
      </c>
      <c r="S34" s="132">
        <v>20</v>
      </c>
      <c r="T34" s="149"/>
      <c r="U34" s="133">
        <v>0</v>
      </c>
      <c r="V34" s="131">
        <v>0</v>
      </c>
      <c r="W34" s="131">
        <v>0</v>
      </c>
      <c r="X34" s="132">
        <v>20</v>
      </c>
      <c r="Y34" s="149"/>
      <c r="Z34" s="133">
        <v>2</v>
      </c>
      <c r="AA34" s="131">
        <v>4</v>
      </c>
      <c r="AB34" s="131">
        <v>61.5</v>
      </c>
      <c r="AC34" s="132">
        <v>273</v>
      </c>
      <c r="AD34" s="149"/>
      <c r="AE34" s="153">
        <f t="shared" si="0"/>
        <v>0</v>
      </c>
      <c r="AF34" s="134">
        <f t="shared" si="1"/>
        <v>7</v>
      </c>
      <c r="AG34" s="135">
        <f t="shared" si="2"/>
        <v>100.9</v>
      </c>
      <c r="AH34" s="167">
        <f t="shared" si="3"/>
        <v>598</v>
      </c>
      <c r="AI34" s="149"/>
      <c r="AJ34" s="133">
        <f t="shared" si="4"/>
        <v>285</v>
      </c>
      <c r="AK34" s="131">
        <f t="shared" si="5"/>
        <v>20</v>
      </c>
      <c r="AL34" s="131">
        <f t="shared" si="6"/>
        <v>20</v>
      </c>
      <c r="AM34" s="131">
        <f t="shared" si="7"/>
        <v>20</v>
      </c>
      <c r="AN34" s="136">
        <f t="shared" si="8"/>
        <v>273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3</v>
      </c>
      <c r="AU34" s="131">
        <f t="shared" si="15"/>
        <v>0</v>
      </c>
      <c r="AV34" s="131">
        <f t="shared" si="16"/>
        <v>0</v>
      </c>
      <c r="AW34" s="131">
        <f t="shared" si="17"/>
        <v>0</v>
      </c>
      <c r="AX34" s="136">
        <f t="shared" si="18"/>
        <v>4</v>
      </c>
      <c r="AY34" s="133">
        <f t="shared" si="19"/>
        <v>39.4</v>
      </c>
      <c r="AZ34" s="131">
        <f t="shared" si="20"/>
        <v>0</v>
      </c>
      <c r="BA34" s="131">
        <f t="shared" si="21"/>
        <v>0</v>
      </c>
      <c r="BB34" s="131">
        <f t="shared" si="22"/>
        <v>0</v>
      </c>
      <c r="BC34" s="132">
        <f t="shared" si="23"/>
        <v>61.5</v>
      </c>
    </row>
    <row r="35" spans="1:55" x14ac:dyDescent="0.25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30">
        <v>0</v>
      </c>
      <c r="G35" s="131">
        <v>1</v>
      </c>
      <c r="H35" s="131">
        <v>11.5</v>
      </c>
      <c r="I35" s="132">
        <v>229</v>
      </c>
      <c r="J35" s="149"/>
      <c r="K35" s="133">
        <v>0</v>
      </c>
      <c r="L35" s="131">
        <v>0</v>
      </c>
      <c r="M35" s="131">
        <v>0</v>
      </c>
      <c r="N35" s="132">
        <v>20</v>
      </c>
      <c r="O35" s="149"/>
      <c r="P35" s="133">
        <v>0</v>
      </c>
      <c r="Q35" s="131">
        <v>0</v>
      </c>
      <c r="R35" s="131">
        <v>0</v>
      </c>
      <c r="S35" s="132">
        <v>20</v>
      </c>
      <c r="T35" s="149"/>
      <c r="U35" s="133">
        <v>0</v>
      </c>
      <c r="V35" s="131">
        <v>0</v>
      </c>
      <c r="W35" s="131">
        <v>0</v>
      </c>
      <c r="X35" s="132">
        <v>20</v>
      </c>
      <c r="Y35" s="149"/>
      <c r="Z35" s="133">
        <v>2</v>
      </c>
      <c r="AA35" s="131">
        <v>0</v>
      </c>
      <c r="AB35" s="131">
        <v>9.1000000000000014</v>
      </c>
      <c r="AC35" s="132">
        <v>162</v>
      </c>
      <c r="AD35" s="149"/>
      <c r="AE35" s="153">
        <f t="shared" si="0"/>
        <v>0</v>
      </c>
      <c r="AF35" s="134">
        <f t="shared" si="1"/>
        <v>1</v>
      </c>
      <c r="AG35" s="135">
        <f t="shared" si="2"/>
        <v>20.6</v>
      </c>
      <c r="AH35" s="167">
        <f t="shared" si="3"/>
        <v>431</v>
      </c>
      <c r="AI35" s="149"/>
      <c r="AJ35" s="133">
        <f t="shared" si="4"/>
        <v>229</v>
      </c>
      <c r="AK35" s="131">
        <f t="shared" si="5"/>
        <v>20</v>
      </c>
      <c r="AL35" s="131">
        <f t="shared" si="6"/>
        <v>20</v>
      </c>
      <c r="AM35" s="131">
        <f t="shared" si="7"/>
        <v>20</v>
      </c>
      <c r="AN35" s="136">
        <f t="shared" si="8"/>
        <v>162</v>
      </c>
      <c r="AO35" s="133">
        <f t="shared" si="9"/>
        <v>0</v>
      </c>
      <c r="AP35" s="131">
        <f t="shared" si="10"/>
        <v>0</v>
      </c>
      <c r="AQ35" s="131">
        <f t="shared" si="11"/>
        <v>0</v>
      </c>
      <c r="AR35" s="131">
        <f t="shared" si="12"/>
        <v>0</v>
      </c>
      <c r="AS35" s="136">
        <f t="shared" si="13"/>
        <v>0</v>
      </c>
      <c r="AT35" s="133">
        <f t="shared" si="14"/>
        <v>1</v>
      </c>
      <c r="AU35" s="131">
        <f t="shared" si="15"/>
        <v>0</v>
      </c>
      <c r="AV35" s="131">
        <f t="shared" si="16"/>
        <v>0</v>
      </c>
      <c r="AW35" s="131">
        <f t="shared" si="17"/>
        <v>0</v>
      </c>
      <c r="AX35" s="136">
        <f t="shared" si="18"/>
        <v>0</v>
      </c>
      <c r="AY35" s="133">
        <f t="shared" si="19"/>
        <v>11.5</v>
      </c>
      <c r="AZ35" s="131">
        <f t="shared" si="20"/>
        <v>0</v>
      </c>
      <c r="BA35" s="131">
        <f t="shared" si="21"/>
        <v>0</v>
      </c>
      <c r="BB35" s="131">
        <f t="shared" si="22"/>
        <v>0</v>
      </c>
      <c r="BC35" s="132">
        <f t="shared" si="23"/>
        <v>9.1000000000000014</v>
      </c>
    </row>
    <row r="36" spans="1:55" x14ac:dyDescent="0.25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30">
        <v>0</v>
      </c>
      <c r="G36" s="131">
        <v>0</v>
      </c>
      <c r="H36" s="131">
        <v>0</v>
      </c>
      <c r="I36" s="132">
        <v>0</v>
      </c>
      <c r="J36" s="149"/>
      <c r="K36" s="133">
        <v>0</v>
      </c>
      <c r="L36" s="131">
        <v>0</v>
      </c>
      <c r="M36" s="131">
        <v>0</v>
      </c>
      <c r="N36" s="132">
        <v>0</v>
      </c>
      <c r="O36" s="149"/>
      <c r="P36" s="133">
        <v>0</v>
      </c>
      <c r="Q36" s="131">
        <v>0</v>
      </c>
      <c r="R36" s="131">
        <v>0</v>
      </c>
      <c r="S36" s="132">
        <v>0</v>
      </c>
      <c r="T36" s="149"/>
      <c r="U36" s="133">
        <v>0</v>
      </c>
      <c r="V36" s="131">
        <v>0</v>
      </c>
      <c r="W36" s="131">
        <v>0</v>
      </c>
      <c r="X36" s="132">
        <v>0</v>
      </c>
      <c r="Y36" s="149"/>
      <c r="Z36" s="133">
        <v>0</v>
      </c>
      <c r="AA36" s="131">
        <v>0</v>
      </c>
      <c r="AB36" s="131">
        <v>0</v>
      </c>
      <c r="AC36" s="132">
        <v>0</v>
      </c>
      <c r="AD36" s="149"/>
      <c r="AE36" s="153">
        <f t="shared" si="0"/>
        <v>0</v>
      </c>
      <c r="AF36" s="134">
        <f t="shared" si="1"/>
        <v>0</v>
      </c>
      <c r="AG36" s="135">
        <f t="shared" si="2"/>
        <v>0</v>
      </c>
      <c r="AH36" s="167">
        <f t="shared" si="3"/>
        <v>0</v>
      </c>
      <c r="AI36" s="149"/>
      <c r="AJ36" s="133">
        <f t="shared" si="4"/>
        <v>0</v>
      </c>
      <c r="AK36" s="131">
        <f t="shared" si="5"/>
        <v>0</v>
      </c>
      <c r="AL36" s="131">
        <f t="shared" si="6"/>
        <v>0</v>
      </c>
      <c r="AM36" s="131">
        <f t="shared" si="7"/>
        <v>0</v>
      </c>
      <c r="AN36" s="136">
        <f t="shared" si="8"/>
        <v>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0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0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x14ac:dyDescent="0.25">
      <c r="A37" s="138" t="s">
        <v>531</v>
      </c>
      <c r="B37" s="131" t="s">
        <v>44</v>
      </c>
      <c r="C37" s="131" t="s">
        <v>104</v>
      </c>
      <c r="D37" s="131" t="s">
        <v>106</v>
      </c>
      <c r="E37" s="132" t="s">
        <v>1314</v>
      </c>
      <c r="F37" s="130">
        <v>0</v>
      </c>
      <c r="G37" s="131">
        <v>5</v>
      </c>
      <c r="H37" s="131">
        <v>38.699999999999996</v>
      </c>
      <c r="I37" s="132">
        <v>284</v>
      </c>
      <c r="J37" s="149"/>
      <c r="K37" s="133">
        <v>0</v>
      </c>
      <c r="L37" s="131">
        <v>0</v>
      </c>
      <c r="M37" s="131">
        <v>0</v>
      </c>
      <c r="N37" s="132">
        <v>0</v>
      </c>
      <c r="O37" s="149"/>
      <c r="P37" s="133">
        <v>0</v>
      </c>
      <c r="Q37" s="131">
        <v>0</v>
      </c>
      <c r="R37" s="131">
        <v>0</v>
      </c>
      <c r="S37" s="132">
        <v>20</v>
      </c>
      <c r="T37" s="149"/>
      <c r="U37" s="133">
        <v>2</v>
      </c>
      <c r="V37" s="131">
        <v>0</v>
      </c>
      <c r="W37" s="131">
        <v>2.8</v>
      </c>
      <c r="X37" s="132">
        <v>256</v>
      </c>
      <c r="Y37" s="149"/>
      <c r="Z37" s="133">
        <v>0</v>
      </c>
      <c r="AA37" s="131">
        <v>8</v>
      </c>
      <c r="AB37" s="131">
        <v>103.69999999999999</v>
      </c>
      <c r="AC37" s="132">
        <v>291</v>
      </c>
      <c r="AD37" s="149"/>
      <c r="AE37" s="153">
        <f t="shared" si="0"/>
        <v>4</v>
      </c>
      <c r="AF37" s="134">
        <f t="shared" si="1"/>
        <v>13</v>
      </c>
      <c r="AG37" s="135">
        <f t="shared" si="2"/>
        <v>145.19999999999999</v>
      </c>
      <c r="AH37" s="167">
        <f t="shared" si="3"/>
        <v>851</v>
      </c>
      <c r="AI37" s="149"/>
      <c r="AJ37" s="133">
        <f t="shared" si="4"/>
        <v>284</v>
      </c>
      <c r="AK37" s="131">
        <f t="shared" si="5"/>
        <v>0</v>
      </c>
      <c r="AL37" s="131">
        <f t="shared" si="6"/>
        <v>20</v>
      </c>
      <c r="AM37" s="131">
        <f t="shared" si="7"/>
        <v>256</v>
      </c>
      <c r="AN37" s="136">
        <f t="shared" si="8"/>
        <v>291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2</v>
      </c>
      <c r="AS37" s="136">
        <f t="shared" si="13"/>
        <v>2</v>
      </c>
      <c r="AT37" s="133">
        <f t="shared" si="14"/>
        <v>5</v>
      </c>
      <c r="AU37" s="131">
        <f t="shared" si="15"/>
        <v>0</v>
      </c>
      <c r="AV37" s="131">
        <f t="shared" si="16"/>
        <v>0</v>
      </c>
      <c r="AW37" s="131">
        <f t="shared" si="17"/>
        <v>0</v>
      </c>
      <c r="AX37" s="136">
        <f t="shared" si="18"/>
        <v>8</v>
      </c>
      <c r="AY37" s="133">
        <f t="shared" si="19"/>
        <v>38.699999999999996</v>
      </c>
      <c r="AZ37" s="131">
        <f t="shared" si="20"/>
        <v>0</v>
      </c>
      <c r="BA37" s="131">
        <f t="shared" si="21"/>
        <v>0</v>
      </c>
      <c r="BB37" s="131">
        <f t="shared" si="22"/>
        <v>2.8</v>
      </c>
      <c r="BC37" s="132">
        <f t="shared" si="23"/>
        <v>103.69999999999999</v>
      </c>
    </row>
    <row r="38" spans="1:55" x14ac:dyDescent="0.25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30">
        <v>0</v>
      </c>
      <c r="G38" s="131">
        <v>0</v>
      </c>
      <c r="H38" s="131">
        <v>0</v>
      </c>
      <c r="I38" s="132">
        <v>0</v>
      </c>
      <c r="J38" s="149"/>
      <c r="K38" s="133">
        <v>0</v>
      </c>
      <c r="L38" s="131">
        <v>0</v>
      </c>
      <c r="M38" s="131">
        <v>0</v>
      </c>
      <c r="N38" s="132">
        <v>0</v>
      </c>
      <c r="O38" s="149"/>
      <c r="P38" s="133">
        <v>0</v>
      </c>
      <c r="Q38" s="131">
        <v>0</v>
      </c>
      <c r="R38" s="131">
        <v>0</v>
      </c>
      <c r="S38" s="132">
        <v>0</v>
      </c>
      <c r="T38" s="149"/>
      <c r="U38" s="133">
        <v>0</v>
      </c>
      <c r="V38" s="131">
        <v>0</v>
      </c>
      <c r="W38" s="131">
        <v>0</v>
      </c>
      <c r="X38" s="132">
        <v>0</v>
      </c>
      <c r="Y38" s="149"/>
      <c r="Z38" s="133">
        <v>0</v>
      </c>
      <c r="AA38" s="131">
        <v>0</v>
      </c>
      <c r="AB38" s="131">
        <v>0</v>
      </c>
      <c r="AC38" s="132">
        <v>0</v>
      </c>
      <c r="AD38" s="149"/>
      <c r="AE38" s="153">
        <f t="shared" si="0"/>
        <v>0</v>
      </c>
      <c r="AF38" s="134">
        <f t="shared" si="1"/>
        <v>0</v>
      </c>
      <c r="AG38" s="135">
        <f t="shared" si="2"/>
        <v>0</v>
      </c>
      <c r="AH38" s="167">
        <f t="shared" si="3"/>
        <v>0</v>
      </c>
      <c r="AI38" s="149"/>
      <c r="AJ38" s="133">
        <f t="shared" si="4"/>
        <v>0</v>
      </c>
      <c r="AK38" s="131">
        <f t="shared" si="5"/>
        <v>0</v>
      </c>
      <c r="AL38" s="131">
        <f t="shared" si="6"/>
        <v>0</v>
      </c>
      <c r="AM38" s="131">
        <f t="shared" si="7"/>
        <v>0</v>
      </c>
      <c r="AN38" s="136">
        <f t="shared" si="8"/>
        <v>0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0</v>
      </c>
      <c r="AU38" s="131">
        <f t="shared" si="15"/>
        <v>0</v>
      </c>
      <c r="AV38" s="131">
        <f t="shared" si="16"/>
        <v>0</v>
      </c>
      <c r="AW38" s="131">
        <f t="shared" si="17"/>
        <v>0</v>
      </c>
      <c r="AX38" s="136">
        <f t="shared" si="18"/>
        <v>0</v>
      </c>
      <c r="AY38" s="133">
        <f t="shared" si="19"/>
        <v>0</v>
      </c>
      <c r="AZ38" s="131">
        <f t="shared" si="20"/>
        <v>0</v>
      </c>
      <c r="BA38" s="131">
        <f t="shared" si="21"/>
        <v>0</v>
      </c>
      <c r="BB38" s="131">
        <f t="shared" si="22"/>
        <v>0</v>
      </c>
      <c r="BC38" s="132">
        <f t="shared" si="23"/>
        <v>0</v>
      </c>
    </row>
    <row r="39" spans="1:55" x14ac:dyDescent="0.25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30">
        <v>0</v>
      </c>
      <c r="G39" s="131">
        <v>2</v>
      </c>
      <c r="H39" s="131">
        <v>25.9</v>
      </c>
      <c r="I39" s="132">
        <v>271</v>
      </c>
      <c r="J39" s="149"/>
      <c r="K39" s="133">
        <v>0</v>
      </c>
      <c r="L39" s="131">
        <v>0</v>
      </c>
      <c r="M39" s="131">
        <v>0</v>
      </c>
      <c r="N39" s="132">
        <v>0</v>
      </c>
      <c r="O39" s="149"/>
      <c r="P39" s="133">
        <v>0</v>
      </c>
      <c r="Q39" s="131">
        <v>0</v>
      </c>
      <c r="R39" s="131">
        <v>0</v>
      </c>
      <c r="S39" s="132">
        <v>20</v>
      </c>
      <c r="T39" s="149"/>
      <c r="U39" s="133">
        <v>0</v>
      </c>
      <c r="V39" s="131">
        <v>0</v>
      </c>
      <c r="W39" s="131">
        <v>0</v>
      </c>
      <c r="X39" s="132">
        <v>20</v>
      </c>
      <c r="Y39" s="149"/>
      <c r="Z39" s="133">
        <v>0</v>
      </c>
      <c r="AA39" s="131">
        <v>1</v>
      </c>
      <c r="AB39" s="131">
        <v>9.3000000000000007</v>
      </c>
      <c r="AC39" s="132">
        <v>164</v>
      </c>
      <c r="AD39" s="149"/>
      <c r="AE39" s="153">
        <f t="shared" si="0"/>
        <v>0</v>
      </c>
      <c r="AF39" s="134">
        <f t="shared" si="1"/>
        <v>3</v>
      </c>
      <c r="AG39" s="135">
        <f t="shared" si="2"/>
        <v>35.200000000000003</v>
      </c>
      <c r="AH39" s="167">
        <f t="shared" si="3"/>
        <v>475</v>
      </c>
      <c r="AI39" s="149"/>
      <c r="AJ39" s="133">
        <f t="shared" si="4"/>
        <v>271</v>
      </c>
      <c r="AK39" s="131">
        <f t="shared" si="5"/>
        <v>0</v>
      </c>
      <c r="AL39" s="131">
        <f t="shared" si="6"/>
        <v>20</v>
      </c>
      <c r="AM39" s="131">
        <f t="shared" si="7"/>
        <v>20</v>
      </c>
      <c r="AN39" s="136">
        <f t="shared" si="8"/>
        <v>164</v>
      </c>
      <c r="AO39" s="133">
        <f t="shared" si="9"/>
        <v>0</v>
      </c>
      <c r="AP39" s="131">
        <f t="shared" si="10"/>
        <v>0</v>
      </c>
      <c r="AQ39" s="131">
        <f t="shared" si="11"/>
        <v>0</v>
      </c>
      <c r="AR39" s="131">
        <f t="shared" si="12"/>
        <v>0</v>
      </c>
      <c r="AS39" s="136">
        <f t="shared" si="13"/>
        <v>0</v>
      </c>
      <c r="AT39" s="133">
        <f t="shared" si="14"/>
        <v>2</v>
      </c>
      <c r="AU39" s="131">
        <f t="shared" si="15"/>
        <v>0</v>
      </c>
      <c r="AV39" s="131">
        <f t="shared" si="16"/>
        <v>0</v>
      </c>
      <c r="AW39" s="131">
        <f t="shared" si="17"/>
        <v>0</v>
      </c>
      <c r="AX39" s="136">
        <f t="shared" si="18"/>
        <v>1</v>
      </c>
      <c r="AY39" s="133">
        <f t="shared" si="19"/>
        <v>25.9</v>
      </c>
      <c r="AZ39" s="131">
        <f t="shared" si="20"/>
        <v>0</v>
      </c>
      <c r="BA39" s="131">
        <f t="shared" si="21"/>
        <v>0</v>
      </c>
      <c r="BB39" s="131">
        <f t="shared" si="22"/>
        <v>0</v>
      </c>
      <c r="BC39" s="132">
        <f t="shared" si="23"/>
        <v>9.3000000000000007</v>
      </c>
    </row>
    <row r="40" spans="1:55" x14ac:dyDescent="0.25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30">
        <v>0</v>
      </c>
      <c r="G40" s="131">
        <v>0</v>
      </c>
      <c r="H40" s="131">
        <v>0</v>
      </c>
      <c r="I40" s="132">
        <v>0</v>
      </c>
      <c r="J40" s="149"/>
      <c r="K40" s="133">
        <v>0</v>
      </c>
      <c r="L40" s="131">
        <v>0</v>
      </c>
      <c r="M40" s="131">
        <v>0</v>
      </c>
      <c r="N40" s="132">
        <v>0</v>
      </c>
      <c r="O40" s="149"/>
      <c r="P40" s="133">
        <v>0</v>
      </c>
      <c r="Q40" s="131">
        <v>0</v>
      </c>
      <c r="R40" s="131">
        <v>0</v>
      </c>
      <c r="S40" s="132">
        <v>0</v>
      </c>
      <c r="T40" s="149"/>
      <c r="U40" s="133">
        <v>0</v>
      </c>
      <c r="V40" s="131">
        <v>0</v>
      </c>
      <c r="W40" s="131">
        <v>0</v>
      </c>
      <c r="X40" s="132">
        <v>0</v>
      </c>
      <c r="Y40" s="149"/>
      <c r="Z40" s="133">
        <v>0</v>
      </c>
      <c r="AA40" s="131">
        <v>0</v>
      </c>
      <c r="AB40" s="131">
        <v>0</v>
      </c>
      <c r="AC40" s="132">
        <v>0</v>
      </c>
      <c r="AD40" s="149"/>
      <c r="AE40" s="153">
        <f t="shared" si="0"/>
        <v>0</v>
      </c>
      <c r="AF40" s="134">
        <f t="shared" si="1"/>
        <v>0</v>
      </c>
      <c r="AG40" s="135">
        <f t="shared" si="2"/>
        <v>0</v>
      </c>
      <c r="AH40" s="167">
        <f t="shared" si="3"/>
        <v>0</v>
      </c>
      <c r="AI40" s="149"/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x14ac:dyDescent="0.25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30">
        <v>0</v>
      </c>
      <c r="G41" s="131">
        <v>0</v>
      </c>
      <c r="H41" s="131">
        <v>0</v>
      </c>
      <c r="I41" s="132">
        <v>0</v>
      </c>
      <c r="J41" s="149"/>
      <c r="K41" s="133">
        <v>0</v>
      </c>
      <c r="L41" s="131">
        <v>0</v>
      </c>
      <c r="M41" s="131">
        <v>0</v>
      </c>
      <c r="N41" s="132">
        <v>0</v>
      </c>
      <c r="O41" s="149"/>
      <c r="P41" s="133">
        <v>0</v>
      </c>
      <c r="Q41" s="131">
        <v>0</v>
      </c>
      <c r="R41" s="131">
        <v>0</v>
      </c>
      <c r="S41" s="132">
        <v>20</v>
      </c>
      <c r="T41" s="149"/>
      <c r="U41" s="133">
        <v>0</v>
      </c>
      <c r="V41" s="131">
        <v>0</v>
      </c>
      <c r="W41" s="131">
        <v>0</v>
      </c>
      <c r="X41" s="132">
        <v>0</v>
      </c>
      <c r="Y41" s="149"/>
      <c r="Z41" s="133">
        <v>0</v>
      </c>
      <c r="AA41" s="131">
        <v>0</v>
      </c>
      <c r="AB41" s="131">
        <v>0</v>
      </c>
      <c r="AC41" s="132">
        <v>0</v>
      </c>
      <c r="AD41" s="149"/>
      <c r="AE41" s="153">
        <f t="shared" si="0"/>
        <v>0</v>
      </c>
      <c r="AF41" s="134">
        <f t="shared" si="1"/>
        <v>0</v>
      </c>
      <c r="AG41" s="135">
        <f t="shared" si="2"/>
        <v>0</v>
      </c>
      <c r="AH41" s="167">
        <f t="shared" si="3"/>
        <v>20</v>
      </c>
      <c r="AI41" s="149"/>
      <c r="AJ41" s="133">
        <f t="shared" si="4"/>
        <v>0</v>
      </c>
      <c r="AK41" s="131">
        <f t="shared" si="5"/>
        <v>0</v>
      </c>
      <c r="AL41" s="131">
        <f t="shared" si="6"/>
        <v>20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x14ac:dyDescent="0.25">
      <c r="A42" s="138" t="s">
        <v>536</v>
      </c>
      <c r="B42" s="131" t="s">
        <v>41</v>
      </c>
      <c r="C42" s="131" t="s">
        <v>172</v>
      </c>
      <c r="D42" s="131" t="s">
        <v>392</v>
      </c>
      <c r="E42" s="132" t="s">
        <v>1311</v>
      </c>
      <c r="F42" s="130">
        <v>0</v>
      </c>
      <c r="G42" s="131">
        <v>0</v>
      </c>
      <c r="H42" s="131">
        <v>0</v>
      </c>
      <c r="I42" s="132">
        <v>0</v>
      </c>
      <c r="J42" s="149"/>
      <c r="K42" s="133">
        <v>0</v>
      </c>
      <c r="L42" s="131">
        <v>0</v>
      </c>
      <c r="M42" s="131">
        <v>0</v>
      </c>
      <c r="N42" s="132">
        <v>0</v>
      </c>
      <c r="O42" s="149"/>
      <c r="P42" s="133">
        <v>0</v>
      </c>
      <c r="Q42" s="131">
        <v>0</v>
      </c>
      <c r="R42" s="131">
        <v>0</v>
      </c>
      <c r="S42" s="132">
        <v>0</v>
      </c>
      <c r="T42" s="149"/>
      <c r="U42" s="133">
        <v>0</v>
      </c>
      <c r="V42" s="131">
        <v>0</v>
      </c>
      <c r="W42" s="131">
        <v>0</v>
      </c>
      <c r="X42" s="132">
        <v>0</v>
      </c>
      <c r="Y42" s="149"/>
      <c r="Z42" s="133">
        <v>0</v>
      </c>
      <c r="AA42" s="131">
        <v>0</v>
      </c>
      <c r="AB42" s="131">
        <v>0</v>
      </c>
      <c r="AC42" s="132">
        <v>0</v>
      </c>
      <c r="AD42" s="149"/>
      <c r="AE42" s="153">
        <f t="shared" si="0"/>
        <v>0</v>
      </c>
      <c r="AF42" s="134">
        <f t="shared" si="1"/>
        <v>0</v>
      </c>
      <c r="AG42" s="135">
        <f t="shared" si="2"/>
        <v>0</v>
      </c>
      <c r="AH42" s="167">
        <f t="shared" si="3"/>
        <v>0</v>
      </c>
      <c r="AI42" s="149"/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x14ac:dyDescent="0.25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30">
        <v>0</v>
      </c>
      <c r="G43" s="131">
        <v>0</v>
      </c>
      <c r="H43" s="131">
        <v>0</v>
      </c>
      <c r="I43" s="132">
        <v>20</v>
      </c>
      <c r="J43" s="149"/>
      <c r="K43" s="133">
        <v>0</v>
      </c>
      <c r="L43" s="131">
        <v>0</v>
      </c>
      <c r="M43" s="131">
        <v>0</v>
      </c>
      <c r="N43" s="132">
        <v>20</v>
      </c>
      <c r="O43" s="149"/>
      <c r="P43" s="133">
        <v>1</v>
      </c>
      <c r="Q43" s="131">
        <v>0</v>
      </c>
      <c r="R43" s="131">
        <v>0.6</v>
      </c>
      <c r="S43" s="132">
        <v>238</v>
      </c>
      <c r="T43" s="149"/>
      <c r="U43" s="133">
        <v>0</v>
      </c>
      <c r="V43" s="131">
        <v>2</v>
      </c>
      <c r="W43" s="131">
        <v>6.6999999999999993</v>
      </c>
      <c r="X43" s="132">
        <v>264</v>
      </c>
      <c r="Y43" s="149"/>
      <c r="Z43" s="133">
        <v>0</v>
      </c>
      <c r="AA43" s="131">
        <v>3</v>
      </c>
      <c r="AB43" s="131">
        <v>32</v>
      </c>
      <c r="AC43" s="132">
        <v>227</v>
      </c>
      <c r="AD43" s="149"/>
      <c r="AE43" s="153">
        <f t="shared" si="0"/>
        <v>1</v>
      </c>
      <c r="AF43" s="134">
        <f t="shared" si="1"/>
        <v>5</v>
      </c>
      <c r="AG43" s="135">
        <f t="shared" si="2"/>
        <v>39.300000000000004</v>
      </c>
      <c r="AH43" s="167">
        <f t="shared" si="3"/>
        <v>749</v>
      </c>
      <c r="AI43" s="149"/>
      <c r="AJ43" s="133">
        <f t="shared" si="4"/>
        <v>20</v>
      </c>
      <c r="AK43" s="131">
        <f t="shared" si="5"/>
        <v>20</v>
      </c>
      <c r="AL43" s="131">
        <f t="shared" si="6"/>
        <v>238</v>
      </c>
      <c r="AM43" s="131">
        <f t="shared" si="7"/>
        <v>264</v>
      </c>
      <c r="AN43" s="136">
        <f t="shared" si="8"/>
        <v>227</v>
      </c>
      <c r="AO43" s="133">
        <f t="shared" si="9"/>
        <v>0</v>
      </c>
      <c r="AP43" s="131">
        <f t="shared" si="10"/>
        <v>0</v>
      </c>
      <c r="AQ43" s="131">
        <f t="shared" si="11"/>
        <v>1</v>
      </c>
      <c r="AR43" s="131">
        <f t="shared" si="12"/>
        <v>0</v>
      </c>
      <c r="AS43" s="136">
        <f t="shared" si="13"/>
        <v>0</v>
      </c>
      <c r="AT43" s="133">
        <f t="shared" si="14"/>
        <v>0</v>
      </c>
      <c r="AU43" s="131">
        <f t="shared" si="15"/>
        <v>0</v>
      </c>
      <c r="AV43" s="131">
        <f t="shared" si="16"/>
        <v>0</v>
      </c>
      <c r="AW43" s="131">
        <f t="shared" si="17"/>
        <v>2</v>
      </c>
      <c r="AX43" s="136">
        <f t="shared" si="18"/>
        <v>3</v>
      </c>
      <c r="AY43" s="133">
        <f t="shared" si="19"/>
        <v>0</v>
      </c>
      <c r="AZ43" s="131">
        <f t="shared" si="20"/>
        <v>0</v>
      </c>
      <c r="BA43" s="131">
        <f t="shared" si="21"/>
        <v>0.6</v>
      </c>
      <c r="BB43" s="131">
        <f t="shared" si="22"/>
        <v>6.6999999999999993</v>
      </c>
      <c r="BC43" s="132">
        <f t="shared" si="23"/>
        <v>32</v>
      </c>
    </row>
    <row r="44" spans="1:55" x14ac:dyDescent="0.25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30">
        <v>0</v>
      </c>
      <c r="G44" s="131">
        <v>0</v>
      </c>
      <c r="H44" s="131">
        <v>0</v>
      </c>
      <c r="I44" s="132">
        <v>0</v>
      </c>
      <c r="J44" s="149"/>
      <c r="K44" s="133">
        <v>0</v>
      </c>
      <c r="L44" s="131">
        <v>0</v>
      </c>
      <c r="M44" s="131">
        <v>0</v>
      </c>
      <c r="N44" s="132">
        <v>0</v>
      </c>
      <c r="O44" s="149"/>
      <c r="P44" s="133">
        <v>0</v>
      </c>
      <c r="Q44" s="131">
        <v>0</v>
      </c>
      <c r="R44" s="131">
        <v>0</v>
      </c>
      <c r="S44" s="132">
        <v>0</v>
      </c>
      <c r="T44" s="149"/>
      <c r="U44" s="133">
        <v>0</v>
      </c>
      <c r="V44" s="131">
        <v>0</v>
      </c>
      <c r="W44" s="131">
        <v>0</v>
      </c>
      <c r="X44" s="132">
        <v>0</v>
      </c>
      <c r="Y44" s="149"/>
      <c r="Z44" s="133">
        <v>0</v>
      </c>
      <c r="AA44" s="131">
        <v>0</v>
      </c>
      <c r="AB44" s="131">
        <v>0</v>
      </c>
      <c r="AC44" s="132">
        <v>0</v>
      </c>
      <c r="AD44" s="149"/>
      <c r="AE44" s="153">
        <f t="shared" si="0"/>
        <v>0</v>
      </c>
      <c r="AF44" s="134">
        <f t="shared" si="1"/>
        <v>0</v>
      </c>
      <c r="AG44" s="135">
        <f t="shared" si="2"/>
        <v>0</v>
      </c>
      <c r="AH44" s="167">
        <f t="shared" si="3"/>
        <v>0</v>
      </c>
      <c r="AI44" s="149"/>
      <c r="AJ44" s="133">
        <f t="shared" si="4"/>
        <v>0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0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0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x14ac:dyDescent="0.25">
      <c r="A45" s="138" t="s">
        <v>539</v>
      </c>
      <c r="B45" s="131" t="s">
        <v>41</v>
      </c>
      <c r="C45" s="131" t="s">
        <v>459</v>
      </c>
      <c r="D45" s="131" t="s">
        <v>494</v>
      </c>
      <c r="E45" s="132" t="s">
        <v>1303</v>
      </c>
      <c r="F45" s="130">
        <v>2</v>
      </c>
      <c r="G45" s="131">
        <v>1</v>
      </c>
      <c r="H45" s="131">
        <v>4</v>
      </c>
      <c r="I45" s="132">
        <v>177</v>
      </c>
      <c r="J45" s="149"/>
      <c r="K45" s="133">
        <v>0</v>
      </c>
      <c r="L45" s="131">
        <v>0</v>
      </c>
      <c r="M45" s="131">
        <v>0</v>
      </c>
      <c r="N45" s="132">
        <v>0</v>
      </c>
      <c r="O45" s="149"/>
      <c r="P45" s="133">
        <v>0</v>
      </c>
      <c r="Q45" s="131">
        <v>0</v>
      </c>
      <c r="R45" s="131">
        <v>0</v>
      </c>
      <c r="S45" s="132">
        <v>0</v>
      </c>
      <c r="T45" s="149"/>
      <c r="U45" s="133">
        <v>0</v>
      </c>
      <c r="V45" s="131">
        <v>0</v>
      </c>
      <c r="W45" s="131">
        <v>0</v>
      </c>
      <c r="X45" s="132">
        <v>0</v>
      </c>
      <c r="Y45" s="149"/>
      <c r="Z45" s="133">
        <v>0</v>
      </c>
      <c r="AA45" s="131">
        <v>0</v>
      </c>
      <c r="AB45" s="131">
        <v>0</v>
      </c>
      <c r="AC45" s="132">
        <v>0</v>
      </c>
      <c r="AD45" s="149"/>
      <c r="AE45" s="153">
        <f t="shared" si="0"/>
        <v>2</v>
      </c>
      <c r="AF45" s="134">
        <f t="shared" si="1"/>
        <v>1</v>
      </c>
      <c r="AG45" s="135">
        <f t="shared" si="2"/>
        <v>4</v>
      </c>
      <c r="AH45" s="167">
        <f t="shared" si="3"/>
        <v>177</v>
      </c>
      <c r="AI45" s="149"/>
      <c r="AJ45" s="133">
        <f t="shared" si="4"/>
        <v>177</v>
      </c>
      <c r="AK45" s="131">
        <f t="shared" si="5"/>
        <v>0</v>
      </c>
      <c r="AL45" s="131">
        <f t="shared" si="6"/>
        <v>0</v>
      </c>
      <c r="AM45" s="131">
        <f t="shared" si="7"/>
        <v>0</v>
      </c>
      <c r="AN45" s="136">
        <f t="shared" si="8"/>
        <v>0</v>
      </c>
      <c r="AO45" s="133">
        <f t="shared" si="9"/>
        <v>2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1</v>
      </c>
      <c r="AU45" s="131">
        <f t="shared" si="15"/>
        <v>0</v>
      </c>
      <c r="AV45" s="131">
        <f t="shared" si="16"/>
        <v>0</v>
      </c>
      <c r="AW45" s="131">
        <f t="shared" si="17"/>
        <v>0</v>
      </c>
      <c r="AX45" s="136">
        <f t="shared" si="18"/>
        <v>0</v>
      </c>
      <c r="AY45" s="133">
        <f t="shared" si="19"/>
        <v>4</v>
      </c>
      <c r="AZ45" s="131">
        <f t="shared" si="20"/>
        <v>0</v>
      </c>
      <c r="BA45" s="131">
        <f t="shared" si="21"/>
        <v>0</v>
      </c>
      <c r="BB45" s="131">
        <f t="shared" si="22"/>
        <v>0</v>
      </c>
      <c r="BC45" s="132">
        <f t="shared" si="23"/>
        <v>0</v>
      </c>
    </row>
    <row r="46" spans="1:55" x14ac:dyDescent="0.25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30">
        <v>0</v>
      </c>
      <c r="G46" s="131">
        <v>0</v>
      </c>
      <c r="H46" s="131">
        <v>0</v>
      </c>
      <c r="I46" s="132">
        <v>0</v>
      </c>
      <c r="J46" s="149"/>
      <c r="K46" s="133">
        <v>0</v>
      </c>
      <c r="L46" s="131">
        <v>3</v>
      </c>
      <c r="M46" s="131">
        <v>29.7</v>
      </c>
      <c r="N46" s="132">
        <v>294</v>
      </c>
      <c r="O46" s="149"/>
      <c r="P46" s="133">
        <v>0</v>
      </c>
      <c r="Q46" s="131">
        <v>0</v>
      </c>
      <c r="R46" s="131">
        <v>0</v>
      </c>
      <c r="S46" s="132">
        <v>20</v>
      </c>
      <c r="T46" s="149"/>
      <c r="U46" s="133">
        <v>0</v>
      </c>
      <c r="V46" s="131">
        <v>1</v>
      </c>
      <c r="W46" s="131">
        <v>20.8</v>
      </c>
      <c r="X46" s="132">
        <v>285</v>
      </c>
      <c r="Y46" s="149"/>
      <c r="Z46" s="133">
        <v>0</v>
      </c>
      <c r="AA46" s="131">
        <v>7</v>
      </c>
      <c r="AB46" s="131">
        <v>95</v>
      </c>
      <c r="AC46" s="132">
        <v>288</v>
      </c>
      <c r="AD46" s="149"/>
      <c r="AE46" s="153">
        <f t="shared" si="0"/>
        <v>0</v>
      </c>
      <c r="AF46" s="134">
        <f t="shared" si="1"/>
        <v>11</v>
      </c>
      <c r="AG46" s="135">
        <f t="shared" si="2"/>
        <v>145.5</v>
      </c>
      <c r="AH46" s="167">
        <f t="shared" si="3"/>
        <v>887</v>
      </c>
      <c r="AI46" s="149"/>
      <c r="AJ46" s="133">
        <f t="shared" si="4"/>
        <v>0</v>
      </c>
      <c r="AK46" s="131">
        <f t="shared" si="5"/>
        <v>294</v>
      </c>
      <c r="AL46" s="131">
        <f t="shared" si="6"/>
        <v>20</v>
      </c>
      <c r="AM46" s="131">
        <f t="shared" si="7"/>
        <v>285</v>
      </c>
      <c r="AN46" s="136">
        <f t="shared" si="8"/>
        <v>288</v>
      </c>
      <c r="AO46" s="133">
        <f t="shared" si="9"/>
        <v>0</v>
      </c>
      <c r="AP46" s="131">
        <f t="shared" si="10"/>
        <v>0</v>
      </c>
      <c r="AQ46" s="131">
        <f t="shared" si="11"/>
        <v>0</v>
      </c>
      <c r="AR46" s="131">
        <f t="shared" si="12"/>
        <v>0</v>
      </c>
      <c r="AS46" s="136">
        <f t="shared" si="13"/>
        <v>0</v>
      </c>
      <c r="AT46" s="133">
        <f t="shared" si="14"/>
        <v>0</v>
      </c>
      <c r="AU46" s="131">
        <f t="shared" si="15"/>
        <v>3</v>
      </c>
      <c r="AV46" s="131">
        <f t="shared" si="16"/>
        <v>0</v>
      </c>
      <c r="AW46" s="131">
        <f t="shared" si="17"/>
        <v>1</v>
      </c>
      <c r="AX46" s="136">
        <f t="shared" si="18"/>
        <v>7</v>
      </c>
      <c r="AY46" s="133">
        <f t="shared" si="19"/>
        <v>0</v>
      </c>
      <c r="AZ46" s="131">
        <f t="shared" si="20"/>
        <v>29.7</v>
      </c>
      <c r="BA46" s="131">
        <f t="shared" si="21"/>
        <v>0</v>
      </c>
      <c r="BB46" s="131">
        <f t="shared" si="22"/>
        <v>20.8</v>
      </c>
      <c r="BC46" s="132">
        <f t="shared" si="23"/>
        <v>95</v>
      </c>
    </row>
    <row r="47" spans="1:55" x14ac:dyDescent="0.25">
      <c r="A47" s="138" t="s">
        <v>541</v>
      </c>
      <c r="B47" s="131" t="s">
        <v>2047</v>
      </c>
      <c r="C47" s="131" t="s">
        <v>354</v>
      </c>
      <c r="D47" s="131" t="s">
        <v>355</v>
      </c>
      <c r="E47" s="132" t="s">
        <v>1311</v>
      </c>
      <c r="F47" s="130">
        <v>0</v>
      </c>
      <c r="G47" s="131">
        <v>2</v>
      </c>
      <c r="H47" s="131">
        <v>40.9</v>
      </c>
      <c r="I47" s="132">
        <v>287</v>
      </c>
      <c r="J47" s="149"/>
      <c r="K47" s="133">
        <v>0</v>
      </c>
      <c r="L47" s="131">
        <v>3</v>
      </c>
      <c r="M47" s="131">
        <v>25.3</v>
      </c>
      <c r="N47" s="132">
        <v>289</v>
      </c>
      <c r="O47" s="149"/>
      <c r="P47" s="133">
        <v>0</v>
      </c>
      <c r="Q47" s="131">
        <v>1</v>
      </c>
      <c r="R47" s="131">
        <v>20.399999999999999</v>
      </c>
      <c r="S47" s="132">
        <v>298</v>
      </c>
      <c r="T47" s="149"/>
      <c r="U47" s="133">
        <v>0</v>
      </c>
      <c r="V47" s="131">
        <v>2</v>
      </c>
      <c r="W47" s="131">
        <v>42.6</v>
      </c>
      <c r="X47" s="132">
        <v>297</v>
      </c>
      <c r="Y47" s="149"/>
      <c r="Z47" s="133">
        <v>0</v>
      </c>
      <c r="AA47" s="131">
        <v>2</v>
      </c>
      <c r="AB47" s="131">
        <v>30</v>
      </c>
      <c r="AC47" s="132">
        <v>225</v>
      </c>
      <c r="AD47" s="149"/>
      <c r="AE47" s="153">
        <f t="shared" si="0"/>
        <v>0</v>
      </c>
      <c r="AF47" s="134">
        <f t="shared" si="1"/>
        <v>9</v>
      </c>
      <c r="AG47" s="135">
        <f t="shared" si="2"/>
        <v>138.80000000000001</v>
      </c>
      <c r="AH47" s="167">
        <f t="shared" si="3"/>
        <v>1171</v>
      </c>
      <c r="AI47" s="149"/>
      <c r="AJ47" s="133">
        <f t="shared" si="4"/>
        <v>287</v>
      </c>
      <c r="AK47" s="131">
        <f t="shared" si="5"/>
        <v>289</v>
      </c>
      <c r="AL47" s="131">
        <f t="shared" si="6"/>
        <v>298</v>
      </c>
      <c r="AM47" s="131">
        <f t="shared" si="7"/>
        <v>297</v>
      </c>
      <c r="AN47" s="136">
        <f t="shared" si="8"/>
        <v>225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2</v>
      </c>
      <c r="AU47" s="131">
        <f t="shared" si="15"/>
        <v>3</v>
      </c>
      <c r="AV47" s="131">
        <f t="shared" si="16"/>
        <v>1</v>
      </c>
      <c r="AW47" s="131">
        <f t="shared" si="17"/>
        <v>2</v>
      </c>
      <c r="AX47" s="136">
        <f t="shared" si="18"/>
        <v>2</v>
      </c>
      <c r="AY47" s="133">
        <f t="shared" si="19"/>
        <v>40.9</v>
      </c>
      <c r="AZ47" s="131">
        <f t="shared" si="20"/>
        <v>25.3</v>
      </c>
      <c r="BA47" s="131">
        <f t="shared" si="21"/>
        <v>20.399999999999999</v>
      </c>
      <c r="BB47" s="131">
        <f t="shared" si="22"/>
        <v>42.6</v>
      </c>
      <c r="BC47" s="132">
        <f t="shared" si="23"/>
        <v>30</v>
      </c>
    </row>
    <row r="48" spans="1:55" x14ac:dyDescent="0.25">
      <c r="A48" s="138" t="s">
        <v>542</v>
      </c>
      <c r="B48" s="131" t="s">
        <v>37</v>
      </c>
      <c r="C48" s="131" t="s">
        <v>2048</v>
      </c>
      <c r="D48" s="131" t="s">
        <v>151</v>
      </c>
      <c r="E48" s="132" t="s">
        <v>1314</v>
      </c>
      <c r="F48" s="130">
        <v>0</v>
      </c>
      <c r="G48" s="131">
        <v>0</v>
      </c>
      <c r="H48" s="131">
        <v>0</v>
      </c>
      <c r="I48" s="132">
        <v>20</v>
      </c>
      <c r="J48" s="149"/>
      <c r="K48" s="133">
        <v>1</v>
      </c>
      <c r="L48" s="131">
        <v>0</v>
      </c>
      <c r="M48" s="131">
        <v>2.1</v>
      </c>
      <c r="N48" s="132">
        <v>249</v>
      </c>
      <c r="O48" s="149"/>
      <c r="P48" s="133">
        <v>0</v>
      </c>
      <c r="Q48" s="131">
        <v>0</v>
      </c>
      <c r="R48" s="131">
        <v>0</v>
      </c>
      <c r="S48" s="132">
        <v>0</v>
      </c>
      <c r="T48" s="149"/>
      <c r="U48" s="133">
        <v>0</v>
      </c>
      <c r="V48" s="131">
        <v>0</v>
      </c>
      <c r="W48" s="131">
        <v>0</v>
      </c>
      <c r="X48" s="132">
        <v>0</v>
      </c>
      <c r="Y48" s="149"/>
      <c r="Z48" s="133">
        <v>0</v>
      </c>
      <c r="AA48" s="131">
        <v>0</v>
      </c>
      <c r="AB48" s="131">
        <v>0</v>
      </c>
      <c r="AC48" s="132">
        <v>0</v>
      </c>
      <c r="AD48" s="149"/>
      <c r="AE48" s="153">
        <f t="shared" si="0"/>
        <v>1</v>
      </c>
      <c r="AF48" s="134">
        <f t="shared" si="1"/>
        <v>0</v>
      </c>
      <c r="AG48" s="135">
        <f t="shared" si="2"/>
        <v>2.1</v>
      </c>
      <c r="AH48" s="167">
        <f t="shared" si="3"/>
        <v>269</v>
      </c>
      <c r="AI48" s="149"/>
      <c r="AJ48" s="133">
        <f t="shared" si="4"/>
        <v>20</v>
      </c>
      <c r="AK48" s="131">
        <f t="shared" si="5"/>
        <v>249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1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2.1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x14ac:dyDescent="0.25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30">
        <v>0</v>
      </c>
      <c r="G49" s="131">
        <v>0</v>
      </c>
      <c r="H49" s="131">
        <v>0</v>
      </c>
      <c r="I49" s="132">
        <v>0</v>
      </c>
      <c r="J49" s="149"/>
      <c r="K49" s="133">
        <v>0</v>
      </c>
      <c r="L49" s="131">
        <v>0</v>
      </c>
      <c r="M49" s="131">
        <v>0</v>
      </c>
      <c r="N49" s="132">
        <v>0</v>
      </c>
      <c r="O49" s="149"/>
      <c r="P49" s="133">
        <v>0</v>
      </c>
      <c r="Q49" s="131">
        <v>0</v>
      </c>
      <c r="R49" s="131">
        <v>0</v>
      </c>
      <c r="S49" s="132">
        <v>0</v>
      </c>
      <c r="T49" s="149"/>
      <c r="U49" s="133">
        <v>0</v>
      </c>
      <c r="V49" s="131">
        <v>0</v>
      </c>
      <c r="W49" s="131">
        <v>0</v>
      </c>
      <c r="X49" s="132">
        <v>0</v>
      </c>
      <c r="Y49" s="149"/>
      <c r="Z49" s="133">
        <v>0</v>
      </c>
      <c r="AA49" s="131">
        <v>0</v>
      </c>
      <c r="AB49" s="131">
        <v>0</v>
      </c>
      <c r="AC49" s="132">
        <v>0</v>
      </c>
      <c r="AD49" s="149"/>
      <c r="AE49" s="153">
        <f t="shared" si="0"/>
        <v>0</v>
      </c>
      <c r="AF49" s="134">
        <f t="shared" si="1"/>
        <v>0</v>
      </c>
      <c r="AG49" s="135">
        <f t="shared" si="2"/>
        <v>0</v>
      </c>
      <c r="AH49" s="167">
        <f t="shared" si="3"/>
        <v>0</v>
      </c>
      <c r="AI49" s="149"/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x14ac:dyDescent="0.25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30">
        <v>0</v>
      </c>
      <c r="G50" s="131">
        <v>0</v>
      </c>
      <c r="H50" s="131">
        <v>0</v>
      </c>
      <c r="I50" s="132">
        <v>0</v>
      </c>
      <c r="J50" s="149"/>
      <c r="K50" s="133">
        <v>0</v>
      </c>
      <c r="L50" s="131">
        <v>0</v>
      </c>
      <c r="M50" s="131">
        <v>0</v>
      </c>
      <c r="N50" s="132">
        <v>0</v>
      </c>
      <c r="O50" s="149"/>
      <c r="P50" s="133">
        <v>0</v>
      </c>
      <c r="Q50" s="131">
        <v>0</v>
      </c>
      <c r="R50" s="131">
        <v>0</v>
      </c>
      <c r="S50" s="132">
        <v>0</v>
      </c>
      <c r="T50" s="149"/>
      <c r="U50" s="133">
        <v>0</v>
      </c>
      <c r="V50" s="131">
        <v>0</v>
      </c>
      <c r="W50" s="131">
        <v>0</v>
      </c>
      <c r="X50" s="132">
        <v>0</v>
      </c>
      <c r="Y50" s="149"/>
      <c r="Z50" s="133">
        <v>0</v>
      </c>
      <c r="AA50" s="131">
        <v>0</v>
      </c>
      <c r="AB50" s="131">
        <v>0</v>
      </c>
      <c r="AC50" s="132">
        <v>0</v>
      </c>
      <c r="AD50" s="149"/>
      <c r="AE50" s="153">
        <f t="shared" si="0"/>
        <v>0</v>
      </c>
      <c r="AF50" s="134">
        <f t="shared" si="1"/>
        <v>0</v>
      </c>
      <c r="AG50" s="135">
        <f t="shared" si="2"/>
        <v>0</v>
      </c>
      <c r="AH50" s="167">
        <f t="shared" si="3"/>
        <v>0</v>
      </c>
      <c r="AI50" s="149"/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x14ac:dyDescent="0.25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30">
        <v>0</v>
      </c>
      <c r="G51" s="131">
        <v>0</v>
      </c>
      <c r="H51" s="131">
        <v>0</v>
      </c>
      <c r="I51" s="132">
        <v>0</v>
      </c>
      <c r="J51" s="149"/>
      <c r="K51" s="133">
        <v>0</v>
      </c>
      <c r="L51" s="131">
        <v>0</v>
      </c>
      <c r="M51" s="131">
        <v>0</v>
      </c>
      <c r="N51" s="132">
        <v>0</v>
      </c>
      <c r="O51" s="149"/>
      <c r="P51" s="133">
        <v>0</v>
      </c>
      <c r="Q51" s="131">
        <v>0</v>
      </c>
      <c r="R51" s="131">
        <v>0</v>
      </c>
      <c r="S51" s="132">
        <v>0</v>
      </c>
      <c r="T51" s="149"/>
      <c r="U51" s="133">
        <v>0</v>
      </c>
      <c r="V51" s="131">
        <v>0</v>
      </c>
      <c r="W51" s="131">
        <v>0</v>
      </c>
      <c r="X51" s="132">
        <v>0</v>
      </c>
      <c r="Y51" s="149"/>
      <c r="Z51" s="133">
        <v>0</v>
      </c>
      <c r="AA51" s="131">
        <v>0</v>
      </c>
      <c r="AB51" s="131">
        <v>0</v>
      </c>
      <c r="AC51" s="132">
        <v>0</v>
      </c>
      <c r="AD51" s="149"/>
      <c r="AE51" s="153">
        <f t="shared" si="0"/>
        <v>0</v>
      </c>
      <c r="AF51" s="134">
        <f t="shared" si="1"/>
        <v>0</v>
      </c>
      <c r="AG51" s="135">
        <f t="shared" si="2"/>
        <v>0</v>
      </c>
      <c r="AH51" s="167">
        <f t="shared" si="3"/>
        <v>0</v>
      </c>
      <c r="AI51" s="149"/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x14ac:dyDescent="0.25">
      <c r="A52" s="138" t="s">
        <v>546</v>
      </c>
      <c r="B52" s="131" t="s">
        <v>2047</v>
      </c>
      <c r="C52" s="131" t="s">
        <v>278</v>
      </c>
      <c r="D52" s="131" t="s">
        <v>1929</v>
      </c>
      <c r="E52" s="132" t="s">
        <v>1314</v>
      </c>
      <c r="F52" s="130">
        <v>1</v>
      </c>
      <c r="G52" s="131">
        <v>0</v>
      </c>
      <c r="H52" s="131">
        <v>0.5</v>
      </c>
      <c r="I52" s="132">
        <v>138</v>
      </c>
      <c r="J52" s="149"/>
      <c r="K52" s="133">
        <v>0</v>
      </c>
      <c r="L52" s="131">
        <v>2</v>
      </c>
      <c r="M52" s="131">
        <v>12.3</v>
      </c>
      <c r="N52" s="132">
        <v>271</v>
      </c>
      <c r="O52" s="149"/>
      <c r="P52" s="133">
        <v>0</v>
      </c>
      <c r="Q52" s="131">
        <v>0</v>
      </c>
      <c r="R52" s="131">
        <v>0</v>
      </c>
      <c r="S52" s="132">
        <v>20</v>
      </c>
      <c r="T52" s="149"/>
      <c r="U52" s="133">
        <v>0</v>
      </c>
      <c r="V52" s="131">
        <v>0</v>
      </c>
      <c r="W52" s="131">
        <v>0</v>
      </c>
      <c r="X52" s="132">
        <v>20</v>
      </c>
      <c r="Y52" s="149"/>
      <c r="Z52" s="133">
        <v>0</v>
      </c>
      <c r="AA52" s="131">
        <v>4</v>
      </c>
      <c r="AB52" s="131">
        <v>46.3</v>
      </c>
      <c r="AC52" s="132">
        <v>252</v>
      </c>
      <c r="AD52" s="149"/>
      <c r="AE52" s="153">
        <f t="shared" si="0"/>
        <v>1</v>
      </c>
      <c r="AF52" s="134">
        <f t="shared" si="1"/>
        <v>6</v>
      </c>
      <c r="AG52" s="135">
        <f t="shared" si="2"/>
        <v>59.099999999999994</v>
      </c>
      <c r="AH52" s="167">
        <f t="shared" si="3"/>
        <v>681</v>
      </c>
      <c r="AI52" s="149"/>
      <c r="AJ52" s="133">
        <f t="shared" si="4"/>
        <v>138</v>
      </c>
      <c r="AK52" s="131">
        <f t="shared" si="5"/>
        <v>271</v>
      </c>
      <c r="AL52" s="131">
        <f t="shared" si="6"/>
        <v>20</v>
      </c>
      <c r="AM52" s="131">
        <f t="shared" si="7"/>
        <v>20</v>
      </c>
      <c r="AN52" s="136">
        <f t="shared" si="8"/>
        <v>252</v>
      </c>
      <c r="AO52" s="133">
        <f t="shared" si="9"/>
        <v>1</v>
      </c>
      <c r="AP52" s="131">
        <f t="shared" si="10"/>
        <v>0</v>
      </c>
      <c r="AQ52" s="131">
        <f t="shared" si="11"/>
        <v>0</v>
      </c>
      <c r="AR52" s="131">
        <f t="shared" si="12"/>
        <v>0</v>
      </c>
      <c r="AS52" s="136">
        <f t="shared" si="13"/>
        <v>0</v>
      </c>
      <c r="AT52" s="133">
        <f t="shared" si="14"/>
        <v>0</v>
      </c>
      <c r="AU52" s="131">
        <f t="shared" si="15"/>
        <v>2</v>
      </c>
      <c r="AV52" s="131">
        <f t="shared" si="16"/>
        <v>0</v>
      </c>
      <c r="AW52" s="131">
        <f t="shared" si="17"/>
        <v>0</v>
      </c>
      <c r="AX52" s="136">
        <f t="shared" si="18"/>
        <v>4</v>
      </c>
      <c r="AY52" s="133">
        <f t="shared" si="19"/>
        <v>0.5</v>
      </c>
      <c r="AZ52" s="131">
        <f t="shared" si="20"/>
        <v>12.3</v>
      </c>
      <c r="BA52" s="131">
        <f t="shared" si="21"/>
        <v>0</v>
      </c>
      <c r="BB52" s="131">
        <f t="shared" si="22"/>
        <v>0</v>
      </c>
      <c r="BC52" s="132">
        <f t="shared" si="23"/>
        <v>46.3</v>
      </c>
    </row>
    <row r="53" spans="1:55" x14ac:dyDescent="0.25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30">
        <v>0</v>
      </c>
      <c r="G53" s="131">
        <v>2</v>
      </c>
      <c r="H53" s="131">
        <v>19.2</v>
      </c>
      <c r="I53" s="132">
        <v>256</v>
      </c>
      <c r="J53" s="149"/>
      <c r="K53" s="133">
        <v>0</v>
      </c>
      <c r="L53" s="131">
        <v>0</v>
      </c>
      <c r="M53" s="131">
        <v>0</v>
      </c>
      <c r="N53" s="132">
        <v>0</v>
      </c>
      <c r="O53" s="149"/>
      <c r="P53" s="133">
        <v>0</v>
      </c>
      <c r="Q53" s="131">
        <v>0</v>
      </c>
      <c r="R53" s="131">
        <v>0</v>
      </c>
      <c r="S53" s="132">
        <v>20</v>
      </c>
      <c r="T53" s="149"/>
      <c r="U53" s="133">
        <v>0</v>
      </c>
      <c r="V53" s="131">
        <v>0</v>
      </c>
      <c r="W53" s="131">
        <v>0</v>
      </c>
      <c r="X53" s="132">
        <v>0</v>
      </c>
      <c r="Y53" s="149"/>
      <c r="Z53" s="133">
        <v>0</v>
      </c>
      <c r="AA53" s="131">
        <v>0</v>
      </c>
      <c r="AB53" s="131">
        <v>0</v>
      </c>
      <c r="AC53" s="132">
        <v>0</v>
      </c>
      <c r="AD53" s="149"/>
      <c r="AE53" s="153">
        <f t="shared" si="0"/>
        <v>0</v>
      </c>
      <c r="AF53" s="134">
        <f t="shared" si="1"/>
        <v>2</v>
      </c>
      <c r="AG53" s="135">
        <f t="shared" si="2"/>
        <v>19.2</v>
      </c>
      <c r="AH53" s="167">
        <f t="shared" si="3"/>
        <v>276</v>
      </c>
      <c r="AI53" s="149"/>
      <c r="AJ53" s="133">
        <f t="shared" si="4"/>
        <v>256</v>
      </c>
      <c r="AK53" s="131">
        <f t="shared" si="5"/>
        <v>0</v>
      </c>
      <c r="AL53" s="131">
        <f t="shared" si="6"/>
        <v>20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2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19.2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x14ac:dyDescent="0.25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30">
        <v>0</v>
      </c>
      <c r="G54" s="131">
        <v>0</v>
      </c>
      <c r="H54" s="131">
        <v>0</v>
      </c>
      <c r="I54" s="132">
        <v>0</v>
      </c>
      <c r="J54" s="149"/>
      <c r="K54" s="133">
        <v>0</v>
      </c>
      <c r="L54" s="131">
        <v>0</v>
      </c>
      <c r="M54" s="131">
        <v>0</v>
      </c>
      <c r="N54" s="132">
        <v>0</v>
      </c>
      <c r="O54" s="149"/>
      <c r="P54" s="133">
        <v>0</v>
      </c>
      <c r="Q54" s="131">
        <v>0</v>
      </c>
      <c r="R54" s="131">
        <v>0</v>
      </c>
      <c r="S54" s="132">
        <v>0</v>
      </c>
      <c r="T54" s="149"/>
      <c r="U54" s="133">
        <v>0</v>
      </c>
      <c r="V54" s="131">
        <v>0</v>
      </c>
      <c r="W54" s="131">
        <v>0</v>
      </c>
      <c r="X54" s="132">
        <v>0</v>
      </c>
      <c r="Y54" s="149"/>
      <c r="Z54" s="133">
        <v>0</v>
      </c>
      <c r="AA54" s="131">
        <v>0</v>
      </c>
      <c r="AB54" s="131">
        <v>0</v>
      </c>
      <c r="AC54" s="132">
        <v>0</v>
      </c>
      <c r="AD54" s="149"/>
      <c r="AE54" s="153">
        <f t="shared" si="0"/>
        <v>0</v>
      </c>
      <c r="AF54" s="134">
        <f t="shared" si="1"/>
        <v>0</v>
      </c>
      <c r="AG54" s="135">
        <f t="shared" si="2"/>
        <v>0</v>
      </c>
      <c r="AH54" s="167">
        <f t="shared" si="3"/>
        <v>0</v>
      </c>
      <c r="AI54" s="149"/>
      <c r="AJ54" s="133">
        <f t="shared" si="4"/>
        <v>0</v>
      </c>
      <c r="AK54" s="131">
        <f t="shared" si="5"/>
        <v>0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0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0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x14ac:dyDescent="0.25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30">
        <v>1</v>
      </c>
      <c r="G55" s="131">
        <v>1</v>
      </c>
      <c r="H55" s="131">
        <v>3.5999999999999996</v>
      </c>
      <c r="I55" s="132">
        <v>174</v>
      </c>
      <c r="J55" s="149"/>
      <c r="K55" s="133">
        <v>0</v>
      </c>
      <c r="L55" s="131">
        <v>0</v>
      </c>
      <c r="M55" s="131">
        <v>0</v>
      </c>
      <c r="N55" s="132">
        <v>0</v>
      </c>
      <c r="O55" s="149"/>
      <c r="P55" s="133">
        <v>0</v>
      </c>
      <c r="Q55" s="131">
        <v>0</v>
      </c>
      <c r="R55" s="131">
        <v>0</v>
      </c>
      <c r="S55" s="132">
        <v>20</v>
      </c>
      <c r="T55" s="149"/>
      <c r="U55" s="133">
        <v>0</v>
      </c>
      <c r="V55" s="131">
        <v>0</v>
      </c>
      <c r="W55" s="131">
        <v>0</v>
      </c>
      <c r="X55" s="132">
        <v>20</v>
      </c>
      <c r="Y55" s="149"/>
      <c r="Z55" s="133">
        <v>0</v>
      </c>
      <c r="AA55" s="131">
        <v>0</v>
      </c>
      <c r="AB55" s="131">
        <v>0</v>
      </c>
      <c r="AC55" s="132">
        <v>20</v>
      </c>
      <c r="AD55" s="149"/>
      <c r="AE55" s="153">
        <f t="shared" si="0"/>
        <v>1</v>
      </c>
      <c r="AF55" s="134">
        <f t="shared" si="1"/>
        <v>1</v>
      </c>
      <c r="AG55" s="135">
        <f t="shared" si="2"/>
        <v>3.5999999999999996</v>
      </c>
      <c r="AH55" s="167">
        <f t="shared" si="3"/>
        <v>234</v>
      </c>
      <c r="AI55" s="149"/>
      <c r="AJ55" s="133">
        <f t="shared" si="4"/>
        <v>174</v>
      </c>
      <c r="AK55" s="131">
        <f t="shared" si="5"/>
        <v>0</v>
      </c>
      <c r="AL55" s="131">
        <f t="shared" si="6"/>
        <v>20</v>
      </c>
      <c r="AM55" s="131">
        <f t="shared" si="7"/>
        <v>20</v>
      </c>
      <c r="AN55" s="136">
        <f t="shared" si="8"/>
        <v>20</v>
      </c>
      <c r="AO55" s="133">
        <f t="shared" si="9"/>
        <v>1</v>
      </c>
      <c r="AP55" s="131">
        <f t="shared" si="10"/>
        <v>0</v>
      </c>
      <c r="AQ55" s="131">
        <f t="shared" si="11"/>
        <v>0</v>
      </c>
      <c r="AR55" s="131">
        <f t="shared" si="12"/>
        <v>0</v>
      </c>
      <c r="AS55" s="136">
        <f t="shared" si="13"/>
        <v>0</v>
      </c>
      <c r="AT55" s="133">
        <f t="shared" si="14"/>
        <v>1</v>
      </c>
      <c r="AU55" s="131">
        <f t="shared" si="15"/>
        <v>0</v>
      </c>
      <c r="AV55" s="131">
        <f t="shared" si="16"/>
        <v>0</v>
      </c>
      <c r="AW55" s="131">
        <f t="shared" si="17"/>
        <v>0</v>
      </c>
      <c r="AX55" s="136">
        <f t="shared" si="18"/>
        <v>0</v>
      </c>
      <c r="AY55" s="133">
        <f t="shared" si="19"/>
        <v>3.5999999999999996</v>
      </c>
      <c r="AZ55" s="131">
        <f t="shared" si="20"/>
        <v>0</v>
      </c>
      <c r="BA55" s="131">
        <f t="shared" si="21"/>
        <v>0</v>
      </c>
      <c r="BB55" s="131">
        <f t="shared" si="22"/>
        <v>0</v>
      </c>
      <c r="BC55" s="132">
        <f t="shared" si="23"/>
        <v>0</v>
      </c>
    </row>
    <row r="56" spans="1:55" x14ac:dyDescent="0.25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30">
        <v>0</v>
      </c>
      <c r="G56" s="131">
        <v>0</v>
      </c>
      <c r="H56" s="131">
        <v>0</v>
      </c>
      <c r="I56" s="132">
        <v>20</v>
      </c>
      <c r="J56" s="149"/>
      <c r="K56" s="133">
        <v>0</v>
      </c>
      <c r="L56" s="131">
        <v>0</v>
      </c>
      <c r="M56" s="131">
        <v>0</v>
      </c>
      <c r="N56" s="132">
        <v>20</v>
      </c>
      <c r="O56" s="149"/>
      <c r="P56" s="133">
        <v>0</v>
      </c>
      <c r="Q56" s="131">
        <v>0</v>
      </c>
      <c r="R56" s="131">
        <v>0</v>
      </c>
      <c r="S56" s="132">
        <v>20</v>
      </c>
      <c r="T56" s="149"/>
      <c r="U56" s="133">
        <v>0</v>
      </c>
      <c r="V56" s="131">
        <v>0</v>
      </c>
      <c r="W56" s="131">
        <v>0</v>
      </c>
      <c r="X56" s="132">
        <v>0</v>
      </c>
      <c r="Y56" s="149"/>
      <c r="Z56" s="133">
        <v>0</v>
      </c>
      <c r="AA56" s="131">
        <v>0</v>
      </c>
      <c r="AB56" s="131">
        <v>0</v>
      </c>
      <c r="AC56" s="132">
        <v>20</v>
      </c>
      <c r="AD56" s="149"/>
      <c r="AE56" s="153">
        <f t="shared" si="0"/>
        <v>0</v>
      </c>
      <c r="AF56" s="134">
        <f t="shared" si="1"/>
        <v>0</v>
      </c>
      <c r="AG56" s="135">
        <f t="shared" si="2"/>
        <v>0</v>
      </c>
      <c r="AH56" s="167">
        <f t="shared" si="3"/>
        <v>80</v>
      </c>
      <c r="AI56" s="149"/>
      <c r="AJ56" s="133">
        <f t="shared" si="4"/>
        <v>20</v>
      </c>
      <c r="AK56" s="131">
        <f t="shared" si="5"/>
        <v>20</v>
      </c>
      <c r="AL56" s="131">
        <f t="shared" si="6"/>
        <v>20</v>
      </c>
      <c r="AM56" s="131">
        <f t="shared" si="7"/>
        <v>0</v>
      </c>
      <c r="AN56" s="136">
        <f t="shared" si="8"/>
        <v>20</v>
      </c>
      <c r="AO56" s="133">
        <f t="shared" si="9"/>
        <v>0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0</v>
      </c>
      <c r="AU56" s="131">
        <f t="shared" si="15"/>
        <v>0</v>
      </c>
      <c r="AV56" s="131">
        <f t="shared" si="16"/>
        <v>0</v>
      </c>
      <c r="AW56" s="131">
        <f t="shared" si="17"/>
        <v>0</v>
      </c>
      <c r="AX56" s="136">
        <f t="shared" si="18"/>
        <v>0</v>
      </c>
      <c r="AY56" s="133">
        <f t="shared" si="19"/>
        <v>0</v>
      </c>
      <c r="AZ56" s="131">
        <f t="shared" si="20"/>
        <v>0</v>
      </c>
      <c r="BA56" s="131">
        <f t="shared" si="21"/>
        <v>0</v>
      </c>
      <c r="BB56" s="131">
        <f t="shared" si="22"/>
        <v>0</v>
      </c>
      <c r="BC56" s="132">
        <f t="shared" si="23"/>
        <v>0</v>
      </c>
    </row>
    <row r="57" spans="1:55" x14ac:dyDescent="0.25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30">
        <v>0</v>
      </c>
      <c r="G57" s="131">
        <v>0</v>
      </c>
      <c r="H57" s="131">
        <v>0</v>
      </c>
      <c r="I57" s="132">
        <v>0</v>
      </c>
      <c r="J57" s="149"/>
      <c r="K57" s="133">
        <v>0</v>
      </c>
      <c r="L57" s="131">
        <v>0</v>
      </c>
      <c r="M57" s="131">
        <v>0</v>
      </c>
      <c r="N57" s="132">
        <v>0</v>
      </c>
      <c r="O57" s="149"/>
      <c r="P57" s="133">
        <v>0</v>
      </c>
      <c r="Q57" s="131">
        <v>0</v>
      </c>
      <c r="R57" s="131">
        <v>0</v>
      </c>
      <c r="S57" s="132">
        <v>0</v>
      </c>
      <c r="T57" s="149"/>
      <c r="U57" s="133">
        <v>0</v>
      </c>
      <c r="V57" s="131">
        <v>0</v>
      </c>
      <c r="W57" s="131">
        <v>0</v>
      </c>
      <c r="X57" s="132">
        <v>0</v>
      </c>
      <c r="Y57" s="149"/>
      <c r="Z57" s="133">
        <v>0</v>
      </c>
      <c r="AA57" s="131">
        <v>0</v>
      </c>
      <c r="AB57" s="131">
        <v>0</v>
      </c>
      <c r="AC57" s="132">
        <v>0</v>
      </c>
      <c r="AD57" s="149"/>
      <c r="AE57" s="153">
        <f t="shared" si="0"/>
        <v>0</v>
      </c>
      <c r="AF57" s="134">
        <f t="shared" si="1"/>
        <v>0</v>
      </c>
      <c r="AG57" s="135">
        <f t="shared" si="2"/>
        <v>0</v>
      </c>
      <c r="AH57" s="167">
        <f t="shared" si="3"/>
        <v>0</v>
      </c>
      <c r="AI57" s="149"/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x14ac:dyDescent="0.25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30">
        <v>0</v>
      </c>
      <c r="G58" s="131">
        <v>3</v>
      </c>
      <c r="H58" s="131">
        <v>41.8</v>
      </c>
      <c r="I58" s="132">
        <v>288</v>
      </c>
      <c r="J58" s="149"/>
      <c r="K58" s="133">
        <v>1</v>
      </c>
      <c r="L58" s="131">
        <v>0</v>
      </c>
      <c r="M58" s="131">
        <v>1</v>
      </c>
      <c r="N58" s="132">
        <v>231</v>
      </c>
      <c r="O58" s="149"/>
      <c r="P58" s="133">
        <v>4</v>
      </c>
      <c r="Q58" s="131">
        <v>0</v>
      </c>
      <c r="R58" s="131">
        <v>2.7</v>
      </c>
      <c r="S58" s="132">
        <v>282</v>
      </c>
      <c r="T58" s="149"/>
      <c r="U58" s="133">
        <v>0</v>
      </c>
      <c r="V58" s="131">
        <v>1</v>
      </c>
      <c r="W58" s="131">
        <v>3.5</v>
      </c>
      <c r="X58" s="132">
        <v>257</v>
      </c>
      <c r="Y58" s="149"/>
      <c r="Z58" s="133">
        <v>0</v>
      </c>
      <c r="AA58" s="131">
        <v>4</v>
      </c>
      <c r="AB58" s="131">
        <v>56.2</v>
      </c>
      <c r="AC58" s="132">
        <v>268</v>
      </c>
      <c r="AD58" s="149"/>
      <c r="AE58" s="153">
        <f t="shared" si="0"/>
        <v>5</v>
      </c>
      <c r="AF58" s="134">
        <f t="shared" si="1"/>
        <v>8</v>
      </c>
      <c r="AG58" s="135">
        <f t="shared" si="2"/>
        <v>104.2</v>
      </c>
      <c r="AH58" s="167">
        <f t="shared" si="3"/>
        <v>1095</v>
      </c>
      <c r="AI58" s="149"/>
      <c r="AJ58" s="133">
        <f t="shared" si="4"/>
        <v>288</v>
      </c>
      <c r="AK58" s="131">
        <f t="shared" si="5"/>
        <v>231</v>
      </c>
      <c r="AL58" s="131">
        <f t="shared" si="6"/>
        <v>282</v>
      </c>
      <c r="AM58" s="131">
        <f t="shared" si="7"/>
        <v>257</v>
      </c>
      <c r="AN58" s="136">
        <f t="shared" si="8"/>
        <v>268</v>
      </c>
      <c r="AO58" s="133">
        <f t="shared" si="9"/>
        <v>0</v>
      </c>
      <c r="AP58" s="131">
        <f t="shared" si="10"/>
        <v>1</v>
      </c>
      <c r="AQ58" s="131">
        <f t="shared" si="11"/>
        <v>4</v>
      </c>
      <c r="AR58" s="131">
        <f t="shared" si="12"/>
        <v>0</v>
      </c>
      <c r="AS58" s="136">
        <f t="shared" si="13"/>
        <v>0</v>
      </c>
      <c r="AT58" s="133">
        <f t="shared" si="14"/>
        <v>3</v>
      </c>
      <c r="AU58" s="131">
        <f t="shared" si="15"/>
        <v>0</v>
      </c>
      <c r="AV58" s="131">
        <f t="shared" si="16"/>
        <v>0</v>
      </c>
      <c r="AW58" s="131">
        <f t="shared" si="17"/>
        <v>1</v>
      </c>
      <c r="AX58" s="136">
        <f t="shared" si="18"/>
        <v>4</v>
      </c>
      <c r="AY58" s="133">
        <f t="shared" si="19"/>
        <v>41.8</v>
      </c>
      <c r="AZ58" s="131">
        <f t="shared" si="20"/>
        <v>1</v>
      </c>
      <c r="BA58" s="131">
        <f t="shared" si="21"/>
        <v>2.7</v>
      </c>
      <c r="BB58" s="131">
        <f t="shared" si="22"/>
        <v>3.5</v>
      </c>
      <c r="BC58" s="132">
        <f t="shared" si="23"/>
        <v>56.2</v>
      </c>
    </row>
    <row r="59" spans="1:55" x14ac:dyDescent="0.25">
      <c r="A59" s="138" t="s">
        <v>553</v>
      </c>
      <c r="B59" s="131" t="s">
        <v>44</v>
      </c>
      <c r="C59" s="131" t="s">
        <v>477</v>
      </c>
      <c r="D59" s="131" t="s">
        <v>169</v>
      </c>
      <c r="E59" s="132" t="s">
        <v>1955</v>
      </c>
      <c r="F59" s="130">
        <v>0</v>
      </c>
      <c r="G59" s="131">
        <v>1</v>
      </c>
      <c r="H59" s="131">
        <v>17.399999999999999</v>
      </c>
      <c r="I59" s="132">
        <v>250</v>
      </c>
      <c r="J59" s="149"/>
      <c r="K59" s="133">
        <v>0</v>
      </c>
      <c r="L59" s="131">
        <v>0</v>
      </c>
      <c r="M59" s="131">
        <v>0</v>
      </c>
      <c r="N59" s="132">
        <v>0</v>
      </c>
      <c r="O59" s="149"/>
      <c r="P59" s="133">
        <v>0</v>
      </c>
      <c r="Q59" s="131">
        <v>0</v>
      </c>
      <c r="R59" s="131">
        <v>0</v>
      </c>
      <c r="S59" s="132">
        <v>0</v>
      </c>
      <c r="T59" s="149"/>
      <c r="U59" s="133">
        <v>0</v>
      </c>
      <c r="V59" s="131">
        <v>0</v>
      </c>
      <c r="W59" s="131">
        <v>0</v>
      </c>
      <c r="X59" s="132">
        <v>0</v>
      </c>
      <c r="Y59" s="149"/>
      <c r="Z59" s="133">
        <v>0</v>
      </c>
      <c r="AA59" s="131">
        <v>0</v>
      </c>
      <c r="AB59" s="131">
        <v>0</v>
      </c>
      <c r="AC59" s="132">
        <v>0</v>
      </c>
      <c r="AD59" s="149"/>
      <c r="AE59" s="153">
        <f t="shared" si="0"/>
        <v>0</v>
      </c>
      <c r="AF59" s="134">
        <f t="shared" si="1"/>
        <v>1</v>
      </c>
      <c r="AG59" s="135">
        <f t="shared" si="2"/>
        <v>17.399999999999999</v>
      </c>
      <c r="AH59" s="167">
        <f t="shared" si="3"/>
        <v>250</v>
      </c>
      <c r="AI59" s="149"/>
      <c r="AJ59" s="133">
        <f t="shared" si="4"/>
        <v>250</v>
      </c>
      <c r="AK59" s="131">
        <f t="shared" si="5"/>
        <v>0</v>
      </c>
      <c r="AL59" s="131">
        <f t="shared" si="6"/>
        <v>0</v>
      </c>
      <c r="AM59" s="131">
        <f t="shared" si="7"/>
        <v>0</v>
      </c>
      <c r="AN59" s="136">
        <f t="shared" si="8"/>
        <v>0</v>
      </c>
      <c r="AO59" s="133">
        <f t="shared" si="9"/>
        <v>0</v>
      </c>
      <c r="AP59" s="131">
        <f t="shared" si="10"/>
        <v>0</v>
      </c>
      <c r="AQ59" s="131">
        <f t="shared" si="11"/>
        <v>0</v>
      </c>
      <c r="AR59" s="131">
        <f t="shared" si="12"/>
        <v>0</v>
      </c>
      <c r="AS59" s="136">
        <f t="shared" si="13"/>
        <v>0</v>
      </c>
      <c r="AT59" s="133">
        <f t="shared" si="14"/>
        <v>1</v>
      </c>
      <c r="AU59" s="131">
        <f t="shared" si="15"/>
        <v>0</v>
      </c>
      <c r="AV59" s="131">
        <f t="shared" si="16"/>
        <v>0</v>
      </c>
      <c r="AW59" s="131">
        <f t="shared" si="17"/>
        <v>0</v>
      </c>
      <c r="AX59" s="136">
        <f t="shared" si="18"/>
        <v>0</v>
      </c>
      <c r="AY59" s="133">
        <f t="shared" si="19"/>
        <v>17.399999999999999</v>
      </c>
      <c r="AZ59" s="131">
        <f t="shared" si="20"/>
        <v>0</v>
      </c>
      <c r="BA59" s="131">
        <f t="shared" si="21"/>
        <v>0</v>
      </c>
      <c r="BB59" s="131">
        <f t="shared" si="22"/>
        <v>0</v>
      </c>
      <c r="BC59" s="132">
        <f t="shared" si="23"/>
        <v>0</v>
      </c>
    </row>
    <row r="60" spans="1:55" x14ac:dyDescent="0.25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30">
        <v>0</v>
      </c>
      <c r="G60" s="131">
        <v>0</v>
      </c>
      <c r="H60" s="131">
        <v>0</v>
      </c>
      <c r="I60" s="132">
        <v>0</v>
      </c>
      <c r="J60" s="149"/>
      <c r="K60" s="133">
        <v>0</v>
      </c>
      <c r="L60" s="131">
        <v>0</v>
      </c>
      <c r="M60" s="131">
        <v>0</v>
      </c>
      <c r="N60" s="132">
        <v>0</v>
      </c>
      <c r="O60" s="149"/>
      <c r="P60" s="133">
        <v>0</v>
      </c>
      <c r="Q60" s="131">
        <v>0</v>
      </c>
      <c r="R60" s="131">
        <v>0</v>
      </c>
      <c r="S60" s="132">
        <v>0</v>
      </c>
      <c r="T60" s="149"/>
      <c r="U60" s="133">
        <v>0</v>
      </c>
      <c r="V60" s="131">
        <v>0</v>
      </c>
      <c r="W60" s="131">
        <v>0</v>
      </c>
      <c r="X60" s="132">
        <v>0</v>
      </c>
      <c r="Y60" s="149"/>
      <c r="Z60" s="133">
        <v>0</v>
      </c>
      <c r="AA60" s="131">
        <v>0</v>
      </c>
      <c r="AB60" s="131">
        <v>0</v>
      </c>
      <c r="AC60" s="132">
        <v>0</v>
      </c>
      <c r="AD60" s="149"/>
      <c r="AE60" s="153">
        <f t="shared" si="0"/>
        <v>0</v>
      </c>
      <c r="AF60" s="134">
        <f t="shared" si="1"/>
        <v>0</v>
      </c>
      <c r="AG60" s="135">
        <f t="shared" si="2"/>
        <v>0</v>
      </c>
      <c r="AH60" s="167">
        <f t="shared" si="3"/>
        <v>0</v>
      </c>
      <c r="AI60" s="149"/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x14ac:dyDescent="0.25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30">
        <v>0</v>
      </c>
      <c r="G61" s="131">
        <v>0</v>
      </c>
      <c r="H61" s="131">
        <v>0</v>
      </c>
      <c r="I61" s="132">
        <v>0</v>
      </c>
      <c r="J61" s="149"/>
      <c r="K61" s="133">
        <v>0</v>
      </c>
      <c r="L61" s="131">
        <v>0</v>
      </c>
      <c r="M61" s="131">
        <v>0</v>
      </c>
      <c r="N61" s="132">
        <v>0</v>
      </c>
      <c r="O61" s="149"/>
      <c r="P61" s="133">
        <v>0</v>
      </c>
      <c r="Q61" s="131">
        <v>0</v>
      </c>
      <c r="R61" s="131">
        <v>0</v>
      </c>
      <c r="S61" s="132">
        <v>0</v>
      </c>
      <c r="T61" s="149"/>
      <c r="U61" s="133">
        <v>0</v>
      </c>
      <c r="V61" s="131">
        <v>0</v>
      </c>
      <c r="W61" s="131">
        <v>0</v>
      </c>
      <c r="X61" s="132">
        <v>0</v>
      </c>
      <c r="Y61" s="149"/>
      <c r="Z61" s="133">
        <v>0</v>
      </c>
      <c r="AA61" s="131">
        <v>0</v>
      </c>
      <c r="AB61" s="131">
        <v>0</v>
      </c>
      <c r="AC61" s="132">
        <v>0</v>
      </c>
      <c r="AD61" s="149"/>
      <c r="AE61" s="153">
        <f t="shared" si="0"/>
        <v>0</v>
      </c>
      <c r="AF61" s="134">
        <f t="shared" si="1"/>
        <v>0</v>
      </c>
      <c r="AG61" s="135">
        <f t="shared" si="2"/>
        <v>0</v>
      </c>
      <c r="AH61" s="167">
        <f t="shared" si="3"/>
        <v>0</v>
      </c>
      <c r="AI61" s="149"/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x14ac:dyDescent="0.25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30">
        <v>0</v>
      </c>
      <c r="G62" s="131">
        <v>2</v>
      </c>
      <c r="H62" s="131">
        <v>7.6999999999999993</v>
      </c>
      <c r="I62" s="132">
        <v>202</v>
      </c>
      <c r="J62" s="149"/>
      <c r="K62" s="133">
        <v>0</v>
      </c>
      <c r="L62" s="131">
        <v>0</v>
      </c>
      <c r="M62" s="131">
        <v>0</v>
      </c>
      <c r="N62" s="132">
        <v>0</v>
      </c>
      <c r="O62" s="149"/>
      <c r="P62" s="133">
        <v>0</v>
      </c>
      <c r="Q62" s="131">
        <v>0</v>
      </c>
      <c r="R62" s="131">
        <v>0</v>
      </c>
      <c r="S62" s="132">
        <v>20</v>
      </c>
      <c r="T62" s="149"/>
      <c r="U62" s="133">
        <v>0</v>
      </c>
      <c r="V62" s="131">
        <v>0</v>
      </c>
      <c r="W62" s="131">
        <v>0</v>
      </c>
      <c r="X62" s="132">
        <v>0</v>
      </c>
      <c r="Y62" s="149"/>
      <c r="Z62" s="133">
        <v>0</v>
      </c>
      <c r="AA62" s="131">
        <v>0</v>
      </c>
      <c r="AB62" s="131">
        <v>0</v>
      </c>
      <c r="AC62" s="132">
        <v>0</v>
      </c>
      <c r="AD62" s="149"/>
      <c r="AE62" s="153">
        <f t="shared" si="0"/>
        <v>0</v>
      </c>
      <c r="AF62" s="134">
        <f t="shared" si="1"/>
        <v>2</v>
      </c>
      <c r="AG62" s="135">
        <f t="shared" si="2"/>
        <v>7.6999999999999993</v>
      </c>
      <c r="AH62" s="167">
        <f t="shared" si="3"/>
        <v>222</v>
      </c>
      <c r="AI62" s="149"/>
      <c r="AJ62" s="133">
        <f t="shared" si="4"/>
        <v>202</v>
      </c>
      <c r="AK62" s="131">
        <f t="shared" si="5"/>
        <v>0</v>
      </c>
      <c r="AL62" s="131">
        <f t="shared" si="6"/>
        <v>20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2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7.6999999999999993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x14ac:dyDescent="0.25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30">
        <v>0</v>
      </c>
      <c r="G63" s="131">
        <v>0</v>
      </c>
      <c r="H63" s="131">
        <v>0</v>
      </c>
      <c r="I63" s="132">
        <v>0</v>
      </c>
      <c r="J63" s="149"/>
      <c r="K63" s="133">
        <v>0</v>
      </c>
      <c r="L63" s="131">
        <v>0</v>
      </c>
      <c r="M63" s="131">
        <v>0</v>
      </c>
      <c r="N63" s="132">
        <v>20</v>
      </c>
      <c r="O63" s="149"/>
      <c r="P63" s="133">
        <v>0</v>
      </c>
      <c r="Q63" s="131">
        <v>0</v>
      </c>
      <c r="R63" s="131">
        <v>0</v>
      </c>
      <c r="S63" s="132">
        <v>20</v>
      </c>
      <c r="T63" s="149"/>
      <c r="U63" s="133">
        <v>0</v>
      </c>
      <c r="V63" s="131">
        <v>0</v>
      </c>
      <c r="W63" s="131">
        <v>0</v>
      </c>
      <c r="X63" s="132">
        <v>0</v>
      </c>
      <c r="Y63" s="149"/>
      <c r="Z63" s="133">
        <v>0</v>
      </c>
      <c r="AA63" s="131">
        <v>2</v>
      </c>
      <c r="AB63" s="131">
        <v>21.9</v>
      </c>
      <c r="AC63" s="132">
        <v>203</v>
      </c>
      <c r="AD63" s="149"/>
      <c r="AE63" s="153">
        <f t="shared" si="0"/>
        <v>0</v>
      </c>
      <c r="AF63" s="134">
        <f t="shared" si="1"/>
        <v>2</v>
      </c>
      <c r="AG63" s="135">
        <f t="shared" si="2"/>
        <v>21.9</v>
      </c>
      <c r="AH63" s="167">
        <f t="shared" si="3"/>
        <v>243</v>
      </c>
      <c r="AI63" s="149"/>
      <c r="AJ63" s="133">
        <f t="shared" si="4"/>
        <v>0</v>
      </c>
      <c r="AK63" s="131">
        <f t="shared" si="5"/>
        <v>20</v>
      </c>
      <c r="AL63" s="131">
        <f t="shared" si="6"/>
        <v>20</v>
      </c>
      <c r="AM63" s="131">
        <f t="shared" si="7"/>
        <v>0</v>
      </c>
      <c r="AN63" s="136">
        <f t="shared" si="8"/>
        <v>203</v>
      </c>
      <c r="AO63" s="133">
        <f t="shared" si="9"/>
        <v>0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0</v>
      </c>
      <c r="AU63" s="131">
        <f t="shared" si="15"/>
        <v>0</v>
      </c>
      <c r="AV63" s="131">
        <f t="shared" si="16"/>
        <v>0</v>
      </c>
      <c r="AW63" s="131">
        <f t="shared" si="17"/>
        <v>0</v>
      </c>
      <c r="AX63" s="136">
        <f t="shared" si="18"/>
        <v>2</v>
      </c>
      <c r="AY63" s="133">
        <f t="shared" si="19"/>
        <v>0</v>
      </c>
      <c r="AZ63" s="131">
        <f t="shared" si="20"/>
        <v>0</v>
      </c>
      <c r="BA63" s="131">
        <f t="shared" si="21"/>
        <v>0</v>
      </c>
      <c r="BB63" s="131">
        <f t="shared" si="22"/>
        <v>0</v>
      </c>
      <c r="BC63" s="132">
        <f t="shared" si="23"/>
        <v>21.9</v>
      </c>
    </row>
    <row r="64" spans="1:55" x14ac:dyDescent="0.25">
      <c r="A64" s="138" t="s">
        <v>558</v>
      </c>
      <c r="B64" s="131" t="s">
        <v>50</v>
      </c>
      <c r="C64" s="131" t="s">
        <v>107</v>
      </c>
      <c r="D64" s="131" t="s">
        <v>419</v>
      </c>
      <c r="E64" s="132" t="s">
        <v>1955</v>
      </c>
      <c r="F64" s="130">
        <v>0</v>
      </c>
      <c r="G64" s="131">
        <v>1</v>
      </c>
      <c r="H64" s="131">
        <v>8.6</v>
      </c>
      <c r="I64" s="132">
        <v>209</v>
      </c>
      <c r="J64" s="149"/>
      <c r="K64" s="133">
        <v>0</v>
      </c>
      <c r="L64" s="131">
        <v>0</v>
      </c>
      <c r="M64" s="131">
        <v>0</v>
      </c>
      <c r="N64" s="132">
        <v>0</v>
      </c>
      <c r="O64" s="149"/>
      <c r="P64" s="133">
        <v>0</v>
      </c>
      <c r="Q64" s="131">
        <v>0</v>
      </c>
      <c r="R64" s="131">
        <v>0</v>
      </c>
      <c r="S64" s="132">
        <v>0</v>
      </c>
      <c r="T64" s="149"/>
      <c r="U64" s="133">
        <v>0</v>
      </c>
      <c r="V64" s="131">
        <v>0</v>
      </c>
      <c r="W64" s="131">
        <v>0</v>
      </c>
      <c r="X64" s="132">
        <v>0</v>
      </c>
      <c r="Y64" s="149"/>
      <c r="Z64" s="133">
        <v>1</v>
      </c>
      <c r="AA64" s="131">
        <v>0</v>
      </c>
      <c r="AB64" s="131">
        <v>4.4000000000000004</v>
      </c>
      <c r="AC64" s="132">
        <v>137</v>
      </c>
      <c r="AD64" s="149"/>
      <c r="AE64" s="153">
        <f t="shared" si="0"/>
        <v>0</v>
      </c>
      <c r="AF64" s="134">
        <f t="shared" si="1"/>
        <v>1</v>
      </c>
      <c r="AG64" s="135">
        <f t="shared" si="2"/>
        <v>13</v>
      </c>
      <c r="AH64" s="167">
        <f t="shared" si="3"/>
        <v>346</v>
      </c>
      <c r="AI64" s="149"/>
      <c r="AJ64" s="133">
        <f t="shared" si="4"/>
        <v>209</v>
      </c>
      <c r="AK64" s="131">
        <f t="shared" si="5"/>
        <v>0</v>
      </c>
      <c r="AL64" s="131">
        <f t="shared" si="6"/>
        <v>0</v>
      </c>
      <c r="AM64" s="131">
        <f t="shared" si="7"/>
        <v>0</v>
      </c>
      <c r="AN64" s="136">
        <f t="shared" si="8"/>
        <v>137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1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0</v>
      </c>
      <c r="AY64" s="133">
        <f t="shared" si="19"/>
        <v>8.6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4.4000000000000004</v>
      </c>
    </row>
    <row r="65" spans="1:55" x14ac:dyDescent="0.25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30">
        <v>0</v>
      </c>
      <c r="G65" s="131">
        <v>0</v>
      </c>
      <c r="H65" s="131">
        <v>0</v>
      </c>
      <c r="I65" s="132">
        <v>0</v>
      </c>
      <c r="J65" s="149"/>
      <c r="K65" s="133">
        <v>0</v>
      </c>
      <c r="L65" s="131">
        <v>0</v>
      </c>
      <c r="M65" s="131">
        <v>0</v>
      </c>
      <c r="N65" s="132">
        <v>0</v>
      </c>
      <c r="O65" s="149"/>
      <c r="P65" s="133">
        <v>0</v>
      </c>
      <c r="Q65" s="131">
        <v>0</v>
      </c>
      <c r="R65" s="131">
        <v>0</v>
      </c>
      <c r="S65" s="132">
        <v>0</v>
      </c>
      <c r="T65" s="149"/>
      <c r="U65" s="133">
        <v>0</v>
      </c>
      <c r="V65" s="131">
        <v>0</v>
      </c>
      <c r="W65" s="131">
        <v>0</v>
      </c>
      <c r="X65" s="132">
        <v>0</v>
      </c>
      <c r="Y65" s="149"/>
      <c r="Z65" s="133">
        <v>0</v>
      </c>
      <c r="AA65" s="131">
        <v>0</v>
      </c>
      <c r="AB65" s="131">
        <v>0</v>
      </c>
      <c r="AC65" s="132">
        <v>0</v>
      </c>
      <c r="AD65" s="149"/>
      <c r="AE65" s="153">
        <f t="shared" si="0"/>
        <v>0</v>
      </c>
      <c r="AF65" s="134">
        <f t="shared" si="1"/>
        <v>0</v>
      </c>
      <c r="AG65" s="135">
        <f t="shared" si="2"/>
        <v>0</v>
      </c>
      <c r="AH65" s="167">
        <f t="shared" si="3"/>
        <v>0</v>
      </c>
      <c r="AI65" s="149"/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x14ac:dyDescent="0.25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30">
        <v>0</v>
      </c>
      <c r="G66" s="131">
        <v>0</v>
      </c>
      <c r="H66" s="131">
        <v>0</v>
      </c>
      <c r="I66" s="132">
        <v>0</v>
      </c>
      <c r="J66" s="149"/>
      <c r="K66" s="133">
        <v>0</v>
      </c>
      <c r="L66" s="131">
        <v>0</v>
      </c>
      <c r="M66" s="131">
        <v>0</v>
      </c>
      <c r="N66" s="132">
        <v>20</v>
      </c>
      <c r="O66" s="149"/>
      <c r="P66" s="133">
        <v>0</v>
      </c>
      <c r="Q66" s="131">
        <v>0</v>
      </c>
      <c r="R66" s="131">
        <v>0</v>
      </c>
      <c r="S66" s="132">
        <v>0</v>
      </c>
      <c r="T66" s="149"/>
      <c r="U66" s="133">
        <v>0</v>
      </c>
      <c r="V66" s="131">
        <v>0</v>
      </c>
      <c r="W66" s="131">
        <v>0</v>
      </c>
      <c r="X66" s="132">
        <v>0</v>
      </c>
      <c r="Y66" s="149"/>
      <c r="Z66" s="133">
        <v>0</v>
      </c>
      <c r="AA66" s="131">
        <v>0</v>
      </c>
      <c r="AB66" s="131">
        <v>0</v>
      </c>
      <c r="AC66" s="132">
        <v>0</v>
      </c>
      <c r="AD66" s="149"/>
      <c r="AE66" s="153">
        <f t="shared" si="0"/>
        <v>0</v>
      </c>
      <c r="AF66" s="134">
        <f t="shared" si="1"/>
        <v>0</v>
      </c>
      <c r="AG66" s="135">
        <f t="shared" si="2"/>
        <v>0</v>
      </c>
      <c r="AH66" s="167">
        <f t="shared" si="3"/>
        <v>20</v>
      </c>
      <c r="AI66" s="149"/>
      <c r="AJ66" s="133">
        <f t="shared" si="4"/>
        <v>0</v>
      </c>
      <c r="AK66" s="131">
        <f t="shared" si="5"/>
        <v>20</v>
      </c>
      <c r="AL66" s="131">
        <f t="shared" si="6"/>
        <v>0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0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0</v>
      </c>
      <c r="BB66" s="131">
        <f t="shared" si="22"/>
        <v>0</v>
      </c>
      <c r="BC66" s="132">
        <f t="shared" si="23"/>
        <v>0</v>
      </c>
    </row>
    <row r="67" spans="1:55" x14ac:dyDescent="0.25">
      <c r="A67" s="138" t="s">
        <v>561</v>
      </c>
      <c r="B67" s="131" t="s">
        <v>1386</v>
      </c>
      <c r="C67" s="131" t="s">
        <v>72</v>
      </c>
      <c r="D67" s="131" t="s">
        <v>71</v>
      </c>
      <c r="E67" s="132" t="s">
        <v>1311</v>
      </c>
      <c r="F67" s="130">
        <v>0</v>
      </c>
      <c r="G67" s="131">
        <v>0</v>
      </c>
      <c r="H67" s="131">
        <v>0</v>
      </c>
      <c r="I67" s="132">
        <v>0</v>
      </c>
      <c r="J67" s="149"/>
      <c r="K67" s="133">
        <v>0</v>
      </c>
      <c r="L67" s="131">
        <v>0</v>
      </c>
      <c r="M67" s="131">
        <v>0</v>
      </c>
      <c r="N67" s="132">
        <v>0</v>
      </c>
      <c r="O67" s="149"/>
      <c r="P67" s="133">
        <v>0</v>
      </c>
      <c r="Q67" s="131">
        <v>0</v>
      </c>
      <c r="R67" s="131">
        <v>0</v>
      </c>
      <c r="S67" s="132">
        <v>0</v>
      </c>
      <c r="T67" s="149"/>
      <c r="U67" s="133">
        <v>0</v>
      </c>
      <c r="V67" s="131">
        <v>0</v>
      </c>
      <c r="W67" s="131">
        <v>0</v>
      </c>
      <c r="X67" s="132">
        <v>0</v>
      </c>
      <c r="Y67" s="149"/>
      <c r="Z67" s="133">
        <v>0</v>
      </c>
      <c r="AA67" s="131">
        <v>0</v>
      </c>
      <c r="AB67" s="131">
        <v>0</v>
      </c>
      <c r="AC67" s="132">
        <v>0</v>
      </c>
      <c r="AD67" s="149"/>
      <c r="AE67" s="153">
        <f t="shared" ref="AE67:AE130" si="24">LARGE(AO67:AS67,1)+LARGE(AO67:AS67,2)+LARGE(AO67:AS67,3)+LARGE(AO67:AS67,4)</f>
        <v>0</v>
      </c>
      <c r="AF67" s="134">
        <f t="shared" ref="AF67:AF130" si="25">LARGE(AT67:AX67,1)+LARGE(AT67:AX67,2)+LARGE(AT67:AX67,3)+LARGE(AT67:AX67,4)</f>
        <v>0</v>
      </c>
      <c r="AG67" s="135">
        <f t="shared" ref="AG67:AG130" si="26">LARGE(AY67:BC67,1)+LARGE(AY67:BC67,2)+LARGE(AY67:BC67,3)+LARGE(AY67:BC67,4)</f>
        <v>0</v>
      </c>
      <c r="AH67" s="167">
        <f t="shared" ref="AH67:AH130" si="27">LARGE(AJ67:AN67,1)+LARGE(AJ67:AN67,2)+LARGE(AJ67:AN67,3)+LARGE(AJ67:AN67,4)</f>
        <v>0</v>
      </c>
      <c r="AI67" s="149"/>
      <c r="AJ67" s="133">
        <f t="shared" ref="AJ67:AJ130" si="28">I67</f>
        <v>0</v>
      </c>
      <c r="AK67" s="131">
        <f t="shared" ref="AK67:AK130" si="29">N67</f>
        <v>0</v>
      </c>
      <c r="AL67" s="131">
        <f t="shared" ref="AL67:AL130" si="30">S67</f>
        <v>0</v>
      </c>
      <c r="AM67" s="131">
        <f t="shared" ref="AM67:AM130" si="31">X67</f>
        <v>0</v>
      </c>
      <c r="AN67" s="136">
        <f t="shared" ref="AN67:AN130" si="32">AC67</f>
        <v>0</v>
      </c>
      <c r="AO67" s="133">
        <f t="shared" ref="AO67:AO130" si="33">F67</f>
        <v>0</v>
      </c>
      <c r="AP67" s="131">
        <f t="shared" ref="AP67:AP130" si="34">K67</f>
        <v>0</v>
      </c>
      <c r="AQ67" s="131">
        <f t="shared" ref="AQ67:AQ130" si="35">P67</f>
        <v>0</v>
      </c>
      <c r="AR67" s="131">
        <f t="shared" ref="AR67:AR130" si="36">U67</f>
        <v>0</v>
      </c>
      <c r="AS67" s="136">
        <f t="shared" ref="AS67:AS130" si="37">U67</f>
        <v>0</v>
      </c>
      <c r="AT67" s="133">
        <f t="shared" ref="AT67:AT130" si="38">G67</f>
        <v>0</v>
      </c>
      <c r="AU67" s="131">
        <f t="shared" ref="AU67:AU130" si="39">L67</f>
        <v>0</v>
      </c>
      <c r="AV67" s="131">
        <f t="shared" ref="AV67:AV130" si="40">Q67</f>
        <v>0</v>
      </c>
      <c r="AW67" s="131">
        <f t="shared" ref="AW67:AW130" si="41">V67</f>
        <v>0</v>
      </c>
      <c r="AX67" s="136">
        <f t="shared" ref="AX67:AX130" si="42">AA67</f>
        <v>0</v>
      </c>
      <c r="AY67" s="133">
        <f t="shared" ref="AY67:AY130" si="43">H67</f>
        <v>0</v>
      </c>
      <c r="AZ67" s="131">
        <f t="shared" ref="AZ67:AZ130" si="44">M67</f>
        <v>0</v>
      </c>
      <c r="BA67" s="131">
        <f t="shared" ref="BA67:BA130" si="45">R67</f>
        <v>0</v>
      </c>
      <c r="BB67" s="131">
        <f t="shared" ref="BB67:BB130" si="46">W67</f>
        <v>0</v>
      </c>
      <c r="BC67" s="132">
        <f t="shared" ref="BC67:BC130" si="47">AB67</f>
        <v>0</v>
      </c>
    </row>
    <row r="68" spans="1:55" x14ac:dyDescent="0.25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30">
        <v>0</v>
      </c>
      <c r="G68" s="131">
        <v>0</v>
      </c>
      <c r="H68" s="131">
        <v>0</v>
      </c>
      <c r="I68" s="132">
        <v>0</v>
      </c>
      <c r="J68" s="149"/>
      <c r="K68" s="133">
        <v>0</v>
      </c>
      <c r="L68" s="131">
        <v>0</v>
      </c>
      <c r="M68" s="131">
        <v>0</v>
      </c>
      <c r="N68" s="132">
        <v>0</v>
      </c>
      <c r="O68" s="149"/>
      <c r="P68" s="133">
        <v>0</v>
      </c>
      <c r="Q68" s="131">
        <v>1</v>
      </c>
      <c r="R68" s="131">
        <v>1</v>
      </c>
      <c r="S68" s="132">
        <v>252</v>
      </c>
      <c r="T68" s="149"/>
      <c r="U68" s="133">
        <v>0</v>
      </c>
      <c r="V68" s="131">
        <v>0</v>
      </c>
      <c r="W68" s="131">
        <v>0</v>
      </c>
      <c r="X68" s="132">
        <v>0</v>
      </c>
      <c r="Y68" s="149"/>
      <c r="Z68" s="133">
        <v>0</v>
      </c>
      <c r="AA68" s="131">
        <v>0</v>
      </c>
      <c r="AB68" s="131">
        <v>0</v>
      </c>
      <c r="AC68" s="132">
        <v>0</v>
      </c>
      <c r="AD68" s="149"/>
      <c r="AE68" s="153">
        <f t="shared" si="24"/>
        <v>0</v>
      </c>
      <c r="AF68" s="134">
        <f t="shared" si="25"/>
        <v>1</v>
      </c>
      <c r="AG68" s="135">
        <f t="shared" si="26"/>
        <v>1</v>
      </c>
      <c r="AH68" s="167">
        <f t="shared" si="27"/>
        <v>252</v>
      </c>
      <c r="AI68" s="149"/>
      <c r="AJ68" s="133">
        <f t="shared" si="28"/>
        <v>0</v>
      </c>
      <c r="AK68" s="131">
        <f t="shared" si="29"/>
        <v>0</v>
      </c>
      <c r="AL68" s="131">
        <f t="shared" si="30"/>
        <v>252</v>
      </c>
      <c r="AM68" s="131">
        <f t="shared" si="31"/>
        <v>0</v>
      </c>
      <c r="AN68" s="136">
        <f t="shared" si="32"/>
        <v>0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0</v>
      </c>
      <c r="AU68" s="131">
        <f t="shared" si="39"/>
        <v>0</v>
      </c>
      <c r="AV68" s="131">
        <f t="shared" si="40"/>
        <v>1</v>
      </c>
      <c r="AW68" s="131">
        <f t="shared" si="41"/>
        <v>0</v>
      </c>
      <c r="AX68" s="136">
        <f t="shared" si="42"/>
        <v>0</v>
      </c>
      <c r="AY68" s="133">
        <f t="shared" si="43"/>
        <v>0</v>
      </c>
      <c r="AZ68" s="131">
        <f t="shared" si="44"/>
        <v>0</v>
      </c>
      <c r="BA68" s="131">
        <f t="shared" si="45"/>
        <v>1</v>
      </c>
      <c r="BB68" s="131">
        <f t="shared" si="46"/>
        <v>0</v>
      </c>
      <c r="BC68" s="132">
        <f t="shared" si="47"/>
        <v>0</v>
      </c>
    </row>
    <row r="69" spans="1:55" x14ac:dyDescent="0.25">
      <c r="A69" s="138" t="s">
        <v>563</v>
      </c>
      <c r="B69" s="131" t="s">
        <v>41</v>
      </c>
      <c r="C69" s="131" t="s">
        <v>77</v>
      </c>
      <c r="D69" s="131" t="s">
        <v>355</v>
      </c>
      <c r="E69" s="132" t="s">
        <v>1314</v>
      </c>
      <c r="F69" s="130">
        <v>0</v>
      </c>
      <c r="G69" s="131">
        <v>1</v>
      </c>
      <c r="H69" s="131">
        <v>11.2</v>
      </c>
      <c r="I69" s="132">
        <v>224</v>
      </c>
      <c r="J69" s="149"/>
      <c r="K69" s="133">
        <v>0</v>
      </c>
      <c r="L69" s="131">
        <v>0</v>
      </c>
      <c r="M69" s="131">
        <v>0</v>
      </c>
      <c r="N69" s="132">
        <v>0</v>
      </c>
      <c r="O69" s="149"/>
      <c r="P69" s="133">
        <v>0</v>
      </c>
      <c r="Q69" s="131">
        <v>0</v>
      </c>
      <c r="R69" s="131">
        <v>0</v>
      </c>
      <c r="S69" s="132">
        <v>20</v>
      </c>
      <c r="T69" s="149"/>
      <c r="U69" s="133">
        <v>0</v>
      </c>
      <c r="V69" s="131">
        <v>1</v>
      </c>
      <c r="W69" s="131">
        <v>14.6</v>
      </c>
      <c r="X69" s="132">
        <v>275</v>
      </c>
      <c r="Y69" s="149"/>
      <c r="Z69" s="133">
        <v>0</v>
      </c>
      <c r="AA69" s="131">
        <v>1</v>
      </c>
      <c r="AB69" s="131">
        <v>9.3000000000000007</v>
      </c>
      <c r="AC69" s="132">
        <v>164</v>
      </c>
      <c r="AD69" s="149"/>
      <c r="AE69" s="153">
        <f t="shared" si="24"/>
        <v>0</v>
      </c>
      <c r="AF69" s="134">
        <f t="shared" si="25"/>
        <v>3</v>
      </c>
      <c r="AG69" s="135">
        <f t="shared" si="26"/>
        <v>35.099999999999994</v>
      </c>
      <c r="AH69" s="167">
        <f t="shared" si="27"/>
        <v>683</v>
      </c>
      <c r="AI69" s="149"/>
      <c r="AJ69" s="133">
        <f t="shared" si="28"/>
        <v>224</v>
      </c>
      <c r="AK69" s="131">
        <f t="shared" si="29"/>
        <v>0</v>
      </c>
      <c r="AL69" s="131">
        <f t="shared" si="30"/>
        <v>20</v>
      </c>
      <c r="AM69" s="131">
        <f t="shared" si="31"/>
        <v>275</v>
      </c>
      <c r="AN69" s="136">
        <f t="shared" si="32"/>
        <v>164</v>
      </c>
      <c r="AO69" s="133">
        <f t="shared" si="33"/>
        <v>0</v>
      </c>
      <c r="AP69" s="131">
        <f t="shared" si="34"/>
        <v>0</v>
      </c>
      <c r="AQ69" s="131">
        <f t="shared" si="35"/>
        <v>0</v>
      </c>
      <c r="AR69" s="131">
        <f t="shared" si="36"/>
        <v>0</v>
      </c>
      <c r="AS69" s="136">
        <f t="shared" si="37"/>
        <v>0</v>
      </c>
      <c r="AT69" s="133">
        <f t="shared" si="38"/>
        <v>1</v>
      </c>
      <c r="AU69" s="131">
        <f t="shared" si="39"/>
        <v>0</v>
      </c>
      <c r="AV69" s="131">
        <f t="shared" si="40"/>
        <v>0</v>
      </c>
      <c r="AW69" s="131">
        <f t="shared" si="41"/>
        <v>1</v>
      </c>
      <c r="AX69" s="136">
        <f t="shared" si="42"/>
        <v>1</v>
      </c>
      <c r="AY69" s="133">
        <f t="shared" si="43"/>
        <v>11.2</v>
      </c>
      <c r="AZ69" s="131">
        <f t="shared" si="44"/>
        <v>0</v>
      </c>
      <c r="BA69" s="131">
        <f t="shared" si="45"/>
        <v>0</v>
      </c>
      <c r="BB69" s="131">
        <f t="shared" si="46"/>
        <v>14.6</v>
      </c>
      <c r="BC69" s="132">
        <f t="shared" si="47"/>
        <v>9.3000000000000007</v>
      </c>
    </row>
    <row r="70" spans="1:55" x14ac:dyDescent="0.25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30">
        <v>0</v>
      </c>
      <c r="G70" s="131">
        <v>0</v>
      </c>
      <c r="H70" s="131">
        <v>0</v>
      </c>
      <c r="I70" s="132">
        <v>20</v>
      </c>
      <c r="J70" s="149"/>
      <c r="K70" s="133">
        <v>0</v>
      </c>
      <c r="L70" s="131">
        <v>0</v>
      </c>
      <c r="M70" s="131">
        <v>0</v>
      </c>
      <c r="N70" s="132">
        <v>0</v>
      </c>
      <c r="O70" s="149"/>
      <c r="P70" s="133">
        <v>0</v>
      </c>
      <c r="Q70" s="131">
        <v>0</v>
      </c>
      <c r="R70" s="131">
        <v>0</v>
      </c>
      <c r="S70" s="132">
        <v>0</v>
      </c>
      <c r="T70" s="149"/>
      <c r="U70" s="133">
        <v>0</v>
      </c>
      <c r="V70" s="131">
        <v>0</v>
      </c>
      <c r="W70" s="131">
        <v>0</v>
      </c>
      <c r="X70" s="132">
        <v>0</v>
      </c>
      <c r="Y70" s="149"/>
      <c r="Z70" s="133">
        <v>0</v>
      </c>
      <c r="AA70" s="131">
        <v>1</v>
      </c>
      <c r="AB70" s="131">
        <v>10.7</v>
      </c>
      <c r="AC70" s="132">
        <v>172</v>
      </c>
      <c r="AD70" s="149"/>
      <c r="AE70" s="153">
        <f t="shared" si="24"/>
        <v>0</v>
      </c>
      <c r="AF70" s="134">
        <f t="shared" si="25"/>
        <v>1</v>
      </c>
      <c r="AG70" s="135">
        <f t="shared" si="26"/>
        <v>10.7</v>
      </c>
      <c r="AH70" s="167">
        <f t="shared" si="27"/>
        <v>192</v>
      </c>
      <c r="AI70" s="149"/>
      <c r="AJ70" s="133">
        <f t="shared" si="28"/>
        <v>20</v>
      </c>
      <c r="AK70" s="131">
        <f t="shared" si="29"/>
        <v>0</v>
      </c>
      <c r="AL70" s="131">
        <f t="shared" si="30"/>
        <v>0</v>
      </c>
      <c r="AM70" s="131">
        <f t="shared" si="31"/>
        <v>0</v>
      </c>
      <c r="AN70" s="136">
        <f t="shared" si="32"/>
        <v>172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0</v>
      </c>
      <c r="AU70" s="131">
        <f t="shared" si="39"/>
        <v>0</v>
      </c>
      <c r="AV70" s="131">
        <f t="shared" si="40"/>
        <v>0</v>
      </c>
      <c r="AW70" s="131">
        <f t="shared" si="41"/>
        <v>0</v>
      </c>
      <c r="AX70" s="136">
        <f t="shared" si="42"/>
        <v>1</v>
      </c>
      <c r="AY70" s="133">
        <f t="shared" si="43"/>
        <v>0</v>
      </c>
      <c r="AZ70" s="131">
        <f t="shared" si="44"/>
        <v>0</v>
      </c>
      <c r="BA70" s="131">
        <f t="shared" si="45"/>
        <v>0</v>
      </c>
      <c r="BB70" s="131">
        <f t="shared" si="46"/>
        <v>0</v>
      </c>
      <c r="BC70" s="132">
        <f t="shared" si="47"/>
        <v>10.7</v>
      </c>
    </row>
    <row r="71" spans="1:55" x14ac:dyDescent="0.25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30">
        <v>0</v>
      </c>
      <c r="G71" s="131">
        <v>0</v>
      </c>
      <c r="H71" s="131">
        <v>0</v>
      </c>
      <c r="I71" s="132">
        <v>20</v>
      </c>
      <c r="J71" s="149"/>
      <c r="K71" s="133">
        <v>0</v>
      </c>
      <c r="L71" s="131">
        <v>0</v>
      </c>
      <c r="M71" s="131">
        <v>0</v>
      </c>
      <c r="N71" s="132">
        <v>0</v>
      </c>
      <c r="O71" s="149"/>
      <c r="P71" s="133">
        <v>0</v>
      </c>
      <c r="Q71" s="131">
        <v>0</v>
      </c>
      <c r="R71" s="131">
        <v>0</v>
      </c>
      <c r="S71" s="132">
        <v>20</v>
      </c>
      <c r="T71" s="149"/>
      <c r="U71" s="133">
        <v>0</v>
      </c>
      <c r="V71" s="131">
        <v>0</v>
      </c>
      <c r="W71" s="131">
        <v>0</v>
      </c>
      <c r="X71" s="132">
        <v>0</v>
      </c>
      <c r="Y71" s="149"/>
      <c r="Z71" s="133">
        <v>0</v>
      </c>
      <c r="AA71" s="131">
        <v>2</v>
      </c>
      <c r="AB71" s="131">
        <v>10.4</v>
      </c>
      <c r="AC71" s="132">
        <v>169</v>
      </c>
      <c r="AD71" s="149"/>
      <c r="AE71" s="153">
        <f t="shared" si="24"/>
        <v>0</v>
      </c>
      <c r="AF71" s="134">
        <f t="shared" si="25"/>
        <v>2</v>
      </c>
      <c r="AG71" s="135">
        <f t="shared" si="26"/>
        <v>10.4</v>
      </c>
      <c r="AH71" s="167">
        <f t="shared" si="27"/>
        <v>209</v>
      </c>
      <c r="AI71" s="149"/>
      <c r="AJ71" s="133">
        <f t="shared" si="28"/>
        <v>20</v>
      </c>
      <c r="AK71" s="131">
        <f t="shared" si="29"/>
        <v>0</v>
      </c>
      <c r="AL71" s="131">
        <f t="shared" si="30"/>
        <v>20</v>
      </c>
      <c r="AM71" s="131">
        <f t="shared" si="31"/>
        <v>0</v>
      </c>
      <c r="AN71" s="136">
        <f t="shared" si="32"/>
        <v>169</v>
      </c>
      <c r="AO71" s="133">
        <f t="shared" si="33"/>
        <v>0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0</v>
      </c>
      <c r="AU71" s="131">
        <f t="shared" si="39"/>
        <v>0</v>
      </c>
      <c r="AV71" s="131">
        <f t="shared" si="40"/>
        <v>0</v>
      </c>
      <c r="AW71" s="131">
        <f t="shared" si="41"/>
        <v>0</v>
      </c>
      <c r="AX71" s="136">
        <f t="shared" si="42"/>
        <v>2</v>
      </c>
      <c r="AY71" s="133">
        <f t="shared" si="43"/>
        <v>0</v>
      </c>
      <c r="AZ71" s="131">
        <f t="shared" si="44"/>
        <v>0</v>
      </c>
      <c r="BA71" s="131">
        <f t="shared" si="45"/>
        <v>0</v>
      </c>
      <c r="BB71" s="131">
        <f t="shared" si="46"/>
        <v>0</v>
      </c>
      <c r="BC71" s="132">
        <f t="shared" si="47"/>
        <v>10.4</v>
      </c>
    </row>
    <row r="72" spans="1:55" x14ac:dyDescent="0.25">
      <c r="A72" s="138" t="s">
        <v>566</v>
      </c>
      <c r="B72" s="131" t="s">
        <v>2047</v>
      </c>
      <c r="C72" s="131" t="s">
        <v>378</v>
      </c>
      <c r="D72" s="131" t="s">
        <v>962</v>
      </c>
      <c r="E72" s="132" t="s">
        <v>1954</v>
      </c>
      <c r="F72" s="130">
        <v>0</v>
      </c>
      <c r="G72" s="131">
        <v>0</v>
      </c>
      <c r="H72" s="131">
        <v>0</v>
      </c>
      <c r="I72" s="132">
        <v>20</v>
      </c>
      <c r="J72" s="149"/>
      <c r="K72" s="133">
        <v>0</v>
      </c>
      <c r="L72" s="131">
        <v>0</v>
      </c>
      <c r="M72" s="131">
        <v>0</v>
      </c>
      <c r="N72" s="132">
        <v>20</v>
      </c>
      <c r="O72" s="149"/>
      <c r="P72" s="133">
        <v>0</v>
      </c>
      <c r="Q72" s="131">
        <v>0</v>
      </c>
      <c r="R72" s="131">
        <v>0</v>
      </c>
      <c r="S72" s="132">
        <v>20</v>
      </c>
      <c r="T72" s="149"/>
      <c r="U72" s="133">
        <v>0</v>
      </c>
      <c r="V72" s="131">
        <v>0</v>
      </c>
      <c r="W72" s="131">
        <v>0</v>
      </c>
      <c r="X72" s="132">
        <v>20</v>
      </c>
      <c r="Y72" s="149"/>
      <c r="Z72" s="133">
        <v>0</v>
      </c>
      <c r="AA72" s="131">
        <v>2</v>
      </c>
      <c r="AB72" s="131">
        <v>21</v>
      </c>
      <c r="AC72" s="132">
        <v>197</v>
      </c>
      <c r="AD72" s="149"/>
      <c r="AE72" s="153">
        <f t="shared" si="24"/>
        <v>0</v>
      </c>
      <c r="AF72" s="134">
        <f t="shared" si="25"/>
        <v>2</v>
      </c>
      <c r="AG72" s="135">
        <f t="shared" si="26"/>
        <v>21</v>
      </c>
      <c r="AH72" s="167">
        <f t="shared" si="27"/>
        <v>257</v>
      </c>
      <c r="AI72" s="149"/>
      <c r="AJ72" s="133">
        <f t="shared" si="28"/>
        <v>20</v>
      </c>
      <c r="AK72" s="131">
        <f t="shared" si="29"/>
        <v>20</v>
      </c>
      <c r="AL72" s="131">
        <f t="shared" si="30"/>
        <v>20</v>
      </c>
      <c r="AM72" s="131">
        <f t="shared" si="31"/>
        <v>20</v>
      </c>
      <c r="AN72" s="136">
        <f t="shared" si="32"/>
        <v>197</v>
      </c>
      <c r="AO72" s="133">
        <f t="shared" si="33"/>
        <v>0</v>
      </c>
      <c r="AP72" s="131">
        <f t="shared" si="34"/>
        <v>0</v>
      </c>
      <c r="AQ72" s="131">
        <f t="shared" si="35"/>
        <v>0</v>
      </c>
      <c r="AR72" s="131">
        <f t="shared" si="36"/>
        <v>0</v>
      </c>
      <c r="AS72" s="136">
        <f t="shared" si="37"/>
        <v>0</v>
      </c>
      <c r="AT72" s="133">
        <f t="shared" si="38"/>
        <v>0</v>
      </c>
      <c r="AU72" s="131">
        <f t="shared" si="39"/>
        <v>0</v>
      </c>
      <c r="AV72" s="131">
        <f t="shared" si="40"/>
        <v>0</v>
      </c>
      <c r="AW72" s="131">
        <f t="shared" si="41"/>
        <v>0</v>
      </c>
      <c r="AX72" s="136">
        <f t="shared" si="42"/>
        <v>2</v>
      </c>
      <c r="AY72" s="133">
        <f t="shared" si="43"/>
        <v>0</v>
      </c>
      <c r="AZ72" s="131">
        <f t="shared" si="44"/>
        <v>0</v>
      </c>
      <c r="BA72" s="131">
        <f t="shared" si="45"/>
        <v>0</v>
      </c>
      <c r="BB72" s="131">
        <f t="shared" si="46"/>
        <v>0</v>
      </c>
      <c r="BC72" s="132">
        <f t="shared" si="47"/>
        <v>21</v>
      </c>
    </row>
    <row r="73" spans="1:55" x14ac:dyDescent="0.25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30">
        <v>0</v>
      </c>
      <c r="G73" s="131">
        <v>1</v>
      </c>
      <c r="H73" s="131">
        <v>7.2</v>
      </c>
      <c r="I73" s="132">
        <v>197</v>
      </c>
      <c r="J73" s="149"/>
      <c r="K73" s="133">
        <v>0</v>
      </c>
      <c r="L73" s="131">
        <v>0</v>
      </c>
      <c r="M73" s="131">
        <v>0</v>
      </c>
      <c r="N73" s="132">
        <v>20</v>
      </c>
      <c r="O73" s="149"/>
      <c r="P73" s="133">
        <v>0</v>
      </c>
      <c r="Q73" s="131">
        <v>0</v>
      </c>
      <c r="R73" s="131">
        <v>0</v>
      </c>
      <c r="S73" s="132">
        <v>0</v>
      </c>
      <c r="T73" s="149"/>
      <c r="U73" s="133">
        <v>0</v>
      </c>
      <c r="V73" s="131">
        <v>0</v>
      </c>
      <c r="W73" s="131">
        <v>0</v>
      </c>
      <c r="X73" s="132">
        <v>20</v>
      </c>
      <c r="Y73" s="149"/>
      <c r="Z73" s="133">
        <v>0</v>
      </c>
      <c r="AA73" s="131">
        <v>1</v>
      </c>
      <c r="AB73" s="131">
        <v>4.3</v>
      </c>
      <c r="AC73" s="132">
        <v>136</v>
      </c>
      <c r="AD73" s="149"/>
      <c r="AE73" s="153">
        <f t="shared" si="24"/>
        <v>0</v>
      </c>
      <c r="AF73" s="134">
        <f t="shared" si="25"/>
        <v>2</v>
      </c>
      <c r="AG73" s="135">
        <f t="shared" si="26"/>
        <v>11.5</v>
      </c>
      <c r="AH73" s="167">
        <f t="shared" si="27"/>
        <v>373</v>
      </c>
      <c r="AI73" s="149"/>
      <c r="AJ73" s="133">
        <f t="shared" si="28"/>
        <v>197</v>
      </c>
      <c r="AK73" s="131">
        <f t="shared" si="29"/>
        <v>20</v>
      </c>
      <c r="AL73" s="131">
        <f t="shared" si="30"/>
        <v>0</v>
      </c>
      <c r="AM73" s="131">
        <f t="shared" si="31"/>
        <v>20</v>
      </c>
      <c r="AN73" s="136">
        <f t="shared" si="32"/>
        <v>136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0</v>
      </c>
      <c r="AT73" s="133">
        <f t="shared" si="38"/>
        <v>1</v>
      </c>
      <c r="AU73" s="131">
        <f t="shared" si="39"/>
        <v>0</v>
      </c>
      <c r="AV73" s="131">
        <f t="shared" si="40"/>
        <v>0</v>
      </c>
      <c r="AW73" s="131">
        <f t="shared" si="41"/>
        <v>0</v>
      </c>
      <c r="AX73" s="136">
        <f t="shared" si="42"/>
        <v>1</v>
      </c>
      <c r="AY73" s="133">
        <f t="shared" si="43"/>
        <v>7.2</v>
      </c>
      <c r="AZ73" s="131">
        <f t="shared" si="44"/>
        <v>0</v>
      </c>
      <c r="BA73" s="131">
        <f t="shared" si="45"/>
        <v>0</v>
      </c>
      <c r="BB73" s="131">
        <f t="shared" si="46"/>
        <v>0</v>
      </c>
      <c r="BC73" s="132">
        <f t="shared" si="47"/>
        <v>4.3</v>
      </c>
    </row>
    <row r="74" spans="1:55" x14ac:dyDescent="0.25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30">
        <v>0</v>
      </c>
      <c r="G74" s="131">
        <v>0</v>
      </c>
      <c r="H74" s="131">
        <v>0</v>
      </c>
      <c r="I74" s="132">
        <v>20</v>
      </c>
      <c r="J74" s="149"/>
      <c r="K74" s="133">
        <v>0</v>
      </c>
      <c r="L74" s="131">
        <v>0</v>
      </c>
      <c r="M74" s="131">
        <v>0</v>
      </c>
      <c r="N74" s="132">
        <v>0</v>
      </c>
      <c r="O74" s="149"/>
      <c r="P74" s="133">
        <v>0</v>
      </c>
      <c r="Q74" s="131">
        <v>0</v>
      </c>
      <c r="R74" s="131">
        <v>0</v>
      </c>
      <c r="S74" s="132">
        <v>0</v>
      </c>
      <c r="T74" s="149"/>
      <c r="U74" s="133">
        <v>0</v>
      </c>
      <c r="V74" s="131">
        <v>0</v>
      </c>
      <c r="W74" s="131">
        <v>0</v>
      </c>
      <c r="X74" s="132">
        <v>0</v>
      </c>
      <c r="Y74" s="149"/>
      <c r="Z74" s="133">
        <v>0</v>
      </c>
      <c r="AA74" s="131">
        <v>0</v>
      </c>
      <c r="AB74" s="131">
        <v>0</v>
      </c>
      <c r="AC74" s="132">
        <v>0</v>
      </c>
      <c r="AD74" s="149"/>
      <c r="AE74" s="153">
        <f t="shared" si="24"/>
        <v>0</v>
      </c>
      <c r="AF74" s="134">
        <f t="shared" si="25"/>
        <v>0</v>
      </c>
      <c r="AG74" s="135">
        <f t="shared" si="26"/>
        <v>0</v>
      </c>
      <c r="AH74" s="167">
        <f t="shared" si="27"/>
        <v>20</v>
      </c>
      <c r="AI74" s="149"/>
      <c r="AJ74" s="133">
        <f t="shared" si="28"/>
        <v>20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0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0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x14ac:dyDescent="0.25">
      <c r="A75" s="138" t="s">
        <v>569</v>
      </c>
      <c r="B75" s="131" t="s">
        <v>50</v>
      </c>
      <c r="C75" s="131" t="s">
        <v>465</v>
      </c>
      <c r="D75" s="131" t="s">
        <v>151</v>
      </c>
      <c r="E75" s="132" t="s">
        <v>1303</v>
      </c>
      <c r="F75" s="130">
        <v>0</v>
      </c>
      <c r="G75" s="131">
        <v>0</v>
      </c>
      <c r="H75" s="131">
        <v>0</v>
      </c>
      <c r="I75" s="132">
        <v>0</v>
      </c>
      <c r="J75" s="149"/>
      <c r="K75" s="133">
        <v>0</v>
      </c>
      <c r="L75" s="131">
        <v>0</v>
      </c>
      <c r="M75" s="131">
        <v>0</v>
      </c>
      <c r="N75" s="132">
        <v>0</v>
      </c>
      <c r="O75" s="149"/>
      <c r="P75" s="133">
        <v>0</v>
      </c>
      <c r="Q75" s="131">
        <v>0</v>
      </c>
      <c r="R75" s="131">
        <v>0</v>
      </c>
      <c r="S75" s="132">
        <v>0</v>
      </c>
      <c r="T75" s="149"/>
      <c r="U75" s="133">
        <v>0</v>
      </c>
      <c r="V75" s="131">
        <v>0</v>
      </c>
      <c r="W75" s="131">
        <v>0</v>
      </c>
      <c r="X75" s="132">
        <v>20</v>
      </c>
      <c r="Y75" s="149"/>
      <c r="Z75" s="133">
        <v>0</v>
      </c>
      <c r="AA75" s="131">
        <v>0</v>
      </c>
      <c r="AB75" s="131">
        <v>0</v>
      </c>
      <c r="AC75" s="132">
        <v>0</v>
      </c>
      <c r="AD75" s="149"/>
      <c r="AE75" s="153">
        <f t="shared" si="24"/>
        <v>0</v>
      </c>
      <c r="AF75" s="134">
        <f t="shared" si="25"/>
        <v>0</v>
      </c>
      <c r="AG75" s="135">
        <f t="shared" si="26"/>
        <v>0</v>
      </c>
      <c r="AH75" s="167">
        <f t="shared" si="27"/>
        <v>20</v>
      </c>
      <c r="AI75" s="149"/>
      <c r="AJ75" s="133">
        <f t="shared" si="28"/>
        <v>0</v>
      </c>
      <c r="AK75" s="131">
        <f t="shared" si="29"/>
        <v>0</v>
      </c>
      <c r="AL75" s="131">
        <f t="shared" si="30"/>
        <v>0</v>
      </c>
      <c r="AM75" s="131">
        <f t="shared" si="31"/>
        <v>20</v>
      </c>
      <c r="AN75" s="136">
        <f t="shared" si="32"/>
        <v>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0</v>
      </c>
      <c r="AU75" s="131">
        <f t="shared" si="39"/>
        <v>0</v>
      </c>
      <c r="AV75" s="131">
        <f t="shared" si="40"/>
        <v>0</v>
      </c>
      <c r="AW75" s="131">
        <f t="shared" si="41"/>
        <v>0</v>
      </c>
      <c r="AX75" s="136">
        <f t="shared" si="42"/>
        <v>0</v>
      </c>
      <c r="AY75" s="133">
        <f t="shared" si="43"/>
        <v>0</v>
      </c>
      <c r="AZ75" s="131">
        <f t="shared" si="44"/>
        <v>0</v>
      </c>
      <c r="BA75" s="131">
        <f t="shared" si="45"/>
        <v>0</v>
      </c>
      <c r="BB75" s="131">
        <f t="shared" si="46"/>
        <v>0</v>
      </c>
      <c r="BC75" s="132">
        <f t="shared" si="47"/>
        <v>0</v>
      </c>
    </row>
    <row r="76" spans="1:55" x14ac:dyDescent="0.25">
      <c r="A76" s="138" t="s">
        <v>570</v>
      </c>
      <c r="B76" s="131" t="s">
        <v>39</v>
      </c>
      <c r="C76" s="131" t="s">
        <v>221</v>
      </c>
      <c r="D76" s="131" t="s">
        <v>1120</v>
      </c>
      <c r="E76" s="132" t="s">
        <v>1311</v>
      </c>
      <c r="F76" s="130">
        <v>0</v>
      </c>
      <c r="G76" s="131">
        <v>0</v>
      </c>
      <c r="H76" s="131">
        <v>0</v>
      </c>
      <c r="I76" s="132">
        <v>0</v>
      </c>
      <c r="J76" s="149"/>
      <c r="K76" s="133">
        <v>0</v>
      </c>
      <c r="L76" s="131">
        <v>0</v>
      </c>
      <c r="M76" s="131">
        <v>0</v>
      </c>
      <c r="N76" s="132">
        <v>20</v>
      </c>
      <c r="O76" s="149"/>
      <c r="P76" s="133">
        <v>0</v>
      </c>
      <c r="Q76" s="131">
        <v>0</v>
      </c>
      <c r="R76" s="131">
        <v>0</v>
      </c>
      <c r="S76" s="132">
        <v>0</v>
      </c>
      <c r="T76" s="149"/>
      <c r="U76" s="133">
        <v>0</v>
      </c>
      <c r="V76" s="131">
        <v>0</v>
      </c>
      <c r="W76" s="131">
        <v>0</v>
      </c>
      <c r="X76" s="132">
        <v>0</v>
      </c>
      <c r="Y76" s="149"/>
      <c r="Z76" s="133">
        <v>0</v>
      </c>
      <c r="AA76" s="131">
        <v>0</v>
      </c>
      <c r="AB76" s="131">
        <v>0</v>
      </c>
      <c r="AC76" s="132">
        <v>0</v>
      </c>
      <c r="AD76" s="149"/>
      <c r="AE76" s="153">
        <f t="shared" si="24"/>
        <v>0</v>
      </c>
      <c r="AF76" s="134">
        <f t="shared" si="25"/>
        <v>0</v>
      </c>
      <c r="AG76" s="135">
        <f t="shared" si="26"/>
        <v>0</v>
      </c>
      <c r="AH76" s="167">
        <f t="shared" si="27"/>
        <v>20</v>
      </c>
      <c r="AI76" s="149"/>
      <c r="AJ76" s="133">
        <f t="shared" si="28"/>
        <v>0</v>
      </c>
      <c r="AK76" s="131">
        <f t="shared" si="29"/>
        <v>20</v>
      </c>
      <c r="AL76" s="131">
        <f t="shared" si="30"/>
        <v>0</v>
      </c>
      <c r="AM76" s="131">
        <f t="shared" si="31"/>
        <v>0</v>
      </c>
      <c r="AN76" s="136">
        <f t="shared" si="32"/>
        <v>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x14ac:dyDescent="0.25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30">
        <v>0</v>
      </c>
      <c r="G77" s="131">
        <v>0</v>
      </c>
      <c r="H77" s="131">
        <v>0</v>
      </c>
      <c r="I77" s="132">
        <v>0</v>
      </c>
      <c r="J77" s="149"/>
      <c r="K77" s="133">
        <v>0</v>
      </c>
      <c r="L77" s="131">
        <v>0</v>
      </c>
      <c r="M77" s="131">
        <v>0</v>
      </c>
      <c r="N77" s="132">
        <v>0</v>
      </c>
      <c r="O77" s="149"/>
      <c r="P77" s="133">
        <v>0</v>
      </c>
      <c r="Q77" s="131">
        <v>0</v>
      </c>
      <c r="R77" s="131">
        <v>0</v>
      </c>
      <c r="S77" s="132">
        <v>0</v>
      </c>
      <c r="T77" s="149"/>
      <c r="U77" s="133">
        <v>0</v>
      </c>
      <c r="V77" s="131">
        <v>0</v>
      </c>
      <c r="W77" s="131">
        <v>0</v>
      </c>
      <c r="X77" s="132">
        <v>0</v>
      </c>
      <c r="Y77" s="149"/>
      <c r="Z77" s="133">
        <v>0</v>
      </c>
      <c r="AA77" s="131">
        <v>0</v>
      </c>
      <c r="AB77" s="131">
        <v>0</v>
      </c>
      <c r="AC77" s="132">
        <v>0</v>
      </c>
      <c r="AD77" s="149"/>
      <c r="AE77" s="153">
        <f t="shared" si="24"/>
        <v>0</v>
      </c>
      <c r="AF77" s="134">
        <f t="shared" si="25"/>
        <v>0</v>
      </c>
      <c r="AG77" s="135">
        <f t="shared" si="26"/>
        <v>0</v>
      </c>
      <c r="AH77" s="167">
        <f t="shared" si="27"/>
        <v>0</v>
      </c>
      <c r="AI77" s="149"/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x14ac:dyDescent="0.25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30">
        <v>0</v>
      </c>
      <c r="G78" s="131">
        <v>0</v>
      </c>
      <c r="H78" s="131">
        <v>0</v>
      </c>
      <c r="I78" s="132">
        <v>0</v>
      </c>
      <c r="J78" s="149"/>
      <c r="K78" s="133">
        <v>0</v>
      </c>
      <c r="L78" s="131">
        <v>0</v>
      </c>
      <c r="M78" s="131">
        <v>0</v>
      </c>
      <c r="N78" s="132">
        <v>0</v>
      </c>
      <c r="O78" s="149"/>
      <c r="P78" s="133">
        <v>0</v>
      </c>
      <c r="Q78" s="131">
        <v>0</v>
      </c>
      <c r="R78" s="131">
        <v>0</v>
      </c>
      <c r="S78" s="132">
        <v>0</v>
      </c>
      <c r="T78" s="149"/>
      <c r="U78" s="133">
        <v>0</v>
      </c>
      <c r="V78" s="131">
        <v>0</v>
      </c>
      <c r="W78" s="131">
        <v>0</v>
      </c>
      <c r="X78" s="132">
        <v>0</v>
      </c>
      <c r="Y78" s="149"/>
      <c r="Z78" s="133">
        <v>0</v>
      </c>
      <c r="AA78" s="131">
        <v>0</v>
      </c>
      <c r="AB78" s="131">
        <v>0</v>
      </c>
      <c r="AC78" s="132">
        <v>0</v>
      </c>
      <c r="AD78" s="149"/>
      <c r="AE78" s="153">
        <f t="shared" si="24"/>
        <v>0</v>
      </c>
      <c r="AF78" s="134">
        <f t="shared" si="25"/>
        <v>0</v>
      </c>
      <c r="AG78" s="135">
        <f t="shared" si="26"/>
        <v>0</v>
      </c>
      <c r="AH78" s="167">
        <f t="shared" si="27"/>
        <v>0</v>
      </c>
      <c r="AI78" s="149"/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x14ac:dyDescent="0.25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30">
        <v>0</v>
      </c>
      <c r="G79" s="131">
        <v>0</v>
      </c>
      <c r="H79" s="131">
        <v>0</v>
      </c>
      <c r="I79" s="132">
        <v>0</v>
      </c>
      <c r="J79" s="149"/>
      <c r="K79" s="133">
        <v>0</v>
      </c>
      <c r="L79" s="131">
        <v>0</v>
      </c>
      <c r="M79" s="131">
        <v>0</v>
      </c>
      <c r="N79" s="132">
        <v>0</v>
      </c>
      <c r="O79" s="149"/>
      <c r="P79" s="133">
        <v>0</v>
      </c>
      <c r="Q79" s="131">
        <v>0</v>
      </c>
      <c r="R79" s="131">
        <v>0</v>
      </c>
      <c r="S79" s="132">
        <v>0</v>
      </c>
      <c r="T79" s="149"/>
      <c r="U79" s="133">
        <v>0</v>
      </c>
      <c r="V79" s="131">
        <v>0</v>
      </c>
      <c r="W79" s="131">
        <v>0</v>
      </c>
      <c r="X79" s="132">
        <v>0</v>
      </c>
      <c r="Y79" s="149"/>
      <c r="Z79" s="133">
        <v>0</v>
      </c>
      <c r="AA79" s="131">
        <v>0</v>
      </c>
      <c r="AB79" s="131">
        <v>0</v>
      </c>
      <c r="AC79" s="132">
        <v>0</v>
      </c>
      <c r="AD79" s="149"/>
      <c r="AE79" s="153">
        <f t="shared" si="24"/>
        <v>0</v>
      </c>
      <c r="AF79" s="134">
        <f t="shared" si="25"/>
        <v>0</v>
      </c>
      <c r="AG79" s="135">
        <f t="shared" si="26"/>
        <v>0</v>
      </c>
      <c r="AH79" s="167">
        <f t="shared" si="27"/>
        <v>0</v>
      </c>
      <c r="AI79" s="149"/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x14ac:dyDescent="0.25">
      <c r="A80" s="138" t="s">
        <v>574</v>
      </c>
      <c r="B80" s="131" t="s">
        <v>2047</v>
      </c>
      <c r="C80" s="131" t="s">
        <v>226</v>
      </c>
      <c r="D80" s="131" t="s">
        <v>130</v>
      </c>
      <c r="E80" s="132" t="s">
        <v>1955</v>
      </c>
      <c r="F80" s="130">
        <v>2</v>
      </c>
      <c r="G80" s="131">
        <v>0</v>
      </c>
      <c r="H80" s="131">
        <v>1.2</v>
      </c>
      <c r="I80" s="132">
        <v>151</v>
      </c>
      <c r="J80" s="149"/>
      <c r="K80" s="133">
        <v>0</v>
      </c>
      <c r="L80" s="131">
        <v>0</v>
      </c>
      <c r="M80" s="131">
        <v>0</v>
      </c>
      <c r="N80" s="132">
        <v>20</v>
      </c>
      <c r="O80" s="149"/>
      <c r="P80" s="133">
        <v>0</v>
      </c>
      <c r="Q80" s="131">
        <v>0</v>
      </c>
      <c r="R80" s="131">
        <v>0</v>
      </c>
      <c r="S80" s="132">
        <v>20</v>
      </c>
      <c r="T80" s="149"/>
      <c r="U80" s="133">
        <v>0</v>
      </c>
      <c r="V80" s="131">
        <v>0</v>
      </c>
      <c r="W80" s="131">
        <v>0</v>
      </c>
      <c r="X80" s="132">
        <v>20</v>
      </c>
      <c r="Y80" s="149"/>
      <c r="Z80" s="133">
        <v>1</v>
      </c>
      <c r="AA80" s="131">
        <v>0</v>
      </c>
      <c r="AB80" s="131">
        <v>0.6</v>
      </c>
      <c r="AC80" s="132">
        <v>121</v>
      </c>
      <c r="AD80" s="149"/>
      <c r="AE80" s="153">
        <f t="shared" si="24"/>
        <v>2</v>
      </c>
      <c r="AF80" s="134">
        <f t="shared" si="25"/>
        <v>0</v>
      </c>
      <c r="AG80" s="135">
        <f t="shared" si="26"/>
        <v>1.7999999999999998</v>
      </c>
      <c r="AH80" s="167">
        <f t="shared" si="27"/>
        <v>312</v>
      </c>
      <c r="AI80" s="149"/>
      <c r="AJ80" s="133">
        <f t="shared" si="28"/>
        <v>151</v>
      </c>
      <c r="AK80" s="131">
        <f t="shared" si="29"/>
        <v>20</v>
      </c>
      <c r="AL80" s="131">
        <f t="shared" si="30"/>
        <v>20</v>
      </c>
      <c r="AM80" s="131">
        <f t="shared" si="31"/>
        <v>20</v>
      </c>
      <c r="AN80" s="136">
        <f t="shared" si="32"/>
        <v>121</v>
      </c>
      <c r="AO80" s="133">
        <f t="shared" si="33"/>
        <v>2</v>
      </c>
      <c r="AP80" s="131">
        <f t="shared" si="34"/>
        <v>0</v>
      </c>
      <c r="AQ80" s="131">
        <f t="shared" si="35"/>
        <v>0</v>
      </c>
      <c r="AR80" s="131">
        <f t="shared" si="36"/>
        <v>0</v>
      </c>
      <c r="AS80" s="136">
        <f t="shared" si="37"/>
        <v>0</v>
      </c>
      <c r="AT80" s="133">
        <f t="shared" si="38"/>
        <v>0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1.2</v>
      </c>
      <c r="AZ80" s="131">
        <f t="shared" si="44"/>
        <v>0</v>
      </c>
      <c r="BA80" s="131">
        <f t="shared" si="45"/>
        <v>0</v>
      </c>
      <c r="BB80" s="131">
        <f t="shared" si="46"/>
        <v>0</v>
      </c>
      <c r="BC80" s="132">
        <f t="shared" si="47"/>
        <v>0.6</v>
      </c>
    </row>
    <row r="81" spans="1:55" x14ac:dyDescent="0.25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30">
        <v>0</v>
      </c>
      <c r="G81" s="131">
        <v>0</v>
      </c>
      <c r="H81" s="131">
        <v>0</v>
      </c>
      <c r="I81" s="132">
        <v>0</v>
      </c>
      <c r="J81" s="149"/>
      <c r="K81" s="133">
        <v>0</v>
      </c>
      <c r="L81" s="131">
        <v>0</v>
      </c>
      <c r="M81" s="131">
        <v>0</v>
      </c>
      <c r="N81" s="132">
        <v>0</v>
      </c>
      <c r="O81" s="149"/>
      <c r="P81" s="133">
        <v>0</v>
      </c>
      <c r="Q81" s="131">
        <v>0</v>
      </c>
      <c r="R81" s="131">
        <v>0</v>
      </c>
      <c r="S81" s="132">
        <v>0</v>
      </c>
      <c r="T81" s="149"/>
      <c r="U81" s="133">
        <v>0</v>
      </c>
      <c r="V81" s="131">
        <v>0</v>
      </c>
      <c r="W81" s="131">
        <v>0</v>
      </c>
      <c r="X81" s="132">
        <v>0</v>
      </c>
      <c r="Y81" s="149"/>
      <c r="Z81" s="133">
        <v>0</v>
      </c>
      <c r="AA81" s="131">
        <v>0</v>
      </c>
      <c r="AB81" s="131">
        <v>0</v>
      </c>
      <c r="AC81" s="132">
        <v>0</v>
      </c>
      <c r="AD81" s="149"/>
      <c r="AE81" s="153">
        <f t="shared" si="24"/>
        <v>0</v>
      </c>
      <c r="AF81" s="134">
        <f t="shared" si="25"/>
        <v>0</v>
      </c>
      <c r="AG81" s="135">
        <f t="shared" si="26"/>
        <v>0</v>
      </c>
      <c r="AH81" s="167">
        <f t="shared" si="27"/>
        <v>0</v>
      </c>
      <c r="AI81" s="149"/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x14ac:dyDescent="0.25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1314</v>
      </c>
      <c r="F82" s="130">
        <v>0</v>
      </c>
      <c r="G82" s="131">
        <v>0</v>
      </c>
      <c r="H82" s="131">
        <v>0</v>
      </c>
      <c r="I82" s="132">
        <v>0</v>
      </c>
      <c r="J82" s="149"/>
      <c r="K82" s="133">
        <v>0</v>
      </c>
      <c r="L82" s="131">
        <v>0</v>
      </c>
      <c r="M82" s="131">
        <v>0</v>
      </c>
      <c r="N82" s="132">
        <v>0</v>
      </c>
      <c r="O82" s="149"/>
      <c r="P82" s="133">
        <v>0</v>
      </c>
      <c r="Q82" s="131">
        <v>0</v>
      </c>
      <c r="R82" s="131">
        <v>0</v>
      </c>
      <c r="S82" s="132">
        <v>0</v>
      </c>
      <c r="T82" s="149"/>
      <c r="U82" s="133">
        <v>0</v>
      </c>
      <c r="V82" s="131">
        <v>0</v>
      </c>
      <c r="W82" s="131">
        <v>0</v>
      </c>
      <c r="X82" s="132">
        <v>0</v>
      </c>
      <c r="Y82" s="149"/>
      <c r="Z82" s="133">
        <v>0</v>
      </c>
      <c r="AA82" s="131">
        <v>0</v>
      </c>
      <c r="AB82" s="131">
        <v>0</v>
      </c>
      <c r="AC82" s="132">
        <v>0</v>
      </c>
      <c r="AD82" s="149"/>
      <c r="AE82" s="153">
        <f t="shared" si="24"/>
        <v>0</v>
      </c>
      <c r="AF82" s="134">
        <f t="shared" si="25"/>
        <v>0</v>
      </c>
      <c r="AG82" s="135">
        <f t="shared" si="26"/>
        <v>0</v>
      </c>
      <c r="AH82" s="167">
        <f t="shared" si="27"/>
        <v>0</v>
      </c>
      <c r="AI82" s="149"/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x14ac:dyDescent="0.25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30">
        <v>0</v>
      </c>
      <c r="G83" s="131">
        <v>0</v>
      </c>
      <c r="H83" s="131">
        <v>0</v>
      </c>
      <c r="I83" s="132">
        <v>20</v>
      </c>
      <c r="J83" s="149"/>
      <c r="K83" s="133">
        <v>0</v>
      </c>
      <c r="L83" s="131">
        <v>0</v>
      </c>
      <c r="M83" s="131">
        <v>0</v>
      </c>
      <c r="N83" s="132">
        <v>0</v>
      </c>
      <c r="O83" s="149"/>
      <c r="P83" s="133">
        <v>0</v>
      </c>
      <c r="Q83" s="131">
        <v>0</v>
      </c>
      <c r="R83" s="131">
        <v>0</v>
      </c>
      <c r="S83" s="132">
        <v>0</v>
      </c>
      <c r="T83" s="149"/>
      <c r="U83" s="133">
        <v>0</v>
      </c>
      <c r="V83" s="131">
        <v>0</v>
      </c>
      <c r="W83" s="131">
        <v>0</v>
      </c>
      <c r="X83" s="132">
        <v>0</v>
      </c>
      <c r="Y83" s="149"/>
      <c r="Z83" s="133">
        <v>0</v>
      </c>
      <c r="AA83" s="131">
        <v>0</v>
      </c>
      <c r="AB83" s="131">
        <v>0</v>
      </c>
      <c r="AC83" s="132">
        <v>0</v>
      </c>
      <c r="AD83" s="149"/>
      <c r="AE83" s="153">
        <f t="shared" si="24"/>
        <v>0</v>
      </c>
      <c r="AF83" s="134">
        <f t="shared" si="25"/>
        <v>0</v>
      </c>
      <c r="AG83" s="135">
        <f t="shared" si="26"/>
        <v>0</v>
      </c>
      <c r="AH83" s="167">
        <f t="shared" si="27"/>
        <v>20</v>
      </c>
      <c r="AI83" s="149"/>
      <c r="AJ83" s="133">
        <f t="shared" si="28"/>
        <v>20</v>
      </c>
      <c r="AK83" s="131">
        <f t="shared" si="29"/>
        <v>0</v>
      </c>
      <c r="AL83" s="131">
        <f t="shared" si="30"/>
        <v>0</v>
      </c>
      <c r="AM83" s="131">
        <f t="shared" si="31"/>
        <v>0</v>
      </c>
      <c r="AN83" s="136">
        <f t="shared" si="32"/>
        <v>0</v>
      </c>
      <c r="AO83" s="133">
        <f t="shared" si="33"/>
        <v>0</v>
      </c>
      <c r="AP83" s="131">
        <f t="shared" si="34"/>
        <v>0</v>
      </c>
      <c r="AQ83" s="131">
        <f t="shared" si="35"/>
        <v>0</v>
      </c>
      <c r="AR83" s="131">
        <f t="shared" si="36"/>
        <v>0</v>
      </c>
      <c r="AS83" s="136">
        <f t="shared" si="37"/>
        <v>0</v>
      </c>
      <c r="AT83" s="133">
        <f t="shared" si="38"/>
        <v>0</v>
      </c>
      <c r="AU83" s="131">
        <f t="shared" si="39"/>
        <v>0</v>
      </c>
      <c r="AV83" s="131">
        <f t="shared" si="40"/>
        <v>0</v>
      </c>
      <c r="AW83" s="131">
        <f t="shared" si="41"/>
        <v>0</v>
      </c>
      <c r="AX83" s="136">
        <f t="shared" si="42"/>
        <v>0</v>
      </c>
      <c r="AY83" s="133">
        <f t="shared" si="43"/>
        <v>0</v>
      </c>
      <c r="AZ83" s="131">
        <f t="shared" si="44"/>
        <v>0</v>
      </c>
      <c r="BA83" s="131">
        <f t="shared" si="45"/>
        <v>0</v>
      </c>
      <c r="BB83" s="131">
        <f t="shared" si="46"/>
        <v>0</v>
      </c>
      <c r="BC83" s="132">
        <f t="shared" si="47"/>
        <v>0</v>
      </c>
    </row>
    <row r="84" spans="1:55" x14ac:dyDescent="0.25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30">
        <v>0</v>
      </c>
      <c r="G84" s="131">
        <v>0</v>
      </c>
      <c r="H84" s="131">
        <v>0</v>
      </c>
      <c r="I84" s="132">
        <v>0</v>
      </c>
      <c r="J84" s="149"/>
      <c r="K84" s="133">
        <v>0</v>
      </c>
      <c r="L84" s="131">
        <v>0</v>
      </c>
      <c r="M84" s="131">
        <v>0</v>
      </c>
      <c r="N84" s="132">
        <v>0</v>
      </c>
      <c r="O84" s="149"/>
      <c r="P84" s="133">
        <v>0</v>
      </c>
      <c r="Q84" s="131">
        <v>0</v>
      </c>
      <c r="R84" s="131">
        <v>0</v>
      </c>
      <c r="S84" s="132">
        <v>0</v>
      </c>
      <c r="T84" s="149"/>
      <c r="U84" s="133">
        <v>0</v>
      </c>
      <c r="V84" s="131">
        <v>0</v>
      </c>
      <c r="W84" s="131">
        <v>0</v>
      </c>
      <c r="X84" s="132">
        <v>0</v>
      </c>
      <c r="Y84" s="149"/>
      <c r="Z84" s="133">
        <v>0</v>
      </c>
      <c r="AA84" s="131">
        <v>0</v>
      </c>
      <c r="AB84" s="131">
        <v>0</v>
      </c>
      <c r="AC84" s="132">
        <v>0</v>
      </c>
      <c r="AD84" s="149"/>
      <c r="AE84" s="153">
        <f t="shared" si="24"/>
        <v>0</v>
      </c>
      <c r="AF84" s="134">
        <f t="shared" si="25"/>
        <v>0</v>
      </c>
      <c r="AG84" s="135">
        <f t="shared" si="26"/>
        <v>0</v>
      </c>
      <c r="AH84" s="167">
        <f t="shared" si="27"/>
        <v>0</v>
      </c>
      <c r="AI84" s="149"/>
      <c r="AJ84" s="133">
        <f t="shared" si="28"/>
        <v>0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0</v>
      </c>
      <c r="AO84" s="133">
        <f t="shared" si="33"/>
        <v>0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0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x14ac:dyDescent="0.25">
      <c r="A85" s="138" t="s">
        <v>579</v>
      </c>
      <c r="B85" s="131" t="s">
        <v>49</v>
      </c>
      <c r="C85" s="131" t="s">
        <v>966</v>
      </c>
      <c r="D85" s="131" t="s">
        <v>1273</v>
      </c>
      <c r="E85" s="132" t="s">
        <v>1314</v>
      </c>
      <c r="F85" s="130">
        <v>0</v>
      </c>
      <c r="G85" s="131">
        <v>0</v>
      </c>
      <c r="H85" s="131">
        <v>0</v>
      </c>
      <c r="I85" s="132">
        <v>0</v>
      </c>
      <c r="J85" s="149"/>
      <c r="K85" s="133">
        <v>0</v>
      </c>
      <c r="L85" s="131">
        <v>0</v>
      </c>
      <c r="M85" s="131">
        <v>0</v>
      </c>
      <c r="N85" s="132">
        <v>0</v>
      </c>
      <c r="O85" s="149"/>
      <c r="P85" s="133">
        <v>0</v>
      </c>
      <c r="Q85" s="131">
        <v>0</v>
      </c>
      <c r="R85" s="131">
        <v>0</v>
      </c>
      <c r="S85" s="132">
        <v>0</v>
      </c>
      <c r="T85" s="149"/>
      <c r="U85" s="133">
        <v>0</v>
      </c>
      <c r="V85" s="131">
        <v>0</v>
      </c>
      <c r="W85" s="131">
        <v>0</v>
      </c>
      <c r="X85" s="132">
        <v>0</v>
      </c>
      <c r="Y85" s="149"/>
      <c r="Z85" s="133">
        <v>0</v>
      </c>
      <c r="AA85" s="131">
        <v>0</v>
      </c>
      <c r="AB85" s="131">
        <v>0</v>
      </c>
      <c r="AC85" s="132">
        <v>0</v>
      </c>
      <c r="AD85" s="149"/>
      <c r="AE85" s="153">
        <f t="shared" si="24"/>
        <v>0</v>
      </c>
      <c r="AF85" s="134">
        <f t="shared" si="25"/>
        <v>0</v>
      </c>
      <c r="AG85" s="135">
        <f t="shared" si="26"/>
        <v>0</v>
      </c>
      <c r="AH85" s="167">
        <f t="shared" si="27"/>
        <v>0</v>
      </c>
      <c r="AI85" s="149"/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x14ac:dyDescent="0.25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30">
        <v>0</v>
      </c>
      <c r="G86" s="131">
        <v>0</v>
      </c>
      <c r="H86" s="131">
        <v>0</v>
      </c>
      <c r="I86" s="132">
        <v>20</v>
      </c>
      <c r="J86" s="149"/>
      <c r="K86" s="133">
        <v>0</v>
      </c>
      <c r="L86" s="131">
        <v>0</v>
      </c>
      <c r="M86" s="131">
        <v>0</v>
      </c>
      <c r="N86" s="132">
        <v>20</v>
      </c>
      <c r="O86" s="149"/>
      <c r="P86" s="133">
        <v>0</v>
      </c>
      <c r="Q86" s="131">
        <v>0</v>
      </c>
      <c r="R86" s="131">
        <v>0</v>
      </c>
      <c r="S86" s="132">
        <v>20</v>
      </c>
      <c r="T86" s="149"/>
      <c r="U86" s="133">
        <v>0</v>
      </c>
      <c r="V86" s="131">
        <v>0</v>
      </c>
      <c r="W86" s="131">
        <v>0</v>
      </c>
      <c r="X86" s="132">
        <v>20</v>
      </c>
      <c r="Y86" s="149"/>
      <c r="Z86" s="133">
        <v>0</v>
      </c>
      <c r="AA86" s="131">
        <v>2</v>
      </c>
      <c r="AB86" s="131">
        <v>6.6</v>
      </c>
      <c r="AC86" s="132">
        <v>147</v>
      </c>
      <c r="AD86" s="149"/>
      <c r="AE86" s="153">
        <f t="shared" si="24"/>
        <v>0</v>
      </c>
      <c r="AF86" s="134">
        <f t="shared" si="25"/>
        <v>2</v>
      </c>
      <c r="AG86" s="135">
        <f t="shared" si="26"/>
        <v>6.6</v>
      </c>
      <c r="AH86" s="167">
        <f t="shared" si="27"/>
        <v>207</v>
      </c>
      <c r="AI86" s="149"/>
      <c r="AJ86" s="133">
        <f t="shared" si="28"/>
        <v>20</v>
      </c>
      <c r="AK86" s="131">
        <f t="shared" si="29"/>
        <v>20</v>
      </c>
      <c r="AL86" s="131">
        <f t="shared" si="30"/>
        <v>20</v>
      </c>
      <c r="AM86" s="131">
        <f t="shared" si="31"/>
        <v>20</v>
      </c>
      <c r="AN86" s="136">
        <f t="shared" si="32"/>
        <v>147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0</v>
      </c>
      <c r="AS86" s="136">
        <f t="shared" si="37"/>
        <v>0</v>
      </c>
      <c r="AT86" s="133">
        <f t="shared" si="38"/>
        <v>0</v>
      </c>
      <c r="AU86" s="131">
        <f t="shared" si="39"/>
        <v>0</v>
      </c>
      <c r="AV86" s="131">
        <f t="shared" si="40"/>
        <v>0</v>
      </c>
      <c r="AW86" s="131">
        <f t="shared" si="41"/>
        <v>0</v>
      </c>
      <c r="AX86" s="136">
        <f t="shared" si="42"/>
        <v>2</v>
      </c>
      <c r="AY86" s="133">
        <f t="shared" si="43"/>
        <v>0</v>
      </c>
      <c r="AZ86" s="131">
        <f t="shared" si="44"/>
        <v>0</v>
      </c>
      <c r="BA86" s="131">
        <f t="shared" si="45"/>
        <v>0</v>
      </c>
      <c r="BB86" s="131">
        <f t="shared" si="46"/>
        <v>0</v>
      </c>
      <c r="BC86" s="132">
        <f t="shared" si="47"/>
        <v>6.6</v>
      </c>
    </row>
    <row r="87" spans="1:55" x14ac:dyDescent="0.25">
      <c r="A87" s="138" t="s">
        <v>581</v>
      </c>
      <c r="B87" s="131" t="s">
        <v>1294</v>
      </c>
      <c r="C87" s="131" t="s">
        <v>333</v>
      </c>
      <c r="D87" s="131" t="s">
        <v>334</v>
      </c>
      <c r="E87" s="132" t="s">
        <v>1314</v>
      </c>
      <c r="F87" s="130">
        <v>0</v>
      </c>
      <c r="G87" s="131">
        <v>0</v>
      </c>
      <c r="H87" s="131">
        <v>0</v>
      </c>
      <c r="I87" s="132">
        <v>0</v>
      </c>
      <c r="J87" s="149"/>
      <c r="K87" s="133">
        <v>0</v>
      </c>
      <c r="L87" s="131">
        <v>0</v>
      </c>
      <c r="M87" s="131">
        <v>0</v>
      </c>
      <c r="N87" s="132">
        <v>0</v>
      </c>
      <c r="O87" s="149"/>
      <c r="P87" s="133">
        <v>0</v>
      </c>
      <c r="Q87" s="131">
        <v>0</v>
      </c>
      <c r="R87" s="131">
        <v>0</v>
      </c>
      <c r="S87" s="132">
        <v>0</v>
      </c>
      <c r="T87" s="149"/>
      <c r="U87" s="133">
        <v>0</v>
      </c>
      <c r="V87" s="131">
        <v>0</v>
      </c>
      <c r="W87" s="131">
        <v>0</v>
      </c>
      <c r="X87" s="132">
        <v>0</v>
      </c>
      <c r="Y87" s="149"/>
      <c r="Z87" s="133">
        <v>0</v>
      </c>
      <c r="AA87" s="131">
        <v>0</v>
      </c>
      <c r="AB87" s="131">
        <v>0</v>
      </c>
      <c r="AC87" s="132">
        <v>0</v>
      </c>
      <c r="AD87" s="149"/>
      <c r="AE87" s="153">
        <f t="shared" si="24"/>
        <v>0</v>
      </c>
      <c r="AF87" s="134">
        <f t="shared" si="25"/>
        <v>0</v>
      </c>
      <c r="AG87" s="135">
        <f t="shared" si="26"/>
        <v>0</v>
      </c>
      <c r="AH87" s="167">
        <f t="shared" si="27"/>
        <v>0</v>
      </c>
      <c r="AI87" s="149"/>
      <c r="AJ87" s="133">
        <f t="shared" si="28"/>
        <v>0</v>
      </c>
      <c r="AK87" s="131">
        <f t="shared" si="29"/>
        <v>0</v>
      </c>
      <c r="AL87" s="131">
        <f t="shared" si="30"/>
        <v>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x14ac:dyDescent="0.25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30">
        <v>0</v>
      </c>
      <c r="G88" s="131">
        <v>0</v>
      </c>
      <c r="H88" s="131">
        <v>0</v>
      </c>
      <c r="I88" s="132">
        <v>20</v>
      </c>
      <c r="J88" s="149"/>
      <c r="K88" s="133">
        <v>0</v>
      </c>
      <c r="L88" s="131">
        <v>0</v>
      </c>
      <c r="M88" s="131">
        <v>0</v>
      </c>
      <c r="N88" s="132">
        <v>20</v>
      </c>
      <c r="O88" s="149"/>
      <c r="P88" s="133">
        <v>1</v>
      </c>
      <c r="Q88" s="131">
        <v>0</v>
      </c>
      <c r="R88" s="131">
        <v>0.5</v>
      </c>
      <c r="S88" s="132">
        <v>233</v>
      </c>
      <c r="T88" s="149"/>
      <c r="U88" s="133">
        <v>0</v>
      </c>
      <c r="V88" s="131">
        <v>0</v>
      </c>
      <c r="W88" s="131">
        <v>0</v>
      </c>
      <c r="X88" s="132">
        <v>20</v>
      </c>
      <c r="Y88" s="149"/>
      <c r="Z88" s="133">
        <v>0</v>
      </c>
      <c r="AA88" s="131">
        <v>2</v>
      </c>
      <c r="AB88" s="131">
        <v>22.1</v>
      </c>
      <c r="AC88" s="132">
        <v>204</v>
      </c>
      <c r="AD88" s="149"/>
      <c r="AE88" s="153">
        <f t="shared" si="24"/>
        <v>1</v>
      </c>
      <c r="AF88" s="134">
        <f t="shared" si="25"/>
        <v>2</v>
      </c>
      <c r="AG88" s="135">
        <f t="shared" si="26"/>
        <v>22.6</v>
      </c>
      <c r="AH88" s="167">
        <f t="shared" si="27"/>
        <v>477</v>
      </c>
      <c r="AI88" s="149"/>
      <c r="AJ88" s="133">
        <f t="shared" si="28"/>
        <v>20</v>
      </c>
      <c r="AK88" s="131">
        <f t="shared" si="29"/>
        <v>20</v>
      </c>
      <c r="AL88" s="131">
        <f t="shared" si="30"/>
        <v>233</v>
      </c>
      <c r="AM88" s="131">
        <f t="shared" si="31"/>
        <v>20</v>
      </c>
      <c r="AN88" s="136">
        <f t="shared" si="32"/>
        <v>204</v>
      </c>
      <c r="AO88" s="133">
        <f t="shared" si="33"/>
        <v>0</v>
      </c>
      <c r="AP88" s="131">
        <f t="shared" si="34"/>
        <v>0</v>
      </c>
      <c r="AQ88" s="131">
        <f t="shared" si="35"/>
        <v>1</v>
      </c>
      <c r="AR88" s="131">
        <f t="shared" si="36"/>
        <v>0</v>
      </c>
      <c r="AS88" s="136">
        <f t="shared" si="37"/>
        <v>0</v>
      </c>
      <c r="AT88" s="133">
        <f t="shared" si="38"/>
        <v>0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2</v>
      </c>
      <c r="AY88" s="133">
        <f t="shared" si="43"/>
        <v>0</v>
      </c>
      <c r="AZ88" s="131">
        <f t="shared" si="44"/>
        <v>0</v>
      </c>
      <c r="BA88" s="131">
        <f t="shared" si="45"/>
        <v>0.5</v>
      </c>
      <c r="BB88" s="131">
        <f t="shared" si="46"/>
        <v>0</v>
      </c>
      <c r="BC88" s="132">
        <f t="shared" si="47"/>
        <v>22.1</v>
      </c>
    </row>
    <row r="89" spans="1:55" x14ac:dyDescent="0.25">
      <c r="A89" s="138" t="s">
        <v>583</v>
      </c>
      <c r="B89" s="131" t="s">
        <v>50</v>
      </c>
      <c r="C89" s="131" t="s">
        <v>92</v>
      </c>
      <c r="D89" s="131" t="s">
        <v>417</v>
      </c>
      <c r="E89" s="132" t="s">
        <v>1955</v>
      </c>
      <c r="F89" s="130">
        <v>0</v>
      </c>
      <c r="G89" s="131">
        <v>0</v>
      </c>
      <c r="H89" s="131">
        <v>0</v>
      </c>
      <c r="I89" s="132">
        <v>0</v>
      </c>
      <c r="J89" s="149"/>
      <c r="K89" s="133">
        <v>0</v>
      </c>
      <c r="L89" s="131">
        <v>0</v>
      </c>
      <c r="M89" s="131">
        <v>0</v>
      </c>
      <c r="N89" s="132">
        <v>0</v>
      </c>
      <c r="O89" s="149"/>
      <c r="P89" s="133">
        <v>0</v>
      </c>
      <c r="Q89" s="131">
        <v>0</v>
      </c>
      <c r="R89" s="131">
        <v>0</v>
      </c>
      <c r="S89" s="132">
        <v>0</v>
      </c>
      <c r="T89" s="149"/>
      <c r="U89" s="133">
        <v>0</v>
      </c>
      <c r="V89" s="131">
        <v>0</v>
      </c>
      <c r="W89" s="131">
        <v>0</v>
      </c>
      <c r="X89" s="132">
        <v>0</v>
      </c>
      <c r="Y89" s="149"/>
      <c r="Z89" s="133">
        <v>0</v>
      </c>
      <c r="AA89" s="131">
        <v>0</v>
      </c>
      <c r="AB89" s="131">
        <v>0</v>
      </c>
      <c r="AC89" s="132">
        <v>0</v>
      </c>
      <c r="AD89" s="149"/>
      <c r="AE89" s="153">
        <f t="shared" si="24"/>
        <v>0</v>
      </c>
      <c r="AF89" s="134">
        <f t="shared" si="25"/>
        <v>0</v>
      </c>
      <c r="AG89" s="135">
        <f t="shared" si="26"/>
        <v>0</v>
      </c>
      <c r="AH89" s="167">
        <f t="shared" si="27"/>
        <v>0</v>
      </c>
      <c r="AI89" s="149"/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x14ac:dyDescent="0.25">
      <c r="A90" s="138" t="s">
        <v>584</v>
      </c>
      <c r="B90" s="131" t="s">
        <v>2049</v>
      </c>
      <c r="C90" s="131" t="s">
        <v>253</v>
      </c>
      <c r="D90" s="131" t="s">
        <v>1928</v>
      </c>
      <c r="E90" s="132" t="s">
        <v>1314</v>
      </c>
      <c r="F90" s="130">
        <v>0</v>
      </c>
      <c r="G90" s="131">
        <v>0</v>
      </c>
      <c r="H90" s="131">
        <v>0</v>
      </c>
      <c r="I90" s="132">
        <v>0</v>
      </c>
      <c r="J90" s="149"/>
      <c r="K90" s="133">
        <v>0</v>
      </c>
      <c r="L90" s="131">
        <v>0</v>
      </c>
      <c r="M90" s="131">
        <v>0</v>
      </c>
      <c r="N90" s="132">
        <v>0</v>
      </c>
      <c r="O90" s="149"/>
      <c r="P90" s="133">
        <v>0</v>
      </c>
      <c r="Q90" s="131">
        <v>0</v>
      </c>
      <c r="R90" s="131">
        <v>0</v>
      </c>
      <c r="S90" s="132">
        <v>0</v>
      </c>
      <c r="T90" s="149"/>
      <c r="U90" s="133">
        <v>0</v>
      </c>
      <c r="V90" s="131">
        <v>0</v>
      </c>
      <c r="W90" s="131">
        <v>0</v>
      </c>
      <c r="X90" s="132">
        <v>0</v>
      </c>
      <c r="Y90" s="149"/>
      <c r="Z90" s="133">
        <v>0</v>
      </c>
      <c r="AA90" s="131">
        <v>0</v>
      </c>
      <c r="AB90" s="131">
        <v>0</v>
      </c>
      <c r="AC90" s="132">
        <v>0</v>
      </c>
      <c r="AD90" s="149"/>
      <c r="AE90" s="153">
        <f t="shared" si="24"/>
        <v>0</v>
      </c>
      <c r="AF90" s="134">
        <f t="shared" si="25"/>
        <v>0</v>
      </c>
      <c r="AG90" s="135">
        <f t="shared" si="26"/>
        <v>0</v>
      </c>
      <c r="AH90" s="167">
        <f t="shared" si="27"/>
        <v>0</v>
      </c>
      <c r="AI90" s="149"/>
      <c r="AJ90" s="133">
        <f t="shared" si="28"/>
        <v>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0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0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x14ac:dyDescent="0.25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30">
        <v>0</v>
      </c>
      <c r="G91" s="131">
        <v>0</v>
      </c>
      <c r="H91" s="131">
        <v>0</v>
      </c>
      <c r="I91" s="132">
        <v>0</v>
      </c>
      <c r="J91" s="149"/>
      <c r="K91" s="133">
        <v>0</v>
      </c>
      <c r="L91" s="131">
        <v>0</v>
      </c>
      <c r="M91" s="131">
        <v>0</v>
      </c>
      <c r="N91" s="132">
        <v>0</v>
      </c>
      <c r="O91" s="149"/>
      <c r="P91" s="133">
        <v>0</v>
      </c>
      <c r="Q91" s="131">
        <v>0</v>
      </c>
      <c r="R91" s="131">
        <v>0</v>
      </c>
      <c r="S91" s="132">
        <v>0</v>
      </c>
      <c r="T91" s="149"/>
      <c r="U91" s="133">
        <v>0</v>
      </c>
      <c r="V91" s="131">
        <v>0</v>
      </c>
      <c r="W91" s="131">
        <v>0</v>
      </c>
      <c r="X91" s="132">
        <v>0</v>
      </c>
      <c r="Y91" s="149"/>
      <c r="Z91" s="133">
        <v>0</v>
      </c>
      <c r="AA91" s="131">
        <v>0</v>
      </c>
      <c r="AB91" s="131">
        <v>0</v>
      </c>
      <c r="AC91" s="132">
        <v>0</v>
      </c>
      <c r="AD91" s="149"/>
      <c r="AE91" s="153">
        <f t="shared" si="24"/>
        <v>0</v>
      </c>
      <c r="AF91" s="134">
        <f t="shared" si="25"/>
        <v>0</v>
      </c>
      <c r="AG91" s="135">
        <f t="shared" si="26"/>
        <v>0</v>
      </c>
      <c r="AH91" s="167">
        <f t="shared" si="27"/>
        <v>0</v>
      </c>
      <c r="AI91" s="149"/>
      <c r="AJ91" s="133">
        <f t="shared" si="28"/>
        <v>0</v>
      </c>
      <c r="AK91" s="131">
        <f t="shared" si="29"/>
        <v>0</v>
      </c>
      <c r="AL91" s="131">
        <f t="shared" si="30"/>
        <v>0</v>
      </c>
      <c r="AM91" s="131">
        <f t="shared" si="31"/>
        <v>0</v>
      </c>
      <c r="AN91" s="136">
        <f t="shared" si="32"/>
        <v>0</v>
      </c>
      <c r="AO91" s="133">
        <f t="shared" si="33"/>
        <v>0</v>
      </c>
      <c r="AP91" s="131">
        <f t="shared" si="34"/>
        <v>0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0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x14ac:dyDescent="0.25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30">
        <v>0</v>
      </c>
      <c r="G92" s="131">
        <v>0</v>
      </c>
      <c r="H92" s="131">
        <v>0</v>
      </c>
      <c r="I92" s="132">
        <v>0</v>
      </c>
      <c r="J92" s="149"/>
      <c r="K92" s="133">
        <v>0</v>
      </c>
      <c r="L92" s="131">
        <v>0</v>
      </c>
      <c r="M92" s="131">
        <v>0</v>
      </c>
      <c r="N92" s="132">
        <v>0</v>
      </c>
      <c r="O92" s="149"/>
      <c r="P92" s="133">
        <v>0</v>
      </c>
      <c r="Q92" s="131">
        <v>0</v>
      </c>
      <c r="R92" s="131">
        <v>0</v>
      </c>
      <c r="S92" s="132">
        <v>0</v>
      </c>
      <c r="T92" s="149"/>
      <c r="U92" s="133">
        <v>0</v>
      </c>
      <c r="V92" s="131">
        <v>0</v>
      </c>
      <c r="W92" s="131">
        <v>0</v>
      </c>
      <c r="X92" s="132">
        <v>0</v>
      </c>
      <c r="Y92" s="149"/>
      <c r="Z92" s="133">
        <v>0</v>
      </c>
      <c r="AA92" s="131">
        <v>0</v>
      </c>
      <c r="AB92" s="131">
        <v>0</v>
      </c>
      <c r="AC92" s="132">
        <v>0</v>
      </c>
      <c r="AD92" s="149"/>
      <c r="AE92" s="153">
        <f t="shared" si="24"/>
        <v>0</v>
      </c>
      <c r="AF92" s="134">
        <f t="shared" si="25"/>
        <v>0</v>
      </c>
      <c r="AG92" s="135">
        <f t="shared" si="26"/>
        <v>0</v>
      </c>
      <c r="AH92" s="167">
        <f t="shared" si="27"/>
        <v>0</v>
      </c>
      <c r="AI92" s="149"/>
      <c r="AJ92" s="133">
        <f t="shared" si="28"/>
        <v>0</v>
      </c>
      <c r="AK92" s="131">
        <f t="shared" si="29"/>
        <v>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0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0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x14ac:dyDescent="0.25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30">
        <v>0</v>
      </c>
      <c r="G93" s="131">
        <v>0</v>
      </c>
      <c r="H93" s="131">
        <v>0</v>
      </c>
      <c r="I93" s="132">
        <v>20</v>
      </c>
      <c r="J93" s="149"/>
      <c r="K93" s="133">
        <v>0</v>
      </c>
      <c r="L93" s="131">
        <v>0</v>
      </c>
      <c r="M93" s="131">
        <v>0</v>
      </c>
      <c r="N93" s="132">
        <v>20</v>
      </c>
      <c r="O93" s="149"/>
      <c r="P93" s="133">
        <v>0</v>
      </c>
      <c r="Q93" s="131">
        <v>0</v>
      </c>
      <c r="R93" s="131">
        <v>0</v>
      </c>
      <c r="S93" s="132">
        <v>20</v>
      </c>
      <c r="T93" s="149"/>
      <c r="U93" s="133">
        <v>0</v>
      </c>
      <c r="V93" s="131">
        <v>0</v>
      </c>
      <c r="W93" s="131">
        <v>0</v>
      </c>
      <c r="X93" s="132">
        <v>20</v>
      </c>
      <c r="Y93" s="149"/>
      <c r="Z93" s="133">
        <v>0</v>
      </c>
      <c r="AA93" s="131">
        <v>0</v>
      </c>
      <c r="AB93" s="131">
        <v>0</v>
      </c>
      <c r="AC93" s="132">
        <v>20</v>
      </c>
      <c r="AD93" s="149"/>
      <c r="AE93" s="153">
        <f t="shared" si="24"/>
        <v>0</v>
      </c>
      <c r="AF93" s="134">
        <f t="shared" si="25"/>
        <v>0</v>
      </c>
      <c r="AG93" s="135">
        <f t="shared" si="26"/>
        <v>0</v>
      </c>
      <c r="AH93" s="167">
        <f t="shared" si="27"/>
        <v>80</v>
      </c>
      <c r="AI93" s="149"/>
      <c r="AJ93" s="133">
        <f t="shared" si="28"/>
        <v>20</v>
      </c>
      <c r="AK93" s="131">
        <f t="shared" si="29"/>
        <v>20</v>
      </c>
      <c r="AL93" s="131">
        <f t="shared" si="30"/>
        <v>20</v>
      </c>
      <c r="AM93" s="131">
        <f t="shared" si="31"/>
        <v>20</v>
      </c>
      <c r="AN93" s="136">
        <f t="shared" si="32"/>
        <v>20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0</v>
      </c>
      <c r="AU93" s="131">
        <f t="shared" si="39"/>
        <v>0</v>
      </c>
      <c r="AV93" s="131">
        <f t="shared" si="40"/>
        <v>0</v>
      </c>
      <c r="AW93" s="131">
        <f t="shared" si="41"/>
        <v>0</v>
      </c>
      <c r="AX93" s="136">
        <f t="shared" si="42"/>
        <v>0</v>
      </c>
      <c r="AY93" s="133">
        <f t="shared" si="43"/>
        <v>0</v>
      </c>
      <c r="AZ93" s="131">
        <f t="shared" si="44"/>
        <v>0</v>
      </c>
      <c r="BA93" s="131">
        <f t="shared" si="45"/>
        <v>0</v>
      </c>
      <c r="BB93" s="131">
        <f t="shared" si="46"/>
        <v>0</v>
      </c>
      <c r="BC93" s="132">
        <f t="shared" si="47"/>
        <v>0</v>
      </c>
    </row>
    <row r="94" spans="1:55" x14ac:dyDescent="0.25">
      <c r="A94" s="138" t="s">
        <v>588</v>
      </c>
      <c r="B94" s="131" t="s">
        <v>49</v>
      </c>
      <c r="C94" s="131" t="s">
        <v>266</v>
      </c>
      <c r="D94" s="131" t="s">
        <v>267</v>
      </c>
      <c r="E94" s="132" t="s">
        <v>1314</v>
      </c>
      <c r="F94" s="130">
        <v>0</v>
      </c>
      <c r="G94" s="131">
        <v>2</v>
      </c>
      <c r="H94" s="131">
        <v>31.4</v>
      </c>
      <c r="I94" s="132">
        <v>278</v>
      </c>
      <c r="J94" s="149"/>
      <c r="K94" s="133">
        <v>0</v>
      </c>
      <c r="L94" s="131">
        <v>0</v>
      </c>
      <c r="M94" s="131">
        <v>0</v>
      </c>
      <c r="N94" s="132">
        <v>0</v>
      </c>
      <c r="O94" s="149"/>
      <c r="P94" s="133">
        <v>0</v>
      </c>
      <c r="Q94" s="131">
        <v>0</v>
      </c>
      <c r="R94" s="131">
        <v>0</v>
      </c>
      <c r="S94" s="132">
        <v>20</v>
      </c>
      <c r="T94" s="149"/>
      <c r="U94" s="133">
        <v>0</v>
      </c>
      <c r="V94" s="131">
        <v>0</v>
      </c>
      <c r="W94" s="131">
        <v>0</v>
      </c>
      <c r="X94" s="132">
        <v>20</v>
      </c>
      <c r="Y94" s="149"/>
      <c r="Z94" s="133">
        <v>0</v>
      </c>
      <c r="AA94" s="131">
        <v>0</v>
      </c>
      <c r="AB94" s="131">
        <v>0</v>
      </c>
      <c r="AC94" s="132">
        <v>0</v>
      </c>
      <c r="AD94" s="149"/>
      <c r="AE94" s="153">
        <f t="shared" si="24"/>
        <v>0</v>
      </c>
      <c r="AF94" s="134">
        <f t="shared" si="25"/>
        <v>2</v>
      </c>
      <c r="AG94" s="135">
        <f t="shared" si="26"/>
        <v>31.4</v>
      </c>
      <c r="AH94" s="167">
        <f t="shared" si="27"/>
        <v>318</v>
      </c>
      <c r="AI94" s="149"/>
      <c r="AJ94" s="133">
        <f t="shared" si="28"/>
        <v>278</v>
      </c>
      <c r="AK94" s="131">
        <f t="shared" si="29"/>
        <v>0</v>
      </c>
      <c r="AL94" s="131">
        <f t="shared" si="30"/>
        <v>20</v>
      </c>
      <c r="AM94" s="131">
        <f t="shared" si="31"/>
        <v>20</v>
      </c>
      <c r="AN94" s="136">
        <f t="shared" si="32"/>
        <v>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0</v>
      </c>
      <c r="AS94" s="136">
        <f t="shared" si="37"/>
        <v>0</v>
      </c>
      <c r="AT94" s="133">
        <f t="shared" si="38"/>
        <v>2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0</v>
      </c>
      <c r="AY94" s="133">
        <f t="shared" si="43"/>
        <v>31.4</v>
      </c>
      <c r="AZ94" s="131">
        <f t="shared" si="44"/>
        <v>0</v>
      </c>
      <c r="BA94" s="131">
        <f t="shared" si="45"/>
        <v>0</v>
      </c>
      <c r="BB94" s="131">
        <f t="shared" si="46"/>
        <v>0</v>
      </c>
      <c r="BC94" s="132">
        <f t="shared" si="47"/>
        <v>0</v>
      </c>
    </row>
    <row r="95" spans="1:55" x14ac:dyDescent="0.25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30">
        <v>0</v>
      </c>
      <c r="G95" s="131">
        <v>4</v>
      </c>
      <c r="H95" s="131">
        <v>9.6</v>
      </c>
      <c r="I95" s="132">
        <v>214</v>
      </c>
      <c r="J95" s="149"/>
      <c r="K95" s="133">
        <v>1</v>
      </c>
      <c r="L95" s="131">
        <v>0</v>
      </c>
      <c r="M95" s="131">
        <v>1.4</v>
      </c>
      <c r="N95" s="132">
        <v>240</v>
      </c>
      <c r="O95" s="149"/>
      <c r="P95" s="133">
        <v>0</v>
      </c>
      <c r="Q95" s="131">
        <v>0</v>
      </c>
      <c r="R95" s="131">
        <v>0</v>
      </c>
      <c r="S95" s="132">
        <v>20</v>
      </c>
      <c r="T95" s="149"/>
      <c r="U95" s="133">
        <v>0</v>
      </c>
      <c r="V95" s="131">
        <v>1</v>
      </c>
      <c r="W95" s="131">
        <v>17.8</v>
      </c>
      <c r="X95" s="132">
        <v>279</v>
      </c>
      <c r="Y95" s="149"/>
      <c r="Z95" s="133">
        <v>0</v>
      </c>
      <c r="AA95" s="131">
        <v>2</v>
      </c>
      <c r="AB95" s="131">
        <v>10.7</v>
      </c>
      <c r="AC95" s="132">
        <v>172</v>
      </c>
      <c r="AD95" s="149"/>
      <c r="AE95" s="153">
        <f t="shared" si="24"/>
        <v>1</v>
      </c>
      <c r="AF95" s="134">
        <f t="shared" si="25"/>
        <v>7</v>
      </c>
      <c r="AG95" s="135">
        <f t="shared" si="26"/>
        <v>39.5</v>
      </c>
      <c r="AH95" s="167">
        <f t="shared" si="27"/>
        <v>905</v>
      </c>
      <c r="AI95" s="149"/>
      <c r="AJ95" s="133">
        <f t="shared" si="28"/>
        <v>214</v>
      </c>
      <c r="AK95" s="131">
        <f t="shared" si="29"/>
        <v>240</v>
      </c>
      <c r="AL95" s="131">
        <f t="shared" si="30"/>
        <v>20</v>
      </c>
      <c r="AM95" s="131">
        <f t="shared" si="31"/>
        <v>279</v>
      </c>
      <c r="AN95" s="136">
        <f t="shared" si="32"/>
        <v>172</v>
      </c>
      <c r="AO95" s="133">
        <f t="shared" si="33"/>
        <v>0</v>
      </c>
      <c r="AP95" s="131">
        <f t="shared" si="34"/>
        <v>1</v>
      </c>
      <c r="AQ95" s="131">
        <f t="shared" si="35"/>
        <v>0</v>
      </c>
      <c r="AR95" s="131">
        <f t="shared" si="36"/>
        <v>0</v>
      </c>
      <c r="AS95" s="136">
        <f t="shared" si="37"/>
        <v>0</v>
      </c>
      <c r="AT95" s="133">
        <f t="shared" si="38"/>
        <v>4</v>
      </c>
      <c r="AU95" s="131">
        <f t="shared" si="39"/>
        <v>0</v>
      </c>
      <c r="AV95" s="131">
        <f t="shared" si="40"/>
        <v>0</v>
      </c>
      <c r="AW95" s="131">
        <f t="shared" si="41"/>
        <v>1</v>
      </c>
      <c r="AX95" s="136">
        <f t="shared" si="42"/>
        <v>2</v>
      </c>
      <c r="AY95" s="133">
        <f t="shared" si="43"/>
        <v>9.6</v>
      </c>
      <c r="AZ95" s="131">
        <f t="shared" si="44"/>
        <v>1.4</v>
      </c>
      <c r="BA95" s="131">
        <f t="shared" si="45"/>
        <v>0</v>
      </c>
      <c r="BB95" s="131">
        <f t="shared" si="46"/>
        <v>17.8</v>
      </c>
      <c r="BC95" s="132">
        <f t="shared" si="47"/>
        <v>10.7</v>
      </c>
    </row>
    <row r="96" spans="1:55" x14ac:dyDescent="0.25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30">
        <v>0</v>
      </c>
      <c r="G96" s="131">
        <v>0</v>
      </c>
      <c r="H96" s="131">
        <v>0</v>
      </c>
      <c r="I96" s="132">
        <v>0</v>
      </c>
      <c r="J96" s="149"/>
      <c r="K96" s="133">
        <v>0</v>
      </c>
      <c r="L96" s="131">
        <v>0</v>
      </c>
      <c r="M96" s="131">
        <v>0</v>
      </c>
      <c r="N96" s="132">
        <v>0</v>
      </c>
      <c r="O96" s="149"/>
      <c r="P96" s="133">
        <v>0</v>
      </c>
      <c r="Q96" s="131">
        <v>0</v>
      </c>
      <c r="R96" s="131">
        <v>0</v>
      </c>
      <c r="S96" s="132">
        <v>0</v>
      </c>
      <c r="T96" s="149"/>
      <c r="U96" s="133">
        <v>0</v>
      </c>
      <c r="V96" s="131">
        <v>0</v>
      </c>
      <c r="W96" s="131">
        <v>0</v>
      </c>
      <c r="X96" s="132">
        <v>0</v>
      </c>
      <c r="Y96" s="149"/>
      <c r="Z96" s="133">
        <v>0</v>
      </c>
      <c r="AA96" s="131">
        <v>0</v>
      </c>
      <c r="AB96" s="131">
        <v>0</v>
      </c>
      <c r="AC96" s="132">
        <v>0</v>
      </c>
      <c r="AD96" s="149"/>
      <c r="AE96" s="153">
        <f t="shared" si="24"/>
        <v>0</v>
      </c>
      <c r="AF96" s="134">
        <f t="shared" si="25"/>
        <v>0</v>
      </c>
      <c r="AG96" s="135">
        <f t="shared" si="26"/>
        <v>0</v>
      </c>
      <c r="AH96" s="167">
        <f t="shared" si="27"/>
        <v>0</v>
      </c>
      <c r="AI96" s="149"/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x14ac:dyDescent="0.25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1954</v>
      </c>
      <c r="F97" s="130">
        <v>0</v>
      </c>
      <c r="G97" s="131">
        <v>2</v>
      </c>
      <c r="H97" s="131">
        <v>16.899999999999999</v>
      </c>
      <c r="I97" s="132">
        <v>247</v>
      </c>
      <c r="J97" s="149"/>
      <c r="K97" s="133">
        <v>0</v>
      </c>
      <c r="L97" s="131">
        <v>3</v>
      </c>
      <c r="M97" s="131">
        <v>43.7</v>
      </c>
      <c r="N97" s="132">
        <v>300</v>
      </c>
      <c r="O97" s="149"/>
      <c r="P97" s="133">
        <v>0</v>
      </c>
      <c r="Q97" s="131">
        <v>1</v>
      </c>
      <c r="R97" s="131">
        <v>2.5</v>
      </c>
      <c r="S97" s="132">
        <v>278</v>
      </c>
      <c r="T97" s="149"/>
      <c r="U97" s="133">
        <v>0</v>
      </c>
      <c r="V97" s="131">
        <v>1</v>
      </c>
      <c r="W97" s="131">
        <v>19.5</v>
      </c>
      <c r="X97" s="132">
        <v>282</v>
      </c>
      <c r="Y97" s="149"/>
      <c r="Z97" s="133">
        <v>0</v>
      </c>
      <c r="AA97" s="131">
        <v>6</v>
      </c>
      <c r="AB97" s="131">
        <v>28</v>
      </c>
      <c r="AC97" s="132">
        <v>218</v>
      </c>
      <c r="AD97" s="149"/>
      <c r="AE97" s="153">
        <f t="shared" si="24"/>
        <v>0</v>
      </c>
      <c r="AF97" s="134">
        <f t="shared" si="25"/>
        <v>12</v>
      </c>
      <c r="AG97" s="135">
        <f t="shared" si="26"/>
        <v>108.1</v>
      </c>
      <c r="AH97" s="167">
        <f t="shared" si="27"/>
        <v>1107</v>
      </c>
      <c r="AI97" s="149"/>
      <c r="AJ97" s="133">
        <f t="shared" si="28"/>
        <v>247</v>
      </c>
      <c r="AK97" s="131">
        <f t="shared" si="29"/>
        <v>300</v>
      </c>
      <c r="AL97" s="131">
        <f t="shared" si="30"/>
        <v>278</v>
      </c>
      <c r="AM97" s="131">
        <f t="shared" si="31"/>
        <v>282</v>
      </c>
      <c r="AN97" s="136">
        <f t="shared" si="32"/>
        <v>218</v>
      </c>
      <c r="AO97" s="133">
        <f t="shared" si="33"/>
        <v>0</v>
      </c>
      <c r="AP97" s="131">
        <f t="shared" si="34"/>
        <v>0</v>
      </c>
      <c r="AQ97" s="131">
        <f t="shared" si="35"/>
        <v>0</v>
      </c>
      <c r="AR97" s="131">
        <f t="shared" si="36"/>
        <v>0</v>
      </c>
      <c r="AS97" s="136">
        <f t="shared" si="37"/>
        <v>0</v>
      </c>
      <c r="AT97" s="133">
        <f t="shared" si="38"/>
        <v>2</v>
      </c>
      <c r="AU97" s="131">
        <f t="shared" si="39"/>
        <v>3</v>
      </c>
      <c r="AV97" s="131">
        <f t="shared" si="40"/>
        <v>1</v>
      </c>
      <c r="AW97" s="131">
        <f t="shared" si="41"/>
        <v>1</v>
      </c>
      <c r="AX97" s="136">
        <f t="shared" si="42"/>
        <v>6</v>
      </c>
      <c r="AY97" s="133">
        <f t="shared" si="43"/>
        <v>16.899999999999999</v>
      </c>
      <c r="AZ97" s="131">
        <f t="shared" si="44"/>
        <v>43.7</v>
      </c>
      <c r="BA97" s="131">
        <f t="shared" si="45"/>
        <v>2.5</v>
      </c>
      <c r="BB97" s="131">
        <f t="shared" si="46"/>
        <v>19.5</v>
      </c>
      <c r="BC97" s="132">
        <f t="shared" si="47"/>
        <v>28</v>
      </c>
    </row>
    <row r="98" spans="1:55" x14ac:dyDescent="0.25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30">
        <v>0</v>
      </c>
      <c r="G98" s="131">
        <v>1</v>
      </c>
      <c r="H98" s="131">
        <v>1.7</v>
      </c>
      <c r="I98" s="132">
        <v>157</v>
      </c>
      <c r="J98" s="149"/>
      <c r="K98" s="133">
        <v>0</v>
      </c>
      <c r="L98" s="131">
        <v>0</v>
      </c>
      <c r="M98" s="131">
        <v>0</v>
      </c>
      <c r="N98" s="132">
        <v>0</v>
      </c>
      <c r="O98" s="149"/>
      <c r="P98" s="133">
        <v>0</v>
      </c>
      <c r="Q98" s="131">
        <v>0</v>
      </c>
      <c r="R98" s="131">
        <v>0</v>
      </c>
      <c r="S98" s="132">
        <v>0</v>
      </c>
      <c r="T98" s="149"/>
      <c r="U98" s="133">
        <v>0</v>
      </c>
      <c r="V98" s="131">
        <v>1</v>
      </c>
      <c r="W98" s="131">
        <v>17.5</v>
      </c>
      <c r="X98" s="132">
        <v>278</v>
      </c>
      <c r="Y98" s="149"/>
      <c r="Z98" s="133">
        <v>0</v>
      </c>
      <c r="AA98" s="131">
        <v>0</v>
      </c>
      <c r="AB98" s="131">
        <v>0</v>
      </c>
      <c r="AC98" s="132">
        <v>0</v>
      </c>
      <c r="AD98" s="149"/>
      <c r="AE98" s="153">
        <f t="shared" si="24"/>
        <v>0</v>
      </c>
      <c r="AF98" s="134">
        <f t="shared" si="25"/>
        <v>2</v>
      </c>
      <c r="AG98" s="135">
        <f t="shared" si="26"/>
        <v>19.2</v>
      </c>
      <c r="AH98" s="167">
        <f t="shared" si="27"/>
        <v>435</v>
      </c>
      <c r="AI98" s="149"/>
      <c r="AJ98" s="133">
        <f t="shared" si="28"/>
        <v>157</v>
      </c>
      <c r="AK98" s="131">
        <f t="shared" si="29"/>
        <v>0</v>
      </c>
      <c r="AL98" s="131">
        <f t="shared" si="30"/>
        <v>0</v>
      </c>
      <c r="AM98" s="131">
        <f t="shared" si="31"/>
        <v>278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1</v>
      </c>
      <c r="AU98" s="131">
        <f t="shared" si="39"/>
        <v>0</v>
      </c>
      <c r="AV98" s="131">
        <f t="shared" si="40"/>
        <v>0</v>
      </c>
      <c r="AW98" s="131">
        <f t="shared" si="41"/>
        <v>1</v>
      </c>
      <c r="AX98" s="136">
        <f t="shared" si="42"/>
        <v>0</v>
      </c>
      <c r="AY98" s="133">
        <f t="shared" si="43"/>
        <v>1.7</v>
      </c>
      <c r="AZ98" s="131">
        <f t="shared" si="44"/>
        <v>0</v>
      </c>
      <c r="BA98" s="131">
        <f t="shared" si="45"/>
        <v>0</v>
      </c>
      <c r="BB98" s="131">
        <f t="shared" si="46"/>
        <v>17.5</v>
      </c>
      <c r="BC98" s="132">
        <f t="shared" si="47"/>
        <v>0</v>
      </c>
    </row>
    <row r="99" spans="1:55" x14ac:dyDescent="0.25">
      <c r="A99" s="138" t="s">
        <v>593</v>
      </c>
      <c r="B99" s="131" t="s">
        <v>37</v>
      </c>
      <c r="C99" s="131" t="s">
        <v>246</v>
      </c>
      <c r="D99" s="131" t="s">
        <v>2050</v>
      </c>
      <c r="E99" s="132" t="s">
        <v>1311</v>
      </c>
      <c r="F99" s="130">
        <v>0</v>
      </c>
      <c r="G99" s="131">
        <v>1</v>
      </c>
      <c r="H99" s="131">
        <v>2.9</v>
      </c>
      <c r="I99" s="132">
        <v>169</v>
      </c>
      <c r="J99" s="149"/>
      <c r="K99" s="133">
        <v>0</v>
      </c>
      <c r="L99" s="131">
        <v>3</v>
      </c>
      <c r="M99" s="131">
        <v>41</v>
      </c>
      <c r="N99" s="132">
        <v>298</v>
      </c>
      <c r="O99" s="149"/>
      <c r="P99" s="133">
        <v>0</v>
      </c>
      <c r="Q99" s="131">
        <v>0</v>
      </c>
      <c r="R99" s="131">
        <v>0</v>
      </c>
      <c r="S99" s="132">
        <v>20</v>
      </c>
      <c r="T99" s="149"/>
      <c r="U99" s="133">
        <v>0</v>
      </c>
      <c r="V99" s="131">
        <v>1</v>
      </c>
      <c r="W99" s="131">
        <v>6.8</v>
      </c>
      <c r="X99" s="132">
        <v>265</v>
      </c>
      <c r="Y99" s="149"/>
      <c r="Z99" s="133">
        <v>0</v>
      </c>
      <c r="AA99" s="131">
        <v>1</v>
      </c>
      <c r="AB99" s="131">
        <v>9.1</v>
      </c>
      <c r="AC99" s="132">
        <v>162</v>
      </c>
      <c r="AD99" s="149"/>
      <c r="AE99" s="153">
        <f t="shared" si="24"/>
        <v>0</v>
      </c>
      <c r="AF99" s="134">
        <f t="shared" si="25"/>
        <v>6</v>
      </c>
      <c r="AG99" s="135">
        <f t="shared" si="26"/>
        <v>59.8</v>
      </c>
      <c r="AH99" s="167">
        <f t="shared" si="27"/>
        <v>894</v>
      </c>
      <c r="AI99" s="149"/>
      <c r="AJ99" s="133">
        <f t="shared" si="28"/>
        <v>169</v>
      </c>
      <c r="AK99" s="131">
        <f t="shared" si="29"/>
        <v>298</v>
      </c>
      <c r="AL99" s="131">
        <f t="shared" si="30"/>
        <v>20</v>
      </c>
      <c r="AM99" s="131">
        <f t="shared" si="31"/>
        <v>265</v>
      </c>
      <c r="AN99" s="136">
        <f t="shared" si="32"/>
        <v>162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1</v>
      </c>
      <c r="AU99" s="131">
        <f t="shared" si="39"/>
        <v>3</v>
      </c>
      <c r="AV99" s="131">
        <f t="shared" si="40"/>
        <v>0</v>
      </c>
      <c r="AW99" s="131">
        <f t="shared" si="41"/>
        <v>1</v>
      </c>
      <c r="AX99" s="136">
        <f t="shared" si="42"/>
        <v>1</v>
      </c>
      <c r="AY99" s="133">
        <f t="shared" si="43"/>
        <v>2.9</v>
      </c>
      <c r="AZ99" s="131">
        <f t="shared" si="44"/>
        <v>41</v>
      </c>
      <c r="BA99" s="131">
        <f t="shared" si="45"/>
        <v>0</v>
      </c>
      <c r="BB99" s="131">
        <f t="shared" si="46"/>
        <v>6.8</v>
      </c>
      <c r="BC99" s="132">
        <f t="shared" si="47"/>
        <v>9.1</v>
      </c>
    </row>
    <row r="100" spans="1:55" x14ac:dyDescent="0.25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30">
        <v>0</v>
      </c>
      <c r="G100" s="131">
        <v>0</v>
      </c>
      <c r="H100" s="131">
        <v>0</v>
      </c>
      <c r="I100" s="132">
        <v>0</v>
      </c>
      <c r="J100" s="149"/>
      <c r="K100" s="133">
        <v>0</v>
      </c>
      <c r="L100" s="131">
        <v>0</v>
      </c>
      <c r="M100" s="131">
        <v>0</v>
      </c>
      <c r="N100" s="132">
        <v>0</v>
      </c>
      <c r="O100" s="149"/>
      <c r="P100" s="133">
        <v>0</v>
      </c>
      <c r="Q100" s="131">
        <v>0</v>
      </c>
      <c r="R100" s="131">
        <v>0</v>
      </c>
      <c r="S100" s="132">
        <v>0</v>
      </c>
      <c r="T100" s="149"/>
      <c r="U100" s="133">
        <v>0</v>
      </c>
      <c r="V100" s="131">
        <v>0</v>
      </c>
      <c r="W100" s="131">
        <v>0</v>
      </c>
      <c r="X100" s="132">
        <v>0</v>
      </c>
      <c r="Y100" s="149"/>
      <c r="Z100" s="133">
        <v>0</v>
      </c>
      <c r="AA100" s="131">
        <v>0</v>
      </c>
      <c r="AB100" s="131">
        <v>0</v>
      </c>
      <c r="AC100" s="132">
        <v>0</v>
      </c>
      <c r="AD100" s="149"/>
      <c r="AE100" s="153">
        <f t="shared" si="24"/>
        <v>0</v>
      </c>
      <c r="AF100" s="134">
        <f t="shared" si="25"/>
        <v>0</v>
      </c>
      <c r="AG100" s="135">
        <f t="shared" si="26"/>
        <v>0</v>
      </c>
      <c r="AH100" s="167">
        <f t="shared" si="27"/>
        <v>0</v>
      </c>
      <c r="AI100" s="149"/>
      <c r="AJ100" s="133">
        <f t="shared" si="28"/>
        <v>0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0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0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x14ac:dyDescent="0.25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30">
        <v>0</v>
      </c>
      <c r="G101" s="131">
        <v>0</v>
      </c>
      <c r="H101" s="131">
        <v>0</v>
      </c>
      <c r="I101" s="132">
        <v>0</v>
      </c>
      <c r="J101" s="149"/>
      <c r="K101" s="133">
        <v>0</v>
      </c>
      <c r="L101" s="131">
        <v>0</v>
      </c>
      <c r="M101" s="131">
        <v>0</v>
      </c>
      <c r="N101" s="132">
        <v>0</v>
      </c>
      <c r="O101" s="149"/>
      <c r="P101" s="133">
        <v>0</v>
      </c>
      <c r="Q101" s="131">
        <v>0</v>
      </c>
      <c r="R101" s="131">
        <v>0</v>
      </c>
      <c r="S101" s="132">
        <v>0</v>
      </c>
      <c r="T101" s="149"/>
      <c r="U101" s="133">
        <v>0</v>
      </c>
      <c r="V101" s="131">
        <v>0</v>
      </c>
      <c r="W101" s="131">
        <v>0</v>
      </c>
      <c r="X101" s="132">
        <v>0</v>
      </c>
      <c r="Y101" s="149"/>
      <c r="Z101" s="133">
        <v>0</v>
      </c>
      <c r="AA101" s="131">
        <v>0</v>
      </c>
      <c r="AB101" s="131">
        <v>0</v>
      </c>
      <c r="AC101" s="132">
        <v>0</v>
      </c>
      <c r="AD101" s="149"/>
      <c r="AE101" s="153">
        <f t="shared" si="24"/>
        <v>0</v>
      </c>
      <c r="AF101" s="134">
        <f t="shared" si="25"/>
        <v>0</v>
      </c>
      <c r="AG101" s="135">
        <f t="shared" si="26"/>
        <v>0</v>
      </c>
      <c r="AH101" s="167">
        <f t="shared" si="27"/>
        <v>0</v>
      </c>
      <c r="AI101" s="149"/>
      <c r="AJ101" s="133">
        <f t="shared" si="28"/>
        <v>0</v>
      </c>
      <c r="AK101" s="131">
        <f t="shared" si="29"/>
        <v>0</v>
      </c>
      <c r="AL101" s="131">
        <f t="shared" si="30"/>
        <v>0</v>
      </c>
      <c r="AM101" s="131">
        <f t="shared" si="31"/>
        <v>0</v>
      </c>
      <c r="AN101" s="136">
        <f t="shared" si="32"/>
        <v>0</v>
      </c>
      <c r="AO101" s="133">
        <f t="shared" si="33"/>
        <v>0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0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0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x14ac:dyDescent="0.25">
      <c r="A102" s="138" t="s">
        <v>596</v>
      </c>
      <c r="B102" s="131" t="s">
        <v>43</v>
      </c>
      <c r="C102" s="131" t="s">
        <v>251</v>
      </c>
      <c r="D102" s="131" t="s">
        <v>2118</v>
      </c>
      <c r="E102" s="132" t="s">
        <v>1314</v>
      </c>
      <c r="F102" s="130">
        <v>0</v>
      </c>
      <c r="G102" s="131">
        <v>2</v>
      </c>
      <c r="H102" s="131">
        <v>16.7</v>
      </c>
      <c r="I102" s="132">
        <v>246</v>
      </c>
      <c r="J102" s="149"/>
      <c r="K102" s="133">
        <v>0</v>
      </c>
      <c r="L102" s="131">
        <v>1</v>
      </c>
      <c r="M102" s="131">
        <v>16.600000000000001</v>
      </c>
      <c r="N102" s="132">
        <v>280</v>
      </c>
      <c r="O102" s="149"/>
      <c r="P102" s="133">
        <v>0</v>
      </c>
      <c r="Q102" s="131">
        <v>1</v>
      </c>
      <c r="R102" s="131">
        <v>6.8</v>
      </c>
      <c r="S102" s="132">
        <v>293</v>
      </c>
      <c r="T102" s="149"/>
      <c r="U102" s="133">
        <v>0</v>
      </c>
      <c r="V102" s="131">
        <v>0</v>
      </c>
      <c r="W102" s="131">
        <v>0</v>
      </c>
      <c r="X102" s="132">
        <v>20</v>
      </c>
      <c r="Y102" s="149"/>
      <c r="Z102" s="133">
        <v>0</v>
      </c>
      <c r="AA102" s="131">
        <v>10</v>
      </c>
      <c r="AB102" s="131">
        <v>56.800000000000004</v>
      </c>
      <c r="AC102" s="132">
        <v>269</v>
      </c>
      <c r="AD102" s="149"/>
      <c r="AE102" s="153">
        <f t="shared" si="24"/>
        <v>0</v>
      </c>
      <c r="AF102" s="134">
        <f t="shared" si="25"/>
        <v>14</v>
      </c>
      <c r="AG102" s="135">
        <f t="shared" si="26"/>
        <v>96.899999999999991</v>
      </c>
      <c r="AH102" s="167">
        <f t="shared" si="27"/>
        <v>1088</v>
      </c>
      <c r="AI102" s="149"/>
      <c r="AJ102" s="133">
        <f t="shared" si="28"/>
        <v>246</v>
      </c>
      <c r="AK102" s="131">
        <f t="shared" si="29"/>
        <v>280</v>
      </c>
      <c r="AL102" s="131">
        <f t="shared" si="30"/>
        <v>293</v>
      </c>
      <c r="AM102" s="131">
        <f t="shared" si="31"/>
        <v>20</v>
      </c>
      <c r="AN102" s="136">
        <f t="shared" si="32"/>
        <v>269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2</v>
      </c>
      <c r="AU102" s="131">
        <f t="shared" si="39"/>
        <v>1</v>
      </c>
      <c r="AV102" s="131">
        <f t="shared" si="40"/>
        <v>1</v>
      </c>
      <c r="AW102" s="131">
        <f t="shared" si="41"/>
        <v>0</v>
      </c>
      <c r="AX102" s="136">
        <f t="shared" si="42"/>
        <v>10</v>
      </c>
      <c r="AY102" s="133">
        <f t="shared" si="43"/>
        <v>16.7</v>
      </c>
      <c r="AZ102" s="131">
        <f t="shared" si="44"/>
        <v>16.600000000000001</v>
      </c>
      <c r="BA102" s="131">
        <f t="shared" si="45"/>
        <v>6.8</v>
      </c>
      <c r="BB102" s="131">
        <f t="shared" si="46"/>
        <v>0</v>
      </c>
      <c r="BC102" s="132">
        <f t="shared" si="47"/>
        <v>56.800000000000004</v>
      </c>
    </row>
    <row r="103" spans="1:55" x14ac:dyDescent="0.25">
      <c r="A103" s="138" t="s">
        <v>597</v>
      </c>
      <c r="B103" s="131" t="s">
        <v>2047</v>
      </c>
      <c r="C103" s="131" t="s">
        <v>356</v>
      </c>
      <c r="D103" s="131" t="s">
        <v>355</v>
      </c>
      <c r="E103" s="132" t="s">
        <v>1311</v>
      </c>
      <c r="F103" s="130">
        <v>0</v>
      </c>
      <c r="G103" s="131">
        <v>1</v>
      </c>
      <c r="H103" s="131">
        <v>1.7</v>
      </c>
      <c r="I103" s="132">
        <v>157</v>
      </c>
      <c r="J103" s="149"/>
      <c r="K103" s="133">
        <v>0</v>
      </c>
      <c r="L103" s="131">
        <v>1</v>
      </c>
      <c r="M103" s="131">
        <v>17.399999999999999</v>
      </c>
      <c r="N103" s="132">
        <v>282</v>
      </c>
      <c r="O103" s="149"/>
      <c r="P103" s="133">
        <v>0</v>
      </c>
      <c r="Q103" s="131">
        <v>0</v>
      </c>
      <c r="R103" s="131">
        <v>0</v>
      </c>
      <c r="S103" s="132">
        <v>0</v>
      </c>
      <c r="T103" s="149"/>
      <c r="U103" s="133">
        <v>0</v>
      </c>
      <c r="V103" s="131">
        <v>0</v>
      </c>
      <c r="W103" s="131">
        <v>0</v>
      </c>
      <c r="X103" s="132">
        <v>20</v>
      </c>
      <c r="Y103" s="149"/>
      <c r="Z103" s="133">
        <v>0</v>
      </c>
      <c r="AA103" s="131">
        <v>5</v>
      </c>
      <c r="AB103" s="131">
        <v>62.999999999999993</v>
      </c>
      <c r="AC103" s="132">
        <v>275</v>
      </c>
      <c r="AD103" s="149"/>
      <c r="AE103" s="153">
        <f t="shared" si="24"/>
        <v>0</v>
      </c>
      <c r="AF103" s="134">
        <f t="shared" si="25"/>
        <v>7</v>
      </c>
      <c r="AG103" s="135">
        <f t="shared" si="26"/>
        <v>82.1</v>
      </c>
      <c r="AH103" s="167">
        <f t="shared" si="27"/>
        <v>734</v>
      </c>
      <c r="AI103" s="149"/>
      <c r="AJ103" s="133">
        <f t="shared" si="28"/>
        <v>157</v>
      </c>
      <c r="AK103" s="131">
        <f t="shared" si="29"/>
        <v>282</v>
      </c>
      <c r="AL103" s="131">
        <f t="shared" si="30"/>
        <v>0</v>
      </c>
      <c r="AM103" s="131">
        <f t="shared" si="31"/>
        <v>20</v>
      </c>
      <c r="AN103" s="136">
        <f t="shared" si="32"/>
        <v>275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1</v>
      </c>
      <c r="AU103" s="131">
        <f t="shared" si="39"/>
        <v>1</v>
      </c>
      <c r="AV103" s="131">
        <f t="shared" si="40"/>
        <v>0</v>
      </c>
      <c r="AW103" s="131">
        <f t="shared" si="41"/>
        <v>0</v>
      </c>
      <c r="AX103" s="136">
        <f t="shared" si="42"/>
        <v>5</v>
      </c>
      <c r="AY103" s="133">
        <f t="shared" si="43"/>
        <v>1.7</v>
      </c>
      <c r="AZ103" s="131">
        <f t="shared" si="44"/>
        <v>17.399999999999999</v>
      </c>
      <c r="BA103" s="131">
        <f t="shared" si="45"/>
        <v>0</v>
      </c>
      <c r="BB103" s="131">
        <f t="shared" si="46"/>
        <v>0</v>
      </c>
      <c r="BC103" s="132">
        <f t="shared" si="47"/>
        <v>62.999999999999993</v>
      </c>
    </row>
    <row r="104" spans="1:55" x14ac:dyDescent="0.25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30">
        <v>0</v>
      </c>
      <c r="G104" s="131">
        <v>0</v>
      </c>
      <c r="H104" s="131">
        <v>0</v>
      </c>
      <c r="I104" s="132">
        <v>0</v>
      </c>
      <c r="J104" s="149"/>
      <c r="K104" s="133">
        <v>0</v>
      </c>
      <c r="L104" s="131">
        <v>0</v>
      </c>
      <c r="M104" s="131">
        <v>0</v>
      </c>
      <c r="N104" s="132">
        <v>0</v>
      </c>
      <c r="O104" s="149"/>
      <c r="P104" s="133">
        <v>0</v>
      </c>
      <c r="Q104" s="131">
        <v>0</v>
      </c>
      <c r="R104" s="131">
        <v>0</v>
      </c>
      <c r="S104" s="132">
        <v>0</v>
      </c>
      <c r="T104" s="149"/>
      <c r="U104" s="133">
        <v>0</v>
      </c>
      <c r="V104" s="131">
        <v>0</v>
      </c>
      <c r="W104" s="131">
        <v>0</v>
      </c>
      <c r="X104" s="132">
        <v>0</v>
      </c>
      <c r="Y104" s="149"/>
      <c r="Z104" s="133">
        <v>0</v>
      </c>
      <c r="AA104" s="131">
        <v>0</v>
      </c>
      <c r="AB104" s="131">
        <v>0</v>
      </c>
      <c r="AC104" s="132">
        <v>0</v>
      </c>
      <c r="AD104" s="149"/>
      <c r="AE104" s="153">
        <f t="shared" si="24"/>
        <v>0</v>
      </c>
      <c r="AF104" s="134">
        <f t="shared" si="25"/>
        <v>0</v>
      </c>
      <c r="AG104" s="135">
        <f t="shared" si="26"/>
        <v>0</v>
      </c>
      <c r="AH104" s="167">
        <f t="shared" si="27"/>
        <v>0</v>
      </c>
      <c r="AI104" s="149"/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x14ac:dyDescent="0.25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30">
        <v>0</v>
      </c>
      <c r="G105" s="131">
        <v>0</v>
      </c>
      <c r="H105" s="131">
        <v>0</v>
      </c>
      <c r="I105" s="132">
        <v>0</v>
      </c>
      <c r="J105" s="149"/>
      <c r="K105" s="133">
        <v>0</v>
      </c>
      <c r="L105" s="131">
        <v>0</v>
      </c>
      <c r="M105" s="131">
        <v>0</v>
      </c>
      <c r="N105" s="132">
        <v>0</v>
      </c>
      <c r="O105" s="149"/>
      <c r="P105" s="133">
        <v>0</v>
      </c>
      <c r="Q105" s="131">
        <v>0</v>
      </c>
      <c r="R105" s="131">
        <v>0</v>
      </c>
      <c r="S105" s="132">
        <v>0</v>
      </c>
      <c r="T105" s="149"/>
      <c r="U105" s="133">
        <v>0</v>
      </c>
      <c r="V105" s="131">
        <v>0</v>
      </c>
      <c r="W105" s="131">
        <v>0</v>
      </c>
      <c r="X105" s="132">
        <v>0</v>
      </c>
      <c r="Y105" s="149"/>
      <c r="Z105" s="133">
        <v>0</v>
      </c>
      <c r="AA105" s="131">
        <v>0</v>
      </c>
      <c r="AB105" s="131">
        <v>0</v>
      </c>
      <c r="AC105" s="132">
        <v>0</v>
      </c>
      <c r="AD105" s="149"/>
      <c r="AE105" s="153">
        <f t="shared" si="24"/>
        <v>0</v>
      </c>
      <c r="AF105" s="134">
        <f t="shared" si="25"/>
        <v>0</v>
      </c>
      <c r="AG105" s="135">
        <f t="shared" si="26"/>
        <v>0</v>
      </c>
      <c r="AH105" s="167">
        <f t="shared" si="27"/>
        <v>0</v>
      </c>
      <c r="AI105" s="149"/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x14ac:dyDescent="0.25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30">
        <v>0</v>
      </c>
      <c r="G106" s="131">
        <v>0</v>
      </c>
      <c r="H106" s="131">
        <v>0</v>
      </c>
      <c r="I106" s="132">
        <v>0</v>
      </c>
      <c r="J106" s="149"/>
      <c r="K106" s="133">
        <v>0</v>
      </c>
      <c r="L106" s="131">
        <v>0</v>
      </c>
      <c r="M106" s="131">
        <v>0</v>
      </c>
      <c r="N106" s="132">
        <v>0</v>
      </c>
      <c r="O106" s="149"/>
      <c r="P106" s="133">
        <v>0</v>
      </c>
      <c r="Q106" s="131">
        <v>0</v>
      </c>
      <c r="R106" s="131">
        <v>0</v>
      </c>
      <c r="S106" s="132">
        <v>0</v>
      </c>
      <c r="T106" s="149"/>
      <c r="U106" s="133">
        <v>0</v>
      </c>
      <c r="V106" s="131">
        <v>0</v>
      </c>
      <c r="W106" s="131">
        <v>0</v>
      </c>
      <c r="X106" s="132">
        <v>0</v>
      </c>
      <c r="Y106" s="149"/>
      <c r="Z106" s="133">
        <v>0</v>
      </c>
      <c r="AA106" s="131">
        <v>0</v>
      </c>
      <c r="AB106" s="131">
        <v>0</v>
      </c>
      <c r="AC106" s="132">
        <v>0</v>
      </c>
      <c r="AD106" s="149"/>
      <c r="AE106" s="153">
        <f t="shared" si="24"/>
        <v>0</v>
      </c>
      <c r="AF106" s="134">
        <f t="shared" si="25"/>
        <v>0</v>
      </c>
      <c r="AG106" s="135">
        <f t="shared" si="26"/>
        <v>0</v>
      </c>
      <c r="AH106" s="167">
        <f t="shared" si="27"/>
        <v>0</v>
      </c>
      <c r="AI106" s="149"/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x14ac:dyDescent="0.25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30">
        <v>0</v>
      </c>
      <c r="G107" s="131">
        <v>0</v>
      </c>
      <c r="H107" s="131">
        <v>0</v>
      </c>
      <c r="I107" s="132">
        <v>0</v>
      </c>
      <c r="J107" s="149"/>
      <c r="K107" s="133">
        <v>0</v>
      </c>
      <c r="L107" s="131">
        <v>0</v>
      </c>
      <c r="M107" s="131">
        <v>0</v>
      </c>
      <c r="N107" s="132">
        <v>0</v>
      </c>
      <c r="O107" s="149"/>
      <c r="P107" s="133">
        <v>0</v>
      </c>
      <c r="Q107" s="131">
        <v>0</v>
      </c>
      <c r="R107" s="131">
        <v>0</v>
      </c>
      <c r="S107" s="132">
        <v>0</v>
      </c>
      <c r="T107" s="149"/>
      <c r="U107" s="133">
        <v>0</v>
      </c>
      <c r="V107" s="131">
        <v>0</v>
      </c>
      <c r="W107" s="131">
        <v>0</v>
      </c>
      <c r="X107" s="132">
        <v>0</v>
      </c>
      <c r="Y107" s="149"/>
      <c r="Z107" s="133">
        <v>0</v>
      </c>
      <c r="AA107" s="131">
        <v>0</v>
      </c>
      <c r="AB107" s="131">
        <v>0</v>
      </c>
      <c r="AC107" s="132">
        <v>0</v>
      </c>
      <c r="AD107" s="149"/>
      <c r="AE107" s="153">
        <f t="shared" si="24"/>
        <v>0</v>
      </c>
      <c r="AF107" s="134">
        <f t="shared" si="25"/>
        <v>0</v>
      </c>
      <c r="AG107" s="135">
        <f t="shared" si="26"/>
        <v>0</v>
      </c>
      <c r="AH107" s="167">
        <f t="shared" si="27"/>
        <v>0</v>
      </c>
      <c r="AI107" s="149"/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x14ac:dyDescent="0.25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30">
        <v>0</v>
      </c>
      <c r="G108" s="131">
        <v>0</v>
      </c>
      <c r="H108" s="131">
        <v>0</v>
      </c>
      <c r="I108" s="132">
        <v>0</v>
      </c>
      <c r="J108" s="149"/>
      <c r="K108" s="133">
        <v>0</v>
      </c>
      <c r="L108" s="131">
        <v>0</v>
      </c>
      <c r="M108" s="131">
        <v>0</v>
      </c>
      <c r="N108" s="132">
        <v>0</v>
      </c>
      <c r="O108" s="149"/>
      <c r="P108" s="133">
        <v>0</v>
      </c>
      <c r="Q108" s="131">
        <v>0</v>
      </c>
      <c r="R108" s="131">
        <v>0</v>
      </c>
      <c r="S108" s="132">
        <v>0</v>
      </c>
      <c r="T108" s="149"/>
      <c r="U108" s="133">
        <v>0</v>
      </c>
      <c r="V108" s="131">
        <v>0</v>
      </c>
      <c r="W108" s="131">
        <v>0</v>
      </c>
      <c r="X108" s="132">
        <v>0</v>
      </c>
      <c r="Y108" s="149"/>
      <c r="Z108" s="133">
        <v>0</v>
      </c>
      <c r="AA108" s="131">
        <v>0</v>
      </c>
      <c r="AB108" s="131">
        <v>0</v>
      </c>
      <c r="AC108" s="132">
        <v>0</v>
      </c>
      <c r="AD108" s="149"/>
      <c r="AE108" s="153">
        <f t="shared" si="24"/>
        <v>0</v>
      </c>
      <c r="AF108" s="134">
        <f t="shared" si="25"/>
        <v>0</v>
      </c>
      <c r="AG108" s="135">
        <f t="shared" si="26"/>
        <v>0</v>
      </c>
      <c r="AH108" s="167">
        <f t="shared" si="27"/>
        <v>0</v>
      </c>
      <c r="AI108" s="149"/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x14ac:dyDescent="0.25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30">
        <v>0</v>
      </c>
      <c r="G109" s="131">
        <v>1</v>
      </c>
      <c r="H109" s="131">
        <v>6.4</v>
      </c>
      <c r="I109" s="132">
        <v>191</v>
      </c>
      <c r="J109" s="149"/>
      <c r="K109" s="133">
        <v>0</v>
      </c>
      <c r="L109" s="131">
        <v>0</v>
      </c>
      <c r="M109" s="131">
        <v>0</v>
      </c>
      <c r="N109" s="132">
        <v>20</v>
      </c>
      <c r="O109" s="149"/>
      <c r="P109" s="133">
        <v>1</v>
      </c>
      <c r="Q109" s="131">
        <v>0</v>
      </c>
      <c r="R109" s="131">
        <v>1</v>
      </c>
      <c r="S109" s="132">
        <v>252</v>
      </c>
      <c r="T109" s="149"/>
      <c r="U109" s="133">
        <v>1</v>
      </c>
      <c r="V109" s="131">
        <v>0</v>
      </c>
      <c r="W109" s="131">
        <v>1.6</v>
      </c>
      <c r="X109" s="132">
        <v>249</v>
      </c>
      <c r="Y109" s="149"/>
      <c r="Z109" s="133">
        <v>0</v>
      </c>
      <c r="AA109" s="131">
        <v>2</v>
      </c>
      <c r="AB109" s="131">
        <v>11.700000000000001</v>
      </c>
      <c r="AC109" s="132">
        <v>175</v>
      </c>
      <c r="AD109" s="149"/>
      <c r="AE109" s="153">
        <f t="shared" si="24"/>
        <v>3</v>
      </c>
      <c r="AF109" s="134">
        <f t="shared" si="25"/>
        <v>3</v>
      </c>
      <c r="AG109" s="135">
        <f t="shared" si="26"/>
        <v>20.700000000000003</v>
      </c>
      <c r="AH109" s="167">
        <f t="shared" si="27"/>
        <v>867</v>
      </c>
      <c r="AI109" s="149"/>
      <c r="AJ109" s="133">
        <f t="shared" si="28"/>
        <v>191</v>
      </c>
      <c r="AK109" s="131">
        <f t="shared" si="29"/>
        <v>20</v>
      </c>
      <c r="AL109" s="131">
        <f t="shared" si="30"/>
        <v>252</v>
      </c>
      <c r="AM109" s="131">
        <f t="shared" si="31"/>
        <v>249</v>
      </c>
      <c r="AN109" s="136">
        <f t="shared" si="32"/>
        <v>175</v>
      </c>
      <c r="AO109" s="133">
        <f t="shared" si="33"/>
        <v>0</v>
      </c>
      <c r="AP109" s="131">
        <f t="shared" si="34"/>
        <v>0</v>
      </c>
      <c r="AQ109" s="131">
        <f t="shared" si="35"/>
        <v>1</v>
      </c>
      <c r="AR109" s="131">
        <f t="shared" si="36"/>
        <v>1</v>
      </c>
      <c r="AS109" s="136">
        <f t="shared" si="37"/>
        <v>1</v>
      </c>
      <c r="AT109" s="133">
        <f t="shared" si="38"/>
        <v>1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2</v>
      </c>
      <c r="AY109" s="133">
        <f t="shared" si="43"/>
        <v>6.4</v>
      </c>
      <c r="AZ109" s="131">
        <f t="shared" si="44"/>
        <v>0</v>
      </c>
      <c r="BA109" s="131">
        <f t="shared" si="45"/>
        <v>1</v>
      </c>
      <c r="BB109" s="131">
        <f t="shared" si="46"/>
        <v>1.6</v>
      </c>
      <c r="BC109" s="132">
        <f t="shared" si="47"/>
        <v>11.700000000000001</v>
      </c>
    </row>
    <row r="110" spans="1:55" x14ac:dyDescent="0.25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30">
        <v>0</v>
      </c>
      <c r="G110" s="131">
        <v>0</v>
      </c>
      <c r="H110" s="131">
        <v>0</v>
      </c>
      <c r="I110" s="132">
        <v>0</v>
      </c>
      <c r="J110" s="149"/>
      <c r="K110" s="133">
        <v>3</v>
      </c>
      <c r="L110" s="131">
        <v>0</v>
      </c>
      <c r="M110" s="131">
        <v>2.5</v>
      </c>
      <c r="N110" s="132">
        <v>252</v>
      </c>
      <c r="O110" s="149"/>
      <c r="P110" s="133">
        <v>0</v>
      </c>
      <c r="Q110" s="131">
        <v>0</v>
      </c>
      <c r="R110" s="131">
        <v>0</v>
      </c>
      <c r="S110" s="132">
        <v>0</v>
      </c>
      <c r="T110" s="149"/>
      <c r="U110" s="133">
        <v>0</v>
      </c>
      <c r="V110" s="131">
        <v>0</v>
      </c>
      <c r="W110" s="131">
        <v>0</v>
      </c>
      <c r="X110" s="132">
        <v>20</v>
      </c>
      <c r="Y110" s="149"/>
      <c r="Z110" s="133">
        <v>0</v>
      </c>
      <c r="AA110" s="131">
        <v>1</v>
      </c>
      <c r="AB110" s="131">
        <v>15.5</v>
      </c>
      <c r="AC110" s="132">
        <v>185</v>
      </c>
      <c r="AD110" s="149"/>
      <c r="AE110" s="153">
        <f t="shared" si="24"/>
        <v>3</v>
      </c>
      <c r="AF110" s="134">
        <f t="shared" si="25"/>
        <v>1</v>
      </c>
      <c r="AG110" s="135">
        <f t="shared" si="26"/>
        <v>18</v>
      </c>
      <c r="AH110" s="167">
        <f t="shared" si="27"/>
        <v>457</v>
      </c>
      <c r="AI110" s="149"/>
      <c r="AJ110" s="133">
        <f t="shared" si="28"/>
        <v>0</v>
      </c>
      <c r="AK110" s="131">
        <f t="shared" si="29"/>
        <v>252</v>
      </c>
      <c r="AL110" s="131">
        <f t="shared" si="30"/>
        <v>0</v>
      </c>
      <c r="AM110" s="131">
        <f t="shared" si="31"/>
        <v>20</v>
      </c>
      <c r="AN110" s="136">
        <f t="shared" si="32"/>
        <v>185</v>
      </c>
      <c r="AO110" s="133">
        <f t="shared" si="33"/>
        <v>0</v>
      </c>
      <c r="AP110" s="131">
        <f t="shared" si="34"/>
        <v>3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0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1</v>
      </c>
      <c r="AY110" s="133">
        <f t="shared" si="43"/>
        <v>0</v>
      </c>
      <c r="AZ110" s="131">
        <f t="shared" si="44"/>
        <v>2.5</v>
      </c>
      <c r="BA110" s="131">
        <f t="shared" si="45"/>
        <v>0</v>
      </c>
      <c r="BB110" s="131">
        <f t="shared" si="46"/>
        <v>0</v>
      </c>
      <c r="BC110" s="132">
        <f t="shared" si="47"/>
        <v>15.5</v>
      </c>
    </row>
    <row r="111" spans="1:55" x14ac:dyDescent="0.25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1314</v>
      </c>
      <c r="F111" s="130">
        <v>0</v>
      </c>
      <c r="G111" s="131">
        <v>0</v>
      </c>
      <c r="H111" s="131">
        <v>0</v>
      </c>
      <c r="I111" s="132">
        <v>0</v>
      </c>
      <c r="J111" s="149"/>
      <c r="K111" s="133">
        <v>0</v>
      </c>
      <c r="L111" s="131">
        <v>0</v>
      </c>
      <c r="M111" s="131">
        <v>0</v>
      </c>
      <c r="N111" s="132">
        <v>0</v>
      </c>
      <c r="O111" s="149"/>
      <c r="P111" s="133">
        <v>0</v>
      </c>
      <c r="Q111" s="131">
        <v>0</v>
      </c>
      <c r="R111" s="131">
        <v>0</v>
      </c>
      <c r="S111" s="132">
        <v>0</v>
      </c>
      <c r="T111" s="149"/>
      <c r="U111" s="133">
        <v>0</v>
      </c>
      <c r="V111" s="131">
        <v>0</v>
      </c>
      <c r="W111" s="131">
        <v>0</v>
      </c>
      <c r="X111" s="132">
        <v>0</v>
      </c>
      <c r="Y111" s="149"/>
      <c r="Z111" s="133">
        <v>0</v>
      </c>
      <c r="AA111" s="131">
        <v>0</v>
      </c>
      <c r="AB111" s="131">
        <v>0</v>
      </c>
      <c r="AC111" s="132">
        <v>0</v>
      </c>
      <c r="AD111" s="149"/>
      <c r="AE111" s="153">
        <f t="shared" si="24"/>
        <v>0</v>
      </c>
      <c r="AF111" s="134">
        <f t="shared" si="25"/>
        <v>0</v>
      </c>
      <c r="AG111" s="135">
        <f t="shared" si="26"/>
        <v>0</v>
      </c>
      <c r="AH111" s="167">
        <f t="shared" si="27"/>
        <v>0</v>
      </c>
      <c r="AI111" s="149"/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x14ac:dyDescent="0.25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1311</v>
      </c>
      <c r="F112" s="130">
        <v>0</v>
      </c>
      <c r="G112" s="131">
        <v>0</v>
      </c>
      <c r="H112" s="131">
        <v>0</v>
      </c>
      <c r="I112" s="132">
        <v>20</v>
      </c>
      <c r="J112" s="149"/>
      <c r="K112" s="133">
        <v>0</v>
      </c>
      <c r="L112" s="131">
        <v>0</v>
      </c>
      <c r="M112" s="131">
        <v>0</v>
      </c>
      <c r="N112" s="132">
        <v>0</v>
      </c>
      <c r="O112" s="149"/>
      <c r="P112" s="133">
        <v>0</v>
      </c>
      <c r="Q112" s="131">
        <v>0</v>
      </c>
      <c r="R112" s="131">
        <v>0</v>
      </c>
      <c r="S112" s="132">
        <v>0</v>
      </c>
      <c r="T112" s="149"/>
      <c r="U112" s="133">
        <v>0</v>
      </c>
      <c r="V112" s="131">
        <v>0</v>
      </c>
      <c r="W112" s="131">
        <v>0</v>
      </c>
      <c r="X112" s="132">
        <v>0</v>
      </c>
      <c r="Y112" s="149"/>
      <c r="Z112" s="133">
        <v>0</v>
      </c>
      <c r="AA112" s="131">
        <v>0</v>
      </c>
      <c r="AB112" s="131">
        <v>0</v>
      </c>
      <c r="AC112" s="132">
        <v>0</v>
      </c>
      <c r="AD112" s="149"/>
      <c r="AE112" s="153">
        <f t="shared" si="24"/>
        <v>0</v>
      </c>
      <c r="AF112" s="134">
        <f t="shared" si="25"/>
        <v>0</v>
      </c>
      <c r="AG112" s="135">
        <f t="shared" si="26"/>
        <v>0</v>
      </c>
      <c r="AH112" s="167">
        <f t="shared" si="27"/>
        <v>20</v>
      </c>
      <c r="AI112" s="149"/>
      <c r="AJ112" s="133">
        <f t="shared" si="28"/>
        <v>20</v>
      </c>
      <c r="AK112" s="131">
        <f t="shared" si="29"/>
        <v>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0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0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x14ac:dyDescent="0.25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30">
        <v>0</v>
      </c>
      <c r="G113" s="131">
        <v>0</v>
      </c>
      <c r="H113" s="131">
        <v>0</v>
      </c>
      <c r="I113" s="132">
        <v>0</v>
      </c>
      <c r="J113" s="149"/>
      <c r="K113" s="133">
        <v>0</v>
      </c>
      <c r="L113" s="131">
        <v>0</v>
      </c>
      <c r="M113" s="131">
        <v>0</v>
      </c>
      <c r="N113" s="132">
        <v>0</v>
      </c>
      <c r="O113" s="149"/>
      <c r="P113" s="133">
        <v>0</v>
      </c>
      <c r="Q113" s="131">
        <v>0</v>
      </c>
      <c r="R113" s="131">
        <v>0</v>
      </c>
      <c r="S113" s="132">
        <v>0</v>
      </c>
      <c r="T113" s="149"/>
      <c r="U113" s="133">
        <v>0</v>
      </c>
      <c r="V113" s="131">
        <v>0</v>
      </c>
      <c r="W113" s="131">
        <v>0</v>
      </c>
      <c r="X113" s="132">
        <v>0</v>
      </c>
      <c r="Y113" s="149"/>
      <c r="Z113" s="133">
        <v>0</v>
      </c>
      <c r="AA113" s="131">
        <v>0</v>
      </c>
      <c r="AB113" s="131">
        <v>0</v>
      </c>
      <c r="AC113" s="132">
        <v>0</v>
      </c>
      <c r="AD113" s="149"/>
      <c r="AE113" s="153">
        <f t="shared" si="24"/>
        <v>0</v>
      </c>
      <c r="AF113" s="134">
        <f t="shared" si="25"/>
        <v>0</v>
      </c>
      <c r="AG113" s="135">
        <f t="shared" si="26"/>
        <v>0</v>
      </c>
      <c r="AH113" s="167">
        <f t="shared" si="27"/>
        <v>0</v>
      </c>
      <c r="AI113" s="149"/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x14ac:dyDescent="0.25">
      <c r="A114" s="138" t="s">
        <v>608</v>
      </c>
      <c r="B114" s="131" t="s">
        <v>47</v>
      </c>
      <c r="C114" s="131" t="s">
        <v>101</v>
      </c>
      <c r="D114" s="131" t="s">
        <v>322</v>
      </c>
      <c r="E114" s="132" t="s">
        <v>1314</v>
      </c>
      <c r="F114" s="130">
        <v>0</v>
      </c>
      <c r="G114" s="131">
        <v>0</v>
      </c>
      <c r="H114" s="131">
        <v>0</v>
      </c>
      <c r="I114" s="132">
        <v>0</v>
      </c>
      <c r="J114" s="149"/>
      <c r="K114" s="133">
        <v>0</v>
      </c>
      <c r="L114" s="131">
        <v>0</v>
      </c>
      <c r="M114" s="131">
        <v>0</v>
      </c>
      <c r="N114" s="132">
        <v>0</v>
      </c>
      <c r="O114" s="149"/>
      <c r="P114" s="133">
        <v>0</v>
      </c>
      <c r="Q114" s="131">
        <v>0</v>
      </c>
      <c r="R114" s="131">
        <v>0</v>
      </c>
      <c r="S114" s="132">
        <v>0</v>
      </c>
      <c r="T114" s="149"/>
      <c r="U114" s="133">
        <v>0</v>
      </c>
      <c r="V114" s="131">
        <v>0</v>
      </c>
      <c r="W114" s="131">
        <v>0</v>
      </c>
      <c r="X114" s="132">
        <v>0</v>
      </c>
      <c r="Y114" s="149"/>
      <c r="Z114" s="133">
        <v>0</v>
      </c>
      <c r="AA114" s="131">
        <v>0</v>
      </c>
      <c r="AB114" s="131">
        <v>0</v>
      </c>
      <c r="AC114" s="132">
        <v>0</v>
      </c>
      <c r="AD114" s="149"/>
      <c r="AE114" s="153">
        <f t="shared" si="24"/>
        <v>0</v>
      </c>
      <c r="AF114" s="134">
        <f t="shared" si="25"/>
        <v>0</v>
      </c>
      <c r="AG114" s="135">
        <f t="shared" si="26"/>
        <v>0</v>
      </c>
      <c r="AH114" s="167">
        <f t="shared" si="27"/>
        <v>0</v>
      </c>
      <c r="AI114" s="149"/>
      <c r="AJ114" s="133">
        <f t="shared" si="28"/>
        <v>0</v>
      </c>
      <c r="AK114" s="131">
        <f t="shared" si="29"/>
        <v>0</v>
      </c>
      <c r="AL114" s="131">
        <f t="shared" si="30"/>
        <v>0</v>
      </c>
      <c r="AM114" s="131">
        <f t="shared" si="31"/>
        <v>0</v>
      </c>
      <c r="AN114" s="136">
        <f t="shared" si="32"/>
        <v>0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0</v>
      </c>
      <c r="AU114" s="131">
        <f t="shared" si="39"/>
        <v>0</v>
      </c>
      <c r="AV114" s="131">
        <f t="shared" si="40"/>
        <v>0</v>
      </c>
      <c r="AW114" s="131">
        <f t="shared" si="41"/>
        <v>0</v>
      </c>
      <c r="AX114" s="136">
        <f t="shared" si="42"/>
        <v>0</v>
      </c>
      <c r="AY114" s="133">
        <f t="shared" si="43"/>
        <v>0</v>
      </c>
      <c r="AZ114" s="131">
        <f t="shared" si="44"/>
        <v>0</v>
      </c>
      <c r="BA114" s="131">
        <f t="shared" si="45"/>
        <v>0</v>
      </c>
      <c r="BB114" s="131">
        <f t="shared" si="46"/>
        <v>0</v>
      </c>
      <c r="BC114" s="132">
        <f t="shared" si="47"/>
        <v>0</v>
      </c>
    </row>
    <row r="115" spans="1:55" x14ac:dyDescent="0.25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30">
        <v>0</v>
      </c>
      <c r="G115" s="131">
        <v>1</v>
      </c>
      <c r="H115" s="131">
        <v>10.7</v>
      </c>
      <c r="I115" s="132">
        <v>221</v>
      </c>
      <c r="J115" s="149"/>
      <c r="K115" s="133">
        <v>0</v>
      </c>
      <c r="L115" s="131">
        <v>1</v>
      </c>
      <c r="M115" s="131">
        <v>9.8000000000000007</v>
      </c>
      <c r="N115" s="132">
        <v>265</v>
      </c>
      <c r="O115" s="149"/>
      <c r="P115" s="133">
        <v>0</v>
      </c>
      <c r="Q115" s="131">
        <v>0</v>
      </c>
      <c r="R115" s="131">
        <v>0</v>
      </c>
      <c r="S115" s="132">
        <v>0</v>
      </c>
      <c r="T115" s="149"/>
      <c r="U115" s="133">
        <v>0</v>
      </c>
      <c r="V115" s="131">
        <v>0</v>
      </c>
      <c r="W115" s="131">
        <v>0</v>
      </c>
      <c r="X115" s="132">
        <v>20</v>
      </c>
      <c r="Y115" s="149"/>
      <c r="Z115" s="133">
        <v>0</v>
      </c>
      <c r="AA115" s="131">
        <v>1</v>
      </c>
      <c r="AB115" s="131">
        <v>5.8</v>
      </c>
      <c r="AC115" s="132">
        <v>144</v>
      </c>
      <c r="AD115" s="149"/>
      <c r="AE115" s="153">
        <f t="shared" si="24"/>
        <v>0</v>
      </c>
      <c r="AF115" s="134">
        <f t="shared" si="25"/>
        <v>3</v>
      </c>
      <c r="AG115" s="135">
        <f t="shared" si="26"/>
        <v>26.3</v>
      </c>
      <c r="AH115" s="167">
        <f t="shared" si="27"/>
        <v>650</v>
      </c>
      <c r="AI115" s="149"/>
      <c r="AJ115" s="133">
        <f t="shared" si="28"/>
        <v>221</v>
      </c>
      <c r="AK115" s="131">
        <f t="shared" si="29"/>
        <v>265</v>
      </c>
      <c r="AL115" s="131">
        <f t="shared" si="30"/>
        <v>0</v>
      </c>
      <c r="AM115" s="131">
        <f t="shared" si="31"/>
        <v>20</v>
      </c>
      <c r="AN115" s="136">
        <f t="shared" si="32"/>
        <v>144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1</v>
      </c>
      <c r="AU115" s="131">
        <f t="shared" si="39"/>
        <v>1</v>
      </c>
      <c r="AV115" s="131">
        <f t="shared" si="40"/>
        <v>0</v>
      </c>
      <c r="AW115" s="131">
        <f t="shared" si="41"/>
        <v>0</v>
      </c>
      <c r="AX115" s="136">
        <f t="shared" si="42"/>
        <v>1</v>
      </c>
      <c r="AY115" s="133">
        <f t="shared" si="43"/>
        <v>10.7</v>
      </c>
      <c r="AZ115" s="131">
        <f t="shared" si="44"/>
        <v>9.8000000000000007</v>
      </c>
      <c r="BA115" s="131">
        <f t="shared" si="45"/>
        <v>0</v>
      </c>
      <c r="BB115" s="131">
        <f t="shared" si="46"/>
        <v>0</v>
      </c>
      <c r="BC115" s="132">
        <f t="shared" si="47"/>
        <v>5.8</v>
      </c>
    </row>
    <row r="116" spans="1:55" x14ac:dyDescent="0.25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30">
        <v>0</v>
      </c>
      <c r="G116" s="131">
        <v>0</v>
      </c>
      <c r="H116" s="131">
        <v>0</v>
      </c>
      <c r="I116" s="132">
        <v>20</v>
      </c>
      <c r="J116" s="149"/>
      <c r="K116" s="133">
        <v>0</v>
      </c>
      <c r="L116" s="131">
        <v>0</v>
      </c>
      <c r="M116" s="131">
        <v>0</v>
      </c>
      <c r="N116" s="132">
        <v>20</v>
      </c>
      <c r="O116" s="149"/>
      <c r="P116" s="133">
        <v>0</v>
      </c>
      <c r="Q116" s="131">
        <v>0</v>
      </c>
      <c r="R116" s="131">
        <v>0</v>
      </c>
      <c r="S116" s="132">
        <v>20</v>
      </c>
      <c r="T116" s="149"/>
      <c r="U116" s="133">
        <v>1</v>
      </c>
      <c r="V116" s="131">
        <v>0</v>
      </c>
      <c r="W116" s="131">
        <v>1.9</v>
      </c>
      <c r="X116" s="132">
        <v>251</v>
      </c>
      <c r="Y116" s="149"/>
      <c r="Z116" s="133">
        <v>1</v>
      </c>
      <c r="AA116" s="131">
        <v>1</v>
      </c>
      <c r="AB116" s="131">
        <v>5.4</v>
      </c>
      <c r="AC116" s="132">
        <v>140</v>
      </c>
      <c r="AD116" s="149"/>
      <c r="AE116" s="153">
        <f t="shared" si="24"/>
        <v>2</v>
      </c>
      <c r="AF116" s="134">
        <f t="shared" si="25"/>
        <v>1</v>
      </c>
      <c r="AG116" s="135">
        <f t="shared" si="26"/>
        <v>7.3000000000000007</v>
      </c>
      <c r="AH116" s="167">
        <f t="shared" si="27"/>
        <v>431</v>
      </c>
      <c r="AI116" s="149"/>
      <c r="AJ116" s="133">
        <f t="shared" si="28"/>
        <v>20</v>
      </c>
      <c r="AK116" s="131">
        <f t="shared" si="29"/>
        <v>20</v>
      </c>
      <c r="AL116" s="131">
        <f t="shared" si="30"/>
        <v>20</v>
      </c>
      <c r="AM116" s="131">
        <f t="shared" si="31"/>
        <v>251</v>
      </c>
      <c r="AN116" s="136">
        <f t="shared" si="32"/>
        <v>140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1</v>
      </c>
      <c r="AS116" s="136">
        <f t="shared" si="37"/>
        <v>1</v>
      </c>
      <c r="AT116" s="133">
        <f t="shared" si="38"/>
        <v>0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1</v>
      </c>
      <c r="AY116" s="133">
        <f t="shared" si="43"/>
        <v>0</v>
      </c>
      <c r="AZ116" s="131">
        <f t="shared" si="44"/>
        <v>0</v>
      </c>
      <c r="BA116" s="131">
        <f t="shared" si="45"/>
        <v>0</v>
      </c>
      <c r="BB116" s="131">
        <f t="shared" si="46"/>
        <v>1.9</v>
      </c>
      <c r="BC116" s="132">
        <f t="shared" si="47"/>
        <v>5.4</v>
      </c>
    </row>
    <row r="117" spans="1:55" x14ac:dyDescent="0.25">
      <c r="A117" s="138" t="s">
        <v>611</v>
      </c>
      <c r="B117" s="131" t="s">
        <v>1383</v>
      </c>
      <c r="C117" s="131" t="s">
        <v>125</v>
      </c>
      <c r="D117" s="131" t="s">
        <v>962</v>
      </c>
      <c r="E117" s="132" t="s">
        <v>1311</v>
      </c>
      <c r="F117" s="130">
        <v>0</v>
      </c>
      <c r="G117" s="131">
        <v>0</v>
      </c>
      <c r="H117" s="131">
        <v>0</v>
      </c>
      <c r="I117" s="132">
        <v>0</v>
      </c>
      <c r="J117" s="149"/>
      <c r="K117" s="133">
        <v>0</v>
      </c>
      <c r="L117" s="131">
        <v>0</v>
      </c>
      <c r="M117" s="131">
        <v>0</v>
      </c>
      <c r="N117" s="132">
        <v>0</v>
      </c>
      <c r="O117" s="149"/>
      <c r="P117" s="133">
        <v>0</v>
      </c>
      <c r="Q117" s="131">
        <v>0</v>
      </c>
      <c r="R117" s="131">
        <v>0</v>
      </c>
      <c r="S117" s="132">
        <v>0</v>
      </c>
      <c r="T117" s="149"/>
      <c r="U117" s="133">
        <v>0</v>
      </c>
      <c r="V117" s="131">
        <v>0</v>
      </c>
      <c r="W117" s="131">
        <v>0</v>
      </c>
      <c r="X117" s="132">
        <v>0</v>
      </c>
      <c r="Y117" s="149"/>
      <c r="Z117" s="133">
        <v>0</v>
      </c>
      <c r="AA117" s="131">
        <v>0</v>
      </c>
      <c r="AB117" s="131">
        <v>0</v>
      </c>
      <c r="AC117" s="132">
        <v>0</v>
      </c>
      <c r="AD117" s="149"/>
      <c r="AE117" s="153">
        <f t="shared" si="24"/>
        <v>0</v>
      </c>
      <c r="AF117" s="134">
        <f t="shared" si="25"/>
        <v>0</v>
      </c>
      <c r="AG117" s="135">
        <f t="shared" si="26"/>
        <v>0</v>
      </c>
      <c r="AH117" s="167">
        <f t="shared" si="27"/>
        <v>0</v>
      </c>
      <c r="AI117" s="149"/>
      <c r="AJ117" s="133">
        <f t="shared" si="28"/>
        <v>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x14ac:dyDescent="0.25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30">
        <v>0</v>
      </c>
      <c r="G118" s="131">
        <v>0</v>
      </c>
      <c r="H118" s="131">
        <v>0</v>
      </c>
      <c r="I118" s="132">
        <v>0</v>
      </c>
      <c r="J118" s="149"/>
      <c r="K118" s="133">
        <v>0</v>
      </c>
      <c r="L118" s="131">
        <v>0</v>
      </c>
      <c r="M118" s="131">
        <v>0</v>
      </c>
      <c r="N118" s="132">
        <v>0</v>
      </c>
      <c r="O118" s="149"/>
      <c r="P118" s="133">
        <v>0</v>
      </c>
      <c r="Q118" s="131">
        <v>0</v>
      </c>
      <c r="R118" s="131">
        <v>0</v>
      </c>
      <c r="S118" s="132">
        <v>0</v>
      </c>
      <c r="T118" s="149"/>
      <c r="U118" s="133">
        <v>0</v>
      </c>
      <c r="V118" s="131">
        <v>0</v>
      </c>
      <c r="W118" s="131">
        <v>0</v>
      </c>
      <c r="X118" s="132">
        <v>0</v>
      </c>
      <c r="Y118" s="149"/>
      <c r="Z118" s="133">
        <v>0</v>
      </c>
      <c r="AA118" s="131">
        <v>0</v>
      </c>
      <c r="AB118" s="131">
        <v>0</v>
      </c>
      <c r="AC118" s="132">
        <v>0</v>
      </c>
      <c r="AD118" s="149"/>
      <c r="AE118" s="153">
        <f t="shared" si="24"/>
        <v>0</v>
      </c>
      <c r="AF118" s="134">
        <f t="shared" si="25"/>
        <v>0</v>
      </c>
      <c r="AG118" s="135">
        <f t="shared" si="26"/>
        <v>0</v>
      </c>
      <c r="AH118" s="167">
        <f t="shared" si="27"/>
        <v>0</v>
      </c>
      <c r="AI118" s="149"/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x14ac:dyDescent="0.25">
      <c r="A119" s="138" t="s">
        <v>613</v>
      </c>
      <c r="B119" s="131" t="s">
        <v>1383</v>
      </c>
      <c r="C119" s="131" t="s">
        <v>177</v>
      </c>
      <c r="D119" s="131" t="s">
        <v>383</v>
      </c>
      <c r="E119" s="132" t="s">
        <v>1314</v>
      </c>
      <c r="F119" s="130">
        <v>0</v>
      </c>
      <c r="G119" s="131">
        <v>0</v>
      </c>
      <c r="H119" s="131">
        <v>0</v>
      </c>
      <c r="I119" s="132">
        <v>0</v>
      </c>
      <c r="J119" s="149"/>
      <c r="K119" s="133">
        <v>0</v>
      </c>
      <c r="L119" s="131">
        <v>0</v>
      </c>
      <c r="M119" s="131">
        <v>0</v>
      </c>
      <c r="N119" s="132">
        <v>0</v>
      </c>
      <c r="O119" s="149"/>
      <c r="P119" s="133">
        <v>0</v>
      </c>
      <c r="Q119" s="131">
        <v>0</v>
      </c>
      <c r="R119" s="131">
        <v>0</v>
      </c>
      <c r="S119" s="132">
        <v>0</v>
      </c>
      <c r="T119" s="149"/>
      <c r="U119" s="133">
        <v>0</v>
      </c>
      <c r="V119" s="131">
        <v>0</v>
      </c>
      <c r="W119" s="131">
        <v>0</v>
      </c>
      <c r="X119" s="132">
        <v>0</v>
      </c>
      <c r="Y119" s="149"/>
      <c r="Z119" s="133">
        <v>0</v>
      </c>
      <c r="AA119" s="131">
        <v>0</v>
      </c>
      <c r="AB119" s="131">
        <v>0</v>
      </c>
      <c r="AC119" s="132">
        <v>0</v>
      </c>
      <c r="AD119" s="149"/>
      <c r="AE119" s="153">
        <f t="shared" si="24"/>
        <v>0</v>
      </c>
      <c r="AF119" s="134">
        <f t="shared" si="25"/>
        <v>0</v>
      </c>
      <c r="AG119" s="135">
        <f t="shared" si="26"/>
        <v>0</v>
      </c>
      <c r="AH119" s="167">
        <f t="shared" si="27"/>
        <v>0</v>
      </c>
      <c r="AI119" s="149"/>
      <c r="AJ119" s="133">
        <f t="shared" si="28"/>
        <v>0</v>
      </c>
      <c r="AK119" s="131">
        <f t="shared" si="29"/>
        <v>0</v>
      </c>
      <c r="AL119" s="131">
        <f t="shared" si="30"/>
        <v>0</v>
      </c>
      <c r="AM119" s="131">
        <f t="shared" si="31"/>
        <v>0</v>
      </c>
      <c r="AN119" s="136">
        <f t="shared" si="32"/>
        <v>0</v>
      </c>
      <c r="AO119" s="133">
        <f t="shared" si="33"/>
        <v>0</v>
      </c>
      <c r="AP119" s="131">
        <f t="shared" si="34"/>
        <v>0</v>
      </c>
      <c r="AQ119" s="131">
        <f t="shared" si="35"/>
        <v>0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0</v>
      </c>
      <c r="BB119" s="131">
        <f t="shared" si="46"/>
        <v>0</v>
      </c>
      <c r="BC119" s="132">
        <f t="shared" si="47"/>
        <v>0</v>
      </c>
    </row>
    <row r="120" spans="1:55" x14ac:dyDescent="0.25">
      <c r="A120" s="138" t="s">
        <v>614</v>
      </c>
      <c r="B120" s="131" t="s">
        <v>40</v>
      </c>
      <c r="C120" s="131" t="s">
        <v>405</v>
      </c>
      <c r="D120" s="131" t="s">
        <v>82</v>
      </c>
      <c r="E120" s="132" t="s">
        <v>1311</v>
      </c>
      <c r="F120" s="130">
        <v>1</v>
      </c>
      <c r="G120" s="131">
        <v>2</v>
      </c>
      <c r="H120" s="131">
        <v>10.199999999999999</v>
      </c>
      <c r="I120" s="132">
        <v>218</v>
      </c>
      <c r="J120" s="149"/>
      <c r="K120" s="133">
        <v>0</v>
      </c>
      <c r="L120" s="131">
        <v>0</v>
      </c>
      <c r="M120" s="131">
        <v>0</v>
      </c>
      <c r="N120" s="132">
        <v>20</v>
      </c>
      <c r="O120" s="149"/>
      <c r="P120" s="133">
        <v>0</v>
      </c>
      <c r="Q120" s="131">
        <v>0</v>
      </c>
      <c r="R120" s="131">
        <v>0</v>
      </c>
      <c r="S120" s="132">
        <v>0</v>
      </c>
      <c r="T120" s="149"/>
      <c r="U120" s="133">
        <v>0</v>
      </c>
      <c r="V120" s="131">
        <v>1</v>
      </c>
      <c r="W120" s="131">
        <v>10.7</v>
      </c>
      <c r="X120" s="132">
        <v>270</v>
      </c>
      <c r="Y120" s="149"/>
      <c r="Z120" s="133">
        <v>0</v>
      </c>
      <c r="AA120" s="131">
        <v>2</v>
      </c>
      <c r="AB120" s="131">
        <v>8.1</v>
      </c>
      <c r="AC120" s="132">
        <v>155</v>
      </c>
      <c r="AD120" s="149"/>
      <c r="AE120" s="153">
        <f t="shared" si="24"/>
        <v>1</v>
      </c>
      <c r="AF120" s="134">
        <f t="shared" si="25"/>
        <v>5</v>
      </c>
      <c r="AG120" s="135">
        <f t="shared" si="26"/>
        <v>29</v>
      </c>
      <c r="AH120" s="167">
        <f t="shared" si="27"/>
        <v>663</v>
      </c>
      <c r="AI120" s="149"/>
      <c r="AJ120" s="133">
        <f t="shared" si="28"/>
        <v>218</v>
      </c>
      <c r="AK120" s="131">
        <f t="shared" si="29"/>
        <v>20</v>
      </c>
      <c r="AL120" s="131">
        <f t="shared" si="30"/>
        <v>0</v>
      </c>
      <c r="AM120" s="131">
        <f t="shared" si="31"/>
        <v>270</v>
      </c>
      <c r="AN120" s="136">
        <f t="shared" si="32"/>
        <v>155</v>
      </c>
      <c r="AO120" s="133">
        <f t="shared" si="33"/>
        <v>1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2</v>
      </c>
      <c r="AU120" s="131">
        <f t="shared" si="39"/>
        <v>0</v>
      </c>
      <c r="AV120" s="131">
        <f t="shared" si="40"/>
        <v>0</v>
      </c>
      <c r="AW120" s="131">
        <f t="shared" si="41"/>
        <v>1</v>
      </c>
      <c r="AX120" s="136">
        <f t="shared" si="42"/>
        <v>2</v>
      </c>
      <c r="AY120" s="133">
        <f t="shared" si="43"/>
        <v>10.199999999999999</v>
      </c>
      <c r="AZ120" s="131">
        <f t="shared" si="44"/>
        <v>0</v>
      </c>
      <c r="BA120" s="131">
        <f t="shared" si="45"/>
        <v>0</v>
      </c>
      <c r="BB120" s="131">
        <f t="shared" si="46"/>
        <v>10.7</v>
      </c>
      <c r="BC120" s="132">
        <f t="shared" si="47"/>
        <v>8.1</v>
      </c>
    </row>
    <row r="121" spans="1:55" x14ac:dyDescent="0.25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30">
        <v>0</v>
      </c>
      <c r="G121" s="131">
        <v>3</v>
      </c>
      <c r="H121" s="131">
        <v>18.100000000000001</v>
      </c>
      <c r="I121" s="132">
        <v>252</v>
      </c>
      <c r="J121" s="149"/>
      <c r="K121" s="133">
        <v>0</v>
      </c>
      <c r="L121" s="131">
        <v>0</v>
      </c>
      <c r="M121" s="131">
        <v>0</v>
      </c>
      <c r="N121" s="132">
        <v>0</v>
      </c>
      <c r="O121" s="149"/>
      <c r="P121" s="133">
        <v>0</v>
      </c>
      <c r="Q121" s="131">
        <v>0</v>
      </c>
      <c r="R121" s="131">
        <v>0</v>
      </c>
      <c r="S121" s="132">
        <v>20</v>
      </c>
      <c r="T121" s="149"/>
      <c r="U121" s="133">
        <v>0</v>
      </c>
      <c r="V121" s="131">
        <v>2</v>
      </c>
      <c r="W121" s="131">
        <v>55.2</v>
      </c>
      <c r="X121" s="132">
        <v>299</v>
      </c>
      <c r="Y121" s="149"/>
      <c r="Z121" s="133">
        <v>0</v>
      </c>
      <c r="AA121" s="131">
        <v>12</v>
      </c>
      <c r="AB121" s="131">
        <v>171.79999999999998</v>
      </c>
      <c r="AC121" s="132">
        <v>300</v>
      </c>
      <c r="AD121" s="149"/>
      <c r="AE121" s="153">
        <f t="shared" si="24"/>
        <v>0</v>
      </c>
      <c r="AF121" s="134">
        <f t="shared" si="25"/>
        <v>17</v>
      </c>
      <c r="AG121" s="135">
        <f t="shared" si="26"/>
        <v>245.1</v>
      </c>
      <c r="AH121" s="167">
        <f t="shared" si="27"/>
        <v>871</v>
      </c>
      <c r="AI121" s="149"/>
      <c r="AJ121" s="133">
        <f t="shared" si="28"/>
        <v>252</v>
      </c>
      <c r="AK121" s="131">
        <f t="shared" si="29"/>
        <v>0</v>
      </c>
      <c r="AL121" s="131">
        <f t="shared" si="30"/>
        <v>20</v>
      </c>
      <c r="AM121" s="131">
        <f t="shared" si="31"/>
        <v>299</v>
      </c>
      <c r="AN121" s="136">
        <f t="shared" si="32"/>
        <v>300</v>
      </c>
      <c r="AO121" s="133">
        <f t="shared" si="33"/>
        <v>0</v>
      </c>
      <c r="AP121" s="131">
        <f t="shared" si="34"/>
        <v>0</v>
      </c>
      <c r="AQ121" s="131">
        <f t="shared" si="35"/>
        <v>0</v>
      </c>
      <c r="AR121" s="131">
        <f t="shared" si="36"/>
        <v>0</v>
      </c>
      <c r="AS121" s="136">
        <f t="shared" si="37"/>
        <v>0</v>
      </c>
      <c r="AT121" s="133">
        <f t="shared" si="38"/>
        <v>3</v>
      </c>
      <c r="AU121" s="131">
        <f t="shared" si="39"/>
        <v>0</v>
      </c>
      <c r="AV121" s="131">
        <f t="shared" si="40"/>
        <v>0</v>
      </c>
      <c r="AW121" s="131">
        <f t="shared" si="41"/>
        <v>2</v>
      </c>
      <c r="AX121" s="136">
        <f t="shared" si="42"/>
        <v>12</v>
      </c>
      <c r="AY121" s="133">
        <f t="shared" si="43"/>
        <v>18.100000000000001</v>
      </c>
      <c r="AZ121" s="131">
        <f t="shared" si="44"/>
        <v>0</v>
      </c>
      <c r="BA121" s="131">
        <f t="shared" si="45"/>
        <v>0</v>
      </c>
      <c r="BB121" s="131">
        <f t="shared" si="46"/>
        <v>55.2</v>
      </c>
      <c r="BC121" s="132">
        <f t="shared" si="47"/>
        <v>171.79999999999998</v>
      </c>
    </row>
    <row r="122" spans="1:55" x14ac:dyDescent="0.25">
      <c r="A122" s="138" t="s">
        <v>616</v>
      </c>
      <c r="B122" s="131" t="s">
        <v>2047</v>
      </c>
      <c r="C122" s="131" t="s">
        <v>350</v>
      </c>
      <c r="D122" s="131" t="s">
        <v>349</v>
      </c>
      <c r="E122" s="132" t="s">
        <v>1311</v>
      </c>
      <c r="F122" s="130">
        <v>0</v>
      </c>
      <c r="G122" s="131">
        <v>0</v>
      </c>
      <c r="H122" s="131">
        <v>0</v>
      </c>
      <c r="I122" s="132">
        <v>20</v>
      </c>
      <c r="J122" s="149"/>
      <c r="K122" s="133">
        <v>0</v>
      </c>
      <c r="L122" s="131">
        <v>0</v>
      </c>
      <c r="M122" s="131">
        <v>0</v>
      </c>
      <c r="N122" s="132">
        <v>0</v>
      </c>
      <c r="O122" s="149"/>
      <c r="P122" s="133">
        <v>0</v>
      </c>
      <c r="Q122" s="131">
        <v>0</v>
      </c>
      <c r="R122" s="131">
        <v>0</v>
      </c>
      <c r="S122" s="132">
        <v>0</v>
      </c>
      <c r="T122" s="149"/>
      <c r="U122" s="133">
        <v>0</v>
      </c>
      <c r="V122" s="131">
        <v>0</v>
      </c>
      <c r="W122" s="131">
        <v>0</v>
      </c>
      <c r="X122" s="132">
        <v>20</v>
      </c>
      <c r="Y122" s="149"/>
      <c r="Z122" s="133">
        <v>0</v>
      </c>
      <c r="AA122" s="131">
        <v>0</v>
      </c>
      <c r="AB122" s="131">
        <v>0</v>
      </c>
      <c r="AC122" s="132">
        <v>0</v>
      </c>
      <c r="AD122" s="149"/>
      <c r="AE122" s="153">
        <f t="shared" si="24"/>
        <v>0</v>
      </c>
      <c r="AF122" s="134">
        <f t="shared" si="25"/>
        <v>0</v>
      </c>
      <c r="AG122" s="135">
        <f t="shared" si="26"/>
        <v>0</v>
      </c>
      <c r="AH122" s="167">
        <f t="shared" si="27"/>
        <v>40</v>
      </c>
      <c r="AI122" s="149"/>
      <c r="AJ122" s="133">
        <f t="shared" si="28"/>
        <v>20</v>
      </c>
      <c r="AK122" s="131">
        <f t="shared" si="29"/>
        <v>0</v>
      </c>
      <c r="AL122" s="131">
        <f t="shared" si="30"/>
        <v>0</v>
      </c>
      <c r="AM122" s="131">
        <f t="shared" si="31"/>
        <v>20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x14ac:dyDescent="0.25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30">
        <v>1</v>
      </c>
      <c r="G123" s="131">
        <v>0</v>
      </c>
      <c r="H123" s="131">
        <v>0.7</v>
      </c>
      <c r="I123" s="132">
        <v>142</v>
      </c>
      <c r="J123" s="149"/>
      <c r="K123" s="133">
        <v>0</v>
      </c>
      <c r="L123" s="131">
        <v>0</v>
      </c>
      <c r="M123" s="131">
        <v>0</v>
      </c>
      <c r="N123" s="132">
        <v>0</v>
      </c>
      <c r="O123" s="149"/>
      <c r="P123" s="133">
        <v>0</v>
      </c>
      <c r="Q123" s="131">
        <v>0</v>
      </c>
      <c r="R123" s="131">
        <v>0</v>
      </c>
      <c r="S123" s="132">
        <v>0</v>
      </c>
      <c r="T123" s="149"/>
      <c r="U123" s="133">
        <v>0</v>
      </c>
      <c r="V123" s="131">
        <v>0</v>
      </c>
      <c r="W123" s="131">
        <v>0</v>
      </c>
      <c r="X123" s="132">
        <v>0</v>
      </c>
      <c r="Y123" s="149"/>
      <c r="Z123" s="133">
        <v>0</v>
      </c>
      <c r="AA123" s="131">
        <v>0</v>
      </c>
      <c r="AB123" s="131">
        <v>0</v>
      </c>
      <c r="AC123" s="132">
        <v>0</v>
      </c>
      <c r="AD123" s="149"/>
      <c r="AE123" s="153">
        <f t="shared" si="24"/>
        <v>1</v>
      </c>
      <c r="AF123" s="134">
        <f t="shared" si="25"/>
        <v>0</v>
      </c>
      <c r="AG123" s="135">
        <f t="shared" si="26"/>
        <v>0.7</v>
      </c>
      <c r="AH123" s="167">
        <f t="shared" si="27"/>
        <v>142</v>
      </c>
      <c r="AI123" s="149"/>
      <c r="AJ123" s="133">
        <f t="shared" si="28"/>
        <v>142</v>
      </c>
      <c r="AK123" s="131">
        <f t="shared" si="29"/>
        <v>0</v>
      </c>
      <c r="AL123" s="131">
        <f t="shared" si="30"/>
        <v>0</v>
      </c>
      <c r="AM123" s="131">
        <f t="shared" si="31"/>
        <v>0</v>
      </c>
      <c r="AN123" s="136">
        <f t="shared" si="32"/>
        <v>0</v>
      </c>
      <c r="AO123" s="133">
        <f t="shared" si="33"/>
        <v>1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0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0</v>
      </c>
      <c r="AY123" s="133">
        <f t="shared" si="43"/>
        <v>0.7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0</v>
      </c>
    </row>
    <row r="124" spans="1:55" x14ac:dyDescent="0.25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30">
        <v>0</v>
      </c>
      <c r="G124" s="131">
        <v>2</v>
      </c>
      <c r="H124" s="131">
        <v>11.1</v>
      </c>
      <c r="I124" s="132">
        <v>223</v>
      </c>
      <c r="J124" s="149"/>
      <c r="K124" s="133">
        <v>1</v>
      </c>
      <c r="L124" s="131">
        <v>2</v>
      </c>
      <c r="M124" s="131">
        <v>43.7</v>
      </c>
      <c r="N124" s="132">
        <v>300</v>
      </c>
      <c r="O124" s="149"/>
      <c r="P124" s="133">
        <v>0</v>
      </c>
      <c r="Q124" s="131">
        <v>0</v>
      </c>
      <c r="R124" s="131">
        <v>0</v>
      </c>
      <c r="S124" s="132">
        <v>20</v>
      </c>
      <c r="T124" s="149"/>
      <c r="U124" s="133">
        <v>0</v>
      </c>
      <c r="V124" s="131">
        <v>0</v>
      </c>
      <c r="W124" s="131">
        <v>0</v>
      </c>
      <c r="X124" s="132">
        <v>20</v>
      </c>
      <c r="Y124" s="149"/>
      <c r="Z124" s="133">
        <v>0</v>
      </c>
      <c r="AA124" s="131">
        <v>7</v>
      </c>
      <c r="AB124" s="131">
        <v>93</v>
      </c>
      <c r="AC124" s="132">
        <v>287</v>
      </c>
      <c r="AD124" s="149"/>
      <c r="AE124" s="153">
        <f t="shared" si="24"/>
        <v>1</v>
      </c>
      <c r="AF124" s="134">
        <f t="shared" si="25"/>
        <v>11</v>
      </c>
      <c r="AG124" s="135">
        <f t="shared" si="26"/>
        <v>147.79999999999998</v>
      </c>
      <c r="AH124" s="167">
        <f t="shared" si="27"/>
        <v>830</v>
      </c>
      <c r="AI124" s="149"/>
      <c r="AJ124" s="133">
        <f t="shared" si="28"/>
        <v>223</v>
      </c>
      <c r="AK124" s="131">
        <f t="shared" si="29"/>
        <v>300</v>
      </c>
      <c r="AL124" s="131">
        <f t="shared" si="30"/>
        <v>20</v>
      </c>
      <c r="AM124" s="131">
        <f t="shared" si="31"/>
        <v>20</v>
      </c>
      <c r="AN124" s="136">
        <f t="shared" si="32"/>
        <v>287</v>
      </c>
      <c r="AO124" s="133">
        <f t="shared" si="33"/>
        <v>0</v>
      </c>
      <c r="AP124" s="131">
        <f t="shared" si="34"/>
        <v>1</v>
      </c>
      <c r="AQ124" s="131">
        <f t="shared" si="35"/>
        <v>0</v>
      </c>
      <c r="AR124" s="131">
        <f t="shared" si="36"/>
        <v>0</v>
      </c>
      <c r="AS124" s="136">
        <f t="shared" si="37"/>
        <v>0</v>
      </c>
      <c r="AT124" s="133">
        <f t="shared" si="38"/>
        <v>2</v>
      </c>
      <c r="AU124" s="131">
        <f t="shared" si="39"/>
        <v>2</v>
      </c>
      <c r="AV124" s="131">
        <f t="shared" si="40"/>
        <v>0</v>
      </c>
      <c r="AW124" s="131">
        <f t="shared" si="41"/>
        <v>0</v>
      </c>
      <c r="AX124" s="136">
        <f t="shared" si="42"/>
        <v>7</v>
      </c>
      <c r="AY124" s="133">
        <f t="shared" si="43"/>
        <v>11.1</v>
      </c>
      <c r="AZ124" s="131">
        <f t="shared" si="44"/>
        <v>43.7</v>
      </c>
      <c r="BA124" s="131">
        <f t="shared" si="45"/>
        <v>0</v>
      </c>
      <c r="BB124" s="131">
        <f t="shared" si="46"/>
        <v>0</v>
      </c>
      <c r="BC124" s="132">
        <f t="shared" si="47"/>
        <v>93</v>
      </c>
    </row>
    <row r="125" spans="1:55" x14ac:dyDescent="0.25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30">
        <v>3</v>
      </c>
      <c r="G125" s="131">
        <v>1</v>
      </c>
      <c r="H125" s="131">
        <v>5.3</v>
      </c>
      <c r="I125" s="132">
        <v>187</v>
      </c>
      <c r="J125" s="149"/>
      <c r="K125" s="133">
        <v>0</v>
      </c>
      <c r="L125" s="131">
        <v>2</v>
      </c>
      <c r="M125" s="131">
        <v>30</v>
      </c>
      <c r="N125" s="132">
        <v>295</v>
      </c>
      <c r="O125" s="149"/>
      <c r="P125" s="133">
        <v>0</v>
      </c>
      <c r="Q125" s="131">
        <v>0</v>
      </c>
      <c r="R125" s="131">
        <v>0</v>
      </c>
      <c r="S125" s="132">
        <v>20</v>
      </c>
      <c r="T125" s="149"/>
      <c r="U125" s="133">
        <v>0</v>
      </c>
      <c r="V125" s="131">
        <v>0</v>
      </c>
      <c r="W125" s="131">
        <v>0</v>
      </c>
      <c r="X125" s="132">
        <v>20</v>
      </c>
      <c r="Y125" s="149"/>
      <c r="Z125" s="133">
        <v>2</v>
      </c>
      <c r="AA125" s="131">
        <v>1</v>
      </c>
      <c r="AB125" s="131">
        <v>4.5999999999999996</v>
      </c>
      <c r="AC125" s="132">
        <v>138</v>
      </c>
      <c r="AD125" s="149"/>
      <c r="AE125" s="153">
        <f t="shared" si="24"/>
        <v>3</v>
      </c>
      <c r="AF125" s="134">
        <f t="shared" si="25"/>
        <v>4</v>
      </c>
      <c r="AG125" s="135">
        <f t="shared" si="26"/>
        <v>39.9</v>
      </c>
      <c r="AH125" s="167">
        <f t="shared" si="27"/>
        <v>640</v>
      </c>
      <c r="AI125" s="149"/>
      <c r="AJ125" s="133">
        <f t="shared" si="28"/>
        <v>187</v>
      </c>
      <c r="AK125" s="131">
        <f t="shared" si="29"/>
        <v>295</v>
      </c>
      <c r="AL125" s="131">
        <f t="shared" si="30"/>
        <v>20</v>
      </c>
      <c r="AM125" s="131">
        <f t="shared" si="31"/>
        <v>20</v>
      </c>
      <c r="AN125" s="136">
        <f t="shared" si="32"/>
        <v>138</v>
      </c>
      <c r="AO125" s="133">
        <f t="shared" si="33"/>
        <v>3</v>
      </c>
      <c r="AP125" s="131">
        <f t="shared" si="34"/>
        <v>0</v>
      </c>
      <c r="AQ125" s="131">
        <f t="shared" si="35"/>
        <v>0</v>
      </c>
      <c r="AR125" s="131">
        <f t="shared" si="36"/>
        <v>0</v>
      </c>
      <c r="AS125" s="136">
        <f t="shared" si="37"/>
        <v>0</v>
      </c>
      <c r="AT125" s="133">
        <f t="shared" si="38"/>
        <v>1</v>
      </c>
      <c r="AU125" s="131">
        <f t="shared" si="39"/>
        <v>2</v>
      </c>
      <c r="AV125" s="131">
        <f t="shared" si="40"/>
        <v>0</v>
      </c>
      <c r="AW125" s="131">
        <f t="shared" si="41"/>
        <v>0</v>
      </c>
      <c r="AX125" s="136">
        <f t="shared" si="42"/>
        <v>1</v>
      </c>
      <c r="AY125" s="133">
        <f t="shared" si="43"/>
        <v>5.3</v>
      </c>
      <c r="AZ125" s="131">
        <f t="shared" si="44"/>
        <v>30</v>
      </c>
      <c r="BA125" s="131">
        <f t="shared" si="45"/>
        <v>0</v>
      </c>
      <c r="BB125" s="131">
        <f t="shared" si="46"/>
        <v>0</v>
      </c>
      <c r="BC125" s="132">
        <f t="shared" si="47"/>
        <v>4.5999999999999996</v>
      </c>
    </row>
    <row r="126" spans="1:55" x14ac:dyDescent="0.25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30">
        <v>0</v>
      </c>
      <c r="G126" s="131">
        <v>0</v>
      </c>
      <c r="H126" s="131">
        <v>0</v>
      </c>
      <c r="I126" s="132">
        <v>20</v>
      </c>
      <c r="J126" s="149"/>
      <c r="K126" s="133">
        <v>0</v>
      </c>
      <c r="L126" s="131">
        <v>0</v>
      </c>
      <c r="M126" s="131">
        <v>0</v>
      </c>
      <c r="N126" s="132">
        <v>0</v>
      </c>
      <c r="O126" s="149"/>
      <c r="P126" s="133">
        <v>0</v>
      </c>
      <c r="Q126" s="131">
        <v>1</v>
      </c>
      <c r="R126" s="131">
        <v>1.3</v>
      </c>
      <c r="S126" s="132">
        <v>262</v>
      </c>
      <c r="T126" s="149"/>
      <c r="U126" s="133">
        <v>0</v>
      </c>
      <c r="V126" s="131">
        <v>0</v>
      </c>
      <c r="W126" s="131">
        <v>0</v>
      </c>
      <c r="X126" s="132">
        <v>0</v>
      </c>
      <c r="Y126" s="149"/>
      <c r="Z126" s="133">
        <v>0</v>
      </c>
      <c r="AA126" s="131">
        <v>0</v>
      </c>
      <c r="AB126" s="131">
        <v>0</v>
      </c>
      <c r="AC126" s="132">
        <v>0</v>
      </c>
      <c r="AD126" s="149"/>
      <c r="AE126" s="153">
        <f t="shared" si="24"/>
        <v>0</v>
      </c>
      <c r="AF126" s="134">
        <f t="shared" si="25"/>
        <v>1</v>
      </c>
      <c r="AG126" s="135">
        <f t="shared" si="26"/>
        <v>1.3</v>
      </c>
      <c r="AH126" s="167">
        <f t="shared" si="27"/>
        <v>282</v>
      </c>
      <c r="AI126" s="149"/>
      <c r="AJ126" s="133">
        <f t="shared" si="28"/>
        <v>20</v>
      </c>
      <c r="AK126" s="131">
        <f t="shared" si="29"/>
        <v>0</v>
      </c>
      <c r="AL126" s="131">
        <f t="shared" si="30"/>
        <v>262</v>
      </c>
      <c r="AM126" s="131">
        <f t="shared" si="31"/>
        <v>0</v>
      </c>
      <c r="AN126" s="136">
        <f t="shared" si="32"/>
        <v>0</v>
      </c>
      <c r="AO126" s="133">
        <f t="shared" si="33"/>
        <v>0</v>
      </c>
      <c r="AP126" s="131">
        <f t="shared" si="34"/>
        <v>0</v>
      </c>
      <c r="AQ126" s="131">
        <f t="shared" si="35"/>
        <v>0</v>
      </c>
      <c r="AR126" s="131">
        <f t="shared" si="36"/>
        <v>0</v>
      </c>
      <c r="AS126" s="136">
        <f t="shared" si="37"/>
        <v>0</v>
      </c>
      <c r="AT126" s="133">
        <f t="shared" si="38"/>
        <v>0</v>
      </c>
      <c r="AU126" s="131">
        <f t="shared" si="39"/>
        <v>0</v>
      </c>
      <c r="AV126" s="131">
        <f t="shared" si="40"/>
        <v>1</v>
      </c>
      <c r="AW126" s="131">
        <f t="shared" si="41"/>
        <v>0</v>
      </c>
      <c r="AX126" s="136">
        <f t="shared" si="42"/>
        <v>0</v>
      </c>
      <c r="AY126" s="133">
        <f t="shared" si="43"/>
        <v>0</v>
      </c>
      <c r="AZ126" s="131">
        <f t="shared" si="44"/>
        <v>0</v>
      </c>
      <c r="BA126" s="131">
        <f t="shared" si="45"/>
        <v>1.3</v>
      </c>
      <c r="BB126" s="131">
        <f t="shared" si="46"/>
        <v>0</v>
      </c>
      <c r="BC126" s="132">
        <f t="shared" si="47"/>
        <v>0</v>
      </c>
    </row>
    <row r="127" spans="1:55" x14ac:dyDescent="0.25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30">
        <v>0</v>
      </c>
      <c r="G127" s="131">
        <v>0</v>
      </c>
      <c r="H127" s="131">
        <v>0</v>
      </c>
      <c r="I127" s="132">
        <v>0</v>
      </c>
      <c r="J127" s="149"/>
      <c r="K127" s="133">
        <v>0</v>
      </c>
      <c r="L127" s="131">
        <v>0</v>
      </c>
      <c r="M127" s="131">
        <v>0</v>
      </c>
      <c r="N127" s="132">
        <v>0</v>
      </c>
      <c r="O127" s="149"/>
      <c r="P127" s="133">
        <v>1</v>
      </c>
      <c r="Q127" s="131">
        <v>0</v>
      </c>
      <c r="R127" s="131">
        <v>2.6</v>
      </c>
      <c r="S127" s="132">
        <v>281</v>
      </c>
      <c r="T127" s="149"/>
      <c r="U127" s="133">
        <v>0</v>
      </c>
      <c r="V127" s="131">
        <v>0</v>
      </c>
      <c r="W127" s="131">
        <v>0</v>
      </c>
      <c r="X127" s="132">
        <v>0</v>
      </c>
      <c r="Y127" s="149"/>
      <c r="Z127" s="133">
        <v>0</v>
      </c>
      <c r="AA127" s="131">
        <v>0</v>
      </c>
      <c r="AB127" s="131">
        <v>0</v>
      </c>
      <c r="AC127" s="132">
        <v>0</v>
      </c>
      <c r="AD127" s="149"/>
      <c r="AE127" s="153">
        <f t="shared" si="24"/>
        <v>1</v>
      </c>
      <c r="AF127" s="134">
        <f t="shared" si="25"/>
        <v>0</v>
      </c>
      <c r="AG127" s="135">
        <f t="shared" si="26"/>
        <v>2.6</v>
      </c>
      <c r="AH127" s="167">
        <f t="shared" si="27"/>
        <v>281</v>
      </c>
      <c r="AI127" s="149"/>
      <c r="AJ127" s="133">
        <f t="shared" si="28"/>
        <v>0</v>
      </c>
      <c r="AK127" s="131">
        <f t="shared" si="29"/>
        <v>0</v>
      </c>
      <c r="AL127" s="131">
        <f t="shared" si="30"/>
        <v>281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1</v>
      </c>
      <c r="AR127" s="131">
        <f t="shared" si="36"/>
        <v>0</v>
      </c>
      <c r="AS127" s="136">
        <f t="shared" si="37"/>
        <v>0</v>
      </c>
      <c r="AT127" s="133">
        <f t="shared" si="38"/>
        <v>0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0</v>
      </c>
      <c r="AZ127" s="131">
        <f t="shared" si="44"/>
        <v>0</v>
      </c>
      <c r="BA127" s="131">
        <f t="shared" si="45"/>
        <v>2.6</v>
      </c>
      <c r="BB127" s="131">
        <f t="shared" si="46"/>
        <v>0</v>
      </c>
      <c r="BC127" s="132">
        <f t="shared" si="47"/>
        <v>0</v>
      </c>
    </row>
    <row r="128" spans="1:55" x14ac:dyDescent="0.25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30">
        <v>0</v>
      </c>
      <c r="G128" s="131">
        <v>0</v>
      </c>
      <c r="H128" s="131">
        <v>0</v>
      </c>
      <c r="I128" s="132">
        <v>0</v>
      </c>
      <c r="J128" s="149"/>
      <c r="K128" s="133">
        <v>0</v>
      </c>
      <c r="L128" s="131">
        <v>0</v>
      </c>
      <c r="M128" s="131">
        <v>0</v>
      </c>
      <c r="N128" s="132">
        <v>0</v>
      </c>
      <c r="O128" s="149"/>
      <c r="P128" s="133">
        <v>0</v>
      </c>
      <c r="Q128" s="131">
        <v>0</v>
      </c>
      <c r="R128" s="131">
        <v>0</v>
      </c>
      <c r="S128" s="132">
        <v>0</v>
      </c>
      <c r="T128" s="149"/>
      <c r="U128" s="133">
        <v>0</v>
      </c>
      <c r="V128" s="131">
        <v>0</v>
      </c>
      <c r="W128" s="131">
        <v>0</v>
      </c>
      <c r="X128" s="132">
        <v>0</v>
      </c>
      <c r="Y128" s="149"/>
      <c r="Z128" s="133">
        <v>0</v>
      </c>
      <c r="AA128" s="131">
        <v>0</v>
      </c>
      <c r="AB128" s="131">
        <v>0</v>
      </c>
      <c r="AC128" s="132">
        <v>0</v>
      </c>
      <c r="AD128" s="149"/>
      <c r="AE128" s="153">
        <f t="shared" si="24"/>
        <v>0</v>
      </c>
      <c r="AF128" s="134">
        <f t="shared" si="25"/>
        <v>0</v>
      </c>
      <c r="AG128" s="135">
        <f t="shared" si="26"/>
        <v>0</v>
      </c>
      <c r="AH128" s="167">
        <f t="shared" si="27"/>
        <v>0</v>
      </c>
      <c r="AI128" s="149"/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x14ac:dyDescent="0.25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30">
        <v>0</v>
      </c>
      <c r="G129" s="131">
        <v>1</v>
      </c>
      <c r="H129" s="131">
        <v>6.8</v>
      </c>
      <c r="I129" s="132">
        <v>193</v>
      </c>
      <c r="J129" s="149"/>
      <c r="K129" s="133">
        <v>0</v>
      </c>
      <c r="L129" s="131">
        <v>0</v>
      </c>
      <c r="M129" s="131">
        <v>0</v>
      </c>
      <c r="N129" s="132">
        <v>20</v>
      </c>
      <c r="O129" s="149"/>
      <c r="P129" s="133">
        <v>1</v>
      </c>
      <c r="Q129" s="131">
        <v>0</v>
      </c>
      <c r="R129" s="131">
        <v>0.7</v>
      </c>
      <c r="S129" s="132">
        <v>241</v>
      </c>
      <c r="T129" s="149"/>
      <c r="U129" s="133">
        <v>0</v>
      </c>
      <c r="V129" s="131">
        <v>0</v>
      </c>
      <c r="W129" s="131">
        <v>0</v>
      </c>
      <c r="X129" s="132">
        <v>20</v>
      </c>
      <c r="Y129" s="149"/>
      <c r="Z129" s="133">
        <v>0</v>
      </c>
      <c r="AA129" s="131">
        <v>1</v>
      </c>
      <c r="AB129" s="131">
        <v>24.1</v>
      </c>
      <c r="AC129" s="132">
        <v>207</v>
      </c>
      <c r="AD129" s="149"/>
      <c r="AE129" s="153">
        <f t="shared" si="24"/>
        <v>1</v>
      </c>
      <c r="AF129" s="134">
        <f t="shared" si="25"/>
        <v>2</v>
      </c>
      <c r="AG129" s="135">
        <f t="shared" si="26"/>
        <v>31.6</v>
      </c>
      <c r="AH129" s="167">
        <f t="shared" si="27"/>
        <v>661</v>
      </c>
      <c r="AI129" s="149"/>
      <c r="AJ129" s="133">
        <f t="shared" si="28"/>
        <v>193</v>
      </c>
      <c r="AK129" s="131">
        <f t="shared" si="29"/>
        <v>20</v>
      </c>
      <c r="AL129" s="131">
        <f t="shared" si="30"/>
        <v>241</v>
      </c>
      <c r="AM129" s="131">
        <f t="shared" si="31"/>
        <v>20</v>
      </c>
      <c r="AN129" s="136">
        <f t="shared" si="32"/>
        <v>207</v>
      </c>
      <c r="AO129" s="133">
        <f t="shared" si="33"/>
        <v>0</v>
      </c>
      <c r="AP129" s="131">
        <f t="shared" si="34"/>
        <v>0</v>
      </c>
      <c r="AQ129" s="131">
        <f t="shared" si="35"/>
        <v>1</v>
      </c>
      <c r="AR129" s="131">
        <f t="shared" si="36"/>
        <v>0</v>
      </c>
      <c r="AS129" s="136">
        <f t="shared" si="37"/>
        <v>0</v>
      </c>
      <c r="AT129" s="133">
        <f t="shared" si="38"/>
        <v>1</v>
      </c>
      <c r="AU129" s="131">
        <f t="shared" si="39"/>
        <v>0</v>
      </c>
      <c r="AV129" s="131">
        <f t="shared" si="40"/>
        <v>0</v>
      </c>
      <c r="AW129" s="131">
        <f t="shared" si="41"/>
        <v>0</v>
      </c>
      <c r="AX129" s="136">
        <f t="shared" si="42"/>
        <v>1</v>
      </c>
      <c r="AY129" s="133">
        <f t="shared" si="43"/>
        <v>6.8</v>
      </c>
      <c r="AZ129" s="131">
        <f t="shared" si="44"/>
        <v>0</v>
      </c>
      <c r="BA129" s="131">
        <f t="shared" si="45"/>
        <v>0.7</v>
      </c>
      <c r="BB129" s="131">
        <f t="shared" si="46"/>
        <v>0</v>
      </c>
      <c r="BC129" s="132">
        <f t="shared" si="47"/>
        <v>24.1</v>
      </c>
    </row>
    <row r="130" spans="1:55" x14ac:dyDescent="0.25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30">
        <v>0</v>
      </c>
      <c r="G130" s="131">
        <v>0</v>
      </c>
      <c r="H130" s="131">
        <v>0</v>
      </c>
      <c r="I130" s="132">
        <v>0</v>
      </c>
      <c r="J130" s="149"/>
      <c r="K130" s="133">
        <v>0</v>
      </c>
      <c r="L130" s="131">
        <v>0</v>
      </c>
      <c r="M130" s="131">
        <v>0</v>
      </c>
      <c r="N130" s="132">
        <v>0</v>
      </c>
      <c r="O130" s="149"/>
      <c r="P130" s="133">
        <v>0</v>
      </c>
      <c r="Q130" s="131">
        <v>0</v>
      </c>
      <c r="R130" s="131">
        <v>0</v>
      </c>
      <c r="S130" s="132">
        <v>0</v>
      </c>
      <c r="T130" s="149"/>
      <c r="U130" s="133">
        <v>0</v>
      </c>
      <c r="V130" s="131">
        <v>0</v>
      </c>
      <c r="W130" s="131">
        <v>0</v>
      </c>
      <c r="X130" s="132">
        <v>0</v>
      </c>
      <c r="Y130" s="149"/>
      <c r="Z130" s="133">
        <v>0</v>
      </c>
      <c r="AA130" s="131">
        <v>0</v>
      </c>
      <c r="AB130" s="131">
        <v>0</v>
      </c>
      <c r="AC130" s="132">
        <v>0</v>
      </c>
      <c r="AD130" s="149"/>
      <c r="AE130" s="153">
        <f t="shared" si="24"/>
        <v>0</v>
      </c>
      <c r="AF130" s="134">
        <f t="shared" si="25"/>
        <v>0</v>
      </c>
      <c r="AG130" s="135">
        <f t="shared" si="26"/>
        <v>0</v>
      </c>
      <c r="AH130" s="167">
        <f t="shared" si="27"/>
        <v>0</v>
      </c>
      <c r="AI130" s="149"/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x14ac:dyDescent="0.25">
      <c r="A131" s="138" t="s">
        <v>625</v>
      </c>
      <c r="B131" s="131" t="s">
        <v>2047</v>
      </c>
      <c r="C131" s="131" t="s">
        <v>92</v>
      </c>
      <c r="D131" s="131" t="s">
        <v>381</v>
      </c>
      <c r="E131" s="132" t="s">
        <v>1311</v>
      </c>
      <c r="F131" s="130">
        <v>0</v>
      </c>
      <c r="G131" s="131">
        <v>2</v>
      </c>
      <c r="H131" s="131">
        <v>19.8</v>
      </c>
      <c r="I131" s="132">
        <v>259</v>
      </c>
      <c r="J131" s="149"/>
      <c r="K131" s="133">
        <v>0</v>
      </c>
      <c r="L131" s="131">
        <v>2</v>
      </c>
      <c r="M131" s="131">
        <v>25</v>
      </c>
      <c r="N131" s="132">
        <v>288</v>
      </c>
      <c r="O131" s="149"/>
      <c r="P131" s="133">
        <v>0</v>
      </c>
      <c r="Q131" s="131">
        <v>1</v>
      </c>
      <c r="R131" s="131">
        <v>16.600000000000001</v>
      </c>
      <c r="S131" s="132">
        <v>297</v>
      </c>
      <c r="T131" s="149"/>
      <c r="U131" s="133">
        <v>1</v>
      </c>
      <c r="V131" s="131">
        <v>0</v>
      </c>
      <c r="W131" s="131">
        <v>1.3</v>
      </c>
      <c r="X131" s="132">
        <v>244</v>
      </c>
      <c r="Y131" s="149"/>
      <c r="Z131" s="133">
        <v>0</v>
      </c>
      <c r="AA131" s="131">
        <v>1</v>
      </c>
      <c r="AB131" s="131">
        <v>10.4</v>
      </c>
      <c r="AC131" s="132">
        <v>169</v>
      </c>
      <c r="AD131" s="149"/>
      <c r="AE131" s="153">
        <f t="shared" ref="AE131:AE194" si="48">LARGE(AO131:AS131,1)+LARGE(AO131:AS131,2)+LARGE(AO131:AS131,3)+LARGE(AO131:AS131,4)</f>
        <v>2</v>
      </c>
      <c r="AF131" s="134">
        <f t="shared" ref="AF131:AF194" si="49">LARGE(AT131:AX131,1)+LARGE(AT131:AX131,2)+LARGE(AT131:AX131,3)+LARGE(AT131:AX131,4)</f>
        <v>6</v>
      </c>
      <c r="AG131" s="135">
        <f t="shared" ref="AG131:AG194" si="50">LARGE(AY131:BC131,1)+LARGE(AY131:BC131,2)+LARGE(AY131:BC131,3)+LARGE(AY131:BC131,4)</f>
        <v>71.8</v>
      </c>
      <c r="AH131" s="167">
        <f t="shared" ref="AH131:AH194" si="51">LARGE(AJ131:AN131,1)+LARGE(AJ131:AN131,2)+LARGE(AJ131:AN131,3)+LARGE(AJ131:AN131,4)</f>
        <v>1088</v>
      </c>
      <c r="AI131" s="149"/>
      <c r="AJ131" s="133">
        <f t="shared" ref="AJ131:AJ194" si="52">I131</f>
        <v>259</v>
      </c>
      <c r="AK131" s="131">
        <f t="shared" ref="AK131:AK194" si="53">N131</f>
        <v>288</v>
      </c>
      <c r="AL131" s="131">
        <f t="shared" ref="AL131:AL194" si="54">S131</f>
        <v>297</v>
      </c>
      <c r="AM131" s="131">
        <f t="shared" ref="AM131:AM194" si="55">X131</f>
        <v>244</v>
      </c>
      <c r="AN131" s="136">
        <f t="shared" ref="AN131:AN194" si="56">AC131</f>
        <v>169</v>
      </c>
      <c r="AO131" s="133">
        <f t="shared" ref="AO131:AO194" si="57">F131</f>
        <v>0</v>
      </c>
      <c r="AP131" s="131">
        <f t="shared" ref="AP131:AP194" si="58">K131</f>
        <v>0</v>
      </c>
      <c r="AQ131" s="131">
        <f t="shared" ref="AQ131:AQ194" si="59">P131</f>
        <v>0</v>
      </c>
      <c r="AR131" s="131">
        <f t="shared" ref="AR131:AR194" si="60">U131</f>
        <v>1</v>
      </c>
      <c r="AS131" s="136">
        <f t="shared" ref="AS131:AS194" si="61">U131</f>
        <v>1</v>
      </c>
      <c r="AT131" s="133">
        <f t="shared" ref="AT131:AT194" si="62">G131</f>
        <v>2</v>
      </c>
      <c r="AU131" s="131">
        <f t="shared" ref="AU131:AU194" si="63">L131</f>
        <v>2</v>
      </c>
      <c r="AV131" s="131">
        <f t="shared" ref="AV131:AV194" si="64">Q131</f>
        <v>1</v>
      </c>
      <c r="AW131" s="131">
        <f t="shared" ref="AW131:AW194" si="65">V131</f>
        <v>0</v>
      </c>
      <c r="AX131" s="136">
        <f t="shared" ref="AX131:AX194" si="66">AA131</f>
        <v>1</v>
      </c>
      <c r="AY131" s="133">
        <f t="shared" ref="AY131:AY194" si="67">H131</f>
        <v>19.8</v>
      </c>
      <c r="AZ131" s="131">
        <f t="shared" ref="AZ131:AZ194" si="68">M131</f>
        <v>25</v>
      </c>
      <c r="BA131" s="131">
        <f t="shared" ref="BA131:BA194" si="69">R131</f>
        <v>16.600000000000001</v>
      </c>
      <c r="BB131" s="131">
        <f t="shared" ref="BB131:BB194" si="70">W131</f>
        <v>1.3</v>
      </c>
      <c r="BC131" s="132">
        <f t="shared" ref="BC131:BC194" si="71">AB131</f>
        <v>10.4</v>
      </c>
    </row>
    <row r="132" spans="1:55" x14ac:dyDescent="0.25">
      <c r="A132" s="138" t="s">
        <v>626</v>
      </c>
      <c r="B132" s="131" t="s">
        <v>1392</v>
      </c>
      <c r="C132" s="131" t="s">
        <v>437</v>
      </c>
      <c r="D132" s="131" t="s">
        <v>242</v>
      </c>
      <c r="E132" s="132" t="s">
        <v>1311</v>
      </c>
      <c r="F132" s="130">
        <v>0</v>
      </c>
      <c r="G132" s="131">
        <v>0</v>
      </c>
      <c r="H132" s="131">
        <v>0</v>
      </c>
      <c r="I132" s="132">
        <v>0</v>
      </c>
      <c r="J132" s="149"/>
      <c r="K132" s="133">
        <v>0</v>
      </c>
      <c r="L132" s="131">
        <v>0</v>
      </c>
      <c r="M132" s="131">
        <v>0</v>
      </c>
      <c r="N132" s="132">
        <v>0</v>
      </c>
      <c r="O132" s="149"/>
      <c r="P132" s="133">
        <v>0</v>
      </c>
      <c r="Q132" s="131">
        <v>0</v>
      </c>
      <c r="R132" s="131">
        <v>0</v>
      </c>
      <c r="S132" s="132">
        <v>0</v>
      </c>
      <c r="T132" s="149"/>
      <c r="U132" s="133">
        <v>1</v>
      </c>
      <c r="V132" s="131">
        <v>0</v>
      </c>
      <c r="W132" s="131">
        <v>2.6</v>
      </c>
      <c r="X132" s="132">
        <v>255</v>
      </c>
      <c r="Y132" s="149"/>
      <c r="Z132" s="133">
        <v>0</v>
      </c>
      <c r="AA132" s="131">
        <v>0</v>
      </c>
      <c r="AB132" s="131">
        <v>0</v>
      </c>
      <c r="AC132" s="132">
        <v>0</v>
      </c>
      <c r="AD132" s="149"/>
      <c r="AE132" s="153">
        <f t="shared" si="48"/>
        <v>2</v>
      </c>
      <c r="AF132" s="134">
        <f t="shared" si="49"/>
        <v>0</v>
      </c>
      <c r="AG132" s="135">
        <f t="shared" si="50"/>
        <v>2.6</v>
      </c>
      <c r="AH132" s="167">
        <f t="shared" si="51"/>
        <v>255</v>
      </c>
      <c r="AI132" s="149"/>
      <c r="AJ132" s="133">
        <f t="shared" si="52"/>
        <v>0</v>
      </c>
      <c r="AK132" s="131">
        <f t="shared" si="53"/>
        <v>0</v>
      </c>
      <c r="AL132" s="131">
        <f t="shared" si="54"/>
        <v>0</v>
      </c>
      <c r="AM132" s="131">
        <f t="shared" si="55"/>
        <v>255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1</v>
      </c>
      <c r="AS132" s="136">
        <f t="shared" si="61"/>
        <v>1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2.6</v>
      </c>
      <c r="BC132" s="132">
        <f t="shared" si="71"/>
        <v>0</v>
      </c>
    </row>
    <row r="133" spans="1:55" x14ac:dyDescent="0.25">
      <c r="A133" s="138" t="s">
        <v>627</v>
      </c>
      <c r="B133" s="131" t="s">
        <v>50</v>
      </c>
      <c r="C133" s="131" t="s">
        <v>190</v>
      </c>
      <c r="D133" s="131" t="s">
        <v>361</v>
      </c>
      <c r="E133" s="132" t="s">
        <v>1954</v>
      </c>
      <c r="F133" s="130">
        <v>0</v>
      </c>
      <c r="G133" s="131">
        <v>0</v>
      </c>
      <c r="H133" s="131">
        <v>0</v>
      </c>
      <c r="I133" s="132">
        <v>20</v>
      </c>
      <c r="J133" s="149"/>
      <c r="K133" s="133">
        <v>0</v>
      </c>
      <c r="L133" s="131">
        <v>0</v>
      </c>
      <c r="M133" s="131">
        <v>0</v>
      </c>
      <c r="N133" s="132">
        <v>20</v>
      </c>
      <c r="O133" s="149"/>
      <c r="P133" s="133">
        <v>0</v>
      </c>
      <c r="Q133" s="131">
        <v>0</v>
      </c>
      <c r="R133" s="131">
        <v>0</v>
      </c>
      <c r="S133" s="132">
        <v>20</v>
      </c>
      <c r="T133" s="149"/>
      <c r="U133" s="133">
        <v>0</v>
      </c>
      <c r="V133" s="131">
        <v>0</v>
      </c>
      <c r="W133" s="131">
        <v>0</v>
      </c>
      <c r="X133" s="132">
        <v>20</v>
      </c>
      <c r="Y133" s="149"/>
      <c r="Z133" s="133">
        <v>0</v>
      </c>
      <c r="AA133" s="131">
        <v>0</v>
      </c>
      <c r="AB133" s="131">
        <v>0</v>
      </c>
      <c r="AC133" s="132">
        <v>0</v>
      </c>
      <c r="AD133" s="149"/>
      <c r="AE133" s="153">
        <f t="shared" si="48"/>
        <v>0</v>
      </c>
      <c r="AF133" s="134">
        <f t="shared" si="49"/>
        <v>0</v>
      </c>
      <c r="AG133" s="135">
        <f t="shared" si="50"/>
        <v>0</v>
      </c>
      <c r="AH133" s="167">
        <f t="shared" si="51"/>
        <v>80</v>
      </c>
      <c r="AI133" s="149"/>
      <c r="AJ133" s="133">
        <f t="shared" si="52"/>
        <v>20</v>
      </c>
      <c r="AK133" s="131">
        <f t="shared" si="53"/>
        <v>20</v>
      </c>
      <c r="AL133" s="131">
        <f t="shared" si="54"/>
        <v>20</v>
      </c>
      <c r="AM133" s="131">
        <f t="shared" si="55"/>
        <v>20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x14ac:dyDescent="0.25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30">
        <v>0</v>
      </c>
      <c r="G134" s="131">
        <v>0</v>
      </c>
      <c r="H134" s="131">
        <v>0</v>
      </c>
      <c r="I134" s="132">
        <v>20</v>
      </c>
      <c r="J134" s="149"/>
      <c r="K134" s="133">
        <v>0</v>
      </c>
      <c r="L134" s="131">
        <v>0</v>
      </c>
      <c r="M134" s="131">
        <v>0</v>
      </c>
      <c r="N134" s="132">
        <v>20</v>
      </c>
      <c r="O134" s="149"/>
      <c r="P134" s="133">
        <v>0</v>
      </c>
      <c r="Q134" s="131">
        <v>0</v>
      </c>
      <c r="R134" s="131">
        <v>0</v>
      </c>
      <c r="S134" s="132">
        <v>0</v>
      </c>
      <c r="T134" s="149"/>
      <c r="U134" s="133">
        <v>0</v>
      </c>
      <c r="V134" s="131">
        <v>0</v>
      </c>
      <c r="W134" s="131">
        <v>0</v>
      </c>
      <c r="X134" s="132">
        <v>20</v>
      </c>
      <c r="Y134" s="149"/>
      <c r="Z134" s="133">
        <v>0</v>
      </c>
      <c r="AA134" s="131">
        <v>0</v>
      </c>
      <c r="AB134" s="131">
        <v>0</v>
      </c>
      <c r="AC134" s="132">
        <v>0</v>
      </c>
      <c r="AD134" s="149"/>
      <c r="AE134" s="153">
        <f t="shared" si="48"/>
        <v>0</v>
      </c>
      <c r="AF134" s="134">
        <f t="shared" si="49"/>
        <v>0</v>
      </c>
      <c r="AG134" s="135">
        <f t="shared" si="50"/>
        <v>0</v>
      </c>
      <c r="AH134" s="167">
        <f t="shared" si="51"/>
        <v>60</v>
      </c>
      <c r="AI134" s="149"/>
      <c r="AJ134" s="133">
        <f t="shared" si="52"/>
        <v>20</v>
      </c>
      <c r="AK134" s="131">
        <f t="shared" si="53"/>
        <v>20</v>
      </c>
      <c r="AL134" s="131">
        <f t="shared" si="54"/>
        <v>0</v>
      </c>
      <c r="AM134" s="131">
        <f t="shared" si="55"/>
        <v>20</v>
      </c>
      <c r="AN134" s="136">
        <f t="shared" si="56"/>
        <v>0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0</v>
      </c>
      <c r="AU134" s="131">
        <f t="shared" si="63"/>
        <v>0</v>
      </c>
      <c r="AV134" s="131">
        <f t="shared" si="64"/>
        <v>0</v>
      </c>
      <c r="AW134" s="131">
        <f t="shared" si="65"/>
        <v>0</v>
      </c>
      <c r="AX134" s="136">
        <f t="shared" si="66"/>
        <v>0</v>
      </c>
      <c r="AY134" s="133">
        <f t="shared" si="67"/>
        <v>0</v>
      </c>
      <c r="AZ134" s="131">
        <f t="shared" si="68"/>
        <v>0</v>
      </c>
      <c r="BA134" s="131">
        <f t="shared" si="69"/>
        <v>0</v>
      </c>
      <c r="BB134" s="131">
        <f t="shared" si="70"/>
        <v>0</v>
      </c>
      <c r="BC134" s="132">
        <f t="shared" si="71"/>
        <v>0</v>
      </c>
    </row>
    <row r="135" spans="1:55" x14ac:dyDescent="0.25">
      <c r="A135" s="138" t="s">
        <v>629</v>
      </c>
      <c r="B135" s="131" t="s">
        <v>39</v>
      </c>
      <c r="C135" s="131" t="s">
        <v>2119</v>
      </c>
      <c r="D135" s="131" t="s">
        <v>2120</v>
      </c>
      <c r="E135" s="132" t="s">
        <v>2026</v>
      </c>
      <c r="F135" s="130">
        <v>0</v>
      </c>
      <c r="G135" s="131">
        <v>0</v>
      </c>
      <c r="H135" s="131">
        <v>0</v>
      </c>
      <c r="I135" s="132">
        <v>0</v>
      </c>
      <c r="J135" s="149"/>
      <c r="K135" s="133">
        <v>0</v>
      </c>
      <c r="L135" s="131">
        <v>0</v>
      </c>
      <c r="M135" s="131">
        <v>0</v>
      </c>
      <c r="N135" s="132">
        <v>0</v>
      </c>
      <c r="O135" s="149"/>
      <c r="P135" s="133">
        <v>0</v>
      </c>
      <c r="Q135" s="131">
        <v>0</v>
      </c>
      <c r="R135" s="131">
        <v>0</v>
      </c>
      <c r="S135" s="132">
        <v>0</v>
      </c>
      <c r="T135" s="149"/>
      <c r="U135" s="133">
        <v>0</v>
      </c>
      <c r="V135" s="131">
        <v>0</v>
      </c>
      <c r="W135" s="131">
        <v>0</v>
      </c>
      <c r="X135" s="132">
        <v>20</v>
      </c>
      <c r="Y135" s="149"/>
      <c r="Z135" s="133">
        <v>0</v>
      </c>
      <c r="AA135" s="131">
        <v>0</v>
      </c>
      <c r="AB135" s="131">
        <v>0</v>
      </c>
      <c r="AC135" s="132">
        <v>0</v>
      </c>
      <c r="AD135" s="149"/>
      <c r="AE135" s="153">
        <f t="shared" si="48"/>
        <v>0</v>
      </c>
      <c r="AF135" s="134">
        <f t="shared" si="49"/>
        <v>0</v>
      </c>
      <c r="AG135" s="135">
        <f t="shared" si="50"/>
        <v>0</v>
      </c>
      <c r="AH135" s="167">
        <f t="shared" si="51"/>
        <v>20</v>
      </c>
      <c r="AI135" s="149"/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20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x14ac:dyDescent="0.25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30">
        <v>0</v>
      </c>
      <c r="G136" s="131">
        <v>0</v>
      </c>
      <c r="H136" s="131">
        <v>0</v>
      </c>
      <c r="I136" s="132">
        <v>20</v>
      </c>
      <c r="J136" s="149"/>
      <c r="K136" s="133">
        <v>0</v>
      </c>
      <c r="L136" s="131">
        <v>0</v>
      </c>
      <c r="M136" s="131">
        <v>0</v>
      </c>
      <c r="N136" s="132">
        <v>20</v>
      </c>
      <c r="O136" s="149"/>
      <c r="P136" s="133">
        <v>0</v>
      </c>
      <c r="Q136" s="131">
        <v>0</v>
      </c>
      <c r="R136" s="131">
        <v>0</v>
      </c>
      <c r="S136" s="132">
        <v>20</v>
      </c>
      <c r="T136" s="149"/>
      <c r="U136" s="133">
        <v>0</v>
      </c>
      <c r="V136" s="131">
        <v>0</v>
      </c>
      <c r="W136" s="131">
        <v>0</v>
      </c>
      <c r="X136" s="132">
        <v>20</v>
      </c>
      <c r="Y136" s="149"/>
      <c r="Z136" s="133">
        <v>0</v>
      </c>
      <c r="AA136" s="131">
        <v>0</v>
      </c>
      <c r="AB136" s="131">
        <v>0</v>
      </c>
      <c r="AC136" s="132">
        <v>20</v>
      </c>
      <c r="AD136" s="149"/>
      <c r="AE136" s="153">
        <f t="shared" si="48"/>
        <v>0</v>
      </c>
      <c r="AF136" s="134">
        <f t="shared" si="49"/>
        <v>0</v>
      </c>
      <c r="AG136" s="135">
        <f t="shared" si="50"/>
        <v>0</v>
      </c>
      <c r="AH136" s="167">
        <f t="shared" si="51"/>
        <v>80</v>
      </c>
      <c r="AI136" s="149"/>
      <c r="AJ136" s="133">
        <f t="shared" si="52"/>
        <v>20</v>
      </c>
      <c r="AK136" s="131">
        <f t="shared" si="53"/>
        <v>20</v>
      </c>
      <c r="AL136" s="131">
        <f t="shared" si="54"/>
        <v>20</v>
      </c>
      <c r="AM136" s="131">
        <f t="shared" si="55"/>
        <v>20</v>
      </c>
      <c r="AN136" s="136">
        <f t="shared" si="56"/>
        <v>20</v>
      </c>
      <c r="AO136" s="133">
        <f t="shared" si="57"/>
        <v>0</v>
      </c>
      <c r="AP136" s="131">
        <f t="shared" si="58"/>
        <v>0</v>
      </c>
      <c r="AQ136" s="131">
        <f t="shared" si="59"/>
        <v>0</v>
      </c>
      <c r="AR136" s="131">
        <f t="shared" si="60"/>
        <v>0</v>
      </c>
      <c r="AS136" s="136">
        <f t="shared" si="61"/>
        <v>0</v>
      </c>
      <c r="AT136" s="133">
        <f t="shared" si="62"/>
        <v>0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0</v>
      </c>
      <c r="AZ136" s="131">
        <f t="shared" si="68"/>
        <v>0</v>
      </c>
      <c r="BA136" s="131">
        <f t="shared" si="69"/>
        <v>0</v>
      </c>
      <c r="BB136" s="131">
        <f t="shared" si="70"/>
        <v>0</v>
      </c>
      <c r="BC136" s="132">
        <f t="shared" si="71"/>
        <v>0</v>
      </c>
    </row>
    <row r="137" spans="1:55" x14ac:dyDescent="0.25">
      <c r="A137" s="138" t="s">
        <v>631</v>
      </c>
      <c r="B137" s="131" t="s">
        <v>1371</v>
      </c>
      <c r="C137" s="131" t="s">
        <v>100</v>
      </c>
      <c r="D137" s="131" t="s">
        <v>418</v>
      </c>
      <c r="E137" s="132" t="s">
        <v>1314</v>
      </c>
      <c r="F137" s="130">
        <v>0</v>
      </c>
      <c r="G137" s="131">
        <v>0</v>
      </c>
      <c r="H137" s="131">
        <v>0</v>
      </c>
      <c r="I137" s="132">
        <v>0</v>
      </c>
      <c r="J137" s="149"/>
      <c r="K137" s="133">
        <v>0</v>
      </c>
      <c r="L137" s="131">
        <v>0</v>
      </c>
      <c r="M137" s="131">
        <v>0</v>
      </c>
      <c r="N137" s="132">
        <v>0</v>
      </c>
      <c r="O137" s="149"/>
      <c r="P137" s="133">
        <v>0</v>
      </c>
      <c r="Q137" s="131">
        <v>0</v>
      </c>
      <c r="R137" s="131">
        <v>0</v>
      </c>
      <c r="S137" s="132">
        <v>0</v>
      </c>
      <c r="T137" s="149"/>
      <c r="U137" s="133">
        <v>0</v>
      </c>
      <c r="V137" s="131">
        <v>0</v>
      </c>
      <c r="W137" s="131">
        <v>0</v>
      </c>
      <c r="X137" s="132">
        <v>0</v>
      </c>
      <c r="Y137" s="149"/>
      <c r="Z137" s="133">
        <v>0</v>
      </c>
      <c r="AA137" s="131">
        <v>0</v>
      </c>
      <c r="AB137" s="131">
        <v>0</v>
      </c>
      <c r="AC137" s="132">
        <v>0</v>
      </c>
      <c r="AD137" s="149"/>
      <c r="AE137" s="153">
        <f t="shared" si="48"/>
        <v>0</v>
      </c>
      <c r="AF137" s="134">
        <f t="shared" si="49"/>
        <v>0</v>
      </c>
      <c r="AG137" s="135">
        <f t="shared" si="50"/>
        <v>0</v>
      </c>
      <c r="AH137" s="167">
        <f t="shared" si="51"/>
        <v>0</v>
      </c>
      <c r="AI137" s="149"/>
      <c r="AJ137" s="133">
        <f t="shared" si="52"/>
        <v>0</v>
      </c>
      <c r="AK137" s="131">
        <f t="shared" si="53"/>
        <v>0</v>
      </c>
      <c r="AL137" s="131">
        <f t="shared" si="54"/>
        <v>0</v>
      </c>
      <c r="AM137" s="131">
        <f t="shared" si="55"/>
        <v>0</v>
      </c>
      <c r="AN137" s="136">
        <f t="shared" si="56"/>
        <v>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0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0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x14ac:dyDescent="0.25">
      <c r="A138" s="138" t="s">
        <v>632</v>
      </c>
      <c r="B138" s="131" t="s">
        <v>43</v>
      </c>
      <c r="C138" s="131" t="s">
        <v>1908</v>
      </c>
      <c r="D138" s="131" t="s">
        <v>1871</v>
      </c>
      <c r="E138" s="132" t="s">
        <v>1313</v>
      </c>
      <c r="F138" s="130">
        <v>0</v>
      </c>
      <c r="G138" s="131">
        <v>0</v>
      </c>
      <c r="H138" s="131">
        <v>0</v>
      </c>
      <c r="I138" s="132">
        <v>20</v>
      </c>
      <c r="J138" s="149"/>
      <c r="K138" s="133">
        <v>0</v>
      </c>
      <c r="L138" s="131">
        <v>0</v>
      </c>
      <c r="M138" s="131">
        <v>0</v>
      </c>
      <c r="N138" s="132">
        <v>0</v>
      </c>
      <c r="O138" s="149"/>
      <c r="P138" s="133">
        <v>0</v>
      </c>
      <c r="Q138" s="131">
        <v>0</v>
      </c>
      <c r="R138" s="131">
        <v>0</v>
      </c>
      <c r="S138" s="132">
        <v>20</v>
      </c>
      <c r="T138" s="149"/>
      <c r="U138" s="133">
        <v>0</v>
      </c>
      <c r="V138" s="131">
        <v>0</v>
      </c>
      <c r="W138" s="131">
        <v>0</v>
      </c>
      <c r="X138" s="132">
        <v>20</v>
      </c>
      <c r="Y138" s="149"/>
      <c r="Z138" s="133">
        <v>0</v>
      </c>
      <c r="AA138" s="131">
        <v>3</v>
      </c>
      <c r="AB138" s="131">
        <v>44.300000000000004</v>
      </c>
      <c r="AC138" s="132">
        <v>250</v>
      </c>
      <c r="AD138" s="149"/>
      <c r="AE138" s="153">
        <f t="shared" si="48"/>
        <v>0</v>
      </c>
      <c r="AF138" s="134">
        <f t="shared" si="49"/>
        <v>3</v>
      </c>
      <c r="AG138" s="135">
        <f t="shared" si="50"/>
        <v>44.300000000000004</v>
      </c>
      <c r="AH138" s="167">
        <f t="shared" si="51"/>
        <v>310</v>
      </c>
      <c r="AI138" s="149"/>
      <c r="AJ138" s="133">
        <f t="shared" si="52"/>
        <v>20</v>
      </c>
      <c r="AK138" s="131">
        <f t="shared" si="53"/>
        <v>0</v>
      </c>
      <c r="AL138" s="131">
        <f t="shared" si="54"/>
        <v>20</v>
      </c>
      <c r="AM138" s="131">
        <f t="shared" si="55"/>
        <v>20</v>
      </c>
      <c r="AN138" s="136">
        <f t="shared" si="56"/>
        <v>250</v>
      </c>
      <c r="AO138" s="133">
        <f t="shared" si="57"/>
        <v>0</v>
      </c>
      <c r="AP138" s="131">
        <f t="shared" si="58"/>
        <v>0</v>
      </c>
      <c r="AQ138" s="131">
        <f t="shared" si="59"/>
        <v>0</v>
      </c>
      <c r="AR138" s="131">
        <f t="shared" si="60"/>
        <v>0</v>
      </c>
      <c r="AS138" s="136">
        <f t="shared" si="61"/>
        <v>0</v>
      </c>
      <c r="AT138" s="133">
        <f t="shared" si="62"/>
        <v>0</v>
      </c>
      <c r="AU138" s="131">
        <f t="shared" si="63"/>
        <v>0</v>
      </c>
      <c r="AV138" s="131">
        <f t="shared" si="64"/>
        <v>0</v>
      </c>
      <c r="AW138" s="131">
        <f t="shared" si="65"/>
        <v>0</v>
      </c>
      <c r="AX138" s="136">
        <f t="shared" si="66"/>
        <v>3</v>
      </c>
      <c r="AY138" s="133">
        <f t="shared" si="67"/>
        <v>0</v>
      </c>
      <c r="AZ138" s="131">
        <f t="shared" si="68"/>
        <v>0</v>
      </c>
      <c r="BA138" s="131">
        <f t="shared" si="69"/>
        <v>0</v>
      </c>
      <c r="BB138" s="131">
        <f t="shared" si="70"/>
        <v>0</v>
      </c>
      <c r="BC138" s="132">
        <f t="shared" si="71"/>
        <v>44.300000000000004</v>
      </c>
    </row>
    <row r="139" spans="1:55" x14ac:dyDescent="0.25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30">
        <v>0</v>
      </c>
      <c r="G139" s="131">
        <v>0</v>
      </c>
      <c r="H139" s="131">
        <v>0</v>
      </c>
      <c r="I139" s="132">
        <v>0</v>
      </c>
      <c r="J139" s="149"/>
      <c r="K139" s="133">
        <v>0</v>
      </c>
      <c r="L139" s="131">
        <v>0</v>
      </c>
      <c r="M139" s="131">
        <v>0</v>
      </c>
      <c r="N139" s="132">
        <v>0</v>
      </c>
      <c r="O139" s="149"/>
      <c r="P139" s="133">
        <v>0</v>
      </c>
      <c r="Q139" s="131">
        <v>0</v>
      </c>
      <c r="R139" s="131">
        <v>0</v>
      </c>
      <c r="S139" s="132">
        <v>0</v>
      </c>
      <c r="T139" s="149"/>
      <c r="U139" s="133">
        <v>0</v>
      </c>
      <c r="V139" s="131">
        <v>0</v>
      </c>
      <c r="W139" s="131">
        <v>0</v>
      </c>
      <c r="X139" s="132">
        <v>0</v>
      </c>
      <c r="Y139" s="149"/>
      <c r="Z139" s="133">
        <v>0</v>
      </c>
      <c r="AA139" s="131">
        <v>0</v>
      </c>
      <c r="AB139" s="131">
        <v>0</v>
      </c>
      <c r="AC139" s="132">
        <v>0</v>
      </c>
      <c r="AD139" s="149"/>
      <c r="AE139" s="153">
        <f t="shared" si="48"/>
        <v>0</v>
      </c>
      <c r="AF139" s="134">
        <f t="shared" si="49"/>
        <v>0</v>
      </c>
      <c r="AG139" s="135">
        <f t="shared" si="50"/>
        <v>0</v>
      </c>
      <c r="AH139" s="167">
        <f t="shared" si="51"/>
        <v>0</v>
      </c>
      <c r="AI139" s="149"/>
      <c r="AJ139" s="133">
        <f t="shared" si="52"/>
        <v>0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0</v>
      </c>
      <c r="AO139" s="133">
        <f t="shared" si="57"/>
        <v>0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0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0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</v>
      </c>
    </row>
    <row r="140" spans="1:55" x14ac:dyDescent="0.25">
      <c r="A140" s="138" t="s">
        <v>634</v>
      </c>
      <c r="B140" s="131" t="s">
        <v>1386</v>
      </c>
      <c r="C140" s="131" t="s">
        <v>190</v>
      </c>
      <c r="D140" s="131" t="s">
        <v>82</v>
      </c>
      <c r="E140" s="132" t="s">
        <v>1314</v>
      </c>
      <c r="F140" s="130">
        <v>0</v>
      </c>
      <c r="G140" s="131">
        <v>0</v>
      </c>
      <c r="H140" s="131">
        <v>0</v>
      </c>
      <c r="I140" s="132">
        <v>0</v>
      </c>
      <c r="J140" s="149"/>
      <c r="K140" s="133">
        <v>0</v>
      </c>
      <c r="L140" s="131">
        <v>0</v>
      </c>
      <c r="M140" s="131">
        <v>0</v>
      </c>
      <c r="N140" s="132">
        <v>0</v>
      </c>
      <c r="O140" s="149"/>
      <c r="P140" s="133">
        <v>0</v>
      </c>
      <c r="Q140" s="131">
        <v>0</v>
      </c>
      <c r="R140" s="131">
        <v>0</v>
      </c>
      <c r="S140" s="132">
        <v>0</v>
      </c>
      <c r="T140" s="149"/>
      <c r="U140" s="133">
        <v>0</v>
      </c>
      <c r="V140" s="131">
        <v>0</v>
      </c>
      <c r="W140" s="131">
        <v>0</v>
      </c>
      <c r="X140" s="132">
        <v>0</v>
      </c>
      <c r="Y140" s="149"/>
      <c r="Z140" s="133">
        <v>0</v>
      </c>
      <c r="AA140" s="131">
        <v>0</v>
      </c>
      <c r="AB140" s="131">
        <v>0</v>
      </c>
      <c r="AC140" s="132">
        <v>0</v>
      </c>
      <c r="AD140" s="149"/>
      <c r="AE140" s="153">
        <f t="shared" si="48"/>
        <v>0</v>
      </c>
      <c r="AF140" s="134">
        <f t="shared" si="49"/>
        <v>0</v>
      </c>
      <c r="AG140" s="135">
        <f t="shared" si="50"/>
        <v>0</v>
      </c>
      <c r="AH140" s="167">
        <f t="shared" si="51"/>
        <v>0</v>
      </c>
      <c r="AI140" s="149"/>
      <c r="AJ140" s="133">
        <f t="shared" si="52"/>
        <v>0</v>
      </c>
      <c r="AK140" s="131">
        <f t="shared" si="53"/>
        <v>0</v>
      </c>
      <c r="AL140" s="131">
        <f t="shared" si="54"/>
        <v>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x14ac:dyDescent="0.25">
      <c r="A141" s="138" t="s">
        <v>635</v>
      </c>
      <c r="B141" s="131" t="s">
        <v>1386</v>
      </c>
      <c r="C141" s="131" t="s">
        <v>104</v>
      </c>
      <c r="D141" s="131" t="s">
        <v>396</v>
      </c>
      <c r="E141" s="132" t="s">
        <v>1954</v>
      </c>
      <c r="F141" s="130">
        <v>0</v>
      </c>
      <c r="G141" s="131">
        <v>0</v>
      </c>
      <c r="H141" s="131">
        <v>0</v>
      </c>
      <c r="I141" s="132">
        <v>0</v>
      </c>
      <c r="J141" s="149"/>
      <c r="K141" s="133">
        <v>0</v>
      </c>
      <c r="L141" s="131">
        <v>0</v>
      </c>
      <c r="M141" s="131">
        <v>0</v>
      </c>
      <c r="N141" s="132">
        <v>0</v>
      </c>
      <c r="O141" s="149"/>
      <c r="P141" s="133">
        <v>0</v>
      </c>
      <c r="Q141" s="131">
        <v>0</v>
      </c>
      <c r="R141" s="131">
        <v>0</v>
      </c>
      <c r="S141" s="132">
        <v>0</v>
      </c>
      <c r="T141" s="149"/>
      <c r="U141" s="133">
        <v>0</v>
      </c>
      <c r="V141" s="131">
        <v>0</v>
      </c>
      <c r="W141" s="131">
        <v>0</v>
      </c>
      <c r="X141" s="132">
        <v>0</v>
      </c>
      <c r="Y141" s="149"/>
      <c r="Z141" s="133">
        <v>0</v>
      </c>
      <c r="AA141" s="131">
        <v>0</v>
      </c>
      <c r="AB141" s="131">
        <v>0</v>
      </c>
      <c r="AC141" s="132">
        <v>0</v>
      </c>
      <c r="AD141" s="149"/>
      <c r="AE141" s="153">
        <f t="shared" si="48"/>
        <v>0</v>
      </c>
      <c r="AF141" s="134">
        <f t="shared" si="49"/>
        <v>0</v>
      </c>
      <c r="AG141" s="135">
        <f t="shared" si="50"/>
        <v>0</v>
      </c>
      <c r="AH141" s="167">
        <f t="shared" si="51"/>
        <v>0</v>
      </c>
      <c r="AI141" s="149"/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0</v>
      </c>
      <c r="AN141" s="136">
        <f t="shared" si="56"/>
        <v>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0</v>
      </c>
    </row>
    <row r="142" spans="1:55" x14ac:dyDescent="0.25">
      <c r="A142" s="138" t="s">
        <v>636</v>
      </c>
      <c r="B142" s="131" t="s">
        <v>2047</v>
      </c>
      <c r="C142" s="131" t="s">
        <v>243</v>
      </c>
      <c r="D142" s="131" t="s">
        <v>355</v>
      </c>
      <c r="E142" s="132" t="s">
        <v>1314</v>
      </c>
      <c r="F142" s="130">
        <v>0</v>
      </c>
      <c r="G142" s="131">
        <v>0</v>
      </c>
      <c r="H142" s="131">
        <v>0</v>
      </c>
      <c r="I142" s="132">
        <v>20</v>
      </c>
      <c r="J142" s="149"/>
      <c r="K142" s="133">
        <v>0</v>
      </c>
      <c r="L142" s="131">
        <v>0</v>
      </c>
      <c r="M142" s="131">
        <v>0</v>
      </c>
      <c r="N142" s="132">
        <v>0</v>
      </c>
      <c r="O142" s="149"/>
      <c r="P142" s="133">
        <v>0</v>
      </c>
      <c r="Q142" s="131">
        <v>0</v>
      </c>
      <c r="R142" s="131">
        <v>0</v>
      </c>
      <c r="S142" s="132">
        <v>0</v>
      </c>
      <c r="T142" s="149"/>
      <c r="U142" s="133">
        <v>0</v>
      </c>
      <c r="V142" s="131">
        <v>0</v>
      </c>
      <c r="W142" s="131">
        <v>0</v>
      </c>
      <c r="X142" s="132">
        <v>0</v>
      </c>
      <c r="Y142" s="149"/>
      <c r="Z142" s="133">
        <v>0</v>
      </c>
      <c r="AA142" s="131">
        <v>0</v>
      </c>
      <c r="AB142" s="131">
        <v>0</v>
      </c>
      <c r="AC142" s="132">
        <v>0</v>
      </c>
      <c r="AD142" s="149"/>
      <c r="AE142" s="153">
        <f t="shared" si="48"/>
        <v>0</v>
      </c>
      <c r="AF142" s="134">
        <f t="shared" si="49"/>
        <v>0</v>
      </c>
      <c r="AG142" s="135">
        <f t="shared" si="50"/>
        <v>0</v>
      </c>
      <c r="AH142" s="167">
        <f t="shared" si="51"/>
        <v>20</v>
      </c>
      <c r="AI142" s="149"/>
      <c r="AJ142" s="133">
        <f t="shared" si="52"/>
        <v>20</v>
      </c>
      <c r="AK142" s="131">
        <f t="shared" si="53"/>
        <v>0</v>
      </c>
      <c r="AL142" s="131">
        <f t="shared" si="54"/>
        <v>0</v>
      </c>
      <c r="AM142" s="131">
        <f t="shared" si="55"/>
        <v>0</v>
      </c>
      <c r="AN142" s="136">
        <f t="shared" si="56"/>
        <v>0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0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0</v>
      </c>
    </row>
    <row r="143" spans="1:55" x14ac:dyDescent="0.25">
      <c r="A143" s="138" t="s">
        <v>637</v>
      </c>
      <c r="B143" s="131" t="s">
        <v>40</v>
      </c>
      <c r="C143" s="131" t="s">
        <v>353</v>
      </c>
      <c r="D143" s="131" t="s">
        <v>2133</v>
      </c>
      <c r="E143" s="132" t="s">
        <v>1314</v>
      </c>
      <c r="F143" s="130">
        <v>0</v>
      </c>
      <c r="G143" s="131">
        <v>0</v>
      </c>
      <c r="H143" s="131">
        <v>0</v>
      </c>
      <c r="I143" s="132">
        <v>0</v>
      </c>
      <c r="J143" s="149"/>
      <c r="K143" s="133">
        <v>0</v>
      </c>
      <c r="L143" s="131">
        <v>0</v>
      </c>
      <c r="M143" s="131">
        <v>0</v>
      </c>
      <c r="N143" s="132">
        <v>0</v>
      </c>
      <c r="O143" s="149"/>
      <c r="P143" s="133">
        <v>0</v>
      </c>
      <c r="Q143" s="131">
        <v>0</v>
      </c>
      <c r="R143" s="131">
        <v>0</v>
      </c>
      <c r="S143" s="132">
        <v>0</v>
      </c>
      <c r="T143" s="149"/>
      <c r="U143" s="133">
        <v>0</v>
      </c>
      <c r="V143" s="131">
        <v>0</v>
      </c>
      <c r="W143" s="131">
        <v>0</v>
      </c>
      <c r="X143" s="132">
        <v>20</v>
      </c>
      <c r="Y143" s="149"/>
      <c r="Z143" s="133">
        <v>0</v>
      </c>
      <c r="AA143" s="131">
        <v>2</v>
      </c>
      <c r="AB143" s="131">
        <v>9.1</v>
      </c>
      <c r="AC143" s="132">
        <v>162</v>
      </c>
      <c r="AD143" s="149"/>
      <c r="AE143" s="153">
        <f t="shared" si="48"/>
        <v>0</v>
      </c>
      <c r="AF143" s="134">
        <f t="shared" si="49"/>
        <v>2</v>
      </c>
      <c r="AG143" s="135">
        <f t="shared" si="50"/>
        <v>9.1</v>
      </c>
      <c r="AH143" s="167">
        <f t="shared" si="51"/>
        <v>182</v>
      </c>
      <c r="AI143" s="149"/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20</v>
      </c>
      <c r="AN143" s="136">
        <f t="shared" si="56"/>
        <v>162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2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9.1</v>
      </c>
    </row>
    <row r="144" spans="1:55" x14ac:dyDescent="0.25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30">
        <v>0</v>
      </c>
      <c r="G144" s="131">
        <v>0</v>
      </c>
      <c r="H144" s="131">
        <v>0</v>
      </c>
      <c r="I144" s="132">
        <v>20</v>
      </c>
      <c r="J144" s="149"/>
      <c r="K144" s="133">
        <v>0</v>
      </c>
      <c r="L144" s="131">
        <v>0</v>
      </c>
      <c r="M144" s="131">
        <v>0</v>
      </c>
      <c r="N144" s="132">
        <v>0</v>
      </c>
      <c r="O144" s="149"/>
      <c r="P144" s="133">
        <v>0</v>
      </c>
      <c r="Q144" s="131">
        <v>0</v>
      </c>
      <c r="R144" s="131">
        <v>0</v>
      </c>
      <c r="S144" s="132">
        <v>20</v>
      </c>
      <c r="T144" s="149"/>
      <c r="U144" s="133">
        <v>0</v>
      </c>
      <c r="V144" s="131">
        <v>0</v>
      </c>
      <c r="W144" s="131">
        <v>0</v>
      </c>
      <c r="X144" s="132">
        <v>20</v>
      </c>
      <c r="Y144" s="149"/>
      <c r="Z144" s="133">
        <v>0</v>
      </c>
      <c r="AA144" s="131">
        <v>0</v>
      </c>
      <c r="AB144" s="131">
        <v>0</v>
      </c>
      <c r="AC144" s="132">
        <v>0</v>
      </c>
      <c r="AD144" s="149"/>
      <c r="AE144" s="153">
        <f t="shared" si="48"/>
        <v>0</v>
      </c>
      <c r="AF144" s="134">
        <f t="shared" si="49"/>
        <v>0</v>
      </c>
      <c r="AG144" s="135">
        <f t="shared" si="50"/>
        <v>0</v>
      </c>
      <c r="AH144" s="167">
        <f t="shared" si="51"/>
        <v>60</v>
      </c>
      <c r="AI144" s="149"/>
      <c r="AJ144" s="133">
        <f t="shared" si="52"/>
        <v>20</v>
      </c>
      <c r="AK144" s="131">
        <f t="shared" si="53"/>
        <v>0</v>
      </c>
      <c r="AL144" s="131">
        <f t="shared" si="54"/>
        <v>20</v>
      </c>
      <c r="AM144" s="131">
        <f t="shared" si="55"/>
        <v>20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0</v>
      </c>
      <c r="AU144" s="131">
        <f t="shared" si="63"/>
        <v>0</v>
      </c>
      <c r="AV144" s="131">
        <f t="shared" si="64"/>
        <v>0</v>
      </c>
      <c r="AW144" s="131">
        <f t="shared" si="65"/>
        <v>0</v>
      </c>
      <c r="AX144" s="136">
        <f t="shared" si="66"/>
        <v>0</v>
      </c>
      <c r="AY144" s="133">
        <f t="shared" si="67"/>
        <v>0</v>
      </c>
      <c r="AZ144" s="131">
        <f t="shared" si="68"/>
        <v>0</v>
      </c>
      <c r="BA144" s="131">
        <f t="shared" si="69"/>
        <v>0</v>
      </c>
      <c r="BB144" s="131">
        <f t="shared" si="70"/>
        <v>0</v>
      </c>
      <c r="BC144" s="132">
        <f t="shared" si="71"/>
        <v>0</v>
      </c>
    </row>
    <row r="145" spans="1:55" x14ac:dyDescent="0.25">
      <c r="A145" s="138" t="s">
        <v>639</v>
      </c>
      <c r="B145" s="131" t="s">
        <v>41</v>
      </c>
      <c r="C145" s="131" t="s">
        <v>189</v>
      </c>
      <c r="D145" s="131" t="s">
        <v>159</v>
      </c>
      <c r="E145" s="132" t="s">
        <v>1311</v>
      </c>
      <c r="F145" s="130">
        <v>0</v>
      </c>
      <c r="G145" s="131">
        <v>1</v>
      </c>
      <c r="H145" s="131">
        <v>7.6</v>
      </c>
      <c r="I145" s="132">
        <v>201</v>
      </c>
      <c r="J145" s="149"/>
      <c r="K145" s="133">
        <v>0</v>
      </c>
      <c r="L145" s="131">
        <v>0</v>
      </c>
      <c r="M145" s="131">
        <v>0</v>
      </c>
      <c r="N145" s="132">
        <v>0</v>
      </c>
      <c r="O145" s="149"/>
      <c r="P145" s="133">
        <v>0</v>
      </c>
      <c r="Q145" s="131">
        <v>0</v>
      </c>
      <c r="R145" s="131">
        <v>0</v>
      </c>
      <c r="S145" s="132">
        <v>0</v>
      </c>
      <c r="T145" s="149"/>
      <c r="U145" s="133">
        <v>0</v>
      </c>
      <c r="V145" s="131">
        <v>0</v>
      </c>
      <c r="W145" s="131">
        <v>0</v>
      </c>
      <c r="X145" s="132">
        <v>0</v>
      </c>
      <c r="Y145" s="149"/>
      <c r="Z145" s="133">
        <v>0</v>
      </c>
      <c r="AA145" s="131">
        <v>0</v>
      </c>
      <c r="AB145" s="131">
        <v>0</v>
      </c>
      <c r="AC145" s="132">
        <v>0</v>
      </c>
      <c r="AD145" s="149"/>
      <c r="AE145" s="153">
        <f t="shared" si="48"/>
        <v>0</v>
      </c>
      <c r="AF145" s="134">
        <f t="shared" si="49"/>
        <v>1</v>
      </c>
      <c r="AG145" s="135">
        <f t="shared" si="50"/>
        <v>7.6</v>
      </c>
      <c r="AH145" s="167">
        <f t="shared" si="51"/>
        <v>201</v>
      </c>
      <c r="AI145" s="149"/>
      <c r="AJ145" s="133">
        <f t="shared" si="52"/>
        <v>201</v>
      </c>
      <c r="AK145" s="131">
        <f t="shared" si="53"/>
        <v>0</v>
      </c>
      <c r="AL145" s="131">
        <f t="shared" si="54"/>
        <v>0</v>
      </c>
      <c r="AM145" s="131">
        <f t="shared" si="55"/>
        <v>0</v>
      </c>
      <c r="AN145" s="136">
        <f t="shared" si="56"/>
        <v>0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1</v>
      </c>
      <c r="AU145" s="131">
        <f t="shared" si="63"/>
        <v>0</v>
      </c>
      <c r="AV145" s="131">
        <f t="shared" si="64"/>
        <v>0</v>
      </c>
      <c r="AW145" s="131">
        <f t="shared" si="65"/>
        <v>0</v>
      </c>
      <c r="AX145" s="136">
        <f t="shared" si="66"/>
        <v>0</v>
      </c>
      <c r="AY145" s="133">
        <f t="shared" si="67"/>
        <v>7.6</v>
      </c>
      <c r="AZ145" s="131">
        <f t="shared" si="68"/>
        <v>0</v>
      </c>
      <c r="BA145" s="131">
        <f t="shared" si="69"/>
        <v>0</v>
      </c>
      <c r="BB145" s="131">
        <f t="shared" si="70"/>
        <v>0</v>
      </c>
      <c r="BC145" s="132">
        <f t="shared" si="71"/>
        <v>0</v>
      </c>
    </row>
    <row r="146" spans="1:55" x14ac:dyDescent="0.25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30">
        <v>0</v>
      </c>
      <c r="G146" s="131">
        <v>4</v>
      </c>
      <c r="H146" s="131">
        <v>11.4</v>
      </c>
      <c r="I146" s="132">
        <v>227</v>
      </c>
      <c r="J146" s="149"/>
      <c r="K146" s="133">
        <v>2</v>
      </c>
      <c r="L146" s="131">
        <v>0</v>
      </c>
      <c r="M146" s="131">
        <v>1.2</v>
      </c>
      <c r="N146" s="132">
        <v>236</v>
      </c>
      <c r="O146" s="149"/>
      <c r="P146" s="133">
        <v>0</v>
      </c>
      <c r="Q146" s="131">
        <v>0</v>
      </c>
      <c r="R146" s="131">
        <v>0</v>
      </c>
      <c r="S146" s="132">
        <v>0</v>
      </c>
      <c r="T146" s="149"/>
      <c r="U146" s="133">
        <v>0</v>
      </c>
      <c r="V146" s="131">
        <v>0</v>
      </c>
      <c r="W146" s="131">
        <v>0</v>
      </c>
      <c r="X146" s="132">
        <v>0</v>
      </c>
      <c r="Y146" s="149"/>
      <c r="Z146" s="133">
        <v>0</v>
      </c>
      <c r="AA146" s="131">
        <v>0</v>
      </c>
      <c r="AB146" s="131">
        <v>0</v>
      </c>
      <c r="AC146" s="132">
        <v>20</v>
      </c>
      <c r="AD146" s="149"/>
      <c r="AE146" s="153">
        <f t="shared" si="48"/>
        <v>2</v>
      </c>
      <c r="AF146" s="134">
        <f t="shared" si="49"/>
        <v>4</v>
      </c>
      <c r="AG146" s="135">
        <f t="shared" si="50"/>
        <v>12.6</v>
      </c>
      <c r="AH146" s="167">
        <f t="shared" si="51"/>
        <v>483</v>
      </c>
      <c r="AI146" s="149"/>
      <c r="AJ146" s="133">
        <f t="shared" si="52"/>
        <v>227</v>
      </c>
      <c r="AK146" s="131">
        <f t="shared" si="53"/>
        <v>236</v>
      </c>
      <c r="AL146" s="131">
        <f t="shared" si="54"/>
        <v>0</v>
      </c>
      <c r="AM146" s="131">
        <f t="shared" si="55"/>
        <v>0</v>
      </c>
      <c r="AN146" s="136">
        <f t="shared" si="56"/>
        <v>20</v>
      </c>
      <c r="AO146" s="133">
        <f t="shared" si="57"/>
        <v>0</v>
      </c>
      <c r="AP146" s="131">
        <f t="shared" si="58"/>
        <v>2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4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11.4</v>
      </c>
      <c r="AZ146" s="131">
        <f t="shared" si="68"/>
        <v>1.2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x14ac:dyDescent="0.25">
      <c r="A147" s="138" t="s">
        <v>641</v>
      </c>
      <c r="B147" s="131" t="s">
        <v>42</v>
      </c>
      <c r="C147" s="131" t="s">
        <v>83</v>
      </c>
      <c r="D147" s="131" t="s">
        <v>84</v>
      </c>
      <c r="E147" s="132" t="s">
        <v>1314</v>
      </c>
      <c r="F147" s="130">
        <v>0</v>
      </c>
      <c r="G147" s="131">
        <v>4</v>
      </c>
      <c r="H147" s="131">
        <v>30.000000000000004</v>
      </c>
      <c r="I147" s="132">
        <v>276</v>
      </c>
      <c r="J147" s="149"/>
      <c r="K147" s="133">
        <v>0</v>
      </c>
      <c r="L147" s="131">
        <v>0</v>
      </c>
      <c r="M147" s="131">
        <v>0</v>
      </c>
      <c r="N147" s="132">
        <v>0</v>
      </c>
      <c r="O147" s="149"/>
      <c r="P147" s="133">
        <v>0</v>
      </c>
      <c r="Q147" s="131">
        <v>0</v>
      </c>
      <c r="R147" s="131">
        <v>0</v>
      </c>
      <c r="S147" s="132">
        <v>0</v>
      </c>
      <c r="T147" s="149"/>
      <c r="U147" s="133">
        <v>0</v>
      </c>
      <c r="V147" s="131">
        <v>0</v>
      </c>
      <c r="W147" s="131">
        <v>0</v>
      </c>
      <c r="X147" s="132">
        <v>0</v>
      </c>
      <c r="Y147" s="149"/>
      <c r="Z147" s="133">
        <v>0</v>
      </c>
      <c r="AA147" s="131">
        <v>0</v>
      </c>
      <c r="AB147" s="131">
        <v>0</v>
      </c>
      <c r="AC147" s="132">
        <v>0</v>
      </c>
      <c r="AD147" s="149"/>
      <c r="AE147" s="153">
        <f t="shared" si="48"/>
        <v>0</v>
      </c>
      <c r="AF147" s="134">
        <f t="shared" si="49"/>
        <v>4</v>
      </c>
      <c r="AG147" s="135">
        <f t="shared" si="50"/>
        <v>30.000000000000004</v>
      </c>
      <c r="AH147" s="167">
        <f t="shared" si="51"/>
        <v>276</v>
      </c>
      <c r="AI147" s="149"/>
      <c r="AJ147" s="133">
        <f t="shared" si="52"/>
        <v>276</v>
      </c>
      <c r="AK147" s="131">
        <f t="shared" si="53"/>
        <v>0</v>
      </c>
      <c r="AL147" s="131">
        <f t="shared" si="54"/>
        <v>0</v>
      </c>
      <c r="AM147" s="131">
        <f t="shared" si="55"/>
        <v>0</v>
      </c>
      <c r="AN147" s="136">
        <f t="shared" si="56"/>
        <v>0</v>
      </c>
      <c r="AO147" s="133">
        <f t="shared" si="57"/>
        <v>0</v>
      </c>
      <c r="AP147" s="131">
        <f t="shared" si="58"/>
        <v>0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4</v>
      </c>
      <c r="AU147" s="131">
        <f t="shared" si="63"/>
        <v>0</v>
      </c>
      <c r="AV147" s="131">
        <f t="shared" si="64"/>
        <v>0</v>
      </c>
      <c r="AW147" s="131">
        <f t="shared" si="65"/>
        <v>0</v>
      </c>
      <c r="AX147" s="136">
        <f t="shared" si="66"/>
        <v>0</v>
      </c>
      <c r="AY147" s="133">
        <f t="shared" si="67"/>
        <v>30.000000000000004</v>
      </c>
      <c r="AZ147" s="131">
        <f t="shared" si="68"/>
        <v>0</v>
      </c>
      <c r="BA147" s="131">
        <f t="shared" si="69"/>
        <v>0</v>
      </c>
      <c r="BB147" s="131">
        <f t="shared" si="70"/>
        <v>0</v>
      </c>
      <c r="BC147" s="132">
        <f t="shared" si="71"/>
        <v>0</v>
      </c>
    </row>
    <row r="148" spans="1:55" x14ac:dyDescent="0.25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30">
        <v>0</v>
      </c>
      <c r="G148" s="131">
        <v>0</v>
      </c>
      <c r="H148" s="131">
        <v>0</v>
      </c>
      <c r="I148" s="132">
        <v>0</v>
      </c>
      <c r="J148" s="149"/>
      <c r="K148" s="133">
        <v>0</v>
      </c>
      <c r="L148" s="131">
        <v>0</v>
      </c>
      <c r="M148" s="131">
        <v>0</v>
      </c>
      <c r="N148" s="132">
        <v>0</v>
      </c>
      <c r="O148" s="149"/>
      <c r="P148" s="133">
        <v>0</v>
      </c>
      <c r="Q148" s="131">
        <v>0</v>
      </c>
      <c r="R148" s="131">
        <v>0</v>
      </c>
      <c r="S148" s="132">
        <v>0</v>
      </c>
      <c r="T148" s="149"/>
      <c r="U148" s="133">
        <v>0</v>
      </c>
      <c r="V148" s="131">
        <v>0</v>
      </c>
      <c r="W148" s="131">
        <v>0</v>
      </c>
      <c r="X148" s="132">
        <v>0</v>
      </c>
      <c r="Y148" s="149"/>
      <c r="Z148" s="133">
        <v>0</v>
      </c>
      <c r="AA148" s="131">
        <v>0</v>
      </c>
      <c r="AB148" s="131">
        <v>0</v>
      </c>
      <c r="AC148" s="132">
        <v>0</v>
      </c>
      <c r="AD148" s="149"/>
      <c r="AE148" s="153">
        <f t="shared" si="48"/>
        <v>0</v>
      </c>
      <c r="AF148" s="134">
        <f t="shared" si="49"/>
        <v>0</v>
      </c>
      <c r="AG148" s="135">
        <f t="shared" si="50"/>
        <v>0</v>
      </c>
      <c r="AH148" s="167">
        <f t="shared" si="51"/>
        <v>0</v>
      </c>
      <c r="AI148" s="149"/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x14ac:dyDescent="0.25">
      <c r="A149" s="138" t="s">
        <v>643</v>
      </c>
      <c r="B149" s="131" t="s">
        <v>2047</v>
      </c>
      <c r="C149" s="131" t="s">
        <v>1879</v>
      </c>
      <c r="D149" s="131" t="s">
        <v>1880</v>
      </c>
      <c r="E149" s="132" t="s">
        <v>1954</v>
      </c>
      <c r="F149" s="130">
        <v>0</v>
      </c>
      <c r="G149" s="131">
        <v>0</v>
      </c>
      <c r="H149" s="131">
        <v>0</v>
      </c>
      <c r="I149" s="132">
        <v>20</v>
      </c>
      <c r="J149" s="149"/>
      <c r="K149" s="133">
        <v>0</v>
      </c>
      <c r="L149" s="131">
        <v>0</v>
      </c>
      <c r="M149" s="131">
        <v>0</v>
      </c>
      <c r="N149" s="132">
        <v>20</v>
      </c>
      <c r="O149" s="149"/>
      <c r="P149" s="133">
        <v>0</v>
      </c>
      <c r="Q149" s="131">
        <v>0</v>
      </c>
      <c r="R149" s="131">
        <v>0</v>
      </c>
      <c r="S149" s="132">
        <v>20</v>
      </c>
      <c r="T149" s="149"/>
      <c r="U149" s="133">
        <v>0</v>
      </c>
      <c r="V149" s="131">
        <v>0</v>
      </c>
      <c r="W149" s="131">
        <v>0</v>
      </c>
      <c r="X149" s="132">
        <v>20</v>
      </c>
      <c r="Y149" s="149"/>
      <c r="Z149" s="133">
        <v>0</v>
      </c>
      <c r="AA149" s="131">
        <v>0</v>
      </c>
      <c r="AB149" s="131">
        <v>0</v>
      </c>
      <c r="AC149" s="132">
        <v>0</v>
      </c>
      <c r="AD149" s="149"/>
      <c r="AE149" s="153">
        <f t="shared" si="48"/>
        <v>0</v>
      </c>
      <c r="AF149" s="134">
        <f t="shared" si="49"/>
        <v>0</v>
      </c>
      <c r="AG149" s="135">
        <f t="shared" si="50"/>
        <v>0</v>
      </c>
      <c r="AH149" s="167">
        <f t="shared" si="51"/>
        <v>80</v>
      </c>
      <c r="AI149" s="149"/>
      <c r="AJ149" s="133">
        <f t="shared" si="52"/>
        <v>20</v>
      </c>
      <c r="AK149" s="131">
        <f t="shared" si="53"/>
        <v>20</v>
      </c>
      <c r="AL149" s="131">
        <f t="shared" si="54"/>
        <v>20</v>
      </c>
      <c r="AM149" s="131">
        <f t="shared" si="55"/>
        <v>20</v>
      </c>
      <c r="AN149" s="136">
        <f t="shared" si="56"/>
        <v>0</v>
      </c>
      <c r="AO149" s="133">
        <f t="shared" si="57"/>
        <v>0</v>
      </c>
      <c r="AP149" s="131">
        <f t="shared" si="58"/>
        <v>0</v>
      </c>
      <c r="AQ149" s="131">
        <f t="shared" si="59"/>
        <v>0</v>
      </c>
      <c r="AR149" s="131">
        <f t="shared" si="60"/>
        <v>0</v>
      </c>
      <c r="AS149" s="136">
        <f t="shared" si="61"/>
        <v>0</v>
      </c>
      <c r="AT149" s="133">
        <f t="shared" si="62"/>
        <v>0</v>
      </c>
      <c r="AU149" s="131">
        <f t="shared" si="63"/>
        <v>0</v>
      </c>
      <c r="AV149" s="131">
        <f t="shared" si="64"/>
        <v>0</v>
      </c>
      <c r="AW149" s="131">
        <f t="shared" si="65"/>
        <v>0</v>
      </c>
      <c r="AX149" s="136">
        <f t="shared" si="66"/>
        <v>0</v>
      </c>
      <c r="AY149" s="133">
        <f t="shared" si="67"/>
        <v>0</v>
      </c>
      <c r="AZ149" s="131">
        <f t="shared" si="68"/>
        <v>0</v>
      </c>
      <c r="BA149" s="131">
        <f t="shared" si="69"/>
        <v>0</v>
      </c>
      <c r="BB149" s="131">
        <f t="shared" si="70"/>
        <v>0</v>
      </c>
      <c r="BC149" s="132">
        <f t="shared" si="71"/>
        <v>0</v>
      </c>
    </row>
    <row r="150" spans="1:55" x14ac:dyDescent="0.25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30">
        <v>0</v>
      </c>
      <c r="G150" s="131">
        <v>4</v>
      </c>
      <c r="H150" s="131">
        <v>50.099999999999994</v>
      </c>
      <c r="I150" s="132">
        <v>295</v>
      </c>
      <c r="J150" s="149"/>
      <c r="K150" s="133">
        <v>0</v>
      </c>
      <c r="L150" s="131">
        <v>0</v>
      </c>
      <c r="M150" s="131">
        <v>0</v>
      </c>
      <c r="N150" s="132">
        <v>20</v>
      </c>
      <c r="O150" s="149"/>
      <c r="P150" s="133">
        <v>1</v>
      </c>
      <c r="Q150" s="131">
        <v>0</v>
      </c>
      <c r="R150" s="131">
        <v>0.5</v>
      </c>
      <c r="S150" s="132">
        <v>233</v>
      </c>
      <c r="T150" s="149"/>
      <c r="U150" s="133">
        <v>0</v>
      </c>
      <c r="V150" s="131">
        <v>0</v>
      </c>
      <c r="W150" s="131">
        <v>0</v>
      </c>
      <c r="X150" s="132">
        <v>20</v>
      </c>
      <c r="Y150" s="149"/>
      <c r="Z150" s="133">
        <v>0</v>
      </c>
      <c r="AA150" s="131">
        <v>5</v>
      </c>
      <c r="AB150" s="131">
        <v>48.9</v>
      </c>
      <c r="AC150" s="132">
        <v>257</v>
      </c>
      <c r="AD150" s="149"/>
      <c r="AE150" s="153">
        <f t="shared" si="48"/>
        <v>1</v>
      </c>
      <c r="AF150" s="134">
        <f t="shared" si="49"/>
        <v>9</v>
      </c>
      <c r="AG150" s="135">
        <f t="shared" si="50"/>
        <v>99.5</v>
      </c>
      <c r="AH150" s="167">
        <f t="shared" si="51"/>
        <v>805</v>
      </c>
      <c r="AI150" s="149"/>
      <c r="AJ150" s="133">
        <f t="shared" si="52"/>
        <v>295</v>
      </c>
      <c r="AK150" s="131">
        <f t="shared" si="53"/>
        <v>20</v>
      </c>
      <c r="AL150" s="131">
        <f t="shared" si="54"/>
        <v>233</v>
      </c>
      <c r="AM150" s="131">
        <f t="shared" si="55"/>
        <v>20</v>
      </c>
      <c r="AN150" s="136">
        <f t="shared" si="56"/>
        <v>257</v>
      </c>
      <c r="AO150" s="133">
        <f t="shared" si="57"/>
        <v>0</v>
      </c>
      <c r="AP150" s="131">
        <f t="shared" si="58"/>
        <v>0</v>
      </c>
      <c r="AQ150" s="131">
        <f t="shared" si="59"/>
        <v>1</v>
      </c>
      <c r="AR150" s="131">
        <f t="shared" si="60"/>
        <v>0</v>
      </c>
      <c r="AS150" s="136">
        <f t="shared" si="61"/>
        <v>0</v>
      </c>
      <c r="AT150" s="133">
        <f t="shared" si="62"/>
        <v>4</v>
      </c>
      <c r="AU150" s="131">
        <f t="shared" si="63"/>
        <v>0</v>
      </c>
      <c r="AV150" s="131">
        <f t="shared" si="64"/>
        <v>0</v>
      </c>
      <c r="AW150" s="131">
        <f t="shared" si="65"/>
        <v>0</v>
      </c>
      <c r="AX150" s="136">
        <f t="shared" si="66"/>
        <v>5</v>
      </c>
      <c r="AY150" s="133">
        <f t="shared" si="67"/>
        <v>50.099999999999994</v>
      </c>
      <c r="AZ150" s="131">
        <f t="shared" si="68"/>
        <v>0</v>
      </c>
      <c r="BA150" s="131">
        <f t="shared" si="69"/>
        <v>0.5</v>
      </c>
      <c r="BB150" s="131">
        <f t="shared" si="70"/>
        <v>0</v>
      </c>
      <c r="BC150" s="132">
        <f t="shared" si="71"/>
        <v>48.9</v>
      </c>
    </row>
    <row r="151" spans="1:55" x14ac:dyDescent="0.25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30">
        <v>0</v>
      </c>
      <c r="G151" s="131">
        <v>0</v>
      </c>
      <c r="H151" s="131">
        <v>0</v>
      </c>
      <c r="I151" s="132">
        <v>0</v>
      </c>
      <c r="J151" s="149"/>
      <c r="K151" s="133">
        <v>0</v>
      </c>
      <c r="L151" s="131">
        <v>0</v>
      </c>
      <c r="M151" s="131">
        <v>0</v>
      </c>
      <c r="N151" s="132">
        <v>0</v>
      </c>
      <c r="O151" s="149"/>
      <c r="P151" s="133">
        <v>0</v>
      </c>
      <c r="Q151" s="131">
        <v>0</v>
      </c>
      <c r="R151" s="131">
        <v>0</v>
      </c>
      <c r="S151" s="132">
        <v>0</v>
      </c>
      <c r="T151" s="149"/>
      <c r="U151" s="133">
        <v>0</v>
      </c>
      <c r="V151" s="131">
        <v>0</v>
      </c>
      <c r="W151" s="131">
        <v>0</v>
      </c>
      <c r="X151" s="132">
        <v>0</v>
      </c>
      <c r="Y151" s="149"/>
      <c r="Z151" s="133">
        <v>0</v>
      </c>
      <c r="AA151" s="131">
        <v>0</v>
      </c>
      <c r="AB151" s="131">
        <v>0</v>
      </c>
      <c r="AC151" s="132">
        <v>0</v>
      </c>
      <c r="AD151" s="149"/>
      <c r="AE151" s="153">
        <f t="shared" si="48"/>
        <v>0</v>
      </c>
      <c r="AF151" s="134">
        <f t="shared" si="49"/>
        <v>0</v>
      </c>
      <c r="AG151" s="135">
        <f t="shared" si="50"/>
        <v>0</v>
      </c>
      <c r="AH151" s="167">
        <f t="shared" si="51"/>
        <v>0</v>
      </c>
      <c r="AI151" s="149"/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x14ac:dyDescent="0.25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30">
        <v>0</v>
      </c>
      <c r="G152" s="131">
        <v>1</v>
      </c>
      <c r="H152" s="131">
        <v>4</v>
      </c>
      <c r="I152" s="132">
        <v>177</v>
      </c>
      <c r="J152" s="149"/>
      <c r="K152" s="133">
        <v>0</v>
      </c>
      <c r="L152" s="131">
        <v>1</v>
      </c>
      <c r="M152" s="131">
        <v>12.8</v>
      </c>
      <c r="N152" s="132">
        <v>272</v>
      </c>
      <c r="O152" s="149"/>
      <c r="P152" s="133">
        <v>0</v>
      </c>
      <c r="Q152" s="131">
        <v>0</v>
      </c>
      <c r="R152" s="131">
        <v>0</v>
      </c>
      <c r="S152" s="132">
        <v>20</v>
      </c>
      <c r="T152" s="149"/>
      <c r="U152" s="133">
        <v>0</v>
      </c>
      <c r="V152" s="131">
        <v>0</v>
      </c>
      <c r="W152" s="131">
        <v>0</v>
      </c>
      <c r="X152" s="132">
        <v>20</v>
      </c>
      <c r="Y152" s="149"/>
      <c r="Z152" s="133">
        <v>0</v>
      </c>
      <c r="AA152" s="131">
        <v>1</v>
      </c>
      <c r="AB152" s="131">
        <v>6.6</v>
      </c>
      <c r="AC152" s="132">
        <v>147</v>
      </c>
      <c r="AD152" s="149"/>
      <c r="AE152" s="153">
        <f t="shared" si="48"/>
        <v>0</v>
      </c>
      <c r="AF152" s="134">
        <f t="shared" si="49"/>
        <v>3</v>
      </c>
      <c r="AG152" s="135">
        <f t="shared" si="50"/>
        <v>23.4</v>
      </c>
      <c r="AH152" s="167">
        <f t="shared" si="51"/>
        <v>616</v>
      </c>
      <c r="AI152" s="149"/>
      <c r="AJ152" s="133">
        <f t="shared" si="52"/>
        <v>177</v>
      </c>
      <c r="AK152" s="131">
        <f t="shared" si="53"/>
        <v>272</v>
      </c>
      <c r="AL152" s="131">
        <f t="shared" si="54"/>
        <v>20</v>
      </c>
      <c r="AM152" s="131">
        <f t="shared" si="55"/>
        <v>20</v>
      </c>
      <c r="AN152" s="136">
        <f t="shared" si="56"/>
        <v>147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0</v>
      </c>
      <c r="AS152" s="136">
        <f t="shared" si="61"/>
        <v>0</v>
      </c>
      <c r="AT152" s="133">
        <f t="shared" si="62"/>
        <v>1</v>
      </c>
      <c r="AU152" s="131">
        <f t="shared" si="63"/>
        <v>1</v>
      </c>
      <c r="AV152" s="131">
        <f t="shared" si="64"/>
        <v>0</v>
      </c>
      <c r="AW152" s="131">
        <f t="shared" si="65"/>
        <v>0</v>
      </c>
      <c r="AX152" s="136">
        <f t="shared" si="66"/>
        <v>1</v>
      </c>
      <c r="AY152" s="133">
        <f t="shared" si="67"/>
        <v>4</v>
      </c>
      <c r="AZ152" s="131">
        <f t="shared" si="68"/>
        <v>12.8</v>
      </c>
      <c r="BA152" s="131">
        <f t="shared" si="69"/>
        <v>0</v>
      </c>
      <c r="BB152" s="131">
        <f t="shared" si="70"/>
        <v>0</v>
      </c>
      <c r="BC152" s="132">
        <f t="shared" si="71"/>
        <v>6.6</v>
      </c>
    </row>
    <row r="153" spans="1:55" x14ac:dyDescent="0.25">
      <c r="A153" s="138" t="s">
        <v>647</v>
      </c>
      <c r="B153" s="131" t="s">
        <v>2047</v>
      </c>
      <c r="C153" s="131" t="s">
        <v>350</v>
      </c>
      <c r="D153" s="131" t="s">
        <v>347</v>
      </c>
      <c r="E153" s="132" t="s">
        <v>2025</v>
      </c>
      <c r="F153" s="130">
        <v>0</v>
      </c>
      <c r="G153" s="131">
        <v>0</v>
      </c>
      <c r="H153" s="131">
        <v>0</v>
      </c>
      <c r="I153" s="132">
        <v>20</v>
      </c>
      <c r="J153" s="149"/>
      <c r="K153" s="133">
        <v>0</v>
      </c>
      <c r="L153" s="131">
        <v>0</v>
      </c>
      <c r="M153" s="131">
        <v>0</v>
      </c>
      <c r="N153" s="132">
        <v>0</v>
      </c>
      <c r="O153" s="149"/>
      <c r="P153" s="133">
        <v>0</v>
      </c>
      <c r="Q153" s="131">
        <v>0</v>
      </c>
      <c r="R153" s="131">
        <v>0</v>
      </c>
      <c r="S153" s="132">
        <v>0</v>
      </c>
      <c r="T153" s="149"/>
      <c r="U153" s="133">
        <v>0</v>
      </c>
      <c r="V153" s="131">
        <v>0</v>
      </c>
      <c r="W153" s="131">
        <v>0</v>
      </c>
      <c r="X153" s="132">
        <v>20</v>
      </c>
      <c r="Y153" s="149"/>
      <c r="Z153" s="133">
        <v>0</v>
      </c>
      <c r="AA153" s="131">
        <v>0</v>
      </c>
      <c r="AB153" s="131">
        <v>0</v>
      </c>
      <c r="AC153" s="132">
        <v>0</v>
      </c>
      <c r="AD153" s="149"/>
      <c r="AE153" s="153">
        <f t="shared" si="48"/>
        <v>0</v>
      </c>
      <c r="AF153" s="134">
        <f t="shared" si="49"/>
        <v>0</v>
      </c>
      <c r="AG153" s="135">
        <f t="shared" si="50"/>
        <v>0</v>
      </c>
      <c r="AH153" s="167">
        <f t="shared" si="51"/>
        <v>40</v>
      </c>
      <c r="AI153" s="149"/>
      <c r="AJ153" s="133">
        <f t="shared" si="52"/>
        <v>20</v>
      </c>
      <c r="AK153" s="131">
        <f t="shared" si="53"/>
        <v>0</v>
      </c>
      <c r="AL153" s="131">
        <f t="shared" si="54"/>
        <v>0</v>
      </c>
      <c r="AM153" s="131">
        <f t="shared" si="55"/>
        <v>20</v>
      </c>
      <c r="AN153" s="136">
        <f t="shared" si="56"/>
        <v>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x14ac:dyDescent="0.25">
      <c r="A154" s="138" t="s">
        <v>648</v>
      </c>
      <c r="B154" s="131" t="s">
        <v>2047</v>
      </c>
      <c r="C154" s="131" t="s">
        <v>352</v>
      </c>
      <c r="D154" s="131" t="s">
        <v>349</v>
      </c>
      <c r="E154" s="132" t="s">
        <v>1954</v>
      </c>
      <c r="F154" s="130">
        <v>0</v>
      </c>
      <c r="G154" s="131">
        <v>0</v>
      </c>
      <c r="H154" s="131">
        <v>0</v>
      </c>
      <c r="I154" s="132">
        <v>0</v>
      </c>
      <c r="J154" s="149"/>
      <c r="K154" s="133">
        <v>0</v>
      </c>
      <c r="L154" s="131">
        <v>0</v>
      </c>
      <c r="M154" s="131">
        <v>0</v>
      </c>
      <c r="N154" s="132">
        <v>0</v>
      </c>
      <c r="O154" s="149"/>
      <c r="P154" s="133">
        <v>0</v>
      </c>
      <c r="Q154" s="131">
        <v>0</v>
      </c>
      <c r="R154" s="131">
        <v>0</v>
      </c>
      <c r="S154" s="132">
        <v>0</v>
      </c>
      <c r="T154" s="149"/>
      <c r="U154" s="133">
        <v>0</v>
      </c>
      <c r="V154" s="131">
        <v>0</v>
      </c>
      <c r="W154" s="131">
        <v>0</v>
      </c>
      <c r="X154" s="132">
        <v>0</v>
      </c>
      <c r="Y154" s="149"/>
      <c r="Z154" s="133">
        <v>0</v>
      </c>
      <c r="AA154" s="131">
        <v>0</v>
      </c>
      <c r="AB154" s="131">
        <v>0</v>
      </c>
      <c r="AC154" s="132">
        <v>20</v>
      </c>
      <c r="AD154" s="149"/>
      <c r="AE154" s="153">
        <f t="shared" si="48"/>
        <v>0</v>
      </c>
      <c r="AF154" s="134">
        <f t="shared" si="49"/>
        <v>0</v>
      </c>
      <c r="AG154" s="135">
        <f t="shared" si="50"/>
        <v>0</v>
      </c>
      <c r="AH154" s="167">
        <f t="shared" si="51"/>
        <v>20</v>
      </c>
      <c r="AI154" s="149"/>
      <c r="AJ154" s="133">
        <f t="shared" si="52"/>
        <v>0</v>
      </c>
      <c r="AK154" s="131">
        <f t="shared" si="53"/>
        <v>0</v>
      </c>
      <c r="AL154" s="131">
        <f t="shared" si="54"/>
        <v>0</v>
      </c>
      <c r="AM154" s="131">
        <f t="shared" si="55"/>
        <v>0</v>
      </c>
      <c r="AN154" s="136">
        <f t="shared" si="56"/>
        <v>20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0</v>
      </c>
      <c r="AS154" s="136">
        <f t="shared" si="61"/>
        <v>0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0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0</v>
      </c>
      <c r="BC154" s="132">
        <f t="shared" si="71"/>
        <v>0</v>
      </c>
    </row>
    <row r="155" spans="1:55" x14ac:dyDescent="0.25">
      <c r="A155" s="138" t="s">
        <v>649</v>
      </c>
      <c r="B155" s="131" t="s">
        <v>2047</v>
      </c>
      <c r="C155" s="131" t="s">
        <v>90</v>
      </c>
      <c r="D155" s="131" t="s">
        <v>379</v>
      </c>
      <c r="E155" s="132" t="s">
        <v>1311</v>
      </c>
      <c r="F155" s="130">
        <v>0</v>
      </c>
      <c r="G155" s="131">
        <v>0</v>
      </c>
      <c r="H155" s="131">
        <v>0</v>
      </c>
      <c r="I155" s="132">
        <v>0</v>
      </c>
      <c r="J155" s="149"/>
      <c r="K155" s="133">
        <v>0</v>
      </c>
      <c r="L155" s="131">
        <v>0</v>
      </c>
      <c r="M155" s="131">
        <v>0</v>
      </c>
      <c r="N155" s="132">
        <v>0</v>
      </c>
      <c r="O155" s="149"/>
      <c r="P155" s="133">
        <v>0</v>
      </c>
      <c r="Q155" s="131">
        <v>0</v>
      </c>
      <c r="R155" s="131">
        <v>0</v>
      </c>
      <c r="S155" s="132">
        <v>0</v>
      </c>
      <c r="T155" s="149"/>
      <c r="U155" s="133">
        <v>0</v>
      </c>
      <c r="V155" s="131">
        <v>0</v>
      </c>
      <c r="W155" s="131">
        <v>0</v>
      </c>
      <c r="X155" s="132">
        <v>0</v>
      </c>
      <c r="Y155" s="149"/>
      <c r="Z155" s="133">
        <v>0</v>
      </c>
      <c r="AA155" s="131">
        <v>0</v>
      </c>
      <c r="AB155" s="131">
        <v>0</v>
      </c>
      <c r="AC155" s="132">
        <v>0</v>
      </c>
      <c r="AD155" s="149"/>
      <c r="AE155" s="153">
        <f t="shared" si="48"/>
        <v>0</v>
      </c>
      <c r="AF155" s="134">
        <f t="shared" si="49"/>
        <v>0</v>
      </c>
      <c r="AG155" s="135">
        <f t="shared" si="50"/>
        <v>0</v>
      </c>
      <c r="AH155" s="167">
        <f t="shared" si="51"/>
        <v>0</v>
      </c>
      <c r="AI155" s="149"/>
      <c r="AJ155" s="133">
        <f t="shared" si="52"/>
        <v>0</v>
      </c>
      <c r="AK155" s="131">
        <f t="shared" si="53"/>
        <v>0</v>
      </c>
      <c r="AL155" s="131">
        <f t="shared" si="54"/>
        <v>0</v>
      </c>
      <c r="AM155" s="131">
        <f t="shared" si="55"/>
        <v>0</v>
      </c>
      <c r="AN155" s="136">
        <f t="shared" si="56"/>
        <v>0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0</v>
      </c>
      <c r="AS155" s="136">
        <f t="shared" si="61"/>
        <v>0</v>
      </c>
      <c r="AT155" s="133">
        <f t="shared" si="62"/>
        <v>0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0</v>
      </c>
      <c r="AY155" s="133">
        <f t="shared" si="67"/>
        <v>0</v>
      </c>
      <c r="AZ155" s="131">
        <f t="shared" si="68"/>
        <v>0</v>
      </c>
      <c r="BA155" s="131">
        <f t="shared" si="69"/>
        <v>0</v>
      </c>
      <c r="BB155" s="131">
        <f t="shared" si="70"/>
        <v>0</v>
      </c>
      <c r="BC155" s="132">
        <f t="shared" si="71"/>
        <v>0</v>
      </c>
    </row>
    <row r="156" spans="1:55" x14ac:dyDescent="0.25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30">
        <v>0</v>
      </c>
      <c r="G156" s="131">
        <v>0</v>
      </c>
      <c r="H156" s="131">
        <v>0</v>
      </c>
      <c r="I156" s="132">
        <v>0</v>
      </c>
      <c r="J156" s="149"/>
      <c r="K156" s="133">
        <v>0</v>
      </c>
      <c r="L156" s="131">
        <v>0</v>
      </c>
      <c r="M156" s="131">
        <v>0</v>
      </c>
      <c r="N156" s="132">
        <v>0</v>
      </c>
      <c r="O156" s="149"/>
      <c r="P156" s="133">
        <v>0</v>
      </c>
      <c r="Q156" s="131">
        <v>0</v>
      </c>
      <c r="R156" s="131">
        <v>0</v>
      </c>
      <c r="S156" s="132">
        <v>0</v>
      </c>
      <c r="T156" s="149"/>
      <c r="U156" s="133">
        <v>0</v>
      </c>
      <c r="V156" s="131">
        <v>0</v>
      </c>
      <c r="W156" s="131">
        <v>0</v>
      </c>
      <c r="X156" s="132">
        <v>0</v>
      </c>
      <c r="Y156" s="149"/>
      <c r="Z156" s="133">
        <v>0</v>
      </c>
      <c r="AA156" s="131">
        <v>0</v>
      </c>
      <c r="AB156" s="131">
        <v>0</v>
      </c>
      <c r="AC156" s="132">
        <v>0</v>
      </c>
      <c r="AD156" s="149"/>
      <c r="AE156" s="153">
        <f t="shared" si="48"/>
        <v>0</v>
      </c>
      <c r="AF156" s="134">
        <f t="shared" si="49"/>
        <v>0</v>
      </c>
      <c r="AG156" s="135">
        <f t="shared" si="50"/>
        <v>0</v>
      </c>
      <c r="AH156" s="167">
        <f t="shared" si="51"/>
        <v>0</v>
      </c>
      <c r="AI156" s="149"/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x14ac:dyDescent="0.25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30">
        <v>0</v>
      </c>
      <c r="G157" s="131">
        <v>0</v>
      </c>
      <c r="H157" s="131">
        <v>0</v>
      </c>
      <c r="I157" s="132">
        <v>0</v>
      </c>
      <c r="J157" s="149"/>
      <c r="K157" s="133">
        <v>0</v>
      </c>
      <c r="L157" s="131">
        <v>0</v>
      </c>
      <c r="M157" s="131">
        <v>0</v>
      </c>
      <c r="N157" s="132">
        <v>0</v>
      </c>
      <c r="O157" s="149"/>
      <c r="P157" s="133">
        <v>0</v>
      </c>
      <c r="Q157" s="131">
        <v>0</v>
      </c>
      <c r="R157" s="131">
        <v>0</v>
      </c>
      <c r="S157" s="132">
        <v>0</v>
      </c>
      <c r="T157" s="149"/>
      <c r="U157" s="133">
        <v>0</v>
      </c>
      <c r="V157" s="131">
        <v>0</v>
      </c>
      <c r="W157" s="131">
        <v>0</v>
      </c>
      <c r="X157" s="132">
        <v>0</v>
      </c>
      <c r="Y157" s="149"/>
      <c r="Z157" s="133">
        <v>0</v>
      </c>
      <c r="AA157" s="131">
        <v>0</v>
      </c>
      <c r="AB157" s="131">
        <v>0</v>
      </c>
      <c r="AC157" s="132">
        <v>0</v>
      </c>
      <c r="AD157" s="149"/>
      <c r="AE157" s="153">
        <f t="shared" si="48"/>
        <v>0</v>
      </c>
      <c r="AF157" s="134">
        <f t="shared" si="49"/>
        <v>0</v>
      </c>
      <c r="AG157" s="135">
        <f t="shared" si="50"/>
        <v>0</v>
      </c>
      <c r="AH157" s="167">
        <f t="shared" si="51"/>
        <v>0</v>
      </c>
      <c r="AI157" s="149"/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x14ac:dyDescent="0.25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30">
        <v>0</v>
      </c>
      <c r="G158" s="131">
        <v>0</v>
      </c>
      <c r="H158" s="131">
        <v>0</v>
      </c>
      <c r="I158" s="132">
        <v>0</v>
      </c>
      <c r="J158" s="149"/>
      <c r="K158" s="133">
        <v>0</v>
      </c>
      <c r="L158" s="131">
        <v>1</v>
      </c>
      <c r="M158" s="131">
        <v>19.5</v>
      </c>
      <c r="N158" s="132">
        <v>285</v>
      </c>
      <c r="O158" s="149"/>
      <c r="P158" s="133">
        <v>0</v>
      </c>
      <c r="Q158" s="131">
        <v>0</v>
      </c>
      <c r="R158" s="131">
        <v>0</v>
      </c>
      <c r="S158" s="132">
        <v>0</v>
      </c>
      <c r="T158" s="149"/>
      <c r="U158" s="133">
        <v>0</v>
      </c>
      <c r="V158" s="131">
        <v>2</v>
      </c>
      <c r="W158" s="131">
        <v>28.7</v>
      </c>
      <c r="X158" s="132">
        <v>293</v>
      </c>
      <c r="Y158" s="149"/>
      <c r="Z158" s="133">
        <v>0</v>
      </c>
      <c r="AA158" s="131">
        <v>5</v>
      </c>
      <c r="AB158" s="131">
        <v>57.5</v>
      </c>
      <c r="AC158" s="132">
        <v>270</v>
      </c>
      <c r="AD158" s="149"/>
      <c r="AE158" s="153">
        <f t="shared" si="48"/>
        <v>0</v>
      </c>
      <c r="AF158" s="134">
        <f t="shared" si="49"/>
        <v>8</v>
      </c>
      <c r="AG158" s="135">
        <f t="shared" si="50"/>
        <v>105.7</v>
      </c>
      <c r="AH158" s="167">
        <f t="shared" si="51"/>
        <v>848</v>
      </c>
      <c r="AI158" s="149"/>
      <c r="AJ158" s="133">
        <f t="shared" si="52"/>
        <v>0</v>
      </c>
      <c r="AK158" s="131">
        <f t="shared" si="53"/>
        <v>285</v>
      </c>
      <c r="AL158" s="131">
        <f t="shared" si="54"/>
        <v>0</v>
      </c>
      <c r="AM158" s="131">
        <f t="shared" si="55"/>
        <v>293</v>
      </c>
      <c r="AN158" s="136">
        <f t="shared" si="56"/>
        <v>270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0</v>
      </c>
      <c r="AT158" s="133">
        <f t="shared" si="62"/>
        <v>0</v>
      </c>
      <c r="AU158" s="131">
        <f t="shared" si="63"/>
        <v>1</v>
      </c>
      <c r="AV158" s="131">
        <f t="shared" si="64"/>
        <v>0</v>
      </c>
      <c r="AW158" s="131">
        <f t="shared" si="65"/>
        <v>2</v>
      </c>
      <c r="AX158" s="136">
        <f t="shared" si="66"/>
        <v>5</v>
      </c>
      <c r="AY158" s="133">
        <f t="shared" si="67"/>
        <v>0</v>
      </c>
      <c r="AZ158" s="131">
        <f t="shared" si="68"/>
        <v>19.5</v>
      </c>
      <c r="BA158" s="131">
        <f t="shared" si="69"/>
        <v>0</v>
      </c>
      <c r="BB158" s="131">
        <f t="shared" si="70"/>
        <v>28.7</v>
      </c>
      <c r="BC158" s="132">
        <f t="shared" si="71"/>
        <v>57.5</v>
      </c>
    </row>
    <row r="159" spans="1:55" x14ac:dyDescent="0.25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30">
        <v>0</v>
      </c>
      <c r="G159" s="131">
        <v>0</v>
      </c>
      <c r="H159" s="131">
        <v>0</v>
      </c>
      <c r="I159" s="132">
        <v>20</v>
      </c>
      <c r="J159" s="149"/>
      <c r="K159" s="133">
        <v>0</v>
      </c>
      <c r="L159" s="131">
        <v>0</v>
      </c>
      <c r="M159" s="131">
        <v>0</v>
      </c>
      <c r="N159" s="132">
        <v>20</v>
      </c>
      <c r="O159" s="149"/>
      <c r="P159" s="133">
        <v>0</v>
      </c>
      <c r="Q159" s="131">
        <v>0</v>
      </c>
      <c r="R159" s="131">
        <v>0</v>
      </c>
      <c r="S159" s="132">
        <v>0</v>
      </c>
      <c r="T159" s="149"/>
      <c r="U159" s="133">
        <v>0</v>
      </c>
      <c r="V159" s="131">
        <v>0</v>
      </c>
      <c r="W159" s="131">
        <v>0</v>
      </c>
      <c r="X159" s="132">
        <v>20</v>
      </c>
      <c r="Y159" s="149"/>
      <c r="Z159" s="133">
        <v>0</v>
      </c>
      <c r="AA159" s="131">
        <v>0</v>
      </c>
      <c r="AB159" s="131">
        <v>0</v>
      </c>
      <c r="AC159" s="132">
        <v>20</v>
      </c>
      <c r="AD159" s="149"/>
      <c r="AE159" s="153">
        <f t="shared" si="48"/>
        <v>0</v>
      </c>
      <c r="AF159" s="134">
        <f t="shared" si="49"/>
        <v>0</v>
      </c>
      <c r="AG159" s="135">
        <f t="shared" si="50"/>
        <v>0</v>
      </c>
      <c r="AH159" s="167">
        <f t="shared" si="51"/>
        <v>80</v>
      </c>
      <c r="AI159" s="149"/>
      <c r="AJ159" s="133">
        <f t="shared" si="52"/>
        <v>20</v>
      </c>
      <c r="AK159" s="131">
        <f t="shared" si="53"/>
        <v>20</v>
      </c>
      <c r="AL159" s="131">
        <f t="shared" si="54"/>
        <v>0</v>
      </c>
      <c r="AM159" s="131">
        <f t="shared" si="55"/>
        <v>20</v>
      </c>
      <c r="AN159" s="136">
        <f t="shared" si="56"/>
        <v>20</v>
      </c>
      <c r="AO159" s="133">
        <f t="shared" si="57"/>
        <v>0</v>
      </c>
      <c r="AP159" s="131">
        <f t="shared" si="58"/>
        <v>0</v>
      </c>
      <c r="AQ159" s="131">
        <f t="shared" si="59"/>
        <v>0</v>
      </c>
      <c r="AR159" s="131">
        <f t="shared" si="60"/>
        <v>0</v>
      </c>
      <c r="AS159" s="136">
        <f t="shared" si="61"/>
        <v>0</v>
      </c>
      <c r="AT159" s="133">
        <f t="shared" si="62"/>
        <v>0</v>
      </c>
      <c r="AU159" s="131">
        <f t="shared" si="63"/>
        <v>0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0</v>
      </c>
      <c r="AZ159" s="131">
        <f t="shared" si="68"/>
        <v>0</v>
      </c>
      <c r="BA159" s="131">
        <f t="shared" si="69"/>
        <v>0</v>
      </c>
      <c r="BB159" s="131">
        <f t="shared" si="70"/>
        <v>0</v>
      </c>
      <c r="BC159" s="132">
        <f t="shared" si="71"/>
        <v>0</v>
      </c>
    </row>
    <row r="160" spans="1:55" x14ac:dyDescent="0.25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30">
        <v>0</v>
      </c>
      <c r="G160" s="131">
        <v>1</v>
      </c>
      <c r="H160" s="131">
        <v>3.3</v>
      </c>
      <c r="I160" s="132">
        <v>172</v>
      </c>
      <c r="J160" s="149"/>
      <c r="K160" s="133">
        <v>0</v>
      </c>
      <c r="L160" s="131">
        <v>0</v>
      </c>
      <c r="M160" s="131">
        <v>0</v>
      </c>
      <c r="N160" s="132">
        <v>0</v>
      </c>
      <c r="O160" s="149"/>
      <c r="P160" s="133">
        <v>1</v>
      </c>
      <c r="Q160" s="131">
        <v>0</v>
      </c>
      <c r="R160" s="131">
        <v>1.1000000000000001</v>
      </c>
      <c r="S160" s="132">
        <v>256</v>
      </c>
      <c r="T160" s="149"/>
      <c r="U160" s="133">
        <v>0</v>
      </c>
      <c r="V160" s="131">
        <v>0</v>
      </c>
      <c r="W160" s="131">
        <v>0</v>
      </c>
      <c r="X160" s="132">
        <v>0</v>
      </c>
      <c r="Y160" s="149"/>
      <c r="Z160" s="133">
        <v>0</v>
      </c>
      <c r="AA160" s="131">
        <v>0</v>
      </c>
      <c r="AB160" s="131">
        <v>0</v>
      </c>
      <c r="AC160" s="132">
        <v>0</v>
      </c>
      <c r="AD160" s="149"/>
      <c r="AE160" s="153">
        <f t="shared" si="48"/>
        <v>1</v>
      </c>
      <c r="AF160" s="134">
        <f t="shared" si="49"/>
        <v>1</v>
      </c>
      <c r="AG160" s="135">
        <f t="shared" si="50"/>
        <v>4.4000000000000004</v>
      </c>
      <c r="AH160" s="167">
        <f t="shared" si="51"/>
        <v>428</v>
      </c>
      <c r="AI160" s="149"/>
      <c r="AJ160" s="133">
        <f t="shared" si="52"/>
        <v>172</v>
      </c>
      <c r="AK160" s="131">
        <f t="shared" si="53"/>
        <v>0</v>
      </c>
      <c r="AL160" s="131">
        <f t="shared" si="54"/>
        <v>256</v>
      </c>
      <c r="AM160" s="131">
        <f t="shared" si="55"/>
        <v>0</v>
      </c>
      <c r="AN160" s="136">
        <f t="shared" si="56"/>
        <v>0</v>
      </c>
      <c r="AO160" s="133">
        <f t="shared" si="57"/>
        <v>0</v>
      </c>
      <c r="AP160" s="131">
        <f t="shared" si="58"/>
        <v>0</v>
      </c>
      <c r="AQ160" s="131">
        <f t="shared" si="59"/>
        <v>1</v>
      </c>
      <c r="AR160" s="131">
        <f t="shared" si="60"/>
        <v>0</v>
      </c>
      <c r="AS160" s="136">
        <f t="shared" si="61"/>
        <v>0</v>
      </c>
      <c r="AT160" s="133">
        <f t="shared" si="62"/>
        <v>1</v>
      </c>
      <c r="AU160" s="131">
        <f t="shared" si="63"/>
        <v>0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3.3</v>
      </c>
      <c r="AZ160" s="131">
        <f t="shared" si="68"/>
        <v>0</v>
      </c>
      <c r="BA160" s="131">
        <f t="shared" si="69"/>
        <v>1.1000000000000001</v>
      </c>
      <c r="BB160" s="131">
        <f t="shared" si="70"/>
        <v>0</v>
      </c>
      <c r="BC160" s="132">
        <f t="shared" si="71"/>
        <v>0</v>
      </c>
    </row>
    <row r="161" spans="1:55" x14ac:dyDescent="0.25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30">
        <v>0</v>
      </c>
      <c r="G161" s="131">
        <v>0</v>
      </c>
      <c r="H161" s="131">
        <v>0</v>
      </c>
      <c r="I161" s="132">
        <v>0</v>
      </c>
      <c r="J161" s="149"/>
      <c r="K161" s="133">
        <v>0</v>
      </c>
      <c r="L161" s="131">
        <v>0</v>
      </c>
      <c r="M161" s="131">
        <v>0</v>
      </c>
      <c r="N161" s="132">
        <v>0</v>
      </c>
      <c r="O161" s="149"/>
      <c r="P161" s="133">
        <v>0</v>
      </c>
      <c r="Q161" s="131">
        <v>0</v>
      </c>
      <c r="R161" s="131">
        <v>0</v>
      </c>
      <c r="S161" s="132">
        <v>0</v>
      </c>
      <c r="T161" s="149"/>
      <c r="U161" s="133">
        <v>0</v>
      </c>
      <c r="V161" s="131">
        <v>0</v>
      </c>
      <c r="W161" s="131">
        <v>0</v>
      </c>
      <c r="X161" s="132">
        <v>0</v>
      </c>
      <c r="Y161" s="149"/>
      <c r="Z161" s="133">
        <v>0</v>
      </c>
      <c r="AA161" s="131">
        <v>0</v>
      </c>
      <c r="AB161" s="131">
        <v>0</v>
      </c>
      <c r="AC161" s="132">
        <v>0</v>
      </c>
      <c r="AD161" s="149"/>
      <c r="AE161" s="153">
        <f t="shared" si="48"/>
        <v>0</v>
      </c>
      <c r="AF161" s="134">
        <f t="shared" si="49"/>
        <v>0</v>
      </c>
      <c r="AG161" s="135">
        <f t="shared" si="50"/>
        <v>0</v>
      </c>
      <c r="AH161" s="167">
        <f t="shared" si="51"/>
        <v>0</v>
      </c>
      <c r="AI161" s="149"/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x14ac:dyDescent="0.25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30">
        <v>0</v>
      </c>
      <c r="G162" s="131">
        <v>0</v>
      </c>
      <c r="H162" s="131">
        <v>0</v>
      </c>
      <c r="I162" s="132">
        <v>0</v>
      </c>
      <c r="J162" s="149"/>
      <c r="K162" s="133">
        <v>0</v>
      </c>
      <c r="L162" s="131">
        <v>0</v>
      </c>
      <c r="M162" s="131">
        <v>0</v>
      </c>
      <c r="N162" s="132">
        <v>0</v>
      </c>
      <c r="O162" s="149"/>
      <c r="P162" s="133">
        <v>1</v>
      </c>
      <c r="Q162" s="131">
        <v>0</v>
      </c>
      <c r="R162" s="131">
        <v>1.4</v>
      </c>
      <c r="S162" s="132">
        <v>264</v>
      </c>
      <c r="T162" s="149"/>
      <c r="U162" s="133">
        <v>0</v>
      </c>
      <c r="V162" s="131">
        <v>0</v>
      </c>
      <c r="W162" s="131">
        <v>0</v>
      </c>
      <c r="X162" s="132">
        <v>0</v>
      </c>
      <c r="Y162" s="149"/>
      <c r="Z162" s="133">
        <v>0</v>
      </c>
      <c r="AA162" s="131">
        <v>0</v>
      </c>
      <c r="AB162" s="131">
        <v>0</v>
      </c>
      <c r="AC162" s="132">
        <v>0</v>
      </c>
      <c r="AD162" s="149"/>
      <c r="AE162" s="153">
        <f t="shared" si="48"/>
        <v>1</v>
      </c>
      <c r="AF162" s="134">
        <f t="shared" si="49"/>
        <v>0</v>
      </c>
      <c r="AG162" s="135">
        <f t="shared" si="50"/>
        <v>1.4</v>
      </c>
      <c r="AH162" s="167">
        <f t="shared" si="51"/>
        <v>264</v>
      </c>
      <c r="AI162" s="149"/>
      <c r="AJ162" s="133">
        <f t="shared" si="52"/>
        <v>0</v>
      </c>
      <c r="AK162" s="131">
        <f t="shared" si="53"/>
        <v>0</v>
      </c>
      <c r="AL162" s="131">
        <f t="shared" si="54"/>
        <v>264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1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1.4</v>
      </c>
      <c r="BB162" s="131">
        <f t="shared" si="70"/>
        <v>0</v>
      </c>
      <c r="BC162" s="132">
        <f t="shared" si="71"/>
        <v>0</v>
      </c>
    </row>
    <row r="163" spans="1:55" x14ac:dyDescent="0.25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30">
        <v>0</v>
      </c>
      <c r="G163" s="131">
        <v>0</v>
      </c>
      <c r="H163" s="131">
        <v>0</v>
      </c>
      <c r="I163" s="132">
        <v>0</v>
      </c>
      <c r="J163" s="149"/>
      <c r="K163" s="133">
        <v>0</v>
      </c>
      <c r="L163" s="131">
        <v>0</v>
      </c>
      <c r="M163" s="131">
        <v>0</v>
      </c>
      <c r="N163" s="132">
        <v>0</v>
      </c>
      <c r="O163" s="149"/>
      <c r="P163" s="133">
        <v>0</v>
      </c>
      <c r="Q163" s="131">
        <v>0</v>
      </c>
      <c r="R163" s="131">
        <v>0</v>
      </c>
      <c r="S163" s="132">
        <v>0</v>
      </c>
      <c r="T163" s="149"/>
      <c r="U163" s="133">
        <v>0</v>
      </c>
      <c r="V163" s="131">
        <v>0</v>
      </c>
      <c r="W163" s="131">
        <v>0</v>
      </c>
      <c r="X163" s="132">
        <v>0</v>
      </c>
      <c r="Y163" s="149"/>
      <c r="Z163" s="133">
        <v>0</v>
      </c>
      <c r="AA163" s="131">
        <v>0</v>
      </c>
      <c r="AB163" s="131">
        <v>0</v>
      </c>
      <c r="AC163" s="132">
        <v>0</v>
      </c>
      <c r="AD163" s="149"/>
      <c r="AE163" s="153">
        <f t="shared" si="48"/>
        <v>0</v>
      </c>
      <c r="AF163" s="134">
        <f t="shared" si="49"/>
        <v>0</v>
      </c>
      <c r="AG163" s="135">
        <f t="shared" si="50"/>
        <v>0</v>
      </c>
      <c r="AH163" s="167">
        <f t="shared" si="51"/>
        <v>0</v>
      </c>
      <c r="AI163" s="149"/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x14ac:dyDescent="0.25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30">
        <v>0</v>
      </c>
      <c r="G164" s="131">
        <v>0</v>
      </c>
      <c r="H164" s="131">
        <v>0</v>
      </c>
      <c r="I164" s="132">
        <v>20</v>
      </c>
      <c r="J164" s="149"/>
      <c r="K164" s="133">
        <v>1</v>
      </c>
      <c r="L164" s="131">
        <v>0</v>
      </c>
      <c r="M164" s="131">
        <v>0.9</v>
      </c>
      <c r="N164" s="132">
        <v>229</v>
      </c>
      <c r="O164" s="149"/>
      <c r="P164" s="133">
        <v>3</v>
      </c>
      <c r="Q164" s="131">
        <v>0</v>
      </c>
      <c r="R164" s="131">
        <v>3.2</v>
      </c>
      <c r="S164" s="132">
        <v>284</v>
      </c>
      <c r="T164" s="149"/>
      <c r="U164" s="133">
        <v>0</v>
      </c>
      <c r="V164" s="131">
        <v>1</v>
      </c>
      <c r="W164" s="131">
        <v>11.4</v>
      </c>
      <c r="X164" s="132">
        <v>271</v>
      </c>
      <c r="Y164" s="149"/>
      <c r="Z164" s="133">
        <v>0</v>
      </c>
      <c r="AA164" s="131">
        <v>1</v>
      </c>
      <c r="AB164" s="131">
        <v>5.8</v>
      </c>
      <c r="AC164" s="132">
        <v>144</v>
      </c>
      <c r="AD164" s="149"/>
      <c r="AE164" s="153">
        <f t="shared" si="48"/>
        <v>4</v>
      </c>
      <c r="AF164" s="134">
        <f t="shared" si="49"/>
        <v>2</v>
      </c>
      <c r="AG164" s="135">
        <f t="shared" si="50"/>
        <v>21.299999999999997</v>
      </c>
      <c r="AH164" s="167">
        <f t="shared" si="51"/>
        <v>928</v>
      </c>
      <c r="AI164" s="149"/>
      <c r="AJ164" s="133">
        <f t="shared" si="52"/>
        <v>20</v>
      </c>
      <c r="AK164" s="131">
        <f t="shared" si="53"/>
        <v>229</v>
      </c>
      <c r="AL164" s="131">
        <f t="shared" si="54"/>
        <v>284</v>
      </c>
      <c r="AM164" s="131">
        <f t="shared" si="55"/>
        <v>271</v>
      </c>
      <c r="AN164" s="136">
        <f t="shared" si="56"/>
        <v>144</v>
      </c>
      <c r="AO164" s="133">
        <f t="shared" si="57"/>
        <v>0</v>
      </c>
      <c r="AP164" s="131">
        <f t="shared" si="58"/>
        <v>1</v>
      </c>
      <c r="AQ164" s="131">
        <f t="shared" si="59"/>
        <v>3</v>
      </c>
      <c r="AR164" s="131">
        <f t="shared" si="60"/>
        <v>0</v>
      </c>
      <c r="AS164" s="136">
        <f t="shared" si="61"/>
        <v>0</v>
      </c>
      <c r="AT164" s="133">
        <f t="shared" si="62"/>
        <v>0</v>
      </c>
      <c r="AU164" s="131">
        <f t="shared" si="63"/>
        <v>0</v>
      </c>
      <c r="AV164" s="131">
        <f t="shared" si="64"/>
        <v>0</v>
      </c>
      <c r="AW164" s="131">
        <f t="shared" si="65"/>
        <v>1</v>
      </c>
      <c r="AX164" s="136">
        <f t="shared" si="66"/>
        <v>1</v>
      </c>
      <c r="AY164" s="133">
        <f t="shared" si="67"/>
        <v>0</v>
      </c>
      <c r="AZ164" s="131">
        <f t="shared" si="68"/>
        <v>0.9</v>
      </c>
      <c r="BA164" s="131">
        <f t="shared" si="69"/>
        <v>3.2</v>
      </c>
      <c r="BB164" s="131">
        <f t="shared" si="70"/>
        <v>11.4</v>
      </c>
      <c r="BC164" s="132">
        <f t="shared" si="71"/>
        <v>5.8</v>
      </c>
    </row>
    <row r="165" spans="1:55" x14ac:dyDescent="0.25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30">
        <v>0</v>
      </c>
      <c r="G165" s="131">
        <v>0</v>
      </c>
      <c r="H165" s="131">
        <v>0</v>
      </c>
      <c r="I165" s="132">
        <v>0</v>
      </c>
      <c r="J165" s="149"/>
      <c r="K165" s="133">
        <v>0</v>
      </c>
      <c r="L165" s="131">
        <v>0</v>
      </c>
      <c r="M165" s="131">
        <v>0</v>
      </c>
      <c r="N165" s="132">
        <v>0</v>
      </c>
      <c r="O165" s="149"/>
      <c r="P165" s="133">
        <v>0</v>
      </c>
      <c r="Q165" s="131">
        <v>0</v>
      </c>
      <c r="R165" s="131">
        <v>0</v>
      </c>
      <c r="S165" s="132">
        <v>0</v>
      </c>
      <c r="T165" s="149"/>
      <c r="U165" s="133">
        <v>0</v>
      </c>
      <c r="V165" s="131">
        <v>0</v>
      </c>
      <c r="W165" s="131">
        <v>0</v>
      </c>
      <c r="X165" s="132">
        <v>0</v>
      </c>
      <c r="Y165" s="149"/>
      <c r="Z165" s="133">
        <v>0</v>
      </c>
      <c r="AA165" s="131">
        <v>0</v>
      </c>
      <c r="AB165" s="131">
        <v>0</v>
      </c>
      <c r="AC165" s="132">
        <v>0</v>
      </c>
      <c r="AD165" s="149"/>
      <c r="AE165" s="153">
        <f t="shared" si="48"/>
        <v>0</v>
      </c>
      <c r="AF165" s="134">
        <f t="shared" si="49"/>
        <v>0</v>
      </c>
      <c r="AG165" s="135">
        <f t="shared" si="50"/>
        <v>0</v>
      </c>
      <c r="AH165" s="167">
        <f t="shared" si="51"/>
        <v>0</v>
      </c>
      <c r="AI165" s="149"/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x14ac:dyDescent="0.25">
      <c r="A166" s="138" t="s">
        <v>660</v>
      </c>
      <c r="B166" s="131" t="s">
        <v>1028</v>
      </c>
      <c r="C166" s="131" t="s">
        <v>360</v>
      </c>
      <c r="D166" s="131" t="s">
        <v>157</v>
      </c>
      <c r="E166" s="132" t="s">
        <v>1955</v>
      </c>
      <c r="F166" s="130">
        <v>0</v>
      </c>
      <c r="G166" s="131">
        <v>0</v>
      </c>
      <c r="H166" s="131">
        <v>0</v>
      </c>
      <c r="I166" s="132">
        <v>0</v>
      </c>
      <c r="J166" s="149"/>
      <c r="K166" s="133">
        <v>0</v>
      </c>
      <c r="L166" s="131">
        <v>0</v>
      </c>
      <c r="M166" s="131">
        <v>0</v>
      </c>
      <c r="N166" s="132">
        <v>0</v>
      </c>
      <c r="O166" s="149"/>
      <c r="P166" s="133">
        <v>0</v>
      </c>
      <c r="Q166" s="131">
        <v>0</v>
      </c>
      <c r="R166" s="131">
        <v>0</v>
      </c>
      <c r="S166" s="132">
        <v>0</v>
      </c>
      <c r="T166" s="149"/>
      <c r="U166" s="133">
        <v>0</v>
      </c>
      <c r="V166" s="131">
        <v>0</v>
      </c>
      <c r="W166" s="131">
        <v>0</v>
      </c>
      <c r="X166" s="132">
        <v>0</v>
      </c>
      <c r="Y166" s="149"/>
      <c r="Z166" s="133">
        <v>0</v>
      </c>
      <c r="AA166" s="131">
        <v>0</v>
      </c>
      <c r="AB166" s="131">
        <v>0</v>
      </c>
      <c r="AC166" s="132">
        <v>0</v>
      </c>
      <c r="AD166" s="149"/>
      <c r="AE166" s="153">
        <f t="shared" si="48"/>
        <v>0</v>
      </c>
      <c r="AF166" s="134">
        <f t="shared" si="49"/>
        <v>0</v>
      </c>
      <c r="AG166" s="135">
        <f t="shared" si="50"/>
        <v>0</v>
      </c>
      <c r="AH166" s="167">
        <f t="shared" si="51"/>
        <v>0</v>
      </c>
      <c r="AI166" s="149"/>
      <c r="AJ166" s="133">
        <f t="shared" si="52"/>
        <v>0</v>
      </c>
      <c r="AK166" s="131">
        <f t="shared" si="53"/>
        <v>0</v>
      </c>
      <c r="AL166" s="131">
        <f t="shared" si="54"/>
        <v>0</v>
      </c>
      <c r="AM166" s="131">
        <f t="shared" si="55"/>
        <v>0</v>
      </c>
      <c r="AN166" s="136">
        <f t="shared" si="56"/>
        <v>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x14ac:dyDescent="0.25">
      <c r="A167" s="138" t="s">
        <v>661</v>
      </c>
      <c r="B167" s="131" t="s">
        <v>50</v>
      </c>
      <c r="C167" s="131" t="s">
        <v>1961</v>
      </c>
      <c r="D167" s="131" t="s">
        <v>2121</v>
      </c>
      <c r="E167" s="132" t="s">
        <v>1955</v>
      </c>
      <c r="F167" s="130">
        <v>0</v>
      </c>
      <c r="G167" s="131">
        <v>0</v>
      </c>
      <c r="H167" s="131">
        <v>0</v>
      </c>
      <c r="I167" s="132">
        <v>0</v>
      </c>
      <c r="J167" s="149"/>
      <c r="K167" s="133">
        <v>1</v>
      </c>
      <c r="L167" s="131">
        <v>0</v>
      </c>
      <c r="M167" s="131">
        <v>1.4</v>
      </c>
      <c r="N167" s="132">
        <v>240</v>
      </c>
      <c r="O167" s="149"/>
      <c r="P167" s="133">
        <v>0</v>
      </c>
      <c r="Q167" s="131">
        <v>0</v>
      </c>
      <c r="R167" s="131">
        <v>0</v>
      </c>
      <c r="S167" s="132">
        <v>20</v>
      </c>
      <c r="T167" s="149"/>
      <c r="U167" s="133">
        <v>0</v>
      </c>
      <c r="V167" s="131">
        <v>0</v>
      </c>
      <c r="W167" s="131">
        <v>0</v>
      </c>
      <c r="X167" s="132">
        <v>20</v>
      </c>
      <c r="Y167" s="149"/>
      <c r="Z167" s="133">
        <v>0</v>
      </c>
      <c r="AA167" s="131">
        <v>1</v>
      </c>
      <c r="AB167" s="131">
        <v>3.5</v>
      </c>
      <c r="AC167" s="132">
        <v>134</v>
      </c>
      <c r="AD167" s="149"/>
      <c r="AE167" s="153">
        <f t="shared" si="48"/>
        <v>1</v>
      </c>
      <c r="AF167" s="134">
        <f t="shared" si="49"/>
        <v>1</v>
      </c>
      <c r="AG167" s="135">
        <f t="shared" si="50"/>
        <v>4.9000000000000004</v>
      </c>
      <c r="AH167" s="167">
        <f t="shared" si="51"/>
        <v>414</v>
      </c>
      <c r="AI167" s="149"/>
      <c r="AJ167" s="133">
        <f t="shared" si="52"/>
        <v>0</v>
      </c>
      <c r="AK167" s="131">
        <f t="shared" si="53"/>
        <v>240</v>
      </c>
      <c r="AL167" s="131">
        <f t="shared" si="54"/>
        <v>20</v>
      </c>
      <c r="AM167" s="131">
        <f t="shared" si="55"/>
        <v>20</v>
      </c>
      <c r="AN167" s="136">
        <f t="shared" si="56"/>
        <v>134</v>
      </c>
      <c r="AO167" s="133">
        <f t="shared" si="57"/>
        <v>0</v>
      </c>
      <c r="AP167" s="131">
        <f t="shared" si="58"/>
        <v>1</v>
      </c>
      <c r="AQ167" s="131">
        <f t="shared" si="59"/>
        <v>0</v>
      </c>
      <c r="AR167" s="131">
        <f t="shared" si="60"/>
        <v>0</v>
      </c>
      <c r="AS167" s="136">
        <f t="shared" si="61"/>
        <v>0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1</v>
      </c>
      <c r="AY167" s="133">
        <f t="shared" si="67"/>
        <v>0</v>
      </c>
      <c r="AZ167" s="131">
        <f t="shared" si="68"/>
        <v>1.4</v>
      </c>
      <c r="BA167" s="131">
        <f t="shared" si="69"/>
        <v>0</v>
      </c>
      <c r="BB167" s="131">
        <f t="shared" si="70"/>
        <v>0</v>
      </c>
      <c r="BC167" s="132">
        <f t="shared" si="71"/>
        <v>3.5</v>
      </c>
    </row>
    <row r="168" spans="1:55" x14ac:dyDescent="0.25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30">
        <v>0</v>
      </c>
      <c r="G168" s="131">
        <v>0</v>
      </c>
      <c r="H168" s="131">
        <v>0</v>
      </c>
      <c r="I168" s="132">
        <v>0</v>
      </c>
      <c r="J168" s="149"/>
      <c r="K168" s="133">
        <v>0</v>
      </c>
      <c r="L168" s="131">
        <v>0</v>
      </c>
      <c r="M168" s="131">
        <v>0</v>
      </c>
      <c r="N168" s="132">
        <v>0</v>
      </c>
      <c r="O168" s="149"/>
      <c r="P168" s="133">
        <v>0</v>
      </c>
      <c r="Q168" s="131">
        <v>0</v>
      </c>
      <c r="R168" s="131">
        <v>0</v>
      </c>
      <c r="S168" s="132">
        <v>0</v>
      </c>
      <c r="T168" s="149"/>
      <c r="U168" s="133">
        <v>0</v>
      </c>
      <c r="V168" s="131">
        <v>0</v>
      </c>
      <c r="W168" s="131">
        <v>0</v>
      </c>
      <c r="X168" s="132">
        <v>0</v>
      </c>
      <c r="Y168" s="149"/>
      <c r="Z168" s="133">
        <v>0</v>
      </c>
      <c r="AA168" s="131">
        <v>0</v>
      </c>
      <c r="AB168" s="131">
        <v>0</v>
      </c>
      <c r="AC168" s="132">
        <v>0</v>
      </c>
      <c r="AD168" s="149"/>
      <c r="AE168" s="153">
        <f t="shared" si="48"/>
        <v>0</v>
      </c>
      <c r="AF168" s="134">
        <f t="shared" si="49"/>
        <v>0</v>
      </c>
      <c r="AG168" s="135">
        <f t="shared" si="50"/>
        <v>0</v>
      </c>
      <c r="AH168" s="167">
        <f t="shared" si="51"/>
        <v>0</v>
      </c>
      <c r="AI168" s="149"/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x14ac:dyDescent="0.25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30">
        <v>0</v>
      </c>
      <c r="G169" s="131">
        <v>0</v>
      </c>
      <c r="H169" s="131">
        <v>0</v>
      </c>
      <c r="I169" s="132">
        <v>0</v>
      </c>
      <c r="J169" s="149"/>
      <c r="K169" s="133">
        <v>0</v>
      </c>
      <c r="L169" s="131">
        <v>0</v>
      </c>
      <c r="M169" s="131">
        <v>0</v>
      </c>
      <c r="N169" s="132">
        <v>0</v>
      </c>
      <c r="O169" s="149"/>
      <c r="P169" s="133">
        <v>0</v>
      </c>
      <c r="Q169" s="131">
        <v>0</v>
      </c>
      <c r="R169" s="131">
        <v>0</v>
      </c>
      <c r="S169" s="132">
        <v>0</v>
      </c>
      <c r="T169" s="149"/>
      <c r="U169" s="133">
        <v>0</v>
      </c>
      <c r="V169" s="131">
        <v>0</v>
      </c>
      <c r="W169" s="131">
        <v>0</v>
      </c>
      <c r="X169" s="132">
        <v>0</v>
      </c>
      <c r="Y169" s="149"/>
      <c r="Z169" s="133">
        <v>0</v>
      </c>
      <c r="AA169" s="131">
        <v>0</v>
      </c>
      <c r="AB169" s="131">
        <v>0</v>
      </c>
      <c r="AC169" s="132">
        <v>0</v>
      </c>
      <c r="AD169" s="149"/>
      <c r="AE169" s="153">
        <f t="shared" si="48"/>
        <v>0</v>
      </c>
      <c r="AF169" s="134">
        <f t="shared" si="49"/>
        <v>0</v>
      </c>
      <c r="AG169" s="135">
        <f t="shared" si="50"/>
        <v>0</v>
      </c>
      <c r="AH169" s="167">
        <f t="shared" si="51"/>
        <v>0</v>
      </c>
      <c r="AI169" s="149"/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x14ac:dyDescent="0.25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30">
        <v>0</v>
      </c>
      <c r="G170" s="131">
        <v>0</v>
      </c>
      <c r="H170" s="131">
        <v>0</v>
      </c>
      <c r="I170" s="132">
        <v>0</v>
      </c>
      <c r="J170" s="149"/>
      <c r="K170" s="133">
        <v>0</v>
      </c>
      <c r="L170" s="131">
        <v>0</v>
      </c>
      <c r="M170" s="131">
        <v>0</v>
      </c>
      <c r="N170" s="132">
        <v>0</v>
      </c>
      <c r="O170" s="149"/>
      <c r="P170" s="133">
        <v>0</v>
      </c>
      <c r="Q170" s="131">
        <v>0</v>
      </c>
      <c r="R170" s="131">
        <v>0</v>
      </c>
      <c r="S170" s="132">
        <v>0</v>
      </c>
      <c r="T170" s="149"/>
      <c r="U170" s="133">
        <v>0</v>
      </c>
      <c r="V170" s="131">
        <v>0</v>
      </c>
      <c r="W170" s="131">
        <v>0</v>
      </c>
      <c r="X170" s="132">
        <v>0</v>
      </c>
      <c r="Y170" s="149"/>
      <c r="Z170" s="133">
        <v>0</v>
      </c>
      <c r="AA170" s="131">
        <v>0</v>
      </c>
      <c r="AB170" s="131">
        <v>0</v>
      </c>
      <c r="AC170" s="132">
        <v>0</v>
      </c>
      <c r="AD170" s="149"/>
      <c r="AE170" s="153">
        <f t="shared" si="48"/>
        <v>0</v>
      </c>
      <c r="AF170" s="134">
        <f t="shared" si="49"/>
        <v>0</v>
      </c>
      <c r="AG170" s="135">
        <f t="shared" si="50"/>
        <v>0</v>
      </c>
      <c r="AH170" s="167">
        <f t="shared" si="51"/>
        <v>0</v>
      </c>
      <c r="AI170" s="149"/>
      <c r="AJ170" s="133">
        <f t="shared" si="52"/>
        <v>0</v>
      </c>
      <c r="AK170" s="131">
        <f t="shared" si="53"/>
        <v>0</v>
      </c>
      <c r="AL170" s="131">
        <f t="shared" si="54"/>
        <v>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x14ac:dyDescent="0.25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30">
        <v>0</v>
      </c>
      <c r="G171" s="131">
        <v>1</v>
      </c>
      <c r="H171" s="131">
        <v>8.3000000000000007</v>
      </c>
      <c r="I171" s="132">
        <v>207</v>
      </c>
      <c r="J171" s="149"/>
      <c r="K171" s="133">
        <v>1</v>
      </c>
      <c r="L171" s="131">
        <v>0</v>
      </c>
      <c r="M171" s="131">
        <v>1.1000000000000001</v>
      </c>
      <c r="N171" s="132">
        <v>232</v>
      </c>
      <c r="O171" s="149"/>
      <c r="P171" s="133">
        <v>0</v>
      </c>
      <c r="Q171" s="131">
        <v>0</v>
      </c>
      <c r="R171" s="131">
        <v>0</v>
      </c>
      <c r="S171" s="132">
        <v>0</v>
      </c>
      <c r="T171" s="149"/>
      <c r="U171" s="133">
        <v>2</v>
      </c>
      <c r="V171" s="131">
        <v>0</v>
      </c>
      <c r="W171" s="131">
        <v>2.4000000000000004</v>
      </c>
      <c r="X171" s="132">
        <v>253</v>
      </c>
      <c r="Y171" s="149"/>
      <c r="Z171" s="133">
        <v>0</v>
      </c>
      <c r="AA171" s="131">
        <v>0</v>
      </c>
      <c r="AB171" s="131">
        <v>0</v>
      </c>
      <c r="AC171" s="132">
        <v>0</v>
      </c>
      <c r="AD171" s="149"/>
      <c r="AE171" s="153">
        <f t="shared" si="48"/>
        <v>5</v>
      </c>
      <c r="AF171" s="134">
        <f t="shared" si="49"/>
        <v>1</v>
      </c>
      <c r="AG171" s="135">
        <f t="shared" si="50"/>
        <v>11.8</v>
      </c>
      <c r="AH171" s="167">
        <f t="shared" si="51"/>
        <v>692</v>
      </c>
      <c r="AI171" s="149"/>
      <c r="AJ171" s="133">
        <f t="shared" si="52"/>
        <v>207</v>
      </c>
      <c r="AK171" s="131">
        <f t="shared" si="53"/>
        <v>232</v>
      </c>
      <c r="AL171" s="131">
        <f t="shared" si="54"/>
        <v>0</v>
      </c>
      <c r="AM171" s="131">
        <f t="shared" si="55"/>
        <v>253</v>
      </c>
      <c r="AN171" s="136">
        <f t="shared" si="56"/>
        <v>0</v>
      </c>
      <c r="AO171" s="133">
        <f t="shared" si="57"/>
        <v>0</v>
      </c>
      <c r="AP171" s="131">
        <f t="shared" si="58"/>
        <v>1</v>
      </c>
      <c r="AQ171" s="131">
        <f t="shared" si="59"/>
        <v>0</v>
      </c>
      <c r="AR171" s="131">
        <f t="shared" si="60"/>
        <v>2</v>
      </c>
      <c r="AS171" s="136">
        <f t="shared" si="61"/>
        <v>2</v>
      </c>
      <c r="AT171" s="133">
        <f t="shared" si="62"/>
        <v>1</v>
      </c>
      <c r="AU171" s="131">
        <f t="shared" si="63"/>
        <v>0</v>
      </c>
      <c r="AV171" s="131">
        <f t="shared" si="64"/>
        <v>0</v>
      </c>
      <c r="AW171" s="131">
        <f t="shared" si="65"/>
        <v>0</v>
      </c>
      <c r="AX171" s="136">
        <f t="shared" si="66"/>
        <v>0</v>
      </c>
      <c r="AY171" s="133">
        <f t="shared" si="67"/>
        <v>8.3000000000000007</v>
      </c>
      <c r="AZ171" s="131">
        <f t="shared" si="68"/>
        <v>1.1000000000000001</v>
      </c>
      <c r="BA171" s="131">
        <f t="shared" si="69"/>
        <v>0</v>
      </c>
      <c r="BB171" s="131">
        <f t="shared" si="70"/>
        <v>2.4000000000000004</v>
      </c>
      <c r="BC171" s="132">
        <f t="shared" si="71"/>
        <v>0</v>
      </c>
    </row>
    <row r="172" spans="1:55" x14ac:dyDescent="0.25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30">
        <v>0</v>
      </c>
      <c r="G172" s="131">
        <v>1</v>
      </c>
      <c r="H172" s="131">
        <v>1.7</v>
      </c>
      <c r="I172" s="132">
        <v>157</v>
      </c>
      <c r="J172" s="149"/>
      <c r="K172" s="133">
        <v>0</v>
      </c>
      <c r="L172" s="131">
        <v>0</v>
      </c>
      <c r="M172" s="131">
        <v>0</v>
      </c>
      <c r="N172" s="132">
        <v>0</v>
      </c>
      <c r="O172" s="149"/>
      <c r="P172" s="133">
        <v>0</v>
      </c>
      <c r="Q172" s="131">
        <v>0</v>
      </c>
      <c r="R172" s="131">
        <v>0</v>
      </c>
      <c r="S172" s="132">
        <v>0</v>
      </c>
      <c r="T172" s="149"/>
      <c r="U172" s="133">
        <v>0</v>
      </c>
      <c r="V172" s="131">
        <v>0</v>
      </c>
      <c r="W172" s="131">
        <v>0</v>
      </c>
      <c r="X172" s="132">
        <v>0</v>
      </c>
      <c r="Y172" s="149"/>
      <c r="Z172" s="133">
        <v>0</v>
      </c>
      <c r="AA172" s="131">
        <v>0</v>
      </c>
      <c r="AB172" s="131">
        <v>0</v>
      </c>
      <c r="AC172" s="132">
        <v>0</v>
      </c>
      <c r="AD172" s="149"/>
      <c r="AE172" s="153">
        <f t="shared" si="48"/>
        <v>0</v>
      </c>
      <c r="AF172" s="134">
        <f t="shared" si="49"/>
        <v>1</v>
      </c>
      <c r="AG172" s="135">
        <f t="shared" si="50"/>
        <v>1.7</v>
      </c>
      <c r="AH172" s="167">
        <f t="shared" si="51"/>
        <v>157</v>
      </c>
      <c r="AI172" s="149"/>
      <c r="AJ172" s="133">
        <f t="shared" si="52"/>
        <v>157</v>
      </c>
      <c r="AK172" s="131">
        <f t="shared" si="53"/>
        <v>0</v>
      </c>
      <c r="AL172" s="131">
        <f t="shared" si="54"/>
        <v>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1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1.7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x14ac:dyDescent="0.25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30">
        <v>0</v>
      </c>
      <c r="G173" s="131">
        <v>0</v>
      </c>
      <c r="H173" s="131">
        <v>0</v>
      </c>
      <c r="I173" s="132">
        <v>20</v>
      </c>
      <c r="J173" s="149"/>
      <c r="K173" s="133">
        <v>0</v>
      </c>
      <c r="L173" s="131">
        <v>0</v>
      </c>
      <c r="M173" s="131">
        <v>0</v>
      </c>
      <c r="N173" s="132">
        <v>0</v>
      </c>
      <c r="O173" s="149"/>
      <c r="P173" s="133">
        <v>1</v>
      </c>
      <c r="Q173" s="131">
        <v>0</v>
      </c>
      <c r="R173" s="131">
        <v>0.5</v>
      </c>
      <c r="S173" s="132">
        <v>233</v>
      </c>
      <c r="T173" s="149"/>
      <c r="U173" s="133">
        <v>0</v>
      </c>
      <c r="V173" s="131">
        <v>0</v>
      </c>
      <c r="W173" s="131">
        <v>0</v>
      </c>
      <c r="X173" s="132">
        <v>0</v>
      </c>
      <c r="Y173" s="149"/>
      <c r="Z173" s="133">
        <v>0</v>
      </c>
      <c r="AA173" s="131">
        <v>0</v>
      </c>
      <c r="AB173" s="131">
        <v>0</v>
      </c>
      <c r="AC173" s="132">
        <v>20</v>
      </c>
      <c r="AD173" s="149"/>
      <c r="AE173" s="153">
        <f t="shared" si="48"/>
        <v>1</v>
      </c>
      <c r="AF173" s="134">
        <f t="shared" si="49"/>
        <v>0</v>
      </c>
      <c r="AG173" s="135">
        <f t="shared" si="50"/>
        <v>0.5</v>
      </c>
      <c r="AH173" s="167">
        <f t="shared" si="51"/>
        <v>273</v>
      </c>
      <c r="AI173" s="149"/>
      <c r="AJ173" s="133">
        <f t="shared" si="52"/>
        <v>20</v>
      </c>
      <c r="AK173" s="131">
        <f t="shared" si="53"/>
        <v>0</v>
      </c>
      <c r="AL173" s="131">
        <f t="shared" si="54"/>
        <v>233</v>
      </c>
      <c r="AM173" s="131">
        <f t="shared" si="55"/>
        <v>0</v>
      </c>
      <c r="AN173" s="136">
        <f t="shared" si="56"/>
        <v>20</v>
      </c>
      <c r="AO173" s="133">
        <f t="shared" si="57"/>
        <v>0</v>
      </c>
      <c r="AP173" s="131">
        <f t="shared" si="58"/>
        <v>0</v>
      </c>
      <c r="AQ173" s="131">
        <f t="shared" si="59"/>
        <v>1</v>
      </c>
      <c r="AR173" s="131">
        <f t="shared" si="60"/>
        <v>0</v>
      </c>
      <c r="AS173" s="136">
        <f t="shared" si="61"/>
        <v>0</v>
      </c>
      <c r="AT173" s="133">
        <f t="shared" si="62"/>
        <v>0</v>
      </c>
      <c r="AU173" s="131">
        <f t="shared" si="63"/>
        <v>0</v>
      </c>
      <c r="AV173" s="131">
        <f t="shared" si="64"/>
        <v>0</v>
      </c>
      <c r="AW173" s="131">
        <f t="shared" si="65"/>
        <v>0</v>
      </c>
      <c r="AX173" s="136">
        <f t="shared" si="66"/>
        <v>0</v>
      </c>
      <c r="AY173" s="133">
        <f t="shared" si="67"/>
        <v>0</v>
      </c>
      <c r="AZ173" s="131">
        <f t="shared" si="68"/>
        <v>0</v>
      </c>
      <c r="BA173" s="131">
        <f t="shared" si="69"/>
        <v>0.5</v>
      </c>
      <c r="BB173" s="131">
        <f t="shared" si="70"/>
        <v>0</v>
      </c>
      <c r="BC173" s="132">
        <f t="shared" si="71"/>
        <v>0</v>
      </c>
    </row>
    <row r="174" spans="1:55" x14ac:dyDescent="0.25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30">
        <v>0</v>
      </c>
      <c r="G174" s="131">
        <v>0</v>
      </c>
      <c r="H174" s="131">
        <v>0</v>
      </c>
      <c r="I174" s="132">
        <v>0</v>
      </c>
      <c r="J174" s="149"/>
      <c r="K174" s="133">
        <v>0</v>
      </c>
      <c r="L174" s="131">
        <v>0</v>
      </c>
      <c r="M174" s="131">
        <v>0</v>
      </c>
      <c r="N174" s="132">
        <v>0</v>
      </c>
      <c r="O174" s="149"/>
      <c r="P174" s="133">
        <v>0</v>
      </c>
      <c r="Q174" s="131">
        <v>0</v>
      </c>
      <c r="R174" s="131">
        <v>0</v>
      </c>
      <c r="S174" s="132">
        <v>0</v>
      </c>
      <c r="T174" s="149"/>
      <c r="U174" s="133">
        <v>0</v>
      </c>
      <c r="V174" s="131">
        <v>0</v>
      </c>
      <c r="W174" s="131">
        <v>0</v>
      </c>
      <c r="X174" s="132">
        <v>0</v>
      </c>
      <c r="Y174" s="149"/>
      <c r="Z174" s="133">
        <v>0</v>
      </c>
      <c r="AA174" s="131">
        <v>0</v>
      </c>
      <c r="AB174" s="131">
        <v>0</v>
      </c>
      <c r="AC174" s="132">
        <v>0</v>
      </c>
      <c r="AD174" s="149"/>
      <c r="AE174" s="153">
        <f t="shared" si="48"/>
        <v>0</v>
      </c>
      <c r="AF174" s="134">
        <f t="shared" si="49"/>
        <v>0</v>
      </c>
      <c r="AG174" s="135">
        <f t="shared" si="50"/>
        <v>0</v>
      </c>
      <c r="AH174" s="167">
        <f t="shared" si="51"/>
        <v>0</v>
      </c>
      <c r="AI174" s="149"/>
      <c r="AJ174" s="133">
        <f t="shared" si="52"/>
        <v>0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0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0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0</v>
      </c>
      <c r="AY174" s="133">
        <f t="shared" si="67"/>
        <v>0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0</v>
      </c>
    </row>
    <row r="175" spans="1:55" x14ac:dyDescent="0.25">
      <c r="A175" s="138" t="s">
        <v>669</v>
      </c>
      <c r="B175" s="131" t="s">
        <v>39</v>
      </c>
      <c r="C175" s="131" t="s">
        <v>192</v>
      </c>
      <c r="D175" s="131" t="s">
        <v>1120</v>
      </c>
      <c r="E175" s="132" t="s">
        <v>1311</v>
      </c>
      <c r="F175" s="130">
        <v>0</v>
      </c>
      <c r="G175" s="131">
        <v>2</v>
      </c>
      <c r="H175" s="131">
        <v>9.9</v>
      </c>
      <c r="I175" s="132">
        <v>215</v>
      </c>
      <c r="J175" s="149"/>
      <c r="K175" s="133">
        <v>0</v>
      </c>
      <c r="L175" s="131">
        <v>0</v>
      </c>
      <c r="M175" s="131">
        <v>0</v>
      </c>
      <c r="N175" s="132">
        <v>20</v>
      </c>
      <c r="O175" s="149"/>
      <c r="P175" s="133">
        <v>0</v>
      </c>
      <c r="Q175" s="131">
        <v>0</v>
      </c>
      <c r="R175" s="131">
        <v>0</v>
      </c>
      <c r="S175" s="132">
        <v>0</v>
      </c>
      <c r="T175" s="149"/>
      <c r="U175" s="133">
        <v>0</v>
      </c>
      <c r="V175" s="131">
        <v>0</v>
      </c>
      <c r="W175" s="131">
        <v>0</v>
      </c>
      <c r="X175" s="132">
        <v>0</v>
      </c>
      <c r="Y175" s="149"/>
      <c r="Z175" s="133">
        <v>0</v>
      </c>
      <c r="AA175" s="131">
        <v>3</v>
      </c>
      <c r="AB175" s="131">
        <v>27.799999999999997</v>
      </c>
      <c r="AC175" s="132">
        <v>217</v>
      </c>
      <c r="AD175" s="149"/>
      <c r="AE175" s="153">
        <f t="shared" si="48"/>
        <v>0</v>
      </c>
      <c r="AF175" s="134">
        <f t="shared" si="49"/>
        <v>5</v>
      </c>
      <c r="AG175" s="135">
        <f t="shared" si="50"/>
        <v>37.699999999999996</v>
      </c>
      <c r="AH175" s="167">
        <f t="shared" si="51"/>
        <v>452</v>
      </c>
      <c r="AI175" s="149"/>
      <c r="AJ175" s="133">
        <f t="shared" si="52"/>
        <v>215</v>
      </c>
      <c r="AK175" s="131">
        <f t="shared" si="53"/>
        <v>20</v>
      </c>
      <c r="AL175" s="131">
        <f t="shared" si="54"/>
        <v>0</v>
      </c>
      <c r="AM175" s="131">
        <f t="shared" si="55"/>
        <v>0</v>
      </c>
      <c r="AN175" s="136">
        <f t="shared" si="56"/>
        <v>217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2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3</v>
      </c>
      <c r="AY175" s="133">
        <f t="shared" si="67"/>
        <v>9.9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27.799999999999997</v>
      </c>
    </row>
    <row r="176" spans="1:55" x14ac:dyDescent="0.25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30">
        <v>0</v>
      </c>
      <c r="G176" s="131">
        <v>0</v>
      </c>
      <c r="H176" s="131">
        <v>0</v>
      </c>
      <c r="I176" s="132">
        <v>0</v>
      </c>
      <c r="J176" s="149"/>
      <c r="K176" s="133">
        <v>0</v>
      </c>
      <c r="L176" s="131">
        <v>0</v>
      </c>
      <c r="M176" s="131">
        <v>0</v>
      </c>
      <c r="N176" s="132">
        <v>0</v>
      </c>
      <c r="O176" s="149"/>
      <c r="P176" s="133">
        <v>0</v>
      </c>
      <c r="Q176" s="131">
        <v>0</v>
      </c>
      <c r="R176" s="131">
        <v>0</v>
      </c>
      <c r="S176" s="132">
        <v>0</v>
      </c>
      <c r="T176" s="149"/>
      <c r="U176" s="133">
        <v>0</v>
      </c>
      <c r="V176" s="131">
        <v>0</v>
      </c>
      <c r="W176" s="131">
        <v>0</v>
      </c>
      <c r="X176" s="132">
        <v>0</v>
      </c>
      <c r="Y176" s="149"/>
      <c r="Z176" s="133">
        <v>0</v>
      </c>
      <c r="AA176" s="131">
        <v>0</v>
      </c>
      <c r="AB176" s="131">
        <v>0</v>
      </c>
      <c r="AC176" s="132">
        <v>0</v>
      </c>
      <c r="AD176" s="149"/>
      <c r="AE176" s="153">
        <f t="shared" si="48"/>
        <v>0</v>
      </c>
      <c r="AF176" s="134">
        <f t="shared" si="49"/>
        <v>0</v>
      </c>
      <c r="AG176" s="135">
        <f t="shared" si="50"/>
        <v>0</v>
      </c>
      <c r="AH176" s="167">
        <f t="shared" si="51"/>
        <v>0</v>
      </c>
      <c r="AI176" s="149"/>
      <c r="AJ176" s="133">
        <f t="shared" si="52"/>
        <v>0</v>
      </c>
      <c r="AK176" s="131">
        <f t="shared" si="53"/>
        <v>0</v>
      </c>
      <c r="AL176" s="131">
        <f t="shared" si="54"/>
        <v>0</v>
      </c>
      <c r="AM176" s="131">
        <f t="shared" si="55"/>
        <v>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x14ac:dyDescent="0.25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30">
        <v>0</v>
      </c>
      <c r="G177" s="131">
        <v>0</v>
      </c>
      <c r="H177" s="131">
        <v>0</v>
      </c>
      <c r="I177" s="132">
        <v>0</v>
      </c>
      <c r="J177" s="149"/>
      <c r="K177" s="133">
        <v>0</v>
      </c>
      <c r="L177" s="131">
        <v>0</v>
      </c>
      <c r="M177" s="131">
        <v>0</v>
      </c>
      <c r="N177" s="132">
        <v>0</v>
      </c>
      <c r="O177" s="149"/>
      <c r="P177" s="133">
        <v>0</v>
      </c>
      <c r="Q177" s="131">
        <v>0</v>
      </c>
      <c r="R177" s="131">
        <v>0</v>
      </c>
      <c r="S177" s="132">
        <v>0</v>
      </c>
      <c r="T177" s="149"/>
      <c r="U177" s="133">
        <v>0</v>
      </c>
      <c r="V177" s="131">
        <v>0</v>
      </c>
      <c r="W177" s="131">
        <v>0</v>
      </c>
      <c r="X177" s="132">
        <v>0</v>
      </c>
      <c r="Y177" s="149"/>
      <c r="Z177" s="133">
        <v>0</v>
      </c>
      <c r="AA177" s="131">
        <v>0</v>
      </c>
      <c r="AB177" s="131">
        <v>0</v>
      </c>
      <c r="AC177" s="132">
        <v>0</v>
      </c>
      <c r="AD177" s="149"/>
      <c r="AE177" s="153">
        <f t="shared" si="48"/>
        <v>0</v>
      </c>
      <c r="AF177" s="134">
        <f t="shared" si="49"/>
        <v>0</v>
      </c>
      <c r="AG177" s="135">
        <f t="shared" si="50"/>
        <v>0</v>
      </c>
      <c r="AH177" s="167">
        <f t="shared" si="51"/>
        <v>0</v>
      </c>
      <c r="AI177" s="149"/>
      <c r="AJ177" s="133">
        <f t="shared" si="52"/>
        <v>0</v>
      </c>
      <c r="AK177" s="131">
        <f t="shared" si="53"/>
        <v>0</v>
      </c>
      <c r="AL177" s="131">
        <f t="shared" si="54"/>
        <v>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x14ac:dyDescent="0.25">
      <c r="A178" s="138" t="s">
        <v>672</v>
      </c>
      <c r="B178" s="131" t="s">
        <v>42</v>
      </c>
      <c r="C178" s="131" t="s">
        <v>271</v>
      </c>
      <c r="D178" s="131" t="s">
        <v>383</v>
      </c>
      <c r="E178" s="132" t="s">
        <v>1314</v>
      </c>
      <c r="F178" s="130">
        <v>0</v>
      </c>
      <c r="G178" s="131">
        <v>0</v>
      </c>
      <c r="H178" s="131">
        <v>0</v>
      </c>
      <c r="I178" s="132">
        <v>0</v>
      </c>
      <c r="J178" s="149"/>
      <c r="K178" s="133">
        <v>0</v>
      </c>
      <c r="L178" s="131">
        <v>0</v>
      </c>
      <c r="M178" s="131">
        <v>0</v>
      </c>
      <c r="N178" s="132">
        <v>0</v>
      </c>
      <c r="O178" s="149"/>
      <c r="P178" s="133">
        <v>0</v>
      </c>
      <c r="Q178" s="131">
        <v>0</v>
      </c>
      <c r="R178" s="131">
        <v>0</v>
      </c>
      <c r="S178" s="132">
        <v>0</v>
      </c>
      <c r="T178" s="149"/>
      <c r="U178" s="133">
        <v>0</v>
      </c>
      <c r="V178" s="131">
        <v>0</v>
      </c>
      <c r="W178" s="131">
        <v>0</v>
      </c>
      <c r="X178" s="132">
        <v>0</v>
      </c>
      <c r="Y178" s="149"/>
      <c r="Z178" s="133">
        <v>0</v>
      </c>
      <c r="AA178" s="131">
        <v>0</v>
      </c>
      <c r="AB178" s="131">
        <v>0</v>
      </c>
      <c r="AC178" s="132">
        <v>0</v>
      </c>
      <c r="AD178" s="149"/>
      <c r="AE178" s="153">
        <f t="shared" si="48"/>
        <v>0</v>
      </c>
      <c r="AF178" s="134">
        <f t="shared" si="49"/>
        <v>0</v>
      </c>
      <c r="AG178" s="135">
        <f t="shared" si="50"/>
        <v>0</v>
      </c>
      <c r="AH178" s="167">
        <f t="shared" si="51"/>
        <v>0</v>
      </c>
      <c r="AI178" s="149"/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x14ac:dyDescent="0.25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30">
        <v>0</v>
      </c>
      <c r="G179" s="131">
        <v>0</v>
      </c>
      <c r="H179" s="131">
        <v>0</v>
      </c>
      <c r="I179" s="132">
        <v>20</v>
      </c>
      <c r="J179" s="149"/>
      <c r="K179" s="133">
        <v>0</v>
      </c>
      <c r="L179" s="131">
        <v>0</v>
      </c>
      <c r="M179" s="131">
        <v>0</v>
      </c>
      <c r="N179" s="132">
        <v>0</v>
      </c>
      <c r="O179" s="149"/>
      <c r="P179" s="133">
        <v>0</v>
      </c>
      <c r="Q179" s="131">
        <v>0</v>
      </c>
      <c r="R179" s="131">
        <v>0</v>
      </c>
      <c r="S179" s="132">
        <v>0</v>
      </c>
      <c r="T179" s="149"/>
      <c r="U179" s="133">
        <v>0</v>
      </c>
      <c r="V179" s="131">
        <v>0</v>
      </c>
      <c r="W179" s="131">
        <v>0</v>
      </c>
      <c r="X179" s="132">
        <v>0</v>
      </c>
      <c r="Y179" s="149"/>
      <c r="Z179" s="133">
        <v>0</v>
      </c>
      <c r="AA179" s="131">
        <v>0</v>
      </c>
      <c r="AB179" s="131">
        <v>0</v>
      </c>
      <c r="AC179" s="132">
        <v>0</v>
      </c>
      <c r="AD179" s="149"/>
      <c r="AE179" s="153">
        <f t="shared" si="48"/>
        <v>0</v>
      </c>
      <c r="AF179" s="134">
        <f t="shared" si="49"/>
        <v>0</v>
      </c>
      <c r="AG179" s="135">
        <f t="shared" si="50"/>
        <v>0</v>
      </c>
      <c r="AH179" s="167">
        <f t="shared" si="51"/>
        <v>20</v>
      </c>
      <c r="AI179" s="149"/>
      <c r="AJ179" s="133">
        <f t="shared" si="52"/>
        <v>20</v>
      </c>
      <c r="AK179" s="131">
        <f t="shared" si="53"/>
        <v>0</v>
      </c>
      <c r="AL179" s="131">
        <f t="shared" si="54"/>
        <v>0</v>
      </c>
      <c r="AM179" s="131">
        <f t="shared" si="55"/>
        <v>0</v>
      </c>
      <c r="AN179" s="136">
        <f t="shared" si="56"/>
        <v>0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0</v>
      </c>
      <c r="AV179" s="131">
        <f t="shared" si="64"/>
        <v>0</v>
      </c>
      <c r="AW179" s="131">
        <f t="shared" si="65"/>
        <v>0</v>
      </c>
      <c r="AX179" s="136">
        <f t="shared" si="66"/>
        <v>0</v>
      </c>
      <c r="AY179" s="133">
        <f t="shared" si="67"/>
        <v>0</v>
      </c>
      <c r="AZ179" s="131">
        <f t="shared" si="68"/>
        <v>0</v>
      </c>
      <c r="BA179" s="131">
        <f t="shared" si="69"/>
        <v>0</v>
      </c>
      <c r="BB179" s="131">
        <f t="shared" si="70"/>
        <v>0</v>
      </c>
      <c r="BC179" s="132">
        <f t="shared" si="71"/>
        <v>0</v>
      </c>
    </row>
    <row r="180" spans="1:55" x14ac:dyDescent="0.25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30">
        <v>0</v>
      </c>
      <c r="G180" s="131">
        <v>1</v>
      </c>
      <c r="H180" s="131">
        <v>10.1</v>
      </c>
      <c r="I180" s="132">
        <v>216</v>
      </c>
      <c r="J180" s="149"/>
      <c r="K180" s="133">
        <v>0</v>
      </c>
      <c r="L180" s="131">
        <v>0</v>
      </c>
      <c r="M180" s="131">
        <v>0</v>
      </c>
      <c r="N180" s="132">
        <v>0</v>
      </c>
      <c r="O180" s="149"/>
      <c r="P180" s="133">
        <v>0</v>
      </c>
      <c r="Q180" s="131">
        <v>0</v>
      </c>
      <c r="R180" s="131">
        <v>0</v>
      </c>
      <c r="S180" s="132">
        <v>0</v>
      </c>
      <c r="T180" s="149"/>
      <c r="U180" s="133">
        <v>0</v>
      </c>
      <c r="V180" s="131">
        <v>0</v>
      </c>
      <c r="W180" s="131">
        <v>0</v>
      </c>
      <c r="X180" s="132">
        <v>0</v>
      </c>
      <c r="Y180" s="149"/>
      <c r="Z180" s="133">
        <v>0</v>
      </c>
      <c r="AA180" s="131">
        <v>2</v>
      </c>
      <c r="AB180" s="131">
        <v>13.399999999999999</v>
      </c>
      <c r="AC180" s="132">
        <v>179</v>
      </c>
      <c r="AD180" s="149"/>
      <c r="AE180" s="153">
        <f t="shared" si="48"/>
        <v>0</v>
      </c>
      <c r="AF180" s="134">
        <f t="shared" si="49"/>
        <v>3</v>
      </c>
      <c r="AG180" s="135">
        <f t="shared" si="50"/>
        <v>23.5</v>
      </c>
      <c r="AH180" s="167">
        <f t="shared" si="51"/>
        <v>395</v>
      </c>
      <c r="AI180" s="149"/>
      <c r="AJ180" s="133">
        <f t="shared" si="52"/>
        <v>216</v>
      </c>
      <c r="AK180" s="131">
        <f t="shared" si="53"/>
        <v>0</v>
      </c>
      <c r="AL180" s="131">
        <f t="shared" si="54"/>
        <v>0</v>
      </c>
      <c r="AM180" s="131">
        <f t="shared" si="55"/>
        <v>0</v>
      </c>
      <c r="AN180" s="136">
        <f t="shared" si="56"/>
        <v>179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0</v>
      </c>
      <c r="AT180" s="133">
        <f t="shared" si="62"/>
        <v>1</v>
      </c>
      <c r="AU180" s="131">
        <f t="shared" si="63"/>
        <v>0</v>
      </c>
      <c r="AV180" s="131">
        <f t="shared" si="64"/>
        <v>0</v>
      </c>
      <c r="AW180" s="131">
        <f t="shared" si="65"/>
        <v>0</v>
      </c>
      <c r="AX180" s="136">
        <f t="shared" si="66"/>
        <v>2</v>
      </c>
      <c r="AY180" s="133">
        <f t="shared" si="67"/>
        <v>10.1</v>
      </c>
      <c r="AZ180" s="131">
        <f t="shared" si="68"/>
        <v>0</v>
      </c>
      <c r="BA180" s="131">
        <f t="shared" si="69"/>
        <v>0</v>
      </c>
      <c r="BB180" s="131">
        <f t="shared" si="70"/>
        <v>0</v>
      </c>
      <c r="BC180" s="132">
        <f t="shared" si="71"/>
        <v>13.399999999999999</v>
      </c>
    </row>
    <row r="181" spans="1:55" x14ac:dyDescent="0.25">
      <c r="A181" s="138" t="s">
        <v>675</v>
      </c>
      <c r="B181" s="131" t="s">
        <v>2047</v>
      </c>
      <c r="C181" s="131" t="s">
        <v>189</v>
      </c>
      <c r="D181" s="131" t="s">
        <v>380</v>
      </c>
      <c r="E181" s="132" t="s">
        <v>1311</v>
      </c>
      <c r="F181" s="130">
        <v>0</v>
      </c>
      <c r="G181" s="131">
        <v>1</v>
      </c>
      <c r="H181" s="131">
        <v>2.1</v>
      </c>
      <c r="I181" s="132">
        <v>160</v>
      </c>
      <c r="J181" s="149"/>
      <c r="K181" s="133">
        <v>0</v>
      </c>
      <c r="L181" s="131">
        <v>0</v>
      </c>
      <c r="M181" s="131">
        <v>0</v>
      </c>
      <c r="N181" s="132">
        <v>20</v>
      </c>
      <c r="O181" s="149"/>
      <c r="P181" s="133">
        <v>0</v>
      </c>
      <c r="Q181" s="131">
        <v>1</v>
      </c>
      <c r="R181" s="131">
        <v>5.3</v>
      </c>
      <c r="S181" s="132">
        <v>288</v>
      </c>
      <c r="T181" s="149"/>
      <c r="U181" s="133">
        <v>0</v>
      </c>
      <c r="V181" s="131">
        <v>0</v>
      </c>
      <c r="W181" s="131">
        <v>0</v>
      </c>
      <c r="X181" s="132">
        <v>20</v>
      </c>
      <c r="Y181" s="149"/>
      <c r="Z181" s="133">
        <v>0</v>
      </c>
      <c r="AA181" s="131">
        <v>0</v>
      </c>
      <c r="AB181" s="131">
        <v>0</v>
      </c>
      <c r="AC181" s="132">
        <v>0</v>
      </c>
      <c r="AD181" s="149"/>
      <c r="AE181" s="153">
        <f t="shared" si="48"/>
        <v>0</v>
      </c>
      <c r="AF181" s="134">
        <f t="shared" si="49"/>
        <v>2</v>
      </c>
      <c r="AG181" s="135">
        <f t="shared" si="50"/>
        <v>7.4</v>
      </c>
      <c r="AH181" s="167">
        <f t="shared" si="51"/>
        <v>488</v>
      </c>
      <c r="AI181" s="149"/>
      <c r="AJ181" s="133">
        <f t="shared" si="52"/>
        <v>160</v>
      </c>
      <c r="AK181" s="131">
        <f t="shared" si="53"/>
        <v>20</v>
      </c>
      <c r="AL181" s="131">
        <f t="shared" si="54"/>
        <v>288</v>
      </c>
      <c r="AM181" s="131">
        <f t="shared" si="55"/>
        <v>20</v>
      </c>
      <c r="AN181" s="136">
        <f t="shared" si="56"/>
        <v>0</v>
      </c>
      <c r="AO181" s="133">
        <f t="shared" si="57"/>
        <v>0</v>
      </c>
      <c r="AP181" s="131">
        <f t="shared" si="58"/>
        <v>0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1</v>
      </c>
      <c r="AU181" s="131">
        <f t="shared" si="63"/>
        <v>0</v>
      </c>
      <c r="AV181" s="131">
        <f t="shared" si="64"/>
        <v>1</v>
      </c>
      <c r="AW181" s="131">
        <f t="shared" si="65"/>
        <v>0</v>
      </c>
      <c r="AX181" s="136">
        <f t="shared" si="66"/>
        <v>0</v>
      </c>
      <c r="AY181" s="133">
        <f t="shared" si="67"/>
        <v>2.1</v>
      </c>
      <c r="AZ181" s="131">
        <f t="shared" si="68"/>
        <v>0</v>
      </c>
      <c r="BA181" s="131">
        <f t="shared" si="69"/>
        <v>5.3</v>
      </c>
      <c r="BB181" s="131">
        <f t="shared" si="70"/>
        <v>0</v>
      </c>
      <c r="BC181" s="132">
        <f t="shared" si="71"/>
        <v>0</v>
      </c>
    </row>
    <row r="182" spans="1:55" x14ac:dyDescent="0.25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30">
        <v>0</v>
      </c>
      <c r="G182" s="131">
        <v>0</v>
      </c>
      <c r="H182" s="131">
        <v>0</v>
      </c>
      <c r="I182" s="132">
        <v>20</v>
      </c>
      <c r="J182" s="149"/>
      <c r="K182" s="133">
        <v>2</v>
      </c>
      <c r="L182" s="131">
        <v>0</v>
      </c>
      <c r="M182" s="131">
        <v>1.9</v>
      </c>
      <c r="N182" s="132">
        <v>246</v>
      </c>
      <c r="O182" s="149"/>
      <c r="P182" s="133">
        <v>0</v>
      </c>
      <c r="Q182" s="131">
        <v>0</v>
      </c>
      <c r="R182" s="131">
        <v>0</v>
      </c>
      <c r="S182" s="132">
        <v>0</v>
      </c>
      <c r="T182" s="149"/>
      <c r="U182" s="133">
        <v>0</v>
      </c>
      <c r="V182" s="131">
        <v>0</v>
      </c>
      <c r="W182" s="131">
        <v>0</v>
      </c>
      <c r="X182" s="132">
        <v>20</v>
      </c>
      <c r="Y182" s="149"/>
      <c r="Z182" s="133">
        <v>0</v>
      </c>
      <c r="AA182" s="131">
        <v>1</v>
      </c>
      <c r="AB182" s="131">
        <v>3</v>
      </c>
      <c r="AC182" s="132">
        <v>132</v>
      </c>
      <c r="AD182" s="149"/>
      <c r="AE182" s="153">
        <f t="shared" si="48"/>
        <v>2</v>
      </c>
      <c r="AF182" s="134">
        <f t="shared" si="49"/>
        <v>1</v>
      </c>
      <c r="AG182" s="135">
        <f t="shared" si="50"/>
        <v>4.9000000000000004</v>
      </c>
      <c r="AH182" s="167">
        <f t="shared" si="51"/>
        <v>418</v>
      </c>
      <c r="AI182" s="149"/>
      <c r="AJ182" s="133">
        <f t="shared" si="52"/>
        <v>20</v>
      </c>
      <c r="AK182" s="131">
        <f t="shared" si="53"/>
        <v>246</v>
      </c>
      <c r="AL182" s="131">
        <f t="shared" si="54"/>
        <v>0</v>
      </c>
      <c r="AM182" s="131">
        <f t="shared" si="55"/>
        <v>20</v>
      </c>
      <c r="AN182" s="136">
        <f t="shared" si="56"/>
        <v>132</v>
      </c>
      <c r="AO182" s="133">
        <f t="shared" si="57"/>
        <v>0</v>
      </c>
      <c r="AP182" s="131">
        <f t="shared" si="58"/>
        <v>2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0</v>
      </c>
      <c r="AU182" s="131">
        <f t="shared" si="63"/>
        <v>0</v>
      </c>
      <c r="AV182" s="131">
        <f t="shared" si="64"/>
        <v>0</v>
      </c>
      <c r="AW182" s="131">
        <f t="shared" si="65"/>
        <v>0</v>
      </c>
      <c r="AX182" s="136">
        <f t="shared" si="66"/>
        <v>1</v>
      </c>
      <c r="AY182" s="133">
        <f t="shared" si="67"/>
        <v>0</v>
      </c>
      <c r="AZ182" s="131">
        <f t="shared" si="68"/>
        <v>1.9</v>
      </c>
      <c r="BA182" s="131">
        <f t="shared" si="69"/>
        <v>0</v>
      </c>
      <c r="BB182" s="131">
        <f t="shared" si="70"/>
        <v>0</v>
      </c>
      <c r="BC182" s="132">
        <f t="shared" si="71"/>
        <v>3</v>
      </c>
    </row>
    <row r="183" spans="1:55" x14ac:dyDescent="0.25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30">
        <v>0</v>
      </c>
      <c r="G183" s="131">
        <v>0</v>
      </c>
      <c r="H183" s="131">
        <v>0</v>
      </c>
      <c r="I183" s="132">
        <v>0</v>
      </c>
      <c r="J183" s="149"/>
      <c r="K183" s="133">
        <v>0</v>
      </c>
      <c r="L183" s="131">
        <v>0</v>
      </c>
      <c r="M183" s="131">
        <v>0</v>
      </c>
      <c r="N183" s="132">
        <v>0</v>
      </c>
      <c r="O183" s="149"/>
      <c r="P183" s="133">
        <v>0</v>
      </c>
      <c r="Q183" s="131">
        <v>0</v>
      </c>
      <c r="R183" s="131">
        <v>0</v>
      </c>
      <c r="S183" s="132">
        <v>0</v>
      </c>
      <c r="T183" s="149"/>
      <c r="U183" s="133">
        <v>0</v>
      </c>
      <c r="V183" s="131">
        <v>0</v>
      </c>
      <c r="W183" s="131">
        <v>0</v>
      </c>
      <c r="X183" s="132">
        <v>0</v>
      </c>
      <c r="Y183" s="149"/>
      <c r="Z183" s="133">
        <v>0</v>
      </c>
      <c r="AA183" s="131">
        <v>0</v>
      </c>
      <c r="AB183" s="131">
        <v>0</v>
      </c>
      <c r="AC183" s="132">
        <v>0</v>
      </c>
      <c r="AD183" s="149"/>
      <c r="AE183" s="153">
        <f t="shared" si="48"/>
        <v>0</v>
      </c>
      <c r="AF183" s="134">
        <f t="shared" si="49"/>
        <v>0</v>
      </c>
      <c r="AG183" s="135">
        <f t="shared" si="50"/>
        <v>0</v>
      </c>
      <c r="AH183" s="167">
        <f t="shared" si="51"/>
        <v>0</v>
      </c>
      <c r="AI183" s="149"/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x14ac:dyDescent="0.25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30">
        <v>0</v>
      </c>
      <c r="G184" s="131">
        <v>0</v>
      </c>
      <c r="H184" s="131">
        <v>0</v>
      </c>
      <c r="I184" s="132">
        <v>0</v>
      </c>
      <c r="J184" s="149"/>
      <c r="K184" s="133">
        <v>0</v>
      </c>
      <c r="L184" s="131">
        <v>0</v>
      </c>
      <c r="M184" s="131">
        <v>0</v>
      </c>
      <c r="N184" s="132">
        <v>0</v>
      </c>
      <c r="O184" s="149"/>
      <c r="P184" s="133">
        <v>0</v>
      </c>
      <c r="Q184" s="131">
        <v>0</v>
      </c>
      <c r="R184" s="131">
        <v>0</v>
      </c>
      <c r="S184" s="132">
        <v>0</v>
      </c>
      <c r="T184" s="149"/>
      <c r="U184" s="133">
        <v>0</v>
      </c>
      <c r="V184" s="131">
        <v>0</v>
      </c>
      <c r="W184" s="131">
        <v>0</v>
      </c>
      <c r="X184" s="132">
        <v>0</v>
      </c>
      <c r="Y184" s="149"/>
      <c r="Z184" s="133">
        <v>0</v>
      </c>
      <c r="AA184" s="131">
        <v>0</v>
      </c>
      <c r="AB184" s="131">
        <v>0</v>
      </c>
      <c r="AC184" s="132">
        <v>0</v>
      </c>
      <c r="AD184" s="149"/>
      <c r="AE184" s="153">
        <f t="shared" si="48"/>
        <v>0</v>
      </c>
      <c r="AF184" s="134">
        <f t="shared" si="49"/>
        <v>0</v>
      </c>
      <c r="AG184" s="135">
        <f t="shared" si="50"/>
        <v>0</v>
      </c>
      <c r="AH184" s="167">
        <f t="shared" si="51"/>
        <v>0</v>
      </c>
      <c r="AI184" s="149"/>
      <c r="AJ184" s="133">
        <f t="shared" si="52"/>
        <v>0</v>
      </c>
      <c r="AK184" s="131">
        <f t="shared" si="53"/>
        <v>0</v>
      </c>
      <c r="AL184" s="131">
        <f t="shared" si="54"/>
        <v>0</v>
      </c>
      <c r="AM184" s="131">
        <f t="shared" si="55"/>
        <v>0</v>
      </c>
      <c r="AN184" s="136">
        <f t="shared" si="56"/>
        <v>0</v>
      </c>
      <c r="AO184" s="133">
        <f t="shared" si="57"/>
        <v>0</v>
      </c>
      <c r="AP184" s="131">
        <f t="shared" si="58"/>
        <v>0</v>
      </c>
      <c r="AQ184" s="131">
        <f t="shared" si="59"/>
        <v>0</v>
      </c>
      <c r="AR184" s="131">
        <f t="shared" si="60"/>
        <v>0</v>
      </c>
      <c r="AS184" s="136">
        <f t="shared" si="61"/>
        <v>0</v>
      </c>
      <c r="AT184" s="133">
        <f t="shared" si="62"/>
        <v>0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0</v>
      </c>
      <c r="AZ184" s="131">
        <f t="shared" si="68"/>
        <v>0</v>
      </c>
      <c r="BA184" s="131">
        <f t="shared" si="69"/>
        <v>0</v>
      </c>
      <c r="BB184" s="131">
        <f t="shared" si="70"/>
        <v>0</v>
      </c>
      <c r="BC184" s="132">
        <f t="shared" si="71"/>
        <v>0</v>
      </c>
    </row>
    <row r="185" spans="1:55" x14ac:dyDescent="0.25">
      <c r="A185" s="138" t="s">
        <v>679</v>
      </c>
      <c r="B185" s="131" t="s">
        <v>50</v>
      </c>
      <c r="C185" s="131" t="s">
        <v>2122</v>
      </c>
      <c r="D185" s="131" t="s">
        <v>2121</v>
      </c>
      <c r="E185" s="132" t="s">
        <v>1955</v>
      </c>
      <c r="F185" s="130">
        <v>0</v>
      </c>
      <c r="G185" s="131">
        <v>0</v>
      </c>
      <c r="H185" s="131">
        <v>0</v>
      </c>
      <c r="I185" s="132">
        <v>0</v>
      </c>
      <c r="J185" s="149"/>
      <c r="K185" s="133">
        <v>0</v>
      </c>
      <c r="L185" s="131">
        <v>0</v>
      </c>
      <c r="M185" s="131">
        <v>0</v>
      </c>
      <c r="N185" s="132">
        <v>20</v>
      </c>
      <c r="O185" s="149"/>
      <c r="P185" s="133">
        <v>0</v>
      </c>
      <c r="Q185" s="131">
        <v>0</v>
      </c>
      <c r="R185" s="131">
        <v>0</v>
      </c>
      <c r="S185" s="132">
        <v>20</v>
      </c>
      <c r="T185" s="149"/>
      <c r="U185" s="133">
        <v>0</v>
      </c>
      <c r="V185" s="131">
        <v>0</v>
      </c>
      <c r="W185" s="131">
        <v>0</v>
      </c>
      <c r="X185" s="132">
        <v>20</v>
      </c>
      <c r="Y185" s="149"/>
      <c r="Z185" s="133">
        <v>0</v>
      </c>
      <c r="AA185" s="131">
        <v>3</v>
      </c>
      <c r="AB185" s="131">
        <v>32.599999999999994</v>
      </c>
      <c r="AC185" s="132">
        <v>230</v>
      </c>
      <c r="AD185" s="149"/>
      <c r="AE185" s="153">
        <f t="shared" si="48"/>
        <v>0</v>
      </c>
      <c r="AF185" s="134">
        <f t="shared" si="49"/>
        <v>3</v>
      </c>
      <c r="AG185" s="135">
        <f t="shared" si="50"/>
        <v>32.599999999999994</v>
      </c>
      <c r="AH185" s="167">
        <f t="shared" si="51"/>
        <v>290</v>
      </c>
      <c r="AI185" s="149"/>
      <c r="AJ185" s="133">
        <f t="shared" si="52"/>
        <v>0</v>
      </c>
      <c r="AK185" s="131">
        <f t="shared" si="53"/>
        <v>20</v>
      </c>
      <c r="AL185" s="131">
        <f t="shared" si="54"/>
        <v>20</v>
      </c>
      <c r="AM185" s="131">
        <f t="shared" si="55"/>
        <v>20</v>
      </c>
      <c r="AN185" s="136">
        <f t="shared" si="56"/>
        <v>230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0</v>
      </c>
      <c r="AS185" s="136">
        <f t="shared" si="61"/>
        <v>0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0</v>
      </c>
      <c r="AX185" s="136">
        <f t="shared" si="66"/>
        <v>3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0</v>
      </c>
      <c r="BC185" s="132">
        <f t="shared" si="71"/>
        <v>32.599999999999994</v>
      </c>
    </row>
    <row r="186" spans="1:55" x14ac:dyDescent="0.25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30">
        <v>0</v>
      </c>
      <c r="G186" s="131">
        <v>0</v>
      </c>
      <c r="H186" s="131">
        <v>0</v>
      </c>
      <c r="I186" s="132">
        <v>0</v>
      </c>
      <c r="J186" s="149"/>
      <c r="K186" s="133">
        <v>0</v>
      </c>
      <c r="L186" s="131">
        <v>0</v>
      </c>
      <c r="M186" s="131">
        <v>0</v>
      </c>
      <c r="N186" s="132">
        <v>0</v>
      </c>
      <c r="O186" s="149"/>
      <c r="P186" s="133">
        <v>0</v>
      </c>
      <c r="Q186" s="131">
        <v>0</v>
      </c>
      <c r="R186" s="131">
        <v>0</v>
      </c>
      <c r="S186" s="132">
        <v>0</v>
      </c>
      <c r="T186" s="149"/>
      <c r="U186" s="133">
        <v>0</v>
      </c>
      <c r="V186" s="131">
        <v>0</v>
      </c>
      <c r="W186" s="131">
        <v>0</v>
      </c>
      <c r="X186" s="132">
        <v>0</v>
      </c>
      <c r="Y186" s="149"/>
      <c r="Z186" s="133">
        <v>0</v>
      </c>
      <c r="AA186" s="131">
        <v>0</v>
      </c>
      <c r="AB186" s="131">
        <v>0</v>
      </c>
      <c r="AC186" s="132">
        <v>0</v>
      </c>
      <c r="AD186" s="149"/>
      <c r="AE186" s="153">
        <f t="shared" si="48"/>
        <v>0</v>
      </c>
      <c r="AF186" s="134">
        <f t="shared" si="49"/>
        <v>0</v>
      </c>
      <c r="AG186" s="135">
        <f t="shared" si="50"/>
        <v>0</v>
      </c>
      <c r="AH186" s="167">
        <f t="shared" si="51"/>
        <v>0</v>
      </c>
      <c r="AI186" s="149"/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x14ac:dyDescent="0.25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30">
        <v>0</v>
      </c>
      <c r="G187" s="131">
        <v>1</v>
      </c>
      <c r="H187" s="131">
        <v>19.899999999999999</v>
      </c>
      <c r="I187" s="132">
        <v>260</v>
      </c>
      <c r="J187" s="149"/>
      <c r="K187" s="133">
        <v>0</v>
      </c>
      <c r="L187" s="131">
        <v>0</v>
      </c>
      <c r="M187" s="131">
        <v>0</v>
      </c>
      <c r="N187" s="132">
        <v>0</v>
      </c>
      <c r="O187" s="149"/>
      <c r="P187" s="133">
        <v>0</v>
      </c>
      <c r="Q187" s="131">
        <v>0</v>
      </c>
      <c r="R187" s="131">
        <v>0</v>
      </c>
      <c r="S187" s="132">
        <v>20</v>
      </c>
      <c r="T187" s="149"/>
      <c r="U187" s="133">
        <v>0</v>
      </c>
      <c r="V187" s="131">
        <v>0</v>
      </c>
      <c r="W187" s="131">
        <v>0</v>
      </c>
      <c r="X187" s="132">
        <v>20</v>
      </c>
      <c r="Y187" s="149"/>
      <c r="Z187" s="133">
        <v>0</v>
      </c>
      <c r="AA187" s="131">
        <v>0</v>
      </c>
      <c r="AB187" s="131">
        <v>0</v>
      </c>
      <c r="AC187" s="132">
        <v>0</v>
      </c>
      <c r="AD187" s="149"/>
      <c r="AE187" s="153">
        <f t="shared" si="48"/>
        <v>0</v>
      </c>
      <c r="AF187" s="134">
        <f t="shared" si="49"/>
        <v>1</v>
      </c>
      <c r="AG187" s="135">
        <f t="shared" si="50"/>
        <v>19.899999999999999</v>
      </c>
      <c r="AH187" s="167">
        <f t="shared" si="51"/>
        <v>300</v>
      </c>
      <c r="AI187" s="149"/>
      <c r="AJ187" s="133">
        <f t="shared" si="52"/>
        <v>260</v>
      </c>
      <c r="AK187" s="131">
        <f t="shared" si="53"/>
        <v>0</v>
      </c>
      <c r="AL187" s="131">
        <f t="shared" si="54"/>
        <v>20</v>
      </c>
      <c r="AM187" s="131">
        <f t="shared" si="55"/>
        <v>20</v>
      </c>
      <c r="AN187" s="136">
        <f t="shared" si="56"/>
        <v>0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0</v>
      </c>
      <c r="AT187" s="133">
        <f t="shared" si="62"/>
        <v>1</v>
      </c>
      <c r="AU187" s="131">
        <f t="shared" si="63"/>
        <v>0</v>
      </c>
      <c r="AV187" s="131">
        <f t="shared" si="64"/>
        <v>0</v>
      </c>
      <c r="AW187" s="131">
        <f t="shared" si="65"/>
        <v>0</v>
      </c>
      <c r="AX187" s="136">
        <f t="shared" si="66"/>
        <v>0</v>
      </c>
      <c r="AY187" s="133">
        <f t="shared" si="67"/>
        <v>19.899999999999999</v>
      </c>
      <c r="AZ187" s="131">
        <f t="shared" si="68"/>
        <v>0</v>
      </c>
      <c r="BA187" s="131">
        <f t="shared" si="69"/>
        <v>0</v>
      </c>
      <c r="BB187" s="131">
        <f t="shared" si="70"/>
        <v>0</v>
      </c>
      <c r="BC187" s="132">
        <f t="shared" si="71"/>
        <v>0</v>
      </c>
    </row>
    <row r="188" spans="1:55" x14ac:dyDescent="0.25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30">
        <v>0</v>
      </c>
      <c r="G188" s="131">
        <v>0</v>
      </c>
      <c r="H188" s="131">
        <v>0</v>
      </c>
      <c r="I188" s="132">
        <v>0</v>
      </c>
      <c r="J188" s="149"/>
      <c r="K188" s="133">
        <v>0</v>
      </c>
      <c r="L188" s="131">
        <v>0</v>
      </c>
      <c r="M188" s="131">
        <v>0</v>
      </c>
      <c r="N188" s="132">
        <v>0</v>
      </c>
      <c r="O188" s="149"/>
      <c r="P188" s="133">
        <v>0</v>
      </c>
      <c r="Q188" s="131">
        <v>0</v>
      </c>
      <c r="R188" s="131">
        <v>0</v>
      </c>
      <c r="S188" s="132">
        <v>0</v>
      </c>
      <c r="T188" s="149"/>
      <c r="U188" s="133">
        <v>0</v>
      </c>
      <c r="V188" s="131">
        <v>0</v>
      </c>
      <c r="W188" s="131">
        <v>0</v>
      </c>
      <c r="X188" s="132">
        <v>0</v>
      </c>
      <c r="Y188" s="149"/>
      <c r="Z188" s="133">
        <v>0</v>
      </c>
      <c r="AA188" s="131">
        <v>0</v>
      </c>
      <c r="AB188" s="131">
        <v>0</v>
      </c>
      <c r="AC188" s="132">
        <v>0</v>
      </c>
      <c r="AD188" s="149"/>
      <c r="AE188" s="153">
        <f t="shared" si="48"/>
        <v>0</v>
      </c>
      <c r="AF188" s="134">
        <f t="shared" si="49"/>
        <v>0</v>
      </c>
      <c r="AG188" s="135">
        <f t="shared" si="50"/>
        <v>0</v>
      </c>
      <c r="AH188" s="167">
        <f t="shared" si="51"/>
        <v>0</v>
      </c>
      <c r="AI188" s="149"/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x14ac:dyDescent="0.25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30">
        <v>0</v>
      </c>
      <c r="G189" s="131">
        <v>0</v>
      </c>
      <c r="H189" s="131">
        <v>0</v>
      </c>
      <c r="I189" s="132">
        <v>20</v>
      </c>
      <c r="J189" s="149"/>
      <c r="K189" s="133">
        <v>0</v>
      </c>
      <c r="L189" s="131">
        <v>0</v>
      </c>
      <c r="M189" s="131">
        <v>0</v>
      </c>
      <c r="N189" s="132">
        <v>20</v>
      </c>
      <c r="O189" s="149"/>
      <c r="P189" s="133">
        <v>0</v>
      </c>
      <c r="Q189" s="131">
        <v>0</v>
      </c>
      <c r="R189" s="131">
        <v>0</v>
      </c>
      <c r="S189" s="132">
        <v>20</v>
      </c>
      <c r="T189" s="149"/>
      <c r="U189" s="133">
        <v>0</v>
      </c>
      <c r="V189" s="131">
        <v>0</v>
      </c>
      <c r="W189" s="131">
        <v>0</v>
      </c>
      <c r="X189" s="132">
        <v>20</v>
      </c>
      <c r="Y189" s="149"/>
      <c r="Z189" s="133">
        <v>0</v>
      </c>
      <c r="AA189" s="131">
        <v>0</v>
      </c>
      <c r="AB189" s="131">
        <v>0</v>
      </c>
      <c r="AC189" s="132">
        <v>0</v>
      </c>
      <c r="AD189" s="149"/>
      <c r="AE189" s="153">
        <f t="shared" si="48"/>
        <v>0</v>
      </c>
      <c r="AF189" s="134">
        <f t="shared" si="49"/>
        <v>0</v>
      </c>
      <c r="AG189" s="135">
        <f t="shared" si="50"/>
        <v>0</v>
      </c>
      <c r="AH189" s="167">
        <f t="shared" si="51"/>
        <v>80</v>
      </c>
      <c r="AI189" s="149"/>
      <c r="AJ189" s="133">
        <f t="shared" si="52"/>
        <v>20</v>
      </c>
      <c r="AK189" s="131">
        <f t="shared" si="53"/>
        <v>20</v>
      </c>
      <c r="AL189" s="131">
        <f t="shared" si="54"/>
        <v>20</v>
      </c>
      <c r="AM189" s="131">
        <f t="shared" si="55"/>
        <v>20</v>
      </c>
      <c r="AN189" s="136">
        <f t="shared" si="56"/>
        <v>0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0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0</v>
      </c>
      <c r="AY189" s="133">
        <f t="shared" si="67"/>
        <v>0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0</v>
      </c>
    </row>
    <row r="190" spans="1:55" x14ac:dyDescent="0.25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30">
        <v>0</v>
      </c>
      <c r="G190" s="131">
        <v>0</v>
      </c>
      <c r="H190" s="131">
        <v>0</v>
      </c>
      <c r="I190" s="132">
        <v>0</v>
      </c>
      <c r="J190" s="149"/>
      <c r="K190" s="133">
        <v>0</v>
      </c>
      <c r="L190" s="131">
        <v>0</v>
      </c>
      <c r="M190" s="131">
        <v>0</v>
      </c>
      <c r="N190" s="132">
        <v>0</v>
      </c>
      <c r="O190" s="149"/>
      <c r="P190" s="133">
        <v>0</v>
      </c>
      <c r="Q190" s="131">
        <v>0</v>
      </c>
      <c r="R190" s="131">
        <v>0</v>
      </c>
      <c r="S190" s="132">
        <v>0</v>
      </c>
      <c r="T190" s="149"/>
      <c r="U190" s="133">
        <v>0</v>
      </c>
      <c r="V190" s="131">
        <v>0</v>
      </c>
      <c r="W190" s="131">
        <v>0</v>
      </c>
      <c r="X190" s="132">
        <v>0</v>
      </c>
      <c r="Y190" s="149"/>
      <c r="Z190" s="133">
        <v>0</v>
      </c>
      <c r="AA190" s="131">
        <v>0</v>
      </c>
      <c r="AB190" s="131">
        <v>0</v>
      </c>
      <c r="AC190" s="132">
        <v>0</v>
      </c>
      <c r="AD190" s="149"/>
      <c r="AE190" s="153">
        <f t="shared" si="48"/>
        <v>0</v>
      </c>
      <c r="AF190" s="134">
        <f t="shared" si="49"/>
        <v>0</v>
      </c>
      <c r="AG190" s="135">
        <f t="shared" si="50"/>
        <v>0</v>
      </c>
      <c r="AH190" s="167">
        <f t="shared" si="51"/>
        <v>0</v>
      </c>
      <c r="AI190" s="149"/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x14ac:dyDescent="0.25">
      <c r="A191" s="138" t="s">
        <v>685</v>
      </c>
      <c r="B191" s="131" t="s">
        <v>1292</v>
      </c>
      <c r="C191" s="131" t="s">
        <v>1872</v>
      </c>
      <c r="D191" s="131" t="s">
        <v>1873</v>
      </c>
      <c r="E191" s="132" t="s">
        <v>2025</v>
      </c>
      <c r="F191" s="130">
        <v>0</v>
      </c>
      <c r="G191" s="131">
        <v>0</v>
      </c>
      <c r="H191" s="131">
        <v>0</v>
      </c>
      <c r="I191" s="132">
        <v>0</v>
      </c>
      <c r="J191" s="149"/>
      <c r="K191" s="133">
        <v>0</v>
      </c>
      <c r="L191" s="131">
        <v>0</v>
      </c>
      <c r="M191" s="131">
        <v>0</v>
      </c>
      <c r="N191" s="132">
        <v>0</v>
      </c>
      <c r="O191" s="149"/>
      <c r="P191" s="133">
        <v>0</v>
      </c>
      <c r="Q191" s="131">
        <v>0</v>
      </c>
      <c r="R191" s="131">
        <v>0</v>
      </c>
      <c r="S191" s="132">
        <v>0</v>
      </c>
      <c r="T191" s="149"/>
      <c r="U191" s="133">
        <v>0</v>
      </c>
      <c r="V191" s="131">
        <v>0</v>
      </c>
      <c r="W191" s="131">
        <v>0</v>
      </c>
      <c r="X191" s="132">
        <v>0</v>
      </c>
      <c r="Y191" s="149"/>
      <c r="Z191" s="133">
        <v>0</v>
      </c>
      <c r="AA191" s="131">
        <v>0</v>
      </c>
      <c r="AB191" s="131">
        <v>0</v>
      </c>
      <c r="AC191" s="132">
        <v>0</v>
      </c>
      <c r="AD191" s="149"/>
      <c r="AE191" s="153">
        <f t="shared" si="48"/>
        <v>0</v>
      </c>
      <c r="AF191" s="134">
        <f t="shared" si="49"/>
        <v>0</v>
      </c>
      <c r="AG191" s="135">
        <f t="shared" si="50"/>
        <v>0</v>
      </c>
      <c r="AH191" s="167">
        <f t="shared" si="51"/>
        <v>0</v>
      </c>
      <c r="AI191" s="149"/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x14ac:dyDescent="0.25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30">
        <v>0</v>
      </c>
      <c r="G192" s="131">
        <v>1</v>
      </c>
      <c r="H192" s="131">
        <v>13.7</v>
      </c>
      <c r="I192" s="132">
        <v>236</v>
      </c>
      <c r="J192" s="149"/>
      <c r="K192" s="133">
        <v>0</v>
      </c>
      <c r="L192" s="131">
        <v>3</v>
      </c>
      <c r="M192" s="131">
        <v>28.3</v>
      </c>
      <c r="N192" s="132">
        <v>293</v>
      </c>
      <c r="O192" s="149"/>
      <c r="P192" s="133">
        <v>0</v>
      </c>
      <c r="Q192" s="131">
        <v>0</v>
      </c>
      <c r="R192" s="131">
        <v>0</v>
      </c>
      <c r="S192" s="132">
        <v>20</v>
      </c>
      <c r="T192" s="149"/>
      <c r="U192" s="133">
        <v>0</v>
      </c>
      <c r="V192" s="131">
        <v>0</v>
      </c>
      <c r="W192" s="131">
        <v>0</v>
      </c>
      <c r="X192" s="132">
        <v>20</v>
      </c>
      <c r="Y192" s="149"/>
      <c r="Z192" s="133">
        <v>0</v>
      </c>
      <c r="AA192" s="131">
        <v>3</v>
      </c>
      <c r="AB192" s="131">
        <v>48.099999999999994</v>
      </c>
      <c r="AC192" s="132">
        <v>254</v>
      </c>
      <c r="AD192" s="149"/>
      <c r="AE192" s="153">
        <f t="shared" si="48"/>
        <v>0</v>
      </c>
      <c r="AF192" s="134">
        <f t="shared" si="49"/>
        <v>7</v>
      </c>
      <c r="AG192" s="135">
        <f t="shared" si="50"/>
        <v>90.1</v>
      </c>
      <c r="AH192" s="167">
        <f t="shared" si="51"/>
        <v>803</v>
      </c>
      <c r="AI192" s="149"/>
      <c r="AJ192" s="133">
        <f t="shared" si="52"/>
        <v>236</v>
      </c>
      <c r="AK192" s="131">
        <f t="shared" si="53"/>
        <v>293</v>
      </c>
      <c r="AL192" s="131">
        <f t="shared" si="54"/>
        <v>20</v>
      </c>
      <c r="AM192" s="131">
        <f t="shared" si="55"/>
        <v>20</v>
      </c>
      <c r="AN192" s="136">
        <f t="shared" si="56"/>
        <v>254</v>
      </c>
      <c r="AO192" s="133">
        <f t="shared" si="57"/>
        <v>0</v>
      </c>
      <c r="AP192" s="131">
        <f t="shared" si="58"/>
        <v>0</v>
      </c>
      <c r="AQ192" s="131">
        <f t="shared" si="59"/>
        <v>0</v>
      </c>
      <c r="AR192" s="131">
        <f t="shared" si="60"/>
        <v>0</v>
      </c>
      <c r="AS192" s="136">
        <f t="shared" si="61"/>
        <v>0</v>
      </c>
      <c r="AT192" s="133">
        <f t="shared" si="62"/>
        <v>1</v>
      </c>
      <c r="AU192" s="131">
        <f t="shared" si="63"/>
        <v>3</v>
      </c>
      <c r="AV192" s="131">
        <f t="shared" si="64"/>
        <v>0</v>
      </c>
      <c r="AW192" s="131">
        <f t="shared" si="65"/>
        <v>0</v>
      </c>
      <c r="AX192" s="136">
        <f t="shared" si="66"/>
        <v>3</v>
      </c>
      <c r="AY192" s="133">
        <f t="shared" si="67"/>
        <v>13.7</v>
      </c>
      <c r="AZ192" s="131">
        <f t="shared" si="68"/>
        <v>28.3</v>
      </c>
      <c r="BA192" s="131">
        <f t="shared" si="69"/>
        <v>0</v>
      </c>
      <c r="BB192" s="131">
        <f t="shared" si="70"/>
        <v>0</v>
      </c>
      <c r="BC192" s="132">
        <f t="shared" si="71"/>
        <v>48.099999999999994</v>
      </c>
    </row>
    <row r="193" spans="1:55" x14ac:dyDescent="0.25">
      <c r="A193" s="138" t="s">
        <v>687</v>
      </c>
      <c r="B193" s="131" t="s">
        <v>48</v>
      </c>
      <c r="C193" s="131" t="s">
        <v>452</v>
      </c>
      <c r="D193" s="131" t="s">
        <v>331</v>
      </c>
      <c r="E193" s="132" t="s">
        <v>1311</v>
      </c>
      <c r="F193" s="130">
        <v>0</v>
      </c>
      <c r="G193" s="131">
        <v>0</v>
      </c>
      <c r="H193" s="131">
        <v>0</v>
      </c>
      <c r="I193" s="132">
        <v>0</v>
      </c>
      <c r="J193" s="149"/>
      <c r="K193" s="133">
        <v>0</v>
      </c>
      <c r="L193" s="131">
        <v>0</v>
      </c>
      <c r="M193" s="131">
        <v>0</v>
      </c>
      <c r="N193" s="132">
        <v>0</v>
      </c>
      <c r="O193" s="149"/>
      <c r="P193" s="133">
        <v>0</v>
      </c>
      <c r="Q193" s="131">
        <v>0</v>
      </c>
      <c r="R193" s="131">
        <v>0</v>
      </c>
      <c r="S193" s="132">
        <v>0</v>
      </c>
      <c r="T193" s="149"/>
      <c r="U193" s="133">
        <v>0</v>
      </c>
      <c r="V193" s="131">
        <v>0</v>
      </c>
      <c r="W193" s="131">
        <v>0</v>
      </c>
      <c r="X193" s="132">
        <v>0</v>
      </c>
      <c r="Y193" s="149"/>
      <c r="Z193" s="133">
        <v>0</v>
      </c>
      <c r="AA193" s="131">
        <v>0</v>
      </c>
      <c r="AB193" s="131">
        <v>0</v>
      </c>
      <c r="AC193" s="132">
        <v>0</v>
      </c>
      <c r="AD193" s="149"/>
      <c r="AE193" s="153">
        <f t="shared" si="48"/>
        <v>0</v>
      </c>
      <c r="AF193" s="134">
        <f t="shared" si="49"/>
        <v>0</v>
      </c>
      <c r="AG193" s="135">
        <f t="shared" si="50"/>
        <v>0</v>
      </c>
      <c r="AH193" s="167">
        <f t="shared" si="51"/>
        <v>0</v>
      </c>
      <c r="AI193" s="149"/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0</v>
      </c>
      <c r="AN193" s="136">
        <f t="shared" si="56"/>
        <v>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x14ac:dyDescent="0.25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30">
        <v>0</v>
      </c>
      <c r="G194" s="131">
        <v>0</v>
      </c>
      <c r="H194" s="131">
        <v>0</v>
      </c>
      <c r="I194" s="132">
        <v>20</v>
      </c>
      <c r="J194" s="149"/>
      <c r="K194" s="133">
        <v>0</v>
      </c>
      <c r="L194" s="131">
        <v>0</v>
      </c>
      <c r="M194" s="131">
        <v>0</v>
      </c>
      <c r="N194" s="132">
        <v>0</v>
      </c>
      <c r="O194" s="149"/>
      <c r="P194" s="133">
        <v>0</v>
      </c>
      <c r="Q194" s="131">
        <v>0</v>
      </c>
      <c r="R194" s="131">
        <v>0</v>
      </c>
      <c r="S194" s="132">
        <v>20</v>
      </c>
      <c r="T194" s="149"/>
      <c r="U194" s="133">
        <v>0</v>
      </c>
      <c r="V194" s="131">
        <v>0</v>
      </c>
      <c r="W194" s="131">
        <v>0</v>
      </c>
      <c r="X194" s="132">
        <v>20</v>
      </c>
      <c r="Y194" s="149"/>
      <c r="Z194" s="133">
        <v>0</v>
      </c>
      <c r="AA194" s="131">
        <v>0</v>
      </c>
      <c r="AB194" s="131">
        <v>0</v>
      </c>
      <c r="AC194" s="132">
        <v>0</v>
      </c>
      <c r="AD194" s="149"/>
      <c r="AE194" s="153">
        <f t="shared" si="48"/>
        <v>0</v>
      </c>
      <c r="AF194" s="134">
        <f t="shared" si="49"/>
        <v>0</v>
      </c>
      <c r="AG194" s="135">
        <f t="shared" si="50"/>
        <v>0</v>
      </c>
      <c r="AH194" s="167">
        <f t="shared" si="51"/>
        <v>60</v>
      </c>
      <c r="AI194" s="149"/>
      <c r="AJ194" s="133">
        <f t="shared" si="52"/>
        <v>20</v>
      </c>
      <c r="AK194" s="131">
        <f t="shared" si="53"/>
        <v>0</v>
      </c>
      <c r="AL194" s="131">
        <f t="shared" si="54"/>
        <v>20</v>
      </c>
      <c r="AM194" s="131">
        <f t="shared" si="55"/>
        <v>20</v>
      </c>
      <c r="AN194" s="136">
        <f t="shared" si="56"/>
        <v>0</v>
      </c>
      <c r="AO194" s="133">
        <f t="shared" si="57"/>
        <v>0</v>
      </c>
      <c r="AP194" s="131">
        <f t="shared" si="58"/>
        <v>0</v>
      </c>
      <c r="AQ194" s="131">
        <f t="shared" si="59"/>
        <v>0</v>
      </c>
      <c r="AR194" s="131">
        <f t="shared" si="60"/>
        <v>0</v>
      </c>
      <c r="AS194" s="136">
        <f t="shared" si="61"/>
        <v>0</v>
      </c>
      <c r="AT194" s="133">
        <f t="shared" si="62"/>
        <v>0</v>
      </c>
      <c r="AU194" s="131">
        <f t="shared" si="63"/>
        <v>0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0</v>
      </c>
      <c r="AZ194" s="131">
        <f t="shared" si="68"/>
        <v>0</v>
      </c>
      <c r="BA194" s="131">
        <f t="shared" si="69"/>
        <v>0</v>
      </c>
      <c r="BB194" s="131">
        <f t="shared" si="70"/>
        <v>0</v>
      </c>
      <c r="BC194" s="132">
        <f t="shared" si="71"/>
        <v>0</v>
      </c>
    </row>
    <row r="195" spans="1:55" x14ac:dyDescent="0.25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1311</v>
      </c>
      <c r="F195" s="130">
        <v>0</v>
      </c>
      <c r="G195" s="131">
        <v>1</v>
      </c>
      <c r="H195" s="131">
        <v>2.5</v>
      </c>
      <c r="I195" s="132">
        <v>166</v>
      </c>
      <c r="J195" s="149"/>
      <c r="K195" s="133">
        <v>0</v>
      </c>
      <c r="L195" s="131">
        <v>0</v>
      </c>
      <c r="M195" s="131">
        <v>0</v>
      </c>
      <c r="N195" s="132">
        <v>0</v>
      </c>
      <c r="O195" s="149"/>
      <c r="P195" s="133">
        <v>1</v>
      </c>
      <c r="Q195" s="131">
        <v>0</v>
      </c>
      <c r="R195" s="131">
        <v>0.8</v>
      </c>
      <c r="S195" s="132">
        <v>244</v>
      </c>
      <c r="T195" s="149"/>
      <c r="U195" s="133">
        <v>0</v>
      </c>
      <c r="V195" s="131">
        <v>0</v>
      </c>
      <c r="W195" s="131">
        <v>0</v>
      </c>
      <c r="X195" s="132">
        <v>0</v>
      </c>
      <c r="Y195" s="149"/>
      <c r="Z195" s="133">
        <v>0</v>
      </c>
      <c r="AA195" s="131">
        <v>0</v>
      </c>
      <c r="AB195" s="131">
        <v>0</v>
      </c>
      <c r="AC195" s="132">
        <v>0</v>
      </c>
      <c r="AD195" s="149"/>
      <c r="AE195" s="153">
        <f t="shared" ref="AE195:AE258" si="72">LARGE(AO195:AS195,1)+LARGE(AO195:AS195,2)+LARGE(AO195:AS195,3)+LARGE(AO195:AS195,4)</f>
        <v>1</v>
      </c>
      <c r="AF195" s="134">
        <f t="shared" ref="AF195:AF258" si="73">LARGE(AT195:AX195,1)+LARGE(AT195:AX195,2)+LARGE(AT195:AX195,3)+LARGE(AT195:AX195,4)</f>
        <v>1</v>
      </c>
      <c r="AG195" s="135">
        <f t="shared" ref="AG195:AG258" si="74">LARGE(AY195:BC195,1)+LARGE(AY195:BC195,2)+LARGE(AY195:BC195,3)+LARGE(AY195:BC195,4)</f>
        <v>3.3</v>
      </c>
      <c r="AH195" s="167">
        <f t="shared" ref="AH195:AH258" si="75">LARGE(AJ195:AN195,1)+LARGE(AJ195:AN195,2)+LARGE(AJ195:AN195,3)+LARGE(AJ195:AN195,4)</f>
        <v>410</v>
      </c>
      <c r="AI195" s="149"/>
      <c r="AJ195" s="133">
        <f t="shared" ref="AJ195:AJ258" si="76">I195</f>
        <v>166</v>
      </c>
      <c r="AK195" s="131">
        <f t="shared" ref="AK195:AK258" si="77">N195</f>
        <v>0</v>
      </c>
      <c r="AL195" s="131">
        <f t="shared" ref="AL195:AL258" si="78">S195</f>
        <v>244</v>
      </c>
      <c r="AM195" s="131">
        <f t="shared" ref="AM195:AM258" si="79">X195</f>
        <v>0</v>
      </c>
      <c r="AN195" s="136">
        <f t="shared" ref="AN195:AN258" si="80">AC195</f>
        <v>0</v>
      </c>
      <c r="AO195" s="133">
        <f t="shared" ref="AO195:AO258" si="81">F195</f>
        <v>0</v>
      </c>
      <c r="AP195" s="131">
        <f t="shared" ref="AP195:AP258" si="82">K195</f>
        <v>0</v>
      </c>
      <c r="AQ195" s="131">
        <f t="shared" ref="AQ195:AQ258" si="83">P195</f>
        <v>1</v>
      </c>
      <c r="AR195" s="131">
        <f t="shared" ref="AR195:AR258" si="84">U195</f>
        <v>0</v>
      </c>
      <c r="AS195" s="136">
        <f t="shared" ref="AS195:AS258" si="85">U195</f>
        <v>0</v>
      </c>
      <c r="AT195" s="133">
        <f t="shared" ref="AT195:AT258" si="86">G195</f>
        <v>1</v>
      </c>
      <c r="AU195" s="131">
        <f t="shared" ref="AU195:AU258" si="87">L195</f>
        <v>0</v>
      </c>
      <c r="AV195" s="131">
        <f t="shared" ref="AV195:AV258" si="88">Q195</f>
        <v>0</v>
      </c>
      <c r="AW195" s="131">
        <f t="shared" ref="AW195:AW258" si="89">V195</f>
        <v>0</v>
      </c>
      <c r="AX195" s="136">
        <f t="shared" ref="AX195:AX258" si="90">AA195</f>
        <v>0</v>
      </c>
      <c r="AY195" s="133">
        <f t="shared" ref="AY195:AY258" si="91">H195</f>
        <v>2.5</v>
      </c>
      <c r="AZ195" s="131">
        <f t="shared" ref="AZ195:AZ258" si="92">M195</f>
        <v>0</v>
      </c>
      <c r="BA195" s="131">
        <f t="shared" ref="BA195:BA258" si="93">R195</f>
        <v>0.8</v>
      </c>
      <c r="BB195" s="131">
        <f t="shared" ref="BB195:BB258" si="94">W195</f>
        <v>0</v>
      </c>
      <c r="BC195" s="132">
        <f t="shared" ref="BC195:BC258" si="95">AB195</f>
        <v>0</v>
      </c>
    </row>
    <row r="196" spans="1:55" x14ac:dyDescent="0.25">
      <c r="A196" s="138" t="s">
        <v>690</v>
      </c>
      <c r="B196" s="131" t="s">
        <v>2047</v>
      </c>
      <c r="C196" s="131" t="s">
        <v>1867</v>
      </c>
      <c r="D196" s="131" t="s">
        <v>1868</v>
      </c>
      <c r="E196" s="132" t="s">
        <v>2025</v>
      </c>
      <c r="F196" s="130">
        <v>0</v>
      </c>
      <c r="G196" s="131">
        <v>2</v>
      </c>
      <c r="H196" s="131">
        <v>16.2</v>
      </c>
      <c r="I196" s="132">
        <v>243</v>
      </c>
      <c r="J196" s="149"/>
      <c r="K196" s="133">
        <v>1</v>
      </c>
      <c r="L196" s="131">
        <v>0</v>
      </c>
      <c r="M196" s="131">
        <v>0.5</v>
      </c>
      <c r="N196" s="132">
        <v>221</v>
      </c>
      <c r="O196" s="149"/>
      <c r="P196" s="133">
        <v>0</v>
      </c>
      <c r="Q196" s="131">
        <v>0</v>
      </c>
      <c r="R196" s="131">
        <v>0</v>
      </c>
      <c r="S196" s="132">
        <v>20</v>
      </c>
      <c r="T196" s="149"/>
      <c r="U196" s="133">
        <v>0</v>
      </c>
      <c r="V196" s="131">
        <v>0</v>
      </c>
      <c r="W196" s="131">
        <v>0</v>
      </c>
      <c r="X196" s="132">
        <v>20</v>
      </c>
      <c r="Y196" s="149"/>
      <c r="Z196" s="133">
        <v>0</v>
      </c>
      <c r="AA196" s="131">
        <v>1</v>
      </c>
      <c r="AB196" s="131">
        <v>16.600000000000001</v>
      </c>
      <c r="AC196" s="132">
        <v>187</v>
      </c>
      <c r="AD196" s="149"/>
      <c r="AE196" s="153">
        <f t="shared" si="72"/>
        <v>1</v>
      </c>
      <c r="AF196" s="134">
        <f t="shared" si="73"/>
        <v>3</v>
      </c>
      <c r="AG196" s="135">
        <f t="shared" si="74"/>
        <v>33.299999999999997</v>
      </c>
      <c r="AH196" s="167">
        <f t="shared" si="75"/>
        <v>671</v>
      </c>
      <c r="AI196" s="149"/>
      <c r="AJ196" s="133">
        <f t="shared" si="76"/>
        <v>243</v>
      </c>
      <c r="AK196" s="131">
        <f t="shared" si="77"/>
        <v>221</v>
      </c>
      <c r="AL196" s="131">
        <f t="shared" si="78"/>
        <v>20</v>
      </c>
      <c r="AM196" s="131">
        <f t="shared" si="79"/>
        <v>20</v>
      </c>
      <c r="AN196" s="136">
        <f t="shared" si="80"/>
        <v>187</v>
      </c>
      <c r="AO196" s="133">
        <f t="shared" si="81"/>
        <v>0</v>
      </c>
      <c r="AP196" s="131">
        <f t="shared" si="82"/>
        <v>1</v>
      </c>
      <c r="AQ196" s="131">
        <f t="shared" si="83"/>
        <v>0</v>
      </c>
      <c r="AR196" s="131">
        <f t="shared" si="84"/>
        <v>0</v>
      </c>
      <c r="AS196" s="136">
        <f t="shared" si="85"/>
        <v>0</v>
      </c>
      <c r="AT196" s="133">
        <f t="shared" si="86"/>
        <v>2</v>
      </c>
      <c r="AU196" s="131">
        <f t="shared" si="87"/>
        <v>0</v>
      </c>
      <c r="AV196" s="131">
        <f t="shared" si="88"/>
        <v>0</v>
      </c>
      <c r="AW196" s="131">
        <f t="shared" si="89"/>
        <v>0</v>
      </c>
      <c r="AX196" s="136">
        <f t="shared" si="90"/>
        <v>1</v>
      </c>
      <c r="AY196" s="133">
        <f t="shared" si="91"/>
        <v>16.2</v>
      </c>
      <c r="AZ196" s="131">
        <f t="shared" si="92"/>
        <v>0.5</v>
      </c>
      <c r="BA196" s="131">
        <f t="shared" si="93"/>
        <v>0</v>
      </c>
      <c r="BB196" s="131">
        <f t="shared" si="94"/>
        <v>0</v>
      </c>
      <c r="BC196" s="132">
        <f t="shared" si="95"/>
        <v>16.600000000000001</v>
      </c>
    </row>
    <row r="197" spans="1:55" x14ac:dyDescent="0.25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30">
        <v>0</v>
      </c>
      <c r="G197" s="131">
        <v>3</v>
      </c>
      <c r="H197" s="131">
        <v>29.6</v>
      </c>
      <c r="I197" s="132">
        <v>274</v>
      </c>
      <c r="J197" s="149"/>
      <c r="K197" s="133">
        <v>0</v>
      </c>
      <c r="L197" s="131">
        <v>2</v>
      </c>
      <c r="M197" s="131">
        <v>7.7</v>
      </c>
      <c r="N197" s="132">
        <v>263</v>
      </c>
      <c r="O197" s="149"/>
      <c r="P197" s="133">
        <v>1</v>
      </c>
      <c r="Q197" s="131">
        <v>0</v>
      </c>
      <c r="R197" s="131">
        <v>6.2</v>
      </c>
      <c r="S197" s="132">
        <v>292</v>
      </c>
      <c r="T197" s="149"/>
      <c r="U197" s="133">
        <v>0</v>
      </c>
      <c r="V197" s="131">
        <v>1</v>
      </c>
      <c r="W197" s="131">
        <v>21.7</v>
      </c>
      <c r="X197" s="132">
        <v>290</v>
      </c>
      <c r="Y197" s="149"/>
      <c r="Z197" s="133">
        <v>0</v>
      </c>
      <c r="AA197" s="131">
        <v>9</v>
      </c>
      <c r="AB197" s="131">
        <v>104.30000000000001</v>
      </c>
      <c r="AC197" s="132">
        <v>292</v>
      </c>
      <c r="AD197" s="149"/>
      <c r="AE197" s="153">
        <f t="shared" si="72"/>
        <v>1</v>
      </c>
      <c r="AF197" s="134">
        <f t="shared" si="73"/>
        <v>15</v>
      </c>
      <c r="AG197" s="135">
        <f t="shared" si="74"/>
        <v>163.29999999999998</v>
      </c>
      <c r="AH197" s="167">
        <f t="shared" si="75"/>
        <v>1148</v>
      </c>
      <c r="AI197" s="149"/>
      <c r="AJ197" s="133">
        <f t="shared" si="76"/>
        <v>274</v>
      </c>
      <c r="AK197" s="131">
        <f t="shared" si="77"/>
        <v>263</v>
      </c>
      <c r="AL197" s="131">
        <f t="shared" si="78"/>
        <v>292</v>
      </c>
      <c r="AM197" s="131">
        <f t="shared" si="79"/>
        <v>290</v>
      </c>
      <c r="AN197" s="136">
        <f t="shared" si="80"/>
        <v>292</v>
      </c>
      <c r="AO197" s="133">
        <f t="shared" si="81"/>
        <v>0</v>
      </c>
      <c r="AP197" s="131">
        <f t="shared" si="82"/>
        <v>0</v>
      </c>
      <c r="AQ197" s="131">
        <f t="shared" si="83"/>
        <v>1</v>
      </c>
      <c r="AR197" s="131">
        <f t="shared" si="84"/>
        <v>0</v>
      </c>
      <c r="AS197" s="136">
        <f t="shared" si="85"/>
        <v>0</v>
      </c>
      <c r="AT197" s="133">
        <f t="shared" si="86"/>
        <v>3</v>
      </c>
      <c r="AU197" s="131">
        <f t="shared" si="87"/>
        <v>2</v>
      </c>
      <c r="AV197" s="131">
        <f t="shared" si="88"/>
        <v>0</v>
      </c>
      <c r="AW197" s="131">
        <f t="shared" si="89"/>
        <v>1</v>
      </c>
      <c r="AX197" s="136">
        <f t="shared" si="90"/>
        <v>9</v>
      </c>
      <c r="AY197" s="133">
        <f t="shared" si="91"/>
        <v>29.6</v>
      </c>
      <c r="AZ197" s="131">
        <f t="shared" si="92"/>
        <v>7.7</v>
      </c>
      <c r="BA197" s="131">
        <f t="shared" si="93"/>
        <v>6.2</v>
      </c>
      <c r="BB197" s="131">
        <f t="shared" si="94"/>
        <v>21.7</v>
      </c>
      <c r="BC197" s="132">
        <f t="shared" si="95"/>
        <v>104.30000000000001</v>
      </c>
    </row>
    <row r="198" spans="1:55" x14ac:dyDescent="0.25">
      <c r="A198" s="138" t="s">
        <v>692</v>
      </c>
      <c r="B198" s="131" t="s">
        <v>38</v>
      </c>
      <c r="C198" s="131" t="s">
        <v>2123</v>
      </c>
      <c r="D198" s="131" t="s">
        <v>2124</v>
      </c>
      <c r="E198" s="132" t="s">
        <v>1955</v>
      </c>
      <c r="F198" s="130">
        <v>0</v>
      </c>
      <c r="G198" s="131">
        <v>0</v>
      </c>
      <c r="H198" s="131">
        <v>0</v>
      </c>
      <c r="I198" s="132">
        <v>0</v>
      </c>
      <c r="J198" s="149"/>
      <c r="K198" s="133">
        <v>0</v>
      </c>
      <c r="L198" s="131">
        <v>0</v>
      </c>
      <c r="M198" s="131">
        <v>0</v>
      </c>
      <c r="N198" s="132">
        <v>20</v>
      </c>
      <c r="O198" s="149"/>
      <c r="P198" s="133">
        <v>0</v>
      </c>
      <c r="Q198" s="131">
        <v>0</v>
      </c>
      <c r="R198" s="131">
        <v>0</v>
      </c>
      <c r="S198" s="132">
        <v>20</v>
      </c>
      <c r="T198" s="149"/>
      <c r="U198" s="133">
        <v>1</v>
      </c>
      <c r="V198" s="131">
        <v>0</v>
      </c>
      <c r="W198" s="131">
        <v>1.5</v>
      </c>
      <c r="X198" s="132">
        <v>248</v>
      </c>
      <c r="Y198" s="149"/>
      <c r="Z198" s="133">
        <v>0</v>
      </c>
      <c r="AA198" s="131">
        <v>3</v>
      </c>
      <c r="AB198" s="131">
        <v>40.899999999999991</v>
      </c>
      <c r="AC198" s="132">
        <v>246</v>
      </c>
      <c r="AD198" s="149"/>
      <c r="AE198" s="153">
        <f t="shared" si="72"/>
        <v>2</v>
      </c>
      <c r="AF198" s="134">
        <f t="shared" si="73"/>
        <v>3</v>
      </c>
      <c r="AG198" s="135">
        <f t="shared" si="74"/>
        <v>42.399999999999991</v>
      </c>
      <c r="AH198" s="167">
        <f t="shared" si="75"/>
        <v>534</v>
      </c>
      <c r="AI198" s="149"/>
      <c r="AJ198" s="133">
        <f t="shared" si="76"/>
        <v>0</v>
      </c>
      <c r="AK198" s="131">
        <f t="shared" si="77"/>
        <v>20</v>
      </c>
      <c r="AL198" s="131">
        <f t="shared" si="78"/>
        <v>20</v>
      </c>
      <c r="AM198" s="131">
        <f t="shared" si="79"/>
        <v>248</v>
      </c>
      <c r="AN198" s="136">
        <f t="shared" si="80"/>
        <v>246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1</v>
      </c>
      <c r="AS198" s="136">
        <f t="shared" si="85"/>
        <v>1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3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1.5</v>
      </c>
      <c r="BC198" s="132">
        <f t="shared" si="95"/>
        <v>40.899999999999991</v>
      </c>
    </row>
    <row r="199" spans="1:55" x14ac:dyDescent="0.25">
      <c r="A199" s="138" t="s">
        <v>693</v>
      </c>
      <c r="B199" s="131" t="s">
        <v>1432</v>
      </c>
      <c r="C199" s="131" t="s">
        <v>90</v>
      </c>
      <c r="D199" s="131" t="s">
        <v>362</v>
      </c>
      <c r="E199" s="132" t="s">
        <v>1311</v>
      </c>
      <c r="F199" s="130">
        <v>0</v>
      </c>
      <c r="G199" s="131">
        <v>0</v>
      </c>
      <c r="H199" s="131">
        <v>0</v>
      </c>
      <c r="I199" s="132">
        <v>0</v>
      </c>
      <c r="J199" s="149"/>
      <c r="K199" s="133">
        <v>0</v>
      </c>
      <c r="L199" s="131">
        <v>0</v>
      </c>
      <c r="M199" s="131">
        <v>0</v>
      </c>
      <c r="N199" s="132">
        <v>0</v>
      </c>
      <c r="O199" s="149"/>
      <c r="P199" s="133">
        <v>0</v>
      </c>
      <c r="Q199" s="131">
        <v>0</v>
      </c>
      <c r="R199" s="131">
        <v>0</v>
      </c>
      <c r="S199" s="132">
        <v>0</v>
      </c>
      <c r="T199" s="149"/>
      <c r="U199" s="133">
        <v>0</v>
      </c>
      <c r="V199" s="131">
        <v>0</v>
      </c>
      <c r="W199" s="131">
        <v>0</v>
      </c>
      <c r="X199" s="132">
        <v>0</v>
      </c>
      <c r="Y199" s="149"/>
      <c r="Z199" s="133">
        <v>0</v>
      </c>
      <c r="AA199" s="131">
        <v>0</v>
      </c>
      <c r="AB199" s="131">
        <v>0</v>
      </c>
      <c r="AC199" s="132">
        <v>0</v>
      </c>
      <c r="AD199" s="149"/>
      <c r="AE199" s="153">
        <f t="shared" si="72"/>
        <v>0</v>
      </c>
      <c r="AF199" s="134">
        <f t="shared" si="73"/>
        <v>0</v>
      </c>
      <c r="AG199" s="135">
        <f t="shared" si="74"/>
        <v>0</v>
      </c>
      <c r="AH199" s="167">
        <f t="shared" si="75"/>
        <v>0</v>
      </c>
      <c r="AI199" s="149"/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x14ac:dyDescent="0.25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30">
        <v>0</v>
      </c>
      <c r="G200" s="131">
        <v>0</v>
      </c>
      <c r="H200" s="131">
        <v>0</v>
      </c>
      <c r="I200" s="132">
        <v>0</v>
      </c>
      <c r="J200" s="149"/>
      <c r="K200" s="133">
        <v>0</v>
      </c>
      <c r="L200" s="131">
        <v>0</v>
      </c>
      <c r="M200" s="131">
        <v>0</v>
      </c>
      <c r="N200" s="132">
        <v>0</v>
      </c>
      <c r="O200" s="149"/>
      <c r="P200" s="133">
        <v>0</v>
      </c>
      <c r="Q200" s="131">
        <v>0</v>
      </c>
      <c r="R200" s="131">
        <v>0</v>
      </c>
      <c r="S200" s="132">
        <v>0</v>
      </c>
      <c r="T200" s="149"/>
      <c r="U200" s="133">
        <v>0</v>
      </c>
      <c r="V200" s="131">
        <v>0</v>
      </c>
      <c r="W200" s="131">
        <v>0</v>
      </c>
      <c r="X200" s="132">
        <v>0</v>
      </c>
      <c r="Y200" s="149"/>
      <c r="Z200" s="133">
        <v>0</v>
      </c>
      <c r="AA200" s="131">
        <v>0</v>
      </c>
      <c r="AB200" s="131">
        <v>0</v>
      </c>
      <c r="AC200" s="132">
        <v>0</v>
      </c>
      <c r="AD200" s="149"/>
      <c r="AE200" s="153">
        <f t="shared" si="72"/>
        <v>0</v>
      </c>
      <c r="AF200" s="134">
        <f t="shared" si="73"/>
        <v>0</v>
      </c>
      <c r="AG200" s="135">
        <f t="shared" si="74"/>
        <v>0</v>
      </c>
      <c r="AH200" s="167">
        <f t="shared" si="75"/>
        <v>0</v>
      </c>
      <c r="AI200" s="149"/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x14ac:dyDescent="0.25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30">
        <v>0</v>
      </c>
      <c r="G201" s="131">
        <v>0</v>
      </c>
      <c r="H201" s="131">
        <v>0</v>
      </c>
      <c r="I201" s="132">
        <v>0</v>
      </c>
      <c r="J201" s="149"/>
      <c r="K201" s="133">
        <v>0</v>
      </c>
      <c r="L201" s="131">
        <v>0</v>
      </c>
      <c r="M201" s="131">
        <v>0</v>
      </c>
      <c r="N201" s="132">
        <v>20</v>
      </c>
      <c r="O201" s="149"/>
      <c r="P201" s="133">
        <v>0</v>
      </c>
      <c r="Q201" s="131">
        <v>0</v>
      </c>
      <c r="R201" s="131">
        <v>0</v>
      </c>
      <c r="S201" s="132">
        <v>0</v>
      </c>
      <c r="T201" s="149"/>
      <c r="U201" s="133">
        <v>0</v>
      </c>
      <c r="V201" s="131">
        <v>0</v>
      </c>
      <c r="W201" s="131">
        <v>0</v>
      </c>
      <c r="X201" s="132">
        <v>20</v>
      </c>
      <c r="Y201" s="149"/>
      <c r="Z201" s="133">
        <v>0</v>
      </c>
      <c r="AA201" s="131">
        <v>0</v>
      </c>
      <c r="AB201" s="131">
        <v>0</v>
      </c>
      <c r="AC201" s="132">
        <v>20</v>
      </c>
      <c r="AD201" s="149"/>
      <c r="AE201" s="153">
        <f t="shared" si="72"/>
        <v>0</v>
      </c>
      <c r="AF201" s="134">
        <f t="shared" si="73"/>
        <v>0</v>
      </c>
      <c r="AG201" s="135">
        <f t="shared" si="74"/>
        <v>0</v>
      </c>
      <c r="AH201" s="167">
        <f t="shared" si="75"/>
        <v>60</v>
      </c>
      <c r="AI201" s="149"/>
      <c r="AJ201" s="133">
        <f t="shared" si="76"/>
        <v>0</v>
      </c>
      <c r="AK201" s="131">
        <f t="shared" si="77"/>
        <v>20</v>
      </c>
      <c r="AL201" s="131">
        <f t="shared" si="78"/>
        <v>0</v>
      </c>
      <c r="AM201" s="131">
        <f t="shared" si="79"/>
        <v>20</v>
      </c>
      <c r="AN201" s="136">
        <f t="shared" si="80"/>
        <v>20</v>
      </c>
      <c r="AO201" s="133">
        <f t="shared" si="81"/>
        <v>0</v>
      </c>
      <c r="AP201" s="131">
        <f t="shared" si="82"/>
        <v>0</v>
      </c>
      <c r="AQ201" s="131">
        <f t="shared" si="83"/>
        <v>0</v>
      </c>
      <c r="AR201" s="131">
        <f t="shared" si="84"/>
        <v>0</v>
      </c>
      <c r="AS201" s="136">
        <f t="shared" si="85"/>
        <v>0</v>
      </c>
      <c r="AT201" s="133">
        <f t="shared" si="86"/>
        <v>0</v>
      </c>
      <c r="AU201" s="131">
        <f t="shared" si="87"/>
        <v>0</v>
      </c>
      <c r="AV201" s="131">
        <f t="shared" si="88"/>
        <v>0</v>
      </c>
      <c r="AW201" s="131">
        <f t="shared" si="89"/>
        <v>0</v>
      </c>
      <c r="AX201" s="136">
        <f t="shared" si="90"/>
        <v>0</v>
      </c>
      <c r="AY201" s="133">
        <f t="shared" si="91"/>
        <v>0</v>
      </c>
      <c r="AZ201" s="131">
        <f t="shared" si="92"/>
        <v>0</v>
      </c>
      <c r="BA201" s="131">
        <f t="shared" si="93"/>
        <v>0</v>
      </c>
      <c r="BB201" s="131">
        <f t="shared" si="94"/>
        <v>0</v>
      </c>
      <c r="BC201" s="132">
        <f t="shared" si="95"/>
        <v>0</v>
      </c>
    </row>
    <row r="202" spans="1:55" x14ac:dyDescent="0.25">
      <c r="A202" s="138" t="s">
        <v>696</v>
      </c>
      <c r="B202" s="131" t="s">
        <v>40</v>
      </c>
      <c r="C202" s="131" t="s">
        <v>1982</v>
      </c>
      <c r="D202" s="131" t="s">
        <v>1918</v>
      </c>
      <c r="E202" s="132" t="s">
        <v>2025</v>
      </c>
      <c r="F202" s="130">
        <v>2</v>
      </c>
      <c r="G202" s="131">
        <v>0</v>
      </c>
      <c r="H202" s="131">
        <v>2.2000000000000002</v>
      </c>
      <c r="I202" s="132">
        <v>161</v>
      </c>
      <c r="J202" s="149"/>
      <c r="K202" s="133">
        <v>0</v>
      </c>
      <c r="L202" s="131">
        <v>0</v>
      </c>
      <c r="M202" s="131">
        <v>0</v>
      </c>
      <c r="N202" s="132">
        <v>20</v>
      </c>
      <c r="O202" s="149"/>
      <c r="P202" s="133">
        <v>1</v>
      </c>
      <c r="Q202" s="131">
        <v>1</v>
      </c>
      <c r="R202" s="131">
        <v>2.1</v>
      </c>
      <c r="S202" s="132">
        <v>272</v>
      </c>
      <c r="T202" s="149"/>
      <c r="U202" s="133">
        <v>0</v>
      </c>
      <c r="V202" s="131">
        <v>0</v>
      </c>
      <c r="W202" s="131">
        <v>0</v>
      </c>
      <c r="X202" s="132">
        <v>20</v>
      </c>
      <c r="Y202" s="149"/>
      <c r="Z202" s="133">
        <v>0</v>
      </c>
      <c r="AA202" s="131">
        <v>1</v>
      </c>
      <c r="AB202" s="131">
        <v>3.3</v>
      </c>
      <c r="AC202" s="132">
        <v>133</v>
      </c>
      <c r="AD202" s="149"/>
      <c r="AE202" s="153">
        <f t="shared" si="72"/>
        <v>3</v>
      </c>
      <c r="AF202" s="134">
        <f t="shared" si="73"/>
        <v>2</v>
      </c>
      <c r="AG202" s="135">
        <f t="shared" si="74"/>
        <v>7.6</v>
      </c>
      <c r="AH202" s="167">
        <f t="shared" si="75"/>
        <v>586</v>
      </c>
      <c r="AI202" s="149"/>
      <c r="AJ202" s="133">
        <f t="shared" si="76"/>
        <v>161</v>
      </c>
      <c r="AK202" s="131">
        <f t="shared" si="77"/>
        <v>20</v>
      </c>
      <c r="AL202" s="131">
        <f t="shared" si="78"/>
        <v>272</v>
      </c>
      <c r="AM202" s="131">
        <f t="shared" si="79"/>
        <v>20</v>
      </c>
      <c r="AN202" s="136">
        <f t="shared" si="80"/>
        <v>133</v>
      </c>
      <c r="AO202" s="133">
        <f t="shared" si="81"/>
        <v>2</v>
      </c>
      <c r="AP202" s="131">
        <f t="shared" si="82"/>
        <v>0</v>
      </c>
      <c r="AQ202" s="131">
        <f t="shared" si="83"/>
        <v>1</v>
      </c>
      <c r="AR202" s="131">
        <f t="shared" si="84"/>
        <v>0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1</v>
      </c>
      <c r="AW202" s="131">
        <f t="shared" si="89"/>
        <v>0</v>
      </c>
      <c r="AX202" s="136">
        <f t="shared" si="90"/>
        <v>1</v>
      </c>
      <c r="AY202" s="133">
        <f t="shared" si="91"/>
        <v>2.2000000000000002</v>
      </c>
      <c r="AZ202" s="131">
        <f t="shared" si="92"/>
        <v>0</v>
      </c>
      <c r="BA202" s="131">
        <f t="shared" si="93"/>
        <v>2.1</v>
      </c>
      <c r="BB202" s="131">
        <f t="shared" si="94"/>
        <v>0</v>
      </c>
      <c r="BC202" s="132">
        <f t="shared" si="95"/>
        <v>3.3</v>
      </c>
    </row>
    <row r="203" spans="1:55" x14ac:dyDescent="0.25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30">
        <v>0</v>
      </c>
      <c r="G203" s="131">
        <v>0</v>
      </c>
      <c r="H203" s="131">
        <v>0</v>
      </c>
      <c r="I203" s="132">
        <v>0</v>
      </c>
      <c r="J203" s="149"/>
      <c r="K203" s="133">
        <v>1</v>
      </c>
      <c r="L203" s="131">
        <v>0</v>
      </c>
      <c r="M203" s="131">
        <v>1.8</v>
      </c>
      <c r="N203" s="132">
        <v>245</v>
      </c>
      <c r="O203" s="149"/>
      <c r="P203" s="133">
        <v>0</v>
      </c>
      <c r="Q203" s="131">
        <v>0</v>
      </c>
      <c r="R203" s="131">
        <v>0</v>
      </c>
      <c r="S203" s="132">
        <v>0</v>
      </c>
      <c r="T203" s="149"/>
      <c r="U203" s="133">
        <v>0</v>
      </c>
      <c r="V203" s="131">
        <v>0</v>
      </c>
      <c r="W203" s="131">
        <v>0</v>
      </c>
      <c r="X203" s="132">
        <v>0</v>
      </c>
      <c r="Y203" s="149"/>
      <c r="Z203" s="133">
        <v>0</v>
      </c>
      <c r="AA203" s="131">
        <v>0</v>
      </c>
      <c r="AB203" s="131">
        <v>0</v>
      </c>
      <c r="AC203" s="132">
        <v>20</v>
      </c>
      <c r="AD203" s="149"/>
      <c r="AE203" s="153">
        <f t="shared" si="72"/>
        <v>1</v>
      </c>
      <c r="AF203" s="134">
        <f t="shared" si="73"/>
        <v>0</v>
      </c>
      <c r="AG203" s="135">
        <f t="shared" si="74"/>
        <v>1.8</v>
      </c>
      <c r="AH203" s="167">
        <f t="shared" si="75"/>
        <v>265</v>
      </c>
      <c r="AI203" s="149"/>
      <c r="AJ203" s="133">
        <f t="shared" si="76"/>
        <v>0</v>
      </c>
      <c r="AK203" s="131">
        <f t="shared" si="77"/>
        <v>245</v>
      </c>
      <c r="AL203" s="131">
        <f t="shared" si="78"/>
        <v>0</v>
      </c>
      <c r="AM203" s="131">
        <f t="shared" si="79"/>
        <v>0</v>
      </c>
      <c r="AN203" s="136">
        <f t="shared" si="80"/>
        <v>20</v>
      </c>
      <c r="AO203" s="133">
        <f t="shared" si="81"/>
        <v>0</v>
      </c>
      <c r="AP203" s="131">
        <f t="shared" si="82"/>
        <v>1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0</v>
      </c>
      <c r="AV203" s="131">
        <f t="shared" si="88"/>
        <v>0</v>
      </c>
      <c r="AW203" s="131">
        <f t="shared" si="89"/>
        <v>0</v>
      </c>
      <c r="AX203" s="136">
        <f t="shared" si="90"/>
        <v>0</v>
      </c>
      <c r="AY203" s="133">
        <f t="shared" si="91"/>
        <v>0</v>
      </c>
      <c r="AZ203" s="131">
        <f t="shared" si="92"/>
        <v>1.8</v>
      </c>
      <c r="BA203" s="131">
        <f t="shared" si="93"/>
        <v>0</v>
      </c>
      <c r="BB203" s="131">
        <f t="shared" si="94"/>
        <v>0</v>
      </c>
      <c r="BC203" s="132">
        <f t="shared" si="95"/>
        <v>0</v>
      </c>
    </row>
    <row r="204" spans="1:55" x14ac:dyDescent="0.25">
      <c r="A204" s="138" t="s">
        <v>698</v>
      </c>
      <c r="B204" s="131" t="s">
        <v>48</v>
      </c>
      <c r="C204" s="131" t="s">
        <v>398</v>
      </c>
      <c r="D204" s="131" t="s">
        <v>2051</v>
      </c>
      <c r="E204" s="132" t="s">
        <v>1314</v>
      </c>
      <c r="F204" s="130">
        <v>0</v>
      </c>
      <c r="G204" s="131">
        <v>0</v>
      </c>
      <c r="H204" s="131">
        <v>0</v>
      </c>
      <c r="I204" s="132">
        <v>0</v>
      </c>
      <c r="J204" s="149"/>
      <c r="K204" s="133">
        <v>0</v>
      </c>
      <c r="L204" s="131">
        <v>0</v>
      </c>
      <c r="M204" s="131">
        <v>0</v>
      </c>
      <c r="N204" s="132">
        <v>0</v>
      </c>
      <c r="O204" s="149"/>
      <c r="P204" s="133">
        <v>0</v>
      </c>
      <c r="Q204" s="131">
        <v>0</v>
      </c>
      <c r="R204" s="131">
        <v>0</v>
      </c>
      <c r="S204" s="132">
        <v>0</v>
      </c>
      <c r="T204" s="149"/>
      <c r="U204" s="133">
        <v>0</v>
      </c>
      <c r="V204" s="131">
        <v>0</v>
      </c>
      <c r="W204" s="131">
        <v>0</v>
      </c>
      <c r="X204" s="132">
        <v>0</v>
      </c>
      <c r="Y204" s="149"/>
      <c r="Z204" s="133">
        <v>0</v>
      </c>
      <c r="AA204" s="131">
        <v>0</v>
      </c>
      <c r="AB204" s="131">
        <v>0</v>
      </c>
      <c r="AC204" s="132">
        <v>0</v>
      </c>
      <c r="AD204" s="149"/>
      <c r="AE204" s="153">
        <f t="shared" si="72"/>
        <v>0</v>
      </c>
      <c r="AF204" s="134">
        <f t="shared" si="73"/>
        <v>0</v>
      </c>
      <c r="AG204" s="135">
        <f t="shared" si="74"/>
        <v>0</v>
      </c>
      <c r="AH204" s="167">
        <f t="shared" si="75"/>
        <v>0</v>
      </c>
      <c r="AI204" s="149"/>
      <c r="AJ204" s="133">
        <f t="shared" si="76"/>
        <v>0</v>
      </c>
      <c r="AK204" s="131">
        <f t="shared" si="77"/>
        <v>0</v>
      </c>
      <c r="AL204" s="131">
        <f t="shared" si="78"/>
        <v>0</v>
      </c>
      <c r="AM204" s="131">
        <f t="shared" si="79"/>
        <v>0</v>
      </c>
      <c r="AN204" s="136">
        <f t="shared" si="80"/>
        <v>0</v>
      </c>
      <c r="AO204" s="133">
        <f t="shared" si="81"/>
        <v>0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0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0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</v>
      </c>
    </row>
    <row r="205" spans="1:55" x14ac:dyDescent="0.25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30">
        <v>0</v>
      </c>
      <c r="G205" s="131">
        <v>0</v>
      </c>
      <c r="H205" s="131">
        <v>0</v>
      </c>
      <c r="I205" s="132">
        <v>0</v>
      </c>
      <c r="J205" s="149"/>
      <c r="K205" s="133">
        <v>0</v>
      </c>
      <c r="L205" s="131">
        <v>0</v>
      </c>
      <c r="M205" s="131">
        <v>0</v>
      </c>
      <c r="N205" s="132">
        <v>0</v>
      </c>
      <c r="O205" s="149"/>
      <c r="P205" s="133">
        <v>0</v>
      </c>
      <c r="Q205" s="131">
        <v>0</v>
      </c>
      <c r="R205" s="131">
        <v>0</v>
      </c>
      <c r="S205" s="132">
        <v>0</v>
      </c>
      <c r="T205" s="149"/>
      <c r="U205" s="133">
        <v>0</v>
      </c>
      <c r="V205" s="131">
        <v>0</v>
      </c>
      <c r="W205" s="131">
        <v>0</v>
      </c>
      <c r="X205" s="132">
        <v>0</v>
      </c>
      <c r="Y205" s="149"/>
      <c r="Z205" s="133">
        <v>0</v>
      </c>
      <c r="AA205" s="131">
        <v>0</v>
      </c>
      <c r="AB205" s="131">
        <v>0</v>
      </c>
      <c r="AC205" s="132">
        <v>0</v>
      </c>
      <c r="AD205" s="149"/>
      <c r="AE205" s="153">
        <f t="shared" si="72"/>
        <v>0</v>
      </c>
      <c r="AF205" s="134">
        <f t="shared" si="73"/>
        <v>0</v>
      </c>
      <c r="AG205" s="135">
        <f t="shared" si="74"/>
        <v>0</v>
      </c>
      <c r="AH205" s="167">
        <f t="shared" si="75"/>
        <v>0</v>
      </c>
      <c r="AI205" s="149"/>
      <c r="AJ205" s="133">
        <f t="shared" si="76"/>
        <v>0</v>
      </c>
      <c r="AK205" s="131">
        <f t="shared" si="77"/>
        <v>0</v>
      </c>
      <c r="AL205" s="131">
        <f t="shared" si="78"/>
        <v>0</v>
      </c>
      <c r="AM205" s="131">
        <f t="shared" si="79"/>
        <v>0</v>
      </c>
      <c r="AN205" s="136">
        <f t="shared" si="80"/>
        <v>0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0</v>
      </c>
      <c r="AU205" s="131">
        <f t="shared" si="87"/>
        <v>0</v>
      </c>
      <c r="AV205" s="131">
        <f t="shared" si="88"/>
        <v>0</v>
      </c>
      <c r="AW205" s="131">
        <f t="shared" si="89"/>
        <v>0</v>
      </c>
      <c r="AX205" s="136">
        <f t="shared" si="90"/>
        <v>0</v>
      </c>
      <c r="AY205" s="133">
        <f t="shared" si="91"/>
        <v>0</v>
      </c>
      <c r="AZ205" s="131">
        <f t="shared" si="92"/>
        <v>0</v>
      </c>
      <c r="BA205" s="131">
        <f t="shared" si="93"/>
        <v>0</v>
      </c>
      <c r="BB205" s="131">
        <f t="shared" si="94"/>
        <v>0</v>
      </c>
      <c r="BC205" s="132">
        <f t="shared" si="95"/>
        <v>0</v>
      </c>
    </row>
    <row r="206" spans="1:55" x14ac:dyDescent="0.25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30">
        <v>0</v>
      </c>
      <c r="G206" s="131">
        <v>0</v>
      </c>
      <c r="H206" s="131">
        <v>0</v>
      </c>
      <c r="I206" s="132">
        <v>0</v>
      </c>
      <c r="J206" s="149"/>
      <c r="K206" s="133">
        <v>0</v>
      </c>
      <c r="L206" s="131">
        <v>0</v>
      </c>
      <c r="M206" s="131">
        <v>0</v>
      </c>
      <c r="N206" s="132">
        <v>0</v>
      </c>
      <c r="O206" s="149"/>
      <c r="P206" s="133">
        <v>0</v>
      </c>
      <c r="Q206" s="131">
        <v>0</v>
      </c>
      <c r="R206" s="131">
        <v>0</v>
      </c>
      <c r="S206" s="132">
        <v>0</v>
      </c>
      <c r="T206" s="149"/>
      <c r="U206" s="133">
        <v>0</v>
      </c>
      <c r="V206" s="131">
        <v>0</v>
      </c>
      <c r="W206" s="131">
        <v>0</v>
      </c>
      <c r="X206" s="132">
        <v>0</v>
      </c>
      <c r="Y206" s="149"/>
      <c r="Z206" s="133">
        <v>0</v>
      </c>
      <c r="AA206" s="131">
        <v>0</v>
      </c>
      <c r="AB206" s="131">
        <v>0</v>
      </c>
      <c r="AC206" s="132">
        <v>0</v>
      </c>
      <c r="AD206" s="149"/>
      <c r="AE206" s="153">
        <f t="shared" si="72"/>
        <v>0</v>
      </c>
      <c r="AF206" s="134">
        <f t="shared" si="73"/>
        <v>0</v>
      </c>
      <c r="AG206" s="135">
        <f t="shared" si="74"/>
        <v>0</v>
      </c>
      <c r="AH206" s="167">
        <f t="shared" si="75"/>
        <v>0</v>
      </c>
      <c r="AI206" s="149"/>
      <c r="AJ206" s="133">
        <f t="shared" si="76"/>
        <v>0</v>
      </c>
      <c r="AK206" s="131">
        <f t="shared" si="77"/>
        <v>0</v>
      </c>
      <c r="AL206" s="131">
        <f t="shared" si="78"/>
        <v>0</v>
      </c>
      <c r="AM206" s="131">
        <f t="shared" si="79"/>
        <v>0</v>
      </c>
      <c r="AN206" s="136">
        <f t="shared" si="80"/>
        <v>0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0</v>
      </c>
      <c r="AU206" s="131">
        <f t="shared" si="87"/>
        <v>0</v>
      </c>
      <c r="AV206" s="131">
        <f t="shared" si="88"/>
        <v>0</v>
      </c>
      <c r="AW206" s="131">
        <f t="shared" si="89"/>
        <v>0</v>
      </c>
      <c r="AX206" s="136">
        <f t="shared" si="90"/>
        <v>0</v>
      </c>
      <c r="AY206" s="133">
        <f t="shared" si="91"/>
        <v>0</v>
      </c>
      <c r="AZ206" s="131">
        <f t="shared" si="92"/>
        <v>0</v>
      </c>
      <c r="BA206" s="131">
        <f t="shared" si="93"/>
        <v>0</v>
      </c>
      <c r="BB206" s="131">
        <f t="shared" si="94"/>
        <v>0</v>
      </c>
      <c r="BC206" s="132">
        <f t="shared" si="95"/>
        <v>0</v>
      </c>
    </row>
    <row r="207" spans="1:55" x14ac:dyDescent="0.25">
      <c r="A207" s="138" t="s">
        <v>701</v>
      </c>
      <c r="B207" s="131" t="s">
        <v>1371</v>
      </c>
      <c r="C207" s="131" t="s">
        <v>92</v>
      </c>
      <c r="D207" s="131" t="s">
        <v>106</v>
      </c>
      <c r="E207" s="132" t="s">
        <v>1954</v>
      </c>
      <c r="F207" s="130">
        <v>0</v>
      </c>
      <c r="G207" s="131">
        <v>0</v>
      </c>
      <c r="H207" s="131">
        <v>0</v>
      </c>
      <c r="I207" s="132">
        <v>0</v>
      </c>
      <c r="J207" s="149"/>
      <c r="K207" s="133">
        <v>0</v>
      </c>
      <c r="L207" s="131">
        <v>0</v>
      </c>
      <c r="M207" s="131">
        <v>0</v>
      </c>
      <c r="N207" s="132">
        <v>0</v>
      </c>
      <c r="O207" s="149"/>
      <c r="P207" s="133">
        <v>0</v>
      </c>
      <c r="Q207" s="131">
        <v>0</v>
      </c>
      <c r="R207" s="131">
        <v>0</v>
      </c>
      <c r="S207" s="132">
        <v>0</v>
      </c>
      <c r="T207" s="149"/>
      <c r="U207" s="133">
        <v>0</v>
      </c>
      <c r="V207" s="131">
        <v>0</v>
      </c>
      <c r="W207" s="131">
        <v>0</v>
      </c>
      <c r="X207" s="132">
        <v>0</v>
      </c>
      <c r="Y207" s="149"/>
      <c r="Z207" s="133">
        <v>0</v>
      </c>
      <c r="AA207" s="131">
        <v>0</v>
      </c>
      <c r="AB207" s="131">
        <v>0</v>
      </c>
      <c r="AC207" s="132">
        <v>0</v>
      </c>
      <c r="AD207" s="149"/>
      <c r="AE207" s="153">
        <f t="shared" si="72"/>
        <v>0</v>
      </c>
      <c r="AF207" s="134">
        <f t="shared" si="73"/>
        <v>0</v>
      </c>
      <c r="AG207" s="135">
        <f t="shared" si="74"/>
        <v>0</v>
      </c>
      <c r="AH207" s="167">
        <f t="shared" si="75"/>
        <v>0</v>
      </c>
      <c r="AI207" s="149"/>
      <c r="AJ207" s="133">
        <f t="shared" si="76"/>
        <v>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x14ac:dyDescent="0.25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1313</v>
      </c>
      <c r="F208" s="130">
        <v>0</v>
      </c>
      <c r="G208" s="131">
        <v>0</v>
      </c>
      <c r="H208" s="131">
        <v>0</v>
      </c>
      <c r="I208" s="132">
        <v>0</v>
      </c>
      <c r="J208" s="149"/>
      <c r="K208" s="133">
        <v>0</v>
      </c>
      <c r="L208" s="131">
        <v>0</v>
      </c>
      <c r="M208" s="131">
        <v>0</v>
      </c>
      <c r="N208" s="132">
        <v>0</v>
      </c>
      <c r="O208" s="149"/>
      <c r="P208" s="133">
        <v>0</v>
      </c>
      <c r="Q208" s="131">
        <v>0</v>
      </c>
      <c r="R208" s="131">
        <v>0</v>
      </c>
      <c r="S208" s="132">
        <v>0</v>
      </c>
      <c r="T208" s="149"/>
      <c r="U208" s="133">
        <v>0</v>
      </c>
      <c r="V208" s="131">
        <v>0</v>
      </c>
      <c r="W208" s="131">
        <v>0</v>
      </c>
      <c r="X208" s="132">
        <v>0</v>
      </c>
      <c r="Y208" s="149"/>
      <c r="Z208" s="133">
        <v>0</v>
      </c>
      <c r="AA208" s="131">
        <v>0</v>
      </c>
      <c r="AB208" s="131">
        <v>0</v>
      </c>
      <c r="AC208" s="132">
        <v>0</v>
      </c>
      <c r="AD208" s="149"/>
      <c r="AE208" s="153">
        <f t="shared" si="72"/>
        <v>0</v>
      </c>
      <c r="AF208" s="134">
        <f t="shared" si="73"/>
        <v>0</v>
      </c>
      <c r="AG208" s="135">
        <f t="shared" si="74"/>
        <v>0</v>
      </c>
      <c r="AH208" s="167">
        <f t="shared" si="75"/>
        <v>0</v>
      </c>
      <c r="AI208" s="149"/>
      <c r="AJ208" s="133">
        <f t="shared" si="76"/>
        <v>0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0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0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0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x14ac:dyDescent="0.25">
      <c r="A209" s="138" t="s">
        <v>703</v>
      </c>
      <c r="B209" s="131" t="s">
        <v>1392</v>
      </c>
      <c r="C209" s="131" t="s">
        <v>102</v>
      </c>
      <c r="D209" s="131" t="s">
        <v>242</v>
      </c>
      <c r="E209" s="132" t="s">
        <v>1314</v>
      </c>
      <c r="F209" s="130">
        <v>0</v>
      </c>
      <c r="G209" s="131">
        <v>0</v>
      </c>
      <c r="H209" s="131">
        <v>0</v>
      </c>
      <c r="I209" s="132">
        <v>0</v>
      </c>
      <c r="J209" s="149"/>
      <c r="K209" s="133">
        <v>0</v>
      </c>
      <c r="L209" s="131">
        <v>0</v>
      </c>
      <c r="M209" s="131">
        <v>0</v>
      </c>
      <c r="N209" s="132">
        <v>0</v>
      </c>
      <c r="O209" s="149"/>
      <c r="P209" s="133">
        <v>0</v>
      </c>
      <c r="Q209" s="131">
        <v>0</v>
      </c>
      <c r="R209" s="131">
        <v>0</v>
      </c>
      <c r="S209" s="132">
        <v>0</v>
      </c>
      <c r="T209" s="149"/>
      <c r="U209" s="133">
        <v>0</v>
      </c>
      <c r="V209" s="131">
        <v>0</v>
      </c>
      <c r="W209" s="131">
        <v>0</v>
      </c>
      <c r="X209" s="132">
        <v>0</v>
      </c>
      <c r="Y209" s="149"/>
      <c r="Z209" s="133">
        <v>0</v>
      </c>
      <c r="AA209" s="131">
        <v>0</v>
      </c>
      <c r="AB209" s="131">
        <v>0</v>
      </c>
      <c r="AC209" s="132">
        <v>0</v>
      </c>
      <c r="AD209" s="149"/>
      <c r="AE209" s="153">
        <f t="shared" si="72"/>
        <v>0</v>
      </c>
      <c r="AF209" s="134">
        <f t="shared" si="73"/>
        <v>0</v>
      </c>
      <c r="AG209" s="135">
        <f t="shared" si="74"/>
        <v>0</v>
      </c>
      <c r="AH209" s="167">
        <f t="shared" si="75"/>
        <v>0</v>
      </c>
      <c r="AI209" s="149"/>
      <c r="AJ209" s="133">
        <f t="shared" si="76"/>
        <v>0</v>
      </c>
      <c r="AK209" s="131">
        <f t="shared" si="77"/>
        <v>0</v>
      </c>
      <c r="AL209" s="131">
        <f t="shared" si="78"/>
        <v>0</v>
      </c>
      <c r="AM209" s="131">
        <f t="shared" si="79"/>
        <v>0</v>
      </c>
      <c r="AN209" s="136">
        <f t="shared" si="80"/>
        <v>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x14ac:dyDescent="0.25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30">
        <v>0</v>
      </c>
      <c r="G210" s="131">
        <v>1</v>
      </c>
      <c r="H210" s="131">
        <v>12.8</v>
      </c>
      <c r="I210" s="132">
        <v>233</v>
      </c>
      <c r="J210" s="149"/>
      <c r="K210" s="133">
        <v>0</v>
      </c>
      <c r="L210" s="131">
        <v>0</v>
      </c>
      <c r="M210" s="131">
        <v>0</v>
      </c>
      <c r="N210" s="132">
        <v>20</v>
      </c>
      <c r="O210" s="149"/>
      <c r="P210" s="133">
        <v>0</v>
      </c>
      <c r="Q210" s="131">
        <v>1</v>
      </c>
      <c r="R210" s="131">
        <v>16.600000000000001</v>
      </c>
      <c r="S210" s="132">
        <v>297</v>
      </c>
      <c r="T210" s="149"/>
      <c r="U210" s="133">
        <v>0</v>
      </c>
      <c r="V210" s="131">
        <v>2</v>
      </c>
      <c r="W210" s="131">
        <v>20.399999999999999</v>
      </c>
      <c r="X210" s="132">
        <v>283</v>
      </c>
      <c r="Y210" s="149"/>
      <c r="Z210" s="133">
        <v>0</v>
      </c>
      <c r="AA210" s="131">
        <v>4</v>
      </c>
      <c r="AB210" s="131">
        <v>68.099999999999994</v>
      </c>
      <c r="AC210" s="132">
        <v>277</v>
      </c>
      <c r="AD210" s="149"/>
      <c r="AE210" s="153">
        <f t="shared" si="72"/>
        <v>0</v>
      </c>
      <c r="AF210" s="134">
        <f t="shared" si="73"/>
        <v>8</v>
      </c>
      <c r="AG210" s="135">
        <f t="shared" si="74"/>
        <v>117.89999999999999</v>
      </c>
      <c r="AH210" s="167">
        <f t="shared" si="75"/>
        <v>1090</v>
      </c>
      <c r="AI210" s="149"/>
      <c r="AJ210" s="133">
        <f t="shared" si="76"/>
        <v>233</v>
      </c>
      <c r="AK210" s="131">
        <f t="shared" si="77"/>
        <v>20</v>
      </c>
      <c r="AL210" s="131">
        <f t="shared" si="78"/>
        <v>297</v>
      </c>
      <c r="AM210" s="131">
        <f t="shared" si="79"/>
        <v>283</v>
      </c>
      <c r="AN210" s="136">
        <f t="shared" si="80"/>
        <v>277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1</v>
      </c>
      <c r="AU210" s="131">
        <f t="shared" si="87"/>
        <v>0</v>
      </c>
      <c r="AV210" s="131">
        <f t="shared" si="88"/>
        <v>1</v>
      </c>
      <c r="AW210" s="131">
        <f t="shared" si="89"/>
        <v>2</v>
      </c>
      <c r="AX210" s="136">
        <f t="shared" si="90"/>
        <v>4</v>
      </c>
      <c r="AY210" s="133">
        <f t="shared" si="91"/>
        <v>12.8</v>
      </c>
      <c r="AZ210" s="131">
        <f t="shared" si="92"/>
        <v>0</v>
      </c>
      <c r="BA210" s="131">
        <f t="shared" si="93"/>
        <v>16.600000000000001</v>
      </c>
      <c r="BB210" s="131">
        <f t="shared" si="94"/>
        <v>20.399999999999999</v>
      </c>
      <c r="BC210" s="132">
        <f t="shared" si="95"/>
        <v>68.099999999999994</v>
      </c>
    </row>
    <row r="211" spans="1:55" x14ac:dyDescent="0.25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30">
        <v>0</v>
      </c>
      <c r="G211" s="131">
        <v>0</v>
      </c>
      <c r="H211" s="131">
        <v>0</v>
      </c>
      <c r="I211" s="132">
        <v>0</v>
      </c>
      <c r="J211" s="149"/>
      <c r="K211" s="133">
        <v>0</v>
      </c>
      <c r="L211" s="131">
        <v>0</v>
      </c>
      <c r="M211" s="131">
        <v>0</v>
      </c>
      <c r="N211" s="132">
        <v>0</v>
      </c>
      <c r="O211" s="149"/>
      <c r="P211" s="133">
        <v>0</v>
      </c>
      <c r="Q211" s="131">
        <v>0</v>
      </c>
      <c r="R211" s="131">
        <v>0</v>
      </c>
      <c r="S211" s="132">
        <v>0</v>
      </c>
      <c r="T211" s="149"/>
      <c r="U211" s="133">
        <v>0</v>
      </c>
      <c r="V211" s="131">
        <v>0</v>
      </c>
      <c r="W211" s="131">
        <v>0</v>
      </c>
      <c r="X211" s="132">
        <v>0</v>
      </c>
      <c r="Y211" s="149"/>
      <c r="Z211" s="133">
        <v>0</v>
      </c>
      <c r="AA211" s="131">
        <v>0</v>
      </c>
      <c r="AB211" s="131">
        <v>0</v>
      </c>
      <c r="AC211" s="132">
        <v>0</v>
      </c>
      <c r="AD211" s="149"/>
      <c r="AE211" s="153">
        <f t="shared" si="72"/>
        <v>0</v>
      </c>
      <c r="AF211" s="134">
        <f t="shared" si="73"/>
        <v>0</v>
      </c>
      <c r="AG211" s="135">
        <f t="shared" si="74"/>
        <v>0</v>
      </c>
      <c r="AH211" s="167">
        <f t="shared" si="75"/>
        <v>0</v>
      </c>
      <c r="AI211" s="149"/>
      <c r="AJ211" s="133">
        <f t="shared" si="76"/>
        <v>0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0</v>
      </c>
      <c r="AO211" s="133">
        <f t="shared" si="81"/>
        <v>0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0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0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x14ac:dyDescent="0.25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30">
        <v>0</v>
      </c>
      <c r="G212" s="131">
        <v>0</v>
      </c>
      <c r="H212" s="131">
        <v>0</v>
      </c>
      <c r="I212" s="132">
        <v>0</v>
      </c>
      <c r="J212" s="149"/>
      <c r="K212" s="133">
        <v>0</v>
      </c>
      <c r="L212" s="131">
        <v>0</v>
      </c>
      <c r="M212" s="131">
        <v>0</v>
      </c>
      <c r="N212" s="132">
        <v>0</v>
      </c>
      <c r="O212" s="149"/>
      <c r="P212" s="133">
        <v>0</v>
      </c>
      <c r="Q212" s="131">
        <v>0</v>
      </c>
      <c r="R212" s="131">
        <v>0</v>
      </c>
      <c r="S212" s="132">
        <v>0</v>
      </c>
      <c r="T212" s="149"/>
      <c r="U212" s="133">
        <v>0</v>
      </c>
      <c r="V212" s="131">
        <v>0</v>
      </c>
      <c r="W212" s="131">
        <v>0</v>
      </c>
      <c r="X212" s="132">
        <v>0</v>
      </c>
      <c r="Y212" s="149"/>
      <c r="Z212" s="133">
        <v>0</v>
      </c>
      <c r="AA212" s="131">
        <v>0</v>
      </c>
      <c r="AB212" s="131">
        <v>0</v>
      </c>
      <c r="AC212" s="132">
        <v>0</v>
      </c>
      <c r="AD212" s="149"/>
      <c r="AE212" s="153">
        <f t="shared" si="72"/>
        <v>0</v>
      </c>
      <c r="AF212" s="134">
        <f t="shared" si="73"/>
        <v>0</v>
      </c>
      <c r="AG212" s="135">
        <f t="shared" si="74"/>
        <v>0</v>
      </c>
      <c r="AH212" s="167">
        <f t="shared" si="75"/>
        <v>0</v>
      </c>
      <c r="AI212" s="149"/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x14ac:dyDescent="0.25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30">
        <v>0</v>
      </c>
      <c r="G213" s="131">
        <v>2</v>
      </c>
      <c r="H213" s="131">
        <v>5.3</v>
      </c>
      <c r="I213" s="132">
        <v>187</v>
      </c>
      <c r="J213" s="149"/>
      <c r="K213" s="133">
        <v>0</v>
      </c>
      <c r="L213" s="131">
        <v>0</v>
      </c>
      <c r="M213" s="131">
        <v>0</v>
      </c>
      <c r="N213" s="132">
        <v>0</v>
      </c>
      <c r="O213" s="149"/>
      <c r="P213" s="133">
        <v>0</v>
      </c>
      <c r="Q213" s="131">
        <v>0</v>
      </c>
      <c r="R213" s="131">
        <v>0</v>
      </c>
      <c r="S213" s="132">
        <v>0</v>
      </c>
      <c r="T213" s="149"/>
      <c r="U213" s="133">
        <v>0</v>
      </c>
      <c r="V213" s="131">
        <v>0</v>
      </c>
      <c r="W213" s="131">
        <v>0</v>
      </c>
      <c r="X213" s="132">
        <v>0</v>
      </c>
      <c r="Y213" s="149"/>
      <c r="Z213" s="133">
        <v>0</v>
      </c>
      <c r="AA213" s="131">
        <v>0</v>
      </c>
      <c r="AB213" s="131">
        <v>0</v>
      </c>
      <c r="AC213" s="132">
        <v>0</v>
      </c>
      <c r="AD213" s="149"/>
      <c r="AE213" s="153">
        <f t="shared" si="72"/>
        <v>0</v>
      </c>
      <c r="AF213" s="134">
        <f t="shared" si="73"/>
        <v>2</v>
      </c>
      <c r="AG213" s="135">
        <f t="shared" si="74"/>
        <v>5.3</v>
      </c>
      <c r="AH213" s="167">
        <f t="shared" si="75"/>
        <v>187</v>
      </c>
      <c r="AI213" s="149"/>
      <c r="AJ213" s="133">
        <f t="shared" si="76"/>
        <v>187</v>
      </c>
      <c r="AK213" s="131">
        <f t="shared" si="77"/>
        <v>0</v>
      </c>
      <c r="AL213" s="131">
        <f t="shared" si="78"/>
        <v>0</v>
      </c>
      <c r="AM213" s="131">
        <f t="shared" si="79"/>
        <v>0</v>
      </c>
      <c r="AN213" s="136">
        <f t="shared" si="80"/>
        <v>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2</v>
      </c>
      <c r="AU213" s="131">
        <f t="shared" si="87"/>
        <v>0</v>
      </c>
      <c r="AV213" s="131">
        <f t="shared" si="88"/>
        <v>0</v>
      </c>
      <c r="AW213" s="131">
        <f t="shared" si="89"/>
        <v>0</v>
      </c>
      <c r="AX213" s="136">
        <f t="shared" si="90"/>
        <v>0</v>
      </c>
      <c r="AY213" s="133">
        <f t="shared" si="91"/>
        <v>5.3</v>
      </c>
      <c r="AZ213" s="131">
        <f t="shared" si="92"/>
        <v>0</v>
      </c>
      <c r="BA213" s="131">
        <f t="shared" si="93"/>
        <v>0</v>
      </c>
      <c r="BB213" s="131">
        <f t="shared" si="94"/>
        <v>0</v>
      </c>
      <c r="BC213" s="132">
        <f t="shared" si="95"/>
        <v>0</v>
      </c>
    </row>
    <row r="214" spans="1:55" x14ac:dyDescent="0.25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30">
        <v>0</v>
      </c>
      <c r="G214" s="131">
        <v>0</v>
      </c>
      <c r="H214" s="131">
        <v>0</v>
      </c>
      <c r="I214" s="132">
        <v>0</v>
      </c>
      <c r="J214" s="149"/>
      <c r="K214" s="133">
        <v>0</v>
      </c>
      <c r="L214" s="131">
        <v>0</v>
      </c>
      <c r="M214" s="131">
        <v>0</v>
      </c>
      <c r="N214" s="132">
        <v>0</v>
      </c>
      <c r="O214" s="149"/>
      <c r="P214" s="133">
        <v>0</v>
      </c>
      <c r="Q214" s="131">
        <v>0</v>
      </c>
      <c r="R214" s="131">
        <v>0</v>
      </c>
      <c r="S214" s="132">
        <v>0</v>
      </c>
      <c r="T214" s="149"/>
      <c r="U214" s="133">
        <v>0</v>
      </c>
      <c r="V214" s="131">
        <v>0</v>
      </c>
      <c r="W214" s="131">
        <v>0</v>
      </c>
      <c r="X214" s="132">
        <v>0</v>
      </c>
      <c r="Y214" s="149"/>
      <c r="Z214" s="133">
        <v>0</v>
      </c>
      <c r="AA214" s="131">
        <v>0</v>
      </c>
      <c r="AB214" s="131">
        <v>0</v>
      </c>
      <c r="AC214" s="132">
        <v>0</v>
      </c>
      <c r="AD214" s="149"/>
      <c r="AE214" s="153">
        <f t="shared" si="72"/>
        <v>0</v>
      </c>
      <c r="AF214" s="134">
        <f t="shared" si="73"/>
        <v>0</v>
      </c>
      <c r="AG214" s="135">
        <f t="shared" si="74"/>
        <v>0</v>
      </c>
      <c r="AH214" s="167">
        <f t="shared" si="75"/>
        <v>0</v>
      </c>
      <c r="AI214" s="149"/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x14ac:dyDescent="0.25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30">
        <v>0</v>
      </c>
      <c r="G215" s="131">
        <v>2</v>
      </c>
      <c r="H215" s="131">
        <v>7.8</v>
      </c>
      <c r="I215" s="132">
        <v>204</v>
      </c>
      <c r="J215" s="149"/>
      <c r="K215" s="133">
        <v>0</v>
      </c>
      <c r="L215" s="131">
        <v>0</v>
      </c>
      <c r="M215" s="131">
        <v>0</v>
      </c>
      <c r="N215" s="132">
        <v>0</v>
      </c>
      <c r="O215" s="149"/>
      <c r="P215" s="133">
        <v>0</v>
      </c>
      <c r="Q215" s="131">
        <v>0</v>
      </c>
      <c r="R215" s="131">
        <v>0</v>
      </c>
      <c r="S215" s="132">
        <v>0</v>
      </c>
      <c r="T215" s="149"/>
      <c r="U215" s="133">
        <v>0</v>
      </c>
      <c r="V215" s="131">
        <v>0</v>
      </c>
      <c r="W215" s="131">
        <v>0</v>
      </c>
      <c r="X215" s="132">
        <v>20</v>
      </c>
      <c r="Y215" s="149"/>
      <c r="Z215" s="133">
        <v>0</v>
      </c>
      <c r="AA215" s="131">
        <v>0</v>
      </c>
      <c r="AB215" s="131">
        <v>0</v>
      </c>
      <c r="AC215" s="132">
        <v>0</v>
      </c>
      <c r="AD215" s="149"/>
      <c r="AE215" s="153">
        <f t="shared" si="72"/>
        <v>0</v>
      </c>
      <c r="AF215" s="134">
        <f t="shared" si="73"/>
        <v>2</v>
      </c>
      <c r="AG215" s="135">
        <f t="shared" si="74"/>
        <v>7.8</v>
      </c>
      <c r="AH215" s="167">
        <f t="shared" si="75"/>
        <v>224</v>
      </c>
      <c r="AI215" s="149"/>
      <c r="AJ215" s="133">
        <f t="shared" si="76"/>
        <v>204</v>
      </c>
      <c r="AK215" s="131">
        <f t="shared" si="77"/>
        <v>0</v>
      </c>
      <c r="AL215" s="131">
        <f t="shared" si="78"/>
        <v>0</v>
      </c>
      <c r="AM215" s="131">
        <f t="shared" si="79"/>
        <v>20</v>
      </c>
      <c r="AN215" s="136">
        <f t="shared" si="80"/>
        <v>0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2</v>
      </c>
      <c r="AU215" s="131">
        <f t="shared" si="87"/>
        <v>0</v>
      </c>
      <c r="AV215" s="131">
        <f t="shared" si="88"/>
        <v>0</v>
      </c>
      <c r="AW215" s="131">
        <f t="shared" si="89"/>
        <v>0</v>
      </c>
      <c r="AX215" s="136">
        <f t="shared" si="90"/>
        <v>0</v>
      </c>
      <c r="AY215" s="133">
        <f t="shared" si="91"/>
        <v>7.8</v>
      </c>
      <c r="AZ215" s="131">
        <f t="shared" si="92"/>
        <v>0</v>
      </c>
      <c r="BA215" s="131">
        <f t="shared" si="93"/>
        <v>0</v>
      </c>
      <c r="BB215" s="131">
        <f t="shared" si="94"/>
        <v>0</v>
      </c>
      <c r="BC215" s="132">
        <f t="shared" si="95"/>
        <v>0</v>
      </c>
    </row>
    <row r="216" spans="1:55" x14ac:dyDescent="0.25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30">
        <v>0</v>
      </c>
      <c r="G216" s="131">
        <v>0</v>
      </c>
      <c r="H216" s="131">
        <v>0</v>
      </c>
      <c r="I216" s="132">
        <v>0</v>
      </c>
      <c r="J216" s="149"/>
      <c r="K216" s="133">
        <v>0</v>
      </c>
      <c r="L216" s="131">
        <v>0</v>
      </c>
      <c r="M216" s="131">
        <v>0</v>
      </c>
      <c r="N216" s="132">
        <v>0</v>
      </c>
      <c r="O216" s="149"/>
      <c r="P216" s="133">
        <v>0</v>
      </c>
      <c r="Q216" s="131">
        <v>0</v>
      </c>
      <c r="R216" s="131">
        <v>0</v>
      </c>
      <c r="S216" s="132">
        <v>0</v>
      </c>
      <c r="T216" s="149"/>
      <c r="U216" s="133">
        <v>0</v>
      </c>
      <c r="V216" s="131">
        <v>0</v>
      </c>
      <c r="W216" s="131">
        <v>0</v>
      </c>
      <c r="X216" s="132">
        <v>0</v>
      </c>
      <c r="Y216" s="149"/>
      <c r="Z216" s="133">
        <v>0</v>
      </c>
      <c r="AA216" s="131">
        <v>0</v>
      </c>
      <c r="AB216" s="131">
        <v>0</v>
      </c>
      <c r="AC216" s="132">
        <v>0</v>
      </c>
      <c r="AD216" s="149"/>
      <c r="AE216" s="153">
        <f t="shared" si="72"/>
        <v>0</v>
      </c>
      <c r="AF216" s="134">
        <f t="shared" si="73"/>
        <v>0</v>
      </c>
      <c r="AG216" s="135">
        <f t="shared" si="74"/>
        <v>0</v>
      </c>
      <c r="AH216" s="167">
        <f t="shared" si="75"/>
        <v>0</v>
      </c>
      <c r="AI216" s="149"/>
      <c r="AJ216" s="133">
        <f t="shared" si="76"/>
        <v>0</v>
      </c>
      <c r="AK216" s="131">
        <f t="shared" si="77"/>
        <v>0</v>
      </c>
      <c r="AL216" s="131">
        <f t="shared" si="78"/>
        <v>0</v>
      </c>
      <c r="AM216" s="131">
        <f t="shared" si="79"/>
        <v>0</v>
      </c>
      <c r="AN216" s="136">
        <f t="shared" si="80"/>
        <v>0</v>
      </c>
      <c r="AO216" s="133">
        <f t="shared" si="81"/>
        <v>0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0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0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x14ac:dyDescent="0.25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30">
        <v>0</v>
      </c>
      <c r="G217" s="131">
        <v>1</v>
      </c>
      <c r="H217" s="131">
        <v>8.6</v>
      </c>
      <c r="I217" s="132">
        <v>209</v>
      </c>
      <c r="J217" s="149"/>
      <c r="K217" s="133">
        <v>0</v>
      </c>
      <c r="L217" s="131">
        <v>0</v>
      </c>
      <c r="M217" s="131">
        <v>0</v>
      </c>
      <c r="N217" s="132">
        <v>0</v>
      </c>
      <c r="O217" s="149"/>
      <c r="P217" s="133">
        <v>0</v>
      </c>
      <c r="Q217" s="131">
        <v>0</v>
      </c>
      <c r="R217" s="131">
        <v>0</v>
      </c>
      <c r="S217" s="132">
        <v>20</v>
      </c>
      <c r="T217" s="149"/>
      <c r="U217" s="133">
        <v>1</v>
      </c>
      <c r="V217" s="131">
        <v>0</v>
      </c>
      <c r="W217" s="131">
        <v>0.8</v>
      </c>
      <c r="X217" s="132">
        <v>236</v>
      </c>
      <c r="Y217" s="149"/>
      <c r="Z217" s="133">
        <v>0</v>
      </c>
      <c r="AA217" s="131">
        <v>2</v>
      </c>
      <c r="AB217" s="131">
        <v>10.399999999999999</v>
      </c>
      <c r="AC217" s="132">
        <v>169</v>
      </c>
      <c r="AD217" s="149"/>
      <c r="AE217" s="153">
        <f t="shared" si="72"/>
        <v>2</v>
      </c>
      <c r="AF217" s="134">
        <f t="shared" si="73"/>
        <v>3</v>
      </c>
      <c r="AG217" s="135">
        <f t="shared" si="74"/>
        <v>19.8</v>
      </c>
      <c r="AH217" s="167">
        <f t="shared" si="75"/>
        <v>634</v>
      </c>
      <c r="AI217" s="149"/>
      <c r="AJ217" s="133">
        <f t="shared" si="76"/>
        <v>209</v>
      </c>
      <c r="AK217" s="131">
        <f t="shared" si="77"/>
        <v>0</v>
      </c>
      <c r="AL217" s="131">
        <f t="shared" si="78"/>
        <v>20</v>
      </c>
      <c r="AM217" s="131">
        <f t="shared" si="79"/>
        <v>236</v>
      </c>
      <c r="AN217" s="136">
        <f t="shared" si="80"/>
        <v>169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1</v>
      </c>
      <c r="AS217" s="136">
        <f t="shared" si="85"/>
        <v>1</v>
      </c>
      <c r="AT217" s="133">
        <f t="shared" si="86"/>
        <v>1</v>
      </c>
      <c r="AU217" s="131">
        <f t="shared" si="87"/>
        <v>0</v>
      </c>
      <c r="AV217" s="131">
        <f t="shared" si="88"/>
        <v>0</v>
      </c>
      <c r="AW217" s="131">
        <f t="shared" si="89"/>
        <v>0</v>
      </c>
      <c r="AX217" s="136">
        <f t="shared" si="90"/>
        <v>2</v>
      </c>
      <c r="AY217" s="133">
        <f t="shared" si="91"/>
        <v>8.6</v>
      </c>
      <c r="AZ217" s="131">
        <f t="shared" si="92"/>
        <v>0</v>
      </c>
      <c r="BA217" s="131">
        <f t="shared" si="93"/>
        <v>0</v>
      </c>
      <c r="BB217" s="131">
        <f t="shared" si="94"/>
        <v>0.8</v>
      </c>
      <c r="BC217" s="132">
        <f t="shared" si="95"/>
        <v>10.399999999999999</v>
      </c>
    </row>
    <row r="218" spans="1:55" x14ac:dyDescent="0.25">
      <c r="A218" s="138" t="s">
        <v>712</v>
      </c>
      <c r="B218" s="131" t="s">
        <v>50</v>
      </c>
      <c r="C218" s="131" t="s">
        <v>160</v>
      </c>
      <c r="D218" s="131" t="s">
        <v>318</v>
      </c>
      <c r="E218" s="132" t="s">
        <v>1955</v>
      </c>
      <c r="F218" s="130">
        <v>1</v>
      </c>
      <c r="G218" s="131">
        <v>0</v>
      </c>
      <c r="H218" s="131">
        <v>0.9</v>
      </c>
      <c r="I218" s="132">
        <v>148</v>
      </c>
      <c r="J218" s="149"/>
      <c r="K218" s="133">
        <v>0</v>
      </c>
      <c r="L218" s="131">
        <v>0</v>
      </c>
      <c r="M218" s="131">
        <v>0</v>
      </c>
      <c r="N218" s="132">
        <v>0</v>
      </c>
      <c r="O218" s="149"/>
      <c r="P218" s="133">
        <v>0</v>
      </c>
      <c r="Q218" s="131">
        <v>0</v>
      </c>
      <c r="R218" s="131">
        <v>0</v>
      </c>
      <c r="S218" s="132">
        <v>0</v>
      </c>
      <c r="T218" s="149"/>
      <c r="U218" s="133">
        <v>0</v>
      </c>
      <c r="V218" s="131">
        <v>0</v>
      </c>
      <c r="W218" s="131">
        <v>0</v>
      </c>
      <c r="X218" s="132">
        <v>0</v>
      </c>
      <c r="Y218" s="149"/>
      <c r="Z218" s="133">
        <v>0</v>
      </c>
      <c r="AA218" s="131">
        <v>0</v>
      </c>
      <c r="AB218" s="131">
        <v>0</v>
      </c>
      <c r="AC218" s="132">
        <v>0</v>
      </c>
      <c r="AD218" s="149"/>
      <c r="AE218" s="153">
        <f t="shared" si="72"/>
        <v>1</v>
      </c>
      <c r="AF218" s="134">
        <f t="shared" si="73"/>
        <v>0</v>
      </c>
      <c r="AG218" s="135">
        <f t="shared" si="74"/>
        <v>0.9</v>
      </c>
      <c r="AH218" s="167">
        <f t="shared" si="75"/>
        <v>148</v>
      </c>
      <c r="AI218" s="149"/>
      <c r="AJ218" s="133">
        <f t="shared" si="76"/>
        <v>148</v>
      </c>
      <c r="AK218" s="131">
        <f t="shared" si="77"/>
        <v>0</v>
      </c>
      <c r="AL218" s="131">
        <f t="shared" si="78"/>
        <v>0</v>
      </c>
      <c r="AM218" s="131">
        <f t="shared" si="79"/>
        <v>0</v>
      </c>
      <c r="AN218" s="136">
        <f t="shared" si="80"/>
        <v>0</v>
      </c>
      <c r="AO218" s="133">
        <f t="shared" si="81"/>
        <v>1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0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0.9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x14ac:dyDescent="0.25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30">
        <v>0</v>
      </c>
      <c r="G219" s="131">
        <v>0</v>
      </c>
      <c r="H219" s="131">
        <v>0</v>
      </c>
      <c r="I219" s="132">
        <v>20</v>
      </c>
      <c r="J219" s="149"/>
      <c r="K219" s="133">
        <v>0</v>
      </c>
      <c r="L219" s="131">
        <v>0</v>
      </c>
      <c r="M219" s="131">
        <v>0</v>
      </c>
      <c r="N219" s="132">
        <v>0</v>
      </c>
      <c r="O219" s="149"/>
      <c r="P219" s="133">
        <v>0</v>
      </c>
      <c r="Q219" s="131">
        <v>0</v>
      </c>
      <c r="R219" s="131">
        <v>0</v>
      </c>
      <c r="S219" s="132">
        <v>0</v>
      </c>
      <c r="T219" s="149"/>
      <c r="U219" s="133">
        <v>0</v>
      </c>
      <c r="V219" s="131">
        <v>0</v>
      </c>
      <c r="W219" s="131">
        <v>0</v>
      </c>
      <c r="X219" s="132">
        <v>0</v>
      </c>
      <c r="Y219" s="149"/>
      <c r="Z219" s="133">
        <v>0</v>
      </c>
      <c r="AA219" s="131">
        <v>0</v>
      </c>
      <c r="AB219" s="131">
        <v>0</v>
      </c>
      <c r="AC219" s="132">
        <v>0</v>
      </c>
      <c r="AD219" s="149"/>
      <c r="AE219" s="153">
        <f t="shared" si="72"/>
        <v>0</v>
      </c>
      <c r="AF219" s="134">
        <f t="shared" si="73"/>
        <v>0</v>
      </c>
      <c r="AG219" s="135">
        <f t="shared" si="74"/>
        <v>0</v>
      </c>
      <c r="AH219" s="167">
        <f t="shared" si="75"/>
        <v>20</v>
      </c>
      <c r="AI219" s="149"/>
      <c r="AJ219" s="133">
        <f t="shared" si="76"/>
        <v>20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x14ac:dyDescent="0.25">
      <c r="A220" s="138" t="s">
        <v>714</v>
      </c>
      <c r="B220" s="131" t="s">
        <v>50</v>
      </c>
      <c r="C220" s="131" t="s">
        <v>97</v>
      </c>
      <c r="D220" s="131" t="s">
        <v>158</v>
      </c>
      <c r="E220" s="132" t="s">
        <v>1314</v>
      </c>
      <c r="F220" s="130">
        <v>0</v>
      </c>
      <c r="G220" s="131">
        <v>0</v>
      </c>
      <c r="H220" s="131">
        <v>0</v>
      </c>
      <c r="I220" s="132">
        <v>0</v>
      </c>
      <c r="J220" s="149"/>
      <c r="K220" s="133">
        <v>0</v>
      </c>
      <c r="L220" s="131">
        <v>0</v>
      </c>
      <c r="M220" s="131">
        <v>0</v>
      </c>
      <c r="N220" s="132">
        <v>0</v>
      </c>
      <c r="O220" s="149"/>
      <c r="P220" s="133">
        <v>0</v>
      </c>
      <c r="Q220" s="131">
        <v>0</v>
      </c>
      <c r="R220" s="131">
        <v>0</v>
      </c>
      <c r="S220" s="132">
        <v>0</v>
      </c>
      <c r="T220" s="149"/>
      <c r="U220" s="133">
        <v>0</v>
      </c>
      <c r="V220" s="131">
        <v>0</v>
      </c>
      <c r="W220" s="131">
        <v>0</v>
      </c>
      <c r="X220" s="132">
        <v>0</v>
      </c>
      <c r="Y220" s="149"/>
      <c r="Z220" s="133">
        <v>0</v>
      </c>
      <c r="AA220" s="131">
        <v>0</v>
      </c>
      <c r="AB220" s="131">
        <v>0</v>
      </c>
      <c r="AC220" s="132">
        <v>0</v>
      </c>
      <c r="AD220" s="149"/>
      <c r="AE220" s="153">
        <f t="shared" si="72"/>
        <v>0</v>
      </c>
      <c r="AF220" s="134">
        <f t="shared" si="73"/>
        <v>0</v>
      </c>
      <c r="AG220" s="135">
        <f t="shared" si="74"/>
        <v>0</v>
      </c>
      <c r="AH220" s="167">
        <f t="shared" si="75"/>
        <v>0</v>
      </c>
      <c r="AI220" s="149"/>
      <c r="AJ220" s="133">
        <f t="shared" si="76"/>
        <v>0</v>
      </c>
      <c r="AK220" s="131">
        <f t="shared" si="77"/>
        <v>0</v>
      </c>
      <c r="AL220" s="131">
        <f t="shared" si="78"/>
        <v>0</v>
      </c>
      <c r="AM220" s="131">
        <f t="shared" si="79"/>
        <v>0</v>
      </c>
      <c r="AN220" s="136">
        <f t="shared" si="80"/>
        <v>0</v>
      </c>
      <c r="AO220" s="133">
        <f t="shared" si="81"/>
        <v>0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0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0</v>
      </c>
      <c r="AZ220" s="131">
        <f t="shared" si="92"/>
        <v>0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x14ac:dyDescent="0.25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1304</v>
      </c>
      <c r="F221" s="130">
        <v>0</v>
      </c>
      <c r="G221" s="131">
        <v>1</v>
      </c>
      <c r="H221" s="131">
        <v>10.199999999999999</v>
      </c>
      <c r="I221" s="132">
        <v>218</v>
      </c>
      <c r="J221" s="149"/>
      <c r="K221" s="133">
        <v>0</v>
      </c>
      <c r="L221" s="131">
        <v>0</v>
      </c>
      <c r="M221" s="131">
        <v>0</v>
      </c>
      <c r="N221" s="132">
        <v>0</v>
      </c>
      <c r="O221" s="149"/>
      <c r="P221" s="133">
        <v>0</v>
      </c>
      <c r="Q221" s="131">
        <v>0</v>
      </c>
      <c r="R221" s="131">
        <v>0</v>
      </c>
      <c r="S221" s="132">
        <v>20</v>
      </c>
      <c r="T221" s="149"/>
      <c r="U221" s="133">
        <v>0</v>
      </c>
      <c r="V221" s="131">
        <v>0</v>
      </c>
      <c r="W221" s="131">
        <v>0</v>
      </c>
      <c r="X221" s="132">
        <v>20</v>
      </c>
      <c r="Y221" s="149"/>
      <c r="Z221" s="133">
        <v>0</v>
      </c>
      <c r="AA221" s="131">
        <v>6</v>
      </c>
      <c r="AB221" s="131">
        <v>40.899999999999991</v>
      </c>
      <c r="AC221" s="132">
        <v>246</v>
      </c>
      <c r="AD221" s="149"/>
      <c r="AE221" s="153">
        <f t="shared" si="72"/>
        <v>0</v>
      </c>
      <c r="AF221" s="134">
        <f t="shared" si="73"/>
        <v>7</v>
      </c>
      <c r="AG221" s="135">
        <f t="shared" si="74"/>
        <v>51.099999999999994</v>
      </c>
      <c r="AH221" s="167">
        <f t="shared" si="75"/>
        <v>504</v>
      </c>
      <c r="AI221" s="149"/>
      <c r="AJ221" s="133">
        <f t="shared" si="76"/>
        <v>218</v>
      </c>
      <c r="AK221" s="131">
        <f t="shared" si="77"/>
        <v>0</v>
      </c>
      <c r="AL221" s="131">
        <f t="shared" si="78"/>
        <v>20</v>
      </c>
      <c r="AM221" s="131">
        <f t="shared" si="79"/>
        <v>20</v>
      </c>
      <c r="AN221" s="136">
        <f t="shared" si="80"/>
        <v>246</v>
      </c>
      <c r="AO221" s="133">
        <f t="shared" si="81"/>
        <v>0</v>
      </c>
      <c r="AP221" s="131">
        <f t="shared" si="82"/>
        <v>0</v>
      </c>
      <c r="AQ221" s="131">
        <f t="shared" si="83"/>
        <v>0</v>
      </c>
      <c r="AR221" s="131">
        <f t="shared" si="84"/>
        <v>0</v>
      </c>
      <c r="AS221" s="136">
        <f t="shared" si="85"/>
        <v>0</v>
      </c>
      <c r="AT221" s="133">
        <f t="shared" si="86"/>
        <v>1</v>
      </c>
      <c r="AU221" s="131">
        <f t="shared" si="87"/>
        <v>0</v>
      </c>
      <c r="AV221" s="131">
        <f t="shared" si="88"/>
        <v>0</v>
      </c>
      <c r="AW221" s="131">
        <f t="shared" si="89"/>
        <v>0</v>
      </c>
      <c r="AX221" s="136">
        <f t="shared" si="90"/>
        <v>6</v>
      </c>
      <c r="AY221" s="133">
        <f t="shared" si="91"/>
        <v>10.199999999999999</v>
      </c>
      <c r="AZ221" s="131">
        <f t="shared" si="92"/>
        <v>0</v>
      </c>
      <c r="BA221" s="131">
        <f t="shared" si="93"/>
        <v>0</v>
      </c>
      <c r="BB221" s="131">
        <f t="shared" si="94"/>
        <v>0</v>
      </c>
      <c r="BC221" s="132">
        <f t="shared" si="95"/>
        <v>40.899999999999991</v>
      </c>
    </row>
    <row r="222" spans="1:55" x14ac:dyDescent="0.25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30">
        <v>0</v>
      </c>
      <c r="G222" s="131">
        <v>0</v>
      </c>
      <c r="H222" s="131">
        <v>0</v>
      </c>
      <c r="I222" s="132">
        <v>0</v>
      </c>
      <c r="J222" s="149"/>
      <c r="K222" s="133">
        <v>0</v>
      </c>
      <c r="L222" s="131">
        <v>0</v>
      </c>
      <c r="M222" s="131">
        <v>0</v>
      </c>
      <c r="N222" s="132">
        <v>0</v>
      </c>
      <c r="O222" s="149"/>
      <c r="P222" s="133">
        <v>0</v>
      </c>
      <c r="Q222" s="131">
        <v>0</v>
      </c>
      <c r="R222" s="131">
        <v>0</v>
      </c>
      <c r="S222" s="132">
        <v>0</v>
      </c>
      <c r="T222" s="149"/>
      <c r="U222" s="133">
        <v>0</v>
      </c>
      <c r="V222" s="131">
        <v>0</v>
      </c>
      <c r="W222" s="131">
        <v>0</v>
      </c>
      <c r="X222" s="132">
        <v>0</v>
      </c>
      <c r="Y222" s="149"/>
      <c r="Z222" s="133">
        <v>0</v>
      </c>
      <c r="AA222" s="131">
        <v>0</v>
      </c>
      <c r="AB222" s="131">
        <v>0</v>
      </c>
      <c r="AC222" s="132">
        <v>0</v>
      </c>
      <c r="AD222" s="149"/>
      <c r="AE222" s="153">
        <f t="shared" si="72"/>
        <v>0</v>
      </c>
      <c r="AF222" s="134">
        <f t="shared" si="73"/>
        <v>0</v>
      </c>
      <c r="AG222" s="135">
        <f t="shared" si="74"/>
        <v>0</v>
      </c>
      <c r="AH222" s="167">
        <f t="shared" si="75"/>
        <v>0</v>
      </c>
      <c r="AI222" s="149"/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x14ac:dyDescent="0.25">
      <c r="A223" s="138" t="s">
        <v>717</v>
      </c>
      <c r="B223" s="131" t="s">
        <v>47</v>
      </c>
      <c r="C223" s="131" t="s">
        <v>398</v>
      </c>
      <c r="D223" s="131" t="s">
        <v>406</v>
      </c>
      <c r="E223" s="132" t="s">
        <v>1311</v>
      </c>
      <c r="F223" s="130">
        <v>0</v>
      </c>
      <c r="G223" s="131">
        <v>0</v>
      </c>
      <c r="H223" s="131">
        <v>0</v>
      </c>
      <c r="I223" s="132">
        <v>0</v>
      </c>
      <c r="J223" s="149"/>
      <c r="K223" s="133">
        <v>0</v>
      </c>
      <c r="L223" s="131">
        <v>0</v>
      </c>
      <c r="M223" s="131">
        <v>0</v>
      </c>
      <c r="N223" s="132">
        <v>0</v>
      </c>
      <c r="O223" s="149"/>
      <c r="P223" s="133">
        <v>1</v>
      </c>
      <c r="Q223" s="131">
        <v>0</v>
      </c>
      <c r="R223" s="131">
        <v>1.6</v>
      </c>
      <c r="S223" s="132">
        <v>267</v>
      </c>
      <c r="T223" s="149"/>
      <c r="U223" s="133">
        <v>0</v>
      </c>
      <c r="V223" s="131">
        <v>0</v>
      </c>
      <c r="W223" s="131">
        <v>0</v>
      </c>
      <c r="X223" s="132">
        <v>20</v>
      </c>
      <c r="Y223" s="149"/>
      <c r="Z223" s="133">
        <v>0</v>
      </c>
      <c r="AA223" s="131">
        <v>0</v>
      </c>
      <c r="AB223" s="131">
        <v>0</v>
      </c>
      <c r="AC223" s="132">
        <v>0</v>
      </c>
      <c r="AD223" s="149"/>
      <c r="AE223" s="153">
        <f t="shared" si="72"/>
        <v>1</v>
      </c>
      <c r="AF223" s="134">
        <f t="shared" si="73"/>
        <v>0</v>
      </c>
      <c r="AG223" s="135">
        <f t="shared" si="74"/>
        <v>1.6</v>
      </c>
      <c r="AH223" s="167">
        <f t="shared" si="75"/>
        <v>287</v>
      </c>
      <c r="AI223" s="149"/>
      <c r="AJ223" s="133">
        <f t="shared" si="76"/>
        <v>0</v>
      </c>
      <c r="AK223" s="131">
        <f t="shared" si="77"/>
        <v>0</v>
      </c>
      <c r="AL223" s="131">
        <f t="shared" si="78"/>
        <v>267</v>
      </c>
      <c r="AM223" s="131">
        <f t="shared" si="79"/>
        <v>20</v>
      </c>
      <c r="AN223" s="136">
        <f t="shared" si="80"/>
        <v>0</v>
      </c>
      <c r="AO223" s="133">
        <f t="shared" si="81"/>
        <v>0</v>
      </c>
      <c r="AP223" s="131">
        <f t="shared" si="82"/>
        <v>0</v>
      </c>
      <c r="AQ223" s="131">
        <f t="shared" si="83"/>
        <v>1</v>
      </c>
      <c r="AR223" s="131">
        <f t="shared" si="84"/>
        <v>0</v>
      </c>
      <c r="AS223" s="136">
        <f t="shared" si="85"/>
        <v>0</v>
      </c>
      <c r="AT223" s="133">
        <f t="shared" si="86"/>
        <v>0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0</v>
      </c>
      <c r="AZ223" s="131">
        <f t="shared" si="92"/>
        <v>0</v>
      </c>
      <c r="BA223" s="131">
        <f t="shared" si="93"/>
        <v>1.6</v>
      </c>
      <c r="BB223" s="131">
        <f t="shared" si="94"/>
        <v>0</v>
      </c>
      <c r="BC223" s="132">
        <f t="shared" si="95"/>
        <v>0</v>
      </c>
    </row>
    <row r="224" spans="1:55" x14ac:dyDescent="0.25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30">
        <v>0</v>
      </c>
      <c r="G224" s="131">
        <v>0</v>
      </c>
      <c r="H224" s="131">
        <v>0</v>
      </c>
      <c r="I224" s="132">
        <v>0</v>
      </c>
      <c r="J224" s="149"/>
      <c r="K224" s="133">
        <v>0</v>
      </c>
      <c r="L224" s="131">
        <v>0</v>
      </c>
      <c r="M224" s="131">
        <v>0</v>
      </c>
      <c r="N224" s="132">
        <v>0</v>
      </c>
      <c r="O224" s="149"/>
      <c r="P224" s="133">
        <v>0</v>
      </c>
      <c r="Q224" s="131">
        <v>0</v>
      </c>
      <c r="R224" s="131">
        <v>0</v>
      </c>
      <c r="S224" s="132">
        <v>0</v>
      </c>
      <c r="T224" s="149"/>
      <c r="U224" s="133">
        <v>0</v>
      </c>
      <c r="V224" s="131">
        <v>0</v>
      </c>
      <c r="W224" s="131">
        <v>0</v>
      </c>
      <c r="X224" s="132">
        <v>0</v>
      </c>
      <c r="Y224" s="149"/>
      <c r="Z224" s="133">
        <v>0</v>
      </c>
      <c r="AA224" s="131">
        <v>0</v>
      </c>
      <c r="AB224" s="131">
        <v>0</v>
      </c>
      <c r="AC224" s="132">
        <v>0</v>
      </c>
      <c r="AD224" s="149"/>
      <c r="AE224" s="153">
        <f t="shared" si="72"/>
        <v>0</v>
      </c>
      <c r="AF224" s="134">
        <f t="shared" si="73"/>
        <v>0</v>
      </c>
      <c r="AG224" s="135">
        <f t="shared" si="74"/>
        <v>0</v>
      </c>
      <c r="AH224" s="167">
        <f t="shared" si="75"/>
        <v>0</v>
      </c>
      <c r="AI224" s="149"/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x14ac:dyDescent="0.25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2026</v>
      </c>
      <c r="F225" s="130">
        <v>0</v>
      </c>
      <c r="G225" s="131">
        <v>0</v>
      </c>
      <c r="H225" s="131">
        <v>0</v>
      </c>
      <c r="I225" s="132">
        <v>0</v>
      </c>
      <c r="J225" s="149"/>
      <c r="K225" s="133">
        <v>0</v>
      </c>
      <c r="L225" s="131">
        <v>0</v>
      </c>
      <c r="M225" s="131">
        <v>0</v>
      </c>
      <c r="N225" s="132">
        <v>0</v>
      </c>
      <c r="O225" s="149"/>
      <c r="P225" s="133">
        <v>0</v>
      </c>
      <c r="Q225" s="131">
        <v>0</v>
      </c>
      <c r="R225" s="131">
        <v>0</v>
      </c>
      <c r="S225" s="132">
        <v>0</v>
      </c>
      <c r="T225" s="149"/>
      <c r="U225" s="133">
        <v>0</v>
      </c>
      <c r="V225" s="131">
        <v>0</v>
      </c>
      <c r="W225" s="131">
        <v>0</v>
      </c>
      <c r="X225" s="132">
        <v>0</v>
      </c>
      <c r="Y225" s="149"/>
      <c r="Z225" s="133">
        <v>0</v>
      </c>
      <c r="AA225" s="131">
        <v>0</v>
      </c>
      <c r="AB225" s="131">
        <v>0</v>
      </c>
      <c r="AC225" s="132">
        <v>0</v>
      </c>
      <c r="AD225" s="149"/>
      <c r="AE225" s="153">
        <f t="shared" si="72"/>
        <v>0</v>
      </c>
      <c r="AF225" s="134">
        <f t="shared" si="73"/>
        <v>0</v>
      </c>
      <c r="AG225" s="135">
        <f t="shared" si="74"/>
        <v>0</v>
      </c>
      <c r="AH225" s="167">
        <f t="shared" si="75"/>
        <v>0</v>
      </c>
      <c r="AI225" s="149"/>
      <c r="AJ225" s="133">
        <f t="shared" si="76"/>
        <v>0</v>
      </c>
      <c r="AK225" s="131">
        <f t="shared" si="77"/>
        <v>0</v>
      </c>
      <c r="AL225" s="131">
        <f t="shared" si="78"/>
        <v>0</v>
      </c>
      <c r="AM225" s="131">
        <f t="shared" si="79"/>
        <v>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0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0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x14ac:dyDescent="0.25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30">
        <v>0</v>
      </c>
      <c r="G226" s="131">
        <v>0</v>
      </c>
      <c r="H226" s="131">
        <v>0</v>
      </c>
      <c r="I226" s="132">
        <v>0</v>
      </c>
      <c r="J226" s="149"/>
      <c r="K226" s="133">
        <v>2</v>
      </c>
      <c r="L226" s="131">
        <v>0</v>
      </c>
      <c r="M226" s="131">
        <v>2.4</v>
      </c>
      <c r="N226" s="132">
        <v>251</v>
      </c>
      <c r="O226" s="149"/>
      <c r="P226" s="133">
        <v>1</v>
      </c>
      <c r="Q226" s="131">
        <v>1</v>
      </c>
      <c r="R226" s="131">
        <v>5.5</v>
      </c>
      <c r="S226" s="132">
        <v>289</v>
      </c>
      <c r="T226" s="149"/>
      <c r="U226" s="133">
        <v>0</v>
      </c>
      <c r="V226" s="131">
        <v>0</v>
      </c>
      <c r="W226" s="131">
        <v>0</v>
      </c>
      <c r="X226" s="132">
        <v>20</v>
      </c>
      <c r="Y226" s="149"/>
      <c r="Z226" s="133">
        <v>0</v>
      </c>
      <c r="AA226" s="131">
        <v>4</v>
      </c>
      <c r="AB226" s="131">
        <v>55.6</v>
      </c>
      <c r="AC226" s="132">
        <v>267</v>
      </c>
      <c r="AD226" s="149"/>
      <c r="AE226" s="153">
        <f t="shared" si="72"/>
        <v>3</v>
      </c>
      <c r="AF226" s="134">
        <f t="shared" si="73"/>
        <v>5</v>
      </c>
      <c r="AG226" s="135">
        <f t="shared" si="74"/>
        <v>63.5</v>
      </c>
      <c r="AH226" s="167">
        <f t="shared" si="75"/>
        <v>827</v>
      </c>
      <c r="AI226" s="149"/>
      <c r="AJ226" s="133">
        <f t="shared" si="76"/>
        <v>0</v>
      </c>
      <c r="AK226" s="131">
        <f t="shared" si="77"/>
        <v>251</v>
      </c>
      <c r="AL226" s="131">
        <f t="shared" si="78"/>
        <v>289</v>
      </c>
      <c r="AM226" s="131">
        <f t="shared" si="79"/>
        <v>20</v>
      </c>
      <c r="AN226" s="136">
        <f t="shared" si="80"/>
        <v>267</v>
      </c>
      <c r="AO226" s="133">
        <f t="shared" si="81"/>
        <v>0</v>
      </c>
      <c r="AP226" s="131">
        <f t="shared" si="82"/>
        <v>2</v>
      </c>
      <c r="AQ226" s="131">
        <f t="shared" si="83"/>
        <v>1</v>
      </c>
      <c r="AR226" s="131">
        <f t="shared" si="84"/>
        <v>0</v>
      </c>
      <c r="AS226" s="136">
        <f t="shared" si="85"/>
        <v>0</v>
      </c>
      <c r="AT226" s="133">
        <f t="shared" si="86"/>
        <v>0</v>
      </c>
      <c r="AU226" s="131">
        <f t="shared" si="87"/>
        <v>0</v>
      </c>
      <c r="AV226" s="131">
        <f t="shared" si="88"/>
        <v>1</v>
      </c>
      <c r="AW226" s="131">
        <f t="shared" si="89"/>
        <v>0</v>
      </c>
      <c r="AX226" s="136">
        <f t="shared" si="90"/>
        <v>4</v>
      </c>
      <c r="AY226" s="133">
        <f t="shared" si="91"/>
        <v>0</v>
      </c>
      <c r="AZ226" s="131">
        <f t="shared" si="92"/>
        <v>2.4</v>
      </c>
      <c r="BA226" s="131">
        <f t="shared" si="93"/>
        <v>5.5</v>
      </c>
      <c r="BB226" s="131">
        <f t="shared" si="94"/>
        <v>0</v>
      </c>
      <c r="BC226" s="132">
        <f t="shared" si="95"/>
        <v>55.6</v>
      </c>
    </row>
    <row r="227" spans="1:55" x14ac:dyDescent="0.25">
      <c r="A227" s="138" t="s">
        <v>1052</v>
      </c>
      <c r="B227" s="131" t="s">
        <v>50</v>
      </c>
      <c r="C227" s="131" t="s">
        <v>1598</v>
      </c>
      <c r="D227" s="131" t="s">
        <v>1599</v>
      </c>
      <c r="E227" s="132" t="s">
        <v>1314</v>
      </c>
      <c r="F227" s="130">
        <v>0</v>
      </c>
      <c r="G227" s="131">
        <v>0</v>
      </c>
      <c r="H227" s="131">
        <v>0</v>
      </c>
      <c r="I227" s="132">
        <v>20</v>
      </c>
      <c r="J227" s="149"/>
      <c r="K227" s="133">
        <v>0</v>
      </c>
      <c r="L227" s="131">
        <v>0</v>
      </c>
      <c r="M227" s="131">
        <v>0</v>
      </c>
      <c r="N227" s="132">
        <v>0</v>
      </c>
      <c r="O227" s="149"/>
      <c r="P227" s="133">
        <v>0</v>
      </c>
      <c r="Q227" s="131">
        <v>0</v>
      </c>
      <c r="R227" s="131">
        <v>0</v>
      </c>
      <c r="S227" s="132">
        <v>20</v>
      </c>
      <c r="T227" s="149"/>
      <c r="U227" s="133">
        <v>0</v>
      </c>
      <c r="V227" s="131">
        <v>0</v>
      </c>
      <c r="W227" s="131">
        <v>0</v>
      </c>
      <c r="X227" s="132">
        <v>0</v>
      </c>
      <c r="Y227" s="149"/>
      <c r="Z227" s="133">
        <v>0</v>
      </c>
      <c r="AA227" s="131">
        <v>0</v>
      </c>
      <c r="AB227" s="131">
        <v>0</v>
      </c>
      <c r="AC227" s="132">
        <v>0</v>
      </c>
      <c r="AD227" s="149"/>
      <c r="AE227" s="153">
        <f t="shared" si="72"/>
        <v>0</v>
      </c>
      <c r="AF227" s="134">
        <f t="shared" si="73"/>
        <v>0</v>
      </c>
      <c r="AG227" s="135">
        <f t="shared" si="74"/>
        <v>0</v>
      </c>
      <c r="AH227" s="167">
        <f t="shared" si="75"/>
        <v>40</v>
      </c>
      <c r="AI227" s="149"/>
      <c r="AJ227" s="133">
        <f t="shared" si="76"/>
        <v>20</v>
      </c>
      <c r="AK227" s="131">
        <f t="shared" si="77"/>
        <v>0</v>
      </c>
      <c r="AL227" s="131">
        <f t="shared" si="78"/>
        <v>20</v>
      </c>
      <c r="AM227" s="131">
        <f t="shared" si="79"/>
        <v>0</v>
      </c>
      <c r="AN227" s="136">
        <f t="shared" si="80"/>
        <v>0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0</v>
      </c>
      <c r="AU227" s="131">
        <f t="shared" si="87"/>
        <v>0</v>
      </c>
      <c r="AV227" s="131">
        <f t="shared" si="88"/>
        <v>0</v>
      </c>
      <c r="AW227" s="131">
        <f t="shared" si="89"/>
        <v>0</v>
      </c>
      <c r="AX227" s="136">
        <f t="shared" si="90"/>
        <v>0</v>
      </c>
      <c r="AY227" s="133">
        <f t="shared" si="91"/>
        <v>0</v>
      </c>
      <c r="AZ227" s="131">
        <f t="shared" si="92"/>
        <v>0</v>
      </c>
      <c r="BA227" s="131">
        <f t="shared" si="93"/>
        <v>0</v>
      </c>
      <c r="BB227" s="131">
        <f t="shared" si="94"/>
        <v>0</v>
      </c>
      <c r="BC227" s="132">
        <f t="shared" si="95"/>
        <v>0</v>
      </c>
    </row>
    <row r="228" spans="1:55" x14ac:dyDescent="0.25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30">
        <v>0</v>
      </c>
      <c r="G228" s="131">
        <v>0</v>
      </c>
      <c r="H228" s="131">
        <v>0</v>
      </c>
      <c r="I228" s="132">
        <v>0</v>
      </c>
      <c r="J228" s="149"/>
      <c r="K228" s="133">
        <v>0</v>
      </c>
      <c r="L228" s="131">
        <v>0</v>
      </c>
      <c r="M228" s="131">
        <v>0</v>
      </c>
      <c r="N228" s="132">
        <v>0</v>
      </c>
      <c r="O228" s="149"/>
      <c r="P228" s="133">
        <v>0</v>
      </c>
      <c r="Q228" s="131">
        <v>0</v>
      </c>
      <c r="R228" s="131">
        <v>0</v>
      </c>
      <c r="S228" s="132">
        <v>0</v>
      </c>
      <c r="T228" s="149"/>
      <c r="U228" s="133">
        <v>0</v>
      </c>
      <c r="V228" s="131">
        <v>0</v>
      </c>
      <c r="W228" s="131">
        <v>0</v>
      </c>
      <c r="X228" s="132">
        <v>0</v>
      </c>
      <c r="Y228" s="149"/>
      <c r="Z228" s="133">
        <v>0</v>
      </c>
      <c r="AA228" s="131">
        <v>0</v>
      </c>
      <c r="AB228" s="131">
        <v>0</v>
      </c>
      <c r="AC228" s="132">
        <v>0</v>
      </c>
      <c r="AD228" s="149"/>
      <c r="AE228" s="153">
        <f t="shared" si="72"/>
        <v>0</v>
      </c>
      <c r="AF228" s="134">
        <f t="shared" si="73"/>
        <v>0</v>
      </c>
      <c r="AG228" s="135">
        <f t="shared" si="74"/>
        <v>0</v>
      </c>
      <c r="AH228" s="167">
        <f t="shared" si="75"/>
        <v>0</v>
      </c>
      <c r="AI228" s="149"/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x14ac:dyDescent="0.25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30">
        <v>0</v>
      </c>
      <c r="G229" s="131">
        <v>0</v>
      </c>
      <c r="H229" s="131">
        <v>0</v>
      </c>
      <c r="I229" s="132">
        <v>0</v>
      </c>
      <c r="J229" s="149"/>
      <c r="K229" s="133">
        <v>0</v>
      </c>
      <c r="L229" s="131">
        <v>0</v>
      </c>
      <c r="M229" s="131">
        <v>0</v>
      </c>
      <c r="N229" s="132">
        <v>0</v>
      </c>
      <c r="O229" s="149"/>
      <c r="P229" s="133">
        <v>0</v>
      </c>
      <c r="Q229" s="131">
        <v>0</v>
      </c>
      <c r="R229" s="131">
        <v>0</v>
      </c>
      <c r="S229" s="132">
        <v>0</v>
      </c>
      <c r="T229" s="149"/>
      <c r="U229" s="133">
        <v>0</v>
      </c>
      <c r="V229" s="131">
        <v>0</v>
      </c>
      <c r="W229" s="131">
        <v>0</v>
      </c>
      <c r="X229" s="132">
        <v>0</v>
      </c>
      <c r="Y229" s="149"/>
      <c r="Z229" s="133">
        <v>0</v>
      </c>
      <c r="AA229" s="131">
        <v>0</v>
      </c>
      <c r="AB229" s="131">
        <v>0</v>
      </c>
      <c r="AC229" s="132">
        <v>0</v>
      </c>
      <c r="AD229" s="149"/>
      <c r="AE229" s="153">
        <f t="shared" si="72"/>
        <v>0</v>
      </c>
      <c r="AF229" s="134">
        <f t="shared" si="73"/>
        <v>0</v>
      </c>
      <c r="AG229" s="135">
        <f t="shared" si="74"/>
        <v>0</v>
      </c>
      <c r="AH229" s="167">
        <f t="shared" si="75"/>
        <v>0</v>
      </c>
      <c r="AI229" s="149"/>
      <c r="AJ229" s="133">
        <f t="shared" si="76"/>
        <v>0</v>
      </c>
      <c r="AK229" s="131">
        <f t="shared" si="77"/>
        <v>0</v>
      </c>
      <c r="AL229" s="131">
        <f t="shared" si="78"/>
        <v>0</v>
      </c>
      <c r="AM229" s="131">
        <f t="shared" si="79"/>
        <v>0</v>
      </c>
      <c r="AN229" s="136">
        <f t="shared" si="80"/>
        <v>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0</v>
      </c>
      <c r="AU229" s="131">
        <f t="shared" si="87"/>
        <v>0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0</v>
      </c>
      <c r="AZ229" s="131">
        <f t="shared" si="92"/>
        <v>0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x14ac:dyDescent="0.25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30">
        <v>0</v>
      </c>
      <c r="G230" s="131">
        <v>1</v>
      </c>
      <c r="H230" s="131">
        <v>5.3</v>
      </c>
      <c r="I230" s="132">
        <v>187</v>
      </c>
      <c r="J230" s="149"/>
      <c r="K230" s="133">
        <v>1</v>
      </c>
      <c r="L230" s="131">
        <v>0</v>
      </c>
      <c r="M230" s="131">
        <v>0.7</v>
      </c>
      <c r="N230" s="132">
        <v>228</v>
      </c>
      <c r="O230" s="149"/>
      <c r="P230" s="133">
        <v>0</v>
      </c>
      <c r="Q230" s="131">
        <v>0</v>
      </c>
      <c r="R230" s="131">
        <v>0</v>
      </c>
      <c r="S230" s="132">
        <v>0</v>
      </c>
      <c r="T230" s="149"/>
      <c r="U230" s="133">
        <v>0</v>
      </c>
      <c r="V230" s="131">
        <v>0</v>
      </c>
      <c r="W230" s="131">
        <v>0</v>
      </c>
      <c r="X230" s="132">
        <v>20</v>
      </c>
      <c r="Y230" s="149"/>
      <c r="Z230" s="133">
        <v>0</v>
      </c>
      <c r="AA230" s="131">
        <v>3</v>
      </c>
      <c r="AB230" s="131">
        <v>27.5</v>
      </c>
      <c r="AC230" s="132">
        <v>216</v>
      </c>
      <c r="AD230" s="149"/>
      <c r="AE230" s="153">
        <f t="shared" si="72"/>
        <v>1</v>
      </c>
      <c r="AF230" s="134">
        <f t="shared" si="73"/>
        <v>4</v>
      </c>
      <c r="AG230" s="135">
        <f t="shared" si="74"/>
        <v>33.5</v>
      </c>
      <c r="AH230" s="167">
        <f t="shared" si="75"/>
        <v>651</v>
      </c>
      <c r="AI230" s="149"/>
      <c r="AJ230" s="133">
        <f t="shared" si="76"/>
        <v>187</v>
      </c>
      <c r="AK230" s="131">
        <f t="shared" si="77"/>
        <v>228</v>
      </c>
      <c r="AL230" s="131">
        <f t="shared" si="78"/>
        <v>0</v>
      </c>
      <c r="AM230" s="131">
        <f t="shared" si="79"/>
        <v>20</v>
      </c>
      <c r="AN230" s="136">
        <f t="shared" si="80"/>
        <v>216</v>
      </c>
      <c r="AO230" s="133">
        <f t="shared" si="81"/>
        <v>0</v>
      </c>
      <c r="AP230" s="131">
        <f t="shared" si="82"/>
        <v>1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1</v>
      </c>
      <c r="AU230" s="131">
        <f t="shared" si="87"/>
        <v>0</v>
      </c>
      <c r="AV230" s="131">
        <f t="shared" si="88"/>
        <v>0</v>
      </c>
      <c r="AW230" s="131">
        <f t="shared" si="89"/>
        <v>0</v>
      </c>
      <c r="AX230" s="136">
        <f t="shared" si="90"/>
        <v>3</v>
      </c>
      <c r="AY230" s="133">
        <f t="shared" si="91"/>
        <v>5.3</v>
      </c>
      <c r="AZ230" s="131">
        <f t="shared" si="92"/>
        <v>0.7</v>
      </c>
      <c r="BA230" s="131">
        <f t="shared" si="93"/>
        <v>0</v>
      </c>
      <c r="BB230" s="131">
        <f t="shared" si="94"/>
        <v>0</v>
      </c>
      <c r="BC230" s="132">
        <f t="shared" si="95"/>
        <v>27.5</v>
      </c>
    </row>
    <row r="231" spans="1:55" x14ac:dyDescent="0.25">
      <c r="A231" s="138" t="s">
        <v>724</v>
      </c>
      <c r="B231" s="131" t="s">
        <v>50</v>
      </c>
      <c r="C231" s="131" t="s">
        <v>484</v>
      </c>
      <c r="D231" s="131" t="s">
        <v>151</v>
      </c>
      <c r="E231" s="132" t="s">
        <v>1954</v>
      </c>
      <c r="F231" s="130">
        <v>0</v>
      </c>
      <c r="G231" s="131">
        <v>0</v>
      </c>
      <c r="H231" s="131">
        <v>0</v>
      </c>
      <c r="I231" s="132">
        <v>0</v>
      </c>
      <c r="J231" s="149"/>
      <c r="K231" s="133">
        <v>0</v>
      </c>
      <c r="L231" s="131">
        <v>0</v>
      </c>
      <c r="M231" s="131">
        <v>0</v>
      </c>
      <c r="N231" s="132">
        <v>0</v>
      </c>
      <c r="O231" s="149"/>
      <c r="P231" s="133">
        <v>0</v>
      </c>
      <c r="Q231" s="131">
        <v>0</v>
      </c>
      <c r="R231" s="131">
        <v>0</v>
      </c>
      <c r="S231" s="132">
        <v>0</v>
      </c>
      <c r="T231" s="149"/>
      <c r="U231" s="133">
        <v>0</v>
      </c>
      <c r="V231" s="131">
        <v>0</v>
      </c>
      <c r="W231" s="131">
        <v>0</v>
      </c>
      <c r="X231" s="132">
        <v>20</v>
      </c>
      <c r="Y231" s="149"/>
      <c r="Z231" s="133">
        <v>0</v>
      </c>
      <c r="AA231" s="131">
        <v>0</v>
      </c>
      <c r="AB231" s="131">
        <v>0</v>
      </c>
      <c r="AC231" s="132">
        <v>0</v>
      </c>
      <c r="AD231" s="149"/>
      <c r="AE231" s="153">
        <f t="shared" si="72"/>
        <v>0</v>
      </c>
      <c r="AF231" s="134">
        <f t="shared" si="73"/>
        <v>0</v>
      </c>
      <c r="AG231" s="135">
        <f t="shared" si="74"/>
        <v>0</v>
      </c>
      <c r="AH231" s="167">
        <f t="shared" si="75"/>
        <v>20</v>
      </c>
      <c r="AI231" s="149"/>
      <c r="AJ231" s="133">
        <f t="shared" si="76"/>
        <v>0</v>
      </c>
      <c r="AK231" s="131">
        <f t="shared" si="77"/>
        <v>0</v>
      </c>
      <c r="AL231" s="131">
        <f t="shared" si="78"/>
        <v>0</v>
      </c>
      <c r="AM231" s="131">
        <f t="shared" si="79"/>
        <v>20</v>
      </c>
      <c r="AN231" s="136">
        <f t="shared" si="80"/>
        <v>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0</v>
      </c>
      <c r="AU231" s="131">
        <f t="shared" si="87"/>
        <v>0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0</v>
      </c>
      <c r="AZ231" s="131">
        <f t="shared" si="92"/>
        <v>0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x14ac:dyDescent="0.25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30">
        <v>0</v>
      </c>
      <c r="G232" s="131">
        <v>0</v>
      </c>
      <c r="H232" s="131">
        <v>0</v>
      </c>
      <c r="I232" s="132">
        <v>0</v>
      </c>
      <c r="J232" s="149"/>
      <c r="K232" s="133">
        <v>0</v>
      </c>
      <c r="L232" s="131">
        <v>0</v>
      </c>
      <c r="M232" s="131">
        <v>0</v>
      </c>
      <c r="N232" s="132">
        <v>0</v>
      </c>
      <c r="O232" s="149"/>
      <c r="P232" s="133">
        <v>0</v>
      </c>
      <c r="Q232" s="131">
        <v>0</v>
      </c>
      <c r="R232" s="131">
        <v>0</v>
      </c>
      <c r="S232" s="132">
        <v>0</v>
      </c>
      <c r="T232" s="149"/>
      <c r="U232" s="133">
        <v>0</v>
      </c>
      <c r="V232" s="131">
        <v>0</v>
      </c>
      <c r="W232" s="131">
        <v>0</v>
      </c>
      <c r="X232" s="132">
        <v>0</v>
      </c>
      <c r="Y232" s="149"/>
      <c r="Z232" s="133">
        <v>0</v>
      </c>
      <c r="AA232" s="131">
        <v>0</v>
      </c>
      <c r="AB232" s="131">
        <v>0</v>
      </c>
      <c r="AC232" s="132">
        <v>0</v>
      </c>
      <c r="AD232" s="149"/>
      <c r="AE232" s="153">
        <f t="shared" si="72"/>
        <v>0</v>
      </c>
      <c r="AF232" s="134">
        <f t="shared" si="73"/>
        <v>0</v>
      </c>
      <c r="AG232" s="135">
        <f t="shared" si="74"/>
        <v>0</v>
      </c>
      <c r="AH232" s="167">
        <f t="shared" si="75"/>
        <v>0</v>
      </c>
      <c r="AI232" s="149"/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x14ac:dyDescent="0.25">
      <c r="A233" s="138" t="s">
        <v>726</v>
      </c>
      <c r="B233" s="131" t="s">
        <v>1371</v>
      </c>
      <c r="C233" s="131" t="s">
        <v>134</v>
      </c>
      <c r="D233" s="131" t="s">
        <v>81</v>
      </c>
      <c r="E233" s="132" t="s">
        <v>1311</v>
      </c>
      <c r="F233" s="130">
        <v>0</v>
      </c>
      <c r="G233" s="131">
        <v>0</v>
      </c>
      <c r="H233" s="131">
        <v>0</v>
      </c>
      <c r="I233" s="132">
        <v>20</v>
      </c>
      <c r="J233" s="149"/>
      <c r="K233" s="133">
        <v>0</v>
      </c>
      <c r="L233" s="131">
        <v>0</v>
      </c>
      <c r="M233" s="131">
        <v>0</v>
      </c>
      <c r="N233" s="132">
        <v>0</v>
      </c>
      <c r="O233" s="149"/>
      <c r="P233" s="133">
        <v>0</v>
      </c>
      <c r="Q233" s="131">
        <v>0</v>
      </c>
      <c r="R233" s="131">
        <v>0</v>
      </c>
      <c r="S233" s="132">
        <v>0</v>
      </c>
      <c r="T233" s="149"/>
      <c r="U233" s="133">
        <v>0</v>
      </c>
      <c r="V233" s="131">
        <v>0</v>
      </c>
      <c r="W233" s="131">
        <v>0</v>
      </c>
      <c r="X233" s="132">
        <v>0</v>
      </c>
      <c r="Y233" s="149"/>
      <c r="Z233" s="133">
        <v>0</v>
      </c>
      <c r="AA233" s="131">
        <v>7</v>
      </c>
      <c r="AB233" s="131">
        <v>34.700000000000003</v>
      </c>
      <c r="AC233" s="132">
        <v>233</v>
      </c>
      <c r="AD233" s="149"/>
      <c r="AE233" s="153">
        <f t="shared" si="72"/>
        <v>0</v>
      </c>
      <c r="AF233" s="134">
        <f t="shared" si="73"/>
        <v>7</v>
      </c>
      <c r="AG233" s="135">
        <f t="shared" si="74"/>
        <v>34.700000000000003</v>
      </c>
      <c r="AH233" s="167">
        <f t="shared" si="75"/>
        <v>253</v>
      </c>
      <c r="AI233" s="149"/>
      <c r="AJ233" s="133">
        <f t="shared" si="76"/>
        <v>20</v>
      </c>
      <c r="AK233" s="131">
        <f t="shared" si="77"/>
        <v>0</v>
      </c>
      <c r="AL233" s="131">
        <f t="shared" si="78"/>
        <v>0</v>
      </c>
      <c r="AM233" s="131">
        <f t="shared" si="79"/>
        <v>0</v>
      </c>
      <c r="AN233" s="136">
        <f t="shared" si="80"/>
        <v>233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0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7</v>
      </c>
      <c r="AY233" s="133">
        <f t="shared" si="91"/>
        <v>0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34.700000000000003</v>
      </c>
    </row>
    <row r="234" spans="1:55" x14ac:dyDescent="0.25">
      <c r="A234" s="138" t="s">
        <v>727</v>
      </c>
      <c r="B234" s="131" t="s">
        <v>1222</v>
      </c>
      <c r="C234" s="131" t="s">
        <v>128</v>
      </c>
      <c r="D234" s="131" t="s">
        <v>129</v>
      </c>
      <c r="E234" s="132" t="s">
        <v>1955</v>
      </c>
      <c r="F234" s="130">
        <v>0</v>
      </c>
      <c r="G234" s="131">
        <v>0</v>
      </c>
      <c r="H234" s="131">
        <v>0</v>
      </c>
      <c r="I234" s="132">
        <v>0</v>
      </c>
      <c r="J234" s="149"/>
      <c r="K234" s="133">
        <v>0</v>
      </c>
      <c r="L234" s="131">
        <v>0</v>
      </c>
      <c r="M234" s="131">
        <v>0</v>
      </c>
      <c r="N234" s="132">
        <v>0</v>
      </c>
      <c r="O234" s="149"/>
      <c r="P234" s="133">
        <v>0</v>
      </c>
      <c r="Q234" s="131">
        <v>0</v>
      </c>
      <c r="R234" s="131">
        <v>0</v>
      </c>
      <c r="S234" s="132">
        <v>0</v>
      </c>
      <c r="T234" s="149"/>
      <c r="U234" s="133">
        <v>0</v>
      </c>
      <c r="V234" s="131">
        <v>0</v>
      </c>
      <c r="W234" s="131">
        <v>0</v>
      </c>
      <c r="X234" s="132">
        <v>0</v>
      </c>
      <c r="Y234" s="149"/>
      <c r="Z234" s="133">
        <v>0</v>
      </c>
      <c r="AA234" s="131">
        <v>0</v>
      </c>
      <c r="AB234" s="131">
        <v>0</v>
      </c>
      <c r="AC234" s="132">
        <v>0</v>
      </c>
      <c r="AD234" s="149"/>
      <c r="AE234" s="153">
        <f t="shared" si="72"/>
        <v>0</v>
      </c>
      <c r="AF234" s="134">
        <f t="shared" si="73"/>
        <v>0</v>
      </c>
      <c r="AG234" s="135">
        <f t="shared" si="74"/>
        <v>0</v>
      </c>
      <c r="AH234" s="167">
        <f t="shared" si="75"/>
        <v>0</v>
      </c>
      <c r="AI234" s="149"/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x14ac:dyDescent="0.25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30">
        <v>0</v>
      </c>
      <c r="G235" s="131">
        <v>0</v>
      </c>
      <c r="H235" s="131">
        <v>0</v>
      </c>
      <c r="I235" s="132">
        <v>0</v>
      </c>
      <c r="J235" s="149"/>
      <c r="K235" s="133">
        <v>0</v>
      </c>
      <c r="L235" s="131">
        <v>0</v>
      </c>
      <c r="M235" s="131">
        <v>0</v>
      </c>
      <c r="N235" s="132">
        <v>0</v>
      </c>
      <c r="O235" s="149"/>
      <c r="P235" s="133">
        <v>0</v>
      </c>
      <c r="Q235" s="131">
        <v>0</v>
      </c>
      <c r="R235" s="131">
        <v>0</v>
      </c>
      <c r="S235" s="132">
        <v>0</v>
      </c>
      <c r="T235" s="149"/>
      <c r="U235" s="133">
        <v>0</v>
      </c>
      <c r="V235" s="131">
        <v>0</v>
      </c>
      <c r="W235" s="131">
        <v>0</v>
      </c>
      <c r="X235" s="132">
        <v>0</v>
      </c>
      <c r="Y235" s="149"/>
      <c r="Z235" s="133">
        <v>0</v>
      </c>
      <c r="AA235" s="131">
        <v>0</v>
      </c>
      <c r="AB235" s="131">
        <v>0</v>
      </c>
      <c r="AC235" s="132">
        <v>0</v>
      </c>
      <c r="AD235" s="149"/>
      <c r="AE235" s="153">
        <f t="shared" si="72"/>
        <v>0</v>
      </c>
      <c r="AF235" s="134">
        <f t="shared" si="73"/>
        <v>0</v>
      </c>
      <c r="AG235" s="135">
        <f t="shared" si="74"/>
        <v>0</v>
      </c>
      <c r="AH235" s="167">
        <f t="shared" si="75"/>
        <v>0</v>
      </c>
      <c r="AI235" s="149"/>
      <c r="AJ235" s="133">
        <f t="shared" si="76"/>
        <v>0</v>
      </c>
      <c r="AK235" s="131">
        <f t="shared" si="77"/>
        <v>0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0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0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x14ac:dyDescent="0.25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30">
        <v>1</v>
      </c>
      <c r="G236" s="131">
        <v>3</v>
      </c>
      <c r="H236" s="131">
        <v>34.799999999999997</v>
      </c>
      <c r="I236" s="132">
        <v>282</v>
      </c>
      <c r="J236" s="149"/>
      <c r="K236" s="133">
        <v>0</v>
      </c>
      <c r="L236" s="131">
        <v>0</v>
      </c>
      <c r="M236" s="131">
        <v>0</v>
      </c>
      <c r="N236" s="132">
        <v>20</v>
      </c>
      <c r="O236" s="149"/>
      <c r="P236" s="133">
        <v>0</v>
      </c>
      <c r="Q236" s="131">
        <v>0</v>
      </c>
      <c r="R236" s="131">
        <v>0</v>
      </c>
      <c r="S236" s="132">
        <v>20</v>
      </c>
      <c r="T236" s="149"/>
      <c r="U236" s="133">
        <v>0</v>
      </c>
      <c r="V236" s="131">
        <v>0</v>
      </c>
      <c r="W236" s="131">
        <v>0</v>
      </c>
      <c r="X236" s="132">
        <v>20</v>
      </c>
      <c r="Y236" s="149"/>
      <c r="Z236" s="133">
        <v>0</v>
      </c>
      <c r="AA236" s="131">
        <v>0</v>
      </c>
      <c r="AB236" s="131">
        <v>0</v>
      </c>
      <c r="AC236" s="132">
        <v>20</v>
      </c>
      <c r="AD236" s="149"/>
      <c r="AE236" s="153">
        <f t="shared" si="72"/>
        <v>1</v>
      </c>
      <c r="AF236" s="134">
        <f t="shared" si="73"/>
        <v>3</v>
      </c>
      <c r="AG236" s="135">
        <f t="shared" si="74"/>
        <v>34.799999999999997</v>
      </c>
      <c r="AH236" s="167">
        <f t="shared" si="75"/>
        <v>342</v>
      </c>
      <c r="AI236" s="149"/>
      <c r="AJ236" s="133">
        <f t="shared" si="76"/>
        <v>282</v>
      </c>
      <c r="AK236" s="131">
        <f t="shared" si="77"/>
        <v>20</v>
      </c>
      <c r="AL236" s="131">
        <f t="shared" si="78"/>
        <v>20</v>
      </c>
      <c r="AM236" s="131">
        <f t="shared" si="79"/>
        <v>20</v>
      </c>
      <c r="AN236" s="136">
        <f t="shared" si="80"/>
        <v>20</v>
      </c>
      <c r="AO236" s="133">
        <f t="shared" si="81"/>
        <v>1</v>
      </c>
      <c r="AP236" s="131">
        <f t="shared" si="82"/>
        <v>0</v>
      </c>
      <c r="AQ236" s="131">
        <f t="shared" si="83"/>
        <v>0</v>
      </c>
      <c r="AR236" s="131">
        <f t="shared" si="84"/>
        <v>0</v>
      </c>
      <c r="AS236" s="136">
        <f t="shared" si="85"/>
        <v>0</v>
      </c>
      <c r="AT236" s="133">
        <f t="shared" si="86"/>
        <v>3</v>
      </c>
      <c r="AU236" s="131">
        <f t="shared" si="87"/>
        <v>0</v>
      </c>
      <c r="AV236" s="131">
        <f t="shared" si="88"/>
        <v>0</v>
      </c>
      <c r="AW236" s="131">
        <f t="shared" si="89"/>
        <v>0</v>
      </c>
      <c r="AX236" s="136">
        <f t="shared" si="90"/>
        <v>0</v>
      </c>
      <c r="AY236" s="133">
        <f t="shared" si="91"/>
        <v>34.799999999999997</v>
      </c>
      <c r="AZ236" s="131">
        <f t="shared" si="92"/>
        <v>0</v>
      </c>
      <c r="BA236" s="131">
        <f t="shared" si="93"/>
        <v>0</v>
      </c>
      <c r="BB236" s="131">
        <f t="shared" si="94"/>
        <v>0</v>
      </c>
      <c r="BC236" s="132">
        <f t="shared" si="95"/>
        <v>0</v>
      </c>
    </row>
    <row r="237" spans="1:55" x14ac:dyDescent="0.25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30">
        <v>0</v>
      </c>
      <c r="G237" s="131">
        <v>0</v>
      </c>
      <c r="H237" s="131">
        <v>0</v>
      </c>
      <c r="I237" s="132">
        <v>20</v>
      </c>
      <c r="J237" s="149"/>
      <c r="K237" s="133">
        <v>0</v>
      </c>
      <c r="L237" s="131">
        <v>0</v>
      </c>
      <c r="M237" s="131">
        <v>0</v>
      </c>
      <c r="N237" s="132">
        <v>20</v>
      </c>
      <c r="O237" s="149"/>
      <c r="P237" s="133">
        <v>0</v>
      </c>
      <c r="Q237" s="131">
        <v>0</v>
      </c>
      <c r="R237" s="131">
        <v>0</v>
      </c>
      <c r="S237" s="132">
        <v>20</v>
      </c>
      <c r="T237" s="149"/>
      <c r="U237" s="133">
        <v>0</v>
      </c>
      <c r="V237" s="131">
        <v>0</v>
      </c>
      <c r="W237" s="131">
        <v>0</v>
      </c>
      <c r="X237" s="132">
        <v>20</v>
      </c>
      <c r="Y237" s="149"/>
      <c r="Z237" s="133">
        <v>0</v>
      </c>
      <c r="AA237" s="131">
        <v>4</v>
      </c>
      <c r="AB237" s="131">
        <v>29.3</v>
      </c>
      <c r="AC237" s="132">
        <v>222</v>
      </c>
      <c r="AD237" s="149"/>
      <c r="AE237" s="153">
        <f t="shared" si="72"/>
        <v>0</v>
      </c>
      <c r="AF237" s="134">
        <f t="shared" si="73"/>
        <v>4</v>
      </c>
      <c r="AG237" s="135">
        <f t="shared" si="74"/>
        <v>29.3</v>
      </c>
      <c r="AH237" s="167">
        <f t="shared" si="75"/>
        <v>282</v>
      </c>
      <c r="AI237" s="149"/>
      <c r="AJ237" s="133">
        <f t="shared" si="76"/>
        <v>20</v>
      </c>
      <c r="AK237" s="131">
        <f t="shared" si="77"/>
        <v>20</v>
      </c>
      <c r="AL237" s="131">
        <f t="shared" si="78"/>
        <v>20</v>
      </c>
      <c r="AM237" s="131">
        <f t="shared" si="79"/>
        <v>20</v>
      </c>
      <c r="AN237" s="136">
        <f t="shared" si="80"/>
        <v>222</v>
      </c>
      <c r="AO237" s="133">
        <f t="shared" si="81"/>
        <v>0</v>
      </c>
      <c r="AP237" s="131">
        <f t="shared" si="82"/>
        <v>0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0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4</v>
      </c>
      <c r="AY237" s="133">
        <f t="shared" si="91"/>
        <v>0</v>
      </c>
      <c r="AZ237" s="131">
        <f t="shared" si="92"/>
        <v>0</v>
      </c>
      <c r="BA237" s="131">
        <f t="shared" si="93"/>
        <v>0</v>
      </c>
      <c r="BB237" s="131">
        <f t="shared" si="94"/>
        <v>0</v>
      </c>
      <c r="BC237" s="132">
        <f t="shared" si="95"/>
        <v>29.3</v>
      </c>
    </row>
    <row r="238" spans="1:55" x14ac:dyDescent="0.25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30">
        <v>0</v>
      </c>
      <c r="G238" s="131">
        <v>0</v>
      </c>
      <c r="H238" s="131">
        <v>0</v>
      </c>
      <c r="I238" s="132">
        <v>0</v>
      </c>
      <c r="J238" s="149"/>
      <c r="K238" s="133">
        <v>0</v>
      </c>
      <c r="L238" s="131">
        <v>0</v>
      </c>
      <c r="M238" s="131">
        <v>0</v>
      </c>
      <c r="N238" s="132">
        <v>0</v>
      </c>
      <c r="O238" s="149"/>
      <c r="P238" s="133">
        <v>0</v>
      </c>
      <c r="Q238" s="131">
        <v>0</v>
      </c>
      <c r="R238" s="131">
        <v>0</v>
      </c>
      <c r="S238" s="132">
        <v>0</v>
      </c>
      <c r="T238" s="149"/>
      <c r="U238" s="133">
        <v>0</v>
      </c>
      <c r="V238" s="131">
        <v>0</v>
      </c>
      <c r="W238" s="131">
        <v>0</v>
      </c>
      <c r="X238" s="132">
        <v>0</v>
      </c>
      <c r="Y238" s="149"/>
      <c r="Z238" s="133">
        <v>0</v>
      </c>
      <c r="AA238" s="131">
        <v>0</v>
      </c>
      <c r="AB238" s="131">
        <v>0</v>
      </c>
      <c r="AC238" s="132">
        <v>0</v>
      </c>
      <c r="AD238" s="149"/>
      <c r="AE238" s="153">
        <f t="shared" si="72"/>
        <v>0</v>
      </c>
      <c r="AF238" s="134">
        <f t="shared" si="73"/>
        <v>0</v>
      </c>
      <c r="AG238" s="135">
        <f t="shared" si="74"/>
        <v>0</v>
      </c>
      <c r="AH238" s="167">
        <f t="shared" si="75"/>
        <v>0</v>
      </c>
      <c r="AI238" s="149"/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x14ac:dyDescent="0.25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30">
        <v>0</v>
      </c>
      <c r="G239" s="131">
        <v>0</v>
      </c>
      <c r="H239" s="131">
        <v>0</v>
      </c>
      <c r="I239" s="132">
        <v>0</v>
      </c>
      <c r="J239" s="149"/>
      <c r="K239" s="133">
        <v>0</v>
      </c>
      <c r="L239" s="131">
        <v>0</v>
      </c>
      <c r="M239" s="131">
        <v>0</v>
      </c>
      <c r="N239" s="132">
        <v>0</v>
      </c>
      <c r="O239" s="149"/>
      <c r="P239" s="133">
        <v>0</v>
      </c>
      <c r="Q239" s="131">
        <v>0</v>
      </c>
      <c r="R239" s="131">
        <v>0</v>
      </c>
      <c r="S239" s="132">
        <v>0</v>
      </c>
      <c r="T239" s="149"/>
      <c r="U239" s="133">
        <v>0</v>
      </c>
      <c r="V239" s="131">
        <v>0</v>
      </c>
      <c r="W239" s="131">
        <v>0</v>
      </c>
      <c r="X239" s="132">
        <v>0</v>
      </c>
      <c r="Y239" s="149"/>
      <c r="Z239" s="133">
        <v>0</v>
      </c>
      <c r="AA239" s="131">
        <v>0</v>
      </c>
      <c r="AB239" s="131">
        <v>0</v>
      </c>
      <c r="AC239" s="132">
        <v>0</v>
      </c>
      <c r="AD239" s="149"/>
      <c r="AE239" s="153">
        <f t="shared" si="72"/>
        <v>0</v>
      </c>
      <c r="AF239" s="134">
        <f t="shared" si="73"/>
        <v>0</v>
      </c>
      <c r="AG239" s="135">
        <f t="shared" si="74"/>
        <v>0</v>
      </c>
      <c r="AH239" s="167">
        <f t="shared" si="75"/>
        <v>0</v>
      </c>
      <c r="AI239" s="149"/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x14ac:dyDescent="0.25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30">
        <v>0</v>
      </c>
      <c r="G240" s="131">
        <v>0</v>
      </c>
      <c r="H240" s="131">
        <v>0</v>
      </c>
      <c r="I240" s="132">
        <v>0</v>
      </c>
      <c r="J240" s="149"/>
      <c r="K240" s="133">
        <v>0</v>
      </c>
      <c r="L240" s="131">
        <v>0</v>
      </c>
      <c r="M240" s="131">
        <v>0</v>
      </c>
      <c r="N240" s="132">
        <v>0</v>
      </c>
      <c r="O240" s="149"/>
      <c r="P240" s="133">
        <v>0</v>
      </c>
      <c r="Q240" s="131">
        <v>0</v>
      </c>
      <c r="R240" s="131">
        <v>0</v>
      </c>
      <c r="S240" s="132">
        <v>0</v>
      </c>
      <c r="T240" s="149"/>
      <c r="U240" s="133">
        <v>1</v>
      </c>
      <c r="V240" s="131">
        <v>0</v>
      </c>
      <c r="W240" s="131">
        <v>1.5</v>
      </c>
      <c r="X240" s="132">
        <v>248</v>
      </c>
      <c r="Y240" s="149"/>
      <c r="Z240" s="133">
        <v>0</v>
      </c>
      <c r="AA240" s="131">
        <v>0</v>
      </c>
      <c r="AB240" s="131">
        <v>0</v>
      </c>
      <c r="AC240" s="132">
        <v>20</v>
      </c>
      <c r="AD240" s="149"/>
      <c r="AE240" s="153">
        <f t="shared" si="72"/>
        <v>2</v>
      </c>
      <c r="AF240" s="134">
        <f t="shared" si="73"/>
        <v>0</v>
      </c>
      <c r="AG240" s="135">
        <f t="shared" si="74"/>
        <v>1.5</v>
      </c>
      <c r="AH240" s="167">
        <f t="shared" si="75"/>
        <v>268</v>
      </c>
      <c r="AI240" s="149"/>
      <c r="AJ240" s="133">
        <f t="shared" si="76"/>
        <v>0</v>
      </c>
      <c r="AK240" s="131">
        <f t="shared" si="77"/>
        <v>0</v>
      </c>
      <c r="AL240" s="131">
        <f t="shared" si="78"/>
        <v>0</v>
      </c>
      <c r="AM240" s="131">
        <f t="shared" si="79"/>
        <v>248</v>
      </c>
      <c r="AN240" s="136">
        <f t="shared" si="80"/>
        <v>20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1</v>
      </c>
      <c r="AS240" s="136">
        <f t="shared" si="85"/>
        <v>1</v>
      </c>
      <c r="AT240" s="133">
        <f t="shared" si="86"/>
        <v>0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0</v>
      </c>
      <c r="AY240" s="133">
        <f t="shared" si="91"/>
        <v>0</v>
      </c>
      <c r="AZ240" s="131">
        <f t="shared" si="92"/>
        <v>0</v>
      </c>
      <c r="BA240" s="131">
        <f t="shared" si="93"/>
        <v>0</v>
      </c>
      <c r="BB240" s="131">
        <f t="shared" si="94"/>
        <v>1.5</v>
      </c>
      <c r="BC240" s="132">
        <f t="shared" si="95"/>
        <v>0</v>
      </c>
    </row>
    <row r="241" spans="1:55" x14ac:dyDescent="0.25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30">
        <v>0</v>
      </c>
      <c r="G241" s="131">
        <v>0</v>
      </c>
      <c r="H241" s="131">
        <v>0</v>
      </c>
      <c r="I241" s="132">
        <v>0</v>
      </c>
      <c r="J241" s="149"/>
      <c r="K241" s="133">
        <v>0</v>
      </c>
      <c r="L241" s="131">
        <v>0</v>
      </c>
      <c r="M241" s="131">
        <v>0</v>
      </c>
      <c r="N241" s="132">
        <v>0</v>
      </c>
      <c r="O241" s="149"/>
      <c r="P241" s="133">
        <v>0</v>
      </c>
      <c r="Q241" s="131">
        <v>0</v>
      </c>
      <c r="R241" s="131">
        <v>0</v>
      </c>
      <c r="S241" s="132">
        <v>0</v>
      </c>
      <c r="T241" s="149"/>
      <c r="U241" s="133">
        <v>0</v>
      </c>
      <c r="V241" s="131">
        <v>0</v>
      </c>
      <c r="W241" s="131">
        <v>0</v>
      </c>
      <c r="X241" s="132">
        <v>0</v>
      </c>
      <c r="Y241" s="149"/>
      <c r="Z241" s="133">
        <v>0</v>
      </c>
      <c r="AA241" s="131">
        <v>0</v>
      </c>
      <c r="AB241" s="131">
        <v>0</v>
      </c>
      <c r="AC241" s="132">
        <v>0</v>
      </c>
      <c r="AD241" s="149"/>
      <c r="AE241" s="153">
        <f t="shared" si="72"/>
        <v>0</v>
      </c>
      <c r="AF241" s="134">
        <f t="shared" si="73"/>
        <v>0</v>
      </c>
      <c r="AG241" s="135">
        <f t="shared" si="74"/>
        <v>0</v>
      </c>
      <c r="AH241" s="167">
        <f t="shared" si="75"/>
        <v>0</v>
      </c>
      <c r="AI241" s="149"/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x14ac:dyDescent="0.25">
      <c r="A242" s="138" t="s">
        <v>735</v>
      </c>
      <c r="B242" s="131" t="s">
        <v>42</v>
      </c>
      <c r="C242" s="131" t="s">
        <v>473</v>
      </c>
      <c r="D242" s="131" t="s">
        <v>406</v>
      </c>
      <c r="E242" s="132" t="s">
        <v>2025</v>
      </c>
      <c r="F242" s="130">
        <v>0</v>
      </c>
      <c r="G242" s="131">
        <v>0</v>
      </c>
      <c r="H242" s="131">
        <v>0</v>
      </c>
      <c r="I242" s="132">
        <v>0</v>
      </c>
      <c r="J242" s="149"/>
      <c r="K242" s="133">
        <v>0</v>
      </c>
      <c r="L242" s="131">
        <v>0</v>
      </c>
      <c r="M242" s="131">
        <v>0</v>
      </c>
      <c r="N242" s="132">
        <v>0</v>
      </c>
      <c r="O242" s="149"/>
      <c r="P242" s="133">
        <v>0</v>
      </c>
      <c r="Q242" s="131">
        <v>0</v>
      </c>
      <c r="R242" s="131">
        <v>0</v>
      </c>
      <c r="S242" s="132">
        <v>0</v>
      </c>
      <c r="T242" s="149"/>
      <c r="U242" s="133">
        <v>0</v>
      </c>
      <c r="V242" s="131">
        <v>0</v>
      </c>
      <c r="W242" s="131">
        <v>0</v>
      </c>
      <c r="X242" s="132">
        <v>0</v>
      </c>
      <c r="Y242" s="149"/>
      <c r="Z242" s="133">
        <v>0</v>
      </c>
      <c r="AA242" s="131">
        <v>0</v>
      </c>
      <c r="AB242" s="131">
        <v>0</v>
      </c>
      <c r="AC242" s="132">
        <v>0</v>
      </c>
      <c r="AD242" s="149"/>
      <c r="AE242" s="153">
        <f t="shared" si="72"/>
        <v>0</v>
      </c>
      <c r="AF242" s="134">
        <f t="shared" si="73"/>
        <v>0</v>
      </c>
      <c r="AG242" s="135">
        <f t="shared" si="74"/>
        <v>0</v>
      </c>
      <c r="AH242" s="167">
        <f t="shared" si="75"/>
        <v>0</v>
      </c>
      <c r="AI242" s="149"/>
      <c r="AJ242" s="133">
        <f t="shared" si="76"/>
        <v>0</v>
      </c>
      <c r="AK242" s="131">
        <f t="shared" si="77"/>
        <v>0</v>
      </c>
      <c r="AL242" s="131">
        <f t="shared" si="78"/>
        <v>0</v>
      </c>
      <c r="AM242" s="131">
        <f t="shared" si="79"/>
        <v>0</v>
      </c>
      <c r="AN242" s="136">
        <f t="shared" si="80"/>
        <v>0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0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0</v>
      </c>
      <c r="AY242" s="133">
        <f t="shared" si="91"/>
        <v>0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0</v>
      </c>
    </row>
    <row r="243" spans="1:55" x14ac:dyDescent="0.25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30">
        <v>0</v>
      </c>
      <c r="G243" s="131">
        <v>0</v>
      </c>
      <c r="H243" s="131">
        <v>0</v>
      </c>
      <c r="I243" s="132">
        <v>0</v>
      </c>
      <c r="J243" s="149"/>
      <c r="K243" s="133">
        <v>0</v>
      </c>
      <c r="L243" s="131">
        <v>0</v>
      </c>
      <c r="M243" s="131">
        <v>0</v>
      </c>
      <c r="N243" s="132">
        <v>0</v>
      </c>
      <c r="O243" s="149"/>
      <c r="P243" s="133">
        <v>0</v>
      </c>
      <c r="Q243" s="131">
        <v>0</v>
      </c>
      <c r="R243" s="131">
        <v>0</v>
      </c>
      <c r="S243" s="132">
        <v>0</v>
      </c>
      <c r="T243" s="149"/>
      <c r="U243" s="133">
        <v>0</v>
      </c>
      <c r="V243" s="131">
        <v>0</v>
      </c>
      <c r="W243" s="131">
        <v>0</v>
      </c>
      <c r="X243" s="132">
        <v>0</v>
      </c>
      <c r="Y243" s="149"/>
      <c r="Z243" s="133">
        <v>0</v>
      </c>
      <c r="AA243" s="131">
        <v>0</v>
      </c>
      <c r="AB243" s="131">
        <v>0</v>
      </c>
      <c r="AC243" s="132">
        <v>0</v>
      </c>
      <c r="AD243" s="149"/>
      <c r="AE243" s="153">
        <f t="shared" si="72"/>
        <v>0</v>
      </c>
      <c r="AF243" s="134">
        <f t="shared" si="73"/>
        <v>0</v>
      </c>
      <c r="AG243" s="135">
        <f t="shared" si="74"/>
        <v>0</v>
      </c>
      <c r="AH243" s="167">
        <f t="shared" si="75"/>
        <v>0</v>
      </c>
      <c r="AI243" s="149"/>
      <c r="AJ243" s="133">
        <f t="shared" si="76"/>
        <v>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0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0</v>
      </c>
    </row>
    <row r="244" spans="1:55" x14ac:dyDescent="0.25">
      <c r="A244" s="138" t="s">
        <v>737</v>
      </c>
      <c r="B244" s="131" t="s">
        <v>2049</v>
      </c>
      <c r="C244" s="131" t="s">
        <v>351</v>
      </c>
      <c r="D244" s="131" t="s">
        <v>349</v>
      </c>
      <c r="E244" s="132" t="s">
        <v>1955</v>
      </c>
      <c r="F244" s="130">
        <v>0</v>
      </c>
      <c r="G244" s="131">
        <v>0</v>
      </c>
      <c r="H244" s="131">
        <v>0</v>
      </c>
      <c r="I244" s="132">
        <v>0</v>
      </c>
      <c r="J244" s="149"/>
      <c r="K244" s="133">
        <v>0</v>
      </c>
      <c r="L244" s="131">
        <v>0</v>
      </c>
      <c r="M244" s="131">
        <v>0</v>
      </c>
      <c r="N244" s="132">
        <v>0</v>
      </c>
      <c r="O244" s="149"/>
      <c r="P244" s="133">
        <v>0</v>
      </c>
      <c r="Q244" s="131">
        <v>0</v>
      </c>
      <c r="R244" s="131">
        <v>0</v>
      </c>
      <c r="S244" s="132">
        <v>0</v>
      </c>
      <c r="T244" s="149"/>
      <c r="U244" s="133">
        <v>0</v>
      </c>
      <c r="V244" s="131">
        <v>0</v>
      </c>
      <c r="W244" s="131">
        <v>0</v>
      </c>
      <c r="X244" s="132">
        <v>0</v>
      </c>
      <c r="Y244" s="149"/>
      <c r="Z244" s="133">
        <v>0</v>
      </c>
      <c r="AA244" s="131">
        <v>0</v>
      </c>
      <c r="AB244" s="131">
        <v>0</v>
      </c>
      <c r="AC244" s="132">
        <v>0</v>
      </c>
      <c r="AD244" s="149"/>
      <c r="AE244" s="153">
        <f t="shared" si="72"/>
        <v>0</v>
      </c>
      <c r="AF244" s="134">
        <f t="shared" si="73"/>
        <v>0</v>
      </c>
      <c r="AG244" s="135">
        <f t="shared" si="74"/>
        <v>0</v>
      </c>
      <c r="AH244" s="167">
        <f t="shared" si="75"/>
        <v>0</v>
      </c>
      <c r="AI244" s="149"/>
      <c r="AJ244" s="133">
        <f t="shared" si="76"/>
        <v>0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0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0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x14ac:dyDescent="0.25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30">
        <v>0</v>
      </c>
      <c r="G245" s="131">
        <v>1</v>
      </c>
      <c r="H245" s="131">
        <v>7.6</v>
      </c>
      <c r="I245" s="132">
        <v>201</v>
      </c>
      <c r="J245" s="149"/>
      <c r="K245" s="133">
        <v>0</v>
      </c>
      <c r="L245" s="131">
        <v>0</v>
      </c>
      <c r="M245" s="131">
        <v>0</v>
      </c>
      <c r="N245" s="132">
        <v>0</v>
      </c>
      <c r="O245" s="149"/>
      <c r="P245" s="133">
        <v>0</v>
      </c>
      <c r="Q245" s="131">
        <v>0</v>
      </c>
      <c r="R245" s="131">
        <v>0</v>
      </c>
      <c r="S245" s="132">
        <v>0</v>
      </c>
      <c r="T245" s="149"/>
      <c r="U245" s="133">
        <v>0</v>
      </c>
      <c r="V245" s="131">
        <v>0</v>
      </c>
      <c r="W245" s="131">
        <v>0</v>
      </c>
      <c r="X245" s="132">
        <v>20</v>
      </c>
      <c r="Y245" s="149"/>
      <c r="Z245" s="133">
        <v>0</v>
      </c>
      <c r="AA245" s="131">
        <v>1</v>
      </c>
      <c r="AB245" s="131">
        <v>1.1000000000000001</v>
      </c>
      <c r="AC245" s="132">
        <v>123</v>
      </c>
      <c r="AD245" s="149"/>
      <c r="AE245" s="153">
        <f t="shared" si="72"/>
        <v>0</v>
      </c>
      <c r="AF245" s="134">
        <f t="shared" si="73"/>
        <v>2</v>
      </c>
      <c r="AG245" s="135">
        <f t="shared" si="74"/>
        <v>8.6999999999999993</v>
      </c>
      <c r="AH245" s="167">
        <f t="shared" si="75"/>
        <v>344</v>
      </c>
      <c r="AI245" s="149"/>
      <c r="AJ245" s="133">
        <f t="shared" si="76"/>
        <v>201</v>
      </c>
      <c r="AK245" s="131">
        <f t="shared" si="77"/>
        <v>0</v>
      </c>
      <c r="AL245" s="131">
        <f t="shared" si="78"/>
        <v>0</v>
      </c>
      <c r="AM245" s="131">
        <f t="shared" si="79"/>
        <v>20</v>
      </c>
      <c r="AN245" s="136">
        <f t="shared" si="80"/>
        <v>123</v>
      </c>
      <c r="AO245" s="133">
        <f t="shared" si="81"/>
        <v>0</v>
      </c>
      <c r="AP245" s="131">
        <f t="shared" si="82"/>
        <v>0</v>
      </c>
      <c r="AQ245" s="131">
        <f t="shared" si="83"/>
        <v>0</v>
      </c>
      <c r="AR245" s="131">
        <f t="shared" si="84"/>
        <v>0</v>
      </c>
      <c r="AS245" s="136">
        <f t="shared" si="85"/>
        <v>0</v>
      </c>
      <c r="AT245" s="133">
        <f t="shared" si="86"/>
        <v>1</v>
      </c>
      <c r="AU245" s="131">
        <f t="shared" si="87"/>
        <v>0</v>
      </c>
      <c r="AV245" s="131">
        <f t="shared" si="88"/>
        <v>0</v>
      </c>
      <c r="AW245" s="131">
        <f t="shared" si="89"/>
        <v>0</v>
      </c>
      <c r="AX245" s="136">
        <f t="shared" si="90"/>
        <v>1</v>
      </c>
      <c r="AY245" s="133">
        <f t="shared" si="91"/>
        <v>7.6</v>
      </c>
      <c r="AZ245" s="131">
        <f t="shared" si="92"/>
        <v>0</v>
      </c>
      <c r="BA245" s="131">
        <f t="shared" si="93"/>
        <v>0</v>
      </c>
      <c r="BB245" s="131">
        <f t="shared" si="94"/>
        <v>0</v>
      </c>
      <c r="BC245" s="132">
        <f t="shared" si="95"/>
        <v>1.1000000000000001</v>
      </c>
    </row>
    <row r="246" spans="1:55" x14ac:dyDescent="0.25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30">
        <v>0</v>
      </c>
      <c r="G246" s="131">
        <v>0</v>
      </c>
      <c r="H246" s="131">
        <v>0</v>
      </c>
      <c r="I246" s="132">
        <v>0</v>
      </c>
      <c r="J246" s="149"/>
      <c r="K246" s="133">
        <v>0</v>
      </c>
      <c r="L246" s="131">
        <v>0</v>
      </c>
      <c r="M246" s="131">
        <v>0</v>
      </c>
      <c r="N246" s="132">
        <v>0</v>
      </c>
      <c r="O246" s="149"/>
      <c r="P246" s="133">
        <v>0</v>
      </c>
      <c r="Q246" s="131">
        <v>0</v>
      </c>
      <c r="R246" s="131">
        <v>0</v>
      </c>
      <c r="S246" s="132">
        <v>0</v>
      </c>
      <c r="T246" s="149"/>
      <c r="U246" s="133">
        <v>0</v>
      </c>
      <c r="V246" s="131">
        <v>0</v>
      </c>
      <c r="W246" s="131">
        <v>0</v>
      </c>
      <c r="X246" s="132">
        <v>0</v>
      </c>
      <c r="Y246" s="149"/>
      <c r="Z246" s="133">
        <v>0</v>
      </c>
      <c r="AA246" s="131">
        <v>0</v>
      </c>
      <c r="AB246" s="131">
        <v>0</v>
      </c>
      <c r="AC246" s="132">
        <v>0</v>
      </c>
      <c r="AD246" s="149"/>
      <c r="AE246" s="153">
        <f t="shared" si="72"/>
        <v>0</v>
      </c>
      <c r="AF246" s="134">
        <f t="shared" si="73"/>
        <v>0</v>
      </c>
      <c r="AG246" s="135">
        <f t="shared" si="74"/>
        <v>0</v>
      </c>
      <c r="AH246" s="167">
        <f t="shared" si="75"/>
        <v>0</v>
      </c>
      <c r="AI246" s="149"/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x14ac:dyDescent="0.25">
      <c r="A247" s="138" t="s">
        <v>740</v>
      </c>
      <c r="B247" s="131" t="s">
        <v>1222</v>
      </c>
      <c r="C247" s="131" t="s">
        <v>104</v>
      </c>
      <c r="D247" s="131" t="s">
        <v>108</v>
      </c>
      <c r="E247" s="132" t="s">
        <v>1955</v>
      </c>
      <c r="F247" s="130">
        <v>0</v>
      </c>
      <c r="G247" s="131">
        <v>0</v>
      </c>
      <c r="H247" s="131">
        <v>0</v>
      </c>
      <c r="I247" s="132">
        <v>0</v>
      </c>
      <c r="J247" s="149"/>
      <c r="K247" s="133">
        <v>0</v>
      </c>
      <c r="L247" s="131">
        <v>0</v>
      </c>
      <c r="M247" s="131">
        <v>0</v>
      </c>
      <c r="N247" s="132">
        <v>0</v>
      </c>
      <c r="O247" s="149"/>
      <c r="P247" s="133">
        <v>0</v>
      </c>
      <c r="Q247" s="131">
        <v>0</v>
      </c>
      <c r="R247" s="131">
        <v>0</v>
      </c>
      <c r="S247" s="132">
        <v>0</v>
      </c>
      <c r="T247" s="149"/>
      <c r="U247" s="133">
        <v>0</v>
      </c>
      <c r="V247" s="131">
        <v>0</v>
      </c>
      <c r="W247" s="131">
        <v>0</v>
      </c>
      <c r="X247" s="132">
        <v>0</v>
      </c>
      <c r="Y247" s="149"/>
      <c r="Z247" s="133">
        <v>0</v>
      </c>
      <c r="AA247" s="131">
        <v>0</v>
      </c>
      <c r="AB247" s="131">
        <v>0</v>
      </c>
      <c r="AC247" s="132">
        <v>0</v>
      </c>
      <c r="AD247" s="149"/>
      <c r="AE247" s="153">
        <f t="shared" si="72"/>
        <v>0</v>
      </c>
      <c r="AF247" s="134">
        <f t="shared" si="73"/>
        <v>0</v>
      </c>
      <c r="AG247" s="135">
        <f t="shared" si="74"/>
        <v>0</v>
      </c>
      <c r="AH247" s="167">
        <f t="shared" si="75"/>
        <v>0</v>
      </c>
      <c r="AI247" s="149"/>
      <c r="AJ247" s="133">
        <f t="shared" si="76"/>
        <v>0</v>
      </c>
      <c r="AK247" s="131">
        <f t="shared" si="77"/>
        <v>0</v>
      </c>
      <c r="AL247" s="131">
        <f t="shared" si="78"/>
        <v>0</v>
      </c>
      <c r="AM247" s="131">
        <f t="shared" si="79"/>
        <v>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x14ac:dyDescent="0.25">
      <c r="A248" s="138" t="s">
        <v>741</v>
      </c>
      <c r="B248" s="131" t="s">
        <v>39</v>
      </c>
      <c r="C248" s="131" t="s">
        <v>2052</v>
      </c>
      <c r="D248" s="131" t="s">
        <v>1827</v>
      </c>
      <c r="E248" s="132" t="s">
        <v>1954</v>
      </c>
      <c r="F248" s="130">
        <v>0</v>
      </c>
      <c r="G248" s="131">
        <v>0</v>
      </c>
      <c r="H248" s="131">
        <v>0</v>
      </c>
      <c r="I248" s="132">
        <v>20</v>
      </c>
      <c r="J248" s="149"/>
      <c r="K248" s="133">
        <v>0</v>
      </c>
      <c r="L248" s="131">
        <v>0</v>
      </c>
      <c r="M248" s="131">
        <v>0</v>
      </c>
      <c r="N248" s="132">
        <v>0</v>
      </c>
      <c r="O248" s="149"/>
      <c r="P248" s="133">
        <v>2</v>
      </c>
      <c r="Q248" s="131">
        <v>0</v>
      </c>
      <c r="R248" s="131">
        <v>1.5</v>
      </c>
      <c r="S248" s="132">
        <v>266</v>
      </c>
      <c r="T248" s="149"/>
      <c r="U248" s="133">
        <v>0</v>
      </c>
      <c r="V248" s="131">
        <v>0</v>
      </c>
      <c r="W248" s="131">
        <v>0</v>
      </c>
      <c r="X248" s="132">
        <v>20</v>
      </c>
      <c r="Y248" s="149"/>
      <c r="Z248" s="133">
        <v>0</v>
      </c>
      <c r="AA248" s="131">
        <v>3</v>
      </c>
      <c r="AB248" s="131">
        <v>19.600000000000001</v>
      </c>
      <c r="AC248" s="132">
        <v>192</v>
      </c>
      <c r="AD248" s="149"/>
      <c r="AE248" s="153">
        <f t="shared" si="72"/>
        <v>2</v>
      </c>
      <c r="AF248" s="134">
        <f t="shared" si="73"/>
        <v>3</v>
      </c>
      <c r="AG248" s="135">
        <f t="shared" si="74"/>
        <v>21.1</v>
      </c>
      <c r="AH248" s="167">
        <f t="shared" si="75"/>
        <v>498</v>
      </c>
      <c r="AI248" s="149"/>
      <c r="AJ248" s="133">
        <f t="shared" si="76"/>
        <v>20</v>
      </c>
      <c r="AK248" s="131">
        <f t="shared" si="77"/>
        <v>0</v>
      </c>
      <c r="AL248" s="131">
        <f t="shared" si="78"/>
        <v>266</v>
      </c>
      <c r="AM248" s="131">
        <f t="shared" si="79"/>
        <v>20</v>
      </c>
      <c r="AN248" s="136">
        <f t="shared" si="80"/>
        <v>192</v>
      </c>
      <c r="AO248" s="133">
        <f t="shared" si="81"/>
        <v>0</v>
      </c>
      <c r="AP248" s="131">
        <f t="shared" si="82"/>
        <v>0</v>
      </c>
      <c r="AQ248" s="131">
        <f t="shared" si="83"/>
        <v>2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0</v>
      </c>
      <c r="AW248" s="131">
        <f t="shared" si="89"/>
        <v>0</v>
      </c>
      <c r="AX248" s="136">
        <f t="shared" si="90"/>
        <v>3</v>
      </c>
      <c r="AY248" s="133">
        <f t="shared" si="91"/>
        <v>0</v>
      </c>
      <c r="AZ248" s="131">
        <f t="shared" si="92"/>
        <v>0</v>
      </c>
      <c r="BA248" s="131">
        <f t="shared" si="93"/>
        <v>1.5</v>
      </c>
      <c r="BB248" s="131">
        <f t="shared" si="94"/>
        <v>0</v>
      </c>
      <c r="BC248" s="132">
        <f t="shared" si="95"/>
        <v>19.600000000000001</v>
      </c>
    </row>
    <row r="249" spans="1:55" x14ac:dyDescent="0.25">
      <c r="A249" s="138" t="s">
        <v>742</v>
      </c>
      <c r="B249" s="131" t="s">
        <v>40</v>
      </c>
      <c r="C249" s="131" t="s">
        <v>1917</v>
      </c>
      <c r="D249" s="131" t="s">
        <v>1918</v>
      </c>
      <c r="E249" s="132" t="s">
        <v>1311</v>
      </c>
      <c r="F249" s="130">
        <v>0</v>
      </c>
      <c r="G249" s="131">
        <v>0</v>
      </c>
      <c r="H249" s="131">
        <v>0</v>
      </c>
      <c r="I249" s="132">
        <v>20</v>
      </c>
      <c r="J249" s="149"/>
      <c r="K249" s="133">
        <v>0</v>
      </c>
      <c r="L249" s="131">
        <v>0</v>
      </c>
      <c r="M249" s="131">
        <v>0</v>
      </c>
      <c r="N249" s="132">
        <v>0</v>
      </c>
      <c r="O249" s="149"/>
      <c r="P249" s="133">
        <v>0</v>
      </c>
      <c r="Q249" s="131">
        <v>2</v>
      </c>
      <c r="R249" s="131">
        <v>3.9</v>
      </c>
      <c r="S249" s="132">
        <v>286</v>
      </c>
      <c r="T249" s="149"/>
      <c r="U249" s="133">
        <v>1</v>
      </c>
      <c r="V249" s="131">
        <v>0</v>
      </c>
      <c r="W249" s="131">
        <v>1.8</v>
      </c>
      <c r="X249" s="132">
        <v>250</v>
      </c>
      <c r="Y249" s="149"/>
      <c r="Z249" s="133">
        <v>0</v>
      </c>
      <c r="AA249" s="131">
        <v>2</v>
      </c>
      <c r="AB249" s="131">
        <v>23.1</v>
      </c>
      <c r="AC249" s="132">
        <v>205</v>
      </c>
      <c r="AD249" s="149"/>
      <c r="AE249" s="153">
        <f t="shared" si="72"/>
        <v>2</v>
      </c>
      <c r="AF249" s="134">
        <f t="shared" si="73"/>
        <v>4</v>
      </c>
      <c r="AG249" s="135">
        <f t="shared" si="74"/>
        <v>28.8</v>
      </c>
      <c r="AH249" s="167">
        <f t="shared" si="75"/>
        <v>761</v>
      </c>
      <c r="AI249" s="149"/>
      <c r="AJ249" s="133">
        <f t="shared" si="76"/>
        <v>20</v>
      </c>
      <c r="AK249" s="131">
        <f t="shared" si="77"/>
        <v>0</v>
      </c>
      <c r="AL249" s="131">
        <f t="shared" si="78"/>
        <v>286</v>
      </c>
      <c r="AM249" s="131">
        <f t="shared" si="79"/>
        <v>250</v>
      </c>
      <c r="AN249" s="136">
        <f t="shared" si="80"/>
        <v>205</v>
      </c>
      <c r="AO249" s="133">
        <f t="shared" si="81"/>
        <v>0</v>
      </c>
      <c r="AP249" s="131">
        <f t="shared" si="82"/>
        <v>0</v>
      </c>
      <c r="AQ249" s="131">
        <f t="shared" si="83"/>
        <v>0</v>
      </c>
      <c r="AR249" s="131">
        <f t="shared" si="84"/>
        <v>1</v>
      </c>
      <c r="AS249" s="136">
        <f t="shared" si="85"/>
        <v>1</v>
      </c>
      <c r="AT249" s="133">
        <f t="shared" si="86"/>
        <v>0</v>
      </c>
      <c r="AU249" s="131">
        <f t="shared" si="87"/>
        <v>0</v>
      </c>
      <c r="AV249" s="131">
        <f t="shared" si="88"/>
        <v>2</v>
      </c>
      <c r="AW249" s="131">
        <f t="shared" si="89"/>
        <v>0</v>
      </c>
      <c r="AX249" s="136">
        <f t="shared" si="90"/>
        <v>2</v>
      </c>
      <c r="AY249" s="133">
        <f t="shared" si="91"/>
        <v>0</v>
      </c>
      <c r="AZ249" s="131">
        <f t="shared" si="92"/>
        <v>0</v>
      </c>
      <c r="BA249" s="131">
        <f t="shared" si="93"/>
        <v>3.9</v>
      </c>
      <c r="BB249" s="131">
        <f t="shared" si="94"/>
        <v>1.8</v>
      </c>
      <c r="BC249" s="132">
        <f t="shared" si="95"/>
        <v>23.1</v>
      </c>
    </row>
    <row r="250" spans="1:55" x14ac:dyDescent="0.25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30">
        <v>0</v>
      </c>
      <c r="G250" s="131">
        <v>0</v>
      </c>
      <c r="H250" s="131">
        <v>0</v>
      </c>
      <c r="I250" s="132">
        <v>0</v>
      </c>
      <c r="J250" s="149"/>
      <c r="K250" s="133">
        <v>0</v>
      </c>
      <c r="L250" s="131">
        <v>0</v>
      </c>
      <c r="M250" s="131">
        <v>0</v>
      </c>
      <c r="N250" s="132">
        <v>0</v>
      </c>
      <c r="O250" s="149"/>
      <c r="P250" s="133">
        <v>0</v>
      </c>
      <c r="Q250" s="131">
        <v>0</v>
      </c>
      <c r="R250" s="131">
        <v>0</v>
      </c>
      <c r="S250" s="132">
        <v>0</v>
      </c>
      <c r="T250" s="149"/>
      <c r="U250" s="133">
        <v>0</v>
      </c>
      <c r="V250" s="131">
        <v>0</v>
      </c>
      <c r="W250" s="131">
        <v>0</v>
      </c>
      <c r="X250" s="132">
        <v>0</v>
      </c>
      <c r="Y250" s="149"/>
      <c r="Z250" s="133">
        <v>0</v>
      </c>
      <c r="AA250" s="131">
        <v>0</v>
      </c>
      <c r="AB250" s="131">
        <v>0</v>
      </c>
      <c r="AC250" s="132">
        <v>0</v>
      </c>
      <c r="AD250" s="149"/>
      <c r="AE250" s="153">
        <f t="shared" si="72"/>
        <v>0</v>
      </c>
      <c r="AF250" s="134">
        <f t="shared" si="73"/>
        <v>0</v>
      </c>
      <c r="AG250" s="135">
        <f t="shared" si="74"/>
        <v>0</v>
      </c>
      <c r="AH250" s="167">
        <f t="shared" si="75"/>
        <v>0</v>
      </c>
      <c r="AI250" s="149"/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x14ac:dyDescent="0.25">
      <c r="A251" s="138" t="s">
        <v>744</v>
      </c>
      <c r="B251" s="131" t="s">
        <v>2047</v>
      </c>
      <c r="C251" s="131" t="s">
        <v>2053</v>
      </c>
      <c r="D251" s="131" t="s">
        <v>2054</v>
      </c>
      <c r="E251" s="132" t="s">
        <v>1303</v>
      </c>
      <c r="F251" s="130">
        <v>0</v>
      </c>
      <c r="G251" s="131">
        <v>0</v>
      </c>
      <c r="H251" s="131">
        <v>0</v>
      </c>
      <c r="I251" s="132">
        <v>0</v>
      </c>
      <c r="J251" s="149"/>
      <c r="K251" s="133">
        <v>0</v>
      </c>
      <c r="L251" s="131">
        <v>0</v>
      </c>
      <c r="M251" s="131">
        <v>0</v>
      </c>
      <c r="N251" s="132">
        <v>0</v>
      </c>
      <c r="O251" s="149"/>
      <c r="P251" s="133">
        <v>0</v>
      </c>
      <c r="Q251" s="131">
        <v>0</v>
      </c>
      <c r="R251" s="131">
        <v>0</v>
      </c>
      <c r="S251" s="132">
        <v>0</v>
      </c>
      <c r="T251" s="149"/>
      <c r="U251" s="133">
        <v>0</v>
      </c>
      <c r="V251" s="131">
        <v>0</v>
      </c>
      <c r="W251" s="131">
        <v>0</v>
      </c>
      <c r="X251" s="132">
        <v>20</v>
      </c>
      <c r="Y251" s="149"/>
      <c r="Z251" s="133">
        <v>0</v>
      </c>
      <c r="AA251" s="131">
        <v>0</v>
      </c>
      <c r="AB251" s="131">
        <v>0</v>
      </c>
      <c r="AC251" s="132">
        <v>0</v>
      </c>
      <c r="AD251" s="149"/>
      <c r="AE251" s="153">
        <f t="shared" si="72"/>
        <v>0</v>
      </c>
      <c r="AF251" s="134">
        <f t="shared" si="73"/>
        <v>0</v>
      </c>
      <c r="AG251" s="135">
        <f t="shared" si="74"/>
        <v>0</v>
      </c>
      <c r="AH251" s="167">
        <f t="shared" si="75"/>
        <v>20</v>
      </c>
      <c r="AI251" s="149"/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20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x14ac:dyDescent="0.25">
      <c r="A252" s="138" t="s">
        <v>745</v>
      </c>
      <c r="B252" s="131" t="s">
        <v>2047</v>
      </c>
      <c r="C252" s="131" t="s">
        <v>363</v>
      </c>
      <c r="D252" s="131" t="s">
        <v>2054</v>
      </c>
      <c r="E252" s="132" t="s">
        <v>1954</v>
      </c>
      <c r="F252" s="130">
        <v>0</v>
      </c>
      <c r="G252" s="131">
        <v>0</v>
      </c>
      <c r="H252" s="131">
        <v>0</v>
      </c>
      <c r="I252" s="132">
        <v>0</v>
      </c>
      <c r="J252" s="149"/>
      <c r="K252" s="133">
        <v>0</v>
      </c>
      <c r="L252" s="131">
        <v>0</v>
      </c>
      <c r="M252" s="131">
        <v>0</v>
      </c>
      <c r="N252" s="132">
        <v>0</v>
      </c>
      <c r="O252" s="149"/>
      <c r="P252" s="133">
        <v>0</v>
      </c>
      <c r="Q252" s="131">
        <v>0</v>
      </c>
      <c r="R252" s="131">
        <v>0</v>
      </c>
      <c r="S252" s="132">
        <v>0</v>
      </c>
      <c r="T252" s="149"/>
      <c r="U252" s="133">
        <v>0</v>
      </c>
      <c r="V252" s="131">
        <v>0</v>
      </c>
      <c r="W252" s="131">
        <v>0</v>
      </c>
      <c r="X252" s="132">
        <v>20</v>
      </c>
      <c r="Y252" s="149"/>
      <c r="Z252" s="133">
        <v>0</v>
      </c>
      <c r="AA252" s="131">
        <v>0</v>
      </c>
      <c r="AB252" s="131">
        <v>0</v>
      </c>
      <c r="AC252" s="132">
        <v>0</v>
      </c>
      <c r="AD252" s="149"/>
      <c r="AE252" s="153">
        <f t="shared" si="72"/>
        <v>0</v>
      </c>
      <c r="AF252" s="134">
        <f t="shared" si="73"/>
        <v>0</v>
      </c>
      <c r="AG252" s="135">
        <f t="shared" si="74"/>
        <v>0</v>
      </c>
      <c r="AH252" s="167">
        <f t="shared" si="75"/>
        <v>20</v>
      </c>
      <c r="AI252" s="149"/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20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x14ac:dyDescent="0.25">
      <c r="A253" s="138" t="s">
        <v>746</v>
      </c>
      <c r="B253" s="131" t="s">
        <v>1371</v>
      </c>
      <c r="C253" s="131" t="s">
        <v>92</v>
      </c>
      <c r="D253" s="131" t="s">
        <v>417</v>
      </c>
      <c r="E253" s="132" t="s">
        <v>1955</v>
      </c>
      <c r="F253" s="130">
        <v>0</v>
      </c>
      <c r="G253" s="131">
        <v>0</v>
      </c>
      <c r="H253" s="131">
        <v>0</v>
      </c>
      <c r="I253" s="132">
        <v>0</v>
      </c>
      <c r="J253" s="149"/>
      <c r="K253" s="133">
        <v>0</v>
      </c>
      <c r="L253" s="131">
        <v>0</v>
      </c>
      <c r="M253" s="131">
        <v>0</v>
      </c>
      <c r="N253" s="132">
        <v>0</v>
      </c>
      <c r="O253" s="149"/>
      <c r="P253" s="133">
        <v>0</v>
      </c>
      <c r="Q253" s="131">
        <v>0</v>
      </c>
      <c r="R253" s="131">
        <v>0</v>
      </c>
      <c r="S253" s="132">
        <v>0</v>
      </c>
      <c r="T253" s="149"/>
      <c r="U253" s="133">
        <v>0</v>
      </c>
      <c r="V253" s="131">
        <v>0</v>
      </c>
      <c r="W253" s="131">
        <v>0</v>
      </c>
      <c r="X253" s="132">
        <v>0</v>
      </c>
      <c r="Y253" s="149"/>
      <c r="Z253" s="133">
        <v>0</v>
      </c>
      <c r="AA253" s="131">
        <v>0</v>
      </c>
      <c r="AB253" s="131">
        <v>0</v>
      </c>
      <c r="AC253" s="132">
        <v>0</v>
      </c>
      <c r="AD253" s="149"/>
      <c r="AE253" s="153">
        <f t="shared" si="72"/>
        <v>0</v>
      </c>
      <c r="AF253" s="134">
        <f t="shared" si="73"/>
        <v>0</v>
      </c>
      <c r="AG253" s="135">
        <f t="shared" si="74"/>
        <v>0</v>
      </c>
      <c r="AH253" s="167">
        <f t="shared" si="75"/>
        <v>0</v>
      </c>
      <c r="AI253" s="149"/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0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0</v>
      </c>
      <c r="AS253" s="136">
        <f t="shared" si="85"/>
        <v>0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</v>
      </c>
      <c r="BC253" s="132">
        <f t="shared" si="95"/>
        <v>0</v>
      </c>
    </row>
    <row r="254" spans="1:55" x14ac:dyDescent="0.25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30">
        <v>0</v>
      </c>
      <c r="G254" s="131">
        <v>0</v>
      </c>
      <c r="H254" s="131">
        <v>0</v>
      </c>
      <c r="I254" s="132">
        <v>0</v>
      </c>
      <c r="J254" s="149"/>
      <c r="K254" s="133">
        <v>0</v>
      </c>
      <c r="L254" s="131">
        <v>0</v>
      </c>
      <c r="M254" s="131">
        <v>0</v>
      </c>
      <c r="N254" s="132">
        <v>0</v>
      </c>
      <c r="O254" s="149"/>
      <c r="P254" s="133">
        <v>0</v>
      </c>
      <c r="Q254" s="131">
        <v>0</v>
      </c>
      <c r="R254" s="131">
        <v>0</v>
      </c>
      <c r="S254" s="132">
        <v>0</v>
      </c>
      <c r="T254" s="149"/>
      <c r="U254" s="133">
        <v>0</v>
      </c>
      <c r="V254" s="131">
        <v>0</v>
      </c>
      <c r="W254" s="131">
        <v>0</v>
      </c>
      <c r="X254" s="132">
        <v>0</v>
      </c>
      <c r="Y254" s="149"/>
      <c r="Z254" s="133">
        <v>0</v>
      </c>
      <c r="AA254" s="131">
        <v>0</v>
      </c>
      <c r="AB254" s="131">
        <v>0</v>
      </c>
      <c r="AC254" s="132">
        <v>0</v>
      </c>
      <c r="AD254" s="149"/>
      <c r="AE254" s="153">
        <f t="shared" si="72"/>
        <v>0</v>
      </c>
      <c r="AF254" s="134">
        <f t="shared" si="73"/>
        <v>0</v>
      </c>
      <c r="AG254" s="135">
        <f t="shared" si="74"/>
        <v>0</v>
      </c>
      <c r="AH254" s="167">
        <f t="shared" si="75"/>
        <v>0</v>
      </c>
      <c r="AI254" s="149"/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x14ac:dyDescent="0.25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30">
        <v>0</v>
      </c>
      <c r="G255" s="131">
        <v>0</v>
      </c>
      <c r="H255" s="131">
        <v>0</v>
      </c>
      <c r="I255" s="132">
        <v>0</v>
      </c>
      <c r="J255" s="149"/>
      <c r="K255" s="133">
        <v>0</v>
      </c>
      <c r="L255" s="131">
        <v>0</v>
      </c>
      <c r="M255" s="131">
        <v>0</v>
      </c>
      <c r="N255" s="132">
        <v>0</v>
      </c>
      <c r="O255" s="149"/>
      <c r="P255" s="133">
        <v>0</v>
      </c>
      <c r="Q255" s="131">
        <v>0</v>
      </c>
      <c r="R255" s="131">
        <v>0</v>
      </c>
      <c r="S255" s="132">
        <v>0</v>
      </c>
      <c r="T255" s="149"/>
      <c r="U255" s="133">
        <v>0</v>
      </c>
      <c r="V255" s="131">
        <v>0</v>
      </c>
      <c r="W255" s="131">
        <v>0</v>
      </c>
      <c r="X255" s="132">
        <v>0</v>
      </c>
      <c r="Y255" s="149"/>
      <c r="Z255" s="133">
        <v>0</v>
      </c>
      <c r="AA255" s="131">
        <v>0</v>
      </c>
      <c r="AB255" s="131">
        <v>0</v>
      </c>
      <c r="AC255" s="132">
        <v>0</v>
      </c>
      <c r="AD255" s="149"/>
      <c r="AE255" s="153">
        <f t="shared" si="72"/>
        <v>0</v>
      </c>
      <c r="AF255" s="134">
        <f t="shared" si="73"/>
        <v>0</v>
      </c>
      <c r="AG255" s="135">
        <f t="shared" si="74"/>
        <v>0</v>
      </c>
      <c r="AH255" s="167">
        <f t="shared" si="75"/>
        <v>0</v>
      </c>
      <c r="AI255" s="149"/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x14ac:dyDescent="0.25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30">
        <v>0</v>
      </c>
      <c r="G256" s="131">
        <v>3</v>
      </c>
      <c r="H256" s="131">
        <v>28.700000000000003</v>
      </c>
      <c r="I256" s="132">
        <v>272</v>
      </c>
      <c r="J256" s="149"/>
      <c r="K256" s="133">
        <v>0</v>
      </c>
      <c r="L256" s="131">
        <v>0</v>
      </c>
      <c r="M256" s="131">
        <v>0</v>
      </c>
      <c r="N256" s="132">
        <v>0</v>
      </c>
      <c r="O256" s="149"/>
      <c r="P256" s="133">
        <v>0</v>
      </c>
      <c r="Q256" s="131">
        <v>0</v>
      </c>
      <c r="R256" s="131">
        <v>0</v>
      </c>
      <c r="S256" s="132">
        <v>20</v>
      </c>
      <c r="T256" s="149"/>
      <c r="U256" s="133">
        <v>0</v>
      </c>
      <c r="V256" s="131">
        <v>0</v>
      </c>
      <c r="W256" s="131">
        <v>0</v>
      </c>
      <c r="X256" s="132">
        <v>0</v>
      </c>
      <c r="Y256" s="149"/>
      <c r="Z256" s="133">
        <v>0</v>
      </c>
      <c r="AA256" s="131">
        <v>7</v>
      </c>
      <c r="AB256" s="131">
        <v>83.3</v>
      </c>
      <c r="AC256" s="132">
        <v>285</v>
      </c>
      <c r="AD256" s="149"/>
      <c r="AE256" s="153">
        <f t="shared" si="72"/>
        <v>0</v>
      </c>
      <c r="AF256" s="134">
        <f t="shared" si="73"/>
        <v>10</v>
      </c>
      <c r="AG256" s="135">
        <f t="shared" si="74"/>
        <v>112</v>
      </c>
      <c r="AH256" s="167">
        <f t="shared" si="75"/>
        <v>577</v>
      </c>
      <c r="AI256" s="149"/>
      <c r="AJ256" s="133">
        <f t="shared" si="76"/>
        <v>272</v>
      </c>
      <c r="AK256" s="131">
        <f t="shared" si="77"/>
        <v>0</v>
      </c>
      <c r="AL256" s="131">
        <f t="shared" si="78"/>
        <v>20</v>
      </c>
      <c r="AM256" s="131">
        <f t="shared" si="79"/>
        <v>0</v>
      </c>
      <c r="AN256" s="136">
        <f t="shared" si="80"/>
        <v>285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3</v>
      </c>
      <c r="AU256" s="131">
        <f t="shared" si="87"/>
        <v>0</v>
      </c>
      <c r="AV256" s="131">
        <f t="shared" si="88"/>
        <v>0</v>
      </c>
      <c r="AW256" s="131">
        <f t="shared" si="89"/>
        <v>0</v>
      </c>
      <c r="AX256" s="136">
        <f t="shared" si="90"/>
        <v>7</v>
      </c>
      <c r="AY256" s="133">
        <f t="shared" si="91"/>
        <v>28.700000000000003</v>
      </c>
      <c r="AZ256" s="131">
        <f t="shared" si="92"/>
        <v>0</v>
      </c>
      <c r="BA256" s="131">
        <f t="shared" si="93"/>
        <v>0</v>
      </c>
      <c r="BB256" s="131">
        <f t="shared" si="94"/>
        <v>0</v>
      </c>
      <c r="BC256" s="132">
        <f t="shared" si="95"/>
        <v>83.3</v>
      </c>
    </row>
    <row r="257" spans="1:55" x14ac:dyDescent="0.25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30">
        <v>0</v>
      </c>
      <c r="G257" s="131">
        <v>0</v>
      </c>
      <c r="H257" s="131">
        <v>0</v>
      </c>
      <c r="I257" s="132">
        <v>20</v>
      </c>
      <c r="J257" s="149"/>
      <c r="K257" s="133">
        <v>0</v>
      </c>
      <c r="L257" s="131">
        <v>0</v>
      </c>
      <c r="M257" s="131">
        <v>0</v>
      </c>
      <c r="N257" s="132">
        <v>0</v>
      </c>
      <c r="O257" s="149"/>
      <c r="P257" s="133">
        <v>0</v>
      </c>
      <c r="Q257" s="131">
        <v>0</v>
      </c>
      <c r="R257" s="131">
        <v>0</v>
      </c>
      <c r="S257" s="132">
        <v>0</v>
      </c>
      <c r="T257" s="149"/>
      <c r="U257" s="133">
        <v>0</v>
      </c>
      <c r="V257" s="131">
        <v>0</v>
      </c>
      <c r="W257" s="131">
        <v>0</v>
      </c>
      <c r="X257" s="132">
        <v>0</v>
      </c>
      <c r="Y257" s="149"/>
      <c r="Z257" s="133">
        <v>1</v>
      </c>
      <c r="AA257" s="131">
        <v>4</v>
      </c>
      <c r="AB257" s="131">
        <v>60.4</v>
      </c>
      <c r="AC257" s="132">
        <v>272</v>
      </c>
      <c r="AD257" s="149"/>
      <c r="AE257" s="153">
        <f t="shared" si="72"/>
        <v>0</v>
      </c>
      <c r="AF257" s="134">
        <f t="shared" si="73"/>
        <v>4</v>
      </c>
      <c r="AG257" s="135">
        <f t="shared" si="74"/>
        <v>60.4</v>
      </c>
      <c r="AH257" s="167">
        <f t="shared" si="75"/>
        <v>292</v>
      </c>
      <c r="AI257" s="149"/>
      <c r="AJ257" s="133">
        <f t="shared" si="76"/>
        <v>20</v>
      </c>
      <c r="AK257" s="131">
        <f t="shared" si="77"/>
        <v>0</v>
      </c>
      <c r="AL257" s="131">
        <f t="shared" si="78"/>
        <v>0</v>
      </c>
      <c r="AM257" s="131">
        <f t="shared" si="79"/>
        <v>0</v>
      </c>
      <c r="AN257" s="136">
        <f t="shared" si="80"/>
        <v>272</v>
      </c>
      <c r="AO257" s="133">
        <f t="shared" si="81"/>
        <v>0</v>
      </c>
      <c r="AP257" s="131">
        <f t="shared" si="82"/>
        <v>0</v>
      </c>
      <c r="AQ257" s="131">
        <f t="shared" si="83"/>
        <v>0</v>
      </c>
      <c r="AR257" s="131">
        <f t="shared" si="84"/>
        <v>0</v>
      </c>
      <c r="AS257" s="136">
        <f t="shared" si="85"/>
        <v>0</v>
      </c>
      <c r="AT257" s="133">
        <f t="shared" si="86"/>
        <v>0</v>
      </c>
      <c r="AU257" s="131">
        <f t="shared" si="87"/>
        <v>0</v>
      </c>
      <c r="AV257" s="131">
        <f t="shared" si="88"/>
        <v>0</v>
      </c>
      <c r="AW257" s="131">
        <f t="shared" si="89"/>
        <v>0</v>
      </c>
      <c r="AX257" s="136">
        <f t="shared" si="90"/>
        <v>4</v>
      </c>
      <c r="AY257" s="133">
        <f t="shared" si="91"/>
        <v>0</v>
      </c>
      <c r="AZ257" s="131">
        <f t="shared" si="92"/>
        <v>0</v>
      </c>
      <c r="BA257" s="131">
        <f t="shared" si="93"/>
        <v>0</v>
      </c>
      <c r="BB257" s="131">
        <f t="shared" si="94"/>
        <v>0</v>
      </c>
      <c r="BC257" s="132">
        <f t="shared" si="95"/>
        <v>60.4</v>
      </c>
    </row>
    <row r="258" spans="1:55" x14ac:dyDescent="0.25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1314</v>
      </c>
      <c r="F258" s="130">
        <v>0</v>
      </c>
      <c r="G258" s="131">
        <v>0</v>
      </c>
      <c r="H258" s="131">
        <v>0</v>
      </c>
      <c r="I258" s="132">
        <v>0</v>
      </c>
      <c r="J258" s="149"/>
      <c r="K258" s="133">
        <v>0</v>
      </c>
      <c r="L258" s="131">
        <v>0</v>
      </c>
      <c r="M258" s="131">
        <v>0</v>
      </c>
      <c r="N258" s="132">
        <v>0</v>
      </c>
      <c r="O258" s="149"/>
      <c r="P258" s="133">
        <v>0</v>
      </c>
      <c r="Q258" s="131">
        <v>0</v>
      </c>
      <c r="R258" s="131">
        <v>0</v>
      </c>
      <c r="S258" s="132">
        <v>0</v>
      </c>
      <c r="T258" s="149"/>
      <c r="U258" s="133">
        <v>0</v>
      </c>
      <c r="V258" s="131">
        <v>0</v>
      </c>
      <c r="W258" s="131">
        <v>0</v>
      </c>
      <c r="X258" s="132">
        <v>0</v>
      </c>
      <c r="Y258" s="149"/>
      <c r="Z258" s="133">
        <v>0</v>
      </c>
      <c r="AA258" s="131">
        <v>0</v>
      </c>
      <c r="AB258" s="131">
        <v>0</v>
      </c>
      <c r="AC258" s="132">
        <v>0</v>
      </c>
      <c r="AD258" s="149"/>
      <c r="AE258" s="153">
        <f t="shared" si="72"/>
        <v>0</v>
      </c>
      <c r="AF258" s="134">
        <f t="shared" si="73"/>
        <v>0</v>
      </c>
      <c r="AG258" s="135">
        <f t="shared" si="74"/>
        <v>0</v>
      </c>
      <c r="AH258" s="167">
        <f t="shared" si="75"/>
        <v>0</v>
      </c>
      <c r="AI258" s="149"/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x14ac:dyDescent="0.25">
      <c r="A259" s="138" t="s">
        <v>752</v>
      </c>
      <c r="B259" s="131" t="s">
        <v>2047</v>
      </c>
      <c r="C259" s="131" t="s">
        <v>384</v>
      </c>
      <c r="D259" s="131" t="s">
        <v>74</v>
      </c>
      <c r="E259" s="132" t="s">
        <v>1311</v>
      </c>
      <c r="F259" s="130">
        <v>0</v>
      </c>
      <c r="G259" s="131">
        <v>1</v>
      </c>
      <c r="H259" s="131">
        <v>2.6</v>
      </c>
      <c r="I259" s="132">
        <v>167</v>
      </c>
      <c r="J259" s="149"/>
      <c r="K259" s="133">
        <v>0</v>
      </c>
      <c r="L259" s="131">
        <v>1</v>
      </c>
      <c r="M259" s="131">
        <v>11.8</v>
      </c>
      <c r="N259" s="132">
        <v>269</v>
      </c>
      <c r="O259" s="149"/>
      <c r="P259" s="133">
        <v>1</v>
      </c>
      <c r="Q259" s="131">
        <v>0</v>
      </c>
      <c r="R259" s="131">
        <v>0.8</v>
      </c>
      <c r="S259" s="132">
        <v>244</v>
      </c>
      <c r="T259" s="149"/>
      <c r="U259" s="133">
        <v>0</v>
      </c>
      <c r="V259" s="131">
        <v>0</v>
      </c>
      <c r="W259" s="131">
        <v>0</v>
      </c>
      <c r="X259" s="132">
        <v>20</v>
      </c>
      <c r="Y259" s="149"/>
      <c r="Z259" s="133">
        <v>0</v>
      </c>
      <c r="AA259" s="131">
        <v>1</v>
      </c>
      <c r="AB259" s="131">
        <v>5.0999999999999996</v>
      </c>
      <c r="AC259" s="132">
        <v>139</v>
      </c>
      <c r="AD259" s="149"/>
      <c r="AE259" s="153">
        <f t="shared" ref="AE259:AE322" si="96">LARGE(AO259:AS259,1)+LARGE(AO259:AS259,2)+LARGE(AO259:AS259,3)+LARGE(AO259:AS259,4)</f>
        <v>1</v>
      </c>
      <c r="AF259" s="134">
        <f t="shared" ref="AF259:AF322" si="97">LARGE(AT259:AX259,1)+LARGE(AT259:AX259,2)+LARGE(AT259:AX259,3)+LARGE(AT259:AX259,4)</f>
        <v>3</v>
      </c>
      <c r="AG259" s="135">
        <f t="shared" ref="AG259:AG322" si="98">LARGE(AY259:BC259,1)+LARGE(AY259:BC259,2)+LARGE(AY259:BC259,3)+LARGE(AY259:BC259,4)</f>
        <v>20.3</v>
      </c>
      <c r="AH259" s="167">
        <f t="shared" ref="AH259:AH322" si="99">LARGE(AJ259:AN259,1)+LARGE(AJ259:AN259,2)+LARGE(AJ259:AN259,3)+LARGE(AJ259:AN259,4)</f>
        <v>819</v>
      </c>
      <c r="AI259" s="149"/>
      <c r="AJ259" s="133">
        <f t="shared" ref="AJ259:AJ322" si="100">I259</f>
        <v>167</v>
      </c>
      <c r="AK259" s="131">
        <f t="shared" ref="AK259:AK322" si="101">N259</f>
        <v>269</v>
      </c>
      <c r="AL259" s="131">
        <f t="shared" ref="AL259:AL322" si="102">S259</f>
        <v>244</v>
      </c>
      <c r="AM259" s="131">
        <f t="shared" ref="AM259:AM322" si="103">X259</f>
        <v>20</v>
      </c>
      <c r="AN259" s="136">
        <f t="shared" ref="AN259:AN322" si="104">AC259</f>
        <v>139</v>
      </c>
      <c r="AO259" s="133">
        <f t="shared" ref="AO259:AO322" si="105">F259</f>
        <v>0</v>
      </c>
      <c r="AP259" s="131">
        <f t="shared" ref="AP259:AP322" si="106">K259</f>
        <v>0</v>
      </c>
      <c r="AQ259" s="131">
        <f t="shared" ref="AQ259:AQ322" si="107">P259</f>
        <v>1</v>
      </c>
      <c r="AR259" s="131">
        <f t="shared" ref="AR259:AR322" si="108">U259</f>
        <v>0</v>
      </c>
      <c r="AS259" s="136">
        <f t="shared" ref="AS259:AS322" si="109">U259</f>
        <v>0</v>
      </c>
      <c r="AT259" s="133">
        <f t="shared" ref="AT259:AT322" si="110">G259</f>
        <v>1</v>
      </c>
      <c r="AU259" s="131">
        <f t="shared" ref="AU259:AU322" si="111">L259</f>
        <v>1</v>
      </c>
      <c r="AV259" s="131">
        <f t="shared" ref="AV259:AV322" si="112">Q259</f>
        <v>0</v>
      </c>
      <c r="AW259" s="131">
        <f t="shared" ref="AW259:AW322" si="113">V259</f>
        <v>0</v>
      </c>
      <c r="AX259" s="136">
        <f t="shared" ref="AX259:AX322" si="114">AA259</f>
        <v>1</v>
      </c>
      <c r="AY259" s="133">
        <f t="shared" ref="AY259:AY322" si="115">H259</f>
        <v>2.6</v>
      </c>
      <c r="AZ259" s="131">
        <f t="shared" ref="AZ259:AZ322" si="116">M259</f>
        <v>11.8</v>
      </c>
      <c r="BA259" s="131">
        <f t="shared" ref="BA259:BA322" si="117">R259</f>
        <v>0.8</v>
      </c>
      <c r="BB259" s="131">
        <f t="shared" ref="BB259:BB322" si="118">W259</f>
        <v>0</v>
      </c>
      <c r="BC259" s="132">
        <f t="shared" ref="BC259:BC322" si="119">AB259</f>
        <v>5.0999999999999996</v>
      </c>
    </row>
    <row r="260" spans="1:55" x14ac:dyDescent="0.25">
      <c r="A260" s="138" t="s">
        <v>753</v>
      </c>
      <c r="B260" s="131" t="s">
        <v>1294</v>
      </c>
      <c r="C260" s="131" t="s">
        <v>353</v>
      </c>
      <c r="D260" s="131" t="s">
        <v>413</v>
      </c>
      <c r="E260" s="132" t="s">
        <v>1314</v>
      </c>
      <c r="F260" s="130">
        <v>0</v>
      </c>
      <c r="G260" s="131">
        <v>0</v>
      </c>
      <c r="H260" s="131">
        <v>0</v>
      </c>
      <c r="I260" s="132">
        <v>0</v>
      </c>
      <c r="J260" s="149"/>
      <c r="K260" s="133">
        <v>0</v>
      </c>
      <c r="L260" s="131">
        <v>0</v>
      </c>
      <c r="M260" s="131">
        <v>0</v>
      </c>
      <c r="N260" s="132">
        <v>0</v>
      </c>
      <c r="O260" s="149"/>
      <c r="P260" s="133">
        <v>0</v>
      </c>
      <c r="Q260" s="131">
        <v>0</v>
      </c>
      <c r="R260" s="131">
        <v>0</v>
      </c>
      <c r="S260" s="132">
        <v>0</v>
      </c>
      <c r="T260" s="149"/>
      <c r="U260" s="133">
        <v>0</v>
      </c>
      <c r="V260" s="131">
        <v>0</v>
      </c>
      <c r="W260" s="131">
        <v>0</v>
      </c>
      <c r="X260" s="132">
        <v>0</v>
      </c>
      <c r="Y260" s="149"/>
      <c r="Z260" s="133">
        <v>0</v>
      </c>
      <c r="AA260" s="131">
        <v>0</v>
      </c>
      <c r="AB260" s="131">
        <v>0</v>
      </c>
      <c r="AC260" s="132">
        <v>0</v>
      </c>
      <c r="AD260" s="149"/>
      <c r="AE260" s="153">
        <f t="shared" si="96"/>
        <v>0</v>
      </c>
      <c r="AF260" s="134">
        <f t="shared" si="97"/>
        <v>0</v>
      </c>
      <c r="AG260" s="135">
        <f t="shared" si="98"/>
        <v>0</v>
      </c>
      <c r="AH260" s="167">
        <f t="shared" si="99"/>
        <v>0</v>
      </c>
      <c r="AI260" s="149"/>
      <c r="AJ260" s="133">
        <f t="shared" si="100"/>
        <v>0</v>
      </c>
      <c r="AK260" s="131">
        <f t="shared" si="101"/>
        <v>0</v>
      </c>
      <c r="AL260" s="131">
        <f t="shared" si="102"/>
        <v>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x14ac:dyDescent="0.25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30">
        <v>0</v>
      </c>
      <c r="G261" s="131">
        <v>1</v>
      </c>
      <c r="H261" s="131">
        <v>3</v>
      </c>
      <c r="I261" s="132">
        <v>170</v>
      </c>
      <c r="J261" s="149"/>
      <c r="K261" s="133">
        <v>0</v>
      </c>
      <c r="L261" s="131">
        <v>2</v>
      </c>
      <c r="M261" s="131">
        <v>15.1</v>
      </c>
      <c r="N261" s="132">
        <v>276</v>
      </c>
      <c r="O261" s="149"/>
      <c r="P261" s="133">
        <v>0</v>
      </c>
      <c r="Q261" s="131">
        <v>0</v>
      </c>
      <c r="R261" s="131">
        <v>0</v>
      </c>
      <c r="S261" s="132">
        <v>20</v>
      </c>
      <c r="T261" s="149"/>
      <c r="U261" s="133">
        <v>1</v>
      </c>
      <c r="V261" s="131">
        <v>1</v>
      </c>
      <c r="W261" s="131">
        <v>21.2</v>
      </c>
      <c r="X261" s="132">
        <v>286</v>
      </c>
      <c r="Y261" s="149"/>
      <c r="Z261" s="133">
        <v>0</v>
      </c>
      <c r="AA261" s="131">
        <v>10</v>
      </c>
      <c r="AB261" s="131">
        <v>112.4</v>
      </c>
      <c r="AC261" s="132">
        <v>295</v>
      </c>
      <c r="AD261" s="149"/>
      <c r="AE261" s="153">
        <f t="shared" si="96"/>
        <v>2</v>
      </c>
      <c r="AF261" s="134">
        <f t="shared" si="97"/>
        <v>14</v>
      </c>
      <c r="AG261" s="135">
        <f t="shared" si="98"/>
        <v>151.69999999999999</v>
      </c>
      <c r="AH261" s="167">
        <f t="shared" si="99"/>
        <v>1027</v>
      </c>
      <c r="AI261" s="149"/>
      <c r="AJ261" s="133">
        <f t="shared" si="100"/>
        <v>170</v>
      </c>
      <c r="AK261" s="131">
        <f t="shared" si="101"/>
        <v>276</v>
      </c>
      <c r="AL261" s="131">
        <f t="shared" si="102"/>
        <v>20</v>
      </c>
      <c r="AM261" s="131">
        <f t="shared" si="103"/>
        <v>286</v>
      </c>
      <c r="AN261" s="136">
        <f t="shared" si="104"/>
        <v>295</v>
      </c>
      <c r="AO261" s="133">
        <f t="shared" si="105"/>
        <v>0</v>
      </c>
      <c r="AP261" s="131">
        <f t="shared" si="106"/>
        <v>0</v>
      </c>
      <c r="AQ261" s="131">
        <f t="shared" si="107"/>
        <v>0</v>
      </c>
      <c r="AR261" s="131">
        <f t="shared" si="108"/>
        <v>1</v>
      </c>
      <c r="AS261" s="136">
        <f t="shared" si="109"/>
        <v>1</v>
      </c>
      <c r="AT261" s="133">
        <f t="shared" si="110"/>
        <v>1</v>
      </c>
      <c r="AU261" s="131">
        <f t="shared" si="111"/>
        <v>2</v>
      </c>
      <c r="AV261" s="131">
        <f t="shared" si="112"/>
        <v>0</v>
      </c>
      <c r="AW261" s="131">
        <f t="shared" si="113"/>
        <v>1</v>
      </c>
      <c r="AX261" s="136">
        <f t="shared" si="114"/>
        <v>10</v>
      </c>
      <c r="AY261" s="133">
        <f t="shared" si="115"/>
        <v>3</v>
      </c>
      <c r="AZ261" s="131">
        <f t="shared" si="116"/>
        <v>15.1</v>
      </c>
      <c r="BA261" s="131">
        <f t="shared" si="117"/>
        <v>0</v>
      </c>
      <c r="BB261" s="131">
        <f t="shared" si="118"/>
        <v>21.2</v>
      </c>
      <c r="BC261" s="132">
        <f t="shared" si="119"/>
        <v>112.4</v>
      </c>
    </row>
    <row r="262" spans="1:55" x14ac:dyDescent="0.25">
      <c r="A262" s="138" t="s">
        <v>755</v>
      </c>
      <c r="B262" s="131" t="s">
        <v>2049</v>
      </c>
      <c r="C262" s="131" t="s">
        <v>77</v>
      </c>
      <c r="D262" s="131" t="s">
        <v>348</v>
      </c>
      <c r="E262" s="132" t="s">
        <v>1314</v>
      </c>
      <c r="F262" s="130">
        <v>0</v>
      </c>
      <c r="G262" s="131">
        <v>0</v>
      </c>
      <c r="H262" s="131">
        <v>0</v>
      </c>
      <c r="I262" s="132">
        <v>0</v>
      </c>
      <c r="J262" s="149"/>
      <c r="K262" s="133">
        <v>0</v>
      </c>
      <c r="L262" s="131">
        <v>0</v>
      </c>
      <c r="M262" s="131">
        <v>0</v>
      </c>
      <c r="N262" s="132">
        <v>0</v>
      </c>
      <c r="O262" s="149"/>
      <c r="P262" s="133">
        <v>0</v>
      </c>
      <c r="Q262" s="131">
        <v>0</v>
      </c>
      <c r="R262" s="131">
        <v>0</v>
      </c>
      <c r="S262" s="132">
        <v>0</v>
      </c>
      <c r="T262" s="149"/>
      <c r="U262" s="133">
        <v>0</v>
      </c>
      <c r="V262" s="131">
        <v>0</v>
      </c>
      <c r="W262" s="131">
        <v>0</v>
      </c>
      <c r="X262" s="132">
        <v>0</v>
      </c>
      <c r="Y262" s="149"/>
      <c r="Z262" s="133">
        <v>0</v>
      </c>
      <c r="AA262" s="131">
        <v>0</v>
      </c>
      <c r="AB262" s="131">
        <v>0</v>
      </c>
      <c r="AC262" s="132">
        <v>0</v>
      </c>
      <c r="AD262" s="149"/>
      <c r="AE262" s="153">
        <f t="shared" si="96"/>
        <v>0</v>
      </c>
      <c r="AF262" s="134">
        <f t="shared" si="97"/>
        <v>0</v>
      </c>
      <c r="AG262" s="135">
        <f t="shared" si="98"/>
        <v>0</v>
      </c>
      <c r="AH262" s="167">
        <f t="shared" si="99"/>
        <v>0</v>
      </c>
      <c r="AI262" s="149"/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x14ac:dyDescent="0.25">
      <c r="A263" s="138" t="s">
        <v>756</v>
      </c>
      <c r="B263" s="131" t="s">
        <v>38</v>
      </c>
      <c r="C263" s="131" t="s">
        <v>2055</v>
      </c>
      <c r="D263" s="131" t="s">
        <v>1110</v>
      </c>
      <c r="E263" s="132" t="s">
        <v>1311</v>
      </c>
      <c r="F263" s="130">
        <v>0</v>
      </c>
      <c r="G263" s="131">
        <v>1</v>
      </c>
      <c r="H263" s="131">
        <v>2.8</v>
      </c>
      <c r="I263" s="132">
        <v>168</v>
      </c>
      <c r="J263" s="149"/>
      <c r="K263" s="133">
        <v>0</v>
      </c>
      <c r="L263" s="131">
        <v>0</v>
      </c>
      <c r="M263" s="131">
        <v>0</v>
      </c>
      <c r="N263" s="132">
        <v>20</v>
      </c>
      <c r="O263" s="149"/>
      <c r="P263" s="133">
        <v>0</v>
      </c>
      <c r="Q263" s="131">
        <v>0</v>
      </c>
      <c r="R263" s="131">
        <v>0</v>
      </c>
      <c r="S263" s="132">
        <v>20</v>
      </c>
      <c r="T263" s="149"/>
      <c r="U263" s="133">
        <v>0</v>
      </c>
      <c r="V263" s="131">
        <v>0</v>
      </c>
      <c r="W263" s="131">
        <v>0</v>
      </c>
      <c r="X263" s="132">
        <v>20</v>
      </c>
      <c r="Y263" s="149"/>
      <c r="Z263" s="133">
        <v>0</v>
      </c>
      <c r="AA263" s="131">
        <v>1</v>
      </c>
      <c r="AB263" s="131">
        <v>21.7</v>
      </c>
      <c r="AC263" s="132">
        <v>202</v>
      </c>
      <c r="AD263" s="149"/>
      <c r="AE263" s="153">
        <f t="shared" si="96"/>
        <v>0</v>
      </c>
      <c r="AF263" s="134">
        <f t="shared" si="97"/>
        <v>2</v>
      </c>
      <c r="AG263" s="135">
        <f t="shared" si="98"/>
        <v>24.5</v>
      </c>
      <c r="AH263" s="167">
        <f t="shared" si="99"/>
        <v>410</v>
      </c>
      <c r="AI263" s="149"/>
      <c r="AJ263" s="133">
        <f t="shared" si="100"/>
        <v>168</v>
      </c>
      <c r="AK263" s="131">
        <f t="shared" si="101"/>
        <v>20</v>
      </c>
      <c r="AL263" s="131">
        <f t="shared" si="102"/>
        <v>20</v>
      </c>
      <c r="AM263" s="131">
        <f t="shared" si="103"/>
        <v>20</v>
      </c>
      <c r="AN263" s="136">
        <f t="shared" si="104"/>
        <v>202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1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1</v>
      </c>
      <c r="AY263" s="133">
        <f t="shared" si="115"/>
        <v>2.8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21.7</v>
      </c>
    </row>
    <row r="264" spans="1:55" x14ac:dyDescent="0.25">
      <c r="A264" s="138" t="s">
        <v>757</v>
      </c>
      <c r="B264" s="131" t="s">
        <v>1432</v>
      </c>
      <c r="C264" s="131" t="s">
        <v>343</v>
      </c>
      <c r="D264" s="131" t="s">
        <v>344</v>
      </c>
      <c r="E264" s="132" t="s">
        <v>1954</v>
      </c>
      <c r="F264" s="130">
        <v>0</v>
      </c>
      <c r="G264" s="131">
        <v>0</v>
      </c>
      <c r="H264" s="131">
        <v>0</v>
      </c>
      <c r="I264" s="132">
        <v>0</v>
      </c>
      <c r="J264" s="149"/>
      <c r="K264" s="133">
        <v>0</v>
      </c>
      <c r="L264" s="131">
        <v>0</v>
      </c>
      <c r="M264" s="131">
        <v>0</v>
      </c>
      <c r="N264" s="132">
        <v>0</v>
      </c>
      <c r="O264" s="149"/>
      <c r="P264" s="133">
        <v>0</v>
      </c>
      <c r="Q264" s="131">
        <v>0</v>
      </c>
      <c r="R264" s="131">
        <v>0</v>
      </c>
      <c r="S264" s="132">
        <v>0</v>
      </c>
      <c r="T264" s="149"/>
      <c r="U264" s="133">
        <v>0</v>
      </c>
      <c r="V264" s="131">
        <v>0</v>
      </c>
      <c r="W264" s="131">
        <v>0</v>
      </c>
      <c r="X264" s="132">
        <v>0</v>
      </c>
      <c r="Y264" s="149"/>
      <c r="Z264" s="133">
        <v>0</v>
      </c>
      <c r="AA264" s="131">
        <v>0</v>
      </c>
      <c r="AB264" s="131">
        <v>0</v>
      </c>
      <c r="AC264" s="132">
        <v>0</v>
      </c>
      <c r="AD264" s="149"/>
      <c r="AE264" s="153">
        <f t="shared" si="96"/>
        <v>0</v>
      </c>
      <c r="AF264" s="134">
        <f t="shared" si="97"/>
        <v>0</v>
      </c>
      <c r="AG264" s="135">
        <f t="shared" si="98"/>
        <v>0</v>
      </c>
      <c r="AH264" s="167">
        <f t="shared" si="99"/>
        <v>0</v>
      </c>
      <c r="AI264" s="149"/>
      <c r="AJ264" s="133">
        <f t="shared" si="100"/>
        <v>0</v>
      </c>
      <c r="AK264" s="131">
        <f t="shared" si="101"/>
        <v>0</v>
      </c>
      <c r="AL264" s="131">
        <f t="shared" si="102"/>
        <v>0</v>
      </c>
      <c r="AM264" s="131">
        <f t="shared" si="103"/>
        <v>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x14ac:dyDescent="0.25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30">
        <v>0</v>
      </c>
      <c r="G265" s="131">
        <v>2</v>
      </c>
      <c r="H265" s="131">
        <v>24.400000000000002</v>
      </c>
      <c r="I265" s="132">
        <v>270</v>
      </c>
      <c r="J265" s="149"/>
      <c r="K265" s="133">
        <v>0</v>
      </c>
      <c r="L265" s="131">
        <v>1</v>
      </c>
      <c r="M265" s="131">
        <v>13.7</v>
      </c>
      <c r="N265" s="132">
        <v>274</v>
      </c>
      <c r="O265" s="149"/>
      <c r="P265" s="133">
        <v>1</v>
      </c>
      <c r="Q265" s="131">
        <v>0</v>
      </c>
      <c r="R265" s="131">
        <v>0.9</v>
      </c>
      <c r="S265" s="132">
        <v>248</v>
      </c>
      <c r="T265" s="149"/>
      <c r="U265" s="133">
        <v>0</v>
      </c>
      <c r="V265" s="131">
        <v>0</v>
      </c>
      <c r="W265" s="131">
        <v>0</v>
      </c>
      <c r="X265" s="132">
        <v>20</v>
      </c>
      <c r="Y265" s="149"/>
      <c r="Z265" s="133">
        <v>0</v>
      </c>
      <c r="AA265" s="131">
        <v>7</v>
      </c>
      <c r="AB265" s="131">
        <v>62.5</v>
      </c>
      <c r="AC265" s="132">
        <v>274</v>
      </c>
      <c r="AD265" s="149"/>
      <c r="AE265" s="153">
        <f t="shared" si="96"/>
        <v>1</v>
      </c>
      <c r="AF265" s="134">
        <f t="shared" si="97"/>
        <v>10</v>
      </c>
      <c r="AG265" s="135">
        <f t="shared" si="98"/>
        <v>101.50000000000001</v>
      </c>
      <c r="AH265" s="167">
        <f t="shared" si="99"/>
        <v>1066</v>
      </c>
      <c r="AI265" s="149"/>
      <c r="AJ265" s="133">
        <f t="shared" si="100"/>
        <v>270</v>
      </c>
      <c r="AK265" s="131">
        <f t="shared" si="101"/>
        <v>274</v>
      </c>
      <c r="AL265" s="131">
        <f t="shared" si="102"/>
        <v>248</v>
      </c>
      <c r="AM265" s="131">
        <f t="shared" si="103"/>
        <v>20</v>
      </c>
      <c r="AN265" s="136">
        <f t="shared" si="104"/>
        <v>274</v>
      </c>
      <c r="AO265" s="133">
        <f t="shared" si="105"/>
        <v>0</v>
      </c>
      <c r="AP265" s="131">
        <f t="shared" si="106"/>
        <v>0</v>
      </c>
      <c r="AQ265" s="131">
        <f t="shared" si="107"/>
        <v>1</v>
      </c>
      <c r="AR265" s="131">
        <f t="shared" si="108"/>
        <v>0</v>
      </c>
      <c r="AS265" s="136">
        <f t="shared" si="109"/>
        <v>0</v>
      </c>
      <c r="AT265" s="133">
        <f t="shared" si="110"/>
        <v>2</v>
      </c>
      <c r="AU265" s="131">
        <f t="shared" si="111"/>
        <v>1</v>
      </c>
      <c r="AV265" s="131">
        <f t="shared" si="112"/>
        <v>0</v>
      </c>
      <c r="AW265" s="131">
        <f t="shared" si="113"/>
        <v>0</v>
      </c>
      <c r="AX265" s="136">
        <f t="shared" si="114"/>
        <v>7</v>
      </c>
      <c r="AY265" s="133">
        <f t="shared" si="115"/>
        <v>24.400000000000002</v>
      </c>
      <c r="AZ265" s="131">
        <f t="shared" si="116"/>
        <v>13.7</v>
      </c>
      <c r="BA265" s="131">
        <f t="shared" si="117"/>
        <v>0.9</v>
      </c>
      <c r="BB265" s="131">
        <f t="shared" si="118"/>
        <v>0</v>
      </c>
      <c r="BC265" s="132">
        <f t="shared" si="119"/>
        <v>62.5</v>
      </c>
    </row>
    <row r="266" spans="1:55" x14ac:dyDescent="0.25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30">
        <v>0</v>
      </c>
      <c r="G266" s="131">
        <v>0</v>
      </c>
      <c r="H266" s="131">
        <v>0</v>
      </c>
      <c r="I266" s="132">
        <v>0</v>
      </c>
      <c r="J266" s="149"/>
      <c r="K266" s="133">
        <v>0</v>
      </c>
      <c r="L266" s="131">
        <v>0</v>
      </c>
      <c r="M266" s="131">
        <v>0</v>
      </c>
      <c r="N266" s="132">
        <v>0</v>
      </c>
      <c r="O266" s="149"/>
      <c r="P266" s="133">
        <v>0</v>
      </c>
      <c r="Q266" s="131">
        <v>0</v>
      </c>
      <c r="R266" s="131">
        <v>0</v>
      </c>
      <c r="S266" s="132">
        <v>0</v>
      </c>
      <c r="T266" s="149"/>
      <c r="U266" s="133">
        <v>0</v>
      </c>
      <c r="V266" s="131">
        <v>0</v>
      </c>
      <c r="W266" s="131">
        <v>0</v>
      </c>
      <c r="X266" s="132">
        <v>0</v>
      </c>
      <c r="Y266" s="149"/>
      <c r="Z266" s="133">
        <v>0</v>
      </c>
      <c r="AA266" s="131">
        <v>0</v>
      </c>
      <c r="AB266" s="131">
        <v>0</v>
      </c>
      <c r="AC266" s="132">
        <v>0</v>
      </c>
      <c r="AD266" s="149"/>
      <c r="AE266" s="153">
        <f t="shared" si="96"/>
        <v>0</v>
      </c>
      <c r="AF266" s="134">
        <f t="shared" si="97"/>
        <v>0</v>
      </c>
      <c r="AG266" s="135">
        <f t="shared" si="98"/>
        <v>0</v>
      </c>
      <c r="AH266" s="167">
        <f t="shared" si="99"/>
        <v>0</v>
      </c>
      <c r="AI266" s="149"/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x14ac:dyDescent="0.25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30">
        <v>0</v>
      </c>
      <c r="G267" s="131">
        <v>0</v>
      </c>
      <c r="H267" s="131">
        <v>0</v>
      </c>
      <c r="I267" s="132">
        <v>0</v>
      </c>
      <c r="J267" s="149"/>
      <c r="K267" s="133">
        <v>0</v>
      </c>
      <c r="L267" s="131">
        <v>0</v>
      </c>
      <c r="M267" s="131">
        <v>0</v>
      </c>
      <c r="N267" s="132">
        <v>0</v>
      </c>
      <c r="O267" s="149"/>
      <c r="P267" s="133">
        <v>0</v>
      </c>
      <c r="Q267" s="131">
        <v>0</v>
      </c>
      <c r="R267" s="131">
        <v>0</v>
      </c>
      <c r="S267" s="132">
        <v>0</v>
      </c>
      <c r="T267" s="149"/>
      <c r="U267" s="133">
        <v>0</v>
      </c>
      <c r="V267" s="131">
        <v>0</v>
      </c>
      <c r="W267" s="131">
        <v>0</v>
      </c>
      <c r="X267" s="132">
        <v>0</v>
      </c>
      <c r="Y267" s="149"/>
      <c r="Z267" s="133">
        <v>0</v>
      </c>
      <c r="AA267" s="131">
        <v>0</v>
      </c>
      <c r="AB267" s="131">
        <v>0</v>
      </c>
      <c r="AC267" s="132">
        <v>0</v>
      </c>
      <c r="AD267" s="149"/>
      <c r="AE267" s="153">
        <f t="shared" si="96"/>
        <v>0</v>
      </c>
      <c r="AF267" s="134">
        <f t="shared" si="97"/>
        <v>0</v>
      </c>
      <c r="AG267" s="135">
        <f t="shared" si="98"/>
        <v>0</v>
      </c>
      <c r="AH267" s="167">
        <f t="shared" si="99"/>
        <v>0</v>
      </c>
      <c r="AI267" s="149"/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x14ac:dyDescent="0.25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30">
        <v>0</v>
      </c>
      <c r="G268" s="131">
        <v>0</v>
      </c>
      <c r="H268" s="131">
        <v>0</v>
      </c>
      <c r="I268" s="132">
        <v>0</v>
      </c>
      <c r="J268" s="149"/>
      <c r="K268" s="133">
        <v>0</v>
      </c>
      <c r="L268" s="131">
        <v>0</v>
      </c>
      <c r="M268" s="131">
        <v>0</v>
      </c>
      <c r="N268" s="132">
        <v>0</v>
      </c>
      <c r="O268" s="149"/>
      <c r="P268" s="133">
        <v>0</v>
      </c>
      <c r="Q268" s="131">
        <v>0</v>
      </c>
      <c r="R268" s="131">
        <v>0</v>
      </c>
      <c r="S268" s="132">
        <v>0</v>
      </c>
      <c r="T268" s="149"/>
      <c r="U268" s="133">
        <v>0</v>
      </c>
      <c r="V268" s="131">
        <v>0</v>
      </c>
      <c r="W268" s="131">
        <v>0</v>
      </c>
      <c r="X268" s="132">
        <v>0</v>
      </c>
      <c r="Y268" s="149"/>
      <c r="Z268" s="133">
        <v>0</v>
      </c>
      <c r="AA268" s="131">
        <v>0</v>
      </c>
      <c r="AB268" s="131">
        <v>0</v>
      </c>
      <c r="AC268" s="132">
        <v>0</v>
      </c>
      <c r="AD268" s="149"/>
      <c r="AE268" s="153">
        <f t="shared" si="96"/>
        <v>0</v>
      </c>
      <c r="AF268" s="134">
        <f t="shared" si="97"/>
        <v>0</v>
      </c>
      <c r="AG268" s="135">
        <f t="shared" si="98"/>
        <v>0</v>
      </c>
      <c r="AH268" s="167">
        <f t="shared" si="99"/>
        <v>0</v>
      </c>
      <c r="AI268" s="149"/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x14ac:dyDescent="0.25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30">
        <v>0</v>
      </c>
      <c r="G269" s="131">
        <v>0</v>
      </c>
      <c r="H269" s="131">
        <v>0</v>
      </c>
      <c r="I269" s="132">
        <v>0</v>
      </c>
      <c r="J269" s="149"/>
      <c r="K269" s="133">
        <v>0</v>
      </c>
      <c r="L269" s="131">
        <v>0</v>
      </c>
      <c r="M269" s="131">
        <v>0</v>
      </c>
      <c r="N269" s="132">
        <v>0</v>
      </c>
      <c r="O269" s="149"/>
      <c r="P269" s="133">
        <v>0</v>
      </c>
      <c r="Q269" s="131">
        <v>0</v>
      </c>
      <c r="R269" s="131">
        <v>0</v>
      </c>
      <c r="S269" s="132">
        <v>0</v>
      </c>
      <c r="T269" s="149"/>
      <c r="U269" s="133">
        <v>0</v>
      </c>
      <c r="V269" s="131">
        <v>0</v>
      </c>
      <c r="W269" s="131">
        <v>0</v>
      </c>
      <c r="X269" s="132">
        <v>0</v>
      </c>
      <c r="Y269" s="149"/>
      <c r="Z269" s="133">
        <v>0</v>
      </c>
      <c r="AA269" s="131">
        <v>0</v>
      </c>
      <c r="AB269" s="131">
        <v>0</v>
      </c>
      <c r="AC269" s="132">
        <v>0</v>
      </c>
      <c r="AD269" s="149"/>
      <c r="AE269" s="153">
        <f t="shared" si="96"/>
        <v>0</v>
      </c>
      <c r="AF269" s="134">
        <f t="shared" si="97"/>
        <v>0</v>
      </c>
      <c r="AG269" s="135">
        <f t="shared" si="98"/>
        <v>0</v>
      </c>
      <c r="AH269" s="167">
        <f t="shared" si="99"/>
        <v>0</v>
      </c>
      <c r="AI269" s="149"/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x14ac:dyDescent="0.25">
      <c r="A270" s="138" t="s">
        <v>763</v>
      </c>
      <c r="B270" s="131" t="s">
        <v>2047</v>
      </c>
      <c r="C270" s="131" t="s">
        <v>189</v>
      </c>
      <c r="D270" s="131" t="s">
        <v>78</v>
      </c>
      <c r="E270" s="132" t="s">
        <v>1311</v>
      </c>
      <c r="F270" s="130">
        <v>0</v>
      </c>
      <c r="G270" s="131">
        <v>1</v>
      </c>
      <c r="H270" s="131">
        <v>10.7</v>
      </c>
      <c r="I270" s="132">
        <v>221</v>
      </c>
      <c r="J270" s="149"/>
      <c r="K270" s="133">
        <v>0</v>
      </c>
      <c r="L270" s="131">
        <v>0</v>
      </c>
      <c r="M270" s="131">
        <v>0</v>
      </c>
      <c r="N270" s="132">
        <v>0</v>
      </c>
      <c r="O270" s="149"/>
      <c r="P270" s="133">
        <v>0</v>
      </c>
      <c r="Q270" s="131">
        <v>1</v>
      </c>
      <c r="R270" s="131">
        <v>6.2</v>
      </c>
      <c r="S270" s="132">
        <v>292</v>
      </c>
      <c r="T270" s="149"/>
      <c r="U270" s="133">
        <v>0</v>
      </c>
      <c r="V270" s="131">
        <v>0</v>
      </c>
      <c r="W270" s="131">
        <v>0</v>
      </c>
      <c r="X270" s="132">
        <v>20</v>
      </c>
      <c r="Y270" s="149"/>
      <c r="Z270" s="133">
        <v>0</v>
      </c>
      <c r="AA270" s="131">
        <v>3</v>
      </c>
      <c r="AB270" s="131">
        <v>21.4</v>
      </c>
      <c r="AC270" s="132">
        <v>199</v>
      </c>
      <c r="AD270" s="149"/>
      <c r="AE270" s="153">
        <f t="shared" si="96"/>
        <v>0</v>
      </c>
      <c r="AF270" s="134">
        <f t="shared" si="97"/>
        <v>5</v>
      </c>
      <c r="AG270" s="135">
        <f t="shared" si="98"/>
        <v>38.299999999999997</v>
      </c>
      <c r="AH270" s="167">
        <f t="shared" si="99"/>
        <v>732</v>
      </c>
      <c r="AI270" s="149"/>
      <c r="AJ270" s="133">
        <f t="shared" si="100"/>
        <v>221</v>
      </c>
      <c r="AK270" s="131">
        <f t="shared" si="101"/>
        <v>0</v>
      </c>
      <c r="AL270" s="131">
        <f t="shared" si="102"/>
        <v>292</v>
      </c>
      <c r="AM270" s="131">
        <f t="shared" si="103"/>
        <v>20</v>
      </c>
      <c r="AN270" s="136">
        <f t="shared" si="104"/>
        <v>199</v>
      </c>
      <c r="AO270" s="133">
        <f t="shared" si="105"/>
        <v>0</v>
      </c>
      <c r="AP270" s="131">
        <f t="shared" si="106"/>
        <v>0</v>
      </c>
      <c r="AQ270" s="131">
        <f t="shared" si="107"/>
        <v>0</v>
      </c>
      <c r="AR270" s="131">
        <f t="shared" si="108"/>
        <v>0</v>
      </c>
      <c r="AS270" s="136">
        <f t="shared" si="109"/>
        <v>0</v>
      </c>
      <c r="AT270" s="133">
        <f t="shared" si="110"/>
        <v>1</v>
      </c>
      <c r="AU270" s="131">
        <f t="shared" si="111"/>
        <v>0</v>
      </c>
      <c r="AV270" s="131">
        <f t="shared" si="112"/>
        <v>1</v>
      </c>
      <c r="AW270" s="131">
        <f t="shared" si="113"/>
        <v>0</v>
      </c>
      <c r="AX270" s="136">
        <f t="shared" si="114"/>
        <v>3</v>
      </c>
      <c r="AY270" s="133">
        <f t="shared" si="115"/>
        <v>10.7</v>
      </c>
      <c r="AZ270" s="131">
        <f t="shared" si="116"/>
        <v>0</v>
      </c>
      <c r="BA270" s="131">
        <f t="shared" si="117"/>
        <v>6.2</v>
      </c>
      <c r="BB270" s="131">
        <f t="shared" si="118"/>
        <v>0</v>
      </c>
      <c r="BC270" s="132">
        <f t="shared" si="119"/>
        <v>21.4</v>
      </c>
    </row>
    <row r="271" spans="1:55" x14ac:dyDescent="0.25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30">
        <v>0</v>
      </c>
      <c r="G271" s="131">
        <v>0</v>
      </c>
      <c r="H271" s="131">
        <v>0</v>
      </c>
      <c r="I271" s="132">
        <v>20</v>
      </c>
      <c r="J271" s="149"/>
      <c r="K271" s="133">
        <v>0</v>
      </c>
      <c r="L271" s="131">
        <v>0</v>
      </c>
      <c r="M271" s="131">
        <v>0</v>
      </c>
      <c r="N271" s="132">
        <v>20</v>
      </c>
      <c r="O271" s="149"/>
      <c r="P271" s="133">
        <v>1</v>
      </c>
      <c r="Q271" s="131">
        <v>0</v>
      </c>
      <c r="R271" s="131">
        <v>0.9</v>
      </c>
      <c r="S271" s="132">
        <v>248</v>
      </c>
      <c r="T271" s="149"/>
      <c r="U271" s="133">
        <v>0</v>
      </c>
      <c r="V271" s="131">
        <v>0</v>
      </c>
      <c r="W271" s="131">
        <v>0</v>
      </c>
      <c r="X271" s="132">
        <v>0</v>
      </c>
      <c r="Y271" s="149"/>
      <c r="Z271" s="133">
        <v>0</v>
      </c>
      <c r="AA271" s="131">
        <v>0</v>
      </c>
      <c r="AB271" s="131">
        <v>0</v>
      </c>
      <c r="AC271" s="132">
        <v>20</v>
      </c>
      <c r="AD271" s="149"/>
      <c r="AE271" s="153">
        <f t="shared" si="96"/>
        <v>1</v>
      </c>
      <c r="AF271" s="134">
        <f t="shared" si="97"/>
        <v>0</v>
      </c>
      <c r="AG271" s="135">
        <f t="shared" si="98"/>
        <v>0.9</v>
      </c>
      <c r="AH271" s="167">
        <f t="shared" si="99"/>
        <v>308</v>
      </c>
      <c r="AI271" s="149"/>
      <c r="AJ271" s="133">
        <f t="shared" si="100"/>
        <v>20</v>
      </c>
      <c r="AK271" s="131">
        <f t="shared" si="101"/>
        <v>20</v>
      </c>
      <c r="AL271" s="131">
        <f t="shared" si="102"/>
        <v>248</v>
      </c>
      <c r="AM271" s="131">
        <f t="shared" si="103"/>
        <v>0</v>
      </c>
      <c r="AN271" s="136">
        <f t="shared" si="104"/>
        <v>20</v>
      </c>
      <c r="AO271" s="133">
        <f t="shared" si="105"/>
        <v>0</v>
      </c>
      <c r="AP271" s="131">
        <f t="shared" si="106"/>
        <v>0</v>
      </c>
      <c r="AQ271" s="131">
        <f t="shared" si="107"/>
        <v>1</v>
      </c>
      <c r="AR271" s="131">
        <f t="shared" si="108"/>
        <v>0</v>
      </c>
      <c r="AS271" s="136">
        <f t="shared" si="109"/>
        <v>0</v>
      </c>
      <c r="AT271" s="133">
        <f t="shared" si="110"/>
        <v>0</v>
      </c>
      <c r="AU271" s="131">
        <f t="shared" si="111"/>
        <v>0</v>
      </c>
      <c r="AV271" s="131">
        <f t="shared" si="112"/>
        <v>0</v>
      </c>
      <c r="AW271" s="131">
        <f t="shared" si="113"/>
        <v>0</v>
      </c>
      <c r="AX271" s="136">
        <f t="shared" si="114"/>
        <v>0</v>
      </c>
      <c r="AY271" s="133">
        <f t="shared" si="115"/>
        <v>0</v>
      </c>
      <c r="AZ271" s="131">
        <f t="shared" si="116"/>
        <v>0</v>
      </c>
      <c r="BA271" s="131">
        <f t="shared" si="117"/>
        <v>0.9</v>
      </c>
      <c r="BB271" s="131">
        <f t="shared" si="118"/>
        <v>0</v>
      </c>
      <c r="BC271" s="132">
        <f t="shared" si="119"/>
        <v>0</v>
      </c>
    </row>
    <row r="272" spans="1:55" x14ac:dyDescent="0.25">
      <c r="A272" s="138" t="s">
        <v>765</v>
      </c>
      <c r="B272" s="131" t="s">
        <v>2047</v>
      </c>
      <c r="C272" s="131" t="s">
        <v>268</v>
      </c>
      <c r="D272" s="131" t="s">
        <v>355</v>
      </c>
      <c r="E272" s="132" t="s">
        <v>1313</v>
      </c>
      <c r="F272" s="130">
        <v>1</v>
      </c>
      <c r="G272" s="131">
        <v>0</v>
      </c>
      <c r="H272" s="131">
        <v>0.8</v>
      </c>
      <c r="I272" s="132">
        <v>146</v>
      </c>
      <c r="J272" s="149"/>
      <c r="K272" s="133">
        <v>0</v>
      </c>
      <c r="L272" s="131">
        <v>0</v>
      </c>
      <c r="M272" s="131">
        <v>0</v>
      </c>
      <c r="N272" s="132">
        <v>20</v>
      </c>
      <c r="O272" s="149"/>
      <c r="P272" s="133">
        <v>0</v>
      </c>
      <c r="Q272" s="131">
        <v>0</v>
      </c>
      <c r="R272" s="131">
        <v>0</v>
      </c>
      <c r="S272" s="132">
        <v>0</v>
      </c>
      <c r="T272" s="149"/>
      <c r="U272" s="133">
        <v>0</v>
      </c>
      <c r="V272" s="131">
        <v>0</v>
      </c>
      <c r="W272" s="131">
        <v>0</v>
      </c>
      <c r="X272" s="132">
        <v>20</v>
      </c>
      <c r="Y272" s="149"/>
      <c r="Z272" s="133">
        <v>1</v>
      </c>
      <c r="AA272" s="131">
        <v>0</v>
      </c>
      <c r="AB272" s="131">
        <v>0.5</v>
      </c>
      <c r="AC272" s="132">
        <v>120</v>
      </c>
      <c r="AD272" s="149"/>
      <c r="AE272" s="153">
        <f t="shared" si="96"/>
        <v>1</v>
      </c>
      <c r="AF272" s="134">
        <f t="shared" si="97"/>
        <v>0</v>
      </c>
      <c r="AG272" s="135">
        <f t="shared" si="98"/>
        <v>1.3</v>
      </c>
      <c r="AH272" s="167">
        <f t="shared" si="99"/>
        <v>306</v>
      </c>
      <c r="AI272" s="149"/>
      <c r="AJ272" s="133">
        <f t="shared" si="100"/>
        <v>146</v>
      </c>
      <c r="AK272" s="131">
        <f t="shared" si="101"/>
        <v>20</v>
      </c>
      <c r="AL272" s="131">
        <f t="shared" si="102"/>
        <v>0</v>
      </c>
      <c r="AM272" s="131">
        <f t="shared" si="103"/>
        <v>20</v>
      </c>
      <c r="AN272" s="136">
        <f t="shared" si="104"/>
        <v>120</v>
      </c>
      <c r="AO272" s="133">
        <f t="shared" si="105"/>
        <v>1</v>
      </c>
      <c r="AP272" s="131">
        <f t="shared" si="106"/>
        <v>0</v>
      </c>
      <c r="AQ272" s="131">
        <f t="shared" si="107"/>
        <v>0</v>
      </c>
      <c r="AR272" s="131">
        <f t="shared" si="108"/>
        <v>0</v>
      </c>
      <c r="AS272" s="136">
        <f t="shared" si="109"/>
        <v>0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0.8</v>
      </c>
      <c r="AZ272" s="131">
        <f t="shared" si="116"/>
        <v>0</v>
      </c>
      <c r="BA272" s="131">
        <f t="shared" si="117"/>
        <v>0</v>
      </c>
      <c r="BB272" s="131">
        <f t="shared" si="118"/>
        <v>0</v>
      </c>
      <c r="BC272" s="132">
        <f t="shared" si="119"/>
        <v>0.5</v>
      </c>
    </row>
    <row r="273" spans="1:55" x14ac:dyDescent="0.25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30">
        <v>0</v>
      </c>
      <c r="G273" s="131">
        <v>0</v>
      </c>
      <c r="H273" s="131">
        <v>0</v>
      </c>
      <c r="I273" s="132">
        <v>0</v>
      </c>
      <c r="J273" s="149"/>
      <c r="K273" s="133">
        <v>0</v>
      </c>
      <c r="L273" s="131">
        <v>0</v>
      </c>
      <c r="M273" s="131">
        <v>0</v>
      </c>
      <c r="N273" s="132">
        <v>0</v>
      </c>
      <c r="O273" s="149"/>
      <c r="P273" s="133">
        <v>0</v>
      </c>
      <c r="Q273" s="131">
        <v>0</v>
      </c>
      <c r="R273" s="131">
        <v>0</v>
      </c>
      <c r="S273" s="132">
        <v>0</v>
      </c>
      <c r="T273" s="149"/>
      <c r="U273" s="133">
        <v>0</v>
      </c>
      <c r="V273" s="131">
        <v>0</v>
      </c>
      <c r="W273" s="131">
        <v>0</v>
      </c>
      <c r="X273" s="132">
        <v>20</v>
      </c>
      <c r="Y273" s="149"/>
      <c r="Z273" s="133">
        <v>0</v>
      </c>
      <c r="AA273" s="131">
        <v>0</v>
      </c>
      <c r="AB273" s="131">
        <v>0</v>
      </c>
      <c r="AC273" s="132">
        <v>0</v>
      </c>
      <c r="AD273" s="149"/>
      <c r="AE273" s="153">
        <f t="shared" si="96"/>
        <v>0</v>
      </c>
      <c r="AF273" s="134">
        <f t="shared" si="97"/>
        <v>0</v>
      </c>
      <c r="AG273" s="135">
        <f t="shared" si="98"/>
        <v>0</v>
      </c>
      <c r="AH273" s="167">
        <f t="shared" si="99"/>
        <v>20</v>
      </c>
      <c r="AI273" s="149"/>
      <c r="AJ273" s="133">
        <f t="shared" si="100"/>
        <v>0</v>
      </c>
      <c r="AK273" s="131">
        <f t="shared" si="101"/>
        <v>0</v>
      </c>
      <c r="AL273" s="131">
        <f t="shared" si="102"/>
        <v>0</v>
      </c>
      <c r="AM273" s="131">
        <f t="shared" si="103"/>
        <v>20</v>
      </c>
      <c r="AN273" s="136">
        <f t="shared" si="104"/>
        <v>0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0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0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0</v>
      </c>
    </row>
    <row r="274" spans="1:55" x14ac:dyDescent="0.25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30">
        <v>0</v>
      </c>
      <c r="G274" s="131">
        <v>0</v>
      </c>
      <c r="H274" s="131">
        <v>0</v>
      </c>
      <c r="I274" s="132">
        <v>0</v>
      </c>
      <c r="J274" s="149"/>
      <c r="K274" s="133">
        <v>0</v>
      </c>
      <c r="L274" s="131">
        <v>0</v>
      </c>
      <c r="M274" s="131">
        <v>0</v>
      </c>
      <c r="N274" s="132">
        <v>0</v>
      </c>
      <c r="O274" s="149"/>
      <c r="P274" s="133">
        <v>0</v>
      </c>
      <c r="Q274" s="131">
        <v>0</v>
      </c>
      <c r="R274" s="131">
        <v>0</v>
      </c>
      <c r="S274" s="132">
        <v>0</v>
      </c>
      <c r="T274" s="149"/>
      <c r="U274" s="133">
        <v>0</v>
      </c>
      <c r="V274" s="131">
        <v>0</v>
      </c>
      <c r="W274" s="131">
        <v>0</v>
      </c>
      <c r="X274" s="132">
        <v>0</v>
      </c>
      <c r="Y274" s="149"/>
      <c r="Z274" s="133">
        <v>0</v>
      </c>
      <c r="AA274" s="131">
        <v>0</v>
      </c>
      <c r="AB274" s="131">
        <v>0</v>
      </c>
      <c r="AC274" s="132">
        <v>0</v>
      </c>
      <c r="AD274" s="149"/>
      <c r="AE274" s="153">
        <f t="shared" si="96"/>
        <v>0</v>
      </c>
      <c r="AF274" s="134">
        <f t="shared" si="97"/>
        <v>0</v>
      </c>
      <c r="AG274" s="135">
        <f t="shared" si="98"/>
        <v>0</v>
      </c>
      <c r="AH274" s="167">
        <f t="shared" si="99"/>
        <v>0</v>
      </c>
      <c r="AI274" s="149"/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x14ac:dyDescent="0.25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30">
        <v>0</v>
      </c>
      <c r="G275" s="131">
        <v>0</v>
      </c>
      <c r="H275" s="131">
        <v>0</v>
      </c>
      <c r="I275" s="132">
        <v>0</v>
      </c>
      <c r="J275" s="149"/>
      <c r="K275" s="133">
        <v>0</v>
      </c>
      <c r="L275" s="131">
        <v>0</v>
      </c>
      <c r="M275" s="131">
        <v>0</v>
      </c>
      <c r="N275" s="132">
        <v>0</v>
      </c>
      <c r="O275" s="149"/>
      <c r="P275" s="133">
        <v>0</v>
      </c>
      <c r="Q275" s="131">
        <v>0</v>
      </c>
      <c r="R275" s="131">
        <v>0</v>
      </c>
      <c r="S275" s="132">
        <v>0</v>
      </c>
      <c r="T275" s="149"/>
      <c r="U275" s="133">
        <v>0</v>
      </c>
      <c r="V275" s="131">
        <v>0</v>
      </c>
      <c r="W275" s="131">
        <v>0</v>
      </c>
      <c r="X275" s="132">
        <v>0</v>
      </c>
      <c r="Y275" s="149"/>
      <c r="Z275" s="133">
        <v>0</v>
      </c>
      <c r="AA275" s="131">
        <v>0</v>
      </c>
      <c r="AB275" s="131">
        <v>0</v>
      </c>
      <c r="AC275" s="132">
        <v>0</v>
      </c>
      <c r="AD275" s="149"/>
      <c r="AE275" s="153">
        <f t="shared" si="96"/>
        <v>0</v>
      </c>
      <c r="AF275" s="134">
        <f t="shared" si="97"/>
        <v>0</v>
      </c>
      <c r="AG275" s="135">
        <f t="shared" si="98"/>
        <v>0</v>
      </c>
      <c r="AH275" s="167">
        <f t="shared" si="99"/>
        <v>0</v>
      </c>
      <c r="AI275" s="149"/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x14ac:dyDescent="0.25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30">
        <v>0</v>
      </c>
      <c r="G276" s="131">
        <v>0</v>
      </c>
      <c r="H276" s="131">
        <v>0</v>
      </c>
      <c r="I276" s="132">
        <v>0</v>
      </c>
      <c r="J276" s="149"/>
      <c r="K276" s="133">
        <v>0</v>
      </c>
      <c r="L276" s="131">
        <v>0</v>
      </c>
      <c r="M276" s="131">
        <v>0</v>
      </c>
      <c r="N276" s="132">
        <v>0</v>
      </c>
      <c r="O276" s="149"/>
      <c r="P276" s="133">
        <v>0</v>
      </c>
      <c r="Q276" s="131">
        <v>0</v>
      </c>
      <c r="R276" s="131">
        <v>0</v>
      </c>
      <c r="S276" s="132">
        <v>0</v>
      </c>
      <c r="T276" s="149"/>
      <c r="U276" s="133">
        <v>0</v>
      </c>
      <c r="V276" s="131">
        <v>0</v>
      </c>
      <c r="W276" s="131">
        <v>0</v>
      </c>
      <c r="X276" s="132">
        <v>0</v>
      </c>
      <c r="Y276" s="149"/>
      <c r="Z276" s="133">
        <v>0</v>
      </c>
      <c r="AA276" s="131">
        <v>0</v>
      </c>
      <c r="AB276" s="131">
        <v>0</v>
      </c>
      <c r="AC276" s="132">
        <v>0</v>
      </c>
      <c r="AD276" s="149"/>
      <c r="AE276" s="153">
        <f t="shared" si="96"/>
        <v>0</v>
      </c>
      <c r="AF276" s="134">
        <f t="shared" si="97"/>
        <v>0</v>
      </c>
      <c r="AG276" s="135">
        <f t="shared" si="98"/>
        <v>0</v>
      </c>
      <c r="AH276" s="167">
        <f t="shared" si="99"/>
        <v>0</v>
      </c>
      <c r="AI276" s="149"/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x14ac:dyDescent="0.25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30">
        <v>0</v>
      </c>
      <c r="G277" s="131">
        <v>0</v>
      </c>
      <c r="H277" s="131">
        <v>0</v>
      </c>
      <c r="I277" s="132">
        <v>0</v>
      </c>
      <c r="J277" s="149"/>
      <c r="K277" s="133">
        <v>0</v>
      </c>
      <c r="L277" s="131">
        <v>0</v>
      </c>
      <c r="M277" s="131">
        <v>0</v>
      </c>
      <c r="N277" s="132">
        <v>0</v>
      </c>
      <c r="O277" s="149"/>
      <c r="P277" s="133">
        <v>0</v>
      </c>
      <c r="Q277" s="131">
        <v>0</v>
      </c>
      <c r="R277" s="131">
        <v>0</v>
      </c>
      <c r="S277" s="132">
        <v>0</v>
      </c>
      <c r="T277" s="149"/>
      <c r="U277" s="133">
        <v>0</v>
      </c>
      <c r="V277" s="131">
        <v>0</v>
      </c>
      <c r="W277" s="131">
        <v>0</v>
      </c>
      <c r="X277" s="132">
        <v>0</v>
      </c>
      <c r="Y277" s="149"/>
      <c r="Z277" s="133">
        <v>0</v>
      </c>
      <c r="AA277" s="131">
        <v>0</v>
      </c>
      <c r="AB277" s="131">
        <v>0</v>
      </c>
      <c r="AC277" s="132">
        <v>0</v>
      </c>
      <c r="AD277" s="149"/>
      <c r="AE277" s="153">
        <f t="shared" si="96"/>
        <v>0</v>
      </c>
      <c r="AF277" s="134">
        <f t="shared" si="97"/>
        <v>0</v>
      </c>
      <c r="AG277" s="135">
        <f t="shared" si="98"/>
        <v>0</v>
      </c>
      <c r="AH277" s="167">
        <f t="shared" si="99"/>
        <v>0</v>
      </c>
      <c r="AI277" s="149"/>
      <c r="AJ277" s="133">
        <f t="shared" si="100"/>
        <v>0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0</v>
      </c>
      <c r="AO277" s="133">
        <f t="shared" si="105"/>
        <v>0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0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0</v>
      </c>
      <c r="AY277" s="133">
        <f t="shared" si="115"/>
        <v>0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0</v>
      </c>
    </row>
    <row r="278" spans="1:55" x14ac:dyDescent="0.25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30">
        <v>0</v>
      </c>
      <c r="G278" s="131">
        <v>0</v>
      </c>
      <c r="H278" s="131">
        <v>0</v>
      </c>
      <c r="I278" s="132">
        <v>0</v>
      </c>
      <c r="J278" s="149"/>
      <c r="K278" s="133">
        <v>0</v>
      </c>
      <c r="L278" s="131">
        <v>0</v>
      </c>
      <c r="M278" s="131">
        <v>0</v>
      </c>
      <c r="N278" s="132">
        <v>0</v>
      </c>
      <c r="O278" s="149"/>
      <c r="P278" s="133">
        <v>0</v>
      </c>
      <c r="Q278" s="131">
        <v>0</v>
      </c>
      <c r="R278" s="131">
        <v>0</v>
      </c>
      <c r="S278" s="132">
        <v>0</v>
      </c>
      <c r="T278" s="149"/>
      <c r="U278" s="133">
        <v>0</v>
      </c>
      <c r="V278" s="131">
        <v>0</v>
      </c>
      <c r="W278" s="131">
        <v>0</v>
      </c>
      <c r="X278" s="132">
        <v>0</v>
      </c>
      <c r="Y278" s="149"/>
      <c r="Z278" s="133">
        <v>0</v>
      </c>
      <c r="AA278" s="131">
        <v>0</v>
      </c>
      <c r="AB278" s="131">
        <v>0</v>
      </c>
      <c r="AC278" s="132">
        <v>0</v>
      </c>
      <c r="AD278" s="149"/>
      <c r="AE278" s="153">
        <f t="shared" si="96"/>
        <v>0</v>
      </c>
      <c r="AF278" s="134">
        <f t="shared" si="97"/>
        <v>0</v>
      </c>
      <c r="AG278" s="135">
        <f t="shared" si="98"/>
        <v>0</v>
      </c>
      <c r="AH278" s="167">
        <f t="shared" si="99"/>
        <v>0</v>
      </c>
      <c r="AI278" s="149"/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x14ac:dyDescent="0.25">
      <c r="A279" s="138" t="s">
        <v>772</v>
      </c>
      <c r="B279" s="131" t="s">
        <v>1433</v>
      </c>
      <c r="C279" s="131" t="s">
        <v>90</v>
      </c>
      <c r="D279" s="131" t="s">
        <v>382</v>
      </c>
      <c r="E279" s="132" t="s">
        <v>1955</v>
      </c>
      <c r="F279" s="130">
        <v>0</v>
      </c>
      <c r="G279" s="131">
        <v>0</v>
      </c>
      <c r="H279" s="131">
        <v>0</v>
      </c>
      <c r="I279" s="132">
        <v>0</v>
      </c>
      <c r="J279" s="149"/>
      <c r="K279" s="133">
        <v>0</v>
      </c>
      <c r="L279" s="131">
        <v>0</v>
      </c>
      <c r="M279" s="131">
        <v>0</v>
      </c>
      <c r="N279" s="132">
        <v>0</v>
      </c>
      <c r="O279" s="149"/>
      <c r="P279" s="133">
        <v>0</v>
      </c>
      <c r="Q279" s="131">
        <v>0</v>
      </c>
      <c r="R279" s="131">
        <v>0</v>
      </c>
      <c r="S279" s="132">
        <v>0</v>
      </c>
      <c r="T279" s="149"/>
      <c r="U279" s="133">
        <v>0</v>
      </c>
      <c r="V279" s="131">
        <v>0</v>
      </c>
      <c r="W279" s="131">
        <v>0</v>
      </c>
      <c r="X279" s="132">
        <v>0</v>
      </c>
      <c r="Y279" s="149"/>
      <c r="Z279" s="133">
        <v>0</v>
      </c>
      <c r="AA279" s="131">
        <v>0</v>
      </c>
      <c r="AB279" s="131">
        <v>0</v>
      </c>
      <c r="AC279" s="132">
        <v>0</v>
      </c>
      <c r="AD279" s="149"/>
      <c r="AE279" s="153">
        <f t="shared" si="96"/>
        <v>0</v>
      </c>
      <c r="AF279" s="134">
        <f t="shared" si="97"/>
        <v>0</v>
      </c>
      <c r="AG279" s="135">
        <f t="shared" si="98"/>
        <v>0</v>
      </c>
      <c r="AH279" s="167">
        <f t="shared" si="99"/>
        <v>0</v>
      </c>
      <c r="AI279" s="149"/>
      <c r="AJ279" s="133">
        <f t="shared" si="100"/>
        <v>0</v>
      </c>
      <c r="AK279" s="131">
        <f t="shared" si="101"/>
        <v>0</v>
      </c>
      <c r="AL279" s="131">
        <f t="shared" si="102"/>
        <v>0</v>
      </c>
      <c r="AM279" s="131">
        <f t="shared" si="103"/>
        <v>0</v>
      </c>
      <c r="AN279" s="136">
        <f t="shared" si="104"/>
        <v>0</v>
      </c>
      <c r="AO279" s="133">
        <f t="shared" si="105"/>
        <v>0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0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0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x14ac:dyDescent="0.25">
      <c r="A280" s="138" t="s">
        <v>773</v>
      </c>
      <c r="B280" s="131" t="s">
        <v>1392</v>
      </c>
      <c r="C280" s="131" t="s">
        <v>1948</v>
      </c>
      <c r="D280" s="131" t="s">
        <v>1949</v>
      </c>
      <c r="E280" s="132" t="s">
        <v>1314</v>
      </c>
      <c r="F280" s="130">
        <v>0</v>
      </c>
      <c r="G280" s="131">
        <v>0</v>
      </c>
      <c r="H280" s="131">
        <v>0</v>
      </c>
      <c r="I280" s="132">
        <v>0</v>
      </c>
      <c r="J280" s="149"/>
      <c r="K280" s="133">
        <v>0</v>
      </c>
      <c r="L280" s="131">
        <v>0</v>
      </c>
      <c r="M280" s="131">
        <v>0</v>
      </c>
      <c r="N280" s="132">
        <v>0</v>
      </c>
      <c r="O280" s="149"/>
      <c r="P280" s="133">
        <v>0</v>
      </c>
      <c r="Q280" s="131">
        <v>0</v>
      </c>
      <c r="R280" s="131">
        <v>0</v>
      </c>
      <c r="S280" s="132">
        <v>20</v>
      </c>
      <c r="T280" s="149"/>
      <c r="U280" s="133">
        <v>0</v>
      </c>
      <c r="V280" s="131">
        <v>0</v>
      </c>
      <c r="W280" s="131">
        <v>0</v>
      </c>
      <c r="X280" s="132">
        <v>20</v>
      </c>
      <c r="Y280" s="149"/>
      <c r="Z280" s="133">
        <v>0</v>
      </c>
      <c r="AA280" s="131">
        <v>1</v>
      </c>
      <c r="AB280" s="131">
        <v>18.600000000000001</v>
      </c>
      <c r="AC280" s="132">
        <v>190</v>
      </c>
      <c r="AD280" s="149"/>
      <c r="AE280" s="153">
        <f t="shared" si="96"/>
        <v>0</v>
      </c>
      <c r="AF280" s="134">
        <f t="shared" si="97"/>
        <v>1</v>
      </c>
      <c r="AG280" s="135">
        <f t="shared" si="98"/>
        <v>18.600000000000001</v>
      </c>
      <c r="AH280" s="167">
        <f t="shared" si="99"/>
        <v>230</v>
      </c>
      <c r="AI280" s="149"/>
      <c r="AJ280" s="133">
        <f t="shared" si="100"/>
        <v>0</v>
      </c>
      <c r="AK280" s="131">
        <f t="shared" si="101"/>
        <v>0</v>
      </c>
      <c r="AL280" s="131">
        <f t="shared" si="102"/>
        <v>20</v>
      </c>
      <c r="AM280" s="131">
        <f t="shared" si="103"/>
        <v>20</v>
      </c>
      <c r="AN280" s="136">
        <f t="shared" si="104"/>
        <v>190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0</v>
      </c>
      <c r="AU280" s="131">
        <f t="shared" si="111"/>
        <v>0</v>
      </c>
      <c r="AV280" s="131">
        <f t="shared" si="112"/>
        <v>0</v>
      </c>
      <c r="AW280" s="131">
        <f t="shared" si="113"/>
        <v>0</v>
      </c>
      <c r="AX280" s="136">
        <f t="shared" si="114"/>
        <v>1</v>
      </c>
      <c r="AY280" s="133">
        <f t="shared" si="115"/>
        <v>0</v>
      </c>
      <c r="AZ280" s="131">
        <f t="shared" si="116"/>
        <v>0</v>
      </c>
      <c r="BA280" s="131">
        <f t="shared" si="117"/>
        <v>0</v>
      </c>
      <c r="BB280" s="131">
        <f t="shared" si="118"/>
        <v>0</v>
      </c>
      <c r="BC280" s="132">
        <f t="shared" si="119"/>
        <v>18.600000000000001</v>
      </c>
    </row>
    <row r="281" spans="1:55" x14ac:dyDescent="0.25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30">
        <v>0</v>
      </c>
      <c r="G281" s="131">
        <v>2</v>
      </c>
      <c r="H281" s="131">
        <v>17.100000000000001</v>
      </c>
      <c r="I281" s="132">
        <v>248</v>
      </c>
      <c r="J281" s="149"/>
      <c r="K281" s="133">
        <v>0</v>
      </c>
      <c r="L281" s="131">
        <v>0</v>
      </c>
      <c r="M281" s="131">
        <v>0</v>
      </c>
      <c r="N281" s="132">
        <v>0</v>
      </c>
      <c r="O281" s="149"/>
      <c r="P281" s="133">
        <v>0</v>
      </c>
      <c r="Q281" s="131">
        <v>0</v>
      </c>
      <c r="R281" s="131">
        <v>0</v>
      </c>
      <c r="S281" s="132">
        <v>0</v>
      </c>
      <c r="T281" s="149"/>
      <c r="U281" s="133">
        <v>0</v>
      </c>
      <c r="V281" s="131">
        <v>0</v>
      </c>
      <c r="W281" s="131">
        <v>0</v>
      </c>
      <c r="X281" s="132">
        <v>20</v>
      </c>
      <c r="Y281" s="149"/>
      <c r="Z281" s="133">
        <v>0</v>
      </c>
      <c r="AA281" s="131">
        <v>0</v>
      </c>
      <c r="AB281" s="131">
        <v>0</v>
      </c>
      <c r="AC281" s="132">
        <v>0</v>
      </c>
      <c r="AD281" s="149"/>
      <c r="AE281" s="153">
        <f t="shared" si="96"/>
        <v>0</v>
      </c>
      <c r="AF281" s="134">
        <f t="shared" si="97"/>
        <v>2</v>
      </c>
      <c r="AG281" s="135">
        <f t="shared" si="98"/>
        <v>17.100000000000001</v>
      </c>
      <c r="AH281" s="167">
        <f t="shared" si="99"/>
        <v>268</v>
      </c>
      <c r="AI281" s="149"/>
      <c r="AJ281" s="133">
        <f t="shared" si="100"/>
        <v>248</v>
      </c>
      <c r="AK281" s="131">
        <f t="shared" si="101"/>
        <v>0</v>
      </c>
      <c r="AL281" s="131">
        <f t="shared" si="102"/>
        <v>0</v>
      </c>
      <c r="AM281" s="131">
        <f t="shared" si="103"/>
        <v>20</v>
      </c>
      <c r="AN281" s="136">
        <f t="shared" si="104"/>
        <v>0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2</v>
      </c>
      <c r="AU281" s="131">
        <f t="shared" si="111"/>
        <v>0</v>
      </c>
      <c r="AV281" s="131">
        <f t="shared" si="112"/>
        <v>0</v>
      </c>
      <c r="AW281" s="131">
        <f t="shared" si="113"/>
        <v>0</v>
      </c>
      <c r="AX281" s="136">
        <f t="shared" si="114"/>
        <v>0</v>
      </c>
      <c r="AY281" s="133">
        <f t="shared" si="115"/>
        <v>17.100000000000001</v>
      </c>
      <c r="AZ281" s="131">
        <f t="shared" si="116"/>
        <v>0</v>
      </c>
      <c r="BA281" s="131">
        <f t="shared" si="117"/>
        <v>0</v>
      </c>
      <c r="BB281" s="131">
        <f t="shared" si="118"/>
        <v>0</v>
      </c>
      <c r="BC281" s="132">
        <f t="shared" si="119"/>
        <v>0</v>
      </c>
    </row>
    <row r="282" spans="1:55" x14ac:dyDescent="0.25">
      <c r="A282" s="138" t="s">
        <v>1053</v>
      </c>
      <c r="B282" s="131" t="s">
        <v>2047</v>
      </c>
      <c r="C282" s="131" t="s">
        <v>2134</v>
      </c>
      <c r="D282" s="131" t="s">
        <v>2135</v>
      </c>
      <c r="E282" s="132" t="s">
        <v>2026</v>
      </c>
      <c r="F282" s="130">
        <v>0</v>
      </c>
      <c r="G282" s="131">
        <v>0</v>
      </c>
      <c r="H282" s="131">
        <v>0</v>
      </c>
      <c r="I282" s="132">
        <v>0</v>
      </c>
      <c r="J282" s="149"/>
      <c r="K282" s="133">
        <v>0</v>
      </c>
      <c r="L282" s="131">
        <v>0</v>
      </c>
      <c r="M282" s="131">
        <v>0</v>
      </c>
      <c r="N282" s="132">
        <v>0</v>
      </c>
      <c r="O282" s="149"/>
      <c r="P282" s="133">
        <v>0</v>
      </c>
      <c r="Q282" s="131">
        <v>0</v>
      </c>
      <c r="R282" s="131">
        <v>0</v>
      </c>
      <c r="S282" s="132">
        <v>0</v>
      </c>
      <c r="T282" s="149"/>
      <c r="U282" s="133">
        <v>0</v>
      </c>
      <c r="V282" s="131">
        <v>0</v>
      </c>
      <c r="W282" s="131">
        <v>0</v>
      </c>
      <c r="X282" s="132">
        <v>20</v>
      </c>
      <c r="Y282" s="149"/>
      <c r="Z282" s="133">
        <v>0</v>
      </c>
      <c r="AA282" s="131">
        <v>0</v>
      </c>
      <c r="AB282" s="131">
        <v>0</v>
      </c>
      <c r="AC282" s="132">
        <v>0</v>
      </c>
      <c r="AD282" s="149"/>
      <c r="AE282" s="153">
        <f t="shared" si="96"/>
        <v>0</v>
      </c>
      <c r="AF282" s="134">
        <f t="shared" si="97"/>
        <v>0</v>
      </c>
      <c r="AG282" s="135">
        <f t="shared" si="98"/>
        <v>0</v>
      </c>
      <c r="AH282" s="167">
        <f t="shared" si="99"/>
        <v>20</v>
      </c>
      <c r="AI282" s="149"/>
      <c r="AJ282" s="133">
        <f t="shared" si="100"/>
        <v>0</v>
      </c>
      <c r="AK282" s="131">
        <f t="shared" si="101"/>
        <v>0</v>
      </c>
      <c r="AL282" s="131">
        <f t="shared" si="102"/>
        <v>0</v>
      </c>
      <c r="AM282" s="131">
        <f t="shared" si="103"/>
        <v>20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0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0</v>
      </c>
      <c r="BB282" s="131">
        <f t="shared" si="118"/>
        <v>0</v>
      </c>
      <c r="BC282" s="132">
        <f t="shared" si="119"/>
        <v>0</v>
      </c>
    </row>
    <row r="283" spans="1:55" x14ac:dyDescent="0.25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30">
        <v>0</v>
      </c>
      <c r="G283" s="131">
        <v>0</v>
      </c>
      <c r="H283" s="131">
        <v>0</v>
      </c>
      <c r="I283" s="132">
        <v>0</v>
      </c>
      <c r="J283" s="149"/>
      <c r="K283" s="133">
        <v>0</v>
      </c>
      <c r="L283" s="131">
        <v>0</v>
      </c>
      <c r="M283" s="131">
        <v>0</v>
      </c>
      <c r="N283" s="132">
        <v>0</v>
      </c>
      <c r="O283" s="149"/>
      <c r="P283" s="133">
        <v>0</v>
      </c>
      <c r="Q283" s="131">
        <v>0</v>
      </c>
      <c r="R283" s="131">
        <v>0</v>
      </c>
      <c r="S283" s="132">
        <v>0</v>
      </c>
      <c r="T283" s="149"/>
      <c r="U283" s="133">
        <v>0</v>
      </c>
      <c r="V283" s="131">
        <v>0</v>
      </c>
      <c r="W283" s="131">
        <v>0</v>
      </c>
      <c r="X283" s="132">
        <v>0</v>
      </c>
      <c r="Y283" s="149"/>
      <c r="Z283" s="133">
        <v>0</v>
      </c>
      <c r="AA283" s="131">
        <v>0</v>
      </c>
      <c r="AB283" s="131">
        <v>0</v>
      </c>
      <c r="AC283" s="132">
        <v>0</v>
      </c>
      <c r="AD283" s="149"/>
      <c r="AE283" s="153">
        <f t="shared" si="96"/>
        <v>0</v>
      </c>
      <c r="AF283" s="134">
        <f t="shared" si="97"/>
        <v>0</v>
      </c>
      <c r="AG283" s="135">
        <f t="shared" si="98"/>
        <v>0</v>
      </c>
      <c r="AH283" s="167">
        <f t="shared" si="99"/>
        <v>0</v>
      </c>
      <c r="AI283" s="149"/>
      <c r="AJ283" s="133">
        <f t="shared" si="100"/>
        <v>0</v>
      </c>
      <c r="AK283" s="131">
        <f t="shared" si="101"/>
        <v>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x14ac:dyDescent="0.25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30">
        <v>0</v>
      </c>
      <c r="G284" s="131">
        <v>0</v>
      </c>
      <c r="H284" s="131">
        <v>0</v>
      </c>
      <c r="I284" s="132">
        <v>0</v>
      </c>
      <c r="J284" s="149"/>
      <c r="K284" s="133">
        <v>0</v>
      </c>
      <c r="L284" s="131">
        <v>0</v>
      </c>
      <c r="M284" s="131">
        <v>0</v>
      </c>
      <c r="N284" s="132">
        <v>0</v>
      </c>
      <c r="O284" s="149"/>
      <c r="P284" s="133">
        <v>0</v>
      </c>
      <c r="Q284" s="131">
        <v>0</v>
      </c>
      <c r="R284" s="131">
        <v>0</v>
      </c>
      <c r="S284" s="132">
        <v>0</v>
      </c>
      <c r="T284" s="149"/>
      <c r="U284" s="133">
        <v>0</v>
      </c>
      <c r="V284" s="131">
        <v>0</v>
      </c>
      <c r="W284" s="131">
        <v>0</v>
      </c>
      <c r="X284" s="132">
        <v>0</v>
      </c>
      <c r="Y284" s="149"/>
      <c r="Z284" s="133">
        <v>0</v>
      </c>
      <c r="AA284" s="131">
        <v>0</v>
      </c>
      <c r="AB284" s="131">
        <v>0</v>
      </c>
      <c r="AC284" s="132">
        <v>0</v>
      </c>
      <c r="AD284" s="149"/>
      <c r="AE284" s="153">
        <f t="shared" si="96"/>
        <v>0</v>
      </c>
      <c r="AF284" s="134">
        <f t="shared" si="97"/>
        <v>0</v>
      </c>
      <c r="AG284" s="135">
        <f t="shared" si="98"/>
        <v>0</v>
      </c>
      <c r="AH284" s="167">
        <f t="shared" si="99"/>
        <v>0</v>
      </c>
      <c r="AI284" s="149"/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x14ac:dyDescent="0.25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1312</v>
      </c>
      <c r="F285" s="130">
        <v>0</v>
      </c>
      <c r="G285" s="131">
        <v>0</v>
      </c>
      <c r="H285" s="131">
        <v>0</v>
      </c>
      <c r="I285" s="132">
        <v>20</v>
      </c>
      <c r="J285" s="149"/>
      <c r="K285" s="133">
        <v>0</v>
      </c>
      <c r="L285" s="131">
        <v>1</v>
      </c>
      <c r="M285" s="131">
        <v>5</v>
      </c>
      <c r="N285" s="132">
        <v>259</v>
      </c>
      <c r="O285" s="149"/>
      <c r="P285" s="133">
        <v>0</v>
      </c>
      <c r="Q285" s="131">
        <v>0</v>
      </c>
      <c r="R285" s="131">
        <v>0</v>
      </c>
      <c r="S285" s="132">
        <v>0</v>
      </c>
      <c r="T285" s="149"/>
      <c r="U285" s="133">
        <v>0</v>
      </c>
      <c r="V285" s="131">
        <v>1</v>
      </c>
      <c r="W285" s="131">
        <v>15.1</v>
      </c>
      <c r="X285" s="132">
        <v>276</v>
      </c>
      <c r="Y285" s="149"/>
      <c r="Z285" s="133">
        <v>0</v>
      </c>
      <c r="AA285" s="131">
        <v>3</v>
      </c>
      <c r="AB285" s="131">
        <v>33.799999999999997</v>
      </c>
      <c r="AC285" s="132">
        <v>232</v>
      </c>
      <c r="AD285" s="149"/>
      <c r="AE285" s="153">
        <f t="shared" si="96"/>
        <v>0</v>
      </c>
      <c r="AF285" s="134">
        <f t="shared" si="97"/>
        <v>5</v>
      </c>
      <c r="AG285" s="135">
        <f t="shared" si="98"/>
        <v>53.9</v>
      </c>
      <c r="AH285" s="167">
        <f t="shared" si="99"/>
        <v>787</v>
      </c>
      <c r="AI285" s="149"/>
      <c r="AJ285" s="133">
        <f t="shared" si="100"/>
        <v>20</v>
      </c>
      <c r="AK285" s="131">
        <f t="shared" si="101"/>
        <v>259</v>
      </c>
      <c r="AL285" s="131">
        <f t="shared" si="102"/>
        <v>0</v>
      </c>
      <c r="AM285" s="131">
        <f t="shared" si="103"/>
        <v>276</v>
      </c>
      <c r="AN285" s="136">
        <f t="shared" si="104"/>
        <v>232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0</v>
      </c>
      <c r="AU285" s="131">
        <f t="shared" si="111"/>
        <v>1</v>
      </c>
      <c r="AV285" s="131">
        <f t="shared" si="112"/>
        <v>0</v>
      </c>
      <c r="AW285" s="131">
        <f t="shared" si="113"/>
        <v>1</v>
      </c>
      <c r="AX285" s="136">
        <f t="shared" si="114"/>
        <v>3</v>
      </c>
      <c r="AY285" s="133">
        <f t="shared" si="115"/>
        <v>0</v>
      </c>
      <c r="AZ285" s="131">
        <f t="shared" si="116"/>
        <v>5</v>
      </c>
      <c r="BA285" s="131">
        <f t="shared" si="117"/>
        <v>0</v>
      </c>
      <c r="BB285" s="131">
        <f t="shared" si="118"/>
        <v>15.1</v>
      </c>
      <c r="BC285" s="132">
        <f t="shared" si="119"/>
        <v>33.799999999999997</v>
      </c>
    </row>
    <row r="286" spans="1:55" x14ac:dyDescent="0.25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30">
        <v>0</v>
      </c>
      <c r="G286" s="131">
        <v>0</v>
      </c>
      <c r="H286" s="131">
        <v>0</v>
      </c>
      <c r="I286" s="132">
        <v>0</v>
      </c>
      <c r="J286" s="149"/>
      <c r="K286" s="133">
        <v>0</v>
      </c>
      <c r="L286" s="131">
        <v>0</v>
      </c>
      <c r="M286" s="131">
        <v>0</v>
      </c>
      <c r="N286" s="132">
        <v>0</v>
      </c>
      <c r="O286" s="149"/>
      <c r="P286" s="133">
        <v>0</v>
      </c>
      <c r="Q286" s="131">
        <v>0</v>
      </c>
      <c r="R286" s="131">
        <v>0</v>
      </c>
      <c r="S286" s="132">
        <v>0</v>
      </c>
      <c r="T286" s="149"/>
      <c r="U286" s="133">
        <v>0</v>
      </c>
      <c r="V286" s="131">
        <v>0</v>
      </c>
      <c r="W286" s="131">
        <v>0</v>
      </c>
      <c r="X286" s="132">
        <v>0</v>
      </c>
      <c r="Y286" s="149"/>
      <c r="Z286" s="133">
        <v>0</v>
      </c>
      <c r="AA286" s="131">
        <v>0</v>
      </c>
      <c r="AB286" s="131">
        <v>0</v>
      </c>
      <c r="AC286" s="132">
        <v>0</v>
      </c>
      <c r="AD286" s="149"/>
      <c r="AE286" s="153">
        <f t="shared" si="96"/>
        <v>0</v>
      </c>
      <c r="AF286" s="134">
        <f t="shared" si="97"/>
        <v>0</v>
      </c>
      <c r="AG286" s="135">
        <f t="shared" si="98"/>
        <v>0</v>
      </c>
      <c r="AH286" s="167">
        <f t="shared" si="99"/>
        <v>0</v>
      </c>
      <c r="AI286" s="149"/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x14ac:dyDescent="0.25">
      <c r="A287" s="138" t="s">
        <v>779</v>
      </c>
      <c r="B287" s="131" t="s">
        <v>49</v>
      </c>
      <c r="C287" s="131" t="s">
        <v>1967</v>
      </c>
      <c r="D287" s="131" t="s">
        <v>1968</v>
      </c>
      <c r="E287" s="132" t="s">
        <v>1955</v>
      </c>
      <c r="F287" s="130">
        <v>0</v>
      </c>
      <c r="G287" s="131">
        <v>0</v>
      </c>
      <c r="H287" s="131">
        <v>0</v>
      </c>
      <c r="I287" s="132">
        <v>0</v>
      </c>
      <c r="J287" s="149"/>
      <c r="K287" s="133">
        <v>0</v>
      </c>
      <c r="L287" s="131">
        <v>0</v>
      </c>
      <c r="M287" s="131">
        <v>0</v>
      </c>
      <c r="N287" s="132">
        <v>0</v>
      </c>
      <c r="O287" s="149"/>
      <c r="P287" s="133">
        <v>0</v>
      </c>
      <c r="Q287" s="131">
        <v>0</v>
      </c>
      <c r="R287" s="131">
        <v>0</v>
      </c>
      <c r="S287" s="132">
        <v>0</v>
      </c>
      <c r="T287" s="149"/>
      <c r="U287" s="133">
        <v>0</v>
      </c>
      <c r="V287" s="131">
        <v>0</v>
      </c>
      <c r="W287" s="131">
        <v>0</v>
      </c>
      <c r="X287" s="132">
        <v>0</v>
      </c>
      <c r="Y287" s="149"/>
      <c r="Z287" s="133">
        <v>0</v>
      </c>
      <c r="AA287" s="131">
        <v>0</v>
      </c>
      <c r="AB287" s="131">
        <v>0</v>
      </c>
      <c r="AC287" s="132">
        <v>0</v>
      </c>
      <c r="AD287" s="149"/>
      <c r="AE287" s="153">
        <f t="shared" si="96"/>
        <v>0</v>
      </c>
      <c r="AF287" s="134">
        <f t="shared" si="97"/>
        <v>0</v>
      </c>
      <c r="AG287" s="135">
        <f t="shared" si="98"/>
        <v>0</v>
      </c>
      <c r="AH287" s="167">
        <f t="shared" si="99"/>
        <v>0</v>
      </c>
      <c r="AI287" s="149"/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x14ac:dyDescent="0.25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30">
        <v>0</v>
      </c>
      <c r="G288" s="131">
        <v>0</v>
      </c>
      <c r="H288" s="131">
        <v>0</v>
      </c>
      <c r="I288" s="132">
        <v>0</v>
      </c>
      <c r="J288" s="149"/>
      <c r="K288" s="133">
        <v>0</v>
      </c>
      <c r="L288" s="131">
        <v>0</v>
      </c>
      <c r="M288" s="131">
        <v>0</v>
      </c>
      <c r="N288" s="132">
        <v>0</v>
      </c>
      <c r="O288" s="149"/>
      <c r="P288" s="133">
        <v>0</v>
      </c>
      <c r="Q288" s="131">
        <v>0</v>
      </c>
      <c r="R288" s="131">
        <v>0</v>
      </c>
      <c r="S288" s="132">
        <v>0</v>
      </c>
      <c r="T288" s="149"/>
      <c r="U288" s="133">
        <v>0</v>
      </c>
      <c r="V288" s="131">
        <v>0</v>
      </c>
      <c r="W288" s="131">
        <v>0</v>
      </c>
      <c r="X288" s="132">
        <v>0</v>
      </c>
      <c r="Y288" s="149"/>
      <c r="Z288" s="133">
        <v>0</v>
      </c>
      <c r="AA288" s="131">
        <v>0</v>
      </c>
      <c r="AB288" s="131">
        <v>0</v>
      </c>
      <c r="AC288" s="132">
        <v>0</v>
      </c>
      <c r="AD288" s="149"/>
      <c r="AE288" s="153">
        <f t="shared" si="96"/>
        <v>0</v>
      </c>
      <c r="AF288" s="134">
        <f t="shared" si="97"/>
        <v>0</v>
      </c>
      <c r="AG288" s="135">
        <f t="shared" si="98"/>
        <v>0</v>
      </c>
      <c r="AH288" s="167">
        <f t="shared" si="99"/>
        <v>0</v>
      </c>
      <c r="AI288" s="149"/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x14ac:dyDescent="0.25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30">
        <v>0</v>
      </c>
      <c r="G289" s="131">
        <v>0</v>
      </c>
      <c r="H289" s="131">
        <v>0</v>
      </c>
      <c r="I289" s="132">
        <v>20</v>
      </c>
      <c r="J289" s="149"/>
      <c r="K289" s="133">
        <v>0</v>
      </c>
      <c r="L289" s="131">
        <v>0</v>
      </c>
      <c r="M289" s="131">
        <v>0</v>
      </c>
      <c r="N289" s="132">
        <v>20</v>
      </c>
      <c r="O289" s="149"/>
      <c r="P289" s="133">
        <v>0</v>
      </c>
      <c r="Q289" s="131">
        <v>0</v>
      </c>
      <c r="R289" s="131">
        <v>0</v>
      </c>
      <c r="S289" s="132">
        <v>20</v>
      </c>
      <c r="T289" s="149"/>
      <c r="U289" s="133">
        <v>0</v>
      </c>
      <c r="V289" s="131">
        <v>0</v>
      </c>
      <c r="W289" s="131">
        <v>0</v>
      </c>
      <c r="X289" s="132">
        <v>20</v>
      </c>
      <c r="Y289" s="149"/>
      <c r="Z289" s="133">
        <v>0</v>
      </c>
      <c r="AA289" s="131">
        <v>6</v>
      </c>
      <c r="AB289" s="131">
        <v>32.299999999999997</v>
      </c>
      <c r="AC289" s="132">
        <v>229</v>
      </c>
      <c r="AD289" s="149"/>
      <c r="AE289" s="153">
        <f t="shared" si="96"/>
        <v>0</v>
      </c>
      <c r="AF289" s="134">
        <f t="shared" si="97"/>
        <v>6</v>
      </c>
      <c r="AG289" s="135">
        <f t="shared" si="98"/>
        <v>32.299999999999997</v>
      </c>
      <c r="AH289" s="167">
        <f t="shared" si="99"/>
        <v>289</v>
      </c>
      <c r="AI289" s="149"/>
      <c r="AJ289" s="133">
        <f t="shared" si="100"/>
        <v>20</v>
      </c>
      <c r="AK289" s="131">
        <f t="shared" si="101"/>
        <v>20</v>
      </c>
      <c r="AL289" s="131">
        <f t="shared" si="102"/>
        <v>20</v>
      </c>
      <c r="AM289" s="131">
        <f t="shared" si="103"/>
        <v>20</v>
      </c>
      <c r="AN289" s="136">
        <f t="shared" si="104"/>
        <v>229</v>
      </c>
      <c r="AO289" s="133">
        <f t="shared" si="105"/>
        <v>0</v>
      </c>
      <c r="AP289" s="131">
        <f t="shared" si="106"/>
        <v>0</v>
      </c>
      <c r="AQ289" s="131">
        <f t="shared" si="107"/>
        <v>0</v>
      </c>
      <c r="AR289" s="131">
        <f t="shared" si="108"/>
        <v>0</v>
      </c>
      <c r="AS289" s="136">
        <f t="shared" si="109"/>
        <v>0</v>
      </c>
      <c r="AT289" s="133">
        <f t="shared" si="110"/>
        <v>0</v>
      </c>
      <c r="AU289" s="131">
        <f t="shared" si="111"/>
        <v>0</v>
      </c>
      <c r="AV289" s="131">
        <f t="shared" si="112"/>
        <v>0</v>
      </c>
      <c r="AW289" s="131">
        <f t="shared" si="113"/>
        <v>0</v>
      </c>
      <c r="AX289" s="136">
        <f t="shared" si="114"/>
        <v>6</v>
      </c>
      <c r="AY289" s="133">
        <f t="shared" si="115"/>
        <v>0</v>
      </c>
      <c r="AZ289" s="131">
        <f t="shared" si="116"/>
        <v>0</v>
      </c>
      <c r="BA289" s="131">
        <f t="shared" si="117"/>
        <v>0</v>
      </c>
      <c r="BB289" s="131">
        <f t="shared" si="118"/>
        <v>0</v>
      </c>
      <c r="BC289" s="132">
        <f t="shared" si="119"/>
        <v>32.299999999999997</v>
      </c>
    </row>
    <row r="290" spans="1:55" x14ac:dyDescent="0.25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30">
        <v>0</v>
      </c>
      <c r="G290" s="131">
        <v>0</v>
      </c>
      <c r="H290" s="131">
        <v>0</v>
      </c>
      <c r="I290" s="132">
        <v>0</v>
      </c>
      <c r="J290" s="149"/>
      <c r="K290" s="133">
        <v>0</v>
      </c>
      <c r="L290" s="131">
        <v>0</v>
      </c>
      <c r="M290" s="131">
        <v>0</v>
      </c>
      <c r="N290" s="132">
        <v>0</v>
      </c>
      <c r="O290" s="149"/>
      <c r="P290" s="133">
        <v>0</v>
      </c>
      <c r="Q290" s="131">
        <v>0</v>
      </c>
      <c r="R290" s="131">
        <v>0</v>
      </c>
      <c r="S290" s="132">
        <v>0</v>
      </c>
      <c r="T290" s="149"/>
      <c r="U290" s="133">
        <v>0</v>
      </c>
      <c r="V290" s="131">
        <v>0</v>
      </c>
      <c r="W290" s="131">
        <v>0</v>
      </c>
      <c r="X290" s="132">
        <v>0</v>
      </c>
      <c r="Y290" s="149"/>
      <c r="Z290" s="133">
        <v>0</v>
      </c>
      <c r="AA290" s="131">
        <v>0</v>
      </c>
      <c r="AB290" s="131">
        <v>0</v>
      </c>
      <c r="AC290" s="132">
        <v>0</v>
      </c>
      <c r="AD290" s="149"/>
      <c r="AE290" s="153">
        <f t="shared" si="96"/>
        <v>0</v>
      </c>
      <c r="AF290" s="134">
        <f t="shared" si="97"/>
        <v>0</v>
      </c>
      <c r="AG290" s="135">
        <f t="shared" si="98"/>
        <v>0</v>
      </c>
      <c r="AH290" s="167">
        <f t="shared" si="99"/>
        <v>0</v>
      </c>
      <c r="AI290" s="149"/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x14ac:dyDescent="0.25">
      <c r="A291" s="138" t="s">
        <v>782</v>
      </c>
      <c r="B291" s="131" t="s">
        <v>48</v>
      </c>
      <c r="C291" s="131" t="s">
        <v>156</v>
      </c>
      <c r="D291" s="131" t="s">
        <v>154</v>
      </c>
      <c r="E291" s="132" t="s">
        <v>1311</v>
      </c>
      <c r="F291" s="130">
        <v>0</v>
      </c>
      <c r="G291" s="131">
        <v>0</v>
      </c>
      <c r="H291" s="131">
        <v>0</v>
      </c>
      <c r="I291" s="132">
        <v>0</v>
      </c>
      <c r="J291" s="149"/>
      <c r="K291" s="133">
        <v>0</v>
      </c>
      <c r="L291" s="131">
        <v>0</v>
      </c>
      <c r="M291" s="131">
        <v>0</v>
      </c>
      <c r="N291" s="132">
        <v>0</v>
      </c>
      <c r="O291" s="149"/>
      <c r="P291" s="133">
        <v>0</v>
      </c>
      <c r="Q291" s="131">
        <v>0</v>
      </c>
      <c r="R291" s="131">
        <v>0</v>
      </c>
      <c r="S291" s="132">
        <v>0</v>
      </c>
      <c r="T291" s="149"/>
      <c r="U291" s="133">
        <v>0</v>
      </c>
      <c r="V291" s="131">
        <v>0</v>
      </c>
      <c r="W291" s="131">
        <v>0</v>
      </c>
      <c r="X291" s="132">
        <v>0</v>
      </c>
      <c r="Y291" s="149"/>
      <c r="Z291" s="133">
        <v>0</v>
      </c>
      <c r="AA291" s="131">
        <v>0</v>
      </c>
      <c r="AB291" s="131">
        <v>0</v>
      </c>
      <c r="AC291" s="132">
        <v>0</v>
      </c>
      <c r="AD291" s="149"/>
      <c r="AE291" s="153">
        <f t="shared" si="96"/>
        <v>0</v>
      </c>
      <c r="AF291" s="134">
        <f t="shared" si="97"/>
        <v>0</v>
      </c>
      <c r="AG291" s="135">
        <f t="shared" si="98"/>
        <v>0</v>
      </c>
      <c r="AH291" s="167">
        <f t="shared" si="99"/>
        <v>0</v>
      </c>
      <c r="AI291" s="149"/>
      <c r="AJ291" s="133">
        <f t="shared" si="100"/>
        <v>0</v>
      </c>
      <c r="AK291" s="131">
        <f t="shared" si="101"/>
        <v>0</v>
      </c>
      <c r="AL291" s="131">
        <f t="shared" si="102"/>
        <v>0</v>
      </c>
      <c r="AM291" s="131">
        <f t="shared" si="103"/>
        <v>0</v>
      </c>
      <c r="AN291" s="136">
        <f t="shared" si="104"/>
        <v>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0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0</v>
      </c>
      <c r="BC291" s="132">
        <f t="shared" si="119"/>
        <v>0</v>
      </c>
    </row>
    <row r="292" spans="1:55" x14ac:dyDescent="0.25">
      <c r="A292" s="138" t="s">
        <v>783</v>
      </c>
      <c r="B292" s="131" t="s">
        <v>1295</v>
      </c>
      <c r="C292" s="131" t="s">
        <v>114</v>
      </c>
      <c r="D292" s="131" t="s">
        <v>133</v>
      </c>
      <c r="E292" s="132" t="s">
        <v>1955</v>
      </c>
      <c r="F292" s="130">
        <v>0</v>
      </c>
      <c r="G292" s="131">
        <v>0</v>
      </c>
      <c r="H292" s="131">
        <v>0</v>
      </c>
      <c r="I292" s="132">
        <v>0</v>
      </c>
      <c r="J292" s="149"/>
      <c r="K292" s="133">
        <v>0</v>
      </c>
      <c r="L292" s="131">
        <v>0</v>
      </c>
      <c r="M292" s="131">
        <v>0</v>
      </c>
      <c r="N292" s="132">
        <v>0</v>
      </c>
      <c r="O292" s="149"/>
      <c r="P292" s="133">
        <v>0</v>
      </c>
      <c r="Q292" s="131">
        <v>0</v>
      </c>
      <c r="R292" s="131">
        <v>0</v>
      </c>
      <c r="S292" s="132">
        <v>0</v>
      </c>
      <c r="T292" s="149"/>
      <c r="U292" s="133">
        <v>0</v>
      </c>
      <c r="V292" s="131">
        <v>0</v>
      </c>
      <c r="W292" s="131">
        <v>0</v>
      </c>
      <c r="X292" s="132">
        <v>0</v>
      </c>
      <c r="Y292" s="149"/>
      <c r="Z292" s="133">
        <v>0</v>
      </c>
      <c r="AA292" s="131">
        <v>0</v>
      </c>
      <c r="AB292" s="131">
        <v>0</v>
      </c>
      <c r="AC292" s="132">
        <v>0</v>
      </c>
      <c r="AD292" s="149"/>
      <c r="AE292" s="153">
        <f t="shared" si="96"/>
        <v>0</v>
      </c>
      <c r="AF292" s="134">
        <f t="shared" si="97"/>
        <v>0</v>
      </c>
      <c r="AG292" s="135">
        <f t="shared" si="98"/>
        <v>0</v>
      </c>
      <c r="AH292" s="167">
        <f t="shared" si="99"/>
        <v>0</v>
      </c>
      <c r="AI292" s="149"/>
      <c r="AJ292" s="133">
        <f t="shared" si="100"/>
        <v>0</v>
      </c>
      <c r="AK292" s="131">
        <f t="shared" si="101"/>
        <v>0</v>
      </c>
      <c r="AL292" s="131">
        <f t="shared" si="102"/>
        <v>0</v>
      </c>
      <c r="AM292" s="131">
        <f t="shared" si="103"/>
        <v>0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0</v>
      </c>
      <c r="AS292" s="136">
        <f t="shared" si="109"/>
        <v>0</v>
      </c>
      <c r="AT292" s="133">
        <f t="shared" si="110"/>
        <v>0</v>
      </c>
      <c r="AU292" s="131">
        <f t="shared" si="111"/>
        <v>0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0</v>
      </c>
      <c r="BA292" s="131">
        <f t="shared" si="117"/>
        <v>0</v>
      </c>
      <c r="BB292" s="131">
        <f t="shared" si="118"/>
        <v>0</v>
      </c>
      <c r="BC292" s="132">
        <f t="shared" si="119"/>
        <v>0</v>
      </c>
    </row>
    <row r="293" spans="1:55" x14ac:dyDescent="0.25">
      <c r="A293" s="138" t="s">
        <v>784</v>
      </c>
      <c r="B293" s="131" t="s">
        <v>1294</v>
      </c>
      <c r="C293" s="131" t="s">
        <v>164</v>
      </c>
      <c r="D293" s="131" t="s">
        <v>153</v>
      </c>
      <c r="E293" s="132" t="s">
        <v>1311</v>
      </c>
      <c r="F293" s="130">
        <v>0</v>
      </c>
      <c r="G293" s="131">
        <v>0</v>
      </c>
      <c r="H293" s="131">
        <v>0</v>
      </c>
      <c r="I293" s="132">
        <v>0</v>
      </c>
      <c r="J293" s="149"/>
      <c r="K293" s="133">
        <v>0</v>
      </c>
      <c r="L293" s="131">
        <v>0</v>
      </c>
      <c r="M293" s="131">
        <v>0</v>
      </c>
      <c r="N293" s="132">
        <v>0</v>
      </c>
      <c r="O293" s="149"/>
      <c r="P293" s="133">
        <v>0</v>
      </c>
      <c r="Q293" s="131">
        <v>0</v>
      </c>
      <c r="R293" s="131">
        <v>0</v>
      </c>
      <c r="S293" s="132">
        <v>0</v>
      </c>
      <c r="T293" s="149"/>
      <c r="U293" s="133">
        <v>0</v>
      </c>
      <c r="V293" s="131">
        <v>0</v>
      </c>
      <c r="W293" s="131">
        <v>0</v>
      </c>
      <c r="X293" s="132">
        <v>0</v>
      </c>
      <c r="Y293" s="149"/>
      <c r="Z293" s="133">
        <v>0</v>
      </c>
      <c r="AA293" s="131">
        <v>0</v>
      </c>
      <c r="AB293" s="131">
        <v>0</v>
      </c>
      <c r="AC293" s="132">
        <v>0</v>
      </c>
      <c r="AD293" s="149"/>
      <c r="AE293" s="153">
        <f t="shared" si="96"/>
        <v>0</v>
      </c>
      <c r="AF293" s="134">
        <f t="shared" si="97"/>
        <v>0</v>
      </c>
      <c r="AG293" s="135">
        <f t="shared" si="98"/>
        <v>0</v>
      </c>
      <c r="AH293" s="167">
        <f t="shared" si="99"/>
        <v>0</v>
      </c>
      <c r="AI293" s="149"/>
      <c r="AJ293" s="133">
        <f t="shared" si="100"/>
        <v>0</v>
      </c>
      <c r="AK293" s="131">
        <f t="shared" si="101"/>
        <v>0</v>
      </c>
      <c r="AL293" s="131">
        <f t="shared" si="102"/>
        <v>0</v>
      </c>
      <c r="AM293" s="131">
        <f t="shared" si="103"/>
        <v>0</v>
      </c>
      <c r="AN293" s="136">
        <f t="shared" si="104"/>
        <v>0</v>
      </c>
      <c r="AO293" s="133">
        <f t="shared" si="105"/>
        <v>0</v>
      </c>
      <c r="AP293" s="131">
        <f t="shared" si="106"/>
        <v>0</v>
      </c>
      <c r="AQ293" s="131">
        <f t="shared" si="107"/>
        <v>0</v>
      </c>
      <c r="AR293" s="131">
        <f t="shared" si="108"/>
        <v>0</v>
      </c>
      <c r="AS293" s="136">
        <f t="shared" si="109"/>
        <v>0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0</v>
      </c>
      <c r="AZ293" s="131">
        <f t="shared" si="116"/>
        <v>0</v>
      </c>
      <c r="BA293" s="131">
        <f t="shared" si="117"/>
        <v>0</v>
      </c>
      <c r="BB293" s="131">
        <f t="shared" si="118"/>
        <v>0</v>
      </c>
      <c r="BC293" s="132">
        <f t="shared" si="119"/>
        <v>0</v>
      </c>
    </row>
    <row r="294" spans="1:55" x14ac:dyDescent="0.25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30">
        <v>0</v>
      </c>
      <c r="G294" s="131">
        <v>0</v>
      </c>
      <c r="H294" s="131">
        <v>0</v>
      </c>
      <c r="I294" s="132">
        <v>0</v>
      </c>
      <c r="J294" s="149"/>
      <c r="K294" s="133">
        <v>0</v>
      </c>
      <c r="L294" s="131">
        <v>0</v>
      </c>
      <c r="M294" s="131">
        <v>0</v>
      </c>
      <c r="N294" s="132">
        <v>0</v>
      </c>
      <c r="O294" s="149"/>
      <c r="P294" s="133">
        <v>0</v>
      </c>
      <c r="Q294" s="131">
        <v>0</v>
      </c>
      <c r="R294" s="131">
        <v>0</v>
      </c>
      <c r="S294" s="132">
        <v>0</v>
      </c>
      <c r="T294" s="149"/>
      <c r="U294" s="133">
        <v>0</v>
      </c>
      <c r="V294" s="131">
        <v>0</v>
      </c>
      <c r="W294" s="131">
        <v>0</v>
      </c>
      <c r="X294" s="132">
        <v>0</v>
      </c>
      <c r="Y294" s="149"/>
      <c r="Z294" s="133">
        <v>0</v>
      </c>
      <c r="AA294" s="131">
        <v>0</v>
      </c>
      <c r="AB294" s="131">
        <v>0</v>
      </c>
      <c r="AC294" s="132">
        <v>0</v>
      </c>
      <c r="AD294" s="149"/>
      <c r="AE294" s="153">
        <f t="shared" si="96"/>
        <v>0</v>
      </c>
      <c r="AF294" s="134">
        <f t="shared" si="97"/>
        <v>0</v>
      </c>
      <c r="AG294" s="135">
        <f t="shared" si="98"/>
        <v>0</v>
      </c>
      <c r="AH294" s="167">
        <f t="shared" si="99"/>
        <v>0</v>
      </c>
      <c r="AI294" s="149"/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x14ac:dyDescent="0.25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30">
        <v>0</v>
      </c>
      <c r="G295" s="131">
        <v>0</v>
      </c>
      <c r="H295" s="131">
        <v>0</v>
      </c>
      <c r="I295" s="132">
        <v>0</v>
      </c>
      <c r="J295" s="149"/>
      <c r="K295" s="133">
        <v>0</v>
      </c>
      <c r="L295" s="131">
        <v>0</v>
      </c>
      <c r="M295" s="131">
        <v>0</v>
      </c>
      <c r="N295" s="132">
        <v>0</v>
      </c>
      <c r="O295" s="149"/>
      <c r="P295" s="133">
        <v>0</v>
      </c>
      <c r="Q295" s="131">
        <v>0</v>
      </c>
      <c r="R295" s="131">
        <v>0</v>
      </c>
      <c r="S295" s="132">
        <v>0</v>
      </c>
      <c r="T295" s="149"/>
      <c r="U295" s="133">
        <v>0</v>
      </c>
      <c r="V295" s="131">
        <v>0</v>
      </c>
      <c r="W295" s="131">
        <v>0</v>
      </c>
      <c r="X295" s="132">
        <v>0</v>
      </c>
      <c r="Y295" s="149"/>
      <c r="Z295" s="133">
        <v>0</v>
      </c>
      <c r="AA295" s="131">
        <v>0</v>
      </c>
      <c r="AB295" s="131">
        <v>0</v>
      </c>
      <c r="AC295" s="132">
        <v>0</v>
      </c>
      <c r="AD295" s="149"/>
      <c r="AE295" s="153">
        <f t="shared" si="96"/>
        <v>0</v>
      </c>
      <c r="AF295" s="134">
        <f t="shared" si="97"/>
        <v>0</v>
      </c>
      <c r="AG295" s="135">
        <f t="shared" si="98"/>
        <v>0</v>
      </c>
      <c r="AH295" s="167">
        <f t="shared" si="99"/>
        <v>0</v>
      </c>
      <c r="AI295" s="149"/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x14ac:dyDescent="0.25">
      <c r="A296" s="138" t="s">
        <v>787</v>
      </c>
      <c r="B296" s="131" t="s">
        <v>37</v>
      </c>
      <c r="C296" s="131" t="s">
        <v>251</v>
      </c>
      <c r="D296" s="131" t="s">
        <v>181</v>
      </c>
      <c r="E296" s="132" t="s">
        <v>1314</v>
      </c>
      <c r="F296" s="130">
        <v>0</v>
      </c>
      <c r="G296" s="131">
        <v>0</v>
      </c>
      <c r="H296" s="131">
        <v>0</v>
      </c>
      <c r="I296" s="132">
        <v>0</v>
      </c>
      <c r="J296" s="149"/>
      <c r="K296" s="133">
        <v>0</v>
      </c>
      <c r="L296" s="131">
        <v>0</v>
      </c>
      <c r="M296" s="131">
        <v>0</v>
      </c>
      <c r="N296" s="132">
        <v>0</v>
      </c>
      <c r="O296" s="149"/>
      <c r="P296" s="133">
        <v>0</v>
      </c>
      <c r="Q296" s="131">
        <v>0</v>
      </c>
      <c r="R296" s="131">
        <v>0</v>
      </c>
      <c r="S296" s="132">
        <v>0</v>
      </c>
      <c r="T296" s="149"/>
      <c r="U296" s="133">
        <v>0</v>
      </c>
      <c r="V296" s="131">
        <v>0</v>
      </c>
      <c r="W296" s="131">
        <v>0</v>
      </c>
      <c r="X296" s="132">
        <v>0</v>
      </c>
      <c r="Y296" s="149"/>
      <c r="Z296" s="133">
        <v>0</v>
      </c>
      <c r="AA296" s="131">
        <v>0</v>
      </c>
      <c r="AB296" s="131">
        <v>0</v>
      </c>
      <c r="AC296" s="132">
        <v>0</v>
      </c>
      <c r="AD296" s="149"/>
      <c r="AE296" s="153">
        <f t="shared" si="96"/>
        <v>0</v>
      </c>
      <c r="AF296" s="134">
        <f t="shared" si="97"/>
        <v>0</v>
      </c>
      <c r="AG296" s="135">
        <f t="shared" si="98"/>
        <v>0</v>
      </c>
      <c r="AH296" s="167">
        <f t="shared" si="99"/>
        <v>0</v>
      </c>
      <c r="AI296" s="149"/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x14ac:dyDescent="0.25">
      <c r="A297" s="138" t="s">
        <v>788</v>
      </c>
      <c r="B297" s="131" t="s">
        <v>41</v>
      </c>
      <c r="C297" s="131" t="s">
        <v>2056</v>
      </c>
      <c r="D297" s="131" t="s">
        <v>2057</v>
      </c>
      <c r="E297" s="132" t="s">
        <v>1311</v>
      </c>
      <c r="F297" s="130">
        <v>1</v>
      </c>
      <c r="G297" s="131">
        <v>0</v>
      </c>
      <c r="H297" s="131">
        <v>1.1000000000000001</v>
      </c>
      <c r="I297" s="132">
        <v>150</v>
      </c>
      <c r="J297" s="149"/>
      <c r="K297" s="133">
        <v>1</v>
      </c>
      <c r="L297" s="131">
        <v>0</v>
      </c>
      <c r="M297" s="131">
        <v>0.5</v>
      </c>
      <c r="N297" s="132">
        <v>221</v>
      </c>
      <c r="O297" s="149"/>
      <c r="P297" s="133">
        <v>0</v>
      </c>
      <c r="Q297" s="131">
        <v>0</v>
      </c>
      <c r="R297" s="131">
        <v>0</v>
      </c>
      <c r="S297" s="132">
        <v>20</v>
      </c>
      <c r="T297" s="149"/>
      <c r="U297" s="133">
        <v>0</v>
      </c>
      <c r="V297" s="131">
        <v>0</v>
      </c>
      <c r="W297" s="131">
        <v>0</v>
      </c>
      <c r="X297" s="132">
        <v>20</v>
      </c>
      <c r="Y297" s="149"/>
      <c r="Z297" s="133">
        <v>0</v>
      </c>
      <c r="AA297" s="131">
        <v>0</v>
      </c>
      <c r="AB297" s="131">
        <v>0</v>
      </c>
      <c r="AC297" s="132">
        <v>20</v>
      </c>
      <c r="AD297" s="149"/>
      <c r="AE297" s="153">
        <f t="shared" si="96"/>
        <v>2</v>
      </c>
      <c r="AF297" s="134">
        <f t="shared" si="97"/>
        <v>0</v>
      </c>
      <c r="AG297" s="135">
        <f t="shared" si="98"/>
        <v>1.6</v>
      </c>
      <c r="AH297" s="167">
        <f t="shared" si="99"/>
        <v>411</v>
      </c>
      <c r="AI297" s="149"/>
      <c r="AJ297" s="133">
        <f t="shared" si="100"/>
        <v>150</v>
      </c>
      <c r="AK297" s="131">
        <f t="shared" si="101"/>
        <v>221</v>
      </c>
      <c r="AL297" s="131">
        <f t="shared" si="102"/>
        <v>20</v>
      </c>
      <c r="AM297" s="131">
        <f t="shared" si="103"/>
        <v>20</v>
      </c>
      <c r="AN297" s="136">
        <f t="shared" si="104"/>
        <v>20</v>
      </c>
      <c r="AO297" s="133">
        <f t="shared" si="105"/>
        <v>1</v>
      </c>
      <c r="AP297" s="131">
        <f t="shared" si="106"/>
        <v>1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0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1.1000000000000001</v>
      </c>
      <c r="AZ297" s="131">
        <f t="shared" si="116"/>
        <v>0.5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x14ac:dyDescent="0.25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30">
        <v>0</v>
      </c>
      <c r="G298" s="131">
        <v>0</v>
      </c>
      <c r="H298" s="131">
        <v>0</v>
      </c>
      <c r="I298" s="132">
        <v>0</v>
      </c>
      <c r="J298" s="149"/>
      <c r="K298" s="133">
        <v>0</v>
      </c>
      <c r="L298" s="131">
        <v>0</v>
      </c>
      <c r="M298" s="131">
        <v>0</v>
      </c>
      <c r="N298" s="132">
        <v>0</v>
      </c>
      <c r="O298" s="149"/>
      <c r="P298" s="133">
        <v>0</v>
      </c>
      <c r="Q298" s="131">
        <v>0</v>
      </c>
      <c r="R298" s="131">
        <v>0</v>
      </c>
      <c r="S298" s="132">
        <v>0</v>
      </c>
      <c r="T298" s="149"/>
      <c r="U298" s="133">
        <v>0</v>
      </c>
      <c r="V298" s="131">
        <v>1</v>
      </c>
      <c r="W298" s="131">
        <v>11.5</v>
      </c>
      <c r="X298" s="132">
        <v>272</v>
      </c>
      <c r="Y298" s="149"/>
      <c r="Z298" s="133">
        <v>0</v>
      </c>
      <c r="AA298" s="131">
        <v>0</v>
      </c>
      <c r="AB298" s="131">
        <v>0</v>
      </c>
      <c r="AC298" s="132">
        <v>0</v>
      </c>
      <c r="AD298" s="149"/>
      <c r="AE298" s="153">
        <f t="shared" si="96"/>
        <v>0</v>
      </c>
      <c r="AF298" s="134">
        <f t="shared" si="97"/>
        <v>1</v>
      </c>
      <c r="AG298" s="135">
        <f t="shared" si="98"/>
        <v>11.5</v>
      </c>
      <c r="AH298" s="167">
        <f t="shared" si="99"/>
        <v>272</v>
      </c>
      <c r="AI298" s="149"/>
      <c r="AJ298" s="133">
        <f t="shared" si="100"/>
        <v>0</v>
      </c>
      <c r="AK298" s="131">
        <f t="shared" si="101"/>
        <v>0</v>
      </c>
      <c r="AL298" s="131">
        <f t="shared" si="102"/>
        <v>0</v>
      </c>
      <c r="AM298" s="131">
        <f t="shared" si="103"/>
        <v>272</v>
      </c>
      <c r="AN298" s="136">
        <f t="shared" si="104"/>
        <v>0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0</v>
      </c>
      <c r="AU298" s="131">
        <f t="shared" si="111"/>
        <v>0</v>
      </c>
      <c r="AV298" s="131">
        <f t="shared" si="112"/>
        <v>0</v>
      </c>
      <c r="AW298" s="131">
        <f t="shared" si="113"/>
        <v>1</v>
      </c>
      <c r="AX298" s="136">
        <f t="shared" si="114"/>
        <v>0</v>
      </c>
      <c r="AY298" s="133">
        <f t="shared" si="115"/>
        <v>0</v>
      </c>
      <c r="AZ298" s="131">
        <f t="shared" si="116"/>
        <v>0</v>
      </c>
      <c r="BA298" s="131">
        <f t="shared" si="117"/>
        <v>0</v>
      </c>
      <c r="BB298" s="131">
        <f t="shared" si="118"/>
        <v>11.5</v>
      </c>
      <c r="BC298" s="132">
        <f t="shared" si="119"/>
        <v>0</v>
      </c>
    </row>
    <row r="299" spans="1:55" x14ac:dyDescent="0.25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30">
        <v>0</v>
      </c>
      <c r="G299" s="131">
        <v>0</v>
      </c>
      <c r="H299" s="131">
        <v>0</v>
      </c>
      <c r="I299" s="132">
        <v>20</v>
      </c>
      <c r="J299" s="149"/>
      <c r="K299" s="133">
        <v>2</v>
      </c>
      <c r="L299" s="131">
        <v>0</v>
      </c>
      <c r="M299" s="131">
        <v>2.1</v>
      </c>
      <c r="N299" s="132">
        <v>249</v>
      </c>
      <c r="O299" s="149"/>
      <c r="P299" s="133">
        <v>0</v>
      </c>
      <c r="Q299" s="131">
        <v>0</v>
      </c>
      <c r="R299" s="131">
        <v>0</v>
      </c>
      <c r="S299" s="132">
        <v>0</v>
      </c>
      <c r="T299" s="149"/>
      <c r="U299" s="133">
        <v>0</v>
      </c>
      <c r="V299" s="131">
        <v>0</v>
      </c>
      <c r="W299" s="131">
        <v>0</v>
      </c>
      <c r="X299" s="132">
        <v>20</v>
      </c>
      <c r="Y299" s="149"/>
      <c r="Z299" s="133">
        <v>0</v>
      </c>
      <c r="AA299" s="131">
        <v>0</v>
      </c>
      <c r="AB299" s="131">
        <v>0</v>
      </c>
      <c r="AC299" s="132">
        <v>20</v>
      </c>
      <c r="AD299" s="149"/>
      <c r="AE299" s="153">
        <f t="shared" si="96"/>
        <v>2</v>
      </c>
      <c r="AF299" s="134">
        <f t="shared" si="97"/>
        <v>0</v>
      </c>
      <c r="AG299" s="135">
        <f t="shared" si="98"/>
        <v>2.1</v>
      </c>
      <c r="AH299" s="167">
        <f t="shared" si="99"/>
        <v>309</v>
      </c>
      <c r="AI299" s="149"/>
      <c r="AJ299" s="133">
        <f t="shared" si="100"/>
        <v>20</v>
      </c>
      <c r="AK299" s="131">
        <f t="shared" si="101"/>
        <v>249</v>
      </c>
      <c r="AL299" s="131">
        <f t="shared" si="102"/>
        <v>0</v>
      </c>
      <c r="AM299" s="131">
        <f t="shared" si="103"/>
        <v>20</v>
      </c>
      <c r="AN299" s="136">
        <f t="shared" si="104"/>
        <v>20</v>
      </c>
      <c r="AO299" s="133">
        <f t="shared" si="105"/>
        <v>0</v>
      </c>
      <c r="AP299" s="131">
        <f t="shared" si="106"/>
        <v>2</v>
      </c>
      <c r="AQ299" s="131">
        <f t="shared" si="107"/>
        <v>0</v>
      </c>
      <c r="AR299" s="131">
        <f t="shared" si="108"/>
        <v>0</v>
      </c>
      <c r="AS299" s="136">
        <f t="shared" si="109"/>
        <v>0</v>
      </c>
      <c r="AT299" s="133">
        <f t="shared" si="110"/>
        <v>0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0</v>
      </c>
      <c r="AZ299" s="131">
        <f t="shared" si="116"/>
        <v>2.1</v>
      </c>
      <c r="BA299" s="131">
        <f t="shared" si="117"/>
        <v>0</v>
      </c>
      <c r="BB299" s="131">
        <f t="shared" si="118"/>
        <v>0</v>
      </c>
      <c r="BC299" s="132">
        <f t="shared" si="119"/>
        <v>0</v>
      </c>
    </row>
    <row r="300" spans="1:55" x14ac:dyDescent="0.25">
      <c r="A300" s="138" t="s">
        <v>791</v>
      </c>
      <c r="B300" s="131" t="s">
        <v>1398</v>
      </c>
      <c r="C300" s="131" t="s">
        <v>430</v>
      </c>
      <c r="D300" s="131" t="s">
        <v>201</v>
      </c>
      <c r="E300" s="132" t="s">
        <v>1306</v>
      </c>
      <c r="F300" s="130">
        <v>0</v>
      </c>
      <c r="G300" s="131">
        <v>0</v>
      </c>
      <c r="H300" s="131">
        <v>0</v>
      </c>
      <c r="I300" s="132">
        <v>0</v>
      </c>
      <c r="J300" s="149"/>
      <c r="K300" s="133">
        <v>0</v>
      </c>
      <c r="L300" s="131">
        <v>0</v>
      </c>
      <c r="M300" s="131">
        <v>0</v>
      </c>
      <c r="N300" s="132">
        <v>0</v>
      </c>
      <c r="O300" s="149"/>
      <c r="P300" s="133">
        <v>0</v>
      </c>
      <c r="Q300" s="131">
        <v>0</v>
      </c>
      <c r="R300" s="131">
        <v>0</v>
      </c>
      <c r="S300" s="132">
        <v>0</v>
      </c>
      <c r="T300" s="149"/>
      <c r="U300" s="133">
        <v>0</v>
      </c>
      <c r="V300" s="131">
        <v>0</v>
      </c>
      <c r="W300" s="131">
        <v>0</v>
      </c>
      <c r="X300" s="132">
        <v>0</v>
      </c>
      <c r="Y300" s="149"/>
      <c r="Z300" s="133">
        <v>0</v>
      </c>
      <c r="AA300" s="131">
        <v>0</v>
      </c>
      <c r="AB300" s="131">
        <v>0</v>
      </c>
      <c r="AC300" s="132">
        <v>0</v>
      </c>
      <c r="AD300" s="149"/>
      <c r="AE300" s="153">
        <f t="shared" si="96"/>
        <v>0</v>
      </c>
      <c r="AF300" s="134">
        <f t="shared" si="97"/>
        <v>0</v>
      </c>
      <c r="AG300" s="135">
        <f t="shared" si="98"/>
        <v>0</v>
      </c>
      <c r="AH300" s="167">
        <f t="shared" si="99"/>
        <v>0</v>
      </c>
      <c r="AI300" s="149"/>
      <c r="AJ300" s="133">
        <f t="shared" si="100"/>
        <v>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x14ac:dyDescent="0.25">
      <c r="A301" s="138" t="s">
        <v>792</v>
      </c>
      <c r="B301" s="131" t="s">
        <v>1371</v>
      </c>
      <c r="C301" s="131" t="s">
        <v>474</v>
      </c>
      <c r="D301" s="131" t="s">
        <v>130</v>
      </c>
      <c r="E301" s="132" t="s">
        <v>1955</v>
      </c>
      <c r="F301" s="130">
        <v>0</v>
      </c>
      <c r="G301" s="131">
        <v>0</v>
      </c>
      <c r="H301" s="131">
        <v>0</v>
      </c>
      <c r="I301" s="132">
        <v>0</v>
      </c>
      <c r="J301" s="149"/>
      <c r="K301" s="133">
        <v>0</v>
      </c>
      <c r="L301" s="131">
        <v>0</v>
      </c>
      <c r="M301" s="131">
        <v>0</v>
      </c>
      <c r="N301" s="132">
        <v>0</v>
      </c>
      <c r="O301" s="149"/>
      <c r="P301" s="133">
        <v>0</v>
      </c>
      <c r="Q301" s="131">
        <v>0</v>
      </c>
      <c r="R301" s="131">
        <v>0</v>
      </c>
      <c r="S301" s="132">
        <v>0</v>
      </c>
      <c r="T301" s="149"/>
      <c r="U301" s="133">
        <v>0</v>
      </c>
      <c r="V301" s="131">
        <v>0</v>
      </c>
      <c r="W301" s="131">
        <v>0</v>
      </c>
      <c r="X301" s="132">
        <v>0</v>
      </c>
      <c r="Y301" s="149"/>
      <c r="Z301" s="133">
        <v>0</v>
      </c>
      <c r="AA301" s="131">
        <v>0</v>
      </c>
      <c r="AB301" s="131">
        <v>0</v>
      </c>
      <c r="AC301" s="132">
        <v>0</v>
      </c>
      <c r="AD301" s="149"/>
      <c r="AE301" s="153">
        <f t="shared" si="96"/>
        <v>0</v>
      </c>
      <c r="AF301" s="134">
        <f t="shared" si="97"/>
        <v>0</v>
      </c>
      <c r="AG301" s="135">
        <f t="shared" si="98"/>
        <v>0</v>
      </c>
      <c r="AH301" s="167">
        <f t="shared" si="99"/>
        <v>0</v>
      </c>
      <c r="AI301" s="149"/>
      <c r="AJ301" s="133">
        <f t="shared" si="100"/>
        <v>0</v>
      </c>
      <c r="AK301" s="131">
        <f t="shared" si="101"/>
        <v>0</v>
      </c>
      <c r="AL301" s="131">
        <f t="shared" si="102"/>
        <v>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x14ac:dyDescent="0.25">
      <c r="A302" s="138" t="s">
        <v>793</v>
      </c>
      <c r="B302" s="131" t="s">
        <v>2047</v>
      </c>
      <c r="C302" s="131" t="s">
        <v>101</v>
      </c>
      <c r="D302" s="131" t="s">
        <v>122</v>
      </c>
      <c r="E302" s="132" t="s">
        <v>1314</v>
      </c>
      <c r="F302" s="130">
        <v>0</v>
      </c>
      <c r="G302" s="131">
        <v>1</v>
      </c>
      <c r="H302" s="131">
        <v>2.1</v>
      </c>
      <c r="I302" s="132">
        <v>160</v>
      </c>
      <c r="J302" s="149"/>
      <c r="K302" s="133">
        <v>1</v>
      </c>
      <c r="L302" s="131">
        <v>0</v>
      </c>
      <c r="M302" s="131">
        <v>0.7</v>
      </c>
      <c r="N302" s="132">
        <v>228</v>
      </c>
      <c r="O302" s="149"/>
      <c r="P302" s="133">
        <v>0</v>
      </c>
      <c r="Q302" s="131">
        <v>0</v>
      </c>
      <c r="R302" s="131">
        <v>0</v>
      </c>
      <c r="S302" s="132">
        <v>20</v>
      </c>
      <c r="T302" s="149"/>
      <c r="U302" s="133">
        <v>0</v>
      </c>
      <c r="V302" s="131">
        <v>0</v>
      </c>
      <c r="W302" s="131">
        <v>0</v>
      </c>
      <c r="X302" s="132">
        <v>20</v>
      </c>
      <c r="Y302" s="149"/>
      <c r="Z302" s="133">
        <v>0</v>
      </c>
      <c r="AA302" s="131">
        <v>5</v>
      </c>
      <c r="AB302" s="131">
        <v>36.800000000000004</v>
      </c>
      <c r="AC302" s="132">
        <v>238</v>
      </c>
      <c r="AD302" s="149"/>
      <c r="AE302" s="153">
        <f t="shared" si="96"/>
        <v>1</v>
      </c>
      <c r="AF302" s="134">
        <f t="shared" si="97"/>
        <v>6</v>
      </c>
      <c r="AG302" s="135">
        <f t="shared" si="98"/>
        <v>39.600000000000009</v>
      </c>
      <c r="AH302" s="167">
        <f t="shared" si="99"/>
        <v>646</v>
      </c>
      <c r="AI302" s="149"/>
      <c r="AJ302" s="133">
        <f t="shared" si="100"/>
        <v>160</v>
      </c>
      <c r="AK302" s="131">
        <f t="shared" si="101"/>
        <v>228</v>
      </c>
      <c r="AL302" s="131">
        <f t="shared" si="102"/>
        <v>20</v>
      </c>
      <c r="AM302" s="131">
        <f t="shared" si="103"/>
        <v>20</v>
      </c>
      <c r="AN302" s="136">
        <f t="shared" si="104"/>
        <v>238</v>
      </c>
      <c r="AO302" s="133">
        <f t="shared" si="105"/>
        <v>0</v>
      </c>
      <c r="AP302" s="131">
        <f t="shared" si="106"/>
        <v>1</v>
      </c>
      <c r="AQ302" s="131">
        <f t="shared" si="107"/>
        <v>0</v>
      </c>
      <c r="AR302" s="131">
        <f t="shared" si="108"/>
        <v>0</v>
      </c>
      <c r="AS302" s="136">
        <f t="shared" si="109"/>
        <v>0</v>
      </c>
      <c r="AT302" s="133">
        <f t="shared" si="110"/>
        <v>1</v>
      </c>
      <c r="AU302" s="131">
        <f t="shared" si="111"/>
        <v>0</v>
      </c>
      <c r="AV302" s="131">
        <f t="shared" si="112"/>
        <v>0</v>
      </c>
      <c r="AW302" s="131">
        <f t="shared" si="113"/>
        <v>0</v>
      </c>
      <c r="AX302" s="136">
        <f t="shared" si="114"/>
        <v>5</v>
      </c>
      <c r="AY302" s="133">
        <f t="shared" si="115"/>
        <v>2.1</v>
      </c>
      <c r="AZ302" s="131">
        <f t="shared" si="116"/>
        <v>0.7</v>
      </c>
      <c r="BA302" s="131">
        <f t="shared" si="117"/>
        <v>0</v>
      </c>
      <c r="BB302" s="131">
        <f t="shared" si="118"/>
        <v>0</v>
      </c>
      <c r="BC302" s="132">
        <f t="shared" si="119"/>
        <v>36.800000000000004</v>
      </c>
    </row>
    <row r="303" spans="1:55" x14ac:dyDescent="0.25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30">
        <v>0</v>
      </c>
      <c r="G303" s="131">
        <v>0</v>
      </c>
      <c r="H303" s="131">
        <v>0</v>
      </c>
      <c r="I303" s="132">
        <v>0</v>
      </c>
      <c r="J303" s="149"/>
      <c r="K303" s="133">
        <v>0</v>
      </c>
      <c r="L303" s="131">
        <v>0</v>
      </c>
      <c r="M303" s="131">
        <v>0</v>
      </c>
      <c r="N303" s="132">
        <v>0</v>
      </c>
      <c r="O303" s="149"/>
      <c r="P303" s="133">
        <v>0</v>
      </c>
      <c r="Q303" s="131">
        <v>0</v>
      </c>
      <c r="R303" s="131">
        <v>0</v>
      </c>
      <c r="S303" s="132">
        <v>0</v>
      </c>
      <c r="T303" s="149"/>
      <c r="U303" s="133">
        <v>0</v>
      </c>
      <c r="V303" s="131">
        <v>0</v>
      </c>
      <c r="W303" s="131">
        <v>0</v>
      </c>
      <c r="X303" s="132">
        <v>0</v>
      </c>
      <c r="Y303" s="149"/>
      <c r="Z303" s="133">
        <v>0</v>
      </c>
      <c r="AA303" s="131">
        <v>0</v>
      </c>
      <c r="AB303" s="131">
        <v>0</v>
      </c>
      <c r="AC303" s="132">
        <v>0</v>
      </c>
      <c r="AD303" s="149"/>
      <c r="AE303" s="153">
        <f t="shared" si="96"/>
        <v>0</v>
      </c>
      <c r="AF303" s="134">
        <f t="shared" si="97"/>
        <v>0</v>
      </c>
      <c r="AG303" s="135">
        <f t="shared" si="98"/>
        <v>0</v>
      </c>
      <c r="AH303" s="167">
        <f t="shared" si="99"/>
        <v>0</v>
      </c>
      <c r="AI303" s="149"/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x14ac:dyDescent="0.25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2025</v>
      </c>
      <c r="F304" s="130">
        <v>0</v>
      </c>
      <c r="G304" s="131">
        <v>0</v>
      </c>
      <c r="H304" s="131">
        <v>0</v>
      </c>
      <c r="I304" s="132">
        <v>0</v>
      </c>
      <c r="J304" s="149"/>
      <c r="K304" s="133">
        <v>0</v>
      </c>
      <c r="L304" s="131">
        <v>0</v>
      </c>
      <c r="M304" s="131">
        <v>0</v>
      </c>
      <c r="N304" s="132">
        <v>0</v>
      </c>
      <c r="O304" s="149"/>
      <c r="P304" s="133">
        <v>0</v>
      </c>
      <c r="Q304" s="131">
        <v>0</v>
      </c>
      <c r="R304" s="131">
        <v>0</v>
      </c>
      <c r="S304" s="132">
        <v>0</v>
      </c>
      <c r="T304" s="149"/>
      <c r="U304" s="133">
        <v>0</v>
      </c>
      <c r="V304" s="131">
        <v>0</v>
      </c>
      <c r="W304" s="131">
        <v>0</v>
      </c>
      <c r="X304" s="132">
        <v>0</v>
      </c>
      <c r="Y304" s="149"/>
      <c r="Z304" s="133">
        <v>0</v>
      </c>
      <c r="AA304" s="131">
        <v>0</v>
      </c>
      <c r="AB304" s="131">
        <v>0</v>
      </c>
      <c r="AC304" s="132">
        <v>0</v>
      </c>
      <c r="AD304" s="149"/>
      <c r="AE304" s="153">
        <f t="shared" si="96"/>
        <v>0</v>
      </c>
      <c r="AF304" s="134">
        <f t="shared" si="97"/>
        <v>0</v>
      </c>
      <c r="AG304" s="135">
        <f t="shared" si="98"/>
        <v>0</v>
      </c>
      <c r="AH304" s="167">
        <f t="shared" si="99"/>
        <v>0</v>
      </c>
      <c r="AI304" s="149"/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x14ac:dyDescent="0.25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30">
        <v>0</v>
      </c>
      <c r="G305" s="131">
        <v>0</v>
      </c>
      <c r="H305" s="131">
        <v>0</v>
      </c>
      <c r="I305" s="132">
        <v>20</v>
      </c>
      <c r="J305" s="149"/>
      <c r="K305" s="133">
        <v>0</v>
      </c>
      <c r="L305" s="131">
        <v>0</v>
      </c>
      <c r="M305" s="131">
        <v>0</v>
      </c>
      <c r="N305" s="132">
        <v>20</v>
      </c>
      <c r="O305" s="149"/>
      <c r="P305" s="133">
        <v>0</v>
      </c>
      <c r="Q305" s="131">
        <v>0</v>
      </c>
      <c r="R305" s="131">
        <v>0</v>
      </c>
      <c r="S305" s="132">
        <v>0</v>
      </c>
      <c r="T305" s="149"/>
      <c r="U305" s="133">
        <v>0</v>
      </c>
      <c r="V305" s="131">
        <v>0</v>
      </c>
      <c r="W305" s="131">
        <v>0</v>
      </c>
      <c r="X305" s="132">
        <v>0</v>
      </c>
      <c r="Y305" s="149"/>
      <c r="Z305" s="133">
        <v>0</v>
      </c>
      <c r="AA305" s="131">
        <v>0</v>
      </c>
      <c r="AB305" s="131">
        <v>0</v>
      </c>
      <c r="AC305" s="132">
        <v>0</v>
      </c>
      <c r="AD305" s="149"/>
      <c r="AE305" s="153">
        <f t="shared" si="96"/>
        <v>0</v>
      </c>
      <c r="AF305" s="134">
        <f t="shared" si="97"/>
        <v>0</v>
      </c>
      <c r="AG305" s="135">
        <f t="shared" si="98"/>
        <v>0</v>
      </c>
      <c r="AH305" s="167">
        <f t="shared" si="99"/>
        <v>40</v>
      </c>
      <c r="AI305" s="149"/>
      <c r="AJ305" s="133">
        <f t="shared" si="100"/>
        <v>20</v>
      </c>
      <c r="AK305" s="131">
        <f t="shared" si="101"/>
        <v>20</v>
      </c>
      <c r="AL305" s="131">
        <f t="shared" si="102"/>
        <v>0</v>
      </c>
      <c r="AM305" s="131">
        <f t="shared" si="103"/>
        <v>0</v>
      </c>
      <c r="AN305" s="136">
        <f t="shared" si="104"/>
        <v>0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0</v>
      </c>
      <c r="AS305" s="136">
        <f t="shared" si="109"/>
        <v>0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0</v>
      </c>
      <c r="BC305" s="132">
        <f t="shared" si="119"/>
        <v>0</v>
      </c>
    </row>
    <row r="306" spans="1:55" x14ac:dyDescent="0.25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2113</v>
      </c>
      <c r="F306" s="130">
        <v>0</v>
      </c>
      <c r="G306" s="131">
        <v>0</v>
      </c>
      <c r="H306" s="131">
        <v>0</v>
      </c>
      <c r="I306" s="132">
        <v>0</v>
      </c>
      <c r="J306" s="149"/>
      <c r="K306" s="133">
        <v>0</v>
      </c>
      <c r="L306" s="131">
        <v>0</v>
      </c>
      <c r="M306" s="131">
        <v>0</v>
      </c>
      <c r="N306" s="132">
        <v>20</v>
      </c>
      <c r="O306" s="149"/>
      <c r="P306" s="133">
        <v>0</v>
      </c>
      <c r="Q306" s="131">
        <v>0</v>
      </c>
      <c r="R306" s="131">
        <v>0</v>
      </c>
      <c r="S306" s="132">
        <v>20</v>
      </c>
      <c r="T306" s="149"/>
      <c r="U306" s="133">
        <v>0</v>
      </c>
      <c r="V306" s="131">
        <v>0</v>
      </c>
      <c r="W306" s="131">
        <v>0</v>
      </c>
      <c r="X306" s="132">
        <v>0</v>
      </c>
      <c r="Y306" s="149"/>
      <c r="Z306" s="133">
        <v>0</v>
      </c>
      <c r="AA306" s="131">
        <v>0</v>
      </c>
      <c r="AB306" s="131">
        <v>0</v>
      </c>
      <c r="AC306" s="132">
        <v>0</v>
      </c>
      <c r="AD306" s="149"/>
      <c r="AE306" s="153">
        <f t="shared" si="96"/>
        <v>0</v>
      </c>
      <c r="AF306" s="134">
        <f t="shared" si="97"/>
        <v>0</v>
      </c>
      <c r="AG306" s="135">
        <f t="shared" si="98"/>
        <v>0</v>
      </c>
      <c r="AH306" s="167">
        <f t="shared" si="99"/>
        <v>40</v>
      </c>
      <c r="AI306" s="149"/>
      <c r="AJ306" s="133">
        <f t="shared" si="100"/>
        <v>0</v>
      </c>
      <c r="AK306" s="131">
        <f t="shared" si="101"/>
        <v>20</v>
      </c>
      <c r="AL306" s="131">
        <f t="shared" si="102"/>
        <v>20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x14ac:dyDescent="0.25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30">
        <v>0</v>
      </c>
      <c r="G307" s="131">
        <v>0</v>
      </c>
      <c r="H307" s="131">
        <v>0</v>
      </c>
      <c r="I307" s="132">
        <v>0</v>
      </c>
      <c r="J307" s="149"/>
      <c r="K307" s="133">
        <v>0</v>
      </c>
      <c r="L307" s="131">
        <v>0</v>
      </c>
      <c r="M307" s="131">
        <v>0</v>
      </c>
      <c r="N307" s="132">
        <v>0</v>
      </c>
      <c r="O307" s="149"/>
      <c r="P307" s="133">
        <v>0</v>
      </c>
      <c r="Q307" s="131">
        <v>0</v>
      </c>
      <c r="R307" s="131">
        <v>0</v>
      </c>
      <c r="S307" s="132">
        <v>0</v>
      </c>
      <c r="T307" s="149"/>
      <c r="U307" s="133">
        <v>0</v>
      </c>
      <c r="V307" s="131">
        <v>0</v>
      </c>
      <c r="W307" s="131">
        <v>0</v>
      </c>
      <c r="X307" s="132">
        <v>0</v>
      </c>
      <c r="Y307" s="149"/>
      <c r="Z307" s="133">
        <v>0</v>
      </c>
      <c r="AA307" s="131">
        <v>0</v>
      </c>
      <c r="AB307" s="131">
        <v>0</v>
      </c>
      <c r="AC307" s="132">
        <v>0</v>
      </c>
      <c r="AD307" s="149"/>
      <c r="AE307" s="153">
        <f t="shared" si="96"/>
        <v>0</v>
      </c>
      <c r="AF307" s="134">
        <f t="shared" si="97"/>
        <v>0</v>
      </c>
      <c r="AG307" s="135">
        <f t="shared" si="98"/>
        <v>0</v>
      </c>
      <c r="AH307" s="167">
        <f t="shared" si="99"/>
        <v>0</v>
      </c>
      <c r="AI307" s="149"/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x14ac:dyDescent="0.25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30">
        <v>0</v>
      </c>
      <c r="G308" s="131">
        <v>0</v>
      </c>
      <c r="H308" s="131">
        <v>0</v>
      </c>
      <c r="I308" s="132">
        <v>0</v>
      </c>
      <c r="J308" s="149"/>
      <c r="K308" s="133">
        <v>0</v>
      </c>
      <c r="L308" s="131">
        <v>0</v>
      </c>
      <c r="M308" s="131">
        <v>0</v>
      </c>
      <c r="N308" s="132">
        <v>0</v>
      </c>
      <c r="O308" s="149"/>
      <c r="P308" s="133">
        <v>0</v>
      </c>
      <c r="Q308" s="131">
        <v>0</v>
      </c>
      <c r="R308" s="131">
        <v>0</v>
      </c>
      <c r="S308" s="132">
        <v>0</v>
      </c>
      <c r="T308" s="149"/>
      <c r="U308" s="133">
        <v>0</v>
      </c>
      <c r="V308" s="131">
        <v>0</v>
      </c>
      <c r="W308" s="131">
        <v>0</v>
      </c>
      <c r="X308" s="132">
        <v>0</v>
      </c>
      <c r="Y308" s="149"/>
      <c r="Z308" s="133">
        <v>0</v>
      </c>
      <c r="AA308" s="131">
        <v>0</v>
      </c>
      <c r="AB308" s="131">
        <v>0</v>
      </c>
      <c r="AC308" s="132">
        <v>0</v>
      </c>
      <c r="AD308" s="149"/>
      <c r="AE308" s="153">
        <f t="shared" si="96"/>
        <v>0</v>
      </c>
      <c r="AF308" s="134">
        <f t="shared" si="97"/>
        <v>0</v>
      </c>
      <c r="AG308" s="135">
        <f t="shared" si="98"/>
        <v>0</v>
      </c>
      <c r="AH308" s="167">
        <f t="shared" si="99"/>
        <v>0</v>
      </c>
      <c r="AI308" s="149"/>
      <c r="AJ308" s="133">
        <f t="shared" si="100"/>
        <v>0</v>
      </c>
      <c r="AK308" s="131">
        <f t="shared" si="101"/>
        <v>0</v>
      </c>
      <c r="AL308" s="131">
        <f t="shared" si="102"/>
        <v>0</v>
      </c>
      <c r="AM308" s="131">
        <f t="shared" si="103"/>
        <v>0</v>
      </c>
      <c r="AN308" s="136">
        <f t="shared" si="104"/>
        <v>0</v>
      </c>
      <c r="AO308" s="133">
        <f t="shared" si="105"/>
        <v>0</v>
      </c>
      <c r="AP308" s="131">
        <f t="shared" si="106"/>
        <v>0</v>
      </c>
      <c r="AQ308" s="131">
        <f t="shared" si="107"/>
        <v>0</v>
      </c>
      <c r="AR308" s="131">
        <f t="shared" si="108"/>
        <v>0</v>
      </c>
      <c r="AS308" s="136">
        <f t="shared" si="109"/>
        <v>0</v>
      </c>
      <c r="AT308" s="133">
        <f t="shared" si="110"/>
        <v>0</v>
      </c>
      <c r="AU308" s="131">
        <f t="shared" si="111"/>
        <v>0</v>
      </c>
      <c r="AV308" s="131">
        <f t="shared" si="112"/>
        <v>0</v>
      </c>
      <c r="AW308" s="131">
        <f t="shared" si="113"/>
        <v>0</v>
      </c>
      <c r="AX308" s="136">
        <f t="shared" si="114"/>
        <v>0</v>
      </c>
      <c r="AY308" s="133">
        <f t="shared" si="115"/>
        <v>0</v>
      </c>
      <c r="AZ308" s="131">
        <f t="shared" si="116"/>
        <v>0</v>
      </c>
      <c r="BA308" s="131">
        <f t="shared" si="117"/>
        <v>0</v>
      </c>
      <c r="BB308" s="131">
        <f t="shared" si="118"/>
        <v>0</v>
      </c>
      <c r="BC308" s="132">
        <f t="shared" si="119"/>
        <v>0</v>
      </c>
    </row>
    <row r="309" spans="1:55" x14ac:dyDescent="0.25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30">
        <v>0</v>
      </c>
      <c r="G309" s="131">
        <v>1</v>
      </c>
      <c r="H309" s="131">
        <v>3.4</v>
      </c>
      <c r="I309" s="132">
        <v>173</v>
      </c>
      <c r="J309" s="149"/>
      <c r="K309" s="133">
        <v>1</v>
      </c>
      <c r="L309" s="131">
        <v>0</v>
      </c>
      <c r="M309" s="131">
        <v>1.2</v>
      </c>
      <c r="N309" s="132">
        <v>236</v>
      </c>
      <c r="O309" s="149"/>
      <c r="P309" s="133">
        <v>1</v>
      </c>
      <c r="Q309" s="131">
        <v>0</v>
      </c>
      <c r="R309" s="131">
        <v>1.3</v>
      </c>
      <c r="S309" s="132">
        <v>262</v>
      </c>
      <c r="T309" s="149"/>
      <c r="U309" s="133">
        <v>0</v>
      </c>
      <c r="V309" s="131">
        <v>0</v>
      </c>
      <c r="W309" s="131">
        <v>0</v>
      </c>
      <c r="X309" s="132">
        <v>20</v>
      </c>
      <c r="Y309" s="149"/>
      <c r="Z309" s="133">
        <v>0</v>
      </c>
      <c r="AA309" s="131">
        <v>6</v>
      </c>
      <c r="AB309" s="131">
        <v>106</v>
      </c>
      <c r="AC309" s="132">
        <v>293</v>
      </c>
      <c r="AD309" s="149"/>
      <c r="AE309" s="153">
        <f t="shared" si="96"/>
        <v>2</v>
      </c>
      <c r="AF309" s="134">
        <f t="shared" si="97"/>
        <v>7</v>
      </c>
      <c r="AG309" s="135">
        <f t="shared" si="98"/>
        <v>111.9</v>
      </c>
      <c r="AH309" s="167">
        <f t="shared" si="99"/>
        <v>964</v>
      </c>
      <c r="AI309" s="149"/>
      <c r="AJ309" s="133">
        <f t="shared" si="100"/>
        <v>173</v>
      </c>
      <c r="AK309" s="131">
        <f t="shared" si="101"/>
        <v>236</v>
      </c>
      <c r="AL309" s="131">
        <f t="shared" si="102"/>
        <v>262</v>
      </c>
      <c r="AM309" s="131">
        <f t="shared" si="103"/>
        <v>20</v>
      </c>
      <c r="AN309" s="136">
        <f t="shared" si="104"/>
        <v>293</v>
      </c>
      <c r="AO309" s="133">
        <f t="shared" si="105"/>
        <v>0</v>
      </c>
      <c r="AP309" s="131">
        <f t="shared" si="106"/>
        <v>1</v>
      </c>
      <c r="AQ309" s="131">
        <f t="shared" si="107"/>
        <v>1</v>
      </c>
      <c r="AR309" s="131">
        <f t="shared" si="108"/>
        <v>0</v>
      </c>
      <c r="AS309" s="136">
        <f t="shared" si="109"/>
        <v>0</v>
      </c>
      <c r="AT309" s="133">
        <f t="shared" si="110"/>
        <v>1</v>
      </c>
      <c r="AU309" s="131">
        <f t="shared" si="111"/>
        <v>0</v>
      </c>
      <c r="AV309" s="131">
        <f t="shared" si="112"/>
        <v>0</v>
      </c>
      <c r="AW309" s="131">
        <f t="shared" si="113"/>
        <v>0</v>
      </c>
      <c r="AX309" s="136">
        <f t="shared" si="114"/>
        <v>6</v>
      </c>
      <c r="AY309" s="133">
        <f t="shared" si="115"/>
        <v>3.4</v>
      </c>
      <c r="AZ309" s="131">
        <f t="shared" si="116"/>
        <v>1.2</v>
      </c>
      <c r="BA309" s="131">
        <f t="shared" si="117"/>
        <v>1.3</v>
      </c>
      <c r="BB309" s="131">
        <f t="shared" si="118"/>
        <v>0</v>
      </c>
      <c r="BC309" s="132">
        <f t="shared" si="119"/>
        <v>106</v>
      </c>
    </row>
    <row r="310" spans="1:55" x14ac:dyDescent="0.25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1306</v>
      </c>
      <c r="F310" s="130">
        <v>0</v>
      </c>
      <c r="G310" s="131">
        <v>0</v>
      </c>
      <c r="H310" s="131">
        <v>0</v>
      </c>
      <c r="I310" s="132">
        <v>0</v>
      </c>
      <c r="J310" s="149"/>
      <c r="K310" s="133">
        <v>0</v>
      </c>
      <c r="L310" s="131">
        <v>0</v>
      </c>
      <c r="M310" s="131">
        <v>0</v>
      </c>
      <c r="N310" s="132">
        <v>0</v>
      </c>
      <c r="O310" s="149"/>
      <c r="P310" s="133">
        <v>0</v>
      </c>
      <c r="Q310" s="131">
        <v>0</v>
      </c>
      <c r="R310" s="131">
        <v>0</v>
      </c>
      <c r="S310" s="132">
        <v>0</v>
      </c>
      <c r="T310" s="149"/>
      <c r="U310" s="133">
        <v>0</v>
      </c>
      <c r="V310" s="131">
        <v>0</v>
      </c>
      <c r="W310" s="131">
        <v>0</v>
      </c>
      <c r="X310" s="132">
        <v>0</v>
      </c>
      <c r="Y310" s="149"/>
      <c r="Z310" s="133">
        <v>0</v>
      </c>
      <c r="AA310" s="131">
        <v>0</v>
      </c>
      <c r="AB310" s="131">
        <v>0</v>
      </c>
      <c r="AC310" s="132">
        <v>0</v>
      </c>
      <c r="AD310" s="149"/>
      <c r="AE310" s="153">
        <f t="shared" si="96"/>
        <v>0</v>
      </c>
      <c r="AF310" s="134">
        <f t="shared" si="97"/>
        <v>0</v>
      </c>
      <c r="AG310" s="135">
        <f t="shared" si="98"/>
        <v>0</v>
      </c>
      <c r="AH310" s="167">
        <f t="shared" si="99"/>
        <v>0</v>
      </c>
      <c r="AI310" s="149"/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x14ac:dyDescent="0.25">
      <c r="A311" s="138" t="s">
        <v>801</v>
      </c>
      <c r="B311" s="131" t="s">
        <v>38</v>
      </c>
      <c r="C311" s="131" t="s">
        <v>2058</v>
      </c>
      <c r="D311" s="131" t="s">
        <v>2059</v>
      </c>
      <c r="E311" s="132" t="s">
        <v>1307</v>
      </c>
      <c r="F311" s="130">
        <v>0</v>
      </c>
      <c r="G311" s="131">
        <v>1</v>
      </c>
      <c r="H311" s="131">
        <v>24.1</v>
      </c>
      <c r="I311" s="132">
        <v>268</v>
      </c>
      <c r="J311" s="149"/>
      <c r="K311" s="133">
        <v>0</v>
      </c>
      <c r="L311" s="131">
        <v>0</v>
      </c>
      <c r="M311" s="131">
        <v>0</v>
      </c>
      <c r="N311" s="132">
        <v>20</v>
      </c>
      <c r="O311" s="149"/>
      <c r="P311" s="133">
        <v>0</v>
      </c>
      <c r="Q311" s="131">
        <v>0</v>
      </c>
      <c r="R311" s="131">
        <v>0</v>
      </c>
      <c r="S311" s="132">
        <v>20</v>
      </c>
      <c r="T311" s="149"/>
      <c r="U311" s="133">
        <v>1</v>
      </c>
      <c r="V311" s="131">
        <v>0</v>
      </c>
      <c r="W311" s="131">
        <v>0.8</v>
      </c>
      <c r="X311" s="132">
        <v>236</v>
      </c>
      <c r="Y311" s="149"/>
      <c r="Z311" s="133">
        <v>1</v>
      </c>
      <c r="AA311" s="131">
        <v>2</v>
      </c>
      <c r="AB311" s="131">
        <v>29.300000000000004</v>
      </c>
      <c r="AC311" s="132">
        <v>222</v>
      </c>
      <c r="AD311" s="149"/>
      <c r="AE311" s="153">
        <f t="shared" si="96"/>
        <v>2</v>
      </c>
      <c r="AF311" s="134">
        <f t="shared" si="97"/>
        <v>3</v>
      </c>
      <c r="AG311" s="135">
        <f t="shared" si="98"/>
        <v>54.2</v>
      </c>
      <c r="AH311" s="167">
        <f t="shared" si="99"/>
        <v>746</v>
      </c>
      <c r="AI311" s="149"/>
      <c r="AJ311" s="133">
        <f t="shared" si="100"/>
        <v>268</v>
      </c>
      <c r="AK311" s="131">
        <f t="shared" si="101"/>
        <v>20</v>
      </c>
      <c r="AL311" s="131">
        <f t="shared" si="102"/>
        <v>20</v>
      </c>
      <c r="AM311" s="131">
        <f t="shared" si="103"/>
        <v>236</v>
      </c>
      <c r="AN311" s="136">
        <f t="shared" si="104"/>
        <v>222</v>
      </c>
      <c r="AO311" s="133">
        <f t="shared" si="105"/>
        <v>0</v>
      </c>
      <c r="AP311" s="131">
        <f t="shared" si="106"/>
        <v>0</v>
      </c>
      <c r="AQ311" s="131">
        <f t="shared" si="107"/>
        <v>0</v>
      </c>
      <c r="AR311" s="131">
        <f t="shared" si="108"/>
        <v>1</v>
      </c>
      <c r="AS311" s="136">
        <f t="shared" si="109"/>
        <v>1</v>
      </c>
      <c r="AT311" s="133">
        <f t="shared" si="110"/>
        <v>1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2</v>
      </c>
      <c r="AY311" s="133">
        <f t="shared" si="115"/>
        <v>24.1</v>
      </c>
      <c r="AZ311" s="131">
        <f t="shared" si="116"/>
        <v>0</v>
      </c>
      <c r="BA311" s="131">
        <f t="shared" si="117"/>
        <v>0</v>
      </c>
      <c r="BB311" s="131">
        <f t="shared" si="118"/>
        <v>0.8</v>
      </c>
      <c r="BC311" s="132">
        <f t="shared" si="119"/>
        <v>29.300000000000004</v>
      </c>
    </row>
    <row r="312" spans="1:55" x14ac:dyDescent="0.25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30">
        <v>0</v>
      </c>
      <c r="G312" s="131">
        <v>0</v>
      </c>
      <c r="H312" s="131">
        <v>0</v>
      </c>
      <c r="I312" s="132">
        <v>0</v>
      </c>
      <c r="J312" s="149"/>
      <c r="K312" s="133">
        <v>0</v>
      </c>
      <c r="L312" s="131">
        <v>0</v>
      </c>
      <c r="M312" s="131">
        <v>0</v>
      </c>
      <c r="N312" s="132">
        <v>0</v>
      </c>
      <c r="O312" s="149"/>
      <c r="P312" s="133">
        <v>0</v>
      </c>
      <c r="Q312" s="131">
        <v>0</v>
      </c>
      <c r="R312" s="131">
        <v>0</v>
      </c>
      <c r="S312" s="132">
        <v>0</v>
      </c>
      <c r="T312" s="149"/>
      <c r="U312" s="133">
        <v>0</v>
      </c>
      <c r="V312" s="131">
        <v>0</v>
      </c>
      <c r="W312" s="131">
        <v>0</v>
      </c>
      <c r="X312" s="132">
        <v>0</v>
      </c>
      <c r="Y312" s="149"/>
      <c r="Z312" s="133">
        <v>0</v>
      </c>
      <c r="AA312" s="131">
        <v>0</v>
      </c>
      <c r="AB312" s="131">
        <v>0</v>
      </c>
      <c r="AC312" s="132">
        <v>0</v>
      </c>
      <c r="AD312" s="149"/>
      <c r="AE312" s="153">
        <f t="shared" si="96"/>
        <v>0</v>
      </c>
      <c r="AF312" s="134">
        <f t="shared" si="97"/>
        <v>0</v>
      </c>
      <c r="AG312" s="135">
        <f t="shared" si="98"/>
        <v>0</v>
      </c>
      <c r="AH312" s="167">
        <f t="shared" si="99"/>
        <v>0</v>
      </c>
      <c r="AI312" s="149"/>
      <c r="AJ312" s="133">
        <f t="shared" si="100"/>
        <v>0</v>
      </c>
      <c r="AK312" s="131">
        <f t="shared" si="101"/>
        <v>0</v>
      </c>
      <c r="AL312" s="131">
        <f t="shared" si="102"/>
        <v>0</v>
      </c>
      <c r="AM312" s="131">
        <f t="shared" si="103"/>
        <v>0</v>
      </c>
      <c r="AN312" s="136">
        <f t="shared" si="104"/>
        <v>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0</v>
      </c>
      <c r="AU312" s="131">
        <f t="shared" si="111"/>
        <v>0</v>
      </c>
      <c r="AV312" s="131">
        <f t="shared" si="112"/>
        <v>0</v>
      </c>
      <c r="AW312" s="131">
        <f t="shared" si="113"/>
        <v>0</v>
      </c>
      <c r="AX312" s="136">
        <f t="shared" si="114"/>
        <v>0</v>
      </c>
      <c r="AY312" s="133">
        <f t="shared" si="115"/>
        <v>0</v>
      </c>
      <c r="AZ312" s="131">
        <f t="shared" si="116"/>
        <v>0</v>
      </c>
      <c r="BA312" s="131">
        <f t="shared" si="117"/>
        <v>0</v>
      </c>
      <c r="BB312" s="131">
        <f t="shared" si="118"/>
        <v>0</v>
      </c>
      <c r="BC312" s="132">
        <f t="shared" si="119"/>
        <v>0</v>
      </c>
    </row>
    <row r="313" spans="1:55" x14ac:dyDescent="0.25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1311</v>
      </c>
      <c r="F313" s="130">
        <v>0</v>
      </c>
      <c r="G313" s="131">
        <v>0</v>
      </c>
      <c r="H313" s="131">
        <v>0</v>
      </c>
      <c r="I313" s="132">
        <v>0</v>
      </c>
      <c r="J313" s="149"/>
      <c r="K313" s="133">
        <v>0</v>
      </c>
      <c r="L313" s="131">
        <v>0</v>
      </c>
      <c r="M313" s="131">
        <v>0</v>
      </c>
      <c r="N313" s="132">
        <v>0</v>
      </c>
      <c r="O313" s="149"/>
      <c r="P313" s="133">
        <v>0</v>
      </c>
      <c r="Q313" s="131">
        <v>0</v>
      </c>
      <c r="R313" s="131">
        <v>0</v>
      </c>
      <c r="S313" s="132">
        <v>0</v>
      </c>
      <c r="T313" s="149"/>
      <c r="U313" s="133">
        <v>0</v>
      </c>
      <c r="V313" s="131">
        <v>0</v>
      </c>
      <c r="W313" s="131">
        <v>0</v>
      </c>
      <c r="X313" s="132">
        <v>0</v>
      </c>
      <c r="Y313" s="149"/>
      <c r="Z313" s="133">
        <v>0</v>
      </c>
      <c r="AA313" s="131">
        <v>0</v>
      </c>
      <c r="AB313" s="131">
        <v>0</v>
      </c>
      <c r="AC313" s="132">
        <v>0</v>
      </c>
      <c r="AD313" s="149"/>
      <c r="AE313" s="153">
        <f t="shared" si="96"/>
        <v>0</v>
      </c>
      <c r="AF313" s="134">
        <f t="shared" si="97"/>
        <v>0</v>
      </c>
      <c r="AG313" s="135">
        <f t="shared" si="98"/>
        <v>0</v>
      </c>
      <c r="AH313" s="167">
        <f t="shared" si="99"/>
        <v>0</v>
      </c>
      <c r="AI313" s="149"/>
      <c r="AJ313" s="133">
        <f t="shared" si="100"/>
        <v>0</v>
      </c>
      <c r="AK313" s="131">
        <f t="shared" si="101"/>
        <v>0</v>
      </c>
      <c r="AL313" s="131">
        <f t="shared" si="102"/>
        <v>0</v>
      </c>
      <c r="AM313" s="131">
        <f t="shared" si="103"/>
        <v>0</v>
      </c>
      <c r="AN313" s="136">
        <f t="shared" si="104"/>
        <v>0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0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0</v>
      </c>
      <c r="AY313" s="133">
        <f t="shared" si="115"/>
        <v>0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0</v>
      </c>
    </row>
    <row r="314" spans="1:55" x14ac:dyDescent="0.25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30">
        <v>0</v>
      </c>
      <c r="G314" s="131">
        <v>0</v>
      </c>
      <c r="H314" s="131">
        <v>0</v>
      </c>
      <c r="I314" s="132">
        <v>0</v>
      </c>
      <c r="J314" s="149"/>
      <c r="K314" s="133">
        <v>0</v>
      </c>
      <c r="L314" s="131">
        <v>0</v>
      </c>
      <c r="M314" s="131">
        <v>0</v>
      </c>
      <c r="N314" s="132">
        <v>0</v>
      </c>
      <c r="O314" s="149"/>
      <c r="P314" s="133">
        <v>0</v>
      </c>
      <c r="Q314" s="131">
        <v>0</v>
      </c>
      <c r="R314" s="131">
        <v>0</v>
      </c>
      <c r="S314" s="132">
        <v>0</v>
      </c>
      <c r="T314" s="149"/>
      <c r="U314" s="133">
        <v>0</v>
      </c>
      <c r="V314" s="131">
        <v>0</v>
      </c>
      <c r="W314" s="131">
        <v>0</v>
      </c>
      <c r="X314" s="132">
        <v>0</v>
      </c>
      <c r="Y314" s="149"/>
      <c r="Z314" s="133">
        <v>0</v>
      </c>
      <c r="AA314" s="131">
        <v>0</v>
      </c>
      <c r="AB314" s="131">
        <v>0</v>
      </c>
      <c r="AC314" s="132">
        <v>0</v>
      </c>
      <c r="AD314" s="149"/>
      <c r="AE314" s="153">
        <f t="shared" si="96"/>
        <v>0</v>
      </c>
      <c r="AF314" s="134">
        <f t="shared" si="97"/>
        <v>0</v>
      </c>
      <c r="AG314" s="135">
        <f t="shared" si="98"/>
        <v>0</v>
      </c>
      <c r="AH314" s="167">
        <f t="shared" si="99"/>
        <v>0</v>
      </c>
      <c r="AI314" s="149"/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x14ac:dyDescent="0.25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30">
        <v>0</v>
      </c>
      <c r="G315" s="131">
        <v>0</v>
      </c>
      <c r="H315" s="131">
        <v>0</v>
      </c>
      <c r="I315" s="132">
        <v>0</v>
      </c>
      <c r="J315" s="149"/>
      <c r="K315" s="133">
        <v>0</v>
      </c>
      <c r="L315" s="131">
        <v>0</v>
      </c>
      <c r="M315" s="131">
        <v>0</v>
      </c>
      <c r="N315" s="132">
        <v>0</v>
      </c>
      <c r="O315" s="149"/>
      <c r="P315" s="133">
        <v>0</v>
      </c>
      <c r="Q315" s="131">
        <v>0</v>
      </c>
      <c r="R315" s="131">
        <v>0</v>
      </c>
      <c r="S315" s="132">
        <v>0</v>
      </c>
      <c r="T315" s="149"/>
      <c r="U315" s="133">
        <v>0</v>
      </c>
      <c r="V315" s="131">
        <v>0</v>
      </c>
      <c r="W315" s="131">
        <v>0</v>
      </c>
      <c r="X315" s="132">
        <v>0</v>
      </c>
      <c r="Y315" s="149"/>
      <c r="Z315" s="133">
        <v>0</v>
      </c>
      <c r="AA315" s="131">
        <v>0</v>
      </c>
      <c r="AB315" s="131">
        <v>0</v>
      </c>
      <c r="AC315" s="132">
        <v>0</v>
      </c>
      <c r="AD315" s="149"/>
      <c r="AE315" s="153">
        <f t="shared" si="96"/>
        <v>0</v>
      </c>
      <c r="AF315" s="134">
        <f t="shared" si="97"/>
        <v>0</v>
      </c>
      <c r="AG315" s="135">
        <f t="shared" si="98"/>
        <v>0</v>
      </c>
      <c r="AH315" s="167">
        <f t="shared" si="99"/>
        <v>0</v>
      </c>
      <c r="AI315" s="149"/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x14ac:dyDescent="0.25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30">
        <v>0</v>
      </c>
      <c r="G316" s="131">
        <v>0</v>
      </c>
      <c r="H316" s="131">
        <v>0</v>
      </c>
      <c r="I316" s="132">
        <v>20</v>
      </c>
      <c r="J316" s="149"/>
      <c r="K316" s="133">
        <v>0</v>
      </c>
      <c r="L316" s="131">
        <v>0</v>
      </c>
      <c r="M316" s="131">
        <v>0</v>
      </c>
      <c r="N316" s="132">
        <v>0</v>
      </c>
      <c r="O316" s="149"/>
      <c r="P316" s="133">
        <v>0</v>
      </c>
      <c r="Q316" s="131">
        <v>0</v>
      </c>
      <c r="R316" s="131">
        <v>0</v>
      </c>
      <c r="S316" s="132">
        <v>20</v>
      </c>
      <c r="T316" s="149"/>
      <c r="U316" s="133">
        <v>0</v>
      </c>
      <c r="V316" s="131">
        <v>0</v>
      </c>
      <c r="W316" s="131">
        <v>0</v>
      </c>
      <c r="X316" s="132">
        <v>20</v>
      </c>
      <c r="Y316" s="149"/>
      <c r="Z316" s="133">
        <v>0</v>
      </c>
      <c r="AA316" s="131">
        <v>0</v>
      </c>
      <c r="AB316" s="131">
        <v>0</v>
      </c>
      <c r="AC316" s="132">
        <v>0</v>
      </c>
      <c r="AD316" s="149"/>
      <c r="AE316" s="153">
        <f t="shared" si="96"/>
        <v>0</v>
      </c>
      <c r="AF316" s="134">
        <f t="shared" si="97"/>
        <v>0</v>
      </c>
      <c r="AG316" s="135">
        <f t="shared" si="98"/>
        <v>0</v>
      </c>
      <c r="AH316" s="167">
        <f t="shared" si="99"/>
        <v>60</v>
      </c>
      <c r="AI316" s="149"/>
      <c r="AJ316" s="133">
        <f t="shared" si="100"/>
        <v>20</v>
      </c>
      <c r="AK316" s="131">
        <f t="shared" si="101"/>
        <v>0</v>
      </c>
      <c r="AL316" s="131">
        <f t="shared" si="102"/>
        <v>20</v>
      </c>
      <c r="AM316" s="131">
        <f t="shared" si="103"/>
        <v>20</v>
      </c>
      <c r="AN316" s="136">
        <f t="shared" si="104"/>
        <v>0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0</v>
      </c>
      <c r="AX316" s="136">
        <f t="shared" si="114"/>
        <v>0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0</v>
      </c>
      <c r="BC316" s="132">
        <f t="shared" si="119"/>
        <v>0</v>
      </c>
    </row>
    <row r="317" spans="1:55" x14ac:dyDescent="0.25">
      <c r="A317" s="138" t="s">
        <v>806</v>
      </c>
      <c r="B317" s="131" t="s">
        <v>1293</v>
      </c>
      <c r="C317" s="131" t="s">
        <v>97</v>
      </c>
      <c r="D317" s="131" t="s">
        <v>242</v>
      </c>
      <c r="E317" s="132" t="s">
        <v>1955</v>
      </c>
      <c r="F317" s="130">
        <v>0</v>
      </c>
      <c r="G317" s="131">
        <v>0</v>
      </c>
      <c r="H317" s="131">
        <v>0</v>
      </c>
      <c r="I317" s="132">
        <v>0</v>
      </c>
      <c r="J317" s="149"/>
      <c r="K317" s="133">
        <v>0</v>
      </c>
      <c r="L317" s="131">
        <v>0</v>
      </c>
      <c r="M317" s="131">
        <v>0</v>
      </c>
      <c r="N317" s="132">
        <v>0</v>
      </c>
      <c r="O317" s="149"/>
      <c r="P317" s="133">
        <v>0</v>
      </c>
      <c r="Q317" s="131">
        <v>0</v>
      </c>
      <c r="R317" s="131">
        <v>0</v>
      </c>
      <c r="S317" s="132">
        <v>0</v>
      </c>
      <c r="T317" s="149"/>
      <c r="U317" s="133">
        <v>0</v>
      </c>
      <c r="V317" s="131">
        <v>0</v>
      </c>
      <c r="W317" s="131">
        <v>0</v>
      </c>
      <c r="X317" s="132">
        <v>0</v>
      </c>
      <c r="Y317" s="149"/>
      <c r="Z317" s="133">
        <v>0</v>
      </c>
      <c r="AA317" s="131">
        <v>0</v>
      </c>
      <c r="AB317" s="131">
        <v>0</v>
      </c>
      <c r="AC317" s="132">
        <v>0</v>
      </c>
      <c r="AD317" s="149"/>
      <c r="AE317" s="153">
        <f t="shared" si="96"/>
        <v>0</v>
      </c>
      <c r="AF317" s="134">
        <f t="shared" si="97"/>
        <v>0</v>
      </c>
      <c r="AG317" s="135">
        <f t="shared" si="98"/>
        <v>0</v>
      </c>
      <c r="AH317" s="167">
        <f t="shared" si="99"/>
        <v>0</v>
      </c>
      <c r="AI317" s="149"/>
      <c r="AJ317" s="133">
        <f t="shared" si="100"/>
        <v>0</v>
      </c>
      <c r="AK317" s="131">
        <f t="shared" si="101"/>
        <v>0</v>
      </c>
      <c r="AL317" s="131">
        <f t="shared" si="102"/>
        <v>0</v>
      </c>
      <c r="AM317" s="131">
        <f t="shared" si="103"/>
        <v>0</v>
      </c>
      <c r="AN317" s="136">
        <f t="shared" si="104"/>
        <v>0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0</v>
      </c>
    </row>
    <row r="318" spans="1:55" x14ac:dyDescent="0.25">
      <c r="A318" s="138" t="s">
        <v>807</v>
      </c>
      <c r="B318" s="131" t="s">
        <v>1029</v>
      </c>
      <c r="C318" s="131" t="s">
        <v>94</v>
      </c>
      <c r="D318" s="131" t="s">
        <v>318</v>
      </c>
      <c r="E318" s="132" t="s">
        <v>1955</v>
      </c>
      <c r="F318" s="130">
        <v>0</v>
      </c>
      <c r="G318" s="131">
        <v>0</v>
      </c>
      <c r="H318" s="131">
        <v>0</v>
      </c>
      <c r="I318" s="132">
        <v>0</v>
      </c>
      <c r="J318" s="149"/>
      <c r="K318" s="133">
        <v>0</v>
      </c>
      <c r="L318" s="131">
        <v>0</v>
      </c>
      <c r="M318" s="131">
        <v>0</v>
      </c>
      <c r="N318" s="132">
        <v>0</v>
      </c>
      <c r="O318" s="149"/>
      <c r="P318" s="133">
        <v>0</v>
      </c>
      <c r="Q318" s="131">
        <v>0</v>
      </c>
      <c r="R318" s="131">
        <v>0</v>
      </c>
      <c r="S318" s="132">
        <v>0</v>
      </c>
      <c r="T318" s="149"/>
      <c r="U318" s="133">
        <v>0</v>
      </c>
      <c r="V318" s="131">
        <v>0</v>
      </c>
      <c r="W318" s="131">
        <v>0</v>
      </c>
      <c r="X318" s="132">
        <v>0</v>
      </c>
      <c r="Y318" s="149"/>
      <c r="Z318" s="133">
        <v>0</v>
      </c>
      <c r="AA318" s="131">
        <v>0</v>
      </c>
      <c r="AB318" s="131">
        <v>0</v>
      </c>
      <c r="AC318" s="132">
        <v>0</v>
      </c>
      <c r="AD318" s="149"/>
      <c r="AE318" s="153">
        <f t="shared" si="96"/>
        <v>0</v>
      </c>
      <c r="AF318" s="134">
        <f t="shared" si="97"/>
        <v>0</v>
      </c>
      <c r="AG318" s="135">
        <f t="shared" si="98"/>
        <v>0</v>
      </c>
      <c r="AH318" s="167">
        <f t="shared" si="99"/>
        <v>0</v>
      </c>
      <c r="AI318" s="149"/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0</v>
      </c>
      <c r="AN318" s="136">
        <f t="shared" si="104"/>
        <v>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0</v>
      </c>
      <c r="AS318" s="136">
        <f t="shared" si="109"/>
        <v>0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0</v>
      </c>
      <c r="BC318" s="132">
        <f t="shared" si="119"/>
        <v>0</v>
      </c>
    </row>
    <row r="319" spans="1:55" x14ac:dyDescent="0.25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30">
        <v>0</v>
      </c>
      <c r="G319" s="131">
        <v>0</v>
      </c>
      <c r="H319" s="131">
        <v>0</v>
      </c>
      <c r="I319" s="132">
        <v>0</v>
      </c>
      <c r="J319" s="149"/>
      <c r="K319" s="133">
        <v>0</v>
      </c>
      <c r="L319" s="131">
        <v>0</v>
      </c>
      <c r="M319" s="131">
        <v>0</v>
      </c>
      <c r="N319" s="132">
        <v>0</v>
      </c>
      <c r="O319" s="149"/>
      <c r="P319" s="133">
        <v>0</v>
      </c>
      <c r="Q319" s="131">
        <v>0</v>
      </c>
      <c r="R319" s="131">
        <v>0</v>
      </c>
      <c r="S319" s="132">
        <v>0</v>
      </c>
      <c r="T319" s="149"/>
      <c r="U319" s="133">
        <v>0</v>
      </c>
      <c r="V319" s="131">
        <v>0</v>
      </c>
      <c r="W319" s="131">
        <v>0</v>
      </c>
      <c r="X319" s="132">
        <v>0</v>
      </c>
      <c r="Y319" s="149"/>
      <c r="Z319" s="133">
        <v>0</v>
      </c>
      <c r="AA319" s="131">
        <v>0</v>
      </c>
      <c r="AB319" s="131">
        <v>0</v>
      </c>
      <c r="AC319" s="132">
        <v>0</v>
      </c>
      <c r="AD319" s="149"/>
      <c r="AE319" s="153">
        <f t="shared" si="96"/>
        <v>0</v>
      </c>
      <c r="AF319" s="134">
        <f t="shared" si="97"/>
        <v>0</v>
      </c>
      <c r="AG319" s="135">
        <f t="shared" si="98"/>
        <v>0</v>
      </c>
      <c r="AH319" s="167">
        <f t="shared" si="99"/>
        <v>0</v>
      </c>
      <c r="AI319" s="149"/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x14ac:dyDescent="0.25">
      <c r="A320" s="138" t="s">
        <v>1056</v>
      </c>
      <c r="B320" s="131" t="s">
        <v>44</v>
      </c>
      <c r="C320" s="131" t="s">
        <v>2060</v>
      </c>
      <c r="D320" s="131" t="s">
        <v>2061</v>
      </c>
      <c r="E320" s="132" t="s">
        <v>1311</v>
      </c>
      <c r="F320" s="130">
        <v>0</v>
      </c>
      <c r="G320" s="131">
        <v>0</v>
      </c>
      <c r="H320" s="131">
        <v>0</v>
      </c>
      <c r="I320" s="132">
        <v>20</v>
      </c>
      <c r="J320" s="149"/>
      <c r="K320" s="133">
        <v>0</v>
      </c>
      <c r="L320" s="131">
        <v>0</v>
      </c>
      <c r="M320" s="131">
        <v>0</v>
      </c>
      <c r="N320" s="132">
        <v>0</v>
      </c>
      <c r="O320" s="149"/>
      <c r="P320" s="133">
        <v>1</v>
      </c>
      <c r="Q320" s="131">
        <v>0</v>
      </c>
      <c r="R320" s="131">
        <v>0.6</v>
      </c>
      <c r="S320" s="132">
        <v>238</v>
      </c>
      <c r="T320" s="149"/>
      <c r="U320" s="133">
        <v>0</v>
      </c>
      <c r="V320" s="131">
        <v>0</v>
      </c>
      <c r="W320" s="131">
        <v>0</v>
      </c>
      <c r="X320" s="132">
        <v>20</v>
      </c>
      <c r="Y320" s="149"/>
      <c r="Z320" s="133">
        <v>0</v>
      </c>
      <c r="AA320" s="131">
        <v>1</v>
      </c>
      <c r="AB320" s="131">
        <v>7.6</v>
      </c>
      <c r="AC320" s="132">
        <v>153</v>
      </c>
      <c r="AD320" s="149"/>
      <c r="AE320" s="153">
        <f t="shared" si="96"/>
        <v>1</v>
      </c>
      <c r="AF320" s="134">
        <f t="shared" si="97"/>
        <v>1</v>
      </c>
      <c r="AG320" s="135">
        <f t="shared" si="98"/>
        <v>8.1999999999999993</v>
      </c>
      <c r="AH320" s="167">
        <f t="shared" si="99"/>
        <v>431</v>
      </c>
      <c r="AI320" s="149"/>
      <c r="AJ320" s="133">
        <f t="shared" si="100"/>
        <v>20</v>
      </c>
      <c r="AK320" s="131">
        <f t="shared" si="101"/>
        <v>0</v>
      </c>
      <c r="AL320" s="131">
        <f t="shared" si="102"/>
        <v>238</v>
      </c>
      <c r="AM320" s="131">
        <f t="shared" si="103"/>
        <v>20</v>
      </c>
      <c r="AN320" s="136">
        <f t="shared" si="104"/>
        <v>153</v>
      </c>
      <c r="AO320" s="133">
        <f t="shared" si="105"/>
        <v>0</v>
      </c>
      <c r="AP320" s="131">
        <f t="shared" si="106"/>
        <v>0</v>
      </c>
      <c r="AQ320" s="131">
        <f t="shared" si="107"/>
        <v>1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1</v>
      </c>
      <c r="AY320" s="133">
        <f t="shared" si="115"/>
        <v>0</v>
      </c>
      <c r="AZ320" s="131">
        <f t="shared" si="116"/>
        <v>0</v>
      </c>
      <c r="BA320" s="131">
        <f t="shared" si="117"/>
        <v>0.6</v>
      </c>
      <c r="BB320" s="131">
        <f t="shared" si="118"/>
        <v>0</v>
      </c>
      <c r="BC320" s="132">
        <f t="shared" si="119"/>
        <v>7.6</v>
      </c>
    </row>
    <row r="321" spans="1:55" x14ac:dyDescent="0.25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30">
        <v>0</v>
      </c>
      <c r="G321" s="131">
        <v>0</v>
      </c>
      <c r="H321" s="131">
        <v>0</v>
      </c>
      <c r="I321" s="132">
        <v>0</v>
      </c>
      <c r="J321" s="149"/>
      <c r="K321" s="133">
        <v>0</v>
      </c>
      <c r="L321" s="131">
        <v>0</v>
      </c>
      <c r="M321" s="131">
        <v>0</v>
      </c>
      <c r="N321" s="132">
        <v>20</v>
      </c>
      <c r="O321" s="149"/>
      <c r="P321" s="133">
        <v>0</v>
      </c>
      <c r="Q321" s="131">
        <v>0</v>
      </c>
      <c r="R321" s="131">
        <v>0</v>
      </c>
      <c r="S321" s="132">
        <v>20</v>
      </c>
      <c r="T321" s="149"/>
      <c r="U321" s="133">
        <v>0</v>
      </c>
      <c r="V321" s="131">
        <v>0</v>
      </c>
      <c r="W321" s="131">
        <v>0</v>
      </c>
      <c r="X321" s="132">
        <v>20</v>
      </c>
      <c r="Y321" s="149"/>
      <c r="Z321" s="133">
        <v>0</v>
      </c>
      <c r="AA321" s="131">
        <v>2</v>
      </c>
      <c r="AB321" s="131">
        <v>20.2</v>
      </c>
      <c r="AC321" s="132">
        <v>194</v>
      </c>
      <c r="AD321" s="149"/>
      <c r="AE321" s="153">
        <f t="shared" si="96"/>
        <v>0</v>
      </c>
      <c r="AF321" s="134">
        <f t="shared" si="97"/>
        <v>2</v>
      </c>
      <c r="AG321" s="135">
        <f t="shared" si="98"/>
        <v>20.2</v>
      </c>
      <c r="AH321" s="167">
        <f t="shared" si="99"/>
        <v>254</v>
      </c>
      <c r="AI321" s="149"/>
      <c r="AJ321" s="133">
        <f t="shared" si="100"/>
        <v>0</v>
      </c>
      <c r="AK321" s="131">
        <f t="shared" si="101"/>
        <v>20</v>
      </c>
      <c r="AL321" s="131">
        <f t="shared" si="102"/>
        <v>20</v>
      </c>
      <c r="AM321" s="131">
        <f t="shared" si="103"/>
        <v>20</v>
      </c>
      <c r="AN321" s="136">
        <f t="shared" si="104"/>
        <v>194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2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20.2</v>
      </c>
    </row>
    <row r="322" spans="1:55" x14ac:dyDescent="0.25">
      <c r="A322" s="138" t="s">
        <v>810</v>
      </c>
      <c r="B322" s="131" t="s">
        <v>1028</v>
      </c>
      <c r="C322" s="131" t="s">
        <v>470</v>
      </c>
      <c r="D322" s="131" t="s">
        <v>200</v>
      </c>
      <c r="E322" s="132" t="s">
        <v>2026</v>
      </c>
      <c r="F322" s="130">
        <v>0</v>
      </c>
      <c r="G322" s="131">
        <v>0</v>
      </c>
      <c r="H322" s="131">
        <v>0</v>
      </c>
      <c r="I322" s="132">
        <v>0</v>
      </c>
      <c r="J322" s="149"/>
      <c r="K322" s="133">
        <v>0</v>
      </c>
      <c r="L322" s="131">
        <v>0</v>
      </c>
      <c r="M322" s="131">
        <v>0</v>
      </c>
      <c r="N322" s="132">
        <v>0</v>
      </c>
      <c r="O322" s="149"/>
      <c r="P322" s="133">
        <v>0</v>
      </c>
      <c r="Q322" s="131">
        <v>0</v>
      </c>
      <c r="R322" s="131">
        <v>0</v>
      </c>
      <c r="S322" s="132">
        <v>0</v>
      </c>
      <c r="T322" s="149"/>
      <c r="U322" s="133">
        <v>0</v>
      </c>
      <c r="V322" s="131">
        <v>0</v>
      </c>
      <c r="W322" s="131">
        <v>0</v>
      </c>
      <c r="X322" s="132">
        <v>0</v>
      </c>
      <c r="Y322" s="149"/>
      <c r="Z322" s="133">
        <v>0</v>
      </c>
      <c r="AA322" s="131">
        <v>0</v>
      </c>
      <c r="AB322" s="131">
        <v>0</v>
      </c>
      <c r="AC322" s="132">
        <v>0</v>
      </c>
      <c r="AD322" s="149"/>
      <c r="AE322" s="153">
        <f t="shared" si="96"/>
        <v>0</v>
      </c>
      <c r="AF322" s="134">
        <f t="shared" si="97"/>
        <v>0</v>
      </c>
      <c r="AG322" s="135">
        <f t="shared" si="98"/>
        <v>0</v>
      </c>
      <c r="AH322" s="167">
        <f t="shared" si="99"/>
        <v>0</v>
      </c>
      <c r="AI322" s="149"/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x14ac:dyDescent="0.25">
      <c r="A323" s="138" t="s">
        <v>811</v>
      </c>
      <c r="B323" s="131" t="s">
        <v>2049</v>
      </c>
      <c r="C323" s="131" t="s">
        <v>92</v>
      </c>
      <c r="D323" s="131" t="s">
        <v>359</v>
      </c>
      <c r="E323" s="132" t="s">
        <v>1954</v>
      </c>
      <c r="F323" s="130">
        <v>0</v>
      </c>
      <c r="G323" s="131">
        <v>0</v>
      </c>
      <c r="H323" s="131">
        <v>0</v>
      </c>
      <c r="I323" s="132">
        <v>0</v>
      </c>
      <c r="J323" s="149"/>
      <c r="K323" s="133">
        <v>0</v>
      </c>
      <c r="L323" s="131">
        <v>0</v>
      </c>
      <c r="M323" s="131">
        <v>0</v>
      </c>
      <c r="N323" s="132">
        <v>0</v>
      </c>
      <c r="O323" s="149"/>
      <c r="P323" s="133">
        <v>0</v>
      </c>
      <c r="Q323" s="131">
        <v>0</v>
      </c>
      <c r="R323" s="131">
        <v>0</v>
      </c>
      <c r="S323" s="132">
        <v>0</v>
      </c>
      <c r="T323" s="149"/>
      <c r="U323" s="133">
        <v>0</v>
      </c>
      <c r="V323" s="131">
        <v>0</v>
      </c>
      <c r="W323" s="131">
        <v>0</v>
      </c>
      <c r="X323" s="132">
        <v>0</v>
      </c>
      <c r="Y323" s="149"/>
      <c r="Z323" s="133">
        <v>0</v>
      </c>
      <c r="AA323" s="131">
        <v>0</v>
      </c>
      <c r="AB323" s="131">
        <v>0</v>
      </c>
      <c r="AC323" s="132">
        <v>0</v>
      </c>
      <c r="AD323" s="149"/>
      <c r="AE323" s="153">
        <f t="shared" ref="AE323:AE386" si="120">LARGE(AO323:AS323,1)+LARGE(AO323:AS323,2)+LARGE(AO323:AS323,3)+LARGE(AO323:AS323,4)</f>
        <v>0</v>
      </c>
      <c r="AF323" s="134">
        <f t="shared" ref="AF323:AF386" si="121">LARGE(AT323:AX323,1)+LARGE(AT323:AX323,2)+LARGE(AT323:AX323,3)+LARGE(AT323:AX323,4)</f>
        <v>0</v>
      </c>
      <c r="AG323" s="135">
        <f t="shared" ref="AG323:AG386" si="122">LARGE(AY323:BC323,1)+LARGE(AY323:BC323,2)+LARGE(AY323:BC323,3)+LARGE(AY323:BC323,4)</f>
        <v>0</v>
      </c>
      <c r="AH323" s="167">
        <f t="shared" ref="AH323:AH386" si="123">LARGE(AJ323:AN323,1)+LARGE(AJ323:AN323,2)+LARGE(AJ323:AN323,3)+LARGE(AJ323:AN323,4)</f>
        <v>0</v>
      </c>
      <c r="AI323" s="149"/>
      <c r="AJ323" s="133">
        <f t="shared" ref="AJ323:AJ386" si="124">I323</f>
        <v>0</v>
      </c>
      <c r="AK323" s="131">
        <f t="shared" ref="AK323:AK386" si="125">N323</f>
        <v>0</v>
      </c>
      <c r="AL323" s="131">
        <f t="shared" ref="AL323:AL386" si="126">S323</f>
        <v>0</v>
      </c>
      <c r="AM323" s="131">
        <f t="shared" ref="AM323:AM386" si="127">X323</f>
        <v>0</v>
      </c>
      <c r="AN323" s="136">
        <f t="shared" ref="AN323:AN386" si="128">AC323</f>
        <v>0</v>
      </c>
      <c r="AO323" s="133">
        <f t="shared" ref="AO323:AO386" si="129">F323</f>
        <v>0</v>
      </c>
      <c r="AP323" s="131">
        <f t="shared" ref="AP323:AP386" si="130">K323</f>
        <v>0</v>
      </c>
      <c r="AQ323" s="131">
        <f t="shared" ref="AQ323:AQ386" si="131">P323</f>
        <v>0</v>
      </c>
      <c r="AR323" s="131">
        <f t="shared" ref="AR323:AR386" si="132">U323</f>
        <v>0</v>
      </c>
      <c r="AS323" s="136">
        <f t="shared" ref="AS323:AS386" si="133">U323</f>
        <v>0</v>
      </c>
      <c r="AT323" s="133">
        <f t="shared" ref="AT323:AT386" si="134">G323</f>
        <v>0</v>
      </c>
      <c r="AU323" s="131">
        <f t="shared" ref="AU323:AU386" si="135">L323</f>
        <v>0</v>
      </c>
      <c r="AV323" s="131">
        <f t="shared" ref="AV323:AV386" si="136">Q323</f>
        <v>0</v>
      </c>
      <c r="AW323" s="131">
        <f t="shared" ref="AW323:AW386" si="137">V323</f>
        <v>0</v>
      </c>
      <c r="AX323" s="136">
        <f t="shared" ref="AX323:AX386" si="138">AA323</f>
        <v>0</v>
      </c>
      <c r="AY323" s="133">
        <f t="shared" ref="AY323:AY386" si="139">H323</f>
        <v>0</v>
      </c>
      <c r="AZ323" s="131">
        <f t="shared" ref="AZ323:AZ386" si="140">M323</f>
        <v>0</v>
      </c>
      <c r="BA323" s="131">
        <f t="shared" ref="BA323:BA386" si="141">R323</f>
        <v>0</v>
      </c>
      <c r="BB323" s="131">
        <f t="shared" ref="BB323:BB386" si="142">W323</f>
        <v>0</v>
      </c>
      <c r="BC323" s="132">
        <f t="shared" ref="BC323:BC386" si="143">AB323</f>
        <v>0</v>
      </c>
    </row>
    <row r="324" spans="1:55" x14ac:dyDescent="0.25">
      <c r="A324" s="138" t="s">
        <v>812</v>
      </c>
      <c r="B324" s="131" t="s">
        <v>44</v>
      </c>
      <c r="C324" s="131" t="s">
        <v>2125</v>
      </c>
      <c r="D324" s="131" t="s">
        <v>138</v>
      </c>
      <c r="E324" s="132" t="s">
        <v>1955</v>
      </c>
      <c r="F324" s="130">
        <v>0</v>
      </c>
      <c r="G324" s="131">
        <v>0</v>
      </c>
      <c r="H324" s="131">
        <v>0</v>
      </c>
      <c r="I324" s="132">
        <v>0</v>
      </c>
      <c r="J324" s="149"/>
      <c r="K324" s="133">
        <v>0</v>
      </c>
      <c r="L324" s="131">
        <v>0</v>
      </c>
      <c r="M324" s="131">
        <v>0</v>
      </c>
      <c r="N324" s="132">
        <v>0</v>
      </c>
      <c r="O324" s="149"/>
      <c r="P324" s="133">
        <v>0</v>
      </c>
      <c r="Q324" s="131">
        <v>0</v>
      </c>
      <c r="R324" s="131">
        <v>0</v>
      </c>
      <c r="S324" s="132">
        <v>0</v>
      </c>
      <c r="T324" s="149"/>
      <c r="U324" s="133">
        <v>0</v>
      </c>
      <c r="V324" s="131">
        <v>0</v>
      </c>
      <c r="W324" s="131">
        <v>0</v>
      </c>
      <c r="X324" s="132">
        <v>0</v>
      </c>
      <c r="Y324" s="149"/>
      <c r="Z324" s="133">
        <v>0</v>
      </c>
      <c r="AA324" s="131">
        <v>0</v>
      </c>
      <c r="AB324" s="131">
        <v>0</v>
      </c>
      <c r="AC324" s="132">
        <v>0</v>
      </c>
      <c r="AD324" s="149"/>
      <c r="AE324" s="153">
        <f t="shared" si="120"/>
        <v>0</v>
      </c>
      <c r="AF324" s="134">
        <f t="shared" si="121"/>
        <v>0</v>
      </c>
      <c r="AG324" s="135">
        <f t="shared" si="122"/>
        <v>0</v>
      </c>
      <c r="AH324" s="167">
        <f t="shared" si="123"/>
        <v>0</v>
      </c>
      <c r="AI324" s="149"/>
      <c r="AJ324" s="133">
        <f t="shared" si="124"/>
        <v>0</v>
      </c>
      <c r="AK324" s="131">
        <f t="shared" si="125"/>
        <v>0</v>
      </c>
      <c r="AL324" s="131">
        <f t="shared" si="126"/>
        <v>0</v>
      </c>
      <c r="AM324" s="131">
        <f t="shared" si="127"/>
        <v>0</v>
      </c>
      <c r="AN324" s="136">
        <f t="shared" si="128"/>
        <v>0</v>
      </c>
      <c r="AO324" s="133">
        <f t="shared" si="129"/>
        <v>0</v>
      </c>
      <c r="AP324" s="131">
        <f t="shared" si="130"/>
        <v>0</v>
      </c>
      <c r="AQ324" s="131">
        <f t="shared" si="131"/>
        <v>0</v>
      </c>
      <c r="AR324" s="131">
        <f t="shared" si="132"/>
        <v>0</v>
      </c>
      <c r="AS324" s="136">
        <f t="shared" si="133"/>
        <v>0</v>
      </c>
      <c r="AT324" s="133">
        <f t="shared" si="134"/>
        <v>0</v>
      </c>
      <c r="AU324" s="131">
        <f t="shared" si="135"/>
        <v>0</v>
      </c>
      <c r="AV324" s="131">
        <f t="shared" si="136"/>
        <v>0</v>
      </c>
      <c r="AW324" s="131">
        <f t="shared" si="137"/>
        <v>0</v>
      </c>
      <c r="AX324" s="136">
        <f t="shared" si="138"/>
        <v>0</v>
      </c>
      <c r="AY324" s="133">
        <f t="shared" si="139"/>
        <v>0</v>
      </c>
      <c r="AZ324" s="131">
        <f t="shared" si="140"/>
        <v>0</v>
      </c>
      <c r="BA324" s="131">
        <f t="shared" si="141"/>
        <v>0</v>
      </c>
      <c r="BB324" s="131">
        <f t="shared" si="142"/>
        <v>0</v>
      </c>
      <c r="BC324" s="132">
        <f t="shared" si="143"/>
        <v>0</v>
      </c>
    </row>
    <row r="325" spans="1:55" x14ac:dyDescent="0.25">
      <c r="A325" s="138" t="s">
        <v>813</v>
      </c>
      <c r="B325" s="131" t="s">
        <v>1222</v>
      </c>
      <c r="C325" s="131" t="s">
        <v>431</v>
      </c>
      <c r="D325" s="131" t="s">
        <v>108</v>
      </c>
      <c r="E325" s="132" t="s">
        <v>1955</v>
      </c>
      <c r="F325" s="130">
        <v>0</v>
      </c>
      <c r="G325" s="131">
        <v>0</v>
      </c>
      <c r="H325" s="131">
        <v>0</v>
      </c>
      <c r="I325" s="132">
        <v>0</v>
      </c>
      <c r="J325" s="149"/>
      <c r="K325" s="133">
        <v>0</v>
      </c>
      <c r="L325" s="131">
        <v>0</v>
      </c>
      <c r="M325" s="131">
        <v>0</v>
      </c>
      <c r="N325" s="132">
        <v>0</v>
      </c>
      <c r="O325" s="149"/>
      <c r="P325" s="133">
        <v>0</v>
      </c>
      <c r="Q325" s="131">
        <v>0</v>
      </c>
      <c r="R325" s="131">
        <v>0</v>
      </c>
      <c r="S325" s="132">
        <v>0</v>
      </c>
      <c r="T325" s="149"/>
      <c r="U325" s="133">
        <v>0</v>
      </c>
      <c r="V325" s="131">
        <v>0</v>
      </c>
      <c r="W325" s="131">
        <v>0</v>
      </c>
      <c r="X325" s="132">
        <v>0</v>
      </c>
      <c r="Y325" s="149"/>
      <c r="Z325" s="133">
        <v>0</v>
      </c>
      <c r="AA325" s="131">
        <v>0</v>
      </c>
      <c r="AB325" s="131">
        <v>0</v>
      </c>
      <c r="AC325" s="132">
        <v>0</v>
      </c>
      <c r="AD325" s="149"/>
      <c r="AE325" s="153">
        <f t="shared" si="120"/>
        <v>0</v>
      </c>
      <c r="AF325" s="134">
        <f t="shared" si="121"/>
        <v>0</v>
      </c>
      <c r="AG325" s="135">
        <f t="shared" si="122"/>
        <v>0</v>
      </c>
      <c r="AH325" s="167">
        <f t="shared" si="123"/>
        <v>0</v>
      </c>
      <c r="AI325" s="149"/>
      <c r="AJ325" s="133">
        <f t="shared" si="124"/>
        <v>0</v>
      </c>
      <c r="AK325" s="131">
        <f t="shared" si="125"/>
        <v>0</v>
      </c>
      <c r="AL325" s="131">
        <f t="shared" si="126"/>
        <v>0</v>
      </c>
      <c r="AM325" s="131">
        <f t="shared" si="127"/>
        <v>0</v>
      </c>
      <c r="AN325" s="136">
        <f t="shared" si="128"/>
        <v>0</v>
      </c>
      <c r="AO325" s="133">
        <f t="shared" si="129"/>
        <v>0</v>
      </c>
      <c r="AP325" s="131">
        <f t="shared" si="130"/>
        <v>0</v>
      </c>
      <c r="AQ325" s="131">
        <f t="shared" si="131"/>
        <v>0</v>
      </c>
      <c r="AR325" s="131">
        <f t="shared" si="132"/>
        <v>0</v>
      </c>
      <c r="AS325" s="136">
        <f t="shared" si="133"/>
        <v>0</v>
      </c>
      <c r="AT325" s="133">
        <f t="shared" si="134"/>
        <v>0</v>
      </c>
      <c r="AU325" s="131">
        <f t="shared" si="135"/>
        <v>0</v>
      </c>
      <c r="AV325" s="131">
        <f t="shared" si="136"/>
        <v>0</v>
      </c>
      <c r="AW325" s="131">
        <f t="shared" si="137"/>
        <v>0</v>
      </c>
      <c r="AX325" s="136">
        <f t="shared" si="138"/>
        <v>0</v>
      </c>
      <c r="AY325" s="133">
        <f t="shared" si="139"/>
        <v>0</v>
      </c>
      <c r="AZ325" s="131">
        <f t="shared" si="140"/>
        <v>0</v>
      </c>
      <c r="BA325" s="131">
        <f t="shared" si="141"/>
        <v>0</v>
      </c>
      <c r="BB325" s="131">
        <f t="shared" si="142"/>
        <v>0</v>
      </c>
      <c r="BC325" s="132">
        <f t="shared" si="143"/>
        <v>0</v>
      </c>
    </row>
    <row r="326" spans="1:55" x14ac:dyDescent="0.25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1311</v>
      </c>
      <c r="F326" s="130">
        <v>0</v>
      </c>
      <c r="G326" s="131">
        <v>1</v>
      </c>
      <c r="H326" s="131">
        <v>2.2999999999999998</v>
      </c>
      <c r="I326" s="132">
        <v>163</v>
      </c>
      <c r="J326" s="149"/>
      <c r="K326" s="133">
        <v>0</v>
      </c>
      <c r="L326" s="131">
        <v>0</v>
      </c>
      <c r="M326" s="131">
        <v>0</v>
      </c>
      <c r="N326" s="132">
        <v>20</v>
      </c>
      <c r="O326" s="149"/>
      <c r="P326" s="133">
        <v>0</v>
      </c>
      <c r="Q326" s="131">
        <v>0</v>
      </c>
      <c r="R326" s="131">
        <v>0</v>
      </c>
      <c r="S326" s="132">
        <v>20</v>
      </c>
      <c r="T326" s="149"/>
      <c r="U326" s="133">
        <v>0</v>
      </c>
      <c r="V326" s="131">
        <v>0</v>
      </c>
      <c r="W326" s="131">
        <v>0</v>
      </c>
      <c r="X326" s="132">
        <v>0</v>
      </c>
      <c r="Y326" s="149"/>
      <c r="Z326" s="133">
        <v>0</v>
      </c>
      <c r="AA326" s="131">
        <v>1</v>
      </c>
      <c r="AB326" s="131">
        <v>2.9</v>
      </c>
      <c r="AC326" s="132">
        <v>130</v>
      </c>
      <c r="AD326" s="149"/>
      <c r="AE326" s="153">
        <f t="shared" si="120"/>
        <v>0</v>
      </c>
      <c r="AF326" s="134">
        <f t="shared" si="121"/>
        <v>2</v>
      </c>
      <c r="AG326" s="135">
        <f t="shared" si="122"/>
        <v>5.1999999999999993</v>
      </c>
      <c r="AH326" s="167">
        <f t="shared" si="123"/>
        <v>333</v>
      </c>
      <c r="AI326" s="149"/>
      <c r="AJ326" s="133">
        <f t="shared" si="124"/>
        <v>163</v>
      </c>
      <c r="AK326" s="131">
        <f t="shared" si="125"/>
        <v>20</v>
      </c>
      <c r="AL326" s="131">
        <f t="shared" si="126"/>
        <v>20</v>
      </c>
      <c r="AM326" s="131">
        <f t="shared" si="127"/>
        <v>0</v>
      </c>
      <c r="AN326" s="136">
        <f t="shared" si="128"/>
        <v>130</v>
      </c>
      <c r="AO326" s="133">
        <f t="shared" si="129"/>
        <v>0</v>
      </c>
      <c r="AP326" s="131">
        <f t="shared" si="130"/>
        <v>0</v>
      </c>
      <c r="AQ326" s="131">
        <f t="shared" si="131"/>
        <v>0</v>
      </c>
      <c r="AR326" s="131">
        <f t="shared" si="132"/>
        <v>0</v>
      </c>
      <c r="AS326" s="136">
        <f t="shared" si="133"/>
        <v>0</v>
      </c>
      <c r="AT326" s="133">
        <f t="shared" si="134"/>
        <v>1</v>
      </c>
      <c r="AU326" s="131">
        <f t="shared" si="135"/>
        <v>0</v>
      </c>
      <c r="AV326" s="131">
        <f t="shared" si="136"/>
        <v>0</v>
      </c>
      <c r="AW326" s="131">
        <f t="shared" si="137"/>
        <v>0</v>
      </c>
      <c r="AX326" s="136">
        <f t="shared" si="138"/>
        <v>1</v>
      </c>
      <c r="AY326" s="133">
        <f t="shared" si="139"/>
        <v>2.2999999999999998</v>
      </c>
      <c r="AZ326" s="131">
        <f t="shared" si="140"/>
        <v>0</v>
      </c>
      <c r="BA326" s="131">
        <f t="shared" si="141"/>
        <v>0</v>
      </c>
      <c r="BB326" s="131">
        <f t="shared" si="142"/>
        <v>0</v>
      </c>
      <c r="BC326" s="132">
        <f t="shared" si="143"/>
        <v>2.9</v>
      </c>
    </row>
    <row r="327" spans="1:55" x14ac:dyDescent="0.25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30">
        <v>0</v>
      </c>
      <c r="G327" s="131">
        <v>0</v>
      </c>
      <c r="H327" s="131">
        <v>0</v>
      </c>
      <c r="I327" s="132">
        <v>0</v>
      </c>
      <c r="J327" s="149"/>
      <c r="K327" s="133">
        <v>0</v>
      </c>
      <c r="L327" s="131">
        <v>0</v>
      </c>
      <c r="M327" s="131">
        <v>0</v>
      </c>
      <c r="N327" s="132">
        <v>0</v>
      </c>
      <c r="O327" s="149"/>
      <c r="P327" s="133">
        <v>0</v>
      </c>
      <c r="Q327" s="131">
        <v>0</v>
      </c>
      <c r="R327" s="131">
        <v>0</v>
      </c>
      <c r="S327" s="132">
        <v>0</v>
      </c>
      <c r="T327" s="149"/>
      <c r="U327" s="133">
        <v>0</v>
      </c>
      <c r="V327" s="131">
        <v>0</v>
      </c>
      <c r="W327" s="131">
        <v>0</v>
      </c>
      <c r="X327" s="132">
        <v>0</v>
      </c>
      <c r="Y327" s="149"/>
      <c r="Z327" s="133">
        <v>0</v>
      </c>
      <c r="AA327" s="131">
        <v>0</v>
      </c>
      <c r="AB327" s="131">
        <v>0</v>
      </c>
      <c r="AC327" s="132">
        <v>0</v>
      </c>
      <c r="AD327" s="149"/>
      <c r="AE327" s="153">
        <f t="shared" si="120"/>
        <v>0</v>
      </c>
      <c r="AF327" s="134">
        <f t="shared" si="121"/>
        <v>0</v>
      </c>
      <c r="AG327" s="135">
        <f t="shared" si="122"/>
        <v>0</v>
      </c>
      <c r="AH327" s="167">
        <f t="shared" si="123"/>
        <v>0</v>
      </c>
      <c r="AI327" s="149"/>
      <c r="AJ327" s="133">
        <f t="shared" si="124"/>
        <v>0</v>
      </c>
      <c r="AK327" s="131">
        <f t="shared" si="125"/>
        <v>0</v>
      </c>
      <c r="AL327" s="131">
        <f t="shared" si="126"/>
        <v>0</v>
      </c>
      <c r="AM327" s="131">
        <f t="shared" si="127"/>
        <v>0</v>
      </c>
      <c r="AN327" s="136">
        <f t="shared" si="128"/>
        <v>0</v>
      </c>
      <c r="AO327" s="133">
        <f t="shared" si="129"/>
        <v>0</v>
      </c>
      <c r="AP327" s="131">
        <f t="shared" si="130"/>
        <v>0</v>
      </c>
      <c r="AQ327" s="131">
        <f t="shared" si="131"/>
        <v>0</v>
      </c>
      <c r="AR327" s="131">
        <f t="shared" si="132"/>
        <v>0</v>
      </c>
      <c r="AS327" s="136">
        <f t="shared" si="133"/>
        <v>0</v>
      </c>
      <c r="AT327" s="133">
        <f t="shared" si="134"/>
        <v>0</v>
      </c>
      <c r="AU327" s="131">
        <f t="shared" si="135"/>
        <v>0</v>
      </c>
      <c r="AV327" s="131">
        <f t="shared" si="136"/>
        <v>0</v>
      </c>
      <c r="AW327" s="131">
        <f t="shared" si="137"/>
        <v>0</v>
      </c>
      <c r="AX327" s="136">
        <f t="shared" si="138"/>
        <v>0</v>
      </c>
      <c r="AY327" s="133">
        <f t="shared" si="139"/>
        <v>0</v>
      </c>
      <c r="AZ327" s="131">
        <f t="shared" si="140"/>
        <v>0</v>
      </c>
      <c r="BA327" s="131">
        <f t="shared" si="141"/>
        <v>0</v>
      </c>
      <c r="BB327" s="131">
        <f t="shared" si="142"/>
        <v>0</v>
      </c>
      <c r="BC327" s="132">
        <f t="shared" si="143"/>
        <v>0</v>
      </c>
    </row>
    <row r="328" spans="1:55" x14ac:dyDescent="0.25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30">
        <v>0</v>
      </c>
      <c r="G328" s="131">
        <v>0</v>
      </c>
      <c r="H328" s="131">
        <v>0</v>
      </c>
      <c r="I328" s="132">
        <v>0</v>
      </c>
      <c r="J328" s="149"/>
      <c r="K328" s="133">
        <v>0</v>
      </c>
      <c r="L328" s="131">
        <v>0</v>
      </c>
      <c r="M328" s="131">
        <v>0</v>
      </c>
      <c r="N328" s="132">
        <v>0</v>
      </c>
      <c r="O328" s="149"/>
      <c r="P328" s="133">
        <v>0</v>
      </c>
      <c r="Q328" s="131">
        <v>0</v>
      </c>
      <c r="R328" s="131">
        <v>0</v>
      </c>
      <c r="S328" s="132">
        <v>0</v>
      </c>
      <c r="T328" s="149"/>
      <c r="U328" s="133">
        <v>0</v>
      </c>
      <c r="V328" s="131">
        <v>0</v>
      </c>
      <c r="W328" s="131">
        <v>0</v>
      </c>
      <c r="X328" s="132">
        <v>0</v>
      </c>
      <c r="Y328" s="149"/>
      <c r="Z328" s="133">
        <v>0</v>
      </c>
      <c r="AA328" s="131">
        <v>0</v>
      </c>
      <c r="AB328" s="131">
        <v>0</v>
      </c>
      <c r="AC328" s="132">
        <v>0</v>
      </c>
      <c r="AD328" s="149"/>
      <c r="AE328" s="153">
        <f t="shared" si="120"/>
        <v>0</v>
      </c>
      <c r="AF328" s="134">
        <f t="shared" si="121"/>
        <v>0</v>
      </c>
      <c r="AG328" s="135">
        <f t="shared" si="122"/>
        <v>0</v>
      </c>
      <c r="AH328" s="167">
        <f t="shared" si="123"/>
        <v>0</v>
      </c>
      <c r="AI328" s="149"/>
      <c r="AJ328" s="133">
        <f t="shared" si="124"/>
        <v>0</v>
      </c>
      <c r="AK328" s="131">
        <f t="shared" si="125"/>
        <v>0</v>
      </c>
      <c r="AL328" s="131">
        <f t="shared" si="126"/>
        <v>0</v>
      </c>
      <c r="AM328" s="131">
        <f t="shared" si="127"/>
        <v>0</v>
      </c>
      <c r="AN328" s="136">
        <f t="shared" si="128"/>
        <v>0</v>
      </c>
      <c r="AO328" s="133">
        <f t="shared" si="129"/>
        <v>0</v>
      </c>
      <c r="AP328" s="131">
        <f t="shared" si="130"/>
        <v>0</v>
      </c>
      <c r="AQ328" s="131">
        <f t="shared" si="131"/>
        <v>0</v>
      </c>
      <c r="AR328" s="131">
        <f t="shared" si="132"/>
        <v>0</v>
      </c>
      <c r="AS328" s="136">
        <f t="shared" si="133"/>
        <v>0</v>
      </c>
      <c r="AT328" s="133">
        <f t="shared" si="134"/>
        <v>0</v>
      </c>
      <c r="AU328" s="131">
        <f t="shared" si="135"/>
        <v>0</v>
      </c>
      <c r="AV328" s="131">
        <f t="shared" si="136"/>
        <v>0</v>
      </c>
      <c r="AW328" s="131">
        <f t="shared" si="137"/>
        <v>0</v>
      </c>
      <c r="AX328" s="136">
        <f t="shared" si="138"/>
        <v>0</v>
      </c>
      <c r="AY328" s="133">
        <f t="shared" si="139"/>
        <v>0</v>
      </c>
      <c r="AZ328" s="131">
        <f t="shared" si="140"/>
        <v>0</v>
      </c>
      <c r="BA328" s="131">
        <f t="shared" si="141"/>
        <v>0</v>
      </c>
      <c r="BB328" s="131">
        <f t="shared" si="142"/>
        <v>0</v>
      </c>
      <c r="BC328" s="132">
        <f t="shared" si="143"/>
        <v>0</v>
      </c>
    </row>
    <row r="329" spans="1:55" x14ac:dyDescent="0.25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30">
        <v>0</v>
      </c>
      <c r="G329" s="131">
        <v>0</v>
      </c>
      <c r="H329" s="131">
        <v>0</v>
      </c>
      <c r="I329" s="132">
        <v>0</v>
      </c>
      <c r="J329" s="149"/>
      <c r="K329" s="133">
        <v>0</v>
      </c>
      <c r="L329" s="131">
        <v>0</v>
      </c>
      <c r="M329" s="131">
        <v>0</v>
      </c>
      <c r="N329" s="132">
        <v>0</v>
      </c>
      <c r="O329" s="149"/>
      <c r="P329" s="133">
        <v>0</v>
      </c>
      <c r="Q329" s="131">
        <v>0</v>
      </c>
      <c r="R329" s="131">
        <v>0</v>
      </c>
      <c r="S329" s="132">
        <v>0</v>
      </c>
      <c r="T329" s="149"/>
      <c r="U329" s="133">
        <v>0</v>
      </c>
      <c r="V329" s="131">
        <v>0</v>
      </c>
      <c r="W329" s="131">
        <v>0</v>
      </c>
      <c r="X329" s="132">
        <v>0</v>
      </c>
      <c r="Y329" s="149"/>
      <c r="Z329" s="133">
        <v>0</v>
      </c>
      <c r="AA329" s="131">
        <v>0</v>
      </c>
      <c r="AB329" s="131">
        <v>0</v>
      </c>
      <c r="AC329" s="132">
        <v>0</v>
      </c>
      <c r="AD329" s="149"/>
      <c r="AE329" s="153">
        <f t="shared" si="120"/>
        <v>0</v>
      </c>
      <c r="AF329" s="134">
        <f t="shared" si="121"/>
        <v>0</v>
      </c>
      <c r="AG329" s="135">
        <f t="shared" si="122"/>
        <v>0</v>
      </c>
      <c r="AH329" s="167">
        <f t="shared" si="123"/>
        <v>0</v>
      </c>
      <c r="AI329" s="149"/>
      <c r="AJ329" s="133">
        <f t="shared" si="124"/>
        <v>0</v>
      </c>
      <c r="AK329" s="131">
        <f t="shared" si="125"/>
        <v>0</v>
      </c>
      <c r="AL329" s="131">
        <f t="shared" si="126"/>
        <v>0</v>
      </c>
      <c r="AM329" s="131">
        <f t="shared" si="127"/>
        <v>0</v>
      </c>
      <c r="AN329" s="136">
        <f t="shared" si="128"/>
        <v>0</v>
      </c>
      <c r="AO329" s="133">
        <f t="shared" si="129"/>
        <v>0</v>
      </c>
      <c r="AP329" s="131">
        <f t="shared" si="130"/>
        <v>0</v>
      </c>
      <c r="AQ329" s="131">
        <f t="shared" si="131"/>
        <v>0</v>
      </c>
      <c r="AR329" s="131">
        <f t="shared" si="132"/>
        <v>0</v>
      </c>
      <c r="AS329" s="136">
        <f t="shared" si="133"/>
        <v>0</v>
      </c>
      <c r="AT329" s="133">
        <f t="shared" si="134"/>
        <v>0</v>
      </c>
      <c r="AU329" s="131">
        <f t="shared" si="135"/>
        <v>0</v>
      </c>
      <c r="AV329" s="131">
        <f t="shared" si="136"/>
        <v>0</v>
      </c>
      <c r="AW329" s="131">
        <f t="shared" si="137"/>
        <v>0</v>
      </c>
      <c r="AX329" s="136">
        <f t="shared" si="138"/>
        <v>0</v>
      </c>
      <c r="AY329" s="133">
        <f t="shared" si="139"/>
        <v>0</v>
      </c>
      <c r="AZ329" s="131">
        <f t="shared" si="140"/>
        <v>0</v>
      </c>
      <c r="BA329" s="131">
        <f t="shared" si="141"/>
        <v>0</v>
      </c>
      <c r="BB329" s="131">
        <f t="shared" si="142"/>
        <v>0</v>
      </c>
      <c r="BC329" s="132">
        <f t="shared" si="143"/>
        <v>0</v>
      </c>
    </row>
    <row r="330" spans="1:55" x14ac:dyDescent="0.25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30">
        <v>0</v>
      </c>
      <c r="G330" s="131">
        <v>0</v>
      </c>
      <c r="H330" s="131">
        <v>0</v>
      </c>
      <c r="I330" s="132">
        <v>0</v>
      </c>
      <c r="J330" s="149"/>
      <c r="K330" s="133">
        <v>0</v>
      </c>
      <c r="L330" s="131">
        <v>0</v>
      </c>
      <c r="M330" s="131">
        <v>0</v>
      </c>
      <c r="N330" s="132">
        <v>0</v>
      </c>
      <c r="O330" s="149"/>
      <c r="P330" s="133">
        <v>0</v>
      </c>
      <c r="Q330" s="131">
        <v>0</v>
      </c>
      <c r="R330" s="131">
        <v>0</v>
      </c>
      <c r="S330" s="132">
        <v>0</v>
      </c>
      <c r="T330" s="149"/>
      <c r="U330" s="133">
        <v>0</v>
      </c>
      <c r="V330" s="131">
        <v>0</v>
      </c>
      <c r="W330" s="131">
        <v>0</v>
      </c>
      <c r="X330" s="132">
        <v>0</v>
      </c>
      <c r="Y330" s="149"/>
      <c r="Z330" s="133">
        <v>0</v>
      </c>
      <c r="AA330" s="131">
        <v>0</v>
      </c>
      <c r="AB330" s="131">
        <v>0</v>
      </c>
      <c r="AC330" s="132">
        <v>0</v>
      </c>
      <c r="AD330" s="149"/>
      <c r="AE330" s="153">
        <f t="shared" si="120"/>
        <v>0</v>
      </c>
      <c r="AF330" s="134">
        <f t="shared" si="121"/>
        <v>0</v>
      </c>
      <c r="AG330" s="135">
        <f t="shared" si="122"/>
        <v>0</v>
      </c>
      <c r="AH330" s="167">
        <f t="shared" si="123"/>
        <v>0</v>
      </c>
      <c r="AI330" s="149"/>
      <c r="AJ330" s="133">
        <f t="shared" si="124"/>
        <v>0</v>
      </c>
      <c r="AK330" s="131">
        <f t="shared" si="125"/>
        <v>0</v>
      </c>
      <c r="AL330" s="131">
        <f t="shared" si="126"/>
        <v>0</v>
      </c>
      <c r="AM330" s="131">
        <f t="shared" si="127"/>
        <v>0</v>
      </c>
      <c r="AN330" s="136">
        <f t="shared" si="128"/>
        <v>0</v>
      </c>
      <c r="AO330" s="133">
        <f t="shared" si="129"/>
        <v>0</v>
      </c>
      <c r="AP330" s="131">
        <f t="shared" si="130"/>
        <v>0</v>
      </c>
      <c r="AQ330" s="131">
        <f t="shared" si="131"/>
        <v>0</v>
      </c>
      <c r="AR330" s="131">
        <f t="shared" si="132"/>
        <v>0</v>
      </c>
      <c r="AS330" s="136">
        <f t="shared" si="133"/>
        <v>0</v>
      </c>
      <c r="AT330" s="133">
        <f t="shared" si="134"/>
        <v>0</v>
      </c>
      <c r="AU330" s="131">
        <f t="shared" si="135"/>
        <v>0</v>
      </c>
      <c r="AV330" s="131">
        <f t="shared" si="136"/>
        <v>0</v>
      </c>
      <c r="AW330" s="131">
        <f t="shared" si="137"/>
        <v>0</v>
      </c>
      <c r="AX330" s="136">
        <f t="shared" si="138"/>
        <v>0</v>
      </c>
      <c r="AY330" s="133">
        <f t="shared" si="139"/>
        <v>0</v>
      </c>
      <c r="AZ330" s="131">
        <f t="shared" si="140"/>
        <v>0</v>
      </c>
      <c r="BA330" s="131">
        <f t="shared" si="141"/>
        <v>0</v>
      </c>
      <c r="BB330" s="131">
        <f t="shared" si="142"/>
        <v>0</v>
      </c>
      <c r="BC330" s="132">
        <f t="shared" si="143"/>
        <v>0</v>
      </c>
    </row>
    <row r="331" spans="1:55" x14ac:dyDescent="0.25">
      <c r="A331" s="138" t="s">
        <v>819</v>
      </c>
      <c r="B331" s="131" t="s">
        <v>50</v>
      </c>
      <c r="C331" s="131" t="s">
        <v>416</v>
      </c>
      <c r="D331" s="131" t="s">
        <v>236</v>
      </c>
      <c r="E331" s="132" t="s">
        <v>1314</v>
      </c>
      <c r="F331" s="130">
        <v>1</v>
      </c>
      <c r="G331" s="131">
        <v>0</v>
      </c>
      <c r="H331" s="131">
        <v>0.8</v>
      </c>
      <c r="I331" s="132">
        <v>146</v>
      </c>
      <c r="J331" s="149"/>
      <c r="K331" s="133">
        <v>0</v>
      </c>
      <c r="L331" s="131">
        <v>0</v>
      </c>
      <c r="M331" s="131">
        <v>0</v>
      </c>
      <c r="N331" s="132">
        <v>0</v>
      </c>
      <c r="O331" s="149"/>
      <c r="P331" s="133">
        <v>0</v>
      </c>
      <c r="Q331" s="131">
        <v>0</v>
      </c>
      <c r="R331" s="131">
        <v>0</v>
      </c>
      <c r="S331" s="132">
        <v>0</v>
      </c>
      <c r="T331" s="149"/>
      <c r="U331" s="133">
        <v>0</v>
      </c>
      <c r="V331" s="131">
        <v>0</v>
      </c>
      <c r="W331" s="131">
        <v>0</v>
      </c>
      <c r="X331" s="132">
        <v>20</v>
      </c>
      <c r="Y331" s="149"/>
      <c r="Z331" s="133">
        <v>0</v>
      </c>
      <c r="AA331" s="131">
        <v>0</v>
      </c>
      <c r="AB331" s="131">
        <v>0</v>
      </c>
      <c r="AC331" s="132">
        <v>0</v>
      </c>
      <c r="AD331" s="149"/>
      <c r="AE331" s="153">
        <f t="shared" si="120"/>
        <v>1</v>
      </c>
      <c r="AF331" s="134">
        <f t="shared" si="121"/>
        <v>0</v>
      </c>
      <c r="AG331" s="135">
        <f t="shared" si="122"/>
        <v>0.8</v>
      </c>
      <c r="AH331" s="167">
        <f t="shared" si="123"/>
        <v>166</v>
      </c>
      <c r="AI331" s="149"/>
      <c r="AJ331" s="133">
        <f t="shared" si="124"/>
        <v>146</v>
      </c>
      <c r="AK331" s="131">
        <f t="shared" si="125"/>
        <v>0</v>
      </c>
      <c r="AL331" s="131">
        <f t="shared" si="126"/>
        <v>0</v>
      </c>
      <c r="AM331" s="131">
        <f t="shared" si="127"/>
        <v>20</v>
      </c>
      <c r="AN331" s="136">
        <f t="shared" si="128"/>
        <v>0</v>
      </c>
      <c r="AO331" s="133">
        <f t="shared" si="129"/>
        <v>1</v>
      </c>
      <c r="AP331" s="131">
        <f t="shared" si="130"/>
        <v>0</v>
      </c>
      <c r="AQ331" s="131">
        <f t="shared" si="131"/>
        <v>0</v>
      </c>
      <c r="AR331" s="131">
        <f t="shared" si="132"/>
        <v>0</v>
      </c>
      <c r="AS331" s="136">
        <f t="shared" si="133"/>
        <v>0</v>
      </c>
      <c r="AT331" s="133">
        <f t="shared" si="134"/>
        <v>0</v>
      </c>
      <c r="AU331" s="131">
        <f t="shared" si="135"/>
        <v>0</v>
      </c>
      <c r="AV331" s="131">
        <f t="shared" si="136"/>
        <v>0</v>
      </c>
      <c r="AW331" s="131">
        <f t="shared" si="137"/>
        <v>0</v>
      </c>
      <c r="AX331" s="136">
        <f t="shared" si="138"/>
        <v>0</v>
      </c>
      <c r="AY331" s="133">
        <f t="shared" si="139"/>
        <v>0.8</v>
      </c>
      <c r="AZ331" s="131">
        <f t="shared" si="140"/>
        <v>0</v>
      </c>
      <c r="BA331" s="131">
        <f t="shared" si="141"/>
        <v>0</v>
      </c>
      <c r="BB331" s="131">
        <f t="shared" si="142"/>
        <v>0</v>
      </c>
      <c r="BC331" s="132">
        <f t="shared" si="143"/>
        <v>0</v>
      </c>
    </row>
    <row r="332" spans="1:55" x14ac:dyDescent="0.25">
      <c r="A332" s="138" t="s">
        <v>820</v>
      </c>
      <c r="B332" s="131" t="s">
        <v>42</v>
      </c>
      <c r="C332" s="131" t="s">
        <v>1946</v>
      </c>
      <c r="D332" s="131" t="s">
        <v>2062</v>
      </c>
      <c r="E332" s="132" t="s">
        <v>1307</v>
      </c>
      <c r="F332" s="130">
        <v>0</v>
      </c>
      <c r="G332" s="131">
        <v>0</v>
      </c>
      <c r="H332" s="131">
        <v>0</v>
      </c>
      <c r="I332" s="132">
        <v>0</v>
      </c>
      <c r="J332" s="149"/>
      <c r="K332" s="133">
        <v>0</v>
      </c>
      <c r="L332" s="131">
        <v>0</v>
      </c>
      <c r="M332" s="131">
        <v>0</v>
      </c>
      <c r="N332" s="132">
        <v>20</v>
      </c>
      <c r="O332" s="149"/>
      <c r="P332" s="133">
        <v>0</v>
      </c>
      <c r="Q332" s="131">
        <v>0</v>
      </c>
      <c r="R332" s="131">
        <v>0</v>
      </c>
      <c r="S332" s="132">
        <v>0</v>
      </c>
      <c r="T332" s="149"/>
      <c r="U332" s="133">
        <v>0</v>
      </c>
      <c r="V332" s="131">
        <v>0</v>
      </c>
      <c r="W332" s="131">
        <v>0</v>
      </c>
      <c r="X332" s="132">
        <v>0</v>
      </c>
      <c r="Y332" s="149"/>
      <c r="Z332" s="133">
        <v>0</v>
      </c>
      <c r="AA332" s="131">
        <v>0</v>
      </c>
      <c r="AB332" s="131">
        <v>0</v>
      </c>
      <c r="AC332" s="132">
        <v>0</v>
      </c>
      <c r="AD332" s="149"/>
      <c r="AE332" s="153">
        <f t="shared" si="120"/>
        <v>0</v>
      </c>
      <c r="AF332" s="134">
        <f t="shared" si="121"/>
        <v>0</v>
      </c>
      <c r="AG332" s="135">
        <f t="shared" si="122"/>
        <v>0</v>
      </c>
      <c r="AH332" s="167">
        <f t="shared" si="123"/>
        <v>20</v>
      </c>
      <c r="AI332" s="149"/>
      <c r="AJ332" s="133">
        <f t="shared" si="124"/>
        <v>0</v>
      </c>
      <c r="AK332" s="131">
        <f t="shared" si="125"/>
        <v>20</v>
      </c>
      <c r="AL332" s="131">
        <f t="shared" si="126"/>
        <v>0</v>
      </c>
      <c r="AM332" s="131">
        <f t="shared" si="127"/>
        <v>0</v>
      </c>
      <c r="AN332" s="136">
        <f t="shared" si="128"/>
        <v>0</v>
      </c>
      <c r="AO332" s="133">
        <f t="shared" si="129"/>
        <v>0</v>
      </c>
      <c r="AP332" s="131">
        <f t="shared" si="130"/>
        <v>0</v>
      </c>
      <c r="AQ332" s="131">
        <f t="shared" si="131"/>
        <v>0</v>
      </c>
      <c r="AR332" s="131">
        <f t="shared" si="132"/>
        <v>0</v>
      </c>
      <c r="AS332" s="136">
        <f t="shared" si="133"/>
        <v>0</v>
      </c>
      <c r="AT332" s="133">
        <f t="shared" si="134"/>
        <v>0</v>
      </c>
      <c r="AU332" s="131">
        <f t="shared" si="135"/>
        <v>0</v>
      </c>
      <c r="AV332" s="131">
        <f t="shared" si="136"/>
        <v>0</v>
      </c>
      <c r="AW332" s="131">
        <f t="shared" si="137"/>
        <v>0</v>
      </c>
      <c r="AX332" s="136">
        <f t="shared" si="138"/>
        <v>0</v>
      </c>
      <c r="AY332" s="133">
        <f t="shared" si="139"/>
        <v>0</v>
      </c>
      <c r="AZ332" s="131">
        <f t="shared" si="140"/>
        <v>0</v>
      </c>
      <c r="BA332" s="131">
        <f t="shared" si="141"/>
        <v>0</v>
      </c>
      <c r="BB332" s="131">
        <f t="shared" si="142"/>
        <v>0</v>
      </c>
      <c r="BC332" s="132">
        <f t="shared" si="143"/>
        <v>0</v>
      </c>
    </row>
    <row r="333" spans="1:55" x14ac:dyDescent="0.25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30">
        <v>0</v>
      </c>
      <c r="G333" s="131">
        <v>0</v>
      </c>
      <c r="H333" s="131">
        <v>0</v>
      </c>
      <c r="I333" s="132">
        <v>20</v>
      </c>
      <c r="J333" s="149"/>
      <c r="K333" s="133">
        <v>0</v>
      </c>
      <c r="L333" s="131">
        <v>0</v>
      </c>
      <c r="M333" s="131">
        <v>0</v>
      </c>
      <c r="N333" s="132">
        <v>0</v>
      </c>
      <c r="O333" s="149"/>
      <c r="P333" s="133">
        <v>0</v>
      </c>
      <c r="Q333" s="131">
        <v>0</v>
      </c>
      <c r="R333" s="131">
        <v>0</v>
      </c>
      <c r="S333" s="132">
        <v>0</v>
      </c>
      <c r="T333" s="149"/>
      <c r="U333" s="133">
        <v>0</v>
      </c>
      <c r="V333" s="131">
        <v>0</v>
      </c>
      <c r="W333" s="131">
        <v>0</v>
      </c>
      <c r="X333" s="132">
        <v>0</v>
      </c>
      <c r="Y333" s="149"/>
      <c r="Z333" s="133">
        <v>0</v>
      </c>
      <c r="AA333" s="131">
        <v>0</v>
      </c>
      <c r="AB333" s="131">
        <v>0</v>
      </c>
      <c r="AC333" s="132">
        <v>0</v>
      </c>
      <c r="AD333" s="149"/>
      <c r="AE333" s="153">
        <f t="shared" si="120"/>
        <v>0</v>
      </c>
      <c r="AF333" s="134">
        <f t="shared" si="121"/>
        <v>0</v>
      </c>
      <c r="AG333" s="135">
        <f t="shared" si="122"/>
        <v>0</v>
      </c>
      <c r="AH333" s="167">
        <f t="shared" si="123"/>
        <v>20</v>
      </c>
      <c r="AI333" s="149"/>
      <c r="AJ333" s="133">
        <f t="shared" si="124"/>
        <v>20</v>
      </c>
      <c r="AK333" s="131">
        <f t="shared" si="125"/>
        <v>0</v>
      </c>
      <c r="AL333" s="131">
        <f t="shared" si="126"/>
        <v>0</v>
      </c>
      <c r="AM333" s="131">
        <f t="shared" si="127"/>
        <v>0</v>
      </c>
      <c r="AN333" s="136">
        <f t="shared" si="128"/>
        <v>0</v>
      </c>
      <c r="AO333" s="133">
        <f t="shared" si="129"/>
        <v>0</v>
      </c>
      <c r="AP333" s="131">
        <f t="shared" si="130"/>
        <v>0</v>
      </c>
      <c r="AQ333" s="131">
        <f t="shared" si="131"/>
        <v>0</v>
      </c>
      <c r="AR333" s="131">
        <f t="shared" si="132"/>
        <v>0</v>
      </c>
      <c r="AS333" s="136">
        <f t="shared" si="133"/>
        <v>0</v>
      </c>
      <c r="AT333" s="133">
        <f t="shared" si="134"/>
        <v>0</v>
      </c>
      <c r="AU333" s="131">
        <f t="shared" si="135"/>
        <v>0</v>
      </c>
      <c r="AV333" s="131">
        <f t="shared" si="136"/>
        <v>0</v>
      </c>
      <c r="AW333" s="131">
        <f t="shared" si="137"/>
        <v>0</v>
      </c>
      <c r="AX333" s="136">
        <f t="shared" si="138"/>
        <v>0</v>
      </c>
      <c r="AY333" s="133">
        <f t="shared" si="139"/>
        <v>0</v>
      </c>
      <c r="AZ333" s="131">
        <f t="shared" si="140"/>
        <v>0</v>
      </c>
      <c r="BA333" s="131">
        <f t="shared" si="141"/>
        <v>0</v>
      </c>
      <c r="BB333" s="131">
        <f t="shared" si="142"/>
        <v>0</v>
      </c>
      <c r="BC333" s="132">
        <f t="shared" si="143"/>
        <v>0</v>
      </c>
    </row>
    <row r="334" spans="1:55" x14ac:dyDescent="0.25">
      <c r="A334" s="138" t="s">
        <v>822</v>
      </c>
      <c r="B334" s="131" t="s">
        <v>44</v>
      </c>
      <c r="C334" s="131" t="s">
        <v>166</v>
      </c>
      <c r="D334" s="131" t="s">
        <v>1913</v>
      </c>
      <c r="E334" s="132" t="s">
        <v>1311</v>
      </c>
      <c r="F334" s="130">
        <v>0</v>
      </c>
      <c r="G334" s="131">
        <v>0</v>
      </c>
      <c r="H334" s="131">
        <v>0</v>
      </c>
      <c r="I334" s="132">
        <v>0</v>
      </c>
      <c r="J334" s="149"/>
      <c r="K334" s="133">
        <v>0</v>
      </c>
      <c r="L334" s="131">
        <v>0</v>
      </c>
      <c r="M334" s="131">
        <v>0</v>
      </c>
      <c r="N334" s="132">
        <v>0</v>
      </c>
      <c r="O334" s="149"/>
      <c r="P334" s="133">
        <v>0</v>
      </c>
      <c r="Q334" s="131">
        <v>0</v>
      </c>
      <c r="R334" s="131">
        <v>0</v>
      </c>
      <c r="S334" s="132">
        <v>20</v>
      </c>
      <c r="T334" s="149"/>
      <c r="U334" s="133">
        <v>0</v>
      </c>
      <c r="V334" s="131">
        <v>0</v>
      </c>
      <c r="W334" s="131">
        <v>0</v>
      </c>
      <c r="X334" s="132">
        <v>0</v>
      </c>
      <c r="Y334" s="149"/>
      <c r="Z334" s="133">
        <v>0</v>
      </c>
      <c r="AA334" s="131">
        <v>5</v>
      </c>
      <c r="AB334" s="131">
        <v>53.800000000000004</v>
      </c>
      <c r="AC334" s="132">
        <v>261</v>
      </c>
      <c r="AD334" s="149"/>
      <c r="AE334" s="153">
        <f t="shared" si="120"/>
        <v>0</v>
      </c>
      <c r="AF334" s="134">
        <f t="shared" si="121"/>
        <v>5</v>
      </c>
      <c r="AG334" s="135">
        <f t="shared" si="122"/>
        <v>53.800000000000004</v>
      </c>
      <c r="AH334" s="167">
        <f t="shared" si="123"/>
        <v>281</v>
      </c>
      <c r="AI334" s="149"/>
      <c r="AJ334" s="133">
        <f t="shared" si="124"/>
        <v>0</v>
      </c>
      <c r="AK334" s="131">
        <f t="shared" si="125"/>
        <v>0</v>
      </c>
      <c r="AL334" s="131">
        <f t="shared" si="126"/>
        <v>20</v>
      </c>
      <c r="AM334" s="131">
        <f t="shared" si="127"/>
        <v>0</v>
      </c>
      <c r="AN334" s="136">
        <f t="shared" si="128"/>
        <v>261</v>
      </c>
      <c r="AO334" s="133">
        <f t="shared" si="129"/>
        <v>0</v>
      </c>
      <c r="AP334" s="131">
        <f t="shared" si="130"/>
        <v>0</v>
      </c>
      <c r="AQ334" s="131">
        <f t="shared" si="131"/>
        <v>0</v>
      </c>
      <c r="AR334" s="131">
        <f t="shared" si="132"/>
        <v>0</v>
      </c>
      <c r="AS334" s="136">
        <f t="shared" si="133"/>
        <v>0</v>
      </c>
      <c r="AT334" s="133">
        <f t="shared" si="134"/>
        <v>0</v>
      </c>
      <c r="AU334" s="131">
        <f t="shared" si="135"/>
        <v>0</v>
      </c>
      <c r="AV334" s="131">
        <f t="shared" si="136"/>
        <v>0</v>
      </c>
      <c r="AW334" s="131">
        <f t="shared" si="137"/>
        <v>0</v>
      </c>
      <c r="AX334" s="136">
        <f t="shared" si="138"/>
        <v>5</v>
      </c>
      <c r="AY334" s="133">
        <f t="shared" si="139"/>
        <v>0</v>
      </c>
      <c r="AZ334" s="131">
        <f t="shared" si="140"/>
        <v>0</v>
      </c>
      <c r="BA334" s="131">
        <f t="shared" si="141"/>
        <v>0</v>
      </c>
      <c r="BB334" s="131">
        <f t="shared" si="142"/>
        <v>0</v>
      </c>
      <c r="BC334" s="132">
        <f t="shared" si="143"/>
        <v>53.800000000000004</v>
      </c>
    </row>
    <row r="335" spans="1:55" x14ac:dyDescent="0.25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30">
        <v>0</v>
      </c>
      <c r="G335" s="131">
        <v>2</v>
      </c>
      <c r="H335" s="131">
        <v>19.8</v>
      </c>
      <c r="I335" s="132">
        <v>259</v>
      </c>
      <c r="J335" s="149"/>
      <c r="K335" s="133">
        <v>1</v>
      </c>
      <c r="L335" s="131">
        <v>0</v>
      </c>
      <c r="M335" s="131">
        <v>0.6</v>
      </c>
      <c r="N335" s="132">
        <v>224</v>
      </c>
      <c r="O335" s="149"/>
      <c r="P335" s="133">
        <v>0</v>
      </c>
      <c r="Q335" s="131">
        <v>0</v>
      </c>
      <c r="R335" s="131">
        <v>0</v>
      </c>
      <c r="S335" s="132">
        <v>20</v>
      </c>
      <c r="T335" s="149"/>
      <c r="U335" s="133">
        <v>1</v>
      </c>
      <c r="V335" s="131">
        <v>0</v>
      </c>
      <c r="W335" s="131">
        <v>1.3</v>
      </c>
      <c r="X335" s="132">
        <v>244</v>
      </c>
      <c r="Y335" s="149"/>
      <c r="Z335" s="133">
        <v>0</v>
      </c>
      <c r="AA335" s="131">
        <v>8</v>
      </c>
      <c r="AB335" s="131">
        <v>125.19999999999999</v>
      </c>
      <c r="AC335" s="132">
        <v>296</v>
      </c>
      <c r="AD335" s="149"/>
      <c r="AE335" s="153">
        <f t="shared" si="120"/>
        <v>3</v>
      </c>
      <c r="AF335" s="134">
        <f t="shared" si="121"/>
        <v>10</v>
      </c>
      <c r="AG335" s="135">
        <f t="shared" si="122"/>
        <v>146.9</v>
      </c>
      <c r="AH335" s="167">
        <f t="shared" si="123"/>
        <v>1023</v>
      </c>
      <c r="AI335" s="149"/>
      <c r="AJ335" s="133">
        <f t="shared" si="124"/>
        <v>259</v>
      </c>
      <c r="AK335" s="131">
        <f t="shared" si="125"/>
        <v>224</v>
      </c>
      <c r="AL335" s="131">
        <f t="shared" si="126"/>
        <v>20</v>
      </c>
      <c r="AM335" s="131">
        <f t="shared" si="127"/>
        <v>244</v>
      </c>
      <c r="AN335" s="136">
        <f t="shared" si="128"/>
        <v>296</v>
      </c>
      <c r="AO335" s="133">
        <f t="shared" si="129"/>
        <v>0</v>
      </c>
      <c r="AP335" s="131">
        <f t="shared" si="130"/>
        <v>1</v>
      </c>
      <c r="AQ335" s="131">
        <f t="shared" si="131"/>
        <v>0</v>
      </c>
      <c r="AR335" s="131">
        <f t="shared" si="132"/>
        <v>1</v>
      </c>
      <c r="AS335" s="136">
        <f t="shared" si="133"/>
        <v>1</v>
      </c>
      <c r="AT335" s="133">
        <f t="shared" si="134"/>
        <v>2</v>
      </c>
      <c r="AU335" s="131">
        <f t="shared" si="135"/>
        <v>0</v>
      </c>
      <c r="AV335" s="131">
        <f t="shared" si="136"/>
        <v>0</v>
      </c>
      <c r="AW335" s="131">
        <f t="shared" si="137"/>
        <v>0</v>
      </c>
      <c r="AX335" s="136">
        <f t="shared" si="138"/>
        <v>8</v>
      </c>
      <c r="AY335" s="133">
        <f t="shared" si="139"/>
        <v>19.8</v>
      </c>
      <c r="AZ335" s="131">
        <f t="shared" si="140"/>
        <v>0.6</v>
      </c>
      <c r="BA335" s="131">
        <f t="shared" si="141"/>
        <v>0</v>
      </c>
      <c r="BB335" s="131">
        <f t="shared" si="142"/>
        <v>1.3</v>
      </c>
      <c r="BC335" s="132">
        <f t="shared" si="143"/>
        <v>125.19999999999999</v>
      </c>
    </row>
    <row r="336" spans="1:55" x14ac:dyDescent="0.25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30">
        <v>0</v>
      </c>
      <c r="G336" s="131">
        <v>0</v>
      </c>
      <c r="H336" s="131">
        <v>0</v>
      </c>
      <c r="I336" s="132">
        <v>0</v>
      </c>
      <c r="J336" s="149"/>
      <c r="K336" s="133">
        <v>0</v>
      </c>
      <c r="L336" s="131">
        <v>0</v>
      </c>
      <c r="M336" s="131">
        <v>0</v>
      </c>
      <c r="N336" s="132">
        <v>0</v>
      </c>
      <c r="O336" s="149"/>
      <c r="P336" s="133">
        <v>0</v>
      </c>
      <c r="Q336" s="131">
        <v>0</v>
      </c>
      <c r="R336" s="131">
        <v>0</v>
      </c>
      <c r="S336" s="132">
        <v>0</v>
      </c>
      <c r="T336" s="149"/>
      <c r="U336" s="133">
        <v>0</v>
      </c>
      <c r="V336" s="131">
        <v>0</v>
      </c>
      <c r="W336" s="131">
        <v>0</v>
      </c>
      <c r="X336" s="132">
        <v>0</v>
      </c>
      <c r="Y336" s="149"/>
      <c r="Z336" s="133">
        <v>0</v>
      </c>
      <c r="AA336" s="131">
        <v>0</v>
      </c>
      <c r="AB336" s="131">
        <v>0</v>
      </c>
      <c r="AC336" s="132">
        <v>0</v>
      </c>
      <c r="AD336" s="149"/>
      <c r="AE336" s="153">
        <f t="shared" si="120"/>
        <v>0</v>
      </c>
      <c r="AF336" s="134">
        <f t="shared" si="121"/>
        <v>0</v>
      </c>
      <c r="AG336" s="135">
        <f t="shared" si="122"/>
        <v>0</v>
      </c>
      <c r="AH336" s="167">
        <f t="shared" si="123"/>
        <v>0</v>
      </c>
      <c r="AI336" s="149"/>
      <c r="AJ336" s="133">
        <f t="shared" si="124"/>
        <v>0</v>
      </c>
      <c r="AK336" s="131">
        <f t="shared" si="125"/>
        <v>0</v>
      </c>
      <c r="AL336" s="131">
        <f t="shared" si="126"/>
        <v>0</v>
      </c>
      <c r="AM336" s="131">
        <f t="shared" si="127"/>
        <v>0</v>
      </c>
      <c r="AN336" s="136">
        <f t="shared" si="128"/>
        <v>0</v>
      </c>
      <c r="AO336" s="133">
        <f t="shared" si="129"/>
        <v>0</v>
      </c>
      <c r="AP336" s="131">
        <f t="shared" si="130"/>
        <v>0</v>
      </c>
      <c r="AQ336" s="131">
        <f t="shared" si="131"/>
        <v>0</v>
      </c>
      <c r="AR336" s="131">
        <f t="shared" si="132"/>
        <v>0</v>
      </c>
      <c r="AS336" s="136">
        <f t="shared" si="133"/>
        <v>0</v>
      </c>
      <c r="AT336" s="133">
        <f t="shared" si="134"/>
        <v>0</v>
      </c>
      <c r="AU336" s="131">
        <f t="shared" si="135"/>
        <v>0</v>
      </c>
      <c r="AV336" s="131">
        <f t="shared" si="136"/>
        <v>0</v>
      </c>
      <c r="AW336" s="131">
        <f t="shared" si="137"/>
        <v>0</v>
      </c>
      <c r="AX336" s="136">
        <f t="shared" si="138"/>
        <v>0</v>
      </c>
      <c r="AY336" s="133">
        <f t="shared" si="139"/>
        <v>0</v>
      </c>
      <c r="AZ336" s="131">
        <f t="shared" si="140"/>
        <v>0</v>
      </c>
      <c r="BA336" s="131">
        <f t="shared" si="141"/>
        <v>0</v>
      </c>
      <c r="BB336" s="131">
        <f t="shared" si="142"/>
        <v>0</v>
      </c>
      <c r="BC336" s="132">
        <f t="shared" si="143"/>
        <v>0</v>
      </c>
    </row>
    <row r="337" spans="1:55" x14ac:dyDescent="0.25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30">
        <v>0</v>
      </c>
      <c r="G337" s="131">
        <v>0</v>
      </c>
      <c r="H337" s="131">
        <v>0</v>
      </c>
      <c r="I337" s="132">
        <v>0</v>
      </c>
      <c r="J337" s="149"/>
      <c r="K337" s="133">
        <v>0</v>
      </c>
      <c r="L337" s="131">
        <v>0</v>
      </c>
      <c r="M337" s="131">
        <v>0</v>
      </c>
      <c r="N337" s="132">
        <v>0</v>
      </c>
      <c r="O337" s="149"/>
      <c r="P337" s="133">
        <v>0</v>
      </c>
      <c r="Q337" s="131">
        <v>0</v>
      </c>
      <c r="R337" s="131">
        <v>0</v>
      </c>
      <c r="S337" s="132">
        <v>0</v>
      </c>
      <c r="T337" s="149"/>
      <c r="U337" s="133">
        <v>0</v>
      </c>
      <c r="V337" s="131">
        <v>0</v>
      </c>
      <c r="W337" s="131">
        <v>0</v>
      </c>
      <c r="X337" s="132">
        <v>0</v>
      </c>
      <c r="Y337" s="149"/>
      <c r="Z337" s="133">
        <v>0</v>
      </c>
      <c r="AA337" s="131">
        <v>0</v>
      </c>
      <c r="AB337" s="131">
        <v>0</v>
      </c>
      <c r="AC337" s="132">
        <v>0</v>
      </c>
      <c r="AD337" s="149"/>
      <c r="AE337" s="153">
        <f t="shared" si="120"/>
        <v>0</v>
      </c>
      <c r="AF337" s="134">
        <f t="shared" si="121"/>
        <v>0</v>
      </c>
      <c r="AG337" s="135">
        <f t="shared" si="122"/>
        <v>0</v>
      </c>
      <c r="AH337" s="167">
        <f t="shared" si="123"/>
        <v>0</v>
      </c>
      <c r="AI337" s="149"/>
      <c r="AJ337" s="133">
        <f t="shared" si="124"/>
        <v>0</v>
      </c>
      <c r="AK337" s="131">
        <f t="shared" si="125"/>
        <v>0</v>
      </c>
      <c r="AL337" s="131">
        <f t="shared" si="126"/>
        <v>0</v>
      </c>
      <c r="AM337" s="131">
        <f t="shared" si="127"/>
        <v>0</v>
      </c>
      <c r="AN337" s="136">
        <f t="shared" si="128"/>
        <v>0</v>
      </c>
      <c r="AO337" s="133">
        <f t="shared" si="129"/>
        <v>0</v>
      </c>
      <c r="AP337" s="131">
        <f t="shared" si="130"/>
        <v>0</v>
      </c>
      <c r="AQ337" s="131">
        <f t="shared" si="131"/>
        <v>0</v>
      </c>
      <c r="AR337" s="131">
        <f t="shared" si="132"/>
        <v>0</v>
      </c>
      <c r="AS337" s="136">
        <f t="shared" si="133"/>
        <v>0</v>
      </c>
      <c r="AT337" s="133">
        <f t="shared" si="134"/>
        <v>0</v>
      </c>
      <c r="AU337" s="131">
        <f t="shared" si="135"/>
        <v>0</v>
      </c>
      <c r="AV337" s="131">
        <f t="shared" si="136"/>
        <v>0</v>
      </c>
      <c r="AW337" s="131">
        <f t="shared" si="137"/>
        <v>0</v>
      </c>
      <c r="AX337" s="136">
        <f t="shared" si="138"/>
        <v>0</v>
      </c>
      <c r="AY337" s="133">
        <f t="shared" si="139"/>
        <v>0</v>
      </c>
      <c r="AZ337" s="131">
        <f t="shared" si="140"/>
        <v>0</v>
      </c>
      <c r="BA337" s="131">
        <f t="shared" si="141"/>
        <v>0</v>
      </c>
      <c r="BB337" s="131">
        <f t="shared" si="142"/>
        <v>0</v>
      </c>
      <c r="BC337" s="132">
        <f t="shared" si="143"/>
        <v>0</v>
      </c>
    </row>
    <row r="338" spans="1:55" x14ac:dyDescent="0.25">
      <c r="A338" s="138" t="s">
        <v>826</v>
      </c>
      <c r="B338" s="131" t="s">
        <v>43</v>
      </c>
      <c r="C338" s="131" t="s">
        <v>2063</v>
      </c>
      <c r="D338" s="131" t="s">
        <v>200</v>
      </c>
      <c r="E338" s="132" t="s">
        <v>1311</v>
      </c>
      <c r="F338" s="130">
        <v>0</v>
      </c>
      <c r="G338" s="131">
        <v>1</v>
      </c>
      <c r="H338" s="131">
        <v>15.1</v>
      </c>
      <c r="I338" s="132">
        <v>238</v>
      </c>
      <c r="J338" s="149"/>
      <c r="K338" s="133">
        <v>0</v>
      </c>
      <c r="L338" s="131">
        <v>0</v>
      </c>
      <c r="M338" s="131">
        <v>0</v>
      </c>
      <c r="N338" s="132">
        <v>0</v>
      </c>
      <c r="O338" s="149"/>
      <c r="P338" s="133">
        <v>1</v>
      </c>
      <c r="Q338" s="131">
        <v>0</v>
      </c>
      <c r="R338" s="131">
        <v>0.5</v>
      </c>
      <c r="S338" s="132">
        <v>233</v>
      </c>
      <c r="T338" s="149"/>
      <c r="U338" s="133">
        <v>0</v>
      </c>
      <c r="V338" s="131">
        <v>0</v>
      </c>
      <c r="W338" s="131">
        <v>0</v>
      </c>
      <c r="X338" s="132">
        <v>0</v>
      </c>
      <c r="Y338" s="149"/>
      <c r="Z338" s="133">
        <v>0</v>
      </c>
      <c r="AA338" s="131">
        <v>2</v>
      </c>
      <c r="AB338" s="131">
        <v>38.1</v>
      </c>
      <c r="AC338" s="132">
        <v>241</v>
      </c>
      <c r="AD338" s="149"/>
      <c r="AE338" s="153">
        <f t="shared" si="120"/>
        <v>1</v>
      </c>
      <c r="AF338" s="134">
        <f t="shared" si="121"/>
        <v>3</v>
      </c>
      <c r="AG338" s="135">
        <f t="shared" si="122"/>
        <v>53.7</v>
      </c>
      <c r="AH338" s="167">
        <f t="shared" si="123"/>
        <v>712</v>
      </c>
      <c r="AI338" s="149"/>
      <c r="AJ338" s="133">
        <f t="shared" si="124"/>
        <v>238</v>
      </c>
      <c r="AK338" s="131">
        <f t="shared" si="125"/>
        <v>0</v>
      </c>
      <c r="AL338" s="131">
        <f t="shared" si="126"/>
        <v>233</v>
      </c>
      <c r="AM338" s="131">
        <f t="shared" si="127"/>
        <v>0</v>
      </c>
      <c r="AN338" s="136">
        <f t="shared" si="128"/>
        <v>241</v>
      </c>
      <c r="AO338" s="133">
        <f t="shared" si="129"/>
        <v>0</v>
      </c>
      <c r="AP338" s="131">
        <f t="shared" si="130"/>
        <v>0</v>
      </c>
      <c r="AQ338" s="131">
        <f t="shared" si="131"/>
        <v>1</v>
      </c>
      <c r="AR338" s="131">
        <f t="shared" si="132"/>
        <v>0</v>
      </c>
      <c r="AS338" s="136">
        <f t="shared" si="133"/>
        <v>0</v>
      </c>
      <c r="AT338" s="133">
        <f t="shared" si="134"/>
        <v>1</v>
      </c>
      <c r="AU338" s="131">
        <f t="shared" si="135"/>
        <v>0</v>
      </c>
      <c r="AV338" s="131">
        <f t="shared" si="136"/>
        <v>0</v>
      </c>
      <c r="AW338" s="131">
        <f t="shared" si="137"/>
        <v>0</v>
      </c>
      <c r="AX338" s="136">
        <f t="shared" si="138"/>
        <v>2</v>
      </c>
      <c r="AY338" s="133">
        <f t="shared" si="139"/>
        <v>15.1</v>
      </c>
      <c r="AZ338" s="131">
        <f t="shared" si="140"/>
        <v>0</v>
      </c>
      <c r="BA338" s="131">
        <f t="shared" si="141"/>
        <v>0.5</v>
      </c>
      <c r="BB338" s="131">
        <f t="shared" si="142"/>
        <v>0</v>
      </c>
      <c r="BC338" s="132">
        <f t="shared" si="143"/>
        <v>38.1</v>
      </c>
    </row>
    <row r="339" spans="1:55" x14ac:dyDescent="0.25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30">
        <v>0</v>
      </c>
      <c r="G339" s="131">
        <v>0</v>
      </c>
      <c r="H339" s="131">
        <v>0</v>
      </c>
      <c r="I339" s="132">
        <v>0</v>
      </c>
      <c r="J339" s="149"/>
      <c r="K339" s="133">
        <v>0</v>
      </c>
      <c r="L339" s="131">
        <v>0</v>
      </c>
      <c r="M339" s="131">
        <v>0</v>
      </c>
      <c r="N339" s="132">
        <v>0</v>
      </c>
      <c r="O339" s="149"/>
      <c r="P339" s="133">
        <v>0</v>
      </c>
      <c r="Q339" s="131">
        <v>0</v>
      </c>
      <c r="R339" s="131">
        <v>0</v>
      </c>
      <c r="S339" s="132">
        <v>0</v>
      </c>
      <c r="T339" s="149"/>
      <c r="U339" s="133">
        <v>0</v>
      </c>
      <c r="V339" s="131">
        <v>0</v>
      </c>
      <c r="W339" s="131">
        <v>0</v>
      </c>
      <c r="X339" s="132">
        <v>0</v>
      </c>
      <c r="Y339" s="149"/>
      <c r="Z339" s="133">
        <v>0</v>
      </c>
      <c r="AA339" s="131">
        <v>0</v>
      </c>
      <c r="AB339" s="131">
        <v>0</v>
      </c>
      <c r="AC339" s="132">
        <v>0</v>
      </c>
      <c r="AD339" s="149"/>
      <c r="AE339" s="153">
        <f t="shared" si="120"/>
        <v>0</v>
      </c>
      <c r="AF339" s="134">
        <f t="shared" si="121"/>
        <v>0</v>
      </c>
      <c r="AG339" s="135">
        <f t="shared" si="122"/>
        <v>0</v>
      </c>
      <c r="AH339" s="167">
        <f t="shared" si="123"/>
        <v>0</v>
      </c>
      <c r="AI339" s="149"/>
      <c r="AJ339" s="133">
        <f t="shared" si="124"/>
        <v>0</v>
      </c>
      <c r="AK339" s="131">
        <f t="shared" si="125"/>
        <v>0</v>
      </c>
      <c r="AL339" s="131">
        <f t="shared" si="126"/>
        <v>0</v>
      </c>
      <c r="AM339" s="131">
        <f t="shared" si="127"/>
        <v>0</v>
      </c>
      <c r="AN339" s="136">
        <f t="shared" si="128"/>
        <v>0</v>
      </c>
      <c r="AO339" s="133">
        <f t="shared" si="129"/>
        <v>0</v>
      </c>
      <c r="AP339" s="131">
        <f t="shared" si="130"/>
        <v>0</v>
      </c>
      <c r="AQ339" s="131">
        <f t="shared" si="131"/>
        <v>0</v>
      </c>
      <c r="AR339" s="131">
        <f t="shared" si="132"/>
        <v>0</v>
      </c>
      <c r="AS339" s="136">
        <f t="shared" si="133"/>
        <v>0</v>
      </c>
      <c r="AT339" s="133">
        <f t="shared" si="134"/>
        <v>0</v>
      </c>
      <c r="AU339" s="131">
        <f t="shared" si="135"/>
        <v>0</v>
      </c>
      <c r="AV339" s="131">
        <f t="shared" si="136"/>
        <v>0</v>
      </c>
      <c r="AW339" s="131">
        <f t="shared" si="137"/>
        <v>0</v>
      </c>
      <c r="AX339" s="136">
        <f t="shared" si="138"/>
        <v>0</v>
      </c>
      <c r="AY339" s="133">
        <f t="shared" si="139"/>
        <v>0</v>
      </c>
      <c r="AZ339" s="131">
        <f t="shared" si="140"/>
        <v>0</v>
      </c>
      <c r="BA339" s="131">
        <f t="shared" si="141"/>
        <v>0</v>
      </c>
      <c r="BB339" s="131">
        <f t="shared" si="142"/>
        <v>0</v>
      </c>
      <c r="BC339" s="132">
        <f t="shared" si="143"/>
        <v>0</v>
      </c>
    </row>
    <row r="340" spans="1:55" x14ac:dyDescent="0.25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30">
        <v>0</v>
      </c>
      <c r="G340" s="131">
        <v>0</v>
      </c>
      <c r="H340" s="131">
        <v>0</v>
      </c>
      <c r="I340" s="132">
        <v>0</v>
      </c>
      <c r="J340" s="149"/>
      <c r="K340" s="133">
        <v>0</v>
      </c>
      <c r="L340" s="131">
        <v>0</v>
      </c>
      <c r="M340" s="131">
        <v>0</v>
      </c>
      <c r="N340" s="132">
        <v>0</v>
      </c>
      <c r="O340" s="149"/>
      <c r="P340" s="133">
        <v>0</v>
      </c>
      <c r="Q340" s="131">
        <v>0</v>
      </c>
      <c r="R340" s="131">
        <v>0</v>
      </c>
      <c r="S340" s="132">
        <v>0</v>
      </c>
      <c r="T340" s="149"/>
      <c r="U340" s="133">
        <v>0</v>
      </c>
      <c r="V340" s="131">
        <v>0</v>
      </c>
      <c r="W340" s="131">
        <v>0</v>
      </c>
      <c r="X340" s="132">
        <v>0</v>
      </c>
      <c r="Y340" s="149"/>
      <c r="Z340" s="133">
        <v>0</v>
      </c>
      <c r="AA340" s="131">
        <v>0</v>
      </c>
      <c r="AB340" s="131">
        <v>0</v>
      </c>
      <c r="AC340" s="132">
        <v>0</v>
      </c>
      <c r="AD340" s="149"/>
      <c r="AE340" s="153">
        <f t="shared" si="120"/>
        <v>0</v>
      </c>
      <c r="AF340" s="134">
        <f t="shared" si="121"/>
        <v>0</v>
      </c>
      <c r="AG340" s="135">
        <f t="shared" si="122"/>
        <v>0</v>
      </c>
      <c r="AH340" s="167">
        <f t="shared" si="123"/>
        <v>0</v>
      </c>
      <c r="AI340" s="149"/>
      <c r="AJ340" s="133">
        <f t="shared" si="124"/>
        <v>0</v>
      </c>
      <c r="AK340" s="131">
        <f t="shared" si="125"/>
        <v>0</v>
      </c>
      <c r="AL340" s="131">
        <f t="shared" si="126"/>
        <v>0</v>
      </c>
      <c r="AM340" s="131">
        <f t="shared" si="127"/>
        <v>0</v>
      </c>
      <c r="AN340" s="136">
        <f t="shared" si="128"/>
        <v>0</v>
      </c>
      <c r="AO340" s="133">
        <f t="shared" si="129"/>
        <v>0</v>
      </c>
      <c r="AP340" s="131">
        <f t="shared" si="130"/>
        <v>0</v>
      </c>
      <c r="AQ340" s="131">
        <f t="shared" si="131"/>
        <v>0</v>
      </c>
      <c r="AR340" s="131">
        <f t="shared" si="132"/>
        <v>0</v>
      </c>
      <c r="AS340" s="136">
        <f t="shared" si="133"/>
        <v>0</v>
      </c>
      <c r="AT340" s="133">
        <f t="shared" si="134"/>
        <v>0</v>
      </c>
      <c r="AU340" s="131">
        <f t="shared" si="135"/>
        <v>0</v>
      </c>
      <c r="AV340" s="131">
        <f t="shared" si="136"/>
        <v>0</v>
      </c>
      <c r="AW340" s="131">
        <f t="shared" si="137"/>
        <v>0</v>
      </c>
      <c r="AX340" s="136">
        <f t="shared" si="138"/>
        <v>0</v>
      </c>
      <c r="AY340" s="133">
        <f t="shared" si="139"/>
        <v>0</v>
      </c>
      <c r="AZ340" s="131">
        <f t="shared" si="140"/>
        <v>0</v>
      </c>
      <c r="BA340" s="131">
        <f t="shared" si="141"/>
        <v>0</v>
      </c>
      <c r="BB340" s="131">
        <f t="shared" si="142"/>
        <v>0</v>
      </c>
      <c r="BC340" s="132">
        <f t="shared" si="143"/>
        <v>0</v>
      </c>
    </row>
    <row r="341" spans="1:55" x14ac:dyDescent="0.25">
      <c r="A341" s="138" t="s">
        <v>829</v>
      </c>
      <c r="B341" s="131" t="s">
        <v>2047</v>
      </c>
      <c r="C341" s="131" t="s">
        <v>92</v>
      </c>
      <c r="D341" s="131" t="s">
        <v>1264</v>
      </c>
      <c r="E341" s="132" t="s">
        <v>1954</v>
      </c>
      <c r="F341" s="130">
        <v>0</v>
      </c>
      <c r="G341" s="131">
        <v>0</v>
      </c>
      <c r="H341" s="131">
        <v>0</v>
      </c>
      <c r="I341" s="132">
        <v>20</v>
      </c>
      <c r="J341" s="149"/>
      <c r="K341" s="133">
        <v>0</v>
      </c>
      <c r="L341" s="131">
        <v>0</v>
      </c>
      <c r="M341" s="131">
        <v>0</v>
      </c>
      <c r="N341" s="132">
        <v>0</v>
      </c>
      <c r="O341" s="149"/>
      <c r="P341" s="133">
        <v>1</v>
      </c>
      <c r="Q341" s="131">
        <v>0</v>
      </c>
      <c r="R341" s="131">
        <v>0.7</v>
      </c>
      <c r="S341" s="132">
        <v>241</v>
      </c>
      <c r="T341" s="149"/>
      <c r="U341" s="133">
        <v>0</v>
      </c>
      <c r="V341" s="131">
        <v>0</v>
      </c>
      <c r="W341" s="131">
        <v>0</v>
      </c>
      <c r="X341" s="132">
        <v>20</v>
      </c>
      <c r="Y341" s="149"/>
      <c r="Z341" s="133">
        <v>0</v>
      </c>
      <c r="AA341" s="131">
        <v>0</v>
      </c>
      <c r="AB341" s="131">
        <v>0</v>
      </c>
      <c r="AC341" s="132">
        <v>20</v>
      </c>
      <c r="AD341" s="149"/>
      <c r="AE341" s="153">
        <f t="shared" si="120"/>
        <v>1</v>
      </c>
      <c r="AF341" s="134">
        <f t="shared" si="121"/>
        <v>0</v>
      </c>
      <c r="AG341" s="135">
        <f t="shared" si="122"/>
        <v>0.7</v>
      </c>
      <c r="AH341" s="167">
        <f t="shared" si="123"/>
        <v>301</v>
      </c>
      <c r="AI341" s="149"/>
      <c r="AJ341" s="133">
        <f t="shared" si="124"/>
        <v>20</v>
      </c>
      <c r="AK341" s="131">
        <f t="shared" si="125"/>
        <v>0</v>
      </c>
      <c r="AL341" s="131">
        <f t="shared" si="126"/>
        <v>241</v>
      </c>
      <c r="AM341" s="131">
        <f t="shared" si="127"/>
        <v>20</v>
      </c>
      <c r="AN341" s="136">
        <f t="shared" si="128"/>
        <v>20</v>
      </c>
      <c r="AO341" s="133">
        <f t="shared" si="129"/>
        <v>0</v>
      </c>
      <c r="AP341" s="131">
        <f t="shared" si="130"/>
        <v>0</v>
      </c>
      <c r="AQ341" s="131">
        <f t="shared" si="131"/>
        <v>1</v>
      </c>
      <c r="AR341" s="131">
        <f t="shared" si="132"/>
        <v>0</v>
      </c>
      <c r="AS341" s="136">
        <f t="shared" si="133"/>
        <v>0</v>
      </c>
      <c r="AT341" s="133">
        <f t="shared" si="134"/>
        <v>0</v>
      </c>
      <c r="AU341" s="131">
        <f t="shared" si="135"/>
        <v>0</v>
      </c>
      <c r="AV341" s="131">
        <f t="shared" si="136"/>
        <v>0</v>
      </c>
      <c r="AW341" s="131">
        <f t="shared" si="137"/>
        <v>0</v>
      </c>
      <c r="AX341" s="136">
        <f t="shared" si="138"/>
        <v>0</v>
      </c>
      <c r="AY341" s="133">
        <f t="shared" si="139"/>
        <v>0</v>
      </c>
      <c r="AZ341" s="131">
        <f t="shared" si="140"/>
        <v>0</v>
      </c>
      <c r="BA341" s="131">
        <f t="shared" si="141"/>
        <v>0.7</v>
      </c>
      <c r="BB341" s="131">
        <f t="shared" si="142"/>
        <v>0</v>
      </c>
      <c r="BC341" s="132">
        <f t="shared" si="143"/>
        <v>0</v>
      </c>
    </row>
    <row r="342" spans="1:55" x14ac:dyDescent="0.25">
      <c r="A342" s="138" t="s">
        <v>830</v>
      </c>
      <c r="B342" s="131" t="s">
        <v>1222</v>
      </c>
      <c r="C342" s="131" t="s">
        <v>98</v>
      </c>
      <c r="D342" s="131" t="s">
        <v>99</v>
      </c>
      <c r="E342" s="132" t="s">
        <v>1955</v>
      </c>
      <c r="F342" s="130">
        <v>0</v>
      </c>
      <c r="G342" s="131">
        <v>0</v>
      </c>
      <c r="H342" s="131">
        <v>0</v>
      </c>
      <c r="I342" s="132">
        <v>0</v>
      </c>
      <c r="J342" s="149"/>
      <c r="K342" s="133">
        <v>0</v>
      </c>
      <c r="L342" s="131">
        <v>0</v>
      </c>
      <c r="M342" s="131">
        <v>0</v>
      </c>
      <c r="N342" s="132">
        <v>0</v>
      </c>
      <c r="O342" s="149"/>
      <c r="P342" s="133">
        <v>0</v>
      </c>
      <c r="Q342" s="131">
        <v>0</v>
      </c>
      <c r="R342" s="131">
        <v>0</v>
      </c>
      <c r="S342" s="132">
        <v>0</v>
      </c>
      <c r="T342" s="149"/>
      <c r="U342" s="133">
        <v>0</v>
      </c>
      <c r="V342" s="131">
        <v>0</v>
      </c>
      <c r="W342" s="131">
        <v>0</v>
      </c>
      <c r="X342" s="132">
        <v>0</v>
      </c>
      <c r="Y342" s="149"/>
      <c r="Z342" s="133">
        <v>0</v>
      </c>
      <c r="AA342" s="131">
        <v>0</v>
      </c>
      <c r="AB342" s="131">
        <v>0</v>
      </c>
      <c r="AC342" s="132">
        <v>0</v>
      </c>
      <c r="AD342" s="149"/>
      <c r="AE342" s="153">
        <f t="shared" si="120"/>
        <v>0</v>
      </c>
      <c r="AF342" s="134">
        <f t="shared" si="121"/>
        <v>0</v>
      </c>
      <c r="AG342" s="135">
        <f t="shared" si="122"/>
        <v>0</v>
      </c>
      <c r="AH342" s="167">
        <f t="shared" si="123"/>
        <v>0</v>
      </c>
      <c r="AI342" s="149"/>
      <c r="AJ342" s="133">
        <f t="shared" si="124"/>
        <v>0</v>
      </c>
      <c r="AK342" s="131">
        <f t="shared" si="125"/>
        <v>0</v>
      </c>
      <c r="AL342" s="131">
        <f t="shared" si="126"/>
        <v>0</v>
      </c>
      <c r="AM342" s="131">
        <f t="shared" si="127"/>
        <v>0</v>
      </c>
      <c r="AN342" s="136">
        <f t="shared" si="128"/>
        <v>0</v>
      </c>
      <c r="AO342" s="133">
        <f t="shared" si="129"/>
        <v>0</v>
      </c>
      <c r="AP342" s="131">
        <f t="shared" si="130"/>
        <v>0</v>
      </c>
      <c r="AQ342" s="131">
        <f t="shared" si="131"/>
        <v>0</v>
      </c>
      <c r="AR342" s="131">
        <f t="shared" si="132"/>
        <v>0</v>
      </c>
      <c r="AS342" s="136">
        <f t="shared" si="133"/>
        <v>0</v>
      </c>
      <c r="AT342" s="133">
        <f t="shared" si="134"/>
        <v>0</v>
      </c>
      <c r="AU342" s="131">
        <f t="shared" si="135"/>
        <v>0</v>
      </c>
      <c r="AV342" s="131">
        <f t="shared" si="136"/>
        <v>0</v>
      </c>
      <c r="AW342" s="131">
        <f t="shared" si="137"/>
        <v>0</v>
      </c>
      <c r="AX342" s="136">
        <f t="shared" si="138"/>
        <v>0</v>
      </c>
      <c r="AY342" s="133">
        <f t="shared" si="139"/>
        <v>0</v>
      </c>
      <c r="AZ342" s="131">
        <f t="shared" si="140"/>
        <v>0</v>
      </c>
      <c r="BA342" s="131">
        <f t="shared" si="141"/>
        <v>0</v>
      </c>
      <c r="BB342" s="131">
        <f t="shared" si="142"/>
        <v>0</v>
      </c>
      <c r="BC342" s="132">
        <f t="shared" si="143"/>
        <v>0</v>
      </c>
    </row>
    <row r="343" spans="1:55" x14ac:dyDescent="0.25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1312</v>
      </c>
      <c r="F343" s="130">
        <v>0</v>
      </c>
      <c r="G343" s="131">
        <v>0</v>
      </c>
      <c r="H343" s="131">
        <v>0</v>
      </c>
      <c r="I343" s="132">
        <v>0</v>
      </c>
      <c r="J343" s="149"/>
      <c r="K343" s="133">
        <v>0</v>
      </c>
      <c r="L343" s="131">
        <v>0</v>
      </c>
      <c r="M343" s="131">
        <v>0</v>
      </c>
      <c r="N343" s="132">
        <v>0</v>
      </c>
      <c r="O343" s="149"/>
      <c r="P343" s="133">
        <v>0</v>
      </c>
      <c r="Q343" s="131">
        <v>0</v>
      </c>
      <c r="R343" s="131">
        <v>0</v>
      </c>
      <c r="S343" s="132">
        <v>0</v>
      </c>
      <c r="T343" s="149"/>
      <c r="U343" s="133">
        <v>0</v>
      </c>
      <c r="V343" s="131">
        <v>0</v>
      </c>
      <c r="W343" s="131">
        <v>0</v>
      </c>
      <c r="X343" s="132">
        <v>0</v>
      </c>
      <c r="Y343" s="149"/>
      <c r="Z343" s="133">
        <v>0</v>
      </c>
      <c r="AA343" s="131">
        <v>0</v>
      </c>
      <c r="AB343" s="131">
        <v>0</v>
      </c>
      <c r="AC343" s="132">
        <v>0</v>
      </c>
      <c r="AD343" s="149"/>
      <c r="AE343" s="153">
        <f t="shared" si="120"/>
        <v>0</v>
      </c>
      <c r="AF343" s="134">
        <f t="shared" si="121"/>
        <v>0</v>
      </c>
      <c r="AG343" s="135">
        <f t="shared" si="122"/>
        <v>0</v>
      </c>
      <c r="AH343" s="167">
        <f t="shared" si="123"/>
        <v>0</v>
      </c>
      <c r="AI343" s="149"/>
      <c r="AJ343" s="133">
        <f t="shared" si="124"/>
        <v>0</v>
      </c>
      <c r="AK343" s="131">
        <f t="shared" si="125"/>
        <v>0</v>
      </c>
      <c r="AL343" s="131">
        <f t="shared" si="126"/>
        <v>0</v>
      </c>
      <c r="AM343" s="131">
        <f t="shared" si="127"/>
        <v>0</v>
      </c>
      <c r="AN343" s="136">
        <f t="shared" si="128"/>
        <v>0</v>
      </c>
      <c r="AO343" s="133">
        <f t="shared" si="129"/>
        <v>0</v>
      </c>
      <c r="AP343" s="131">
        <f t="shared" si="130"/>
        <v>0</v>
      </c>
      <c r="AQ343" s="131">
        <f t="shared" si="131"/>
        <v>0</v>
      </c>
      <c r="AR343" s="131">
        <f t="shared" si="132"/>
        <v>0</v>
      </c>
      <c r="AS343" s="136">
        <f t="shared" si="133"/>
        <v>0</v>
      </c>
      <c r="AT343" s="133">
        <f t="shared" si="134"/>
        <v>0</v>
      </c>
      <c r="AU343" s="131">
        <f t="shared" si="135"/>
        <v>0</v>
      </c>
      <c r="AV343" s="131">
        <f t="shared" si="136"/>
        <v>0</v>
      </c>
      <c r="AW343" s="131">
        <f t="shared" si="137"/>
        <v>0</v>
      </c>
      <c r="AX343" s="136">
        <f t="shared" si="138"/>
        <v>0</v>
      </c>
      <c r="AY343" s="133">
        <f t="shared" si="139"/>
        <v>0</v>
      </c>
      <c r="AZ343" s="131">
        <f t="shared" si="140"/>
        <v>0</v>
      </c>
      <c r="BA343" s="131">
        <f t="shared" si="141"/>
        <v>0</v>
      </c>
      <c r="BB343" s="131">
        <f t="shared" si="142"/>
        <v>0</v>
      </c>
      <c r="BC343" s="132">
        <f t="shared" si="143"/>
        <v>0</v>
      </c>
    </row>
    <row r="344" spans="1:55" x14ac:dyDescent="0.25">
      <c r="A344" s="138" t="s">
        <v>832</v>
      </c>
      <c r="B344" s="131" t="s">
        <v>48</v>
      </c>
      <c r="C344" s="131" t="s">
        <v>466</v>
      </c>
      <c r="D344" s="131" t="s">
        <v>1969</v>
      </c>
      <c r="E344" s="132" t="s">
        <v>1304</v>
      </c>
      <c r="F344" s="130">
        <v>0</v>
      </c>
      <c r="G344" s="131">
        <v>0</v>
      </c>
      <c r="H344" s="131">
        <v>0</v>
      </c>
      <c r="I344" s="132">
        <v>0</v>
      </c>
      <c r="J344" s="149"/>
      <c r="K344" s="133">
        <v>0</v>
      </c>
      <c r="L344" s="131">
        <v>0</v>
      </c>
      <c r="M344" s="131">
        <v>0</v>
      </c>
      <c r="N344" s="132">
        <v>0</v>
      </c>
      <c r="O344" s="149"/>
      <c r="P344" s="133">
        <v>0</v>
      </c>
      <c r="Q344" s="131">
        <v>0</v>
      </c>
      <c r="R344" s="131">
        <v>0</v>
      </c>
      <c r="S344" s="132">
        <v>0</v>
      </c>
      <c r="T344" s="149"/>
      <c r="U344" s="133">
        <v>0</v>
      </c>
      <c r="V344" s="131">
        <v>0</v>
      </c>
      <c r="W344" s="131">
        <v>0</v>
      </c>
      <c r="X344" s="132">
        <v>0</v>
      </c>
      <c r="Y344" s="149"/>
      <c r="Z344" s="133">
        <v>0</v>
      </c>
      <c r="AA344" s="131">
        <v>0</v>
      </c>
      <c r="AB344" s="131">
        <v>0</v>
      </c>
      <c r="AC344" s="132">
        <v>20</v>
      </c>
      <c r="AD344" s="149"/>
      <c r="AE344" s="153">
        <f t="shared" si="120"/>
        <v>0</v>
      </c>
      <c r="AF344" s="134">
        <f t="shared" si="121"/>
        <v>0</v>
      </c>
      <c r="AG344" s="135">
        <f t="shared" si="122"/>
        <v>0</v>
      </c>
      <c r="AH344" s="167">
        <f t="shared" si="123"/>
        <v>20</v>
      </c>
      <c r="AI344" s="149"/>
      <c r="AJ344" s="133">
        <f t="shared" si="124"/>
        <v>0</v>
      </c>
      <c r="AK344" s="131">
        <f t="shared" si="125"/>
        <v>0</v>
      </c>
      <c r="AL344" s="131">
        <f t="shared" si="126"/>
        <v>0</v>
      </c>
      <c r="AM344" s="131">
        <f t="shared" si="127"/>
        <v>0</v>
      </c>
      <c r="AN344" s="136">
        <f t="shared" si="128"/>
        <v>20</v>
      </c>
      <c r="AO344" s="133">
        <f t="shared" si="129"/>
        <v>0</v>
      </c>
      <c r="AP344" s="131">
        <f t="shared" si="130"/>
        <v>0</v>
      </c>
      <c r="AQ344" s="131">
        <f t="shared" si="131"/>
        <v>0</v>
      </c>
      <c r="AR344" s="131">
        <f t="shared" si="132"/>
        <v>0</v>
      </c>
      <c r="AS344" s="136">
        <f t="shared" si="133"/>
        <v>0</v>
      </c>
      <c r="AT344" s="133">
        <f t="shared" si="134"/>
        <v>0</v>
      </c>
      <c r="AU344" s="131">
        <f t="shared" si="135"/>
        <v>0</v>
      </c>
      <c r="AV344" s="131">
        <f t="shared" si="136"/>
        <v>0</v>
      </c>
      <c r="AW344" s="131">
        <f t="shared" si="137"/>
        <v>0</v>
      </c>
      <c r="AX344" s="136">
        <f t="shared" si="138"/>
        <v>0</v>
      </c>
      <c r="AY344" s="133">
        <f t="shared" si="139"/>
        <v>0</v>
      </c>
      <c r="AZ344" s="131">
        <f t="shared" si="140"/>
        <v>0</v>
      </c>
      <c r="BA344" s="131">
        <f t="shared" si="141"/>
        <v>0</v>
      </c>
      <c r="BB344" s="131">
        <f t="shared" si="142"/>
        <v>0</v>
      </c>
      <c r="BC344" s="132">
        <f t="shared" si="143"/>
        <v>0</v>
      </c>
    </row>
    <row r="345" spans="1:55" x14ac:dyDescent="0.25">
      <c r="A345" s="138" t="s">
        <v>833</v>
      </c>
      <c r="B345" s="131" t="s">
        <v>1529</v>
      </c>
      <c r="C345" s="131" t="s">
        <v>172</v>
      </c>
      <c r="D345" s="131" t="s">
        <v>151</v>
      </c>
      <c r="E345" s="132" t="s">
        <v>1311</v>
      </c>
      <c r="F345" s="130">
        <v>0</v>
      </c>
      <c r="G345" s="131">
        <v>0</v>
      </c>
      <c r="H345" s="131">
        <v>0</v>
      </c>
      <c r="I345" s="132">
        <v>0</v>
      </c>
      <c r="J345" s="149"/>
      <c r="K345" s="133">
        <v>0</v>
      </c>
      <c r="L345" s="131">
        <v>0</v>
      </c>
      <c r="M345" s="131">
        <v>0</v>
      </c>
      <c r="N345" s="132">
        <v>0</v>
      </c>
      <c r="O345" s="149"/>
      <c r="P345" s="133">
        <v>0</v>
      </c>
      <c r="Q345" s="131">
        <v>0</v>
      </c>
      <c r="R345" s="131">
        <v>0</v>
      </c>
      <c r="S345" s="132">
        <v>0</v>
      </c>
      <c r="T345" s="149"/>
      <c r="U345" s="133">
        <v>0</v>
      </c>
      <c r="V345" s="131">
        <v>0</v>
      </c>
      <c r="W345" s="131">
        <v>0</v>
      </c>
      <c r="X345" s="132">
        <v>0</v>
      </c>
      <c r="Y345" s="149"/>
      <c r="Z345" s="133">
        <v>0</v>
      </c>
      <c r="AA345" s="131">
        <v>0</v>
      </c>
      <c r="AB345" s="131">
        <v>0</v>
      </c>
      <c r="AC345" s="132">
        <v>0</v>
      </c>
      <c r="AD345" s="149"/>
      <c r="AE345" s="153">
        <f t="shared" si="120"/>
        <v>0</v>
      </c>
      <c r="AF345" s="134">
        <f t="shared" si="121"/>
        <v>0</v>
      </c>
      <c r="AG345" s="135">
        <f t="shared" si="122"/>
        <v>0</v>
      </c>
      <c r="AH345" s="167">
        <f t="shared" si="123"/>
        <v>0</v>
      </c>
      <c r="AI345" s="149"/>
      <c r="AJ345" s="133">
        <f t="shared" si="124"/>
        <v>0</v>
      </c>
      <c r="AK345" s="131">
        <f t="shared" si="125"/>
        <v>0</v>
      </c>
      <c r="AL345" s="131">
        <f t="shared" si="126"/>
        <v>0</v>
      </c>
      <c r="AM345" s="131">
        <f t="shared" si="127"/>
        <v>0</v>
      </c>
      <c r="AN345" s="136">
        <f t="shared" si="128"/>
        <v>0</v>
      </c>
      <c r="AO345" s="133">
        <f t="shared" si="129"/>
        <v>0</v>
      </c>
      <c r="AP345" s="131">
        <f t="shared" si="130"/>
        <v>0</v>
      </c>
      <c r="AQ345" s="131">
        <f t="shared" si="131"/>
        <v>0</v>
      </c>
      <c r="AR345" s="131">
        <f t="shared" si="132"/>
        <v>0</v>
      </c>
      <c r="AS345" s="136">
        <f t="shared" si="133"/>
        <v>0</v>
      </c>
      <c r="AT345" s="133">
        <f t="shared" si="134"/>
        <v>0</v>
      </c>
      <c r="AU345" s="131">
        <f t="shared" si="135"/>
        <v>0</v>
      </c>
      <c r="AV345" s="131">
        <f t="shared" si="136"/>
        <v>0</v>
      </c>
      <c r="AW345" s="131">
        <f t="shared" si="137"/>
        <v>0</v>
      </c>
      <c r="AX345" s="136">
        <f t="shared" si="138"/>
        <v>0</v>
      </c>
      <c r="AY345" s="133">
        <f t="shared" si="139"/>
        <v>0</v>
      </c>
      <c r="AZ345" s="131">
        <f t="shared" si="140"/>
        <v>0</v>
      </c>
      <c r="BA345" s="131">
        <f t="shared" si="141"/>
        <v>0</v>
      </c>
      <c r="BB345" s="131">
        <f t="shared" si="142"/>
        <v>0</v>
      </c>
      <c r="BC345" s="132">
        <f t="shared" si="143"/>
        <v>0</v>
      </c>
    </row>
    <row r="346" spans="1:55" x14ac:dyDescent="0.25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30">
        <v>0</v>
      </c>
      <c r="G346" s="131">
        <v>2</v>
      </c>
      <c r="H346" s="131">
        <v>22.3</v>
      </c>
      <c r="I346" s="132">
        <v>267</v>
      </c>
      <c r="J346" s="149"/>
      <c r="K346" s="133">
        <v>0</v>
      </c>
      <c r="L346" s="131">
        <v>0</v>
      </c>
      <c r="M346" s="131">
        <v>0</v>
      </c>
      <c r="N346" s="132">
        <v>20</v>
      </c>
      <c r="O346" s="149"/>
      <c r="P346" s="133">
        <v>2</v>
      </c>
      <c r="Q346" s="131">
        <v>0</v>
      </c>
      <c r="R346" s="131">
        <v>1</v>
      </c>
      <c r="S346" s="132">
        <v>252</v>
      </c>
      <c r="T346" s="149"/>
      <c r="U346" s="133">
        <v>0</v>
      </c>
      <c r="V346" s="131">
        <v>1</v>
      </c>
      <c r="W346" s="131">
        <v>2.4</v>
      </c>
      <c r="X346" s="132">
        <v>253</v>
      </c>
      <c r="Y346" s="149"/>
      <c r="Z346" s="133">
        <v>0</v>
      </c>
      <c r="AA346" s="131">
        <v>8</v>
      </c>
      <c r="AB346" s="131">
        <v>111.39999999999999</v>
      </c>
      <c r="AC346" s="132">
        <v>294</v>
      </c>
      <c r="AD346" s="149"/>
      <c r="AE346" s="153">
        <f t="shared" si="120"/>
        <v>2</v>
      </c>
      <c r="AF346" s="134">
        <f t="shared" si="121"/>
        <v>11</v>
      </c>
      <c r="AG346" s="135">
        <f t="shared" si="122"/>
        <v>137.1</v>
      </c>
      <c r="AH346" s="167">
        <f t="shared" si="123"/>
        <v>1066</v>
      </c>
      <c r="AI346" s="149"/>
      <c r="AJ346" s="133">
        <f t="shared" si="124"/>
        <v>267</v>
      </c>
      <c r="AK346" s="131">
        <f t="shared" si="125"/>
        <v>20</v>
      </c>
      <c r="AL346" s="131">
        <f t="shared" si="126"/>
        <v>252</v>
      </c>
      <c r="AM346" s="131">
        <f t="shared" si="127"/>
        <v>253</v>
      </c>
      <c r="AN346" s="136">
        <f t="shared" si="128"/>
        <v>294</v>
      </c>
      <c r="AO346" s="133">
        <f t="shared" si="129"/>
        <v>0</v>
      </c>
      <c r="AP346" s="131">
        <f t="shared" si="130"/>
        <v>0</v>
      </c>
      <c r="AQ346" s="131">
        <f t="shared" si="131"/>
        <v>2</v>
      </c>
      <c r="AR346" s="131">
        <f t="shared" si="132"/>
        <v>0</v>
      </c>
      <c r="AS346" s="136">
        <f t="shared" si="133"/>
        <v>0</v>
      </c>
      <c r="AT346" s="133">
        <f t="shared" si="134"/>
        <v>2</v>
      </c>
      <c r="AU346" s="131">
        <f t="shared" si="135"/>
        <v>0</v>
      </c>
      <c r="AV346" s="131">
        <f t="shared" si="136"/>
        <v>0</v>
      </c>
      <c r="AW346" s="131">
        <f t="shared" si="137"/>
        <v>1</v>
      </c>
      <c r="AX346" s="136">
        <f t="shared" si="138"/>
        <v>8</v>
      </c>
      <c r="AY346" s="133">
        <f t="shared" si="139"/>
        <v>22.3</v>
      </c>
      <c r="AZ346" s="131">
        <f t="shared" si="140"/>
        <v>0</v>
      </c>
      <c r="BA346" s="131">
        <f t="shared" si="141"/>
        <v>1</v>
      </c>
      <c r="BB346" s="131">
        <f t="shared" si="142"/>
        <v>2.4</v>
      </c>
      <c r="BC346" s="132">
        <f t="shared" si="143"/>
        <v>111.39999999999999</v>
      </c>
    </row>
    <row r="347" spans="1:55" x14ac:dyDescent="0.25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30">
        <v>0</v>
      </c>
      <c r="G347" s="131">
        <v>0</v>
      </c>
      <c r="H347" s="131">
        <v>0</v>
      </c>
      <c r="I347" s="132">
        <v>0</v>
      </c>
      <c r="J347" s="149"/>
      <c r="K347" s="133">
        <v>0</v>
      </c>
      <c r="L347" s="131">
        <v>0</v>
      </c>
      <c r="M347" s="131">
        <v>0</v>
      </c>
      <c r="N347" s="132">
        <v>0</v>
      </c>
      <c r="O347" s="149"/>
      <c r="P347" s="133">
        <v>0</v>
      </c>
      <c r="Q347" s="131">
        <v>0</v>
      </c>
      <c r="R347" s="131">
        <v>0</v>
      </c>
      <c r="S347" s="132">
        <v>0</v>
      </c>
      <c r="T347" s="149"/>
      <c r="U347" s="133">
        <v>0</v>
      </c>
      <c r="V347" s="131">
        <v>0</v>
      </c>
      <c r="W347" s="131">
        <v>0</v>
      </c>
      <c r="X347" s="132">
        <v>0</v>
      </c>
      <c r="Y347" s="149"/>
      <c r="Z347" s="133">
        <v>0</v>
      </c>
      <c r="AA347" s="131">
        <v>0</v>
      </c>
      <c r="AB347" s="131">
        <v>0</v>
      </c>
      <c r="AC347" s="132">
        <v>0</v>
      </c>
      <c r="AD347" s="149"/>
      <c r="AE347" s="153">
        <f t="shared" si="120"/>
        <v>0</v>
      </c>
      <c r="AF347" s="134">
        <f t="shared" si="121"/>
        <v>0</v>
      </c>
      <c r="AG347" s="135">
        <f t="shared" si="122"/>
        <v>0</v>
      </c>
      <c r="AH347" s="167">
        <f t="shared" si="123"/>
        <v>0</v>
      </c>
      <c r="AI347" s="149"/>
      <c r="AJ347" s="133">
        <f t="shared" si="124"/>
        <v>0</v>
      </c>
      <c r="AK347" s="131">
        <f t="shared" si="125"/>
        <v>0</v>
      </c>
      <c r="AL347" s="131">
        <f t="shared" si="126"/>
        <v>0</v>
      </c>
      <c r="AM347" s="131">
        <f t="shared" si="127"/>
        <v>0</v>
      </c>
      <c r="AN347" s="136">
        <f t="shared" si="128"/>
        <v>0</v>
      </c>
      <c r="AO347" s="133">
        <f t="shared" si="129"/>
        <v>0</v>
      </c>
      <c r="AP347" s="131">
        <f t="shared" si="130"/>
        <v>0</v>
      </c>
      <c r="AQ347" s="131">
        <f t="shared" si="131"/>
        <v>0</v>
      </c>
      <c r="AR347" s="131">
        <f t="shared" si="132"/>
        <v>0</v>
      </c>
      <c r="AS347" s="136">
        <f t="shared" si="133"/>
        <v>0</v>
      </c>
      <c r="AT347" s="133">
        <f t="shared" si="134"/>
        <v>0</v>
      </c>
      <c r="AU347" s="131">
        <f t="shared" si="135"/>
        <v>0</v>
      </c>
      <c r="AV347" s="131">
        <f t="shared" si="136"/>
        <v>0</v>
      </c>
      <c r="AW347" s="131">
        <f t="shared" si="137"/>
        <v>0</v>
      </c>
      <c r="AX347" s="136">
        <f t="shared" si="138"/>
        <v>0</v>
      </c>
      <c r="AY347" s="133">
        <f t="shared" si="139"/>
        <v>0</v>
      </c>
      <c r="AZ347" s="131">
        <f t="shared" si="140"/>
        <v>0</v>
      </c>
      <c r="BA347" s="131">
        <f t="shared" si="141"/>
        <v>0</v>
      </c>
      <c r="BB347" s="131">
        <f t="shared" si="142"/>
        <v>0</v>
      </c>
      <c r="BC347" s="132">
        <f t="shared" si="143"/>
        <v>0</v>
      </c>
    </row>
    <row r="348" spans="1:55" x14ac:dyDescent="0.25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30">
        <v>0</v>
      </c>
      <c r="G348" s="131">
        <v>0</v>
      </c>
      <c r="H348" s="131">
        <v>0</v>
      </c>
      <c r="I348" s="132">
        <v>20</v>
      </c>
      <c r="J348" s="149"/>
      <c r="K348" s="133">
        <v>0</v>
      </c>
      <c r="L348" s="131">
        <v>0</v>
      </c>
      <c r="M348" s="131">
        <v>0</v>
      </c>
      <c r="N348" s="132">
        <v>20</v>
      </c>
      <c r="O348" s="149"/>
      <c r="P348" s="133">
        <v>3</v>
      </c>
      <c r="Q348" s="131">
        <v>0</v>
      </c>
      <c r="R348" s="131">
        <v>3.3</v>
      </c>
      <c r="S348" s="132">
        <v>285</v>
      </c>
      <c r="T348" s="149"/>
      <c r="U348" s="133">
        <v>0</v>
      </c>
      <c r="V348" s="131">
        <v>0</v>
      </c>
      <c r="W348" s="131">
        <v>0</v>
      </c>
      <c r="X348" s="132">
        <v>0</v>
      </c>
      <c r="Y348" s="149"/>
      <c r="Z348" s="133">
        <v>0</v>
      </c>
      <c r="AA348" s="131">
        <v>3</v>
      </c>
      <c r="AB348" s="131">
        <v>14.100000000000001</v>
      </c>
      <c r="AC348" s="132">
        <v>182</v>
      </c>
      <c r="AD348" s="149"/>
      <c r="AE348" s="153">
        <f t="shared" si="120"/>
        <v>3</v>
      </c>
      <c r="AF348" s="134">
        <f t="shared" si="121"/>
        <v>3</v>
      </c>
      <c r="AG348" s="135">
        <f t="shared" si="122"/>
        <v>17.400000000000002</v>
      </c>
      <c r="AH348" s="167">
        <f t="shared" si="123"/>
        <v>507</v>
      </c>
      <c r="AI348" s="149"/>
      <c r="AJ348" s="133">
        <f t="shared" si="124"/>
        <v>20</v>
      </c>
      <c r="AK348" s="131">
        <f t="shared" si="125"/>
        <v>20</v>
      </c>
      <c r="AL348" s="131">
        <f t="shared" si="126"/>
        <v>285</v>
      </c>
      <c r="AM348" s="131">
        <f t="shared" si="127"/>
        <v>0</v>
      </c>
      <c r="AN348" s="136">
        <f t="shared" si="128"/>
        <v>182</v>
      </c>
      <c r="AO348" s="133">
        <f t="shared" si="129"/>
        <v>0</v>
      </c>
      <c r="AP348" s="131">
        <f t="shared" si="130"/>
        <v>0</v>
      </c>
      <c r="AQ348" s="131">
        <f t="shared" si="131"/>
        <v>3</v>
      </c>
      <c r="AR348" s="131">
        <f t="shared" si="132"/>
        <v>0</v>
      </c>
      <c r="AS348" s="136">
        <f t="shared" si="133"/>
        <v>0</v>
      </c>
      <c r="AT348" s="133">
        <f t="shared" si="134"/>
        <v>0</v>
      </c>
      <c r="AU348" s="131">
        <f t="shared" si="135"/>
        <v>0</v>
      </c>
      <c r="AV348" s="131">
        <f t="shared" si="136"/>
        <v>0</v>
      </c>
      <c r="AW348" s="131">
        <f t="shared" si="137"/>
        <v>0</v>
      </c>
      <c r="AX348" s="136">
        <f t="shared" si="138"/>
        <v>3</v>
      </c>
      <c r="AY348" s="133">
        <f t="shared" si="139"/>
        <v>0</v>
      </c>
      <c r="AZ348" s="131">
        <f t="shared" si="140"/>
        <v>0</v>
      </c>
      <c r="BA348" s="131">
        <f t="shared" si="141"/>
        <v>3.3</v>
      </c>
      <c r="BB348" s="131">
        <f t="shared" si="142"/>
        <v>0</v>
      </c>
      <c r="BC348" s="132">
        <f t="shared" si="143"/>
        <v>14.100000000000001</v>
      </c>
    </row>
    <row r="349" spans="1:55" x14ac:dyDescent="0.25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30">
        <v>0</v>
      </c>
      <c r="G349" s="131">
        <v>0</v>
      </c>
      <c r="H349" s="131">
        <v>0</v>
      </c>
      <c r="I349" s="132">
        <v>0</v>
      </c>
      <c r="J349" s="149"/>
      <c r="K349" s="133">
        <v>0</v>
      </c>
      <c r="L349" s="131">
        <v>0</v>
      </c>
      <c r="M349" s="131">
        <v>0</v>
      </c>
      <c r="N349" s="132">
        <v>0</v>
      </c>
      <c r="O349" s="149"/>
      <c r="P349" s="133">
        <v>0</v>
      </c>
      <c r="Q349" s="131">
        <v>0</v>
      </c>
      <c r="R349" s="131">
        <v>0</v>
      </c>
      <c r="S349" s="132">
        <v>0</v>
      </c>
      <c r="T349" s="149"/>
      <c r="U349" s="133">
        <v>0</v>
      </c>
      <c r="V349" s="131">
        <v>0</v>
      </c>
      <c r="W349" s="131">
        <v>0</v>
      </c>
      <c r="X349" s="132">
        <v>0</v>
      </c>
      <c r="Y349" s="149"/>
      <c r="Z349" s="133">
        <v>0</v>
      </c>
      <c r="AA349" s="131">
        <v>0</v>
      </c>
      <c r="AB349" s="131">
        <v>0</v>
      </c>
      <c r="AC349" s="132">
        <v>0</v>
      </c>
      <c r="AD349" s="149"/>
      <c r="AE349" s="153">
        <f t="shared" si="120"/>
        <v>0</v>
      </c>
      <c r="AF349" s="134">
        <f t="shared" si="121"/>
        <v>0</v>
      </c>
      <c r="AG349" s="135">
        <f t="shared" si="122"/>
        <v>0</v>
      </c>
      <c r="AH349" s="167">
        <f t="shared" si="123"/>
        <v>0</v>
      </c>
      <c r="AI349" s="149"/>
      <c r="AJ349" s="133">
        <f t="shared" si="124"/>
        <v>0</v>
      </c>
      <c r="AK349" s="131">
        <f t="shared" si="125"/>
        <v>0</v>
      </c>
      <c r="AL349" s="131">
        <f t="shared" si="126"/>
        <v>0</v>
      </c>
      <c r="AM349" s="131">
        <f t="shared" si="127"/>
        <v>0</v>
      </c>
      <c r="AN349" s="136">
        <f t="shared" si="128"/>
        <v>0</v>
      </c>
      <c r="AO349" s="133">
        <f t="shared" si="129"/>
        <v>0</v>
      </c>
      <c r="AP349" s="131">
        <f t="shared" si="130"/>
        <v>0</v>
      </c>
      <c r="AQ349" s="131">
        <f t="shared" si="131"/>
        <v>0</v>
      </c>
      <c r="AR349" s="131">
        <f t="shared" si="132"/>
        <v>0</v>
      </c>
      <c r="AS349" s="136">
        <f t="shared" si="133"/>
        <v>0</v>
      </c>
      <c r="AT349" s="133">
        <f t="shared" si="134"/>
        <v>0</v>
      </c>
      <c r="AU349" s="131">
        <f t="shared" si="135"/>
        <v>0</v>
      </c>
      <c r="AV349" s="131">
        <f t="shared" si="136"/>
        <v>0</v>
      </c>
      <c r="AW349" s="131">
        <f t="shared" si="137"/>
        <v>0</v>
      </c>
      <c r="AX349" s="136">
        <f t="shared" si="138"/>
        <v>0</v>
      </c>
      <c r="AY349" s="133">
        <f t="shared" si="139"/>
        <v>0</v>
      </c>
      <c r="AZ349" s="131">
        <f t="shared" si="140"/>
        <v>0</v>
      </c>
      <c r="BA349" s="131">
        <f t="shared" si="141"/>
        <v>0</v>
      </c>
      <c r="BB349" s="131">
        <f t="shared" si="142"/>
        <v>0</v>
      </c>
      <c r="BC349" s="132">
        <f t="shared" si="143"/>
        <v>0</v>
      </c>
    </row>
    <row r="350" spans="1:55" x14ac:dyDescent="0.25">
      <c r="A350" s="138" t="s">
        <v>837</v>
      </c>
      <c r="B350" s="131" t="s">
        <v>49</v>
      </c>
      <c r="C350" s="131" t="s">
        <v>1137</v>
      </c>
      <c r="D350" s="131" t="s">
        <v>2126</v>
      </c>
      <c r="E350" s="132" t="s">
        <v>1955</v>
      </c>
      <c r="F350" s="130">
        <v>0</v>
      </c>
      <c r="G350" s="131">
        <v>0</v>
      </c>
      <c r="H350" s="131">
        <v>0</v>
      </c>
      <c r="I350" s="132">
        <v>0</v>
      </c>
      <c r="J350" s="149"/>
      <c r="K350" s="133">
        <v>0</v>
      </c>
      <c r="L350" s="131">
        <v>0</v>
      </c>
      <c r="M350" s="131">
        <v>0</v>
      </c>
      <c r="N350" s="132">
        <v>0</v>
      </c>
      <c r="O350" s="149"/>
      <c r="P350" s="133">
        <v>0</v>
      </c>
      <c r="Q350" s="131">
        <v>0</v>
      </c>
      <c r="R350" s="131">
        <v>0</v>
      </c>
      <c r="S350" s="132">
        <v>0</v>
      </c>
      <c r="T350" s="149"/>
      <c r="U350" s="133">
        <v>0</v>
      </c>
      <c r="V350" s="131">
        <v>0</v>
      </c>
      <c r="W350" s="131">
        <v>0</v>
      </c>
      <c r="X350" s="132">
        <v>0</v>
      </c>
      <c r="Y350" s="149"/>
      <c r="Z350" s="133">
        <v>0</v>
      </c>
      <c r="AA350" s="131">
        <v>0</v>
      </c>
      <c r="AB350" s="131">
        <v>0</v>
      </c>
      <c r="AC350" s="132">
        <v>0</v>
      </c>
      <c r="AD350" s="149"/>
      <c r="AE350" s="153">
        <f t="shared" si="120"/>
        <v>0</v>
      </c>
      <c r="AF350" s="134">
        <f t="shared" si="121"/>
        <v>0</v>
      </c>
      <c r="AG350" s="135">
        <f t="shared" si="122"/>
        <v>0</v>
      </c>
      <c r="AH350" s="167">
        <f t="shared" si="123"/>
        <v>0</v>
      </c>
      <c r="AI350" s="149"/>
      <c r="AJ350" s="133">
        <f t="shared" si="124"/>
        <v>0</v>
      </c>
      <c r="AK350" s="131">
        <f t="shared" si="125"/>
        <v>0</v>
      </c>
      <c r="AL350" s="131">
        <f t="shared" si="126"/>
        <v>0</v>
      </c>
      <c r="AM350" s="131">
        <f t="shared" si="127"/>
        <v>0</v>
      </c>
      <c r="AN350" s="136">
        <f t="shared" si="128"/>
        <v>0</v>
      </c>
      <c r="AO350" s="133">
        <f t="shared" si="129"/>
        <v>0</v>
      </c>
      <c r="AP350" s="131">
        <f t="shared" si="130"/>
        <v>0</v>
      </c>
      <c r="AQ350" s="131">
        <f t="shared" si="131"/>
        <v>0</v>
      </c>
      <c r="AR350" s="131">
        <f t="shared" si="132"/>
        <v>0</v>
      </c>
      <c r="AS350" s="136">
        <f t="shared" si="133"/>
        <v>0</v>
      </c>
      <c r="AT350" s="133">
        <f t="shared" si="134"/>
        <v>0</v>
      </c>
      <c r="AU350" s="131">
        <f t="shared" si="135"/>
        <v>0</v>
      </c>
      <c r="AV350" s="131">
        <f t="shared" si="136"/>
        <v>0</v>
      </c>
      <c r="AW350" s="131">
        <f t="shared" si="137"/>
        <v>0</v>
      </c>
      <c r="AX350" s="136">
        <f t="shared" si="138"/>
        <v>0</v>
      </c>
      <c r="AY350" s="133">
        <f t="shared" si="139"/>
        <v>0</v>
      </c>
      <c r="AZ350" s="131">
        <f t="shared" si="140"/>
        <v>0</v>
      </c>
      <c r="BA350" s="131">
        <f t="shared" si="141"/>
        <v>0</v>
      </c>
      <c r="BB350" s="131">
        <f t="shared" si="142"/>
        <v>0</v>
      </c>
      <c r="BC350" s="132">
        <f t="shared" si="143"/>
        <v>0</v>
      </c>
    </row>
    <row r="351" spans="1:55" x14ac:dyDescent="0.25">
      <c r="A351" s="138" t="s">
        <v>838</v>
      </c>
      <c r="B351" s="131" t="s">
        <v>50</v>
      </c>
      <c r="C351" s="131" t="s">
        <v>2064</v>
      </c>
      <c r="D351" s="131" t="s">
        <v>1372</v>
      </c>
      <c r="E351" s="132" t="s">
        <v>1954</v>
      </c>
      <c r="F351" s="130">
        <v>0</v>
      </c>
      <c r="G351" s="131">
        <v>0</v>
      </c>
      <c r="H351" s="131">
        <v>0</v>
      </c>
      <c r="I351" s="132">
        <v>0</v>
      </c>
      <c r="J351" s="149"/>
      <c r="K351" s="133">
        <v>0</v>
      </c>
      <c r="L351" s="131">
        <v>0</v>
      </c>
      <c r="M351" s="131">
        <v>0</v>
      </c>
      <c r="N351" s="132">
        <v>0</v>
      </c>
      <c r="O351" s="149"/>
      <c r="P351" s="133">
        <v>0</v>
      </c>
      <c r="Q351" s="131">
        <v>0</v>
      </c>
      <c r="R351" s="131">
        <v>0</v>
      </c>
      <c r="S351" s="132">
        <v>0</v>
      </c>
      <c r="T351" s="149"/>
      <c r="U351" s="133">
        <v>0</v>
      </c>
      <c r="V351" s="131">
        <v>0</v>
      </c>
      <c r="W351" s="131">
        <v>0</v>
      </c>
      <c r="X351" s="132">
        <v>0</v>
      </c>
      <c r="Y351" s="149"/>
      <c r="Z351" s="133">
        <v>0</v>
      </c>
      <c r="AA351" s="131">
        <v>0</v>
      </c>
      <c r="AB351" s="131">
        <v>0</v>
      </c>
      <c r="AC351" s="132">
        <v>0</v>
      </c>
      <c r="AD351" s="149"/>
      <c r="AE351" s="153">
        <f t="shared" si="120"/>
        <v>0</v>
      </c>
      <c r="AF351" s="134">
        <f t="shared" si="121"/>
        <v>0</v>
      </c>
      <c r="AG351" s="135">
        <f t="shared" si="122"/>
        <v>0</v>
      </c>
      <c r="AH351" s="167">
        <f t="shared" si="123"/>
        <v>0</v>
      </c>
      <c r="AI351" s="149"/>
      <c r="AJ351" s="133">
        <f t="shared" si="124"/>
        <v>0</v>
      </c>
      <c r="AK351" s="131">
        <f t="shared" si="125"/>
        <v>0</v>
      </c>
      <c r="AL351" s="131">
        <f t="shared" si="126"/>
        <v>0</v>
      </c>
      <c r="AM351" s="131">
        <f t="shared" si="127"/>
        <v>0</v>
      </c>
      <c r="AN351" s="136">
        <f t="shared" si="128"/>
        <v>0</v>
      </c>
      <c r="AO351" s="133">
        <f t="shared" si="129"/>
        <v>0</v>
      </c>
      <c r="AP351" s="131">
        <f t="shared" si="130"/>
        <v>0</v>
      </c>
      <c r="AQ351" s="131">
        <f t="shared" si="131"/>
        <v>0</v>
      </c>
      <c r="AR351" s="131">
        <f t="shared" si="132"/>
        <v>0</v>
      </c>
      <c r="AS351" s="136">
        <f t="shared" si="133"/>
        <v>0</v>
      </c>
      <c r="AT351" s="133">
        <f t="shared" si="134"/>
        <v>0</v>
      </c>
      <c r="AU351" s="131">
        <f t="shared" si="135"/>
        <v>0</v>
      </c>
      <c r="AV351" s="131">
        <f t="shared" si="136"/>
        <v>0</v>
      </c>
      <c r="AW351" s="131">
        <f t="shared" si="137"/>
        <v>0</v>
      </c>
      <c r="AX351" s="136">
        <f t="shared" si="138"/>
        <v>0</v>
      </c>
      <c r="AY351" s="133">
        <f t="shared" si="139"/>
        <v>0</v>
      </c>
      <c r="AZ351" s="131">
        <f t="shared" si="140"/>
        <v>0</v>
      </c>
      <c r="BA351" s="131">
        <f t="shared" si="141"/>
        <v>0</v>
      </c>
      <c r="BB351" s="131">
        <f t="shared" si="142"/>
        <v>0</v>
      </c>
      <c r="BC351" s="132">
        <f t="shared" si="143"/>
        <v>0</v>
      </c>
    </row>
    <row r="352" spans="1:55" x14ac:dyDescent="0.25">
      <c r="A352" s="138" t="s">
        <v>839</v>
      </c>
      <c r="B352" s="131" t="s">
        <v>48</v>
      </c>
      <c r="C352" s="131" t="s">
        <v>289</v>
      </c>
      <c r="D352" s="131" t="s">
        <v>1969</v>
      </c>
      <c r="E352" s="132" t="s">
        <v>1314</v>
      </c>
      <c r="F352" s="130">
        <v>0</v>
      </c>
      <c r="G352" s="131">
        <v>0</v>
      </c>
      <c r="H352" s="131">
        <v>0</v>
      </c>
      <c r="I352" s="132">
        <v>0</v>
      </c>
      <c r="J352" s="149"/>
      <c r="K352" s="133">
        <v>0</v>
      </c>
      <c r="L352" s="131">
        <v>0</v>
      </c>
      <c r="M352" s="131">
        <v>0</v>
      </c>
      <c r="N352" s="132">
        <v>0</v>
      </c>
      <c r="O352" s="149"/>
      <c r="P352" s="133">
        <v>0</v>
      </c>
      <c r="Q352" s="131">
        <v>0</v>
      </c>
      <c r="R352" s="131">
        <v>0</v>
      </c>
      <c r="S352" s="132">
        <v>0</v>
      </c>
      <c r="T352" s="149"/>
      <c r="U352" s="133">
        <v>0</v>
      </c>
      <c r="V352" s="131">
        <v>0</v>
      </c>
      <c r="W352" s="131">
        <v>0</v>
      </c>
      <c r="X352" s="132">
        <v>0</v>
      </c>
      <c r="Y352" s="149"/>
      <c r="Z352" s="133">
        <v>0</v>
      </c>
      <c r="AA352" s="131">
        <v>0</v>
      </c>
      <c r="AB352" s="131">
        <v>0</v>
      </c>
      <c r="AC352" s="132">
        <v>20</v>
      </c>
      <c r="AD352" s="149"/>
      <c r="AE352" s="153">
        <f t="shared" si="120"/>
        <v>0</v>
      </c>
      <c r="AF352" s="134">
        <f t="shared" si="121"/>
        <v>0</v>
      </c>
      <c r="AG352" s="135">
        <f t="shared" si="122"/>
        <v>0</v>
      </c>
      <c r="AH352" s="167">
        <f t="shared" si="123"/>
        <v>20</v>
      </c>
      <c r="AI352" s="149"/>
      <c r="AJ352" s="133">
        <f t="shared" si="124"/>
        <v>0</v>
      </c>
      <c r="AK352" s="131">
        <f t="shared" si="125"/>
        <v>0</v>
      </c>
      <c r="AL352" s="131">
        <f t="shared" si="126"/>
        <v>0</v>
      </c>
      <c r="AM352" s="131">
        <f t="shared" si="127"/>
        <v>0</v>
      </c>
      <c r="AN352" s="136">
        <f t="shared" si="128"/>
        <v>20</v>
      </c>
      <c r="AO352" s="133">
        <f t="shared" si="129"/>
        <v>0</v>
      </c>
      <c r="AP352" s="131">
        <f t="shared" si="130"/>
        <v>0</v>
      </c>
      <c r="AQ352" s="131">
        <f t="shared" si="131"/>
        <v>0</v>
      </c>
      <c r="AR352" s="131">
        <f t="shared" si="132"/>
        <v>0</v>
      </c>
      <c r="AS352" s="136">
        <f t="shared" si="133"/>
        <v>0</v>
      </c>
      <c r="AT352" s="133">
        <f t="shared" si="134"/>
        <v>0</v>
      </c>
      <c r="AU352" s="131">
        <f t="shared" si="135"/>
        <v>0</v>
      </c>
      <c r="AV352" s="131">
        <f t="shared" si="136"/>
        <v>0</v>
      </c>
      <c r="AW352" s="131">
        <f t="shared" si="137"/>
        <v>0</v>
      </c>
      <c r="AX352" s="136">
        <f t="shared" si="138"/>
        <v>0</v>
      </c>
      <c r="AY352" s="133">
        <f t="shared" si="139"/>
        <v>0</v>
      </c>
      <c r="AZ352" s="131">
        <f t="shared" si="140"/>
        <v>0</v>
      </c>
      <c r="BA352" s="131">
        <f t="shared" si="141"/>
        <v>0</v>
      </c>
      <c r="BB352" s="131">
        <f t="shared" si="142"/>
        <v>0</v>
      </c>
      <c r="BC352" s="132">
        <f t="shared" si="143"/>
        <v>0</v>
      </c>
    </row>
    <row r="353" spans="1:55" x14ac:dyDescent="0.25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30">
        <v>0</v>
      </c>
      <c r="G353" s="131">
        <v>0</v>
      </c>
      <c r="H353" s="131">
        <v>0</v>
      </c>
      <c r="I353" s="132">
        <v>0</v>
      </c>
      <c r="J353" s="149"/>
      <c r="K353" s="133">
        <v>0</v>
      </c>
      <c r="L353" s="131">
        <v>0</v>
      </c>
      <c r="M353" s="131">
        <v>0</v>
      </c>
      <c r="N353" s="132">
        <v>0</v>
      </c>
      <c r="O353" s="149"/>
      <c r="P353" s="133">
        <v>0</v>
      </c>
      <c r="Q353" s="131">
        <v>0</v>
      </c>
      <c r="R353" s="131">
        <v>0</v>
      </c>
      <c r="S353" s="132">
        <v>0</v>
      </c>
      <c r="T353" s="149"/>
      <c r="U353" s="133">
        <v>0</v>
      </c>
      <c r="V353" s="131">
        <v>0</v>
      </c>
      <c r="W353" s="131">
        <v>0</v>
      </c>
      <c r="X353" s="132">
        <v>0</v>
      </c>
      <c r="Y353" s="149"/>
      <c r="Z353" s="133">
        <v>0</v>
      </c>
      <c r="AA353" s="131">
        <v>0</v>
      </c>
      <c r="AB353" s="131">
        <v>0</v>
      </c>
      <c r="AC353" s="132">
        <v>0</v>
      </c>
      <c r="AD353" s="149"/>
      <c r="AE353" s="153">
        <f t="shared" si="120"/>
        <v>0</v>
      </c>
      <c r="AF353" s="134">
        <f t="shared" si="121"/>
        <v>0</v>
      </c>
      <c r="AG353" s="135">
        <f t="shared" si="122"/>
        <v>0</v>
      </c>
      <c r="AH353" s="167">
        <f t="shared" si="123"/>
        <v>0</v>
      </c>
      <c r="AI353" s="149"/>
      <c r="AJ353" s="133">
        <f t="shared" si="124"/>
        <v>0</v>
      </c>
      <c r="AK353" s="131">
        <f t="shared" si="125"/>
        <v>0</v>
      </c>
      <c r="AL353" s="131">
        <f t="shared" si="126"/>
        <v>0</v>
      </c>
      <c r="AM353" s="131">
        <f t="shared" si="127"/>
        <v>0</v>
      </c>
      <c r="AN353" s="136">
        <f t="shared" si="128"/>
        <v>0</v>
      </c>
      <c r="AO353" s="133">
        <f t="shared" si="129"/>
        <v>0</v>
      </c>
      <c r="AP353" s="131">
        <f t="shared" si="130"/>
        <v>0</v>
      </c>
      <c r="AQ353" s="131">
        <f t="shared" si="131"/>
        <v>0</v>
      </c>
      <c r="AR353" s="131">
        <f t="shared" si="132"/>
        <v>0</v>
      </c>
      <c r="AS353" s="136">
        <f t="shared" si="133"/>
        <v>0</v>
      </c>
      <c r="AT353" s="133">
        <f t="shared" si="134"/>
        <v>0</v>
      </c>
      <c r="AU353" s="131">
        <f t="shared" si="135"/>
        <v>0</v>
      </c>
      <c r="AV353" s="131">
        <f t="shared" si="136"/>
        <v>0</v>
      </c>
      <c r="AW353" s="131">
        <f t="shared" si="137"/>
        <v>0</v>
      </c>
      <c r="AX353" s="136">
        <f t="shared" si="138"/>
        <v>0</v>
      </c>
      <c r="AY353" s="133">
        <f t="shared" si="139"/>
        <v>0</v>
      </c>
      <c r="AZ353" s="131">
        <f t="shared" si="140"/>
        <v>0</v>
      </c>
      <c r="BA353" s="131">
        <f t="shared" si="141"/>
        <v>0</v>
      </c>
      <c r="BB353" s="131">
        <f t="shared" si="142"/>
        <v>0</v>
      </c>
      <c r="BC353" s="132">
        <f t="shared" si="143"/>
        <v>0</v>
      </c>
    </row>
    <row r="354" spans="1:55" x14ac:dyDescent="0.25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1955</v>
      </c>
      <c r="F354" s="130">
        <v>0</v>
      </c>
      <c r="G354" s="131">
        <v>0</v>
      </c>
      <c r="H354" s="131">
        <v>0</v>
      </c>
      <c r="I354" s="132">
        <v>0</v>
      </c>
      <c r="J354" s="149"/>
      <c r="K354" s="133">
        <v>0</v>
      </c>
      <c r="L354" s="131">
        <v>0</v>
      </c>
      <c r="M354" s="131">
        <v>0</v>
      </c>
      <c r="N354" s="132">
        <v>0</v>
      </c>
      <c r="O354" s="149"/>
      <c r="P354" s="133">
        <v>0</v>
      </c>
      <c r="Q354" s="131">
        <v>0</v>
      </c>
      <c r="R354" s="131">
        <v>0</v>
      </c>
      <c r="S354" s="132">
        <v>0</v>
      </c>
      <c r="T354" s="149"/>
      <c r="U354" s="133">
        <v>0</v>
      </c>
      <c r="V354" s="131">
        <v>0</v>
      </c>
      <c r="W354" s="131">
        <v>0</v>
      </c>
      <c r="X354" s="132">
        <v>0</v>
      </c>
      <c r="Y354" s="149"/>
      <c r="Z354" s="133">
        <v>0</v>
      </c>
      <c r="AA354" s="131">
        <v>0</v>
      </c>
      <c r="AB354" s="131">
        <v>0</v>
      </c>
      <c r="AC354" s="132">
        <v>0</v>
      </c>
      <c r="AD354" s="149"/>
      <c r="AE354" s="153">
        <f t="shared" si="120"/>
        <v>0</v>
      </c>
      <c r="AF354" s="134">
        <f t="shared" si="121"/>
        <v>0</v>
      </c>
      <c r="AG354" s="135">
        <f t="shared" si="122"/>
        <v>0</v>
      </c>
      <c r="AH354" s="167">
        <f t="shared" si="123"/>
        <v>0</v>
      </c>
      <c r="AI354" s="149"/>
      <c r="AJ354" s="133">
        <f t="shared" si="124"/>
        <v>0</v>
      </c>
      <c r="AK354" s="131">
        <f t="shared" si="125"/>
        <v>0</v>
      </c>
      <c r="AL354" s="131">
        <f t="shared" si="126"/>
        <v>0</v>
      </c>
      <c r="AM354" s="131">
        <f t="shared" si="127"/>
        <v>0</v>
      </c>
      <c r="AN354" s="136">
        <f t="shared" si="128"/>
        <v>0</v>
      </c>
      <c r="AO354" s="133">
        <f t="shared" si="129"/>
        <v>0</v>
      </c>
      <c r="AP354" s="131">
        <f t="shared" si="130"/>
        <v>0</v>
      </c>
      <c r="AQ354" s="131">
        <f t="shared" si="131"/>
        <v>0</v>
      </c>
      <c r="AR354" s="131">
        <f t="shared" si="132"/>
        <v>0</v>
      </c>
      <c r="AS354" s="136">
        <f t="shared" si="133"/>
        <v>0</v>
      </c>
      <c r="AT354" s="133">
        <f t="shared" si="134"/>
        <v>0</v>
      </c>
      <c r="AU354" s="131">
        <f t="shared" si="135"/>
        <v>0</v>
      </c>
      <c r="AV354" s="131">
        <f t="shared" si="136"/>
        <v>0</v>
      </c>
      <c r="AW354" s="131">
        <f t="shared" si="137"/>
        <v>0</v>
      </c>
      <c r="AX354" s="136">
        <f t="shared" si="138"/>
        <v>0</v>
      </c>
      <c r="AY354" s="133">
        <f t="shared" si="139"/>
        <v>0</v>
      </c>
      <c r="AZ354" s="131">
        <f t="shared" si="140"/>
        <v>0</v>
      </c>
      <c r="BA354" s="131">
        <f t="shared" si="141"/>
        <v>0</v>
      </c>
      <c r="BB354" s="131">
        <f t="shared" si="142"/>
        <v>0</v>
      </c>
      <c r="BC354" s="132">
        <f t="shared" si="143"/>
        <v>0</v>
      </c>
    </row>
    <row r="355" spans="1:55" x14ac:dyDescent="0.25">
      <c r="A355" s="138" t="s">
        <v>842</v>
      </c>
      <c r="B355" s="131" t="s">
        <v>39</v>
      </c>
      <c r="C355" s="131" t="s">
        <v>2127</v>
      </c>
      <c r="D355" s="131" t="s">
        <v>2128</v>
      </c>
      <c r="E355" s="132" t="s">
        <v>1955</v>
      </c>
      <c r="F355" s="130">
        <v>0</v>
      </c>
      <c r="G355" s="131">
        <v>0</v>
      </c>
      <c r="H355" s="131">
        <v>0</v>
      </c>
      <c r="I355" s="132">
        <v>0</v>
      </c>
      <c r="J355" s="149"/>
      <c r="K355" s="133">
        <v>0</v>
      </c>
      <c r="L355" s="131">
        <v>0</v>
      </c>
      <c r="M355" s="131">
        <v>0</v>
      </c>
      <c r="N355" s="132">
        <v>0</v>
      </c>
      <c r="O355" s="149"/>
      <c r="P355" s="133">
        <v>0</v>
      </c>
      <c r="Q355" s="131">
        <v>1</v>
      </c>
      <c r="R355" s="131">
        <v>2.6</v>
      </c>
      <c r="S355" s="132">
        <v>281</v>
      </c>
      <c r="T355" s="149"/>
      <c r="U355" s="133">
        <v>1</v>
      </c>
      <c r="V355" s="131">
        <v>0</v>
      </c>
      <c r="W355" s="131">
        <v>2.6</v>
      </c>
      <c r="X355" s="132">
        <v>255</v>
      </c>
      <c r="Y355" s="149"/>
      <c r="Z355" s="133">
        <v>0</v>
      </c>
      <c r="AA355" s="131">
        <v>4</v>
      </c>
      <c r="AB355" s="131">
        <v>38.799999999999997</v>
      </c>
      <c r="AC355" s="132">
        <v>243</v>
      </c>
      <c r="AD355" s="149"/>
      <c r="AE355" s="153">
        <f t="shared" si="120"/>
        <v>2</v>
      </c>
      <c r="AF355" s="134">
        <f t="shared" si="121"/>
        <v>5</v>
      </c>
      <c r="AG355" s="135">
        <f t="shared" si="122"/>
        <v>44</v>
      </c>
      <c r="AH355" s="167">
        <f t="shared" si="123"/>
        <v>779</v>
      </c>
      <c r="AI355" s="149"/>
      <c r="AJ355" s="133">
        <f t="shared" si="124"/>
        <v>0</v>
      </c>
      <c r="AK355" s="131">
        <f t="shared" si="125"/>
        <v>0</v>
      </c>
      <c r="AL355" s="131">
        <f t="shared" si="126"/>
        <v>281</v>
      </c>
      <c r="AM355" s="131">
        <f t="shared" si="127"/>
        <v>255</v>
      </c>
      <c r="AN355" s="136">
        <f t="shared" si="128"/>
        <v>243</v>
      </c>
      <c r="AO355" s="133">
        <f t="shared" si="129"/>
        <v>0</v>
      </c>
      <c r="AP355" s="131">
        <f t="shared" si="130"/>
        <v>0</v>
      </c>
      <c r="AQ355" s="131">
        <f t="shared" si="131"/>
        <v>0</v>
      </c>
      <c r="AR355" s="131">
        <f t="shared" si="132"/>
        <v>1</v>
      </c>
      <c r="AS355" s="136">
        <f t="shared" si="133"/>
        <v>1</v>
      </c>
      <c r="AT355" s="133">
        <f t="shared" si="134"/>
        <v>0</v>
      </c>
      <c r="AU355" s="131">
        <f t="shared" si="135"/>
        <v>0</v>
      </c>
      <c r="AV355" s="131">
        <f t="shared" si="136"/>
        <v>1</v>
      </c>
      <c r="AW355" s="131">
        <f t="shared" si="137"/>
        <v>0</v>
      </c>
      <c r="AX355" s="136">
        <f t="shared" si="138"/>
        <v>4</v>
      </c>
      <c r="AY355" s="133">
        <f t="shared" si="139"/>
        <v>0</v>
      </c>
      <c r="AZ355" s="131">
        <f t="shared" si="140"/>
        <v>0</v>
      </c>
      <c r="BA355" s="131">
        <f t="shared" si="141"/>
        <v>2.6</v>
      </c>
      <c r="BB355" s="131">
        <f t="shared" si="142"/>
        <v>2.6</v>
      </c>
      <c r="BC355" s="132">
        <f t="shared" si="143"/>
        <v>38.799999999999997</v>
      </c>
    </row>
    <row r="356" spans="1:55" x14ac:dyDescent="0.25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30">
        <v>0</v>
      </c>
      <c r="G356" s="131">
        <v>0</v>
      </c>
      <c r="H356" s="131">
        <v>0</v>
      </c>
      <c r="I356" s="132">
        <v>20</v>
      </c>
      <c r="J356" s="149"/>
      <c r="K356" s="133">
        <v>0</v>
      </c>
      <c r="L356" s="131">
        <v>0</v>
      </c>
      <c r="M356" s="131">
        <v>0</v>
      </c>
      <c r="N356" s="132">
        <v>20</v>
      </c>
      <c r="O356" s="149"/>
      <c r="P356" s="133">
        <v>1</v>
      </c>
      <c r="Q356" s="131">
        <v>0</v>
      </c>
      <c r="R356" s="131">
        <v>1.3</v>
      </c>
      <c r="S356" s="132">
        <v>262</v>
      </c>
      <c r="T356" s="149"/>
      <c r="U356" s="133">
        <v>0</v>
      </c>
      <c r="V356" s="131">
        <v>0</v>
      </c>
      <c r="W356" s="131">
        <v>0</v>
      </c>
      <c r="X356" s="132">
        <v>20</v>
      </c>
      <c r="Y356" s="149"/>
      <c r="Z356" s="133">
        <v>0</v>
      </c>
      <c r="AA356" s="131">
        <v>2</v>
      </c>
      <c r="AB356" s="131">
        <v>14.399999999999999</v>
      </c>
      <c r="AC356" s="132">
        <v>183</v>
      </c>
      <c r="AD356" s="149"/>
      <c r="AE356" s="153">
        <f t="shared" si="120"/>
        <v>1</v>
      </c>
      <c r="AF356" s="134">
        <f t="shared" si="121"/>
        <v>2</v>
      </c>
      <c r="AG356" s="135">
        <f t="shared" si="122"/>
        <v>15.7</v>
      </c>
      <c r="AH356" s="167">
        <f t="shared" si="123"/>
        <v>485</v>
      </c>
      <c r="AI356" s="149"/>
      <c r="AJ356" s="133">
        <f t="shared" si="124"/>
        <v>20</v>
      </c>
      <c r="AK356" s="131">
        <f t="shared" si="125"/>
        <v>20</v>
      </c>
      <c r="AL356" s="131">
        <f t="shared" si="126"/>
        <v>262</v>
      </c>
      <c r="AM356" s="131">
        <f t="shared" si="127"/>
        <v>20</v>
      </c>
      <c r="AN356" s="136">
        <f t="shared" si="128"/>
        <v>183</v>
      </c>
      <c r="AO356" s="133">
        <f t="shared" si="129"/>
        <v>0</v>
      </c>
      <c r="AP356" s="131">
        <f t="shared" si="130"/>
        <v>0</v>
      </c>
      <c r="AQ356" s="131">
        <f t="shared" si="131"/>
        <v>1</v>
      </c>
      <c r="AR356" s="131">
        <f t="shared" si="132"/>
        <v>0</v>
      </c>
      <c r="AS356" s="136">
        <f t="shared" si="133"/>
        <v>0</v>
      </c>
      <c r="AT356" s="133">
        <f t="shared" si="134"/>
        <v>0</v>
      </c>
      <c r="AU356" s="131">
        <f t="shared" si="135"/>
        <v>0</v>
      </c>
      <c r="AV356" s="131">
        <f t="shared" si="136"/>
        <v>0</v>
      </c>
      <c r="AW356" s="131">
        <f t="shared" si="137"/>
        <v>0</v>
      </c>
      <c r="AX356" s="136">
        <f t="shared" si="138"/>
        <v>2</v>
      </c>
      <c r="AY356" s="133">
        <f t="shared" si="139"/>
        <v>0</v>
      </c>
      <c r="AZ356" s="131">
        <f t="shared" si="140"/>
        <v>0</v>
      </c>
      <c r="BA356" s="131">
        <f t="shared" si="141"/>
        <v>1.3</v>
      </c>
      <c r="BB356" s="131">
        <f t="shared" si="142"/>
        <v>0</v>
      </c>
      <c r="BC356" s="132">
        <f t="shared" si="143"/>
        <v>14.399999999999999</v>
      </c>
    </row>
    <row r="357" spans="1:55" x14ac:dyDescent="0.25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30">
        <v>0</v>
      </c>
      <c r="G357" s="131">
        <v>0</v>
      </c>
      <c r="H357" s="131">
        <v>0</v>
      </c>
      <c r="I357" s="132">
        <v>0</v>
      </c>
      <c r="J357" s="149"/>
      <c r="K357" s="133">
        <v>0</v>
      </c>
      <c r="L357" s="131">
        <v>0</v>
      </c>
      <c r="M357" s="131">
        <v>0</v>
      </c>
      <c r="N357" s="132">
        <v>0</v>
      </c>
      <c r="O357" s="149"/>
      <c r="P357" s="133">
        <v>0</v>
      </c>
      <c r="Q357" s="131">
        <v>0</v>
      </c>
      <c r="R357" s="131">
        <v>0</v>
      </c>
      <c r="S357" s="132">
        <v>0</v>
      </c>
      <c r="T357" s="149"/>
      <c r="U357" s="133">
        <v>0</v>
      </c>
      <c r="V357" s="131">
        <v>0</v>
      </c>
      <c r="W357" s="131">
        <v>0</v>
      </c>
      <c r="X357" s="132">
        <v>0</v>
      </c>
      <c r="Y357" s="149"/>
      <c r="Z357" s="133">
        <v>0</v>
      </c>
      <c r="AA357" s="131">
        <v>0</v>
      </c>
      <c r="AB357" s="131">
        <v>0</v>
      </c>
      <c r="AC357" s="132">
        <v>0</v>
      </c>
      <c r="AD357" s="149"/>
      <c r="AE357" s="153">
        <f t="shared" si="120"/>
        <v>0</v>
      </c>
      <c r="AF357" s="134">
        <f t="shared" si="121"/>
        <v>0</v>
      </c>
      <c r="AG357" s="135">
        <f t="shared" si="122"/>
        <v>0</v>
      </c>
      <c r="AH357" s="167">
        <f t="shared" si="123"/>
        <v>0</v>
      </c>
      <c r="AI357" s="149"/>
      <c r="AJ357" s="133">
        <f t="shared" si="124"/>
        <v>0</v>
      </c>
      <c r="AK357" s="131">
        <f t="shared" si="125"/>
        <v>0</v>
      </c>
      <c r="AL357" s="131">
        <f t="shared" si="126"/>
        <v>0</v>
      </c>
      <c r="AM357" s="131">
        <f t="shared" si="127"/>
        <v>0</v>
      </c>
      <c r="AN357" s="136">
        <f t="shared" si="128"/>
        <v>0</v>
      </c>
      <c r="AO357" s="133">
        <f t="shared" si="129"/>
        <v>0</v>
      </c>
      <c r="AP357" s="131">
        <f t="shared" si="130"/>
        <v>0</v>
      </c>
      <c r="AQ357" s="131">
        <f t="shared" si="131"/>
        <v>0</v>
      </c>
      <c r="AR357" s="131">
        <f t="shared" si="132"/>
        <v>0</v>
      </c>
      <c r="AS357" s="136">
        <f t="shared" si="133"/>
        <v>0</v>
      </c>
      <c r="AT357" s="133">
        <f t="shared" si="134"/>
        <v>0</v>
      </c>
      <c r="AU357" s="131">
        <f t="shared" si="135"/>
        <v>0</v>
      </c>
      <c r="AV357" s="131">
        <f t="shared" si="136"/>
        <v>0</v>
      </c>
      <c r="AW357" s="131">
        <f t="shared" si="137"/>
        <v>0</v>
      </c>
      <c r="AX357" s="136">
        <f t="shared" si="138"/>
        <v>0</v>
      </c>
      <c r="AY357" s="133">
        <f t="shared" si="139"/>
        <v>0</v>
      </c>
      <c r="AZ357" s="131">
        <f t="shared" si="140"/>
        <v>0</v>
      </c>
      <c r="BA357" s="131">
        <f t="shared" si="141"/>
        <v>0</v>
      </c>
      <c r="BB357" s="131">
        <f t="shared" si="142"/>
        <v>0</v>
      </c>
      <c r="BC357" s="132">
        <f t="shared" si="143"/>
        <v>0</v>
      </c>
    </row>
    <row r="358" spans="1:55" x14ac:dyDescent="0.25">
      <c r="A358" s="138" t="s">
        <v>1860</v>
      </c>
      <c r="B358" s="131" t="s">
        <v>1028</v>
      </c>
      <c r="C358" s="131" t="s">
        <v>1061</v>
      </c>
      <c r="D358" s="131" t="s">
        <v>1062</v>
      </c>
      <c r="E358" s="132" t="s">
        <v>1955</v>
      </c>
      <c r="F358" s="130">
        <v>0</v>
      </c>
      <c r="G358" s="131">
        <v>0</v>
      </c>
      <c r="H358" s="131">
        <v>0</v>
      </c>
      <c r="I358" s="132">
        <v>0</v>
      </c>
      <c r="J358" s="149"/>
      <c r="K358" s="133">
        <v>0</v>
      </c>
      <c r="L358" s="131">
        <v>0</v>
      </c>
      <c r="M358" s="131">
        <v>0</v>
      </c>
      <c r="N358" s="132">
        <v>0</v>
      </c>
      <c r="O358" s="149"/>
      <c r="P358" s="133">
        <v>0</v>
      </c>
      <c r="Q358" s="131">
        <v>0</v>
      </c>
      <c r="R358" s="131">
        <v>0</v>
      </c>
      <c r="S358" s="132">
        <v>0</v>
      </c>
      <c r="T358" s="149"/>
      <c r="U358" s="133">
        <v>0</v>
      </c>
      <c r="V358" s="131">
        <v>0</v>
      </c>
      <c r="W358" s="131">
        <v>0</v>
      </c>
      <c r="X358" s="132">
        <v>0</v>
      </c>
      <c r="Y358" s="149"/>
      <c r="Z358" s="133">
        <v>0</v>
      </c>
      <c r="AA358" s="131">
        <v>0</v>
      </c>
      <c r="AB358" s="131">
        <v>0</v>
      </c>
      <c r="AC358" s="132">
        <v>0</v>
      </c>
      <c r="AD358" s="149"/>
      <c r="AE358" s="153">
        <f t="shared" si="120"/>
        <v>0</v>
      </c>
      <c r="AF358" s="134">
        <f t="shared" si="121"/>
        <v>0</v>
      </c>
      <c r="AG358" s="135">
        <f t="shared" si="122"/>
        <v>0</v>
      </c>
      <c r="AH358" s="167">
        <f t="shared" si="123"/>
        <v>0</v>
      </c>
      <c r="AI358" s="149"/>
      <c r="AJ358" s="133">
        <f t="shared" si="124"/>
        <v>0</v>
      </c>
      <c r="AK358" s="131">
        <f t="shared" si="125"/>
        <v>0</v>
      </c>
      <c r="AL358" s="131">
        <f t="shared" si="126"/>
        <v>0</v>
      </c>
      <c r="AM358" s="131">
        <f t="shared" si="127"/>
        <v>0</v>
      </c>
      <c r="AN358" s="136">
        <f t="shared" si="128"/>
        <v>0</v>
      </c>
      <c r="AO358" s="133">
        <f t="shared" si="129"/>
        <v>0</v>
      </c>
      <c r="AP358" s="131">
        <f t="shared" si="130"/>
        <v>0</v>
      </c>
      <c r="AQ358" s="131">
        <f t="shared" si="131"/>
        <v>0</v>
      </c>
      <c r="AR358" s="131">
        <f t="shared" si="132"/>
        <v>0</v>
      </c>
      <c r="AS358" s="136">
        <f t="shared" si="133"/>
        <v>0</v>
      </c>
      <c r="AT358" s="133">
        <f t="shared" si="134"/>
        <v>0</v>
      </c>
      <c r="AU358" s="131">
        <f t="shared" si="135"/>
        <v>0</v>
      </c>
      <c r="AV358" s="131">
        <f t="shared" si="136"/>
        <v>0</v>
      </c>
      <c r="AW358" s="131">
        <f t="shared" si="137"/>
        <v>0</v>
      </c>
      <c r="AX358" s="136">
        <f t="shared" si="138"/>
        <v>0</v>
      </c>
      <c r="AY358" s="133">
        <f t="shared" si="139"/>
        <v>0</v>
      </c>
      <c r="AZ358" s="131">
        <f t="shared" si="140"/>
        <v>0</v>
      </c>
      <c r="BA358" s="131">
        <f t="shared" si="141"/>
        <v>0</v>
      </c>
      <c r="BB358" s="131">
        <f t="shared" si="142"/>
        <v>0</v>
      </c>
      <c r="BC358" s="132">
        <f t="shared" si="143"/>
        <v>0</v>
      </c>
    </row>
    <row r="359" spans="1:55" x14ac:dyDescent="0.25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30">
        <v>0</v>
      </c>
      <c r="G359" s="131">
        <v>0</v>
      </c>
      <c r="H359" s="131">
        <v>0</v>
      </c>
      <c r="I359" s="132">
        <v>0</v>
      </c>
      <c r="J359" s="149"/>
      <c r="K359" s="133">
        <v>0</v>
      </c>
      <c r="L359" s="131">
        <v>0</v>
      </c>
      <c r="M359" s="131">
        <v>0</v>
      </c>
      <c r="N359" s="132">
        <v>0</v>
      </c>
      <c r="O359" s="149"/>
      <c r="P359" s="133">
        <v>0</v>
      </c>
      <c r="Q359" s="131">
        <v>0</v>
      </c>
      <c r="R359" s="131">
        <v>0</v>
      </c>
      <c r="S359" s="132">
        <v>0</v>
      </c>
      <c r="T359" s="149"/>
      <c r="U359" s="133">
        <v>0</v>
      </c>
      <c r="V359" s="131">
        <v>0</v>
      </c>
      <c r="W359" s="131">
        <v>0</v>
      </c>
      <c r="X359" s="132">
        <v>0</v>
      </c>
      <c r="Y359" s="149"/>
      <c r="Z359" s="133">
        <v>0</v>
      </c>
      <c r="AA359" s="131">
        <v>0</v>
      </c>
      <c r="AB359" s="131">
        <v>0</v>
      </c>
      <c r="AC359" s="132">
        <v>0</v>
      </c>
      <c r="AD359" s="149"/>
      <c r="AE359" s="153">
        <f t="shared" si="120"/>
        <v>0</v>
      </c>
      <c r="AF359" s="134">
        <f t="shared" si="121"/>
        <v>0</v>
      </c>
      <c r="AG359" s="135">
        <f t="shared" si="122"/>
        <v>0</v>
      </c>
      <c r="AH359" s="167">
        <f t="shared" si="123"/>
        <v>0</v>
      </c>
      <c r="AI359" s="149"/>
      <c r="AJ359" s="133">
        <f t="shared" si="124"/>
        <v>0</v>
      </c>
      <c r="AK359" s="131">
        <f t="shared" si="125"/>
        <v>0</v>
      </c>
      <c r="AL359" s="131">
        <f t="shared" si="126"/>
        <v>0</v>
      </c>
      <c r="AM359" s="131">
        <f t="shared" si="127"/>
        <v>0</v>
      </c>
      <c r="AN359" s="136">
        <f t="shared" si="128"/>
        <v>0</v>
      </c>
      <c r="AO359" s="133">
        <f t="shared" si="129"/>
        <v>0</v>
      </c>
      <c r="AP359" s="131">
        <f t="shared" si="130"/>
        <v>0</v>
      </c>
      <c r="AQ359" s="131">
        <f t="shared" si="131"/>
        <v>0</v>
      </c>
      <c r="AR359" s="131">
        <f t="shared" si="132"/>
        <v>0</v>
      </c>
      <c r="AS359" s="136">
        <f t="shared" si="133"/>
        <v>0</v>
      </c>
      <c r="AT359" s="133">
        <f t="shared" si="134"/>
        <v>0</v>
      </c>
      <c r="AU359" s="131">
        <f t="shared" si="135"/>
        <v>0</v>
      </c>
      <c r="AV359" s="131">
        <f t="shared" si="136"/>
        <v>0</v>
      </c>
      <c r="AW359" s="131">
        <f t="shared" si="137"/>
        <v>0</v>
      </c>
      <c r="AX359" s="136">
        <f t="shared" si="138"/>
        <v>0</v>
      </c>
      <c r="AY359" s="133">
        <f t="shared" si="139"/>
        <v>0</v>
      </c>
      <c r="AZ359" s="131">
        <f t="shared" si="140"/>
        <v>0</v>
      </c>
      <c r="BA359" s="131">
        <f t="shared" si="141"/>
        <v>0</v>
      </c>
      <c r="BB359" s="131">
        <f t="shared" si="142"/>
        <v>0</v>
      </c>
      <c r="BC359" s="132">
        <f t="shared" si="143"/>
        <v>0</v>
      </c>
    </row>
    <row r="360" spans="1:55" x14ac:dyDescent="0.25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30">
        <v>0</v>
      </c>
      <c r="G360" s="131">
        <v>0</v>
      </c>
      <c r="H360" s="131">
        <v>0</v>
      </c>
      <c r="I360" s="132">
        <v>0</v>
      </c>
      <c r="J360" s="149"/>
      <c r="K360" s="133">
        <v>0</v>
      </c>
      <c r="L360" s="131">
        <v>0</v>
      </c>
      <c r="M360" s="131">
        <v>0</v>
      </c>
      <c r="N360" s="132">
        <v>0</v>
      </c>
      <c r="O360" s="149"/>
      <c r="P360" s="133">
        <v>0</v>
      </c>
      <c r="Q360" s="131">
        <v>0</v>
      </c>
      <c r="R360" s="131">
        <v>0</v>
      </c>
      <c r="S360" s="132">
        <v>0</v>
      </c>
      <c r="T360" s="149"/>
      <c r="U360" s="133">
        <v>0</v>
      </c>
      <c r="V360" s="131">
        <v>0</v>
      </c>
      <c r="W360" s="131">
        <v>0</v>
      </c>
      <c r="X360" s="132">
        <v>0</v>
      </c>
      <c r="Y360" s="149"/>
      <c r="Z360" s="133">
        <v>0</v>
      </c>
      <c r="AA360" s="131">
        <v>0</v>
      </c>
      <c r="AB360" s="131">
        <v>0</v>
      </c>
      <c r="AC360" s="132">
        <v>0</v>
      </c>
      <c r="AD360" s="149"/>
      <c r="AE360" s="153">
        <f t="shared" si="120"/>
        <v>0</v>
      </c>
      <c r="AF360" s="134">
        <f t="shared" si="121"/>
        <v>0</v>
      </c>
      <c r="AG360" s="135">
        <f t="shared" si="122"/>
        <v>0</v>
      </c>
      <c r="AH360" s="167">
        <f t="shared" si="123"/>
        <v>0</v>
      </c>
      <c r="AI360" s="149"/>
      <c r="AJ360" s="133">
        <f t="shared" si="124"/>
        <v>0</v>
      </c>
      <c r="AK360" s="131">
        <f t="shared" si="125"/>
        <v>0</v>
      </c>
      <c r="AL360" s="131">
        <f t="shared" si="126"/>
        <v>0</v>
      </c>
      <c r="AM360" s="131">
        <f t="shared" si="127"/>
        <v>0</v>
      </c>
      <c r="AN360" s="136">
        <f t="shared" si="128"/>
        <v>0</v>
      </c>
      <c r="AO360" s="133">
        <f t="shared" si="129"/>
        <v>0</v>
      </c>
      <c r="AP360" s="131">
        <f t="shared" si="130"/>
        <v>0</v>
      </c>
      <c r="AQ360" s="131">
        <f t="shared" si="131"/>
        <v>0</v>
      </c>
      <c r="AR360" s="131">
        <f t="shared" si="132"/>
        <v>0</v>
      </c>
      <c r="AS360" s="136">
        <f t="shared" si="133"/>
        <v>0</v>
      </c>
      <c r="AT360" s="133">
        <f t="shared" si="134"/>
        <v>0</v>
      </c>
      <c r="AU360" s="131">
        <f t="shared" si="135"/>
        <v>0</v>
      </c>
      <c r="AV360" s="131">
        <f t="shared" si="136"/>
        <v>0</v>
      </c>
      <c r="AW360" s="131">
        <f t="shared" si="137"/>
        <v>0</v>
      </c>
      <c r="AX360" s="136">
        <f t="shared" si="138"/>
        <v>0</v>
      </c>
      <c r="AY360" s="133">
        <f t="shared" si="139"/>
        <v>0</v>
      </c>
      <c r="AZ360" s="131">
        <f t="shared" si="140"/>
        <v>0</v>
      </c>
      <c r="BA360" s="131">
        <f t="shared" si="141"/>
        <v>0</v>
      </c>
      <c r="BB360" s="131">
        <f t="shared" si="142"/>
        <v>0</v>
      </c>
      <c r="BC360" s="132">
        <f t="shared" si="143"/>
        <v>0</v>
      </c>
    </row>
    <row r="361" spans="1:55" x14ac:dyDescent="0.25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1314</v>
      </c>
      <c r="F361" s="130">
        <v>0</v>
      </c>
      <c r="G361" s="131">
        <v>0</v>
      </c>
      <c r="H361" s="131">
        <v>0</v>
      </c>
      <c r="I361" s="132">
        <v>0</v>
      </c>
      <c r="J361" s="149"/>
      <c r="K361" s="133">
        <v>0</v>
      </c>
      <c r="L361" s="131">
        <v>0</v>
      </c>
      <c r="M361" s="131">
        <v>0</v>
      </c>
      <c r="N361" s="132">
        <v>0</v>
      </c>
      <c r="O361" s="149"/>
      <c r="P361" s="133">
        <v>0</v>
      </c>
      <c r="Q361" s="131">
        <v>0</v>
      </c>
      <c r="R361" s="131">
        <v>0</v>
      </c>
      <c r="S361" s="132">
        <v>0</v>
      </c>
      <c r="T361" s="149"/>
      <c r="U361" s="133">
        <v>0</v>
      </c>
      <c r="V361" s="131">
        <v>0</v>
      </c>
      <c r="W361" s="131">
        <v>0</v>
      </c>
      <c r="X361" s="132">
        <v>0</v>
      </c>
      <c r="Y361" s="149"/>
      <c r="Z361" s="133">
        <v>0</v>
      </c>
      <c r="AA361" s="131">
        <v>0</v>
      </c>
      <c r="AB361" s="131">
        <v>0</v>
      </c>
      <c r="AC361" s="132">
        <v>0</v>
      </c>
      <c r="AD361" s="149"/>
      <c r="AE361" s="153">
        <f t="shared" si="120"/>
        <v>0</v>
      </c>
      <c r="AF361" s="134">
        <f t="shared" si="121"/>
        <v>0</v>
      </c>
      <c r="AG361" s="135">
        <f t="shared" si="122"/>
        <v>0</v>
      </c>
      <c r="AH361" s="167">
        <f t="shared" si="123"/>
        <v>0</v>
      </c>
      <c r="AI361" s="149"/>
      <c r="AJ361" s="133">
        <f t="shared" si="124"/>
        <v>0</v>
      </c>
      <c r="AK361" s="131">
        <f t="shared" si="125"/>
        <v>0</v>
      </c>
      <c r="AL361" s="131">
        <f t="shared" si="126"/>
        <v>0</v>
      </c>
      <c r="AM361" s="131">
        <f t="shared" si="127"/>
        <v>0</v>
      </c>
      <c r="AN361" s="136">
        <f t="shared" si="128"/>
        <v>0</v>
      </c>
      <c r="AO361" s="133">
        <f t="shared" si="129"/>
        <v>0</v>
      </c>
      <c r="AP361" s="131">
        <f t="shared" si="130"/>
        <v>0</v>
      </c>
      <c r="AQ361" s="131">
        <f t="shared" si="131"/>
        <v>0</v>
      </c>
      <c r="AR361" s="131">
        <f t="shared" si="132"/>
        <v>0</v>
      </c>
      <c r="AS361" s="136">
        <f t="shared" si="133"/>
        <v>0</v>
      </c>
      <c r="AT361" s="133">
        <f t="shared" si="134"/>
        <v>0</v>
      </c>
      <c r="AU361" s="131">
        <f t="shared" si="135"/>
        <v>0</v>
      </c>
      <c r="AV361" s="131">
        <f t="shared" si="136"/>
        <v>0</v>
      </c>
      <c r="AW361" s="131">
        <f t="shared" si="137"/>
        <v>0</v>
      </c>
      <c r="AX361" s="136">
        <f t="shared" si="138"/>
        <v>0</v>
      </c>
      <c r="AY361" s="133">
        <f t="shared" si="139"/>
        <v>0</v>
      </c>
      <c r="AZ361" s="131">
        <f t="shared" si="140"/>
        <v>0</v>
      </c>
      <c r="BA361" s="131">
        <f t="shared" si="141"/>
        <v>0</v>
      </c>
      <c r="BB361" s="131">
        <f t="shared" si="142"/>
        <v>0</v>
      </c>
      <c r="BC361" s="132">
        <f t="shared" si="143"/>
        <v>0</v>
      </c>
    </row>
    <row r="362" spans="1:55" x14ac:dyDescent="0.25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30">
        <v>0</v>
      </c>
      <c r="G362" s="131">
        <v>0</v>
      </c>
      <c r="H362" s="131">
        <v>0</v>
      </c>
      <c r="I362" s="132">
        <v>20</v>
      </c>
      <c r="J362" s="149"/>
      <c r="K362" s="133">
        <v>0</v>
      </c>
      <c r="L362" s="131">
        <v>0</v>
      </c>
      <c r="M362" s="131">
        <v>0</v>
      </c>
      <c r="N362" s="132">
        <v>20</v>
      </c>
      <c r="O362" s="149"/>
      <c r="P362" s="133">
        <v>0</v>
      </c>
      <c r="Q362" s="131">
        <v>0</v>
      </c>
      <c r="R362" s="131">
        <v>0</v>
      </c>
      <c r="S362" s="132">
        <v>0</v>
      </c>
      <c r="T362" s="149"/>
      <c r="U362" s="133">
        <v>0</v>
      </c>
      <c r="V362" s="131">
        <v>0</v>
      </c>
      <c r="W362" s="131">
        <v>0</v>
      </c>
      <c r="X362" s="132">
        <v>0</v>
      </c>
      <c r="Y362" s="149"/>
      <c r="Z362" s="133">
        <v>0</v>
      </c>
      <c r="AA362" s="131">
        <v>0</v>
      </c>
      <c r="AB362" s="131">
        <v>0</v>
      </c>
      <c r="AC362" s="132">
        <v>0</v>
      </c>
      <c r="AD362" s="149"/>
      <c r="AE362" s="153">
        <f t="shared" si="120"/>
        <v>0</v>
      </c>
      <c r="AF362" s="134">
        <f t="shared" si="121"/>
        <v>0</v>
      </c>
      <c r="AG362" s="135">
        <f t="shared" si="122"/>
        <v>0</v>
      </c>
      <c r="AH362" s="167">
        <f t="shared" si="123"/>
        <v>40</v>
      </c>
      <c r="AI362" s="149"/>
      <c r="AJ362" s="133">
        <f t="shared" si="124"/>
        <v>20</v>
      </c>
      <c r="AK362" s="131">
        <f t="shared" si="125"/>
        <v>20</v>
      </c>
      <c r="AL362" s="131">
        <f t="shared" si="126"/>
        <v>0</v>
      </c>
      <c r="AM362" s="131">
        <f t="shared" si="127"/>
        <v>0</v>
      </c>
      <c r="AN362" s="136">
        <f t="shared" si="128"/>
        <v>0</v>
      </c>
      <c r="AO362" s="133">
        <f t="shared" si="129"/>
        <v>0</v>
      </c>
      <c r="AP362" s="131">
        <f t="shared" si="130"/>
        <v>0</v>
      </c>
      <c r="AQ362" s="131">
        <f t="shared" si="131"/>
        <v>0</v>
      </c>
      <c r="AR362" s="131">
        <f t="shared" si="132"/>
        <v>0</v>
      </c>
      <c r="AS362" s="136">
        <f t="shared" si="133"/>
        <v>0</v>
      </c>
      <c r="AT362" s="133">
        <f t="shared" si="134"/>
        <v>0</v>
      </c>
      <c r="AU362" s="131">
        <f t="shared" si="135"/>
        <v>0</v>
      </c>
      <c r="AV362" s="131">
        <f t="shared" si="136"/>
        <v>0</v>
      </c>
      <c r="AW362" s="131">
        <f t="shared" si="137"/>
        <v>0</v>
      </c>
      <c r="AX362" s="136">
        <f t="shared" si="138"/>
        <v>0</v>
      </c>
      <c r="AY362" s="133">
        <f t="shared" si="139"/>
        <v>0</v>
      </c>
      <c r="AZ362" s="131">
        <f t="shared" si="140"/>
        <v>0</v>
      </c>
      <c r="BA362" s="131">
        <f t="shared" si="141"/>
        <v>0</v>
      </c>
      <c r="BB362" s="131">
        <f t="shared" si="142"/>
        <v>0</v>
      </c>
      <c r="BC362" s="132">
        <f t="shared" si="143"/>
        <v>0</v>
      </c>
    </row>
    <row r="363" spans="1:55" x14ac:dyDescent="0.25">
      <c r="A363" s="138" t="s">
        <v>848</v>
      </c>
      <c r="B363" s="131" t="s">
        <v>37</v>
      </c>
      <c r="C363" s="131" t="s">
        <v>443</v>
      </c>
      <c r="D363" s="131" t="s">
        <v>181</v>
      </c>
      <c r="E363" s="132" t="s">
        <v>1311</v>
      </c>
      <c r="F363" s="130">
        <v>0</v>
      </c>
      <c r="G363" s="131">
        <v>0</v>
      </c>
      <c r="H363" s="131">
        <v>0</v>
      </c>
      <c r="I363" s="132">
        <v>0</v>
      </c>
      <c r="J363" s="149"/>
      <c r="K363" s="133">
        <v>0</v>
      </c>
      <c r="L363" s="131">
        <v>0</v>
      </c>
      <c r="M363" s="131">
        <v>0</v>
      </c>
      <c r="N363" s="132">
        <v>0</v>
      </c>
      <c r="O363" s="149"/>
      <c r="P363" s="133">
        <v>0</v>
      </c>
      <c r="Q363" s="131">
        <v>0</v>
      </c>
      <c r="R363" s="131">
        <v>0</v>
      </c>
      <c r="S363" s="132">
        <v>0</v>
      </c>
      <c r="T363" s="149"/>
      <c r="U363" s="133">
        <v>0</v>
      </c>
      <c r="V363" s="131">
        <v>0</v>
      </c>
      <c r="W363" s="131">
        <v>0</v>
      </c>
      <c r="X363" s="132">
        <v>0</v>
      </c>
      <c r="Y363" s="149"/>
      <c r="Z363" s="133">
        <v>0</v>
      </c>
      <c r="AA363" s="131">
        <v>0</v>
      </c>
      <c r="AB363" s="131">
        <v>0</v>
      </c>
      <c r="AC363" s="132">
        <v>0</v>
      </c>
      <c r="AD363" s="149"/>
      <c r="AE363" s="153">
        <f t="shared" si="120"/>
        <v>0</v>
      </c>
      <c r="AF363" s="134">
        <f t="shared" si="121"/>
        <v>0</v>
      </c>
      <c r="AG363" s="135">
        <f t="shared" si="122"/>
        <v>0</v>
      </c>
      <c r="AH363" s="167">
        <f t="shared" si="123"/>
        <v>0</v>
      </c>
      <c r="AI363" s="149"/>
      <c r="AJ363" s="133">
        <f t="shared" si="124"/>
        <v>0</v>
      </c>
      <c r="AK363" s="131">
        <f t="shared" si="125"/>
        <v>0</v>
      </c>
      <c r="AL363" s="131">
        <f t="shared" si="126"/>
        <v>0</v>
      </c>
      <c r="AM363" s="131">
        <f t="shared" si="127"/>
        <v>0</v>
      </c>
      <c r="AN363" s="136">
        <f t="shared" si="128"/>
        <v>0</v>
      </c>
      <c r="AO363" s="133">
        <f t="shared" si="129"/>
        <v>0</v>
      </c>
      <c r="AP363" s="131">
        <f t="shared" si="130"/>
        <v>0</v>
      </c>
      <c r="AQ363" s="131">
        <f t="shared" si="131"/>
        <v>0</v>
      </c>
      <c r="AR363" s="131">
        <f t="shared" si="132"/>
        <v>0</v>
      </c>
      <c r="AS363" s="136">
        <f t="shared" si="133"/>
        <v>0</v>
      </c>
      <c r="AT363" s="133">
        <f t="shared" si="134"/>
        <v>0</v>
      </c>
      <c r="AU363" s="131">
        <f t="shared" si="135"/>
        <v>0</v>
      </c>
      <c r="AV363" s="131">
        <f t="shared" si="136"/>
        <v>0</v>
      </c>
      <c r="AW363" s="131">
        <f t="shared" si="137"/>
        <v>0</v>
      </c>
      <c r="AX363" s="136">
        <f t="shared" si="138"/>
        <v>0</v>
      </c>
      <c r="AY363" s="133">
        <f t="shared" si="139"/>
        <v>0</v>
      </c>
      <c r="AZ363" s="131">
        <f t="shared" si="140"/>
        <v>0</v>
      </c>
      <c r="BA363" s="131">
        <f t="shared" si="141"/>
        <v>0</v>
      </c>
      <c r="BB363" s="131">
        <f t="shared" si="142"/>
        <v>0</v>
      </c>
      <c r="BC363" s="132">
        <f t="shared" si="143"/>
        <v>0</v>
      </c>
    </row>
    <row r="364" spans="1:55" x14ac:dyDescent="0.25">
      <c r="A364" s="138" t="s">
        <v>849</v>
      </c>
      <c r="B364" s="131" t="s">
        <v>37</v>
      </c>
      <c r="C364" s="131" t="s">
        <v>444</v>
      </c>
      <c r="D364" s="131" t="s">
        <v>181</v>
      </c>
      <c r="E364" s="132" t="s">
        <v>1312</v>
      </c>
      <c r="F364" s="130">
        <v>0</v>
      </c>
      <c r="G364" s="131">
        <v>0</v>
      </c>
      <c r="H364" s="131">
        <v>0</v>
      </c>
      <c r="I364" s="132">
        <v>0</v>
      </c>
      <c r="J364" s="149"/>
      <c r="K364" s="133">
        <v>0</v>
      </c>
      <c r="L364" s="131">
        <v>0</v>
      </c>
      <c r="M364" s="131">
        <v>0</v>
      </c>
      <c r="N364" s="132">
        <v>0</v>
      </c>
      <c r="O364" s="149"/>
      <c r="P364" s="133">
        <v>0</v>
      </c>
      <c r="Q364" s="131">
        <v>0</v>
      </c>
      <c r="R364" s="131">
        <v>0</v>
      </c>
      <c r="S364" s="132">
        <v>0</v>
      </c>
      <c r="T364" s="149"/>
      <c r="U364" s="133">
        <v>0</v>
      </c>
      <c r="V364" s="131">
        <v>0</v>
      </c>
      <c r="W364" s="131">
        <v>0</v>
      </c>
      <c r="X364" s="132">
        <v>0</v>
      </c>
      <c r="Y364" s="149"/>
      <c r="Z364" s="133">
        <v>0</v>
      </c>
      <c r="AA364" s="131">
        <v>0</v>
      </c>
      <c r="AB364" s="131">
        <v>0</v>
      </c>
      <c r="AC364" s="132">
        <v>0</v>
      </c>
      <c r="AD364" s="149"/>
      <c r="AE364" s="153">
        <f t="shared" si="120"/>
        <v>0</v>
      </c>
      <c r="AF364" s="134">
        <f t="shared" si="121"/>
        <v>0</v>
      </c>
      <c r="AG364" s="135">
        <f t="shared" si="122"/>
        <v>0</v>
      </c>
      <c r="AH364" s="167">
        <f t="shared" si="123"/>
        <v>0</v>
      </c>
      <c r="AI364" s="149"/>
      <c r="AJ364" s="133">
        <f t="shared" si="124"/>
        <v>0</v>
      </c>
      <c r="AK364" s="131">
        <f t="shared" si="125"/>
        <v>0</v>
      </c>
      <c r="AL364" s="131">
        <f t="shared" si="126"/>
        <v>0</v>
      </c>
      <c r="AM364" s="131">
        <f t="shared" si="127"/>
        <v>0</v>
      </c>
      <c r="AN364" s="136">
        <f t="shared" si="128"/>
        <v>0</v>
      </c>
      <c r="AO364" s="133">
        <f t="shared" si="129"/>
        <v>0</v>
      </c>
      <c r="AP364" s="131">
        <f t="shared" si="130"/>
        <v>0</v>
      </c>
      <c r="AQ364" s="131">
        <f t="shared" si="131"/>
        <v>0</v>
      </c>
      <c r="AR364" s="131">
        <f t="shared" si="132"/>
        <v>0</v>
      </c>
      <c r="AS364" s="136">
        <f t="shared" si="133"/>
        <v>0</v>
      </c>
      <c r="AT364" s="133">
        <f t="shared" si="134"/>
        <v>0</v>
      </c>
      <c r="AU364" s="131">
        <f t="shared" si="135"/>
        <v>0</v>
      </c>
      <c r="AV364" s="131">
        <f t="shared" si="136"/>
        <v>0</v>
      </c>
      <c r="AW364" s="131">
        <f t="shared" si="137"/>
        <v>0</v>
      </c>
      <c r="AX364" s="136">
        <f t="shared" si="138"/>
        <v>0</v>
      </c>
      <c r="AY364" s="133">
        <f t="shared" si="139"/>
        <v>0</v>
      </c>
      <c r="AZ364" s="131">
        <f t="shared" si="140"/>
        <v>0</v>
      </c>
      <c r="BA364" s="131">
        <f t="shared" si="141"/>
        <v>0</v>
      </c>
      <c r="BB364" s="131">
        <f t="shared" si="142"/>
        <v>0</v>
      </c>
      <c r="BC364" s="132">
        <f t="shared" si="143"/>
        <v>0</v>
      </c>
    </row>
    <row r="365" spans="1:55" x14ac:dyDescent="0.25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30">
        <v>0</v>
      </c>
      <c r="G365" s="131">
        <v>0</v>
      </c>
      <c r="H365" s="131">
        <v>0</v>
      </c>
      <c r="I365" s="132">
        <v>0</v>
      </c>
      <c r="J365" s="149"/>
      <c r="K365" s="133">
        <v>0</v>
      </c>
      <c r="L365" s="131">
        <v>0</v>
      </c>
      <c r="M365" s="131">
        <v>0</v>
      </c>
      <c r="N365" s="132">
        <v>0</v>
      </c>
      <c r="O365" s="149"/>
      <c r="P365" s="133">
        <v>0</v>
      </c>
      <c r="Q365" s="131">
        <v>0</v>
      </c>
      <c r="R365" s="131">
        <v>0</v>
      </c>
      <c r="S365" s="132">
        <v>0</v>
      </c>
      <c r="T365" s="149"/>
      <c r="U365" s="133">
        <v>0</v>
      </c>
      <c r="V365" s="131">
        <v>0</v>
      </c>
      <c r="W365" s="131">
        <v>0</v>
      </c>
      <c r="X365" s="132">
        <v>0</v>
      </c>
      <c r="Y365" s="149"/>
      <c r="Z365" s="133">
        <v>0</v>
      </c>
      <c r="AA365" s="131">
        <v>0</v>
      </c>
      <c r="AB365" s="131">
        <v>0</v>
      </c>
      <c r="AC365" s="132">
        <v>0</v>
      </c>
      <c r="AD365" s="149"/>
      <c r="AE365" s="153">
        <f t="shared" si="120"/>
        <v>0</v>
      </c>
      <c r="AF365" s="134">
        <f t="shared" si="121"/>
        <v>0</v>
      </c>
      <c r="AG365" s="135">
        <f t="shared" si="122"/>
        <v>0</v>
      </c>
      <c r="AH365" s="167">
        <f t="shared" si="123"/>
        <v>0</v>
      </c>
      <c r="AI365" s="149"/>
      <c r="AJ365" s="133">
        <f t="shared" si="124"/>
        <v>0</v>
      </c>
      <c r="AK365" s="131">
        <f t="shared" si="125"/>
        <v>0</v>
      </c>
      <c r="AL365" s="131">
        <f t="shared" si="126"/>
        <v>0</v>
      </c>
      <c r="AM365" s="131">
        <f t="shared" si="127"/>
        <v>0</v>
      </c>
      <c r="AN365" s="136">
        <f t="shared" si="128"/>
        <v>0</v>
      </c>
      <c r="AO365" s="133">
        <f t="shared" si="129"/>
        <v>0</v>
      </c>
      <c r="AP365" s="131">
        <f t="shared" si="130"/>
        <v>0</v>
      </c>
      <c r="AQ365" s="131">
        <f t="shared" si="131"/>
        <v>0</v>
      </c>
      <c r="AR365" s="131">
        <f t="shared" si="132"/>
        <v>0</v>
      </c>
      <c r="AS365" s="136">
        <f t="shared" si="133"/>
        <v>0</v>
      </c>
      <c r="AT365" s="133">
        <f t="shared" si="134"/>
        <v>0</v>
      </c>
      <c r="AU365" s="131">
        <f t="shared" si="135"/>
        <v>0</v>
      </c>
      <c r="AV365" s="131">
        <f t="shared" si="136"/>
        <v>0</v>
      </c>
      <c r="AW365" s="131">
        <f t="shared" si="137"/>
        <v>0</v>
      </c>
      <c r="AX365" s="136">
        <f t="shared" si="138"/>
        <v>0</v>
      </c>
      <c r="AY365" s="133">
        <f t="shared" si="139"/>
        <v>0</v>
      </c>
      <c r="AZ365" s="131">
        <f t="shared" si="140"/>
        <v>0</v>
      </c>
      <c r="BA365" s="131">
        <f t="shared" si="141"/>
        <v>0</v>
      </c>
      <c r="BB365" s="131">
        <f t="shared" si="142"/>
        <v>0</v>
      </c>
      <c r="BC365" s="132">
        <f t="shared" si="143"/>
        <v>0</v>
      </c>
    </row>
    <row r="366" spans="1:55" x14ac:dyDescent="0.25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30">
        <v>0</v>
      </c>
      <c r="G366" s="131">
        <v>0</v>
      </c>
      <c r="H366" s="131">
        <v>0</v>
      </c>
      <c r="I366" s="132">
        <v>0</v>
      </c>
      <c r="J366" s="149"/>
      <c r="K366" s="133">
        <v>0</v>
      </c>
      <c r="L366" s="131">
        <v>0</v>
      </c>
      <c r="M366" s="131">
        <v>0</v>
      </c>
      <c r="N366" s="132">
        <v>0</v>
      </c>
      <c r="O366" s="149"/>
      <c r="P366" s="133">
        <v>0</v>
      </c>
      <c r="Q366" s="131">
        <v>0</v>
      </c>
      <c r="R366" s="131">
        <v>0</v>
      </c>
      <c r="S366" s="132">
        <v>0</v>
      </c>
      <c r="T366" s="149"/>
      <c r="U366" s="133">
        <v>0</v>
      </c>
      <c r="V366" s="131">
        <v>0</v>
      </c>
      <c r="W366" s="131">
        <v>0</v>
      </c>
      <c r="X366" s="132">
        <v>0</v>
      </c>
      <c r="Y366" s="149"/>
      <c r="Z366" s="133">
        <v>0</v>
      </c>
      <c r="AA366" s="131">
        <v>0</v>
      </c>
      <c r="AB366" s="131">
        <v>0</v>
      </c>
      <c r="AC366" s="132">
        <v>0</v>
      </c>
      <c r="AD366" s="149"/>
      <c r="AE366" s="153">
        <f t="shared" si="120"/>
        <v>0</v>
      </c>
      <c r="AF366" s="134">
        <f t="shared" si="121"/>
        <v>0</v>
      </c>
      <c r="AG366" s="135">
        <f t="shared" si="122"/>
        <v>0</v>
      </c>
      <c r="AH366" s="167">
        <f t="shared" si="123"/>
        <v>0</v>
      </c>
      <c r="AI366" s="149"/>
      <c r="AJ366" s="133">
        <f t="shared" si="124"/>
        <v>0</v>
      </c>
      <c r="AK366" s="131">
        <f t="shared" si="125"/>
        <v>0</v>
      </c>
      <c r="AL366" s="131">
        <f t="shared" si="126"/>
        <v>0</v>
      </c>
      <c r="AM366" s="131">
        <f t="shared" si="127"/>
        <v>0</v>
      </c>
      <c r="AN366" s="136">
        <f t="shared" si="128"/>
        <v>0</v>
      </c>
      <c r="AO366" s="133">
        <f t="shared" si="129"/>
        <v>0</v>
      </c>
      <c r="AP366" s="131">
        <f t="shared" si="130"/>
        <v>0</v>
      </c>
      <c r="AQ366" s="131">
        <f t="shared" si="131"/>
        <v>0</v>
      </c>
      <c r="AR366" s="131">
        <f t="shared" si="132"/>
        <v>0</v>
      </c>
      <c r="AS366" s="136">
        <f t="shared" si="133"/>
        <v>0</v>
      </c>
      <c r="AT366" s="133">
        <f t="shared" si="134"/>
        <v>0</v>
      </c>
      <c r="AU366" s="131">
        <f t="shared" si="135"/>
        <v>0</v>
      </c>
      <c r="AV366" s="131">
        <f t="shared" si="136"/>
        <v>0</v>
      </c>
      <c r="AW366" s="131">
        <f t="shared" si="137"/>
        <v>0</v>
      </c>
      <c r="AX366" s="136">
        <f t="shared" si="138"/>
        <v>0</v>
      </c>
      <c r="AY366" s="133">
        <f t="shared" si="139"/>
        <v>0</v>
      </c>
      <c r="AZ366" s="131">
        <f t="shared" si="140"/>
        <v>0</v>
      </c>
      <c r="BA366" s="131">
        <f t="shared" si="141"/>
        <v>0</v>
      </c>
      <c r="BB366" s="131">
        <f t="shared" si="142"/>
        <v>0</v>
      </c>
      <c r="BC366" s="132">
        <f t="shared" si="143"/>
        <v>0</v>
      </c>
    </row>
    <row r="367" spans="1:55" x14ac:dyDescent="0.25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30">
        <v>0</v>
      </c>
      <c r="G367" s="131">
        <v>0</v>
      </c>
      <c r="H367" s="131">
        <v>0</v>
      </c>
      <c r="I367" s="132">
        <v>0</v>
      </c>
      <c r="J367" s="149"/>
      <c r="K367" s="133">
        <v>0</v>
      </c>
      <c r="L367" s="131">
        <v>0</v>
      </c>
      <c r="M367" s="131">
        <v>0</v>
      </c>
      <c r="N367" s="132">
        <v>0</v>
      </c>
      <c r="O367" s="149"/>
      <c r="P367" s="133">
        <v>0</v>
      </c>
      <c r="Q367" s="131">
        <v>0</v>
      </c>
      <c r="R367" s="131">
        <v>0</v>
      </c>
      <c r="S367" s="132">
        <v>0</v>
      </c>
      <c r="T367" s="149"/>
      <c r="U367" s="133">
        <v>0</v>
      </c>
      <c r="V367" s="131">
        <v>0</v>
      </c>
      <c r="W367" s="131">
        <v>0</v>
      </c>
      <c r="X367" s="132">
        <v>0</v>
      </c>
      <c r="Y367" s="149"/>
      <c r="Z367" s="133">
        <v>0</v>
      </c>
      <c r="AA367" s="131">
        <v>0</v>
      </c>
      <c r="AB367" s="131">
        <v>0</v>
      </c>
      <c r="AC367" s="132">
        <v>0</v>
      </c>
      <c r="AD367" s="149"/>
      <c r="AE367" s="153">
        <f t="shared" si="120"/>
        <v>0</v>
      </c>
      <c r="AF367" s="134">
        <f t="shared" si="121"/>
        <v>0</v>
      </c>
      <c r="AG367" s="135">
        <f t="shared" si="122"/>
        <v>0</v>
      </c>
      <c r="AH367" s="167">
        <f t="shared" si="123"/>
        <v>0</v>
      </c>
      <c r="AI367" s="149"/>
      <c r="AJ367" s="133">
        <f t="shared" si="124"/>
        <v>0</v>
      </c>
      <c r="AK367" s="131">
        <f t="shared" si="125"/>
        <v>0</v>
      </c>
      <c r="AL367" s="131">
        <f t="shared" si="126"/>
        <v>0</v>
      </c>
      <c r="AM367" s="131">
        <f t="shared" si="127"/>
        <v>0</v>
      </c>
      <c r="AN367" s="136">
        <f t="shared" si="128"/>
        <v>0</v>
      </c>
      <c r="AO367" s="133">
        <f t="shared" si="129"/>
        <v>0</v>
      </c>
      <c r="AP367" s="131">
        <f t="shared" si="130"/>
        <v>0</v>
      </c>
      <c r="AQ367" s="131">
        <f t="shared" si="131"/>
        <v>0</v>
      </c>
      <c r="AR367" s="131">
        <f t="shared" si="132"/>
        <v>0</v>
      </c>
      <c r="AS367" s="136">
        <f t="shared" si="133"/>
        <v>0</v>
      </c>
      <c r="AT367" s="133">
        <f t="shared" si="134"/>
        <v>0</v>
      </c>
      <c r="AU367" s="131">
        <f t="shared" si="135"/>
        <v>0</v>
      </c>
      <c r="AV367" s="131">
        <f t="shared" si="136"/>
        <v>0</v>
      </c>
      <c r="AW367" s="131">
        <f t="shared" si="137"/>
        <v>0</v>
      </c>
      <c r="AX367" s="136">
        <f t="shared" si="138"/>
        <v>0</v>
      </c>
      <c r="AY367" s="133">
        <f t="shared" si="139"/>
        <v>0</v>
      </c>
      <c r="AZ367" s="131">
        <f t="shared" si="140"/>
        <v>0</v>
      </c>
      <c r="BA367" s="131">
        <f t="shared" si="141"/>
        <v>0</v>
      </c>
      <c r="BB367" s="131">
        <f t="shared" si="142"/>
        <v>0</v>
      </c>
      <c r="BC367" s="132">
        <f t="shared" si="143"/>
        <v>0</v>
      </c>
    </row>
    <row r="368" spans="1:55" x14ac:dyDescent="0.25">
      <c r="A368" s="138" t="s">
        <v>852</v>
      </c>
      <c r="B368" s="131" t="s">
        <v>40</v>
      </c>
      <c r="C368" s="131" t="s">
        <v>2065</v>
      </c>
      <c r="D368" s="131" t="s">
        <v>2066</v>
      </c>
      <c r="E368" s="132" t="s">
        <v>1311</v>
      </c>
      <c r="F368" s="130">
        <v>0</v>
      </c>
      <c r="G368" s="131">
        <v>0</v>
      </c>
      <c r="H368" s="131">
        <v>0</v>
      </c>
      <c r="I368" s="132">
        <v>20</v>
      </c>
      <c r="J368" s="149"/>
      <c r="K368" s="133">
        <v>0</v>
      </c>
      <c r="L368" s="131">
        <v>0</v>
      </c>
      <c r="M368" s="131">
        <v>0</v>
      </c>
      <c r="N368" s="132">
        <v>0</v>
      </c>
      <c r="O368" s="149"/>
      <c r="P368" s="133">
        <v>2</v>
      </c>
      <c r="Q368" s="131">
        <v>0</v>
      </c>
      <c r="R368" s="131">
        <v>1.9</v>
      </c>
      <c r="S368" s="132">
        <v>270</v>
      </c>
      <c r="T368" s="149"/>
      <c r="U368" s="133">
        <v>1</v>
      </c>
      <c r="V368" s="131">
        <v>0</v>
      </c>
      <c r="W368" s="131">
        <v>1.2</v>
      </c>
      <c r="X368" s="132">
        <v>241</v>
      </c>
      <c r="Y368" s="149"/>
      <c r="Z368" s="133">
        <v>0</v>
      </c>
      <c r="AA368" s="131">
        <v>0</v>
      </c>
      <c r="AB368" s="131">
        <v>0</v>
      </c>
      <c r="AC368" s="132">
        <v>20</v>
      </c>
      <c r="AD368" s="149"/>
      <c r="AE368" s="153">
        <f t="shared" si="120"/>
        <v>4</v>
      </c>
      <c r="AF368" s="134">
        <f t="shared" si="121"/>
        <v>0</v>
      </c>
      <c r="AG368" s="135">
        <f t="shared" si="122"/>
        <v>3.0999999999999996</v>
      </c>
      <c r="AH368" s="167">
        <f t="shared" si="123"/>
        <v>551</v>
      </c>
      <c r="AI368" s="149"/>
      <c r="AJ368" s="133">
        <f t="shared" si="124"/>
        <v>20</v>
      </c>
      <c r="AK368" s="131">
        <f t="shared" si="125"/>
        <v>0</v>
      </c>
      <c r="AL368" s="131">
        <f t="shared" si="126"/>
        <v>270</v>
      </c>
      <c r="AM368" s="131">
        <f t="shared" si="127"/>
        <v>241</v>
      </c>
      <c r="AN368" s="136">
        <f t="shared" si="128"/>
        <v>20</v>
      </c>
      <c r="AO368" s="133">
        <f t="shared" si="129"/>
        <v>0</v>
      </c>
      <c r="AP368" s="131">
        <f t="shared" si="130"/>
        <v>0</v>
      </c>
      <c r="AQ368" s="131">
        <f t="shared" si="131"/>
        <v>2</v>
      </c>
      <c r="AR368" s="131">
        <f t="shared" si="132"/>
        <v>1</v>
      </c>
      <c r="AS368" s="136">
        <f t="shared" si="133"/>
        <v>1</v>
      </c>
      <c r="AT368" s="133">
        <f t="shared" si="134"/>
        <v>0</v>
      </c>
      <c r="AU368" s="131">
        <f t="shared" si="135"/>
        <v>0</v>
      </c>
      <c r="AV368" s="131">
        <f t="shared" si="136"/>
        <v>0</v>
      </c>
      <c r="AW368" s="131">
        <f t="shared" si="137"/>
        <v>0</v>
      </c>
      <c r="AX368" s="136">
        <f t="shared" si="138"/>
        <v>0</v>
      </c>
      <c r="AY368" s="133">
        <f t="shared" si="139"/>
        <v>0</v>
      </c>
      <c r="AZ368" s="131">
        <f t="shared" si="140"/>
        <v>0</v>
      </c>
      <c r="BA368" s="131">
        <f t="shared" si="141"/>
        <v>1.9</v>
      </c>
      <c r="BB368" s="131">
        <f t="shared" si="142"/>
        <v>1.2</v>
      </c>
      <c r="BC368" s="132">
        <f t="shared" si="143"/>
        <v>0</v>
      </c>
    </row>
    <row r="369" spans="1:55" x14ac:dyDescent="0.25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30">
        <v>0</v>
      </c>
      <c r="G369" s="131">
        <v>0</v>
      </c>
      <c r="H369" s="131">
        <v>0</v>
      </c>
      <c r="I369" s="132">
        <v>0</v>
      </c>
      <c r="J369" s="149"/>
      <c r="K369" s="133">
        <v>0</v>
      </c>
      <c r="L369" s="131">
        <v>0</v>
      </c>
      <c r="M369" s="131">
        <v>0</v>
      </c>
      <c r="N369" s="132">
        <v>0</v>
      </c>
      <c r="O369" s="149"/>
      <c r="P369" s="133">
        <v>0</v>
      </c>
      <c r="Q369" s="131">
        <v>0</v>
      </c>
      <c r="R369" s="131">
        <v>0</v>
      </c>
      <c r="S369" s="132">
        <v>0</v>
      </c>
      <c r="T369" s="149"/>
      <c r="U369" s="133">
        <v>0</v>
      </c>
      <c r="V369" s="131">
        <v>0</v>
      </c>
      <c r="W369" s="131">
        <v>0</v>
      </c>
      <c r="X369" s="132">
        <v>0</v>
      </c>
      <c r="Y369" s="149"/>
      <c r="Z369" s="133">
        <v>0</v>
      </c>
      <c r="AA369" s="131">
        <v>0</v>
      </c>
      <c r="AB369" s="131">
        <v>0</v>
      </c>
      <c r="AC369" s="132">
        <v>0</v>
      </c>
      <c r="AD369" s="149"/>
      <c r="AE369" s="153">
        <f t="shared" si="120"/>
        <v>0</v>
      </c>
      <c r="AF369" s="134">
        <f t="shared" si="121"/>
        <v>0</v>
      </c>
      <c r="AG369" s="135">
        <f t="shared" si="122"/>
        <v>0</v>
      </c>
      <c r="AH369" s="167">
        <f t="shared" si="123"/>
        <v>0</v>
      </c>
      <c r="AI369" s="149"/>
      <c r="AJ369" s="133">
        <f t="shared" si="124"/>
        <v>0</v>
      </c>
      <c r="AK369" s="131">
        <f t="shared" si="125"/>
        <v>0</v>
      </c>
      <c r="AL369" s="131">
        <f t="shared" si="126"/>
        <v>0</v>
      </c>
      <c r="AM369" s="131">
        <f t="shared" si="127"/>
        <v>0</v>
      </c>
      <c r="AN369" s="136">
        <f t="shared" si="128"/>
        <v>0</v>
      </c>
      <c r="AO369" s="133">
        <f t="shared" si="129"/>
        <v>0</v>
      </c>
      <c r="AP369" s="131">
        <f t="shared" si="130"/>
        <v>0</v>
      </c>
      <c r="AQ369" s="131">
        <f t="shared" si="131"/>
        <v>0</v>
      </c>
      <c r="AR369" s="131">
        <f t="shared" si="132"/>
        <v>0</v>
      </c>
      <c r="AS369" s="136">
        <f t="shared" si="133"/>
        <v>0</v>
      </c>
      <c r="AT369" s="133">
        <f t="shared" si="134"/>
        <v>0</v>
      </c>
      <c r="AU369" s="131">
        <f t="shared" si="135"/>
        <v>0</v>
      </c>
      <c r="AV369" s="131">
        <f t="shared" si="136"/>
        <v>0</v>
      </c>
      <c r="AW369" s="131">
        <f t="shared" si="137"/>
        <v>0</v>
      </c>
      <c r="AX369" s="136">
        <f t="shared" si="138"/>
        <v>0</v>
      </c>
      <c r="AY369" s="133">
        <f t="shared" si="139"/>
        <v>0</v>
      </c>
      <c r="AZ369" s="131">
        <f t="shared" si="140"/>
        <v>0</v>
      </c>
      <c r="BA369" s="131">
        <f t="shared" si="141"/>
        <v>0</v>
      </c>
      <c r="BB369" s="131">
        <f t="shared" si="142"/>
        <v>0</v>
      </c>
      <c r="BC369" s="132">
        <f t="shared" si="143"/>
        <v>0</v>
      </c>
    </row>
    <row r="370" spans="1:55" x14ac:dyDescent="0.25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30">
        <v>0</v>
      </c>
      <c r="G370" s="131">
        <v>0</v>
      </c>
      <c r="H370" s="131">
        <v>0</v>
      </c>
      <c r="I370" s="132">
        <v>0</v>
      </c>
      <c r="J370" s="149"/>
      <c r="K370" s="133">
        <v>0</v>
      </c>
      <c r="L370" s="131">
        <v>0</v>
      </c>
      <c r="M370" s="131">
        <v>0</v>
      </c>
      <c r="N370" s="132">
        <v>0</v>
      </c>
      <c r="O370" s="149"/>
      <c r="P370" s="133">
        <v>0</v>
      </c>
      <c r="Q370" s="131">
        <v>0</v>
      </c>
      <c r="R370" s="131">
        <v>0</v>
      </c>
      <c r="S370" s="132">
        <v>0</v>
      </c>
      <c r="T370" s="149"/>
      <c r="U370" s="133">
        <v>0</v>
      </c>
      <c r="V370" s="131">
        <v>0</v>
      </c>
      <c r="W370" s="131">
        <v>0</v>
      </c>
      <c r="X370" s="132">
        <v>0</v>
      </c>
      <c r="Y370" s="149"/>
      <c r="Z370" s="133">
        <v>0</v>
      </c>
      <c r="AA370" s="131">
        <v>0</v>
      </c>
      <c r="AB370" s="131">
        <v>0</v>
      </c>
      <c r="AC370" s="132">
        <v>0</v>
      </c>
      <c r="AD370" s="149"/>
      <c r="AE370" s="153">
        <f t="shared" si="120"/>
        <v>0</v>
      </c>
      <c r="AF370" s="134">
        <f t="shared" si="121"/>
        <v>0</v>
      </c>
      <c r="AG370" s="135">
        <f t="shared" si="122"/>
        <v>0</v>
      </c>
      <c r="AH370" s="167">
        <f t="shared" si="123"/>
        <v>0</v>
      </c>
      <c r="AI370" s="149"/>
      <c r="AJ370" s="133">
        <f t="shared" si="124"/>
        <v>0</v>
      </c>
      <c r="AK370" s="131">
        <f t="shared" si="125"/>
        <v>0</v>
      </c>
      <c r="AL370" s="131">
        <f t="shared" si="126"/>
        <v>0</v>
      </c>
      <c r="AM370" s="131">
        <f t="shared" si="127"/>
        <v>0</v>
      </c>
      <c r="AN370" s="136">
        <f t="shared" si="128"/>
        <v>0</v>
      </c>
      <c r="AO370" s="133">
        <f t="shared" si="129"/>
        <v>0</v>
      </c>
      <c r="AP370" s="131">
        <f t="shared" si="130"/>
        <v>0</v>
      </c>
      <c r="AQ370" s="131">
        <f t="shared" si="131"/>
        <v>0</v>
      </c>
      <c r="AR370" s="131">
        <f t="shared" si="132"/>
        <v>0</v>
      </c>
      <c r="AS370" s="136">
        <f t="shared" si="133"/>
        <v>0</v>
      </c>
      <c r="AT370" s="133">
        <f t="shared" si="134"/>
        <v>0</v>
      </c>
      <c r="AU370" s="131">
        <f t="shared" si="135"/>
        <v>0</v>
      </c>
      <c r="AV370" s="131">
        <f t="shared" si="136"/>
        <v>0</v>
      </c>
      <c r="AW370" s="131">
        <f t="shared" si="137"/>
        <v>0</v>
      </c>
      <c r="AX370" s="136">
        <f t="shared" si="138"/>
        <v>0</v>
      </c>
      <c r="AY370" s="133">
        <f t="shared" si="139"/>
        <v>0</v>
      </c>
      <c r="AZ370" s="131">
        <f t="shared" si="140"/>
        <v>0</v>
      </c>
      <c r="BA370" s="131">
        <f t="shared" si="141"/>
        <v>0</v>
      </c>
      <c r="BB370" s="131">
        <f t="shared" si="142"/>
        <v>0</v>
      </c>
      <c r="BC370" s="132">
        <f t="shared" si="143"/>
        <v>0</v>
      </c>
    </row>
    <row r="371" spans="1:55" x14ac:dyDescent="0.25">
      <c r="A371" s="138" t="s">
        <v>1065</v>
      </c>
      <c r="B371" s="131" t="s">
        <v>41</v>
      </c>
      <c r="C371" s="131" t="s">
        <v>2067</v>
      </c>
      <c r="D371" s="131" t="s">
        <v>2057</v>
      </c>
      <c r="E371" s="132" t="s">
        <v>1311</v>
      </c>
      <c r="F371" s="130">
        <v>0</v>
      </c>
      <c r="G371" s="131">
        <v>0</v>
      </c>
      <c r="H371" s="131">
        <v>0</v>
      </c>
      <c r="I371" s="132">
        <v>20</v>
      </c>
      <c r="J371" s="149"/>
      <c r="K371" s="133">
        <v>0</v>
      </c>
      <c r="L371" s="131">
        <v>0</v>
      </c>
      <c r="M371" s="131">
        <v>0</v>
      </c>
      <c r="N371" s="132">
        <v>0</v>
      </c>
      <c r="O371" s="149"/>
      <c r="P371" s="133">
        <v>1</v>
      </c>
      <c r="Q371" s="131">
        <v>0</v>
      </c>
      <c r="R371" s="131">
        <v>2.4</v>
      </c>
      <c r="S371" s="132">
        <v>275</v>
      </c>
      <c r="T371" s="149"/>
      <c r="U371" s="133">
        <v>0</v>
      </c>
      <c r="V371" s="131">
        <v>0</v>
      </c>
      <c r="W371" s="131">
        <v>0</v>
      </c>
      <c r="X371" s="132">
        <v>20</v>
      </c>
      <c r="Y371" s="149"/>
      <c r="Z371" s="133">
        <v>0</v>
      </c>
      <c r="AA371" s="131">
        <v>0</v>
      </c>
      <c r="AB371" s="131">
        <v>0</v>
      </c>
      <c r="AC371" s="132">
        <v>0</v>
      </c>
      <c r="AD371" s="149"/>
      <c r="AE371" s="153">
        <f t="shared" si="120"/>
        <v>1</v>
      </c>
      <c r="AF371" s="134">
        <f t="shared" si="121"/>
        <v>0</v>
      </c>
      <c r="AG371" s="135">
        <f t="shared" si="122"/>
        <v>2.4</v>
      </c>
      <c r="AH371" s="167">
        <f t="shared" si="123"/>
        <v>315</v>
      </c>
      <c r="AI371" s="149"/>
      <c r="AJ371" s="133">
        <f t="shared" si="124"/>
        <v>20</v>
      </c>
      <c r="AK371" s="131">
        <f t="shared" si="125"/>
        <v>0</v>
      </c>
      <c r="AL371" s="131">
        <f t="shared" si="126"/>
        <v>275</v>
      </c>
      <c r="AM371" s="131">
        <f t="shared" si="127"/>
        <v>20</v>
      </c>
      <c r="AN371" s="136">
        <f t="shared" si="128"/>
        <v>0</v>
      </c>
      <c r="AO371" s="133">
        <f t="shared" si="129"/>
        <v>0</v>
      </c>
      <c r="AP371" s="131">
        <f t="shared" si="130"/>
        <v>0</v>
      </c>
      <c r="AQ371" s="131">
        <f t="shared" si="131"/>
        <v>1</v>
      </c>
      <c r="AR371" s="131">
        <f t="shared" si="132"/>
        <v>0</v>
      </c>
      <c r="AS371" s="136">
        <f t="shared" si="133"/>
        <v>0</v>
      </c>
      <c r="AT371" s="133">
        <f t="shared" si="134"/>
        <v>0</v>
      </c>
      <c r="AU371" s="131">
        <f t="shared" si="135"/>
        <v>0</v>
      </c>
      <c r="AV371" s="131">
        <f t="shared" si="136"/>
        <v>0</v>
      </c>
      <c r="AW371" s="131">
        <f t="shared" si="137"/>
        <v>0</v>
      </c>
      <c r="AX371" s="136">
        <f t="shared" si="138"/>
        <v>0</v>
      </c>
      <c r="AY371" s="133">
        <f t="shared" si="139"/>
        <v>0</v>
      </c>
      <c r="AZ371" s="131">
        <f t="shared" si="140"/>
        <v>0</v>
      </c>
      <c r="BA371" s="131">
        <f t="shared" si="141"/>
        <v>2.4</v>
      </c>
      <c r="BB371" s="131">
        <f t="shared" si="142"/>
        <v>0</v>
      </c>
      <c r="BC371" s="132">
        <f t="shared" si="143"/>
        <v>0</v>
      </c>
    </row>
    <row r="372" spans="1:55" x14ac:dyDescent="0.25">
      <c r="A372" s="138" t="s">
        <v>855</v>
      </c>
      <c r="B372" s="131" t="s">
        <v>1030</v>
      </c>
      <c r="C372" s="131" t="s">
        <v>234</v>
      </c>
      <c r="D372" s="131" t="s">
        <v>203</v>
      </c>
      <c r="E372" s="132" t="s">
        <v>1955</v>
      </c>
      <c r="F372" s="130">
        <v>0</v>
      </c>
      <c r="G372" s="131">
        <v>0</v>
      </c>
      <c r="H372" s="131">
        <v>0</v>
      </c>
      <c r="I372" s="132">
        <v>0</v>
      </c>
      <c r="J372" s="149"/>
      <c r="K372" s="133">
        <v>0</v>
      </c>
      <c r="L372" s="131">
        <v>0</v>
      </c>
      <c r="M372" s="131">
        <v>0</v>
      </c>
      <c r="N372" s="132">
        <v>0</v>
      </c>
      <c r="O372" s="149"/>
      <c r="P372" s="133">
        <v>0</v>
      </c>
      <c r="Q372" s="131">
        <v>0</v>
      </c>
      <c r="R372" s="131">
        <v>0</v>
      </c>
      <c r="S372" s="132">
        <v>0</v>
      </c>
      <c r="T372" s="149"/>
      <c r="U372" s="133">
        <v>0</v>
      </c>
      <c r="V372" s="131">
        <v>0</v>
      </c>
      <c r="W372" s="131">
        <v>0</v>
      </c>
      <c r="X372" s="132">
        <v>0</v>
      </c>
      <c r="Y372" s="149"/>
      <c r="Z372" s="133">
        <v>0</v>
      </c>
      <c r="AA372" s="131">
        <v>0</v>
      </c>
      <c r="AB372" s="131">
        <v>0</v>
      </c>
      <c r="AC372" s="132">
        <v>0</v>
      </c>
      <c r="AD372" s="149"/>
      <c r="AE372" s="153">
        <f t="shared" si="120"/>
        <v>0</v>
      </c>
      <c r="AF372" s="134">
        <f t="shared" si="121"/>
        <v>0</v>
      </c>
      <c r="AG372" s="135">
        <f t="shared" si="122"/>
        <v>0</v>
      </c>
      <c r="AH372" s="167">
        <f t="shared" si="123"/>
        <v>0</v>
      </c>
      <c r="AI372" s="149"/>
      <c r="AJ372" s="133">
        <f t="shared" si="124"/>
        <v>0</v>
      </c>
      <c r="AK372" s="131">
        <f t="shared" si="125"/>
        <v>0</v>
      </c>
      <c r="AL372" s="131">
        <f t="shared" si="126"/>
        <v>0</v>
      </c>
      <c r="AM372" s="131">
        <f t="shared" si="127"/>
        <v>0</v>
      </c>
      <c r="AN372" s="136">
        <f t="shared" si="128"/>
        <v>0</v>
      </c>
      <c r="AO372" s="133">
        <f t="shared" si="129"/>
        <v>0</v>
      </c>
      <c r="AP372" s="131">
        <f t="shared" si="130"/>
        <v>0</v>
      </c>
      <c r="AQ372" s="131">
        <f t="shared" si="131"/>
        <v>0</v>
      </c>
      <c r="AR372" s="131">
        <f t="shared" si="132"/>
        <v>0</v>
      </c>
      <c r="AS372" s="136">
        <f t="shared" si="133"/>
        <v>0</v>
      </c>
      <c r="AT372" s="133">
        <f t="shared" si="134"/>
        <v>0</v>
      </c>
      <c r="AU372" s="131">
        <f t="shared" si="135"/>
        <v>0</v>
      </c>
      <c r="AV372" s="131">
        <f t="shared" si="136"/>
        <v>0</v>
      </c>
      <c r="AW372" s="131">
        <f t="shared" si="137"/>
        <v>0</v>
      </c>
      <c r="AX372" s="136">
        <f t="shared" si="138"/>
        <v>0</v>
      </c>
      <c r="AY372" s="133">
        <f t="shared" si="139"/>
        <v>0</v>
      </c>
      <c r="AZ372" s="131">
        <f t="shared" si="140"/>
        <v>0</v>
      </c>
      <c r="BA372" s="131">
        <f t="shared" si="141"/>
        <v>0</v>
      </c>
      <c r="BB372" s="131">
        <f t="shared" si="142"/>
        <v>0</v>
      </c>
      <c r="BC372" s="132">
        <f t="shared" si="143"/>
        <v>0</v>
      </c>
    </row>
    <row r="373" spans="1:55" x14ac:dyDescent="0.25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30">
        <v>0</v>
      </c>
      <c r="G373" s="131">
        <v>3</v>
      </c>
      <c r="H373" s="131">
        <v>30.4</v>
      </c>
      <c r="I373" s="132">
        <v>277</v>
      </c>
      <c r="J373" s="149"/>
      <c r="K373" s="133">
        <v>0</v>
      </c>
      <c r="L373" s="131">
        <v>0</v>
      </c>
      <c r="M373" s="131">
        <v>0</v>
      </c>
      <c r="N373" s="132">
        <v>0</v>
      </c>
      <c r="O373" s="149"/>
      <c r="P373" s="133">
        <v>0</v>
      </c>
      <c r="Q373" s="131">
        <v>0</v>
      </c>
      <c r="R373" s="131">
        <v>0</v>
      </c>
      <c r="S373" s="132">
        <v>0</v>
      </c>
      <c r="T373" s="149"/>
      <c r="U373" s="133">
        <v>0</v>
      </c>
      <c r="V373" s="131">
        <v>0</v>
      </c>
      <c r="W373" s="131">
        <v>0</v>
      </c>
      <c r="X373" s="132">
        <v>0</v>
      </c>
      <c r="Y373" s="149"/>
      <c r="Z373" s="133">
        <v>0</v>
      </c>
      <c r="AA373" s="131">
        <v>0</v>
      </c>
      <c r="AB373" s="131">
        <v>0</v>
      </c>
      <c r="AC373" s="132">
        <v>0</v>
      </c>
      <c r="AD373" s="149"/>
      <c r="AE373" s="153">
        <f t="shared" si="120"/>
        <v>0</v>
      </c>
      <c r="AF373" s="134">
        <f t="shared" si="121"/>
        <v>3</v>
      </c>
      <c r="AG373" s="135">
        <f t="shared" si="122"/>
        <v>30.4</v>
      </c>
      <c r="AH373" s="167">
        <f t="shared" si="123"/>
        <v>277</v>
      </c>
      <c r="AI373" s="149"/>
      <c r="AJ373" s="133">
        <f t="shared" si="124"/>
        <v>277</v>
      </c>
      <c r="AK373" s="131">
        <f t="shared" si="125"/>
        <v>0</v>
      </c>
      <c r="AL373" s="131">
        <f t="shared" si="126"/>
        <v>0</v>
      </c>
      <c r="AM373" s="131">
        <f t="shared" si="127"/>
        <v>0</v>
      </c>
      <c r="AN373" s="136">
        <f t="shared" si="128"/>
        <v>0</v>
      </c>
      <c r="AO373" s="133">
        <f t="shared" si="129"/>
        <v>0</v>
      </c>
      <c r="AP373" s="131">
        <f t="shared" si="130"/>
        <v>0</v>
      </c>
      <c r="AQ373" s="131">
        <f t="shared" si="131"/>
        <v>0</v>
      </c>
      <c r="AR373" s="131">
        <f t="shared" si="132"/>
        <v>0</v>
      </c>
      <c r="AS373" s="136">
        <f t="shared" si="133"/>
        <v>0</v>
      </c>
      <c r="AT373" s="133">
        <f t="shared" si="134"/>
        <v>3</v>
      </c>
      <c r="AU373" s="131">
        <f t="shared" si="135"/>
        <v>0</v>
      </c>
      <c r="AV373" s="131">
        <f t="shared" si="136"/>
        <v>0</v>
      </c>
      <c r="AW373" s="131">
        <f t="shared" si="137"/>
        <v>0</v>
      </c>
      <c r="AX373" s="136">
        <f t="shared" si="138"/>
        <v>0</v>
      </c>
      <c r="AY373" s="133">
        <f t="shared" si="139"/>
        <v>30.4</v>
      </c>
      <c r="AZ373" s="131">
        <f t="shared" si="140"/>
        <v>0</v>
      </c>
      <c r="BA373" s="131">
        <f t="shared" si="141"/>
        <v>0</v>
      </c>
      <c r="BB373" s="131">
        <f t="shared" si="142"/>
        <v>0</v>
      </c>
      <c r="BC373" s="132">
        <f t="shared" si="143"/>
        <v>0</v>
      </c>
    </row>
    <row r="374" spans="1:55" x14ac:dyDescent="0.25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30">
        <v>0</v>
      </c>
      <c r="G374" s="131">
        <v>0</v>
      </c>
      <c r="H374" s="131">
        <v>0</v>
      </c>
      <c r="I374" s="132">
        <v>0</v>
      </c>
      <c r="J374" s="149"/>
      <c r="K374" s="133">
        <v>0</v>
      </c>
      <c r="L374" s="131">
        <v>0</v>
      </c>
      <c r="M374" s="131">
        <v>0</v>
      </c>
      <c r="N374" s="132">
        <v>0</v>
      </c>
      <c r="O374" s="149"/>
      <c r="P374" s="133">
        <v>0</v>
      </c>
      <c r="Q374" s="131">
        <v>0</v>
      </c>
      <c r="R374" s="131">
        <v>0</v>
      </c>
      <c r="S374" s="132">
        <v>0</v>
      </c>
      <c r="T374" s="149"/>
      <c r="U374" s="133">
        <v>0</v>
      </c>
      <c r="V374" s="131">
        <v>0</v>
      </c>
      <c r="W374" s="131">
        <v>0</v>
      </c>
      <c r="X374" s="132">
        <v>0</v>
      </c>
      <c r="Y374" s="149"/>
      <c r="Z374" s="133">
        <v>0</v>
      </c>
      <c r="AA374" s="131">
        <v>0</v>
      </c>
      <c r="AB374" s="131">
        <v>0</v>
      </c>
      <c r="AC374" s="132">
        <v>0</v>
      </c>
      <c r="AD374" s="149"/>
      <c r="AE374" s="153">
        <f t="shared" si="120"/>
        <v>0</v>
      </c>
      <c r="AF374" s="134">
        <f t="shared" si="121"/>
        <v>0</v>
      </c>
      <c r="AG374" s="135">
        <f t="shared" si="122"/>
        <v>0</v>
      </c>
      <c r="AH374" s="167">
        <f t="shared" si="123"/>
        <v>0</v>
      </c>
      <c r="AI374" s="149"/>
      <c r="AJ374" s="133">
        <f t="shared" si="124"/>
        <v>0</v>
      </c>
      <c r="AK374" s="131">
        <f t="shared" si="125"/>
        <v>0</v>
      </c>
      <c r="AL374" s="131">
        <f t="shared" si="126"/>
        <v>0</v>
      </c>
      <c r="AM374" s="131">
        <f t="shared" si="127"/>
        <v>0</v>
      </c>
      <c r="AN374" s="136">
        <f t="shared" si="128"/>
        <v>0</v>
      </c>
      <c r="AO374" s="133">
        <f t="shared" si="129"/>
        <v>0</v>
      </c>
      <c r="AP374" s="131">
        <f t="shared" si="130"/>
        <v>0</v>
      </c>
      <c r="AQ374" s="131">
        <f t="shared" si="131"/>
        <v>0</v>
      </c>
      <c r="AR374" s="131">
        <f t="shared" si="132"/>
        <v>0</v>
      </c>
      <c r="AS374" s="136">
        <f t="shared" si="133"/>
        <v>0</v>
      </c>
      <c r="AT374" s="133">
        <f t="shared" si="134"/>
        <v>0</v>
      </c>
      <c r="AU374" s="131">
        <f t="shared" si="135"/>
        <v>0</v>
      </c>
      <c r="AV374" s="131">
        <f t="shared" si="136"/>
        <v>0</v>
      </c>
      <c r="AW374" s="131">
        <f t="shared" si="137"/>
        <v>0</v>
      </c>
      <c r="AX374" s="136">
        <f t="shared" si="138"/>
        <v>0</v>
      </c>
      <c r="AY374" s="133">
        <f t="shared" si="139"/>
        <v>0</v>
      </c>
      <c r="AZ374" s="131">
        <f t="shared" si="140"/>
        <v>0</v>
      </c>
      <c r="BA374" s="131">
        <f t="shared" si="141"/>
        <v>0</v>
      </c>
      <c r="BB374" s="131">
        <f t="shared" si="142"/>
        <v>0</v>
      </c>
      <c r="BC374" s="132">
        <f t="shared" si="143"/>
        <v>0</v>
      </c>
    </row>
    <row r="375" spans="1:55" x14ac:dyDescent="0.25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30">
        <v>0</v>
      </c>
      <c r="G375" s="131">
        <v>0</v>
      </c>
      <c r="H375" s="131">
        <v>0</v>
      </c>
      <c r="I375" s="132">
        <v>0</v>
      </c>
      <c r="J375" s="149"/>
      <c r="K375" s="133">
        <v>0</v>
      </c>
      <c r="L375" s="131">
        <v>0</v>
      </c>
      <c r="M375" s="131">
        <v>0</v>
      </c>
      <c r="N375" s="132">
        <v>0</v>
      </c>
      <c r="O375" s="149"/>
      <c r="P375" s="133">
        <v>0</v>
      </c>
      <c r="Q375" s="131">
        <v>0</v>
      </c>
      <c r="R375" s="131">
        <v>0</v>
      </c>
      <c r="S375" s="132">
        <v>0</v>
      </c>
      <c r="T375" s="149"/>
      <c r="U375" s="133">
        <v>0</v>
      </c>
      <c r="V375" s="131">
        <v>0</v>
      </c>
      <c r="W375" s="131">
        <v>0</v>
      </c>
      <c r="X375" s="132">
        <v>0</v>
      </c>
      <c r="Y375" s="149"/>
      <c r="Z375" s="133">
        <v>0</v>
      </c>
      <c r="AA375" s="131">
        <v>0</v>
      </c>
      <c r="AB375" s="131">
        <v>0</v>
      </c>
      <c r="AC375" s="132">
        <v>0</v>
      </c>
      <c r="AD375" s="149"/>
      <c r="AE375" s="153">
        <f t="shared" si="120"/>
        <v>0</v>
      </c>
      <c r="AF375" s="134">
        <f t="shared" si="121"/>
        <v>0</v>
      </c>
      <c r="AG375" s="135">
        <f t="shared" si="122"/>
        <v>0</v>
      </c>
      <c r="AH375" s="167">
        <f t="shared" si="123"/>
        <v>0</v>
      </c>
      <c r="AI375" s="149"/>
      <c r="AJ375" s="133">
        <f t="shared" si="124"/>
        <v>0</v>
      </c>
      <c r="AK375" s="131">
        <f t="shared" si="125"/>
        <v>0</v>
      </c>
      <c r="AL375" s="131">
        <f t="shared" si="126"/>
        <v>0</v>
      </c>
      <c r="AM375" s="131">
        <f t="shared" si="127"/>
        <v>0</v>
      </c>
      <c r="AN375" s="136">
        <f t="shared" si="128"/>
        <v>0</v>
      </c>
      <c r="AO375" s="133">
        <f t="shared" si="129"/>
        <v>0</v>
      </c>
      <c r="AP375" s="131">
        <f t="shared" si="130"/>
        <v>0</v>
      </c>
      <c r="AQ375" s="131">
        <f t="shared" si="131"/>
        <v>0</v>
      </c>
      <c r="AR375" s="131">
        <f t="shared" si="132"/>
        <v>0</v>
      </c>
      <c r="AS375" s="136">
        <f t="shared" si="133"/>
        <v>0</v>
      </c>
      <c r="AT375" s="133">
        <f t="shared" si="134"/>
        <v>0</v>
      </c>
      <c r="AU375" s="131">
        <f t="shared" si="135"/>
        <v>0</v>
      </c>
      <c r="AV375" s="131">
        <f t="shared" si="136"/>
        <v>0</v>
      </c>
      <c r="AW375" s="131">
        <f t="shared" si="137"/>
        <v>0</v>
      </c>
      <c r="AX375" s="136">
        <f t="shared" si="138"/>
        <v>0</v>
      </c>
      <c r="AY375" s="133">
        <f t="shared" si="139"/>
        <v>0</v>
      </c>
      <c r="AZ375" s="131">
        <f t="shared" si="140"/>
        <v>0</v>
      </c>
      <c r="BA375" s="131">
        <f t="shared" si="141"/>
        <v>0</v>
      </c>
      <c r="BB375" s="131">
        <f t="shared" si="142"/>
        <v>0</v>
      </c>
      <c r="BC375" s="132">
        <f t="shared" si="143"/>
        <v>0</v>
      </c>
    </row>
    <row r="376" spans="1:55" x14ac:dyDescent="0.25">
      <c r="A376" s="138" t="s">
        <v>859</v>
      </c>
      <c r="B376" s="131" t="s">
        <v>1028</v>
      </c>
      <c r="C376" s="131" t="s">
        <v>189</v>
      </c>
      <c r="D376" s="131" t="s">
        <v>380</v>
      </c>
      <c r="E376" s="132" t="s">
        <v>1955</v>
      </c>
      <c r="F376" s="130">
        <v>0</v>
      </c>
      <c r="G376" s="131">
        <v>0</v>
      </c>
      <c r="H376" s="131">
        <v>0</v>
      </c>
      <c r="I376" s="132">
        <v>0</v>
      </c>
      <c r="J376" s="149"/>
      <c r="K376" s="133">
        <v>0</v>
      </c>
      <c r="L376" s="131">
        <v>0</v>
      </c>
      <c r="M376" s="131">
        <v>0</v>
      </c>
      <c r="N376" s="132">
        <v>0</v>
      </c>
      <c r="O376" s="149"/>
      <c r="P376" s="133">
        <v>0</v>
      </c>
      <c r="Q376" s="131">
        <v>0</v>
      </c>
      <c r="R376" s="131">
        <v>0</v>
      </c>
      <c r="S376" s="132">
        <v>0</v>
      </c>
      <c r="T376" s="149"/>
      <c r="U376" s="133">
        <v>0</v>
      </c>
      <c r="V376" s="131">
        <v>0</v>
      </c>
      <c r="W376" s="131">
        <v>0</v>
      </c>
      <c r="X376" s="132">
        <v>0</v>
      </c>
      <c r="Y376" s="149"/>
      <c r="Z376" s="133">
        <v>0</v>
      </c>
      <c r="AA376" s="131">
        <v>0</v>
      </c>
      <c r="AB376" s="131">
        <v>0</v>
      </c>
      <c r="AC376" s="132">
        <v>0</v>
      </c>
      <c r="AD376" s="149"/>
      <c r="AE376" s="153">
        <f t="shared" si="120"/>
        <v>0</v>
      </c>
      <c r="AF376" s="134">
        <f t="shared" si="121"/>
        <v>0</v>
      </c>
      <c r="AG376" s="135">
        <f t="shared" si="122"/>
        <v>0</v>
      </c>
      <c r="AH376" s="167">
        <f t="shared" si="123"/>
        <v>0</v>
      </c>
      <c r="AI376" s="149"/>
      <c r="AJ376" s="133">
        <f t="shared" si="124"/>
        <v>0</v>
      </c>
      <c r="AK376" s="131">
        <f t="shared" si="125"/>
        <v>0</v>
      </c>
      <c r="AL376" s="131">
        <f t="shared" si="126"/>
        <v>0</v>
      </c>
      <c r="AM376" s="131">
        <f t="shared" si="127"/>
        <v>0</v>
      </c>
      <c r="AN376" s="136">
        <f t="shared" si="128"/>
        <v>0</v>
      </c>
      <c r="AO376" s="133">
        <f t="shared" si="129"/>
        <v>0</v>
      </c>
      <c r="AP376" s="131">
        <f t="shared" si="130"/>
        <v>0</v>
      </c>
      <c r="AQ376" s="131">
        <f t="shared" si="131"/>
        <v>0</v>
      </c>
      <c r="AR376" s="131">
        <f t="shared" si="132"/>
        <v>0</v>
      </c>
      <c r="AS376" s="136">
        <f t="shared" si="133"/>
        <v>0</v>
      </c>
      <c r="AT376" s="133">
        <f t="shared" si="134"/>
        <v>0</v>
      </c>
      <c r="AU376" s="131">
        <f t="shared" si="135"/>
        <v>0</v>
      </c>
      <c r="AV376" s="131">
        <f t="shared" si="136"/>
        <v>0</v>
      </c>
      <c r="AW376" s="131">
        <f t="shared" si="137"/>
        <v>0</v>
      </c>
      <c r="AX376" s="136">
        <f t="shared" si="138"/>
        <v>0</v>
      </c>
      <c r="AY376" s="133">
        <f t="shared" si="139"/>
        <v>0</v>
      </c>
      <c r="AZ376" s="131">
        <f t="shared" si="140"/>
        <v>0</v>
      </c>
      <c r="BA376" s="131">
        <f t="shared" si="141"/>
        <v>0</v>
      </c>
      <c r="BB376" s="131">
        <f t="shared" si="142"/>
        <v>0</v>
      </c>
      <c r="BC376" s="132">
        <f t="shared" si="143"/>
        <v>0</v>
      </c>
    </row>
    <row r="377" spans="1:55" x14ac:dyDescent="0.25">
      <c r="A377" s="138" t="s">
        <v>860</v>
      </c>
      <c r="B377" s="131" t="s">
        <v>43</v>
      </c>
      <c r="C377" s="131" t="s">
        <v>2068</v>
      </c>
      <c r="D377" s="131" t="s">
        <v>2069</v>
      </c>
      <c r="E377" s="132" t="s">
        <v>1313</v>
      </c>
      <c r="F377" s="130">
        <v>0</v>
      </c>
      <c r="G377" s="131">
        <v>0</v>
      </c>
      <c r="H377" s="131">
        <v>0</v>
      </c>
      <c r="I377" s="132">
        <v>20</v>
      </c>
      <c r="J377" s="149"/>
      <c r="K377" s="133">
        <v>0</v>
      </c>
      <c r="L377" s="131">
        <v>0</v>
      </c>
      <c r="M377" s="131">
        <v>0</v>
      </c>
      <c r="N377" s="132">
        <v>0</v>
      </c>
      <c r="O377" s="149"/>
      <c r="P377" s="133">
        <v>0</v>
      </c>
      <c r="Q377" s="131">
        <v>0</v>
      </c>
      <c r="R377" s="131">
        <v>0</v>
      </c>
      <c r="S377" s="132">
        <v>0</v>
      </c>
      <c r="T377" s="149"/>
      <c r="U377" s="133">
        <v>0</v>
      </c>
      <c r="V377" s="131">
        <v>0</v>
      </c>
      <c r="W377" s="131">
        <v>0</v>
      </c>
      <c r="X377" s="132">
        <v>0</v>
      </c>
      <c r="Y377" s="149"/>
      <c r="Z377" s="133">
        <v>0</v>
      </c>
      <c r="AA377" s="131">
        <v>0</v>
      </c>
      <c r="AB377" s="131">
        <v>0</v>
      </c>
      <c r="AC377" s="132">
        <v>0</v>
      </c>
      <c r="AD377" s="149"/>
      <c r="AE377" s="153">
        <f t="shared" si="120"/>
        <v>0</v>
      </c>
      <c r="AF377" s="134">
        <f t="shared" si="121"/>
        <v>0</v>
      </c>
      <c r="AG377" s="135">
        <f t="shared" si="122"/>
        <v>0</v>
      </c>
      <c r="AH377" s="167">
        <f t="shared" si="123"/>
        <v>20</v>
      </c>
      <c r="AI377" s="149"/>
      <c r="AJ377" s="133">
        <f t="shared" si="124"/>
        <v>20</v>
      </c>
      <c r="AK377" s="131">
        <f t="shared" si="125"/>
        <v>0</v>
      </c>
      <c r="AL377" s="131">
        <f t="shared" si="126"/>
        <v>0</v>
      </c>
      <c r="AM377" s="131">
        <f t="shared" si="127"/>
        <v>0</v>
      </c>
      <c r="AN377" s="136">
        <f t="shared" si="128"/>
        <v>0</v>
      </c>
      <c r="AO377" s="133">
        <f t="shared" si="129"/>
        <v>0</v>
      </c>
      <c r="AP377" s="131">
        <f t="shared" si="130"/>
        <v>0</v>
      </c>
      <c r="AQ377" s="131">
        <f t="shared" si="131"/>
        <v>0</v>
      </c>
      <c r="AR377" s="131">
        <f t="shared" si="132"/>
        <v>0</v>
      </c>
      <c r="AS377" s="136">
        <f t="shared" si="133"/>
        <v>0</v>
      </c>
      <c r="AT377" s="133">
        <f t="shared" si="134"/>
        <v>0</v>
      </c>
      <c r="AU377" s="131">
        <f t="shared" si="135"/>
        <v>0</v>
      </c>
      <c r="AV377" s="131">
        <f t="shared" si="136"/>
        <v>0</v>
      </c>
      <c r="AW377" s="131">
        <f t="shared" si="137"/>
        <v>0</v>
      </c>
      <c r="AX377" s="136">
        <f t="shared" si="138"/>
        <v>0</v>
      </c>
      <c r="AY377" s="133">
        <f t="shared" si="139"/>
        <v>0</v>
      </c>
      <c r="AZ377" s="131">
        <f t="shared" si="140"/>
        <v>0</v>
      </c>
      <c r="BA377" s="131">
        <f t="shared" si="141"/>
        <v>0</v>
      </c>
      <c r="BB377" s="131">
        <f t="shared" si="142"/>
        <v>0</v>
      </c>
      <c r="BC377" s="132">
        <f t="shared" si="143"/>
        <v>0</v>
      </c>
    </row>
    <row r="378" spans="1:55" x14ac:dyDescent="0.25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30">
        <v>0</v>
      </c>
      <c r="G378" s="131">
        <v>0</v>
      </c>
      <c r="H378" s="131">
        <v>0</v>
      </c>
      <c r="I378" s="132">
        <v>0</v>
      </c>
      <c r="J378" s="149"/>
      <c r="K378" s="133">
        <v>0</v>
      </c>
      <c r="L378" s="131">
        <v>0</v>
      </c>
      <c r="M378" s="131">
        <v>0</v>
      </c>
      <c r="N378" s="132">
        <v>0</v>
      </c>
      <c r="O378" s="149"/>
      <c r="P378" s="133">
        <v>0</v>
      </c>
      <c r="Q378" s="131">
        <v>0</v>
      </c>
      <c r="R378" s="131">
        <v>0</v>
      </c>
      <c r="S378" s="132">
        <v>0</v>
      </c>
      <c r="T378" s="149"/>
      <c r="U378" s="133">
        <v>0</v>
      </c>
      <c r="V378" s="131">
        <v>0</v>
      </c>
      <c r="W378" s="131">
        <v>0</v>
      </c>
      <c r="X378" s="132">
        <v>0</v>
      </c>
      <c r="Y378" s="149"/>
      <c r="Z378" s="133">
        <v>0</v>
      </c>
      <c r="AA378" s="131">
        <v>0</v>
      </c>
      <c r="AB378" s="131">
        <v>0</v>
      </c>
      <c r="AC378" s="132">
        <v>0</v>
      </c>
      <c r="AD378" s="149"/>
      <c r="AE378" s="153">
        <f t="shared" si="120"/>
        <v>0</v>
      </c>
      <c r="AF378" s="134">
        <f t="shared" si="121"/>
        <v>0</v>
      </c>
      <c r="AG378" s="135">
        <f t="shared" si="122"/>
        <v>0</v>
      </c>
      <c r="AH378" s="167">
        <f t="shared" si="123"/>
        <v>0</v>
      </c>
      <c r="AI378" s="149"/>
      <c r="AJ378" s="133">
        <f t="shared" si="124"/>
        <v>0</v>
      </c>
      <c r="AK378" s="131">
        <f t="shared" si="125"/>
        <v>0</v>
      </c>
      <c r="AL378" s="131">
        <f t="shared" si="126"/>
        <v>0</v>
      </c>
      <c r="AM378" s="131">
        <f t="shared" si="127"/>
        <v>0</v>
      </c>
      <c r="AN378" s="136">
        <f t="shared" si="128"/>
        <v>0</v>
      </c>
      <c r="AO378" s="133">
        <f t="shared" si="129"/>
        <v>0</v>
      </c>
      <c r="AP378" s="131">
        <f t="shared" si="130"/>
        <v>0</v>
      </c>
      <c r="AQ378" s="131">
        <f t="shared" si="131"/>
        <v>0</v>
      </c>
      <c r="AR378" s="131">
        <f t="shared" si="132"/>
        <v>0</v>
      </c>
      <c r="AS378" s="136">
        <f t="shared" si="133"/>
        <v>0</v>
      </c>
      <c r="AT378" s="133">
        <f t="shared" si="134"/>
        <v>0</v>
      </c>
      <c r="AU378" s="131">
        <f t="shared" si="135"/>
        <v>0</v>
      </c>
      <c r="AV378" s="131">
        <f t="shared" si="136"/>
        <v>0</v>
      </c>
      <c r="AW378" s="131">
        <f t="shared" si="137"/>
        <v>0</v>
      </c>
      <c r="AX378" s="136">
        <f t="shared" si="138"/>
        <v>0</v>
      </c>
      <c r="AY378" s="133">
        <f t="shared" si="139"/>
        <v>0</v>
      </c>
      <c r="AZ378" s="131">
        <f t="shared" si="140"/>
        <v>0</v>
      </c>
      <c r="BA378" s="131">
        <f t="shared" si="141"/>
        <v>0</v>
      </c>
      <c r="BB378" s="131">
        <f t="shared" si="142"/>
        <v>0</v>
      </c>
      <c r="BC378" s="132">
        <f t="shared" si="143"/>
        <v>0</v>
      </c>
    </row>
    <row r="379" spans="1:55" x14ac:dyDescent="0.25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30">
        <v>0</v>
      </c>
      <c r="G379" s="131">
        <v>0</v>
      </c>
      <c r="H379" s="131">
        <v>0</v>
      </c>
      <c r="I379" s="132">
        <v>0</v>
      </c>
      <c r="J379" s="149"/>
      <c r="K379" s="133">
        <v>0</v>
      </c>
      <c r="L379" s="131">
        <v>0</v>
      </c>
      <c r="M379" s="131">
        <v>0</v>
      </c>
      <c r="N379" s="132">
        <v>0</v>
      </c>
      <c r="O379" s="149"/>
      <c r="P379" s="133">
        <v>0</v>
      </c>
      <c r="Q379" s="131">
        <v>0</v>
      </c>
      <c r="R379" s="131">
        <v>0</v>
      </c>
      <c r="S379" s="132">
        <v>0</v>
      </c>
      <c r="T379" s="149"/>
      <c r="U379" s="133">
        <v>0</v>
      </c>
      <c r="V379" s="131">
        <v>0</v>
      </c>
      <c r="W379" s="131">
        <v>0</v>
      </c>
      <c r="X379" s="132">
        <v>0</v>
      </c>
      <c r="Y379" s="149"/>
      <c r="Z379" s="133">
        <v>0</v>
      </c>
      <c r="AA379" s="131">
        <v>0</v>
      </c>
      <c r="AB379" s="131">
        <v>0</v>
      </c>
      <c r="AC379" s="132">
        <v>0</v>
      </c>
      <c r="AD379" s="149"/>
      <c r="AE379" s="153">
        <f t="shared" si="120"/>
        <v>0</v>
      </c>
      <c r="AF379" s="134">
        <f t="shared" si="121"/>
        <v>0</v>
      </c>
      <c r="AG379" s="135">
        <f t="shared" si="122"/>
        <v>0</v>
      </c>
      <c r="AH379" s="167">
        <f t="shared" si="123"/>
        <v>0</v>
      </c>
      <c r="AI379" s="149"/>
      <c r="AJ379" s="133">
        <f t="shared" si="124"/>
        <v>0</v>
      </c>
      <c r="AK379" s="131">
        <f t="shared" si="125"/>
        <v>0</v>
      </c>
      <c r="AL379" s="131">
        <f t="shared" si="126"/>
        <v>0</v>
      </c>
      <c r="AM379" s="131">
        <f t="shared" si="127"/>
        <v>0</v>
      </c>
      <c r="AN379" s="136">
        <f t="shared" si="128"/>
        <v>0</v>
      </c>
      <c r="AO379" s="133">
        <f t="shared" si="129"/>
        <v>0</v>
      </c>
      <c r="AP379" s="131">
        <f t="shared" si="130"/>
        <v>0</v>
      </c>
      <c r="AQ379" s="131">
        <f t="shared" si="131"/>
        <v>0</v>
      </c>
      <c r="AR379" s="131">
        <f t="shared" si="132"/>
        <v>0</v>
      </c>
      <c r="AS379" s="136">
        <f t="shared" si="133"/>
        <v>0</v>
      </c>
      <c r="AT379" s="133">
        <f t="shared" si="134"/>
        <v>0</v>
      </c>
      <c r="AU379" s="131">
        <f t="shared" si="135"/>
        <v>0</v>
      </c>
      <c r="AV379" s="131">
        <f t="shared" si="136"/>
        <v>0</v>
      </c>
      <c r="AW379" s="131">
        <f t="shared" si="137"/>
        <v>0</v>
      </c>
      <c r="AX379" s="136">
        <f t="shared" si="138"/>
        <v>0</v>
      </c>
      <c r="AY379" s="133">
        <f t="shared" si="139"/>
        <v>0</v>
      </c>
      <c r="AZ379" s="131">
        <f t="shared" si="140"/>
        <v>0</v>
      </c>
      <c r="BA379" s="131">
        <f t="shared" si="141"/>
        <v>0</v>
      </c>
      <c r="BB379" s="131">
        <f t="shared" si="142"/>
        <v>0</v>
      </c>
      <c r="BC379" s="132">
        <f t="shared" si="143"/>
        <v>0</v>
      </c>
    </row>
    <row r="380" spans="1:55" x14ac:dyDescent="0.25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30">
        <v>0</v>
      </c>
      <c r="G380" s="131">
        <v>0</v>
      </c>
      <c r="H380" s="131">
        <v>0</v>
      </c>
      <c r="I380" s="132">
        <v>0</v>
      </c>
      <c r="J380" s="149"/>
      <c r="K380" s="133">
        <v>0</v>
      </c>
      <c r="L380" s="131">
        <v>0</v>
      </c>
      <c r="M380" s="131">
        <v>0</v>
      </c>
      <c r="N380" s="132">
        <v>0</v>
      </c>
      <c r="O380" s="149"/>
      <c r="P380" s="133">
        <v>0</v>
      </c>
      <c r="Q380" s="131">
        <v>0</v>
      </c>
      <c r="R380" s="131">
        <v>0</v>
      </c>
      <c r="S380" s="132">
        <v>0</v>
      </c>
      <c r="T380" s="149"/>
      <c r="U380" s="133">
        <v>0</v>
      </c>
      <c r="V380" s="131">
        <v>0</v>
      </c>
      <c r="W380" s="131">
        <v>0</v>
      </c>
      <c r="X380" s="132">
        <v>0</v>
      </c>
      <c r="Y380" s="149"/>
      <c r="Z380" s="133">
        <v>0</v>
      </c>
      <c r="AA380" s="131">
        <v>0</v>
      </c>
      <c r="AB380" s="131">
        <v>0</v>
      </c>
      <c r="AC380" s="132">
        <v>0</v>
      </c>
      <c r="AD380" s="149"/>
      <c r="AE380" s="153">
        <f t="shared" si="120"/>
        <v>0</v>
      </c>
      <c r="AF380" s="134">
        <f t="shared" si="121"/>
        <v>0</v>
      </c>
      <c r="AG380" s="135">
        <f t="shared" si="122"/>
        <v>0</v>
      </c>
      <c r="AH380" s="167">
        <f t="shared" si="123"/>
        <v>0</v>
      </c>
      <c r="AI380" s="149"/>
      <c r="AJ380" s="133">
        <f t="shared" si="124"/>
        <v>0</v>
      </c>
      <c r="AK380" s="131">
        <f t="shared" si="125"/>
        <v>0</v>
      </c>
      <c r="AL380" s="131">
        <f t="shared" si="126"/>
        <v>0</v>
      </c>
      <c r="AM380" s="131">
        <f t="shared" si="127"/>
        <v>0</v>
      </c>
      <c r="AN380" s="136">
        <f t="shared" si="128"/>
        <v>0</v>
      </c>
      <c r="AO380" s="133">
        <f t="shared" si="129"/>
        <v>0</v>
      </c>
      <c r="AP380" s="131">
        <f t="shared" si="130"/>
        <v>0</v>
      </c>
      <c r="AQ380" s="131">
        <f t="shared" si="131"/>
        <v>0</v>
      </c>
      <c r="AR380" s="131">
        <f t="shared" si="132"/>
        <v>0</v>
      </c>
      <c r="AS380" s="136">
        <f t="shared" si="133"/>
        <v>0</v>
      </c>
      <c r="AT380" s="133">
        <f t="shared" si="134"/>
        <v>0</v>
      </c>
      <c r="AU380" s="131">
        <f t="shared" si="135"/>
        <v>0</v>
      </c>
      <c r="AV380" s="131">
        <f t="shared" si="136"/>
        <v>0</v>
      </c>
      <c r="AW380" s="131">
        <f t="shared" si="137"/>
        <v>0</v>
      </c>
      <c r="AX380" s="136">
        <f t="shared" si="138"/>
        <v>0</v>
      </c>
      <c r="AY380" s="133">
        <f t="shared" si="139"/>
        <v>0</v>
      </c>
      <c r="AZ380" s="131">
        <f t="shared" si="140"/>
        <v>0</v>
      </c>
      <c r="BA380" s="131">
        <f t="shared" si="141"/>
        <v>0</v>
      </c>
      <c r="BB380" s="131">
        <f t="shared" si="142"/>
        <v>0</v>
      </c>
      <c r="BC380" s="132">
        <f t="shared" si="143"/>
        <v>0</v>
      </c>
    </row>
    <row r="381" spans="1:55" x14ac:dyDescent="0.25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30">
        <v>0</v>
      </c>
      <c r="G381" s="131">
        <v>0</v>
      </c>
      <c r="H381" s="131">
        <v>0</v>
      </c>
      <c r="I381" s="132">
        <v>0</v>
      </c>
      <c r="J381" s="149"/>
      <c r="K381" s="133">
        <v>0</v>
      </c>
      <c r="L381" s="131">
        <v>0</v>
      </c>
      <c r="M381" s="131">
        <v>0</v>
      </c>
      <c r="N381" s="132">
        <v>0</v>
      </c>
      <c r="O381" s="149"/>
      <c r="P381" s="133">
        <v>0</v>
      </c>
      <c r="Q381" s="131">
        <v>0</v>
      </c>
      <c r="R381" s="131">
        <v>0</v>
      </c>
      <c r="S381" s="132">
        <v>0</v>
      </c>
      <c r="T381" s="149"/>
      <c r="U381" s="133">
        <v>0</v>
      </c>
      <c r="V381" s="131">
        <v>0</v>
      </c>
      <c r="W381" s="131">
        <v>0</v>
      </c>
      <c r="X381" s="132">
        <v>0</v>
      </c>
      <c r="Y381" s="149"/>
      <c r="Z381" s="133">
        <v>0</v>
      </c>
      <c r="AA381" s="131">
        <v>0</v>
      </c>
      <c r="AB381" s="131">
        <v>0</v>
      </c>
      <c r="AC381" s="132">
        <v>0</v>
      </c>
      <c r="AD381" s="149"/>
      <c r="AE381" s="153">
        <f t="shared" si="120"/>
        <v>0</v>
      </c>
      <c r="AF381" s="134">
        <f t="shared" si="121"/>
        <v>0</v>
      </c>
      <c r="AG381" s="135">
        <f t="shared" si="122"/>
        <v>0</v>
      </c>
      <c r="AH381" s="167">
        <f t="shared" si="123"/>
        <v>0</v>
      </c>
      <c r="AI381" s="149"/>
      <c r="AJ381" s="133">
        <f t="shared" si="124"/>
        <v>0</v>
      </c>
      <c r="AK381" s="131">
        <f t="shared" si="125"/>
        <v>0</v>
      </c>
      <c r="AL381" s="131">
        <f t="shared" si="126"/>
        <v>0</v>
      </c>
      <c r="AM381" s="131">
        <f t="shared" si="127"/>
        <v>0</v>
      </c>
      <c r="AN381" s="136">
        <f t="shared" si="128"/>
        <v>0</v>
      </c>
      <c r="AO381" s="133">
        <f t="shared" si="129"/>
        <v>0</v>
      </c>
      <c r="AP381" s="131">
        <f t="shared" si="130"/>
        <v>0</v>
      </c>
      <c r="AQ381" s="131">
        <f t="shared" si="131"/>
        <v>0</v>
      </c>
      <c r="AR381" s="131">
        <f t="shared" si="132"/>
        <v>0</v>
      </c>
      <c r="AS381" s="136">
        <f t="shared" si="133"/>
        <v>0</v>
      </c>
      <c r="AT381" s="133">
        <f t="shared" si="134"/>
        <v>0</v>
      </c>
      <c r="AU381" s="131">
        <f t="shared" si="135"/>
        <v>0</v>
      </c>
      <c r="AV381" s="131">
        <f t="shared" si="136"/>
        <v>0</v>
      </c>
      <c r="AW381" s="131">
        <f t="shared" si="137"/>
        <v>0</v>
      </c>
      <c r="AX381" s="136">
        <f t="shared" si="138"/>
        <v>0</v>
      </c>
      <c r="AY381" s="133">
        <f t="shared" si="139"/>
        <v>0</v>
      </c>
      <c r="AZ381" s="131">
        <f t="shared" si="140"/>
        <v>0</v>
      </c>
      <c r="BA381" s="131">
        <f t="shared" si="141"/>
        <v>0</v>
      </c>
      <c r="BB381" s="131">
        <f t="shared" si="142"/>
        <v>0</v>
      </c>
      <c r="BC381" s="132">
        <f t="shared" si="143"/>
        <v>0</v>
      </c>
    </row>
    <row r="382" spans="1:55" x14ac:dyDescent="0.25">
      <c r="A382" s="138" t="s">
        <v>865</v>
      </c>
      <c r="B382" s="131" t="s">
        <v>2049</v>
      </c>
      <c r="C382" s="131" t="s">
        <v>1951</v>
      </c>
      <c r="D382" s="131" t="s">
        <v>1952</v>
      </c>
      <c r="E382" s="132" t="s">
        <v>2025</v>
      </c>
      <c r="F382" s="130">
        <v>0</v>
      </c>
      <c r="G382" s="131">
        <v>0</v>
      </c>
      <c r="H382" s="131">
        <v>0</v>
      </c>
      <c r="I382" s="132">
        <v>0</v>
      </c>
      <c r="J382" s="149"/>
      <c r="K382" s="133">
        <v>0</v>
      </c>
      <c r="L382" s="131">
        <v>0</v>
      </c>
      <c r="M382" s="131">
        <v>0</v>
      </c>
      <c r="N382" s="132">
        <v>0</v>
      </c>
      <c r="O382" s="149"/>
      <c r="P382" s="133">
        <v>0</v>
      </c>
      <c r="Q382" s="131">
        <v>0</v>
      </c>
      <c r="R382" s="131">
        <v>0</v>
      </c>
      <c r="S382" s="132">
        <v>0</v>
      </c>
      <c r="T382" s="149"/>
      <c r="U382" s="133">
        <v>0</v>
      </c>
      <c r="V382" s="131">
        <v>0</v>
      </c>
      <c r="W382" s="131">
        <v>0</v>
      </c>
      <c r="X382" s="132">
        <v>0</v>
      </c>
      <c r="Y382" s="149"/>
      <c r="Z382" s="133">
        <v>0</v>
      </c>
      <c r="AA382" s="131">
        <v>0</v>
      </c>
      <c r="AB382" s="131">
        <v>0</v>
      </c>
      <c r="AC382" s="132">
        <v>0</v>
      </c>
      <c r="AD382" s="149"/>
      <c r="AE382" s="153">
        <f t="shared" si="120"/>
        <v>0</v>
      </c>
      <c r="AF382" s="134">
        <f t="shared" si="121"/>
        <v>0</v>
      </c>
      <c r="AG382" s="135">
        <f t="shared" si="122"/>
        <v>0</v>
      </c>
      <c r="AH382" s="167">
        <f t="shared" si="123"/>
        <v>0</v>
      </c>
      <c r="AI382" s="149"/>
      <c r="AJ382" s="133">
        <f t="shared" si="124"/>
        <v>0</v>
      </c>
      <c r="AK382" s="131">
        <f t="shared" si="125"/>
        <v>0</v>
      </c>
      <c r="AL382" s="131">
        <f t="shared" si="126"/>
        <v>0</v>
      </c>
      <c r="AM382" s="131">
        <f t="shared" si="127"/>
        <v>0</v>
      </c>
      <c r="AN382" s="136">
        <f t="shared" si="128"/>
        <v>0</v>
      </c>
      <c r="AO382" s="133">
        <f t="shared" si="129"/>
        <v>0</v>
      </c>
      <c r="AP382" s="131">
        <f t="shared" si="130"/>
        <v>0</v>
      </c>
      <c r="AQ382" s="131">
        <f t="shared" si="131"/>
        <v>0</v>
      </c>
      <c r="AR382" s="131">
        <f t="shared" si="132"/>
        <v>0</v>
      </c>
      <c r="AS382" s="136">
        <f t="shared" si="133"/>
        <v>0</v>
      </c>
      <c r="AT382" s="133">
        <f t="shared" si="134"/>
        <v>0</v>
      </c>
      <c r="AU382" s="131">
        <f t="shared" si="135"/>
        <v>0</v>
      </c>
      <c r="AV382" s="131">
        <f t="shared" si="136"/>
        <v>0</v>
      </c>
      <c r="AW382" s="131">
        <f t="shared" si="137"/>
        <v>0</v>
      </c>
      <c r="AX382" s="136">
        <f t="shared" si="138"/>
        <v>0</v>
      </c>
      <c r="AY382" s="133">
        <f t="shared" si="139"/>
        <v>0</v>
      </c>
      <c r="AZ382" s="131">
        <f t="shared" si="140"/>
        <v>0</v>
      </c>
      <c r="BA382" s="131">
        <f t="shared" si="141"/>
        <v>0</v>
      </c>
      <c r="BB382" s="131">
        <f t="shared" si="142"/>
        <v>0</v>
      </c>
      <c r="BC382" s="132">
        <f t="shared" si="143"/>
        <v>0</v>
      </c>
    </row>
    <row r="383" spans="1:55" x14ac:dyDescent="0.25">
      <c r="A383" s="138" t="s">
        <v>866</v>
      </c>
      <c r="B383" s="131" t="s">
        <v>43</v>
      </c>
      <c r="C383" s="131" t="s">
        <v>2070</v>
      </c>
      <c r="D383" s="131" t="s">
        <v>241</v>
      </c>
      <c r="E383" s="132" t="s">
        <v>1311</v>
      </c>
      <c r="F383" s="130">
        <v>0</v>
      </c>
      <c r="G383" s="131">
        <v>1</v>
      </c>
      <c r="H383" s="131">
        <v>16.2</v>
      </c>
      <c r="I383" s="132">
        <v>243</v>
      </c>
      <c r="J383" s="149"/>
      <c r="K383" s="133">
        <v>0</v>
      </c>
      <c r="L383" s="131">
        <v>0</v>
      </c>
      <c r="M383" s="131">
        <v>0</v>
      </c>
      <c r="N383" s="132">
        <v>0</v>
      </c>
      <c r="O383" s="149"/>
      <c r="P383" s="133">
        <v>0</v>
      </c>
      <c r="Q383" s="131">
        <v>0</v>
      </c>
      <c r="R383" s="131">
        <v>0</v>
      </c>
      <c r="S383" s="132">
        <v>0</v>
      </c>
      <c r="T383" s="149"/>
      <c r="U383" s="133">
        <v>0</v>
      </c>
      <c r="V383" s="131">
        <v>0</v>
      </c>
      <c r="W383" s="131">
        <v>0</v>
      </c>
      <c r="X383" s="132">
        <v>20</v>
      </c>
      <c r="Y383" s="149"/>
      <c r="Z383" s="133">
        <v>0</v>
      </c>
      <c r="AA383" s="131">
        <v>0</v>
      </c>
      <c r="AB383" s="131">
        <v>0</v>
      </c>
      <c r="AC383" s="132">
        <v>20</v>
      </c>
      <c r="AD383" s="149"/>
      <c r="AE383" s="153">
        <f t="shared" si="120"/>
        <v>0</v>
      </c>
      <c r="AF383" s="134">
        <f t="shared" si="121"/>
        <v>1</v>
      </c>
      <c r="AG383" s="135">
        <f t="shared" si="122"/>
        <v>16.2</v>
      </c>
      <c r="AH383" s="167">
        <f t="shared" si="123"/>
        <v>283</v>
      </c>
      <c r="AI383" s="149"/>
      <c r="AJ383" s="133">
        <f t="shared" si="124"/>
        <v>243</v>
      </c>
      <c r="AK383" s="131">
        <f t="shared" si="125"/>
        <v>0</v>
      </c>
      <c r="AL383" s="131">
        <f t="shared" si="126"/>
        <v>0</v>
      </c>
      <c r="AM383" s="131">
        <f t="shared" si="127"/>
        <v>20</v>
      </c>
      <c r="AN383" s="136">
        <f t="shared" si="128"/>
        <v>20</v>
      </c>
      <c r="AO383" s="133">
        <f t="shared" si="129"/>
        <v>0</v>
      </c>
      <c r="AP383" s="131">
        <f t="shared" si="130"/>
        <v>0</v>
      </c>
      <c r="AQ383" s="131">
        <f t="shared" si="131"/>
        <v>0</v>
      </c>
      <c r="AR383" s="131">
        <f t="shared" si="132"/>
        <v>0</v>
      </c>
      <c r="AS383" s="136">
        <f t="shared" si="133"/>
        <v>0</v>
      </c>
      <c r="AT383" s="133">
        <f t="shared" si="134"/>
        <v>1</v>
      </c>
      <c r="AU383" s="131">
        <f t="shared" si="135"/>
        <v>0</v>
      </c>
      <c r="AV383" s="131">
        <f t="shared" si="136"/>
        <v>0</v>
      </c>
      <c r="AW383" s="131">
        <f t="shared" si="137"/>
        <v>0</v>
      </c>
      <c r="AX383" s="136">
        <f t="shared" si="138"/>
        <v>0</v>
      </c>
      <c r="AY383" s="133">
        <f t="shared" si="139"/>
        <v>16.2</v>
      </c>
      <c r="AZ383" s="131">
        <f t="shared" si="140"/>
        <v>0</v>
      </c>
      <c r="BA383" s="131">
        <f t="shared" si="141"/>
        <v>0</v>
      </c>
      <c r="BB383" s="131">
        <f t="shared" si="142"/>
        <v>0</v>
      </c>
      <c r="BC383" s="132">
        <f t="shared" si="143"/>
        <v>0</v>
      </c>
    </row>
    <row r="384" spans="1:55" x14ac:dyDescent="0.25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30">
        <v>0</v>
      </c>
      <c r="G384" s="131">
        <v>0</v>
      </c>
      <c r="H384" s="131">
        <v>0</v>
      </c>
      <c r="I384" s="132">
        <v>0</v>
      </c>
      <c r="J384" s="149"/>
      <c r="K384" s="133">
        <v>0</v>
      </c>
      <c r="L384" s="131">
        <v>0</v>
      </c>
      <c r="M384" s="131">
        <v>0</v>
      </c>
      <c r="N384" s="132">
        <v>0</v>
      </c>
      <c r="O384" s="149"/>
      <c r="P384" s="133">
        <v>0</v>
      </c>
      <c r="Q384" s="131">
        <v>0</v>
      </c>
      <c r="R384" s="131">
        <v>0</v>
      </c>
      <c r="S384" s="132">
        <v>0</v>
      </c>
      <c r="T384" s="149"/>
      <c r="U384" s="133">
        <v>0</v>
      </c>
      <c r="V384" s="131">
        <v>0</v>
      </c>
      <c r="W384" s="131">
        <v>0</v>
      </c>
      <c r="X384" s="132">
        <v>0</v>
      </c>
      <c r="Y384" s="149"/>
      <c r="Z384" s="133">
        <v>0</v>
      </c>
      <c r="AA384" s="131">
        <v>0</v>
      </c>
      <c r="AB384" s="131">
        <v>0</v>
      </c>
      <c r="AC384" s="132">
        <v>0</v>
      </c>
      <c r="AD384" s="149"/>
      <c r="AE384" s="153">
        <f t="shared" si="120"/>
        <v>0</v>
      </c>
      <c r="AF384" s="134">
        <f t="shared" si="121"/>
        <v>0</v>
      </c>
      <c r="AG384" s="135">
        <f t="shared" si="122"/>
        <v>0</v>
      </c>
      <c r="AH384" s="167">
        <f t="shared" si="123"/>
        <v>0</v>
      </c>
      <c r="AI384" s="149"/>
      <c r="AJ384" s="133">
        <f t="shared" si="124"/>
        <v>0</v>
      </c>
      <c r="AK384" s="131">
        <f t="shared" si="125"/>
        <v>0</v>
      </c>
      <c r="AL384" s="131">
        <f t="shared" si="126"/>
        <v>0</v>
      </c>
      <c r="AM384" s="131">
        <f t="shared" si="127"/>
        <v>0</v>
      </c>
      <c r="AN384" s="136">
        <f t="shared" si="128"/>
        <v>0</v>
      </c>
      <c r="AO384" s="133">
        <f t="shared" si="129"/>
        <v>0</v>
      </c>
      <c r="AP384" s="131">
        <f t="shared" si="130"/>
        <v>0</v>
      </c>
      <c r="AQ384" s="131">
        <f t="shared" si="131"/>
        <v>0</v>
      </c>
      <c r="AR384" s="131">
        <f t="shared" si="132"/>
        <v>0</v>
      </c>
      <c r="AS384" s="136">
        <f t="shared" si="133"/>
        <v>0</v>
      </c>
      <c r="AT384" s="133">
        <f t="shared" si="134"/>
        <v>0</v>
      </c>
      <c r="AU384" s="131">
        <f t="shared" si="135"/>
        <v>0</v>
      </c>
      <c r="AV384" s="131">
        <f t="shared" si="136"/>
        <v>0</v>
      </c>
      <c r="AW384" s="131">
        <f t="shared" si="137"/>
        <v>0</v>
      </c>
      <c r="AX384" s="136">
        <f t="shared" si="138"/>
        <v>0</v>
      </c>
      <c r="AY384" s="133">
        <f t="shared" si="139"/>
        <v>0</v>
      </c>
      <c r="AZ384" s="131">
        <f t="shared" si="140"/>
        <v>0</v>
      </c>
      <c r="BA384" s="131">
        <f t="shared" si="141"/>
        <v>0</v>
      </c>
      <c r="BB384" s="131">
        <f t="shared" si="142"/>
        <v>0</v>
      </c>
      <c r="BC384" s="132">
        <f t="shared" si="143"/>
        <v>0</v>
      </c>
    </row>
    <row r="385" spans="1:55" x14ac:dyDescent="0.25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30">
        <v>0</v>
      </c>
      <c r="G385" s="131">
        <v>0</v>
      </c>
      <c r="H385" s="131">
        <v>0</v>
      </c>
      <c r="I385" s="132">
        <v>0</v>
      </c>
      <c r="J385" s="149"/>
      <c r="K385" s="133">
        <v>0</v>
      </c>
      <c r="L385" s="131">
        <v>0</v>
      </c>
      <c r="M385" s="131">
        <v>0</v>
      </c>
      <c r="N385" s="132">
        <v>0</v>
      </c>
      <c r="O385" s="149"/>
      <c r="P385" s="133">
        <v>0</v>
      </c>
      <c r="Q385" s="131">
        <v>0</v>
      </c>
      <c r="R385" s="131">
        <v>0</v>
      </c>
      <c r="S385" s="132">
        <v>0</v>
      </c>
      <c r="T385" s="149"/>
      <c r="U385" s="133">
        <v>0</v>
      </c>
      <c r="V385" s="131">
        <v>0</v>
      </c>
      <c r="W385" s="131">
        <v>0</v>
      </c>
      <c r="X385" s="132">
        <v>0</v>
      </c>
      <c r="Y385" s="149"/>
      <c r="Z385" s="133">
        <v>0</v>
      </c>
      <c r="AA385" s="131">
        <v>0</v>
      </c>
      <c r="AB385" s="131">
        <v>0</v>
      </c>
      <c r="AC385" s="132">
        <v>0</v>
      </c>
      <c r="AD385" s="149"/>
      <c r="AE385" s="153">
        <f t="shared" si="120"/>
        <v>0</v>
      </c>
      <c r="AF385" s="134">
        <f t="shared" si="121"/>
        <v>0</v>
      </c>
      <c r="AG385" s="135">
        <f t="shared" si="122"/>
        <v>0</v>
      </c>
      <c r="AH385" s="167">
        <f t="shared" si="123"/>
        <v>0</v>
      </c>
      <c r="AI385" s="149"/>
      <c r="AJ385" s="133">
        <f t="shared" si="124"/>
        <v>0</v>
      </c>
      <c r="AK385" s="131">
        <f t="shared" si="125"/>
        <v>0</v>
      </c>
      <c r="AL385" s="131">
        <f t="shared" si="126"/>
        <v>0</v>
      </c>
      <c r="AM385" s="131">
        <f t="shared" si="127"/>
        <v>0</v>
      </c>
      <c r="AN385" s="136">
        <f t="shared" si="128"/>
        <v>0</v>
      </c>
      <c r="AO385" s="133">
        <f t="shared" si="129"/>
        <v>0</v>
      </c>
      <c r="AP385" s="131">
        <f t="shared" si="130"/>
        <v>0</v>
      </c>
      <c r="AQ385" s="131">
        <f t="shared" si="131"/>
        <v>0</v>
      </c>
      <c r="AR385" s="131">
        <f t="shared" si="132"/>
        <v>0</v>
      </c>
      <c r="AS385" s="136">
        <f t="shared" si="133"/>
        <v>0</v>
      </c>
      <c r="AT385" s="133">
        <f t="shared" si="134"/>
        <v>0</v>
      </c>
      <c r="AU385" s="131">
        <f t="shared" si="135"/>
        <v>0</v>
      </c>
      <c r="AV385" s="131">
        <f t="shared" si="136"/>
        <v>0</v>
      </c>
      <c r="AW385" s="131">
        <f t="shared" si="137"/>
        <v>0</v>
      </c>
      <c r="AX385" s="136">
        <f t="shared" si="138"/>
        <v>0</v>
      </c>
      <c r="AY385" s="133">
        <f t="shared" si="139"/>
        <v>0</v>
      </c>
      <c r="AZ385" s="131">
        <f t="shared" si="140"/>
        <v>0</v>
      </c>
      <c r="BA385" s="131">
        <f t="shared" si="141"/>
        <v>0</v>
      </c>
      <c r="BB385" s="131">
        <f t="shared" si="142"/>
        <v>0</v>
      </c>
      <c r="BC385" s="132">
        <f t="shared" si="143"/>
        <v>0</v>
      </c>
    </row>
    <row r="386" spans="1:55" x14ac:dyDescent="0.25">
      <c r="A386" s="138" t="s">
        <v>869</v>
      </c>
      <c r="B386" s="131" t="s">
        <v>1398</v>
      </c>
      <c r="C386" s="131" t="s">
        <v>220</v>
      </c>
      <c r="D386" s="131" t="s">
        <v>219</v>
      </c>
      <c r="E386" s="132" t="s">
        <v>1955</v>
      </c>
      <c r="F386" s="130">
        <v>0</v>
      </c>
      <c r="G386" s="131">
        <v>0</v>
      </c>
      <c r="H386" s="131">
        <v>0</v>
      </c>
      <c r="I386" s="132">
        <v>0</v>
      </c>
      <c r="J386" s="149"/>
      <c r="K386" s="133">
        <v>0</v>
      </c>
      <c r="L386" s="131">
        <v>0</v>
      </c>
      <c r="M386" s="131">
        <v>0</v>
      </c>
      <c r="N386" s="132">
        <v>0</v>
      </c>
      <c r="O386" s="149"/>
      <c r="P386" s="133">
        <v>0</v>
      </c>
      <c r="Q386" s="131">
        <v>0</v>
      </c>
      <c r="R386" s="131">
        <v>0</v>
      </c>
      <c r="S386" s="132">
        <v>0</v>
      </c>
      <c r="T386" s="149"/>
      <c r="U386" s="133">
        <v>0</v>
      </c>
      <c r="V386" s="131">
        <v>0</v>
      </c>
      <c r="W386" s="131">
        <v>0</v>
      </c>
      <c r="X386" s="132">
        <v>0</v>
      </c>
      <c r="Y386" s="149"/>
      <c r="Z386" s="133">
        <v>0</v>
      </c>
      <c r="AA386" s="131">
        <v>0</v>
      </c>
      <c r="AB386" s="131">
        <v>0</v>
      </c>
      <c r="AC386" s="132">
        <v>0</v>
      </c>
      <c r="AD386" s="149"/>
      <c r="AE386" s="153">
        <f t="shared" si="120"/>
        <v>0</v>
      </c>
      <c r="AF386" s="134">
        <f t="shared" si="121"/>
        <v>0</v>
      </c>
      <c r="AG386" s="135">
        <f t="shared" si="122"/>
        <v>0</v>
      </c>
      <c r="AH386" s="167">
        <f t="shared" si="123"/>
        <v>0</v>
      </c>
      <c r="AI386" s="149"/>
      <c r="AJ386" s="133">
        <f t="shared" si="124"/>
        <v>0</v>
      </c>
      <c r="AK386" s="131">
        <f t="shared" si="125"/>
        <v>0</v>
      </c>
      <c r="AL386" s="131">
        <f t="shared" si="126"/>
        <v>0</v>
      </c>
      <c r="AM386" s="131">
        <f t="shared" si="127"/>
        <v>0</v>
      </c>
      <c r="AN386" s="136">
        <f t="shared" si="128"/>
        <v>0</v>
      </c>
      <c r="AO386" s="133">
        <f t="shared" si="129"/>
        <v>0</v>
      </c>
      <c r="AP386" s="131">
        <f t="shared" si="130"/>
        <v>0</v>
      </c>
      <c r="AQ386" s="131">
        <f t="shared" si="131"/>
        <v>0</v>
      </c>
      <c r="AR386" s="131">
        <f t="shared" si="132"/>
        <v>0</v>
      </c>
      <c r="AS386" s="136">
        <f t="shared" si="133"/>
        <v>0</v>
      </c>
      <c r="AT386" s="133">
        <f t="shared" si="134"/>
        <v>0</v>
      </c>
      <c r="AU386" s="131">
        <f t="shared" si="135"/>
        <v>0</v>
      </c>
      <c r="AV386" s="131">
        <f t="shared" si="136"/>
        <v>0</v>
      </c>
      <c r="AW386" s="131">
        <f t="shared" si="137"/>
        <v>0</v>
      </c>
      <c r="AX386" s="136">
        <f t="shared" si="138"/>
        <v>0</v>
      </c>
      <c r="AY386" s="133">
        <f t="shared" si="139"/>
        <v>0</v>
      </c>
      <c r="AZ386" s="131">
        <f t="shared" si="140"/>
        <v>0</v>
      </c>
      <c r="BA386" s="131">
        <f t="shared" si="141"/>
        <v>0</v>
      </c>
      <c r="BB386" s="131">
        <f t="shared" si="142"/>
        <v>0</v>
      </c>
      <c r="BC386" s="132">
        <f t="shared" si="143"/>
        <v>0</v>
      </c>
    </row>
    <row r="387" spans="1:55" x14ac:dyDescent="0.25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30">
        <v>0</v>
      </c>
      <c r="G387" s="131">
        <v>0</v>
      </c>
      <c r="H387" s="131">
        <v>0</v>
      </c>
      <c r="I387" s="132">
        <v>0</v>
      </c>
      <c r="J387" s="149"/>
      <c r="K387" s="133">
        <v>0</v>
      </c>
      <c r="L387" s="131">
        <v>0</v>
      </c>
      <c r="M387" s="131">
        <v>0</v>
      </c>
      <c r="N387" s="132">
        <v>0</v>
      </c>
      <c r="O387" s="149"/>
      <c r="P387" s="133">
        <v>0</v>
      </c>
      <c r="Q387" s="131">
        <v>0</v>
      </c>
      <c r="R387" s="131">
        <v>0</v>
      </c>
      <c r="S387" s="132">
        <v>0</v>
      </c>
      <c r="T387" s="149"/>
      <c r="U387" s="133">
        <v>0</v>
      </c>
      <c r="V387" s="131">
        <v>0</v>
      </c>
      <c r="W387" s="131">
        <v>0</v>
      </c>
      <c r="X387" s="132">
        <v>0</v>
      </c>
      <c r="Y387" s="149"/>
      <c r="Z387" s="133">
        <v>0</v>
      </c>
      <c r="AA387" s="131">
        <v>0</v>
      </c>
      <c r="AB387" s="131">
        <v>0</v>
      </c>
      <c r="AC387" s="132">
        <v>0</v>
      </c>
      <c r="AD387" s="149"/>
      <c r="AE387" s="153">
        <f t="shared" ref="AE387:AE450" si="144">LARGE(AO387:AS387,1)+LARGE(AO387:AS387,2)+LARGE(AO387:AS387,3)+LARGE(AO387:AS387,4)</f>
        <v>0</v>
      </c>
      <c r="AF387" s="134">
        <f t="shared" ref="AF387:AF450" si="145">LARGE(AT387:AX387,1)+LARGE(AT387:AX387,2)+LARGE(AT387:AX387,3)+LARGE(AT387:AX387,4)</f>
        <v>0</v>
      </c>
      <c r="AG387" s="135">
        <f t="shared" ref="AG387:AG450" si="146">LARGE(AY387:BC387,1)+LARGE(AY387:BC387,2)+LARGE(AY387:BC387,3)+LARGE(AY387:BC387,4)</f>
        <v>0</v>
      </c>
      <c r="AH387" s="167">
        <f t="shared" ref="AH387:AH450" si="147">LARGE(AJ387:AN387,1)+LARGE(AJ387:AN387,2)+LARGE(AJ387:AN387,3)+LARGE(AJ387:AN387,4)</f>
        <v>0</v>
      </c>
      <c r="AI387" s="149"/>
      <c r="AJ387" s="133">
        <f t="shared" ref="AJ387:AJ450" si="148">I387</f>
        <v>0</v>
      </c>
      <c r="AK387" s="131">
        <f t="shared" ref="AK387:AK450" si="149">N387</f>
        <v>0</v>
      </c>
      <c r="AL387" s="131">
        <f t="shared" ref="AL387:AL450" si="150">S387</f>
        <v>0</v>
      </c>
      <c r="AM387" s="131">
        <f t="shared" ref="AM387:AM450" si="151">X387</f>
        <v>0</v>
      </c>
      <c r="AN387" s="136">
        <f t="shared" ref="AN387:AN450" si="152">AC387</f>
        <v>0</v>
      </c>
      <c r="AO387" s="133">
        <f t="shared" ref="AO387:AO450" si="153">F387</f>
        <v>0</v>
      </c>
      <c r="AP387" s="131">
        <f t="shared" ref="AP387:AP450" si="154">K387</f>
        <v>0</v>
      </c>
      <c r="AQ387" s="131">
        <f t="shared" ref="AQ387:AQ450" si="155">P387</f>
        <v>0</v>
      </c>
      <c r="AR387" s="131">
        <f t="shared" ref="AR387:AR450" si="156">U387</f>
        <v>0</v>
      </c>
      <c r="AS387" s="136">
        <f t="shared" ref="AS387:AS450" si="157">U387</f>
        <v>0</v>
      </c>
      <c r="AT387" s="133">
        <f t="shared" ref="AT387:AT450" si="158">G387</f>
        <v>0</v>
      </c>
      <c r="AU387" s="131">
        <f t="shared" ref="AU387:AU450" si="159">L387</f>
        <v>0</v>
      </c>
      <c r="AV387" s="131">
        <f t="shared" ref="AV387:AV450" si="160">Q387</f>
        <v>0</v>
      </c>
      <c r="AW387" s="131">
        <f t="shared" ref="AW387:AW450" si="161">V387</f>
        <v>0</v>
      </c>
      <c r="AX387" s="136">
        <f t="shared" ref="AX387:AX450" si="162">AA387</f>
        <v>0</v>
      </c>
      <c r="AY387" s="133">
        <f t="shared" ref="AY387:AY450" si="163">H387</f>
        <v>0</v>
      </c>
      <c r="AZ387" s="131">
        <f t="shared" ref="AZ387:AZ450" si="164">M387</f>
        <v>0</v>
      </c>
      <c r="BA387" s="131">
        <f t="shared" ref="BA387:BA450" si="165">R387</f>
        <v>0</v>
      </c>
      <c r="BB387" s="131">
        <f t="shared" ref="BB387:BB450" si="166">W387</f>
        <v>0</v>
      </c>
      <c r="BC387" s="132">
        <f t="shared" ref="BC387:BC450" si="167">AB387</f>
        <v>0</v>
      </c>
    </row>
    <row r="388" spans="1:55" x14ac:dyDescent="0.25">
      <c r="A388" s="138" t="s">
        <v>871</v>
      </c>
      <c r="B388" s="131" t="s">
        <v>1294</v>
      </c>
      <c r="C388" s="131" t="s">
        <v>450</v>
      </c>
      <c r="D388" s="131" t="s">
        <v>153</v>
      </c>
      <c r="E388" s="132" t="s">
        <v>1311</v>
      </c>
      <c r="F388" s="130">
        <v>0</v>
      </c>
      <c r="G388" s="131">
        <v>0</v>
      </c>
      <c r="H388" s="131">
        <v>0</v>
      </c>
      <c r="I388" s="132">
        <v>0</v>
      </c>
      <c r="J388" s="149"/>
      <c r="K388" s="133">
        <v>0</v>
      </c>
      <c r="L388" s="131">
        <v>0</v>
      </c>
      <c r="M388" s="131">
        <v>0</v>
      </c>
      <c r="N388" s="132">
        <v>0</v>
      </c>
      <c r="O388" s="149"/>
      <c r="P388" s="133">
        <v>0</v>
      </c>
      <c r="Q388" s="131">
        <v>0</v>
      </c>
      <c r="R388" s="131">
        <v>0</v>
      </c>
      <c r="S388" s="132">
        <v>0</v>
      </c>
      <c r="T388" s="149"/>
      <c r="U388" s="133">
        <v>0</v>
      </c>
      <c r="V388" s="131">
        <v>0</v>
      </c>
      <c r="W388" s="131">
        <v>0</v>
      </c>
      <c r="X388" s="132">
        <v>0</v>
      </c>
      <c r="Y388" s="149"/>
      <c r="Z388" s="133">
        <v>0</v>
      </c>
      <c r="AA388" s="131">
        <v>0</v>
      </c>
      <c r="AB388" s="131">
        <v>0</v>
      </c>
      <c r="AC388" s="132">
        <v>0</v>
      </c>
      <c r="AD388" s="149"/>
      <c r="AE388" s="153">
        <f t="shared" si="144"/>
        <v>0</v>
      </c>
      <c r="AF388" s="134">
        <f t="shared" si="145"/>
        <v>0</v>
      </c>
      <c r="AG388" s="135">
        <f t="shared" si="146"/>
        <v>0</v>
      </c>
      <c r="AH388" s="167">
        <f t="shared" si="147"/>
        <v>0</v>
      </c>
      <c r="AI388" s="149"/>
      <c r="AJ388" s="133">
        <f t="shared" si="148"/>
        <v>0</v>
      </c>
      <c r="AK388" s="131">
        <f t="shared" si="149"/>
        <v>0</v>
      </c>
      <c r="AL388" s="131">
        <f t="shared" si="150"/>
        <v>0</v>
      </c>
      <c r="AM388" s="131">
        <f t="shared" si="151"/>
        <v>0</v>
      </c>
      <c r="AN388" s="136">
        <f t="shared" si="152"/>
        <v>0</v>
      </c>
      <c r="AO388" s="133">
        <f t="shared" si="153"/>
        <v>0</v>
      </c>
      <c r="AP388" s="131">
        <f t="shared" si="154"/>
        <v>0</v>
      </c>
      <c r="AQ388" s="131">
        <f t="shared" si="155"/>
        <v>0</v>
      </c>
      <c r="AR388" s="131">
        <f t="shared" si="156"/>
        <v>0</v>
      </c>
      <c r="AS388" s="136">
        <f t="shared" si="157"/>
        <v>0</v>
      </c>
      <c r="AT388" s="133">
        <f t="shared" si="158"/>
        <v>0</v>
      </c>
      <c r="AU388" s="131">
        <f t="shared" si="159"/>
        <v>0</v>
      </c>
      <c r="AV388" s="131">
        <f t="shared" si="160"/>
        <v>0</v>
      </c>
      <c r="AW388" s="131">
        <f t="shared" si="161"/>
        <v>0</v>
      </c>
      <c r="AX388" s="136">
        <f t="shared" si="162"/>
        <v>0</v>
      </c>
      <c r="AY388" s="133">
        <f t="shared" si="163"/>
        <v>0</v>
      </c>
      <c r="AZ388" s="131">
        <f t="shared" si="164"/>
        <v>0</v>
      </c>
      <c r="BA388" s="131">
        <f t="shared" si="165"/>
        <v>0</v>
      </c>
      <c r="BB388" s="131">
        <f t="shared" si="166"/>
        <v>0</v>
      </c>
      <c r="BC388" s="132">
        <f t="shared" si="167"/>
        <v>0</v>
      </c>
    </row>
    <row r="389" spans="1:55" x14ac:dyDescent="0.25">
      <c r="A389" s="138" t="s">
        <v>872</v>
      </c>
      <c r="B389" s="131" t="s">
        <v>2047</v>
      </c>
      <c r="C389" s="131" t="s">
        <v>175</v>
      </c>
      <c r="D389" s="131" t="s">
        <v>2071</v>
      </c>
      <c r="E389" s="132" t="s">
        <v>1314</v>
      </c>
      <c r="F389" s="130">
        <v>0</v>
      </c>
      <c r="G389" s="131">
        <v>0</v>
      </c>
      <c r="H389" s="131">
        <v>0</v>
      </c>
      <c r="I389" s="132">
        <v>20</v>
      </c>
      <c r="J389" s="149"/>
      <c r="K389" s="133">
        <v>0</v>
      </c>
      <c r="L389" s="131">
        <v>0</v>
      </c>
      <c r="M389" s="131">
        <v>0</v>
      </c>
      <c r="N389" s="132">
        <v>0</v>
      </c>
      <c r="O389" s="149"/>
      <c r="P389" s="133">
        <v>0</v>
      </c>
      <c r="Q389" s="131">
        <v>0</v>
      </c>
      <c r="R389" s="131">
        <v>0</v>
      </c>
      <c r="S389" s="132">
        <v>0</v>
      </c>
      <c r="T389" s="149"/>
      <c r="U389" s="133">
        <v>0</v>
      </c>
      <c r="V389" s="131">
        <v>0</v>
      </c>
      <c r="W389" s="131">
        <v>0</v>
      </c>
      <c r="X389" s="132">
        <v>0</v>
      </c>
      <c r="Y389" s="149"/>
      <c r="Z389" s="133">
        <v>0</v>
      </c>
      <c r="AA389" s="131">
        <v>0</v>
      </c>
      <c r="AB389" s="131">
        <v>0</v>
      </c>
      <c r="AC389" s="132">
        <v>0</v>
      </c>
      <c r="AD389" s="149"/>
      <c r="AE389" s="153">
        <f t="shared" si="144"/>
        <v>0</v>
      </c>
      <c r="AF389" s="134">
        <f t="shared" si="145"/>
        <v>0</v>
      </c>
      <c r="AG389" s="135">
        <f t="shared" si="146"/>
        <v>0</v>
      </c>
      <c r="AH389" s="167">
        <f t="shared" si="147"/>
        <v>20</v>
      </c>
      <c r="AI389" s="149"/>
      <c r="AJ389" s="133">
        <f t="shared" si="148"/>
        <v>20</v>
      </c>
      <c r="AK389" s="131">
        <f t="shared" si="149"/>
        <v>0</v>
      </c>
      <c r="AL389" s="131">
        <f t="shared" si="150"/>
        <v>0</v>
      </c>
      <c r="AM389" s="131">
        <f t="shared" si="151"/>
        <v>0</v>
      </c>
      <c r="AN389" s="136">
        <f t="shared" si="152"/>
        <v>0</v>
      </c>
      <c r="AO389" s="133">
        <f t="shared" si="153"/>
        <v>0</v>
      </c>
      <c r="AP389" s="131">
        <f t="shared" si="154"/>
        <v>0</v>
      </c>
      <c r="AQ389" s="131">
        <f t="shared" si="155"/>
        <v>0</v>
      </c>
      <c r="AR389" s="131">
        <f t="shared" si="156"/>
        <v>0</v>
      </c>
      <c r="AS389" s="136">
        <f t="shared" si="157"/>
        <v>0</v>
      </c>
      <c r="AT389" s="133">
        <f t="shared" si="158"/>
        <v>0</v>
      </c>
      <c r="AU389" s="131">
        <f t="shared" si="159"/>
        <v>0</v>
      </c>
      <c r="AV389" s="131">
        <f t="shared" si="160"/>
        <v>0</v>
      </c>
      <c r="AW389" s="131">
        <f t="shared" si="161"/>
        <v>0</v>
      </c>
      <c r="AX389" s="136">
        <f t="shared" si="162"/>
        <v>0</v>
      </c>
      <c r="AY389" s="133">
        <f t="shared" si="163"/>
        <v>0</v>
      </c>
      <c r="AZ389" s="131">
        <f t="shared" si="164"/>
        <v>0</v>
      </c>
      <c r="BA389" s="131">
        <f t="shared" si="165"/>
        <v>0</v>
      </c>
      <c r="BB389" s="131">
        <f t="shared" si="166"/>
        <v>0</v>
      </c>
      <c r="BC389" s="132">
        <f t="shared" si="167"/>
        <v>0</v>
      </c>
    </row>
    <row r="390" spans="1:55" x14ac:dyDescent="0.25">
      <c r="A390" s="138" t="s">
        <v>873</v>
      </c>
      <c r="B390" s="131" t="s">
        <v>2047</v>
      </c>
      <c r="C390" s="131" t="s">
        <v>2072</v>
      </c>
      <c r="D390" s="131" t="s">
        <v>2073</v>
      </c>
      <c r="E390" s="132" t="s">
        <v>2025</v>
      </c>
      <c r="F390" s="130">
        <v>0</v>
      </c>
      <c r="G390" s="131">
        <v>0</v>
      </c>
      <c r="H390" s="131">
        <v>0</v>
      </c>
      <c r="I390" s="132">
        <v>20</v>
      </c>
      <c r="J390" s="149"/>
      <c r="K390" s="133">
        <v>0</v>
      </c>
      <c r="L390" s="131">
        <v>0</v>
      </c>
      <c r="M390" s="131">
        <v>0</v>
      </c>
      <c r="N390" s="132">
        <v>0</v>
      </c>
      <c r="O390" s="149"/>
      <c r="P390" s="133">
        <v>0</v>
      </c>
      <c r="Q390" s="131">
        <v>0</v>
      </c>
      <c r="R390" s="131">
        <v>0</v>
      </c>
      <c r="S390" s="132">
        <v>0</v>
      </c>
      <c r="T390" s="149"/>
      <c r="U390" s="133">
        <v>0</v>
      </c>
      <c r="V390" s="131">
        <v>0</v>
      </c>
      <c r="W390" s="131">
        <v>0</v>
      </c>
      <c r="X390" s="132">
        <v>0</v>
      </c>
      <c r="Y390" s="149"/>
      <c r="Z390" s="133">
        <v>0</v>
      </c>
      <c r="AA390" s="131">
        <v>0</v>
      </c>
      <c r="AB390" s="131">
        <v>0</v>
      </c>
      <c r="AC390" s="132">
        <v>0</v>
      </c>
      <c r="AD390" s="149"/>
      <c r="AE390" s="153">
        <f t="shared" si="144"/>
        <v>0</v>
      </c>
      <c r="AF390" s="134">
        <f t="shared" si="145"/>
        <v>0</v>
      </c>
      <c r="AG390" s="135">
        <f t="shared" si="146"/>
        <v>0</v>
      </c>
      <c r="AH390" s="167">
        <f t="shared" si="147"/>
        <v>20</v>
      </c>
      <c r="AI390" s="149"/>
      <c r="AJ390" s="133">
        <f t="shared" si="148"/>
        <v>20</v>
      </c>
      <c r="AK390" s="131">
        <f t="shared" si="149"/>
        <v>0</v>
      </c>
      <c r="AL390" s="131">
        <f t="shared" si="150"/>
        <v>0</v>
      </c>
      <c r="AM390" s="131">
        <f t="shared" si="151"/>
        <v>0</v>
      </c>
      <c r="AN390" s="136">
        <f t="shared" si="152"/>
        <v>0</v>
      </c>
      <c r="AO390" s="133">
        <f t="shared" si="153"/>
        <v>0</v>
      </c>
      <c r="AP390" s="131">
        <f t="shared" si="154"/>
        <v>0</v>
      </c>
      <c r="AQ390" s="131">
        <f t="shared" si="155"/>
        <v>0</v>
      </c>
      <c r="AR390" s="131">
        <f t="shared" si="156"/>
        <v>0</v>
      </c>
      <c r="AS390" s="136">
        <f t="shared" si="157"/>
        <v>0</v>
      </c>
      <c r="AT390" s="133">
        <f t="shared" si="158"/>
        <v>0</v>
      </c>
      <c r="AU390" s="131">
        <f t="shared" si="159"/>
        <v>0</v>
      </c>
      <c r="AV390" s="131">
        <f t="shared" si="160"/>
        <v>0</v>
      </c>
      <c r="AW390" s="131">
        <f t="shared" si="161"/>
        <v>0</v>
      </c>
      <c r="AX390" s="136">
        <f t="shared" si="162"/>
        <v>0</v>
      </c>
      <c r="AY390" s="133">
        <f t="shared" si="163"/>
        <v>0</v>
      </c>
      <c r="AZ390" s="131">
        <f t="shared" si="164"/>
        <v>0</v>
      </c>
      <c r="BA390" s="131">
        <f t="shared" si="165"/>
        <v>0</v>
      </c>
      <c r="BB390" s="131">
        <f t="shared" si="166"/>
        <v>0</v>
      </c>
      <c r="BC390" s="132">
        <f t="shared" si="167"/>
        <v>0</v>
      </c>
    </row>
    <row r="391" spans="1:55" x14ac:dyDescent="0.25">
      <c r="A391" s="138" t="s">
        <v>874</v>
      </c>
      <c r="B391" s="131" t="s">
        <v>2047</v>
      </c>
      <c r="C391" s="131" t="s">
        <v>2074</v>
      </c>
      <c r="D391" s="131" t="s">
        <v>2075</v>
      </c>
      <c r="E391" s="132" t="s">
        <v>1954</v>
      </c>
      <c r="F391" s="130">
        <v>0</v>
      </c>
      <c r="G391" s="131">
        <v>0</v>
      </c>
      <c r="H391" s="131">
        <v>0</v>
      </c>
      <c r="I391" s="132">
        <v>20</v>
      </c>
      <c r="J391" s="149"/>
      <c r="K391" s="133">
        <v>1</v>
      </c>
      <c r="L391" s="131">
        <v>0</v>
      </c>
      <c r="M391" s="131">
        <v>1.8</v>
      </c>
      <c r="N391" s="132">
        <v>245</v>
      </c>
      <c r="O391" s="149"/>
      <c r="P391" s="133">
        <v>0</v>
      </c>
      <c r="Q391" s="131">
        <v>0</v>
      </c>
      <c r="R391" s="131">
        <v>0</v>
      </c>
      <c r="S391" s="132">
        <v>0</v>
      </c>
      <c r="T391" s="149"/>
      <c r="U391" s="133">
        <v>0</v>
      </c>
      <c r="V391" s="131">
        <v>0</v>
      </c>
      <c r="W391" s="131">
        <v>0</v>
      </c>
      <c r="X391" s="132">
        <v>0</v>
      </c>
      <c r="Y391" s="149"/>
      <c r="Z391" s="133">
        <v>0</v>
      </c>
      <c r="AA391" s="131">
        <v>0</v>
      </c>
      <c r="AB391" s="131">
        <v>0</v>
      </c>
      <c r="AC391" s="132">
        <v>20</v>
      </c>
      <c r="AD391" s="149"/>
      <c r="AE391" s="153">
        <f t="shared" si="144"/>
        <v>1</v>
      </c>
      <c r="AF391" s="134">
        <f t="shared" si="145"/>
        <v>0</v>
      </c>
      <c r="AG391" s="135">
        <f t="shared" si="146"/>
        <v>1.8</v>
      </c>
      <c r="AH391" s="167">
        <f t="shared" si="147"/>
        <v>285</v>
      </c>
      <c r="AI391" s="149"/>
      <c r="AJ391" s="133">
        <f t="shared" si="148"/>
        <v>20</v>
      </c>
      <c r="AK391" s="131">
        <f t="shared" si="149"/>
        <v>245</v>
      </c>
      <c r="AL391" s="131">
        <f t="shared" si="150"/>
        <v>0</v>
      </c>
      <c r="AM391" s="131">
        <f t="shared" si="151"/>
        <v>0</v>
      </c>
      <c r="AN391" s="136">
        <f t="shared" si="152"/>
        <v>20</v>
      </c>
      <c r="AO391" s="133">
        <f t="shared" si="153"/>
        <v>0</v>
      </c>
      <c r="AP391" s="131">
        <f t="shared" si="154"/>
        <v>1</v>
      </c>
      <c r="AQ391" s="131">
        <f t="shared" si="155"/>
        <v>0</v>
      </c>
      <c r="AR391" s="131">
        <f t="shared" si="156"/>
        <v>0</v>
      </c>
      <c r="AS391" s="136">
        <f t="shared" si="157"/>
        <v>0</v>
      </c>
      <c r="AT391" s="133">
        <f t="shared" si="158"/>
        <v>0</v>
      </c>
      <c r="AU391" s="131">
        <f t="shared" si="159"/>
        <v>0</v>
      </c>
      <c r="AV391" s="131">
        <f t="shared" si="160"/>
        <v>0</v>
      </c>
      <c r="AW391" s="131">
        <f t="shared" si="161"/>
        <v>0</v>
      </c>
      <c r="AX391" s="136">
        <f t="shared" si="162"/>
        <v>0</v>
      </c>
      <c r="AY391" s="133">
        <f t="shared" si="163"/>
        <v>0</v>
      </c>
      <c r="AZ391" s="131">
        <f t="shared" si="164"/>
        <v>1.8</v>
      </c>
      <c r="BA391" s="131">
        <f t="shared" si="165"/>
        <v>0</v>
      </c>
      <c r="BB391" s="131">
        <f t="shared" si="166"/>
        <v>0</v>
      </c>
      <c r="BC391" s="132">
        <f t="shared" si="167"/>
        <v>0</v>
      </c>
    </row>
    <row r="392" spans="1:55" x14ac:dyDescent="0.25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30">
        <v>0</v>
      </c>
      <c r="G392" s="131">
        <v>0</v>
      </c>
      <c r="H392" s="131">
        <v>0</v>
      </c>
      <c r="I392" s="132">
        <v>0</v>
      </c>
      <c r="J392" s="149"/>
      <c r="K392" s="133">
        <v>1</v>
      </c>
      <c r="L392" s="131">
        <v>0</v>
      </c>
      <c r="M392" s="131">
        <v>1.4</v>
      </c>
      <c r="N392" s="132">
        <v>240</v>
      </c>
      <c r="O392" s="149"/>
      <c r="P392" s="133">
        <v>0</v>
      </c>
      <c r="Q392" s="131">
        <v>0</v>
      </c>
      <c r="R392" s="131">
        <v>0</v>
      </c>
      <c r="S392" s="132">
        <v>0</v>
      </c>
      <c r="T392" s="149"/>
      <c r="U392" s="133">
        <v>1</v>
      </c>
      <c r="V392" s="131">
        <v>0</v>
      </c>
      <c r="W392" s="131">
        <v>1</v>
      </c>
      <c r="X392" s="132">
        <v>240</v>
      </c>
      <c r="Y392" s="149"/>
      <c r="Z392" s="133">
        <v>0</v>
      </c>
      <c r="AA392" s="131">
        <v>0</v>
      </c>
      <c r="AB392" s="131">
        <v>0</v>
      </c>
      <c r="AC392" s="132">
        <v>20</v>
      </c>
      <c r="AD392" s="149"/>
      <c r="AE392" s="153">
        <f t="shared" si="144"/>
        <v>3</v>
      </c>
      <c r="AF392" s="134">
        <f t="shared" si="145"/>
        <v>0</v>
      </c>
      <c r="AG392" s="135">
        <f t="shared" si="146"/>
        <v>2.4</v>
      </c>
      <c r="AH392" s="167">
        <f t="shared" si="147"/>
        <v>500</v>
      </c>
      <c r="AI392" s="149"/>
      <c r="AJ392" s="133">
        <f t="shared" si="148"/>
        <v>0</v>
      </c>
      <c r="AK392" s="131">
        <f t="shared" si="149"/>
        <v>240</v>
      </c>
      <c r="AL392" s="131">
        <f t="shared" si="150"/>
        <v>0</v>
      </c>
      <c r="AM392" s="131">
        <f t="shared" si="151"/>
        <v>240</v>
      </c>
      <c r="AN392" s="136">
        <f t="shared" si="152"/>
        <v>20</v>
      </c>
      <c r="AO392" s="133">
        <f t="shared" si="153"/>
        <v>0</v>
      </c>
      <c r="AP392" s="131">
        <f t="shared" si="154"/>
        <v>1</v>
      </c>
      <c r="AQ392" s="131">
        <f t="shared" si="155"/>
        <v>0</v>
      </c>
      <c r="AR392" s="131">
        <f t="shared" si="156"/>
        <v>1</v>
      </c>
      <c r="AS392" s="136">
        <f t="shared" si="157"/>
        <v>1</v>
      </c>
      <c r="AT392" s="133">
        <f t="shared" si="158"/>
        <v>0</v>
      </c>
      <c r="AU392" s="131">
        <f t="shared" si="159"/>
        <v>0</v>
      </c>
      <c r="AV392" s="131">
        <f t="shared" si="160"/>
        <v>0</v>
      </c>
      <c r="AW392" s="131">
        <f t="shared" si="161"/>
        <v>0</v>
      </c>
      <c r="AX392" s="136">
        <f t="shared" si="162"/>
        <v>0</v>
      </c>
      <c r="AY392" s="133">
        <f t="shared" si="163"/>
        <v>0</v>
      </c>
      <c r="AZ392" s="131">
        <f t="shared" si="164"/>
        <v>1.4</v>
      </c>
      <c r="BA392" s="131">
        <f t="shared" si="165"/>
        <v>0</v>
      </c>
      <c r="BB392" s="131">
        <f t="shared" si="166"/>
        <v>1</v>
      </c>
      <c r="BC392" s="132">
        <f t="shared" si="167"/>
        <v>0</v>
      </c>
    </row>
    <row r="393" spans="1:55" x14ac:dyDescent="0.25">
      <c r="A393" s="138" t="s">
        <v>876</v>
      </c>
      <c r="B393" s="131" t="s">
        <v>42</v>
      </c>
      <c r="C393" s="131" t="s">
        <v>2076</v>
      </c>
      <c r="D393" s="131" t="s">
        <v>2077</v>
      </c>
      <c r="E393" s="132" t="s">
        <v>1303</v>
      </c>
      <c r="F393" s="130">
        <v>0</v>
      </c>
      <c r="G393" s="131">
        <v>0</v>
      </c>
      <c r="H393" s="131">
        <v>0</v>
      </c>
      <c r="I393" s="132">
        <v>0</v>
      </c>
      <c r="J393" s="149"/>
      <c r="K393" s="133">
        <v>0</v>
      </c>
      <c r="L393" s="131">
        <v>0</v>
      </c>
      <c r="M393" s="131">
        <v>0</v>
      </c>
      <c r="N393" s="132">
        <v>0</v>
      </c>
      <c r="O393" s="149"/>
      <c r="P393" s="133">
        <v>0</v>
      </c>
      <c r="Q393" s="131">
        <v>0</v>
      </c>
      <c r="R393" s="131">
        <v>0</v>
      </c>
      <c r="S393" s="132">
        <v>20</v>
      </c>
      <c r="T393" s="149"/>
      <c r="U393" s="133">
        <v>0</v>
      </c>
      <c r="V393" s="131">
        <v>0</v>
      </c>
      <c r="W393" s="131">
        <v>0</v>
      </c>
      <c r="X393" s="132">
        <v>0</v>
      </c>
      <c r="Y393" s="149"/>
      <c r="Z393" s="133">
        <v>0</v>
      </c>
      <c r="AA393" s="131">
        <v>0</v>
      </c>
      <c r="AB393" s="131">
        <v>0</v>
      </c>
      <c r="AC393" s="132">
        <v>0</v>
      </c>
      <c r="AD393" s="149"/>
      <c r="AE393" s="153">
        <f t="shared" si="144"/>
        <v>0</v>
      </c>
      <c r="AF393" s="134">
        <f t="shared" si="145"/>
        <v>0</v>
      </c>
      <c r="AG393" s="135">
        <f t="shared" si="146"/>
        <v>0</v>
      </c>
      <c r="AH393" s="167">
        <f t="shared" si="147"/>
        <v>20</v>
      </c>
      <c r="AI393" s="149"/>
      <c r="AJ393" s="133">
        <f t="shared" si="148"/>
        <v>0</v>
      </c>
      <c r="AK393" s="131">
        <f t="shared" si="149"/>
        <v>0</v>
      </c>
      <c r="AL393" s="131">
        <f t="shared" si="150"/>
        <v>20</v>
      </c>
      <c r="AM393" s="131">
        <f t="shared" si="151"/>
        <v>0</v>
      </c>
      <c r="AN393" s="136">
        <f t="shared" si="152"/>
        <v>0</v>
      </c>
      <c r="AO393" s="133">
        <f t="shared" si="153"/>
        <v>0</v>
      </c>
      <c r="AP393" s="131">
        <f t="shared" si="154"/>
        <v>0</v>
      </c>
      <c r="AQ393" s="131">
        <f t="shared" si="155"/>
        <v>0</v>
      </c>
      <c r="AR393" s="131">
        <f t="shared" si="156"/>
        <v>0</v>
      </c>
      <c r="AS393" s="136">
        <f t="shared" si="157"/>
        <v>0</v>
      </c>
      <c r="AT393" s="133">
        <f t="shared" si="158"/>
        <v>0</v>
      </c>
      <c r="AU393" s="131">
        <f t="shared" si="159"/>
        <v>0</v>
      </c>
      <c r="AV393" s="131">
        <f t="shared" si="160"/>
        <v>0</v>
      </c>
      <c r="AW393" s="131">
        <f t="shared" si="161"/>
        <v>0</v>
      </c>
      <c r="AX393" s="136">
        <f t="shared" si="162"/>
        <v>0</v>
      </c>
      <c r="AY393" s="133">
        <f t="shared" si="163"/>
        <v>0</v>
      </c>
      <c r="AZ393" s="131">
        <f t="shared" si="164"/>
        <v>0</v>
      </c>
      <c r="BA393" s="131">
        <f t="shared" si="165"/>
        <v>0</v>
      </c>
      <c r="BB393" s="131">
        <f t="shared" si="166"/>
        <v>0</v>
      </c>
      <c r="BC393" s="132">
        <f t="shared" si="167"/>
        <v>0</v>
      </c>
    </row>
    <row r="394" spans="1:55" x14ac:dyDescent="0.25">
      <c r="A394" s="138" t="s">
        <v>877</v>
      </c>
      <c r="B394" s="131" t="s">
        <v>50</v>
      </c>
      <c r="C394" s="131" t="s">
        <v>2078</v>
      </c>
      <c r="D394" s="131" t="s">
        <v>347</v>
      </c>
      <c r="E394" s="132" t="s">
        <v>1311</v>
      </c>
      <c r="F394" s="130">
        <v>0</v>
      </c>
      <c r="G394" s="131">
        <v>0</v>
      </c>
      <c r="H394" s="131">
        <v>0</v>
      </c>
      <c r="I394" s="132">
        <v>20</v>
      </c>
      <c r="J394" s="149"/>
      <c r="K394" s="133">
        <v>0</v>
      </c>
      <c r="L394" s="131">
        <v>0</v>
      </c>
      <c r="M394" s="131">
        <v>0</v>
      </c>
      <c r="N394" s="132">
        <v>20</v>
      </c>
      <c r="O394" s="149"/>
      <c r="P394" s="133">
        <v>1</v>
      </c>
      <c r="Q394" s="131">
        <v>0</v>
      </c>
      <c r="R394" s="131">
        <v>2</v>
      </c>
      <c r="S394" s="132">
        <v>271</v>
      </c>
      <c r="T394" s="149"/>
      <c r="U394" s="133">
        <v>0</v>
      </c>
      <c r="V394" s="131">
        <v>0</v>
      </c>
      <c r="W394" s="131">
        <v>0</v>
      </c>
      <c r="X394" s="132">
        <v>20</v>
      </c>
      <c r="Y394" s="149"/>
      <c r="Z394" s="133">
        <v>0</v>
      </c>
      <c r="AA394" s="131">
        <v>0</v>
      </c>
      <c r="AB394" s="131">
        <v>0</v>
      </c>
      <c r="AC394" s="132">
        <v>20</v>
      </c>
      <c r="AD394" s="149"/>
      <c r="AE394" s="153">
        <f t="shared" si="144"/>
        <v>1</v>
      </c>
      <c r="AF394" s="134">
        <f t="shared" si="145"/>
        <v>0</v>
      </c>
      <c r="AG394" s="135">
        <f t="shared" si="146"/>
        <v>2</v>
      </c>
      <c r="AH394" s="167">
        <f t="shared" si="147"/>
        <v>331</v>
      </c>
      <c r="AI394" s="149"/>
      <c r="AJ394" s="133">
        <f t="shared" si="148"/>
        <v>20</v>
      </c>
      <c r="AK394" s="131">
        <f t="shared" si="149"/>
        <v>20</v>
      </c>
      <c r="AL394" s="131">
        <f t="shared" si="150"/>
        <v>271</v>
      </c>
      <c r="AM394" s="131">
        <f t="shared" si="151"/>
        <v>20</v>
      </c>
      <c r="AN394" s="136">
        <f t="shared" si="152"/>
        <v>20</v>
      </c>
      <c r="AO394" s="133">
        <f t="shared" si="153"/>
        <v>0</v>
      </c>
      <c r="AP394" s="131">
        <f t="shared" si="154"/>
        <v>0</v>
      </c>
      <c r="AQ394" s="131">
        <f t="shared" si="155"/>
        <v>1</v>
      </c>
      <c r="AR394" s="131">
        <f t="shared" si="156"/>
        <v>0</v>
      </c>
      <c r="AS394" s="136">
        <f t="shared" si="157"/>
        <v>0</v>
      </c>
      <c r="AT394" s="133">
        <f t="shared" si="158"/>
        <v>0</v>
      </c>
      <c r="AU394" s="131">
        <f t="shared" si="159"/>
        <v>0</v>
      </c>
      <c r="AV394" s="131">
        <f t="shared" si="160"/>
        <v>0</v>
      </c>
      <c r="AW394" s="131">
        <f t="shared" si="161"/>
        <v>0</v>
      </c>
      <c r="AX394" s="136">
        <f t="shared" si="162"/>
        <v>0</v>
      </c>
      <c r="AY394" s="133">
        <f t="shared" si="163"/>
        <v>0</v>
      </c>
      <c r="AZ394" s="131">
        <f t="shared" si="164"/>
        <v>0</v>
      </c>
      <c r="BA394" s="131">
        <f t="shared" si="165"/>
        <v>2</v>
      </c>
      <c r="BB394" s="131">
        <f t="shared" si="166"/>
        <v>0</v>
      </c>
      <c r="BC394" s="132">
        <f t="shared" si="167"/>
        <v>0</v>
      </c>
    </row>
    <row r="395" spans="1:55" x14ac:dyDescent="0.25">
      <c r="A395" s="138" t="s">
        <v>878</v>
      </c>
      <c r="B395" s="131" t="s">
        <v>50</v>
      </c>
      <c r="C395" s="131" t="s">
        <v>2079</v>
      </c>
      <c r="D395" s="131" t="s">
        <v>2080</v>
      </c>
      <c r="E395" s="132" t="s">
        <v>2025</v>
      </c>
      <c r="F395" s="130">
        <v>0</v>
      </c>
      <c r="G395" s="131">
        <v>0</v>
      </c>
      <c r="H395" s="131">
        <v>0</v>
      </c>
      <c r="I395" s="132">
        <v>20</v>
      </c>
      <c r="J395" s="149"/>
      <c r="K395" s="133">
        <v>0</v>
      </c>
      <c r="L395" s="131">
        <v>0</v>
      </c>
      <c r="M395" s="131">
        <v>0</v>
      </c>
      <c r="N395" s="132">
        <v>0</v>
      </c>
      <c r="O395" s="149"/>
      <c r="P395" s="133">
        <v>0</v>
      </c>
      <c r="Q395" s="131">
        <v>0</v>
      </c>
      <c r="R395" s="131">
        <v>0</v>
      </c>
      <c r="S395" s="132">
        <v>20</v>
      </c>
      <c r="T395" s="149"/>
      <c r="U395" s="133">
        <v>0</v>
      </c>
      <c r="V395" s="131">
        <v>0</v>
      </c>
      <c r="W395" s="131">
        <v>0</v>
      </c>
      <c r="X395" s="132">
        <v>20</v>
      </c>
      <c r="Y395" s="149"/>
      <c r="Z395" s="133">
        <v>0</v>
      </c>
      <c r="AA395" s="131">
        <v>0</v>
      </c>
      <c r="AB395" s="131">
        <v>0</v>
      </c>
      <c r="AC395" s="132">
        <v>20</v>
      </c>
      <c r="AD395" s="149"/>
      <c r="AE395" s="153">
        <f t="shared" si="144"/>
        <v>0</v>
      </c>
      <c r="AF395" s="134">
        <f t="shared" si="145"/>
        <v>0</v>
      </c>
      <c r="AG395" s="135">
        <f t="shared" si="146"/>
        <v>0</v>
      </c>
      <c r="AH395" s="167">
        <f t="shared" si="147"/>
        <v>80</v>
      </c>
      <c r="AI395" s="149"/>
      <c r="AJ395" s="133">
        <f t="shared" si="148"/>
        <v>20</v>
      </c>
      <c r="AK395" s="131">
        <f t="shared" si="149"/>
        <v>0</v>
      </c>
      <c r="AL395" s="131">
        <f t="shared" si="150"/>
        <v>20</v>
      </c>
      <c r="AM395" s="131">
        <f t="shared" si="151"/>
        <v>20</v>
      </c>
      <c r="AN395" s="136">
        <f t="shared" si="152"/>
        <v>20</v>
      </c>
      <c r="AO395" s="133">
        <f t="shared" si="153"/>
        <v>0</v>
      </c>
      <c r="AP395" s="131">
        <f t="shared" si="154"/>
        <v>0</v>
      </c>
      <c r="AQ395" s="131">
        <f t="shared" si="155"/>
        <v>0</v>
      </c>
      <c r="AR395" s="131">
        <f t="shared" si="156"/>
        <v>0</v>
      </c>
      <c r="AS395" s="136">
        <f t="shared" si="157"/>
        <v>0</v>
      </c>
      <c r="AT395" s="133">
        <f t="shared" si="158"/>
        <v>0</v>
      </c>
      <c r="AU395" s="131">
        <f t="shared" si="159"/>
        <v>0</v>
      </c>
      <c r="AV395" s="131">
        <f t="shared" si="160"/>
        <v>0</v>
      </c>
      <c r="AW395" s="131">
        <f t="shared" si="161"/>
        <v>0</v>
      </c>
      <c r="AX395" s="136">
        <f t="shared" si="162"/>
        <v>0</v>
      </c>
      <c r="AY395" s="133">
        <f t="shared" si="163"/>
        <v>0</v>
      </c>
      <c r="AZ395" s="131">
        <f t="shared" si="164"/>
        <v>0</v>
      </c>
      <c r="BA395" s="131">
        <f t="shared" si="165"/>
        <v>0</v>
      </c>
      <c r="BB395" s="131">
        <f t="shared" si="166"/>
        <v>0</v>
      </c>
      <c r="BC395" s="132">
        <f t="shared" si="167"/>
        <v>0</v>
      </c>
    </row>
    <row r="396" spans="1:55" x14ac:dyDescent="0.25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30">
        <v>0</v>
      </c>
      <c r="G396" s="131">
        <v>0</v>
      </c>
      <c r="H396" s="131">
        <v>0</v>
      </c>
      <c r="I396" s="132">
        <v>0</v>
      </c>
      <c r="J396" s="149"/>
      <c r="K396" s="133">
        <v>0</v>
      </c>
      <c r="L396" s="131">
        <v>0</v>
      </c>
      <c r="M396" s="131">
        <v>0</v>
      </c>
      <c r="N396" s="132">
        <v>0</v>
      </c>
      <c r="O396" s="149"/>
      <c r="P396" s="133">
        <v>0</v>
      </c>
      <c r="Q396" s="131">
        <v>0</v>
      </c>
      <c r="R396" s="131">
        <v>0</v>
      </c>
      <c r="S396" s="132">
        <v>0</v>
      </c>
      <c r="T396" s="149"/>
      <c r="U396" s="133">
        <v>0</v>
      </c>
      <c r="V396" s="131">
        <v>0</v>
      </c>
      <c r="W396" s="131">
        <v>0</v>
      </c>
      <c r="X396" s="132">
        <v>0</v>
      </c>
      <c r="Y396" s="149"/>
      <c r="Z396" s="133">
        <v>0</v>
      </c>
      <c r="AA396" s="131">
        <v>0</v>
      </c>
      <c r="AB396" s="131">
        <v>0</v>
      </c>
      <c r="AC396" s="132">
        <v>0</v>
      </c>
      <c r="AD396" s="149"/>
      <c r="AE396" s="153">
        <f t="shared" si="144"/>
        <v>0</v>
      </c>
      <c r="AF396" s="134">
        <f t="shared" si="145"/>
        <v>0</v>
      </c>
      <c r="AG396" s="135">
        <f t="shared" si="146"/>
        <v>0</v>
      </c>
      <c r="AH396" s="167">
        <f t="shared" si="147"/>
        <v>0</v>
      </c>
      <c r="AI396" s="149"/>
      <c r="AJ396" s="133">
        <f t="shared" si="148"/>
        <v>0</v>
      </c>
      <c r="AK396" s="131">
        <f t="shared" si="149"/>
        <v>0</v>
      </c>
      <c r="AL396" s="131">
        <f t="shared" si="150"/>
        <v>0</v>
      </c>
      <c r="AM396" s="131">
        <f t="shared" si="151"/>
        <v>0</v>
      </c>
      <c r="AN396" s="136">
        <f t="shared" si="152"/>
        <v>0</v>
      </c>
      <c r="AO396" s="133">
        <f t="shared" si="153"/>
        <v>0</v>
      </c>
      <c r="AP396" s="131">
        <f t="shared" si="154"/>
        <v>0</v>
      </c>
      <c r="AQ396" s="131">
        <f t="shared" si="155"/>
        <v>0</v>
      </c>
      <c r="AR396" s="131">
        <f t="shared" si="156"/>
        <v>0</v>
      </c>
      <c r="AS396" s="136">
        <f t="shared" si="157"/>
        <v>0</v>
      </c>
      <c r="AT396" s="133">
        <f t="shared" si="158"/>
        <v>0</v>
      </c>
      <c r="AU396" s="131">
        <f t="shared" si="159"/>
        <v>0</v>
      </c>
      <c r="AV396" s="131">
        <f t="shared" si="160"/>
        <v>0</v>
      </c>
      <c r="AW396" s="131">
        <f t="shared" si="161"/>
        <v>0</v>
      </c>
      <c r="AX396" s="136">
        <f t="shared" si="162"/>
        <v>0</v>
      </c>
      <c r="AY396" s="133">
        <f t="shared" si="163"/>
        <v>0</v>
      </c>
      <c r="AZ396" s="131">
        <f t="shared" si="164"/>
        <v>0</v>
      </c>
      <c r="BA396" s="131">
        <f t="shared" si="165"/>
        <v>0</v>
      </c>
      <c r="BB396" s="131">
        <f t="shared" si="166"/>
        <v>0</v>
      </c>
      <c r="BC396" s="132">
        <f t="shared" si="167"/>
        <v>0</v>
      </c>
    </row>
    <row r="397" spans="1:55" x14ac:dyDescent="0.25">
      <c r="A397" s="138" t="s">
        <v>880</v>
      </c>
      <c r="B397" s="131" t="s">
        <v>43</v>
      </c>
      <c r="C397" s="131" t="s">
        <v>1961</v>
      </c>
      <c r="D397" s="131" t="s">
        <v>1962</v>
      </c>
      <c r="E397" s="132" t="s">
        <v>1314</v>
      </c>
      <c r="F397" s="130">
        <v>0</v>
      </c>
      <c r="G397" s="131">
        <v>0</v>
      </c>
      <c r="H397" s="131">
        <v>0</v>
      </c>
      <c r="I397" s="132">
        <v>0</v>
      </c>
      <c r="J397" s="149"/>
      <c r="K397" s="133">
        <v>0</v>
      </c>
      <c r="L397" s="131">
        <v>0</v>
      </c>
      <c r="M397" s="131">
        <v>0</v>
      </c>
      <c r="N397" s="132">
        <v>0</v>
      </c>
      <c r="O397" s="149"/>
      <c r="P397" s="133">
        <v>0</v>
      </c>
      <c r="Q397" s="131">
        <v>0</v>
      </c>
      <c r="R397" s="131">
        <v>0</v>
      </c>
      <c r="S397" s="132">
        <v>0</v>
      </c>
      <c r="T397" s="149"/>
      <c r="U397" s="133">
        <v>0</v>
      </c>
      <c r="V397" s="131">
        <v>0</v>
      </c>
      <c r="W397" s="131">
        <v>0</v>
      </c>
      <c r="X397" s="132">
        <v>0</v>
      </c>
      <c r="Y397" s="149"/>
      <c r="Z397" s="133">
        <v>0</v>
      </c>
      <c r="AA397" s="131">
        <v>0</v>
      </c>
      <c r="AB397" s="131">
        <v>0</v>
      </c>
      <c r="AC397" s="132">
        <v>0</v>
      </c>
      <c r="AD397" s="149"/>
      <c r="AE397" s="153">
        <f t="shared" si="144"/>
        <v>0</v>
      </c>
      <c r="AF397" s="134">
        <f t="shared" si="145"/>
        <v>0</v>
      </c>
      <c r="AG397" s="135">
        <f t="shared" si="146"/>
        <v>0</v>
      </c>
      <c r="AH397" s="167">
        <f t="shared" si="147"/>
        <v>0</v>
      </c>
      <c r="AI397" s="149"/>
      <c r="AJ397" s="133">
        <f t="shared" si="148"/>
        <v>0</v>
      </c>
      <c r="AK397" s="131">
        <f t="shared" si="149"/>
        <v>0</v>
      </c>
      <c r="AL397" s="131">
        <f t="shared" si="150"/>
        <v>0</v>
      </c>
      <c r="AM397" s="131">
        <f t="shared" si="151"/>
        <v>0</v>
      </c>
      <c r="AN397" s="136">
        <f t="shared" si="152"/>
        <v>0</v>
      </c>
      <c r="AO397" s="133">
        <f t="shared" si="153"/>
        <v>0</v>
      </c>
      <c r="AP397" s="131">
        <f t="shared" si="154"/>
        <v>0</v>
      </c>
      <c r="AQ397" s="131">
        <f t="shared" si="155"/>
        <v>0</v>
      </c>
      <c r="AR397" s="131">
        <f t="shared" si="156"/>
        <v>0</v>
      </c>
      <c r="AS397" s="136">
        <f t="shared" si="157"/>
        <v>0</v>
      </c>
      <c r="AT397" s="133">
        <f t="shared" si="158"/>
        <v>0</v>
      </c>
      <c r="AU397" s="131">
        <f t="shared" si="159"/>
        <v>0</v>
      </c>
      <c r="AV397" s="131">
        <f t="shared" si="160"/>
        <v>0</v>
      </c>
      <c r="AW397" s="131">
        <f t="shared" si="161"/>
        <v>0</v>
      </c>
      <c r="AX397" s="136">
        <f t="shared" si="162"/>
        <v>0</v>
      </c>
      <c r="AY397" s="133">
        <f t="shared" si="163"/>
        <v>0</v>
      </c>
      <c r="AZ397" s="131">
        <f t="shared" si="164"/>
        <v>0</v>
      </c>
      <c r="BA397" s="131">
        <f t="shared" si="165"/>
        <v>0</v>
      </c>
      <c r="BB397" s="131">
        <f t="shared" si="166"/>
        <v>0</v>
      </c>
      <c r="BC397" s="132">
        <f t="shared" si="167"/>
        <v>0</v>
      </c>
    </row>
    <row r="398" spans="1:55" x14ac:dyDescent="0.25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30">
        <v>0</v>
      </c>
      <c r="G398" s="131">
        <v>1</v>
      </c>
      <c r="H398" s="131">
        <v>18</v>
      </c>
      <c r="I398" s="132">
        <v>251</v>
      </c>
      <c r="J398" s="149"/>
      <c r="K398" s="133">
        <v>0</v>
      </c>
      <c r="L398" s="131">
        <v>1</v>
      </c>
      <c r="M398" s="131">
        <v>16.2</v>
      </c>
      <c r="N398" s="132">
        <v>278</v>
      </c>
      <c r="O398" s="149"/>
      <c r="P398" s="133">
        <v>0</v>
      </c>
      <c r="Q398" s="131">
        <v>0</v>
      </c>
      <c r="R398" s="131">
        <v>0</v>
      </c>
      <c r="S398" s="132">
        <v>0</v>
      </c>
      <c r="T398" s="149"/>
      <c r="U398" s="133">
        <v>0</v>
      </c>
      <c r="V398" s="131">
        <v>1</v>
      </c>
      <c r="W398" s="131">
        <v>21.7</v>
      </c>
      <c r="X398" s="132">
        <v>290</v>
      </c>
      <c r="Y398" s="149"/>
      <c r="Z398" s="133">
        <v>0</v>
      </c>
      <c r="AA398" s="131">
        <v>1</v>
      </c>
      <c r="AB398" s="131">
        <v>12.1</v>
      </c>
      <c r="AC398" s="132">
        <v>176</v>
      </c>
      <c r="AD398" s="149"/>
      <c r="AE398" s="153">
        <f t="shared" si="144"/>
        <v>0</v>
      </c>
      <c r="AF398" s="134">
        <f t="shared" si="145"/>
        <v>4</v>
      </c>
      <c r="AG398" s="135">
        <f t="shared" si="146"/>
        <v>68</v>
      </c>
      <c r="AH398" s="167">
        <f t="shared" si="147"/>
        <v>995</v>
      </c>
      <c r="AI398" s="149"/>
      <c r="AJ398" s="133">
        <f t="shared" si="148"/>
        <v>251</v>
      </c>
      <c r="AK398" s="131">
        <f t="shared" si="149"/>
        <v>278</v>
      </c>
      <c r="AL398" s="131">
        <f t="shared" si="150"/>
        <v>0</v>
      </c>
      <c r="AM398" s="131">
        <f t="shared" si="151"/>
        <v>290</v>
      </c>
      <c r="AN398" s="136">
        <f t="shared" si="152"/>
        <v>176</v>
      </c>
      <c r="AO398" s="133">
        <f t="shared" si="153"/>
        <v>0</v>
      </c>
      <c r="AP398" s="131">
        <f t="shared" si="154"/>
        <v>0</v>
      </c>
      <c r="AQ398" s="131">
        <f t="shared" si="155"/>
        <v>0</v>
      </c>
      <c r="AR398" s="131">
        <f t="shared" si="156"/>
        <v>0</v>
      </c>
      <c r="AS398" s="136">
        <f t="shared" si="157"/>
        <v>0</v>
      </c>
      <c r="AT398" s="133">
        <f t="shared" si="158"/>
        <v>1</v>
      </c>
      <c r="AU398" s="131">
        <f t="shared" si="159"/>
        <v>1</v>
      </c>
      <c r="AV398" s="131">
        <f t="shared" si="160"/>
        <v>0</v>
      </c>
      <c r="AW398" s="131">
        <f t="shared" si="161"/>
        <v>1</v>
      </c>
      <c r="AX398" s="136">
        <f t="shared" si="162"/>
        <v>1</v>
      </c>
      <c r="AY398" s="133">
        <f t="shared" si="163"/>
        <v>18</v>
      </c>
      <c r="AZ398" s="131">
        <f t="shared" si="164"/>
        <v>16.2</v>
      </c>
      <c r="BA398" s="131">
        <f t="shared" si="165"/>
        <v>0</v>
      </c>
      <c r="BB398" s="131">
        <f t="shared" si="166"/>
        <v>21.7</v>
      </c>
      <c r="BC398" s="132">
        <f t="shared" si="167"/>
        <v>12.1</v>
      </c>
    </row>
    <row r="399" spans="1:55" x14ac:dyDescent="0.25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30">
        <v>0</v>
      </c>
      <c r="G399" s="131">
        <v>0</v>
      </c>
      <c r="H399" s="131">
        <v>0</v>
      </c>
      <c r="I399" s="132">
        <v>0</v>
      </c>
      <c r="J399" s="149"/>
      <c r="K399" s="133">
        <v>0</v>
      </c>
      <c r="L399" s="131">
        <v>0</v>
      </c>
      <c r="M399" s="131">
        <v>0</v>
      </c>
      <c r="N399" s="132">
        <v>0</v>
      </c>
      <c r="O399" s="149"/>
      <c r="P399" s="133">
        <v>0</v>
      </c>
      <c r="Q399" s="131">
        <v>0</v>
      </c>
      <c r="R399" s="131">
        <v>0</v>
      </c>
      <c r="S399" s="132">
        <v>0</v>
      </c>
      <c r="T399" s="149"/>
      <c r="U399" s="133">
        <v>0</v>
      </c>
      <c r="V399" s="131">
        <v>0</v>
      </c>
      <c r="W399" s="131">
        <v>0</v>
      </c>
      <c r="X399" s="132">
        <v>0</v>
      </c>
      <c r="Y399" s="149"/>
      <c r="Z399" s="133">
        <v>0</v>
      </c>
      <c r="AA399" s="131">
        <v>0</v>
      </c>
      <c r="AB399" s="131">
        <v>0</v>
      </c>
      <c r="AC399" s="132">
        <v>0</v>
      </c>
      <c r="AD399" s="149"/>
      <c r="AE399" s="153">
        <f t="shared" si="144"/>
        <v>0</v>
      </c>
      <c r="AF399" s="134">
        <f t="shared" si="145"/>
        <v>0</v>
      </c>
      <c r="AG399" s="135">
        <f t="shared" si="146"/>
        <v>0</v>
      </c>
      <c r="AH399" s="167">
        <f t="shared" si="147"/>
        <v>0</v>
      </c>
      <c r="AI399" s="149"/>
      <c r="AJ399" s="133">
        <f t="shared" si="148"/>
        <v>0</v>
      </c>
      <c r="AK399" s="131">
        <f t="shared" si="149"/>
        <v>0</v>
      </c>
      <c r="AL399" s="131">
        <f t="shared" si="150"/>
        <v>0</v>
      </c>
      <c r="AM399" s="131">
        <f t="shared" si="151"/>
        <v>0</v>
      </c>
      <c r="AN399" s="136">
        <f t="shared" si="152"/>
        <v>0</v>
      </c>
      <c r="AO399" s="133">
        <f t="shared" si="153"/>
        <v>0</v>
      </c>
      <c r="AP399" s="131">
        <f t="shared" si="154"/>
        <v>0</v>
      </c>
      <c r="AQ399" s="131">
        <f t="shared" si="155"/>
        <v>0</v>
      </c>
      <c r="AR399" s="131">
        <f t="shared" si="156"/>
        <v>0</v>
      </c>
      <c r="AS399" s="136">
        <f t="shared" si="157"/>
        <v>0</v>
      </c>
      <c r="AT399" s="133">
        <f t="shared" si="158"/>
        <v>0</v>
      </c>
      <c r="AU399" s="131">
        <f t="shared" si="159"/>
        <v>0</v>
      </c>
      <c r="AV399" s="131">
        <f t="shared" si="160"/>
        <v>0</v>
      </c>
      <c r="AW399" s="131">
        <f t="shared" si="161"/>
        <v>0</v>
      </c>
      <c r="AX399" s="136">
        <f t="shared" si="162"/>
        <v>0</v>
      </c>
      <c r="AY399" s="133">
        <f t="shared" si="163"/>
        <v>0</v>
      </c>
      <c r="AZ399" s="131">
        <f t="shared" si="164"/>
        <v>0</v>
      </c>
      <c r="BA399" s="131">
        <f t="shared" si="165"/>
        <v>0</v>
      </c>
      <c r="BB399" s="131">
        <f t="shared" si="166"/>
        <v>0</v>
      </c>
      <c r="BC399" s="132">
        <f t="shared" si="167"/>
        <v>0</v>
      </c>
    </row>
    <row r="400" spans="1:55" x14ac:dyDescent="0.25">
      <c r="A400" s="138" t="s">
        <v>1066</v>
      </c>
      <c r="B400" s="131" t="s">
        <v>1068</v>
      </c>
      <c r="C400" s="131" t="s">
        <v>221</v>
      </c>
      <c r="D400" s="131" t="s">
        <v>265</v>
      </c>
      <c r="E400" s="132" t="s">
        <v>1955</v>
      </c>
      <c r="F400" s="130">
        <v>0</v>
      </c>
      <c r="G400" s="131">
        <v>0</v>
      </c>
      <c r="H400" s="131">
        <v>0</v>
      </c>
      <c r="I400" s="132">
        <v>0</v>
      </c>
      <c r="J400" s="149"/>
      <c r="K400" s="133">
        <v>0</v>
      </c>
      <c r="L400" s="131">
        <v>0</v>
      </c>
      <c r="M400" s="131">
        <v>0</v>
      </c>
      <c r="N400" s="132">
        <v>0</v>
      </c>
      <c r="O400" s="149"/>
      <c r="P400" s="133">
        <v>0</v>
      </c>
      <c r="Q400" s="131">
        <v>0</v>
      </c>
      <c r="R400" s="131">
        <v>0</v>
      </c>
      <c r="S400" s="132">
        <v>0</v>
      </c>
      <c r="T400" s="149"/>
      <c r="U400" s="133">
        <v>0</v>
      </c>
      <c r="V400" s="131">
        <v>0</v>
      </c>
      <c r="W400" s="131">
        <v>0</v>
      </c>
      <c r="X400" s="132">
        <v>0</v>
      </c>
      <c r="Y400" s="149"/>
      <c r="Z400" s="133">
        <v>0</v>
      </c>
      <c r="AA400" s="131">
        <v>0</v>
      </c>
      <c r="AB400" s="131">
        <v>0</v>
      </c>
      <c r="AC400" s="132">
        <v>0</v>
      </c>
      <c r="AD400" s="149"/>
      <c r="AE400" s="153">
        <f t="shared" si="144"/>
        <v>0</v>
      </c>
      <c r="AF400" s="134">
        <f t="shared" si="145"/>
        <v>0</v>
      </c>
      <c r="AG400" s="135">
        <f t="shared" si="146"/>
        <v>0</v>
      </c>
      <c r="AH400" s="167">
        <f t="shared" si="147"/>
        <v>0</v>
      </c>
      <c r="AI400" s="149"/>
      <c r="AJ400" s="133">
        <f t="shared" si="148"/>
        <v>0</v>
      </c>
      <c r="AK400" s="131">
        <f t="shared" si="149"/>
        <v>0</v>
      </c>
      <c r="AL400" s="131">
        <f t="shared" si="150"/>
        <v>0</v>
      </c>
      <c r="AM400" s="131">
        <f t="shared" si="151"/>
        <v>0</v>
      </c>
      <c r="AN400" s="136">
        <f t="shared" si="152"/>
        <v>0</v>
      </c>
      <c r="AO400" s="133">
        <f t="shared" si="153"/>
        <v>0</v>
      </c>
      <c r="AP400" s="131">
        <f t="shared" si="154"/>
        <v>0</v>
      </c>
      <c r="AQ400" s="131">
        <f t="shared" si="155"/>
        <v>0</v>
      </c>
      <c r="AR400" s="131">
        <f t="shared" si="156"/>
        <v>0</v>
      </c>
      <c r="AS400" s="136">
        <f t="shared" si="157"/>
        <v>0</v>
      </c>
      <c r="AT400" s="133">
        <f t="shared" si="158"/>
        <v>0</v>
      </c>
      <c r="AU400" s="131">
        <f t="shared" si="159"/>
        <v>0</v>
      </c>
      <c r="AV400" s="131">
        <f t="shared" si="160"/>
        <v>0</v>
      </c>
      <c r="AW400" s="131">
        <f t="shared" si="161"/>
        <v>0</v>
      </c>
      <c r="AX400" s="136">
        <f t="shared" si="162"/>
        <v>0</v>
      </c>
      <c r="AY400" s="133">
        <f t="shared" si="163"/>
        <v>0</v>
      </c>
      <c r="AZ400" s="131">
        <f t="shared" si="164"/>
        <v>0</v>
      </c>
      <c r="BA400" s="131">
        <f t="shared" si="165"/>
        <v>0</v>
      </c>
      <c r="BB400" s="131">
        <f t="shared" si="166"/>
        <v>0</v>
      </c>
      <c r="BC400" s="132">
        <f t="shared" si="167"/>
        <v>0</v>
      </c>
    </row>
    <row r="401" spans="1:55" x14ac:dyDescent="0.25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30">
        <v>0</v>
      </c>
      <c r="G401" s="131">
        <v>0</v>
      </c>
      <c r="H401" s="131">
        <v>0</v>
      </c>
      <c r="I401" s="132">
        <v>20</v>
      </c>
      <c r="J401" s="149"/>
      <c r="K401" s="133">
        <v>0</v>
      </c>
      <c r="L401" s="131">
        <v>1</v>
      </c>
      <c r="M401" s="131">
        <v>5</v>
      </c>
      <c r="N401" s="132">
        <v>259</v>
      </c>
      <c r="O401" s="149"/>
      <c r="P401" s="133">
        <v>1</v>
      </c>
      <c r="Q401" s="131">
        <v>0</v>
      </c>
      <c r="R401" s="131">
        <v>1</v>
      </c>
      <c r="S401" s="132">
        <v>252</v>
      </c>
      <c r="T401" s="149"/>
      <c r="U401" s="133">
        <v>0</v>
      </c>
      <c r="V401" s="131">
        <v>0</v>
      </c>
      <c r="W401" s="131">
        <v>0</v>
      </c>
      <c r="X401" s="132">
        <v>20</v>
      </c>
      <c r="Y401" s="149"/>
      <c r="Z401" s="133">
        <v>0</v>
      </c>
      <c r="AA401" s="131">
        <v>2</v>
      </c>
      <c r="AB401" s="131">
        <v>29.6</v>
      </c>
      <c r="AC401" s="132">
        <v>224</v>
      </c>
      <c r="AD401" s="149"/>
      <c r="AE401" s="153">
        <f t="shared" si="144"/>
        <v>1</v>
      </c>
      <c r="AF401" s="134">
        <f t="shared" si="145"/>
        <v>3</v>
      </c>
      <c r="AG401" s="135">
        <f t="shared" si="146"/>
        <v>35.6</v>
      </c>
      <c r="AH401" s="167">
        <f t="shared" si="147"/>
        <v>755</v>
      </c>
      <c r="AI401" s="149"/>
      <c r="AJ401" s="133">
        <f t="shared" si="148"/>
        <v>20</v>
      </c>
      <c r="AK401" s="131">
        <f t="shared" si="149"/>
        <v>259</v>
      </c>
      <c r="AL401" s="131">
        <f t="shared" si="150"/>
        <v>252</v>
      </c>
      <c r="AM401" s="131">
        <f t="shared" si="151"/>
        <v>20</v>
      </c>
      <c r="AN401" s="136">
        <f t="shared" si="152"/>
        <v>224</v>
      </c>
      <c r="AO401" s="133">
        <f t="shared" si="153"/>
        <v>0</v>
      </c>
      <c r="AP401" s="131">
        <f t="shared" si="154"/>
        <v>0</v>
      </c>
      <c r="AQ401" s="131">
        <f t="shared" si="155"/>
        <v>1</v>
      </c>
      <c r="AR401" s="131">
        <f t="shared" si="156"/>
        <v>0</v>
      </c>
      <c r="AS401" s="136">
        <f t="shared" si="157"/>
        <v>0</v>
      </c>
      <c r="AT401" s="133">
        <f t="shared" si="158"/>
        <v>0</v>
      </c>
      <c r="AU401" s="131">
        <f t="shared" si="159"/>
        <v>1</v>
      </c>
      <c r="AV401" s="131">
        <f t="shared" si="160"/>
        <v>0</v>
      </c>
      <c r="AW401" s="131">
        <f t="shared" si="161"/>
        <v>0</v>
      </c>
      <c r="AX401" s="136">
        <f t="shared" si="162"/>
        <v>2</v>
      </c>
      <c r="AY401" s="133">
        <f t="shared" si="163"/>
        <v>0</v>
      </c>
      <c r="AZ401" s="131">
        <f t="shared" si="164"/>
        <v>5</v>
      </c>
      <c r="BA401" s="131">
        <f t="shared" si="165"/>
        <v>1</v>
      </c>
      <c r="BB401" s="131">
        <f t="shared" si="166"/>
        <v>0</v>
      </c>
      <c r="BC401" s="132">
        <f t="shared" si="167"/>
        <v>29.6</v>
      </c>
    </row>
    <row r="402" spans="1:55" x14ac:dyDescent="0.25">
      <c r="A402" s="138" t="s">
        <v>884</v>
      </c>
      <c r="B402" s="131" t="s">
        <v>1293</v>
      </c>
      <c r="C402" s="131" t="s">
        <v>247</v>
      </c>
      <c r="D402" s="131" t="s">
        <v>262</v>
      </c>
      <c r="E402" s="132" t="s">
        <v>1955</v>
      </c>
      <c r="F402" s="130">
        <v>0</v>
      </c>
      <c r="G402" s="131">
        <v>0</v>
      </c>
      <c r="H402" s="131">
        <v>0</v>
      </c>
      <c r="I402" s="132">
        <v>0</v>
      </c>
      <c r="J402" s="149"/>
      <c r="K402" s="133">
        <v>0</v>
      </c>
      <c r="L402" s="131">
        <v>0</v>
      </c>
      <c r="M402" s="131">
        <v>0</v>
      </c>
      <c r="N402" s="132">
        <v>0</v>
      </c>
      <c r="O402" s="149"/>
      <c r="P402" s="133">
        <v>0</v>
      </c>
      <c r="Q402" s="131">
        <v>0</v>
      </c>
      <c r="R402" s="131">
        <v>0</v>
      </c>
      <c r="S402" s="132">
        <v>0</v>
      </c>
      <c r="T402" s="149"/>
      <c r="U402" s="133">
        <v>0</v>
      </c>
      <c r="V402" s="131">
        <v>0</v>
      </c>
      <c r="W402" s="131">
        <v>0</v>
      </c>
      <c r="X402" s="132">
        <v>0</v>
      </c>
      <c r="Y402" s="149"/>
      <c r="Z402" s="133">
        <v>0</v>
      </c>
      <c r="AA402" s="131">
        <v>0</v>
      </c>
      <c r="AB402" s="131">
        <v>0</v>
      </c>
      <c r="AC402" s="132">
        <v>0</v>
      </c>
      <c r="AD402" s="149"/>
      <c r="AE402" s="153">
        <f t="shared" si="144"/>
        <v>0</v>
      </c>
      <c r="AF402" s="134">
        <f t="shared" si="145"/>
        <v>0</v>
      </c>
      <c r="AG402" s="135">
        <f t="shared" si="146"/>
        <v>0</v>
      </c>
      <c r="AH402" s="167">
        <f t="shared" si="147"/>
        <v>0</v>
      </c>
      <c r="AI402" s="149"/>
      <c r="AJ402" s="133">
        <f t="shared" si="148"/>
        <v>0</v>
      </c>
      <c r="AK402" s="131">
        <f t="shared" si="149"/>
        <v>0</v>
      </c>
      <c r="AL402" s="131">
        <f t="shared" si="150"/>
        <v>0</v>
      </c>
      <c r="AM402" s="131">
        <f t="shared" si="151"/>
        <v>0</v>
      </c>
      <c r="AN402" s="136">
        <f t="shared" si="152"/>
        <v>0</v>
      </c>
      <c r="AO402" s="133">
        <f t="shared" si="153"/>
        <v>0</v>
      </c>
      <c r="AP402" s="131">
        <f t="shared" si="154"/>
        <v>0</v>
      </c>
      <c r="AQ402" s="131">
        <f t="shared" si="155"/>
        <v>0</v>
      </c>
      <c r="AR402" s="131">
        <f t="shared" si="156"/>
        <v>0</v>
      </c>
      <c r="AS402" s="136">
        <f t="shared" si="157"/>
        <v>0</v>
      </c>
      <c r="AT402" s="133">
        <f t="shared" si="158"/>
        <v>0</v>
      </c>
      <c r="AU402" s="131">
        <f t="shared" si="159"/>
        <v>0</v>
      </c>
      <c r="AV402" s="131">
        <f t="shared" si="160"/>
        <v>0</v>
      </c>
      <c r="AW402" s="131">
        <f t="shared" si="161"/>
        <v>0</v>
      </c>
      <c r="AX402" s="136">
        <f t="shared" si="162"/>
        <v>0</v>
      </c>
      <c r="AY402" s="133">
        <f t="shared" si="163"/>
        <v>0</v>
      </c>
      <c r="AZ402" s="131">
        <f t="shared" si="164"/>
        <v>0</v>
      </c>
      <c r="BA402" s="131">
        <f t="shared" si="165"/>
        <v>0</v>
      </c>
      <c r="BB402" s="131">
        <f t="shared" si="166"/>
        <v>0</v>
      </c>
      <c r="BC402" s="132">
        <f t="shared" si="167"/>
        <v>0</v>
      </c>
    </row>
    <row r="403" spans="1:55" x14ac:dyDescent="0.25">
      <c r="A403" s="138" t="s">
        <v>885</v>
      </c>
      <c r="B403" s="131" t="s">
        <v>37</v>
      </c>
      <c r="C403" s="131" t="s">
        <v>441</v>
      </c>
      <c r="D403" s="131" t="s">
        <v>295</v>
      </c>
      <c r="E403" s="132" t="s">
        <v>1312</v>
      </c>
      <c r="F403" s="130">
        <v>0</v>
      </c>
      <c r="G403" s="131">
        <v>2</v>
      </c>
      <c r="H403" s="131">
        <v>21.6</v>
      </c>
      <c r="I403" s="132">
        <v>266</v>
      </c>
      <c r="J403" s="149"/>
      <c r="K403" s="133">
        <v>0</v>
      </c>
      <c r="L403" s="131">
        <v>2</v>
      </c>
      <c r="M403" s="131">
        <v>31</v>
      </c>
      <c r="N403" s="132">
        <v>296</v>
      </c>
      <c r="O403" s="149"/>
      <c r="P403" s="133">
        <v>0</v>
      </c>
      <c r="Q403" s="131">
        <v>0</v>
      </c>
      <c r="R403" s="131">
        <v>0</v>
      </c>
      <c r="S403" s="132">
        <v>20</v>
      </c>
      <c r="T403" s="149"/>
      <c r="U403" s="133">
        <v>0</v>
      </c>
      <c r="V403" s="131">
        <v>0</v>
      </c>
      <c r="W403" s="131">
        <v>0</v>
      </c>
      <c r="X403" s="132">
        <v>0</v>
      </c>
      <c r="Y403" s="149"/>
      <c r="Z403" s="133">
        <v>0</v>
      </c>
      <c r="AA403" s="131">
        <v>5</v>
      </c>
      <c r="AB403" s="131">
        <v>55</v>
      </c>
      <c r="AC403" s="132">
        <v>263</v>
      </c>
      <c r="AD403" s="149"/>
      <c r="AE403" s="153">
        <f t="shared" si="144"/>
        <v>0</v>
      </c>
      <c r="AF403" s="134">
        <f t="shared" si="145"/>
        <v>9</v>
      </c>
      <c r="AG403" s="135">
        <f t="shared" si="146"/>
        <v>107.6</v>
      </c>
      <c r="AH403" s="167">
        <f t="shared" si="147"/>
        <v>845</v>
      </c>
      <c r="AI403" s="149"/>
      <c r="AJ403" s="133">
        <f t="shared" si="148"/>
        <v>266</v>
      </c>
      <c r="AK403" s="131">
        <f t="shared" si="149"/>
        <v>296</v>
      </c>
      <c r="AL403" s="131">
        <f t="shared" si="150"/>
        <v>20</v>
      </c>
      <c r="AM403" s="131">
        <f t="shared" si="151"/>
        <v>0</v>
      </c>
      <c r="AN403" s="136">
        <f t="shared" si="152"/>
        <v>263</v>
      </c>
      <c r="AO403" s="133">
        <f t="shared" si="153"/>
        <v>0</v>
      </c>
      <c r="AP403" s="131">
        <f t="shared" si="154"/>
        <v>0</v>
      </c>
      <c r="AQ403" s="131">
        <f t="shared" si="155"/>
        <v>0</v>
      </c>
      <c r="AR403" s="131">
        <f t="shared" si="156"/>
        <v>0</v>
      </c>
      <c r="AS403" s="136">
        <f t="shared" si="157"/>
        <v>0</v>
      </c>
      <c r="AT403" s="133">
        <f t="shared" si="158"/>
        <v>2</v>
      </c>
      <c r="AU403" s="131">
        <f t="shared" si="159"/>
        <v>2</v>
      </c>
      <c r="AV403" s="131">
        <f t="shared" si="160"/>
        <v>0</v>
      </c>
      <c r="AW403" s="131">
        <f t="shared" si="161"/>
        <v>0</v>
      </c>
      <c r="AX403" s="136">
        <f t="shared" si="162"/>
        <v>5</v>
      </c>
      <c r="AY403" s="133">
        <f t="shared" si="163"/>
        <v>21.6</v>
      </c>
      <c r="AZ403" s="131">
        <f t="shared" si="164"/>
        <v>31</v>
      </c>
      <c r="BA403" s="131">
        <f t="shared" si="165"/>
        <v>0</v>
      </c>
      <c r="BB403" s="131">
        <f t="shared" si="166"/>
        <v>0</v>
      </c>
      <c r="BC403" s="132">
        <f t="shared" si="167"/>
        <v>55</v>
      </c>
    </row>
    <row r="404" spans="1:55" x14ac:dyDescent="0.25">
      <c r="A404" s="138" t="s">
        <v>886</v>
      </c>
      <c r="B404" s="131" t="s">
        <v>1029</v>
      </c>
      <c r="C404" s="131" t="s">
        <v>137</v>
      </c>
      <c r="D404" s="131" t="s">
        <v>136</v>
      </c>
      <c r="E404" s="132" t="s">
        <v>1955</v>
      </c>
      <c r="F404" s="130">
        <v>0</v>
      </c>
      <c r="G404" s="131">
        <v>0</v>
      </c>
      <c r="H404" s="131">
        <v>0</v>
      </c>
      <c r="I404" s="132">
        <v>0</v>
      </c>
      <c r="J404" s="149"/>
      <c r="K404" s="133">
        <v>0</v>
      </c>
      <c r="L404" s="131">
        <v>0</v>
      </c>
      <c r="M404" s="131">
        <v>0</v>
      </c>
      <c r="N404" s="132">
        <v>0</v>
      </c>
      <c r="O404" s="149"/>
      <c r="P404" s="133">
        <v>0</v>
      </c>
      <c r="Q404" s="131">
        <v>0</v>
      </c>
      <c r="R404" s="131">
        <v>0</v>
      </c>
      <c r="S404" s="132">
        <v>0</v>
      </c>
      <c r="T404" s="149"/>
      <c r="U404" s="133">
        <v>0</v>
      </c>
      <c r="V404" s="131">
        <v>0</v>
      </c>
      <c r="W404" s="131">
        <v>0</v>
      </c>
      <c r="X404" s="132">
        <v>0</v>
      </c>
      <c r="Y404" s="149"/>
      <c r="Z404" s="133">
        <v>0</v>
      </c>
      <c r="AA404" s="131">
        <v>0</v>
      </c>
      <c r="AB404" s="131">
        <v>0</v>
      </c>
      <c r="AC404" s="132">
        <v>0</v>
      </c>
      <c r="AD404" s="149"/>
      <c r="AE404" s="153">
        <f t="shared" si="144"/>
        <v>0</v>
      </c>
      <c r="AF404" s="134">
        <f t="shared" si="145"/>
        <v>0</v>
      </c>
      <c r="AG404" s="135">
        <f t="shared" si="146"/>
        <v>0</v>
      </c>
      <c r="AH404" s="167">
        <f t="shared" si="147"/>
        <v>0</v>
      </c>
      <c r="AI404" s="149"/>
      <c r="AJ404" s="133">
        <f t="shared" si="148"/>
        <v>0</v>
      </c>
      <c r="AK404" s="131">
        <f t="shared" si="149"/>
        <v>0</v>
      </c>
      <c r="AL404" s="131">
        <f t="shared" si="150"/>
        <v>0</v>
      </c>
      <c r="AM404" s="131">
        <f t="shared" si="151"/>
        <v>0</v>
      </c>
      <c r="AN404" s="136">
        <f t="shared" si="152"/>
        <v>0</v>
      </c>
      <c r="AO404" s="133">
        <f t="shared" si="153"/>
        <v>0</v>
      </c>
      <c r="AP404" s="131">
        <f t="shared" si="154"/>
        <v>0</v>
      </c>
      <c r="AQ404" s="131">
        <f t="shared" si="155"/>
        <v>0</v>
      </c>
      <c r="AR404" s="131">
        <f t="shared" si="156"/>
        <v>0</v>
      </c>
      <c r="AS404" s="136">
        <f t="shared" si="157"/>
        <v>0</v>
      </c>
      <c r="AT404" s="133">
        <f t="shared" si="158"/>
        <v>0</v>
      </c>
      <c r="AU404" s="131">
        <f t="shared" si="159"/>
        <v>0</v>
      </c>
      <c r="AV404" s="131">
        <f t="shared" si="160"/>
        <v>0</v>
      </c>
      <c r="AW404" s="131">
        <f t="shared" si="161"/>
        <v>0</v>
      </c>
      <c r="AX404" s="136">
        <f t="shared" si="162"/>
        <v>0</v>
      </c>
      <c r="AY404" s="133">
        <f t="shared" si="163"/>
        <v>0</v>
      </c>
      <c r="AZ404" s="131">
        <f t="shared" si="164"/>
        <v>0</v>
      </c>
      <c r="BA404" s="131">
        <f t="shared" si="165"/>
        <v>0</v>
      </c>
      <c r="BB404" s="131">
        <f t="shared" si="166"/>
        <v>0</v>
      </c>
      <c r="BC404" s="132">
        <f t="shared" si="167"/>
        <v>0</v>
      </c>
    </row>
    <row r="405" spans="1:55" x14ac:dyDescent="0.25">
      <c r="A405" s="138" t="s">
        <v>887</v>
      </c>
      <c r="B405" s="131" t="s">
        <v>42</v>
      </c>
      <c r="C405" s="131" t="s">
        <v>2081</v>
      </c>
      <c r="D405" s="131" t="s">
        <v>2077</v>
      </c>
      <c r="E405" s="132" t="s">
        <v>1954</v>
      </c>
      <c r="F405" s="130">
        <v>0</v>
      </c>
      <c r="G405" s="131">
        <v>1</v>
      </c>
      <c r="H405" s="131">
        <v>4.5</v>
      </c>
      <c r="I405" s="132">
        <v>181</v>
      </c>
      <c r="J405" s="149"/>
      <c r="K405" s="133">
        <v>0</v>
      </c>
      <c r="L405" s="131">
        <v>0</v>
      </c>
      <c r="M405" s="131">
        <v>0</v>
      </c>
      <c r="N405" s="132">
        <v>0</v>
      </c>
      <c r="O405" s="149"/>
      <c r="P405" s="133">
        <v>0</v>
      </c>
      <c r="Q405" s="131">
        <v>0</v>
      </c>
      <c r="R405" s="131">
        <v>0</v>
      </c>
      <c r="S405" s="132">
        <v>20</v>
      </c>
      <c r="T405" s="149"/>
      <c r="U405" s="133">
        <v>0</v>
      </c>
      <c r="V405" s="131">
        <v>0</v>
      </c>
      <c r="W405" s="131">
        <v>0</v>
      </c>
      <c r="X405" s="132">
        <v>0</v>
      </c>
      <c r="Y405" s="149"/>
      <c r="Z405" s="133">
        <v>0</v>
      </c>
      <c r="AA405" s="131">
        <v>0</v>
      </c>
      <c r="AB405" s="131">
        <v>0</v>
      </c>
      <c r="AC405" s="132">
        <v>0</v>
      </c>
      <c r="AD405" s="149"/>
      <c r="AE405" s="153">
        <f t="shared" si="144"/>
        <v>0</v>
      </c>
      <c r="AF405" s="134">
        <f t="shared" si="145"/>
        <v>1</v>
      </c>
      <c r="AG405" s="135">
        <f t="shared" si="146"/>
        <v>4.5</v>
      </c>
      <c r="AH405" s="167">
        <f t="shared" si="147"/>
        <v>201</v>
      </c>
      <c r="AI405" s="149"/>
      <c r="AJ405" s="133">
        <f t="shared" si="148"/>
        <v>181</v>
      </c>
      <c r="AK405" s="131">
        <f t="shared" si="149"/>
        <v>0</v>
      </c>
      <c r="AL405" s="131">
        <f t="shared" si="150"/>
        <v>20</v>
      </c>
      <c r="AM405" s="131">
        <f t="shared" si="151"/>
        <v>0</v>
      </c>
      <c r="AN405" s="136">
        <f t="shared" si="152"/>
        <v>0</v>
      </c>
      <c r="AO405" s="133">
        <f t="shared" si="153"/>
        <v>0</v>
      </c>
      <c r="AP405" s="131">
        <f t="shared" si="154"/>
        <v>0</v>
      </c>
      <c r="AQ405" s="131">
        <f t="shared" si="155"/>
        <v>0</v>
      </c>
      <c r="AR405" s="131">
        <f t="shared" si="156"/>
        <v>0</v>
      </c>
      <c r="AS405" s="136">
        <f t="shared" si="157"/>
        <v>0</v>
      </c>
      <c r="AT405" s="133">
        <f t="shared" si="158"/>
        <v>1</v>
      </c>
      <c r="AU405" s="131">
        <f t="shared" si="159"/>
        <v>0</v>
      </c>
      <c r="AV405" s="131">
        <f t="shared" si="160"/>
        <v>0</v>
      </c>
      <c r="AW405" s="131">
        <f t="shared" si="161"/>
        <v>0</v>
      </c>
      <c r="AX405" s="136">
        <f t="shared" si="162"/>
        <v>0</v>
      </c>
      <c r="AY405" s="133">
        <f t="shared" si="163"/>
        <v>4.5</v>
      </c>
      <c r="AZ405" s="131">
        <f t="shared" si="164"/>
        <v>0</v>
      </c>
      <c r="BA405" s="131">
        <f t="shared" si="165"/>
        <v>0</v>
      </c>
      <c r="BB405" s="131">
        <f t="shared" si="166"/>
        <v>0</v>
      </c>
      <c r="BC405" s="132">
        <f t="shared" si="167"/>
        <v>0</v>
      </c>
    </row>
    <row r="406" spans="1:55" x14ac:dyDescent="0.25">
      <c r="A406" s="138" t="s">
        <v>888</v>
      </c>
      <c r="B406" s="131" t="s">
        <v>47</v>
      </c>
      <c r="C406" s="131" t="s">
        <v>1975</v>
      </c>
      <c r="D406" s="131" t="s">
        <v>1976</v>
      </c>
      <c r="E406" s="132" t="s">
        <v>1303</v>
      </c>
      <c r="F406" s="130">
        <v>1</v>
      </c>
      <c r="G406" s="131">
        <v>0</v>
      </c>
      <c r="H406" s="131">
        <v>0.8</v>
      </c>
      <c r="I406" s="132">
        <v>146</v>
      </c>
      <c r="J406" s="149"/>
      <c r="K406" s="133">
        <v>0</v>
      </c>
      <c r="L406" s="131">
        <v>0</v>
      </c>
      <c r="M406" s="131">
        <v>0</v>
      </c>
      <c r="N406" s="132">
        <v>20</v>
      </c>
      <c r="O406" s="149"/>
      <c r="P406" s="133">
        <v>0</v>
      </c>
      <c r="Q406" s="131">
        <v>0</v>
      </c>
      <c r="R406" s="131">
        <v>0</v>
      </c>
      <c r="S406" s="132">
        <v>20</v>
      </c>
      <c r="T406" s="149"/>
      <c r="U406" s="133">
        <v>0</v>
      </c>
      <c r="V406" s="131">
        <v>0</v>
      </c>
      <c r="W406" s="131">
        <v>0</v>
      </c>
      <c r="X406" s="132">
        <v>20</v>
      </c>
      <c r="Y406" s="149"/>
      <c r="Z406" s="133">
        <v>0</v>
      </c>
      <c r="AA406" s="131">
        <v>1</v>
      </c>
      <c r="AB406" s="131">
        <v>2.8</v>
      </c>
      <c r="AC406" s="132">
        <v>128</v>
      </c>
      <c r="AD406" s="149"/>
      <c r="AE406" s="153">
        <f t="shared" si="144"/>
        <v>1</v>
      </c>
      <c r="AF406" s="134">
        <f t="shared" si="145"/>
        <v>1</v>
      </c>
      <c r="AG406" s="135">
        <f t="shared" si="146"/>
        <v>3.5999999999999996</v>
      </c>
      <c r="AH406" s="167">
        <f t="shared" si="147"/>
        <v>314</v>
      </c>
      <c r="AI406" s="149"/>
      <c r="AJ406" s="133">
        <f t="shared" si="148"/>
        <v>146</v>
      </c>
      <c r="AK406" s="131">
        <f t="shared" si="149"/>
        <v>20</v>
      </c>
      <c r="AL406" s="131">
        <f t="shared" si="150"/>
        <v>20</v>
      </c>
      <c r="AM406" s="131">
        <f t="shared" si="151"/>
        <v>20</v>
      </c>
      <c r="AN406" s="136">
        <f t="shared" si="152"/>
        <v>128</v>
      </c>
      <c r="AO406" s="133">
        <f t="shared" si="153"/>
        <v>1</v>
      </c>
      <c r="AP406" s="131">
        <f t="shared" si="154"/>
        <v>0</v>
      </c>
      <c r="AQ406" s="131">
        <f t="shared" si="155"/>
        <v>0</v>
      </c>
      <c r="AR406" s="131">
        <f t="shared" si="156"/>
        <v>0</v>
      </c>
      <c r="AS406" s="136">
        <f t="shared" si="157"/>
        <v>0</v>
      </c>
      <c r="AT406" s="133">
        <f t="shared" si="158"/>
        <v>0</v>
      </c>
      <c r="AU406" s="131">
        <f t="shared" si="159"/>
        <v>0</v>
      </c>
      <c r="AV406" s="131">
        <f t="shared" si="160"/>
        <v>0</v>
      </c>
      <c r="AW406" s="131">
        <f t="shared" si="161"/>
        <v>0</v>
      </c>
      <c r="AX406" s="136">
        <f t="shared" si="162"/>
        <v>1</v>
      </c>
      <c r="AY406" s="133">
        <f t="shared" si="163"/>
        <v>0.8</v>
      </c>
      <c r="AZ406" s="131">
        <f t="shared" si="164"/>
        <v>0</v>
      </c>
      <c r="BA406" s="131">
        <f t="shared" si="165"/>
        <v>0</v>
      </c>
      <c r="BB406" s="131">
        <f t="shared" si="166"/>
        <v>0</v>
      </c>
      <c r="BC406" s="132">
        <f t="shared" si="167"/>
        <v>2.8</v>
      </c>
    </row>
    <row r="407" spans="1:55" x14ac:dyDescent="0.25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30">
        <v>0</v>
      </c>
      <c r="G407" s="131">
        <v>0</v>
      </c>
      <c r="H407" s="131">
        <v>0</v>
      </c>
      <c r="I407" s="132">
        <v>0</v>
      </c>
      <c r="J407" s="149"/>
      <c r="K407" s="133">
        <v>0</v>
      </c>
      <c r="L407" s="131">
        <v>0</v>
      </c>
      <c r="M407" s="131">
        <v>0</v>
      </c>
      <c r="N407" s="132">
        <v>0</v>
      </c>
      <c r="O407" s="149"/>
      <c r="P407" s="133">
        <v>0</v>
      </c>
      <c r="Q407" s="131">
        <v>0</v>
      </c>
      <c r="R407" s="131">
        <v>0</v>
      </c>
      <c r="S407" s="132">
        <v>0</v>
      </c>
      <c r="T407" s="149"/>
      <c r="U407" s="133">
        <v>0</v>
      </c>
      <c r="V407" s="131">
        <v>0</v>
      </c>
      <c r="W407" s="131">
        <v>0</v>
      </c>
      <c r="X407" s="132">
        <v>0</v>
      </c>
      <c r="Y407" s="149"/>
      <c r="Z407" s="133">
        <v>0</v>
      </c>
      <c r="AA407" s="131">
        <v>0</v>
      </c>
      <c r="AB407" s="131">
        <v>0</v>
      </c>
      <c r="AC407" s="132">
        <v>0</v>
      </c>
      <c r="AD407" s="149"/>
      <c r="AE407" s="153">
        <f t="shared" si="144"/>
        <v>0</v>
      </c>
      <c r="AF407" s="134">
        <f t="shared" si="145"/>
        <v>0</v>
      </c>
      <c r="AG407" s="135">
        <f t="shared" si="146"/>
        <v>0</v>
      </c>
      <c r="AH407" s="167">
        <f t="shared" si="147"/>
        <v>0</v>
      </c>
      <c r="AI407" s="149"/>
      <c r="AJ407" s="133">
        <f t="shared" si="148"/>
        <v>0</v>
      </c>
      <c r="AK407" s="131">
        <f t="shared" si="149"/>
        <v>0</v>
      </c>
      <c r="AL407" s="131">
        <f t="shared" si="150"/>
        <v>0</v>
      </c>
      <c r="AM407" s="131">
        <f t="shared" si="151"/>
        <v>0</v>
      </c>
      <c r="AN407" s="136">
        <f t="shared" si="152"/>
        <v>0</v>
      </c>
      <c r="AO407" s="133">
        <f t="shared" si="153"/>
        <v>0</v>
      </c>
      <c r="AP407" s="131">
        <f t="shared" si="154"/>
        <v>0</v>
      </c>
      <c r="AQ407" s="131">
        <f t="shared" si="155"/>
        <v>0</v>
      </c>
      <c r="AR407" s="131">
        <f t="shared" si="156"/>
        <v>0</v>
      </c>
      <c r="AS407" s="136">
        <f t="shared" si="157"/>
        <v>0</v>
      </c>
      <c r="AT407" s="133">
        <f t="shared" si="158"/>
        <v>0</v>
      </c>
      <c r="AU407" s="131">
        <f t="shared" si="159"/>
        <v>0</v>
      </c>
      <c r="AV407" s="131">
        <f t="shared" si="160"/>
        <v>0</v>
      </c>
      <c r="AW407" s="131">
        <f t="shared" si="161"/>
        <v>0</v>
      </c>
      <c r="AX407" s="136">
        <f t="shared" si="162"/>
        <v>0</v>
      </c>
      <c r="AY407" s="133">
        <f t="shared" si="163"/>
        <v>0</v>
      </c>
      <c r="AZ407" s="131">
        <f t="shared" si="164"/>
        <v>0</v>
      </c>
      <c r="BA407" s="131">
        <f t="shared" si="165"/>
        <v>0</v>
      </c>
      <c r="BB407" s="131">
        <f t="shared" si="166"/>
        <v>0</v>
      </c>
      <c r="BC407" s="132">
        <f t="shared" si="167"/>
        <v>0</v>
      </c>
    </row>
    <row r="408" spans="1:55" x14ac:dyDescent="0.25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1311</v>
      </c>
      <c r="F408" s="130">
        <v>0</v>
      </c>
      <c r="G408" s="131">
        <v>0</v>
      </c>
      <c r="H408" s="131">
        <v>0</v>
      </c>
      <c r="I408" s="132">
        <v>0</v>
      </c>
      <c r="J408" s="149"/>
      <c r="K408" s="133">
        <v>0</v>
      </c>
      <c r="L408" s="131">
        <v>0</v>
      </c>
      <c r="M408" s="131">
        <v>0</v>
      </c>
      <c r="N408" s="132">
        <v>20</v>
      </c>
      <c r="O408" s="149"/>
      <c r="P408" s="133">
        <v>0</v>
      </c>
      <c r="Q408" s="131">
        <v>0</v>
      </c>
      <c r="R408" s="131">
        <v>0</v>
      </c>
      <c r="S408" s="132">
        <v>20</v>
      </c>
      <c r="T408" s="149"/>
      <c r="U408" s="133">
        <v>0</v>
      </c>
      <c r="V408" s="131">
        <v>0</v>
      </c>
      <c r="W408" s="131">
        <v>0</v>
      </c>
      <c r="X408" s="132">
        <v>20</v>
      </c>
      <c r="Y408" s="149"/>
      <c r="Z408" s="133">
        <v>0</v>
      </c>
      <c r="AA408" s="131">
        <v>1</v>
      </c>
      <c r="AB408" s="131">
        <v>7.6</v>
      </c>
      <c r="AC408" s="132">
        <v>153</v>
      </c>
      <c r="AD408" s="149"/>
      <c r="AE408" s="153">
        <f t="shared" si="144"/>
        <v>0</v>
      </c>
      <c r="AF408" s="134">
        <f t="shared" si="145"/>
        <v>1</v>
      </c>
      <c r="AG408" s="135">
        <f t="shared" si="146"/>
        <v>7.6</v>
      </c>
      <c r="AH408" s="167">
        <f t="shared" si="147"/>
        <v>213</v>
      </c>
      <c r="AI408" s="149"/>
      <c r="AJ408" s="133">
        <f t="shared" si="148"/>
        <v>0</v>
      </c>
      <c r="AK408" s="131">
        <f t="shared" si="149"/>
        <v>20</v>
      </c>
      <c r="AL408" s="131">
        <f t="shared" si="150"/>
        <v>20</v>
      </c>
      <c r="AM408" s="131">
        <f t="shared" si="151"/>
        <v>20</v>
      </c>
      <c r="AN408" s="136">
        <f t="shared" si="152"/>
        <v>153</v>
      </c>
      <c r="AO408" s="133">
        <f t="shared" si="153"/>
        <v>0</v>
      </c>
      <c r="AP408" s="131">
        <f t="shared" si="154"/>
        <v>0</v>
      </c>
      <c r="AQ408" s="131">
        <f t="shared" si="155"/>
        <v>0</v>
      </c>
      <c r="AR408" s="131">
        <f t="shared" si="156"/>
        <v>0</v>
      </c>
      <c r="AS408" s="136">
        <f t="shared" si="157"/>
        <v>0</v>
      </c>
      <c r="AT408" s="133">
        <f t="shared" si="158"/>
        <v>0</v>
      </c>
      <c r="AU408" s="131">
        <f t="shared" si="159"/>
        <v>0</v>
      </c>
      <c r="AV408" s="131">
        <f t="shared" si="160"/>
        <v>0</v>
      </c>
      <c r="AW408" s="131">
        <f t="shared" si="161"/>
        <v>0</v>
      </c>
      <c r="AX408" s="136">
        <f t="shared" si="162"/>
        <v>1</v>
      </c>
      <c r="AY408" s="133">
        <f t="shared" si="163"/>
        <v>0</v>
      </c>
      <c r="AZ408" s="131">
        <f t="shared" si="164"/>
        <v>0</v>
      </c>
      <c r="BA408" s="131">
        <f t="shared" si="165"/>
        <v>0</v>
      </c>
      <c r="BB408" s="131">
        <f t="shared" si="166"/>
        <v>0</v>
      </c>
      <c r="BC408" s="132">
        <f t="shared" si="167"/>
        <v>7.6</v>
      </c>
    </row>
    <row r="409" spans="1:55" x14ac:dyDescent="0.25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30">
        <v>0</v>
      </c>
      <c r="G409" s="131">
        <v>0</v>
      </c>
      <c r="H409" s="131">
        <v>0</v>
      </c>
      <c r="I409" s="132">
        <v>20</v>
      </c>
      <c r="J409" s="149"/>
      <c r="K409" s="133">
        <v>0</v>
      </c>
      <c r="L409" s="131">
        <v>0</v>
      </c>
      <c r="M409" s="131">
        <v>0</v>
      </c>
      <c r="N409" s="132">
        <v>20</v>
      </c>
      <c r="O409" s="149"/>
      <c r="P409" s="133">
        <v>0</v>
      </c>
      <c r="Q409" s="131">
        <v>0</v>
      </c>
      <c r="R409" s="131">
        <v>0</v>
      </c>
      <c r="S409" s="132">
        <v>0</v>
      </c>
      <c r="T409" s="149"/>
      <c r="U409" s="133">
        <v>0</v>
      </c>
      <c r="V409" s="131">
        <v>0</v>
      </c>
      <c r="W409" s="131">
        <v>0</v>
      </c>
      <c r="X409" s="132">
        <v>20</v>
      </c>
      <c r="Y409" s="149"/>
      <c r="Z409" s="133">
        <v>0</v>
      </c>
      <c r="AA409" s="131">
        <v>0</v>
      </c>
      <c r="AB409" s="131">
        <v>0</v>
      </c>
      <c r="AC409" s="132">
        <v>0</v>
      </c>
      <c r="AD409" s="149"/>
      <c r="AE409" s="153">
        <f t="shared" si="144"/>
        <v>0</v>
      </c>
      <c r="AF409" s="134">
        <f t="shared" si="145"/>
        <v>0</v>
      </c>
      <c r="AG409" s="135">
        <f t="shared" si="146"/>
        <v>0</v>
      </c>
      <c r="AH409" s="167">
        <f t="shared" si="147"/>
        <v>60</v>
      </c>
      <c r="AI409" s="149"/>
      <c r="AJ409" s="133">
        <f t="shared" si="148"/>
        <v>20</v>
      </c>
      <c r="AK409" s="131">
        <f t="shared" si="149"/>
        <v>20</v>
      </c>
      <c r="AL409" s="131">
        <f t="shared" si="150"/>
        <v>0</v>
      </c>
      <c r="AM409" s="131">
        <f t="shared" si="151"/>
        <v>20</v>
      </c>
      <c r="AN409" s="136">
        <f t="shared" si="152"/>
        <v>0</v>
      </c>
      <c r="AO409" s="133">
        <f t="shared" si="153"/>
        <v>0</v>
      </c>
      <c r="AP409" s="131">
        <f t="shared" si="154"/>
        <v>0</v>
      </c>
      <c r="AQ409" s="131">
        <f t="shared" si="155"/>
        <v>0</v>
      </c>
      <c r="AR409" s="131">
        <f t="shared" si="156"/>
        <v>0</v>
      </c>
      <c r="AS409" s="136">
        <f t="shared" si="157"/>
        <v>0</v>
      </c>
      <c r="AT409" s="133">
        <f t="shared" si="158"/>
        <v>0</v>
      </c>
      <c r="AU409" s="131">
        <f t="shared" si="159"/>
        <v>0</v>
      </c>
      <c r="AV409" s="131">
        <f t="shared" si="160"/>
        <v>0</v>
      </c>
      <c r="AW409" s="131">
        <f t="shared" si="161"/>
        <v>0</v>
      </c>
      <c r="AX409" s="136">
        <f t="shared" si="162"/>
        <v>0</v>
      </c>
      <c r="AY409" s="133">
        <f t="shared" si="163"/>
        <v>0</v>
      </c>
      <c r="AZ409" s="131">
        <f t="shared" si="164"/>
        <v>0</v>
      </c>
      <c r="BA409" s="131">
        <f t="shared" si="165"/>
        <v>0</v>
      </c>
      <c r="BB409" s="131">
        <f t="shared" si="166"/>
        <v>0</v>
      </c>
      <c r="BC409" s="132">
        <f t="shared" si="167"/>
        <v>0</v>
      </c>
    </row>
    <row r="410" spans="1:55" x14ac:dyDescent="0.25">
      <c r="A410" s="138" t="s">
        <v>892</v>
      </c>
      <c r="B410" s="131" t="s">
        <v>1398</v>
      </c>
      <c r="C410" s="131" t="s">
        <v>218</v>
      </c>
      <c r="D410" s="131" t="s">
        <v>206</v>
      </c>
      <c r="E410" s="132" t="s">
        <v>1955</v>
      </c>
      <c r="F410" s="130">
        <v>0</v>
      </c>
      <c r="G410" s="131">
        <v>0</v>
      </c>
      <c r="H410" s="131">
        <v>0</v>
      </c>
      <c r="I410" s="132">
        <v>0</v>
      </c>
      <c r="J410" s="149"/>
      <c r="K410" s="133">
        <v>0</v>
      </c>
      <c r="L410" s="131">
        <v>0</v>
      </c>
      <c r="M410" s="131">
        <v>0</v>
      </c>
      <c r="N410" s="132">
        <v>0</v>
      </c>
      <c r="O410" s="149"/>
      <c r="P410" s="133">
        <v>0</v>
      </c>
      <c r="Q410" s="131">
        <v>0</v>
      </c>
      <c r="R410" s="131">
        <v>0</v>
      </c>
      <c r="S410" s="132">
        <v>0</v>
      </c>
      <c r="T410" s="149"/>
      <c r="U410" s="133">
        <v>0</v>
      </c>
      <c r="V410" s="131">
        <v>0</v>
      </c>
      <c r="W410" s="131">
        <v>0</v>
      </c>
      <c r="X410" s="132">
        <v>0</v>
      </c>
      <c r="Y410" s="149"/>
      <c r="Z410" s="133">
        <v>0</v>
      </c>
      <c r="AA410" s="131">
        <v>0</v>
      </c>
      <c r="AB410" s="131">
        <v>0</v>
      </c>
      <c r="AC410" s="132">
        <v>0</v>
      </c>
      <c r="AD410" s="149"/>
      <c r="AE410" s="153">
        <f t="shared" si="144"/>
        <v>0</v>
      </c>
      <c r="AF410" s="134">
        <f t="shared" si="145"/>
        <v>0</v>
      </c>
      <c r="AG410" s="135">
        <f t="shared" si="146"/>
        <v>0</v>
      </c>
      <c r="AH410" s="167">
        <f t="shared" si="147"/>
        <v>0</v>
      </c>
      <c r="AI410" s="149"/>
      <c r="AJ410" s="133">
        <f t="shared" si="148"/>
        <v>0</v>
      </c>
      <c r="AK410" s="131">
        <f t="shared" si="149"/>
        <v>0</v>
      </c>
      <c r="AL410" s="131">
        <f t="shared" si="150"/>
        <v>0</v>
      </c>
      <c r="AM410" s="131">
        <f t="shared" si="151"/>
        <v>0</v>
      </c>
      <c r="AN410" s="136">
        <f t="shared" si="152"/>
        <v>0</v>
      </c>
      <c r="AO410" s="133">
        <f t="shared" si="153"/>
        <v>0</v>
      </c>
      <c r="AP410" s="131">
        <f t="shared" si="154"/>
        <v>0</v>
      </c>
      <c r="AQ410" s="131">
        <f t="shared" si="155"/>
        <v>0</v>
      </c>
      <c r="AR410" s="131">
        <f t="shared" si="156"/>
        <v>0</v>
      </c>
      <c r="AS410" s="136">
        <f t="shared" si="157"/>
        <v>0</v>
      </c>
      <c r="AT410" s="133">
        <f t="shared" si="158"/>
        <v>0</v>
      </c>
      <c r="AU410" s="131">
        <f t="shared" si="159"/>
        <v>0</v>
      </c>
      <c r="AV410" s="131">
        <f t="shared" si="160"/>
        <v>0</v>
      </c>
      <c r="AW410" s="131">
        <f t="shared" si="161"/>
        <v>0</v>
      </c>
      <c r="AX410" s="136">
        <f t="shared" si="162"/>
        <v>0</v>
      </c>
      <c r="AY410" s="133">
        <f t="shared" si="163"/>
        <v>0</v>
      </c>
      <c r="AZ410" s="131">
        <f t="shared" si="164"/>
        <v>0</v>
      </c>
      <c r="BA410" s="131">
        <f t="shared" si="165"/>
        <v>0</v>
      </c>
      <c r="BB410" s="131">
        <f t="shared" si="166"/>
        <v>0</v>
      </c>
      <c r="BC410" s="132">
        <f t="shared" si="167"/>
        <v>0</v>
      </c>
    </row>
    <row r="411" spans="1:55" x14ac:dyDescent="0.25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1312</v>
      </c>
      <c r="F411" s="130">
        <v>0</v>
      </c>
      <c r="G411" s="131">
        <v>0</v>
      </c>
      <c r="H411" s="131">
        <v>0</v>
      </c>
      <c r="I411" s="132">
        <v>0</v>
      </c>
      <c r="J411" s="149"/>
      <c r="K411" s="133">
        <v>0</v>
      </c>
      <c r="L411" s="131">
        <v>0</v>
      </c>
      <c r="M411" s="131">
        <v>0</v>
      </c>
      <c r="N411" s="132">
        <v>20</v>
      </c>
      <c r="O411" s="149"/>
      <c r="P411" s="133">
        <v>0</v>
      </c>
      <c r="Q411" s="131">
        <v>0</v>
      </c>
      <c r="R411" s="131">
        <v>0</v>
      </c>
      <c r="S411" s="132">
        <v>0</v>
      </c>
      <c r="T411" s="149"/>
      <c r="U411" s="133">
        <v>0</v>
      </c>
      <c r="V411" s="131">
        <v>0</v>
      </c>
      <c r="W411" s="131">
        <v>0</v>
      </c>
      <c r="X411" s="132">
        <v>0</v>
      </c>
      <c r="Y411" s="149"/>
      <c r="Z411" s="133">
        <v>0</v>
      </c>
      <c r="AA411" s="131">
        <v>0</v>
      </c>
      <c r="AB411" s="131">
        <v>0</v>
      </c>
      <c r="AC411" s="132">
        <v>0</v>
      </c>
      <c r="AD411" s="149"/>
      <c r="AE411" s="153">
        <f t="shared" si="144"/>
        <v>0</v>
      </c>
      <c r="AF411" s="134">
        <f t="shared" si="145"/>
        <v>0</v>
      </c>
      <c r="AG411" s="135">
        <f t="shared" si="146"/>
        <v>0</v>
      </c>
      <c r="AH411" s="167">
        <f t="shared" si="147"/>
        <v>20</v>
      </c>
      <c r="AI411" s="149"/>
      <c r="AJ411" s="133">
        <f t="shared" si="148"/>
        <v>0</v>
      </c>
      <c r="AK411" s="131">
        <f t="shared" si="149"/>
        <v>20</v>
      </c>
      <c r="AL411" s="131">
        <f t="shared" si="150"/>
        <v>0</v>
      </c>
      <c r="AM411" s="131">
        <f t="shared" si="151"/>
        <v>0</v>
      </c>
      <c r="AN411" s="136">
        <f t="shared" si="152"/>
        <v>0</v>
      </c>
      <c r="AO411" s="133">
        <f t="shared" si="153"/>
        <v>0</v>
      </c>
      <c r="AP411" s="131">
        <f t="shared" si="154"/>
        <v>0</v>
      </c>
      <c r="AQ411" s="131">
        <f t="shared" si="155"/>
        <v>0</v>
      </c>
      <c r="AR411" s="131">
        <f t="shared" si="156"/>
        <v>0</v>
      </c>
      <c r="AS411" s="136">
        <f t="shared" si="157"/>
        <v>0</v>
      </c>
      <c r="AT411" s="133">
        <f t="shared" si="158"/>
        <v>0</v>
      </c>
      <c r="AU411" s="131">
        <f t="shared" si="159"/>
        <v>0</v>
      </c>
      <c r="AV411" s="131">
        <f t="shared" si="160"/>
        <v>0</v>
      </c>
      <c r="AW411" s="131">
        <f t="shared" si="161"/>
        <v>0</v>
      </c>
      <c r="AX411" s="136">
        <f t="shared" si="162"/>
        <v>0</v>
      </c>
      <c r="AY411" s="133">
        <f t="shared" si="163"/>
        <v>0</v>
      </c>
      <c r="AZ411" s="131">
        <f t="shared" si="164"/>
        <v>0</v>
      </c>
      <c r="BA411" s="131">
        <f t="shared" si="165"/>
        <v>0</v>
      </c>
      <c r="BB411" s="131">
        <f t="shared" si="166"/>
        <v>0</v>
      </c>
      <c r="BC411" s="132">
        <f t="shared" si="167"/>
        <v>0</v>
      </c>
    </row>
    <row r="412" spans="1:55" x14ac:dyDescent="0.25">
      <c r="A412" s="138" t="s">
        <v>894</v>
      </c>
      <c r="B412" s="131" t="s">
        <v>42</v>
      </c>
      <c r="C412" s="131" t="s">
        <v>97</v>
      </c>
      <c r="D412" s="131" t="s">
        <v>2062</v>
      </c>
      <c r="E412" s="132" t="s">
        <v>1314</v>
      </c>
      <c r="F412" s="130">
        <v>0</v>
      </c>
      <c r="G412" s="131">
        <v>0</v>
      </c>
      <c r="H412" s="131">
        <v>0</v>
      </c>
      <c r="I412" s="132">
        <v>0</v>
      </c>
      <c r="J412" s="149"/>
      <c r="K412" s="133">
        <v>0</v>
      </c>
      <c r="L412" s="131">
        <v>0</v>
      </c>
      <c r="M412" s="131">
        <v>0</v>
      </c>
      <c r="N412" s="132">
        <v>20</v>
      </c>
      <c r="O412" s="149"/>
      <c r="P412" s="133">
        <v>0</v>
      </c>
      <c r="Q412" s="131">
        <v>0</v>
      </c>
      <c r="R412" s="131">
        <v>0</v>
      </c>
      <c r="S412" s="132">
        <v>0</v>
      </c>
      <c r="T412" s="149"/>
      <c r="U412" s="133">
        <v>0</v>
      </c>
      <c r="V412" s="131">
        <v>0</v>
      </c>
      <c r="W412" s="131">
        <v>0</v>
      </c>
      <c r="X412" s="132">
        <v>0</v>
      </c>
      <c r="Y412" s="149"/>
      <c r="Z412" s="133">
        <v>0</v>
      </c>
      <c r="AA412" s="131">
        <v>0</v>
      </c>
      <c r="AB412" s="131">
        <v>0</v>
      </c>
      <c r="AC412" s="132">
        <v>0</v>
      </c>
      <c r="AD412" s="149"/>
      <c r="AE412" s="153">
        <f t="shared" si="144"/>
        <v>0</v>
      </c>
      <c r="AF412" s="134">
        <f t="shared" si="145"/>
        <v>0</v>
      </c>
      <c r="AG412" s="135">
        <f t="shared" si="146"/>
        <v>0</v>
      </c>
      <c r="AH412" s="167">
        <f t="shared" si="147"/>
        <v>20</v>
      </c>
      <c r="AI412" s="149"/>
      <c r="AJ412" s="133">
        <f t="shared" si="148"/>
        <v>0</v>
      </c>
      <c r="AK412" s="131">
        <f t="shared" si="149"/>
        <v>20</v>
      </c>
      <c r="AL412" s="131">
        <f t="shared" si="150"/>
        <v>0</v>
      </c>
      <c r="AM412" s="131">
        <f t="shared" si="151"/>
        <v>0</v>
      </c>
      <c r="AN412" s="136">
        <f t="shared" si="152"/>
        <v>0</v>
      </c>
      <c r="AO412" s="133">
        <f t="shared" si="153"/>
        <v>0</v>
      </c>
      <c r="AP412" s="131">
        <f t="shared" si="154"/>
        <v>0</v>
      </c>
      <c r="AQ412" s="131">
        <f t="shared" si="155"/>
        <v>0</v>
      </c>
      <c r="AR412" s="131">
        <f t="shared" si="156"/>
        <v>0</v>
      </c>
      <c r="AS412" s="136">
        <f t="shared" si="157"/>
        <v>0</v>
      </c>
      <c r="AT412" s="133">
        <f t="shared" si="158"/>
        <v>0</v>
      </c>
      <c r="AU412" s="131">
        <f t="shared" si="159"/>
        <v>0</v>
      </c>
      <c r="AV412" s="131">
        <f t="shared" si="160"/>
        <v>0</v>
      </c>
      <c r="AW412" s="131">
        <f t="shared" si="161"/>
        <v>0</v>
      </c>
      <c r="AX412" s="136">
        <f t="shared" si="162"/>
        <v>0</v>
      </c>
      <c r="AY412" s="133">
        <f t="shared" si="163"/>
        <v>0</v>
      </c>
      <c r="AZ412" s="131">
        <f t="shared" si="164"/>
        <v>0</v>
      </c>
      <c r="BA412" s="131">
        <f t="shared" si="165"/>
        <v>0</v>
      </c>
      <c r="BB412" s="131">
        <f t="shared" si="166"/>
        <v>0</v>
      </c>
      <c r="BC412" s="132">
        <f t="shared" si="167"/>
        <v>0</v>
      </c>
    </row>
    <row r="413" spans="1:55" x14ac:dyDescent="0.25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30">
        <v>0</v>
      </c>
      <c r="G413" s="131">
        <v>0</v>
      </c>
      <c r="H413" s="131">
        <v>0</v>
      </c>
      <c r="I413" s="132">
        <v>0</v>
      </c>
      <c r="J413" s="149"/>
      <c r="K413" s="133">
        <v>0</v>
      </c>
      <c r="L413" s="131">
        <v>0</v>
      </c>
      <c r="M413" s="131">
        <v>0</v>
      </c>
      <c r="N413" s="132">
        <v>0</v>
      </c>
      <c r="O413" s="149"/>
      <c r="P413" s="133">
        <v>0</v>
      </c>
      <c r="Q413" s="131">
        <v>0</v>
      </c>
      <c r="R413" s="131">
        <v>0</v>
      </c>
      <c r="S413" s="132">
        <v>0</v>
      </c>
      <c r="T413" s="149"/>
      <c r="U413" s="133">
        <v>0</v>
      </c>
      <c r="V413" s="131">
        <v>0</v>
      </c>
      <c r="W413" s="131">
        <v>0</v>
      </c>
      <c r="X413" s="132">
        <v>0</v>
      </c>
      <c r="Y413" s="149"/>
      <c r="Z413" s="133">
        <v>0</v>
      </c>
      <c r="AA413" s="131">
        <v>0</v>
      </c>
      <c r="AB413" s="131">
        <v>0</v>
      </c>
      <c r="AC413" s="132">
        <v>0</v>
      </c>
      <c r="AD413" s="149"/>
      <c r="AE413" s="153">
        <f t="shared" si="144"/>
        <v>0</v>
      </c>
      <c r="AF413" s="134">
        <f t="shared" si="145"/>
        <v>0</v>
      </c>
      <c r="AG413" s="135">
        <f t="shared" si="146"/>
        <v>0</v>
      </c>
      <c r="AH413" s="167">
        <f t="shared" si="147"/>
        <v>0</v>
      </c>
      <c r="AI413" s="149"/>
      <c r="AJ413" s="133">
        <f t="shared" si="148"/>
        <v>0</v>
      </c>
      <c r="AK413" s="131">
        <f t="shared" si="149"/>
        <v>0</v>
      </c>
      <c r="AL413" s="131">
        <f t="shared" si="150"/>
        <v>0</v>
      </c>
      <c r="AM413" s="131">
        <f t="shared" si="151"/>
        <v>0</v>
      </c>
      <c r="AN413" s="136">
        <f t="shared" si="152"/>
        <v>0</v>
      </c>
      <c r="AO413" s="133">
        <f t="shared" si="153"/>
        <v>0</v>
      </c>
      <c r="AP413" s="131">
        <f t="shared" si="154"/>
        <v>0</v>
      </c>
      <c r="AQ413" s="131">
        <f t="shared" si="155"/>
        <v>0</v>
      </c>
      <c r="AR413" s="131">
        <f t="shared" si="156"/>
        <v>0</v>
      </c>
      <c r="AS413" s="136">
        <f t="shared" si="157"/>
        <v>0</v>
      </c>
      <c r="AT413" s="133">
        <f t="shared" si="158"/>
        <v>0</v>
      </c>
      <c r="AU413" s="131">
        <f t="shared" si="159"/>
        <v>0</v>
      </c>
      <c r="AV413" s="131">
        <f t="shared" si="160"/>
        <v>0</v>
      </c>
      <c r="AW413" s="131">
        <f t="shared" si="161"/>
        <v>0</v>
      </c>
      <c r="AX413" s="136">
        <f t="shared" si="162"/>
        <v>0</v>
      </c>
      <c r="AY413" s="133">
        <f t="shared" si="163"/>
        <v>0</v>
      </c>
      <c r="AZ413" s="131">
        <f t="shared" si="164"/>
        <v>0</v>
      </c>
      <c r="BA413" s="131">
        <f t="shared" si="165"/>
        <v>0</v>
      </c>
      <c r="BB413" s="131">
        <f t="shared" si="166"/>
        <v>0</v>
      </c>
      <c r="BC413" s="132">
        <f t="shared" si="167"/>
        <v>0</v>
      </c>
    </row>
    <row r="414" spans="1:55" x14ac:dyDescent="0.25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30">
        <v>0</v>
      </c>
      <c r="G414" s="131">
        <v>0</v>
      </c>
      <c r="H414" s="131">
        <v>0</v>
      </c>
      <c r="I414" s="132">
        <v>0</v>
      </c>
      <c r="J414" s="149"/>
      <c r="K414" s="133">
        <v>0</v>
      </c>
      <c r="L414" s="131">
        <v>0</v>
      </c>
      <c r="M414" s="131">
        <v>0</v>
      </c>
      <c r="N414" s="132">
        <v>0</v>
      </c>
      <c r="O414" s="149"/>
      <c r="P414" s="133">
        <v>0</v>
      </c>
      <c r="Q414" s="131">
        <v>0</v>
      </c>
      <c r="R414" s="131">
        <v>0</v>
      </c>
      <c r="S414" s="132">
        <v>0</v>
      </c>
      <c r="T414" s="149"/>
      <c r="U414" s="133">
        <v>0</v>
      </c>
      <c r="V414" s="131">
        <v>0</v>
      </c>
      <c r="W414" s="131">
        <v>0</v>
      </c>
      <c r="X414" s="132">
        <v>0</v>
      </c>
      <c r="Y414" s="149"/>
      <c r="Z414" s="133">
        <v>0</v>
      </c>
      <c r="AA414" s="131">
        <v>0</v>
      </c>
      <c r="AB414" s="131">
        <v>0</v>
      </c>
      <c r="AC414" s="132">
        <v>0</v>
      </c>
      <c r="AD414" s="149"/>
      <c r="AE414" s="153">
        <f t="shared" si="144"/>
        <v>0</v>
      </c>
      <c r="AF414" s="134">
        <f t="shared" si="145"/>
        <v>0</v>
      </c>
      <c r="AG414" s="135">
        <f t="shared" si="146"/>
        <v>0</v>
      </c>
      <c r="AH414" s="167">
        <f t="shared" si="147"/>
        <v>0</v>
      </c>
      <c r="AI414" s="149"/>
      <c r="AJ414" s="133">
        <f t="shared" si="148"/>
        <v>0</v>
      </c>
      <c r="AK414" s="131">
        <f t="shared" si="149"/>
        <v>0</v>
      </c>
      <c r="AL414" s="131">
        <f t="shared" si="150"/>
        <v>0</v>
      </c>
      <c r="AM414" s="131">
        <f t="shared" si="151"/>
        <v>0</v>
      </c>
      <c r="AN414" s="136">
        <f t="shared" si="152"/>
        <v>0</v>
      </c>
      <c r="AO414" s="133">
        <f t="shared" si="153"/>
        <v>0</v>
      </c>
      <c r="AP414" s="131">
        <f t="shared" si="154"/>
        <v>0</v>
      </c>
      <c r="AQ414" s="131">
        <f t="shared" si="155"/>
        <v>0</v>
      </c>
      <c r="AR414" s="131">
        <f t="shared" si="156"/>
        <v>0</v>
      </c>
      <c r="AS414" s="136">
        <f t="shared" si="157"/>
        <v>0</v>
      </c>
      <c r="AT414" s="133">
        <f t="shared" si="158"/>
        <v>0</v>
      </c>
      <c r="AU414" s="131">
        <f t="shared" si="159"/>
        <v>0</v>
      </c>
      <c r="AV414" s="131">
        <f t="shared" si="160"/>
        <v>0</v>
      </c>
      <c r="AW414" s="131">
        <f t="shared" si="161"/>
        <v>0</v>
      </c>
      <c r="AX414" s="136">
        <f t="shared" si="162"/>
        <v>0</v>
      </c>
      <c r="AY414" s="133">
        <f t="shared" si="163"/>
        <v>0</v>
      </c>
      <c r="AZ414" s="131">
        <f t="shared" si="164"/>
        <v>0</v>
      </c>
      <c r="BA414" s="131">
        <f t="shared" si="165"/>
        <v>0</v>
      </c>
      <c r="BB414" s="131">
        <f t="shared" si="166"/>
        <v>0</v>
      </c>
      <c r="BC414" s="132">
        <f t="shared" si="167"/>
        <v>0</v>
      </c>
    </row>
    <row r="415" spans="1:55" x14ac:dyDescent="0.25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30">
        <v>0</v>
      </c>
      <c r="G415" s="131">
        <v>0</v>
      </c>
      <c r="H415" s="131">
        <v>0</v>
      </c>
      <c r="I415" s="132">
        <v>0</v>
      </c>
      <c r="J415" s="149"/>
      <c r="K415" s="133">
        <v>0</v>
      </c>
      <c r="L415" s="131">
        <v>0</v>
      </c>
      <c r="M415" s="131">
        <v>0</v>
      </c>
      <c r="N415" s="132">
        <v>0</v>
      </c>
      <c r="O415" s="149"/>
      <c r="P415" s="133">
        <v>0</v>
      </c>
      <c r="Q415" s="131">
        <v>0</v>
      </c>
      <c r="R415" s="131">
        <v>0</v>
      </c>
      <c r="S415" s="132">
        <v>0</v>
      </c>
      <c r="T415" s="149"/>
      <c r="U415" s="133">
        <v>0</v>
      </c>
      <c r="V415" s="131">
        <v>0</v>
      </c>
      <c r="W415" s="131">
        <v>0</v>
      </c>
      <c r="X415" s="132">
        <v>0</v>
      </c>
      <c r="Y415" s="149"/>
      <c r="Z415" s="133">
        <v>0</v>
      </c>
      <c r="AA415" s="131">
        <v>0</v>
      </c>
      <c r="AB415" s="131">
        <v>0</v>
      </c>
      <c r="AC415" s="132">
        <v>0</v>
      </c>
      <c r="AD415" s="149"/>
      <c r="AE415" s="153">
        <f t="shared" si="144"/>
        <v>0</v>
      </c>
      <c r="AF415" s="134">
        <f t="shared" si="145"/>
        <v>0</v>
      </c>
      <c r="AG415" s="135">
        <f t="shared" si="146"/>
        <v>0</v>
      </c>
      <c r="AH415" s="167">
        <f t="shared" si="147"/>
        <v>0</v>
      </c>
      <c r="AI415" s="149"/>
      <c r="AJ415" s="133">
        <f t="shared" si="148"/>
        <v>0</v>
      </c>
      <c r="AK415" s="131">
        <f t="shared" si="149"/>
        <v>0</v>
      </c>
      <c r="AL415" s="131">
        <f t="shared" si="150"/>
        <v>0</v>
      </c>
      <c r="AM415" s="131">
        <f t="shared" si="151"/>
        <v>0</v>
      </c>
      <c r="AN415" s="136">
        <f t="shared" si="152"/>
        <v>0</v>
      </c>
      <c r="AO415" s="133">
        <f t="shared" si="153"/>
        <v>0</v>
      </c>
      <c r="AP415" s="131">
        <f t="shared" si="154"/>
        <v>0</v>
      </c>
      <c r="AQ415" s="131">
        <f t="shared" si="155"/>
        <v>0</v>
      </c>
      <c r="AR415" s="131">
        <f t="shared" si="156"/>
        <v>0</v>
      </c>
      <c r="AS415" s="136">
        <f t="shared" si="157"/>
        <v>0</v>
      </c>
      <c r="AT415" s="133">
        <f t="shared" si="158"/>
        <v>0</v>
      </c>
      <c r="AU415" s="131">
        <f t="shared" si="159"/>
        <v>0</v>
      </c>
      <c r="AV415" s="131">
        <f t="shared" si="160"/>
        <v>0</v>
      </c>
      <c r="AW415" s="131">
        <f t="shared" si="161"/>
        <v>0</v>
      </c>
      <c r="AX415" s="136">
        <f t="shared" si="162"/>
        <v>0</v>
      </c>
      <c r="AY415" s="133">
        <f t="shared" si="163"/>
        <v>0</v>
      </c>
      <c r="AZ415" s="131">
        <f t="shared" si="164"/>
        <v>0</v>
      </c>
      <c r="BA415" s="131">
        <f t="shared" si="165"/>
        <v>0</v>
      </c>
      <c r="BB415" s="131">
        <f t="shared" si="166"/>
        <v>0</v>
      </c>
      <c r="BC415" s="132">
        <f t="shared" si="167"/>
        <v>0</v>
      </c>
    </row>
    <row r="416" spans="1:55" x14ac:dyDescent="0.25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30">
        <v>0</v>
      </c>
      <c r="G416" s="131">
        <v>0</v>
      </c>
      <c r="H416" s="131">
        <v>0</v>
      </c>
      <c r="I416" s="132">
        <v>0</v>
      </c>
      <c r="J416" s="149"/>
      <c r="K416" s="133">
        <v>0</v>
      </c>
      <c r="L416" s="131">
        <v>0</v>
      </c>
      <c r="M416" s="131">
        <v>0</v>
      </c>
      <c r="N416" s="132">
        <v>0</v>
      </c>
      <c r="O416" s="149"/>
      <c r="P416" s="133">
        <v>0</v>
      </c>
      <c r="Q416" s="131">
        <v>0</v>
      </c>
      <c r="R416" s="131">
        <v>0</v>
      </c>
      <c r="S416" s="132">
        <v>0</v>
      </c>
      <c r="T416" s="149"/>
      <c r="U416" s="133">
        <v>0</v>
      </c>
      <c r="V416" s="131">
        <v>0</v>
      </c>
      <c r="W416" s="131">
        <v>0</v>
      </c>
      <c r="X416" s="132">
        <v>0</v>
      </c>
      <c r="Y416" s="149"/>
      <c r="Z416" s="133">
        <v>0</v>
      </c>
      <c r="AA416" s="131">
        <v>0</v>
      </c>
      <c r="AB416" s="131">
        <v>0</v>
      </c>
      <c r="AC416" s="132">
        <v>0</v>
      </c>
      <c r="AD416" s="149"/>
      <c r="AE416" s="153">
        <f t="shared" si="144"/>
        <v>0</v>
      </c>
      <c r="AF416" s="134">
        <f t="shared" si="145"/>
        <v>0</v>
      </c>
      <c r="AG416" s="135">
        <f t="shared" si="146"/>
        <v>0</v>
      </c>
      <c r="AH416" s="167">
        <f t="shared" si="147"/>
        <v>0</v>
      </c>
      <c r="AI416" s="149"/>
      <c r="AJ416" s="133">
        <f t="shared" si="148"/>
        <v>0</v>
      </c>
      <c r="AK416" s="131">
        <f t="shared" si="149"/>
        <v>0</v>
      </c>
      <c r="AL416" s="131">
        <f t="shared" si="150"/>
        <v>0</v>
      </c>
      <c r="AM416" s="131">
        <f t="shared" si="151"/>
        <v>0</v>
      </c>
      <c r="AN416" s="136">
        <f t="shared" si="152"/>
        <v>0</v>
      </c>
      <c r="AO416" s="133">
        <f t="shared" si="153"/>
        <v>0</v>
      </c>
      <c r="AP416" s="131">
        <f t="shared" si="154"/>
        <v>0</v>
      </c>
      <c r="AQ416" s="131">
        <f t="shared" si="155"/>
        <v>0</v>
      </c>
      <c r="AR416" s="131">
        <f t="shared" si="156"/>
        <v>0</v>
      </c>
      <c r="AS416" s="136">
        <f t="shared" si="157"/>
        <v>0</v>
      </c>
      <c r="AT416" s="133">
        <f t="shared" si="158"/>
        <v>0</v>
      </c>
      <c r="AU416" s="131">
        <f t="shared" si="159"/>
        <v>0</v>
      </c>
      <c r="AV416" s="131">
        <f t="shared" si="160"/>
        <v>0</v>
      </c>
      <c r="AW416" s="131">
        <f t="shared" si="161"/>
        <v>0</v>
      </c>
      <c r="AX416" s="136">
        <f t="shared" si="162"/>
        <v>0</v>
      </c>
      <c r="AY416" s="133">
        <f t="shared" si="163"/>
        <v>0</v>
      </c>
      <c r="AZ416" s="131">
        <f t="shared" si="164"/>
        <v>0</v>
      </c>
      <c r="BA416" s="131">
        <f t="shared" si="165"/>
        <v>0</v>
      </c>
      <c r="BB416" s="131">
        <f t="shared" si="166"/>
        <v>0</v>
      </c>
      <c r="BC416" s="132">
        <f t="shared" si="167"/>
        <v>0</v>
      </c>
    </row>
    <row r="417" spans="1:55" x14ac:dyDescent="0.25">
      <c r="A417" s="138" t="s">
        <v>899</v>
      </c>
      <c r="B417" s="131" t="s">
        <v>1529</v>
      </c>
      <c r="C417" s="131" t="s">
        <v>189</v>
      </c>
      <c r="D417" s="131" t="s">
        <v>411</v>
      </c>
      <c r="E417" s="132" t="s">
        <v>1955</v>
      </c>
      <c r="F417" s="130">
        <v>0</v>
      </c>
      <c r="G417" s="131">
        <v>0</v>
      </c>
      <c r="H417" s="131">
        <v>0</v>
      </c>
      <c r="I417" s="132">
        <v>0</v>
      </c>
      <c r="J417" s="149"/>
      <c r="K417" s="133">
        <v>0</v>
      </c>
      <c r="L417" s="131">
        <v>0</v>
      </c>
      <c r="M417" s="131">
        <v>0</v>
      </c>
      <c r="N417" s="132">
        <v>0</v>
      </c>
      <c r="O417" s="149"/>
      <c r="P417" s="133">
        <v>0</v>
      </c>
      <c r="Q417" s="131">
        <v>0</v>
      </c>
      <c r="R417" s="131">
        <v>0</v>
      </c>
      <c r="S417" s="132">
        <v>0</v>
      </c>
      <c r="T417" s="149"/>
      <c r="U417" s="133">
        <v>0</v>
      </c>
      <c r="V417" s="131">
        <v>0</v>
      </c>
      <c r="W417" s="131">
        <v>0</v>
      </c>
      <c r="X417" s="132">
        <v>0</v>
      </c>
      <c r="Y417" s="149"/>
      <c r="Z417" s="133">
        <v>0</v>
      </c>
      <c r="AA417" s="131">
        <v>0</v>
      </c>
      <c r="AB417" s="131">
        <v>0</v>
      </c>
      <c r="AC417" s="132">
        <v>0</v>
      </c>
      <c r="AD417" s="149"/>
      <c r="AE417" s="153">
        <f t="shared" si="144"/>
        <v>0</v>
      </c>
      <c r="AF417" s="134">
        <f t="shared" si="145"/>
        <v>0</v>
      </c>
      <c r="AG417" s="135">
        <f t="shared" si="146"/>
        <v>0</v>
      </c>
      <c r="AH417" s="167">
        <f t="shared" si="147"/>
        <v>0</v>
      </c>
      <c r="AI417" s="149"/>
      <c r="AJ417" s="133">
        <f t="shared" si="148"/>
        <v>0</v>
      </c>
      <c r="AK417" s="131">
        <f t="shared" si="149"/>
        <v>0</v>
      </c>
      <c r="AL417" s="131">
        <f t="shared" si="150"/>
        <v>0</v>
      </c>
      <c r="AM417" s="131">
        <f t="shared" si="151"/>
        <v>0</v>
      </c>
      <c r="AN417" s="136">
        <f t="shared" si="152"/>
        <v>0</v>
      </c>
      <c r="AO417" s="133">
        <f t="shared" si="153"/>
        <v>0</v>
      </c>
      <c r="AP417" s="131">
        <f t="shared" si="154"/>
        <v>0</v>
      </c>
      <c r="AQ417" s="131">
        <f t="shared" si="155"/>
        <v>0</v>
      </c>
      <c r="AR417" s="131">
        <f t="shared" si="156"/>
        <v>0</v>
      </c>
      <c r="AS417" s="136">
        <f t="shared" si="157"/>
        <v>0</v>
      </c>
      <c r="AT417" s="133">
        <f t="shared" si="158"/>
        <v>0</v>
      </c>
      <c r="AU417" s="131">
        <f t="shared" si="159"/>
        <v>0</v>
      </c>
      <c r="AV417" s="131">
        <f t="shared" si="160"/>
        <v>0</v>
      </c>
      <c r="AW417" s="131">
        <f t="shared" si="161"/>
        <v>0</v>
      </c>
      <c r="AX417" s="136">
        <f t="shared" si="162"/>
        <v>0</v>
      </c>
      <c r="AY417" s="133">
        <f t="shared" si="163"/>
        <v>0</v>
      </c>
      <c r="AZ417" s="131">
        <f t="shared" si="164"/>
        <v>0</v>
      </c>
      <c r="BA417" s="131">
        <f t="shared" si="165"/>
        <v>0</v>
      </c>
      <c r="BB417" s="131">
        <f t="shared" si="166"/>
        <v>0</v>
      </c>
      <c r="BC417" s="132">
        <f t="shared" si="167"/>
        <v>0</v>
      </c>
    </row>
    <row r="418" spans="1:55" x14ac:dyDescent="0.25">
      <c r="A418" s="138" t="s">
        <v>900</v>
      </c>
      <c r="B418" s="131" t="s">
        <v>42</v>
      </c>
      <c r="C418" s="131" t="s">
        <v>2082</v>
      </c>
      <c r="D418" s="131" t="s">
        <v>2077</v>
      </c>
      <c r="E418" s="132" t="s">
        <v>1311</v>
      </c>
      <c r="F418" s="130">
        <v>0</v>
      </c>
      <c r="G418" s="131">
        <v>0</v>
      </c>
      <c r="H418" s="131">
        <v>0</v>
      </c>
      <c r="I418" s="132">
        <v>0</v>
      </c>
      <c r="J418" s="149"/>
      <c r="K418" s="133">
        <v>0</v>
      </c>
      <c r="L418" s="131">
        <v>0</v>
      </c>
      <c r="M418" s="131">
        <v>0</v>
      </c>
      <c r="N418" s="132">
        <v>0</v>
      </c>
      <c r="O418" s="149"/>
      <c r="P418" s="133">
        <v>0</v>
      </c>
      <c r="Q418" s="131">
        <v>0</v>
      </c>
      <c r="R418" s="131">
        <v>0</v>
      </c>
      <c r="S418" s="132">
        <v>0</v>
      </c>
      <c r="T418" s="149"/>
      <c r="U418" s="133">
        <v>0</v>
      </c>
      <c r="V418" s="131">
        <v>0</v>
      </c>
      <c r="W418" s="131">
        <v>0</v>
      </c>
      <c r="X418" s="132">
        <v>0</v>
      </c>
      <c r="Y418" s="149"/>
      <c r="Z418" s="133">
        <v>0</v>
      </c>
      <c r="AA418" s="131">
        <v>0</v>
      </c>
      <c r="AB418" s="131">
        <v>0</v>
      </c>
      <c r="AC418" s="132">
        <v>0</v>
      </c>
      <c r="AD418" s="149"/>
      <c r="AE418" s="153">
        <f t="shared" si="144"/>
        <v>0</v>
      </c>
      <c r="AF418" s="134">
        <f t="shared" si="145"/>
        <v>0</v>
      </c>
      <c r="AG418" s="135">
        <f t="shared" si="146"/>
        <v>0</v>
      </c>
      <c r="AH418" s="167">
        <f t="shared" si="147"/>
        <v>0</v>
      </c>
      <c r="AI418" s="149"/>
      <c r="AJ418" s="133">
        <f t="shared" si="148"/>
        <v>0</v>
      </c>
      <c r="AK418" s="131">
        <f t="shared" si="149"/>
        <v>0</v>
      </c>
      <c r="AL418" s="131">
        <f t="shared" si="150"/>
        <v>0</v>
      </c>
      <c r="AM418" s="131">
        <f t="shared" si="151"/>
        <v>0</v>
      </c>
      <c r="AN418" s="136">
        <f t="shared" si="152"/>
        <v>0</v>
      </c>
      <c r="AO418" s="133">
        <f t="shared" si="153"/>
        <v>0</v>
      </c>
      <c r="AP418" s="131">
        <f t="shared" si="154"/>
        <v>0</v>
      </c>
      <c r="AQ418" s="131">
        <f t="shared" si="155"/>
        <v>0</v>
      </c>
      <c r="AR418" s="131">
        <f t="shared" si="156"/>
        <v>0</v>
      </c>
      <c r="AS418" s="136">
        <f t="shared" si="157"/>
        <v>0</v>
      </c>
      <c r="AT418" s="133">
        <f t="shared" si="158"/>
        <v>0</v>
      </c>
      <c r="AU418" s="131">
        <f t="shared" si="159"/>
        <v>0</v>
      </c>
      <c r="AV418" s="131">
        <f t="shared" si="160"/>
        <v>0</v>
      </c>
      <c r="AW418" s="131">
        <f t="shared" si="161"/>
        <v>0</v>
      </c>
      <c r="AX418" s="136">
        <f t="shared" si="162"/>
        <v>0</v>
      </c>
      <c r="AY418" s="133">
        <f t="shared" si="163"/>
        <v>0</v>
      </c>
      <c r="AZ418" s="131">
        <f t="shared" si="164"/>
        <v>0</v>
      </c>
      <c r="BA418" s="131">
        <f t="shared" si="165"/>
        <v>0</v>
      </c>
      <c r="BB418" s="131">
        <f t="shared" si="166"/>
        <v>0</v>
      </c>
      <c r="BC418" s="132">
        <f t="shared" si="167"/>
        <v>0</v>
      </c>
    </row>
    <row r="419" spans="1:55" x14ac:dyDescent="0.25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30">
        <v>0</v>
      </c>
      <c r="G419" s="131">
        <v>0</v>
      </c>
      <c r="H419" s="131">
        <v>0</v>
      </c>
      <c r="I419" s="132">
        <v>20</v>
      </c>
      <c r="J419" s="149"/>
      <c r="K419" s="133">
        <v>0</v>
      </c>
      <c r="L419" s="131">
        <v>0</v>
      </c>
      <c r="M419" s="131">
        <v>0</v>
      </c>
      <c r="N419" s="132">
        <v>20</v>
      </c>
      <c r="O419" s="149"/>
      <c r="P419" s="133">
        <v>0</v>
      </c>
      <c r="Q419" s="131">
        <v>0</v>
      </c>
      <c r="R419" s="131">
        <v>0</v>
      </c>
      <c r="S419" s="132">
        <v>0</v>
      </c>
      <c r="T419" s="149"/>
      <c r="U419" s="133">
        <v>0</v>
      </c>
      <c r="V419" s="131">
        <v>0</v>
      </c>
      <c r="W419" s="131">
        <v>0</v>
      </c>
      <c r="X419" s="132">
        <v>0</v>
      </c>
      <c r="Y419" s="149"/>
      <c r="Z419" s="133">
        <v>0</v>
      </c>
      <c r="AA419" s="131">
        <v>0</v>
      </c>
      <c r="AB419" s="131">
        <v>0</v>
      </c>
      <c r="AC419" s="132">
        <v>0</v>
      </c>
      <c r="AD419" s="149"/>
      <c r="AE419" s="153">
        <f t="shared" si="144"/>
        <v>0</v>
      </c>
      <c r="AF419" s="134">
        <f t="shared" si="145"/>
        <v>0</v>
      </c>
      <c r="AG419" s="135">
        <f t="shared" si="146"/>
        <v>0</v>
      </c>
      <c r="AH419" s="167">
        <f t="shared" si="147"/>
        <v>40</v>
      </c>
      <c r="AI419" s="149"/>
      <c r="AJ419" s="133">
        <f t="shared" si="148"/>
        <v>20</v>
      </c>
      <c r="AK419" s="131">
        <f t="shared" si="149"/>
        <v>20</v>
      </c>
      <c r="AL419" s="131">
        <f t="shared" si="150"/>
        <v>0</v>
      </c>
      <c r="AM419" s="131">
        <f t="shared" si="151"/>
        <v>0</v>
      </c>
      <c r="AN419" s="136">
        <f t="shared" si="152"/>
        <v>0</v>
      </c>
      <c r="AO419" s="133">
        <f t="shared" si="153"/>
        <v>0</v>
      </c>
      <c r="AP419" s="131">
        <f t="shared" si="154"/>
        <v>0</v>
      </c>
      <c r="AQ419" s="131">
        <f t="shared" si="155"/>
        <v>0</v>
      </c>
      <c r="AR419" s="131">
        <f t="shared" si="156"/>
        <v>0</v>
      </c>
      <c r="AS419" s="136">
        <f t="shared" si="157"/>
        <v>0</v>
      </c>
      <c r="AT419" s="133">
        <f t="shared" si="158"/>
        <v>0</v>
      </c>
      <c r="AU419" s="131">
        <f t="shared" si="159"/>
        <v>0</v>
      </c>
      <c r="AV419" s="131">
        <f t="shared" si="160"/>
        <v>0</v>
      </c>
      <c r="AW419" s="131">
        <f t="shared" si="161"/>
        <v>0</v>
      </c>
      <c r="AX419" s="136">
        <f t="shared" si="162"/>
        <v>0</v>
      </c>
      <c r="AY419" s="133">
        <f t="shared" si="163"/>
        <v>0</v>
      </c>
      <c r="AZ419" s="131">
        <f t="shared" si="164"/>
        <v>0</v>
      </c>
      <c r="BA419" s="131">
        <f t="shared" si="165"/>
        <v>0</v>
      </c>
      <c r="BB419" s="131">
        <f t="shared" si="166"/>
        <v>0</v>
      </c>
      <c r="BC419" s="132">
        <f t="shared" si="167"/>
        <v>0</v>
      </c>
    </row>
    <row r="420" spans="1:55" x14ac:dyDescent="0.25">
      <c r="A420" s="138" t="s">
        <v>902</v>
      </c>
      <c r="B420" s="131" t="s">
        <v>39</v>
      </c>
      <c r="C420" s="131" t="s">
        <v>137</v>
      </c>
      <c r="D420" s="131" t="s">
        <v>138</v>
      </c>
      <c r="E420" s="132" t="s">
        <v>1954</v>
      </c>
      <c r="F420" s="130">
        <v>0</v>
      </c>
      <c r="G420" s="131">
        <v>0</v>
      </c>
      <c r="H420" s="131">
        <v>0</v>
      </c>
      <c r="I420" s="132">
        <v>0</v>
      </c>
      <c r="J420" s="149"/>
      <c r="K420" s="133">
        <v>0</v>
      </c>
      <c r="L420" s="131">
        <v>0</v>
      </c>
      <c r="M420" s="131">
        <v>0</v>
      </c>
      <c r="N420" s="132">
        <v>0</v>
      </c>
      <c r="O420" s="149"/>
      <c r="P420" s="133">
        <v>0</v>
      </c>
      <c r="Q420" s="131">
        <v>0</v>
      </c>
      <c r="R420" s="131">
        <v>0</v>
      </c>
      <c r="S420" s="132">
        <v>0</v>
      </c>
      <c r="T420" s="149"/>
      <c r="U420" s="133">
        <v>0</v>
      </c>
      <c r="V420" s="131">
        <v>0</v>
      </c>
      <c r="W420" s="131">
        <v>0</v>
      </c>
      <c r="X420" s="132">
        <v>0</v>
      </c>
      <c r="Y420" s="149"/>
      <c r="Z420" s="133">
        <v>0</v>
      </c>
      <c r="AA420" s="131">
        <v>0</v>
      </c>
      <c r="AB420" s="131">
        <v>0</v>
      </c>
      <c r="AC420" s="132">
        <v>0</v>
      </c>
      <c r="AD420" s="149"/>
      <c r="AE420" s="153">
        <f t="shared" si="144"/>
        <v>0</v>
      </c>
      <c r="AF420" s="134">
        <f t="shared" si="145"/>
        <v>0</v>
      </c>
      <c r="AG420" s="135">
        <f t="shared" si="146"/>
        <v>0</v>
      </c>
      <c r="AH420" s="167">
        <f t="shared" si="147"/>
        <v>0</v>
      </c>
      <c r="AI420" s="149"/>
      <c r="AJ420" s="133">
        <f t="shared" si="148"/>
        <v>0</v>
      </c>
      <c r="AK420" s="131">
        <f t="shared" si="149"/>
        <v>0</v>
      </c>
      <c r="AL420" s="131">
        <f t="shared" si="150"/>
        <v>0</v>
      </c>
      <c r="AM420" s="131">
        <f t="shared" si="151"/>
        <v>0</v>
      </c>
      <c r="AN420" s="136">
        <f t="shared" si="152"/>
        <v>0</v>
      </c>
      <c r="AO420" s="133">
        <f t="shared" si="153"/>
        <v>0</v>
      </c>
      <c r="AP420" s="131">
        <f t="shared" si="154"/>
        <v>0</v>
      </c>
      <c r="AQ420" s="131">
        <f t="shared" si="155"/>
        <v>0</v>
      </c>
      <c r="AR420" s="131">
        <f t="shared" si="156"/>
        <v>0</v>
      </c>
      <c r="AS420" s="136">
        <f t="shared" si="157"/>
        <v>0</v>
      </c>
      <c r="AT420" s="133">
        <f t="shared" si="158"/>
        <v>0</v>
      </c>
      <c r="AU420" s="131">
        <f t="shared" si="159"/>
        <v>0</v>
      </c>
      <c r="AV420" s="131">
        <f t="shared" si="160"/>
        <v>0</v>
      </c>
      <c r="AW420" s="131">
        <f t="shared" si="161"/>
        <v>0</v>
      </c>
      <c r="AX420" s="136">
        <f t="shared" si="162"/>
        <v>0</v>
      </c>
      <c r="AY420" s="133">
        <f t="shared" si="163"/>
        <v>0</v>
      </c>
      <c r="AZ420" s="131">
        <f t="shared" si="164"/>
        <v>0</v>
      </c>
      <c r="BA420" s="131">
        <f t="shared" si="165"/>
        <v>0</v>
      </c>
      <c r="BB420" s="131">
        <f t="shared" si="166"/>
        <v>0</v>
      </c>
      <c r="BC420" s="132">
        <f t="shared" si="167"/>
        <v>0</v>
      </c>
    </row>
    <row r="421" spans="1:55" x14ac:dyDescent="0.25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30">
        <v>0</v>
      </c>
      <c r="G421" s="131">
        <v>0</v>
      </c>
      <c r="H421" s="131">
        <v>0</v>
      </c>
      <c r="I421" s="132">
        <v>0</v>
      </c>
      <c r="J421" s="149"/>
      <c r="K421" s="133">
        <v>0</v>
      </c>
      <c r="L421" s="131">
        <v>0</v>
      </c>
      <c r="M421" s="131">
        <v>0</v>
      </c>
      <c r="N421" s="132">
        <v>0</v>
      </c>
      <c r="O421" s="149"/>
      <c r="P421" s="133">
        <v>0</v>
      </c>
      <c r="Q421" s="131">
        <v>0</v>
      </c>
      <c r="R421" s="131">
        <v>0</v>
      </c>
      <c r="S421" s="132">
        <v>0</v>
      </c>
      <c r="T421" s="149"/>
      <c r="U421" s="133">
        <v>0</v>
      </c>
      <c r="V421" s="131">
        <v>0</v>
      </c>
      <c r="W421" s="131">
        <v>0</v>
      </c>
      <c r="X421" s="132">
        <v>0</v>
      </c>
      <c r="Y421" s="149"/>
      <c r="Z421" s="133">
        <v>0</v>
      </c>
      <c r="AA421" s="131">
        <v>0</v>
      </c>
      <c r="AB421" s="131">
        <v>0</v>
      </c>
      <c r="AC421" s="132">
        <v>0</v>
      </c>
      <c r="AD421" s="149"/>
      <c r="AE421" s="153">
        <f t="shared" si="144"/>
        <v>0</v>
      </c>
      <c r="AF421" s="134">
        <f t="shared" si="145"/>
        <v>0</v>
      </c>
      <c r="AG421" s="135">
        <f t="shared" si="146"/>
        <v>0</v>
      </c>
      <c r="AH421" s="167">
        <f t="shared" si="147"/>
        <v>0</v>
      </c>
      <c r="AI421" s="149"/>
      <c r="AJ421" s="133">
        <f t="shared" si="148"/>
        <v>0</v>
      </c>
      <c r="AK421" s="131">
        <f t="shared" si="149"/>
        <v>0</v>
      </c>
      <c r="AL421" s="131">
        <f t="shared" si="150"/>
        <v>0</v>
      </c>
      <c r="AM421" s="131">
        <f t="shared" si="151"/>
        <v>0</v>
      </c>
      <c r="AN421" s="136">
        <f t="shared" si="152"/>
        <v>0</v>
      </c>
      <c r="AO421" s="133">
        <f t="shared" si="153"/>
        <v>0</v>
      </c>
      <c r="AP421" s="131">
        <f t="shared" si="154"/>
        <v>0</v>
      </c>
      <c r="AQ421" s="131">
        <f t="shared" si="155"/>
        <v>0</v>
      </c>
      <c r="AR421" s="131">
        <f t="shared" si="156"/>
        <v>0</v>
      </c>
      <c r="AS421" s="136">
        <f t="shared" si="157"/>
        <v>0</v>
      </c>
      <c r="AT421" s="133">
        <f t="shared" si="158"/>
        <v>0</v>
      </c>
      <c r="AU421" s="131">
        <f t="shared" si="159"/>
        <v>0</v>
      </c>
      <c r="AV421" s="131">
        <f t="shared" si="160"/>
        <v>0</v>
      </c>
      <c r="AW421" s="131">
        <f t="shared" si="161"/>
        <v>0</v>
      </c>
      <c r="AX421" s="136">
        <f t="shared" si="162"/>
        <v>0</v>
      </c>
      <c r="AY421" s="133">
        <f t="shared" si="163"/>
        <v>0</v>
      </c>
      <c r="AZ421" s="131">
        <f t="shared" si="164"/>
        <v>0</v>
      </c>
      <c r="BA421" s="131">
        <f t="shared" si="165"/>
        <v>0</v>
      </c>
      <c r="BB421" s="131">
        <f t="shared" si="166"/>
        <v>0</v>
      </c>
      <c r="BC421" s="132">
        <f t="shared" si="167"/>
        <v>0</v>
      </c>
    </row>
    <row r="422" spans="1:55" x14ac:dyDescent="0.25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30">
        <v>0</v>
      </c>
      <c r="G422" s="131">
        <v>0</v>
      </c>
      <c r="H422" s="131">
        <v>0</v>
      </c>
      <c r="I422" s="132">
        <v>0</v>
      </c>
      <c r="J422" s="149"/>
      <c r="K422" s="133">
        <v>0</v>
      </c>
      <c r="L422" s="131">
        <v>0</v>
      </c>
      <c r="M422" s="131">
        <v>0</v>
      </c>
      <c r="N422" s="132">
        <v>0</v>
      </c>
      <c r="O422" s="149"/>
      <c r="P422" s="133">
        <v>0</v>
      </c>
      <c r="Q422" s="131">
        <v>0</v>
      </c>
      <c r="R422" s="131">
        <v>0</v>
      </c>
      <c r="S422" s="132">
        <v>0</v>
      </c>
      <c r="T422" s="149"/>
      <c r="U422" s="133">
        <v>0</v>
      </c>
      <c r="V422" s="131">
        <v>0</v>
      </c>
      <c r="W422" s="131">
        <v>0</v>
      </c>
      <c r="X422" s="132">
        <v>0</v>
      </c>
      <c r="Y422" s="149"/>
      <c r="Z422" s="133">
        <v>0</v>
      </c>
      <c r="AA422" s="131">
        <v>0</v>
      </c>
      <c r="AB422" s="131">
        <v>0</v>
      </c>
      <c r="AC422" s="132">
        <v>0</v>
      </c>
      <c r="AD422" s="149"/>
      <c r="AE422" s="153">
        <f t="shared" si="144"/>
        <v>0</v>
      </c>
      <c r="AF422" s="134">
        <f t="shared" si="145"/>
        <v>0</v>
      </c>
      <c r="AG422" s="135">
        <f t="shared" si="146"/>
        <v>0</v>
      </c>
      <c r="AH422" s="167">
        <f t="shared" si="147"/>
        <v>0</v>
      </c>
      <c r="AI422" s="149"/>
      <c r="AJ422" s="133">
        <f t="shared" si="148"/>
        <v>0</v>
      </c>
      <c r="AK422" s="131">
        <f t="shared" si="149"/>
        <v>0</v>
      </c>
      <c r="AL422" s="131">
        <f t="shared" si="150"/>
        <v>0</v>
      </c>
      <c r="AM422" s="131">
        <f t="shared" si="151"/>
        <v>0</v>
      </c>
      <c r="AN422" s="136">
        <f t="shared" si="152"/>
        <v>0</v>
      </c>
      <c r="AO422" s="133">
        <f t="shared" si="153"/>
        <v>0</v>
      </c>
      <c r="AP422" s="131">
        <f t="shared" si="154"/>
        <v>0</v>
      </c>
      <c r="AQ422" s="131">
        <f t="shared" si="155"/>
        <v>0</v>
      </c>
      <c r="AR422" s="131">
        <f t="shared" si="156"/>
        <v>0</v>
      </c>
      <c r="AS422" s="136">
        <f t="shared" si="157"/>
        <v>0</v>
      </c>
      <c r="AT422" s="133">
        <f t="shared" si="158"/>
        <v>0</v>
      </c>
      <c r="AU422" s="131">
        <f t="shared" si="159"/>
        <v>0</v>
      </c>
      <c r="AV422" s="131">
        <f t="shared" si="160"/>
        <v>0</v>
      </c>
      <c r="AW422" s="131">
        <f t="shared" si="161"/>
        <v>0</v>
      </c>
      <c r="AX422" s="136">
        <f t="shared" si="162"/>
        <v>0</v>
      </c>
      <c r="AY422" s="133">
        <f t="shared" si="163"/>
        <v>0</v>
      </c>
      <c r="AZ422" s="131">
        <f t="shared" si="164"/>
        <v>0</v>
      </c>
      <c r="BA422" s="131">
        <f t="shared" si="165"/>
        <v>0</v>
      </c>
      <c r="BB422" s="131">
        <f t="shared" si="166"/>
        <v>0</v>
      </c>
      <c r="BC422" s="132">
        <f t="shared" si="167"/>
        <v>0</v>
      </c>
    </row>
    <row r="423" spans="1:55" x14ac:dyDescent="0.25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30">
        <v>0</v>
      </c>
      <c r="G423" s="131">
        <v>0</v>
      </c>
      <c r="H423" s="131">
        <v>0</v>
      </c>
      <c r="I423" s="132">
        <v>0</v>
      </c>
      <c r="J423" s="149"/>
      <c r="K423" s="133">
        <v>0</v>
      </c>
      <c r="L423" s="131">
        <v>0</v>
      </c>
      <c r="M423" s="131">
        <v>0</v>
      </c>
      <c r="N423" s="132">
        <v>0</v>
      </c>
      <c r="O423" s="149"/>
      <c r="P423" s="133">
        <v>0</v>
      </c>
      <c r="Q423" s="131">
        <v>0</v>
      </c>
      <c r="R423" s="131">
        <v>0</v>
      </c>
      <c r="S423" s="132">
        <v>0</v>
      </c>
      <c r="T423" s="149"/>
      <c r="U423" s="133">
        <v>0</v>
      </c>
      <c r="V423" s="131">
        <v>0</v>
      </c>
      <c r="W423" s="131">
        <v>0</v>
      </c>
      <c r="X423" s="132">
        <v>0</v>
      </c>
      <c r="Y423" s="149"/>
      <c r="Z423" s="133">
        <v>0</v>
      </c>
      <c r="AA423" s="131">
        <v>0</v>
      </c>
      <c r="AB423" s="131">
        <v>0</v>
      </c>
      <c r="AC423" s="132">
        <v>0</v>
      </c>
      <c r="AD423" s="149"/>
      <c r="AE423" s="153">
        <f t="shared" si="144"/>
        <v>0</v>
      </c>
      <c r="AF423" s="134">
        <f t="shared" si="145"/>
        <v>0</v>
      </c>
      <c r="AG423" s="135">
        <f t="shared" si="146"/>
        <v>0</v>
      </c>
      <c r="AH423" s="167">
        <f t="shared" si="147"/>
        <v>0</v>
      </c>
      <c r="AI423" s="149"/>
      <c r="AJ423" s="133">
        <f t="shared" si="148"/>
        <v>0</v>
      </c>
      <c r="AK423" s="131">
        <f t="shared" si="149"/>
        <v>0</v>
      </c>
      <c r="AL423" s="131">
        <f t="shared" si="150"/>
        <v>0</v>
      </c>
      <c r="AM423" s="131">
        <f t="shared" si="151"/>
        <v>0</v>
      </c>
      <c r="AN423" s="136">
        <f t="shared" si="152"/>
        <v>0</v>
      </c>
      <c r="AO423" s="133">
        <f t="shared" si="153"/>
        <v>0</v>
      </c>
      <c r="AP423" s="131">
        <f t="shared" si="154"/>
        <v>0</v>
      </c>
      <c r="AQ423" s="131">
        <f t="shared" si="155"/>
        <v>0</v>
      </c>
      <c r="AR423" s="131">
        <f t="shared" si="156"/>
        <v>0</v>
      </c>
      <c r="AS423" s="136">
        <f t="shared" si="157"/>
        <v>0</v>
      </c>
      <c r="AT423" s="133">
        <f t="shared" si="158"/>
        <v>0</v>
      </c>
      <c r="AU423" s="131">
        <f t="shared" si="159"/>
        <v>0</v>
      </c>
      <c r="AV423" s="131">
        <f t="shared" si="160"/>
        <v>0</v>
      </c>
      <c r="AW423" s="131">
        <f t="shared" si="161"/>
        <v>0</v>
      </c>
      <c r="AX423" s="136">
        <f t="shared" si="162"/>
        <v>0</v>
      </c>
      <c r="AY423" s="133">
        <f t="shared" si="163"/>
        <v>0</v>
      </c>
      <c r="AZ423" s="131">
        <f t="shared" si="164"/>
        <v>0</v>
      </c>
      <c r="BA423" s="131">
        <f t="shared" si="165"/>
        <v>0</v>
      </c>
      <c r="BB423" s="131">
        <f t="shared" si="166"/>
        <v>0</v>
      </c>
      <c r="BC423" s="132">
        <f t="shared" si="167"/>
        <v>0</v>
      </c>
    </row>
    <row r="424" spans="1:55" x14ac:dyDescent="0.25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30">
        <v>0</v>
      </c>
      <c r="G424" s="131">
        <v>0</v>
      </c>
      <c r="H424" s="131">
        <v>0</v>
      </c>
      <c r="I424" s="132">
        <v>0</v>
      </c>
      <c r="J424" s="149"/>
      <c r="K424" s="133">
        <v>0</v>
      </c>
      <c r="L424" s="131">
        <v>0</v>
      </c>
      <c r="M424" s="131">
        <v>0</v>
      </c>
      <c r="N424" s="132">
        <v>0</v>
      </c>
      <c r="O424" s="149"/>
      <c r="P424" s="133">
        <v>0</v>
      </c>
      <c r="Q424" s="131">
        <v>0</v>
      </c>
      <c r="R424" s="131">
        <v>0</v>
      </c>
      <c r="S424" s="132">
        <v>0</v>
      </c>
      <c r="T424" s="149"/>
      <c r="U424" s="133">
        <v>0</v>
      </c>
      <c r="V424" s="131">
        <v>0</v>
      </c>
      <c r="W424" s="131">
        <v>0</v>
      </c>
      <c r="X424" s="132">
        <v>0</v>
      </c>
      <c r="Y424" s="149"/>
      <c r="Z424" s="133">
        <v>0</v>
      </c>
      <c r="AA424" s="131">
        <v>0</v>
      </c>
      <c r="AB424" s="131">
        <v>0</v>
      </c>
      <c r="AC424" s="132">
        <v>0</v>
      </c>
      <c r="AD424" s="149"/>
      <c r="AE424" s="153">
        <f t="shared" si="144"/>
        <v>0</v>
      </c>
      <c r="AF424" s="134">
        <f t="shared" si="145"/>
        <v>0</v>
      </c>
      <c r="AG424" s="135">
        <f t="shared" si="146"/>
        <v>0</v>
      </c>
      <c r="AH424" s="167">
        <f t="shared" si="147"/>
        <v>0</v>
      </c>
      <c r="AI424" s="149"/>
      <c r="AJ424" s="133">
        <f t="shared" si="148"/>
        <v>0</v>
      </c>
      <c r="AK424" s="131">
        <f t="shared" si="149"/>
        <v>0</v>
      </c>
      <c r="AL424" s="131">
        <f t="shared" si="150"/>
        <v>0</v>
      </c>
      <c r="AM424" s="131">
        <f t="shared" si="151"/>
        <v>0</v>
      </c>
      <c r="AN424" s="136">
        <f t="shared" si="152"/>
        <v>0</v>
      </c>
      <c r="AO424" s="133">
        <f t="shared" si="153"/>
        <v>0</v>
      </c>
      <c r="AP424" s="131">
        <f t="shared" si="154"/>
        <v>0</v>
      </c>
      <c r="AQ424" s="131">
        <f t="shared" si="155"/>
        <v>0</v>
      </c>
      <c r="AR424" s="131">
        <f t="shared" si="156"/>
        <v>0</v>
      </c>
      <c r="AS424" s="136">
        <f t="shared" si="157"/>
        <v>0</v>
      </c>
      <c r="AT424" s="133">
        <f t="shared" si="158"/>
        <v>0</v>
      </c>
      <c r="AU424" s="131">
        <f t="shared" si="159"/>
        <v>0</v>
      </c>
      <c r="AV424" s="131">
        <f t="shared" si="160"/>
        <v>0</v>
      </c>
      <c r="AW424" s="131">
        <f t="shared" si="161"/>
        <v>0</v>
      </c>
      <c r="AX424" s="136">
        <f t="shared" si="162"/>
        <v>0</v>
      </c>
      <c r="AY424" s="133">
        <f t="shared" si="163"/>
        <v>0</v>
      </c>
      <c r="AZ424" s="131">
        <f t="shared" si="164"/>
        <v>0</v>
      </c>
      <c r="BA424" s="131">
        <f t="shared" si="165"/>
        <v>0</v>
      </c>
      <c r="BB424" s="131">
        <f t="shared" si="166"/>
        <v>0</v>
      </c>
      <c r="BC424" s="132">
        <f t="shared" si="167"/>
        <v>0</v>
      </c>
    </row>
    <row r="425" spans="1:55" x14ac:dyDescent="0.25">
      <c r="A425" s="138" t="s">
        <v>907</v>
      </c>
      <c r="B425" s="131" t="s">
        <v>1383</v>
      </c>
      <c r="C425" s="131" t="s">
        <v>178</v>
      </c>
      <c r="D425" s="131" t="s">
        <v>179</v>
      </c>
      <c r="E425" s="132" t="s">
        <v>1955</v>
      </c>
      <c r="F425" s="130">
        <v>0</v>
      </c>
      <c r="G425" s="131">
        <v>0</v>
      </c>
      <c r="H425" s="131">
        <v>0</v>
      </c>
      <c r="I425" s="132">
        <v>0</v>
      </c>
      <c r="J425" s="149"/>
      <c r="K425" s="133">
        <v>0</v>
      </c>
      <c r="L425" s="131">
        <v>0</v>
      </c>
      <c r="M425" s="131">
        <v>0</v>
      </c>
      <c r="N425" s="132">
        <v>0</v>
      </c>
      <c r="O425" s="149"/>
      <c r="P425" s="133">
        <v>0</v>
      </c>
      <c r="Q425" s="131">
        <v>0</v>
      </c>
      <c r="R425" s="131">
        <v>0</v>
      </c>
      <c r="S425" s="132">
        <v>0</v>
      </c>
      <c r="T425" s="149"/>
      <c r="U425" s="133">
        <v>0</v>
      </c>
      <c r="V425" s="131">
        <v>0</v>
      </c>
      <c r="W425" s="131">
        <v>0</v>
      </c>
      <c r="X425" s="132">
        <v>0</v>
      </c>
      <c r="Y425" s="149"/>
      <c r="Z425" s="133">
        <v>0</v>
      </c>
      <c r="AA425" s="131">
        <v>0</v>
      </c>
      <c r="AB425" s="131">
        <v>0</v>
      </c>
      <c r="AC425" s="132">
        <v>0</v>
      </c>
      <c r="AD425" s="149"/>
      <c r="AE425" s="153">
        <f t="shared" si="144"/>
        <v>0</v>
      </c>
      <c r="AF425" s="134">
        <f t="shared" si="145"/>
        <v>0</v>
      </c>
      <c r="AG425" s="135">
        <f t="shared" si="146"/>
        <v>0</v>
      </c>
      <c r="AH425" s="167">
        <f t="shared" si="147"/>
        <v>0</v>
      </c>
      <c r="AI425" s="149"/>
      <c r="AJ425" s="133">
        <f t="shared" si="148"/>
        <v>0</v>
      </c>
      <c r="AK425" s="131">
        <f t="shared" si="149"/>
        <v>0</v>
      </c>
      <c r="AL425" s="131">
        <f t="shared" si="150"/>
        <v>0</v>
      </c>
      <c r="AM425" s="131">
        <f t="shared" si="151"/>
        <v>0</v>
      </c>
      <c r="AN425" s="136">
        <f t="shared" si="152"/>
        <v>0</v>
      </c>
      <c r="AO425" s="133">
        <f t="shared" si="153"/>
        <v>0</v>
      </c>
      <c r="AP425" s="131">
        <f t="shared" si="154"/>
        <v>0</v>
      </c>
      <c r="AQ425" s="131">
        <f t="shared" si="155"/>
        <v>0</v>
      </c>
      <c r="AR425" s="131">
        <f t="shared" si="156"/>
        <v>0</v>
      </c>
      <c r="AS425" s="136">
        <f t="shared" si="157"/>
        <v>0</v>
      </c>
      <c r="AT425" s="133">
        <f t="shared" si="158"/>
        <v>0</v>
      </c>
      <c r="AU425" s="131">
        <f t="shared" si="159"/>
        <v>0</v>
      </c>
      <c r="AV425" s="131">
        <f t="shared" si="160"/>
        <v>0</v>
      </c>
      <c r="AW425" s="131">
        <f t="shared" si="161"/>
        <v>0</v>
      </c>
      <c r="AX425" s="136">
        <f t="shared" si="162"/>
        <v>0</v>
      </c>
      <c r="AY425" s="133">
        <f t="shared" si="163"/>
        <v>0</v>
      </c>
      <c r="AZ425" s="131">
        <f t="shared" si="164"/>
        <v>0</v>
      </c>
      <c r="BA425" s="131">
        <f t="shared" si="165"/>
        <v>0</v>
      </c>
      <c r="BB425" s="131">
        <f t="shared" si="166"/>
        <v>0</v>
      </c>
      <c r="BC425" s="132">
        <f t="shared" si="167"/>
        <v>0</v>
      </c>
    </row>
    <row r="426" spans="1:55" x14ac:dyDescent="0.25">
      <c r="A426" s="138" t="s">
        <v>908</v>
      </c>
      <c r="B426" s="131" t="s">
        <v>44</v>
      </c>
      <c r="C426" s="131" t="s">
        <v>268</v>
      </c>
      <c r="D426" s="131" t="s">
        <v>2136</v>
      </c>
      <c r="E426" s="132" t="s">
        <v>1311</v>
      </c>
      <c r="F426" s="130">
        <v>0</v>
      </c>
      <c r="G426" s="131">
        <v>0</v>
      </c>
      <c r="H426" s="131">
        <v>0</v>
      </c>
      <c r="I426" s="132">
        <v>0</v>
      </c>
      <c r="J426" s="149"/>
      <c r="K426" s="133">
        <v>0</v>
      </c>
      <c r="L426" s="131">
        <v>0</v>
      </c>
      <c r="M426" s="131">
        <v>0</v>
      </c>
      <c r="N426" s="132">
        <v>0</v>
      </c>
      <c r="O426" s="149"/>
      <c r="P426" s="133">
        <v>0</v>
      </c>
      <c r="Q426" s="131">
        <v>0</v>
      </c>
      <c r="R426" s="131">
        <v>0</v>
      </c>
      <c r="S426" s="132">
        <v>0</v>
      </c>
      <c r="T426" s="149"/>
      <c r="U426" s="133">
        <v>0</v>
      </c>
      <c r="V426" s="131">
        <v>0</v>
      </c>
      <c r="W426" s="131">
        <v>0</v>
      </c>
      <c r="X426" s="132">
        <v>0</v>
      </c>
      <c r="Y426" s="149"/>
      <c r="Z426" s="133">
        <v>0</v>
      </c>
      <c r="AA426" s="131">
        <v>2</v>
      </c>
      <c r="AB426" s="131">
        <v>8.4</v>
      </c>
      <c r="AC426" s="132">
        <v>158</v>
      </c>
      <c r="AD426" s="149"/>
      <c r="AE426" s="153">
        <f t="shared" si="144"/>
        <v>0</v>
      </c>
      <c r="AF426" s="134">
        <f t="shared" si="145"/>
        <v>2</v>
      </c>
      <c r="AG426" s="135">
        <f t="shared" si="146"/>
        <v>8.4</v>
      </c>
      <c r="AH426" s="167">
        <f t="shared" si="147"/>
        <v>158</v>
      </c>
      <c r="AI426" s="149"/>
      <c r="AJ426" s="133">
        <f t="shared" si="148"/>
        <v>0</v>
      </c>
      <c r="AK426" s="131">
        <f t="shared" si="149"/>
        <v>0</v>
      </c>
      <c r="AL426" s="131">
        <f t="shared" si="150"/>
        <v>0</v>
      </c>
      <c r="AM426" s="131">
        <f t="shared" si="151"/>
        <v>0</v>
      </c>
      <c r="AN426" s="136">
        <f t="shared" si="152"/>
        <v>158</v>
      </c>
      <c r="AO426" s="133">
        <f t="shared" si="153"/>
        <v>0</v>
      </c>
      <c r="AP426" s="131">
        <f t="shared" si="154"/>
        <v>0</v>
      </c>
      <c r="AQ426" s="131">
        <f t="shared" si="155"/>
        <v>0</v>
      </c>
      <c r="AR426" s="131">
        <f t="shared" si="156"/>
        <v>0</v>
      </c>
      <c r="AS426" s="136">
        <f t="shared" si="157"/>
        <v>0</v>
      </c>
      <c r="AT426" s="133">
        <f t="shared" si="158"/>
        <v>0</v>
      </c>
      <c r="AU426" s="131">
        <f t="shared" si="159"/>
        <v>0</v>
      </c>
      <c r="AV426" s="131">
        <f t="shared" si="160"/>
        <v>0</v>
      </c>
      <c r="AW426" s="131">
        <f t="shared" si="161"/>
        <v>0</v>
      </c>
      <c r="AX426" s="136">
        <f t="shared" si="162"/>
        <v>2</v>
      </c>
      <c r="AY426" s="133">
        <f t="shared" si="163"/>
        <v>0</v>
      </c>
      <c r="AZ426" s="131">
        <f t="shared" si="164"/>
        <v>0</v>
      </c>
      <c r="BA426" s="131">
        <f t="shared" si="165"/>
        <v>0</v>
      </c>
      <c r="BB426" s="131">
        <f t="shared" si="166"/>
        <v>0</v>
      </c>
      <c r="BC426" s="132">
        <f t="shared" si="167"/>
        <v>8.4</v>
      </c>
    </row>
    <row r="427" spans="1:55" x14ac:dyDescent="0.25">
      <c r="A427" s="138" t="s">
        <v>909</v>
      </c>
      <c r="B427" s="131" t="s">
        <v>40</v>
      </c>
      <c r="C427" s="131" t="s">
        <v>2083</v>
      </c>
      <c r="D427" s="131" t="s">
        <v>985</v>
      </c>
      <c r="E427" s="132" t="s">
        <v>1304</v>
      </c>
      <c r="F427" s="130">
        <v>0</v>
      </c>
      <c r="G427" s="131">
        <v>0</v>
      </c>
      <c r="H427" s="131">
        <v>0</v>
      </c>
      <c r="I427" s="132">
        <v>0</v>
      </c>
      <c r="J427" s="149"/>
      <c r="K427" s="133">
        <v>0</v>
      </c>
      <c r="L427" s="131">
        <v>0</v>
      </c>
      <c r="M427" s="131">
        <v>0</v>
      </c>
      <c r="N427" s="132">
        <v>0</v>
      </c>
      <c r="O427" s="149"/>
      <c r="P427" s="133">
        <v>0</v>
      </c>
      <c r="Q427" s="131">
        <v>0</v>
      </c>
      <c r="R427" s="131">
        <v>0</v>
      </c>
      <c r="S427" s="132">
        <v>0</v>
      </c>
      <c r="T427" s="149"/>
      <c r="U427" s="133">
        <v>0</v>
      </c>
      <c r="V427" s="131">
        <v>0</v>
      </c>
      <c r="W427" s="131">
        <v>0</v>
      </c>
      <c r="X427" s="132">
        <v>0</v>
      </c>
      <c r="Y427" s="149"/>
      <c r="Z427" s="133">
        <v>0</v>
      </c>
      <c r="AA427" s="131">
        <v>0</v>
      </c>
      <c r="AB427" s="131">
        <v>0</v>
      </c>
      <c r="AC427" s="132">
        <v>0</v>
      </c>
      <c r="AD427" s="149"/>
      <c r="AE427" s="153">
        <f t="shared" si="144"/>
        <v>0</v>
      </c>
      <c r="AF427" s="134">
        <f t="shared" si="145"/>
        <v>0</v>
      </c>
      <c r="AG427" s="135">
        <f t="shared" si="146"/>
        <v>0</v>
      </c>
      <c r="AH427" s="167">
        <f t="shared" si="147"/>
        <v>0</v>
      </c>
      <c r="AI427" s="149"/>
      <c r="AJ427" s="133">
        <f t="shared" si="148"/>
        <v>0</v>
      </c>
      <c r="AK427" s="131">
        <f t="shared" si="149"/>
        <v>0</v>
      </c>
      <c r="AL427" s="131">
        <f t="shared" si="150"/>
        <v>0</v>
      </c>
      <c r="AM427" s="131">
        <f t="shared" si="151"/>
        <v>0</v>
      </c>
      <c r="AN427" s="136">
        <f t="shared" si="152"/>
        <v>0</v>
      </c>
      <c r="AO427" s="133">
        <f t="shared" si="153"/>
        <v>0</v>
      </c>
      <c r="AP427" s="131">
        <f t="shared" si="154"/>
        <v>0</v>
      </c>
      <c r="AQ427" s="131">
        <f t="shared" si="155"/>
        <v>0</v>
      </c>
      <c r="AR427" s="131">
        <f t="shared" si="156"/>
        <v>0</v>
      </c>
      <c r="AS427" s="136">
        <f t="shared" si="157"/>
        <v>0</v>
      </c>
      <c r="AT427" s="133">
        <f t="shared" si="158"/>
        <v>0</v>
      </c>
      <c r="AU427" s="131">
        <f t="shared" si="159"/>
        <v>0</v>
      </c>
      <c r="AV427" s="131">
        <f t="shared" si="160"/>
        <v>0</v>
      </c>
      <c r="AW427" s="131">
        <f t="shared" si="161"/>
        <v>0</v>
      </c>
      <c r="AX427" s="136">
        <f t="shared" si="162"/>
        <v>0</v>
      </c>
      <c r="AY427" s="133">
        <f t="shared" si="163"/>
        <v>0</v>
      </c>
      <c r="AZ427" s="131">
        <f t="shared" si="164"/>
        <v>0</v>
      </c>
      <c r="BA427" s="131">
        <f t="shared" si="165"/>
        <v>0</v>
      </c>
      <c r="BB427" s="131">
        <f t="shared" si="166"/>
        <v>0</v>
      </c>
      <c r="BC427" s="132">
        <f t="shared" si="167"/>
        <v>0</v>
      </c>
    </row>
    <row r="428" spans="1:55" x14ac:dyDescent="0.25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30">
        <v>0</v>
      </c>
      <c r="G428" s="131">
        <v>0</v>
      </c>
      <c r="H428" s="131">
        <v>0</v>
      </c>
      <c r="I428" s="132">
        <v>0</v>
      </c>
      <c r="J428" s="149"/>
      <c r="K428" s="133">
        <v>0</v>
      </c>
      <c r="L428" s="131">
        <v>0</v>
      </c>
      <c r="M428" s="131">
        <v>0</v>
      </c>
      <c r="N428" s="132">
        <v>0</v>
      </c>
      <c r="O428" s="149"/>
      <c r="P428" s="133">
        <v>0</v>
      </c>
      <c r="Q428" s="131">
        <v>0</v>
      </c>
      <c r="R428" s="131">
        <v>0</v>
      </c>
      <c r="S428" s="132">
        <v>0</v>
      </c>
      <c r="T428" s="149"/>
      <c r="U428" s="133">
        <v>0</v>
      </c>
      <c r="V428" s="131">
        <v>0</v>
      </c>
      <c r="W428" s="131">
        <v>0</v>
      </c>
      <c r="X428" s="132">
        <v>0</v>
      </c>
      <c r="Y428" s="149"/>
      <c r="Z428" s="133">
        <v>0</v>
      </c>
      <c r="AA428" s="131">
        <v>0</v>
      </c>
      <c r="AB428" s="131">
        <v>0</v>
      </c>
      <c r="AC428" s="132">
        <v>0</v>
      </c>
      <c r="AD428" s="149"/>
      <c r="AE428" s="153">
        <f t="shared" si="144"/>
        <v>0</v>
      </c>
      <c r="AF428" s="134">
        <f t="shared" si="145"/>
        <v>0</v>
      </c>
      <c r="AG428" s="135">
        <f t="shared" si="146"/>
        <v>0</v>
      </c>
      <c r="AH428" s="167">
        <f t="shared" si="147"/>
        <v>0</v>
      </c>
      <c r="AI428" s="149"/>
      <c r="AJ428" s="133">
        <f t="shared" si="148"/>
        <v>0</v>
      </c>
      <c r="AK428" s="131">
        <f t="shared" si="149"/>
        <v>0</v>
      </c>
      <c r="AL428" s="131">
        <f t="shared" si="150"/>
        <v>0</v>
      </c>
      <c r="AM428" s="131">
        <f t="shared" si="151"/>
        <v>0</v>
      </c>
      <c r="AN428" s="136">
        <f t="shared" si="152"/>
        <v>0</v>
      </c>
      <c r="AO428" s="133">
        <f t="shared" si="153"/>
        <v>0</v>
      </c>
      <c r="AP428" s="131">
        <f t="shared" si="154"/>
        <v>0</v>
      </c>
      <c r="AQ428" s="131">
        <f t="shared" si="155"/>
        <v>0</v>
      </c>
      <c r="AR428" s="131">
        <f t="shared" si="156"/>
        <v>0</v>
      </c>
      <c r="AS428" s="136">
        <f t="shared" si="157"/>
        <v>0</v>
      </c>
      <c r="AT428" s="133">
        <f t="shared" si="158"/>
        <v>0</v>
      </c>
      <c r="AU428" s="131">
        <f t="shared" si="159"/>
        <v>0</v>
      </c>
      <c r="AV428" s="131">
        <f t="shared" si="160"/>
        <v>0</v>
      </c>
      <c r="AW428" s="131">
        <f t="shared" si="161"/>
        <v>0</v>
      </c>
      <c r="AX428" s="136">
        <f t="shared" si="162"/>
        <v>0</v>
      </c>
      <c r="AY428" s="133">
        <f t="shared" si="163"/>
        <v>0</v>
      </c>
      <c r="AZ428" s="131">
        <f t="shared" si="164"/>
        <v>0</v>
      </c>
      <c r="BA428" s="131">
        <f t="shared" si="165"/>
        <v>0</v>
      </c>
      <c r="BB428" s="131">
        <f t="shared" si="166"/>
        <v>0</v>
      </c>
      <c r="BC428" s="132">
        <f t="shared" si="167"/>
        <v>0</v>
      </c>
    </row>
    <row r="429" spans="1:55" x14ac:dyDescent="0.25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30">
        <v>0</v>
      </c>
      <c r="G429" s="131">
        <v>3</v>
      </c>
      <c r="H429" s="131">
        <v>14.2</v>
      </c>
      <c r="I429" s="132">
        <v>237</v>
      </c>
      <c r="J429" s="149"/>
      <c r="K429" s="133">
        <v>1</v>
      </c>
      <c r="L429" s="131">
        <v>0</v>
      </c>
      <c r="M429" s="131">
        <v>0.7</v>
      </c>
      <c r="N429" s="132">
        <v>228</v>
      </c>
      <c r="O429" s="149"/>
      <c r="P429" s="133">
        <v>0</v>
      </c>
      <c r="Q429" s="131">
        <v>0</v>
      </c>
      <c r="R429" s="131">
        <v>0</v>
      </c>
      <c r="S429" s="132">
        <v>0</v>
      </c>
      <c r="T429" s="149"/>
      <c r="U429" s="133">
        <v>0</v>
      </c>
      <c r="V429" s="131">
        <v>0</v>
      </c>
      <c r="W429" s="131">
        <v>0</v>
      </c>
      <c r="X429" s="132">
        <v>0</v>
      </c>
      <c r="Y429" s="149"/>
      <c r="Z429" s="133">
        <v>0</v>
      </c>
      <c r="AA429" s="131">
        <v>0</v>
      </c>
      <c r="AB429" s="131">
        <v>0</v>
      </c>
      <c r="AC429" s="132">
        <v>0</v>
      </c>
      <c r="AD429" s="149"/>
      <c r="AE429" s="153">
        <f t="shared" si="144"/>
        <v>1</v>
      </c>
      <c r="AF429" s="134">
        <f t="shared" si="145"/>
        <v>3</v>
      </c>
      <c r="AG429" s="135">
        <f t="shared" si="146"/>
        <v>14.899999999999999</v>
      </c>
      <c r="AH429" s="167">
        <f t="shared" si="147"/>
        <v>465</v>
      </c>
      <c r="AI429" s="149"/>
      <c r="AJ429" s="133">
        <f t="shared" si="148"/>
        <v>237</v>
      </c>
      <c r="AK429" s="131">
        <f t="shared" si="149"/>
        <v>228</v>
      </c>
      <c r="AL429" s="131">
        <f t="shared" si="150"/>
        <v>0</v>
      </c>
      <c r="AM429" s="131">
        <f t="shared" si="151"/>
        <v>0</v>
      </c>
      <c r="AN429" s="136">
        <f t="shared" si="152"/>
        <v>0</v>
      </c>
      <c r="AO429" s="133">
        <f t="shared" si="153"/>
        <v>0</v>
      </c>
      <c r="AP429" s="131">
        <f t="shared" si="154"/>
        <v>1</v>
      </c>
      <c r="AQ429" s="131">
        <f t="shared" si="155"/>
        <v>0</v>
      </c>
      <c r="AR429" s="131">
        <f t="shared" si="156"/>
        <v>0</v>
      </c>
      <c r="AS429" s="136">
        <f t="shared" si="157"/>
        <v>0</v>
      </c>
      <c r="AT429" s="133">
        <f t="shared" si="158"/>
        <v>3</v>
      </c>
      <c r="AU429" s="131">
        <f t="shared" si="159"/>
        <v>0</v>
      </c>
      <c r="AV429" s="131">
        <f t="shared" si="160"/>
        <v>0</v>
      </c>
      <c r="AW429" s="131">
        <f t="shared" si="161"/>
        <v>0</v>
      </c>
      <c r="AX429" s="136">
        <f t="shared" si="162"/>
        <v>0</v>
      </c>
      <c r="AY429" s="133">
        <f t="shared" si="163"/>
        <v>14.2</v>
      </c>
      <c r="AZ429" s="131">
        <f t="shared" si="164"/>
        <v>0.7</v>
      </c>
      <c r="BA429" s="131">
        <f t="shared" si="165"/>
        <v>0</v>
      </c>
      <c r="BB429" s="131">
        <f t="shared" si="166"/>
        <v>0</v>
      </c>
      <c r="BC429" s="132">
        <f t="shared" si="167"/>
        <v>0</v>
      </c>
    </row>
    <row r="430" spans="1:55" x14ac:dyDescent="0.25">
      <c r="A430" s="138" t="s">
        <v>912</v>
      </c>
      <c r="B430" s="131" t="s">
        <v>1030</v>
      </c>
      <c r="C430" s="131" t="s">
        <v>239</v>
      </c>
      <c r="D430" s="131" t="s">
        <v>228</v>
      </c>
      <c r="E430" s="132" t="s">
        <v>1955</v>
      </c>
      <c r="F430" s="130">
        <v>0</v>
      </c>
      <c r="G430" s="131">
        <v>0</v>
      </c>
      <c r="H430" s="131">
        <v>0</v>
      </c>
      <c r="I430" s="132">
        <v>0</v>
      </c>
      <c r="J430" s="149"/>
      <c r="K430" s="133">
        <v>0</v>
      </c>
      <c r="L430" s="131">
        <v>0</v>
      </c>
      <c r="M430" s="131">
        <v>0</v>
      </c>
      <c r="N430" s="132">
        <v>0</v>
      </c>
      <c r="O430" s="149"/>
      <c r="P430" s="133">
        <v>0</v>
      </c>
      <c r="Q430" s="131">
        <v>0</v>
      </c>
      <c r="R430" s="131">
        <v>0</v>
      </c>
      <c r="S430" s="132">
        <v>0</v>
      </c>
      <c r="T430" s="149"/>
      <c r="U430" s="133">
        <v>0</v>
      </c>
      <c r="V430" s="131">
        <v>0</v>
      </c>
      <c r="W430" s="131">
        <v>0</v>
      </c>
      <c r="X430" s="132">
        <v>0</v>
      </c>
      <c r="Y430" s="149"/>
      <c r="Z430" s="133">
        <v>0</v>
      </c>
      <c r="AA430" s="131">
        <v>0</v>
      </c>
      <c r="AB430" s="131">
        <v>0</v>
      </c>
      <c r="AC430" s="132">
        <v>0</v>
      </c>
      <c r="AD430" s="149"/>
      <c r="AE430" s="153">
        <f t="shared" si="144"/>
        <v>0</v>
      </c>
      <c r="AF430" s="134">
        <f t="shared" si="145"/>
        <v>0</v>
      </c>
      <c r="AG430" s="135">
        <f t="shared" si="146"/>
        <v>0</v>
      </c>
      <c r="AH430" s="167">
        <f t="shared" si="147"/>
        <v>0</v>
      </c>
      <c r="AI430" s="149"/>
      <c r="AJ430" s="133">
        <f t="shared" si="148"/>
        <v>0</v>
      </c>
      <c r="AK430" s="131">
        <f t="shared" si="149"/>
        <v>0</v>
      </c>
      <c r="AL430" s="131">
        <f t="shared" si="150"/>
        <v>0</v>
      </c>
      <c r="AM430" s="131">
        <f t="shared" si="151"/>
        <v>0</v>
      </c>
      <c r="AN430" s="136">
        <f t="shared" si="152"/>
        <v>0</v>
      </c>
      <c r="AO430" s="133">
        <f t="shared" si="153"/>
        <v>0</v>
      </c>
      <c r="AP430" s="131">
        <f t="shared" si="154"/>
        <v>0</v>
      </c>
      <c r="AQ430" s="131">
        <f t="shared" si="155"/>
        <v>0</v>
      </c>
      <c r="AR430" s="131">
        <f t="shared" si="156"/>
        <v>0</v>
      </c>
      <c r="AS430" s="136">
        <f t="shared" si="157"/>
        <v>0</v>
      </c>
      <c r="AT430" s="133">
        <f t="shared" si="158"/>
        <v>0</v>
      </c>
      <c r="AU430" s="131">
        <f t="shared" si="159"/>
        <v>0</v>
      </c>
      <c r="AV430" s="131">
        <f t="shared" si="160"/>
        <v>0</v>
      </c>
      <c r="AW430" s="131">
        <f t="shared" si="161"/>
        <v>0</v>
      </c>
      <c r="AX430" s="136">
        <f t="shared" si="162"/>
        <v>0</v>
      </c>
      <c r="AY430" s="133">
        <f t="shared" si="163"/>
        <v>0</v>
      </c>
      <c r="AZ430" s="131">
        <f t="shared" si="164"/>
        <v>0</v>
      </c>
      <c r="BA430" s="131">
        <f t="shared" si="165"/>
        <v>0</v>
      </c>
      <c r="BB430" s="131">
        <f t="shared" si="166"/>
        <v>0</v>
      </c>
      <c r="BC430" s="132">
        <f t="shared" si="167"/>
        <v>0</v>
      </c>
    </row>
    <row r="431" spans="1:55" x14ac:dyDescent="0.25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30">
        <v>0</v>
      </c>
      <c r="G431" s="131">
        <v>0</v>
      </c>
      <c r="H431" s="131">
        <v>0</v>
      </c>
      <c r="I431" s="132">
        <v>0</v>
      </c>
      <c r="J431" s="149"/>
      <c r="K431" s="133">
        <v>0</v>
      </c>
      <c r="L431" s="131">
        <v>0</v>
      </c>
      <c r="M431" s="131">
        <v>0</v>
      </c>
      <c r="N431" s="132">
        <v>0</v>
      </c>
      <c r="O431" s="149"/>
      <c r="P431" s="133">
        <v>0</v>
      </c>
      <c r="Q431" s="131">
        <v>0</v>
      </c>
      <c r="R431" s="131">
        <v>0</v>
      </c>
      <c r="S431" s="132">
        <v>0</v>
      </c>
      <c r="T431" s="149"/>
      <c r="U431" s="133">
        <v>0</v>
      </c>
      <c r="V431" s="131">
        <v>0</v>
      </c>
      <c r="W431" s="131">
        <v>0</v>
      </c>
      <c r="X431" s="132">
        <v>0</v>
      </c>
      <c r="Y431" s="149"/>
      <c r="Z431" s="133">
        <v>0</v>
      </c>
      <c r="AA431" s="131">
        <v>0</v>
      </c>
      <c r="AB431" s="131">
        <v>0</v>
      </c>
      <c r="AC431" s="132">
        <v>0</v>
      </c>
      <c r="AD431" s="149"/>
      <c r="AE431" s="153">
        <f t="shared" si="144"/>
        <v>0</v>
      </c>
      <c r="AF431" s="134">
        <f t="shared" si="145"/>
        <v>0</v>
      </c>
      <c r="AG431" s="135">
        <f t="shared" si="146"/>
        <v>0</v>
      </c>
      <c r="AH431" s="167">
        <f t="shared" si="147"/>
        <v>0</v>
      </c>
      <c r="AI431" s="149"/>
      <c r="AJ431" s="133">
        <f t="shared" si="148"/>
        <v>0</v>
      </c>
      <c r="AK431" s="131">
        <f t="shared" si="149"/>
        <v>0</v>
      </c>
      <c r="AL431" s="131">
        <f t="shared" si="150"/>
        <v>0</v>
      </c>
      <c r="AM431" s="131">
        <f t="shared" si="151"/>
        <v>0</v>
      </c>
      <c r="AN431" s="136">
        <f t="shared" si="152"/>
        <v>0</v>
      </c>
      <c r="AO431" s="133">
        <f t="shared" si="153"/>
        <v>0</v>
      </c>
      <c r="AP431" s="131">
        <f t="shared" si="154"/>
        <v>0</v>
      </c>
      <c r="AQ431" s="131">
        <f t="shared" si="155"/>
        <v>0</v>
      </c>
      <c r="AR431" s="131">
        <f t="shared" si="156"/>
        <v>0</v>
      </c>
      <c r="AS431" s="136">
        <f t="shared" si="157"/>
        <v>0</v>
      </c>
      <c r="AT431" s="133">
        <f t="shared" si="158"/>
        <v>0</v>
      </c>
      <c r="AU431" s="131">
        <f t="shared" si="159"/>
        <v>0</v>
      </c>
      <c r="AV431" s="131">
        <f t="shared" si="160"/>
        <v>0</v>
      </c>
      <c r="AW431" s="131">
        <f t="shared" si="161"/>
        <v>0</v>
      </c>
      <c r="AX431" s="136">
        <f t="shared" si="162"/>
        <v>0</v>
      </c>
      <c r="AY431" s="133">
        <f t="shared" si="163"/>
        <v>0</v>
      </c>
      <c r="AZ431" s="131">
        <f t="shared" si="164"/>
        <v>0</v>
      </c>
      <c r="BA431" s="131">
        <f t="shared" si="165"/>
        <v>0</v>
      </c>
      <c r="BB431" s="131">
        <f t="shared" si="166"/>
        <v>0</v>
      </c>
      <c r="BC431" s="132">
        <f t="shared" si="167"/>
        <v>0</v>
      </c>
    </row>
    <row r="432" spans="1:55" x14ac:dyDescent="0.25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30">
        <v>0</v>
      </c>
      <c r="G432" s="131">
        <v>0</v>
      </c>
      <c r="H432" s="131">
        <v>0</v>
      </c>
      <c r="I432" s="132">
        <v>0</v>
      </c>
      <c r="J432" s="149"/>
      <c r="K432" s="133">
        <v>0</v>
      </c>
      <c r="L432" s="131">
        <v>0</v>
      </c>
      <c r="M432" s="131">
        <v>0</v>
      </c>
      <c r="N432" s="132">
        <v>0</v>
      </c>
      <c r="O432" s="149"/>
      <c r="P432" s="133">
        <v>0</v>
      </c>
      <c r="Q432" s="131">
        <v>0</v>
      </c>
      <c r="R432" s="131">
        <v>0</v>
      </c>
      <c r="S432" s="132">
        <v>0</v>
      </c>
      <c r="T432" s="149"/>
      <c r="U432" s="133">
        <v>0</v>
      </c>
      <c r="V432" s="131">
        <v>0</v>
      </c>
      <c r="W432" s="131">
        <v>0</v>
      </c>
      <c r="X432" s="132">
        <v>0</v>
      </c>
      <c r="Y432" s="149"/>
      <c r="Z432" s="133">
        <v>0</v>
      </c>
      <c r="AA432" s="131">
        <v>0</v>
      </c>
      <c r="AB432" s="131">
        <v>0</v>
      </c>
      <c r="AC432" s="132">
        <v>0</v>
      </c>
      <c r="AD432" s="149"/>
      <c r="AE432" s="153">
        <f t="shared" si="144"/>
        <v>0</v>
      </c>
      <c r="AF432" s="134">
        <f t="shared" si="145"/>
        <v>0</v>
      </c>
      <c r="AG432" s="135">
        <f t="shared" si="146"/>
        <v>0</v>
      </c>
      <c r="AH432" s="167">
        <f t="shared" si="147"/>
        <v>0</v>
      </c>
      <c r="AI432" s="149"/>
      <c r="AJ432" s="133">
        <f t="shared" si="148"/>
        <v>0</v>
      </c>
      <c r="AK432" s="131">
        <f t="shared" si="149"/>
        <v>0</v>
      </c>
      <c r="AL432" s="131">
        <f t="shared" si="150"/>
        <v>0</v>
      </c>
      <c r="AM432" s="131">
        <f t="shared" si="151"/>
        <v>0</v>
      </c>
      <c r="AN432" s="136">
        <f t="shared" si="152"/>
        <v>0</v>
      </c>
      <c r="AO432" s="133">
        <f t="shared" si="153"/>
        <v>0</v>
      </c>
      <c r="AP432" s="131">
        <f t="shared" si="154"/>
        <v>0</v>
      </c>
      <c r="AQ432" s="131">
        <f t="shared" si="155"/>
        <v>0</v>
      </c>
      <c r="AR432" s="131">
        <f t="shared" si="156"/>
        <v>0</v>
      </c>
      <c r="AS432" s="136">
        <f t="shared" si="157"/>
        <v>0</v>
      </c>
      <c r="AT432" s="133">
        <f t="shared" si="158"/>
        <v>0</v>
      </c>
      <c r="AU432" s="131">
        <f t="shared" si="159"/>
        <v>0</v>
      </c>
      <c r="AV432" s="131">
        <f t="shared" si="160"/>
        <v>0</v>
      </c>
      <c r="AW432" s="131">
        <f t="shared" si="161"/>
        <v>0</v>
      </c>
      <c r="AX432" s="136">
        <f t="shared" si="162"/>
        <v>0</v>
      </c>
      <c r="AY432" s="133">
        <f t="shared" si="163"/>
        <v>0</v>
      </c>
      <c r="AZ432" s="131">
        <f t="shared" si="164"/>
        <v>0</v>
      </c>
      <c r="BA432" s="131">
        <f t="shared" si="165"/>
        <v>0</v>
      </c>
      <c r="BB432" s="131">
        <f t="shared" si="166"/>
        <v>0</v>
      </c>
      <c r="BC432" s="132">
        <f t="shared" si="167"/>
        <v>0</v>
      </c>
    </row>
    <row r="433" spans="1:55" x14ac:dyDescent="0.25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30">
        <v>0</v>
      </c>
      <c r="G433" s="131">
        <v>0</v>
      </c>
      <c r="H433" s="131">
        <v>0</v>
      </c>
      <c r="I433" s="132">
        <v>0</v>
      </c>
      <c r="J433" s="149"/>
      <c r="K433" s="133">
        <v>0</v>
      </c>
      <c r="L433" s="131">
        <v>0</v>
      </c>
      <c r="M433" s="131">
        <v>0</v>
      </c>
      <c r="N433" s="132">
        <v>0</v>
      </c>
      <c r="O433" s="149"/>
      <c r="P433" s="133">
        <v>0</v>
      </c>
      <c r="Q433" s="131">
        <v>0</v>
      </c>
      <c r="R433" s="131">
        <v>0</v>
      </c>
      <c r="S433" s="132">
        <v>0</v>
      </c>
      <c r="T433" s="149"/>
      <c r="U433" s="133">
        <v>0</v>
      </c>
      <c r="V433" s="131">
        <v>0</v>
      </c>
      <c r="W433" s="131">
        <v>0</v>
      </c>
      <c r="X433" s="132">
        <v>0</v>
      </c>
      <c r="Y433" s="149"/>
      <c r="Z433" s="133">
        <v>0</v>
      </c>
      <c r="AA433" s="131">
        <v>0</v>
      </c>
      <c r="AB433" s="131">
        <v>0</v>
      </c>
      <c r="AC433" s="132">
        <v>0</v>
      </c>
      <c r="AD433" s="149"/>
      <c r="AE433" s="153">
        <f t="shared" si="144"/>
        <v>0</v>
      </c>
      <c r="AF433" s="134">
        <f t="shared" si="145"/>
        <v>0</v>
      </c>
      <c r="AG433" s="135">
        <f t="shared" si="146"/>
        <v>0</v>
      </c>
      <c r="AH433" s="167">
        <f t="shared" si="147"/>
        <v>0</v>
      </c>
      <c r="AI433" s="149"/>
      <c r="AJ433" s="133">
        <f t="shared" si="148"/>
        <v>0</v>
      </c>
      <c r="AK433" s="131">
        <f t="shared" si="149"/>
        <v>0</v>
      </c>
      <c r="AL433" s="131">
        <f t="shared" si="150"/>
        <v>0</v>
      </c>
      <c r="AM433" s="131">
        <f t="shared" si="151"/>
        <v>0</v>
      </c>
      <c r="AN433" s="136">
        <f t="shared" si="152"/>
        <v>0</v>
      </c>
      <c r="AO433" s="133">
        <f t="shared" si="153"/>
        <v>0</v>
      </c>
      <c r="AP433" s="131">
        <f t="shared" si="154"/>
        <v>0</v>
      </c>
      <c r="AQ433" s="131">
        <f t="shared" si="155"/>
        <v>0</v>
      </c>
      <c r="AR433" s="131">
        <f t="shared" si="156"/>
        <v>0</v>
      </c>
      <c r="AS433" s="136">
        <f t="shared" si="157"/>
        <v>0</v>
      </c>
      <c r="AT433" s="133">
        <f t="shared" si="158"/>
        <v>0</v>
      </c>
      <c r="AU433" s="131">
        <f t="shared" si="159"/>
        <v>0</v>
      </c>
      <c r="AV433" s="131">
        <f t="shared" si="160"/>
        <v>0</v>
      </c>
      <c r="AW433" s="131">
        <f t="shared" si="161"/>
        <v>0</v>
      </c>
      <c r="AX433" s="136">
        <f t="shared" si="162"/>
        <v>0</v>
      </c>
      <c r="AY433" s="133">
        <f t="shared" si="163"/>
        <v>0</v>
      </c>
      <c r="AZ433" s="131">
        <f t="shared" si="164"/>
        <v>0</v>
      </c>
      <c r="BA433" s="131">
        <f t="shared" si="165"/>
        <v>0</v>
      </c>
      <c r="BB433" s="131">
        <f t="shared" si="166"/>
        <v>0</v>
      </c>
      <c r="BC433" s="132">
        <f t="shared" si="167"/>
        <v>0</v>
      </c>
    </row>
    <row r="434" spans="1:55" x14ac:dyDescent="0.25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30">
        <v>0</v>
      </c>
      <c r="G434" s="131">
        <v>0</v>
      </c>
      <c r="H434" s="131">
        <v>0</v>
      </c>
      <c r="I434" s="132">
        <v>0</v>
      </c>
      <c r="J434" s="149"/>
      <c r="K434" s="133">
        <v>0</v>
      </c>
      <c r="L434" s="131">
        <v>0</v>
      </c>
      <c r="M434" s="131">
        <v>0</v>
      </c>
      <c r="N434" s="132">
        <v>0</v>
      </c>
      <c r="O434" s="149"/>
      <c r="P434" s="133">
        <v>0</v>
      </c>
      <c r="Q434" s="131">
        <v>0</v>
      </c>
      <c r="R434" s="131">
        <v>0</v>
      </c>
      <c r="S434" s="132">
        <v>0</v>
      </c>
      <c r="T434" s="149"/>
      <c r="U434" s="133">
        <v>0</v>
      </c>
      <c r="V434" s="131">
        <v>0</v>
      </c>
      <c r="W434" s="131">
        <v>0</v>
      </c>
      <c r="X434" s="132">
        <v>0</v>
      </c>
      <c r="Y434" s="149"/>
      <c r="Z434" s="133">
        <v>0</v>
      </c>
      <c r="AA434" s="131">
        <v>0</v>
      </c>
      <c r="AB434" s="131">
        <v>0</v>
      </c>
      <c r="AC434" s="132">
        <v>0</v>
      </c>
      <c r="AD434" s="149"/>
      <c r="AE434" s="153">
        <f t="shared" si="144"/>
        <v>0</v>
      </c>
      <c r="AF434" s="134">
        <f t="shared" si="145"/>
        <v>0</v>
      </c>
      <c r="AG434" s="135">
        <f t="shared" si="146"/>
        <v>0</v>
      </c>
      <c r="AH434" s="167">
        <f t="shared" si="147"/>
        <v>0</v>
      </c>
      <c r="AI434" s="149"/>
      <c r="AJ434" s="133">
        <f t="shared" si="148"/>
        <v>0</v>
      </c>
      <c r="AK434" s="131">
        <f t="shared" si="149"/>
        <v>0</v>
      </c>
      <c r="AL434" s="131">
        <f t="shared" si="150"/>
        <v>0</v>
      </c>
      <c r="AM434" s="131">
        <f t="shared" si="151"/>
        <v>0</v>
      </c>
      <c r="AN434" s="136">
        <f t="shared" si="152"/>
        <v>0</v>
      </c>
      <c r="AO434" s="133">
        <f t="shared" si="153"/>
        <v>0</v>
      </c>
      <c r="AP434" s="131">
        <f t="shared" si="154"/>
        <v>0</v>
      </c>
      <c r="AQ434" s="131">
        <f t="shared" si="155"/>
        <v>0</v>
      </c>
      <c r="AR434" s="131">
        <f t="shared" si="156"/>
        <v>0</v>
      </c>
      <c r="AS434" s="136">
        <f t="shared" si="157"/>
        <v>0</v>
      </c>
      <c r="AT434" s="133">
        <f t="shared" si="158"/>
        <v>0</v>
      </c>
      <c r="AU434" s="131">
        <f t="shared" si="159"/>
        <v>0</v>
      </c>
      <c r="AV434" s="131">
        <f t="shared" si="160"/>
        <v>0</v>
      </c>
      <c r="AW434" s="131">
        <f t="shared" si="161"/>
        <v>0</v>
      </c>
      <c r="AX434" s="136">
        <f t="shared" si="162"/>
        <v>0</v>
      </c>
      <c r="AY434" s="133">
        <f t="shared" si="163"/>
        <v>0</v>
      </c>
      <c r="AZ434" s="131">
        <f t="shared" si="164"/>
        <v>0</v>
      </c>
      <c r="BA434" s="131">
        <f t="shared" si="165"/>
        <v>0</v>
      </c>
      <c r="BB434" s="131">
        <f t="shared" si="166"/>
        <v>0</v>
      </c>
      <c r="BC434" s="132">
        <f t="shared" si="167"/>
        <v>0</v>
      </c>
    </row>
    <row r="435" spans="1:55" x14ac:dyDescent="0.25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30">
        <v>0</v>
      </c>
      <c r="G435" s="131">
        <v>0</v>
      </c>
      <c r="H435" s="131">
        <v>0</v>
      </c>
      <c r="I435" s="132">
        <v>0</v>
      </c>
      <c r="J435" s="149"/>
      <c r="K435" s="133">
        <v>0</v>
      </c>
      <c r="L435" s="131">
        <v>0</v>
      </c>
      <c r="M435" s="131">
        <v>0</v>
      </c>
      <c r="N435" s="132">
        <v>0</v>
      </c>
      <c r="O435" s="149"/>
      <c r="P435" s="133">
        <v>0</v>
      </c>
      <c r="Q435" s="131">
        <v>0</v>
      </c>
      <c r="R435" s="131">
        <v>0</v>
      </c>
      <c r="S435" s="132">
        <v>0</v>
      </c>
      <c r="T435" s="149"/>
      <c r="U435" s="133">
        <v>0</v>
      </c>
      <c r="V435" s="131">
        <v>0</v>
      </c>
      <c r="W435" s="131">
        <v>0</v>
      </c>
      <c r="X435" s="132">
        <v>0</v>
      </c>
      <c r="Y435" s="149"/>
      <c r="Z435" s="133">
        <v>0</v>
      </c>
      <c r="AA435" s="131">
        <v>0</v>
      </c>
      <c r="AB435" s="131">
        <v>0</v>
      </c>
      <c r="AC435" s="132">
        <v>0</v>
      </c>
      <c r="AD435" s="149"/>
      <c r="AE435" s="153">
        <f t="shared" si="144"/>
        <v>0</v>
      </c>
      <c r="AF435" s="134">
        <f t="shared" si="145"/>
        <v>0</v>
      </c>
      <c r="AG435" s="135">
        <f t="shared" si="146"/>
        <v>0</v>
      </c>
      <c r="AH435" s="167">
        <f t="shared" si="147"/>
        <v>0</v>
      </c>
      <c r="AI435" s="149"/>
      <c r="AJ435" s="133">
        <f t="shared" si="148"/>
        <v>0</v>
      </c>
      <c r="AK435" s="131">
        <f t="shared" si="149"/>
        <v>0</v>
      </c>
      <c r="AL435" s="131">
        <f t="shared" si="150"/>
        <v>0</v>
      </c>
      <c r="AM435" s="131">
        <f t="shared" si="151"/>
        <v>0</v>
      </c>
      <c r="AN435" s="136">
        <f t="shared" si="152"/>
        <v>0</v>
      </c>
      <c r="AO435" s="133">
        <f t="shared" si="153"/>
        <v>0</v>
      </c>
      <c r="AP435" s="131">
        <f t="shared" si="154"/>
        <v>0</v>
      </c>
      <c r="AQ435" s="131">
        <f t="shared" si="155"/>
        <v>0</v>
      </c>
      <c r="AR435" s="131">
        <f t="shared" si="156"/>
        <v>0</v>
      </c>
      <c r="AS435" s="136">
        <f t="shared" si="157"/>
        <v>0</v>
      </c>
      <c r="AT435" s="133">
        <f t="shared" si="158"/>
        <v>0</v>
      </c>
      <c r="AU435" s="131">
        <f t="shared" si="159"/>
        <v>0</v>
      </c>
      <c r="AV435" s="131">
        <f t="shared" si="160"/>
        <v>0</v>
      </c>
      <c r="AW435" s="131">
        <f t="shared" si="161"/>
        <v>0</v>
      </c>
      <c r="AX435" s="136">
        <f t="shared" si="162"/>
        <v>0</v>
      </c>
      <c r="AY435" s="133">
        <f t="shared" si="163"/>
        <v>0</v>
      </c>
      <c r="AZ435" s="131">
        <f t="shared" si="164"/>
        <v>0</v>
      </c>
      <c r="BA435" s="131">
        <f t="shared" si="165"/>
        <v>0</v>
      </c>
      <c r="BB435" s="131">
        <f t="shared" si="166"/>
        <v>0</v>
      </c>
      <c r="BC435" s="132">
        <f t="shared" si="167"/>
        <v>0</v>
      </c>
    </row>
    <row r="436" spans="1:55" x14ac:dyDescent="0.25">
      <c r="A436" s="138" t="s">
        <v>917</v>
      </c>
      <c r="B436" s="131" t="s">
        <v>1392</v>
      </c>
      <c r="C436" s="131" t="s">
        <v>1661</v>
      </c>
      <c r="D436" s="131" t="s">
        <v>96</v>
      </c>
      <c r="E436" s="132" t="s">
        <v>1954</v>
      </c>
      <c r="F436" s="130">
        <v>0</v>
      </c>
      <c r="G436" s="131">
        <v>0</v>
      </c>
      <c r="H436" s="131">
        <v>0</v>
      </c>
      <c r="I436" s="132">
        <v>0</v>
      </c>
      <c r="J436" s="149"/>
      <c r="K436" s="133">
        <v>0</v>
      </c>
      <c r="L436" s="131">
        <v>0</v>
      </c>
      <c r="M436" s="131">
        <v>0</v>
      </c>
      <c r="N436" s="132">
        <v>0</v>
      </c>
      <c r="O436" s="149"/>
      <c r="P436" s="133">
        <v>0</v>
      </c>
      <c r="Q436" s="131">
        <v>0</v>
      </c>
      <c r="R436" s="131">
        <v>0</v>
      </c>
      <c r="S436" s="132">
        <v>0</v>
      </c>
      <c r="T436" s="149"/>
      <c r="U436" s="133">
        <v>0</v>
      </c>
      <c r="V436" s="131">
        <v>0</v>
      </c>
      <c r="W436" s="131">
        <v>0</v>
      </c>
      <c r="X436" s="132">
        <v>0</v>
      </c>
      <c r="Y436" s="149"/>
      <c r="Z436" s="133">
        <v>0</v>
      </c>
      <c r="AA436" s="131">
        <v>0</v>
      </c>
      <c r="AB436" s="131">
        <v>0</v>
      </c>
      <c r="AC436" s="132">
        <v>0</v>
      </c>
      <c r="AD436" s="149"/>
      <c r="AE436" s="153">
        <f t="shared" si="144"/>
        <v>0</v>
      </c>
      <c r="AF436" s="134">
        <f t="shared" si="145"/>
        <v>0</v>
      </c>
      <c r="AG436" s="135">
        <f t="shared" si="146"/>
        <v>0</v>
      </c>
      <c r="AH436" s="167">
        <f t="shared" si="147"/>
        <v>0</v>
      </c>
      <c r="AI436" s="149"/>
      <c r="AJ436" s="133">
        <f t="shared" si="148"/>
        <v>0</v>
      </c>
      <c r="AK436" s="131">
        <f t="shared" si="149"/>
        <v>0</v>
      </c>
      <c r="AL436" s="131">
        <f t="shared" si="150"/>
        <v>0</v>
      </c>
      <c r="AM436" s="131">
        <f t="shared" si="151"/>
        <v>0</v>
      </c>
      <c r="AN436" s="136">
        <f t="shared" si="152"/>
        <v>0</v>
      </c>
      <c r="AO436" s="133">
        <f t="shared" si="153"/>
        <v>0</v>
      </c>
      <c r="AP436" s="131">
        <f t="shared" si="154"/>
        <v>0</v>
      </c>
      <c r="AQ436" s="131">
        <f t="shared" si="155"/>
        <v>0</v>
      </c>
      <c r="AR436" s="131">
        <f t="shared" si="156"/>
        <v>0</v>
      </c>
      <c r="AS436" s="136">
        <f t="shared" si="157"/>
        <v>0</v>
      </c>
      <c r="AT436" s="133">
        <f t="shared" si="158"/>
        <v>0</v>
      </c>
      <c r="AU436" s="131">
        <f t="shared" si="159"/>
        <v>0</v>
      </c>
      <c r="AV436" s="131">
        <f t="shared" si="160"/>
        <v>0</v>
      </c>
      <c r="AW436" s="131">
        <f t="shared" si="161"/>
        <v>0</v>
      </c>
      <c r="AX436" s="136">
        <f t="shared" si="162"/>
        <v>0</v>
      </c>
      <c r="AY436" s="133">
        <f t="shared" si="163"/>
        <v>0</v>
      </c>
      <c r="AZ436" s="131">
        <f t="shared" si="164"/>
        <v>0</v>
      </c>
      <c r="BA436" s="131">
        <f t="shared" si="165"/>
        <v>0</v>
      </c>
      <c r="BB436" s="131">
        <f t="shared" si="166"/>
        <v>0</v>
      </c>
      <c r="BC436" s="132">
        <f t="shared" si="167"/>
        <v>0</v>
      </c>
    </row>
    <row r="437" spans="1:55" x14ac:dyDescent="0.25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30">
        <v>0</v>
      </c>
      <c r="G437" s="131">
        <v>0</v>
      </c>
      <c r="H437" s="131">
        <v>0</v>
      </c>
      <c r="I437" s="132">
        <v>0</v>
      </c>
      <c r="J437" s="149"/>
      <c r="K437" s="133">
        <v>0</v>
      </c>
      <c r="L437" s="131">
        <v>0</v>
      </c>
      <c r="M437" s="131">
        <v>0</v>
      </c>
      <c r="N437" s="132">
        <v>0</v>
      </c>
      <c r="O437" s="149"/>
      <c r="P437" s="133">
        <v>0</v>
      </c>
      <c r="Q437" s="131">
        <v>0</v>
      </c>
      <c r="R437" s="131">
        <v>0</v>
      </c>
      <c r="S437" s="132">
        <v>0</v>
      </c>
      <c r="T437" s="149"/>
      <c r="U437" s="133">
        <v>0</v>
      </c>
      <c r="V437" s="131">
        <v>0</v>
      </c>
      <c r="W437" s="131">
        <v>0</v>
      </c>
      <c r="X437" s="132">
        <v>0</v>
      </c>
      <c r="Y437" s="149"/>
      <c r="Z437" s="133">
        <v>0</v>
      </c>
      <c r="AA437" s="131">
        <v>0</v>
      </c>
      <c r="AB437" s="131">
        <v>0</v>
      </c>
      <c r="AC437" s="132">
        <v>0</v>
      </c>
      <c r="AD437" s="149"/>
      <c r="AE437" s="153">
        <f t="shared" si="144"/>
        <v>0</v>
      </c>
      <c r="AF437" s="134">
        <f t="shared" si="145"/>
        <v>0</v>
      </c>
      <c r="AG437" s="135">
        <f t="shared" si="146"/>
        <v>0</v>
      </c>
      <c r="AH437" s="167">
        <f t="shared" si="147"/>
        <v>0</v>
      </c>
      <c r="AI437" s="149"/>
      <c r="AJ437" s="133">
        <f t="shared" si="148"/>
        <v>0</v>
      </c>
      <c r="AK437" s="131">
        <f t="shared" si="149"/>
        <v>0</v>
      </c>
      <c r="AL437" s="131">
        <f t="shared" si="150"/>
        <v>0</v>
      </c>
      <c r="AM437" s="131">
        <f t="shared" si="151"/>
        <v>0</v>
      </c>
      <c r="AN437" s="136">
        <f t="shared" si="152"/>
        <v>0</v>
      </c>
      <c r="AO437" s="133">
        <f t="shared" si="153"/>
        <v>0</v>
      </c>
      <c r="AP437" s="131">
        <f t="shared" si="154"/>
        <v>0</v>
      </c>
      <c r="AQ437" s="131">
        <f t="shared" si="155"/>
        <v>0</v>
      </c>
      <c r="AR437" s="131">
        <f t="shared" si="156"/>
        <v>0</v>
      </c>
      <c r="AS437" s="136">
        <f t="shared" si="157"/>
        <v>0</v>
      </c>
      <c r="AT437" s="133">
        <f t="shared" si="158"/>
        <v>0</v>
      </c>
      <c r="AU437" s="131">
        <f t="shared" si="159"/>
        <v>0</v>
      </c>
      <c r="AV437" s="131">
        <f t="shared" si="160"/>
        <v>0</v>
      </c>
      <c r="AW437" s="131">
        <f t="shared" si="161"/>
        <v>0</v>
      </c>
      <c r="AX437" s="136">
        <f t="shared" si="162"/>
        <v>0</v>
      </c>
      <c r="AY437" s="133">
        <f t="shared" si="163"/>
        <v>0</v>
      </c>
      <c r="AZ437" s="131">
        <f t="shared" si="164"/>
        <v>0</v>
      </c>
      <c r="BA437" s="131">
        <f t="shared" si="165"/>
        <v>0</v>
      </c>
      <c r="BB437" s="131">
        <f t="shared" si="166"/>
        <v>0</v>
      </c>
      <c r="BC437" s="132">
        <f t="shared" si="167"/>
        <v>0</v>
      </c>
    </row>
    <row r="438" spans="1:55" x14ac:dyDescent="0.25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30">
        <v>0</v>
      </c>
      <c r="G438" s="131">
        <v>0</v>
      </c>
      <c r="H438" s="131">
        <v>0</v>
      </c>
      <c r="I438" s="132">
        <v>0</v>
      </c>
      <c r="J438" s="149"/>
      <c r="K438" s="133">
        <v>0</v>
      </c>
      <c r="L438" s="131">
        <v>0</v>
      </c>
      <c r="M438" s="131">
        <v>0</v>
      </c>
      <c r="N438" s="132">
        <v>0</v>
      </c>
      <c r="O438" s="149"/>
      <c r="P438" s="133">
        <v>0</v>
      </c>
      <c r="Q438" s="131">
        <v>0</v>
      </c>
      <c r="R438" s="131">
        <v>0</v>
      </c>
      <c r="S438" s="132">
        <v>0</v>
      </c>
      <c r="T438" s="149"/>
      <c r="U438" s="133">
        <v>0</v>
      </c>
      <c r="V438" s="131">
        <v>0</v>
      </c>
      <c r="W438" s="131">
        <v>0</v>
      </c>
      <c r="X438" s="132">
        <v>0</v>
      </c>
      <c r="Y438" s="149"/>
      <c r="Z438" s="133">
        <v>0</v>
      </c>
      <c r="AA438" s="131">
        <v>0</v>
      </c>
      <c r="AB438" s="131">
        <v>0</v>
      </c>
      <c r="AC438" s="132">
        <v>0</v>
      </c>
      <c r="AD438" s="149"/>
      <c r="AE438" s="153">
        <f t="shared" si="144"/>
        <v>0</v>
      </c>
      <c r="AF438" s="134">
        <f t="shared" si="145"/>
        <v>0</v>
      </c>
      <c r="AG438" s="135">
        <f t="shared" si="146"/>
        <v>0</v>
      </c>
      <c r="AH438" s="167">
        <f t="shared" si="147"/>
        <v>0</v>
      </c>
      <c r="AI438" s="149"/>
      <c r="AJ438" s="133">
        <f t="shared" si="148"/>
        <v>0</v>
      </c>
      <c r="AK438" s="131">
        <f t="shared" si="149"/>
        <v>0</v>
      </c>
      <c r="AL438" s="131">
        <f t="shared" si="150"/>
        <v>0</v>
      </c>
      <c r="AM438" s="131">
        <f t="shared" si="151"/>
        <v>0</v>
      </c>
      <c r="AN438" s="136">
        <f t="shared" si="152"/>
        <v>0</v>
      </c>
      <c r="AO438" s="133">
        <f t="shared" si="153"/>
        <v>0</v>
      </c>
      <c r="AP438" s="131">
        <f t="shared" si="154"/>
        <v>0</v>
      </c>
      <c r="AQ438" s="131">
        <f t="shared" si="155"/>
        <v>0</v>
      </c>
      <c r="AR438" s="131">
        <f t="shared" si="156"/>
        <v>0</v>
      </c>
      <c r="AS438" s="136">
        <f t="shared" si="157"/>
        <v>0</v>
      </c>
      <c r="AT438" s="133">
        <f t="shared" si="158"/>
        <v>0</v>
      </c>
      <c r="AU438" s="131">
        <f t="shared" si="159"/>
        <v>0</v>
      </c>
      <c r="AV438" s="131">
        <f t="shared" si="160"/>
        <v>0</v>
      </c>
      <c r="AW438" s="131">
        <f t="shared" si="161"/>
        <v>0</v>
      </c>
      <c r="AX438" s="136">
        <f t="shared" si="162"/>
        <v>0</v>
      </c>
      <c r="AY438" s="133">
        <f t="shared" si="163"/>
        <v>0</v>
      </c>
      <c r="AZ438" s="131">
        <f t="shared" si="164"/>
        <v>0</v>
      </c>
      <c r="BA438" s="131">
        <f t="shared" si="165"/>
        <v>0</v>
      </c>
      <c r="BB438" s="131">
        <f t="shared" si="166"/>
        <v>0</v>
      </c>
      <c r="BC438" s="132">
        <f t="shared" si="167"/>
        <v>0</v>
      </c>
    </row>
    <row r="439" spans="1:55" x14ac:dyDescent="0.25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1311</v>
      </c>
      <c r="F439" s="130">
        <v>0</v>
      </c>
      <c r="G439" s="131">
        <v>0</v>
      </c>
      <c r="H439" s="131">
        <v>0</v>
      </c>
      <c r="I439" s="132">
        <v>0</v>
      </c>
      <c r="J439" s="149"/>
      <c r="K439" s="133">
        <v>0</v>
      </c>
      <c r="L439" s="131">
        <v>0</v>
      </c>
      <c r="M439" s="131">
        <v>0</v>
      </c>
      <c r="N439" s="132">
        <v>0</v>
      </c>
      <c r="O439" s="149"/>
      <c r="P439" s="133">
        <v>0</v>
      </c>
      <c r="Q439" s="131">
        <v>0</v>
      </c>
      <c r="R439" s="131">
        <v>0</v>
      </c>
      <c r="S439" s="132">
        <v>0</v>
      </c>
      <c r="T439" s="149"/>
      <c r="U439" s="133">
        <v>0</v>
      </c>
      <c r="V439" s="131">
        <v>0</v>
      </c>
      <c r="W439" s="131">
        <v>0</v>
      </c>
      <c r="X439" s="132">
        <v>0</v>
      </c>
      <c r="Y439" s="149"/>
      <c r="Z439" s="133">
        <v>0</v>
      </c>
      <c r="AA439" s="131">
        <v>0</v>
      </c>
      <c r="AB439" s="131">
        <v>0</v>
      </c>
      <c r="AC439" s="132">
        <v>0</v>
      </c>
      <c r="AD439" s="149"/>
      <c r="AE439" s="153">
        <f t="shared" si="144"/>
        <v>0</v>
      </c>
      <c r="AF439" s="134">
        <f t="shared" si="145"/>
        <v>0</v>
      </c>
      <c r="AG439" s="135">
        <f t="shared" si="146"/>
        <v>0</v>
      </c>
      <c r="AH439" s="167">
        <f t="shared" si="147"/>
        <v>0</v>
      </c>
      <c r="AI439" s="149"/>
      <c r="AJ439" s="133">
        <f t="shared" si="148"/>
        <v>0</v>
      </c>
      <c r="AK439" s="131">
        <f t="shared" si="149"/>
        <v>0</v>
      </c>
      <c r="AL439" s="131">
        <f t="shared" si="150"/>
        <v>0</v>
      </c>
      <c r="AM439" s="131">
        <f t="shared" si="151"/>
        <v>0</v>
      </c>
      <c r="AN439" s="136">
        <f t="shared" si="152"/>
        <v>0</v>
      </c>
      <c r="AO439" s="133">
        <f t="shared" si="153"/>
        <v>0</v>
      </c>
      <c r="AP439" s="131">
        <f t="shared" si="154"/>
        <v>0</v>
      </c>
      <c r="AQ439" s="131">
        <f t="shared" si="155"/>
        <v>0</v>
      </c>
      <c r="AR439" s="131">
        <f t="shared" si="156"/>
        <v>0</v>
      </c>
      <c r="AS439" s="136">
        <f t="shared" si="157"/>
        <v>0</v>
      </c>
      <c r="AT439" s="133">
        <f t="shared" si="158"/>
        <v>0</v>
      </c>
      <c r="AU439" s="131">
        <f t="shared" si="159"/>
        <v>0</v>
      </c>
      <c r="AV439" s="131">
        <f t="shared" si="160"/>
        <v>0</v>
      </c>
      <c r="AW439" s="131">
        <f t="shared" si="161"/>
        <v>0</v>
      </c>
      <c r="AX439" s="136">
        <f t="shared" si="162"/>
        <v>0</v>
      </c>
      <c r="AY439" s="133">
        <f t="shared" si="163"/>
        <v>0</v>
      </c>
      <c r="AZ439" s="131">
        <f t="shared" si="164"/>
        <v>0</v>
      </c>
      <c r="BA439" s="131">
        <f t="shared" si="165"/>
        <v>0</v>
      </c>
      <c r="BB439" s="131">
        <f t="shared" si="166"/>
        <v>0</v>
      </c>
      <c r="BC439" s="132">
        <f t="shared" si="167"/>
        <v>0</v>
      </c>
    </row>
    <row r="440" spans="1:55" x14ac:dyDescent="0.25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1312</v>
      </c>
      <c r="F440" s="130">
        <v>0</v>
      </c>
      <c r="G440" s="131">
        <v>0</v>
      </c>
      <c r="H440" s="131">
        <v>0</v>
      </c>
      <c r="I440" s="132">
        <v>0</v>
      </c>
      <c r="J440" s="149"/>
      <c r="K440" s="133">
        <v>0</v>
      </c>
      <c r="L440" s="131">
        <v>0</v>
      </c>
      <c r="M440" s="131">
        <v>0</v>
      </c>
      <c r="N440" s="132">
        <v>20</v>
      </c>
      <c r="O440" s="149"/>
      <c r="P440" s="133">
        <v>0</v>
      </c>
      <c r="Q440" s="131">
        <v>0</v>
      </c>
      <c r="R440" s="131">
        <v>0</v>
      </c>
      <c r="S440" s="132">
        <v>0</v>
      </c>
      <c r="T440" s="149"/>
      <c r="U440" s="133">
        <v>0</v>
      </c>
      <c r="V440" s="131">
        <v>0</v>
      </c>
      <c r="W440" s="131">
        <v>0</v>
      </c>
      <c r="X440" s="132">
        <v>20</v>
      </c>
      <c r="Y440" s="149"/>
      <c r="Z440" s="133">
        <v>1</v>
      </c>
      <c r="AA440" s="131">
        <v>0</v>
      </c>
      <c r="AB440" s="131">
        <v>0.5</v>
      </c>
      <c r="AC440" s="132">
        <v>120</v>
      </c>
      <c r="AD440" s="149"/>
      <c r="AE440" s="153">
        <f t="shared" si="144"/>
        <v>0</v>
      </c>
      <c r="AF440" s="134">
        <f t="shared" si="145"/>
        <v>0</v>
      </c>
      <c r="AG440" s="135">
        <f t="shared" si="146"/>
        <v>0.5</v>
      </c>
      <c r="AH440" s="167">
        <f t="shared" si="147"/>
        <v>160</v>
      </c>
      <c r="AI440" s="149"/>
      <c r="AJ440" s="133">
        <f t="shared" si="148"/>
        <v>0</v>
      </c>
      <c r="AK440" s="131">
        <f t="shared" si="149"/>
        <v>20</v>
      </c>
      <c r="AL440" s="131">
        <f t="shared" si="150"/>
        <v>0</v>
      </c>
      <c r="AM440" s="131">
        <f t="shared" si="151"/>
        <v>20</v>
      </c>
      <c r="AN440" s="136">
        <f t="shared" si="152"/>
        <v>120</v>
      </c>
      <c r="AO440" s="133">
        <f t="shared" si="153"/>
        <v>0</v>
      </c>
      <c r="AP440" s="131">
        <f t="shared" si="154"/>
        <v>0</v>
      </c>
      <c r="AQ440" s="131">
        <f t="shared" si="155"/>
        <v>0</v>
      </c>
      <c r="AR440" s="131">
        <f t="shared" si="156"/>
        <v>0</v>
      </c>
      <c r="AS440" s="136">
        <f t="shared" si="157"/>
        <v>0</v>
      </c>
      <c r="AT440" s="133">
        <f t="shared" si="158"/>
        <v>0</v>
      </c>
      <c r="AU440" s="131">
        <f t="shared" si="159"/>
        <v>0</v>
      </c>
      <c r="AV440" s="131">
        <f t="shared" si="160"/>
        <v>0</v>
      </c>
      <c r="AW440" s="131">
        <f t="shared" si="161"/>
        <v>0</v>
      </c>
      <c r="AX440" s="136">
        <f t="shared" si="162"/>
        <v>0</v>
      </c>
      <c r="AY440" s="133">
        <f t="shared" si="163"/>
        <v>0</v>
      </c>
      <c r="AZ440" s="131">
        <f t="shared" si="164"/>
        <v>0</v>
      </c>
      <c r="BA440" s="131">
        <f t="shared" si="165"/>
        <v>0</v>
      </c>
      <c r="BB440" s="131">
        <f t="shared" si="166"/>
        <v>0</v>
      </c>
      <c r="BC440" s="132">
        <f t="shared" si="167"/>
        <v>0.5</v>
      </c>
    </row>
    <row r="441" spans="1:55" x14ac:dyDescent="0.25">
      <c r="A441" s="138" t="s">
        <v>922</v>
      </c>
      <c r="B441" s="131" t="s">
        <v>2047</v>
      </c>
      <c r="C441" s="131" t="s">
        <v>116</v>
      </c>
      <c r="D441" s="131" t="s">
        <v>359</v>
      </c>
      <c r="E441" s="132" t="s">
        <v>1314</v>
      </c>
      <c r="F441" s="130">
        <v>0</v>
      </c>
      <c r="G441" s="131">
        <v>0</v>
      </c>
      <c r="H441" s="131">
        <v>0</v>
      </c>
      <c r="I441" s="132">
        <v>20</v>
      </c>
      <c r="J441" s="149"/>
      <c r="K441" s="133">
        <v>0</v>
      </c>
      <c r="L441" s="131">
        <v>0</v>
      </c>
      <c r="M441" s="131">
        <v>0</v>
      </c>
      <c r="N441" s="132">
        <v>20</v>
      </c>
      <c r="O441" s="149"/>
      <c r="P441" s="133">
        <v>0</v>
      </c>
      <c r="Q441" s="131">
        <v>0</v>
      </c>
      <c r="R441" s="131">
        <v>0</v>
      </c>
      <c r="S441" s="132">
        <v>0</v>
      </c>
      <c r="T441" s="149"/>
      <c r="U441" s="133">
        <v>0</v>
      </c>
      <c r="V441" s="131">
        <v>0</v>
      </c>
      <c r="W441" s="131">
        <v>0</v>
      </c>
      <c r="X441" s="132">
        <v>0</v>
      </c>
      <c r="Y441" s="149"/>
      <c r="Z441" s="133">
        <v>0</v>
      </c>
      <c r="AA441" s="131">
        <v>1</v>
      </c>
      <c r="AB441" s="131">
        <v>3</v>
      </c>
      <c r="AC441" s="132">
        <v>132</v>
      </c>
      <c r="AD441" s="149"/>
      <c r="AE441" s="153">
        <f t="shared" si="144"/>
        <v>0</v>
      </c>
      <c r="AF441" s="134">
        <f t="shared" si="145"/>
        <v>1</v>
      </c>
      <c r="AG441" s="135">
        <f t="shared" si="146"/>
        <v>3</v>
      </c>
      <c r="AH441" s="167">
        <f t="shared" si="147"/>
        <v>172</v>
      </c>
      <c r="AI441" s="149"/>
      <c r="AJ441" s="133">
        <f t="shared" si="148"/>
        <v>20</v>
      </c>
      <c r="AK441" s="131">
        <f t="shared" si="149"/>
        <v>20</v>
      </c>
      <c r="AL441" s="131">
        <f t="shared" si="150"/>
        <v>0</v>
      </c>
      <c r="AM441" s="131">
        <f t="shared" si="151"/>
        <v>0</v>
      </c>
      <c r="AN441" s="136">
        <f t="shared" si="152"/>
        <v>132</v>
      </c>
      <c r="AO441" s="133">
        <f t="shared" si="153"/>
        <v>0</v>
      </c>
      <c r="AP441" s="131">
        <f t="shared" si="154"/>
        <v>0</v>
      </c>
      <c r="AQ441" s="131">
        <f t="shared" si="155"/>
        <v>0</v>
      </c>
      <c r="AR441" s="131">
        <f t="shared" si="156"/>
        <v>0</v>
      </c>
      <c r="AS441" s="136">
        <f t="shared" si="157"/>
        <v>0</v>
      </c>
      <c r="AT441" s="133">
        <f t="shared" si="158"/>
        <v>0</v>
      </c>
      <c r="AU441" s="131">
        <f t="shared" si="159"/>
        <v>0</v>
      </c>
      <c r="AV441" s="131">
        <f t="shared" si="160"/>
        <v>0</v>
      </c>
      <c r="AW441" s="131">
        <f t="shared" si="161"/>
        <v>0</v>
      </c>
      <c r="AX441" s="136">
        <f t="shared" si="162"/>
        <v>1</v>
      </c>
      <c r="AY441" s="133">
        <f t="shared" si="163"/>
        <v>0</v>
      </c>
      <c r="AZ441" s="131">
        <f t="shared" si="164"/>
        <v>0</v>
      </c>
      <c r="BA441" s="131">
        <f t="shared" si="165"/>
        <v>0</v>
      </c>
      <c r="BB441" s="131">
        <f t="shared" si="166"/>
        <v>0</v>
      </c>
      <c r="BC441" s="132">
        <f t="shared" si="167"/>
        <v>3</v>
      </c>
    </row>
    <row r="442" spans="1:55" x14ac:dyDescent="0.25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30">
        <v>0</v>
      </c>
      <c r="G442" s="131">
        <v>0</v>
      </c>
      <c r="H442" s="131">
        <v>0</v>
      </c>
      <c r="I442" s="132">
        <v>0</v>
      </c>
      <c r="J442" s="149"/>
      <c r="K442" s="133">
        <v>0</v>
      </c>
      <c r="L442" s="131">
        <v>0</v>
      </c>
      <c r="M442" s="131">
        <v>0</v>
      </c>
      <c r="N442" s="132">
        <v>0</v>
      </c>
      <c r="O442" s="149"/>
      <c r="P442" s="133">
        <v>0</v>
      </c>
      <c r="Q442" s="131">
        <v>0</v>
      </c>
      <c r="R442" s="131">
        <v>0</v>
      </c>
      <c r="S442" s="132">
        <v>0</v>
      </c>
      <c r="T442" s="149"/>
      <c r="U442" s="133">
        <v>0</v>
      </c>
      <c r="V442" s="131">
        <v>0</v>
      </c>
      <c r="W442" s="131">
        <v>0</v>
      </c>
      <c r="X442" s="132">
        <v>0</v>
      </c>
      <c r="Y442" s="149"/>
      <c r="Z442" s="133">
        <v>0</v>
      </c>
      <c r="AA442" s="131">
        <v>0</v>
      </c>
      <c r="AB442" s="131">
        <v>0</v>
      </c>
      <c r="AC442" s="132">
        <v>0</v>
      </c>
      <c r="AD442" s="149"/>
      <c r="AE442" s="153">
        <f t="shared" si="144"/>
        <v>0</v>
      </c>
      <c r="AF442" s="134">
        <f t="shared" si="145"/>
        <v>0</v>
      </c>
      <c r="AG442" s="135">
        <f t="shared" si="146"/>
        <v>0</v>
      </c>
      <c r="AH442" s="167">
        <f t="shared" si="147"/>
        <v>0</v>
      </c>
      <c r="AI442" s="149"/>
      <c r="AJ442" s="133">
        <f t="shared" si="148"/>
        <v>0</v>
      </c>
      <c r="AK442" s="131">
        <f t="shared" si="149"/>
        <v>0</v>
      </c>
      <c r="AL442" s="131">
        <f t="shared" si="150"/>
        <v>0</v>
      </c>
      <c r="AM442" s="131">
        <f t="shared" si="151"/>
        <v>0</v>
      </c>
      <c r="AN442" s="136">
        <f t="shared" si="152"/>
        <v>0</v>
      </c>
      <c r="AO442" s="133">
        <f t="shared" si="153"/>
        <v>0</v>
      </c>
      <c r="AP442" s="131">
        <f t="shared" si="154"/>
        <v>0</v>
      </c>
      <c r="AQ442" s="131">
        <f t="shared" si="155"/>
        <v>0</v>
      </c>
      <c r="AR442" s="131">
        <f t="shared" si="156"/>
        <v>0</v>
      </c>
      <c r="AS442" s="136">
        <f t="shared" si="157"/>
        <v>0</v>
      </c>
      <c r="AT442" s="133">
        <f t="shared" si="158"/>
        <v>0</v>
      </c>
      <c r="AU442" s="131">
        <f t="shared" si="159"/>
        <v>0</v>
      </c>
      <c r="AV442" s="131">
        <f t="shared" si="160"/>
        <v>0</v>
      </c>
      <c r="AW442" s="131">
        <f t="shared" si="161"/>
        <v>0</v>
      </c>
      <c r="AX442" s="136">
        <f t="shared" si="162"/>
        <v>0</v>
      </c>
      <c r="AY442" s="133">
        <f t="shared" si="163"/>
        <v>0</v>
      </c>
      <c r="AZ442" s="131">
        <f t="shared" si="164"/>
        <v>0</v>
      </c>
      <c r="BA442" s="131">
        <f t="shared" si="165"/>
        <v>0</v>
      </c>
      <c r="BB442" s="131">
        <f t="shared" si="166"/>
        <v>0</v>
      </c>
      <c r="BC442" s="132">
        <f t="shared" si="167"/>
        <v>0</v>
      </c>
    </row>
    <row r="443" spans="1:55" x14ac:dyDescent="0.25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30">
        <v>0</v>
      </c>
      <c r="G443" s="131">
        <v>0</v>
      </c>
      <c r="H443" s="131">
        <v>0</v>
      </c>
      <c r="I443" s="132">
        <v>0</v>
      </c>
      <c r="J443" s="149"/>
      <c r="K443" s="133">
        <v>0</v>
      </c>
      <c r="L443" s="131">
        <v>0</v>
      </c>
      <c r="M443" s="131">
        <v>0</v>
      </c>
      <c r="N443" s="132">
        <v>0</v>
      </c>
      <c r="O443" s="149"/>
      <c r="P443" s="133">
        <v>0</v>
      </c>
      <c r="Q443" s="131">
        <v>0</v>
      </c>
      <c r="R443" s="131">
        <v>0</v>
      </c>
      <c r="S443" s="132">
        <v>0</v>
      </c>
      <c r="T443" s="149"/>
      <c r="U443" s="133">
        <v>0</v>
      </c>
      <c r="V443" s="131">
        <v>0</v>
      </c>
      <c r="W443" s="131">
        <v>0</v>
      </c>
      <c r="X443" s="132">
        <v>0</v>
      </c>
      <c r="Y443" s="149"/>
      <c r="Z443" s="133">
        <v>0</v>
      </c>
      <c r="AA443" s="131">
        <v>0</v>
      </c>
      <c r="AB443" s="131">
        <v>0</v>
      </c>
      <c r="AC443" s="132">
        <v>0</v>
      </c>
      <c r="AD443" s="149"/>
      <c r="AE443" s="153">
        <f t="shared" si="144"/>
        <v>0</v>
      </c>
      <c r="AF443" s="134">
        <f t="shared" si="145"/>
        <v>0</v>
      </c>
      <c r="AG443" s="135">
        <f t="shared" si="146"/>
        <v>0</v>
      </c>
      <c r="AH443" s="167">
        <f t="shared" si="147"/>
        <v>0</v>
      </c>
      <c r="AI443" s="149"/>
      <c r="AJ443" s="133">
        <f t="shared" si="148"/>
        <v>0</v>
      </c>
      <c r="AK443" s="131">
        <f t="shared" si="149"/>
        <v>0</v>
      </c>
      <c r="AL443" s="131">
        <f t="shared" si="150"/>
        <v>0</v>
      </c>
      <c r="AM443" s="131">
        <f t="shared" si="151"/>
        <v>0</v>
      </c>
      <c r="AN443" s="136">
        <f t="shared" si="152"/>
        <v>0</v>
      </c>
      <c r="AO443" s="133">
        <f t="shared" si="153"/>
        <v>0</v>
      </c>
      <c r="AP443" s="131">
        <f t="shared" si="154"/>
        <v>0</v>
      </c>
      <c r="AQ443" s="131">
        <f t="shared" si="155"/>
        <v>0</v>
      </c>
      <c r="AR443" s="131">
        <f t="shared" si="156"/>
        <v>0</v>
      </c>
      <c r="AS443" s="136">
        <f t="shared" si="157"/>
        <v>0</v>
      </c>
      <c r="AT443" s="133">
        <f t="shared" si="158"/>
        <v>0</v>
      </c>
      <c r="AU443" s="131">
        <f t="shared" si="159"/>
        <v>0</v>
      </c>
      <c r="AV443" s="131">
        <f t="shared" si="160"/>
        <v>0</v>
      </c>
      <c r="AW443" s="131">
        <f t="shared" si="161"/>
        <v>0</v>
      </c>
      <c r="AX443" s="136">
        <f t="shared" si="162"/>
        <v>0</v>
      </c>
      <c r="AY443" s="133">
        <f t="shared" si="163"/>
        <v>0</v>
      </c>
      <c r="AZ443" s="131">
        <f t="shared" si="164"/>
        <v>0</v>
      </c>
      <c r="BA443" s="131">
        <f t="shared" si="165"/>
        <v>0</v>
      </c>
      <c r="BB443" s="131">
        <f t="shared" si="166"/>
        <v>0</v>
      </c>
      <c r="BC443" s="132">
        <f t="shared" si="167"/>
        <v>0</v>
      </c>
    </row>
    <row r="444" spans="1:55" x14ac:dyDescent="0.25">
      <c r="A444" s="138" t="s">
        <v>925</v>
      </c>
      <c r="B444" s="131" t="s">
        <v>43</v>
      </c>
      <c r="C444" s="131" t="s">
        <v>104</v>
      </c>
      <c r="D444" s="131" t="s">
        <v>197</v>
      </c>
      <c r="E444" s="132" t="s">
        <v>1314</v>
      </c>
      <c r="F444" s="130">
        <v>0</v>
      </c>
      <c r="G444" s="131">
        <v>0</v>
      </c>
      <c r="H444" s="131">
        <v>0</v>
      </c>
      <c r="I444" s="132">
        <v>0</v>
      </c>
      <c r="J444" s="149"/>
      <c r="K444" s="133">
        <v>0</v>
      </c>
      <c r="L444" s="131">
        <v>0</v>
      </c>
      <c r="M444" s="131">
        <v>0</v>
      </c>
      <c r="N444" s="132">
        <v>0</v>
      </c>
      <c r="O444" s="149"/>
      <c r="P444" s="133">
        <v>0</v>
      </c>
      <c r="Q444" s="131">
        <v>0</v>
      </c>
      <c r="R444" s="131">
        <v>0</v>
      </c>
      <c r="S444" s="132">
        <v>0</v>
      </c>
      <c r="T444" s="149"/>
      <c r="U444" s="133">
        <v>0</v>
      </c>
      <c r="V444" s="131">
        <v>0</v>
      </c>
      <c r="W444" s="131">
        <v>0</v>
      </c>
      <c r="X444" s="132">
        <v>0</v>
      </c>
      <c r="Y444" s="149"/>
      <c r="Z444" s="133">
        <v>0</v>
      </c>
      <c r="AA444" s="131">
        <v>0</v>
      </c>
      <c r="AB444" s="131">
        <v>0</v>
      </c>
      <c r="AC444" s="132">
        <v>0</v>
      </c>
      <c r="AD444" s="149"/>
      <c r="AE444" s="153">
        <f t="shared" si="144"/>
        <v>0</v>
      </c>
      <c r="AF444" s="134">
        <f t="shared" si="145"/>
        <v>0</v>
      </c>
      <c r="AG444" s="135">
        <f t="shared" si="146"/>
        <v>0</v>
      </c>
      <c r="AH444" s="167">
        <f t="shared" si="147"/>
        <v>0</v>
      </c>
      <c r="AI444" s="149"/>
      <c r="AJ444" s="133">
        <f t="shared" si="148"/>
        <v>0</v>
      </c>
      <c r="AK444" s="131">
        <f t="shared" si="149"/>
        <v>0</v>
      </c>
      <c r="AL444" s="131">
        <f t="shared" si="150"/>
        <v>0</v>
      </c>
      <c r="AM444" s="131">
        <f t="shared" si="151"/>
        <v>0</v>
      </c>
      <c r="AN444" s="136">
        <f t="shared" si="152"/>
        <v>0</v>
      </c>
      <c r="AO444" s="133">
        <f t="shared" si="153"/>
        <v>0</v>
      </c>
      <c r="AP444" s="131">
        <f t="shared" si="154"/>
        <v>0</v>
      </c>
      <c r="AQ444" s="131">
        <f t="shared" si="155"/>
        <v>0</v>
      </c>
      <c r="AR444" s="131">
        <f t="shared" si="156"/>
        <v>0</v>
      </c>
      <c r="AS444" s="136">
        <f t="shared" si="157"/>
        <v>0</v>
      </c>
      <c r="AT444" s="133">
        <f t="shared" si="158"/>
        <v>0</v>
      </c>
      <c r="AU444" s="131">
        <f t="shared" si="159"/>
        <v>0</v>
      </c>
      <c r="AV444" s="131">
        <f t="shared" si="160"/>
        <v>0</v>
      </c>
      <c r="AW444" s="131">
        <f t="shared" si="161"/>
        <v>0</v>
      </c>
      <c r="AX444" s="136">
        <f t="shared" si="162"/>
        <v>0</v>
      </c>
      <c r="AY444" s="133">
        <f t="shared" si="163"/>
        <v>0</v>
      </c>
      <c r="AZ444" s="131">
        <f t="shared" si="164"/>
        <v>0</v>
      </c>
      <c r="BA444" s="131">
        <f t="shared" si="165"/>
        <v>0</v>
      </c>
      <c r="BB444" s="131">
        <f t="shared" si="166"/>
        <v>0</v>
      </c>
      <c r="BC444" s="132">
        <f t="shared" si="167"/>
        <v>0</v>
      </c>
    </row>
    <row r="445" spans="1:55" x14ac:dyDescent="0.25">
      <c r="A445" s="138" t="s">
        <v>926</v>
      </c>
      <c r="B445" s="131" t="s">
        <v>43</v>
      </c>
      <c r="C445" s="131" t="s">
        <v>90</v>
      </c>
      <c r="D445" s="131" t="s">
        <v>155</v>
      </c>
      <c r="E445" s="132" t="s">
        <v>1311</v>
      </c>
      <c r="F445" s="130">
        <v>0</v>
      </c>
      <c r="G445" s="131">
        <v>0</v>
      </c>
      <c r="H445" s="131">
        <v>0</v>
      </c>
      <c r="I445" s="132">
        <v>0</v>
      </c>
      <c r="J445" s="149"/>
      <c r="K445" s="133">
        <v>0</v>
      </c>
      <c r="L445" s="131">
        <v>0</v>
      </c>
      <c r="M445" s="131">
        <v>0</v>
      </c>
      <c r="N445" s="132">
        <v>0</v>
      </c>
      <c r="O445" s="149"/>
      <c r="P445" s="133">
        <v>0</v>
      </c>
      <c r="Q445" s="131">
        <v>0</v>
      </c>
      <c r="R445" s="131">
        <v>0</v>
      </c>
      <c r="S445" s="132">
        <v>0</v>
      </c>
      <c r="T445" s="149"/>
      <c r="U445" s="133">
        <v>0</v>
      </c>
      <c r="V445" s="131">
        <v>0</v>
      </c>
      <c r="W445" s="131">
        <v>0</v>
      </c>
      <c r="X445" s="132">
        <v>0</v>
      </c>
      <c r="Y445" s="149"/>
      <c r="Z445" s="133">
        <v>0</v>
      </c>
      <c r="AA445" s="131">
        <v>0</v>
      </c>
      <c r="AB445" s="131">
        <v>0</v>
      </c>
      <c r="AC445" s="132">
        <v>0</v>
      </c>
      <c r="AD445" s="149"/>
      <c r="AE445" s="153">
        <f t="shared" si="144"/>
        <v>0</v>
      </c>
      <c r="AF445" s="134">
        <f t="shared" si="145"/>
        <v>0</v>
      </c>
      <c r="AG445" s="135">
        <f t="shared" si="146"/>
        <v>0</v>
      </c>
      <c r="AH445" s="167">
        <f t="shared" si="147"/>
        <v>0</v>
      </c>
      <c r="AI445" s="149"/>
      <c r="AJ445" s="133">
        <f t="shared" si="148"/>
        <v>0</v>
      </c>
      <c r="AK445" s="131">
        <f t="shared" si="149"/>
        <v>0</v>
      </c>
      <c r="AL445" s="131">
        <f t="shared" si="150"/>
        <v>0</v>
      </c>
      <c r="AM445" s="131">
        <f t="shared" si="151"/>
        <v>0</v>
      </c>
      <c r="AN445" s="136">
        <f t="shared" si="152"/>
        <v>0</v>
      </c>
      <c r="AO445" s="133">
        <f t="shared" si="153"/>
        <v>0</v>
      </c>
      <c r="AP445" s="131">
        <f t="shared" si="154"/>
        <v>0</v>
      </c>
      <c r="AQ445" s="131">
        <f t="shared" si="155"/>
        <v>0</v>
      </c>
      <c r="AR445" s="131">
        <f t="shared" si="156"/>
        <v>0</v>
      </c>
      <c r="AS445" s="136">
        <f t="shared" si="157"/>
        <v>0</v>
      </c>
      <c r="AT445" s="133">
        <f t="shared" si="158"/>
        <v>0</v>
      </c>
      <c r="AU445" s="131">
        <f t="shared" si="159"/>
        <v>0</v>
      </c>
      <c r="AV445" s="131">
        <f t="shared" si="160"/>
        <v>0</v>
      </c>
      <c r="AW445" s="131">
        <f t="shared" si="161"/>
        <v>0</v>
      </c>
      <c r="AX445" s="136">
        <f t="shared" si="162"/>
        <v>0</v>
      </c>
      <c r="AY445" s="133">
        <f t="shared" si="163"/>
        <v>0</v>
      </c>
      <c r="AZ445" s="131">
        <f t="shared" si="164"/>
        <v>0</v>
      </c>
      <c r="BA445" s="131">
        <f t="shared" si="165"/>
        <v>0</v>
      </c>
      <c r="BB445" s="131">
        <f t="shared" si="166"/>
        <v>0</v>
      </c>
      <c r="BC445" s="132">
        <f t="shared" si="167"/>
        <v>0</v>
      </c>
    </row>
    <row r="446" spans="1:55" x14ac:dyDescent="0.25">
      <c r="A446" s="138" t="s">
        <v>927</v>
      </c>
      <c r="B446" s="131" t="s">
        <v>1529</v>
      </c>
      <c r="C446" s="131" t="s">
        <v>412</v>
      </c>
      <c r="D446" s="131" t="s">
        <v>413</v>
      </c>
      <c r="E446" s="132" t="s">
        <v>1955</v>
      </c>
      <c r="F446" s="130">
        <v>0</v>
      </c>
      <c r="G446" s="131">
        <v>0</v>
      </c>
      <c r="H446" s="131">
        <v>0</v>
      </c>
      <c r="I446" s="132">
        <v>0</v>
      </c>
      <c r="J446" s="149"/>
      <c r="K446" s="133">
        <v>0</v>
      </c>
      <c r="L446" s="131">
        <v>0</v>
      </c>
      <c r="M446" s="131">
        <v>0</v>
      </c>
      <c r="N446" s="132">
        <v>0</v>
      </c>
      <c r="O446" s="149"/>
      <c r="P446" s="133">
        <v>0</v>
      </c>
      <c r="Q446" s="131">
        <v>0</v>
      </c>
      <c r="R446" s="131">
        <v>0</v>
      </c>
      <c r="S446" s="132">
        <v>0</v>
      </c>
      <c r="T446" s="149"/>
      <c r="U446" s="133">
        <v>0</v>
      </c>
      <c r="V446" s="131">
        <v>0</v>
      </c>
      <c r="W446" s="131">
        <v>0</v>
      </c>
      <c r="X446" s="132">
        <v>0</v>
      </c>
      <c r="Y446" s="149"/>
      <c r="Z446" s="133">
        <v>0</v>
      </c>
      <c r="AA446" s="131">
        <v>0</v>
      </c>
      <c r="AB446" s="131">
        <v>0</v>
      </c>
      <c r="AC446" s="132">
        <v>0</v>
      </c>
      <c r="AD446" s="149"/>
      <c r="AE446" s="153">
        <f t="shared" si="144"/>
        <v>0</v>
      </c>
      <c r="AF446" s="134">
        <f t="shared" si="145"/>
        <v>0</v>
      </c>
      <c r="AG446" s="135">
        <f t="shared" si="146"/>
        <v>0</v>
      </c>
      <c r="AH446" s="167">
        <f t="shared" si="147"/>
        <v>0</v>
      </c>
      <c r="AI446" s="149"/>
      <c r="AJ446" s="133">
        <f t="shared" si="148"/>
        <v>0</v>
      </c>
      <c r="AK446" s="131">
        <f t="shared" si="149"/>
        <v>0</v>
      </c>
      <c r="AL446" s="131">
        <f t="shared" si="150"/>
        <v>0</v>
      </c>
      <c r="AM446" s="131">
        <f t="shared" si="151"/>
        <v>0</v>
      </c>
      <c r="AN446" s="136">
        <f t="shared" si="152"/>
        <v>0</v>
      </c>
      <c r="AO446" s="133">
        <f t="shared" si="153"/>
        <v>0</v>
      </c>
      <c r="AP446" s="131">
        <f t="shared" si="154"/>
        <v>0</v>
      </c>
      <c r="AQ446" s="131">
        <f t="shared" si="155"/>
        <v>0</v>
      </c>
      <c r="AR446" s="131">
        <f t="shared" si="156"/>
        <v>0</v>
      </c>
      <c r="AS446" s="136">
        <f t="shared" si="157"/>
        <v>0</v>
      </c>
      <c r="AT446" s="133">
        <f t="shared" si="158"/>
        <v>0</v>
      </c>
      <c r="AU446" s="131">
        <f t="shared" si="159"/>
        <v>0</v>
      </c>
      <c r="AV446" s="131">
        <f t="shared" si="160"/>
        <v>0</v>
      </c>
      <c r="AW446" s="131">
        <f t="shared" si="161"/>
        <v>0</v>
      </c>
      <c r="AX446" s="136">
        <f t="shared" si="162"/>
        <v>0</v>
      </c>
      <c r="AY446" s="133">
        <f t="shared" si="163"/>
        <v>0</v>
      </c>
      <c r="AZ446" s="131">
        <f t="shared" si="164"/>
        <v>0</v>
      </c>
      <c r="BA446" s="131">
        <f t="shared" si="165"/>
        <v>0</v>
      </c>
      <c r="BB446" s="131">
        <f t="shared" si="166"/>
        <v>0</v>
      </c>
      <c r="BC446" s="132">
        <f t="shared" si="167"/>
        <v>0</v>
      </c>
    </row>
    <row r="447" spans="1:55" x14ac:dyDescent="0.25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1314</v>
      </c>
      <c r="F447" s="130">
        <v>0</v>
      </c>
      <c r="G447" s="131">
        <v>0</v>
      </c>
      <c r="H447" s="131">
        <v>0</v>
      </c>
      <c r="I447" s="132">
        <v>0</v>
      </c>
      <c r="J447" s="149"/>
      <c r="K447" s="133">
        <v>0</v>
      </c>
      <c r="L447" s="131">
        <v>0</v>
      </c>
      <c r="M447" s="131">
        <v>0</v>
      </c>
      <c r="N447" s="132">
        <v>0</v>
      </c>
      <c r="O447" s="149"/>
      <c r="P447" s="133">
        <v>0</v>
      </c>
      <c r="Q447" s="131">
        <v>0</v>
      </c>
      <c r="R447" s="131">
        <v>0</v>
      </c>
      <c r="S447" s="132">
        <v>0</v>
      </c>
      <c r="T447" s="149"/>
      <c r="U447" s="133">
        <v>0</v>
      </c>
      <c r="V447" s="131">
        <v>0</v>
      </c>
      <c r="W447" s="131">
        <v>0</v>
      </c>
      <c r="X447" s="132">
        <v>0</v>
      </c>
      <c r="Y447" s="149"/>
      <c r="Z447" s="133">
        <v>0</v>
      </c>
      <c r="AA447" s="131">
        <v>0</v>
      </c>
      <c r="AB447" s="131">
        <v>0</v>
      </c>
      <c r="AC447" s="132">
        <v>0</v>
      </c>
      <c r="AD447" s="149"/>
      <c r="AE447" s="153">
        <f t="shared" si="144"/>
        <v>0</v>
      </c>
      <c r="AF447" s="134">
        <f t="shared" si="145"/>
        <v>0</v>
      </c>
      <c r="AG447" s="135">
        <f t="shared" si="146"/>
        <v>0</v>
      </c>
      <c r="AH447" s="167">
        <f t="shared" si="147"/>
        <v>0</v>
      </c>
      <c r="AI447" s="149"/>
      <c r="AJ447" s="133">
        <f t="shared" si="148"/>
        <v>0</v>
      </c>
      <c r="AK447" s="131">
        <f t="shared" si="149"/>
        <v>0</v>
      </c>
      <c r="AL447" s="131">
        <f t="shared" si="150"/>
        <v>0</v>
      </c>
      <c r="AM447" s="131">
        <f t="shared" si="151"/>
        <v>0</v>
      </c>
      <c r="AN447" s="136">
        <f t="shared" si="152"/>
        <v>0</v>
      </c>
      <c r="AO447" s="133">
        <f t="shared" si="153"/>
        <v>0</v>
      </c>
      <c r="AP447" s="131">
        <f t="shared" si="154"/>
        <v>0</v>
      </c>
      <c r="AQ447" s="131">
        <f t="shared" si="155"/>
        <v>0</v>
      </c>
      <c r="AR447" s="131">
        <f t="shared" si="156"/>
        <v>0</v>
      </c>
      <c r="AS447" s="136">
        <f t="shared" si="157"/>
        <v>0</v>
      </c>
      <c r="AT447" s="133">
        <f t="shared" si="158"/>
        <v>0</v>
      </c>
      <c r="AU447" s="131">
        <f t="shared" si="159"/>
        <v>0</v>
      </c>
      <c r="AV447" s="131">
        <f t="shared" si="160"/>
        <v>0</v>
      </c>
      <c r="AW447" s="131">
        <f t="shared" si="161"/>
        <v>0</v>
      </c>
      <c r="AX447" s="136">
        <f t="shared" si="162"/>
        <v>0</v>
      </c>
      <c r="AY447" s="133">
        <f t="shared" si="163"/>
        <v>0</v>
      </c>
      <c r="AZ447" s="131">
        <f t="shared" si="164"/>
        <v>0</v>
      </c>
      <c r="BA447" s="131">
        <f t="shared" si="165"/>
        <v>0</v>
      </c>
      <c r="BB447" s="131">
        <f t="shared" si="166"/>
        <v>0</v>
      </c>
      <c r="BC447" s="132">
        <f t="shared" si="167"/>
        <v>0</v>
      </c>
    </row>
    <row r="448" spans="1:55" x14ac:dyDescent="0.25">
      <c r="A448" s="138" t="s">
        <v>929</v>
      </c>
      <c r="B448" s="131" t="s">
        <v>47</v>
      </c>
      <c r="C448" s="131" t="s">
        <v>1978</v>
      </c>
      <c r="D448" s="131" t="s">
        <v>1979</v>
      </c>
      <c r="E448" s="132" t="s">
        <v>1311</v>
      </c>
      <c r="F448" s="130">
        <v>0</v>
      </c>
      <c r="G448" s="131">
        <v>0</v>
      </c>
      <c r="H448" s="131">
        <v>0</v>
      </c>
      <c r="I448" s="132">
        <v>0</v>
      </c>
      <c r="J448" s="149"/>
      <c r="K448" s="133">
        <v>0</v>
      </c>
      <c r="L448" s="131">
        <v>0</v>
      </c>
      <c r="M448" s="131">
        <v>0</v>
      </c>
      <c r="N448" s="132">
        <v>0</v>
      </c>
      <c r="O448" s="149"/>
      <c r="P448" s="133">
        <v>0</v>
      </c>
      <c r="Q448" s="131">
        <v>0</v>
      </c>
      <c r="R448" s="131">
        <v>0</v>
      </c>
      <c r="S448" s="132">
        <v>0</v>
      </c>
      <c r="T448" s="149"/>
      <c r="U448" s="133">
        <v>0</v>
      </c>
      <c r="V448" s="131">
        <v>0</v>
      </c>
      <c r="W448" s="131">
        <v>0</v>
      </c>
      <c r="X448" s="132">
        <v>0</v>
      </c>
      <c r="Y448" s="149"/>
      <c r="Z448" s="133">
        <v>0</v>
      </c>
      <c r="AA448" s="131">
        <v>0</v>
      </c>
      <c r="AB448" s="131">
        <v>0</v>
      </c>
      <c r="AC448" s="132">
        <v>0</v>
      </c>
      <c r="AD448" s="149"/>
      <c r="AE448" s="153">
        <f t="shared" si="144"/>
        <v>0</v>
      </c>
      <c r="AF448" s="134">
        <f t="shared" si="145"/>
        <v>0</v>
      </c>
      <c r="AG448" s="135">
        <f t="shared" si="146"/>
        <v>0</v>
      </c>
      <c r="AH448" s="167">
        <f t="shared" si="147"/>
        <v>0</v>
      </c>
      <c r="AI448" s="149"/>
      <c r="AJ448" s="133">
        <f t="shared" si="148"/>
        <v>0</v>
      </c>
      <c r="AK448" s="131">
        <f t="shared" si="149"/>
        <v>0</v>
      </c>
      <c r="AL448" s="131">
        <f t="shared" si="150"/>
        <v>0</v>
      </c>
      <c r="AM448" s="131">
        <f t="shared" si="151"/>
        <v>0</v>
      </c>
      <c r="AN448" s="136">
        <f t="shared" si="152"/>
        <v>0</v>
      </c>
      <c r="AO448" s="133">
        <f t="shared" si="153"/>
        <v>0</v>
      </c>
      <c r="AP448" s="131">
        <f t="shared" si="154"/>
        <v>0</v>
      </c>
      <c r="AQ448" s="131">
        <f t="shared" si="155"/>
        <v>0</v>
      </c>
      <c r="AR448" s="131">
        <f t="shared" si="156"/>
        <v>0</v>
      </c>
      <c r="AS448" s="136">
        <f t="shared" si="157"/>
        <v>0</v>
      </c>
      <c r="AT448" s="133">
        <f t="shared" si="158"/>
        <v>0</v>
      </c>
      <c r="AU448" s="131">
        <f t="shared" si="159"/>
        <v>0</v>
      </c>
      <c r="AV448" s="131">
        <f t="shared" si="160"/>
        <v>0</v>
      </c>
      <c r="AW448" s="131">
        <f t="shared" si="161"/>
        <v>0</v>
      </c>
      <c r="AX448" s="136">
        <f t="shared" si="162"/>
        <v>0</v>
      </c>
      <c r="AY448" s="133">
        <f t="shared" si="163"/>
        <v>0</v>
      </c>
      <c r="AZ448" s="131">
        <f t="shared" si="164"/>
        <v>0</v>
      </c>
      <c r="BA448" s="131">
        <f t="shared" si="165"/>
        <v>0</v>
      </c>
      <c r="BB448" s="131">
        <f t="shared" si="166"/>
        <v>0</v>
      </c>
      <c r="BC448" s="132">
        <f t="shared" si="167"/>
        <v>0</v>
      </c>
    </row>
    <row r="449" spans="1:55" x14ac:dyDescent="0.25">
      <c r="A449" s="138" t="s">
        <v>931</v>
      </c>
      <c r="B449" s="131" t="s">
        <v>2047</v>
      </c>
      <c r="C449" s="131" t="s">
        <v>363</v>
      </c>
      <c r="D449" s="131" t="s">
        <v>496</v>
      </c>
      <c r="E449" s="132" t="s">
        <v>1311</v>
      </c>
      <c r="F449" s="130">
        <v>0</v>
      </c>
      <c r="G449" s="131">
        <v>0</v>
      </c>
      <c r="H449" s="131">
        <v>0</v>
      </c>
      <c r="I449" s="132">
        <v>20</v>
      </c>
      <c r="J449" s="149"/>
      <c r="K449" s="133">
        <v>0</v>
      </c>
      <c r="L449" s="131">
        <v>0</v>
      </c>
      <c r="M449" s="131">
        <v>0</v>
      </c>
      <c r="N449" s="132">
        <v>20</v>
      </c>
      <c r="O449" s="149"/>
      <c r="P449" s="133">
        <v>0</v>
      </c>
      <c r="Q449" s="131">
        <v>0</v>
      </c>
      <c r="R449" s="131">
        <v>0</v>
      </c>
      <c r="S449" s="132">
        <v>20</v>
      </c>
      <c r="T449" s="149"/>
      <c r="U449" s="133">
        <v>0</v>
      </c>
      <c r="V449" s="131">
        <v>0</v>
      </c>
      <c r="W449" s="131">
        <v>0</v>
      </c>
      <c r="X449" s="132">
        <v>20</v>
      </c>
      <c r="Y449" s="149"/>
      <c r="Z449" s="133">
        <v>0</v>
      </c>
      <c r="AA449" s="131">
        <v>1</v>
      </c>
      <c r="AB449" s="131">
        <v>8.6</v>
      </c>
      <c r="AC449" s="132">
        <v>159</v>
      </c>
      <c r="AD449" s="149"/>
      <c r="AE449" s="153">
        <f t="shared" si="144"/>
        <v>0</v>
      </c>
      <c r="AF449" s="134">
        <f t="shared" si="145"/>
        <v>1</v>
      </c>
      <c r="AG449" s="135">
        <f t="shared" si="146"/>
        <v>8.6</v>
      </c>
      <c r="AH449" s="167">
        <f t="shared" si="147"/>
        <v>219</v>
      </c>
      <c r="AI449" s="149"/>
      <c r="AJ449" s="133">
        <f t="shared" si="148"/>
        <v>20</v>
      </c>
      <c r="AK449" s="131">
        <f t="shared" si="149"/>
        <v>20</v>
      </c>
      <c r="AL449" s="131">
        <f t="shared" si="150"/>
        <v>20</v>
      </c>
      <c r="AM449" s="131">
        <f t="shared" si="151"/>
        <v>20</v>
      </c>
      <c r="AN449" s="136">
        <f t="shared" si="152"/>
        <v>159</v>
      </c>
      <c r="AO449" s="133">
        <f t="shared" si="153"/>
        <v>0</v>
      </c>
      <c r="AP449" s="131">
        <f t="shared" si="154"/>
        <v>0</v>
      </c>
      <c r="AQ449" s="131">
        <f t="shared" si="155"/>
        <v>0</v>
      </c>
      <c r="AR449" s="131">
        <f t="shared" si="156"/>
        <v>0</v>
      </c>
      <c r="AS449" s="136">
        <f t="shared" si="157"/>
        <v>0</v>
      </c>
      <c r="AT449" s="133">
        <f t="shared" si="158"/>
        <v>0</v>
      </c>
      <c r="AU449" s="131">
        <f t="shared" si="159"/>
        <v>0</v>
      </c>
      <c r="AV449" s="131">
        <f t="shared" si="160"/>
        <v>0</v>
      </c>
      <c r="AW449" s="131">
        <f t="shared" si="161"/>
        <v>0</v>
      </c>
      <c r="AX449" s="136">
        <f t="shared" si="162"/>
        <v>1</v>
      </c>
      <c r="AY449" s="133">
        <f t="shared" si="163"/>
        <v>0</v>
      </c>
      <c r="AZ449" s="131">
        <f t="shared" si="164"/>
        <v>0</v>
      </c>
      <c r="BA449" s="131">
        <f t="shared" si="165"/>
        <v>0</v>
      </c>
      <c r="BB449" s="131">
        <f t="shared" si="166"/>
        <v>0</v>
      </c>
      <c r="BC449" s="132">
        <f t="shared" si="167"/>
        <v>8.6</v>
      </c>
    </row>
    <row r="450" spans="1:55" x14ac:dyDescent="0.25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30">
        <v>0</v>
      </c>
      <c r="G450" s="131">
        <v>0</v>
      </c>
      <c r="H450" s="131">
        <v>0</v>
      </c>
      <c r="I450" s="132">
        <v>0</v>
      </c>
      <c r="J450" s="149"/>
      <c r="K450" s="133">
        <v>0</v>
      </c>
      <c r="L450" s="131">
        <v>0</v>
      </c>
      <c r="M450" s="131">
        <v>0</v>
      </c>
      <c r="N450" s="132">
        <v>0</v>
      </c>
      <c r="O450" s="149"/>
      <c r="P450" s="133">
        <v>0</v>
      </c>
      <c r="Q450" s="131">
        <v>0</v>
      </c>
      <c r="R450" s="131">
        <v>0</v>
      </c>
      <c r="S450" s="132">
        <v>0</v>
      </c>
      <c r="T450" s="149"/>
      <c r="U450" s="133">
        <v>0</v>
      </c>
      <c r="V450" s="131">
        <v>0</v>
      </c>
      <c r="W450" s="131">
        <v>0</v>
      </c>
      <c r="X450" s="132">
        <v>0</v>
      </c>
      <c r="Y450" s="149"/>
      <c r="Z450" s="133">
        <v>0</v>
      </c>
      <c r="AA450" s="131">
        <v>0</v>
      </c>
      <c r="AB450" s="131">
        <v>0</v>
      </c>
      <c r="AC450" s="132">
        <v>0</v>
      </c>
      <c r="AD450" s="149"/>
      <c r="AE450" s="153">
        <f t="shared" si="144"/>
        <v>0</v>
      </c>
      <c r="AF450" s="134">
        <f t="shared" si="145"/>
        <v>0</v>
      </c>
      <c r="AG450" s="135">
        <f t="shared" si="146"/>
        <v>0</v>
      </c>
      <c r="AH450" s="167">
        <f t="shared" si="147"/>
        <v>0</v>
      </c>
      <c r="AI450" s="149"/>
      <c r="AJ450" s="133">
        <f t="shared" si="148"/>
        <v>0</v>
      </c>
      <c r="AK450" s="131">
        <f t="shared" si="149"/>
        <v>0</v>
      </c>
      <c r="AL450" s="131">
        <f t="shared" si="150"/>
        <v>0</v>
      </c>
      <c r="AM450" s="131">
        <f t="shared" si="151"/>
        <v>0</v>
      </c>
      <c r="AN450" s="136">
        <f t="shared" si="152"/>
        <v>0</v>
      </c>
      <c r="AO450" s="133">
        <f t="shared" si="153"/>
        <v>0</v>
      </c>
      <c r="AP450" s="131">
        <f t="shared" si="154"/>
        <v>0</v>
      </c>
      <c r="AQ450" s="131">
        <f t="shared" si="155"/>
        <v>0</v>
      </c>
      <c r="AR450" s="131">
        <f t="shared" si="156"/>
        <v>0</v>
      </c>
      <c r="AS450" s="136">
        <f t="shared" si="157"/>
        <v>0</v>
      </c>
      <c r="AT450" s="133">
        <f t="shared" si="158"/>
        <v>0</v>
      </c>
      <c r="AU450" s="131">
        <f t="shared" si="159"/>
        <v>0</v>
      </c>
      <c r="AV450" s="131">
        <f t="shared" si="160"/>
        <v>0</v>
      </c>
      <c r="AW450" s="131">
        <f t="shared" si="161"/>
        <v>0</v>
      </c>
      <c r="AX450" s="136">
        <f t="shared" si="162"/>
        <v>0</v>
      </c>
      <c r="AY450" s="133">
        <f t="shared" si="163"/>
        <v>0</v>
      </c>
      <c r="AZ450" s="131">
        <f t="shared" si="164"/>
        <v>0</v>
      </c>
      <c r="BA450" s="131">
        <f t="shared" si="165"/>
        <v>0</v>
      </c>
      <c r="BB450" s="131">
        <f t="shared" si="166"/>
        <v>0</v>
      </c>
      <c r="BC450" s="132">
        <f t="shared" si="167"/>
        <v>0</v>
      </c>
    </row>
    <row r="451" spans="1:55" x14ac:dyDescent="0.25">
      <c r="A451" s="138" t="s">
        <v>934</v>
      </c>
      <c r="B451" s="131" t="s">
        <v>1386</v>
      </c>
      <c r="C451" s="131" t="s">
        <v>935</v>
      </c>
      <c r="D451" s="131" t="s">
        <v>1277</v>
      </c>
      <c r="E451" s="132" t="s">
        <v>2025</v>
      </c>
      <c r="F451" s="130">
        <v>0</v>
      </c>
      <c r="G451" s="131">
        <v>0</v>
      </c>
      <c r="H451" s="131">
        <v>0</v>
      </c>
      <c r="I451" s="132">
        <v>0</v>
      </c>
      <c r="J451" s="149"/>
      <c r="K451" s="133">
        <v>0</v>
      </c>
      <c r="L451" s="131">
        <v>0</v>
      </c>
      <c r="M451" s="131">
        <v>0</v>
      </c>
      <c r="N451" s="132">
        <v>0</v>
      </c>
      <c r="O451" s="149"/>
      <c r="P451" s="133">
        <v>0</v>
      </c>
      <c r="Q451" s="131">
        <v>0</v>
      </c>
      <c r="R451" s="131">
        <v>0</v>
      </c>
      <c r="S451" s="132">
        <v>0</v>
      </c>
      <c r="T451" s="149"/>
      <c r="U451" s="133">
        <v>0</v>
      </c>
      <c r="V451" s="131">
        <v>0</v>
      </c>
      <c r="W451" s="131">
        <v>0</v>
      </c>
      <c r="X451" s="132">
        <v>0</v>
      </c>
      <c r="Y451" s="149"/>
      <c r="Z451" s="133">
        <v>0</v>
      </c>
      <c r="AA451" s="131">
        <v>0</v>
      </c>
      <c r="AB451" s="131">
        <v>0</v>
      </c>
      <c r="AC451" s="132">
        <v>0</v>
      </c>
      <c r="AD451" s="149"/>
      <c r="AE451" s="153">
        <f t="shared" ref="AE451:AE514" si="168">LARGE(AO451:AS451,1)+LARGE(AO451:AS451,2)+LARGE(AO451:AS451,3)+LARGE(AO451:AS451,4)</f>
        <v>0</v>
      </c>
      <c r="AF451" s="134">
        <f t="shared" ref="AF451:AF514" si="169">LARGE(AT451:AX451,1)+LARGE(AT451:AX451,2)+LARGE(AT451:AX451,3)+LARGE(AT451:AX451,4)</f>
        <v>0</v>
      </c>
      <c r="AG451" s="135">
        <f t="shared" ref="AG451:AG514" si="170">LARGE(AY451:BC451,1)+LARGE(AY451:BC451,2)+LARGE(AY451:BC451,3)+LARGE(AY451:BC451,4)</f>
        <v>0</v>
      </c>
      <c r="AH451" s="167">
        <f t="shared" ref="AH451:AH514" si="171">LARGE(AJ451:AN451,1)+LARGE(AJ451:AN451,2)+LARGE(AJ451:AN451,3)+LARGE(AJ451:AN451,4)</f>
        <v>0</v>
      </c>
      <c r="AI451" s="149"/>
      <c r="AJ451" s="133">
        <f t="shared" ref="AJ451:AJ514" si="172">I451</f>
        <v>0</v>
      </c>
      <c r="AK451" s="131">
        <f t="shared" ref="AK451:AK514" si="173">N451</f>
        <v>0</v>
      </c>
      <c r="AL451" s="131">
        <f t="shared" ref="AL451:AL514" si="174">S451</f>
        <v>0</v>
      </c>
      <c r="AM451" s="131">
        <f t="shared" ref="AM451:AM514" si="175">X451</f>
        <v>0</v>
      </c>
      <c r="AN451" s="136">
        <f t="shared" ref="AN451:AN514" si="176">AC451</f>
        <v>0</v>
      </c>
      <c r="AO451" s="133">
        <f t="shared" ref="AO451:AO514" si="177">F451</f>
        <v>0</v>
      </c>
      <c r="AP451" s="131">
        <f t="shared" ref="AP451:AP514" si="178">K451</f>
        <v>0</v>
      </c>
      <c r="AQ451" s="131">
        <f t="shared" ref="AQ451:AQ514" si="179">P451</f>
        <v>0</v>
      </c>
      <c r="AR451" s="131">
        <f t="shared" ref="AR451:AR514" si="180">U451</f>
        <v>0</v>
      </c>
      <c r="AS451" s="136">
        <f t="shared" ref="AS451:AS514" si="181">U451</f>
        <v>0</v>
      </c>
      <c r="AT451" s="133">
        <f t="shared" ref="AT451:AT514" si="182">G451</f>
        <v>0</v>
      </c>
      <c r="AU451" s="131">
        <f t="shared" ref="AU451:AU514" si="183">L451</f>
        <v>0</v>
      </c>
      <c r="AV451" s="131">
        <f t="shared" ref="AV451:AV514" si="184">Q451</f>
        <v>0</v>
      </c>
      <c r="AW451" s="131">
        <f t="shared" ref="AW451:AW514" si="185">V451</f>
        <v>0</v>
      </c>
      <c r="AX451" s="136">
        <f t="shared" ref="AX451:AX514" si="186">AA451</f>
        <v>0</v>
      </c>
      <c r="AY451" s="133">
        <f t="shared" ref="AY451:AY514" si="187">H451</f>
        <v>0</v>
      </c>
      <c r="AZ451" s="131">
        <f t="shared" ref="AZ451:AZ514" si="188">M451</f>
        <v>0</v>
      </c>
      <c r="BA451" s="131">
        <f t="shared" ref="BA451:BA514" si="189">R451</f>
        <v>0</v>
      </c>
      <c r="BB451" s="131">
        <f t="shared" ref="BB451:BB514" si="190">W451</f>
        <v>0</v>
      </c>
      <c r="BC451" s="132">
        <f t="shared" ref="BC451:BC514" si="191">AB451</f>
        <v>0</v>
      </c>
    </row>
    <row r="452" spans="1:55" x14ac:dyDescent="0.25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30">
        <v>0</v>
      </c>
      <c r="G452" s="131">
        <v>0</v>
      </c>
      <c r="H452" s="131">
        <v>0</v>
      </c>
      <c r="I452" s="132">
        <v>0</v>
      </c>
      <c r="J452" s="149"/>
      <c r="K452" s="133">
        <v>0</v>
      </c>
      <c r="L452" s="131">
        <v>0</v>
      </c>
      <c r="M452" s="131">
        <v>0</v>
      </c>
      <c r="N452" s="132">
        <v>0</v>
      </c>
      <c r="O452" s="149"/>
      <c r="P452" s="133">
        <v>0</v>
      </c>
      <c r="Q452" s="131">
        <v>0</v>
      </c>
      <c r="R452" s="131">
        <v>0</v>
      </c>
      <c r="S452" s="132">
        <v>0</v>
      </c>
      <c r="T452" s="149"/>
      <c r="U452" s="133">
        <v>0</v>
      </c>
      <c r="V452" s="131">
        <v>0</v>
      </c>
      <c r="W452" s="131">
        <v>0</v>
      </c>
      <c r="X452" s="132">
        <v>0</v>
      </c>
      <c r="Y452" s="149"/>
      <c r="Z452" s="133">
        <v>0</v>
      </c>
      <c r="AA452" s="131">
        <v>0</v>
      </c>
      <c r="AB452" s="131">
        <v>0</v>
      </c>
      <c r="AC452" s="132">
        <v>0</v>
      </c>
      <c r="AD452" s="149"/>
      <c r="AE452" s="153">
        <f t="shared" si="168"/>
        <v>0</v>
      </c>
      <c r="AF452" s="134">
        <f t="shared" si="169"/>
        <v>0</v>
      </c>
      <c r="AG452" s="135">
        <f t="shared" si="170"/>
        <v>0</v>
      </c>
      <c r="AH452" s="167">
        <f t="shared" si="171"/>
        <v>0</v>
      </c>
      <c r="AI452" s="149"/>
      <c r="AJ452" s="133">
        <f t="shared" si="172"/>
        <v>0</v>
      </c>
      <c r="AK452" s="131">
        <f t="shared" si="173"/>
        <v>0</v>
      </c>
      <c r="AL452" s="131">
        <f t="shared" si="174"/>
        <v>0</v>
      </c>
      <c r="AM452" s="131">
        <f t="shared" si="175"/>
        <v>0</v>
      </c>
      <c r="AN452" s="136">
        <f t="shared" si="176"/>
        <v>0</v>
      </c>
      <c r="AO452" s="133">
        <f t="shared" si="177"/>
        <v>0</v>
      </c>
      <c r="AP452" s="131">
        <f t="shared" si="178"/>
        <v>0</v>
      </c>
      <c r="AQ452" s="131">
        <f t="shared" si="179"/>
        <v>0</v>
      </c>
      <c r="AR452" s="131">
        <f t="shared" si="180"/>
        <v>0</v>
      </c>
      <c r="AS452" s="136">
        <f t="shared" si="181"/>
        <v>0</v>
      </c>
      <c r="AT452" s="133">
        <f t="shared" si="182"/>
        <v>0</v>
      </c>
      <c r="AU452" s="131">
        <f t="shared" si="183"/>
        <v>0</v>
      </c>
      <c r="AV452" s="131">
        <f t="shared" si="184"/>
        <v>0</v>
      </c>
      <c r="AW452" s="131">
        <f t="shared" si="185"/>
        <v>0</v>
      </c>
      <c r="AX452" s="136">
        <f t="shared" si="186"/>
        <v>0</v>
      </c>
      <c r="AY452" s="133">
        <f t="shared" si="187"/>
        <v>0</v>
      </c>
      <c r="AZ452" s="131">
        <f t="shared" si="188"/>
        <v>0</v>
      </c>
      <c r="BA452" s="131">
        <f t="shared" si="189"/>
        <v>0</v>
      </c>
      <c r="BB452" s="131">
        <f t="shared" si="190"/>
        <v>0</v>
      </c>
      <c r="BC452" s="132">
        <f t="shared" si="191"/>
        <v>0</v>
      </c>
    </row>
    <row r="453" spans="1:55" x14ac:dyDescent="0.25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30">
        <v>0</v>
      </c>
      <c r="G453" s="131">
        <v>0</v>
      </c>
      <c r="H453" s="131">
        <v>0</v>
      </c>
      <c r="I453" s="132">
        <v>0</v>
      </c>
      <c r="J453" s="149"/>
      <c r="K453" s="133">
        <v>0</v>
      </c>
      <c r="L453" s="131">
        <v>0</v>
      </c>
      <c r="M453" s="131">
        <v>0</v>
      </c>
      <c r="N453" s="132">
        <v>0</v>
      </c>
      <c r="O453" s="149"/>
      <c r="P453" s="133">
        <v>0</v>
      </c>
      <c r="Q453" s="131">
        <v>0</v>
      </c>
      <c r="R453" s="131">
        <v>0</v>
      </c>
      <c r="S453" s="132">
        <v>0</v>
      </c>
      <c r="T453" s="149"/>
      <c r="U453" s="133">
        <v>0</v>
      </c>
      <c r="V453" s="131">
        <v>0</v>
      </c>
      <c r="W453" s="131">
        <v>0</v>
      </c>
      <c r="X453" s="132">
        <v>0</v>
      </c>
      <c r="Y453" s="149"/>
      <c r="Z453" s="133">
        <v>0</v>
      </c>
      <c r="AA453" s="131">
        <v>0</v>
      </c>
      <c r="AB453" s="131">
        <v>0</v>
      </c>
      <c r="AC453" s="132">
        <v>0</v>
      </c>
      <c r="AD453" s="149"/>
      <c r="AE453" s="153">
        <f t="shared" si="168"/>
        <v>0</v>
      </c>
      <c r="AF453" s="134">
        <f t="shared" si="169"/>
        <v>0</v>
      </c>
      <c r="AG453" s="135">
        <f t="shared" si="170"/>
        <v>0</v>
      </c>
      <c r="AH453" s="167">
        <f t="shared" si="171"/>
        <v>0</v>
      </c>
      <c r="AI453" s="149"/>
      <c r="AJ453" s="133">
        <f t="shared" si="172"/>
        <v>0</v>
      </c>
      <c r="AK453" s="131">
        <f t="shared" si="173"/>
        <v>0</v>
      </c>
      <c r="AL453" s="131">
        <f t="shared" si="174"/>
        <v>0</v>
      </c>
      <c r="AM453" s="131">
        <f t="shared" si="175"/>
        <v>0</v>
      </c>
      <c r="AN453" s="136">
        <f t="shared" si="176"/>
        <v>0</v>
      </c>
      <c r="AO453" s="133">
        <f t="shared" si="177"/>
        <v>0</v>
      </c>
      <c r="AP453" s="131">
        <f t="shared" si="178"/>
        <v>0</v>
      </c>
      <c r="AQ453" s="131">
        <f t="shared" si="179"/>
        <v>0</v>
      </c>
      <c r="AR453" s="131">
        <f t="shared" si="180"/>
        <v>0</v>
      </c>
      <c r="AS453" s="136">
        <f t="shared" si="181"/>
        <v>0</v>
      </c>
      <c r="AT453" s="133">
        <f t="shared" si="182"/>
        <v>0</v>
      </c>
      <c r="AU453" s="131">
        <f t="shared" si="183"/>
        <v>0</v>
      </c>
      <c r="AV453" s="131">
        <f t="shared" si="184"/>
        <v>0</v>
      </c>
      <c r="AW453" s="131">
        <f t="shared" si="185"/>
        <v>0</v>
      </c>
      <c r="AX453" s="136">
        <f t="shared" si="186"/>
        <v>0</v>
      </c>
      <c r="AY453" s="133">
        <f t="shared" si="187"/>
        <v>0</v>
      </c>
      <c r="AZ453" s="131">
        <f t="shared" si="188"/>
        <v>0</v>
      </c>
      <c r="BA453" s="131">
        <f t="shared" si="189"/>
        <v>0</v>
      </c>
      <c r="BB453" s="131">
        <f t="shared" si="190"/>
        <v>0</v>
      </c>
      <c r="BC453" s="132">
        <f t="shared" si="191"/>
        <v>0</v>
      </c>
    </row>
    <row r="454" spans="1:55" x14ac:dyDescent="0.25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30">
        <v>0</v>
      </c>
      <c r="G454" s="131">
        <v>0</v>
      </c>
      <c r="H454" s="131">
        <v>0</v>
      </c>
      <c r="I454" s="132">
        <v>0</v>
      </c>
      <c r="J454" s="149"/>
      <c r="K454" s="133">
        <v>0</v>
      </c>
      <c r="L454" s="131">
        <v>0</v>
      </c>
      <c r="M454" s="131">
        <v>0</v>
      </c>
      <c r="N454" s="132">
        <v>0</v>
      </c>
      <c r="O454" s="149"/>
      <c r="P454" s="133">
        <v>0</v>
      </c>
      <c r="Q454" s="131">
        <v>0</v>
      </c>
      <c r="R454" s="131">
        <v>0</v>
      </c>
      <c r="S454" s="132">
        <v>0</v>
      </c>
      <c r="T454" s="149"/>
      <c r="U454" s="133">
        <v>0</v>
      </c>
      <c r="V454" s="131">
        <v>0</v>
      </c>
      <c r="W454" s="131">
        <v>0</v>
      </c>
      <c r="X454" s="132">
        <v>0</v>
      </c>
      <c r="Y454" s="149"/>
      <c r="Z454" s="133">
        <v>0</v>
      </c>
      <c r="AA454" s="131">
        <v>0</v>
      </c>
      <c r="AB454" s="131">
        <v>0</v>
      </c>
      <c r="AC454" s="132">
        <v>0</v>
      </c>
      <c r="AD454" s="149"/>
      <c r="AE454" s="153">
        <f t="shared" si="168"/>
        <v>0</v>
      </c>
      <c r="AF454" s="134">
        <f t="shared" si="169"/>
        <v>0</v>
      </c>
      <c r="AG454" s="135">
        <f t="shared" si="170"/>
        <v>0</v>
      </c>
      <c r="AH454" s="167">
        <f t="shared" si="171"/>
        <v>0</v>
      </c>
      <c r="AI454" s="149"/>
      <c r="AJ454" s="133">
        <f t="shared" si="172"/>
        <v>0</v>
      </c>
      <c r="AK454" s="131">
        <f t="shared" si="173"/>
        <v>0</v>
      </c>
      <c r="AL454" s="131">
        <f t="shared" si="174"/>
        <v>0</v>
      </c>
      <c r="AM454" s="131">
        <f t="shared" si="175"/>
        <v>0</v>
      </c>
      <c r="AN454" s="136">
        <f t="shared" si="176"/>
        <v>0</v>
      </c>
      <c r="AO454" s="133">
        <f t="shared" si="177"/>
        <v>0</v>
      </c>
      <c r="AP454" s="131">
        <f t="shared" si="178"/>
        <v>0</v>
      </c>
      <c r="AQ454" s="131">
        <f t="shared" si="179"/>
        <v>0</v>
      </c>
      <c r="AR454" s="131">
        <f t="shared" si="180"/>
        <v>0</v>
      </c>
      <c r="AS454" s="136">
        <f t="shared" si="181"/>
        <v>0</v>
      </c>
      <c r="AT454" s="133">
        <f t="shared" si="182"/>
        <v>0</v>
      </c>
      <c r="AU454" s="131">
        <f t="shared" si="183"/>
        <v>0</v>
      </c>
      <c r="AV454" s="131">
        <f t="shared" si="184"/>
        <v>0</v>
      </c>
      <c r="AW454" s="131">
        <f t="shared" si="185"/>
        <v>0</v>
      </c>
      <c r="AX454" s="136">
        <f t="shared" si="186"/>
        <v>0</v>
      </c>
      <c r="AY454" s="133">
        <f t="shared" si="187"/>
        <v>0</v>
      </c>
      <c r="AZ454" s="131">
        <f t="shared" si="188"/>
        <v>0</v>
      </c>
      <c r="BA454" s="131">
        <f t="shared" si="189"/>
        <v>0</v>
      </c>
      <c r="BB454" s="131">
        <f t="shared" si="190"/>
        <v>0</v>
      </c>
      <c r="BC454" s="132">
        <f t="shared" si="191"/>
        <v>0</v>
      </c>
    </row>
    <row r="455" spans="1:55" x14ac:dyDescent="0.25">
      <c r="A455" s="138" t="s">
        <v>942</v>
      </c>
      <c r="B455" s="131" t="s">
        <v>1294</v>
      </c>
      <c r="C455" s="131" t="s">
        <v>1932</v>
      </c>
      <c r="D455" s="131" t="s">
        <v>943</v>
      </c>
      <c r="E455" s="132" t="s">
        <v>1314</v>
      </c>
      <c r="F455" s="130">
        <v>0</v>
      </c>
      <c r="G455" s="131">
        <v>0</v>
      </c>
      <c r="H455" s="131">
        <v>0</v>
      </c>
      <c r="I455" s="132">
        <v>0</v>
      </c>
      <c r="J455" s="149"/>
      <c r="K455" s="133">
        <v>0</v>
      </c>
      <c r="L455" s="131">
        <v>0</v>
      </c>
      <c r="M455" s="131">
        <v>0</v>
      </c>
      <c r="N455" s="132">
        <v>0</v>
      </c>
      <c r="O455" s="149"/>
      <c r="P455" s="133">
        <v>0</v>
      </c>
      <c r="Q455" s="131">
        <v>0</v>
      </c>
      <c r="R455" s="131">
        <v>0</v>
      </c>
      <c r="S455" s="132">
        <v>0</v>
      </c>
      <c r="T455" s="149"/>
      <c r="U455" s="133">
        <v>0</v>
      </c>
      <c r="V455" s="131">
        <v>0</v>
      </c>
      <c r="W455" s="131">
        <v>0</v>
      </c>
      <c r="X455" s="132">
        <v>0</v>
      </c>
      <c r="Y455" s="149"/>
      <c r="Z455" s="133">
        <v>0</v>
      </c>
      <c r="AA455" s="131">
        <v>0</v>
      </c>
      <c r="AB455" s="131">
        <v>0</v>
      </c>
      <c r="AC455" s="132">
        <v>0</v>
      </c>
      <c r="AD455" s="149"/>
      <c r="AE455" s="153">
        <f t="shared" si="168"/>
        <v>0</v>
      </c>
      <c r="AF455" s="134">
        <f t="shared" si="169"/>
        <v>0</v>
      </c>
      <c r="AG455" s="135">
        <f t="shared" si="170"/>
        <v>0</v>
      </c>
      <c r="AH455" s="167">
        <f t="shared" si="171"/>
        <v>0</v>
      </c>
      <c r="AI455" s="149"/>
      <c r="AJ455" s="133">
        <f t="shared" si="172"/>
        <v>0</v>
      </c>
      <c r="AK455" s="131">
        <f t="shared" si="173"/>
        <v>0</v>
      </c>
      <c r="AL455" s="131">
        <f t="shared" si="174"/>
        <v>0</v>
      </c>
      <c r="AM455" s="131">
        <f t="shared" si="175"/>
        <v>0</v>
      </c>
      <c r="AN455" s="136">
        <f t="shared" si="176"/>
        <v>0</v>
      </c>
      <c r="AO455" s="133">
        <f t="shared" si="177"/>
        <v>0</v>
      </c>
      <c r="AP455" s="131">
        <f t="shared" si="178"/>
        <v>0</v>
      </c>
      <c r="AQ455" s="131">
        <f t="shared" si="179"/>
        <v>0</v>
      </c>
      <c r="AR455" s="131">
        <f t="shared" si="180"/>
        <v>0</v>
      </c>
      <c r="AS455" s="136">
        <f t="shared" si="181"/>
        <v>0</v>
      </c>
      <c r="AT455" s="133">
        <f t="shared" si="182"/>
        <v>0</v>
      </c>
      <c r="AU455" s="131">
        <f t="shared" si="183"/>
        <v>0</v>
      </c>
      <c r="AV455" s="131">
        <f t="shared" si="184"/>
        <v>0</v>
      </c>
      <c r="AW455" s="131">
        <f t="shared" si="185"/>
        <v>0</v>
      </c>
      <c r="AX455" s="136">
        <f t="shared" si="186"/>
        <v>0</v>
      </c>
      <c r="AY455" s="133">
        <f t="shared" si="187"/>
        <v>0</v>
      </c>
      <c r="AZ455" s="131">
        <f t="shared" si="188"/>
        <v>0</v>
      </c>
      <c r="BA455" s="131">
        <f t="shared" si="189"/>
        <v>0</v>
      </c>
      <c r="BB455" s="131">
        <f t="shared" si="190"/>
        <v>0</v>
      </c>
      <c r="BC455" s="132">
        <f t="shared" si="191"/>
        <v>0</v>
      </c>
    </row>
    <row r="456" spans="1:55" x14ac:dyDescent="0.25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30">
        <v>0</v>
      </c>
      <c r="G456" s="131">
        <v>0</v>
      </c>
      <c r="H456" s="131">
        <v>0</v>
      </c>
      <c r="I456" s="132">
        <v>0</v>
      </c>
      <c r="J456" s="149"/>
      <c r="K456" s="133">
        <v>0</v>
      </c>
      <c r="L456" s="131">
        <v>0</v>
      </c>
      <c r="M456" s="131">
        <v>0</v>
      </c>
      <c r="N456" s="132">
        <v>0</v>
      </c>
      <c r="O456" s="149"/>
      <c r="P456" s="133">
        <v>0</v>
      </c>
      <c r="Q456" s="131">
        <v>0</v>
      </c>
      <c r="R456" s="131">
        <v>0</v>
      </c>
      <c r="S456" s="132">
        <v>0</v>
      </c>
      <c r="T456" s="149"/>
      <c r="U456" s="133">
        <v>0</v>
      </c>
      <c r="V456" s="131">
        <v>0</v>
      </c>
      <c r="W456" s="131">
        <v>0</v>
      </c>
      <c r="X456" s="132">
        <v>0</v>
      </c>
      <c r="Y456" s="149"/>
      <c r="Z456" s="133">
        <v>0</v>
      </c>
      <c r="AA456" s="131">
        <v>0</v>
      </c>
      <c r="AB456" s="131">
        <v>0</v>
      </c>
      <c r="AC456" s="132">
        <v>0</v>
      </c>
      <c r="AD456" s="149"/>
      <c r="AE456" s="153">
        <f t="shared" si="168"/>
        <v>0</v>
      </c>
      <c r="AF456" s="134">
        <f t="shared" si="169"/>
        <v>0</v>
      </c>
      <c r="AG456" s="135">
        <f t="shared" si="170"/>
        <v>0</v>
      </c>
      <c r="AH456" s="167">
        <f t="shared" si="171"/>
        <v>0</v>
      </c>
      <c r="AI456" s="149"/>
      <c r="AJ456" s="133">
        <f t="shared" si="172"/>
        <v>0</v>
      </c>
      <c r="AK456" s="131">
        <f t="shared" si="173"/>
        <v>0</v>
      </c>
      <c r="AL456" s="131">
        <f t="shared" si="174"/>
        <v>0</v>
      </c>
      <c r="AM456" s="131">
        <f t="shared" si="175"/>
        <v>0</v>
      </c>
      <c r="AN456" s="136">
        <f t="shared" si="176"/>
        <v>0</v>
      </c>
      <c r="AO456" s="133">
        <f t="shared" si="177"/>
        <v>0</v>
      </c>
      <c r="AP456" s="131">
        <f t="shared" si="178"/>
        <v>0</v>
      </c>
      <c r="AQ456" s="131">
        <f t="shared" si="179"/>
        <v>0</v>
      </c>
      <c r="AR456" s="131">
        <f t="shared" si="180"/>
        <v>0</v>
      </c>
      <c r="AS456" s="136">
        <f t="shared" si="181"/>
        <v>0</v>
      </c>
      <c r="AT456" s="133">
        <f t="shared" si="182"/>
        <v>0</v>
      </c>
      <c r="AU456" s="131">
        <f t="shared" si="183"/>
        <v>0</v>
      </c>
      <c r="AV456" s="131">
        <f t="shared" si="184"/>
        <v>0</v>
      </c>
      <c r="AW456" s="131">
        <f t="shared" si="185"/>
        <v>0</v>
      </c>
      <c r="AX456" s="136">
        <f t="shared" si="186"/>
        <v>0</v>
      </c>
      <c r="AY456" s="133">
        <f t="shared" si="187"/>
        <v>0</v>
      </c>
      <c r="AZ456" s="131">
        <f t="shared" si="188"/>
        <v>0</v>
      </c>
      <c r="BA456" s="131">
        <f t="shared" si="189"/>
        <v>0</v>
      </c>
      <c r="BB456" s="131">
        <f t="shared" si="190"/>
        <v>0</v>
      </c>
      <c r="BC456" s="132">
        <f t="shared" si="191"/>
        <v>0</v>
      </c>
    </row>
    <row r="457" spans="1:55" x14ac:dyDescent="0.25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30">
        <v>0</v>
      </c>
      <c r="G457" s="131">
        <v>0</v>
      </c>
      <c r="H457" s="131">
        <v>0</v>
      </c>
      <c r="I457" s="132">
        <v>0</v>
      </c>
      <c r="J457" s="149"/>
      <c r="K457" s="133">
        <v>0</v>
      </c>
      <c r="L457" s="131">
        <v>0</v>
      </c>
      <c r="M457" s="131">
        <v>0</v>
      </c>
      <c r="N457" s="132">
        <v>0</v>
      </c>
      <c r="O457" s="149"/>
      <c r="P457" s="133">
        <v>0</v>
      </c>
      <c r="Q457" s="131">
        <v>0</v>
      </c>
      <c r="R457" s="131">
        <v>0</v>
      </c>
      <c r="S457" s="132">
        <v>0</v>
      </c>
      <c r="T457" s="149"/>
      <c r="U457" s="133">
        <v>0</v>
      </c>
      <c r="V457" s="131">
        <v>0</v>
      </c>
      <c r="W457" s="131">
        <v>0</v>
      </c>
      <c r="X457" s="132">
        <v>0</v>
      </c>
      <c r="Y457" s="149"/>
      <c r="Z457" s="133">
        <v>0</v>
      </c>
      <c r="AA457" s="131">
        <v>0</v>
      </c>
      <c r="AB457" s="131">
        <v>0</v>
      </c>
      <c r="AC457" s="132">
        <v>0</v>
      </c>
      <c r="AD457" s="149"/>
      <c r="AE457" s="153">
        <f t="shared" si="168"/>
        <v>0</v>
      </c>
      <c r="AF457" s="134">
        <f t="shared" si="169"/>
        <v>0</v>
      </c>
      <c r="AG457" s="135">
        <f t="shared" si="170"/>
        <v>0</v>
      </c>
      <c r="AH457" s="167">
        <f t="shared" si="171"/>
        <v>0</v>
      </c>
      <c r="AI457" s="149"/>
      <c r="AJ457" s="133">
        <f t="shared" si="172"/>
        <v>0</v>
      </c>
      <c r="AK457" s="131">
        <f t="shared" si="173"/>
        <v>0</v>
      </c>
      <c r="AL457" s="131">
        <f t="shared" si="174"/>
        <v>0</v>
      </c>
      <c r="AM457" s="131">
        <f t="shared" si="175"/>
        <v>0</v>
      </c>
      <c r="AN457" s="136">
        <f t="shared" si="176"/>
        <v>0</v>
      </c>
      <c r="AO457" s="133">
        <f t="shared" si="177"/>
        <v>0</v>
      </c>
      <c r="AP457" s="131">
        <f t="shared" si="178"/>
        <v>0</v>
      </c>
      <c r="AQ457" s="131">
        <f t="shared" si="179"/>
        <v>0</v>
      </c>
      <c r="AR457" s="131">
        <f t="shared" si="180"/>
        <v>0</v>
      </c>
      <c r="AS457" s="136">
        <f t="shared" si="181"/>
        <v>0</v>
      </c>
      <c r="AT457" s="133">
        <f t="shared" si="182"/>
        <v>0</v>
      </c>
      <c r="AU457" s="131">
        <f t="shared" si="183"/>
        <v>0</v>
      </c>
      <c r="AV457" s="131">
        <f t="shared" si="184"/>
        <v>0</v>
      </c>
      <c r="AW457" s="131">
        <f t="shared" si="185"/>
        <v>0</v>
      </c>
      <c r="AX457" s="136">
        <f t="shared" si="186"/>
        <v>0</v>
      </c>
      <c r="AY457" s="133">
        <f t="shared" si="187"/>
        <v>0</v>
      </c>
      <c r="AZ457" s="131">
        <f t="shared" si="188"/>
        <v>0</v>
      </c>
      <c r="BA457" s="131">
        <f t="shared" si="189"/>
        <v>0</v>
      </c>
      <c r="BB457" s="131">
        <f t="shared" si="190"/>
        <v>0</v>
      </c>
      <c r="BC457" s="132">
        <f t="shared" si="191"/>
        <v>0</v>
      </c>
    </row>
    <row r="458" spans="1:55" x14ac:dyDescent="0.25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30">
        <v>0</v>
      </c>
      <c r="G458" s="131">
        <v>0</v>
      </c>
      <c r="H458" s="131">
        <v>0</v>
      </c>
      <c r="I458" s="132">
        <v>0</v>
      </c>
      <c r="J458" s="149"/>
      <c r="K458" s="133">
        <v>0</v>
      </c>
      <c r="L458" s="131">
        <v>0</v>
      </c>
      <c r="M458" s="131">
        <v>0</v>
      </c>
      <c r="N458" s="132">
        <v>0</v>
      </c>
      <c r="O458" s="149"/>
      <c r="P458" s="133">
        <v>0</v>
      </c>
      <c r="Q458" s="131">
        <v>0</v>
      </c>
      <c r="R458" s="131">
        <v>0</v>
      </c>
      <c r="S458" s="132">
        <v>0</v>
      </c>
      <c r="T458" s="149"/>
      <c r="U458" s="133">
        <v>0</v>
      </c>
      <c r="V458" s="131">
        <v>0</v>
      </c>
      <c r="W458" s="131">
        <v>0</v>
      </c>
      <c r="X458" s="132">
        <v>0</v>
      </c>
      <c r="Y458" s="149"/>
      <c r="Z458" s="133">
        <v>0</v>
      </c>
      <c r="AA458" s="131">
        <v>0</v>
      </c>
      <c r="AB458" s="131">
        <v>0</v>
      </c>
      <c r="AC458" s="132">
        <v>0</v>
      </c>
      <c r="AD458" s="149"/>
      <c r="AE458" s="153">
        <f t="shared" si="168"/>
        <v>0</v>
      </c>
      <c r="AF458" s="134">
        <f t="shared" si="169"/>
        <v>0</v>
      </c>
      <c r="AG458" s="135">
        <f t="shared" si="170"/>
        <v>0</v>
      </c>
      <c r="AH458" s="167">
        <f t="shared" si="171"/>
        <v>0</v>
      </c>
      <c r="AI458" s="149"/>
      <c r="AJ458" s="133">
        <f t="shared" si="172"/>
        <v>0</v>
      </c>
      <c r="AK458" s="131">
        <f t="shared" si="173"/>
        <v>0</v>
      </c>
      <c r="AL458" s="131">
        <f t="shared" si="174"/>
        <v>0</v>
      </c>
      <c r="AM458" s="131">
        <f t="shared" si="175"/>
        <v>0</v>
      </c>
      <c r="AN458" s="136">
        <f t="shared" si="176"/>
        <v>0</v>
      </c>
      <c r="AO458" s="133">
        <f t="shared" si="177"/>
        <v>0</v>
      </c>
      <c r="AP458" s="131">
        <f t="shared" si="178"/>
        <v>0</v>
      </c>
      <c r="AQ458" s="131">
        <f t="shared" si="179"/>
        <v>0</v>
      </c>
      <c r="AR458" s="131">
        <f t="shared" si="180"/>
        <v>0</v>
      </c>
      <c r="AS458" s="136">
        <f t="shared" si="181"/>
        <v>0</v>
      </c>
      <c r="AT458" s="133">
        <f t="shared" si="182"/>
        <v>0</v>
      </c>
      <c r="AU458" s="131">
        <f t="shared" si="183"/>
        <v>0</v>
      </c>
      <c r="AV458" s="131">
        <f t="shared" si="184"/>
        <v>0</v>
      </c>
      <c r="AW458" s="131">
        <f t="shared" si="185"/>
        <v>0</v>
      </c>
      <c r="AX458" s="136">
        <f t="shared" si="186"/>
        <v>0</v>
      </c>
      <c r="AY458" s="133">
        <f t="shared" si="187"/>
        <v>0</v>
      </c>
      <c r="AZ458" s="131">
        <f t="shared" si="188"/>
        <v>0</v>
      </c>
      <c r="BA458" s="131">
        <f t="shared" si="189"/>
        <v>0</v>
      </c>
      <c r="BB458" s="131">
        <f t="shared" si="190"/>
        <v>0</v>
      </c>
      <c r="BC458" s="132">
        <f t="shared" si="191"/>
        <v>0</v>
      </c>
    </row>
    <row r="459" spans="1:55" x14ac:dyDescent="0.25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30">
        <v>0</v>
      </c>
      <c r="G459" s="131">
        <v>0</v>
      </c>
      <c r="H459" s="131">
        <v>0</v>
      </c>
      <c r="I459" s="132">
        <v>0</v>
      </c>
      <c r="J459" s="149"/>
      <c r="K459" s="133">
        <v>0</v>
      </c>
      <c r="L459" s="131">
        <v>0</v>
      </c>
      <c r="M459" s="131">
        <v>0</v>
      </c>
      <c r="N459" s="132">
        <v>0</v>
      </c>
      <c r="O459" s="149"/>
      <c r="P459" s="133">
        <v>0</v>
      </c>
      <c r="Q459" s="131">
        <v>0</v>
      </c>
      <c r="R459" s="131">
        <v>0</v>
      </c>
      <c r="S459" s="132">
        <v>0</v>
      </c>
      <c r="T459" s="149"/>
      <c r="U459" s="133">
        <v>0</v>
      </c>
      <c r="V459" s="131">
        <v>0</v>
      </c>
      <c r="W459" s="131">
        <v>0</v>
      </c>
      <c r="X459" s="132">
        <v>0</v>
      </c>
      <c r="Y459" s="149"/>
      <c r="Z459" s="133">
        <v>0</v>
      </c>
      <c r="AA459" s="131">
        <v>0</v>
      </c>
      <c r="AB459" s="131">
        <v>0</v>
      </c>
      <c r="AC459" s="132">
        <v>0</v>
      </c>
      <c r="AD459" s="149"/>
      <c r="AE459" s="153">
        <f t="shared" si="168"/>
        <v>0</v>
      </c>
      <c r="AF459" s="134">
        <f t="shared" si="169"/>
        <v>0</v>
      </c>
      <c r="AG459" s="135">
        <f t="shared" si="170"/>
        <v>0</v>
      </c>
      <c r="AH459" s="167">
        <f t="shared" si="171"/>
        <v>0</v>
      </c>
      <c r="AI459" s="149"/>
      <c r="AJ459" s="133">
        <f t="shared" si="172"/>
        <v>0</v>
      </c>
      <c r="AK459" s="131">
        <f t="shared" si="173"/>
        <v>0</v>
      </c>
      <c r="AL459" s="131">
        <f t="shared" si="174"/>
        <v>0</v>
      </c>
      <c r="AM459" s="131">
        <f t="shared" si="175"/>
        <v>0</v>
      </c>
      <c r="AN459" s="136">
        <f t="shared" si="176"/>
        <v>0</v>
      </c>
      <c r="AO459" s="133">
        <f t="shared" si="177"/>
        <v>0</v>
      </c>
      <c r="AP459" s="131">
        <f t="shared" si="178"/>
        <v>0</v>
      </c>
      <c r="AQ459" s="131">
        <f t="shared" si="179"/>
        <v>0</v>
      </c>
      <c r="AR459" s="131">
        <f t="shared" si="180"/>
        <v>0</v>
      </c>
      <c r="AS459" s="136">
        <f t="shared" si="181"/>
        <v>0</v>
      </c>
      <c r="AT459" s="133">
        <f t="shared" si="182"/>
        <v>0</v>
      </c>
      <c r="AU459" s="131">
        <f t="shared" si="183"/>
        <v>0</v>
      </c>
      <c r="AV459" s="131">
        <f t="shared" si="184"/>
        <v>0</v>
      </c>
      <c r="AW459" s="131">
        <f t="shared" si="185"/>
        <v>0</v>
      </c>
      <c r="AX459" s="136">
        <f t="shared" si="186"/>
        <v>0</v>
      </c>
      <c r="AY459" s="133">
        <f t="shared" si="187"/>
        <v>0</v>
      </c>
      <c r="AZ459" s="131">
        <f t="shared" si="188"/>
        <v>0</v>
      </c>
      <c r="BA459" s="131">
        <f t="shared" si="189"/>
        <v>0</v>
      </c>
      <c r="BB459" s="131">
        <f t="shared" si="190"/>
        <v>0</v>
      </c>
      <c r="BC459" s="132">
        <f t="shared" si="191"/>
        <v>0</v>
      </c>
    </row>
    <row r="460" spans="1:55" x14ac:dyDescent="0.25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30">
        <v>0</v>
      </c>
      <c r="G460" s="131">
        <v>0</v>
      </c>
      <c r="H460" s="131">
        <v>0</v>
      </c>
      <c r="I460" s="132">
        <v>0</v>
      </c>
      <c r="J460" s="149"/>
      <c r="K460" s="133">
        <v>0</v>
      </c>
      <c r="L460" s="131">
        <v>0</v>
      </c>
      <c r="M460" s="131">
        <v>0</v>
      </c>
      <c r="N460" s="132">
        <v>0</v>
      </c>
      <c r="O460" s="149"/>
      <c r="P460" s="133">
        <v>0</v>
      </c>
      <c r="Q460" s="131">
        <v>0</v>
      </c>
      <c r="R460" s="131">
        <v>0</v>
      </c>
      <c r="S460" s="132">
        <v>0</v>
      </c>
      <c r="T460" s="149"/>
      <c r="U460" s="133">
        <v>0</v>
      </c>
      <c r="V460" s="131">
        <v>0</v>
      </c>
      <c r="W460" s="131">
        <v>0</v>
      </c>
      <c r="X460" s="132">
        <v>0</v>
      </c>
      <c r="Y460" s="149"/>
      <c r="Z460" s="133">
        <v>0</v>
      </c>
      <c r="AA460" s="131">
        <v>0</v>
      </c>
      <c r="AB460" s="131">
        <v>0</v>
      </c>
      <c r="AC460" s="132">
        <v>0</v>
      </c>
      <c r="AD460" s="149"/>
      <c r="AE460" s="153">
        <f t="shared" si="168"/>
        <v>0</v>
      </c>
      <c r="AF460" s="134">
        <f t="shared" si="169"/>
        <v>0</v>
      </c>
      <c r="AG460" s="135">
        <f t="shared" si="170"/>
        <v>0</v>
      </c>
      <c r="AH460" s="167">
        <f t="shared" si="171"/>
        <v>0</v>
      </c>
      <c r="AI460" s="149"/>
      <c r="AJ460" s="133">
        <f t="shared" si="172"/>
        <v>0</v>
      </c>
      <c r="AK460" s="131">
        <f t="shared" si="173"/>
        <v>0</v>
      </c>
      <c r="AL460" s="131">
        <f t="shared" si="174"/>
        <v>0</v>
      </c>
      <c r="AM460" s="131">
        <f t="shared" si="175"/>
        <v>0</v>
      </c>
      <c r="AN460" s="136">
        <f t="shared" si="176"/>
        <v>0</v>
      </c>
      <c r="AO460" s="133">
        <f t="shared" si="177"/>
        <v>0</v>
      </c>
      <c r="AP460" s="131">
        <f t="shared" si="178"/>
        <v>0</v>
      </c>
      <c r="AQ460" s="131">
        <f t="shared" si="179"/>
        <v>0</v>
      </c>
      <c r="AR460" s="131">
        <f t="shared" si="180"/>
        <v>0</v>
      </c>
      <c r="AS460" s="136">
        <f t="shared" si="181"/>
        <v>0</v>
      </c>
      <c r="AT460" s="133">
        <f t="shared" si="182"/>
        <v>0</v>
      </c>
      <c r="AU460" s="131">
        <f t="shared" si="183"/>
        <v>0</v>
      </c>
      <c r="AV460" s="131">
        <f t="shared" si="184"/>
        <v>0</v>
      </c>
      <c r="AW460" s="131">
        <f t="shared" si="185"/>
        <v>0</v>
      </c>
      <c r="AX460" s="136">
        <f t="shared" si="186"/>
        <v>0</v>
      </c>
      <c r="AY460" s="133">
        <f t="shared" si="187"/>
        <v>0</v>
      </c>
      <c r="AZ460" s="131">
        <f t="shared" si="188"/>
        <v>0</v>
      </c>
      <c r="BA460" s="131">
        <f t="shared" si="189"/>
        <v>0</v>
      </c>
      <c r="BB460" s="131">
        <f t="shared" si="190"/>
        <v>0</v>
      </c>
      <c r="BC460" s="132">
        <f t="shared" si="191"/>
        <v>0</v>
      </c>
    </row>
    <row r="461" spans="1:55" x14ac:dyDescent="0.25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30">
        <v>0</v>
      </c>
      <c r="G461" s="131">
        <v>0</v>
      </c>
      <c r="H461" s="131">
        <v>0</v>
      </c>
      <c r="I461" s="132">
        <v>0</v>
      </c>
      <c r="J461" s="149"/>
      <c r="K461" s="133">
        <v>0</v>
      </c>
      <c r="L461" s="131">
        <v>0</v>
      </c>
      <c r="M461" s="131">
        <v>0</v>
      </c>
      <c r="N461" s="132">
        <v>0</v>
      </c>
      <c r="O461" s="149"/>
      <c r="P461" s="133">
        <v>0</v>
      </c>
      <c r="Q461" s="131">
        <v>0</v>
      </c>
      <c r="R461" s="131">
        <v>0</v>
      </c>
      <c r="S461" s="132">
        <v>0</v>
      </c>
      <c r="T461" s="149"/>
      <c r="U461" s="133">
        <v>0</v>
      </c>
      <c r="V461" s="131">
        <v>0</v>
      </c>
      <c r="W461" s="131">
        <v>0</v>
      </c>
      <c r="X461" s="132">
        <v>0</v>
      </c>
      <c r="Y461" s="149"/>
      <c r="Z461" s="133">
        <v>0</v>
      </c>
      <c r="AA461" s="131">
        <v>0</v>
      </c>
      <c r="AB461" s="131">
        <v>0</v>
      </c>
      <c r="AC461" s="132">
        <v>0</v>
      </c>
      <c r="AD461" s="149"/>
      <c r="AE461" s="153">
        <f t="shared" si="168"/>
        <v>0</v>
      </c>
      <c r="AF461" s="134">
        <f t="shared" si="169"/>
        <v>0</v>
      </c>
      <c r="AG461" s="135">
        <f t="shared" si="170"/>
        <v>0</v>
      </c>
      <c r="AH461" s="167">
        <f t="shared" si="171"/>
        <v>0</v>
      </c>
      <c r="AI461" s="149"/>
      <c r="AJ461" s="133">
        <f t="shared" si="172"/>
        <v>0</v>
      </c>
      <c r="AK461" s="131">
        <f t="shared" si="173"/>
        <v>0</v>
      </c>
      <c r="AL461" s="131">
        <f t="shared" si="174"/>
        <v>0</v>
      </c>
      <c r="AM461" s="131">
        <f t="shared" si="175"/>
        <v>0</v>
      </c>
      <c r="AN461" s="136">
        <f t="shared" si="176"/>
        <v>0</v>
      </c>
      <c r="AO461" s="133">
        <f t="shared" si="177"/>
        <v>0</v>
      </c>
      <c r="AP461" s="131">
        <f t="shared" si="178"/>
        <v>0</v>
      </c>
      <c r="AQ461" s="131">
        <f t="shared" si="179"/>
        <v>0</v>
      </c>
      <c r="AR461" s="131">
        <f t="shared" si="180"/>
        <v>0</v>
      </c>
      <c r="AS461" s="136">
        <f t="shared" si="181"/>
        <v>0</v>
      </c>
      <c r="AT461" s="133">
        <f t="shared" si="182"/>
        <v>0</v>
      </c>
      <c r="AU461" s="131">
        <f t="shared" si="183"/>
        <v>0</v>
      </c>
      <c r="AV461" s="131">
        <f t="shared" si="184"/>
        <v>0</v>
      </c>
      <c r="AW461" s="131">
        <f t="shared" si="185"/>
        <v>0</v>
      </c>
      <c r="AX461" s="136">
        <f t="shared" si="186"/>
        <v>0</v>
      </c>
      <c r="AY461" s="133">
        <f t="shared" si="187"/>
        <v>0</v>
      </c>
      <c r="AZ461" s="131">
        <f t="shared" si="188"/>
        <v>0</v>
      </c>
      <c r="BA461" s="131">
        <f t="shared" si="189"/>
        <v>0</v>
      </c>
      <c r="BB461" s="131">
        <f t="shared" si="190"/>
        <v>0</v>
      </c>
      <c r="BC461" s="132">
        <f t="shared" si="191"/>
        <v>0</v>
      </c>
    </row>
    <row r="462" spans="1:55" x14ac:dyDescent="0.25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30">
        <v>0</v>
      </c>
      <c r="G462" s="131">
        <v>1</v>
      </c>
      <c r="H462" s="131">
        <v>4.2</v>
      </c>
      <c r="I462" s="132">
        <v>178</v>
      </c>
      <c r="J462" s="149"/>
      <c r="K462" s="133">
        <v>0</v>
      </c>
      <c r="L462" s="131">
        <v>0</v>
      </c>
      <c r="M462" s="131">
        <v>0</v>
      </c>
      <c r="N462" s="132">
        <v>0</v>
      </c>
      <c r="O462" s="149"/>
      <c r="P462" s="133">
        <v>0</v>
      </c>
      <c r="Q462" s="131">
        <v>0</v>
      </c>
      <c r="R462" s="131">
        <v>0</v>
      </c>
      <c r="S462" s="132">
        <v>0</v>
      </c>
      <c r="T462" s="149"/>
      <c r="U462" s="133">
        <v>0</v>
      </c>
      <c r="V462" s="131">
        <v>1</v>
      </c>
      <c r="W462" s="131">
        <v>4</v>
      </c>
      <c r="X462" s="132">
        <v>259</v>
      </c>
      <c r="Y462" s="149"/>
      <c r="Z462" s="133">
        <v>0</v>
      </c>
      <c r="AA462" s="131">
        <v>2</v>
      </c>
      <c r="AB462" s="131">
        <v>20.100000000000001</v>
      </c>
      <c r="AC462" s="132">
        <v>193</v>
      </c>
      <c r="AD462" s="149"/>
      <c r="AE462" s="153">
        <f t="shared" si="168"/>
        <v>0</v>
      </c>
      <c r="AF462" s="134">
        <f t="shared" si="169"/>
        <v>4</v>
      </c>
      <c r="AG462" s="135">
        <f t="shared" si="170"/>
        <v>28.3</v>
      </c>
      <c r="AH462" s="167">
        <f t="shared" si="171"/>
        <v>630</v>
      </c>
      <c r="AI462" s="149"/>
      <c r="AJ462" s="133">
        <f t="shared" si="172"/>
        <v>178</v>
      </c>
      <c r="AK462" s="131">
        <f t="shared" si="173"/>
        <v>0</v>
      </c>
      <c r="AL462" s="131">
        <f t="shared" si="174"/>
        <v>0</v>
      </c>
      <c r="AM462" s="131">
        <f t="shared" si="175"/>
        <v>259</v>
      </c>
      <c r="AN462" s="136">
        <f t="shared" si="176"/>
        <v>193</v>
      </c>
      <c r="AO462" s="133">
        <f t="shared" si="177"/>
        <v>0</v>
      </c>
      <c r="AP462" s="131">
        <f t="shared" si="178"/>
        <v>0</v>
      </c>
      <c r="AQ462" s="131">
        <f t="shared" si="179"/>
        <v>0</v>
      </c>
      <c r="AR462" s="131">
        <f t="shared" si="180"/>
        <v>0</v>
      </c>
      <c r="AS462" s="136">
        <f t="shared" si="181"/>
        <v>0</v>
      </c>
      <c r="AT462" s="133">
        <f t="shared" si="182"/>
        <v>1</v>
      </c>
      <c r="AU462" s="131">
        <f t="shared" si="183"/>
        <v>0</v>
      </c>
      <c r="AV462" s="131">
        <f t="shared" si="184"/>
        <v>0</v>
      </c>
      <c r="AW462" s="131">
        <f t="shared" si="185"/>
        <v>1</v>
      </c>
      <c r="AX462" s="136">
        <f t="shared" si="186"/>
        <v>2</v>
      </c>
      <c r="AY462" s="133">
        <f t="shared" si="187"/>
        <v>4.2</v>
      </c>
      <c r="AZ462" s="131">
        <f t="shared" si="188"/>
        <v>0</v>
      </c>
      <c r="BA462" s="131">
        <f t="shared" si="189"/>
        <v>0</v>
      </c>
      <c r="BB462" s="131">
        <f t="shared" si="190"/>
        <v>4</v>
      </c>
      <c r="BC462" s="132">
        <f t="shared" si="191"/>
        <v>20.100000000000001</v>
      </c>
    </row>
    <row r="463" spans="1:55" x14ac:dyDescent="0.25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30">
        <v>0</v>
      </c>
      <c r="G463" s="131">
        <v>3</v>
      </c>
      <c r="H463" s="131">
        <v>45.500000000000007</v>
      </c>
      <c r="I463" s="132">
        <v>292</v>
      </c>
      <c r="J463" s="149"/>
      <c r="K463" s="133">
        <v>0</v>
      </c>
      <c r="L463" s="131">
        <v>0</v>
      </c>
      <c r="M463" s="131">
        <v>0</v>
      </c>
      <c r="N463" s="132">
        <v>20</v>
      </c>
      <c r="O463" s="149"/>
      <c r="P463" s="133">
        <v>0</v>
      </c>
      <c r="Q463" s="131">
        <v>0</v>
      </c>
      <c r="R463" s="131">
        <v>0</v>
      </c>
      <c r="S463" s="132">
        <v>20</v>
      </c>
      <c r="T463" s="149"/>
      <c r="U463" s="133">
        <v>0</v>
      </c>
      <c r="V463" s="131">
        <v>2</v>
      </c>
      <c r="W463" s="131">
        <v>41.599999999999994</v>
      </c>
      <c r="X463" s="132">
        <v>296</v>
      </c>
      <c r="Y463" s="149"/>
      <c r="Z463" s="133">
        <v>0</v>
      </c>
      <c r="AA463" s="131">
        <v>2</v>
      </c>
      <c r="AB463" s="131">
        <v>7.4</v>
      </c>
      <c r="AC463" s="132">
        <v>151</v>
      </c>
      <c r="AD463" s="149"/>
      <c r="AE463" s="153">
        <f t="shared" si="168"/>
        <v>0</v>
      </c>
      <c r="AF463" s="134">
        <f t="shared" si="169"/>
        <v>7</v>
      </c>
      <c r="AG463" s="135">
        <f t="shared" si="170"/>
        <v>94.5</v>
      </c>
      <c r="AH463" s="167">
        <f t="shared" si="171"/>
        <v>759</v>
      </c>
      <c r="AI463" s="149"/>
      <c r="AJ463" s="133">
        <f t="shared" si="172"/>
        <v>292</v>
      </c>
      <c r="AK463" s="131">
        <f t="shared" si="173"/>
        <v>20</v>
      </c>
      <c r="AL463" s="131">
        <f t="shared" si="174"/>
        <v>20</v>
      </c>
      <c r="AM463" s="131">
        <f t="shared" si="175"/>
        <v>296</v>
      </c>
      <c r="AN463" s="136">
        <f t="shared" si="176"/>
        <v>151</v>
      </c>
      <c r="AO463" s="133">
        <f t="shared" si="177"/>
        <v>0</v>
      </c>
      <c r="AP463" s="131">
        <f t="shared" si="178"/>
        <v>0</v>
      </c>
      <c r="AQ463" s="131">
        <f t="shared" si="179"/>
        <v>0</v>
      </c>
      <c r="AR463" s="131">
        <f t="shared" si="180"/>
        <v>0</v>
      </c>
      <c r="AS463" s="136">
        <f t="shared" si="181"/>
        <v>0</v>
      </c>
      <c r="AT463" s="133">
        <f t="shared" si="182"/>
        <v>3</v>
      </c>
      <c r="AU463" s="131">
        <f t="shared" si="183"/>
        <v>0</v>
      </c>
      <c r="AV463" s="131">
        <f t="shared" si="184"/>
        <v>0</v>
      </c>
      <c r="AW463" s="131">
        <f t="shared" si="185"/>
        <v>2</v>
      </c>
      <c r="AX463" s="136">
        <f t="shared" si="186"/>
        <v>2</v>
      </c>
      <c r="AY463" s="133">
        <f t="shared" si="187"/>
        <v>45.500000000000007</v>
      </c>
      <c r="AZ463" s="131">
        <f t="shared" si="188"/>
        <v>0</v>
      </c>
      <c r="BA463" s="131">
        <f t="shared" si="189"/>
        <v>0</v>
      </c>
      <c r="BB463" s="131">
        <f t="shared" si="190"/>
        <v>41.599999999999994</v>
      </c>
      <c r="BC463" s="132">
        <f t="shared" si="191"/>
        <v>7.4</v>
      </c>
    </row>
    <row r="464" spans="1:55" x14ac:dyDescent="0.25">
      <c r="A464" s="138" t="s">
        <v>956</v>
      </c>
      <c r="B464" s="131" t="s">
        <v>1292</v>
      </c>
      <c r="C464" s="131" t="s">
        <v>960</v>
      </c>
      <c r="D464" s="131" t="s">
        <v>355</v>
      </c>
      <c r="E464" s="132" t="s">
        <v>1311</v>
      </c>
      <c r="F464" s="130">
        <v>0</v>
      </c>
      <c r="G464" s="131">
        <v>0</v>
      </c>
      <c r="H464" s="131">
        <v>0</v>
      </c>
      <c r="I464" s="132">
        <v>0</v>
      </c>
      <c r="J464" s="149"/>
      <c r="K464" s="133">
        <v>0</v>
      </c>
      <c r="L464" s="131">
        <v>0</v>
      </c>
      <c r="M464" s="131">
        <v>0</v>
      </c>
      <c r="N464" s="132">
        <v>0</v>
      </c>
      <c r="O464" s="149"/>
      <c r="P464" s="133">
        <v>0</v>
      </c>
      <c r="Q464" s="131">
        <v>0</v>
      </c>
      <c r="R464" s="131">
        <v>0</v>
      </c>
      <c r="S464" s="132">
        <v>0</v>
      </c>
      <c r="T464" s="149"/>
      <c r="U464" s="133">
        <v>0</v>
      </c>
      <c r="V464" s="131">
        <v>0</v>
      </c>
      <c r="W464" s="131">
        <v>0</v>
      </c>
      <c r="X464" s="132">
        <v>0</v>
      </c>
      <c r="Y464" s="149"/>
      <c r="Z464" s="133">
        <v>0</v>
      </c>
      <c r="AA464" s="131">
        <v>0</v>
      </c>
      <c r="AB464" s="131">
        <v>0</v>
      </c>
      <c r="AC464" s="132">
        <v>0</v>
      </c>
      <c r="AD464" s="149"/>
      <c r="AE464" s="153">
        <f t="shared" si="168"/>
        <v>0</v>
      </c>
      <c r="AF464" s="134">
        <f t="shared" si="169"/>
        <v>0</v>
      </c>
      <c r="AG464" s="135">
        <f t="shared" si="170"/>
        <v>0</v>
      </c>
      <c r="AH464" s="167">
        <f t="shared" si="171"/>
        <v>0</v>
      </c>
      <c r="AI464" s="149"/>
      <c r="AJ464" s="133">
        <f t="shared" si="172"/>
        <v>0</v>
      </c>
      <c r="AK464" s="131">
        <f t="shared" si="173"/>
        <v>0</v>
      </c>
      <c r="AL464" s="131">
        <f t="shared" si="174"/>
        <v>0</v>
      </c>
      <c r="AM464" s="131">
        <f t="shared" si="175"/>
        <v>0</v>
      </c>
      <c r="AN464" s="136">
        <f t="shared" si="176"/>
        <v>0</v>
      </c>
      <c r="AO464" s="133">
        <f t="shared" si="177"/>
        <v>0</v>
      </c>
      <c r="AP464" s="131">
        <f t="shared" si="178"/>
        <v>0</v>
      </c>
      <c r="AQ464" s="131">
        <f t="shared" si="179"/>
        <v>0</v>
      </c>
      <c r="AR464" s="131">
        <f t="shared" si="180"/>
        <v>0</v>
      </c>
      <c r="AS464" s="136">
        <f t="shared" si="181"/>
        <v>0</v>
      </c>
      <c r="AT464" s="133">
        <f t="shared" si="182"/>
        <v>0</v>
      </c>
      <c r="AU464" s="131">
        <f t="shared" si="183"/>
        <v>0</v>
      </c>
      <c r="AV464" s="131">
        <f t="shared" si="184"/>
        <v>0</v>
      </c>
      <c r="AW464" s="131">
        <f t="shared" si="185"/>
        <v>0</v>
      </c>
      <c r="AX464" s="136">
        <f t="shared" si="186"/>
        <v>0</v>
      </c>
      <c r="AY464" s="133">
        <f t="shared" si="187"/>
        <v>0</v>
      </c>
      <c r="AZ464" s="131">
        <f t="shared" si="188"/>
        <v>0</v>
      </c>
      <c r="BA464" s="131">
        <f t="shared" si="189"/>
        <v>0</v>
      </c>
      <c r="BB464" s="131">
        <f t="shared" si="190"/>
        <v>0</v>
      </c>
      <c r="BC464" s="132">
        <f t="shared" si="191"/>
        <v>0</v>
      </c>
    </row>
    <row r="465" spans="1:55" x14ac:dyDescent="0.25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30">
        <v>2</v>
      </c>
      <c r="G465" s="131">
        <v>0</v>
      </c>
      <c r="H465" s="131">
        <v>1.9</v>
      </c>
      <c r="I465" s="132">
        <v>158</v>
      </c>
      <c r="J465" s="149"/>
      <c r="K465" s="133">
        <v>0</v>
      </c>
      <c r="L465" s="131">
        <v>0</v>
      </c>
      <c r="M465" s="131">
        <v>0</v>
      </c>
      <c r="N465" s="132">
        <v>0</v>
      </c>
      <c r="O465" s="149"/>
      <c r="P465" s="133">
        <v>0</v>
      </c>
      <c r="Q465" s="131">
        <v>0</v>
      </c>
      <c r="R465" s="131">
        <v>0</v>
      </c>
      <c r="S465" s="132">
        <v>20</v>
      </c>
      <c r="T465" s="149"/>
      <c r="U465" s="133">
        <v>0</v>
      </c>
      <c r="V465" s="131">
        <v>0</v>
      </c>
      <c r="W465" s="131">
        <v>0</v>
      </c>
      <c r="X465" s="132">
        <v>0</v>
      </c>
      <c r="Y465" s="149"/>
      <c r="Z465" s="133">
        <v>0</v>
      </c>
      <c r="AA465" s="131">
        <v>0</v>
      </c>
      <c r="AB465" s="131">
        <v>0</v>
      </c>
      <c r="AC465" s="132">
        <v>0</v>
      </c>
      <c r="AD465" s="149"/>
      <c r="AE465" s="153">
        <f t="shared" si="168"/>
        <v>2</v>
      </c>
      <c r="AF465" s="134">
        <f t="shared" si="169"/>
        <v>0</v>
      </c>
      <c r="AG465" s="135">
        <f t="shared" si="170"/>
        <v>1.9</v>
      </c>
      <c r="AH465" s="167">
        <f t="shared" si="171"/>
        <v>178</v>
      </c>
      <c r="AI465" s="149"/>
      <c r="AJ465" s="133">
        <f t="shared" si="172"/>
        <v>158</v>
      </c>
      <c r="AK465" s="131">
        <f t="shared" si="173"/>
        <v>0</v>
      </c>
      <c r="AL465" s="131">
        <f t="shared" si="174"/>
        <v>20</v>
      </c>
      <c r="AM465" s="131">
        <f t="shared" si="175"/>
        <v>0</v>
      </c>
      <c r="AN465" s="136">
        <f t="shared" si="176"/>
        <v>0</v>
      </c>
      <c r="AO465" s="133">
        <f t="shared" si="177"/>
        <v>2</v>
      </c>
      <c r="AP465" s="131">
        <f t="shared" si="178"/>
        <v>0</v>
      </c>
      <c r="AQ465" s="131">
        <f t="shared" si="179"/>
        <v>0</v>
      </c>
      <c r="AR465" s="131">
        <f t="shared" si="180"/>
        <v>0</v>
      </c>
      <c r="AS465" s="136">
        <f t="shared" si="181"/>
        <v>0</v>
      </c>
      <c r="AT465" s="133">
        <f t="shared" si="182"/>
        <v>0</v>
      </c>
      <c r="AU465" s="131">
        <f t="shared" si="183"/>
        <v>0</v>
      </c>
      <c r="AV465" s="131">
        <f t="shared" si="184"/>
        <v>0</v>
      </c>
      <c r="AW465" s="131">
        <f t="shared" si="185"/>
        <v>0</v>
      </c>
      <c r="AX465" s="136">
        <f t="shared" si="186"/>
        <v>0</v>
      </c>
      <c r="AY465" s="133">
        <f t="shared" si="187"/>
        <v>1.9</v>
      </c>
      <c r="AZ465" s="131">
        <f t="shared" si="188"/>
        <v>0</v>
      </c>
      <c r="BA465" s="131">
        <f t="shared" si="189"/>
        <v>0</v>
      </c>
      <c r="BB465" s="131">
        <f t="shared" si="190"/>
        <v>0</v>
      </c>
      <c r="BC465" s="132">
        <f t="shared" si="191"/>
        <v>0</v>
      </c>
    </row>
    <row r="466" spans="1:55" x14ac:dyDescent="0.25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30">
        <v>0</v>
      </c>
      <c r="G466" s="131">
        <v>0</v>
      </c>
      <c r="H466" s="131">
        <v>0</v>
      </c>
      <c r="I466" s="132">
        <v>20</v>
      </c>
      <c r="J466" s="149"/>
      <c r="K466" s="133">
        <v>0</v>
      </c>
      <c r="L466" s="131">
        <v>0</v>
      </c>
      <c r="M466" s="131">
        <v>0</v>
      </c>
      <c r="N466" s="132">
        <v>0</v>
      </c>
      <c r="O466" s="149"/>
      <c r="P466" s="133">
        <v>0</v>
      </c>
      <c r="Q466" s="131">
        <v>0</v>
      </c>
      <c r="R466" s="131">
        <v>0</v>
      </c>
      <c r="S466" s="132">
        <v>0</v>
      </c>
      <c r="T466" s="149"/>
      <c r="U466" s="133">
        <v>1</v>
      </c>
      <c r="V466" s="131">
        <v>0</v>
      </c>
      <c r="W466" s="131">
        <v>1</v>
      </c>
      <c r="X466" s="132">
        <v>240</v>
      </c>
      <c r="Y466" s="149"/>
      <c r="Z466" s="133">
        <v>0</v>
      </c>
      <c r="AA466" s="131">
        <v>1</v>
      </c>
      <c r="AB466" s="131">
        <v>20.399999999999999</v>
      </c>
      <c r="AC466" s="132">
        <v>195</v>
      </c>
      <c r="AD466" s="149"/>
      <c r="AE466" s="153">
        <f t="shared" si="168"/>
        <v>2</v>
      </c>
      <c r="AF466" s="134">
        <f t="shared" si="169"/>
        <v>1</v>
      </c>
      <c r="AG466" s="135">
        <f t="shared" si="170"/>
        <v>21.4</v>
      </c>
      <c r="AH466" s="167">
        <f t="shared" si="171"/>
        <v>455</v>
      </c>
      <c r="AI466" s="149"/>
      <c r="AJ466" s="133">
        <f t="shared" si="172"/>
        <v>20</v>
      </c>
      <c r="AK466" s="131">
        <f t="shared" si="173"/>
        <v>0</v>
      </c>
      <c r="AL466" s="131">
        <f t="shared" si="174"/>
        <v>0</v>
      </c>
      <c r="AM466" s="131">
        <f t="shared" si="175"/>
        <v>240</v>
      </c>
      <c r="AN466" s="136">
        <f t="shared" si="176"/>
        <v>195</v>
      </c>
      <c r="AO466" s="133">
        <f t="shared" si="177"/>
        <v>0</v>
      </c>
      <c r="AP466" s="131">
        <f t="shared" si="178"/>
        <v>0</v>
      </c>
      <c r="AQ466" s="131">
        <f t="shared" si="179"/>
        <v>0</v>
      </c>
      <c r="AR466" s="131">
        <f t="shared" si="180"/>
        <v>1</v>
      </c>
      <c r="AS466" s="136">
        <f t="shared" si="181"/>
        <v>1</v>
      </c>
      <c r="AT466" s="133">
        <f t="shared" si="182"/>
        <v>0</v>
      </c>
      <c r="AU466" s="131">
        <f t="shared" si="183"/>
        <v>0</v>
      </c>
      <c r="AV466" s="131">
        <f t="shared" si="184"/>
        <v>0</v>
      </c>
      <c r="AW466" s="131">
        <f t="shared" si="185"/>
        <v>0</v>
      </c>
      <c r="AX466" s="136">
        <f t="shared" si="186"/>
        <v>1</v>
      </c>
      <c r="AY466" s="133">
        <f t="shared" si="187"/>
        <v>0</v>
      </c>
      <c r="AZ466" s="131">
        <f t="shared" si="188"/>
        <v>0</v>
      </c>
      <c r="BA466" s="131">
        <f t="shared" si="189"/>
        <v>0</v>
      </c>
      <c r="BB466" s="131">
        <f t="shared" si="190"/>
        <v>1</v>
      </c>
      <c r="BC466" s="132">
        <f t="shared" si="191"/>
        <v>20.399999999999999</v>
      </c>
    </row>
    <row r="467" spans="1:55" x14ac:dyDescent="0.25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30">
        <v>0</v>
      </c>
      <c r="G467" s="131">
        <v>2</v>
      </c>
      <c r="H467" s="131">
        <v>11.5</v>
      </c>
      <c r="I467" s="132">
        <v>229</v>
      </c>
      <c r="J467" s="149"/>
      <c r="K467" s="133">
        <v>0</v>
      </c>
      <c r="L467" s="131">
        <v>0</v>
      </c>
      <c r="M467" s="131">
        <v>0</v>
      </c>
      <c r="N467" s="132">
        <v>20</v>
      </c>
      <c r="O467" s="149"/>
      <c r="P467" s="133">
        <v>3</v>
      </c>
      <c r="Q467" s="131">
        <v>0</v>
      </c>
      <c r="R467" s="131">
        <v>3</v>
      </c>
      <c r="S467" s="132">
        <v>283</v>
      </c>
      <c r="T467" s="149"/>
      <c r="U467" s="133">
        <v>0</v>
      </c>
      <c r="V467" s="131">
        <v>0</v>
      </c>
      <c r="W467" s="131">
        <v>0</v>
      </c>
      <c r="X467" s="132">
        <v>20</v>
      </c>
      <c r="Y467" s="149"/>
      <c r="Z467" s="133">
        <v>0</v>
      </c>
      <c r="AA467" s="131">
        <v>2</v>
      </c>
      <c r="AB467" s="131">
        <v>21.700000000000003</v>
      </c>
      <c r="AC467" s="132">
        <v>202</v>
      </c>
      <c r="AD467" s="149"/>
      <c r="AE467" s="153">
        <f t="shared" si="168"/>
        <v>3</v>
      </c>
      <c r="AF467" s="134">
        <f t="shared" si="169"/>
        <v>4</v>
      </c>
      <c r="AG467" s="135">
        <f t="shared" si="170"/>
        <v>36.200000000000003</v>
      </c>
      <c r="AH467" s="167">
        <f t="shared" si="171"/>
        <v>734</v>
      </c>
      <c r="AI467" s="149"/>
      <c r="AJ467" s="133">
        <f t="shared" si="172"/>
        <v>229</v>
      </c>
      <c r="AK467" s="131">
        <f t="shared" si="173"/>
        <v>20</v>
      </c>
      <c r="AL467" s="131">
        <f t="shared" si="174"/>
        <v>283</v>
      </c>
      <c r="AM467" s="131">
        <f t="shared" si="175"/>
        <v>20</v>
      </c>
      <c r="AN467" s="136">
        <f t="shared" si="176"/>
        <v>202</v>
      </c>
      <c r="AO467" s="133">
        <f t="shared" si="177"/>
        <v>0</v>
      </c>
      <c r="AP467" s="131">
        <f t="shared" si="178"/>
        <v>0</v>
      </c>
      <c r="AQ467" s="131">
        <f t="shared" si="179"/>
        <v>3</v>
      </c>
      <c r="AR467" s="131">
        <f t="shared" si="180"/>
        <v>0</v>
      </c>
      <c r="AS467" s="136">
        <f t="shared" si="181"/>
        <v>0</v>
      </c>
      <c r="AT467" s="133">
        <f t="shared" si="182"/>
        <v>2</v>
      </c>
      <c r="AU467" s="131">
        <f t="shared" si="183"/>
        <v>0</v>
      </c>
      <c r="AV467" s="131">
        <f t="shared" si="184"/>
        <v>0</v>
      </c>
      <c r="AW467" s="131">
        <f t="shared" si="185"/>
        <v>0</v>
      </c>
      <c r="AX467" s="136">
        <f t="shared" si="186"/>
        <v>2</v>
      </c>
      <c r="AY467" s="133">
        <f t="shared" si="187"/>
        <v>11.5</v>
      </c>
      <c r="AZ467" s="131">
        <f t="shared" si="188"/>
        <v>0</v>
      </c>
      <c r="BA467" s="131">
        <f t="shared" si="189"/>
        <v>3</v>
      </c>
      <c r="BB467" s="131">
        <f t="shared" si="190"/>
        <v>0</v>
      </c>
      <c r="BC467" s="132">
        <f t="shared" si="191"/>
        <v>21.700000000000003</v>
      </c>
    </row>
    <row r="468" spans="1:55" x14ac:dyDescent="0.25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30">
        <v>0</v>
      </c>
      <c r="G468" s="131">
        <v>0</v>
      </c>
      <c r="H468" s="131">
        <v>0</v>
      </c>
      <c r="I468" s="132">
        <v>0</v>
      </c>
      <c r="J468" s="149"/>
      <c r="K468" s="133">
        <v>0</v>
      </c>
      <c r="L468" s="131">
        <v>0</v>
      </c>
      <c r="M468" s="131">
        <v>0</v>
      </c>
      <c r="N468" s="132">
        <v>0</v>
      </c>
      <c r="O468" s="149"/>
      <c r="P468" s="133">
        <v>0</v>
      </c>
      <c r="Q468" s="131">
        <v>0</v>
      </c>
      <c r="R468" s="131">
        <v>0</v>
      </c>
      <c r="S468" s="132">
        <v>0</v>
      </c>
      <c r="T468" s="149"/>
      <c r="U468" s="133">
        <v>0</v>
      </c>
      <c r="V468" s="131">
        <v>0</v>
      </c>
      <c r="W468" s="131">
        <v>0</v>
      </c>
      <c r="X468" s="132">
        <v>0</v>
      </c>
      <c r="Y468" s="149"/>
      <c r="Z468" s="133">
        <v>0</v>
      </c>
      <c r="AA468" s="131">
        <v>0</v>
      </c>
      <c r="AB468" s="131">
        <v>0</v>
      </c>
      <c r="AC468" s="132">
        <v>0</v>
      </c>
      <c r="AD468" s="149"/>
      <c r="AE468" s="153">
        <f t="shared" si="168"/>
        <v>0</v>
      </c>
      <c r="AF468" s="134">
        <f t="shared" si="169"/>
        <v>0</v>
      </c>
      <c r="AG468" s="135">
        <f t="shared" si="170"/>
        <v>0</v>
      </c>
      <c r="AH468" s="167">
        <f t="shared" si="171"/>
        <v>0</v>
      </c>
      <c r="AI468" s="149"/>
      <c r="AJ468" s="133">
        <f t="shared" si="172"/>
        <v>0</v>
      </c>
      <c r="AK468" s="131">
        <f t="shared" si="173"/>
        <v>0</v>
      </c>
      <c r="AL468" s="131">
        <f t="shared" si="174"/>
        <v>0</v>
      </c>
      <c r="AM468" s="131">
        <f t="shared" si="175"/>
        <v>0</v>
      </c>
      <c r="AN468" s="136">
        <f t="shared" si="176"/>
        <v>0</v>
      </c>
      <c r="AO468" s="133">
        <f t="shared" si="177"/>
        <v>0</v>
      </c>
      <c r="AP468" s="131">
        <f t="shared" si="178"/>
        <v>0</v>
      </c>
      <c r="AQ468" s="131">
        <f t="shared" si="179"/>
        <v>0</v>
      </c>
      <c r="AR468" s="131">
        <f t="shared" si="180"/>
        <v>0</v>
      </c>
      <c r="AS468" s="136">
        <f t="shared" si="181"/>
        <v>0</v>
      </c>
      <c r="AT468" s="133">
        <f t="shared" si="182"/>
        <v>0</v>
      </c>
      <c r="AU468" s="131">
        <f t="shared" si="183"/>
        <v>0</v>
      </c>
      <c r="AV468" s="131">
        <f t="shared" si="184"/>
        <v>0</v>
      </c>
      <c r="AW468" s="131">
        <f t="shared" si="185"/>
        <v>0</v>
      </c>
      <c r="AX468" s="136">
        <f t="shared" si="186"/>
        <v>0</v>
      </c>
      <c r="AY468" s="133">
        <f t="shared" si="187"/>
        <v>0</v>
      </c>
      <c r="AZ468" s="131">
        <f t="shared" si="188"/>
        <v>0</v>
      </c>
      <c r="BA468" s="131">
        <f t="shared" si="189"/>
        <v>0</v>
      </c>
      <c r="BB468" s="131">
        <f t="shared" si="190"/>
        <v>0</v>
      </c>
      <c r="BC468" s="132">
        <f t="shared" si="191"/>
        <v>0</v>
      </c>
    </row>
    <row r="469" spans="1:55" x14ac:dyDescent="0.25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30">
        <v>0</v>
      </c>
      <c r="G469" s="131">
        <v>0</v>
      </c>
      <c r="H469" s="131">
        <v>0</v>
      </c>
      <c r="I469" s="132">
        <v>0</v>
      </c>
      <c r="J469" s="149"/>
      <c r="K469" s="133">
        <v>0</v>
      </c>
      <c r="L469" s="131">
        <v>0</v>
      </c>
      <c r="M469" s="131">
        <v>0</v>
      </c>
      <c r="N469" s="132">
        <v>0</v>
      </c>
      <c r="O469" s="149"/>
      <c r="P469" s="133">
        <v>0</v>
      </c>
      <c r="Q469" s="131">
        <v>0</v>
      </c>
      <c r="R469" s="131">
        <v>0</v>
      </c>
      <c r="S469" s="132">
        <v>0</v>
      </c>
      <c r="T469" s="149"/>
      <c r="U469" s="133">
        <v>0</v>
      </c>
      <c r="V469" s="131">
        <v>0</v>
      </c>
      <c r="W469" s="131">
        <v>0</v>
      </c>
      <c r="X469" s="132">
        <v>0</v>
      </c>
      <c r="Y469" s="149"/>
      <c r="Z469" s="133">
        <v>0</v>
      </c>
      <c r="AA469" s="131">
        <v>0</v>
      </c>
      <c r="AB469" s="131">
        <v>0</v>
      </c>
      <c r="AC469" s="132">
        <v>0</v>
      </c>
      <c r="AD469" s="149"/>
      <c r="AE469" s="153">
        <f t="shared" si="168"/>
        <v>0</v>
      </c>
      <c r="AF469" s="134">
        <f t="shared" si="169"/>
        <v>0</v>
      </c>
      <c r="AG469" s="135">
        <f t="shared" si="170"/>
        <v>0</v>
      </c>
      <c r="AH469" s="167">
        <f t="shared" si="171"/>
        <v>0</v>
      </c>
      <c r="AI469" s="149"/>
      <c r="AJ469" s="133">
        <f t="shared" si="172"/>
        <v>0</v>
      </c>
      <c r="AK469" s="131">
        <f t="shared" si="173"/>
        <v>0</v>
      </c>
      <c r="AL469" s="131">
        <f t="shared" si="174"/>
        <v>0</v>
      </c>
      <c r="AM469" s="131">
        <f t="shared" si="175"/>
        <v>0</v>
      </c>
      <c r="AN469" s="136">
        <f t="shared" si="176"/>
        <v>0</v>
      </c>
      <c r="AO469" s="133">
        <f t="shared" si="177"/>
        <v>0</v>
      </c>
      <c r="AP469" s="131">
        <f t="shared" si="178"/>
        <v>0</v>
      </c>
      <c r="AQ469" s="131">
        <f t="shared" si="179"/>
        <v>0</v>
      </c>
      <c r="AR469" s="131">
        <f t="shared" si="180"/>
        <v>0</v>
      </c>
      <c r="AS469" s="136">
        <f t="shared" si="181"/>
        <v>0</v>
      </c>
      <c r="AT469" s="133">
        <f t="shared" si="182"/>
        <v>0</v>
      </c>
      <c r="AU469" s="131">
        <f t="shared" si="183"/>
        <v>0</v>
      </c>
      <c r="AV469" s="131">
        <f t="shared" si="184"/>
        <v>0</v>
      </c>
      <c r="AW469" s="131">
        <f t="shared" si="185"/>
        <v>0</v>
      </c>
      <c r="AX469" s="136">
        <f t="shared" si="186"/>
        <v>0</v>
      </c>
      <c r="AY469" s="133">
        <f t="shared" si="187"/>
        <v>0</v>
      </c>
      <c r="AZ469" s="131">
        <f t="shared" si="188"/>
        <v>0</v>
      </c>
      <c r="BA469" s="131">
        <f t="shared" si="189"/>
        <v>0</v>
      </c>
      <c r="BB469" s="131">
        <f t="shared" si="190"/>
        <v>0</v>
      </c>
      <c r="BC469" s="132">
        <f t="shared" si="191"/>
        <v>0</v>
      </c>
    </row>
    <row r="470" spans="1:55" x14ac:dyDescent="0.25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30">
        <v>0</v>
      </c>
      <c r="G470" s="131">
        <v>0</v>
      </c>
      <c r="H470" s="131">
        <v>0</v>
      </c>
      <c r="I470" s="132">
        <v>0</v>
      </c>
      <c r="J470" s="149"/>
      <c r="K470" s="133">
        <v>0</v>
      </c>
      <c r="L470" s="131">
        <v>0</v>
      </c>
      <c r="M470" s="131">
        <v>0</v>
      </c>
      <c r="N470" s="132">
        <v>0</v>
      </c>
      <c r="O470" s="149"/>
      <c r="P470" s="133">
        <v>0</v>
      </c>
      <c r="Q470" s="131">
        <v>0</v>
      </c>
      <c r="R470" s="131">
        <v>0</v>
      </c>
      <c r="S470" s="132">
        <v>0</v>
      </c>
      <c r="T470" s="149"/>
      <c r="U470" s="133">
        <v>0</v>
      </c>
      <c r="V470" s="131">
        <v>0</v>
      </c>
      <c r="W470" s="131">
        <v>0</v>
      </c>
      <c r="X470" s="132">
        <v>0</v>
      </c>
      <c r="Y470" s="149"/>
      <c r="Z470" s="133">
        <v>0</v>
      </c>
      <c r="AA470" s="131">
        <v>0</v>
      </c>
      <c r="AB470" s="131">
        <v>0</v>
      </c>
      <c r="AC470" s="132">
        <v>0</v>
      </c>
      <c r="AD470" s="149"/>
      <c r="AE470" s="153">
        <f t="shared" si="168"/>
        <v>0</v>
      </c>
      <c r="AF470" s="134">
        <f t="shared" si="169"/>
        <v>0</v>
      </c>
      <c r="AG470" s="135">
        <f t="shared" si="170"/>
        <v>0</v>
      </c>
      <c r="AH470" s="167">
        <f t="shared" si="171"/>
        <v>0</v>
      </c>
      <c r="AI470" s="149"/>
      <c r="AJ470" s="133">
        <f t="shared" si="172"/>
        <v>0</v>
      </c>
      <c r="AK470" s="131">
        <f t="shared" si="173"/>
        <v>0</v>
      </c>
      <c r="AL470" s="131">
        <f t="shared" si="174"/>
        <v>0</v>
      </c>
      <c r="AM470" s="131">
        <f t="shared" si="175"/>
        <v>0</v>
      </c>
      <c r="AN470" s="136">
        <f t="shared" si="176"/>
        <v>0</v>
      </c>
      <c r="AO470" s="133">
        <f t="shared" si="177"/>
        <v>0</v>
      </c>
      <c r="AP470" s="131">
        <f t="shared" si="178"/>
        <v>0</v>
      </c>
      <c r="AQ470" s="131">
        <f t="shared" si="179"/>
        <v>0</v>
      </c>
      <c r="AR470" s="131">
        <f t="shared" si="180"/>
        <v>0</v>
      </c>
      <c r="AS470" s="136">
        <f t="shared" si="181"/>
        <v>0</v>
      </c>
      <c r="AT470" s="133">
        <f t="shared" si="182"/>
        <v>0</v>
      </c>
      <c r="AU470" s="131">
        <f t="shared" si="183"/>
        <v>0</v>
      </c>
      <c r="AV470" s="131">
        <f t="shared" si="184"/>
        <v>0</v>
      </c>
      <c r="AW470" s="131">
        <f t="shared" si="185"/>
        <v>0</v>
      </c>
      <c r="AX470" s="136">
        <f t="shared" si="186"/>
        <v>0</v>
      </c>
      <c r="AY470" s="133">
        <f t="shared" si="187"/>
        <v>0</v>
      </c>
      <c r="AZ470" s="131">
        <f t="shared" si="188"/>
        <v>0</v>
      </c>
      <c r="BA470" s="131">
        <f t="shared" si="189"/>
        <v>0</v>
      </c>
      <c r="BB470" s="131">
        <f t="shared" si="190"/>
        <v>0</v>
      </c>
      <c r="BC470" s="132">
        <f t="shared" si="191"/>
        <v>0</v>
      </c>
    </row>
    <row r="471" spans="1:55" x14ac:dyDescent="0.25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1311</v>
      </c>
      <c r="F471" s="130">
        <v>0</v>
      </c>
      <c r="G471" s="131">
        <v>0</v>
      </c>
      <c r="H471" s="131">
        <v>0</v>
      </c>
      <c r="I471" s="132">
        <v>0</v>
      </c>
      <c r="J471" s="149"/>
      <c r="K471" s="133">
        <v>0</v>
      </c>
      <c r="L471" s="131">
        <v>0</v>
      </c>
      <c r="M471" s="131">
        <v>0</v>
      </c>
      <c r="N471" s="132">
        <v>0</v>
      </c>
      <c r="O471" s="149"/>
      <c r="P471" s="133">
        <v>0</v>
      </c>
      <c r="Q471" s="131">
        <v>0</v>
      </c>
      <c r="R471" s="131">
        <v>0</v>
      </c>
      <c r="S471" s="132">
        <v>0</v>
      </c>
      <c r="T471" s="149"/>
      <c r="U471" s="133">
        <v>0</v>
      </c>
      <c r="V471" s="131">
        <v>0</v>
      </c>
      <c r="W471" s="131">
        <v>0</v>
      </c>
      <c r="X471" s="132">
        <v>0</v>
      </c>
      <c r="Y471" s="149"/>
      <c r="Z471" s="133">
        <v>0</v>
      </c>
      <c r="AA471" s="131">
        <v>0</v>
      </c>
      <c r="AB471" s="131">
        <v>0</v>
      </c>
      <c r="AC471" s="132">
        <v>0</v>
      </c>
      <c r="AD471" s="149"/>
      <c r="AE471" s="153">
        <f t="shared" si="168"/>
        <v>0</v>
      </c>
      <c r="AF471" s="134">
        <f t="shared" si="169"/>
        <v>0</v>
      </c>
      <c r="AG471" s="135">
        <f t="shared" si="170"/>
        <v>0</v>
      </c>
      <c r="AH471" s="167">
        <f t="shared" si="171"/>
        <v>0</v>
      </c>
      <c r="AI471" s="149"/>
      <c r="AJ471" s="133">
        <f t="shared" si="172"/>
        <v>0</v>
      </c>
      <c r="AK471" s="131">
        <f t="shared" si="173"/>
        <v>0</v>
      </c>
      <c r="AL471" s="131">
        <f t="shared" si="174"/>
        <v>0</v>
      </c>
      <c r="AM471" s="131">
        <f t="shared" si="175"/>
        <v>0</v>
      </c>
      <c r="AN471" s="136">
        <f t="shared" si="176"/>
        <v>0</v>
      </c>
      <c r="AO471" s="133">
        <f t="shared" si="177"/>
        <v>0</v>
      </c>
      <c r="AP471" s="131">
        <f t="shared" si="178"/>
        <v>0</v>
      </c>
      <c r="AQ471" s="131">
        <f t="shared" si="179"/>
        <v>0</v>
      </c>
      <c r="AR471" s="131">
        <f t="shared" si="180"/>
        <v>0</v>
      </c>
      <c r="AS471" s="136">
        <f t="shared" si="181"/>
        <v>0</v>
      </c>
      <c r="AT471" s="133">
        <f t="shared" si="182"/>
        <v>0</v>
      </c>
      <c r="AU471" s="131">
        <f t="shared" si="183"/>
        <v>0</v>
      </c>
      <c r="AV471" s="131">
        <f t="shared" si="184"/>
        <v>0</v>
      </c>
      <c r="AW471" s="131">
        <f t="shared" si="185"/>
        <v>0</v>
      </c>
      <c r="AX471" s="136">
        <f t="shared" si="186"/>
        <v>0</v>
      </c>
      <c r="AY471" s="133">
        <f t="shared" si="187"/>
        <v>0</v>
      </c>
      <c r="AZ471" s="131">
        <f t="shared" si="188"/>
        <v>0</v>
      </c>
      <c r="BA471" s="131">
        <f t="shared" si="189"/>
        <v>0</v>
      </c>
      <c r="BB471" s="131">
        <f t="shared" si="190"/>
        <v>0</v>
      </c>
      <c r="BC471" s="132">
        <f t="shared" si="191"/>
        <v>0</v>
      </c>
    </row>
    <row r="472" spans="1:55" x14ac:dyDescent="0.25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30">
        <v>0</v>
      </c>
      <c r="G472" s="131">
        <v>0</v>
      </c>
      <c r="H472" s="131">
        <v>0</v>
      </c>
      <c r="I472" s="132">
        <v>0</v>
      </c>
      <c r="J472" s="149"/>
      <c r="K472" s="133">
        <v>0</v>
      </c>
      <c r="L472" s="131">
        <v>0</v>
      </c>
      <c r="M472" s="131">
        <v>0</v>
      </c>
      <c r="N472" s="132">
        <v>0</v>
      </c>
      <c r="O472" s="149"/>
      <c r="P472" s="133">
        <v>0</v>
      </c>
      <c r="Q472" s="131">
        <v>0</v>
      </c>
      <c r="R472" s="131">
        <v>0</v>
      </c>
      <c r="S472" s="132">
        <v>0</v>
      </c>
      <c r="T472" s="149"/>
      <c r="U472" s="133">
        <v>0</v>
      </c>
      <c r="V472" s="131">
        <v>0</v>
      </c>
      <c r="W472" s="131">
        <v>0</v>
      </c>
      <c r="X472" s="132">
        <v>0</v>
      </c>
      <c r="Y472" s="149"/>
      <c r="Z472" s="133">
        <v>0</v>
      </c>
      <c r="AA472" s="131">
        <v>0</v>
      </c>
      <c r="AB472" s="131">
        <v>0</v>
      </c>
      <c r="AC472" s="132">
        <v>0</v>
      </c>
      <c r="AD472" s="149"/>
      <c r="AE472" s="153">
        <f t="shared" si="168"/>
        <v>0</v>
      </c>
      <c r="AF472" s="134">
        <f t="shared" si="169"/>
        <v>0</v>
      </c>
      <c r="AG472" s="135">
        <f t="shared" si="170"/>
        <v>0</v>
      </c>
      <c r="AH472" s="167">
        <f t="shared" si="171"/>
        <v>0</v>
      </c>
      <c r="AI472" s="149"/>
      <c r="AJ472" s="133">
        <f t="shared" si="172"/>
        <v>0</v>
      </c>
      <c r="AK472" s="131">
        <f t="shared" si="173"/>
        <v>0</v>
      </c>
      <c r="AL472" s="131">
        <f t="shared" si="174"/>
        <v>0</v>
      </c>
      <c r="AM472" s="131">
        <f t="shared" si="175"/>
        <v>0</v>
      </c>
      <c r="AN472" s="136">
        <f t="shared" si="176"/>
        <v>0</v>
      </c>
      <c r="AO472" s="133">
        <f t="shared" si="177"/>
        <v>0</v>
      </c>
      <c r="AP472" s="131">
        <f t="shared" si="178"/>
        <v>0</v>
      </c>
      <c r="AQ472" s="131">
        <f t="shared" si="179"/>
        <v>0</v>
      </c>
      <c r="AR472" s="131">
        <f t="shared" si="180"/>
        <v>0</v>
      </c>
      <c r="AS472" s="136">
        <f t="shared" si="181"/>
        <v>0</v>
      </c>
      <c r="AT472" s="133">
        <f t="shared" si="182"/>
        <v>0</v>
      </c>
      <c r="AU472" s="131">
        <f t="shared" si="183"/>
        <v>0</v>
      </c>
      <c r="AV472" s="131">
        <f t="shared" si="184"/>
        <v>0</v>
      </c>
      <c r="AW472" s="131">
        <f t="shared" si="185"/>
        <v>0</v>
      </c>
      <c r="AX472" s="136">
        <f t="shared" si="186"/>
        <v>0</v>
      </c>
      <c r="AY472" s="133">
        <f t="shared" si="187"/>
        <v>0</v>
      </c>
      <c r="AZ472" s="131">
        <f t="shared" si="188"/>
        <v>0</v>
      </c>
      <c r="BA472" s="131">
        <f t="shared" si="189"/>
        <v>0</v>
      </c>
      <c r="BB472" s="131">
        <f t="shared" si="190"/>
        <v>0</v>
      </c>
      <c r="BC472" s="132">
        <f t="shared" si="191"/>
        <v>0</v>
      </c>
    </row>
    <row r="473" spans="1:55" x14ac:dyDescent="0.25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30">
        <v>0</v>
      </c>
      <c r="G473" s="131">
        <v>0</v>
      </c>
      <c r="H473" s="131">
        <v>0</v>
      </c>
      <c r="I473" s="132">
        <v>0</v>
      </c>
      <c r="J473" s="149"/>
      <c r="K473" s="133">
        <v>0</v>
      </c>
      <c r="L473" s="131">
        <v>0</v>
      </c>
      <c r="M473" s="131">
        <v>0</v>
      </c>
      <c r="N473" s="132">
        <v>0</v>
      </c>
      <c r="O473" s="149"/>
      <c r="P473" s="133">
        <v>0</v>
      </c>
      <c r="Q473" s="131">
        <v>0</v>
      </c>
      <c r="R473" s="131">
        <v>0</v>
      </c>
      <c r="S473" s="132">
        <v>0</v>
      </c>
      <c r="T473" s="149"/>
      <c r="U473" s="133">
        <v>0</v>
      </c>
      <c r="V473" s="131">
        <v>0</v>
      </c>
      <c r="W473" s="131">
        <v>0</v>
      </c>
      <c r="X473" s="132">
        <v>0</v>
      </c>
      <c r="Y473" s="149"/>
      <c r="Z473" s="133">
        <v>0</v>
      </c>
      <c r="AA473" s="131">
        <v>0</v>
      </c>
      <c r="AB473" s="131">
        <v>0</v>
      </c>
      <c r="AC473" s="132">
        <v>0</v>
      </c>
      <c r="AD473" s="149"/>
      <c r="AE473" s="153">
        <f t="shared" si="168"/>
        <v>0</v>
      </c>
      <c r="AF473" s="134">
        <f t="shared" si="169"/>
        <v>0</v>
      </c>
      <c r="AG473" s="135">
        <f t="shared" si="170"/>
        <v>0</v>
      </c>
      <c r="AH473" s="167">
        <f t="shared" si="171"/>
        <v>0</v>
      </c>
      <c r="AI473" s="149"/>
      <c r="AJ473" s="133">
        <f t="shared" si="172"/>
        <v>0</v>
      </c>
      <c r="AK473" s="131">
        <f t="shared" si="173"/>
        <v>0</v>
      </c>
      <c r="AL473" s="131">
        <f t="shared" si="174"/>
        <v>0</v>
      </c>
      <c r="AM473" s="131">
        <f t="shared" si="175"/>
        <v>0</v>
      </c>
      <c r="AN473" s="136">
        <f t="shared" si="176"/>
        <v>0</v>
      </c>
      <c r="AO473" s="133">
        <f t="shared" si="177"/>
        <v>0</v>
      </c>
      <c r="AP473" s="131">
        <f t="shared" si="178"/>
        <v>0</v>
      </c>
      <c r="AQ473" s="131">
        <f t="shared" si="179"/>
        <v>0</v>
      </c>
      <c r="AR473" s="131">
        <f t="shared" si="180"/>
        <v>0</v>
      </c>
      <c r="AS473" s="136">
        <f t="shared" si="181"/>
        <v>0</v>
      </c>
      <c r="AT473" s="133">
        <f t="shared" si="182"/>
        <v>0</v>
      </c>
      <c r="AU473" s="131">
        <f t="shared" si="183"/>
        <v>0</v>
      </c>
      <c r="AV473" s="131">
        <f t="shared" si="184"/>
        <v>0</v>
      </c>
      <c r="AW473" s="131">
        <f t="shared" si="185"/>
        <v>0</v>
      </c>
      <c r="AX473" s="136">
        <f t="shared" si="186"/>
        <v>0</v>
      </c>
      <c r="AY473" s="133">
        <f t="shared" si="187"/>
        <v>0</v>
      </c>
      <c r="AZ473" s="131">
        <f t="shared" si="188"/>
        <v>0</v>
      </c>
      <c r="BA473" s="131">
        <f t="shared" si="189"/>
        <v>0</v>
      </c>
      <c r="BB473" s="131">
        <f t="shared" si="190"/>
        <v>0</v>
      </c>
      <c r="BC473" s="132">
        <f t="shared" si="191"/>
        <v>0</v>
      </c>
    </row>
    <row r="474" spans="1:55" x14ac:dyDescent="0.25">
      <c r="A474" s="138" t="s">
        <v>975</v>
      </c>
      <c r="B474" s="131" t="s">
        <v>2049</v>
      </c>
      <c r="C474" s="131" t="s">
        <v>984</v>
      </c>
      <c r="D474" s="131" t="s">
        <v>347</v>
      </c>
      <c r="E474" s="132" t="s">
        <v>1954</v>
      </c>
      <c r="F474" s="130">
        <v>0</v>
      </c>
      <c r="G474" s="131">
        <v>0</v>
      </c>
      <c r="H474" s="131">
        <v>0</v>
      </c>
      <c r="I474" s="132">
        <v>0</v>
      </c>
      <c r="J474" s="149"/>
      <c r="K474" s="133">
        <v>0</v>
      </c>
      <c r="L474" s="131">
        <v>0</v>
      </c>
      <c r="M474" s="131">
        <v>0</v>
      </c>
      <c r="N474" s="132">
        <v>0</v>
      </c>
      <c r="O474" s="149"/>
      <c r="P474" s="133">
        <v>0</v>
      </c>
      <c r="Q474" s="131">
        <v>0</v>
      </c>
      <c r="R474" s="131">
        <v>0</v>
      </c>
      <c r="S474" s="132">
        <v>0</v>
      </c>
      <c r="T474" s="149"/>
      <c r="U474" s="133">
        <v>0</v>
      </c>
      <c r="V474" s="131">
        <v>0</v>
      </c>
      <c r="W474" s="131">
        <v>0</v>
      </c>
      <c r="X474" s="132">
        <v>0</v>
      </c>
      <c r="Y474" s="149"/>
      <c r="Z474" s="133">
        <v>0</v>
      </c>
      <c r="AA474" s="131">
        <v>0</v>
      </c>
      <c r="AB474" s="131">
        <v>0</v>
      </c>
      <c r="AC474" s="132">
        <v>0</v>
      </c>
      <c r="AD474" s="149"/>
      <c r="AE474" s="153">
        <f t="shared" si="168"/>
        <v>0</v>
      </c>
      <c r="AF474" s="134">
        <f t="shared" si="169"/>
        <v>0</v>
      </c>
      <c r="AG474" s="135">
        <f t="shared" si="170"/>
        <v>0</v>
      </c>
      <c r="AH474" s="167">
        <f t="shared" si="171"/>
        <v>0</v>
      </c>
      <c r="AI474" s="149"/>
      <c r="AJ474" s="133">
        <f t="shared" si="172"/>
        <v>0</v>
      </c>
      <c r="AK474" s="131">
        <f t="shared" si="173"/>
        <v>0</v>
      </c>
      <c r="AL474" s="131">
        <f t="shared" si="174"/>
        <v>0</v>
      </c>
      <c r="AM474" s="131">
        <f t="shared" si="175"/>
        <v>0</v>
      </c>
      <c r="AN474" s="136">
        <f t="shared" si="176"/>
        <v>0</v>
      </c>
      <c r="AO474" s="133">
        <f t="shared" si="177"/>
        <v>0</v>
      </c>
      <c r="AP474" s="131">
        <f t="shared" si="178"/>
        <v>0</v>
      </c>
      <c r="AQ474" s="131">
        <f t="shared" si="179"/>
        <v>0</v>
      </c>
      <c r="AR474" s="131">
        <f t="shared" si="180"/>
        <v>0</v>
      </c>
      <c r="AS474" s="136">
        <f t="shared" si="181"/>
        <v>0</v>
      </c>
      <c r="AT474" s="133">
        <f t="shared" si="182"/>
        <v>0</v>
      </c>
      <c r="AU474" s="131">
        <f t="shared" si="183"/>
        <v>0</v>
      </c>
      <c r="AV474" s="131">
        <f t="shared" si="184"/>
        <v>0</v>
      </c>
      <c r="AW474" s="131">
        <f t="shared" si="185"/>
        <v>0</v>
      </c>
      <c r="AX474" s="136">
        <f t="shared" si="186"/>
        <v>0</v>
      </c>
      <c r="AY474" s="133">
        <f t="shared" si="187"/>
        <v>0</v>
      </c>
      <c r="AZ474" s="131">
        <f t="shared" si="188"/>
        <v>0</v>
      </c>
      <c r="BA474" s="131">
        <f t="shared" si="189"/>
        <v>0</v>
      </c>
      <c r="BB474" s="131">
        <f t="shared" si="190"/>
        <v>0</v>
      </c>
      <c r="BC474" s="132">
        <f t="shared" si="191"/>
        <v>0</v>
      </c>
    </row>
    <row r="475" spans="1:55" x14ac:dyDescent="0.25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30">
        <v>0</v>
      </c>
      <c r="G475" s="131">
        <v>0</v>
      </c>
      <c r="H475" s="131">
        <v>0</v>
      </c>
      <c r="I475" s="132">
        <v>0</v>
      </c>
      <c r="J475" s="149"/>
      <c r="K475" s="133">
        <v>0</v>
      </c>
      <c r="L475" s="131">
        <v>0</v>
      </c>
      <c r="M475" s="131">
        <v>0</v>
      </c>
      <c r="N475" s="132">
        <v>0</v>
      </c>
      <c r="O475" s="149"/>
      <c r="P475" s="133">
        <v>0</v>
      </c>
      <c r="Q475" s="131">
        <v>0</v>
      </c>
      <c r="R475" s="131">
        <v>0</v>
      </c>
      <c r="S475" s="132">
        <v>0</v>
      </c>
      <c r="T475" s="149"/>
      <c r="U475" s="133">
        <v>0</v>
      </c>
      <c r="V475" s="131">
        <v>0</v>
      </c>
      <c r="W475" s="131">
        <v>0</v>
      </c>
      <c r="X475" s="132">
        <v>0</v>
      </c>
      <c r="Y475" s="149"/>
      <c r="Z475" s="133">
        <v>0</v>
      </c>
      <c r="AA475" s="131">
        <v>0</v>
      </c>
      <c r="AB475" s="131">
        <v>0</v>
      </c>
      <c r="AC475" s="132">
        <v>0</v>
      </c>
      <c r="AD475" s="149"/>
      <c r="AE475" s="153">
        <f t="shared" si="168"/>
        <v>0</v>
      </c>
      <c r="AF475" s="134">
        <f t="shared" si="169"/>
        <v>0</v>
      </c>
      <c r="AG475" s="135">
        <f t="shared" si="170"/>
        <v>0</v>
      </c>
      <c r="AH475" s="167">
        <f t="shared" si="171"/>
        <v>0</v>
      </c>
      <c r="AI475" s="149"/>
      <c r="AJ475" s="133">
        <f t="shared" si="172"/>
        <v>0</v>
      </c>
      <c r="AK475" s="131">
        <f t="shared" si="173"/>
        <v>0</v>
      </c>
      <c r="AL475" s="131">
        <f t="shared" si="174"/>
        <v>0</v>
      </c>
      <c r="AM475" s="131">
        <f t="shared" si="175"/>
        <v>0</v>
      </c>
      <c r="AN475" s="136">
        <f t="shared" si="176"/>
        <v>0</v>
      </c>
      <c r="AO475" s="133">
        <f t="shared" si="177"/>
        <v>0</v>
      </c>
      <c r="AP475" s="131">
        <f t="shared" si="178"/>
        <v>0</v>
      </c>
      <c r="AQ475" s="131">
        <f t="shared" si="179"/>
        <v>0</v>
      </c>
      <c r="AR475" s="131">
        <f t="shared" si="180"/>
        <v>0</v>
      </c>
      <c r="AS475" s="136">
        <f t="shared" si="181"/>
        <v>0</v>
      </c>
      <c r="AT475" s="133">
        <f t="shared" si="182"/>
        <v>0</v>
      </c>
      <c r="AU475" s="131">
        <f t="shared" si="183"/>
        <v>0</v>
      </c>
      <c r="AV475" s="131">
        <f t="shared" si="184"/>
        <v>0</v>
      </c>
      <c r="AW475" s="131">
        <f t="shared" si="185"/>
        <v>0</v>
      </c>
      <c r="AX475" s="136">
        <f t="shared" si="186"/>
        <v>0</v>
      </c>
      <c r="AY475" s="133">
        <f t="shared" si="187"/>
        <v>0</v>
      </c>
      <c r="AZ475" s="131">
        <f t="shared" si="188"/>
        <v>0</v>
      </c>
      <c r="BA475" s="131">
        <f t="shared" si="189"/>
        <v>0</v>
      </c>
      <c r="BB475" s="131">
        <f t="shared" si="190"/>
        <v>0</v>
      </c>
      <c r="BC475" s="132">
        <f t="shared" si="191"/>
        <v>0</v>
      </c>
    </row>
    <row r="476" spans="1:55" x14ac:dyDescent="0.25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30">
        <v>0</v>
      </c>
      <c r="G476" s="131">
        <v>0</v>
      </c>
      <c r="H476" s="131">
        <v>0</v>
      </c>
      <c r="I476" s="132">
        <v>0</v>
      </c>
      <c r="J476" s="149"/>
      <c r="K476" s="133">
        <v>0</v>
      </c>
      <c r="L476" s="131">
        <v>0</v>
      </c>
      <c r="M476" s="131">
        <v>0</v>
      </c>
      <c r="N476" s="132">
        <v>0</v>
      </c>
      <c r="O476" s="149"/>
      <c r="P476" s="133">
        <v>0</v>
      </c>
      <c r="Q476" s="131">
        <v>0</v>
      </c>
      <c r="R476" s="131">
        <v>0</v>
      </c>
      <c r="S476" s="132">
        <v>0</v>
      </c>
      <c r="T476" s="149"/>
      <c r="U476" s="133">
        <v>0</v>
      </c>
      <c r="V476" s="131">
        <v>0</v>
      </c>
      <c r="W476" s="131">
        <v>0</v>
      </c>
      <c r="X476" s="132">
        <v>0</v>
      </c>
      <c r="Y476" s="149"/>
      <c r="Z476" s="133">
        <v>0</v>
      </c>
      <c r="AA476" s="131">
        <v>0</v>
      </c>
      <c r="AB476" s="131">
        <v>0</v>
      </c>
      <c r="AC476" s="132">
        <v>0</v>
      </c>
      <c r="AD476" s="149"/>
      <c r="AE476" s="153">
        <f t="shared" si="168"/>
        <v>0</v>
      </c>
      <c r="AF476" s="134">
        <f t="shared" si="169"/>
        <v>0</v>
      </c>
      <c r="AG476" s="135">
        <f t="shared" si="170"/>
        <v>0</v>
      </c>
      <c r="AH476" s="167">
        <f t="shared" si="171"/>
        <v>0</v>
      </c>
      <c r="AI476" s="149"/>
      <c r="AJ476" s="133">
        <f t="shared" si="172"/>
        <v>0</v>
      </c>
      <c r="AK476" s="131">
        <f t="shared" si="173"/>
        <v>0</v>
      </c>
      <c r="AL476" s="131">
        <f t="shared" si="174"/>
        <v>0</v>
      </c>
      <c r="AM476" s="131">
        <f t="shared" si="175"/>
        <v>0</v>
      </c>
      <c r="AN476" s="136">
        <f t="shared" si="176"/>
        <v>0</v>
      </c>
      <c r="AO476" s="133">
        <f t="shared" si="177"/>
        <v>0</v>
      </c>
      <c r="AP476" s="131">
        <f t="shared" si="178"/>
        <v>0</v>
      </c>
      <c r="AQ476" s="131">
        <f t="shared" si="179"/>
        <v>0</v>
      </c>
      <c r="AR476" s="131">
        <f t="shared" si="180"/>
        <v>0</v>
      </c>
      <c r="AS476" s="136">
        <f t="shared" si="181"/>
        <v>0</v>
      </c>
      <c r="AT476" s="133">
        <f t="shared" si="182"/>
        <v>0</v>
      </c>
      <c r="AU476" s="131">
        <f t="shared" si="183"/>
        <v>0</v>
      </c>
      <c r="AV476" s="131">
        <f t="shared" si="184"/>
        <v>0</v>
      </c>
      <c r="AW476" s="131">
        <f t="shared" si="185"/>
        <v>0</v>
      </c>
      <c r="AX476" s="136">
        <f t="shared" si="186"/>
        <v>0</v>
      </c>
      <c r="AY476" s="133">
        <f t="shared" si="187"/>
        <v>0</v>
      </c>
      <c r="AZ476" s="131">
        <f t="shared" si="188"/>
        <v>0</v>
      </c>
      <c r="BA476" s="131">
        <f t="shared" si="189"/>
        <v>0</v>
      </c>
      <c r="BB476" s="131">
        <f t="shared" si="190"/>
        <v>0</v>
      </c>
      <c r="BC476" s="132">
        <f t="shared" si="191"/>
        <v>0</v>
      </c>
    </row>
    <row r="477" spans="1:55" x14ac:dyDescent="0.25">
      <c r="A477" s="138" t="s">
        <v>978</v>
      </c>
      <c r="B477" s="131" t="s">
        <v>2049</v>
      </c>
      <c r="C477" s="131" t="s">
        <v>986</v>
      </c>
      <c r="D477" s="131" t="s">
        <v>987</v>
      </c>
      <c r="E477" s="132" t="s">
        <v>1314</v>
      </c>
      <c r="F477" s="130">
        <v>0</v>
      </c>
      <c r="G477" s="131">
        <v>0</v>
      </c>
      <c r="H477" s="131">
        <v>0</v>
      </c>
      <c r="I477" s="132">
        <v>0</v>
      </c>
      <c r="J477" s="149"/>
      <c r="K477" s="133">
        <v>0</v>
      </c>
      <c r="L477" s="131">
        <v>0</v>
      </c>
      <c r="M477" s="131">
        <v>0</v>
      </c>
      <c r="N477" s="132">
        <v>0</v>
      </c>
      <c r="O477" s="149"/>
      <c r="P477" s="133">
        <v>0</v>
      </c>
      <c r="Q477" s="131">
        <v>0</v>
      </c>
      <c r="R477" s="131">
        <v>0</v>
      </c>
      <c r="S477" s="132">
        <v>0</v>
      </c>
      <c r="T477" s="149"/>
      <c r="U477" s="133">
        <v>0</v>
      </c>
      <c r="V477" s="131">
        <v>0</v>
      </c>
      <c r="W477" s="131">
        <v>0</v>
      </c>
      <c r="X477" s="132">
        <v>0</v>
      </c>
      <c r="Y477" s="149"/>
      <c r="Z477" s="133">
        <v>0</v>
      </c>
      <c r="AA477" s="131">
        <v>0</v>
      </c>
      <c r="AB477" s="131">
        <v>0</v>
      </c>
      <c r="AC477" s="132">
        <v>0</v>
      </c>
      <c r="AD477" s="149"/>
      <c r="AE477" s="153">
        <f t="shared" si="168"/>
        <v>0</v>
      </c>
      <c r="AF477" s="134">
        <f t="shared" si="169"/>
        <v>0</v>
      </c>
      <c r="AG477" s="135">
        <f t="shared" si="170"/>
        <v>0</v>
      </c>
      <c r="AH477" s="167">
        <f t="shared" si="171"/>
        <v>0</v>
      </c>
      <c r="AI477" s="149"/>
      <c r="AJ477" s="133">
        <f t="shared" si="172"/>
        <v>0</v>
      </c>
      <c r="AK477" s="131">
        <f t="shared" si="173"/>
        <v>0</v>
      </c>
      <c r="AL477" s="131">
        <f t="shared" si="174"/>
        <v>0</v>
      </c>
      <c r="AM477" s="131">
        <f t="shared" si="175"/>
        <v>0</v>
      </c>
      <c r="AN477" s="136">
        <f t="shared" si="176"/>
        <v>0</v>
      </c>
      <c r="AO477" s="133">
        <f t="shared" si="177"/>
        <v>0</v>
      </c>
      <c r="AP477" s="131">
        <f t="shared" si="178"/>
        <v>0</v>
      </c>
      <c r="AQ477" s="131">
        <f t="shared" si="179"/>
        <v>0</v>
      </c>
      <c r="AR477" s="131">
        <f t="shared" si="180"/>
        <v>0</v>
      </c>
      <c r="AS477" s="136">
        <f t="shared" si="181"/>
        <v>0</v>
      </c>
      <c r="AT477" s="133">
        <f t="shared" si="182"/>
        <v>0</v>
      </c>
      <c r="AU477" s="131">
        <f t="shared" si="183"/>
        <v>0</v>
      </c>
      <c r="AV477" s="131">
        <f t="shared" si="184"/>
        <v>0</v>
      </c>
      <c r="AW477" s="131">
        <f t="shared" si="185"/>
        <v>0</v>
      </c>
      <c r="AX477" s="136">
        <f t="shared" si="186"/>
        <v>0</v>
      </c>
      <c r="AY477" s="133">
        <f t="shared" si="187"/>
        <v>0</v>
      </c>
      <c r="AZ477" s="131">
        <f t="shared" si="188"/>
        <v>0</v>
      </c>
      <c r="BA477" s="131">
        <f t="shared" si="189"/>
        <v>0</v>
      </c>
      <c r="BB477" s="131">
        <f t="shared" si="190"/>
        <v>0</v>
      </c>
      <c r="BC477" s="132">
        <f t="shared" si="191"/>
        <v>0</v>
      </c>
    </row>
    <row r="478" spans="1:55" x14ac:dyDescent="0.25">
      <c r="A478" s="138" t="s">
        <v>982</v>
      </c>
      <c r="B478" s="131" t="s">
        <v>2047</v>
      </c>
      <c r="C478" s="131" t="s">
        <v>988</v>
      </c>
      <c r="D478" s="131" t="s">
        <v>174</v>
      </c>
      <c r="E478" s="132" t="s">
        <v>1314</v>
      </c>
      <c r="F478" s="130">
        <v>1</v>
      </c>
      <c r="G478" s="131">
        <v>0</v>
      </c>
      <c r="H478" s="131">
        <v>0.8</v>
      </c>
      <c r="I478" s="132">
        <v>146</v>
      </c>
      <c r="J478" s="149"/>
      <c r="K478" s="133">
        <v>0</v>
      </c>
      <c r="L478" s="131">
        <v>0</v>
      </c>
      <c r="M478" s="131">
        <v>0</v>
      </c>
      <c r="N478" s="132">
        <v>0</v>
      </c>
      <c r="O478" s="149"/>
      <c r="P478" s="133">
        <v>0</v>
      </c>
      <c r="Q478" s="131">
        <v>0</v>
      </c>
      <c r="R478" s="131">
        <v>0</v>
      </c>
      <c r="S478" s="132">
        <v>0</v>
      </c>
      <c r="T478" s="149"/>
      <c r="U478" s="133">
        <v>0</v>
      </c>
      <c r="V478" s="131">
        <v>0</v>
      </c>
      <c r="W478" s="131">
        <v>0</v>
      </c>
      <c r="X478" s="132">
        <v>0</v>
      </c>
      <c r="Y478" s="149"/>
      <c r="Z478" s="133">
        <v>0</v>
      </c>
      <c r="AA478" s="131">
        <v>0</v>
      </c>
      <c r="AB478" s="131">
        <v>0</v>
      </c>
      <c r="AC478" s="132">
        <v>0</v>
      </c>
      <c r="AD478" s="149"/>
      <c r="AE478" s="153">
        <f t="shared" si="168"/>
        <v>1</v>
      </c>
      <c r="AF478" s="134">
        <f t="shared" si="169"/>
        <v>0</v>
      </c>
      <c r="AG478" s="135">
        <f t="shared" si="170"/>
        <v>0.8</v>
      </c>
      <c r="AH478" s="167">
        <f t="shared" si="171"/>
        <v>146</v>
      </c>
      <c r="AI478" s="149"/>
      <c r="AJ478" s="133">
        <f t="shared" si="172"/>
        <v>146</v>
      </c>
      <c r="AK478" s="131">
        <f t="shared" si="173"/>
        <v>0</v>
      </c>
      <c r="AL478" s="131">
        <f t="shared" si="174"/>
        <v>0</v>
      </c>
      <c r="AM478" s="131">
        <f t="shared" si="175"/>
        <v>0</v>
      </c>
      <c r="AN478" s="136">
        <f t="shared" si="176"/>
        <v>0</v>
      </c>
      <c r="AO478" s="133">
        <f t="shared" si="177"/>
        <v>1</v>
      </c>
      <c r="AP478" s="131">
        <f t="shared" si="178"/>
        <v>0</v>
      </c>
      <c r="AQ478" s="131">
        <f t="shared" si="179"/>
        <v>0</v>
      </c>
      <c r="AR478" s="131">
        <f t="shared" si="180"/>
        <v>0</v>
      </c>
      <c r="AS478" s="136">
        <f t="shared" si="181"/>
        <v>0</v>
      </c>
      <c r="AT478" s="133">
        <f t="shared" si="182"/>
        <v>0</v>
      </c>
      <c r="AU478" s="131">
        <f t="shared" si="183"/>
        <v>0</v>
      </c>
      <c r="AV478" s="131">
        <f t="shared" si="184"/>
        <v>0</v>
      </c>
      <c r="AW478" s="131">
        <f t="shared" si="185"/>
        <v>0</v>
      </c>
      <c r="AX478" s="136">
        <f t="shared" si="186"/>
        <v>0</v>
      </c>
      <c r="AY478" s="133">
        <f t="shared" si="187"/>
        <v>0.8</v>
      </c>
      <c r="AZ478" s="131">
        <f t="shared" si="188"/>
        <v>0</v>
      </c>
      <c r="BA478" s="131">
        <f t="shared" si="189"/>
        <v>0</v>
      </c>
      <c r="BB478" s="131">
        <f t="shared" si="190"/>
        <v>0</v>
      </c>
      <c r="BC478" s="132">
        <f t="shared" si="191"/>
        <v>0</v>
      </c>
    </row>
    <row r="479" spans="1:55" x14ac:dyDescent="0.25">
      <c r="A479" s="138" t="s">
        <v>983</v>
      </c>
      <c r="B479" s="131" t="s">
        <v>47</v>
      </c>
      <c r="C479" s="131" t="s">
        <v>2084</v>
      </c>
      <c r="D479" s="131" t="s">
        <v>151</v>
      </c>
      <c r="E479" s="132" t="s">
        <v>1314</v>
      </c>
      <c r="F479" s="130">
        <v>0</v>
      </c>
      <c r="G479" s="131">
        <v>0</v>
      </c>
      <c r="H479" s="131">
        <v>0</v>
      </c>
      <c r="I479" s="132">
        <v>0</v>
      </c>
      <c r="J479" s="149"/>
      <c r="K479" s="133">
        <v>0</v>
      </c>
      <c r="L479" s="131">
        <v>0</v>
      </c>
      <c r="M479" s="131">
        <v>0</v>
      </c>
      <c r="N479" s="132">
        <v>0</v>
      </c>
      <c r="O479" s="149"/>
      <c r="P479" s="133">
        <v>0</v>
      </c>
      <c r="Q479" s="131">
        <v>0</v>
      </c>
      <c r="R479" s="131">
        <v>0</v>
      </c>
      <c r="S479" s="132">
        <v>0</v>
      </c>
      <c r="T479" s="149"/>
      <c r="U479" s="133">
        <v>0</v>
      </c>
      <c r="V479" s="131">
        <v>0</v>
      </c>
      <c r="W479" s="131">
        <v>0</v>
      </c>
      <c r="X479" s="132">
        <v>0</v>
      </c>
      <c r="Y479" s="149"/>
      <c r="Z479" s="133">
        <v>0</v>
      </c>
      <c r="AA479" s="131">
        <v>0</v>
      </c>
      <c r="AB479" s="131">
        <v>0</v>
      </c>
      <c r="AC479" s="132">
        <v>0</v>
      </c>
      <c r="AD479" s="149"/>
      <c r="AE479" s="153">
        <f t="shared" si="168"/>
        <v>0</v>
      </c>
      <c r="AF479" s="134">
        <f t="shared" si="169"/>
        <v>0</v>
      </c>
      <c r="AG479" s="135">
        <f t="shared" si="170"/>
        <v>0</v>
      </c>
      <c r="AH479" s="167">
        <f t="shared" si="171"/>
        <v>0</v>
      </c>
      <c r="AI479" s="149"/>
      <c r="AJ479" s="133">
        <f t="shared" si="172"/>
        <v>0</v>
      </c>
      <c r="AK479" s="131">
        <f t="shared" si="173"/>
        <v>0</v>
      </c>
      <c r="AL479" s="131">
        <f t="shared" si="174"/>
        <v>0</v>
      </c>
      <c r="AM479" s="131">
        <f t="shared" si="175"/>
        <v>0</v>
      </c>
      <c r="AN479" s="136">
        <f t="shared" si="176"/>
        <v>0</v>
      </c>
      <c r="AO479" s="133">
        <f t="shared" si="177"/>
        <v>0</v>
      </c>
      <c r="AP479" s="131">
        <f t="shared" si="178"/>
        <v>0</v>
      </c>
      <c r="AQ479" s="131">
        <f t="shared" si="179"/>
        <v>0</v>
      </c>
      <c r="AR479" s="131">
        <f t="shared" si="180"/>
        <v>0</v>
      </c>
      <c r="AS479" s="136">
        <f t="shared" si="181"/>
        <v>0</v>
      </c>
      <c r="AT479" s="133">
        <f t="shared" si="182"/>
        <v>0</v>
      </c>
      <c r="AU479" s="131">
        <f t="shared" si="183"/>
        <v>0</v>
      </c>
      <c r="AV479" s="131">
        <f t="shared" si="184"/>
        <v>0</v>
      </c>
      <c r="AW479" s="131">
        <f t="shared" si="185"/>
        <v>0</v>
      </c>
      <c r="AX479" s="136">
        <f t="shared" si="186"/>
        <v>0</v>
      </c>
      <c r="AY479" s="133">
        <f t="shared" si="187"/>
        <v>0</v>
      </c>
      <c r="AZ479" s="131">
        <f t="shared" si="188"/>
        <v>0</v>
      </c>
      <c r="BA479" s="131">
        <f t="shared" si="189"/>
        <v>0</v>
      </c>
      <c r="BB479" s="131">
        <f t="shared" si="190"/>
        <v>0</v>
      </c>
      <c r="BC479" s="132">
        <f t="shared" si="191"/>
        <v>0</v>
      </c>
    </row>
    <row r="480" spans="1:55" x14ac:dyDescent="0.25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30">
        <v>0</v>
      </c>
      <c r="G480" s="131">
        <v>0</v>
      </c>
      <c r="H480" s="131">
        <v>0</v>
      </c>
      <c r="I480" s="132">
        <v>0</v>
      </c>
      <c r="J480" s="149"/>
      <c r="K480" s="133">
        <v>0</v>
      </c>
      <c r="L480" s="131">
        <v>0</v>
      </c>
      <c r="M480" s="131">
        <v>0</v>
      </c>
      <c r="N480" s="132">
        <v>0</v>
      </c>
      <c r="O480" s="149"/>
      <c r="P480" s="133">
        <v>0</v>
      </c>
      <c r="Q480" s="131">
        <v>0</v>
      </c>
      <c r="R480" s="131">
        <v>0</v>
      </c>
      <c r="S480" s="132">
        <v>0</v>
      </c>
      <c r="T480" s="149"/>
      <c r="U480" s="133">
        <v>0</v>
      </c>
      <c r="V480" s="131">
        <v>0</v>
      </c>
      <c r="W480" s="131">
        <v>0</v>
      </c>
      <c r="X480" s="132">
        <v>0</v>
      </c>
      <c r="Y480" s="149"/>
      <c r="Z480" s="133">
        <v>0</v>
      </c>
      <c r="AA480" s="131">
        <v>0</v>
      </c>
      <c r="AB480" s="131">
        <v>0</v>
      </c>
      <c r="AC480" s="132">
        <v>0</v>
      </c>
      <c r="AD480" s="149"/>
      <c r="AE480" s="153">
        <f t="shared" si="168"/>
        <v>0</v>
      </c>
      <c r="AF480" s="134">
        <f t="shared" si="169"/>
        <v>0</v>
      </c>
      <c r="AG480" s="135">
        <f t="shared" si="170"/>
        <v>0</v>
      </c>
      <c r="AH480" s="167">
        <f t="shared" si="171"/>
        <v>0</v>
      </c>
      <c r="AI480" s="149"/>
      <c r="AJ480" s="133">
        <f t="shared" si="172"/>
        <v>0</v>
      </c>
      <c r="AK480" s="131">
        <f t="shared" si="173"/>
        <v>0</v>
      </c>
      <c r="AL480" s="131">
        <f t="shared" si="174"/>
        <v>0</v>
      </c>
      <c r="AM480" s="131">
        <f t="shared" si="175"/>
        <v>0</v>
      </c>
      <c r="AN480" s="136">
        <f t="shared" si="176"/>
        <v>0</v>
      </c>
      <c r="AO480" s="133">
        <f t="shared" si="177"/>
        <v>0</v>
      </c>
      <c r="AP480" s="131">
        <f t="shared" si="178"/>
        <v>0</v>
      </c>
      <c r="AQ480" s="131">
        <f t="shared" si="179"/>
        <v>0</v>
      </c>
      <c r="AR480" s="131">
        <f t="shared" si="180"/>
        <v>0</v>
      </c>
      <c r="AS480" s="136">
        <f t="shared" si="181"/>
        <v>0</v>
      </c>
      <c r="AT480" s="133">
        <f t="shared" si="182"/>
        <v>0</v>
      </c>
      <c r="AU480" s="131">
        <f t="shared" si="183"/>
        <v>0</v>
      </c>
      <c r="AV480" s="131">
        <f t="shared" si="184"/>
        <v>0</v>
      </c>
      <c r="AW480" s="131">
        <f t="shared" si="185"/>
        <v>0</v>
      </c>
      <c r="AX480" s="136">
        <f t="shared" si="186"/>
        <v>0</v>
      </c>
      <c r="AY480" s="133">
        <f t="shared" si="187"/>
        <v>0</v>
      </c>
      <c r="AZ480" s="131">
        <f t="shared" si="188"/>
        <v>0</v>
      </c>
      <c r="BA480" s="131">
        <f t="shared" si="189"/>
        <v>0</v>
      </c>
      <c r="BB480" s="131">
        <f t="shared" si="190"/>
        <v>0</v>
      </c>
      <c r="BC480" s="132">
        <f t="shared" si="191"/>
        <v>0</v>
      </c>
    </row>
    <row r="481" spans="1:55" x14ac:dyDescent="0.25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30">
        <v>0</v>
      </c>
      <c r="G481" s="131">
        <v>0</v>
      </c>
      <c r="H481" s="131">
        <v>0</v>
      </c>
      <c r="I481" s="132">
        <v>0</v>
      </c>
      <c r="J481" s="149"/>
      <c r="K481" s="133">
        <v>0</v>
      </c>
      <c r="L481" s="131">
        <v>0</v>
      </c>
      <c r="M481" s="131">
        <v>0</v>
      </c>
      <c r="N481" s="132">
        <v>0</v>
      </c>
      <c r="O481" s="149"/>
      <c r="P481" s="133">
        <v>0</v>
      </c>
      <c r="Q481" s="131">
        <v>0</v>
      </c>
      <c r="R481" s="131">
        <v>0</v>
      </c>
      <c r="S481" s="132">
        <v>0</v>
      </c>
      <c r="T481" s="149"/>
      <c r="U481" s="133">
        <v>0</v>
      </c>
      <c r="V481" s="131">
        <v>0</v>
      </c>
      <c r="W481" s="131">
        <v>0</v>
      </c>
      <c r="X481" s="132">
        <v>0</v>
      </c>
      <c r="Y481" s="149"/>
      <c r="Z481" s="133">
        <v>0</v>
      </c>
      <c r="AA481" s="131">
        <v>0</v>
      </c>
      <c r="AB481" s="131">
        <v>0</v>
      </c>
      <c r="AC481" s="132">
        <v>0</v>
      </c>
      <c r="AD481" s="149"/>
      <c r="AE481" s="153">
        <f t="shared" si="168"/>
        <v>0</v>
      </c>
      <c r="AF481" s="134">
        <f t="shared" si="169"/>
        <v>0</v>
      </c>
      <c r="AG481" s="135">
        <f t="shared" si="170"/>
        <v>0</v>
      </c>
      <c r="AH481" s="167">
        <f t="shared" si="171"/>
        <v>0</v>
      </c>
      <c r="AI481" s="149"/>
      <c r="AJ481" s="133">
        <f t="shared" si="172"/>
        <v>0</v>
      </c>
      <c r="AK481" s="131">
        <f t="shared" si="173"/>
        <v>0</v>
      </c>
      <c r="AL481" s="131">
        <f t="shared" si="174"/>
        <v>0</v>
      </c>
      <c r="AM481" s="131">
        <f t="shared" si="175"/>
        <v>0</v>
      </c>
      <c r="AN481" s="136">
        <f t="shared" si="176"/>
        <v>0</v>
      </c>
      <c r="AO481" s="133">
        <f t="shared" si="177"/>
        <v>0</v>
      </c>
      <c r="AP481" s="131">
        <f t="shared" si="178"/>
        <v>0</v>
      </c>
      <c r="AQ481" s="131">
        <f t="shared" si="179"/>
        <v>0</v>
      </c>
      <c r="AR481" s="131">
        <f t="shared" si="180"/>
        <v>0</v>
      </c>
      <c r="AS481" s="136">
        <f t="shared" si="181"/>
        <v>0</v>
      </c>
      <c r="AT481" s="133">
        <f t="shared" si="182"/>
        <v>0</v>
      </c>
      <c r="AU481" s="131">
        <f t="shared" si="183"/>
        <v>0</v>
      </c>
      <c r="AV481" s="131">
        <f t="shared" si="184"/>
        <v>0</v>
      </c>
      <c r="AW481" s="131">
        <f t="shared" si="185"/>
        <v>0</v>
      </c>
      <c r="AX481" s="136">
        <f t="shared" si="186"/>
        <v>0</v>
      </c>
      <c r="AY481" s="133">
        <f t="shared" si="187"/>
        <v>0</v>
      </c>
      <c r="AZ481" s="131">
        <f t="shared" si="188"/>
        <v>0</v>
      </c>
      <c r="BA481" s="131">
        <f t="shared" si="189"/>
        <v>0</v>
      </c>
      <c r="BB481" s="131">
        <f t="shared" si="190"/>
        <v>0</v>
      </c>
      <c r="BC481" s="132">
        <f t="shared" si="191"/>
        <v>0</v>
      </c>
    </row>
    <row r="482" spans="1:55" x14ac:dyDescent="0.25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30">
        <v>0</v>
      </c>
      <c r="G482" s="131">
        <v>0</v>
      </c>
      <c r="H482" s="131">
        <v>0</v>
      </c>
      <c r="I482" s="132">
        <v>0</v>
      </c>
      <c r="J482" s="149"/>
      <c r="K482" s="133">
        <v>0</v>
      </c>
      <c r="L482" s="131">
        <v>0</v>
      </c>
      <c r="M482" s="131">
        <v>0</v>
      </c>
      <c r="N482" s="132">
        <v>0</v>
      </c>
      <c r="O482" s="149"/>
      <c r="P482" s="133">
        <v>0</v>
      </c>
      <c r="Q482" s="131">
        <v>0</v>
      </c>
      <c r="R482" s="131">
        <v>0</v>
      </c>
      <c r="S482" s="132">
        <v>0</v>
      </c>
      <c r="T482" s="149"/>
      <c r="U482" s="133">
        <v>0</v>
      </c>
      <c r="V482" s="131">
        <v>0</v>
      </c>
      <c r="W482" s="131">
        <v>0</v>
      </c>
      <c r="X482" s="132">
        <v>0</v>
      </c>
      <c r="Y482" s="149"/>
      <c r="Z482" s="133">
        <v>0</v>
      </c>
      <c r="AA482" s="131">
        <v>0</v>
      </c>
      <c r="AB482" s="131">
        <v>0</v>
      </c>
      <c r="AC482" s="132">
        <v>0</v>
      </c>
      <c r="AD482" s="149"/>
      <c r="AE482" s="153">
        <f t="shared" si="168"/>
        <v>0</v>
      </c>
      <c r="AF482" s="134">
        <f t="shared" si="169"/>
        <v>0</v>
      </c>
      <c r="AG482" s="135">
        <f t="shared" si="170"/>
        <v>0</v>
      </c>
      <c r="AH482" s="167">
        <f t="shared" si="171"/>
        <v>0</v>
      </c>
      <c r="AI482" s="149"/>
      <c r="AJ482" s="133">
        <f t="shared" si="172"/>
        <v>0</v>
      </c>
      <c r="AK482" s="131">
        <f t="shared" si="173"/>
        <v>0</v>
      </c>
      <c r="AL482" s="131">
        <f t="shared" si="174"/>
        <v>0</v>
      </c>
      <c r="AM482" s="131">
        <f t="shared" si="175"/>
        <v>0</v>
      </c>
      <c r="AN482" s="136">
        <f t="shared" si="176"/>
        <v>0</v>
      </c>
      <c r="AO482" s="133">
        <f t="shared" si="177"/>
        <v>0</v>
      </c>
      <c r="AP482" s="131">
        <f t="shared" si="178"/>
        <v>0</v>
      </c>
      <c r="AQ482" s="131">
        <f t="shared" si="179"/>
        <v>0</v>
      </c>
      <c r="AR482" s="131">
        <f t="shared" si="180"/>
        <v>0</v>
      </c>
      <c r="AS482" s="136">
        <f t="shared" si="181"/>
        <v>0</v>
      </c>
      <c r="AT482" s="133">
        <f t="shared" si="182"/>
        <v>0</v>
      </c>
      <c r="AU482" s="131">
        <f t="shared" si="183"/>
        <v>0</v>
      </c>
      <c r="AV482" s="131">
        <f t="shared" si="184"/>
        <v>0</v>
      </c>
      <c r="AW482" s="131">
        <f t="shared" si="185"/>
        <v>0</v>
      </c>
      <c r="AX482" s="136">
        <f t="shared" si="186"/>
        <v>0</v>
      </c>
      <c r="AY482" s="133">
        <f t="shared" si="187"/>
        <v>0</v>
      </c>
      <c r="AZ482" s="131">
        <f t="shared" si="188"/>
        <v>0</v>
      </c>
      <c r="BA482" s="131">
        <f t="shared" si="189"/>
        <v>0</v>
      </c>
      <c r="BB482" s="131">
        <f t="shared" si="190"/>
        <v>0</v>
      </c>
      <c r="BC482" s="132">
        <f t="shared" si="191"/>
        <v>0</v>
      </c>
    </row>
    <row r="483" spans="1:55" x14ac:dyDescent="0.25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30">
        <v>0</v>
      </c>
      <c r="G483" s="131">
        <v>0</v>
      </c>
      <c r="H483" s="131">
        <v>0</v>
      </c>
      <c r="I483" s="132">
        <v>0</v>
      </c>
      <c r="J483" s="149"/>
      <c r="K483" s="133">
        <v>0</v>
      </c>
      <c r="L483" s="131">
        <v>0</v>
      </c>
      <c r="M483" s="131">
        <v>0</v>
      </c>
      <c r="N483" s="132">
        <v>0</v>
      </c>
      <c r="O483" s="149"/>
      <c r="P483" s="133">
        <v>0</v>
      </c>
      <c r="Q483" s="131">
        <v>0</v>
      </c>
      <c r="R483" s="131">
        <v>0</v>
      </c>
      <c r="S483" s="132">
        <v>0</v>
      </c>
      <c r="T483" s="149"/>
      <c r="U483" s="133">
        <v>0</v>
      </c>
      <c r="V483" s="131">
        <v>0</v>
      </c>
      <c r="W483" s="131">
        <v>0</v>
      </c>
      <c r="X483" s="132">
        <v>0</v>
      </c>
      <c r="Y483" s="149"/>
      <c r="Z483" s="133">
        <v>0</v>
      </c>
      <c r="AA483" s="131">
        <v>0</v>
      </c>
      <c r="AB483" s="131">
        <v>0</v>
      </c>
      <c r="AC483" s="132">
        <v>0</v>
      </c>
      <c r="AD483" s="149"/>
      <c r="AE483" s="153">
        <f t="shared" si="168"/>
        <v>0</v>
      </c>
      <c r="AF483" s="134">
        <f t="shared" si="169"/>
        <v>0</v>
      </c>
      <c r="AG483" s="135">
        <f t="shared" si="170"/>
        <v>0</v>
      </c>
      <c r="AH483" s="167">
        <f t="shared" si="171"/>
        <v>0</v>
      </c>
      <c r="AI483" s="149"/>
      <c r="AJ483" s="133">
        <f t="shared" si="172"/>
        <v>0</v>
      </c>
      <c r="AK483" s="131">
        <f t="shared" si="173"/>
        <v>0</v>
      </c>
      <c r="AL483" s="131">
        <f t="shared" si="174"/>
        <v>0</v>
      </c>
      <c r="AM483" s="131">
        <f t="shared" si="175"/>
        <v>0</v>
      </c>
      <c r="AN483" s="136">
        <f t="shared" si="176"/>
        <v>0</v>
      </c>
      <c r="AO483" s="133">
        <f t="shared" si="177"/>
        <v>0</v>
      </c>
      <c r="AP483" s="131">
        <f t="shared" si="178"/>
        <v>0</v>
      </c>
      <c r="AQ483" s="131">
        <f t="shared" si="179"/>
        <v>0</v>
      </c>
      <c r="AR483" s="131">
        <f t="shared" si="180"/>
        <v>0</v>
      </c>
      <c r="AS483" s="136">
        <f t="shared" si="181"/>
        <v>0</v>
      </c>
      <c r="AT483" s="133">
        <f t="shared" si="182"/>
        <v>0</v>
      </c>
      <c r="AU483" s="131">
        <f t="shared" si="183"/>
        <v>0</v>
      </c>
      <c r="AV483" s="131">
        <f t="shared" si="184"/>
        <v>0</v>
      </c>
      <c r="AW483" s="131">
        <f t="shared" si="185"/>
        <v>0</v>
      </c>
      <c r="AX483" s="136">
        <f t="shared" si="186"/>
        <v>0</v>
      </c>
      <c r="AY483" s="133">
        <f t="shared" si="187"/>
        <v>0</v>
      </c>
      <c r="AZ483" s="131">
        <f t="shared" si="188"/>
        <v>0</v>
      </c>
      <c r="BA483" s="131">
        <f t="shared" si="189"/>
        <v>0</v>
      </c>
      <c r="BB483" s="131">
        <f t="shared" si="190"/>
        <v>0</v>
      </c>
      <c r="BC483" s="132">
        <f t="shared" si="191"/>
        <v>0</v>
      </c>
    </row>
    <row r="484" spans="1:55" x14ac:dyDescent="0.25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30">
        <v>0</v>
      </c>
      <c r="G484" s="131">
        <v>0</v>
      </c>
      <c r="H484" s="131">
        <v>0</v>
      </c>
      <c r="I484" s="132">
        <v>0</v>
      </c>
      <c r="J484" s="149"/>
      <c r="K484" s="133">
        <v>0</v>
      </c>
      <c r="L484" s="131">
        <v>0</v>
      </c>
      <c r="M484" s="131">
        <v>0</v>
      </c>
      <c r="N484" s="132">
        <v>0</v>
      </c>
      <c r="O484" s="149"/>
      <c r="P484" s="133">
        <v>0</v>
      </c>
      <c r="Q484" s="131">
        <v>0</v>
      </c>
      <c r="R484" s="131">
        <v>0</v>
      </c>
      <c r="S484" s="132">
        <v>0</v>
      </c>
      <c r="T484" s="149"/>
      <c r="U484" s="133">
        <v>0</v>
      </c>
      <c r="V484" s="131">
        <v>0</v>
      </c>
      <c r="W484" s="131">
        <v>0</v>
      </c>
      <c r="X484" s="132">
        <v>0</v>
      </c>
      <c r="Y484" s="149"/>
      <c r="Z484" s="133">
        <v>0</v>
      </c>
      <c r="AA484" s="131">
        <v>0</v>
      </c>
      <c r="AB484" s="131">
        <v>0</v>
      </c>
      <c r="AC484" s="132">
        <v>0</v>
      </c>
      <c r="AD484" s="149"/>
      <c r="AE484" s="153">
        <f t="shared" si="168"/>
        <v>0</v>
      </c>
      <c r="AF484" s="134">
        <f t="shared" si="169"/>
        <v>0</v>
      </c>
      <c r="AG484" s="135">
        <f t="shared" si="170"/>
        <v>0</v>
      </c>
      <c r="AH484" s="167">
        <f t="shared" si="171"/>
        <v>0</v>
      </c>
      <c r="AI484" s="149"/>
      <c r="AJ484" s="133">
        <f t="shared" si="172"/>
        <v>0</v>
      </c>
      <c r="AK484" s="131">
        <f t="shared" si="173"/>
        <v>0</v>
      </c>
      <c r="AL484" s="131">
        <f t="shared" si="174"/>
        <v>0</v>
      </c>
      <c r="AM484" s="131">
        <f t="shared" si="175"/>
        <v>0</v>
      </c>
      <c r="AN484" s="136">
        <f t="shared" si="176"/>
        <v>0</v>
      </c>
      <c r="AO484" s="133">
        <f t="shared" si="177"/>
        <v>0</v>
      </c>
      <c r="AP484" s="131">
        <f t="shared" si="178"/>
        <v>0</v>
      </c>
      <c r="AQ484" s="131">
        <f t="shared" si="179"/>
        <v>0</v>
      </c>
      <c r="AR484" s="131">
        <f t="shared" si="180"/>
        <v>0</v>
      </c>
      <c r="AS484" s="136">
        <f t="shared" si="181"/>
        <v>0</v>
      </c>
      <c r="AT484" s="133">
        <f t="shared" si="182"/>
        <v>0</v>
      </c>
      <c r="AU484" s="131">
        <f t="shared" si="183"/>
        <v>0</v>
      </c>
      <c r="AV484" s="131">
        <f t="shared" si="184"/>
        <v>0</v>
      </c>
      <c r="AW484" s="131">
        <f t="shared" si="185"/>
        <v>0</v>
      </c>
      <c r="AX484" s="136">
        <f t="shared" si="186"/>
        <v>0</v>
      </c>
      <c r="AY484" s="133">
        <f t="shared" si="187"/>
        <v>0</v>
      </c>
      <c r="AZ484" s="131">
        <f t="shared" si="188"/>
        <v>0</v>
      </c>
      <c r="BA484" s="131">
        <f t="shared" si="189"/>
        <v>0</v>
      </c>
      <c r="BB484" s="131">
        <f t="shared" si="190"/>
        <v>0</v>
      </c>
      <c r="BC484" s="132">
        <f t="shared" si="191"/>
        <v>0</v>
      </c>
    </row>
    <row r="485" spans="1:55" x14ac:dyDescent="0.25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30">
        <v>0</v>
      </c>
      <c r="G485" s="131">
        <v>0</v>
      </c>
      <c r="H485" s="131">
        <v>0</v>
      </c>
      <c r="I485" s="132">
        <v>0</v>
      </c>
      <c r="J485" s="149"/>
      <c r="K485" s="133">
        <v>0</v>
      </c>
      <c r="L485" s="131">
        <v>0</v>
      </c>
      <c r="M485" s="131">
        <v>0</v>
      </c>
      <c r="N485" s="132">
        <v>0</v>
      </c>
      <c r="O485" s="149"/>
      <c r="P485" s="133">
        <v>0</v>
      </c>
      <c r="Q485" s="131">
        <v>0</v>
      </c>
      <c r="R485" s="131">
        <v>0</v>
      </c>
      <c r="S485" s="132">
        <v>0</v>
      </c>
      <c r="T485" s="149"/>
      <c r="U485" s="133">
        <v>0</v>
      </c>
      <c r="V485" s="131">
        <v>0</v>
      </c>
      <c r="W485" s="131">
        <v>0</v>
      </c>
      <c r="X485" s="132">
        <v>0</v>
      </c>
      <c r="Y485" s="149"/>
      <c r="Z485" s="133">
        <v>0</v>
      </c>
      <c r="AA485" s="131">
        <v>0</v>
      </c>
      <c r="AB485" s="131">
        <v>0</v>
      </c>
      <c r="AC485" s="132">
        <v>0</v>
      </c>
      <c r="AD485" s="149"/>
      <c r="AE485" s="153">
        <f t="shared" si="168"/>
        <v>0</v>
      </c>
      <c r="AF485" s="134">
        <f t="shared" si="169"/>
        <v>0</v>
      </c>
      <c r="AG485" s="135">
        <f t="shared" si="170"/>
        <v>0</v>
      </c>
      <c r="AH485" s="167">
        <f t="shared" si="171"/>
        <v>0</v>
      </c>
      <c r="AI485" s="149"/>
      <c r="AJ485" s="133">
        <f t="shared" si="172"/>
        <v>0</v>
      </c>
      <c r="AK485" s="131">
        <f t="shared" si="173"/>
        <v>0</v>
      </c>
      <c r="AL485" s="131">
        <f t="shared" si="174"/>
        <v>0</v>
      </c>
      <c r="AM485" s="131">
        <f t="shared" si="175"/>
        <v>0</v>
      </c>
      <c r="AN485" s="136">
        <f t="shared" si="176"/>
        <v>0</v>
      </c>
      <c r="AO485" s="133">
        <f t="shared" si="177"/>
        <v>0</v>
      </c>
      <c r="AP485" s="131">
        <f t="shared" si="178"/>
        <v>0</v>
      </c>
      <c r="AQ485" s="131">
        <f t="shared" si="179"/>
        <v>0</v>
      </c>
      <c r="AR485" s="131">
        <f t="shared" si="180"/>
        <v>0</v>
      </c>
      <c r="AS485" s="136">
        <f t="shared" si="181"/>
        <v>0</v>
      </c>
      <c r="AT485" s="133">
        <f t="shared" si="182"/>
        <v>0</v>
      </c>
      <c r="AU485" s="131">
        <f t="shared" si="183"/>
        <v>0</v>
      </c>
      <c r="AV485" s="131">
        <f t="shared" si="184"/>
        <v>0</v>
      </c>
      <c r="AW485" s="131">
        <f t="shared" si="185"/>
        <v>0</v>
      </c>
      <c r="AX485" s="136">
        <f t="shared" si="186"/>
        <v>0</v>
      </c>
      <c r="AY485" s="133">
        <f t="shared" si="187"/>
        <v>0</v>
      </c>
      <c r="AZ485" s="131">
        <f t="shared" si="188"/>
        <v>0</v>
      </c>
      <c r="BA485" s="131">
        <f t="shared" si="189"/>
        <v>0</v>
      </c>
      <c r="BB485" s="131">
        <f t="shared" si="190"/>
        <v>0</v>
      </c>
      <c r="BC485" s="132">
        <f t="shared" si="191"/>
        <v>0</v>
      </c>
    </row>
    <row r="486" spans="1:55" x14ac:dyDescent="0.25">
      <c r="A486" s="138" t="s">
        <v>995</v>
      </c>
      <c r="B486" s="131" t="s">
        <v>44</v>
      </c>
      <c r="C486" s="131" t="s">
        <v>2129</v>
      </c>
      <c r="D486" s="131" t="s">
        <v>138</v>
      </c>
      <c r="E486" s="132" t="s">
        <v>1311</v>
      </c>
      <c r="F486" s="130">
        <v>0</v>
      </c>
      <c r="G486" s="131">
        <v>0</v>
      </c>
      <c r="H486" s="131">
        <v>0</v>
      </c>
      <c r="I486" s="132">
        <v>0</v>
      </c>
      <c r="J486" s="149"/>
      <c r="K486" s="133">
        <v>0</v>
      </c>
      <c r="L486" s="131">
        <v>0</v>
      </c>
      <c r="M486" s="131">
        <v>0</v>
      </c>
      <c r="N486" s="132">
        <v>0</v>
      </c>
      <c r="O486" s="149"/>
      <c r="P486" s="133">
        <v>0</v>
      </c>
      <c r="Q486" s="131">
        <v>0</v>
      </c>
      <c r="R486" s="131">
        <v>0</v>
      </c>
      <c r="S486" s="132">
        <v>0</v>
      </c>
      <c r="T486" s="149"/>
      <c r="U486" s="133">
        <v>0</v>
      </c>
      <c r="V486" s="131">
        <v>0</v>
      </c>
      <c r="W486" s="131">
        <v>0</v>
      </c>
      <c r="X486" s="132">
        <v>0</v>
      </c>
      <c r="Y486" s="149"/>
      <c r="Z486" s="133">
        <v>0</v>
      </c>
      <c r="AA486" s="131">
        <v>0</v>
      </c>
      <c r="AB486" s="131">
        <v>0</v>
      </c>
      <c r="AC486" s="132">
        <v>0</v>
      </c>
      <c r="AD486" s="149"/>
      <c r="AE486" s="153">
        <f t="shared" si="168"/>
        <v>0</v>
      </c>
      <c r="AF486" s="134">
        <f t="shared" si="169"/>
        <v>0</v>
      </c>
      <c r="AG486" s="135">
        <f t="shared" si="170"/>
        <v>0</v>
      </c>
      <c r="AH486" s="167">
        <f t="shared" si="171"/>
        <v>0</v>
      </c>
      <c r="AI486" s="149"/>
      <c r="AJ486" s="133">
        <f t="shared" si="172"/>
        <v>0</v>
      </c>
      <c r="AK486" s="131">
        <f t="shared" si="173"/>
        <v>0</v>
      </c>
      <c r="AL486" s="131">
        <f t="shared" si="174"/>
        <v>0</v>
      </c>
      <c r="AM486" s="131">
        <f t="shared" si="175"/>
        <v>0</v>
      </c>
      <c r="AN486" s="136">
        <f t="shared" si="176"/>
        <v>0</v>
      </c>
      <c r="AO486" s="133">
        <f t="shared" si="177"/>
        <v>0</v>
      </c>
      <c r="AP486" s="131">
        <f t="shared" si="178"/>
        <v>0</v>
      </c>
      <c r="AQ486" s="131">
        <f t="shared" si="179"/>
        <v>0</v>
      </c>
      <c r="AR486" s="131">
        <f t="shared" si="180"/>
        <v>0</v>
      </c>
      <c r="AS486" s="136">
        <f t="shared" si="181"/>
        <v>0</v>
      </c>
      <c r="AT486" s="133">
        <f t="shared" si="182"/>
        <v>0</v>
      </c>
      <c r="AU486" s="131">
        <f t="shared" si="183"/>
        <v>0</v>
      </c>
      <c r="AV486" s="131">
        <f t="shared" si="184"/>
        <v>0</v>
      </c>
      <c r="AW486" s="131">
        <f t="shared" si="185"/>
        <v>0</v>
      </c>
      <c r="AX486" s="136">
        <f t="shared" si="186"/>
        <v>0</v>
      </c>
      <c r="AY486" s="133">
        <f t="shared" si="187"/>
        <v>0</v>
      </c>
      <c r="AZ486" s="131">
        <f t="shared" si="188"/>
        <v>0</v>
      </c>
      <c r="BA486" s="131">
        <f t="shared" si="189"/>
        <v>0</v>
      </c>
      <c r="BB486" s="131">
        <f t="shared" si="190"/>
        <v>0</v>
      </c>
      <c r="BC486" s="132">
        <f t="shared" si="191"/>
        <v>0</v>
      </c>
    </row>
    <row r="487" spans="1:55" x14ac:dyDescent="0.25">
      <c r="A487" s="138" t="s">
        <v>996</v>
      </c>
      <c r="B487" s="131" t="s">
        <v>47</v>
      </c>
      <c r="C487" s="131" t="s">
        <v>104</v>
      </c>
      <c r="D487" s="131" t="s">
        <v>1993</v>
      </c>
      <c r="E487" s="132" t="s">
        <v>1314</v>
      </c>
      <c r="F487" s="130">
        <v>0</v>
      </c>
      <c r="G487" s="131">
        <v>0</v>
      </c>
      <c r="H487" s="131">
        <v>0</v>
      </c>
      <c r="I487" s="132">
        <v>0</v>
      </c>
      <c r="J487" s="149"/>
      <c r="K487" s="133">
        <v>0</v>
      </c>
      <c r="L487" s="131">
        <v>0</v>
      </c>
      <c r="M487" s="131">
        <v>0</v>
      </c>
      <c r="N487" s="132">
        <v>20</v>
      </c>
      <c r="O487" s="149"/>
      <c r="P487" s="133">
        <v>1</v>
      </c>
      <c r="Q487" s="131">
        <v>0</v>
      </c>
      <c r="R487" s="131">
        <v>0.9</v>
      </c>
      <c r="S487" s="132">
        <v>248</v>
      </c>
      <c r="T487" s="149"/>
      <c r="U487" s="133">
        <v>1</v>
      </c>
      <c r="V487" s="131">
        <v>0</v>
      </c>
      <c r="W487" s="131">
        <v>1.4</v>
      </c>
      <c r="X487" s="132">
        <v>246</v>
      </c>
      <c r="Y487" s="149"/>
      <c r="Z487" s="133">
        <v>0</v>
      </c>
      <c r="AA487" s="131">
        <v>1</v>
      </c>
      <c r="AB487" s="131">
        <v>1.9</v>
      </c>
      <c r="AC487" s="132">
        <v>125</v>
      </c>
      <c r="AD487" s="149"/>
      <c r="AE487" s="153">
        <f t="shared" si="168"/>
        <v>3</v>
      </c>
      <c r="AF487" s="134">
        <f t="shared" si="169"/>
        <v>1</v>
      </c>
      <c r="AG487" s="135">
        <f t="shared" si="170"/>
        <v>4.2</v>
      </c>
      <c r="AH487" s="167">
        <f t="shared" si="171"/>
        <v>639</v>
      </c>
      <c r="AI487" s="149"/>
      <c r="AJ487" s="133">
        <f t="shared" si="172"/>
        <v>0</v>
      </c>
      <c r="AK487" s="131">
        <f t="shared" si="173"/>
        <v>20</v>
      </c>
      <c r="AL487" s="131">
        <f t="shared" si="174"/>
        <v>248</v>
      </c>
      <c r="AM487" s="131">
        <f t="shared" si="175"/>
        <v>246</v>
      </c>
      <c r="AN487" s="136">
        <f t="shared" si="176"/>
        <v>125</v>
      </c>
      <c r="AO487" s="133">
        <f t="shared" si="177"/>
        <v>0</v>
      </c>
      <c r="AP487" s="131">
        <f t="shared" si="178"/>
        <v>0</v>
      </c>
      <c r="AQ487" s="131">
        <f t="shared" si="179"/>
        <v>1</v>
      </c>
      <c r="AR487" s="131">
        <f t="shared" si="180"/>
        <v>1</v>
      </c>
      <c r="AS487" s="136">
        <f t="shared" si="181"/>
        <v>1</v>
      </c>
      <c r="AT487" s="133">
        <f t="shared" si="182"/>
        <v>0</v>
      </c>
      <c r="AU487" s="131">
        <f t="shared" si="183"/>
        <v>0</v>
      </c>
      <c r="AV487" s="131">
        <f t="shared" si="184"/>
        <v>0</v>
      </c>
      <c r="AW487" s="131">
        <f t="shared" si="185"/>
        <v>0</v>
      </c>
      <c r="AX487" s="136">
        <f t="shared" si="186"/>
        <v>1</v>
      </c>
      <c r="AY487" s="133">
        <f t="shared" si="187"/>
        <v>0</v>
      </c>
      <c r="AZ487" s="131">
        <f t="shared" si="188"/>
        <v>0</v>
      </c>
      <c r="BA487" s="131">
        <f t="shared" si="189"/>
        <v>0.9</v>
      </c>
      <c r="BB487" s="131">
        <f t="shared" si="190"/>
        <v>1.4</v>
      </c>
      <c r="BC487" s="132">
        <f t="shared" si="191"/>
        <v>1.9</v>
      </c>
    </row>
    <row r="488" spans="1:55" x14ac:dyDescent="0.25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30">
        <v>0</v>
      </c>
      <c r="G488" s="131">
        <v>0</v>
      </c>
      <c r="H488" s="131">
        <v>0</v>
      </c>
      <c r="I488" s="132">
        <v>0</v>
      </c>
      <c r="J488" s="149"/>
      <c r="K488" s="133">
        <v>0</v>
      </c>
      <c r="L488" s="131">
        <v>0</v>
      </c>
      <c r="M488" s="131">
        <v>0</v>
      </c>
      <c r="N488" s="132">
        <v>0</v>
      </c>
      <c r="O488" s="149"/>
      <c r="P488" s="133">
        <v>0</v>
      </c>
      <c r="Q488" s="131">
        <v>0</v>
      </c>
      <c r="R488" s="131">
        <v>0</v>
      </c>
      <c r="S488" s="132">
        <v>0</v>
      </c>
      <c r="T488" s="149"/>
      <c r="U488" s="133">
        <v>0</v>
      </c>
      <c r="V488" s="131">
        <v>0</v>
      </c>
      <c r="W488" s="131">
        <v>0</v>
      </c>
      <c r="X488" s="132">
        <v>0</v>
      </c>
      <c r="Y488" s="149"/>
      <c r="Z488" s="133">
        <v>0</v>
      </c>
      <c r="AA488" s="131">
        <v>0</v>
      </c>
      <c r="AB488" s="131">
        <v>0</v>
      </c>
      <c r="AC488" s="132">
        <v>0</v>
      </c>
      <c r="AD488" s="149"/>
      <c r="AE488" s="153">
        <f t="shared" si="168"/>
        <v>0</v>
      </c>
      <c r="AF488" s="134">
        <f t="shared" si="169"/>
        <v>0</v>
      </c>
      <c r="AG488" s="135">
        <f t="shared" si="170"/>
        <v>0</v>
      </c>
      <c r="AH488" s="167">
        <f t="shared" si="171"/>
        <v>0</v>
      </c>
      <c r="AI488" s="149"/>
      <c r="AJ488" s="133">
        <f t="shared" si="172"/>
        <v>0</v>
      </c>
      <c r="AK488" s="131">
        <f t="shared" si="173"/>
        <v>0</v>
      </c>
      <c r="AL488" s="131">
        <f t="shared" si="174"/>
        <v>0</v>
      </c>
      <c r="AM488" s="131">
        <f t="shared" si="175"/>
        <v>0</v>
      </c>
      <c r="AN488" s="136">
        <f t="shared" si="176"/>
        <v>0</v>
      </c>
      <c r="AO488" s="133">
        <f t="shared" si="177"/>
        <v>0</v>
      </c>
      <c r="AP488" s="131">
        <f t="shared" si="178"/>
        <v>0</v>
      </c>
      <c r="AQ488" s="131">
        <f t="shared" si="179"/>
        <v>0</v>
      </c>
      <c r="AR488" s="131">
        <f t="shared" si="180"/>
        <v>0</v>
      </c>
      <c r="AS488" s="136">
        <f t="shared" si="181"/>
        <v>0</v>
      </c>
      <c r="AT488" s="133">
        <f t="shared" si="182"/>
        <v>0</v>
      </c>
      <c r="AU488" s="131">
        <f t="shared" si="183"/>
        <v>0</v>
      </c>
      <c r="AV488" s="131">
        <f t="shared" si="184"/>
        <v>0</v>
      </c>
      <c r="AW488" s="131">
        <f t="shared" si="185"/>
        <v>0</v>
      </c>
      <c r="AX488" s="136">
        <f t="shared" si="186"/>
        <v>0</v>
      </c>
      <c r="AY488" s="133">
        <f t="shared" si="187"/>
        <v>0</v>
      </c>
      <c r="AZ488" s="131">
        <f t="shared" si="188"/>
        <v>0</v>
      </c>
      <c r="BA488" s="131">
        <f t="shared" si="189"/>
        <v>0</v>
      </c>
      <c r="BB488" s="131">
        <f t="shared" si="190"/>
        <v>0</v>
      </c>
      <c r="BC488" s="132">
        <f t="shared" si="191"/>
        <v>0</v>
      </c>
    </row>
    <row r="489" spans="1:55" x14ac:dyDescent="0.25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30">
        <v>0</v>
      </c>
      <c r="G489" s="131">
        <v>0</v>
      </c>
      <c r="H489" s="131">
        <v>0</v>
      </c>
      <c r="I489" s="132">
        <v>0</v>
      </c>
      <c r="J489" s="149"/>
      <c r="K489" s="133">
        <v>0</v>
      </c>
      <c r="L489" s="131">
        <v>0</v>
      </c>
      <c r="M489" s="131">
        <v>0</v>
      </c>
      <c r="N489" s="132">
        <v>0</v>
      </c>
      <c r="O489" s="149"/>
      <c r="P489" s="133">
        <v>0</v>
      </c>
      <c r="Q489" s="131">
        <v>0</v>
      </c>
      <c r="R489" s="131">
        <v>0</v>
      </c>
      <c r="S489" s="132">
        <v>0</v>
      </c>
      <c r="T489" s="149"/>
      <c r="U489" s="133">
        <v>0</v>
      </c>
      <c r="V489" s="131">
        <v>0</v>
      </c>
      <c r="W489" s="131">
        <v>0</v>
      </c>
      <c r="X489" s="132">
        <v>0</v>
      </c>
      <c r="Y489" s="149"/>
      <c r="Z489" s="133">
        <v>0</v>
      </c>
      <c r="AA489" s="131">
        <v>0</v>
      </c>
      <c r="AB489" s="131">
        <v>0</v>
      </c>
      <c r="AC489" s="132">
        <v>0</v>
      </c>
      <c r="AD489" s="149"/>
      <c r="AE489" s="153">
        <f t="shared" si="168"/>
        <v>0</v>
      </c>
      <c r="AF489" s="134">
        <f t="shared" si="169"/>
        <v>0</v>
      </c>
      <c r="AG489" s="135">
        <f t="shared" si="170"/>
        <v>0</v>
      </c>
      <c r="AH489" s="167">
        <f t="shared" si="171"/>
        <v>0</v>
      </c>
      <c r="AI489" s="149"/>
      <c r="AJ489" s="133">
        <f t="shared" si="172"/>
        <v>0</v>
      </c>
      <c r="AK489" s="131">
        <f t="shared" si="173"/>
        <v>0</v>
      </c>
      <c r="AL489" s="131">
        <f t="shared" si="174"/>
        <v>0</v>
      </c>
      <c r="AM489" s="131">
        <f t="shared" si="175"/>
        <v>0</v>
      </c>
      <c r="AN489" s="136">
        <f t="shared" si="176"/>
        <v>0</v>
      </c>
      <c r="AO489" s="133">
        <f t="shared" si="177"/>
        <v>0</v>
      </c>
      <c r="AP489" s="131">
        <f t="shared" si="178"/>
        <v>0</v>
      </c>
      <c r="AQ489" s="131">
        <f t="shared" si="179"/>
        <v>0</v>
      </c>
      <c r="AR489" s="131">
        <f t="shared" si="180"/>
        <v>0</v>
      </c>
      <c r="AS489" s="136">
        <f t="shared" si="181"/>
        <v>0</v>
      </c>
      <c r="AT489" s="133">
        <f t="shared" si="182"/>
        <v>0</v>
      </c>
      <c r="AU489" s="131">
        <f t="shared" si="183"/>
        <v>0</v>
      </c>
      <c r="AV489" s="131">
        <f t="shared" si="184"/>
        <v>0</v>
      </c>
      <c r="AW489" s="131">
        <f t="shared" si="185"/>
        <v>0</v>
      </c>
      <c r="AX489" s="136">
        <f t="shared" si="186"/>
        <v>0</v>
      </c>
      <c r="AY489" s="133">
        <f t="shared" si="187"/>
        <v>0</v>
      </c>
      <c r="AZ489" s="131">
        <f t="shared" si="188"/>
        <v>0</v>
      </c>
      <c r="BA489" s="131">
        <f t="shared" si="189"/>
        <v>0</v>
      </c>
      <c r="BB489" s="131">
        <f t="shared" si="190"/>
        <v>0</v>
      </c>
      <c r="BC489" s="132">
        <f t="shared" si="191"/>
        <v>0</v>
      </c>
    </row>
    <row r="490" spans="1:55" x14ac:dyDescent="0.25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30">
        <v>0</v>
      </c>
      <c r="G490" s="131">
        <v>0</v>
      </c>
      <c r="H490" s="131">
        <v>0</v>
      </c>
      <c r="I490" s="132">
        <v>0</v>
      </c>
      <c r="J490" s="149"/>
      <c r="K490" s="133">
        <v>0</v>
      </c>
      <c r="L490" s="131">
        <v>0</v>
      </c>
      <c r="M490" s="131">
        <v>0</v>
      </c>
      <c r="N490" s="132">
        <v>0</v>
      </c>
      <c r="O490" s="149"/>
      <c r="P490" s="133">
        <v>0</v>
      </c>
      <c r="Q490" s="131">
        <v>0</v>
      </c>
      <c r="R490" s="131">
        <v>0</v>
      </c>
      <c r="S490" s="132">
        <v>0</v>
      </c>
      <c r="T490" s="149"/>
      <c r="U490" s="133">
        <v>0</v>
      </c>
      <c r="V490" s="131">
        <v>0</v>
      </c>
      <c r="W490" s="131">
        <v>0</v>
      </c>
      <c r="X490" s="132">
        <v>0</v>
      </c>
      <c r="Y490" s="149"/>
      <c r="Z490" s="133">
        <v>0</v>
      </c>
      <c r="AA490" s="131">
        <v>0</v>
      </c>
      <c r="AB490" s="131">
        <v>0</v>
      </c>
      <c r="AC490" s="132">
        <v>0</v>
      </c>
      <c r="AD490" s="149"/>
      <c r="AE490" s="153">
        <f t="shared" si="168"/>
        <v>0</v>
      </c>
      <c r="AF490" s="134">
        <f t="shared" si="169"/>
        <v>0</v>
      </c>
      <c r="AG490" s="135">
        <f t="shared" si="170"/>
        <v>0</v>
      </c>
      <c r="AH490" s="167">
        <f t="shared" si="171"/>
        <v>0</v>
      </c>
      <c r="AI490" s="149"/>
      <c r="AJ490" s="133">
        <f t="shared" si="172"/>
        <v>0</v>
      </c>
      <c r="AK490" s="131">
        <f t="shared" si="173"/>
        <v>0</v>
      </c>
      <c r="AL490" s="131">
        <f t="shared" si="174"/>
        <v>0</v>
      </c>
      <c r="AM490" s="131">
        <f t="shared" si="175"/>
        <v>0</v>
      </c>
      <c r="AN490" s="136">
        <f t="shared" si="176"/>
        <v>0</v>
      </c>
      <c r="AO490" s="133">
        <f t="shared" si="177"/>
        <v>0</v>
      </c>
      <c r="AP490" s="131">
        <f t="shared" si="178"/>
        <v>0</v>
      </c>
      <c r="AQ490" s="131">
        <f t="shared" si="179"/>
        <v>0</v>
      </c>
      <c r="AR490" s="131">
        <f t="shared" si="180"/>
        <v>0</v>
      </c>
      <c r="AS490" s="136">
        <f t="shared" si="181"/>
        <v>0</v>
      </c>
      <c r="AT490" s="133">
        <f t="shared" si="182"/>
        <v>0</v>
      </c>
      <c r="AU490" s="131">
        <f t="shared" si="183"/>
        <v>0</v>
      </c>
      <c r="AV490" s="131">
        <f t="shared" si="184"/>
        <v>0</v>
      </c>
      <c r="AW490" s="131">
        <f t="shared" si="185"/>
        <v>0</v>
      </c>
      <c r="AX490" s="136">
        <f t="shared" si="186"/>
        <v>0</v>
      </c>
      <c r="AY490" s="133">
        <f t="shared" si="187"/>
        <v>0</v>
      </c>
      <c r="AZ490" s="131">
        <f t="shared" si="188"/>
        <v>0</v>
      </c>
      <c r="BA490" s="131">
        <f t="shared" si="189"/>
        <v>0</v>
      </c>
      <c r="BB490" s="131">
        <f t="shared" si="190"/>
        <v>0</v>
      </c>
      <c r="BC490" s="132">
        <f t="shared" si="191"/>
        <v>0</v>
      </c>
    </row>
    <row r="491" spans="1:55" x14ac:dyDescent="0.25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30">
        <v>0</v>
      </c>
      <c r="G491" s="131">
        <v>0</v>
      </c>
      <c r="H491" s="131">
        <v>0</v>
      </c>
      <c r="I491" s="132">
        <v>0</v>
      </c>
      <c r="J491" s="149"/>
      <c r="K491" s="133">
        <v>0</v>
      </c>
      <c r="L491" s="131">
        <v>0</v>
      </c>
      <c r="M491" s="131">
        <v>0</v>
      </c>
      <c r="N491" s="132">
        <v>0</v>
      </c>
      <c r="O491" s="149"/>
      <c r="P491" s="133">
        <v>0</v>
      </c>
      <c r="Q491" s="131">
        <v>0</v>
      </c>
      <c r="R491" s="131">
        <v>0</v>
      </c>
      <c r="S491" s="132">
        <v>0</v>
      </c>
      <c r="T491" s="149"/>
      <c r="U491" s="133">
        <v>0</v>
      </c>
      <c r="V491" s="131">
        <v>0</v>
      </c>
      <c r="W491" s="131">
        <v>0</v>
      </c>
      <c r="X491" s="132">
        <v>0</v>
      </c>
      <c r="Y491" s="149"/>
      <c r="Z491" s="133">
        <v>0</v>
      </c>
      <c r="AA491" s="131">
        <v>0</v>
      </c>
      <c r="AB491" s="131">
        <v>0</v>
      </c>
      <c r="AC491" s="132">
        <v>0</v>
      </c>
      <c r="AD491" s="149"/>
      <c r="AE491" s="153">
        <f t="shared" si="168"/>
        <v>0</v>
      </c>
      <c r="AF491" s="134">
        <f t="shared" si="169"/>
        <v>0</v>
      </c>
      <c r="AG491" s="135">
        <f t="shared" si="170"/>
        <v>0</v>
      </c>
      <c r="AH491" s="167">
        <f t="shared" si="171"/>
        <v>0</v>
      </c>
      <c r="AI491" s="149"/>
      <c r="AJ491" s="133">
        <f t="shared" si="172"/>
        <v>0</v>
      </c>
      <c r="AK491" s="131">
        <f t="shared" si="173"/>
        <v>0</v>
      </c>
      <c r="AL491" s="131">
        <f t="shared" si="174"/>
        <v>0</v>
      </c>
      <c r="AM491" s="131">
        <f t="shared" si="175"/>
        <v>0</v>
      </c>
      <c r="AN491" s="136">
        <f t="shared" si="176"/>
        <v>0</v>
      </c>
      <c r="AO491" s="133">
        <f t="shared" si="177"/>
        <v>0</v>
      </c>
      <c r="AP491" s="131">
        <f t="shared" si="178"/>
        <v>0</v>
      </c>
      <c r="AQ491" s="131">
        <f t="shared" si="179"/>
        <v>0</v>
      </c>
      <c r="AR491" s="131">
        <f t="shared" si="180"/>
        <v>0</v>
      </c>
      <c r="AS491" s="136">
        <f t="shared" si="181"/>
        <v>0</v>
      </c>
      <c r="AT491" s="133">
        <f t="shared" si="182"/>
        <v>0</v>
      </c>
      <c r="AU491" s="131">
        <f t="shared" si="183"/>
        <v>0</v>
      </c>
      <c r="AV491" s="131">
        <f t="shared" si="184"/>
        <v>0</v>
      </c>
      <c r="AW491" s="131">
        <f t="shared" si="185"/>
        <v>0</v>
      </c>
      <c r="AX491" s="136">
        <f t="shared" si="186"/>
        <v>0</v>
      </c>
      <c r="AY491" s="133">
        <f t="shared" si="187"/>
        <v>0</v>
      </c>
      <c r="AZ491" s="131">
        <f t="shared" si="188"/>
        <v>0</v>
      </c>
      <c r="BA491" s="131">
        <f t="shared" si="189"/>
        <v>0</v>
      </c>
      <c r="BB491" s="131">
        <f t="shared" si="190"/>
        <v>0</v>
      </c>
      <c r="BC491" s="132">
        <f t="shared" si="191"/>
        <v>0</v>
      </c>
    </row>
    <row r="492" spans="1:55" x14ac:dyDescent="0.25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1954</v>
      </c>
      <c r="F492" s="130">
        <v>1</v>
      </c>
      <c r="G492" s="131">
        <v>0</v>
      </c>
      <c r="H492" s="131">
        <v>0.5</v>
      </c>
      <c r="I492" s="132">
        <v>138</v>
      </c>
      <c r="J492" s="149"/>
      <c r="K492" s="133">
        <v>0</v>
      </c>
      <c r="L492" s="131">
        <v>0</v>
      </c>
      <c r="M492" s="131">
        <v>0</v>
      </c>
      <c r="N492" s="132">
        <v>0</v>
      </c>
      <c r="O492" s="149"/>
      <c r="P492" s="133">
        <v>0</v>
      </c>
      <c r="Q492" s="131">
        <v>0</v>
      </c>
      <c r="R492" s="131">
        <v>0</v>
      </c>
      <c r="S492" s="132">
        <v>0</v>
      </c>
      <c r="T492" s="149"/>
      <c r="U492" s="133">
        <v>0</v>
      </c>
      <c r="V492" s="131">
        <v>0</v>
      </c>
      <c r="W492" s="131">
        <v>0</v>
      </c>
      <c r="X492" s="132">
        <v>0</v>
      </c>
      <c r="Y492" s="149"/>
      <c r="Z492" s="133">
        <v>0</v>
      </c>
      <c r="AA492" s="131">
        <v>0</v>
      </c>
      <c r="AB492" s="131">
        <v>0</v>
      </c>
      <c r="AC492" s="132">
        <v>0</v>
      </c>
      <c r="AD492" s="149"/>
      <c r="AE492" s="153">
        <f t="shared" si="168"/>
        <v>1</v>
      </c>
      <c r="AF492" s="134">
        <f t="shared" si="169"/>
        <v>0</v>
      </c>
      <c r="AG492" s="135">
        <f t="shared" si="170"/>
        <v>0.5</v>
      </c>
      <c r="AH492" s="167">
        <f t="shared" si="171"/>
        <v>138</v>
      </c>
      <c r="AI492" s="149"/>
      <c r="AJ492" s="133">
        <f t="shared" si="172"/>
        <v>138</v>
      </c>
      <c r="AK492" s="131">
        <f t="shared" si="173"/>
        <v>0</v>
      </c>
      <c r="AL492" s="131">
        <f t="shared" si="174"/>
        <v>0</v>
      </c>
      <c r="AM492" s="131">
        <f t="shared" si="175"/>
        <v>0</v>
      </c>
      <c r="AN492" s="136">
        <f t="shared" si="176"/>
        <v>0</v>
      </c>
      <c r="AO492" s="133">
        <f t="shared" si="177"/>
        <v>1</v>
      </c>
      <c r="AP492" s="131">
        <f t="shared" si="178"/>
        <v>0</v>
      </c>
      <c r="AQ492" s="131">
        <f t="shared" si="179"/>
        <v>0</v>
      </c>
      <c r="AR492" s="131">
        <f t="shared" si="180"/>
        <v>0</v>
      </c>
      <c r="AS492" s="136">
        <f t="shared" si="181"/>
        <v>0</v>
      </c>
      <c r="AT492" s="133">
        <f t="shared" si="182"/>
        <v>0</v>
      </c>
      <c r="AU492" s="131">
        <f t="shared" si="183"/>
        <v>0</v>
      </c>
      <c r="AV492" s="131">
        <f t="shared" si="184"/>
        <v>0</v>
      </c>
      <c r="AW492" s="131">
        <f t="shared" si="185"/>
        <v>0</v>
      </c>
      <c r="AX492" s="136">
        <f t="shared" si="186"/>
        <v>0</v>
      </c>
      <c r="AY492" s="133">
        <f t="shared" si="187"/>
        <v>0.5</v>
      </c>
      <c r="AZ492" s="131">
        <f t="shared" si="188"/>
        <v>0</v>
      </c>
      <c r="BA492" s="131">
        <f t="shared" si="189"/>
        <v>0</v>
      </c>
      <c r="BB492" s="131">
        <f t="shared" si="190"/>
        <v>0</v>
      </c>
      <c r="BC492" s="132">
        <f t="shared" si="191"/>
        <v>0</v>
      </c>
    </row>
    <row r="493" spans="1:55" x14ac:dyDescent="0.25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30">
        <v>0</v>
      </c>
      <c r="G493" s="131">
        <v>0</v>
      </c>
      <c r="H493" s="131">
        <v>0</v>
      </c>
      <c r="I493" s="132">
        <v>0</v>
      </c>
      <c r="J493" s="149"/>
      <c r="K493" s="133">
        <v>0</v>
      </c>
      <c r="L493" s="131">
        <v>0</v>
      </c>
      <c r="M493" s="131">
        <v>0</v>
      </c>
      <c r="N493" s="132">
        <v>0</v>
      </c>
      <c r="O493" s="149"/>
      <c r="P493" s="133">
        <v>0</v>
      </c>
      <c r="Q493" s="131">
        <v>0</v>
      </c>
      <c r="R493" s="131">
        <v>0</v>
      </c>
      <c r="S493" s="132">
        <v>0</v>
      </c>
      <c r="T493" s="149"/>
      <c r="U493" s="133">
        <v>0</v>
      </c>
      <c r="V493" s="131">
        <v>0</v>
      </c>
      <c r="W493" s="131">
        <v>0</v>
      </c>
      <c r="X493" s="132">
        <v>0</v>
      </c>
      <c r="Y493" s="149"/>
      <c r="Z493" s="133">
        <v>0</v>
      </c>
      <c r="AA493" s="131">
        <v>0</v>
      </c>
      <c r="AB493" s="131">
        <v>0</v>
      </c>
      <c r="AC493" s="132">
        <v>0</v>
      </c>
      <c r="AD493" s="149"/>
      <c r="AE493" s="153">
        <f t="shared" si="168"/>
        <v>0</v>
      </c>
      <c r="AF493" s="134">
        <f t="shared" si="169"/>
        <v>0</v>
      </c>
      <c r="AG493" s="135">
        <f t="shared" si="170"/>
        <v>0</v>
      </c>
      <c r="AH493" s="167">
        <f t="shared" si="171"/>
        <v>0</v>
      </c>
      <c r="AI493" s="149"/>
      <c r="AJ493" s="133">
        <f t="shared" si="172"/>
        <v>0</v>
      </c>
      <c r="AK493" s="131">
        <f t="shared" si="173"/>
        <v>0</v>
      </c>
      <c r="AL493" s="131">
        <f t="shared" si="174"/>
        <v>0</v>
      </c>
      <c r="AM493" s="131">
        <f t="shared" si="175"/>
        <v>0</v>
      </c>
      <c r="AN493" s="136">
        <f t="shared" si="176"/>
        <v>0</v>
      </c>
      <c r="AO493" s="133">
        <f t="shared" si="177"/>
        <v>0</v>
      </c>
      <c r="AP493" s="131">
        <f t="shared" si="178"/>
        <v>0</v>
      </c>
      <c r="AQ493" s="131">
        <f t="shared" si="179"/>
        <v>0</v>
      </c>
      <c r="AR493" s="131">
        <f t="shared" si="180"/>
        <v>0</v>
      </c>
      <c r="AS493" s="136">
        <f t="shared" si="181"/>
        <v>0</v>
      </c>
      <c r="AT493" s="133">
        <f t="shared" si="182"/>
        <v>0</v>
      </c>
      <c r="AU493" s="131">
        <f t="shared" si="183"/>
        <v>0</v>
      </c>
      <c r="AV493" s="131">
        <f t="shared" si="184"/>
        <v>0</v>
      </c>
      <c r="AW493" s="131">
        <f t="shared" si="185"/>
        <v>0</v>
      </c>
      <c r="AX493" s="136">
        <f t="shared" si="186"/>
        <v>0</v>
      </c>
      <c r="AY493" s="133">
        <f t="shared" si="187"/>
        <v>0</v>
      </c>
      <c r="AZ493" s="131">
        <f t="shared" si="188"/>
        <v>0</v>
      </c>
      <c r="BA493" s="131">
        <f t="shared" si="189"/>
        <v>0</v>
      </c>
      <c r="BB493" s="131">
        <f t="shared" si="190"/>
        <v>0</v>
      </c>
      <c r="BC493" s="132">
        <f t="shared" si="191"/>
        <v>0</v>
      </c>
    </row>
    <row r="494" spans="1:55" x14ac:dyDescent="0.25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30">
        <v>0</v>
      </c>
      <c r="G494" s="131">
        <v>0</v>
      </c>
      <c r="H494" s="131">
        <v>0</v>
      </c>
      <c r="I494" s="132">
        <v>0</v>
      </c>
      <c r="J494" s="149"/>
      <c r="K494" s="133">
        <v>0</v>
      </c>
      <c r="L494" s="131">
        <v>0</v>
      </c>
      <c r="M494" s="131">
        <v>0</v>
      </c>
      <c r="N494" s="132">
        <v>0</v>
      </c>
      <c r="O494" s="149"/>
      <c r="P494" s="133">
        <v>0</v>
      </c>
      <c r="Q494" s="131">
        <v>0</v>
      </c>
      <c r="R494" s="131">
        <v>0</v>
      </c>
      <c r="S494" s="132">
        <v>0</v>
      </c>
      <c r="T494" s="149"/>
      <c r="U494" s="133">
        <v>0</v>
      </c>
      <c r="V494" s="131">
        <v>0</v>
      </c>
      <c r="W494" s="131">
        <v>0</v>
      </c>
      <c r="X494" s="132">
        <v>0</v>
      </c>
      <c r="Y494" s="149"/>
      <c r="Z494" s="133">
        <v>0</v>
      </c>
      <c r="AA494" s="131">
        <v>0</v>
      </c>
      <c r="AB494" s="131">
        <v>0</v>
      </c>
      <c r="AC494" s="132">
        <v>0</v>
      </c>
      <c r="AD494" s="149"/>
      <c r="AE494" s="153">
        <f t="shared" si="168"/>
        <v>0</v>
      </c>
      <c r="AF494" s="134">
        <f t="shared" si="169"/>
        <v>0</v>
      </c>
      <c r="AG494" s="135">
        <f t="shared" si="170"/>
        <v>0</v>
      </c>
      <c r="AH494" s="167">
        <f t="shared" si="171"/>
        <v>0</v>
      </c>
      <c r="AI494" s="149"/>
      <c r="AJ494" s="133">
        <f t="shared" si="172"/>
        <v>0</v>
      </c>
      <c r="AK494" s="131">
        <f t="shared" si="173"/>
        <v>0</v>
      </c>
      <c r="AL494" s="131">
        <f t="shared" si="174"/>
        <v>0</v>
      </c>
      <c r="AM494" s="131">
        <f t="shared" si="175"/>
        <v>0</v>
      </c>
      <c r="AN494" s="136">
        <f t="shared" si="176"/>
        <v>0</v>
      </c>
      <c r="AO494" s="133">
        <f t="shared" si="177"/>
        <v>0</v>
      </c>
      <c r="AP494" s="131">
        <f t="shared" si="178"/>
        <v>0</v>
      </c>
      <c r="AQ494" s="131">
        <f t="shared" si="179"/>
        <v>0</v>
      </c>
      <c r="AR494" s="131">
        <f t="shared" si="180"/>
        <v>0</v>
      </c>
      <c r="AS494" s="136">
        <f t="shared" si="181"/>
        <v>0</v>
      </c>
      <c r="AT494" s="133">
        <f t="shared" si="182"/>
        <v>0</v>
      </c>
      <c r="AU494" s="131">
        <f t="shared" si="183"/>
        <v>0</v>
      </c>
      <c r="AV494" s="131">
        <f t="shared" si="184"/>
        <v>0</v>
      </c>
      <c r="AW494" s="131">
        <f t="shared" si="185"/>
        <v>0</v>
      </c>
      <c r="AX494" s="136">
        <f t="shared" si="186"/>
        <v>0</v>
      </c>
      <c r="AY494" s="133">
        <f t="shared" si="187"/>
        <v>0</v>
      </c>
      <c r="AZ494" s="131">
        <f t="shared" si="188"/>
        <v>0</v>
      </c>
      <c r="BA494" s="131">
        <f t="shared" si="189"/>
        <v>0</v>
      </c>
      <c r="BB494" s="131">
        <f t="shared" si="190"/>
        <v>0</v>
      </c>
      <c r="BC494" s="132">
        <f t="shared" si="191"/>
        <v>0</v>
      </c>
    </row>
    <row r="495" spans="1:55" x14ac:dyDescent="0.25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30">
        <v>0</v>
      </c>
      <c r="G495" s="131">
        <v>0</v>
      </c>
      <c r="H495" s="131">
        <v>0</v>
      </c>
      <c r="I495" s="132">
        <v>0</v>
      </c>
      <c r="J495" s="149"/>
      <c r="K495" s="133">
        <v>0</v>
      </c>
      <c r="L495" s="131">
        <v>0</v>
      </c>
      <c r="M495" s="131">
        <v>0</v>
      </c>
      <c r="N495" s="132">
        <v>0</v>
      </c>
      <c r="O495" s="149"/>
      <c r="P495" s="133">
        <v>0</v>
      </c>
      <c r="Q495" s="131">
        <v>0</v>
      </c>
      <c r="R495" s="131">
        <v>0</v>
      </c>
      <c r="S495" s="132">
        <v>0</v>
      </c>
      <c r="T495" s="149"/>
      <c r="U495" s="133">
        <v>0</v>
      </c>
      <c r="V495" s="131">
        <v>0</v>
      </c>
      <c r="W495" s="131">
        <v>0</v>
      </c>
      <c r="X495" s="132">
        <v>0</v>
      </c>
      <c r="Y495" s="149"/>
      <c r="Z495" s="133">
        <v>0</v>
      </c>
      <c r="AA495" s="131">
        <v>0</v>
      </c>
      <c r="AB495" s="131">
        <v>0</v>
      </c>
      <c r="AC495" s="132">
        <v>0</v>
      </c>
      <c r="AD495" s="149"/>
      <c r="AE495" s="153">
        <f t="shared" si="168"/>
        <v>0</v>
      </c>
      <c r="AF495" s="134">
        <f t="shared" si="169"/>
        <v>0</v>
      </c>
      <c r="AG495" s="135">
        <f t="shared" si="170"/>
        <v>0</v>
      </c>
      <c r="AH495" s="167">
        <f t="shared" si="171"/>
        <v>0</v>
      </c>
      <c r="AI495" s="149"/>
      <c r="AJ495" s="133">
        <f t="shared" si="172"/>
        <v>0</v>
      </c>
      <c r="AK495" s="131">
        <f t="shared" si="173"/>
        <v>0</v>
      </c>
      <c r="AL495" s="131">
        <f t="shared" si="174"/>
        <v>0</v>
      </c>
      <c r="AM495" s="131">
        <f t="shared" si="175"/>
        <v>0</v>
      </c>
      <c r="AN495" s="136">
        <f t="shared" si="176"/>
        <v>0</v>
      </c>
      <c r="AO495" s="133">
        <f t="shared" si="177"/>
        <v>0</v>
      </c>
      <c r="AP495" s="131">
        <f t="shared" si="178"/>
        <v>0</v>
      </c>
      <c r="AQ495" s="131">
        <f t="shared" si="179"/>
        <v>0</v>
      </c>
      <c r="AR495" s="131">
        <f t="shared" si="180"/>
        <v>0</v>
      </c>
      <c r="AS495" s="136">
        <f t="shared" si="181"/>
        <v>0</v>
      </c>
      <c r="AT495" s="133">
        <f t="shared" si="182"/>
        <v>0</v>
      </c>
      <c r="AU495" s="131">
        <f t="shared" si="183"/>
        <v>0</v>
      </c>
      <c r="AV495" s="131">
        <f t="shared" si="184"/>
        <v>0</v>
      </c>
      <c r="AW495" s="131">
        <f t="shared" si="185"/>
        <v>0</v>
      </c>
      <c r="AX495" s="136">
        <f t="shared" si="186"/>
        <v>0</v>
      </c>
      <c r="AY495" s="133">
        <f t="shared" si="187"/>
        <v>0</v>
      </c>
      <c r="AZ495" s="131">
        <f t="shared" si="188"/>
        <v>0</v>
      </c>
      <c r="BA495" s="131">
        <f t="shared" si="189"/>
        <v>0</v>
      </c>
      <c r="BB495" s="131">
        <f t="shared" si="190"/>
        <v>0</v>
      </c>
      <c r="BC495" s="132">
        <f t="shared" si="191"/>
        <v>0</v>
      </c>
    </row>
    <row r="496" spans="1:55" x14ac:dyDescent="0.25">
      <c r="A496" s="138" t="s">
        <v>1017</v>
      </c>
      <c r="B496" s="131" t="s">
        <v>1529</v>
      </c>
      <c r="C496" s="131" t="s">
        <v>307</v>
      </c>
      <c r="D496" s="131" t="s">
        <v>143</v>
      </c>
      <c r="E496" s="132" t="s">
        <v>1955</v>
      </c>
      <c r="F496" s="130">
        <v>0</v>
      </c>
      <c r="G496" s="131">
        <v>0</v>
      </c>
      <c r="H496" s="131">
        <v>0</v>
      </c>
      <c r="I496" s="132">
        <v>0</v>
      </c>
      <c r="J496" s="149"/>
      <c r="K496" s="133">
        <v>0</v>
      </c>
      <c r="L496" s="131">
        <v>0</v>
      </c>
      <c r="M496" s="131">
        <v>0</v>
      </c>
      <c r="N496" s="132">
        <v>0</v>
      </c>
      <c r="O496" s="149"/>
      <c r="P496" s="133">
        <v>0</v>
      </c>
      <c r="Q496" s="131">
        <v>0</v>
      </c>
      <c r="R496" s="131">
        <v>0</v>
      </c>
      <c r="S496" s="132">
        <v>0</v>
      </c>
      <c r="T496" s="149"/>
      <c r="U496" s="133">
        <v>0</v>
      </c>
      <c r="V496" s="131">
        <v>0</v>
      </c>
      <c r="W496" s="131">
        <v>0</v>
      </c>
      <c r="X496" s="132">
        <v>0</v>
      </c>
      <c r="Y496" s="149"/>
      <c r="Z496" s="133">
        <v>0</v>
      </c>
      <c r="AA496" s="131">
        <v>0</v>
      </c>
      <c r="AB496" s="131">
        <v>0</v>
      </c>
      <c r="AC496" s="132">
        <v>0</v>
      </c>
      <c r="AD496" s="149"/>
      <c r="AE496" s="153">
        <f t="shared" si="168"/>
        <v>0</v>
      </c>
      <c r="AF496" s="134">
        <f t="shared" si="169"/>
        <v>0</v>
      </c>
      <c r="AG496" s="135">
        <f t="shared" si="170"/>
        <v>0</v>
      </c>
      <c r="AH496" s="167">
        <f t="shared" si="171"/>
        <v>0</v>
      </c>
      <c r="AI496" s="149"/>
      <c r="AJ496" s="133">
        <f t="shared" si="172"/>
        <v>0</v>
      </c>
      <c r="AK496" s="131">
        <f t="shared" si="173"/>
        <v>0</v>
      </c>
      <c r="AL496" s="131">
        <f t="shared" si="174"/>
        <v>0</v>
      </c>
      <c r="AM496" s="131">
        <f t="shared" si="175"/>
        <v>0</v>
      </c>
      <c r="AN496" s="136">
        <f t="shared" si="176"/>
        <v>0</v>
      </c>
      <c r="AO496" s="133">
        <f t="shared" si="177"/>
        <v>0</v>
      </c>
      <c r="AP496" s="131">
        <f t="shared" si="178"/>
        <v>0</v>
      </c>
      <c r="AQ496" s="131">
        <f t="shared" si="179"/>
        <v>0</v>
      </c>
      <c r="AR496" s="131">
        <f t="shared" si="180"/>
        <v>0</v>
      </c>
      <c r="AS496" s="136">
        <f t="shared" si="181"/>
        <v>0</v>
      </c>
      <c r="AT496" s="133">
        <f t="shared" si="182"/>
        <v>0</v>
      </c>
      <c r="AU496" s="131">
        <f t="shared" si="183"/>
        <v>0</v>
      </c>
      <c r="AV496" s="131">
        <f t="shared" si="184"/>
        <v>0</v>
      </c>
      <c r="AW496" s="131">
        <f t="shared" si="185"/>
        <v>0</v>
      </c>
      <c r="AX496" s="136">
        <f t="shared" si="186"/>
        <v>0</v>
      </c>
      <c r="AY496" s="133">
        <f t="shared" si="187"/>
        <v>0</v>
      </c>
      <c r="AZ496" s="131">
        <f t="shared" si="188"/>
        <v>0</v>
      </c>
      <c r="BA496" s="131">
        <f t="shared" si="189"/>
        <v>0</v>
      </c>
      <c r="BB496" s="131">
        <f t="shared" si="190"/>
        <v>0</v>
      </c>
      <c r="BC496" s="132">
        <f t="shared" si="191"/>
        <v>0</v>
      </c>
    </row>
    <row r="497" spans="1:55" x14ac:dyDescent="0.25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30">
        <v>0</v>
      </c>
      <c r="G497" s="131">
        <v>1</v>
      </c>
      <c r="H497" s="131">
        <v>16.2</v>
      </c>
      <c r="I497" s="132">
        <v>243</v>
      </c>
      <c r="J497" s="149"/>
      <c r="K497" s="133">
        <v>0</v>
      </c>
      <c r="L497" s="131">
        <v>0</v>
      </c>
      <c r="M497" s="131">
        <v>0</v>
      </c>
      <c r="N497" s="132">
        <v>20</v>
      </c>
      <c r="O497" s="149"/>
      <c r="P497" s="133">
        <v>0</v>
      </c>
      <c r="Q497" s="131">
        <v>0</v>
      </c>
      <c r="R497" s="131">
        <v>0</v>
      </c>
      <c r="S497" s="132">
        <v>0</v>
      </c>
      <c r="T497" s="149"/>
      <c r="U497" s="133">
        <v>0</v>
      </c>
      <c r="V497" s="131">
        <v>0</v>
      </c>
      <c r="W497" s="131">
        <v>0</v>
      </c>
      <c r="X497" s="132">
        <v>20</v>
      </c>
      <c r="Y497" s="149"/>
      <c r="Z497" s="133">
        <v>0</v>
      </c>
      <c r="AA497" s="131">
        <v>0</v>
      </c>
      <c r="AB497" s="131">
        <v>0</v>
      </c>
      <c r="AC497" s="132">
        <v>0</v>
      </c>
      <c r="AD497" s="149"/>
      <c r="AE497" s="153">
        <f t="shared" si="168"/>
        <v>0</v>
      </c>
      <c r="AF497" s="134">
        <f t="shared" si="169"/>
        <v>1</v>
      </c>
      <c r="AG497" s="135">
        <f t="shared" si="170"/>
        <v>16.2</v>
      </c>
      <c r="AH497" s="167">
        <f t="shared" si="171"/>
        <v>283</v>
      </c>
      <c r="AI497" s="149"/>
      <c r="AJ497" s="133">
        <f t="shared" si="172"/>
        <v>243</v>
      </c>
      <c r="AK497" s="131">
        <f t="shared" si="173"/>
        <v>20</v>
      </c>
      <c r="AL497" s="131">
        <f t="shared" si="174"/>
        <v>0</v>
      </c>
      <c r="AM497" s="131">
        <f t="shared" si="175"/>
        <v>20</v>
      </c>
      <c r="AN497" s="136">
        <f t="shared" si="176"/>
        <v>0</v>
      </c>
      <c r="AO497" s="133">
        <f t="shared" si="177"/>
        <v>0</v>
      </c>
      <c r="AP497" s="131">
        <f t="shared" si="178"/>
        <v>0</v>
      </c>
      <c r="AQ497" s="131">
        <f t="shared" si="179"/>
        <v>0</v>
      </c>
      <c r="AR497" s="131">
        <f t="shared" si="180"/>
        <v>0</v>
      </c>
      <c r="AS497" s="136">
        <f t="shared" si="181"/>
        <v>0</v>
      </c>
      <c r="AT497" s="133">
        <f t="shared" si="182"/>
        <v>1</v>
      </c>
      <c r="AU497" s="131">
        <f t="shared" si="183"/>
        <v>0</v>
      </c>
      <c r="AV497" s="131">
        <f t="shared" si="184"/>
        <v>0</v>
      </c>
      <c r="AW497" s="131">
        <f t="shared" si="185"/>
        <v>0</v>
      </c>
      <c r="AX497" s="136">
        <f t="shared" si="186"/>
        <v>0</v>
      </c>
      <c r="AY497" s="133">
        <f t="shared" si="187"/>
        <v>16.2</v>
      </c>
      <c r="AZ497" s="131">
        <f t="shared" si="188"/>
        <v>0</v>
      </c>
      <c r="BA497" s="131">
        <f t="shared" si="189"/>
        <v>0</v>
      </c>
      <c r="BB497" s="131">
        <f t="shared" si="190"/>
        <v>0</v>
      </c>
      <c r="BC497" s="132">
        <f t="shared" si="191"/>
        <v>0</v>
      </c>
    </row>
    <row r="498" spans="1:55" x14ac:dyDescent="0.25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30">
        <v>0</v>
      </c>
      <c r="G498" s="131">
        <v>2</v>
      </c>
      <c r="H498" s="131">
        <v>21.5</v>
      </c>
      <c r="I498" s="132">
        <v>265</v>
      </c>
      <c r="J498" s="149"/>
      <c r="K498" s="133">
        <v>5</v>
      </c>
      <c r="L498" s="131">
        <v>0</v>
      </c>
      <c r="M498" s="131">
        <v>6.1000000000000005</v>
      </c>
      <c r="N498" s="132">
        <v>261</v>
      </c>
      <c r="O498" s="149"/>
      <c r="P498" s="133">
        <v>3</v>
      </c>
      <c r="Q498" s="131">
        <v>0</v>
      </c>
      <c r="R498" s="131">
        <v>2.5</v>
      </c>
      <c r="S498" s="132">
        <v>278</v>
      </c>
      <c r="T498" s="149"/>
      <c r="U498" s="133">
        <v>0</v>
      </c>
      <c r="V498" s="131">
        <v>0</v>
      </c>
      <c r="W498" s="131">
        <v>0</v>
      </c>
      <c r="X498" s="132">
        <v>20</v>
      </c>
      <c r="Y498" s="149"/>
      <c r="Z498" s="133">
        <v>0</v>
      </c>
      <c r="AA498" s="131">
        <v>3</v>
      </c>
      <c r="AB498" s="131">
        <v>26</v>
      </c>
      <c r="AC498" s="132">
        <v>213</v>
      </c>
      <c r="AD498" s="149"/>
      <c r="AE498" s="153">
        <f t="shared" si="168"/>
        <v>8</v>
      </c>
      <c r="AF498" s="134">
        <f t="shared" si="169"/>
        <v>5</v>
      </c>
      <c r="AG498" s="135">
        <f t="shared" si="170"/>
        <v>56.1</v>
      </c>
      <c r="AH498" s="167">
        <f t="shared" si="171"/>
        <v>1017</v>
      </c>
      <c r="AI498" s="149"/>
      <c r="AJ498" s="133">
        <f t="shared" si="172"/>
        <v>265</v>
      </c>
      <c r="AK498" s="131">
        <f t="shared" si="173"/>
        <v>261</v>
      </c>
      <c r="AL498" s="131">
        <f t="shared" si="174"/>
        <v>278</v>
      </c>
      <c r="AM498" s="131">
        <f t="shared" si="175"/>
        <v>20</v>
      </c>
      <c r="AN498" s="136">
        <f t="shared" si="176"/>
        <v>213</v>
      </c>
      <c r="AO498" s="133">
        <f t="shared" si="177"/>
        <v>0</v>
      </c>
      <c r="AP498" s="131">
        <f t="shared" si="178"/>
        <v>5</v>
      </c>
      <c r="AQ498" s="131">
        <f t="shared" si="179"/>
        <v>3</v>
      </c>
      <c r="AR498" s="131">
        <f t="shared" si="180"/>
        <v>0</v>
      </c>
      <c r="AS498" s="136">
        <f t="shared" si="181"/>
        <v>0</v>
      </c>
      <c r="AT498" s="133">
        <f t="shared" si="182"/>
        <v>2</v>
      </c>
      <c r="AU498" s="131">
        <f t="shared" si="183"/>
        <v>0</v>
      </c>
      <c r="AV498" s="131">
        <f t="shared" si="184"/>
        <v>0</v>
      </c>
      <c r="AW498" s="131">
        <f t="shared" si="185"/>
        <v>0</v>
      </c>
      <c r="AX498" s="136">
        <f t="shared" si="186"/>
        <v>3</v>
      </c>
      <c r="AY498" s="133">
        <f t="shared" si="187"/>
        <v>21.5</v>
      </c>
      <c r="AZ498" s="131">
        <f t="shared" si="188"/>
        <v>6.1000000000000005</v>
      </c>
      <c r="BA498" s="131">
        <f t="shared" si="189"/>
        <v>2.5</v>
      </c>
      <c r="BB498" s="131">
        <f t="shared" si="190"/>
        <v>0</v>
      </c>
      <c r="BC498" s="132">
        <f t="shared" si="191"/>
        <v>26</v>
      </c>
    </row>
    <row r="499" spans="1:55" x14ac:dyDescent="0.25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30">
        <v>0</v>
      </c>
      <c r="G499" s="131">
        <v>0</v>
      </c>
      <c r="H499" s="131">
        <v>0</v>
      </c>
      <c r="I499" s="132">
        <v>0</v>
      </c>
      <c r="J499" s="149"/>
      <c r="K499" s="133">
        <v>0</v>
      </c>
      <c r="L499" s="131">
        <v>0</v>
      </c>
      <c r="M499" s="131">
        <v>0</v>
      </c>
      <c r="N499" s="132">
        <v>0</v>
      </c>
      <c r="O499" s="149"/>
      <c r="P499" s="133">
        <v>0</v>
      </c>
      <c r="Q499" s="131">
        <v>0</v>
      </c>
      <c r="R499" s="131">
        <v>0</v>
      </c>
      <c r="S499" s="132">
        <v>0</v>
      </c>
      <c r="T499" s="149"/>
      <c r="U499" s="133">
        <v>0</v>
      </c>
      <c r="V499" s="131">
        <v>0</v>
      </c>
      <c r="W499" s="131">
        <v>0</v>
      </c>
      <c r="X499" s="132">
        <v>0</v>
      </c>
      <c r="Y499" s="149"/>
      <c r="Z499" s="133">
        <v>0</v>
      </c>
      <c r="AA499" s="131">
        <v>0</v>
      </c>
      <c r="AB499" s="131">
        <v>0</v>
      </c>
      <c r="AC499" s="132">
        <v>0</v>
      </c>
      <c r="AD499" s="149"/>
      <c r="AE499" s="153">
        <f t="shared" si="168"/>
        <v>0</v>
      </c>
      <c r="AF499" s="134">
        <f t="shared" si="169"/>
        <v>0</v>
      </c>
      <c r="AG499" s="135">
        <f t="shared" si="170"/>
        <v>0</v>
      </c>
      <c r="AH499" s="167">
        <f t="shared" si="171"/>
        <v>0</v>
      </c>
      <c r="AI499" s="149"/>
      <c r="AJ499" s="133">
        <f t="shared" si="172"/>
        <v>0</v>
      </c>
      <c r="AK499" s="131">
        <f t="shared" si="173"/>
        <v>0</v>
      </c>
      <c r="AL499" s="131">
        <f t="shared" si="174"/>
        <v>0</v>
      </c>
      <c r="AM499" s="131">
        <f t="shared" si="175"/>
        <v>0</v>
      </c>
      <c r="AN499" s="136">
        <f t="shared" si="176"/>
        <v>0</v>
      </c>
      <c r="AO499" s="133">
        <f t="shared" si="177"/>
        <v>0</v>
      </c>
      <c r="AP499" s="131">
        <f t="shared" si="178"/>
        <v>0</v>
      </c>
      <c r="AQ499" s="131">
        <f t="shared" si="179"/>
        <v>0</v>
      </c>
      <c r="AR499" s="131">
        <f t="shared" si="180"/>
        <v>0</v>
      </c>
      <c r="AS499" s="136">
        <f t="shared" si="181"/>
        <v>0</v>
      </c>
      <c r="AT499" s="133">
        <f t="shared" si="182"/>
        <v>0</v>
      </c>
      <c r="AU499" s="131">
        <f t="shared" si="183"/>
        <v>0</v>
      </c>
      <c r="AV499" s="131">
        <f t="shared" si="184"/>
        <v>0</v>
      </c>
      <c r="AW499" s="131">
        <f t="shared" si="185"/>
        <v>0</v>
      </c>
      <c r="AX499" s="136">
        <f t="shared" si="186"/>
        <v>0</v>
      </c>
      <c r="AY499" s="133">
        <f t="shared" si="187"/>
        <v>0</v>
      </c>
      <c r="AZ499" s="131">
        <f t="shared" si="188"/>
        <v>0</v>
      </c>
      <c r="BA499" s="131">
        <f t="shared" si="189"/>
        <v>0</v>
      </c>
      <c r="BB499" s="131">
        <f t="shared" si="190"/>
        <v>0</v>
      </c>
      <c r="BC499" s="132">
        <f t="shared" si="191"/>
        <v>0</v>
      </c>
    </row>
    <row r="500" spans="1:55" x14ac:dyDescent="0.25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30">
        <v>0</v>
      </c>
      <c r="G500" s="131">
        <v>0</v>
      </c>
      <c r="H500" s="131">
        <v>0</v>
      </c>
      <c r="I500" s="132">
        <v>0</v>
      </c>
      <c r="J500" s="149"/>
      <c r="K500" s="133">
        <v>0</v>
      </c>
      <c r="L500" s="131">
        <v>0</v>
      </c>
      <c r="M500" s="131">
        <v>0</v>
      </c>
      <c r="N500" s="132">
        <v>0</v>
      </c>
      <c r="O500" s="149"/>
      <c r="P500" s="133">
        <v>0</v>
      </c>
      <c r="Q500" s="131">
        <v>0</v>
      </c>
      <c r="R500" s="131">
        <v>0</v>
      </c>
      <c r="S500" s="132">
        <v>0</v>
      </c>
      <c r="T500" s="149"/>
      <c r="U500" s="133">
        <v>0</v>
      </c>
      <c r="V500" s="131">
        <v>0</v>
      </c>
      <c r="W500" s="131">
        <v>0</v>
      </c>
      <c r="X500" s="132">
        <v>0</v>
      </c>
      <c r="Y500" s="149"/>
      <c r="Z500" s="133">
        <v>0</v>
      </c>
      <c r="AA500" s="131">
        <v>0</v>
      </c>
      <c r="AB500" s="131">
        <v>0</v>
      </c>
      <c r="AC500" s="132">
        <v>0</v>
      </c>
      <c r="AD500" s="149"/>
      <c r="AE500" s="153">
        <f t="shared" si="168"/>
        <v>0</v>
      </c>
      <c r="AF500" s="134">
        <f t="shared" si="169"/>
        <v>0</v>
      </c>
      <c r="AG500" s="135">
        <f t="shared" si="170"/>
        <v>0</v>
      </c>
      <c r="AH500" s="167">
        <f t="shared" si="171"/>
        <v>0</v>
      </c>
      <c r="AI500" s="149"/>
      <c r="AJ500" s="133">
        <f t="shared" si="172"/>
        <v>0</v>
      </c>
      <c r="AK500" s="131">
        <f t="shared" si="173"/>
        <v>0</v>
      </c>
      <c r="AL500" s="131">
        <f t="shared" si="174"/>
        <v>0</v>
      </c>
      <c r="AM500" s="131">
        <f t="shared" si="175"/>
        <v>0</v>
      </c>
      <c r="AN500" s="136">
        <f t="shared" si="176"/>
        <v>0</v>
      </c>
      <c r="AO500" s="133">
        <f t="shared" si="177"/>
        <v>0</v>
      </c>
      <c r="AP500" s="131">
        <f t="shared" si="178"/>
        <v>0</v>
      </c>
      <c r="AQ500" s="131">
        <f t="shared" si="179"/>
        <v>0</v>
      </c>
      <c r="AR500" s="131">
        <f t="shared" si="180"/>
        <v>0</v>
      </c>
      <c r="AS500" s="136">
        <f t="shared" si="181"/>
        <v>0</v>
      </c>
      <c r="AT500" s="133">
        <f t="shared" si="182"/>
        <v>0</v>
      </c>
      <c r="AU500" s="131">
        <f t="shared" si="183"/>
        <v>0</v>
      </c>
      <c r="AV500" s="131">
        <f t="shared" si="184"/>
        <v>0</v>
      </c>
      <c r="AW500" s="131">
        <f t="shared" si="185"/>
        <v>0</v>
      </c>
      <c r="AX500" s="136">
        <f t="shared" si="186"/>
        <v>0</v>
      </c>
      <c r="AY500" s="133">
        <f t="shared" si="187"/>
        <v>0</v>
      </c>
      <c r="AZ500" s="131">
        <f t="shared" si="188"/>
        <v>0</v>
      </c>
      <c r="BA500" s="131">
        <f t="shared" si="189"/>
        <v>0</v>
      </c>
      <c r="BB500" s="131">
        <f t="shared" si="190"/>
        <v>0</v>
      </c>
      <c r="BC500" s="132">
        <f t="shared" si="191"/>
        <v>0</v>
      </c>
    </row>
    <row r="501" spans="1:55" x14ac:dyDescent="0.25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30">
        <v>0</v>
      </c>
      <c r="G501" s="131">
        <v>0</v>
      </c>
      <c r="H501" s="131">
        <v>0</v>
      </c>
      <c r="I501" s="132">
        <v>0</v>
      </c>
      <c r="J501" s="149"/>
      <c r="K501" s="133">
        <v>0</v>
      </c>
      <c r="L501" s="131">
        <v>0</v>
      </c>
      <c r="M501" s="131">
        <v>0</v>
      </c>
      <c r="N501" s="132">
        <v>0</v>
      </c>
      <c r="O501" s="149"/>
      <c r="P501" s="133">
        <v>0</v>
      </c>
      <c r="Q501" s="131">
        <v>0</v>
      </c>
      <c r="R501" s="131">
        <v>0</v>
      </c>
      <c r="S501" s="132">
        <v>0</v>
      </c>
      <c r="T501" s="149"/>
      <c r="U501" s="133">
        <v>0</v>
      </c>
      <c r="V501" s="131">
        <v>0</v>
      </c>
      <c r="W501" s="131">
        <v>0</v>
      </c>
      <c r="X501" s="132">
        <v>0</v>
      </c>
      <c r="Y501" s="149"/>
      <c r="Z501" s="133">
        <v>0</v>
      </c>
      <c r="AA501" s="131">
        <v>0</v>
      </c>
      <c r="AB501" s="131">
        <v>0</v>
      </c>
      <c r="AC501" s="132">
        <v>0</v>
      </c>
      <c r="AD501" s="149"/>
      <c r="AE501" s="153">
        <f t="shared" si="168"/>
        <v>0</v>
      </c>
      <c r="AF501" s="134">
        <f t="shared" si="169"/>
        <v>0</v>
      </c>
      <c r="AG501" s="135">
        <f t="shared" si="170"/>
        <v>0</v>
      </c>
      <c r="AH501" s="167">
        <f t="shared" si="171"/>
        <v>0</v>
      </c>
      <c r="AI501" s="149"/>
      <c r="AJ501" s="133">
        <f t="shared" si="172"/>
        <v>0</v>
      </c>
      <c r="AK501" s="131">
        <f t="shared" si="173"/>
        <v>0</v>
      </c>
      <c r="AL501" s="131">
        <f t="shared" si="174"/>
        <v>0</v>
      </c>
      <c r="AM501" s="131">
        <f t="shared" si="175"/>
        <v>0</v>
      </c>
      <c r="AN501" s="136">
        <f t="shared" si="176"/>
        <v>0</v>
      </c>
      <c r="AO501" s="133">
        <f t="shared" si="177"/>
        <v>0</v>
      </c>
      <c r="AP501" s="131">
        <f t="shared" si="178"/>
        <v>0</v>
      </c>
      <c r="AQ501" s="131">
        <f t="shared" si="179"/>
        <v>0</v>
      </c>
      <c r="AR501" s="131">
        <f t="shared" si="180"/>
        <v>0</v>
      </c>
      <c r="AS501" s="136">
        <f t="shared" si="181"/>
        <v>0</v>
      </c>
      <c r="AT501" s="133">
        <f t="shared" si="182"/>
        <v>0</v>
      </c>
      <c r="AU501" s="131">
        <f t="shared" si="183"/>
        <v>0</v>
      </c>
      <c r="AV501" s="131">
        <f t="shared" si="184"/>
        <v>0</v>
      </c>
      <c r="AW501" s="131">
        <f t="shared" si="185"/>
        <v>0</v>
      </c>
      <c r="AX501" s="136">
        <f t="shared" si="186"/>
        <v>0</v>
      </c>
      <c r="AY501" s="133">
        <f t="shared" si="187"/>
        <v>0</v>
      </c>
      <c r="AZ501" s="131">
        <f t="shared" si="188"/>
        <v>0</v>
      </c>
      <c r="BA501" s="131">
        <f t="shared" si="189"/>
        <v>0</v>
      </c>
      <c r="BB501" s="131">
        <f t="shared" si="190"/>
        <v>0</v>
      </c>
      <c r="BC501" s="132">
        <f t="shared" si="191"/>
        <v>0</v>
      </c>
    </row>
    <row r="502" spans="1:55" x14ac:dyDescent="0.25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30">
        <v>0</v>
      </c>
      <c r="G502" s="131">
        <v>0</v>
      </c>
      <c r="H502" s="131">
        <v>0</v>
      </c>
      <c r="I502" s="132">
        <v>0</v>
      </c>
      <c r="J502" s="149"/>
      <c r="K502" s="133">
        <v>0</v>
      </c>
      <c r="L502" s="131">
        <v>0</v>
      </c>
      <c r="M502" s="131">
        <v>0</v>
      </c>
      <c r="N502" s="132">
        <v>0</v>
      </c>
      <c r="O502" s="149"/>
      <c r="P502" s="133">
        <v>0</v>
      </c>
      <c r="Q502" s="131">
        <v>0</v>
      </c>
      <c r="R502" s="131">
        <v>0</v>
      </c>
      <c r="S502" s="132">
        <v>0</v>
      </c>
      <c r="T502" s="149"/>
      <c r="U502" s="133">
        <v>0</v>
      </c>
      <c r="V502" s="131">
        <v>0</v>
      </c>
      <c r="W502" s="131">
        <v>0</v>
      </c>
      <c r="X502" s="132">
        <v>0</v>
      </c>
      <c r="Y502" s="149"/>
      <c r="Z502" s="133">
        <v>0</v>
      </c>
      <c r="AA502" s="131">
        <v>0</v>
      </c>
      <c r="AB502" s="131">
        <v>0</v>
      </c>
      <c r="AC502" s="132">
        <v>0</v>
      </c>
      <c r="AD502" s="149"/>
      <c r="AE502" s="153">
        <f t="shared" si="168"/>
        <v>0</v>
      </c>
      <c r="AF502" s="134">
        <f t="shared" si="169"/>
        <v>0</v>
      </c>
      <c r="AG502" s="135">
        <f t="shared" si="170"/>
        <v>0</v>
      </c>
      <c r="AH502" s="167">
        <f t="shared" si="171"/>
        <v>0</v>
      </c>
      <c r="AI502" s="149"/>
      <c r="AJ502" s="133">
        <f t="shared" si="172"/>
        <v>0</v>
      </c>
      <c r="AK502" s="131">
        <f t="shared" si="173"/>
        <v>0</v>
      </c>
      <c r="AL502" s="131">
        <f t="shared" si="174"/>
        <v>0</v>
      </c>
      <c r="AM502" s="131">
        <f t="shared" si="175"/>
        <v>0</v>
      </c>
      <c r="AN502" s="136">
        <f t="shared" si="176"/>
        <v>0</v>
      </c>
      <c r="AO502" s="133">
        <f t="shared" si="177"/>
        <v>0</v>
      </c>
      <c r="AP502" s="131">
        <f t="shared" si="178"/>
        <v>0</v>
      </c>
      <c r="AQ502" s="131">
        <f t="shared" si="179"/>
        <v>0</v>
      </c>
      <c r="AR502" s="131">
        <f t="shared" si="180"/>
        <v>0</v>
      </c>
      <c r="AS502" s="136">
        <f t="shared" si="181"/>
        <v>0</v>
      </c>
      <c r="AT502" s="133">
        <f t="shared" si="182"/>
        <v>0</v>
      </c>
      <c r="AU502" s="131">
        <f t="shared" si="183"/>
        <v>0</v>
      </c>
      <c r="AV502" s="131">
        <f t="shared" si="184"/>
        <v>0</v>
      </c>
      <c r="AW502" s="131">
        <f t="shared" si="185"/>
        <v>0</v>
      </c>
      <c r="AX502" s="136">
        <f t="shared" si="186"/>
        <v>0</v>
      </c>
      <c r="AY502" s="133">
        <f t="shared" si="187"/>
        <v>0</v>
      </c>
      <c r="AZ502" s="131">
        <f t="shared" si="188"/>
        <v>0</v>
      </c>
      <c r="BA502" s="131">
        <f t="shared" si="189"/>
        <v>0</v>
      </c>
      <c r="BB502" s="131">
        <f t="shared" si="190"/>
        <v>0</v>
      </c>
      <c r="BC502" s="132">
        <f t="shared" si="191"/>
        <v>0</v>
      </c>
    </row>
    <row r="503" spans="1:55" x14ac:dyDescent="0.25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30">
        <v>0</v>
      </c>
      <c r="G503" s="131">
        <v>0</v>
      </c>
      <c r="H503" s="131">
        <v>0</v>
      </c>
      <c r="I503" s="132">
        <v>20</v>
      </c>
      <c r="J503" s="149"/>
      <c r="K503" s="133">
        <v>0</v>
      </c>
      <c r="L503" s="131">
        <v>0</v>
      </c>
      <c r="M503" s="131">
        <v>0</v>
      </c>
      <c r="N503" s="132">
        <v>0</v>
      </c>
      <c r="O503" s="149"/>
      <c r="P503" s="133">
        <v>0</v>
      </c>
      <c r="Q503" s="131">
        <v>0</v>
      </c>
      <c r="R503" s="131">
        <v>0</v>
      </c>
      <c r="S503" s="132">
        <v>0</v>
      </c>
      <c r="T503" s="149"/>
      <c r="U503" s="133">
        <v>0</v>
      </c>
      <c r="V503" s="131">
        <v>0</v>
      </c>
      <c r="W503" s="131">
        <v>0</v>
      </c>
      <c r="X503" s="132">
        <v>0</v>
      </c>
      <c r="Y503" s="149"/>
      <c r="Z503" s="133">
        <v>0</v>
      </c>
      <c r="AA503" s="131">
        <v>4</v>
      </c>
      <c r="AB503" s="131">
        <v>38.799999999999997</v>
      </c>
      <c r="AC503" s="132">
        <v>243</v>
      </c>
      <c r="AD503" s="149"/>
      <c r="AE503" s="153">
        <f t="shared" si="168"/>
        <v>0</v>
      </c>
      <c r="AF503" s="134">
        <f t="shared" si="169"/>
        <v>4</v>
      </c>
      <c r="AG503" s="135">
        <f t="shared" si="170"/>
        <v>38.799999999999997</v>
      </c>
      <c r="AH503" s="167">
        <f t="shared" si="171"/>
        <v>263</v>
      </c>
      <c r="AI503" s="149"/>
      <c r="AJ503" s="133">
        <f t="shared" si="172"/>
        <v>20</v>
      </c>
      <c r="AK503" s="131">
        <f t="shared" si="173"/>
        <v>0</v>
      </c>
      <c r="AL503" s="131">
        <f t="shared" si="174"/>
        <v>0</v>
      </c>
      <c r="AM503" s="131">
        <f t="shared" si="175"/>
        <v>0</v>
      </c>
      <c r="AN503" s="136">
        <f t="shared" si="176"/>
        <v>243</v>
      </c>
      <c r="AO503" s="133">
        <f t="shared" si="177"/>
        <v>0</v>
      </c>
      <c r="AP503" s="131">
        <f t="shared" si="178"/>
        <v>0</v>
      </c>
      <c r="AQ503" s="131">
        <f t="shared" si="179"/>
        <v>0</v>
      </c>
      <c r="AR503" s="131">
        <f t="shared" si="180"/>
        <v>0</v>
      </c>
      <c r="AS503" s="136">
        <f t="shared" si="181"/>
        <v>0</v>
      </c>
      <c r="AT503" s="133">
        <f t="shared" si="182"/>
        <v>0</v>
      </c>
      <c r="AU503" s="131">
        <f t="shared" si="183"/>
        <v>0</v>
      </c>
      <c r="AV503" s="131">
        <f t="shared" si="184"/>
        <v>0</v>
      </c>
      <c r="AW503" s="131">
        <f t="shared" si="185"/>
        <v>0</v>
      </c>
      <c r="AX503" s="136">
        <f t="shared" si="186"/>
        <v>4</v>
      </c>
      <c r="AY503" s="133">
        <f t="shared" si="187"/>
        <v>0</v>
      </c>
      <c r="AZ503" s="131">
        <f t="shared" si="188"/>
        <v>0</v>
      </c>
      <c r="BA503" s="131">
        <f t="shared" si="189"/>
        <v>0</v>
      </c>
      <c r="BB503" s="131">
        <f t="shared" si="190"/>
        <v>0</v>
      </c>
      <c r="BC503" s="132">
        <f t="shared" si="191"/>
        <v>38.799999999999997</v>
      </c>
    </row>
    <row r="504" spans="1:55" x14ac:dyDescent="0.25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1314</v>
      </c>
      <c r="F504" s="130">
        <v>0</v>
      </c>
      <c r="G504" s="131">
        <v>0</v>
      </c>
      <c r="H504" s="131">
        <v>0</v>
      </c>
      <c r="I504" s="132">
        <v>0</v>
      </c>
      <c r="J504" s="149"/>
      <c r="K504" s="133">
        <v>0</v>
      </c>
      <c r="L504" s="131">
        <v>0</v>
      </c>
      <c r="M504" s="131">
        <v>0</v>
      </c>
      <c r="N504" s="132">
        <v>0</v>
      </c>
      <c r="O504" s="149"/>
      <c r="P504" s="133">
        <v>0</v>
      </c>
      <c r="Q504" s="131">
        <v>0</v>
      </c>
      <c r="R504" s="131">
        <v>0</v>
      </c>
      <c r="S504" s="132">
        <v>0</v>
      </c>
      <c r="T504" s="149"/>
      <c r="U504" s="133">
        <v>0</v>
      </c>
      <c r="V504" s="131">
        <v>0</v>
      </c>
      <c r="W504" s="131">
        <v>0</v>
      </c>
      <c r="X504" s="132">
        <v>0</v>
      </c>
      <c r="Y504" s="149"/>
      <c r="Z504" s="133">
        <v>0</v>
      </c>
      <c r="AA504" s="131">
        <v>0</v>
      </c>
      <c r="AB504" s="131">
        <v>0</v>
      </c>
      <c r="AC504" s="132">
        <v>0</v>
      </c>
      <c r="AD504" s="149"/>
      <c r="AE504" s="153">
        <f t="shared" si="168"/>
        <v>0</v>
      </c>
      <c r="AF504" s="134">
        <f t="shared" si="169"/>
        <v>0</v>
      </c>
      <c r="AG504" s="135">
        <f t="shared" si="170"/>
        <v>0</v>
      </c>
      <c r="AH504" s="167">
        <f t="shared" si="171"/>
        <v>0</v>
      </c>
      <c r="AI504" s="149"/>
      <c r="AJ504" s="133">
        <f t="shared" si="172"/>
        <v>0</v>
      </c>
      <c r="AK504" s="131">
        <f t="shared" si="173"/>
        <v>0</v>
      </c>
      <c r="AL504" s="131">
        <f t="shared" si="174"/>
        <v>0</v>
      </c>
      <c r="AM504" s="131">
        <f t="shared" si="175"/>
        <v>0</v>
      </c>
      <c r="AN504" s="136">
        <f t="shared" si="176"/>
        <v>0</v>
      </c>
      <c r="AO504" s="133">
        <f t="shared" si="177"/>
        <v>0</v>
      </c>
      <c r="AP504" s="131">
        <f t="shared" si="178"/>
        <v>0</v>
      </c>
      <c r="AQ504" s="131">
        <f t="shared" si="179"/>
        <v>0</v>
      </c>
      <c r="AR504" s="131">
        <f t="shared" si="180"/>
        <v>0</v>
      </c>
      <c r="AS504" s="136">
        <f t="shared" si="181"/>
        <v>0</v>
      </c>
      <c r="AT504" s="133">
        <f t="shared" si="182"/>
        <v>0</v>
      </c>
      <c r="AU504" s="131">
        <f t="shared" si="183"/>
        <v>0</v>
      </c>
      <c r="AV504" s="131">
        <f t="shared" si="184"/>
        <v>0</v>
      </c>
      <c r="AW504" s="131">
        <f t="shared" si="185"/>
        <v>0</v>
      </c>
      <c r="AX504" s="136">
        <f t="shared" si="186"/>
        <v>0</v>
      </c>
      <c r="AY504" s="133">
        <f t="shared" si="187"/>
        <v>0</v>
      </c>
      <c r="AZ504" s="131">
        <f t="shared" si="188"/>
        <v>0</v>
      </c>
      <c r="BA504" s="131">
        <f t="shared" si="189"/>
        <v>0</v>
      </c>
      <c r="BB504" s="131">
        <f t="shared" si="190"/>
        <v>0</v>
      </c>
      <c r="BC504" s="132">
        <f t="shared" si="191"/>
        <v>0</v>
      </c>
    </row>
    <row r="505" spans="1:55" x14ac:dyDescent="0.25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30">
        <v>0</v>
      </c>
      <c r="G505" s="131">
        <v>0</v>
      </c>
      <c r="H505" s="131">
        <v>0</v>
      </c>
      <c r="I505" s="132">
        <v>0</v>
      </c>
      <c r="J505" s="149"/>
      <c r="K505" s="133">
        <v>0</v>
      </c>
      <c r="L505" s="131">
        <v>0</v>
      </c>
      <c r="M505" s="131">
        <v>0</v>
      </c>
      <c r="N505" s="132">
        <v>0</v>
      </c>
      <c r="O505" s="149"/>
      <c r="P505" s="133">
        <v>0</v>
      </c>
      <c r="Q505" s="131">
        <v>0</v>
      </c>
      <c r="R505" s="131">
        <v>0</v>
      </c>
      <c r="S505" s="132">
        <v>0</v>
      </c>
      <c r="T505" s="149"/>
      <c r="U505" s="133">
        <v>0</v>
      </c>
      <c r="V505" s="131">
        <v>0</v>
      </c>
      <c r="W505" s="131">
        <v>0</v>
      </c>
      <c r="X505" s="132">
        <v>20</v>
      </c>
      <c r="Y505" s="149"/>
      <c r="Z505" s="133">
        <v>0</v>
      </c>
      <c r="AA505" s="131">
        <v>0</v>
      </c>
      <c r="AB505" s="131">
        <v>0</v>
      </c>
      <c r="AC505" s="132">
        <v>0</v>
      </c>
      <c r="AD505" s="149"/>
      <c r="AE505" s="153">
        <f t="shared" si="168"/>
        <v>0</v>
      </c>
      <c r="AF505" s="134">
        <f t="shared" si="169"/>
        <v>0</v>
      </c>
      <c r="AG505" s="135">
        <f t="shared" si="170"/>
        <v>0</v>
      </c>
      <c r="AH505" s="167">
        <f t="shared" si="171"/>
        <v>20</v>
      </c>
      <c r="AI505" s="149"/>
      <c r="AJ505" s="133">
        <f t="shared" si="172"/>
        <v>0</v>
      </c>
      <c r="AK505" s="131">
        <f t="shared" si="173"/>
        <v>0</v>
      </c>
      <c r="AL505" s="131">
        <f t="shared" si="174"/>
        <v>0</v>
      </c>
      <c r="AM505" s="131">
        <f t="shared" si="175"/>
        <v>20</v>
      </c>
      <c r="AN505" s="136">
        <f t="shared" si="176"/>
        <v>0</v>
      </c>
      <c r="AO505" s="133">
        <f t="shared" si="177"/>
        <v>0</v>
      </c>
      <c r="AP505" s="131">
        <f t="shared" si="178"/>
        <v>0</v>
      </c>
      <c r="AQ505" s="131">
        <f t="shared" si="179"/>
        <v>0</v>
      </c>
      <c r="AR505" s="131">
        <f t="shared" si="180"/>
        <v>0</v>
      </c>
      <c r="AS505" s="136">
        <f t="shared" si="181"/>
        <v>0</v>
      </c>
      <c r="AT505" s="133">
        <f t="shared" si="182"/>
        <v>0</v>
      </c>
      <c r="AU505" s="131">
        <f t="shared" si="183"/>
        <v>0</v>
      </c>
      <c r="AV505" s="131">
        <f t="shared" si="184"/>
        <v>0</v>
      </c>
      <c r="AW505" s="131">
        <f t="shared" si="185"/>
        <v>0</v>
      </c>
      <c r="AX505" s="136">
        <f t="shared" si="186"/>
        <v>0</v>
      </c>
      <c r="AY505" s="133">
        <f t="shared" si="187"/>
        <v>0</v>
      </c>
      <c r="AZ505" s="131">
        <f t="shared" si="188"/>
        <v>0</v>
      </c>
      <c r="BA505" s="131">
        <f t="shared" si="189"/>
        <v>0</v>
      </c>
      <c r="BB505" s="131">
        <f t="shared" si="190"/>
        <v>0</v>
      </c>
      <c r="BC505" s="132">
        <f t="shared" si="191"/>
        <v>0</v>
      </c>
    </row>
    <row r="506" spans="1:55" x14ac:dyDescent="0.25">
      <c r="A506" s="138" t="s">
        <v>1039</v>
      </c>
      <c r="B506" s="131" t="s">
        <v>38</v>
      </c>
      <c r="C506" s="131" t="s">
        <v>239</v>
      </c>
      <c r="D506" s="131" t="s">
        <v>1164</v>
      </c>
      <c r="E506" s="132" t="s">
        <v>1311</v>
      </c>
      <c r="F506" s="130">
        <v>0</v>
      </c>
      <c r="G506" s="131">
        <v>1</v>
      </c>
      <c r="H506" s="131">
        <v>21.3</v>
      </c>
      <c r="I506" s="132">
        <v>263</v>
      </c>
      <c r="J506" s="149"/>
      <c r="K506" s="133">
        <v>1</v>
      </c>
      <c r="L506" s="131">
        <v>0</v>
      </c>
      <c r="M506" s="131">
        <v>1.5</v>
      </c>
      <c r="N506" s="132">
        <v>241</v>
      </c>
      <c r="O506" s="149"/>
      <c r="P506" s="133">
        <v>0</v>
      </c>
      <c r="Q506" s="131">
        <v>0</v>
      </c>
      <c r="R506" s="131">
        <v>0</v>
      </c>
      <c r="S506" s="132">
        <v>0</v>
      </c>
      <c r="T506" s="149"/>
      <c r="U506" s="133">
        <v>0</v>
      </c>
      <c r="V506" s="131">
        <v>0</v>
      </c>
      <c r="W506" s="131">
        <v>0</v>
      </c>
      <c r="X506" s="132">
        <v>0</v>
      </c>
      <c r="Y506" s="149"/>
      <c r="Z506" s="133">
        <v>0</v>
      </c>
      <c r="AA506" s="131">
        <v>0</v>
      </c>
      <c r="AB506" s="131">
        <v>0</v>
      </c>
      <c r="AC506" s="132">
        <v>0</v>
      </c>
      <c r="AD506" s="149"/>
      <c r="AE506" s="153">
        <f t="shared" si="168"/>
        <v>1</v>
      </c>
      <c r="AF506" s="134">
        <f t="shared" si="169"/>
        <v>1</v>
      </c>
      <c r="AG506" s="135">
        <f t="shared" si="170"/>
        <v>22.8</v>
      </c>
      <c r="AH506" s="167">
        <f t="shared" si="171"/>
        <v>504</v>
      </c>
      <c r="AI506" s="149"/>
      <c r="AJ506" s="133">
        <f t="shared" si="172"/>
        <v>263</v>
      </c>
      <c r="AK506" s="131">
        <f t="shared" si="173"/>
        <v>241</v>
      </c>
      <c r="AL506" s="131">
        <f t="shared" si="174"/>
        <v>0</v>
      </c>
      <c r="AM506" s="131">
        <f t="shared" si="175"/>
        <v>0</v>
      </c>
      <c r="AN506" s="136">
        <f t="shared" si="176"/>
        <v>0</v>
      </c>
      <c r="AO506" s="133">
        <f t="shared" si="177"/>
        <v>0</v>
      </c>
      <c r="AP506" s="131">
        <f t="shared" si="178"/>
        <v>1</v>
      </c>
      <c r="AQ506" s="131">
        <f t="shared" si="179"/>
        <v>0</v>
      </c>
      <c r="AR506" s="131">
        <f t="shared" si="180"/>
        <v>0</v>
      </c>
      <c r="AS506" s="136">
        <f t="shared" si="181"/>
        <v>0</v>
      </c>
      <c r="AT506" s="133">
        <f t="shared" si="182"/>
        <v>1</v>
      </c>
      <c r="AU506" s="131">
        <f t="shared" si="183"/>
        <v>0</v>
      </c>
      <c r="AV506" s="131">
        <f t="shared" si="184"/>
        <v>0</v>
      </c>
      <c r="AW506" s="131">
        <f t="shared" si="185"/>
        <v>0</v>
      </c>
      <c r="AX506" s="136">
        <f t="shared" si="186"/>
        <v>0</v>
      </c>
      <c r="AY506" s="133">
        <f t="shared" si="187"/>
        <v>21.3</v>
      </c>
      <c r="AZ506" s="131">
        <f t="shared" si="188"/>
        <v>1.5</v>
      </c>
      <c r="BA506" s="131">
        <f t="shared" si="189"/>
        <v>0</v>
      </c>
      <c r="BB506" s="131">
        <f t="shared" si="190"/>
        <v>0</v>
      </c>
      <c r="BC506" s="132">
        <f t="shared" si="191"/>
        <v>0</v>
      </c>
    </row>
    <row r="507" spans="1:55" x14ac:dyDescent="0.25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30">
        <v>0</v>
      </c>
      <c r="G507" s="131">
        <v>0</v>
      </c>
      <c r="H507" s="131">
        <v>0</v>
      </c>
      <c r="I507" s="132">
        <v>0</v>
      </c>
      <c r="J507" s="149"/>
      <c r="K507" s="133">
        <v>0</v>
      </c>
      <c r="L507" s="131">
        <v>0</v>
      </c>
      <c r="M507" s="131">
        <v>0</v>
      </c>
      <c r="N507" s="132">
        <v>0</v>
      </c>
      <c r="O507" s="149"/>
      <c r="P507" s="133">
        <v>0</v>
      </c>
      <c r="Q507" s="131">
        <v>0</v>
      </c>
      <c r="R507" s="131">
        <v>0</v>
      </c>
      <c r="S507" s="132">
        <v>0</v>
      </c>
      <c r="T507" s="149"/>
      <c r="U507" s="133">
        <v>0</v>
      </c>
      <c r="V507" s="131">
        <v>0</v>
      </c>
      <c r="W507" s="131">
        <v>0</v>
      </c>
      <c r="X507" s="132">
        <v>0</v>
      </c>
      <c r="Y507" s="149"/>
      <c r="Z507" s="133">
        <v>0</v>
      </c>
      <c r="AA507" s="131">
        <v>0</v>
      </c>
      <c r="AB507" s="131">
        <v>0</v>
      </c>
      <c r="AC507" s="132">
        <v>0</v>
      </c>
      <c r="AD507" s="149"/>
      <c r="AE507" s="153">
        <f t="shared" si="168"/>
        <v>0</v>
      </c>
      <c r="AF507" s="134">
        <f t="shared" si="169"/>
        <v>0</v>
      </c>
      <c r="AG507" s="135">
        <f t="shared" si="170"/>
        <v>0</v>
      </c>
      <c r="AH507" s="167">
        <f t="shared" si="171"/>
        <v>0</v>
      </c>
      <c r="AI507" s="149"/>
      <c r="AJ507" s="133">
        <f t="shared" si="172"/>
        <v>0</v>
      </c>
      <c r="AK507" s="131">
        <f t="shared" si="173"/>
        <v>0</v>
      </c>
      <c r="AL507" s="131">
        <f t="shared" si="174"/>
        <v>0</v>
      </c>
      <c r="AM507" s="131">
        <f t="shared" si="175"/>
        <v>0</v>
      </c>
      <c r="AN507" s="136">
        <f t="shared" si="176"/>
        <v>0</v>
      </c>
      <c r="AO507" s="133">
        <f t="shared" si="177"/>
        <v>0</v>
      </c>
      <c r="AP507" s="131">
        <f t="shared" si="178"/>
        <v>0</v>
      </c>
      <c r="AQ507" s="131">
        <f t="shared" si="179"/>
        <v>0</v>
      </c>
      <c r="AR507" s="131">
        <f t="shared" si="180"/>
        <v>0</v>
      </c>
      <c r="AS507" s="136">
        <f t="shared" si="181"/>
        <v>0</v>
      </c>
      <c r="AT507" s="133">
        <f t="shared" si="182"/>
        <v>0</v>
      </c>
      <c r="AU507" s="131">
        <f t="shared" si="183"/>
        <v>0</v>
      </c>
      <c r="AV507" s="131">
        <f t="shared" si="184"/>
        <v>0</v>
      </c>
      <c r="AW507" s="131">
        <f t="shared" si="185"/>
        <v>0</v>
      </c>
      <c r="AX507" s="136">
        <f t="shared" si="186"/>
        <v>0</v>
      </c>
      <c r="AY507" s="133">
        <f t="shared" si="187"/>
        <v>0</v>
      </c>
      <c r="AZ507" s="131">
        <f t="shared" si="188"/>
        <v>0</v>
      </c>
      <c r="BA507" s="131">
        <f t="shared" si="189"/>
        <v>0</v>
      </c>
      <c r="BB507" s="131">
        <f t="shared" si="190"/>
        <v>0</v>
      </c>
      <c r="BC507" s="132">
        <f t="shared" si="191"/>
        <v>0</v>
      </c>
    </row>
    <row r="508" spans="1:55" x14ac:dyDescent="0.25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30">
        <v>0</v>
      </c>
      <c r="G508" s="131">
        <v>0</v>
      </c>
      <c r="H508" s="131">
        <v>0</v>
      </c>
      <c r="I508" s="132">
        <v>0</v>
      </c>
      <c r="J508" s="149"/>
      <c r="K508" s="133">
        <v>0</v>
      </c>
      <c r="L508" s="131">
        <v>0</v>
      </c>
      <c r="M508" s="131">
        <v>0</v>
      </c>
      <c r="N508" s="132">
        <v>0</v>
      </c>
      <c r="O508" s="149"/>
      <c r="P508" s="133">
        <v>0</v>
      </c>
      <c r="Q508" s="131">
        <v>0</v>
      </c>
      <c r="R508" s="131">
        <v>0</v>
      </c>
      <c r="S508" s="132">
        <v>0</v>
      </c>
      <c r="T508" s="149"/>
      <c r="U508" s="133">
        <v>0</v>
      </c>
      <c r="V508" s="131">
        <v>0</v>
      </c>
      <c r="W508" s="131">
        <v>0</v>
      </c>
      <c r="X508" s="132">
        <v>0</v>
      </c>
      <c r="Y508" s="149"/>
      <c r="Z508" s="133">
        <v>0</v>
      </c>
      <c r="AA508" s="131">
        <v>0</v>
      </c>
      <c r="AB508" s="131">
        <v>0</v>
      </c>
      <c r="AC508" s="132">
        <v>0</v>
      </c>
      <c r="AD508" s="149"/>
      <c r="AE508" s="153">
        <f t="shared" si="168"/>
        <v>0</v>
      </c>
      <c r="AF508" s="134">
        <f t="shared" si="169"/>
        <v>0</v>
      </c>
      <c r="AG508" s="135">
        <f t="shared" si="170"/>
        <v>0</v>
      </c>
      <c r="AH508" s="167">
        <f t="shared" si="171"/>
        <v>0</v>
      </c>
      <c r="AI508" s="149"/>
      <c r="AJ508" s="133">
        <f t="shared" si="172"/>
        <v>0</v>
      </c>
      <c r="AK508" s="131">
        <f t="shared" si="173"/>
        <v>0</v>
      </c>
      <c r="AL508" s="131">
        <f t="shared" si="174"/>
        <v>0</v>
      </c>
      <c r="AM508" s="131">
        <f t="shared" si="175"/>
        <v>0</v>
      </c>
      <c r="AN508" s="136">
        <f t="shared" si="176"/>
        <v>0</v>
      </c>
      <c r="AO508" s="133">
        <f t="shared" si="177"/>
        <v>0</v>
      </c>
      <c r="AP508" s="131">
        <f t="shared" si="178"/>
        <v>0</v>
      </c>
      <c r="AQ508" s="131">
        <f t="shared" si="179"/>
        <v>0</v>
      </c>
      <c r="AR508" s="131">
        <f t="shared" si="180"/>
        <v>0</v>
      </c>
      <c r="AS508" s="136">
        <f t="shared" si="181"/>
        <v>0</v>
      </c>
      <c r="AT508" s="133">
        <f t="shared" si="182"/>
        <v>0</v>
      </c>
      <c r="AU508" s="131">
        <f t="shared" si="183"/>
        <v>0</v>
      </c>
      <c r="AV508" s="131">
        <f t="shared" si="184"/>
        <v>0</v>
      </c>
      <c r="AW508" s="131">
        <f t="shared" si="185"/>
        <v>0</v>
      </c>
      <c r="AX508" s="136">
        <f t="shared" si="186"/>
        <v>0</v>
      </c>
      <c r="AY508" s="133">
        <f t="shared" si="187"/>
        <v>0</v>
      </c>
      <c r="AZ508" s="131">
        <f t="shared" si="188"/>
        <v>0</v>
      </c>
      <c r="BA508" s="131">
        <f t="shared" si="189"/>
        <v>0</v>
      </c>
      <c r="BB508" s="131">
        <f t="shared" si="190"/>
        <v>0</v>
      </c>
      <c r="BC508" s="132">
        <f t="shared" si="191"/>
        <v>0</v>
      </c>
    </row>
    <row r="509" spans="1:55" x14ac:dyDescent="0.25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1312</v>
      </c>
      <c r="F509" s="130">
        <v>0</v>
      </c>
      <c r="G509" s="131">
        <v>1</v>
      </c>
      <c r="H509" s="131">
        <v>5.5</v>
      </c>
      <c r="I509" s="132">
        <v>189</v>
      </c>
      <c r="J509" s="149"/>
      <c r="K509" s="133">
        <v>0</v>
      </c>
      <c r="L509" s="131">
        <v>0</v>
      </c>
      <c r="M509" s="131">
        <v>0</v>
      </c>
      <c r="N509" s="132">
        <v>0</v>
      </c>
      <c r="O509" s="149"/>
      <c r="P509" s="133">
        <v>0</v>
      </c>
      <c r="Q509" s="131">
        <v>0</v>
      </c>
      <c r="R509" s="131">
        <v>0</v>
      </c>
      <c r="S509" s="132">
        <v>0</v>
      </c>
      <c r="T509" s="149"/>
      <c r="U509" s="133">
        <v>0</v>
      </c>
      <c r="V509" s="131">
        <v>0</v>
      </c>
      <c r="W509" s="131">
        <v>0</v>
      </c>
      <c r="X509" s="132">
        <v>0</v>
      </c>
      <c r="Y509" s="149"/>
      <c r="Z509" s="133">
        <v>0</v>
      </c>
      <c r="AA509" s="131">
        <v>0</v>
      </c>
      <c r="AB509" s="131">
        <v>0</v>
      </c>
      <c r="AC509" s="132">
        <v>0</v>
      </c>
      <c r="AD509" s="149"/>
      <c r="AE509" s="153">
        <f t="shared" si="168"/>
        <v>0</v>
      </c>
      <c r="AF509" s="134">
        <f t="shared" si="169"/>
        <v>1</v>
      </c>
      <c r="AG509" s="135">
        <f t="shared" si="170"/>
        <v>5.5</v>
      </c>
      <c r="AH509" s="167">
        <f t="shared" si="171"/>
        <v>189</v>
      </c>
      <c r="AI509" s="149"/>
      <c r="AJ509" s="133">
        <f t="shared" si="172"/>
        <v>189</v>
      </c>
      <c r="AK509" s="131">
        <f t="shared" si="173"/>
        <v>0</v>
      </c>
      <c r="AL509" s="131">
        <f t="shared" si="174"/>
        <v>0</v>
      </c>
      <c r="AM509" s="131">
        <f t="shared" si="175"/>
        <v>0</v>
      </c>
      <c r="AN509" s="136">
        <f t="shared" si="176"/>
        <v>0</v>
      </c>
      <c r="AO509" s="133">
        <f t="shared" si="177"/>
        <v>0</v>
      </c>
      <c r="AP509" s="131">
        <f t="shared" si="178"/>
        <v>0</v>
      </c>
      <c r="AQ509" s="131">
        <f t="shared" si="179"/>
        <v>0</v>
      </c>
      <c r="AR509" s="131">
        <f t="shared" si="180"/>
        <v>0</v>
      </c>
      <c r="AS509" s="136">
        <f t="shared" si="181"/>
        <v>0</v>
      </c>
      <c r="AT509" s="133">
        <f t="shared" si="182"/>
        <v>1</v>
      </c>
      <c r="AU509" s="131">
        <f t="shared" si="183"/>
        <v>0</v>
      </c>
      <c r="AV509" s="131">
        <f t="shared" si="184"/>
        <v>0</v>
      </c>
      <c r="AW509" s="131">
        <f t="shared" si="185"/>
        <v>0</v>
      </c>
      <c r="AX509" s="136">
        <f t="shared" si="186"/>
        <v>0</v>
      </c>
      <c r="AY509" s="133">
        <f t="shared" si="187"/>
        <v>5.5</v>
      </c>
      <c r="AZ509" s="131">
        <f t="shared" si="188"/>
        <v>0</v>
      </c>
      <c r="BA509" s="131">
        <f t="shared" si="189"/>
        <v>0</v>
      </c>
      <c r="BB509" s="131">
        <f t="shared" si="190"/>
        <v>0</v>
      </c>
      <c r="BC509" s="132">
        <f t="shared" si="191"/>
        <v>0</v>
      </c>
    </row>
    <row r="510" spans="1:55" x14ac:dyDescent="0.25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30">
        <v>0</v>
      </c>
      <c r="G510" s="131">
        <v>0</v>
      </c>
      <c r="H510" s="131">
        <v>0</v>
      </c>
      <c r="I510" s="132">
        <v>0</v>
      </c>
      <c r="J510" s="149"/>
      <c r="K510" s="133">
        <v>0</v>
      </c>
      <c r="L510" s="131">
        <v>0</v>
      </c>
      <c r="M510" s="131">
        <v>0</v>
      </c>
      <c r="N510" s="132">
        <v>0</v>
      </c>
      <c r="O510" s="149"/>
      <c r="P510" s="133">
        <v>0</v>
      </c>
      <c r="Q510" s="131">
        <v>0</v>
      </c>
      <c r="R510" s="131">
        <v>0</v>
      </c>
      <c r="S510" s="132">
        <v>0</v>
      </c>
      <c r="T510" s="149"/>
      <c r="U510" s="133">
        <v>0</v>
      </c>
      <c r="V510" s="131">
        <v>0</v>
      </c>
      <c r="W510" s="131">
        <v>0</v>
      </c>
      <c r="X510" s="132">
        <v>0</v>
      </c>
      <c r="Y510" s="149"/>
      <c r="Z510" s="133">
        <v>0</v>
      </c>
      <c r="AA510" s="131">
        <v>0</v>
      </c>
      <c r="AB510" s="131">
        <v>0</v>
      </c>
      <c r="AC510" s="132">
        <v>0</v>
      </c>
      <c r="AD510" s="149"/>
      <c r="AE510" s="153">
        <f t="shared" si="168"/>
        <v>0</v>
      </c>
      <c r="AF510" s="134">
        <f t="shared" si="169"/>
        <v>0</v>
      </c>
      <c r="AG510" s="135">
        <f t="shared" si="170"/>
        <v>0</v>
      </c>
      <c r="AH510" s="167">
        <f t="shared" si="171"/>
        <v>0</v>
      </c>
      <c r="AI510" s="149"/>
      <c r="AJ510" s="133">
        <f t="shared" si="172"/>
        <v>0</v>
      </c>
      <c r="AK510" s="131">
        <f t="shared" si="173"/>
        <v>0</v>
      </c>
      <c r="AL510" s="131">
        <f t="shared" si="174"/>
        <v>0</v>
      </c>
      <c r="AM510" s="131">
        <f t="shared" si="175"/>
        <v>0</v>
      </c>
      <c r="AN510" s="136">
        <f t="shared" si="176"/>
        <v>0</v>
      </c>
      <c r="AO510" s="133">
        <f t="shared" si="177"/>
        <v>0</v>
      </c>
      <c r="AP510" s="131">
        <f t="shared" si="178"/>
        <v>0</v>
      </c>
      <c r="AQ510" s="131">
        <f t="shared" si="179"/>
        <v>0</v>
      </c>
      <c r="AR510" s="131">
        <f t="shared" si="180"/>
        <v>0</v>
      </c>
      <c r="AS510" s="136">
        <f t="shared" si="181"/>
        <v>0</v>
      </c>
      <c r="AT510" s="133">
        <f t="shared" si="182"/>
        <v>0</v>
      </c>
      <c r="AU510" s="131">
        <f t="shared" si="183"/>
        <v>0</v>
      </c>
      <c r="AV510" s="131">
        <f t="shared" si="184"/>
        <v>0</v>
      </c>
      <c r="AW510" s="131">
        <f t="shared" si="185"/>
        <v>0</v>
      </c>
      <c r="AX510" s="136">
        <f t="shared" si="186"/>
        <v>0</v>
      </c>
      <c r="AY510" s="133">
        <f t="shared" si="187"/>
        <v>0</v>
      </c>
      <c r="AZ510" s="131">
        <f t="shared" si="188"/>
        <v>0</v>
      </c>
      <c r="BA510" s="131">
        <f t="shared" si="189"/>
        <v>0</v>
      </c>
      <c r="BB510" s="131">
        <f t="shared" si="190"/>
        <v>0</v>
      </c>
      <c r="BC510" s="132">
        <f t="shared" si="191"/>
        <v>0</v>
      </c>
    </row>
    <row r="511" spans="1:55" x14ac:dyDescent="0.25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30">
        <v>0</v>
      </c>
      <c r="G511" s="131">
        <v>0</v>
      </c>
      <c r="H511" s="131">
        <v>0</v>
      </c>
      <c r="I511" s="132">
        <v>0</v>
      </c>
      <c r="J511" s="149"/>
      <c r="K511" s="133">
        <v>0</v>
      </c>
      <c r="L511" s="131">
        <v>0</v>
      </c>
      <c r="M511" s="131">
        <v>0</v>
      </c>
      <c r="N511" s="132">
        <v>0</v>
      </c>
      <c r="O511" s="149"/>
      <c r="P511" s="133">
        <v>0</v>
      </c>
      <c r="Q511" s="131">
        <v>0</v>
      </c>
      <c r="R511" s="131">
        <v>0</v>
      </c>
      <c r="S511" s="132">
        <v>0</v>
      </c>
      <c r="T511" s="149"/>
      <c r="U511" s="133">
        <v>0</v>
      </c>
      <c r="V511" s="131">
        <v>0</v>
      </c>
      <c r="W511" s="131">
        <v>0</v>
      </c>
      <c r="X511" s="132">
        <v>0</v>
      </c>
      <c r="Y511" s="149"/>
      <c r="Z511" s="133">
        <v>0</v>
      </c>
      <c r="AA511" s="131">
        <v>0</v>
      </c>
      <c r="AB511" s="131">
        <v>0</v>
      </c>
      <c r="AC511" s="132">
        <v>0</v>
      </c>
      <c r="AD511" s="149"/>
      <c r="AE511" s="153">
        <f t="shared" si="168"/>
        <v>0</v>
      </c>
      <c r="AF511" s="134">
        <f t="shared" si="169"/>
        <v>0</v>
      </c>
      <c r="AG511" s="135">
        <f t="shared" si="170"/>
        <v>0</v>
      </c>
      <c r="AH511" s="167">
        <f t="shared" si="171"/>
        <v>0</v>
      </c>
      <c r="AI511" s="149"/>
      <c r="AJ511" s="133">
        <f t="shared" si="172"/>
        <v>0</v>
      </c>
      <c r="AK511" s="131">
        <f t="shared" si="173"/>
        <v>0</v>
      </c>
      <c r="AL511" s="131">
        <f t="shared" si="174"/>
        <v>0</v>
      </c>
      <c r="AM511" s="131">
        <f t="shared" si="175"/>
        <v>0</v>
      </c>
      <c r="AN511" s="136">
        <f t="shared" si="176"/>
        <v>0</v>
      </c>
      <c r="AO511" s="133">
        <f t="shared" si="177"/>
        <v>0</v>
      </c>
      <c r="AP511" s="131">
        <f t="shared" si="178"/>
        <v>0</v>
      </c>
      <c r="AQ511" s="131">
        <f t="shared" si="179"/>
        <v>0</v>
      </c>
      <c r="AR511" s="131">
        <f t="shared" si="180"/>
        <v>0</v>
      </c>
      <c r="AS511" s="136">
        <f t="shared" si="181"/>
        <v>0</v>
      </c>
      <c r="AT511" s="133">
        <f t="shared" si="182"/>
        <v>0</v>
      </c>
      <c r="AU511" s="131">
        <f t="shared" si="183"/>
        <v>0</v>
      </c>
      <c r="AV511" s="131">
        <f t="shared" si="184"/>
        <v>0</v>
      </c>
      <c r="AW511" s="131">
        <f t="shared" si="185"/>
        <v>0</v>
      </c>
      <c r="AX511" s="136">
        <f t="shared" si="186"/>
        <v>0</v>
      </c>
      <c r="AY511" s="133">
        <f t="shared" si="187"/>
        <v>0</v>
      </c>
      <c r="AZ511" s="131">
        <f t="shared" si="188"/>
        <v>0</v>
      </c>
      <c r="BA511" s="131">
        <f t="shared" si="189"/>
        <v>0</v>
      </c>
      <c r="BB511" s="131">
        <f t="shared" si="190"/>
        <v>0</v>
      </c>
      <c r="BC511" s="132">
        <f t="shared" si="191"/>
        <v>0</v>
      </c>
    </row>
    <row r="512" spans="1:55" x14ac:dyDescent="0.25">
      <c r="A512" s="138" t="s">
        <v>1048</v>
      </c>
      <c r="B512" s="131" t="s">
        <v>48</v>
      </c>
      <c r="C512" s="131" t="s">
        <v>1074</v>
      </c>
      <c r="D512" s="131" t="s">
        <v>330</v>
      </c>
      <c r="E512" s="132" t="s">
        <v>1955</v>
      </c>
      <c r="F512" s="130">
        <v>0</v>
      </c>
      <c r="G512" s="131">
        <v>0</v>
      </c>
      <c r="H512" s="131">
        <v>0</v>
      </c>
      <c r="I512" s="132">
        <v>0</v>
      </c>
      <c r="J512" s="149"/>
      <c r="K512" s="133">
        <v>0</v>
      </c>
      <c r="L512" s="131">
        <v>0</v>
      </c>
      <c r="M512" s="131">
        <v>0</v>
      </c>
      <c r="N512" s="132">
        <v>20</v>
      </c>
      <c r="O512" s="149"/>
      <c r="P512" s="133">
        <v>0</v>
      </c>
      <c r="Q512" s="131">
        <v>1</v>
      </c>
      <c r="R512" s="131">
        <v>1.9</v>
      </c>
      <c r="S512" s="132">
        <v>270</v>
      </c>
      <c r="T512" s="149"/>
      <c r="U512" s="133">
        <v>0</v>
      </c>
      <c r="V512" s="131">
        <v>0</v>
      </c>
      <c r="W512" s="131">
        <v>0</v>
      </c>
      <c r="X512" s="132">
        <v>0</v>
      </c>
      <c r="Y512" s="149"/>
      <c r="Z512" s="133">
        <v>0</v>
      </c>
      <c r="AA512" s="131">
        <v>0</v>
      </c>
      <c r="AB512" s="131">
        <v>0</v>
      </c>
      <c r="AC512" s="132">
        <v>0</v>
      </c>
      <c r="AD512" s="149"/>
      <c r="AE512" s="153">
        <f t="shared" si="168"/>
        <v>0</v>
      </c>
      <c r="AF512" s="134">
        <f t="shared" si="169"/>
        <v>1</v>
      </c>
      <c r="AG512" s="135">
        <f t="shared" si="170"/>
        <v>1.9</v>
      </c>
      <c r="AH512" s="167">
        <f t="shared" si="171"/>
        <v>290</v>
      </c>
      <c r="AI512" s="149"/>
      <c r="AJ512" s="133">
        <f t="shared" si="172"/>
        <v>0</v>
      </c>
      <c r="AK512" s="131">
        <f t="shared" si="173"/>
        <v>20</v>
      </c>
      <c r="AL512" s="131">
        <f t="shared" si="174"/>
        <v>270</v>
      </c>
      <c r="AM512" s="131">
        <f t="shared" si="175"/>
        <v>0</v>
      </c>
      <c r="AN512" s="136">
        <f t="shared" si="176"/>
        <v>0</v>
      </c>
      <c r="AO512" s="133">
        <f t="shared" si="177"/>
        <v>0</v>
      </c>
      <c r="AP512" s="131">
        <f t="shared" si="178"/>
        <v>0</v>
      </c>
      <c r="AQ512" s="131">
        <f t="shared" si="179"/>
        <v>0</v>
      </c>
      <c r="AR512" s="131">
        <f t="shared" si="180"/>
        <v>0</v>
      </c>
      <c r="AS512" s="136">
        <f t="shared" si="181"/>
        <v>0</v>
      </c>
      <c r="AT512" s="133">
        <f t="shared" si="182"/>
        <v>0</v>
      </c>
      <c r="AU512" s="131">
        <f t="shared" si="183"/>
        <v>0</v>
      </c>
      <c r="AV512" s="131">
        <f t="shared" si="184"/>
        <v>1</v>
      </c>
      <c r="AW512" s="131">
        <f t="shared" si="185"/>
        <v>0</v>
      </c>
      <c r="AX512" s="136">
        <f t="shared" si="186"/>
        <v>0</v>
      </c>
      <c r="AY512" s="133">
        <f t="shared" si="187"/>
        <v>0</v>
      </c>
      <c r="AZ512" s="131">
        <f t="shared" si="188"/>
        <v>0</v>
      </c>
      <c r="BA512" s="131">
        <f t="shared" si="189"/>
        <v>1.9</v>
      </c>
      <c r="BB512" s="131">
        <f t="shared" si="190"/>
        <v>0</v>
      </c>
      <c r="BC512" s="132">
        <f t="shared" si="191"/>
        <v>0</v>
      </c>
    </row>
    <row r="513" spans="1:55" x14ac:dyDescent="0.25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30">
        <v>0</v>
      </c>
      <c r="G513" s="131">
        <v>0</v>
      </c>
      <c r="H513" s="131">
        <v>0</v>
      </c>
      <c r="I513" s="132">
        <v>0</v>
      </c>
      <c r="J513" s="149"/>
      <c r="K513" s="133">
        <v>0</v>
      </c>
      <c r="L513" s="131">
        <v>0</v>
      </c>
      <c r="M513" s="131">
        <v>0</v>
      </c>
      <c r="N513" s="132">
        <v>0</v>
      </c>
      <c r="O513" s="149"/>
      <c r="P513" s="133">
        <v>0</v>
      </c>
      <c r="Q513" s="131">
        <v>0</v>
      </c>
      <c r="R513" s="131">
        <v>0</v>
      </c>
      <c r="S513" s="132">
        <v>0</v>
      </c>
      <c r="T513" s="149"/>
      <c r="U513" s="133">
        <v>0</v>
      </c>
      <c r="V513" s="131">
        <v>0</v>
      </c>
      <c r="W513" s="131">
        <v>0</v>
      </c>
      <c r="X513" s="132">
        <v>0</v>
      </c>
      <c r="Y513" s="149"/>
      <c r="Z513" s="133">
        <v>0</v>
      </c>
      <c r="AA513" s="131">
        <v>0</v>
      </c>
      <c r="AB513" s="131">
        <v>0</v>
      </c>
      <c r="AC513" s="132">
        <v>0</v>
      </c>
      <c r="AD513" s="149"/>
      <c r="AE513" s="153">
        <f t="shared" si="168"/>
        <v>0</v>
      </c>
      <c r="AF513" s="134">
        <f t="shared" si="169"/>
        <v>0</v>
      </c>
      <c r="AG513" s="135">
        <f t="shared" si="170"/>
        <v>0</v>
      </c>
      <c r="AH513" s="167">
        <f t="shared" si="171"/>
        <v>0</v>
      </c>
      <c r="AI513" s="149"/>
      <c r="AJ513" s="133">
        <f t="shared" si="172"/>
        <v>0</v>
      </c>
      <c r="AK513" s="131">
        <f t="shared" si="173"/>
        <v>0</v>
      </c>
      <c r="AL513" s="131">
        <f t="shared" si="174"/>
        <v>0</v>
      </c>
      <c r="AM513" s="131">
        <f t="shared" si="175"/>
        <v>0</v>
      </c>
      <c r="AN513" s="136">
        <f t="shared" si="176"/>
        <v>0</v>
      </c>
      <c r="AO513" s="133">
        <f t="shared" si="177"/>
        <v>0</v>
      </c>
      <c r="AP513" s="131">
        <f t="shared" si="178"/>
        <v>0</v>
      </c>
      <c r="AQ513" s="131">
        <f t="shared" si="179"/>
        <v>0</v>
      </c>
      <c r="AR513" s="131">
        <f t="shared" si="180"/>
        <v>0</v>
      </c>
      <c r="AS513" s="136">
        <f t="shared" si="181"/>
        <v>0</v>
      </c>
      <c r="AT513" s="133">
        <f t="shared" si="182"/>
        <v>0</v>
      </c>
      <c r="AU513" s="131">
        <f t="shared" si="183"/>
        <v>0</v>
      </c>
      <c r="AV513" s="131">
        <f t="shared" si="184"/>
        <v>0</v>
      </c>
      <c r="AW513" s="131">
        <f t="shared" si="185"/>
        <v>0</v>
      </c>
      <c r="AX513" s="136">
        <f t="shared" si="186"/>
        <v>0</v>
      </c>
      <c r="AY513" s="133">
        <f t="shared" si="187"/>
        <v>0</v>
      </c>
      <c r="AZ513" s="131">
        <f t="shared" si="188"/>
        <v>0</v>
      </c>
      <c r="BA513" s="131">
        <f t="shared" si="189"/>
        <v>0</v>
      </c>
      <c r="BB513" s="131">
        <f t="shared" si="190"/>
        <v>0</v>
      </c>
      <c r="BC513" s="132">
        <f t="shared" si="191"/>
        <v>0</v>
      </c>
    </row>
    <row r="514" spans="1:55" x14ac:dyDescent="0.25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30">
        <v>0</v>
      </c>
      <c r="G514" s="131">
        <v>0</v>
      </c>
      <c r="H514" s="131">
        <v>0</v>
      </c>
      <c r="I514" s="132">
        <v>0</v>
      </c>
      <c r="J514" s="149"/>
      <c r="K514" s="133">
        <v>0</v>
      </c>
      <c r="L514" s="131">
        <v>0</v>
      </c>
      <c r="M514" s="131">
        <v>0</v>
      </c>
      <c r="N514" s="132">
        <v>0</v>
      </c>
      <c r="O514" s="149"/>
      <c r="P514" s="133">
        <v>0</v>
      </c>
      <c r="Q514" s="131">
        <v>0</v>
      </c>
      <c r="R514" s="131">
        <v>0</v>
      </c>
      <c r="S514" s="132">
        <v>0</v>
      </c>
      <c r="T514" s="149"/>
      <c r="U514" s="133">
        <v>0</v>
      </c>
      <c r="V514" s="131">
        <v>0</v>
      </c>
      <c r="W514" s="131">
        <v>0</v>
      </c>
      <c r="X514" s="132">
        <v>0</v>
      </c>
      <c r="Y514" s="149"/>
      <c r="Z514" s="133">
        <v>0</v>
      </c>
      <c r="AA514" s="131">
        <v>0</v>
      </c>
      <c r="AB514" s="131">
        <v>0</v>
      </c>
      <c r="AC514" s="132">
        <v>0</v>
      </c>
      <c r="AD514" s="149"/>
      <c r="AE514" s="153">
        <f t="shared" si="168"/>
        <v>0</v>
      </c>
      <c r="AF514" s="134">
        <f t="shared" si="169"/>
        <v>0</v>
      </c>
      <c r="AG514" s="135">
        <f t="shared" si="170"/>
        <v>0</v>
      </c>
      <c r="AH514" s="167">
        <f t="shared" si="171"/>
        <v>0</v>
      </c>
      <c r="AI514" s="149"/>
      <c r="AJ514" s="133">
        <f t="shared" si="172"/>
        <v>0</v>
      </c>
      <c r="AK514" s="131">
        <f t="shared" si="173"/>
        <v>0</v>
      </c>
      <c r="AL514" s="131">
        <f t="shared" si="174"/>
        <v>0</v>
      </c>
      <c r="AM514" s="131">
        <f t="shared" si="175"/>
        <v>0</v>
      </c>
      <c r="AN514" s="136">
        <f t="shared" si="176"/>
        <v>0</v>
      </c>
      <c r="AO514" s="133">
        <f t="shared" si="177"/>
        <v>0</v>
      </c>
      <c r="AP514" s="131">
        <f t="shared" si="178"/>
        <v>0</v>
      </c>
      <c r="AQ514" s="131">
        <f t="shared" si="179"/>
        <v>0</v>
      </c>
      <c r="AR514" s="131">
        <f t="shared" si="180"/>
        <v>0</v>
      </c>
      <c r="AS514" s="136">
        <f t="shared" si="181"/>
        <v>0</v>
      </c>
      <c r="AT514" s="133">
        <f t="shared" si="182"/>
        <v>0</v>
      </c>
      <c r="AU514" s="131">
        <f t="shared" si="183"/>
        <v>0</v>
      </c>
      <c r="AV514" s="131">
        <f t="shared" si="184"/>
        <v>0</v>
      </c>
      <c r="AW514" s="131">
        <f t="shared" si="185"/>
        <v>0</v>
      </c>
      <c r="AX514" s="136">
        <f t="shared" si="186"/>
        <v>0</v>
      </c>
      <c r="AY514" s="133">
        <f t="shared" si="187"/>
        <v>0</v>
      </c>
      <c r="AZ514" s="131">
        <f t="shared" si="188"/>
        <v>0</v>
      </c>
      <c r="BA514" s="131">
        <f t="shared" si="189"/>
        <v>0</v>
      </c>
      <c r="BB514" s="131">
        <f t="shared" si="190"/>
        <v>0</v>
      </c>
      <c r="BC514" s="132">
        <f t="shared" si="191"/>
        <v>0</v>
      </c>
    </row>
    <row r="515" spans="1:55" x14ac:dyDescent="0.25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30">
        <v>0</v>
      </c>
      <c r="G515" s="131">
        <v>0</v>
      </c>
      <c r="H515" s="131">
        <v>0</v>
      </c>
      <c r="I515" s="132">
        <v>0</v>
      </c>
      <c r="J515" s="149"/>
      <c r="K515" s="133">
        <v>0</v>
      </c>
      <c r="L515" s="131">
        <v>0</v>
      </c>
      <c r="M515" s="131">
        <v>0</v>
      </c>
      <c r="N515" s="132">
        <v>0</v>
      </c>
      <c r="O515" s="149"/>
      <c r="P515" s="133">
        <v>0</v>
      </c>
      <c r="Q515" s="131">
        <v>0</v>
      </c>
      <c r="R515" s="131">
        <v>0</v>
      </c>
      <c r="S515" s="132">
        <v>0</v>
      </c>
      <c r="T515" s="149"/>
      <c r="U515" s="133">
        <v>0</v>
      </c>
      <c r="V515" s="131">
        <v>0</v>
      </c>
      <c r="W515" s="131">
        <v>0</v>
      </c>
      <c r="X515" s="132">
        <v>0</v>
      </c>
      <c r="Y515" s="149"/>
      <c r="Z515" s="133">
        <v>0</v>
      </c>
      <c r="AA515" s="131">
        <v>0</v>
      </c>
      <c r="AB515" s="131">
        <v>0</v>
      </c>
      <c r="AC515" s="132">
        <v>0</v>
      </c>
      <c r="AD515" s="149"/>
      <c r="AE515" s="153">
        <f t="shared" ref="AE515:AE578" si="192">LARGE(AO515:AS515,1)+LARGE(AO515:AS515,2)+LARGE(AO515:AS515,3)+LARGE(AO515:AS515,4)</f>
        <v>0</v>
      </c>
      <c r="AF515" s="134">
        <f t="shared" ref="AF515:AF578" si="193">LARGE(AT515:AX515,1)+LARGE(AT515:AX515,2)+LARGE(AT515:AX515,3)+LARGE(AT515:AX515,4)</f>
        <v>0</v>
      </c>
      <c r="AG515" s="135">
        <f t="shared" ref="AG515:AG578" si="194">LARGE(AY515:BC515,1)+LARGE(AY515:BC515,2)+LARGE(AY515:BC515,3)+LARGE(AY515:BC515,4)</f>
        <v>0</v>
      </c>
      <c r="AH515" s="167">
        <f t="shared" ref="AH515:AH578" si="195">LARGE(AJ515:AN515,1)+LARGE(AJ515:AN515,2)+LARGE(AJ515:AN515,3)+LARGE(AJ515:AN515,4)</f>
        <v>0</v>
      </c>
      <c r="AI515" s="149"/>
      <c r="AJ515" s="133">
        <f t="shared" ref="AJ515:AJ578" si="196">I515</f>
        <v>0</v>
      </c>
      <c r="AK515" s="131">
        <f t="shared" ref="AK515:AK578" si="197">N515</f>
        <v>0</v>
      </c>
      <c r="AL515" s="131">
        <f t="shared" ref="AL515:AL578" si="198">S515</f>
        <v>0</v>
      </c>
      <c r="AM515" s="131">
        <f t="shared" ref="AM515:AM578" si="199">X515</f>
        <v>0</v>
      </c>
      <c r="AN515" s="136">
        <f t="shared" ref="AN515:AN578" si="200">AC515</f>
        <v>0</v>
      </c>
      <c r="AO515" s="133">
        <f t="shared" ref="AO515:AO578" si="201">F515</f>
        <v>0</v>
      </c>
      <c r="AP515" s="131">
        <f t="shared" ref="AP515:AP578" si="202">K515</f>
        <v>0</v>
      </c>
      <c r="AQ515" s="131">
        <f t="shared" ref="AQ515:AQ578" si="203">P515</f>
        <v>0</v>
      </c>
      <c r="AR515" s="131">
        <f t="shared" ref="AR515:AR578" si="204">U515</f>
        <v>0</v>
      </c>
      <c r="AS515" s="136">
        <f t="shared" ref="AS515:AS578" si="205">U515</f>
        <v>0</v>
      </c>
      <c r="AT515" s="133">
        <f t="shared" ref="AT515:AT578" si="206">G515</f>
        <v>0</v>
      </c>
      <c r="AU515" s="131">
        <f t="shared" ref="AU515:AU578" si="207">L515</f>
        <v>0</v>
      </c>
      <c r="AV515" s="131">
        <f t="shared" ref="AV515:AV578" si="208">Q515</f>
        <v>0</v>
      </c>
      <c r="AW515" s="131">
        <f t="shared" ref="AW515:AW578" si="209">V515</f>
        <v>0</v>
      </c>
      <c r="AX515" s="136">
        <f t="shared" ref="AX515:AX578" si="210">AA515</f>
        <v>0</v>
      </c>
      <c r="AY515" s="133">
        <f t="shared" ref="AY515:AY578" si="211">H515</f>
        <v>0</v>
      </c>
      <c r="AZ515" s="131">
        <f t="shared" ref="AZ515:AZ578" si="212">M515</f>
        <v>0</v>
      </c>
      <c r="BA515" s="131">
        <f t="shared" ref="BA515:BA578" si="213">R515</f>
        <v>0</v>
      </c>
      <c r="BB515" s="131">
        <f t="shared" ref="BB515:BB578" si="214">W515</f>
        <v>0</v>
      </c>
      <c r="BC515" s="132">
        <f t="shared" ref="BC515:BC578" si="215">AB515</f>
        <v>0</v>
      </c>
    </row>
    <row r="516" spans="1:55" x14ac:dyDescent="0.25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30">
        <v>0</v>
      </c>
      <c r="G516" s="131">
        <v>0</v>
      </c>
      <c r="H516" s="131">
        <v>0</v>
      </c>
      <c r="I516" s="132">
        <v>0</v>
      </c>
      <c r="J516" s="149"/>
      <c r="K516" s="133">
        <v>0</v>
      </c>
      <c r="L516" s="131">
        <v>0</v>
      </c>
      <c r="M516" s="131">
        <v>0</v>
      </c>
      <c r="N516" s="132">
        <v>0</v>
      </c>
      <c r="O516" s="149"/>
      <c r="P516" s="133">
        <v>0</v>
      </c>
      <c r="Q516" s="131">
        <v>0</v>
      </c>
      <c r="R516" s="131">
        <v>0</v>
      </c>
      <c r="S516" s="132">
        <v>0</v>
      </c>
      <c r="T516" s="149"/>
      <c r="U516" s="133">
        <v>0</v>
      </c>
      <c r="V516" s="131">
        <v>0</v>
      </c>
      <c r="W516" s="131">
        <v>0</v>
      </c>
      <c r="X516" s="132">
        <v>0</v>
      </c>
      <c r="Y516" s="149"/>
      <c r="Z516" s="133">
        <v>0</v>
      </c>
      <c r="AA516" s="131">
        <v>0</v>
      </c>
      <c r="AB516" s="131">
        <v>0</v>
      </c>
      <c r="AC516" s="132">
        <v>0</v>
      </c>
      <c r="AD516" s="149"/>
      <c r="AE516" s="153">
        <f t="shared" si="192"/>
        <v>0</v>
      </c>
      <c r="AF516" s="134">
        <f t="shared" si="193"/>
        <v>0</v>
      </c>
      <c r="AG516" s="135">
        <f t="shared" si="194"/>
        <v>0</v>
      </c>
      <c r="AH516" s="167">
        <f t="shared" si="195"/>
        <v>0</v>
      </c>
      <c r="AI516" s="149"/>
      <c r="AJ516" s="133">
        <f t="shared" si="196"/>
        <v>0</v>
      </c>
      <c r="AK516" s="131">
        <f t="shared" si="197"/>
        <v>0</v>
      </c>
      <c r="AL516" s="131">
        <f t="shared" si="198"/>
        <v>0</v>
      </c>
      <c r="AM516" s="131">
        <f t="shared" si="199"/>
        <v>0</v>
      </c>
      <c r="AN516" s="136">
        <f t="shared" si="200"/>
        <v>0</v>
      </c>
      <c r="AO516" s="133">
        <f t="shared" si="201"/>
        <v>0</v>
      </c>
      <c r="AP516" s="131">
        <f t="shared" si="202"/>
        <v>0</v>
      </c>
      <c r="AQ516" s="131">
        <f t="shared" si="203"/>
        <v>0</v>
      </c>
      <c r="AR516" s="131">
        <f t="shared" si="204"/>
        <v>0</v>
      </c>
      <c r="AS516" s="136">
        <f t="shared" si="205"/>
        <v>0</v>
      </c>
      <c r="AT516" s="133">
        <f t="shared" si="206"/>
        <v>0</v>
      </c>
      <c r="AU516" s="131">
        <f t="shared" si="207"/>
        <v>0</v>
      </c>
      <c r="AV516" s="131">
        <f t="shared" si="208"/>
        <v>0</v>
      </c>
      <c r="AW516" s="131">
        <f t="shared" si="209"/>
        <v>0</v>
      </c>
      <c r="AX516" s="136">
        <f t="shared" si="210"/>
        <v>0</v>
      </c>
      <c r="AY516" s="133">
        <f t="shared" si="211"/>
        <v>0</v>
      </c>
      <c r="AZ516" s="131">
        <f t="shared" si="212"/>
        <v>0</v>
      </c>
      <c r="BA516" s="131">
        <f t="shared" si="213"/>
        <v>0</v>
      </c>
      <c r="BB516" s="131">
        <f t="shared" si="214"/>
        <v>0</v>
      </c>
      <c r="BC516" s="132">
        <f t="shared" si="215"/>
        <v>0</v>
      </c>
    </row>
    <row r="517" spans="1:55" x14ac:dyDescent="0.25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30">
        <v>0</v>
      </c>
      <c r="G517" s="131">
        <v>0</v>
      </c>
      <c r="H517" s="131">
        <v>0</v>
      </c>
      <c r="I517" s="132">
        <v>0</v>
      </c>
      <c r="J517" s="149"/>
      <c r="K517" s="133">
        <v>1</v>
      </c>
      <c r="L517" s="131">
        <v>1</v>
      </c>
      <c r="M517" s="131">
        <v>11.6</v>
      </c>
      <c r="N517" s="132">
        <v>267</v>
      </c>
      <c r="O517" s="149"/>
      <c r="P517" s="133">
        <v>0</v>
      </c>
      <c r="Q517" s="131">
        <v>0</v>
      </c>
      <c r="R517" s="131">
        <v>0</v>
      </c>
      <c r="S517" s="132">
        <v>0</v>
      </c>
      <c r="T517" s="149"/>
      <c r="U517" s="133">
        <v>0</v>
      </c>
      <c r="V517" s="131">
        <v>0</v>
      </c>
      <c r="W517" s="131">
        <v>0</v>
      </c>
      <c r="X517" s="132">
        <v>0</v>
      </c>
      <c r="Y517" s="149"/>
      <c r="Z517" s="133">
        <v>0</v>
      </c>
      <c r="AA517" s="131">
        <v>5</v>
      </c>
      <c r="AB517" s="131">
        <v>42.3</v>
      </c>
      <c r="AC517" s="132">
        <v>248</v>
      </c>
      <c r="AD517" s="149"/>
      <c r="AE517" s="153">
        <f t="shared" si="192"/>
        <v>1</v>
      </c>
      <c r="AF517" s="134">
        <f t="shared" si="193"/>
        <v>6</v>
      </c>
      <c r="AG517" s="135">
        <f t="shared" si="194"/>
        <v>53.9</v>
      </c>
      <c r="AH517" s="167">
        <f t="shared" si="195"/>
        <v>515</v>
      </c>
      <c r="AI517" s="149"/>
      <c r="AJ517" s="133">
        <f t="shared" si="196"/>
        <v>0</v>
      </c>
      <c r="AK517" s="131">
        <f t="shared" si="197"/>
        <v>267</v>
      </c>
      <c r="AL517" s="131">
        <f t="shared" si="198"/>
        <v>0</v>
      </c>
      <c r="AM517" s="131">
        <f t="shared" si="199"/>
        <v>0</v>
      </c>
      <c r="AN517" s="136">
        <f t="shared" si="200"/>
        <v>248</v>
      </c>
      <c r="AO517" s="133">
        <f t="shared" si="201"/>
        <v>0</v>
      </c>
      <c r="AP517" s="131">
        <f t="shared" si="202"/>
        <v>1</v>
      </c>
      <c r="AQ517" s="131">
        <f t="shared" si="203"/>
        <v>0</v>
      </c>
      <c r="AR517" s="131">
        <f t="shared" si="204"/>
        <v>0</v>
      </c>
      <c r="AS517" s="136">
        <f t="shared" si="205"/>
        <v>0</v>
      </c>
      <c r="AT517" s="133">
        <f t="shared" si="206"/>
        <v>0</v>
      </c>
      <c r="AU517" s="131">
        <f t="shared" si="207"/>
        <v>1</v>
      </c>
      <c r="AV517" s="131">
        <f t="shared" si="208"/>
        <v>0</v>
      </c>
      <c r="AW517" s="131">
        <f t="shared" si="209"/>
        <v>0</v>
      </c>
      <c r="AX517" s="136">
        <f t="shared" si="210"/>
        <v>5</v>
      </c>
      <c r="AY517" s="133">
        <f t="shared" si="211"/>
        <v>0</v>
      </c>
      <c r="AZ517" s="131">
        <f t="shared" si="212"/>
        <v>11.6</v>
      </c>
      <c r="BA517" s="131">
        <f t="shared" si="213"/>
        <v>0</v>
      </c>
      <c r="BB517" s="131">
        <f t="shared" si="214"/>
        <v>0</v>
      </c>
      <c r="BC517" s="132">
        <f t="shared" si="215"/>
        <v>42.3</v>
      </c>
    </row>
    <row r="518" spans="1:55" x14ac:dyDescent="0.25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30">
        <v>0</v>
      </c>
      <c r="G518" s="131">
        <v>0</v>
      </c>
      <c r="H518" s="131">
        <v>0</v>
      </c>
      <c r="I518" s="132">
        <v>0</v>
      </c>
      <c r="J518" s="149"/>
      <c r="K518" s="133">
        <v>0</v>
      </c>
      <c r="L518" s="131">
        <v>0</v>
      </c>
      <c r="M518" s="131">
        <v>0</v>
      </c>
      <c r="N518" s="132">
        <v>0</v>
      </c>
      <c r="O518" s="149"/>
      <c r="P518" s="133">
        <v>0</v>
      </c>
      <c r="Q518" s="131">
        <v>0</v>
      </c>
      <c r="R518" s="131">
        <v>0</v>
      </c>
      <c r="S518" s="132">
        <v>0</v>
      </c>
      <c r="T518" s="149"/>
      <c r="U518" s="133">
        <v>0</v>
      </c>
      <c r="V518" s="131">
        <v>0</v>
      </c>
      <c r="W518" s="131">
        <v>0</v>
      </c>
      <c r="X518" s="132">
        <v>0</v>
      </c>
      <c r="Y518" s="149"/>
      <c r="Z518" s="133">
        <v>0</v>
      </c>
      <c r="AA518" s="131">
        <v>0</v>
      </c>
      <c r="AB518" s="131">
        <v>0</v>
      </c>
      <c r="AC518" s="132">
        <v>0</v>
      </c>
      <c r="AD518" s="149"/>
      <c r="AE518" s="153">
        <f t="shared" si="192"/>
        <v>0</v>
      </c>
      <c r="AF518" s="134">
        <f t="shared" si="193"/>
        <v>0</v>
      </c>
      <c r="AG518" s="135">
        <f t="shared" si="194"/>
        <v>0</v>
      </c>
      <c r="AH518" s="167">
        <f t="shared" si="195"/>
        <v>0</v>
      </c>
      <c r="AI518" s="149"/>
      <c r="AJ518" s="133">
        <f t="shared" si="196"/>
        <v>0</v>
      </c>
      <c r="AK518" s="131">
        <f t="shared" si="197"/>
        <v>0</v>
      </c>
      <c r="AL518" s="131">
        <f t="shared" si="198"/>
        <v>0</v>
      </c>
      <c r="AM518" s="131">
        <f t="shared" si="199"/>
        <v>0</v>
      </c>
      <c r="AN518" s="136">
        <f t="shared" si="200"/>
        <v>0</v>
      </c>
      <c r="AO518" s="133">
        <f t="shared" si="201"/>
        <v>0</v>
      </c>
      <c r="AP518" s="131">
        <f t="shared" si="202"/>
        <v>0</v>
      </c>
      <c r="AQ518" s="131">
        <f t="shared" si="203"/>
        <v>0</v>
      </c>
      <c r="AR518" s="131">
        <f t="shared" si="204"/>
        <v>0</v>
      </c>
      <c r="AS518" s="136">
        <f t="shared" si="205"/>
        <v>0</v>
      </c>
      <c r="AT518" s="133">
        <f t="shared" si="206"/>
        <v>0</v>
      </c>
      <c r="AU518" s="131">
        <f t="shared" si="207"/>
        <v>0</v>
      </c>
      <c r="AV518" s="131">
        <f t="shared" si="208"/>
        <v>0</v>
      </c>
      <c r="AW518" s="131">
        <f t="shared" si="209"/>
        <v>0</v>
      </c>
      <c r="AX518" s="136">
        <f t="shared" si="210"/>
        <v>0</v>
      </c>
      <c r="AY518" s="133">
        <f t="shared" si="211"/>
        <v>0</v>
      </c>
      <c r="AZ518" s="131">
        <f t="shared" si="212"/>
        <v>0</v>
      </c>
      <c r="BA518" s="131">
        <f t="shared" si="213"/>
        <v>0</v>
      </c>
      <c r="BB518" s="131">
        <f t="shared" si="214"/>
        <v>0</v>
      </c>
      <c r="BC518" s="132">
        <f t="shared" si="215"/>
        <v>0</v>
      </c>
    </row>
    <row r="519" spans="1:55" x14ac:dyDescent="0.25">
      <c r="A519" s="138" t="s">
        <v>1080</v>
      </c>
      <c r="B519" s="131" t="s">
        <v>42</v>
      </c>
      <c r="C519" s="131" t="s">
        <v>2085</v>
      </c>
      <c r="D519" s="131" t="s">
        <v>1658</v>
      </c>
      <c r="E519" s="132" t="s">
        <v>1313</v>
      </c>
      <c r="F519" s="130">
        <v>5</v>
      </c>
      <c r="G519" s="131">
        <v>0</v>
      </c>
      <c r="H519" s="131">
        <v>3.8</v>
      </c>
      <c r="I519" s="132">
        <v>175</v>
      </c>
      <c r="J519" s="149"/>
      <c r="K519" s="133">
        <v>0</v>
      </c>
      <c r="L519" s="131">
        <v>0</v>
      </c>
      <c r="M519" s="131">
        <v>0</v>
      </c>
      <c r="N519" s="132">
        <v>20</v>
      </c>
      <c r="O519" s="149"/>
      <c r="P519" s="133">
        <v>0</v>
      </c>
      <c r="Q519" s="131">
        <v>0</v>
      </c>
      <c r="R519" s="131">
        <v>0</v>
      </c>
      <c r="S519" s="132">
        <v>20</v>
      </c>
      <c r="T519" s="149"/>
      <c r="U519" s="133">
        <v>0</v>
      </c>
      <c r="V519" s="131">
        <v>0</v>
      </c>
      <c r="W519" s="131">
        <v>0</v>
      </c>
      <c r="X519" s="132">
        <v>0</v>
      </c>
      <c r="Y519" s="149"/>
      <c r="Z519" s="133">
        <v>0</v>
      </c>
      <c r="AA519" s="131">
        <v>0</v>
      </c>
      <c r="AB519" s="131">
        <v>0</v>
      </c>
      <c r="AC519" s="132">
        <v>20</v>
      </c>
      <c r="AD519" s="149"/>
      <c r="AE519" s="153">
        <f t="shared" si="192"/>
        <v>5</v>
      </c>
      <c r="AF519" s="134">
        <f t="shared" si="193"/>
        <v>0</v>
      </c>
      <c r="AG519" s="135">
        <f t="shared" si="194"/>
        <v>3.8</v>
      </c>
      <c r="AH519" s="167">
        <f t="shared" si="195"/>
        <v>235</v>
      </c>
      <c r="AI519" s="149"/>
      <c r="AJ519" s="133">
        <f t="shared" si="196"/>
        <v>175</v>
      </c>
      <c r="AK519" s="131">
        <f t="shared" si="197"/>
        <v>20</v>
      </c>
      <c r="AL519" s="131">
        <f t="shared" si="198"/>
        <v>20</v>
      </c>
      <c r="AM519" s="131">
        <f t="shared" si="199"/>
        <v>0</v>
      </c>
      <c r="AN519" s="136">
        <f t="shared" si="200"/>
        <v>20</v>
      </c>
      <c r="AO519" s="133">
        <f t="shared" si="201"/>
        <v>5</v>
      </c>
      <c r="AP519" s="131">
        <f t="shared" si="202"/>
        <v>0</v>
      </c>
      <c r="AQ519" s="131">
        <f t="shared" si="203"/>
        <v>0</v>
      </c>
      <c r="AR519" s="131">
        <f t="shared" si="204"/>
        <v>0</v>
      </c>
      <c r="AS519" s="136">
        <f t="shared" si="205"/>
        <v>0</v>
      </c>
      <c r="AT519" s="133">
        <f t="shared" si="206"/>
        <v>0</v>
      </c>
      <c r="AU519" s="131">
        <f t="shared" si="207"/>
        <v>0</v>
      </c>
      <c r="AV519" s="131">
        <f t="shared" si="208"/>
        <v>0</v>
      </c>
      <c r="AW519" s="131">
        <f t="shared" si="209"/>
        <v>0</v>
      </c>
      <c r="AX519" s="136">
        <f t="shared" si="210"/>
        <v>0</v>
      </c>
      <c r="AY519" s="133">
        <f t="shared" si="211"/>
        <v>3.8</v>
      </c>
      <c r="AZ519" s="131">
        <f t="shared" si="212"/>
        <v>0</v>
      </c>
      <c r="BA519" s="131">
        <f t="shared" si="213"/>
        <v>0</v>
      </c>
      <c r="BB519" s="131">
        <f t="shared" si="214"/>
        <v>0</v>
      </c>
      <c r="BC519" s="132">
        <f t="shared" si="215"/>
        <v>0</v>
      </c>
    </row>
    <row r="520" spans="1:55" x14ac:dyDescent="0.25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30">
        <v>0</v>
      </c>
      <c r="G520" s="131">
        <v>1</v>
      </c>
      <c r="H520" s="131">
        <v>1.5</v>
      </c>
      <c r="I520" s="132">
        <v>153</v>
      </c>
      <c r="J520" s="149"/>
      <c r="K520" s="133">
        <v>0</v>
      </c>
      <c r="L520" s="131">
        <v>0</v>
      </c>
      <c r="M520" s="131">
        <v>0</v>
      </c>
      <c r="N520" s="132">
        <v>0</v>
      </c>
      <c r="O520" s="149"/>
      <c r="P520" s="133">
        <v>0</v>
      </c>
      <c r="Q520" s="131">
        <v>0</v>
      </c>
      <c r="R520" s="131">
        <v>0</v>
      </c>
      <c r="S520" s="132">
        <v>0</v>
      </c>
      <c r="T520" s="149"/>
      <c r="U520" s="133">
        <v>0</v>
      </c>
      <c r="V520" s="131">
        <v>0</v>
      </c>
      <c r="W520" s="131">
        <v>0</v>
      </c>
      <c r="X520" s="132">
        <v>0</v>
      </c>
      <c r="Y520" s="149"/>
      <c r="Z520" s="133">
        <v>0</v>
      </c>
      <c r="AA520" s="131">
        <v>0</v>
      </c>
      <c r="AB520" s="131">
        <v>0</v>
      </c>
      <c r="AC520" s="132">
        <v>0</v>
      </c>
      <c r="AD520" s="149"/>
      <c r="AE520" s="153">
        <f t="shared" si="192"/>
        <v>0</v>
      </c>
      <c r="AF520" s="134">
        <f t="shared" si="193"/>
        <v>1</v>
      </c>
      <c r="AG520" s="135">
        <f t="shared" si="194"/>
        <v>1.5</v>
      </c>
      <c r="AH520" s="167">
        <f t="shared" si="195"/>
        <v>153</v>
      </c>
      <c r="AI520" s="149"/>
      <c r="AJ520" s="133">
        <f t="shared" si="196"/>
        <v>153</v>
      </c>
      <c r="AK520" s="131">
        <f t="shared" si="197"/>
        <v>0</v>
      </c>
      <c r="AL520" s="131">
        <f t="shared" si="198"/>
        <v>0</v>
      </c>
      <c r="AM520" s="131">
        <f t="shared" si="199"/>
        <v>0</v>
      </c>
      <c r="AN520" s="136">
        <f t="shared" si="200"/>
        <v>0</v>
      </c>
      <c r="AO520" s="133">
        <f t="shared" si="201"/>
        <v>0</v>
      </c>
      <c r="AP520" s="131">
        <f t="shared" si="202"/>
        <v>0</v>
      </c>
      <c r="AQ520" s="131">
        <f t="shared" si="203"/>
        <v>0</v>
      </c>
      <c r="AR520" s="131">
        <f t="shared" si="204"/>
        <v>0</v>
      </c>
      <c r="AS520" s="136">
        <f t="shared" si="205"/>
        <v>0</v>
      </c>
      <c r="AT520" s="133">
        <f t="shared" si="206"/>
        <v>1</v>
      </c>
      <c r="AU520" s="131">
        <f t="shared" si="207"/>
        <v>0</v>
      </c>
      <c r="AV520" s="131">
        <f t="shared" si="208"/>
        <v>0</v>
      </c>
      <c r="AW520" s="131">
        <f t="shared" si="209"/>
        <v>0</v>
      </c>
      <c r="AX520" s="136">
        <f t="shared" si="210"/>
        <v>0</v>
      </c>
      <c r="AY520" s="133">
        <f t="shared" si="211"/>
        <v>1.5</v>
      </c>
      <c r="AZ520" s="131">
        <f t="shared" si="212"/>
        <v>0</v>
      </c>
      <c r="BA520" s="131">
        <f t="shared" si="213"/>
        <v>0</v>
      </c>
      <c r="BB520" s="131">
        <f t="shared" si="214"/>
        <v>0</v>
      </c>
      <c r="BC520" s="132">
        <f t="shared" si="215"/>
        <v>0</v>
      </c>
    </row>
    <row r="521" spans="1:55" x14ac:dyDescent="0.25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30">
        <v>0</v>
      </c>
      <c r="G521" s="131">
        <v>0</v>
      </c>
      <c r="H521" s="131">
        <v>0</v>
      </c>
      <c r="I521" s="132">
        <v>0</v>
      </c>
      <c r="J521" s="149"/>
      <c r="K521" s="133">
        <v>0</v>
      </c>
      <c r="L521" s="131">
        <v>0</v>
      </c>
      <c r="M521" s="131">
        <v>0</v>
      </c>
      <c r="N521" s="132">
        <v>0</v>
      </c>
      <c r="O521" s="149"/>
      <c r="P521" s="133">
        <v>0</v>
      </c>
      <c r="Q521" s="131">
        <v>0</v>
      </c>
      <c r="R521" s="131">
        <v>0</v>
      </c>
      <c r="S521" s="132">
        <v>0</v>
      </c>
      <c r="T521" s="149"/>
      <c r="U521" s="133">
        <v>0</v>
      </c>
      <c r="V521" s="131">
        <v>0</v>
      </c>
      <c r="W521" s="131">
        <v>0</v>
      </c>
      <c r="X521" s="132">
        <v>0</v>
      </c>
      <c r="Y521" s="149"/>
      <c r="Z521" s="133">
        <v>0</v>
      </c>
      <c r="AA521" s="131">
        <v>0</v>
      </c>
      <c r="AB521" s="131">
        <v>0</v>
      </c>
      <c r="AC521" s="132">
        <v>0</v>
      </c>
      <c r="AD521" s="149"/>
      <c r="AE521" s="153">
        <f t="shared" si="192"/>
        <v>0</v>
      </c>
      <c r="AF521" s="134">
        <f t="shared" si="193"/>
        <v>0</v>
      </c>
      <c r="AG521" s="135">
        <f t="shared" si="194"/>
        <v>0</v>
      </c>
      <c r="AH521" s="167">
        <f t="shared" si="195"/>
        <v>0</v>
      </c>
      <c r="AI521" s="149"/>
      <c r="AJ521" s="133">
        <f t="shared" si="196"/>
        <v>0</v>
      </c>
      <c r="AK521" s="131">
        <f t="shared" si="197"/>
        <v>0</v>
      </c>
      <c r="AL521" s="131">
        <f t="shared" si="198"/>
        <v>0</v>
      </c>
      <c r="AM521" s="131">
        <f t="shared" si="199"/>
        <v>0</v>
      </c>
      <c r="AN521" s="136">
        <f t="shared" si="200"/>
        <v>0</v>
      </c>
      <c r="AO521" s="133">
        <f t="shared" si="201"/>
        <v>0</v>
      </c>
      <c r="AP521" s="131">
        <f t="shared" si="202"/>
        <v>0</v>
      </c>
      <c r="AQ521" s="131">
        <f t="shared" si="203"/>
        <v>0</v>
      </c>
      <c r="AR521" s="131">
        <f t="shared" si="204"/>
        <v>0</v>
      </c>
      <c r="AS521" s="136">
        <f t="shared" si="205"/>
        <v>0</v>
      </c>
      <c r="AT521" s="133">
        <f t="shared" si="206"/>
        <v>0</v>
      </c>
      <c r="AU521" s="131">
        <f t="shared" si="207"/>
        <v>0</v>
      </c>
      <c r="AV521" s="131">
        <f t="shared" si="208"/>
        <v>0</v>
      </c>
      <c r="AW521" s="131">
        <f t="shared" si="209"/>
        <v>0</v>
      </c>
      <c r="AX521" s="136">
        <f t="shared" si="210"/>
        <v>0</v>
      </c>
      <c r="AY521" s="133">
        <f t="shared" si="211"/>
        <v>0</v>
      </c>
      <c r="AZ521" s="131">
        <f t="shared" si="212"/>
        <v>0</v>
      </c>
      <c r="BA521" s="131">
        <f t="shared" si="213"/>
        <v>0</v>
      </c>
      <c r="BB521" s="131">
        <f t="shared" si="214"/>
        <v>0</v>
      </c>
      <c r="BC521" s="132">
        <f t="shared" si="215"/>
        <v>0</v>
      </c>
    </row>
    <row r="522" spans="1:55" x14ac:dyDescent="0.25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30">
        <v>0</v>
      </c>
      <c r="G522" s="131">
        <v>0</v>
      </c>
      <c r="H522" s="131">
        <v>0</v>
      </c>
      <c r="I522" s="132">
        <v>0</v>
      </c>
      <c r="J522" s="149"/>
      <c r="K522" s="133">
        <v>0</v>
      </c>
      <c r="L522" s="131">
        <v>0</v>
      </c>
      <c r="M522" s="131">
        <v>0</v>
      </c>
      <c r="N522" s="132">
        <v>0</v>
      </c>
      <c r="O522" s="149"/>
      <c r="P522" s="133">
        <v>0</v>
      </c>
      <c r="Q522" s="131">
        <v>0</v>
      </c>
      <c r="R522" s="131">
        <v>0</v>
      </c>
      <c r="S522" s="132">
        <v>0</v>
      </c>
      <c r="T522" s="149"/>
      <c r="U522" s="133">
        <v>0</v>
      </c>
      <c r="V522" s="131">
        <v>0</v>
      </c>
      <c r="W522" s="131">
        <v>0</v>
      </c>
      <c r="X522" s="132">
        <v>0</v>
      </c>
      <c r="Y522" s="149"/>
      <c r="Z522" s="133">
        <v>0</v>
      </c>
      <c r="AA522" s="131">
        <v>0</v>
      </c>
      <c r="AB522" s="131">
        <v>0</v>
      </c>
      <c r="AC522" s="132">
        <v>0</v>
      </c>
      <c r="AD522" s="149"/>
      <c r="AE522" s="153">
        <f t="shared" si="192"/>
        <v>0</v>
      </c>
      <c r="AF522" s="134">
        <f t="shared" si="193"/>
        <v>0</v>
      </c>
      <c r="AG522" s="135">
        <f t="shared" si="194"/>
        <v>0</v>
      </c>
      <c r="AH522" s="167">
        <f t="shared" si="195"/>
        <v>0</v>
      </c>
      <c r="AI522" s="149"/>
      <c r="AJ522" s="133">
        <f t="shared" si="196"/>
        <v>0</v>
      </c>
      <c r="AK522" s="131">
        <f t="shared" si="197"/>
        <v>0</v>
      </c>
      <c r="AL522" s="131">
        <f t="shared" si="198"/>
        <v>0</v>
      </c>
      <c r="AM522" s="131">
        <f t="shared" si="199"/>
        <v>0</v>
      </c>
      <c r="AN522" s="136">
        <f t="shared" si="200"/>
        <v>0</v>
      </c>
      <c r="AO522" s="133">
        <f t="shared" si="201"/>
        <v>0</v>
      </c>
      <c r="AP522" s="131">
        <f t="shared" si="202"/>
        <v>0</v>
      </c>
      <c r="AQ522" s="131">
        <f t="shared" si="203"/>
        <v>0</v>
      </c>
      <c r="AR522" s="131">
        <f t="shared" si="204"/>
        <v>0</v>
      </c>
      <c r="AS522" s="136">
        <f t="shared" si="205"/>
        <v>0</v>
      </c>
      <c r="AT522" s="133">
        <f t="shared" si="206"/>
        <v>0</v>
      </c>
      <c r="AU522" s="131">
        <f t="shared" si="207"/>
        <v>0</v>
      </c>
      <c r="AV522" s="131">
        <f t="shared" si="208"/>
        <v>0</v>
      </c>
      <c r="AW522" s="131">
        <f t="shared" si="209"/>
        <v>0</v>
      </c>
      <c r="AX522" s="136">
        <f t="shared" si="210"/>
        <v>0</v>
      </c>
      <c r="AY522" s="133">
        <f t="shared" si="211"/>
        <v>0</v>
      </c>
      <c r="AZ522" s="131">
        <f t="shared" si="212"/>
        <v>0</v>
      </c>
      <c r="BA522" s="131">
        <f t="shared" si="213"/>
        <v>0</v>
      </c>
      <c r="BB522" s="131">
        <f t="shared" si="214"/>
        <v>0</v>
      </c>
      <c r="BC522" s="132">
        <f t="shared" si="215"/>
        <v>0</v>
      </c>
    </row>
    <row r="523" spans="1:55" x14ac:dyDescent="0.25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30">
        <v>0</v>
      </c>
      <c r="G523" s="131">
        <v>0</v>
      </c>
      <c r="H523" s="131">
        <v>0</v>
      </c>
      <c r="I523" s="132">
        <v>0</v>
      </c>
      <c r="J523" s="149"/>
      <c r="K523" s="133">
        <v>0</v>
      </c>
      <c r="L523" s="131">
        <v>0</v>
      </c>
      <c r="M523" s="131">
        <v>0</v>
      </c>
      <c r="N523" s="132">
        <v>0</v>
      </c>
      <c r="O523" s="149"/>
      <c r="P523" s="133">
        <v>0</v>
      </c>
      <c r="Q523" s="131">
        <v>0</v>
      </c>
      <c r="R523" s="131">
        <v>0</v>
      </c>
      <c r="S523" s="132">
        <v>0</v>
      </c>
      <c r="T523" s="149"/>
      <c r="U523" s="133">
        <v>0</v>
      </c>
      <c r="V523" s="131">
        <v>0</v>
      </c>
      <c r="W523" s="131">
        <v>0</v>
      </c>
      <c r="X523" s="132">
        <v>0</v>
      </c>
      <c r="Y523" s="149"/>
      <c r="Z523" s="133">
        <v>0</v>
      </c>
      <c r="AA523" s="131">
        <v>0</v>
      </c>
      <c r="AB523" s="131">
        <v>0</v>
      </c>
      <c r="AC523" s="132">
        <v>0</v>
      </c>
      <c r="AD523" s="149"/>
      <c r="AE523" s="153">
        <f t="shared" si="192"/>
        <v>0</v>
      </c>
      <c r="AF523" s="134">
        <f t="shared" si="193"/>
        <v>0</v>
      </c>
      <c r="AG523" s="135">
        <f t="shared" si="194"/>
        <v>0</v>
      </c>
      <c r="AH523" s="167">
        <f t="shared" si="195"/>
        <v>0</v>
      </c>
      <c r="AI523" s="149"/>
      <c r="AJ523" s="133">
        <f t="shared" si="196"/>
        <v>0</v>
      </c>
      <c r="AK523" s="131">
        <f t="shared" si="197"/>
        <v>0</v>
      </c>
      <c r="AL523" s="131">
        <f t="shared" si="198"/>
        <v>0</v>
      </c>
      <c r="AM523" s="131">
        <f t="shared" si="199"/>
        <v>0</v>
      </c>
      <c r="AN523" s="136">
        <f t="shared" si="200"/>
        <v>0</v>
      </c>
      <c r="AO523" s="133">
        <f t="shared" si="201"/>
        <v>0</v>
      </c>
      <c r="AP523" s="131">
        <f t="shared" si="202"/>
        <v>0</v>
      </c>
      <c r="AQ523" s="131">
        <f t="shared" si="203"/>
        <v>0</v>
      </c>
      <c r="AR523" s="131">
        <f t="shared" si="204"/>
        <v>0</v>
      </c>
      <c r="AS523" s="136">
        <f t="shared" si="205"/>
        <v>0</v>
      </c>
      <c r="AT523" s="133">
        <f t="shared" si="206"/>
        <v>0</v>
      </c>
      <c r="AU523" s="131">
        <f t="shared" si="207"/>
        <v>0</v>
      </c>
      <c r="AV523" s="131">
        <f t="shared" si="208"/>
        <v>0</v>
      </c>
      <c r="AW523" s="131">
        <f t="shared" si="209"/>
        <v>0</v>
      </c>
      <c r="AX523" s="136">
        <f t="shared" si="210"/>
        <v>0</v>
      </c>
      <c r="AY523" s="133">
        <f t="shared" si="211"/>
        <v>0</v>
      </c>
      <c r="AZ523" s="131">
        <f t="shared" si="212"/>
        <v>0</v>
      </c>
      <c r="BA523" s="131">
        <f t="shared" si="213"/>
        <v>0</v>
      </c>
      <c r="BB523" s="131">
        <f t="shared" si="214"/>
        <v>0</v>
      </c>
      <c r="BC523" s="132">
        <f t="shared" si="215"/>
        <v>0</v>
      </c>
    </row>
    <row r="524" spans="1:55" x14ac:dyDescent="0.25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1314</v>
      </c>
      <c r="F524" s="130">
        <v>0</v>
      </c>
      <c r="G524" s="131">
        <v>0</v>
      </c>
      <c r="H524" s="131">
        <v>0</v>
      </c>
      <c r="I524" s="132">
        <v>0</v>
      </c>
      <c r="J524" s="149"/>
      <c r="K524" s="133">
        <v>0</v>
      </c>
      <c r="L524" s="131">
        <v>0</v>
      </c>
      <c r="M524" s="131">
        <v>0</v>
      </c>
      <c r="N524" s="132">
        <v>0</v>
      </c>
      <c r="O524" s="149"/>
      <c r="P524" s="133">
        <v>0</v>
      </c>
      <c r="Q524" s="131">
        <v>0</v>
      </c>
      <c r="R524" s="131">
        <v>0</v>
      </c>
      <c r="S524" s="132">
        <v>0</v>
      </c>
      <c r="T524" s="149"/>
      <c r="U524" s="133">
        <v>0</v>
      </c>
      <c r="V524" s="131">
        <v>0</v>
      </c>
      <c r="W524" s="131">
        <v>0</v>
      </c>
      <c r="X524" s="132">
        <v>0</v>
      </c>
      <c r="Y524" s="149"/>
      <c r="Z524" s="133">
        <v>0</v>
      </c>
      <c r="AA524" s="131">
        <v>0</v>
      </c>
      <c r="AB524" s="131">
        <v>0</v>
      </c>
      <c r="AC524" s="132">
        <v>0</v>
      </c>
      <c r="AD524" s="149"/>
      <c r="AE524" s="153">
        <f t="shared" si="192"/>
        <v>0</v>
      </c>
      <c r="AF524" s="134">
        <f t="shared" si="193"/>
        <v>0</v>
      </c>
      <c r="AG524" s="135">
        <f t="shared" si="194"/>
        <v>0</v>
      </c>
      <c r="AH524" s="167">
        <f t="shared" si="195"/>
        <v>0</v>
      </c>
      <c r="AI524" s="149"/>
      <c r="AJ524" s="133">
        <f t="shared" si="196"/>
        <v>0</v>
      </c>
      <c r="AK524" s="131">
        <f t="shared" si="197"/>
        <v>0</v>
      </c>
      <c r="AL524" s="131">
        <f t="shared" si="198"/>
        <v>0</v>
      </c>
      <c r="AM524" s="131">
        <f t="shared" si="199"/>
        <v>0</v>
      </c>
      <c r="AN524" s="136">
        <f t="shared" si="200"/>
        <v>0</v>
      </c>
      <c r="AO524" s="133">
        <f t="shared" si="201"/>
        <v>0</v>
      </c>
      <c r="AP524" s="131">
        <f t="shared" si="202"/>
        <v>0</v>
      </c>
      <c r="AQ524" s="131">
        <f t="shared" si="203"/>
        <v>0</v>
      </c>
      <c r="AR524" s="131">
        <f t="shared" si="204"/>
        <v>0</v>
      </c>
      <c r="AS524" s="136">
        <f t="shared" si="205"/>
        <v>0</v>
      </c>
      <c r="AT524" s="133">
        <f t="shared" si="206"/>
        <v>0</v>
      </c>
      <c r="AU524" s="131">
        <f t="shared" si="207"/>
        <v>0</v>
      </c>
      <c r="AV524" s="131">
        <f t="shared" si="208"/>
        <v>0</v>
      </c>
      <c r="AW524" s="131">
        <f t="shared" si="209"/>
        <v>0</v>
      </c>
      <c r="AX524" s="136">
        <f t="shared" si="210"/>
        <v>0</v>
      </c>
      <c r="AY524" s="133">
        <f t="shared" si="211"/>
        <v>0</v>
      </c>
      <c r="AZ524" s="131">
        <f t="shared" si="212"/>
        <v>0</v>
      </c>
      <c r="BA524" s="131">
        <f t="shared" si="213"/>
        <v>0</v>
      </c>
      <c r="BB524" s="131">
        <f t="shared" si="214"/>
        <v>0</v>
      </c>
      <c r="BC524" s="132">
        <f t="shared" si="215"/>
        <v>0</v>
      </c>
    </row>
    <row r="525" spans="1:55" x14ac:dyDescent="0.25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30">
        <v>0</v>
      </c>
      <c r="G525" s="131">
        <v>0</v>
      </c>
      <c r="H525" s="131">
        <v>0</v>
      </c>
      <c r="I525" s="132">
        <v>0</v>
      </c>
      <c r="J525" s="149"/>
      <c r="K525" s="133">
        <v>0</v>
      </c>
      <c r="L525" s="131">
        <v>0</v>
      </c>
      <c r="M525" s="131">
        <v>0</v>
      </c>
      <c r="N525" s="132">
        <v>0</v>
      </c>
      <c r="O525" s="149"/>
      <c r="P525" s="133">
        <v>0</v>
      </c>
      <c r="Q525" s="131">
        <v>0</v>
      </c>
      <c r="R525" s="131">
        <v>0</v>
      </c>
      <c r="S525" s="132">
        <v>0</v>
      </c>
      <c r="T525" s="149"/>
      <c r="U525" s="133">
        <v>0</v>
      </c>
      <c r="V525" s="131">
        <v>0</v>
      </c>
      <c r="W525" s="131">
        <v>0</v>
      </c>
      <c r="X525" s="132">
        <v>0</v>
      </c>
      <c r="Y525" s="149"/>
      <c r="Z525" s="133">
        <v>0</v>
      </c>
      <c r="AA525" s="131">
        <v>0</v>
      </c>
      <c r="AB525" s="131">
        <v>0</v>
      </c>
      <c r="AC525" s="132">
        <v>0</v>
      </c>
      <c r="AD525" s="149"/>
      <c r="AE525" s="153">
        <f t="shared" si="192"/>
        <v>0</v>
      </c>
      <c r="AF525" s="134">
        <f t="shared" si="193"/>
        <v>0</v>
      </c>
      <c r="AG525" s="135">
        <f t="shared" si="194"/>
        <v>0</v>
      </c>
      <c r="AH525" s="167">
        <f t="shared" si="195"/>
        <v>0</v>
      </c>
      <c r="AI525" s="149"/>
      <c r="AJ525" s="133">
        <f t="shared" si="196"/>
        <v>0</v>
      </c>
      <c r="AK525" s="131">
        <f t="shared" si="197"/>
        <v>0</v>
      </c>
      <c r="AL525" s="131">
        <f t="shared" si="198"/>
        <v>0</v>
      </c>
      <c r="AM525" s="131">
        <f t="shared" si="199"/>
        <v>0</v>
      </c>
      <c r="AN525" s="136">
        <f t="shared" si="200"/>
        <v>0</v>
      </c>
      <c r="AO525" s="133">
        <f t="shared" si="201"/>
        <v>0</v>
      </c>
      <c r="AP525" s="131">
        <f t="shared" si="202"/>
        <v>0</v>
      </c>
      <c r="AQ525" s="131">
        <f t="shared" si="203"/>
        <v>0</v>
      </c>
      <c r="AR525" s="131">
        <f t="shared" si="204"/>
        <v>0</v>
      </c>
      <c r="AS525" s="136">
        <f t="shared" si="205"/>
        <v>0</v>
      </c>
      <c r="AT525" s="133">
        <f t="shared" si="206"/>
        <v>0</v>
      </c>
      <c r="AU525" s="131">
        <f t="shared" si="207"/>
        <v>0</v>
      </c>
      <c r="AV525" s="131">
        <f t="shared" si="208"/>
        <v>0</v>
      </c>
      <c r="AW525" s="131">
        <f t="shared" si="209"/>
        <v>0</v>
      </c>
      <c r="AX525" s="136">
        <f t="shared" si="210"/>
        <v>0</v>
      </c>
      <c r="AY525" s="133">
        <f t="shared" si="211"/>
        <v>0</v>
      </c>
      <c r="AZ525" s="131">
        <f t="shared" si="212"/>
        <v>0</v>
      </c>
      <c r="BA525" s="131">
        <f t="shared" si="213"/>
        <v>0</v>
      </c>
      <c r="BB525" s="131">
        <f t="shared" si="214"/>
        <v>0</v>
      </c>
      <c r="BC525" s="132">
        <f t="shared" si="215"/>
        <v>0</v>
      </c>
    </row>
    <row r="526" spans="1:55" x14ac:dyDescent="0.25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30">
        <v>0</v>
      </c>
      <c r="G526" s="131">
        <v>0</v>
      </c>
      <c r="H526" s="131">
        <v>0</v>
      </c>
      <c r="I526" s="132">
        <v>0</v>
      </c>
      <c r="J526" s="149"/>
      <c r="K526" s="133">
        <v>0</v>
      </c>
      <c r="L526" s="131">
        <v>0</v>
      </c>
      <c r="M526" s="131">
        <v>0</v>
      </c>
      <c r="N526" s="132">
        <v>0</v>
      </c>
      <c r="O526" s="149"/>
      <c r="P526" s="133">
        <v>0</v>
      </c>
      <c r="Q526" s="131">
        <v>0</v>
      </c>
      <c r="R526" s="131">
        <v>0</v>
      </c>
      <c r="S526" s="132">
        <v>0</v>
      </c>
      <c r="T526" s="149"/>
      <c r="U526" s="133">
        <v>0</v>
      </c>
      <c r="V526" s="131">
        <v>0</v>
      </c>
      <c r="W526" s="131">
        <v>0</v>
      </c>
      <c r="X526" s="132">
        <v>0</v>
      </c>
      <c r="Y526" s="149"/>
      <c r="Z526" s="133">
        <v>0</v>
      </c>
      <c r="AA526" s="131">
        <v>0</v>
      </c>
      <c r="AB526" s="131">
        <v>0</v>
      </c>
      <c r="AC526" s="132">
        <v>0</v>
      </c>
      <c r="AD526" s="149"/>
      <c r="AE526" s="153">
        <f t="shared" si="192"/>
        <v>0</v>
      </c>
      <c r="AF526" s="134">
        <f t="shared" si="193"/>
        <v>0</v>
      </c>
      <c r="AG526" s="135">
        <f t="shared" si="194"/>
        <v>0</v>
      </c>
      <c r="AH526" s="167">
        <f t="shared" si="195"/>
        <v>0</v>
      </c>
      <c r="AI526" s="149"/>
      <c r="AJ526" s="133">
        <f t="shared" si="196"/>
        <v>0</v>
      </c>
      <c r="AK526" s="131">
        <f t="shared" si="197"/>
        <v>0</v>
      </c>
      <c r="AL526" s="131">
        <f t="shared" si="198"/>
        <v>0</v>
      </c>
      <c r="AM526" s="131">
        <f t="shared" si="199"/>
        <v>0</v>
      </c>
      <c r="AN526" s="136">
        <f t="shared" si="200"/>
        <v>0</v>
      </c>
      <c r="AO526" s="133">
        <f t="shared" si="201"/>
        <v>0</v>
      </c>
      <c r="AP526" s="131">
        <f t="shared" si="202"/>
        <v>0</v>
      </c>
      <c r="AQ526" s="131">
        <f t="shared" si="203"/>
        <v>0</v>
      </c>
      <c r="AR526" s="131">
        <f t="shared" si="204"/>
        <v>0</v>
      </c>
      <c r="AS526" s="136">
        <f t="shared" si="205"/>
        <v>0</v>
      </c>
      <c r="AT526" s="133">
        <f t="shared" si="206"/>
        <v>0</v>
      </c>
      <c r="AU526" s="131">
        <f t="shared" si="207"/>
        <v>0</v>
      </c>
      <c r="AV526" s="131">
        <f t="shared" si="208"/>
        <v>0</v>
      </c>
      <c r="AW526" s="131">
        <f t="shared" si="209"/>
        <v>0</v>
      </c>
      <c r="AX526" s="136">
        <f t="shared" si="210"/>
        <v>0</v>
      </c>
      <c r="AY526" s="133">
        <f t="shared" si="211"/>
        <v>0</v>
      </c>
      <c r="AZ526" s="131">
        <f t="shared" si="212"/>
        <v>0</v>
      </c>
      <c r="BA526" s="131">
        <f t="shared" si="213"/>
        <v>0</v>
      </c>
      <c r="BB526" s="131">
        <f t="shared" si="214"/>
        <v>0</v>
      </c>
      <c r="BC526" s="132">
        <f t="shared" si="215"/>
        <v>0</v>
      </c>
    </row>
    <row r="527" spans="1:55" x14ac:dyDescent="0.25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30">
        <v>0</v>
      </c>
      <c r="G527" s="131">
        <v>0</v>
      </c>
      <c r="H527" s="131">
        <v>0</v>
      </c>
      <c r="I527" s="132">
        <v>0</v>
      </c>
      <c r="J527" s="149"/>
      <c r="K527" s="133">
        <v>2</v>
      </c>
      <c r="L527" s="131">
        <v>0</v>
      </c>
      <c r="M527" s="131">
        <v>1.2</v>
      </c>
      <c r="N527" s="132">
        <v>236</v>
      </c>
      <c r="O527" s="149"/>
      <c r="P527" s="133">
        <v>0</v>
      </c>
      <c r="Q527" s="131">
        <v>0</v>
      </c>
      <c r="R527" s="131">
        <v>0</v>
      </c>
      <c r="S527" s="132">
        <v>0</v>
      </c>
      <c r="T527" s="149"/>
      <c r="U527" s="133">
        <v>0</v>
      </c>
      <c r="V527" s="131">
        <v>0</v>
      </c>
      <c r="W527" s="131">
        <v>0</v>
      </c>
      <c r="X527" s="132">
        <v>20</v>
      </c>
      <c r="Y527" s="149"/>
      <c r="Z527" s="133">
        <v>0</v>
      </c>
      <c r="AA527" s="131">
        <v>2</v>
      </c>
      <c r="AB527" s="131">
        <v>10.7</v>
      </c>
      <c r="AC527" s="132">
        <v>172</v>
      </c>
      <c r="AD527" s="149"/>
      <c r="AE527" s="153">
        <f t="shared" si="192"/>
        <v>2</v>
      </c>
      <c r="AF527" s="134">
        <f t="shared" si="193"/>
        <v>2</v>
      </c>
      <c r="AG527" s="135">
        <f t="shared" si="194"/>
        <v>11.899999999999999</v>
      </c>
      <c r="AH527" s="167">
        <f t="shared" si="195"/>
        <v>428</v>
      </c>
      <c r="AI527" s="149"/>
      <c r="AJ527" s="133">
        <f t="shared" si="196"/>
        <v>0</v>
      </c>
      <c r="AK527" s="131">
        <f t="shared" si="197"/>
        <v>236</v>
      </c>
      <c r="AL527" s="131">
        <f t="shared" si="198"/>
        <v>0</v>
      </c>
      <c r="AM527" s="131">
        <f t="shared" si="199"/>
        <v>20</v>
      </c>
      <c r="AN527" s="136">
        <f t="shared" si="200"/>
        <v>172</v>
      </c>
      <c r="AO527" s="133">
        <f t="shared" si="201"/>
        <v>0</v>
      </c>
      <c r="AP527" s="131">
        <f t="shared" si="202"/>
        <v>2</v>
      </c>
      <c r="AQ527" s="131">
        <f t="shared" si="203"/>
        <v>0</v>
      </c>
      <c r="AR527" s="131">
        <f t="shared" si="204"/>
        <v>0</v>
      </c>
      <c r="AS527" s="136">
        <f t="shared" si="205"/>
        <v>0</v>
      </c>
      <c r="AT527" s="133">
        <f t="shared" si="206"/>
        <v>0</v>
      </c>
      <c r="AU527" s="131">
        <f t="shared" si="207"/>
        <v>0</v>
      </c>
      <c r="AV527" s="131">
        <f t="shared" si="208"/>
        <v>0</v>
      </c>
      <c r="AW527" s="131">
        <f t="shared" si="209"/>
        <v>0</v>
      </c>
      <c r="AX527" s="136">
        <f t="shared" si="210"/>
        <v>2</v>
      </c>
      <c r="AY527" s="133">
        <f t="shared" si="211"/>
        <v>0</v>
      </c>
      <c r="AZ527" s="131">
        <f t="shared" si="212"/>
        <v>1.2</v>
      </c>
      <c r="BA527" s="131">
        <f t="shared" si="213"/>
        <v>0</v>
      </c>
      <c r="BB527" s="131">
        <f t="shared" si="214"/>
        <v>0</v>
      </c>
      <c r="BC527" s="132">
        <f t="shared" si="215"/>
        <v>10.7</v>
      </c>
    </row>
    <row r="528" spans="1:55" x14ac:dyDescent="0.25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30">
        <v>0</v>
      </c>
      <c r="G528" s="131">
        <v>0</v>
      </c>
      <c r="H528" s="131">
        <v>0</v>
      </c>
      <c r="I528" s="132">
        <v>0</v>
      </c>
      <c r="J528" s="149"/>
      <c r="K528" s="133">
        <v>0</v>
      </c>
      <c r="L528" s="131">
        <v>0</v>
      </c>
      <c r="M528" s="131">
        <v>0</v>
      </c>
      <c r="N528" s="132">
        <v>0</v>
      </c>
      <c r="O528" s="149"/>
      <c r="P528" s="133">
        <v>0</v>
      </c>
      <c r="Q528" s="131">
        <v>0</v>
      </c>
      <c r="R528" s="131">
        <v>0</v>
      </c>
      <c r="S528" s="132">
        <v>0</v>
      </c>
      <c r="T528" s="149"/>
      <c r="U528" s="133">
        <v>0</v>
      </c>
      <c r="V528" s="131">
        <v>0</v>
      </c>
      <c r="W528" s="131">
        <v>0</v>
      </c>
      <c r="X528" s="132">
        <v>20</v>
      </c>
      <c r="Y528" s="149"/>
      <c r="Z528" s="133">
        <v>0</v>
      </c>
      <c r="AA528" s="131">
        <v>0</v>
      </c>
      <c r="AB528" s="131">
        <v>0</v>
      </c>
      <c r="AC528" s="132">
        <v>20</v>
      </c>
      <c r="AD528" s="149"/>
      <c r="AE528" s="153">
        <f t="shared" si="192"/>
        <v>0</v>
      </c>
      <c r="AF528" s="134">
        <f t="shared" si="193"/>
        <v>0</v>
      </c>
      <c r="AG528" s="135">
        <f t="shared" si="194"/>
        <v>0</v>
      </c>
      <c r="AH528" s="167">
        <f t="shared" si="195"/>
        <v>40</v>
      </c>
      <c r="AI528" s="149"/>
      <c r="AJ528" s="133">
        <f t="shared" si="196"/>
        <v>0</v>
      </c>
      <c r="AK528" s="131">
        <f t="shared" si="197"/>
        <v>0</v>
      </c>
      <c r="AL528" s="131">
        <f t="shared" si="198"/>
        <v>0</v>
      </c>
      <c r="AM528" s="131">
        <f t="shared" si="199"/>
        <v>20</v>
      </c>
      <c r="AN528" s="136">
        <f t="shared" si="200"/>
        <v>20</v>
      </c>
      <c r="AO528" s="133">
        <f t="shared" si="201"/>
        <v>0</v>
      </c>
      <c r="AP528" s="131">
        <f t="shared" si="202"/>
        <v>0</v>
      </c>
      <c r="AQ528" s="131">
        <f t="shared" si="203"/>
        <v>0</v>
      </c>
      <c r="AR528" s="131">
        <f t="shared" si="204"/>
        <v>0</v>
      </c>
      <c r="AS528" s="136">
        <f t="shared" si="205"/>
        <v>0</v>
      </c>
      <c r="AT528" s="133">
        <f t="shared" si="206"/>
        <v>0</v>
      </c>
      <c r="AU528" s="131">
        <f t="shared" si="207"/>
        <v>0</v>
      </c>
      <c r="AV528" s="131">
        <f t="shared" si="208"/>
        <v>0</v>
      </c>
      <c r="AW528" s="131">
        <f t="shared" si="209"/>
        <v>0</v>
      </c>
      <c r="AX528" s="136">
        <f t="shared" si="210"/>
        <v>0</v>
      </c>
      <c r="AY528" s="133">
        <f t="shared" si="211"/>
        <v>0</v>
      </c>
      <c r="AZ528" s="131">
        <f t="shared" si="212"/>
        <v>0</v>
      </c>
      <c r="BA528" s="131">
        <f t="shared" si="213"/>
        <v>0</v>
      </c>
      <c r="BB528" s="131">
        <f t="shared" si="214"/>
        <v>0</v>
      </c>
      <c r="BC528" s="132">
        <f t="shared" si="215"/>
        <v>0</v>
      </c>
    </row>
    <row r="529" spans="1:55" x14ac:dyDescent="0.25">
      <c r="A529" s="138" t="s">
        <v>1102</v>
      </c>
      <c r="B529" s="131" t="s">
        <v>1529</v>
      </c>
      <c r="C529" s="131" t="s">
        <v>248</v>
      </c>
      <c r="D529" s="131" t="s">
        <v>130</v>
      </c>
      <c r="E529" s="132" t="s">
        <v>1955</v>
      </c>
      <c r="F529" s="130">
        <v>0</v>
      </c>
      <c r="G529" s="131">
        <v>0</v>
      </c>
      <c r="H529" s="131">
        <v>0</v>
      </c>
      <c r="I529" s="132">
        <v>0</v>
      </c>
      <c r="J529" s="149"/>
      <c r="K529" s="133">
        <v>0</v>
      </c>
      <c r="L529" s="131">
        <v>0</v>
      </c>
      <c r="M529" s="131">
        <v>0</v>
      </c>
      <c r="N529" s="132">
        <v>0</v>
      </c>
      <c r="O529" s="149"/>
      <c r="P529" s="133">
        <v>0</v>
      </c>
      <c r="Q529" s="131">
        <v>0</v>
      </c>
      <c r="R529" s="131">
        <v>0</v>
      </c>
      <c r="S529" s="132">
        <v>0</v>
      </c>
      <c r="T529" s="149"/>
      <c r="U529" s="133">
        <v>0</v>
      </c>
      <c r="V529" s="131">
        <v>0</v>
      </c>
      <c r="W529" s="131">
        <v>0</v>
      </c>
      <c r="X529" s="132">
        <v>0</v>
      </c>
      <c r="Y529" s="149"/>
      <c r="Z529" s="133">
        <v>0</v>
      </c>
      <c r="AA529" s="131">
        <v>0</v>
      </c>
      <c r="AB529" s="131">
        <v>0</v>
      </c>
      <c r="AC529" s="132">
        <v>0</v>
      </c>
      <c r="AD529" s="149"/>
      <c r="AE529" s="153">
        <f t="shared" si="192"/>
        <v>0</v>
      </c>
      <c r="AF529" s="134">
        <f t="shared" si="193"/>
        <v>0</v>
      </c>
      <c r="AG529" s="135">
        <f t="shared" si="194"/>
        <v>0</v>
      </c>
      <c r="AH529" s="167">
        <f t="shared" si="195"/>
        <v>0</v>
      </c>
      <c r="AI529" s="149"/>
      <c r="AJ529" s="133">
        <f t="shared" si="196"/>
        <v>0</v>
      </c>
      <c r="AK529" s="131">
        <f t="shared" si="197"/>
        <v>0</v>
      </c>
      <c r="AL529" s="131">
        <f t="shared" si="198"/>
        <v>0</v>
      </c>
      <c r="AM529" s="131">
        <f t="shared" si="199"/>
        <v>0</v>
      </c>
      <c r="AN529" s="136">
        <f t="shared" si="200"/>
        <v>0</v>
      </c>
      <c r="AO529" s="133">
        <f t="shared" si="201"/>
        <v>0</v>
      </c>
      <c r="AP529" s="131">
        <f t="shared" si="202"/>
        <v>0</v>
      </c>
      <c r="AQ529" s="131">
        <f t="shared" si="203"/>
        <v>0</v>
      </c>
      <c r="AR529" s="131">
        <f t="shared" si="204"/>
        <v>0</v>
      </c>
      <c r="AS529" s="136">
        <f t="shared" si="205"/>
        <v>0</v>
      </c>
      <c r="AT529" s="133">
        <f t="shared" si="206"/>
        <v>0</v>
      </c>
      <c r="AU529" s="131">
        <f t="shared" si="207"/>
        <v>0</v>
      </c>
      <c r="AV529" s="131">
        <f t="shared" si="208"/>
        <v>0</v>
      </c>
      <c r="AW529" s="131">
        <f t="shared" si="209"/>
        <v>0</v>
      </c>
      <c r="AX529" s="136">
        <f t="shared" si="210"/>
        <v>0</v>
      </c>
      <c r="AY529" s="133">
        <f t="shared" si="211"/>
        <v>0</v>
      </c>
      <c r="AZ529" s="131">
        <f t="shared" si="212"/>
        <v>0</v>
      </c>
      <c r="BA529" s="131">
        <f t="shared" si="213"/>
        <v>0</v>
      </c>
      <c r="BB529" s="131">
        <f t="shared" si="214"/>
        <v>0</v>
      </c>
      <c r="BC529" s="132">
        <f t="shared" si="215"/>
        <v>0</v>
      </c>
    </row>
    <row r="530" spans="1:55" x14ac:dyDescent="0.25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30">
        <v>0</v>
      </c>
      <c r="G530" s="131">
        <v>0</v>
      </c>
      <c r="H530" s="131">
        <v>0</v>
      </c>
      <c r="I530" s="132">
        <v>0</v>
      </c>
      <c r="J530" s="149"/>
      <c r="K530" s="133">
        <v>0</v>
      </c>
      <c r="L530" s="131">
        <v>0</v>
      </c>
      <c r="M530" s="131">
        <v>0</v>
      </c>
      <c r="N530" s="132">
        <v>0</v>
      </c>
      <c r="O530" s="149"/>
      <c r="P530" s="133">
        <v>0</v>
      </c>
      <c r="Q530" s="131">
        <v>0</v>
      </c>
      <c r="R530" s="131">
        <v>0</v>
      </c>
      <c r="S530" s="132">
        <v>0</v>
      </c>
      <c r="T530" s="149"/>
      <c r="U530" s="133">
        <v>0</v>
      </c>
      <c r="V530" s="131">
        <v>0</v>
      </c>
      <c r="W530" s="131">
        <v>0</v>
      </c>
      <c r="X530" s="132">
        <v>0</v>
      </c>
      <c r="Y530" s="149"/>
      <c r="Z530" s="133">
        <v>0</v>
      </c>
      <c r="AA530" s="131">
        <v>0</v>
      </c>
      <c r="AB530" s="131">
        <v>0</v>
      </c>
      <c r="AC530" s="132">
        <v>0</v>
      </c>
      <c r="AD530" s="149"/>
      <c r="AE530" s="153">
        <f t="shared" si="192"/>
        <v>0</v>
      </c>
      <c r="AF530" s="134">
        <f t="shared" si="193"/>
        <v>0</v>
      </c>
      <c r="AG530" s="135">
        <f t="shared" si="194"/>
        <v>0</v>
      </c>
      <c r="AH530" s="167">
        <f t="shared" si="195"/>
        <v>0</v>
      </c>
      <c r="AI530" s="149"/>
      <c r="AJ530" s="133">
        <f t="shared" si="196"/>
        <v>0</v>
      </c>
      <c r="AK530" s="131">
        <f t="shared" si="197"/>
        <v>0</v>
      </c>
      <c r="AL530" s="131">
        <f t="shared" si="198"/>
        <v>0</v>
      </c>
      <c r="AM530" s="131">
        <f t="shared" si="199"/>
        <v>0</v>
      </c>
      <c r="AN530" s="136">
        <f t="shared" si="200"/>
        <v>0</v>
      </c>
      <c r="AO530" s="133">
        <f t="shared" si="201"/>
        <v>0</v>
      </c>
      <c r="AP530" s="131">
        <f t="shared" si="202"/>
        <v>0</v>
      </c>
      <c r="AQ530" s="131">
        <f t="shared" si="203"/>
        <v>0</v>
      </c>
      <c r="AR530" s="131">
        <f t="shared" si="204"/>
        <v>0</v>
      </c>
      <c r="AS530" s="136">
        <f t="shared" si="205"/>
        <v>0</v>
      </c>
      <c r="AT530" s="133">
        <f t="shared" si="206"/>
        <v>0</v>
      </c>
      <c r="AU530" s="131">
        <f t="shared" si="207"/>
        <v>0</v>
      </c>
      <c r="AV530" s="131">
        <f t="shared" si="208"/>
        <v>0</v>
      </c>
      <c r="AW530" s="131">
        <f t="shared" si="209"/>
        <v>0</v>
      </c>
      <c r="AX530" s="136">
        <f t="shared" si="210"/>
        <v>0</v>
      </c>
      <c r="AY530" s="133">
        <f t="shared" si="211"/>
        <v>0</v>
      </c>
      <c r="AZ530" s="131">
        <f t="shared" si="212"/>
        <v>0</v>
      </c>
      <c r="BA530" s="131">
        <f t="shared" si="213"/>
        <v>0</v>
      </c>
      <c r="BB530" s="131">
        <f t="shared" si="214"/>
        <v>0</v>
      </c>
      <c r="BC530" s="132">
        <f t="shared" si="215"/>
        <v>0</v>
      </c>
    </row>
    <row r="531" spans="1:55" x14ac:dyDescent="0.25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30">
        <v>0</v>
      </c>
      <c r="G531" s="131">
        <v>0</v>
      </c>
      <c r="H531" s="131">
        <v>0</v>
      </c>
      <c r="I531" s="132">
        <v>20</v>
      </c>
      <c r="J531" s="149"/>
      <c r="K531" s="133">
        <v>0</v>
      </c>
      <c r="L531" s="131">
        <v>1</v>
      </c>
      <c r="M531" s="131">
        <v>15.1</v>
      </c>
      <c r="N531" s="132">
        <v>276</v>
      </c>
      <c r="O531" s="149"/>
      <c r="P531" s="133">
        <v>0</v>
      </c>
      <c r="Q531" s="131">
        <v>0</v>
      </c>
      <c r="R531" s="131">
        <v>0</v>
      </c>
      <c r="S531" s="132">
        <v>0</v>
      </c>
      <c r="T531" s="149"/>
      <c r="U531" s="133">
        <v>0</v>
      </c>
      <c r="V531" s="131">
        <v>0</v>
      </c>
      <c r="W531" s="131">
        <v>0</v>
      </c>
      <c r="X531" s="132">
        <v>20</v>
      </c>
      <c r="Y531" s="149"/>
      <c r="Z531" s="133">
        <v>0</v>
      </c>
      <c r="AA531" s="131">
        <v>1</v>
      </c>
      <c r="AB531" s="131">
        <v>7.2</v>
      </c>
      <c r="AC531" s="132">
        <v>150</v>
      </c>
      <c r="AD531" s="149"/>
      <c r="AE531" s="153">
        <f t="shared" si="192"/>
        <v>0</v>
      </c>
      <c r="AF531" s="134">
        <f t="shared" si="193"/>
        <v>2</v>
      </c>
      <c r="AG531" s="135">
        <f t="shared" si="194"/>
        <v>22.3</v>
      </c>
      <c r="AH531" s="167">
        <f t="shared" si="195"/>
        <v>466</v>
      </c>
      <c r="AI531" s="149"/>
      <c r="AJ531" s="133">
        <f t="shared" si="196"/>
        <v>20</v>
      </c>
      <c r="AK531" s="131">
        <f t="shared" si="197"/>
        <v>276</v>
      </c>
      <c r="AL531" s="131">
        <f t="shared" si="198"/>
        <v>0</v>
      </c>
      <c r="AM531" s="131">
        <f t="shared" si="199"/>
        <v>20</v>
      </c>
      <c r="AN531" s="136">
        <f t="shared" si="200"/>
        <v>150</v>
      </c>
      <c r="AO531" s="133">
        <f t="shared" si="201"/>
        <v>0</v>
      </c>
      <c r="AP531" s="131">
        <f t="shared" si="202"/>
        <v>0</v>
      </c>
      <c r="AQ531" s="131">
        <f t="shared" si="203"/>
        <v>0</v>
      </c>
      <c r="AR531" s="131">
        <f t="shared" si="204"/>
        <v>0</v>
      </c>
      <c r="AS531" s="136">
        <f t="shared" si="205"/>
        <v>0</v>
      </c>
      <c r="AT531" s="133">
        <f t="shared" si="206"/>
        <v>0</v>
      </c>
      <c r="AU531" s="131">
        <f t="shared" si="207"/>
        <v>1</v>
      </c>
      <c r="AV531" s="131">
        <f t="shared" si="208"/>
        <v>0</v>
      </c>
      <c r="AW531" s="131">
        <f t="shared" si="209"/>
        <v>0</v>
      </c>
      <c r="AX531" s="136">
        <f t="shared" si="210"/>
        <v>1</v>
      </c>
      <c r="AY531" s="133">
        <f t="shared" si="211"/>
        <v>0</v>
      </c>
      <c r="AZ531" s="131">
        <f t="shared" si="212"/>
        <v>15.1</v>
      </c>
      <c r="BA531" s="131">
        <f t="shared" si="213"/>
        <v>0</v>
      </c>
      <c r="BB531" s="131">
        <f t="shared" si="214"/>
        <v>0</v>
      </c>
      <c r="BC531" s="132">
        <f t="shared" si="215"/>
        <v>7.2</v>
      </c>
    </row>
    <row r="532" spans="1:55" x14ac:dyDescent="0.25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30">
        <v>0</v>
      </c>
      <c r="G532" s="131">
        <v>0</v>
      </c>
      <c r="H532" s="131">
        <v>0</v>
      </c>
      <c r="I532" s="132">
        <v>20</v>
      </c>
      <c r="J532" s="149"/>
      <c r="K532" s="133">
        <v>0</v>
      </c>
      <c r="L532" s="131">
        <v>0</v>
      </c>
      <c r="M532" s="131">
        <v>0</v>
      </c>
      <c r="N532" s="132">
        <v>20</v>
      </c>
      <c r="O532" s="149"/>
      <c r="P532" s="133">
        <v>0</v>
      </c>
      <c r="Q532" s="131">
        <v>0</v>
      </c>
      <c r="R532" s="131">
        <v>0</v>
      </c>
      <c r="S532" s="132">
        <v>0</v>
      </c>
      <c r="T532" s="149"/>
      <c r="U532" s="133">
        <v>0</v>
      </c>
      <c r="V532" s="131">
        <v>0</v>
      </c>
      <c r="W532" s="131">
        <v>0</v>
      </c>
      <c r="X532" s="132">
        <v>20</v>
      </c>
      <c r="Y532" s="149"/>
      <c r="Z532" s="133">
        <v>0</v>
      </c>
      <c r="AA532" s="131">
        <v>4</v>
      </c>
      <c r="AB532" s="131">
        <v>14.7</v>
      </c>
      <c r="AC532" s="132">
        <v>184</v>
      </c>
      <c r="AD532" s="149"/>
      <c r="AE532" s="153">
        <f t="shared" si="192"/>
        <v>0</v>
      </c>
      <c r="AF532" s="134">
        <f t="shared" si="193"/>
        <v>4</v>
      </c>
      <c r="AG532" s="135">
        <f t="shared" si="194"/>
        <v>14.7</v>
      </c>
      <c r="AH532" s="167">
        <f t="shared" si="195"/>
        <v>244</v>
      </c>
      <c r="AI532" s="149"/>
      <c r="AJ532" s="133">
        <f t="shared" si="196"/>
        <v>20</v>
      </c>
      <c r="AK532" s="131">
        <f t="shared" si="197"/>
        <v>20</v>
      </c>
      <c r="AL532" s="131">
        <f t="shared" si="198"/>
        <v>0</v>
      </c>
      <c r="AM532" s="131">
        <f t="shared" si="199"/>
        <v>20</v>
      </c>
      <c r="AN532" s="136">
        <f t="shared" si="200"/>
        <v>184</v>
      </c>
      <c r="AO532" s="133">
        <f t="shared" si="201"/>
        <v>0</v>
      </c>
      <c r="AP532" s="131">
        <f t="shared" si="202"/>
        <v>0</v>
      </c>
      <c r="AQ532" s="131">
        <f t="shared" si="203"/>
        <v>0</v>
      </c>
      <c r="AR532" s="131">
        <f t="shared" si="204"/>
        <v>0</v>
      </c>
      <c r="AS532" s="136">
        <f t="shared" si="205"/>
        <v>0</v>
      </c>
      <c r="AT532" s="133">
        <f t="shared" si="206"/>
        <v>0</v>
      </c>
      <c r="AU532" s="131">
        <f t="shared" si="207"/>
        <v>0</v>
      </c>
      <c r="AV532" s="131">
        <f t="shared" si="208"/>
        <v>0</v>
      </c>
      <c r="AW532" s="131">
        <f t="shared" si="209"/>
        <v>0</v>
      </c>
      <c r="AX532" s="136">
        <f t="shared" si="210"/>
        <v>4</v>
      </c>
      <c r="AY532" s="133">
        <f t="shared" si="211"/>
        <v>0</v>
      </c>
      <c r="AZ532" s="131">
        <f t="shared" si="212"/>
        <v>0</v>
      </c>
      <c r="BA532" s="131">
        <f t="shared" si="213"/>
        <v>0</v>
      </c>
      <c r="BB532" s="131">
        <f t="shared" si="214"/>
        <v>0</v>
      </c>
      <c r="BC532" s="132">
        <f t="shared" si="215"/>
        <v>14.7</v>
      </c>
    </row>
    <row r="533" spans="1:55" x14ac:dyDescent="0.25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1313</v>
      </c>
      <c r="F533" s="130">
        <v>0</v>
      </c>
      <c r="G533" s="131">
        <v>1</v>
      </c>
      <c r="H533" s="131">
        <v>13.4</v>
      </c>
      <c r="I533" s="132">
        <v>234</v>
      </c>
      <c r="J533" s="149"/>
      <c r="K533" s="133">
        <v>1</v>
      </c>
      <c r="L533" s="131">
        <v>0</v>
      </c>
      <c r="M533" s="131">
        <v>1</v>
      </c>
      <c r="N533" s="132">
        <v>231</v>
      </c>
      <c r="O533" s="149"/>
      <c r="P533" s="133">
        <v>2</v>
      </c>
      <c r="Q533" s="131">
        <v>0</v>
      </c>
      <c r="R533" s="131">
        <v>1.1000000000000001</v>
      </c>
      <c r="S533" s="132">
        <v>256</v>
      </c>
      <c r="T533" s="149"/>
      <c r="U533" s="133">
        <v>0</v>
      </c>
      <c r="V533" s="131">
        <v>0</v>
      </c>
      <c r="W533" s="131">
        <v>0</v>
      </c>
      <c r="X533" s="132">
        <v>20</v>
      </c>
      <c r="Y533" s="149"/>
      <c r="Z533" s="133">
        <v>0</v>
      </c>
      <c r="AA533" s="131">
        <v>3</v>
      </c>
      <c r="AB533" s="131">
        <v>25.200000000000003</v>
      </c>
      <c r="AC533" s="132">
        <v>210</v>
      </c>
      <c r="AD533" s="149"/>
      <c r="AE533" s="153">
        <f t="shared" si="192"/>
        <v>3</v>
      </c>
      <c r="AF533" s="134">
        <f t="shared" si="193"/>
        <v>4</v>
      </c>
      <c r="AG533" s="135">
        <f t="shared" si="194"/>
        <v>40.700000000000003</v>
      </c>
      <c r="AH533" s="167">
        <f t="shared" si="195"/>
        <v>931</v>
      </c>
      <c r="AI533" s="149"/>
      <c r="AJ533" s="133">
        <f t="shared" si="196"/>
        <v>234</v>
      </c>
      <c r="AK533" s="131">
        <f t="shared" si="197"/>
        <v>231</v>
      </c>
      <c r="AL533" s="131">
        <f t="shared" si="198"/>
        <v>256</v>
      </c>
      <c r="AM533" s="131">
        <f t="shared" si="199"/>
        <v>20</v>
      </c>
      <c r="AN533" s="136">
        <f t="shared" si="200"/>
        <v>210</v>
      </c>
      <c r="AO533" s="133">
        <f t="shared" si="201"/>
        <v>0</v>
      </c>
      <c r="AP533" s="131">
        <f t="shared" si="202"/>
        <v>1</v>
      </c>
      <c r="AQ533" s="131">
        <f t="shared" si="203"/>
        <v>2</v>
      </c>
      <c r="AR533" s="131">
        <f t="shared" si="204"/>
        <v>0</v>
      </c>
      <c r="AS533" s="136">
        <f t="shared" si="205"/>
        <v>0</v>
      </c>
      <c r="AT533" s="133">
        <f t="shared" si="206"/>
        <v>1</v>
      </c>
      <c r="AU533" s="131">
        <f t="shared" si="207"/>
        <v>0</v>
      </c>
      <c r="AV533" s="131">
        <f t="shared" si="208"/>
        <v>0</v>
      </c>
      <c r="AW533" s="131">
        <f t="shared" si="209"/>
        <v>0</v>
      </c>
      <c r="AX533" s="136">
        <f t="shared" si="210"/>
        <v>3</v>
      </c>
      <c r="AY533" s="133">
        <f t="shared" si="211"/>
        <v>13.4</v>
      </c>
      <c r="AZ533" s="131">
        <f t="shared" si="212"/>
        <v>1</v>
      </c>
      <c r="BA533" s="131">
        <f t="shared" si="213"/>
        <v>1.1000000000000001</v>
      </c>
      <c r="BB533" s="131">
        <f t="shared" si="214"/>
        <v>0</v>
      </c>
      <c r="BC533" s="132">
        <f t="shared" si="215"/>
        <v>25.200000000000003</v>
      </c>
    </row>
    <row r="534" spans="1:55" x14ac:dyDescent="0.25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30">
        <v>0</v>
      </c>
      <c r="G534" s="131">
        <v>0</v>
      </c>
      <c r="H534" s="131">
        <v>0</v>
      </c>
      <c r="I534" s="132">
        <v>0</v>
      </c>
      <c r="J534" s="149"/>
      <c r="K534" s="133">
        <v>0</v>
      </c>
      <c r="L534" s="131">
        <v>0</v>
      </c>
      <c r="M534" s="131">
        <v>0</v>
      </c>
      <c r="N534" s="132">
        <v>0</v>
      </c>
      <c r="O534" s="149"/>
      <c r="P534" s="133">
        <v>0</v>
      </c>
      <c r="Q534" s="131">
        <v>0</v>
      </c>
      <c r="R534" s="131">
        <v>0</v>
      </c>
      <c r="S534" s="132">
        <v>0</v>
      </c>
      <c r="T534" s="149"/>
      <c r="U534" s="133">
        <v>0</v>
      </c>
      <c r="V534" s="131">
        <v>0</v>
      </c>
      <c r="W534" s="131">
        <v>0</v>
      </c>
      <c r="X534" s="132">
        <v>0</v>
      </c>
      <c r="Y534" s="149"/>
      <c r="Z534" s="133">
        <v>0</v>
      </c>
      <c r="AA534" s="131">
        <v>0</v>
      </c>
      <c r="AB534" s="131">
        <v>0</v>
      </c>
      <c r="AC534" s="132">
        <v>0</v>
      </c>
      <c r="AD534" s="149"/>
      <c r="AE534" s="153">
        <f t="shared" si="192"/>
        <v>0</v>
      </c>
      <c r="AF534" s="134">
        <f t="shared" si="193"/>
        <v>0</v>
      </c>
      <c r="AG534" s="135">
        <f t="shared" si="194"/>
        <v>0</v>
      </c>
      <c r="AH534" s="167">
        <f t="shared" si="195"/>
        <v>0</v>
      </c>
      <c r="AI534" s="149"/>
      <c r="AJ534" s="133">
        <f t="shared" si="196"/>
        <v>0</v>
      </c>
      <c r="AK534" s="131">
        <f t="shared" si="197"/>
        <v>0</v>
      </c>
      <c r="AL534" s="131">
        <f t="shared" si="198"/>
        <v>0</v>
      </c>
      <c r="AM534" s="131">
        <f t="shared" si="199"/>
        <v>0</v>
      </c>
      <c r="AN534" s="136">
        <f t="shared" si="200"/>
        <v>0</v>
      </c>
      <c r="AO534" s="133">
        <f t="shared" si="201"/>
        <v>0</v>
      </c>
      <c r="AP534" s="131">
        <f t="shared" si="202"/>
        <v>0</v>
      </c>
      <c r="AQ534" s="131">
        <f t="shared" si="203"/>
        <v>0</v>
      </c>
      <c r="AR534" s="131">
        <f t="shared" si="204"/>
        <v>0</v>
      </c>
      <c r="AS534" s="136">
        <f t="shared" si="205"/>
        <v>0</v>
      </c>
      <c r="AT534" s="133">
        <f t="shared" si="206"/>
        <v>0</v>
      </c>
      <c r="AU534" s="131">
        <f t="shared" si="207"/>
        <v>0</v>
      </c>
      <c r="AV534" s="131">
        <f t="shared" si="208"/>
        <v>0</v>
      </c>
      <c r="AW534" s="131">
        <f t="shared" si="209"/>
        <v>0</v>
      </c>
      <c r="AX534" s="136">
        <f t="shared" si="210"/>
        <v>0</v>
      </c>
      <c r="AY534" s="133">
        <f t="shared" si="211"/>
        <v>0</v>
      </c>
      <c r="AZ534" s="131">
        <f t="shared" si="212"/>
        <v>0</v>
      </c>
      <c r="BA534" s="131">
        <f t="shared" si="213"/>
        <v>0</v>
      </c>
      <c r="BB534" s="131">
        <f t="shared" si="214"/>
        <v>0</v>
      </c>
      <c r="BC534" s="132">
        <f t="shared" si="215"/>
        <v>0</v>
      </c>
    </row>
    <row r="535" spans="1:55" x14ac:dyDescent="0.25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30">
        <v>0</v>
      </c>
      <c r="G535" s="131">
        <v>0</v>
      </c>
      <c r="H535" s="131">
        <v>0</v>
      </c>
      <c r="I535" s="132">
        <v>0</v>
      </c>
      <c r="J535" s="149"/>
      <c r="K535" s="133">
        <v>0</v>
      </c>
      <c r="L535" s="131">
        <v>0</v>
      </c>
      <c r="M535" s="131">
        <v>0</v>
      </c>
      <c r="N535" s="132">
        <v>0</v>
      </c>
      <c r="O535" s="149"/>
      <c r="P535" s="133">
        <v>0</v>
      </c>
      <c r="Q535" s="131">
        <v>0</v>
      </c>
      <c r="R535" s="131">
        <v>0</v>
      </c>
      <c r="S535" s="132">
        <v>0</v>
      </c>
      <c r="T535" s="149"/>
      <c r="U535" s="133">
        <v>0</v>
      </c>
      <c r="V535" s="131">
        <v>0</v>
      </c>
      <c r="W535" s="131">
        <v>0</v>
      </c>
      <c r="X535" s="132">
        <v>0</v>
      </c>
      <c r="Y535" s="149"/>
      <c r="Z535" s="133">
        <v>0</v>
      </c>
      <c r="AA535" s="131">
        <v>0</v>
      </c>
      <c r="AB535" s="131">
        <v>0</v>
      </c>
      <c r="AC535" s="132">
        <v>0</v>
      </c>
      <c r="AD535" s="149"/>
      <c r="AE535" s="153">
        <f t="shared" si="192"/>
        <v>0</v>
      </c>
      <c r="AF535" s="134">
        <f t="shared" si="193"/>
        <v>0</v>
      </c>
      <c r="AG535" s="135">
        <f t="shared" si="194"/>
        <v>0</v>
      </c>
      <c r="AH535" s="167">
        <f t="shared" si="195"/>
        <v>0</v>
      </c>
      <c r="AI535" s="149"/>
      <c r="AJ535" s="133">
        <f t="shared" si="196"/>
        <v>0</v>
      </c>
      <c r="AK535" s="131">
        <f t="shared" si="197"/>
        <v>0</v>
      </c>
      <c r="AL535" s="131">
        <f t="shared" si="198"/>
        <v>0</v>
      </c>
      <c r="AM535" s="131">
        <f t="shared" si="199"/>
        <v>0</v>
      </c>
      <c r="AN535" s="136">
        <f t="shared" si="200"/>
        <v>0</v>
      </c>
      <c r="AO535" s="133">
        <f t="shared" si="201"/>
        <v>0</v>
      </c>
      <c r="AP535" s="131">
        <f t="shared" si="202"/>
        <v>0</v>
      </c>
      <c r="AQ535" s="131">
        <f t="shared" si="203"/>
        <v>0</v>
      </c>
      <c r="AR535" s="131">
        <f t="shared" si="204"/>
        <v>0</v>
      </c>
      <c r="AS535" s="136">
        <f t="shared" si="205"/>
        <v>0</v>
      </c>
      <c r="AT535" s="133">
        <f t="shared" si="206"/>
        <v>0</v>
      </c>
      <c r="AU535" s="131">
        <f t="shared" si="207"/>
        <v>0</v>
      </c>
      <c r="AV535" s="131">
        <f t="shared" si="208"/>
        <v>0</v>
      </c>
      <c r="AW535" s="131">
        <f t="shared" si="209"/>
        <v>0</v>
      </c>
      <c r="AX535" s="136">
        <f t="shared" si="210"/>
        <v>0</v>
      </c>
      <c r="AY535" s="133">
        <f t="shared" si="211"/>
        <v>0</v>
      </c>
      <c r="AZ535" s="131">
        <f t="shared" si="212"/>
        <v>0</v>
      </c>
      <c r="BA535" s="131">
        <f t="shared" si="213"/>
        <v>0</v>
      </c>
      <c r="BB535" s="131">
        <f t="shared" si="214"/>
        <v>0</v>
      </c>
      <c r="BC535" s="132">
        <f t="shared" si="215"/>
        <v>0</v>
      </c>
    </row>
    <row r="536" spans="1:55" x14ac:dyDescent="0.25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30">
        <v>0</v>
      </c>
      <c r="G536" s="131">
        <v>0</v>
      </c>
      <c r="H536" s="131">
        <v>0</v>
      </c>
      <c r="I536" s="132">
        <v>0</v>
      </c>
      <c r="J536" s="149"/>
      <c r="K536" s="133">
        <v>0</v>
      </c>
      <c r="L536" s="131">
        <v>0</v>
      </c>
      <c r="M536" s="131">
        <v>0</v>
      </c>
      <c r="N536" s="132">
        <v>0</v>
      </c>
      <c r="O536" s="149"/>
      <c r="P536" s="133">
        <v>0</v>
      </c>
      <c r="Q536" s="131">
        <v>0</v>
      </c>
      <c r="R536" s="131">
        <v>0</v>
      </c>
      <c r="S536" s="132">
        <v>0</v>
      </c>
      <c r="T536" s="149"/>
      <c r="U536" s="133">
        <v>0</v>
      </c>
      <c r="V536" s="131">
        <v>0</v>
      </c>
      <c r="W536" s="131">
        <v>0</v>
      </c>
      <c r="X536" s="132">
        <v>0</v>
      </c>
      <c r="Y536" s="149"/>
      <c r="Z536" s="133">
        <v>0</v>
      </c>
      <c r="AA536" s="131">
        <v>0</v>
      </c>
      <c r="AB536" s="131">
        <v>0</v>
      </c>
      <c r="AC536" s="132">
        <v>0</v>
      </c>
      <c r="AD536" s="149"/>
      <c r="AE536" s="153">
        <f t="shared" si="192"/>
        <v>0</v>
      </c>
      <c r="AF536" s="134">
        <f t="shared" si="193"/>
        <v>0</v>
      </c>
      <c r="AG536" s="135">
        <f t="shared" si="194"/>
        <v>0</v>
      </c>
      <c r="AH536" s="167">
        <f t="shared" si="195"/>
        <v>0</v>
      </c>
      <c r="AI536" s="149"/>
      <c r="AJ536" s="133">
        <f t="shared" si="196"/>
        <v>0</v>
      </c>
      <c r="AK536" s="131">
        <f t="shared" si="197"/>
        <v>0</v>
      </c>
      <c r="AL536" s="131">
        <f t="shared" si="198"/>
        <v>0</v>
      </c>
      <c r="AM536" s="131">
        <f t="shared" si="199"/>
        <v>0</v>
      </c>
      <c r="AN536" s="136">
        <f t="shared" si="200"/>
        <v>0</v>
      </c>
      <c r="AO536" s="133">
        <f t="shared" si="201"/>
        <v>0</v>
      </c>
      <c r="AP536" s="131">
        <f t="shared" si="202"/>
        <v>0</v>
      </c>
      <c r="AQ536" s="131">
        <f t="shared" si="203"/>
        <v>0</v>
      </c>
      <c r="AR536" s="131">
        <f t="shared" si="204"/>
        <v>0</v>
      </c>
      <c r="AS536" s="136">
        <f t="shared" si="205"/>
        <v>0</v>
      </c>
      <c r="AT536" s="133">
        <f t="shared" si="206"/>
        <v>0</v>
      </c>
      <c r="AU536" s="131">
        <f t="shared" si="207"/>
        <v>0</v>
      </c>
      <c r="AV536" s="131">
        <f t="shared" si="208"/>
        <v>0</v>
      </c>
      <c r="AW536" s="131">
        <f t="shared" si="209"/>
        <v>0</v>
      </c>
      <c r="AX536" s="136">
        <f t="shared" si="210"/>
        <v>0</v>
      </c>
      <c r="AY536" s="133">
        <f t="shared" si="211"/>
        <v>0</v>
      </c>
      <c r="AZ536" s="131">
        <f t="shared" si="212"/>
        <v>0</v>
      </c>
      <c r="BA536" s="131">
        <f t="shared" si="213"/>
        <v>0</v>
      </c>
      <c r="BB536" s="131">
        <f t="shared" si="214"/>
        <v>0</v>
      </c>
      <c r="BC536" s="132">
        <f t="shared" si="215"/>
        <v>0</v>
      </c>
    </row>
    <row r="537" spans="1:55" x14ac:dyDescent="0.25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30">
        <v>0</v>
      </c>
      <c r="G537" s="131">
        <v>0</v>
      </c>
      <c r="H537" s="131">
        <v>0</v>
      </c>
      <c r="I537" s="132">
        <v>0</v>
      </c>
      <c r="J537" s="149"/>
      <c r="K537" s="133">
        <v>0</v>
      </c>
      <c r="L537" s="131">
        <v>0</v>
      </c>
      <c r="M537" s="131">
        <v>0</v>
      </c>
      <c r="N537" s="132">
        <v>0</v>
      </c>
      <c r="O537" s="149"/>
      <c r="P537" s="133">
        <v>0</v>
      </c>
      <c r="Q537" s="131">
        <v>0</v>
      </c>
      <c r="R537" s="131">
        <v>0</v>
      </c>
      <c r="S537" s="132">
        <v>0</v>
      </c>
      <c r="T537" s="149"/>
      <c r="U537" s="133">
        <v>0</v>
      </c>
      <c r="V537" s="131">
        <v>0</v>
      </c>
      <c r="W537" s="131">
        <v>0</v>
      </c>
      <c r="X537" s="132">
        <v>0</v>
      </c>
      <c r="Y537" s="149"/>
      <c r="Z537" s="133">
        <v>0</v>
      </c>
      <c r="AA537" s="131">
        <v>0</v>
      </c>
      <c r="AB537" s="131">
        <v>0</v>
      </c>
      <c r="AC537" s="132">
        <v>0</v>
      </c>
      <c r="AD537" s="149"/>
      <c r="AE537" s="153">
        <f t="shared" si="192"/>
        <v>0</v>
      </c>
      <c r="AF537" s="134">
        <f t="shared" si="193"/>
        <v>0</v>
      </c>
      <c r="AG537" s="135">
        <f t="shared" si="194"/>
        <v>0</v>
      </c>
      <c r="AH537" s="167">
        <f t="shared" si="195"/>
        <v>0</v>
      </c>
      <c r="AI537" s="149"/>
      <c r="AJ537" s="133">
        <f t="shared" si="196"/>
        <v>0</v>
      </c>
      <c r="AK537" s="131">
        <f t="shared" si="197"/>
        <v>0</v>
      </c>
      <c r="AL537" s="131">
        <f t="shared" si="198"/>
        <v>0</v>
      </c>
      <c r="AM537" s="131">
        <f t="shared" si="199"/>
        <v>0</v>
      </c>
      <c r="AN537" s="136">
        <f t="shared" si="200"/>
        <v>0</v>
      </c>
      <c r="AO537" s="133">
        <f t="shared" si="201"/>
        <v>0</v>
      </c>
      <c r="AP537" s="131">
        <f t="shared" si="202"/>
        <v>0</v>
      </c>
      <c r="AQ537" s="131">
        <f t="shared" si="203"/>
        <v>0</v>
      </c>
      <c r="AR537" s="131">
        <f t="shared" si="204"/>
        <v>0</v>
      </c>
      <c r="AS537" s="136">
        <f t="shared" si="205"/>
        <v>0</v>
      </c>
      <c r="AT537" s="133">
        <f t="shared" si="206"/>
        <v>0</v>
      </c>
      <c r="AU537" s="131">
        <f t="shared" si="207"/>
        <v>0</v>
      </c>
      <c r="AV537" s="131">
        <f t="shared" si="208"/>
        <v>0</v>
      </c>
      <c r="AW537" s="131">
        <f t="shared" si="209"/>
        <v>0</v>
      </c>
      <c r="AX537" s="136">
        <f t="shared" si="210"/>
        <v>0</v>
      </c>
      <c r="AY537" s="133">
        <f t="shared" si="211"/>
        <v>0</v>
      </c>
      <c r="AZ537" s="131">
        <f t="shared" si="212"/>
        <v>0</v>
      </c>
      <c r="BA537" s="131">
        <f t="shared" si="213"/>
        <v>0</v>
      </c>
      <c r="BB537" s="131">
        <f t="shared" si="214"/>
        <v>0</v>
      </c>
      <c r="BC537" s="132">
        <f t="shared" si="215"/>
        <v>0</v>
      </c>
    </row>
    <row r="538" spans="1:55" x14ac:dyDescent="0.25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30">
        <v>0</v>
      </c>
      <c r="G538" s="131">
        <v>0</v>
      </c>
      <c r="H538" s="131">
        <v>0</v>
      </c>
      <c r="I538" s="132">
        <v>0</v>
      </c>
      <c r="J538" s="149"/>
      <c r="K538" s="133">
        <v>0</v>
      </c>
      <c r="L538" s="131">
        <v>0</v>
      </c>
      <c r="M538" s="131">
        <v>0</v>
      </c>
      <c r="N538" s="132">
        <v>0</v>
      </c>
      <c r="O538" s="149"/>
      <c r="P538" s="133">
        <v>0</v>
      </c>
      <c r="Q538" s="131">
        <v>0</v>
      </c>
      <c r="R538" s="131">
        <v>0</v>
      </c>
      <c r="S538" s="132">
        <v>0</v>
      </c>
      <c r="T538" s="149"/>
      <c r="U538" s="133">
        <v>0</v>
      </c>
      <c r="V538" s="131">
        <v>0</v>
      </c>
      <c r="W538" s="131">
        <v>0</v>
      </c>
      <c r="X538" s="132">
        <v>0</v>
      </c>
      <c r="Y538" s="149"/>
      <c r="Z538" s="133">
        <v>0</v>
      </c>
      <c r="AA538" s="131">
        <v>0</v>
      </c>
      <c r="AB538" s="131">
        <v>0</v>
      </c>
      <c r="AC538" s="132">
        <v>0</v>
      </c>
      <c r="AD538" s="149"/>
      <c r="AE538" s="153">
        <f t="shared" si="192"/>
        <v>0</v>
      </c>
      <c r="AF538" s="134">
        <f t="shared" si="193"/>
        <v>0</v>
      </c>
      <c r="AG538" s="135">
        <f t="shared" si="194"/>
        <v>0</v>
      </c>
      <c r="AH538" s="167">
        <f t="shared" si="195"/>
        <v>0</v>
      </c>
      <c r="AI538" s="149"/>
      <c r="AJ538" s="133">
        <f t="shared" si="196"/>
        <v>0</v>
      </c>
      <c r="AK538" s="131">
        <f t="shared" si="197"/>
        <v>0</v>
      </c>
      <c r="AL538" s="131">
        <f t="shared" si="198"/>
        <v>0</v>
      </c>
      <c r="AM538" s="131">
        <f t="shared" si="199"/>
        <v>0</v>
      </c>
      <c r="AN538" s="136">
        <f t="shared" si="200"/>
        <v>0</v>
      </c>
      <c r="AO538" s="133">
        <f t="shared" si="201"/>
        <v>0</v>
      </c>
      <c r="AP538" s="131">
        <f t="shared" si="202"/>
        <v>0</v>
      </c>
      <c r="AQ538" s="131">
        <f t="shared" si="203"/>
        <v>0</v>
      </c>
      <c r="AR538" s="131">
        <f t="shared" si="204"/>
        <v>0</v>
      </c>
      <c r="AS538" s="136">
        <f t="shared" si="205"/>
        <v>0</v>
      </c>
      <c r="AT538" s="133">
        <f t="shared" si="206"/>
        <v>0</v>
      </c>
      <c r="AU538" s="131">
        <f t="shared" si="207"/>
        <v>0</v>
      </c>
      <c r="AV538" s="131">
        <f t="shared" si="208"/>
        <v>0</v>
      </c>
      <c r="AW538" s="131">
        <f t="shared" si="209"/>
        <v>0</v>
      </c>
      <c r="AX538" s="136">
        <f t="shared" si="210"/>
        <v>0</v>
      </c>
      <c r="AY538" s="133">
        <f t="shared" si="211"/>
        <v>0</v>
      </c>
      <c r="AZ538" s="131">
        <f t="shared" si="212"/>
        <v>0</v>
      </c>
      <c r="BA538" s="131">
        <f t="shared" si="213"/>
        <v>0</v>
      </c>
      <c r="BB538" s="131">
        <f t="shared" si="214"/>
        <v>0</v>
      </c>
      <c r="BC538" s="132">
        <f t="shared" si="215"/>
        <v>0</v>
      </c>
    </row>
    <row r="539" spans="1:55" x14ac:dyDescent="0.25">
      <c r="A539" s="138" t="s">
        <v>1123</v>
      </c>
      <c r="B539" s="131" t="s">
        <v>1529</v>
      </c>
      <c r="C539" s="131" t="s">
        <v>1127</v>
      </c>
      <c r="D539" s="131" t="s">
        <v>1126</v>
      </c>
      <c r="E539" s="132" t="s">
        <v>1311</v>
      </c>
      <c r="F539" s="130">
        <v>0</v>
      </c>
      <c r="G539" s="131">
        <v>0</v>
      </c>
      <c r="H539" s="131">
        <v>0</v>
      </c>
      <c r="I539" s="132">
        <v>0</v>
      </c>
      <c r="J539" s="149"/>
      <c r="K539" s="133">
        <v>0</v>
      </c>
      <c r="L539" s="131">
        <v>0</v>
      </c>
      <c r="M539" s="131">
        <v>0</v>
      </c>
      <c r="N539" s="132">
        <v>0</v>
      </c>
      <c r="O539" s="149"/>
      <c r="P539" s="133">
        <v>0</v>
      </c>
      <c r="Q539" s="131">
        <v>0</v>
      </c>
      <c r="R539" s="131">
        <v>0</v>
      </c>
      <c r="S539" s="132">
        <v>0</v>
      </c>
      <c r="T539" s="149"/>
      <c r="U539" s="133">
        <v>0</v>
      </c>
      <c r="V539" s="131">
        <v>0</v>
      </c>
      <c r="W539" s="131">
        <v>0</v>
      </c>
      <c r="X539" s="132">
        <v>0</v>
      </c>
      <c r="Y539" s="149"/>
      <c r="Z539" s="133">
        <v>0</v>
      </c>
      <c r="AA539" s="131">
        <v>0</v>
      </c>
      <c r="AB539" s="131">
        <v>0</v>
      </c>
      <c r="AC539" s="132">
        <v>0</v>
      </c>
      <c r="AD539" s="149"/>
      <c r="AE539" s="153">
        <f t="shared" si="192"/>
        <v>0</v>
      </c>
      <c r="AF539" s="134">
        <f t="shared" si="193"/>
        <v>0</v>
      </c>
      <c r="AG539" s="135">
        <f t="shared" si="194"/>
        <v>0</v>
      </c>
      <c r="AH539" s="167">
        <f t="shared" si="195"/>
        <v>0</v>
      </c>
      <c r="AI539" s="149"/>
      <c r="AJ539" s="133">
        <f t="shared" si="196"/>
        <v>0</v>
      </c>
      <c r="AK539" s="131">
        <f t="shared" si="197"/>
        <v>0</v>
      </c>
      <c r="AL539" s="131">
        <f t="shared" si="198"/>
        <v>0</v>
      </c>
      <c r="AM539" s="131">
        <f t="shared" si="199"/>
        <v>0</v>
      </c>
      <c r="AN539" s="136">
        <f t="shared" si="200"/>
        <v>0</v>
      </c>
      <c r="AO539" s="133">
        <f t="shared" si="201"/>
        <v>0</v>
      </c>
      <c r="AP539" s="131">
        <f t="shared" si="202"/>
        <v>0</v>
      </c>
      <c r="AQ539" s="131">
        <f t="shared" si="203"/>
        <v>0</v>
      </c>
      <c r="AR539" s="131">
        <f t="shared" si="204"/>
        <v>0</v>
      </c>
      <c r="AS539" s="136">
        <f t="shared" si="205"/>
        <v>0</v>
      </c>
      <c r="AT539" s="133">
        <f t="shared" si="206"/>
        <v>0</v>
      </c>
      <c r="AU539" s="131">
        <f t="shared" si="207"/>
        <v>0</v>
      </c>
      <c r="AV539" s="131">
        <f t="shared" si="208"/>
        <v>0</v>
      </c>
      <c r="AW539" s="131">
        <f t="shared" si="209"/>
        <v>0</v>
      </c>
      <c r="AX539" s="136">
        <f t="shared" si="210"/>
        <v>0</v>
      </c>
      <c r="AY539" s="133">
        <f t="shared" si="211"/>
        <v>0</v>
      </c>
      <c r="AZ539" s="131">
        <f t="shared" si="212"/>
        <v>0</v>
      </c>
      <c r="BA539" s="131">
        <f t="shared" si="213"/>
        <v>0</v>
      </c>
      <c r="BB539" s="131">
        <f t="shared" si="214"/>
        <v>0</v>
      </c>
      <c r="BC539" s="132">
        <f t="shared" si="215"/>
        <v>0</v>
      </c>
    </row>
    <row r="540" spans="1:55" x14ac:dyDescent="0.25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30">
        <v>0</v>
      </c>
      <c r="G540" s="131">
        <v>0</v>
      </c>
      <c r="H540" s="131">
        <v>0</v>
      </c>
      <c r="I540" s="132">
        <v>0</v>
      </c>
      <c r="J540" s="149"/>
      <c r="K540" s="133">
        <v>0</v>
      </c>
      <c r="L540" s="131">
        <v>0</v>
      </c>
      <c r="M540" s="131">
        <v>0</v>
      </c>
      <c r="N540" s="132">
        <v>0</v>
      </c>
      <c r="O540" s="149"/>
      <c r="P540" s="133">
        <v>0</v>
      </c>
      <c r="Q540" s="131">
        <v>0</v>
      </c>
      <c r="R540" s="131">
        <v>0</v>
      </c>
      <c r="S540" s="132">
        <v>0</v>
      </c>
      <c r="T540" s="149"/>
      <c r="U540" s="133">
        <v>0</v>
      </c>
      <c r="V540" s="131">
        <v>0</v>
      </c>
      <c r="W540" s="131">
        <v>0</v>
      </c>
      <c r="X540" s="132">
        <v>0</v>
      </c>
      <c r="Y540" s="149"/>
      <c r="Z540" s="133">
        <v>0</v>
      </c>
      <c r="AA540" s="131">
        <v>0</v>
      </c>
      <c r="AB540" s="131">
        <v>0</v>
      </c>
      <c r="AC540" s="132">
        <v>0</v>
      </c>
      <c r="AD540" s="149"/>
      <c r="AE540" s="153">
        <f t="shared" si="192"/>
        <v>0</v>
      </c>
      <c r="AF540" s="134">
        <f t="shared" si="193"/>
        <v>0</v>
      </c>
      <c r="AG540" s="135">
        <f t="shared" si="194"/>
        <v>0</v>
      </c>
      <c r="AH540" s="167">
        <f t="shared" si="195"/>
        <v>0</v>
      </c>
      <c r="AI540" s="149"/>
      <c r="AJ540" s="133">
        <f t="shared" si="196"/>
        <v>0</v>
      </c>
      <c r="AK540" s="131">
        <f t="shared" si="197"/>
        <v>0</v>
      </c>
      <c r="AL540" s="131">
        <f t="shared" si="198"/>
        <v>0</v>
      </c>
      <c r="AM540" s="131">
        <f t="shared" si="199"/>
        <v>0</v>
      </c>
      <c r="AN540" s="136">
        <f t="shared" si="200"/>
        <v>0</v>
      </c>
      <c r="AO540" s="133">
        <f t="shared" si="201"/>
        <v>0</v>
      </c>
      <c r="AP540" s="131">
        <f t="shared" si="202"/>
        <v>0</v>
      </c>
      <c r="AQ540" s="131">
        <f t="shared" si="203"/>
        <v>0</v>
      </c>
      <c r="AR540" s="131">
        <f t="shared" si="204"/>
        <v>0</v>
      </c>
      <c r="AS540" s="136">
        <f t="shared" si="205"/>
        <v>0</v>
      </c>
      <c r="AT540" s="133">
        <f t="shared" si="206"/>
        <v>0</v>
      </c>
      <c r="AU540" s="131">
        <f t="shared" si="207"/>
        <v>0</v>
      </c>
      <c r="AV540" s="131">
        <f t="shared" si="208"/>
        <v>0</v>
      </c>
      <c r="AW540" s="131">
        <f t="shared" si="209"/>
        <v>0</v>
      </c>
      <c r="AX540" s="136">
        <f t="shared" si="210"/>
        <v>0</v>
      </c>
      <c r="AY540" s="133">
        <f t="shared" si="211"/>
        <v>0</v>
      </c>
      <c r="AZ540" s="131">
        <f t="shared" si="212"/>
        <v>0</v>
      </c>
      <c r="BA540" s="131">
        <f t="shared" si="213"/>
        <v>0</v>
      </c>
      <c r="BB540" s="131">
        <f t="shared" si="214"/>
        <v>0</v>
      </c>
      <c r="BC540" s="132">
        <f t="shared" si="215"/>
        <v>0</v>
      </c>
    </row>
    <row r="541" spans="1:55" x14ac:dyDescent="0.25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30">
        <v>0</v>
      </c>
      <c r="G541" s="131">
        <v>0</v>
      </c>
      <c r="H541" s="131">
        <v>0</v>
      </c>
      <c r="I541" s="132">
        <v>0</v>
      </c>
      <c r="J541" s="149"/>
      <c r="K541" s="133">
        <v>0</v>
      </c>
      <c r="L541" s="131">
        <v>1</v>
      </c>
      <c r="M541" s="131">
        <v>4</v>
      </c>
      <c r="N541" s="132">
        <v>256</v>
      </c>
      <c r="O541" s="149"/>
      <c r="P541" s="133">
        <v>0</v>
      </c>
      <c r="Q541" s="131">
        <v>0</v>
      </c>
      <c r="R541" s="131">
        <v>0</v>
      </c>
      <c r="S541" s="132">
        <v>0</v>
      </c>
      <c r="T541" s="149"/>
      <c r="U541" s="133">
        <v>0</v>
      </c>
      <c r="V541" s="131">
        <v>0</v>
      </c>
      <c r="W541" s="131">
        <v>0</v>
      </c>
      <c r="X541" s="132">
        <v>0</v>
      </c>
      <c r="Y541" s="149"/>
      <c r="Z541" s="133">
        <v>0</v>
      </c>
      <c r="AA541" s="131">
        <v>0</v>
      </c>
      <c r="AB541" s="131">
        <v>0</v>
      </c>
      <c r="AC541" s="132">
        <v>0</v>
      </c>
      <c r="AD541" s="149"/>
      <c r="AE541" s="153">
        <f t="shared" si="192"/>
        <v>0</v>
      </c>
      <c r="AF541" s="134">
        <f t="shared" si="193"/>
        <v>1</v>
      </c>
      <c r="AG541" s="135">
        <f t="shared" si="194"/>
        <v>4</v>
      </c>
      <c r="AH541" s="167">
        <f t="shared" si="195"/>
        <v>256</v>
      </c>
      <c r="AI541" s="149"/>
      <c r="AJ541" s="133">
        <f t="shared" si="196"/>
        <v>0</v>
      </c>
      <c r="AK541" s="131">
        <f t="shared" si="197"/>
        <v>256</v>
      </c>
      <c r="AL541" s="131">
        <f t="shared" si="198"/>
        <v>0</v>
      </c>
      <c r="AM541" s="131">
        <f t="shared" si="199"/>
        <v>0</v>
      </c>
      <c r="AN541" s="136">
        <f t="shared" si="200"/>
        <v>0</v>
      </c>
      <c r="AO541" s="133">
        <f t="shared" si="201"/>
        <v>0</v>
      </c>
      <c r="AP541" s="131">
        <f t="shared" si="202"/>
        <v>0</v>
      </c>
      <c r="AQ541" s="131">
        <f t="shared" si="203"/>
        <v>0</v>
      </c>
      <c r="AR541" s="131">
        <f t="shared" si="204"/>
        <v>0</v>
      </c>
      <c r="AS541" s="136">
        <f t="shared" si="205"/>
        <v>0</v>
      </c>
      <c r="AT541" s="133">
        <f t="shared" si="206"/>
        <v>0</v>
      </c>
      <c r="AU541" s="131">
        <f t="shared" si="207"/>
        <v>1</v>
      </c>
      <c r="AV541" s="131">
        <f t="shared" si="208"/>
        <v>0</v>
      </c>
      <c r="AW541" s="131">
        <f t="shared" si="209"/>
        <v>0</v>
      </c>
      <c r="AX541" s="136">
        <f t="shared" si="210"/>
        <v>0</v>
      </c>
      <c r="AY541" s="133">
        <f t="shared" si="211"/>
        <v>0</v>
      </c>
      <c r="AZ541" s="131">
        <f t="shared" si="212"/>
        <v>4</v>
      </c>
      <c r="BA541" s="131">
        <f t="shared" si="213"/>
        <v>0</v>
      </c>
      <c r="BB541" s="131">
        <f t="shared" si="214"/>
        <v>0</v>
      </c>
      <c r="BC541" s="132">
        <f t="shared" si="215"/>
        <v>0</v>
      </c>
    </row>
    <row r="542" spans="1:55" x14ac:dyDescent="0.25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30">
        <v>0</v>
      </c>
      <c r="G542" s="131">
        <v>3</v>
      </c>
      <c r="H542" s="131">
        <v>32.4</v>
      </c>
      <c r="I542" s="132">
        <v>279</v>
      </c>
      <c r="J542" s="149"/>
      <c r="K542" s="133">
        <v>0</v>
      </c>
      <c r="L542" s="131">
        <v>1</v>
      </c>
      <c r="M542" s="131">
        <v>12.1</v>
      </c>
      <c r="N542" s="132">
        <v>270</v>
      </c>
      <c r="O542" s="149"/>
      <c r="P542" s="133">
        <v>1</v>
      </c>
      <c r="Q542" s="131">
        <v>0</v>
      </c>
      <c r="R542" s="131">
        <v>0.5</v>
      </c>
      <c r="S542" s="132">
        <v>233</v>
      </c>
      <c r="T542" s="149"/>
      <c r="U542" s="133">
        <v>0</v>
      </c>
      <c r="V542" s="131">
        <v>0</v>
      </c>
      <c r="W542" s="131">
        <v>0</v>
      </c>
      <c r="X542" s="132">
        <v>0</v>
      </c>
      <c r="Y542" s="149"/>
      <c r="Z542" s="133">
        <v>0</v>
      </c>
      <c r="AA542" s="131">
        <v>7</v>
      </c>
      <c r="AB542" s="131">
        <v>71.7</v>
      </c>
      <c r="AC542" s="132">
        <v>280</v>
      </c>
      <c r="AD542" s="149"/>
      <c r="AE542" s="153">
        <f t="shared" si="192"/>
        <v>1</v>
      </c>
      <c r="AF542" s="134">
        <f t="shared" si="193"/>
        <v>11</v>
      </c>
      <c r="AG542" s="135">
        <f t="shared" si="194"/>
        <v>116.69999999999999</v>
      </c>
      <c r="AH542" s="167">
        <f t="shared" si="195"/>
        <v>1062</v>
      </c>
      <c r="AI542" s="149"/>
      <c r="AJ542" s="133">
        <f t="shared" si="196"/>
        <v>279</v>
      </c>
      <c r="AK542" s="131">
        <f t="shared" si="197"/>
        <v>270</v>
      </c>
      <c r="AL542" s="131">
        <f t="shared" si="198"/>
        <v>233</v>
      </c>
      <c r="AM542" s="131">
        <f t="shared" si="199"/>
        <v>0</v>
      </c>
      <c r="AN542" s="136">
        <f t="shared" si="200"/>
        <v>280</v>
      </c>
      <c r="AO542" s="133">
        <f t="shared" si="201"/>
        <v>0</v>
      </c>
      <c r="AP542" s="131">
        <f t="shared" si="202"/>
        <v>0</v>
      </c>
      <c r="AQ542" s="131">
        <f t="shared" si="203"/>
        <v>1</v>
      </c>
      <c r="AR542" s="131">
        <f t="shared" si="204"/>
        <v>0</v>
      </c>
      <c r="AS542" s="136">
        <f t="shared" si="205"/>
        <v>0</v>
      </c>
      <c r="AT542" s="133">
        <f t="shared" si="206"/>
        <v>3</v>
      </c>
      <c r="AU542" s="131">
        <f t="shared" si="207"/>
        <v>1</v>
      </c>
      <c r="AV542" s="131">
        <f t="shared" si="208"/>
        <v>0</v>
      </c>
      <c r="AW542" s="131">
        <f t="shared" si="209"/>
        <v>0</v>
      </c>
      <c r="AX542" s="136">
        <f t="shared" si="210"/>
        <v>7</v>
      </c>
      <c r="AY542" s="133">
        <f t="shared" si="211"/>
        <v>32.4</v>
      </c>
      <c r="AZ542" s="131">
        <f t="shared" si="212"/>
        <v>12.1</v>
      </c>
      <c r="BA542" s="131">
        <f t="shared" si="213"/>
        <v>0.5</v>
      </c>
      <c r="BB542" s="131">
        <f t="shared" si="214"/>
        <v>0</v>
      </c>
      <c r="BC542" s="132">
        <f t="shared" si="215"/>
        <v>71.7</v>
      </c>
    </row>
    <row r="543" spans="1:55" x14ac:dyDescent="0.25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30">
        <v>0</v>
      </c>
      <c r="G543" s="131">
        <v>0</v>
      </c>
      <c r="H543" s="131">
        <v>0</v>
      </c>
      <c r="I543" s="132">
        <v>0</v>
      </c>
      <c r="J543" s="149"/>
      <c r="K543" s="133">
        <v>0</v>
      </c>
      <c r="L543" s="131">
        <v>0</v>
      </c>
      <c r="M543" s="131">
        <v>0</v>
      </c>
      <c r="N543" s="132">
        <v>0</v>
      </c>
      <c r="O543" s="149"/>
      <c r="P543" s="133">
        <v>0</v>
      </c>
      <c r="Q543" s="131">
        <v>0</v>
      </c>
      <c r="R543" s="131">
        <v>0</v>
      </c>
      <c r="S543" s="132">
        <v>0</v>
      </c>
      <c r="T543" s="149"/>
      <c r="U543" s="133">
        <v>0</v>
      </c>
      <c r="V543" s="131">
        <v>0</v>
      </c>
      <c r="W543" s="131">
        <v>0</v>
      </c>
      <c r="X543" s="132">
        <v>0</v>
      </c>
      <c r="Y543" s="149"/>
      <c r="Z543" s="133">
        <v>0</v>
      </c>
      <c r="AA543" s="131">
        <v>0</v>
      </c>
      <c r="AB543" s="131">
        <v>0</v>
      </c>
      <c r="AC543" s="132">
        <v>0</v>
      </c>
      <c r="AD543" s="149"/>
      <c r="AE543" s="153">
        <f t="shared" si="192"/>
        <v>0</v>
      </c>
      <c r="AF543" s="134">
        <f t="shared" si="193"/>
        <v>0</v>
      </c>
      <c r="AG543" s="135">
        <f t="shared" si="194"/>
        <v>0</v>
      </c>
      <c r="AH543" s="167">
        <f t="shared" si="195"/>
        <v>0</v>
      </c>
      <c r="AI543" s="149"/>
      <c r="AJ543" s="133">
        <f t="shared" si="196"/>
        <v>0</v>
      </c>
      <c r="AK543" s="131">
        <f t="shared" si="197"/>
        <v>0</v>
      </c>
      <c r="AL543" s="131">
        <f t="shared" si="198"/>
        <v>0</v>
      </c>
      <c r="AM543" s="131">
        <f t="shared" si="199"/>
        <v>0</v>
      </c>
      <c r="AN543" s="136">
        <f t="shared" si="200"/>
        <v>0</v>
      </c>
      <c r="AO543" s="133">
        <f t="shared" si="201"/>
        <v>0</v>
      </c>
      <c r="AP543" s="131">
        <f t="shared" si="202"/>
        <v>0</v>
      </c>
      <c r="AQ543" s="131">
        <f t="shared" si="203"/>
        <v>0</v>
      </c>
      <c r="AR543" s="131">
        <f t="shared" si="204"/>
        <v>0</v>
      </c>
      <c r="AS543" s="136">
        <f t="shared" si="205"/>
        <v>0</v>
      </c>
      <c r="AT543" s="133">
        <f t="shared" si="206"/>
        <v>0</v>
      </c>
      <c r="AU543" s="131">
        <f t="shared" si="207"/>
        <v>0</v>
      </c>
      <c r="AV543" s="131">
        <f t="shared" si="208"/>
        <v>0</v>
      </c>
      <c r="AW543" s="131">
        <f t="shared" si="209"/>
        <v>0</v>
      </c>
      <c r="AX543" s="136">
        <f t="shared" si="210"/>
        <v>0</v>
      </c>
      <c r="AY543" s="133">
        <f t="shared" si="211"/>
        <v>0</v>
      </c>
      <c r="AZ543" s="131">
        <f t="shared" si="212"/>
        <v>0</v>
      </c>
      <c r="BA543" s="131">
        <f t="shared" si="213"/>
        <v>0</v>
      </c>
      <c r="BB543" s="131">
        <f t="shared" si="214"/>
        <v>0</v>
      </c>
      <c r="BC543" s="132">
        <f t="shared" si="215"/>
        <v>0</v>
      </c>
    </row>
    <row r="544" spans="1:55" x14ac:dyDescent="0.25">
      <c r="A544" s="138" t="s">
        <v>1131</v>
      </c>
      <c r="B544" s="131" t="s">
        <v>43</v>
      </c>
      <c r="C544" s="131" t="s">
        <v>2086</v>
      </c>
      <c r="D544" s="131" t="s">
        <v>1820</v>
      </c>
      <c r="E544" s="132" t="s">
        <v>1311</v>
      </c>
      <c r="F544" s="130">
        <v>0</v>
      </c>
      <c r="G544" s="131">
        <v>0</v>
      </c>
      <c r="H544" s="131">
        <v>0</v>
      </c>
      <c r="I544" s="132">
        <v>0</v>
      </c>
      <c r="J544" s="149"/>
      <c r="K544" s="133">
        <v>0</v>
      </c>
      <c r="L544" s="131">
        <v>0</v>
      </c>
      <c r="M544" s="131">
        <v>0</v>
      </c>
      <c r="N544" s="132">
        <v>0</v>
      </c>
      <c r="O544" s="149"/>
      <c r="P544" s="133">
        <v>0</v>
      </c>
      <c r="Q544" s="131">
        <v>0</v>
      </c>
      <c r="R544" s="131">
        <v>0</v>
      </c>
      <c r="S544" s="132">
        <v>0</v>
      </c>
      <c r="T544" s="149"/>
      <c r="U544" s="133">
        <v>0</v>
      </c>
      <c r="V544" s="131">
        <v>0</v>
      </c>
      <c r="W544" s="131">
        <v>0</v>
      </c>
      <c r="X544" s="132">
        <v>0</v>
      </c>
      <c r="Y544" s="149"/>
      <c r="Z544" s="133">
        <v>0</v>
      </c>
      <c r="AA544" s="131">
        <v>0</v>
      </c>
      <c r="AB544" s="131">
        <v>0</v>
      </c>
      <c r="AC544" s="132">
        <v>0</v>
      </c>
      <c r="AD544" s="149"/>
      <c r="AE544" s="153">
        <f t="shared" si="192"/>
        <v>0</v>
      </c>
      <c r="AF544" s="134">
        <f t="shared" si="193"/>
        <v>0</v>
      </c>
      <c r="AG544" s="135">
        <f t="shared" si="194"/>
        <v>0</v>
      </c>
      <c r="AH544" s="167">
        <f t="shared" si="195"/>
        <v>0</v>
      </c>
      <c r="AI544" s="149"/>
      <c r="AJ544" s="133">
        <f t="shared" si="196"/>
        <v>0</v>
      </c>
      <c r="AK544" s="131">
        <f t="shared" si="197"/>
        <v>0</v>
      </c>
      <c r="AL544" s="131">
        <f t="shared" si="198"/>
        <v>0</v>
      </c>
      <c r="AM544" s="131">
        <f t="shared" si="199"/>
        <v>0</v>
      </c>
      <c r="AN544" s="136">
        <f t="shared" si="200"/>
        <v>0</v>
      </c>
      <c r="AO544" s="133">
        <f t="shared" si="201"/>
        <v>0</v>
      </c>
      <c r="AP544" s="131">
        <f t="shared" si="202"/>
        <v>0</v>
      </c>
      <c r="AQ544" s="131">
        <f t="shared" si="203"/>
        <v>0</v>
      </c>
      <c r="AR544" s="131">
        <f t="shared" si="204"/>
        <v>0</v>
      </c>
      <c r="AS544" s="136">
        <f t="shared" si="205"/>
        <v>0</v>
      </c>
      <c r="AT544" s="133">
        <f t="shared" si="206"/>
        <v>0</v>
      </c>
      <c r="AU544" s="131">
        <f t="shared" si="207"/>
        <v>0</v>
      </c>
      <c r="AV544" s="131">
        <f t="shared" si="208"/>
        <v>0</v>
      </c>
      <c r="AW544" s="131">
        <f t="shared" si="209"/>
        <v>0</v>
      </c>
      <c r="AX544" s="136">
        <f t="shared" si="210"/>
        <v>0</v>
      </c>
      <c r="AY544" s="133">
        <f t="shared" si="211"/>
        <v>0</v>
      </c>
      <c r="AZ544" s="131">
        <f t="shared" si="212"/>
        <v>0</v>
      </c>
      <c r="BA544" s="131">
        <f t="shared" si="213"/>
        <v>0</v>
      </c>
      <c r="BB544" s="131">
        <f t="shared" si="214"/>
        <v>0</v>
      </c>
      <c r="BC544" s="132">
        <f t="shared" si="215"/>
        <v>0</v>
      </c>
    </row>
    <row r="545" spans="1:55" x14ac:dyDescent="0.25">
      <c r="A545" s="138" t="s">
        <v>1132</v>
      </c>
      <c r="B545" s="131" t="s">
        <v>43</v>
      </c>
      <c r="C545" s="131" t="s">
        <v>2087</v>
      </c>
      <c r="D545" s="131" t="s">
        <v>1820</v>
      </c>
      <c r="E545" s="132" t="s">
        <v>1314</v>
      </c>
      <c r="F545" s="130">
        <v>0</v>
      </c>
      <c r="G545" s="131">
        <v>0</v>
      </c>
      <c r="H545" s="131">
        <v>0</v>
      </c>
      <c r="I545" s="132">
        <v>0</v>
      </c>
      <c r="J545" s="149"/>
      <c r="K545" s="133">
        <v>0</v>
      </c>
      <c r="L545" s="131">
        <v>0</v>
      </c>
      <c r="M545" s="131">
        <v>0</v>
      </c>
      <c r="N545" s="132">
        <v>0</v>
      </c>
      <c r="O545" s="149"/>
      <c r="P545" s="133">
        <v>0</v>
      </c>
      <c r="Q545" s="131">
        <v>0</v>
      </c>
      <c r="R545" s="131">
        <v>0</v>
      </c>
      <c r="S545" s="132">
        <v>0</v>
      </c>
      <c r="T545" s="149"/>
      <c r="U545" s="133">
        <v>0</v>
      </c>
      <c r="V545" s="131">
        <v>0</v>
      </c>
      <c r="W545" s="131">
        <v>0</v>
      </c>
      <c r="X545" s="132">
        <v>0</v>
      </c>
      <c r="Y545" s="149"/>
      <c r="Z545" s="133">
        <v>0</v>
      </c>
      <c r="AA545" s="131">
        <v>0</v>
      </c>
      <c r="AB545" s="131">
        <v>0</v>
      </c>
      <c r="AC545" s="132">
        <v>0</v>
      </c>
      <c r="AD545" s="149"/>
      <c r="AE545" s="153">
        <f t="shared" si="192"/>
        <v>0</v>
      </c>
      <c r="AF545" s="134">
        <f t="shared" si="193"/>
        <v>0</v>
      </c>
      <c r="AG545" s="135">
        <f t="shared" si="194"/>
        <v>0</v>
      </c>
      <c r="AH545" s="167">
        <f t="shared" si="195"/>
        <v>0</v>
      </c>
      <c r="AI545" s="149"/>
      <c r="AJ545" s="133">
        <f t="shared" si="196"/>
        <v>0</v>
      </c>
      <c r="AK545" s="131">
        <f t="shared" si="197"/>
        <v>0</v>
      </c>
      <c r="AL545" s="131">
        <f t="shared" si="198"/>
        <v>0</v>
      </c>
      <c r="AM545" s="131">
        <f t="shared" si="199"/>
        <v>0</v>
      </c>
      <c r="AN545" s="136">
        <f t="shared" si="200"/>
        <v>0</v>
      </c>
      <c r="AO545" s="133">
        <f t="shared" si="201"/>
        <v>0</v>
      </c>
      <c r="AP545" s="131">
        <f t="shared" si="202"/>
        <v>0</v>
      </c>
      <c r="AQ545" s="131">
        <f t="shared" si="203"/>
        <v>0</v>
      </c>
      <c r="AR545" s="131">
        <f t="shared" si="204"/>
        <v>0</v>
      </c>
      <c r="AS545" s="136">
        <f t="shared" si="205"/>
        <v>0</v>
      </c>
      <c r="AT545" s="133">
        <f t="shared" si="206"/>
        <v>0</v>
      </c>
      <c r="AU545" s="131">
        <f t="shared" si="207"/>
        <v>0</v>
      </c>
      <c r="AV545" s="131">
        <f t="shared" si="208"/>
        <v>0</v>
      </c>
      <c r="AW545" s="131">
        <f t="shared" si="209"/>
        <v>0</v>
      </c>
      <c r="AX545" s="136">
        <f t="shared" si="210"/>
        <v>0</v>
      </c>
      <c r="AY545" s="133">
        <f t="shared" si="211"/>
        <v>0</v>
      </c>
      <c r="AZ545" s="131">
        <f t="shared" si="212"/>
        <v>0</v>
      </c>
      <c r="BA545" s="131">
        <f t="shared" si="213"/>
        <v>0</v>
      </c>
      <c r="BB545" s="131">
        <f t="shared" si="214"/>
        <v>0</v>
      </c>
      <c r="BC545" s="132">
        <f t="shared" si="215"/>
        <v>0</v>
      </c>
    </row>
    <row r="546" spans="1:55" x14ac:dyDescent="0.25">
      <c r="A546" s="138" t="s">
        <v>1133</v>
      </c>
      <c r="B546" s="131" t="s">
        <v>1529</v>
      </c>
      <c r="C546" s="131" t="s">
        <v>77</v>
      </c>
      <c r="D546" s="131" t="s">
        <v>309</v>
      </c>
      <c r="E546" s="132" t="s">
        <v>1955</v>
      </c>
      <c r="F546" s="130">
        <v>0</v>
      </c>
      <c r="G546" s="131">
        <v>0</v>
      </c>
      <c r="H546" s="131">
        <v>0</v>
      </c>
      <c r="I546" s="132">
        <v>0</v>
      </c>
      <c r="J546" s="149"/>
      <c r="K546" s="133">
        <v>0</v>
      </c>
      <c r="L546" s="131">
        <v>0</v>
      </c>
      <c r="M546" s="131">
        <v>0</v>
      </c>
      <c r="N546" s="132">
        <v>0</v>
      </c>
      <c r="O546" s="149"/>
      <c r="P546" s="133">
        <v>0</v>
      </c>
      <c r="Q546" s="131">
        <v>0</v>
      </c>
      <c r="R546" s="131">
        <v>0</v>
      </c>
      <c r="S546" s="132">
        <v>0</v>
      </c>
      <c r="T546" s="149"/>
      <c r="U546" s="133">
        <v>0</v>
      </c>
      <c r="V546" s="131">
        <v>0</v>
      </c>
      <c r="W546" s="131">
        <v>0</v>
      </c>
      <c r="X546" s="132">
        <v>0</v>
      </c>
      <c r="Y546" s="149"/>
      <c r="Z546" s="133">
        <v>0</v>
      </c>
      <c r="AA546" s="131">
        <v>0</v>
      </c>
      <c r="AB546" s="131">
        <v>0</v>
      </c>
      <c r="AC546" s="132">
        <v>0</v>
      </c>
      <c r="AD546" s="149"/>
      <c r="AE546" s="153">
        <f t="shared" si="192"/>
        <v>0</v>
      </c>
      <c r="AF546" s="134">
        <f t="shared" si="193"/>
        <v>0</v>
      </c>
      <c r="AG546" s="135">
        <f t="shared" si="194"/>
        <v>0</v>
      </c>
      <c r="AH546" s="167">
        <f t="shared" si="195"/>
        <v>0</v>
      </c>
      <c r="AI546" s="149"/>
      <c r="AJ546" s="133">
        <f t="shared" si="196"/>
        <v>0</v>
      </c>
      <c r="AK546" s="131">
        <f t="shared" si="197"/>
        <v>0</v>
      </c>
      <c r="AL546" s="131">
        <f t="shared" si="198"/>
        <v>0</v>
      </c>
      <c r="AM546" s="131">
        <f t="shared" si="199"/>
        <v>0</v>
      </c>
      <c r="AN546" s="136">
        <f t="shared" si="200"/>
        <v>0</v>
      </c>
      <c r="AO546" s="133">
        <f t="shared" si="201"/>
        <v>0</v>
      </c>
      <c r="AP546" s="131">
        <f t="shared" si="202"/>
        <v>0</v>
      </c>
      <c r="AQ546" s="131">
        <f t="shared" si="203"/>
        <v>0</v>
      </c>
      <c r="AR546" s="131">
        <f t="shared" si="204"/>
        <v>0</v>
      </c>
      <c r="AS546" s="136">
        <f t="shared" si="205"/>
        <v>0</v>
      </c>
      <c r="AT546" s="133">
        <f t="shared" si="206"/>
        <v>0</v>
      </c>
      <c r="AU546" s="131">
        <f t="shared" si="207"/>
        <v>0</v>
      </c>
      <c r="AV546" s="131">
        <f t="shared" si="208"/>
        <v>0</v>
      </c>
      <c r="AW546" s="131">
        <f t="shared" si="209"/>
        <v>0</v>
      </c>
      <c r="AX546" s="136">
        <f t="shared" si="210"/>
        <v>0</v>
      </c>
      <c r="AY546" s="133">
        <f t="shared" si="211"/>
        <v>0</v>
      </c>
      <c r="AZ546" s="131">
        <f t="shared" si="212"/>
        <v>0</v>
      </c>
      <c r="BA546" s="131">
        <f t="shared" si="213"/>
        <v>0</v>
      </c>
      <c r="BB546" s="131">
        <f t="shared" si="214"/>
        <v>0</v>
      </c>
      <c r="BC546" s="132">
        <f t="shared" si="215"/>
        <v>0</v>
      </c>
    </row>
    <row r="547" spans="1:55" x14ac:dyDescent="0.25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30">
        <v>0</v>
      </c>
      <c r="G547" s="131">
        <v>0</v>
      </c>
      <c r="H547" s="131">
        <v>0</v>
      </c>
      <c r="I547" s="132">
        <v>0</v>
      </c>
      <c r="J547" s="149"/>
      <c r="K547" s="133">
        <v>0</v>
      </c>
      <c r="L547" s="131">
        <v>0</v>
      </c>
      <c r="M547" s="131">
        <v>0</v>
      </c>
      <c r="N547" s="132">
        <v>0</v>
      </c>
      <c r="O547" s="149"/>
      <c r="P547" s="133">
        <v>0</v>
      </c>
      <c r="Q547" s="131">
        <v>0</v>
      </c>
      <c r="R547" s="131">
        <v>0</v>
      </c>
      <c r="S547" s="132">
        <v>0</v>
      </c>
      <c r="T547" s="149"/>
      <c r="U547" s="133">
        <v>0</v>
      </c>
      <c r="V547" s="131">
        <v>0</v>
      </c>
      <c r="W547" s="131">
        <v>0</v>
      </c>
      <c r="X547" s="132">
        <v>0</v>
      </c>
      <c r="Y547" s="149"/>
      <c r="Z547" s="133">
        <v>0</v>
      </c>
      <c r="AA547" s="131">
        <v>0</v>
      </c>
      <c r="AB547" s="131">
        <v>0</v>
      </c>
      <c r="AC547" s="132">
        <v>0</v>
      </c>
      <c r="AD547" s="149"/>
      <c r="AE547" s="153">
        <f t="shared" si="192"/>
        <v>0</v>
      </c>
      <c r="AF547" s="134">
        <f t="shared" si="193"/>
        <v>0</v>
      </c>
      <c r="AG547" s="135">
        <f t="shared" si="194"/>
        <v>0</v>
      </c>
      <c r="AH547" s="167">
        <f t="shared" si="195"/>
        <v>0</v>
      </c>
      <c r="AI547" s="149"/>
      <c r="AJ547" s="133">
        <f t="shared" si="196"/>
        <v>0</v>
      </c>
      <c r="AK547" s="131">
        <f t="shared" si="197"/>
        <v>0</v>
      </c>
      <c r="AL547" s="131">
        <f t="shared" si="198"/>
        <v>0</v>
      </c>
      <c r="AM547" s="131">
        <f t="shared" si="199"/>
        <v>0</v>
      </c>
      <c r="AN547" s="136">
        <f t="shared" si="200"/>
        <v>0</v>
      </c>
      <c r="AO547" s="133">
        <f t="shared" si="201"/>
        <v>0</v>
      </c>
      <c r="AP547" s="131">
        <f t="shared" si="202"/>
        <v>0</v>
      </c>
      <c r="AQ547" s="131">
        <f t="shared" si="203"/>
        <v>0</v>
      </c>
      <c r="AR547" s="131">
        <f t="shared" si="204"/>
        <v>0</v>
      </c>
      <c r="AS547" s="136">
        <f t="shared" si="205"/>
        <v>0</v>
      </c>
      <c r="AT547" s="133">
        <f t="shared" si="206"/>
        <v>0</v>
      </c>
      <c r="AU547" s="131">
        <f t="shared" si="207"/>
        <v>0</v>
      </c>
      <c r="AV547" s="131">
        <f t="shared" si="208"/>
        <v>0</v>
      </c>
      <c r="AW547" s="131">
        <f t="shared" si="209"/>
        <v>0</v>
      </c>
      <c r="AX547" s="136">
        <f t="shared" si="210"/>
        <v>0</v>
      </c>
      <c r="AY547" s="133">
        <f t="shared" si="211"/>
        <v>0</v>
      </c>
      <c r="AZ547" s="131">
        <f t="shared" si="212"/>
        <v>0</v>
      </c>
      <c r="BA547" s="131">
        <f t="shared" si="213"/>
        <v>0</v>
      </c>
      <c r="BB547" s="131">
        <f t="shared" si="214"/>
        <v>0</v>
      </c>
      <c r="BC547" s="132">
        <f t="shared" si="215"/>
        <v>0</v>
      </c>
    </row>
    <row r="548" spans="1:55" x14ac:dyDescent="0.25">
      <c r="A548" s="138" t="s">
        <v>1141</v>
      </c>
      <c r="B548" s="131" t="s">
        <v>2047</v>
      </c>
      <c r="C548" s="131" t="s">
        <v>341</v>
      </c>
      <c r="D548" s="131" t="s">
        <v>406</v>
      </c>
      <c r="E548" s="132" t="s">
        <v>1311</v>
      </c>
      <c r="F548" s="130">
        <v>0</v>
      </c>
      <c r="G548" s="131">
        <v>0</v>
      </c>
      <c r="H548" s="131">
        <v>0</v>
      </c>
      <c r="I548" s="132">
        <v>0</v>
      </c>
      <c r="J548" s="149"/>
      <c r="K548" s="133">
        <v>0</v>
      </c>
      <c r="L548" s="131">
        <v>0</v>
      </c>
      <c r="M548" s="131">
        <v>0</v>
      </c>
      <c r="N548" s="132">
        <v>20</v>
      </c>
      <c r="O548" s="149"/>
      <c r="P548" s="133">
        <v>0</v>
      </c>
      <c r="Q548" s="131">
        <v>0</v>
      </c>
      <c r="R548" s="131">
        <v>0</v>
      </c>
      <c r="S548" s="132">
        <v>20</v>
      </c>
      <c r="T548" s="149"/>
      <c r="U548" s="133">
        <v>0</v>
      </c>
      <c r="V548" s="131">
        <v>1</v>
      </c>
      <c r="W548" s="131">
        <v>19.100000000000001</v>
      </c>
      <c r="X548" s="132">
        <v>280</v>
      </c>
      <c r="Y548" s="149"/>
      <c r="Z548" s="133">
        <v>1</v>
      </c>
      <c r="AA548" s="131">
        <v>2</v>
      </c>
      <c r="AB548" s="131">
        <v>16.600000000000001</v>
      </c>
      <c r="AC548" s="132">
        <v>187</v>
      </c>
      <c r="AD548" s="149"/>
      <c r="AE548" s="153">
        <f t="shared" si="192"/>
        <v>0</v>
      </c>
      <c r="AF548" s="134">
        <f t="shared" si="193"/>
        <v>3</v>
      </c>
      <c r="AG548" s="135">
        <f t="shared" si="194"/>
        <v>35.700000000000003</v>
      </c>
      <c r="AH548" s="167">
        <f t="shared" si="195"/>
        <v>507</v>
      </c>
      <c r="AI548" s="149"/>
      <c r="AJ548" s="133">
        <f t="shared" si="196"/>
        <v>0</v>
      </c>
      <c r="AK548" s="131">
        <f t="shared" si="197"/>
        <v>20</v>
      </c>
      <c r="AL548" s="131">
        <f t="shared" si="198"/>
        <v>20</v>
      </c>
      <c r="AM548" s="131">
        <f t="shared" si="199"/>
        <v>280</v>
      </c>
      <c r="AN548" s="136">
        <f t="shared" si="200"/>
        <v>187</v>
      </c>
      <c r="AO548" s="133">
        <f t="shared" si="201"/>
        <v>0</v>
      </c>
      <c r="AP548" s="131">
        <f t="shared" si="202"/>
        <v>0</v>
      </c>
      <c r="AQ548" s="131">
        <f t="shared" si="203"/>
        <v>0</v>
      </c>
      <c r="AR548" s="131">
        <f t="shared" si="204"/>
        <v>0</v>
      </c>
      <c r="AS548" s="136">
        <f t="shared" si="205"/>
        <v>0</v>
      </c>
      <c r="AT548" s="133">
        <f t="shared" si="206"/>
        <v>0</v>
      </c>
      <c r="AU548" s="131">
        <f t="shared" si="207"/>
        <v>0</v>
      </c>
      <c r="AV548" s="131">
        <f t="shared" si="208"/>
        <v>0</v>
      </c>
      <c r="AW548" s="131">
        <f t="shared" si="209"/>
        <v>1</v>
      </c>
      <c r="AX548" s="136">
        <f t="shared" si="210"/>
        <v>2</v>
      </c>
      <c r="AY548" s="133">
        <f t="shared" si="211"/>
        <v>0</v>
      </c>
      <c r="AZ548" s="131">
        <f t="shared" si="212"/>
        <v>0</v>
      </c>
      <c r="BA548" s="131">
        <f t="shared" si="213"/>
        <v>0</v>
      </c>
      <c r="BB548" s="131">
        <f t="shared" si="214"/>
        <v>19.100000000000001</v>
      </c>
      <c r="BC548" s="132">
        <f t="shared" si="215"/>
        <v>16.600000000000001</v>
      </c>
    </row>
    <row r="549" spans="1:55" x14ac:dyDescent="0.25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1314</v>
      </c>
      <c r="F549" s="130">
        <v>0</v>
      </c>
      <c r="G549" s="131">
        <v>0</v>
      </c>
      <c r="H549" s="131">
        <v>0</v>
      </c>
      <c r="I549" s="132">
        <v>0</v>
      </c>
      <c r="J549" s="149"/>
      <c r="K549" s="133">
        <v>0</v>
      </c>
      <c r="L549" s="131">
        <v>0</v>
      </c>
      <c r="M549" s="131">
        <v>0</v>
      </c>
      <c r="N549" s="132">
        <v>0</v>
      </c>
      <c r="O549" s="149"/>
      <c r="P549" s="133">
        <v>0</v>
      </c>
      <c r="Q549" s="131">
        <v>0</v>
      </c>
      <c r="R549" s="131">
        <v>0</v>
      </c>
      <c r="S549" s="132">
        <v>0</v>
      </c>
      <c r="T549" s="149"/>
      <c r="U549" s="133">
        <v>0</v>
      </c>
      <c r="V549" s="131">
        <v>0</v>
      </c>
      <c r="W549" s="131">
        <v>0</v>
      </c>
      <c r="X549" s="132">
        <v>0</v>
      </c>
      <c r="Y549" s="149"/>
      <c r="Z549" s="133">
        <v>0</v>
      </c>
      <c r="AA549" s="131">
        <v>0</v>
      </c>
      <c r="AB549" s="131">
        <v>0</v>
      </c>
      <c r="AC549" s="132">
        <v>0</v>
      </c>
      <c r="AD549" s="149"/>
      <c r="AE549" s="153">
        <f t="shared" si="192"/>
        <v>0</v>
      </c>
      <c r="AF549" s="134">
        <f t="shared" si="193"/>
        <v>0</v>
      </c>
      <c r="AG549" s="135">
        <f t="shared" si="194"/>
        <v>0</v>
      </c>
      <c r="AH549" s="167">
        <f t="shared" si="195"/>
        <v>0</v>
      </c>
      <c r="AI549" s="149"/>
      <c r="AJ549" s="133">
        <f t="shared" si="196"/>
        <v>0</v>
      </c>
      <c r="AK549" s="131">
        <f t="shared" si="197"/>
        <v>0</v>
      </c>
      <c r="AL549" s="131">
        <f t="shared" si="198"/>
        <v>0</v>
      </c>
      <c r="AM549" s="131">
        <f t="shared" si="199"/>
        <v>0</v>
      </c>
      <c r="AN549" s="136">
        <f t="shared" si="200"/>
        <v>0</v>
      </c>
      <c r="AO549" s="133">
        <f t="shared" si="201"/>
        <v>0</v>
      </c>
      <c r="AP549" s="131">
        <f t="shared" si="202"/>
        <v>0</v>
      </c>
      <c r="AQ549" s="131">
        <f t="shared" si="203"/>
        <v>0</v>
      </c>
      <c r="AR549" s="131">
        <f t="shared" si="204"/>
        <v>0</v>
      </c>
      <c r="AS549" s="136">
        <f t="shared" si="205"/>
        <v>0</v>
      </c>
      <c r="AT549" s="133">
        <f t="shared" si="206"/>
        <v>0</v>
      </c>
      <c r="AU549" s="131">
        <f t="shared" si="207"/>
        <v>0</v>
      </c>
      <c r="AV549" s="131">
        <f t="shared" si="208"/>
        <v>0</v>
      </c>
      <c r="AW549" s="131">
        <f t="shared" si="209"/>
        <v>0</v>
      </c>
      <c r="AX549" s="136">
        <f t="shared" si="210"/>
        <v>0</v>
      </c>
      <c r="AY549" s="133">
        <f t="shared" si="211"/>
        <v>0</v>
      </c>
      <c r="AZ549" s="131">
        <f t="shared" si="212"/>
        <v>0</v>
      </c>
      <c r="BA549" s="131">
        <f t="shared" si="213"/>
        <v>0</v>
      </c>
      <c r="BB549" s="131">
        <f t="shared" si="214"/>
        <v>0</v>
      </c>
      <c r="BC549" s="132">
        <f t="shared" si="215"/>
        <v>0</v>
      </c>
    </row>
    <row r="550" spans="1:55" x14ac:dyDescent="0.25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30">
        <v>0</v>
      </c>
      <c r="G550" s="131">
        <v>0</v>
      </c>
      <c r="H550" s="131">
        <v>0</v>
      </c>
      <c r="I550" s="132">
        <v>0</v>
      </c>
      <c r="J550" s="149"/>
      <c r="K550" s="133">
        <v>0</v>
      </c>
      <c r="L550" s="131">
        <v>0</v>
      </c>
      <c r="M550" s="131">
        <v>0</v>
      </c>
      <c r="N550" s="132">
        <v>0</v>
      </c>
      <c r="O550" s="149"/>
      <c r="P550" s="133">
        <v>0</v>
      </c>
      <c r="Q550" s="131">
        <v>0</v>
      </c>
      <c r="R550" s="131">
        <v>0</v>
      </c>
      <c r="S550" s="132">
        <v>0</v>
      </c>
      <c r="T550" s="149"/>
      <c r="U550" s="133">
        <v>0</v>
      </c>
      <c r="V550" s="131">
        <v>0</v>
      </c>
      <c r="W550" s="131">
        <v>0</v>
      </c>
      <c r="X550" s="132">
        <v>0</v>
      </c>
      <c r="Y550" s="149"/>
      <c r="Z550" s="133">
        <v>0</v>
      </c>
      <c r="AA550" s="131">
        <v>0</v>
      </c>
      <c r="AB550" s="131">
        <v>0</v>
      </c>
      <c r="AC550" s="132">
        <v>0</v>
      </c>
      <c r="AD550" s="149"/>
      <c r="AE550" s="153">
        <f t="shared" si="192"/>
        <v>0</v>
      </c>
      <c r="AF550" s="134">
        <f t="shared" si="193"/>
        <v>0</v>
      </c>
      <c r="AG550" s="135">
        <f t="shared" si="194"/>
        <v>0</v>
      </c>
      <c r="AH550" s="167">
        <f t="shared" si="195"/>
        <v>0</v>
      </c>
      <c r="AI550" s="149"/>
      <c r="AJ550" s="133">
        <f t="shared" si="196"/>
        <v>0</v>
      </c>
      <c r="AK550" s="131">
        <f t="shared" si="197"/>
        <v>0</v>
      </c>
      <c r="AL550" s="131">
        <f t="shared" si="198"/>
        <v>0</v>
      </c>
      <c r="AM550" s="131">
        <f t="shared" si="199"/>
        <v>0</v>
      </c>
      <c r="AN550" s="136">
        <f t="shared" si="200"/>
        <v>0</v>
      </c>
      <c r="AO550" s="133">
        <f t="shared" si="201"/>
        <v>0</v>
      </c>
      <c r="AP550" s="131">
        <f t="shared" si="202"/>
        <v>0</v>
      </c>
      <c r="AQ550" s="131">
        <f t="shared" si="203"/>
        <v>0</v>
      </c>
      <c r="AR550" s="131">
        <f t="shared" si="204"/>
        <v>0</v>
      </c>
      <c r="AS550" s="136">
        <f t="shared" si="205"/>
        <v>0</v>
      </c>
      <c r="AT550" s="133">
        <f t="shared" si="206"/>
        <v>0</v>
      </c>
      <c r="AU550" s="131">
        <f t="shared" si="207"/>
        <v>0</v>
      </c>
      <c r="AV550" s="131">
        <f t="shared" si="208"/>
        <v>0</v>
      </c>
      <c r="AW550" s="131">
        <f t="shared" si="209"/>
        <v>0</v>
      </c>
      <c r="AX550" s="136">
        <f t="shared" si="210"/>
        <v>0</v>
      </c>
      <c r="AY550" s="133">
        <f t="shared" si="211"/>
        <v>0</v>
      </c>
      <c r="AZ550" s="131">
        <f t="shared" si="212"/>
        <v>0</v>
      </c>
      <c r="BA550" s="131">
        <f t="shared" si="213"/>
        <v>0</v>
      </c>
      <c r="BB550" s="131">
        <f t="shared" si="214"/>
        <v>0</v>
      </c>
      <c r="BC550" s="132">
        <f t="shared" si="215"/>
        <v>0</v>
      </c>
    </row>
    <row r="551" spans="1:55" x14ac:dyDescent="0.25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1954</v>
      </c>
      <c r="F551" s="130">
        <v>0</v>
      </c>
      <c r="G551" s="131">
        <v>0</v>
      </c>
      <c r="H551" s="131">
        <v>0</v>
      </c>
      <c r="I551" s="132">
        <v>0</v>
      </c>
      <c r="J551" s="149"/>
      <c r="K551" s="133">
        <v>0</v>
      </c>
      <c r="L551" s="131">
        <v>0</v>
      </c>
      <c r="M551" s="131">
        <v>0</v>
      </c>
      <c r="N551" s="132">
        <v>0</v>
      </c>
      <c r="O551" s="149"/>
      <c r="P551" s="133">
        <v>0</v>
      </c>
      <c r="Q551" s="131">
        <v>0</v>
      </c>
      <c r="R551" s="131">
        <v>0</v>
      </c>
      <c r="S551" s="132">
        <v>0</v>
      </c>
      <c r="T551" s="149"/>
      <c r="U551" s="133">
        <v>0</v>
      </c>
      <c r="V551" s="131">
        <v>0</v>
      </c>
      <c r="W551" s="131">
        <v>0</v>
      </c>
      <c r="X551" s="132">
        <v>0</v>
      </c>
      <c r="Y551" s="149"/>
      <c r="Z551" s="133">
        <v>0</v>
      </c>
      <c r="AA551" s="131">
        <v>0</v>
      </c>
      <c r="AB551" s="131">
        <v>0</v>
      </c>
      <c r="AC551" s="132">
        <v>0</v>
      </c>
      <c r="AD551" s="149"/>
      <c r="AE551" s="153">
        <f t="shared" si="192"/>
        <v>0</v>
      </c>
      <c r="AF551" s="134">
        <f t="shared" si="193"/>
        <v>0</v>
      </c>
      <c r="AG551" s="135">
        <f t="shared" si="194"/>
        <v>0</v>
      </c>
      <c r="AH551" s="167">
        <f t="shared" si="195"/>
        <v>0</v>
      </c>
      <c r="AI551" s="149"/>
      <c r="AJ551" s="133">
        <f t="shared" si="196"/>
        <v>0</v>
      </c>
      <c r="AK551" s="131">
        <f t="shared" si="197"/>
        <v>0</v>
      </c>
      <c r="AL551" s="131">
        <f t="shared" si="198"/>
        <v>0</v>
      </c>
      <c r="AM551" s="131">
        <f t="shared" si="199"/>
        <v>0</v>
      </c>
      <c r="AN551" s="136">
        <f t="shared" si="200"/>
        <v>0</v>
      </c>
      <c r="AO551" s="133">
        <f t="shared" si="201"/>
        <v>0</v>
      </c>
      <c r="AP551" s="131">
        <f t="shared" si="202"/>
        <v>0</v>
      </c>
      <c r="AQ551" s="131">
        <f t="shared" si="203"/>
        <v>0</v>
      </c>
      <c r="AR551" s="131">
        <f t="shared" si="204"/>
        <v>0</v>
      </c>
      <c r="AS551" s="136">
        <f t="shared" si="205"/>
        <v>0</v>
      </c>
      <c r="AT551" s="133">
        <f t="shared" si="206"/>
        <v>0</v>
      </c>
      <c r="AU551" s="131">
        <f t="shared" si="207"/>
        <v>0</v>
      </c>
      <c r="AV551" s="131">
        <f t="shared" si="208"/>
        <v>0</v>
      </c>
      <c r="AW551" s="131">
        <f t="shared" si="209"/>
        <v>0</v>
      </c>
      <c r="AX551" s="136">
        <f t="shared" si="210"/>
        <v>0</v>
      </c>
      <c r="AY551" s="133">
        <f t="shared" si="211"/>
        <v>0</v>
      </c>
      <c r="AZ551" s="131">
        <f t="shared" si="212"/>
        <v>0</v>
      </c>
      <c r="BA551" s="131">
        <f t="shared" si="213"/>
        <v>0</v>
      </c>
      <c r="BB551" s="131">
        <f t="shared" si="214"/>
        <v>0</v>
      </c>
      <c r="BC551" s="132">
        <f t="shared" si="215"/>
        <v>0</v>
      </c>
    </row>
    <row r="552" spans="1:55" x14ac:dyDescent="0.25">
      <c r="A552" s="138" t="s">
        <v>1150</v>
      </c>
      <c r="B552" s="131" t="s">
        <v>1294</v>
      </c>
      <c r="C552" s="131" t="s">
        <v>1160</v>
      </c>
      <c r="D552" s="131" t="s">
        <v>144</v>
      </c>
      <c r="E552" s="132" t="s">
        <v>1311</v>
      </c>
      <c r="F552" s="130">
        <v>0</v>
      </c>
      <c r="G552" s="131">
        <v>0</v>
      </c>
      <c r="H552" s="131">
        <v>0</v>
      </c>
      <c r="I552" s="132">
        <v>0</v>
      </c>
      <c r="J552" s="149"/>
      <c r="K552" s="133">
        <v>0</v>
      </c>
      <c r="L552" s="131">
        <v>0</v>
      </c>
      <c r="M552" s="131">
        <v>0</v>
      </c>
      <c r="N552" s="132">
        <v>0</v>
      </c>
      <c r="O552" s="149"/>
      <c r="P552" s="133">
        <v>0</v>
      </c>
      <c r="Q552" s="131">
        <v>0</v>
      </c>
      <c r="R552" s="131">
        <v>0</v>
      </c>
      <c r="S552" s="132">
        <v>0</v>
      </c>
      <c r="T552" s="149"/>
      <c r="U552" s="133">
        <v>0</v>
      </c>
      <c r="V552" s="131">
        <v>0</v>
      </c>
      <c r="W552" s="131">
        <v>0</v>
      </c>
      <c r="X552" s="132">
        <v>0</v>
      </c>
      <c r="Y552" s="149"/>
      <c r="Z552" s="133">
        <v>0</v>
      </c>
      <c r="AA552" s="131">
        <v>0</v>
      </c>
      <c r="AB552" s="131">
        <v>0</v>
      </c>
      <c r="AC552" s="132">
        <v>0</v>
      </c>
      <c r="AD552" s="149"/>
      <c r="AE552" s="153">
        <f t="shared" si="192"/>
        <v>0</v>
      </c>
      <c r="AF552" s="134">
        <f t="shared" si="193"/>
        <v>0</v>
      </c>
      <c r="AG552" s="135">
        <f t="shared" si="194"/>
        <v>0</v>
      </c>
      <c r="AH552" s="167">
        <f t="shared" si="195"/>
        <v>0</v>
      </c>
      <c r="AI552" s="149"/>
      <c r="AJ552" s="133">
        <f t="shared" si="196"/>
        <v>0</v>
      </c>
      <c r="AK552" s="131">
        <f t="shared" si="197"/>
        <v>0</v>
      </c>
      <c r="AL552" s="131">
        <f t="shared" si="198"/>
        <v>0</v>
      </c>
      <c r="AM552" s="131">
        <f t="shared" si="199"/>
        <v>0</v>
      </c>
      <c r="AN552" s="136">
        <f t="shared" si="200"/>
        <v>0</v>
      </c>
      <c r="AO552" s="133">
        <f t="shared" si="201"/>
        <v>0</v>
      </c>
      <c r="AP552" s="131">
        <f t="shared" si="202"/>
        <v>0</v>
      </c>
      <c r="AQ552" s="131">
        <f t="shared" si="203"/>
        <v>0</v>
      </c>
      <c r="AR552" s="131">
        <f t="shared" si="204"/>
        <v>0</v>
      </c>
      <c r="AS552" s="136">
        <f t="shared" si="205"/>
        <v>0</v>
      </c>
      <c r="AT552" s="133">
        <f t="shared" si="206"/>
        <v>0</v>
      </c>
      <c r="AU552" s="131">
        <f t="shared" si="207"/>
        <v>0</v>
      </c>
      <c r="AV552" s="131">
        <f t="shared" si="208"/>
        <v>0</v>
      </c>
      <c r="AW552" s="131">
        <f t="shared" si="209"/>
        <v>0</v>
      </c>
      <c r="AX552" s="136">
        <f t="shared" si="210"/>
        <v>0</v>
      </c>
      <c r="AY552" s="133">
        <f t="shared" si="211"/>
        <v>0</v>
      </c>
      <c r="AZ552" s="131">
        <f t="shared" si="212"/>
        <v>0</v>
      </c>
      <c r="BA552" s="131">
        <f t="shared" si="213"/>
        <v>0</v>
      </c>
      <c r="BB552" s="131">
        <f t="shared" si="214"/>
        <v>0</v>
      </c>
      <c r="BC552" s="132">
        <f t="shared" si="215"/>
        <v>0</v>
      </c>
    </row>
    <row r="553" spans="1:55" x14ac:dyDescent="0.25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30">
        <v>0</v>
      </c>
      <c r="G553" s="131">
        <v>0</v>
      </c>
      <c r="H553" s="131">
        <v>0</v>
      </c>
      <c r="I553" s="132">
        <v>0</v>
      </c>
      <c r="J553" s="149"/>
      <c r="K553" s="133">
        <v>0</v>
      </c>
      <c r="L553" s="131">
        <v>0</v>
      </c>
      <c r="M553" s="131">
        <v>0</v>
      </c>
      <c r="N553" s="132">
        <v>0</v>
      </c>
      <c r="O553" s="149"/>
      <c r="P553" s="133">
        <v>0</v>
      </c>
      <c r="Q553" s="131">
        <v>0</v>
      </c>
      <c r="R553" s="131">
        <v>0</v>
      </c>
      <c r="S553" s="132">
        <v>0</v>
      </c>
      <c r="T553" s="149"/>
      <c r="U553" s="133">
        <v>0</v>
      </c>
      <c r="V553" s="131">
        <v>0</v>
      </c>
      <c r="W553" s="131">
        <v>0</v>
      </c>
      <c r="X553" s="132">
        <v>0</v>
      </c>
      <c r="Y553" s="149"/>
      <c r="Z553" s="133">
        <v>0</v>
      </c>
      <c r="AA553" s="131">
        <v>0</v>
      </c>
      <c r="AB553" s="131">
        <v>0</v>
      </c>
      <c r="AC553" s="132">
        <v>0</v>
      </c>
      <c r="AD553" s="149"/>
      <c r="AE553" s="153">
        <f t="shared" si="192"/>
        <v>0</v>
      </c>
      <c r="AF553" s="134">
        <f t="shared" si="193"/>
        <v>0</v>
      </c>
      <c r="AG553" s="135">
        <f t="shared" si="194"/>
        <v>0</v>
      </c>
      <c r="AH553" s="167">
        <f t="shared" si="195"/>
        <v>0</v>
      </c>
      <c r="AI553" s="149"/>
      <c r="AJ553" s="133">
        <f t="shared" si="196"/>
        <v>0</v>
      </c>
      <c r="AK553" s="131">
        <f t="shared" si="197"/>
        <v>0</v>
      </c>
      <c r="AL553" s="131">
        <f t="shared" si="198"/>
        <v>0</v>
      </c>
      <c r="AM553" s="131">
        <f t="shared" si="199"/>
        <v>0</v>
      </c>
      <c r="AN553" s="136">
        <f t="shared" si="200"/>
        <v>0</v>
      </c>
      <c r="AO553" s="133">
        <f t="shared" si="201"/>
        <v>0</v>
      </c>
      <c r="AP553" s="131">
        <f t="shared" si="202"/>
        <v>0</v>
      </c>
      <c r="AQ553" s="131">
        <f t="shared" si="203"/>
        <v>0</v>
      </c>
      <c r="AR553" s="131">
        <f t="shared" si="204"/>
        <v>0</v>
      </c>
      <c r="AS553" s="136">
        <f t="shared" si="205"/>
        <v>0</v>
      </c>
      <c r="AT553" s="133">
        <f t="shared" si="206"/>
        <v>0</v>
      </c>
      <c r="AU553" s="131">
        <f t="shared" si="207"/>
        <v>0</v>
      </c>
      <c r="AV553" s="131">
        <f t="shared" si="208"/>
        <v>0</v>
      </c>
      <c r="AW553" s="131">
        <f t="shared" si="209"/>
        <v>0</v>
      </c>
      <c r="AX553" s="136">
        <f t="shared" si="210"/>
        <v>0</v>
      </c>
      <c r="AY553" s="133">
        <f t="shared" si="211"/>
        <v>0</v>
      </c>
      <c r="AZ553" s="131">
        <f t="shared" si="212"/>
        <v>0</v>
      </c>
      <c r="BA553" s="131">
        <f t="shared" si="213"/>
        <v>0</v>
      </c>
      <c r="BB553" s="131">
        <f t="shared" si="214"/>
        <v>0</v>
      </c>
      <c r="BC553" s="132">
        <f t="shared" si="215"/>
        <v>0</v>
      </c>
    </row>
    <row r="554" spans="1:55" x14ac:dyDescent="0.25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30">
        <v>0</v>
      </c>
      <c r="G554" s="131">
        <v>0</v>
      </c>
      <c r="H554" s="131">
        <v>0</v>
      </c>
      <c r="I554" s="132">
        <v>0</v>
      </c>
      <c r="J554" s="149"/>
      <c r="K554" s="133">
        <v>0</v>
      </c>
      <c r="L554" s="131">
        <v>0</v>
      </c>
      <c r="M554" s="131">
        <v>0</v>
      </c>
      <c r="N554" s="132">
        <v>0</v>
      </c>
      <c r="O554" s="149"/>
      <c r="P554" s="133">
        <v>0</v>
      </c>
      <c r="Q554" s="131">
        <v>0</v>
      </c>
      <c r="R554" s="131">
        <v>0</v>
      </c>
      <c r="S554" s="132">
        <v>0</v>
      </c>
      <c r="T554" s="149"/>
      <c r="U554" s="133">
        <v>0</v>
      </c>
      <c r="V554" s="131">
        <v>0</v>
      </c>
      <c r="W554" s="131">
        <v>0</v>
      </c>
      <c r="X554" s="132">
        <v>0</v>
      </c>
      <c r="Y554" s="149"/>
      <c r="Z554" s="133">
        <v>0</v>
      </c>
      <c r="AA554" s="131">
        <v>0</v>
      </c>
      <c r="AB554" s="131">
        <v>0</v>
      </c>
      <c r="AC554" s="132">
        <v>0</v>
      </c>
      <c r="AD554" s="149"/>
      <c r="AE554" s="153">
        <f t="shared" si="192"/>
        <v>0</v>
      </c>
      <c r="AF554" s="134">
        <f t="shared" si="193"/>
        <v>0</v>
      </c>
      <c r="AG554" s="135">
        <f t="shared" si="194"/>
        <v>0</v>
      </c>
      <c r="AH554" s="167">
        <f t="shared" si="195"/>
        <v>0</v>
      </c>
      <c r="AI554" s="149"/>
      <c r="AJ554" s="133">
        <f t="shared" si="196"/>
        <v>0</v>
      </c>
      <c r="AK554" s="131">
        <f t="shared" si="197"/>
        <v>0</v>
      </c>
      <c r="AL554" s="131">
        <f t="shared" si="198"/>
        <v>0</v>
      </c>
      <c r="AM554" s="131">
        <f t="shared" si="199"/>
        <v>0</v>
      </c>
      <c r="AN554" s="136">
        <f t="shared" si="200"/>
        <v>0</v>
      </c>
      <c r="AO554" s="133">
        <f t="shared" si="201"/>
        <v>0</v>
      </c>
      <c r="AP554" s="131">
        <f t="shared" si="202"/>
        <v>0</v>
      </c>
      <c r="AQ554" s="131">
        <f t="shared" si="203"/>
        <v>0</v>
      </c>
      <c r="AR554" s="131">
        <f t="shared" si="204"/>
        <v>0</v>
      </c>
      <c r="AS554" s="136">
        <f t="shared" si="205"/>
        <v>0</v>
      </c>
      <c r="AT554" s="133">
        <f t="shared" si="206"/>
        <v>0</v>
      </c>
      <c r="AU554" s="131">
        <f t="shared" si="207"/>
        <v>0</v>
      </c>
      <c r="AV554" s="131">
        <f t="shared" si="208"/>
        <v>0</v>
      </c>
      <c r="AW554" s="131">
        <f t="shared" si="209"/>
        <v>0</v>
      </c>
      <c r="AX554" s="136">
        <f t="shared" si="210"/>
        <v>0</v>
      </c>
      <c r="AY554" s="133">
        <f t="shared" si="211"/>
        <v>0</v>
      </c>
      <c r="AZ554" s="131">
        <f t="shared" si="212"/>
        <v>0</v>
      </c>
      <c r="BA554" s="131">
        <f t="shared" si="213"/>
        <v>0</v>
      </c>
      <c r="BB554" s="131">
        <f t="shared" si="214"/>
        <v>0</v>
      </c>
      <c r="BC554" s="132">
        <f t="shared" si="215"/>
        <v>0</v>
      </c>
    </row>
    <row r="555" spans="1:55" x14ac:dyDescent="0.25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30">
        <v>0</v>
      </c>
      <c r="G555" s="131">
        <v>0</v>
      </c>
      <c r="H555" s="131">
        <v>0</v>
      </c>
      <c r="I555" s="132">
        <v>0</v>
      </c>
      <c r="J555" s="149"/>
      <c r="K555" s="133">
        <v>0</v>
      </c>
      <c r="L555" s="131">
        <v>0</v>
      </c>
      <c r="M555" s="131">
        <v>0</v>
      </c>
      <c r="N555" s="132">
        <v>0</v>
      </c>
      <c r="O555" s="149"/>
      <c r="P555" s="133">
        <v>0</v>
      </c>
      <c r="Q555" s="131">
        <v>0</v>
      </c>
      <c r="R555" s="131">
        <v>0</v>
      </c>
      <c r="S555" s="132">
        <v>0</v>
      </c>
      <c r="T555" s="149"/>
      <c r="U555" s="133">
        <v>0</v>
      </c>
      <c r="V555" s="131">
        <v>0</v>
      </c>
      <c r="W555" s="131">
        <v>0</v>
      </c>
      <c r="X555" s="132">
        <v>0</v>
      </c>
      <c r="Y555" s="149"/>
      <c r="Z555" s="133">
        <v>0</v>
      </c>
      <c r="AA555" s="131">
        <v>0</v>
      </c>
      <c r="AB555" s="131">
        <v>0</v>
      </c>
      <c r="AC555" s="132">
        <v>0</v>
      </c>
      <c r="AD555" s="149"/>
      <c r="AE555" s="153">
        <f t="shared" si="192"/>
        <v>0</v>
      </c>
      <c r="AF555" s="134">
        <f t="shared" si="193"/>
        <v>0</v>
      </c>
      <c r="AG555" s="135">
        <f t="shared" si="194"/>
        <v>0</v>
      </c>
      <c r="AH555" s="167">
        <f t="shared" si="195"/>
        <v>0</v>
      </c>
      <c r="AI555" s="149"/>
      <c r="AJ555" s="133">
        <f t="shared" si="196"/>
        <v>0</v>
      </c>
      <c r="AK555" s="131">
        <f t="shared" si="197"/>
        <v>0</v>
      </c>
      <c r="AL555" s="131">
        <f t="shared" si="198"/>
        <v>0</v>
      </c>
      <c r="AM555" s="131">
        <f t="shared" si="199"/>
        <v>0</v>
      </c>
      <c r="AN555" s="136">
        <f t="shared" si="200"/>
        <v>0</v>
      </c>
      <c r="AO555" s="133">
        <f t="shared" si="201"/>
        <v>0</v>
      </c>
      <c r="AP555" s="131">
        <f t="shared" si="202"/>
        <v>0</v>
      </c>
      <c r="AQ555" s="131">
        <f t="shared" si="203"/>
        <v>0</v>
      </c>
      <c r="AR555" s="131">
        <f t="shared" si="204"/>
        <v>0</v>
      </c>
      <c r="AS555" s="136">
        <f t="shared" si="205"/>
        <v>0</v>
      </c>
      <c r="AT555" s="133">
        <f t="shared" si="206"/>
        <v>0</v>
      </c>
      <c r="AU555" s="131">
        <f t="shared" si="207"/>
        <v>0</v>
      </c>
      <c r="AV555" s="131">
        <f t="shared" si="208"/>
        <v>0</v>
      </c>
      <c r="AW555" s="131">
        <f t="shared" si="209"/>
        <v>0</v>
      </c>
      <c r="AX555" s="136">
        <f t="shared" si="210"/>
        <v>0</v>
      </c>
      <c r="AY555" s="133">
        <f t="shared" si="211"/>
        <v>0</v>
      </c>
      <c r="AZ555" s="131">
        <f t="shared" si="212"/>
        <v>0</v>
      </c>
      <c r="BA555" s="131">
        <f t="shared" si="213"/>
        <v>0</v>
      </c>
      <c r="BB555" s="131">
        <f t="shared" si="214"/>
        <v>0</v>
      </c>
      <c r="BC555" s="132">
        <f t="shared" si="215"/>
        <v>0</v>
      </c>
    </row>
    <row r="556" spans="1:55" x14ac:dyDescent="0.25">
      <c r="A556" s="138" t="s">
        <v>1154</v>
      </c>
      <c r="B556" s="131" t="s">
        <v>40</v>
      </c>
      <c r="C556" s="131" t="s">
        <v>1162</v>
      </c>
      <c r="D556" s="131" t="s">
        <v>130</v>
      </c>
      <c r="E556" s="132" t="s">
        <v>1311</v>
      </c>
      <c r="F556" s="130">
        <v>0</v>
      </c>
      <c r="G556" s="131">
        <v>0</v>
      </c>
      <c r="H556" s="131">
        <v>0</v>
      </c>
      <c r="I556" s="132">
        <v>0</v>
      </c>
      <c r="J556" s="149"/>
      <c r="K556" s="133">
        <v>0</v>
      </c>
      <c r="L556" s="131">
        <v>0</v>
      </c>
      <c r="M556" s="131">
        <v>0</v>
      </c>
      <c r="N556" s="132">
        <v>0</v>
      </c>
      <c r="O556" s="149"/>
      <c r="P556" s="133">
        <v>0</v>
      </c>
      <c r="Q556" s="131">
        <v>0</v>
      </c>
      <c r="R556" s="131">
        <v>0</v>
      </c>
      <c r="S556" s="132">
        <v>0</v>
      </c>
      <c r="T556" s="149"/>
      <c r="U556" s="133">
        <v>0</v>
      </c>
      <c r="V556" s="131">
        <v>0</v>
      </c>
      <c r="W556" s="131">
        <v>0</v>
      </c>
      <c r="X556" s="132">
        <v>0</v>
      </c>
      <c r="Y556" s="149"/>
      <c r="Z556" s="133">
        <v>0</v>
      </c>
      <c r="AA556" s="131">
        <v>0</v>
      </c>
      <c r="AB556" s="131">
        <v>0</v>
      </c>
      <c r="AC556" s="132">
        <v>0</v>
      </c>
      <c r="AD556" s="149"/>
      <c r="AE556" s="153">
        <f t="shared" si="192"/>
        <v>0</v>
      </c>
      <c r="AF556" s="134">
        <f t="shared" si="193"/>
        <v>0</v>
      </c>
      <c r="AG556" s="135">
        <f t="shared" si="194"/>
        <v>0</v>
      </c>
      <c r="AH556" s="167">
        <f t="shared" si="195"/>
        <v>0</v>
      </c>
      <c r="AI556" s="149"/>
      <c r="AJ556" s="133">
        <f t="shared" si="196"/>
        <v>0</v>
      </c>
      <c r="AK556" s="131">
        <f t="shared" si="197"/>
        <v>0</v>
      </c>
      <c r="AL556" s="131">
        <f t="shared" si="198"/>
        <v>0</v>
      </c>
      <c r="AM556" s="131">
        <f t="shared" si="199"/>
        <v>0</v>
      </c>
      <c r="AN556" s="136">
        <f t="shared" si="200"/>
        <v>0</v>
      </c>
      <c r="AO556" s="133">
        <f t="shared" si="201"/>
        <v>0</v>
      </c>
      <c r="AP556" s="131">
        <f t="shared" si="202"/>
        <v>0</v>
      </c>
      <c r="AQ556" s="131">
        <f t="shared" si="203"/>
        <v>0</v>
      </c>
      <c r="AR556" s="131">
        <f t="shared" si="204"/>
        <v>0</v>
      </c>
      <c r="AS556" s="136">
        <f t="shared" si="205"/>
        <v>0</v>
      </c>
      <c r="AT556" s="133">
        <f t="shared" si="206"/>
        <v>0</v>
      </c>
      <c r="AU556" s="131">
        <f t="shared" si="207"/>
        <v>0</v>
      </c>
      <c r="AV556" s="131">
        <f t="shared" si="208"/>
        <v>0</v>
      </c>
      <c r="AW556" s="131">
        <f t="shared" si="209"/>
        <v>0</v>
      </c>
      <c r="AX556" s="136">
        <f t="shared" si="210"/>
        <v>0</v>
      </c>
      <c r="AY556" s="133">
        <f t="shared" si="211"/>
        <v>0</v>
      </c>
      <c r="AZ556" s="131">
        <f t="shared" si="212"/>
        <v>0</v>
      </c>
      <c r="BA556" s="131">
        <f t="shared" si="213"/>
        <v>0</v>
      </c>
      <c r="BB556" s="131">
        <f t="shared" si="214"/>
        <v>0</v>
      </c>
      <c r="BC556" s="132">
        <f t="shared" si="215"/>
        <v>0</v>
      </c>
    </row>
    <row r="557" spans="1:55" x14ac:dyDescent="0.25">
      <c r="A557" s="138" t="s">
        <v>1155</v>
      </c>
      <c r="B557" s="131" t="s">
        <v>38</v>
      </c>
      <c r="C557" s="131" t="s">
        <v>1163</v>
      </c>
      <c r="D557" s="131" t="s">
        <v>1164</v>
      </c>
      <c r="E557" s="132" t="s">
        <v>1311</v>
      </c>
      <c r="F557" s="130">
        <v>0</v>
      </c>
      <c r="G557" s="131">
        <v>0</v>
      </c>
      <c r="H557" s="131">
        <v>0</v>
      </c>
      <c r="I557" s="132">
        <v>20</v>
      </c>
      <c r="J557" s="149"/>
      <c r="K557" s="133">
        <v>0</v>
      </c>
      <c r="L557" s="131">
        <v>0</v>
      </c>
      <c r="M557" s="131">
        <v>0</v>
      </c>
      <c r="N557" s="132">
        <v>0</v>
      </c>
      <c r="O557" s="149"/>
      <c r="P557" s="133">
        <v>1</v>
      </c>
      <c r="Q557" s="131">
        <v>0</v>
      </c>
      <c r="R557" s="131">
        <v>0.9</v>
      </c>
      <c r="S557" s="132">
        <v>248</v>
      </c>
      <c r="T557" s="149"/>
      <c r="U557" s="133">
        <v>0</v>
      </c>
      <c r="V557" s="131">
        <v>0</v>
      </c>
      <c r="W557" s="131">
        <v>0</v>
      </c>
      <c r="X557" s="132">
        <v>20</v>
      </c>
      <c r="Y557" s="149"/>
      <c r="Z557" s="133">
        <v>0</v>
      </c>
      <c r="AA557" s="131">
        <v>0</v>
      </c>
      <c r="AB557" s="131">
        <v>0</v>
      </c>
      <c r="AC557" s="132">
        <v>0</v>
      </c>
      <c r="AD557" s="149"/>
      <c r="AE557" s="153">
        <f t="shared" si="192"/>
        <v>1</v>
      </c>
      <c r="AF557" s="134">
        <f t="shared" si="193"/>
        <v>0</v>
      </c>
      <c r="AG557" s="135">
        <f t="shared" si="194"/>
        <v>0.9</v>
      </c>
      <c r="AH557" s="167">
        <f t="shared" si="195"/>
        <v>288</v>
      </c>
      <c r="AI557" s="149"/>
      <c r="AJ557" s="133">
        <f t="shared" si="196"/>
        <v>20</v>
      </c>
      <c r="AK557" s="131">
        <f t="shared" si="197"/>
        <v>0</v>
      </c>
      <c r="AL557" s="131">
        <f t="shared" si="198"/>
        <v>248</v>
      </c>
      <c r="AM557" s="131">
        <f t="shared" si="199"/>
        <v>20</v>
      </c>
      <c r="AN557" s="136">
        <f t="shared" si="200"/>
        <v>0</v>
      </c>
      <c r="AO557" s="133">
        <f t="shared" si="201"/>
        <v>0</v>
      </c>
      <c r="AP557" s="131">
        <f t="shared" si="202"/>
        <v>0</v>
      </c>
      <c r="AQ557" s="131">
        <f t="shared" si="203"/>
        <v>1</v>
      </c>
      <c r="AR557" s="131">
        <f t="shared" si="204"/>
        <v>0</v>
      </c>
      <c r="AS557" s="136">
        <f t="shared" si="205"/>
        <v>0</v>
      </c>
      <c r="AT557" s="133">
        <f t="shared" si="206"/>
        <v>0</v>
      </c>
      <c r="AU557" s="131">
        <f t="shared" si="207"/>
        <v>0</v>
      </c>
      <c r="AV557" s="131">
        <f t="shared" si="208"/>
        <v>0</v>
      </c>
      <c r="AW557" s="131">
        <f t="shared" si="209"/>
        <v>0</v>
      </c>
      <c r="AX557" s="136">
        <f t="shared" si="210"/>
        <v>0</v>
      </c>
      <c r="AY557" s="133">
        <f t="shared" si="211"/>
        <v>0</v>
      </c>
      <c r="AZ557" s="131">
        <f t="shared" si="212"/>
        <v>0</v>
      </c>
      <c r="BA557" s="131">
        <f t="shared" si="213"/>
        <v>0.9</v>
      </c>
      <c r="BB557" s="131">
        <f t="shared" si="214"/>
        <v>0</v>
      </c>
      <c r="BC557" s="132">
        <f t="shared" si="215"/>
        <v>0</v>
      </c>
    </row>
    <row r="558" spans="1:55" x14ac:dyDescent="0.25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30">
        <v>0</v>
      </c>
      <c r="G558" s="131">
        <v>0</v>
      </c>
      <c r="H558" s="131">
        <v>0</v>
      </c>
      <c r="I558" s="132">
        <v>0</v>
      </c>
      <c r="J558" s="149"/>
      <c r="K558" s="133">
        <v>0</v>
      </c>
      <c r="L558" s="131">
        <v>0</v>
      </c>
      <c r="M558" s="131">
        <v>0</v>
      </c>
      <c r="N558" s="132">
        <v>0</v>
      </c>
      <c r="O558" s="149"/>
      <c r="P558" s="133">
        <v>0</v>
      </c>
      <c r="Q558" s="131">
        <v>0</v>
      </c>
      <c r="R558" s="131">
        <v>0</v>
      </c>
      <c r="S558" s="132">
        <v>0</v>
      </c>
      <c r="T558" s="149"/>
      <c r="U558" s="133">
        <v>0</v>
      </c>
      <c r="V558" s="131">
        <v>0</v>
      </c>
      <c r="W558" s="131">
        <v>0</v>
      </c>
      <c r="X558" s="132">
        <v>0</v>
      </c>
      <c r="Y558" s="149"/>
      <c r="Z558" s="133">
        <v>0</v>
      </c>
      <c r="AA558" s="131">
        <v>0</v>
      </c>
      <c r="AB558" s="131">
        <v>0</v>
      </c>
      <c r="AC558" s="132">
        <v>0</v>
      </c>
      <c r="AD558" s="149"/>
      <c r="AE558" s="153">
        <f t="shared" si="192"/>
        <v>0</v>
      </c>
      <c r="AF558" s="134">
        <f t="shared" si="193"/>
        <v>0</v>
      </c>
      <c r="AG558" s="135">
        <f t="shared" si="194"/>
        <v>0</v>
      </c>
      <c r="AH558" s="167">
        <f t="shared" si="195"/>
        <v>0</v>
      </c>
      <c r="AI558" s="149"/>
      <c r="AJ558" s="133">
        <f t="shared" si="196"/>
        <v>0</v>
      </c>
      <c r="AK558" s="131">
        <f t="shared" si="197"/>
        <v>0</v>
      </c>
      <c r="AL558" s="131">
        <f t="shared" si="198"/>
        <v>0</v>
      </c>
      <c r="AM558" s="131">
        <f t="shared" si="199"/>
        <v>0</v>
      </c>
      <c r="AN558" s="136">
        <f t="shared" si="200"/>
        <v>0</v>
      </c>
      <c r="AO558" s="133">
        <f t="shared" si="201"/>
        <v>0</v>
      </c>
      <c r="AP558" s="131">
        <f t="shared" si="202"/>
        <v>0</v>
      </c>
      <c r="AQ558" s="131">
        <f t="shared" si="203"/>
        <v>0</v>
      </c>
      <c r="AR558" s="131">
        <f t="shared" si="204"/>
        <v>0</v>
      </c>
      <c r="AS558" s="136">
        <f t="shared" si="205"/>
        <v>0</v>
      </c>
      <c r="AT558" s="133">
        <f t="shared" si="206"/>
        <v>0</v>
      </c>
      <c r="AU558" s="131">
        <f t="shared" si="207"/>
        <v>0</v>
      </c>
      <c r="AV558" s="131">
        <f t="shared" si="208"/>
        <v>0</v>
      </c>
      <c r="AW558" s="131">
        <f t="shared" si="209"/>
        <v>0</v>
      </c>
      <c r="AX558" s="136">
        <f t="shared" si="210"/>
        <v>0</v>
      </c>
      <c r="AY558" s="133">
        <f t="shared" si="211"/>
        <v>0</v>
      </c>
      <c r="AZ558" s="131">
        <f t="shared" si="212"/>
        <v>0</v>
      </c>
      <c r="BA558" s="131">
        <f t="shared" si="213"/>
        <v>0</v>
      </c>
      <c r="BB558" s="131">
        <f t="shared" si="214"/>
        <v>0</v>
      </c>
      <c r="BC558" s="132">
        <f t="shared" si="215"/>
        <v>0</v>
      </c>
    </row>
    <row r="559" spans="1:55" x14ac:dyDescent="0.25">
      <c r="A559" s="138" t="s">
        <v>1157</v>
      </c>
      <c r="B559" s="131" t="s">
        <v>50</v>
      </c>
      <c r="C559" s="131" t="s">
        <v>2088</v>
      </c>
      <c r="D559" s="131" t="s">
        <v>91</v>
      </c>
      <c r="E559" s="132" t="s">
        <v>1314</v>
      </c>
      <c r="F559" s="130">
        <v>0</v>
      </c>
      <c r="G559" s="131">
        <v>0</v>
      </c>
      <c r="H559" s="131">
        <v>0</v>
      </c>
      <c r="I559" s="132">
        <v>0</v>
      </c>
      <c r="J559" s="149"/>
      <c r="K559" s="133">
        <v>0</v>
      </c>
      <c r="L559" s="131">
        <v>0</v>
      </c>
      <c r="M559" s="131">
        <v>0</v>
      </c>
      <c r="N559" s="132">
        <v>0</v>
      </c>
      <c r="O559" s="149"/>
      <c r="P559" s="133">
        <v>0</v>
      </c>
      <c r="Q559" s="131">
        <v>0</v>
      </c>
      <c r="R559" s="131">
        <v>0</v>
      </c>
      <c r="S559" s="132">
        <v>0</v>
      </c>
      <c r="T559" s="149"/>
      <c r="U559" s="133">
        <v>0</v>
      </c>
      <c r="V559" s="131">
        <v>0</v>
      </c>
      <c r="W559" s="131">
        <v>0</v>
      </c>
      <c r="X559" s="132">
        <v>20</v>
      </c>
      <c r="Y559" s="149"/>
      <c r="Z559" s="133">
        <v>0</v>
      </c>
      <c r="AA559" s="131">
        <v>0</v>
      </c>
      <c r="AB559" s="131">
        <v>0</v>
      </c>
      <c r="AC559" s="132">
        <v>20</v>
      </c>
      <c r="AD559" s="149"/>
      <c r="AE559" s="153">
        <f t="shared" si="192"/>
        <v>0</v>
      </c>
      <c r="AF559" s="134">
        <f t="shared" si="193"/>
        <v>0</v>
      </c>
      <c r="AG559" s="135">
        <f t="shared" si="194"/>
        <v>0</v>
      </c>
      <c r="AH559" s="167">
        <f t="shared" si="195"/>
        <v>40</v>
      </c>
      <c r="AI559" s="149"/>
      <c r="AJ559" s="133">
        <f t="shared" si="196"/>
        <v>0</v>
      </c>
      <c r="AK559" s="131">
        <f t="shared" si="197"/>
        <v>0</v>
      </c>
      <c r="AL559" s="131">
        <f t="shared" si="198"/>
        <v>0</v>
      </c>
      <c r="AM559" s="131">
        <f t="shared" si="199"/>
        <v>20</v>
      </c>
      <c r="AN559" s="136">
        <f t="shared" si="200"/>
        <v>20</v>
      </c>
      <c r="AO559" s="133">
        <f t="shared" si="201"/>
        <v>0</v>
      </c>
      <c r="AP559" s="131">
        <f t="shared" si="202"/>
        <v>0</v>
      </c>
      <c r="AQ559" s="131">
        <f t="shared" si="203"/>
        <v>0</v>
      </c>
      <c r="AR559" s="131">
        <f t="shared" si="204"/>
        <v>0</v>
      </c>
      <c r="AS559" s="136">
        <f t="shared" si="205"/>
        <v>0</v>
      </c>
      <c r="AT559" s="133">
        <f t="shared" si="206"/>
        <v>0</v>
      </c>
      <c r="AU559" s="131">
        <f t="shared" si="207"/>
        <v>0</v>
      </c>
      <c r="AV559" s="131">
        <f t="shared" si="208"/>
        <v>0</v>
      </c>
      <c r="AW559" s="131">
        <f t="shared" si="209"/>
        <v>0</v>
      </c>
      <c r="AX559" s="136">
        <f t="shared" si="210"/>
        <v>0</v>
      </c>
      <c r="AY559" s="133">
        <f t="shared" si="211"/>
        <v>0</v>
      </c>
      <c r="AZ559" s="131">
        <f t="shared" si="212"/>
        <v>0</v>
      </c>
      <c r="BA559" s="131">
        <f t="shared" si="213"/>
        <v>0</v>
      </c>
      <c r="BB559" s="131">
        <f t="shared" si="214"/>
        <v>0</v>
      </c>
      <c r="BC559" s="132">
        <f t="shared" si="215"/>
        <v>0</v>
      </c>
    </row>
    <row r="560" spans="1:55" x14ac:dyDescent="0.25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30">
        <v>0</v>
      </c>
      <c r="G560" s="131">
        <v>0</v>
      </c>
      <c r="H560" s="131">
        <v>0</v>
      </c>
      <c r="I560" s="132">
        <v>0</v>
      </c>
      <c r="J560" s="149"/>
      <c r="K560" s="133">
        <v>0</v>
      </c>
      <c r="L560" s="131">
        <v>0</v>
      </c>
      <c r="M560" s="131">
        <v>0</v>
      </c>
      <c r="N560" s="132">
        <v>0</v>
      </c>
      <c r="O560" s="149"/>
      <c r="P560" s="133">
        <v>0</v>
      </c>
      <c r="Q560" s="131">
        <v>0</v>
      </c>
      <c r="R560" s="131">
        <v>0</v>
      </c>
      <c r="S560" s="132">
        <v>0</v>
      </c>
      <c r="T560" s="149"/>
      <c r="U560" s="133">
        <v>0</v>
      </c>
      <c r="V560" s="131">
        <v>0</v>
      </c>
      <c r="W560" s="131">
        <v>0</v>
      </c>
      <c r="X560" s="132">
        <v>0</v>
      </c>
      <c r="Y560" s="149"/>
      <c r="Z560" s="133">
        <v>0</v>
      </c>
      <c r="AA560" s="131">
        <v>0</v>
      </c>
      <c r="AB560" s="131">
        <v>0</v>
      </c>
      <c r="AC560" s="132">
        <v>0</v>
      </c>
      <c r="AD560" s="149"/>
      <c r="AE560" s="153">
        <f t="shared" si="192"/>
        <v>0</v>
      </c>
      <c r="AF560" s="134">
        <f t="shared" si="193"/>
        <v>0</v>
      </c>
      <c r="AG560" s="135">
        <f t="shared" si="194"/>
        <v>0</v>
      </c>
      <c r="AH560" s="167">
        <f t="shared" si="195"/>
        <v>0</v>
      </c>
      <c r="AI560" s="149"/>
      <c r="AJ560" s="133">
        <f t="shared" si="196"/>
        <v>0</v>
      </c>
      <c r="AK560" s="131">
        <f t="shared" si="197"/>
        <v>0</v>
      </c>
      <c r="AL560" s="131">
        <f t="shared" si="198"/>
        <v>0</v>
      </c>
      <c r="AM560" s="131">
        <f t="shared" si="199"/>
        <v>0</v>
      </c>
      <c r="AN560" s="136">
        <f t="shared" si="200"/>
        <v>0</v>
      </c>
      <c r="AO560" s="133">
        <f t="shared" si="201"/>
        <v>0</v>
      </c>
      <c r="AP560" s="131">
        <f t="shared" si="202"/>
        <v>0</v>
      </c>
      <c r="AQ560" s="131">
        <f t="shared" si="203"/>
        <v>0</v>
      </c>
      <c r="AR560" s="131">
        <f t="shared" si="204"/>
        <v>0</v>
      </c>
      <c r="AS560" s="136">
        <f t="shared" si="205"/>
        <v>0</v>
      </c>
      <c r="AT560" s="133">
        <f t="shared" si="206"/>
        <v>0</v>
      </c>
      <c r="AU560" s="131">
        <f t="shared" si="207"/>
        <v>0</v>
      </c>
      <c r="AV560" s="131">
        <f t="shared" si="208"/>
        <v>0</v>
      </c>
      <c r="AW560" s="131">
        <f t="shared" si="209"/>
        <v>0</v>
      </c>
      <c r="AX560" s="136">
        <f t="shared" si="210"/>
        <v>0</v>
      </c>
      <c r="AY560" s="133">
        <f t="shared" si="211"/>
        <v>0</v>
      </c>
      <c r="AZ560" s="131">
        <f t="shared" si="212"/>
        <v>0</v>
      </c>
      <c r="BA560" s="131">
        <f t="shared" si="213"/>
        <v>0</v>
      </c>
      <c r="BB560" s="131">
        <f t="shared" si="214"/>
        <v>0</v>
      </c>
      <c r="BC560" s="132">
        <f t="shared" si="215"/>
        <v>0</v>
      </c>
    </row>
    <row r="561" spans="1:55" x14ac:dyDescent="0.25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30">
        <v>0</v>
      </c>
      <c r="G561" s="131">
        <v>0</v>
      </c>
      <c r="H561" s="131">
        <v>0</v>
      </c>
      <c r="I561" s="132">
        <v>0</v>
      </c>
      <c r="J561" s="149"/>
      <c r="K561" s="133">
        <v>0</v>
      </c>
      <c r="L561" s="131">
        <v>0</v>
      </c>
      <c r="M561" s="131">
        <v>0</v>
      </c>
      <c r="N561" s="132">
        <v>0</v>
      </c>
      <c r="O561" s="149"/>
      <c r="P561" s="133">
        <v>0</v>
      </c>
      <c r="Q561" s="131">
        <v>0</v>
      </c>
      <c r="R561" s="131">
        <v>0</v>
      </c>
      <c r="S561" s="132">
        <v>0</v>
      </c>
      <c r="T561" s="149"/>
      <c r="U561" s="133">
        <v>0</v>
      </c>
      <c r="V561" s="131">
        <v>0</v>
      </c>
      <c r="W561" s="131">
        <v>0</v>
      </c>
      <c r="X561" s="132">
        <v>0</v>
      </c>
      <c r="Y561" s="149"/>
      <c r="Z561" s="133">
        <v>0</v>
      </c>
      <c r="AA561" s="131">
        <v>0</v>
      </c>
      <c r="AB561" s="131">
        <v>0</v>
      </c>
      <c r="AC561" s="132">
        <v>0</v>
      </c>
      <c r="AD561" s="149"/>
      <c r="AE561" s="153">
        <f t="shared" si="192"/>
        <v>0</v>
      </c>
      <c r="AF561" s="134">
        <f t="shared" si="193"/>
        <v>0</v>
      </c>
      <c r="AG561" s="135">
        <f t="shared" si="194"/>
        <v>0</v>
      </c>
      <c r="AH561" s="167">
        <f t="shared" si="195"/>
        <v>0</v>
      </c>
      <c r="AI561" s="149"/>
      <c r="AJ561" s="133">
        <f t="shared" si="196"/>
        <v>0</v>
      </c>
      <c r="AK561" s="131">
        <f t="shared" si="197"/>
        <v>0</v>
      </c>
      <c r="AL561" s="131">
        <f t="shared" si="198"/>
        <v>0</v>
      </c>
      <c r="AM561" s="131">
        <f t="shared" si="199"/>
        <v>0</v>
      </c>
      <c r="AN561" s="136">
        <f t="shared" si="200"/>
        <v>0</v>
      </c>
      <c r="AO561" s="133">
        <f t="shared" si="201"/>
        <v>0</v>
      </c>
      <c r="AP561" s="131">
        <f t="shared" si="202"/>
        <v>0</v>
      </c>
      <c r="AQ561" s="131">
        <f t="shared" si="203"/>
        <v>0</v>
      </c>
      <c r="AR561" s="131">
        <f t="shared" si="204"/>
        <v>0</v>
      </c>
      <c r="AS561" s="136">
        <f t="shared" si="205"/>
        <v>0</v>
      </c>
      <c r="AT561" s="133">
        <f t="shared" si="206"/>
        <v>0</v>
      </c>
      <c r="AU561" s="131">
        <f t="shared" si="207"/>
        <v>0</v>
      </c>
      <c r="AV561" s="131">
        <f t="shared" si="208"/>
        <v>0</v>
      </c>
      <c r="AW561" s="131">
        <f t="shared" si="209"/>
        <v>0</v>
      </c>
      <c r="AX561" s="136">
        <f t="shared" si="210"/>
        <v>0</v>
      </c>
      <c r="AY561" s="133">
        <f t="shared" si="211"/>
        <v>0</v>
      </c>
      <c r="AZ561" s="131">
        <f t="shared" si="212"/>
        <v>0</v>
      </c>
      <c r="BA561" s="131">
        <f t="shared" si="213"/>
        <v>0</v>
      </c>
      <c r="BB561" s="131">
        <f t="shared" si="214"/>
        <v>0</v>
      </c>
      <c r="BC561" s="132">
        <f t="shared" si="215"/>
        <v>0</v>
      </c>
    </row>
    <row r="562" spans="1:55" x14ac:dyDescent="0.25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1311</v>
      </c>
      <c r="F562" s="130">
        <v>0</v>
      </c>
      <c r="G562" s="131">
        <v>0</v>
      </c>
      <c r="H562" s="131">
        <v>0</v>
      </c>
      <c r="I562" s="132">
        <v>0</v>
      </c>
      <c r="J562" s="149"/>
      <c r="K562" s="133">
        <v>0</v>
      </c>
      <c r="L562" s="131">
        <v>0</v>
      </c>
      <c r="M562" s="131">
        <v>0</v>
      </c>
      <c r="N562" s="132">
        <v>20</v>
      </c>
      <c r="O562" s="149"/>
      <c r="P562" s="133">
        <v>0</v>
      </c>
      <c r="Q562" s="131">
        <v>0</v>
      </c>
      <c r="R562" s="131">
        <v>0</v>
      </c>
      <c r="S562" s="132">
        <v>0</v>
      </c>
      <c r="T562" s="149"/>
      <c r="U562" s="133">
        <v>0</v>
      </c>
      <c r="V562" s="131">
        <v>0</v>
      </c>
      <c r="W562" s="131">
        <v>0</v>
      </c>
      <c r="X562" s="132">
        <v>20</v>
      </c>
      <c r="Y562" s="149"/>
      <c r="Z562" s="133">
        <v>0</v>
      </c>
      <c r="AA562" s="131">
        <v>1</v>
      </c>
      <c r="AB562" s="131">
        <v>5.8</v>
      </c>
      <c r="AC562" s="132">
        <v>144</v>
      </c>
      <c r="AD562" s="149"/>
      <c r="AE562" s="153">
        <f t="shared" si="192"/>
        <v>0</v>
      </c>
      <c r="AF562" s="134">
        <f t="shared" si="193"/>
        <v>1</v>
      </c>
      <c r="AG562" s="135">
        <f t="shared" si="194"/>
        <v>5.8</v>
      </c>
      <c r="AH562" s="167">
        <f t="shared" si="195"/>
        <v>184</v>
      </c>
      <c r="AI562" s="149"/>
      <c r="AJ562" s="133">
        <f t="shared" si="196"/>
        <v>0</v>
      </c>
      <c r="AK562" s="131">
        <f t="shared" si="197"/>
        <v>20</v>
      </c>
      <c r="AL562" s="131">
        <f t="shared" si="198"/>
        <v>0</v>
      </c>
      <c r="AM562" s="131">
        <f t="shared" si="199"/>
        <v>20</v>
      </c>
      <c r="AN562" s="136">
        <f t="shared" si="200"/>
        <v>144</v>
      </c>
      <c r="AO562" s="133">
        <f t="shared" si="201"/>
        <v>0</v>
      </c>
      <c r="AP562" s="131">
        <f t="shared" si="202"/>
        <v>0</v>
      </c>
      <c r="AQ562" s="131">
        <f t="shared" si="203"/>
        <v>0</v>
      </c>
      <c r="AR562" s="131">
        <f t="shared" si="204"/>
        <v>0</v>
      </c>
      <c r="AS562" s="136">
        <f t="shared" si="205"/>
        <v>0</v>
      </c>
      <c r="AT562" s="133">
        <f t="shared" si="206"/>
        <v>0</v>
      </c>
      <c r="AU562" s="131">
        <f t="shared" si="207"/>
        <v>0</v>
      </c>
      <c r="AV562" s="131">
        <f t="shared" si="208"/>
        <v>0</v>
      </c>
      <c r="AW562" s="131">
        <f t="shared" si="209"/>
        <v>0</v>
      </c>
      <c r="AX562" s="136">
        <f t="shared" si="210"/>
        <v>1</v>
      </c>
      <c r="AY562" s="133">
        <f t="shared" si="211"/>
        <v>0</v>
      </c>
      <c r="AZ562" s="131">
        <f t="shared" si="212"/>
        <v>0</v>
      </c>
      <c r="BA562" s="131">
        <f t="shared" si="213"/>
        <v>0</v>
      </c>
      <c r="BB562" s="131">
        <f t="shared" si="214"/>
        <v>0</v>
      </c>
      <c r="BC562" s="132">
        <f t="shared" si="215"/>
        <v>5.8</v>
      </c>
    </row>
    <row r="563" spans="1:55" x14ac:dyDescent="0.25">
      <c r="A563" s="138" t="s">
        <v>1167</v>
      </c>
      <c r="B563" s="131" t="s">
        <v>2047</v>
      </c>
      <c r="C563" s="131" t="s">
        <v>1174</v>
      </c>
      <c r="D563" s="131" t="s">
        <v>145</v>
      </c>
      <c r="E563" s="132" t="s">
        <v>1314</v>
      </c>
      <c r="F563" s="130">
        <v>3</v>
      </c>
      <c r="G563" s="131">
        <v>0</v>
      </c>
      <c r="H563" s="131">
        <v>2.4</v>
      </c>
      <c r="I563" s="132">
        <v>164</v>
      </c>
      <c r="J563" s="149"/>
      <c r="K563" s="133">
        <v>0</v>
      </c>
      <c r="L563" s="131">
        <v>0</v>
      </c>
      <c r="M563" s="131">
        <v>0</v>
      </c>
      <c r="N563" s="132">
        <v>0</v>
      </c>
      <c r="O563" s="149"/>
      <c r="P563" s="133">
        <v>0</v>
      </c>
      <c r="Q563" s="131">
        <v>0</v>
      </c>
      <c r="R563" s="131">
        <v>0</v>
      </c>
      <c r="S563" s="132">
        <v>0</v>
      </c>
      <c r="T563" s="149"/>
      <c r="U563" s="133">
        <v>0</v>
      </c>
      <c r="V563" s="131">
        <v>0</v>
      </c>
      <c r="W563" s="131">
        <v>0</v>
      </c>
      <c r="X563" s="132">
        <v>0</v>
      </c>
      <c r="Y563" s="149"/>
      <c r="Z563" s="133">
        <v>0</v>
      </c>
      <c r="AA563" s="131">
        <v>0</v>
      </c>
      <c r="AB563" s="131">
        <v>0</v>
      </c>
      <c r="AC563" s="132">
        <v>0</v>
      </c>
      <c r="AD563" s="149"/>
      <c r="AE563" s="153">
        <f t="shared" si="192"/>
        <v>3</v>
      </c>
      <c r="AF563" s="134">
        <f t="shared" si="193"/>
        <v>0</v>
      </c>
      <c r="AG563" s="135">
        <f t="shared" si="194"/>
        <v>2.4</v>
      </c>
      <c r="AH563" s="167">
        <f t="shared" si="195"/>
        <v>164</v>
      </c>
      <c r="AI563" s="149"/>
      <c r="AJ563" s="133">
        <f t="shared" si="196"/>
        <v>164</v>
      </c>
      <c r="AK563" s="131">
        <f t="shared" si="197"/>
        <v>0</v>
      </c>
      <c r="AL563" s="131">
        <f t="shared" si="198"/>
        <v>0</v>
      </c>
      <c r="AM563" s="131">
        <f t="shared" si="199"/>
        <v>0</v>
      </c>
      <c r="AN563" s="136">
        <f t="shared" si="200"/>
        <v>0</v>
      </c>
      <c r="AO563" s="133">
        <f t="shared" si="201"/>
        <v>3</v>
      </c>
      <c r="AP563" s="131">
        <f t="shared" si="202"/>
        <v>0</v>
      </c>
      <c r="AQ563" s="131">
        <f t="shared" si="203"/>
        <v>0</v>
      </c>
      <c r="AR563" s="131">
        <f t="shared" si="204"/>
        <v>0</v>
      </c>
      <c r="AS563" s="136">
        <f t="shared" si="205"/>
        <v>0</v>
      </c>
      <c r="AT563" s="133">
        <f t="shared" si="206"/>
        <v>0</v>
      </c>
      <c r="AU563" s="131">
        <f t="shared" si="207"/>
        <v>0</v>
      </c>
      <c r="AV563" s="131">
        <f t="shared" si="208"/>
        <v>0</v>
      </c>
      <c r="AW563" s="131">
        <f t="shared" si="209"/>
        <v>0</v>
      </c>
      <c r="AX563" s="136">
        <f t="shared" si="210"/>
        <v>0</v>
      </c>
      <c r="AY563" s="133">
        <f t="shared" si="211"/>
        <v>2.4</v>
      </c>
      <c r="AZ563" s="131">
        <f t="shared" si="212"/>
        <v>0</v>
      </c>
      <c r="BA563" s="131">
        <f t="shared" si="213"/>
        <v>0</v>
      </c>
      <c r="BB563" s="131">
        <f t="shared" si="214"/>
        <v>0</v>
      </c>
      <c r="BC563" s="132">
        <f t="shared" si="215"/>
        <v>0</v>
      </c>
    </row>
    <row r="564" spans="1:55" x14ac:dyDescent="0.25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30">
        <v>0</v>
      </c>
      <c r="G564" s="131">
        <v>0</v>
      </c>
      <c r="H564" s="131">
        <v>0</v>
      </c>
      <c r="I564" s="132">
        <v>0</v>
      </c>
      <c r="J564" s="149"/>
      <c r="K564" s="133">
        <v>0</v>
      </c>
      <c r="L564" s="131">
        <v>0</v>
      </c>
      <c r="M564" s="131">
        <v>0</v>
      </c>
      <c r="N564" s="132">
        <v>0</v>
      </c>
      <c r="O564" s="149"/>
      <c r="P564" s="133">
        <v>0</v>
      </c>
      <c r="Q564" s="131">
        <v>0</v>
      </c>
      <c r="R564" s="131">
        <v>0</v>
      </c>
      <c r="S564" s="132">
        <v>0</v>
      </c>
      <c r="T564" s="149"/>
      <c r="U564" s="133">
        <v>0</v>
      </c>
      <c r="V564" s="131">
        <v>0</v>
      </c>
      <c r="W564" s="131">
        <v>0</v>
      </c>
      <c r="X564" s="132">
        <v>0</v>
      </c>
      <c r="Y564" s="149"/>
      <c r="Z564" s="133">
        <v>0</v>
      </c>
      <c r="AA564" s="131">
        <v>0</v>
      </c>
      <c r="AB564" s="131">
        <v>0</v>
      </c>
      <c r="AC564" s="132">
        <v>0</v>
      </c>
      <c r="AD564" s="149"/>
      <c r="AE564" s="153">
        <f t="shared" si="192"/>
        <v>0</v>
      </c>
      <c r="AF564" s="134">
        <f t="shared" si="193"/>
        <v>0</v>
      </c>
      <c r="AG564" s="135">
        <f t="shared" si="194"/>
        <v>0</v>
      </c>
      <c r="AH564" s="167">
        <f t="shared" si="195"/>
        <v>0</v>
      </c>
      <c r="AI564" s="149"/>
      <c r="AJ564" s="133">
        <f t="shared" si="196"/>
        <v>0</v>
      </c>
      <c r="AK564" s="131">
        <f t="shared" si="197"/>
        <v>0</v>
      </c>
      <c r="AL564" s="131">
        <f t="shared" si="198"/>
        <v>0</v>
      </c>
      <c r="AM564" s="131">
        <f t="shared" si="199"/>
        <v>0</v>
      </c>
      <c r="AN564" s="136">
        <f t="shared" si="200"/>
        <v>0</v>
      </c>
      <c r="AO564" s="133">
        <f t="shared" si="201"/>
        <v>0</v>
      </c>
      <c r="AP564" s="131">
        <f t="shared" si="202"/>
        <v>0</v>
      </c>
      <c r="AQ564" s="131">
        <f t="shared" si="203"/>
        <v>0</v>
      </c>
      <c r="AR564" s="131">
        <f t="shared" si="204"/>
        <v>0</v>
      </c>
      <c r="AS564" s="136">
        <f t="shared" si="205"/>
        <v>0</v>
      </c>
      <c r="AT564" s="133">
        <f t="shared" si="206"/>
        <v>0</v>
      </c>
      <c r="AU564" s="131">
        <f t="shared" si="207"/>
        <v>0</v>
      </c>
      <c r="AV564" s="131">
        <f t="shared" si="208"/>
        <v>0</v>
      </c>
      <c r="AW564" s="131">
        <f t="shared" si="209"/>
        <v>0</v>
      </c>
      <c r="AX564" s="136">
        <f t="shared" si="210"/>
        <v>0</v>
      </c>
      <c r="AY564" s="133">
        <f t="shared" si="211"/>
        <v>0</v>
      </c>
      <c r="AZ564" s="131">
        <f t="shared" si="212"/>
        <v>0</v>
      </c>
      <c r="BA564" s="131">
        <f t="shared" si="213"/>
        <v>0</v>
      </c>
      <c r="BB564" s="131">
        <f t="shared" si="214"/>
        <v>0</v>
      </c>
      <c r="BC564" s="132">
        <f t="shared" si="215"/>
        <v>0</v>
      </c>
    </row>
    <row r="565" spans="1:55" x14ac:dyDescent="0.25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30">
        <v>0</v>
      </c>
      <c r="G565" s="131">
        <v>0</v>
      </c>
      <c r="H565" s="131">
        <v>0</v>
      </c>
      <c r="I565" s="132">
        <v>0</v>
      </c>
      <c r="J565" s="149"/>
      <c r="K565" s="133">
        <v>0</v>
      </c>
      <c r="L565" s="131">
        <v>0</v>
      </c>
      <c r="M565" s="131">
        <v>0</v>
      </c>
      <c r="N565" s="132">
        <v>0</v>
      </c>
      <c r="O565" s="149"/>
      <c r="P565" s="133">
        <v>0</v>
      </c>
      <c r="Q565" s="131">
        <v>0</v>
      </c>
      <c r="R565" s="131">
        <v>0</v>
      </c>
      <c r="S565" s="132">
        <v>0</v>
      </c>
      <c r="T565" s="149"/>
      <c r="U565" s="133">
        <v>0</v>
      </c>
      <c r="V565" s="131">
        <v>0</v>
      </c>
      <c r="W565" s="131">
        <v>0</v>
      </c>
      <c r="X565" s="132">
        <v>0</v>
      </c>
      <c r="Y565" s="149"/>
      <c r="Z565" s="133">
        <v>0</v>
      </c>
      <c r="AA565" s="131">
        <v>0</v>
      </c>
      <c r="AB565" s="131">
        <v>0</v>
      </c>
      <c r="AC565" s="132">
        <v>0</v>
      </c>
      <c r="AD565" s="149"/>
      <c r="AE565" s="153">
        <f t="shared" si="192"/>
        <v>0</v>
      </c>
      <c r="AF565" s="134">
        <f t="shared" si="193"/>
        <v>0</v>
      </c>
      <c r="AG565" s="135">
        <f t="shared" si="194"/>
        <v>0</v>
      </c>
      <c r="AH565" s="167">
        <f t="shared" si="195"/>
        <v>0</v>
      </c>
      <c r="AI565" s="149"/>
      <c r="AJ565" s="133">
        <f t="shared" si="196"/>
        <v>0</v>
      </c>
      <c r="AK565" s="131">
        <f t="shared" si="197"/>
        <v>0</v>
      </c>
      <c r="AL565" s="131">
        <f t="shared" si="198"/>
        <v>0</v>
      </c>
      <c r="AM565" s="131">
        <f t="shared" si="199"/>
        <v>0</v>
      </c>
      <c r="AN565" s="136">
        <f t="shared" si="200"/>
        <v>0</v>
      </c>
      <c r="AO565" s="133">
        <f t="shared" si="201"/>
        <v>0</v>
      </c>
      <c r="AP565" s="131">
        <f t="shared" si="202"/>
        <v>0</v>
      </c>
      <c r="AQ565" s="131">
        <f t="shared" si="203"/>
        <v>0</v>
      </c>
      <c r="AR565" s="131">
        <f t="shared" si="204"/>
        <v>0</v>
      </c>
      <c r="AS565" s="136">
        <f t="shared" si="205"/>
        <v>0</v>
      </c>
      <c r="AT565" s="133">
        <f t="shared" si="206"/>
        <v>0</v>
      </c>
      <c r="AU565" s="131">
        <f t="shared" si="207"/>
        <v>0</v>
      </c>
      <c r="AV565" s="131">
        <f t="shared" si="208"/>
        <v>0</v>
      </c>
      <c r="AW565" s="131">
        <f t="shared" si="209"/>
        <v>0</v>
      </c>
      <c r="AX565" s="136">
        <f t="shared" si="210"/>
        <v>0</v>
      </c>
      <c r="AY565" s="133">
        <f t="shared" si="211"/>
        <v>0</v>
      </c>
      <c r="AZ565" s="131">
        <f t="shared" si="212"/>
        <v>0</v>
      </c>
      <c r="BA565" s="131">
        <f t="shared" si="213"/>
        <v>0</v>
      </c>
      <c r="BB565" s="131">
        <f t="shared" si="214"/>
        <v>0</v>
      </c>
      <c r="BC565" s="132">
        <f t="shared" si="215"/>
        <v>0</v>
      </c>
    </row>
    <row r="566" spans="1:55" x14ac:dyDescent="0.25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30">
        <v>0</v>
      </c>
      <c r="G566" s="131">
        <v>0</v>
      </c>
      <c r="H566" s="131">
        <v>0</v>
      </c>
      <c r="I566" s="132">
        <v>0</v>
      </c>
      <c r="J566" s="149"/>
      <c r="K566" s="133">
        <v>0</v>
      </c>
      <c r="L566" s="131">
        <v>0</v>
      </c>
      <c r="M566" s="131">
        <v>0</v>
      </c>
      <c r="N566" s="132">
        <v>0</v>
      </c>
      <c r="O566" s="149"/>
      <c r="P566" s="133">
        <v>0</v>
      </c>
      <c r="Q566" s="131">
        <v>0</v>
      </c>
      <c r="R566" s="131">
        <v>0</v>
      </c>
      <c r="S566" s="132">
        <v>0</v>
      </c>
      <c r="T566" s="149"/>
      <c r="U566" s="133">
        <v>0</v>
      </c>
      <c r="V566" s="131">
        <v>0</v>
      </c>
      <c r="W566" s="131">
        <v>0</v>
      </c>
      <c r="X566" s="132">
        <v>0</v>
      </c>
      <c r="Y566" s="149"/>
      <c r="Z566" s="133">
        <v>0</v>
      </c>
      <c r="AA566" s="131">
        <v>0</v>
      </c>
      <c r="AB566" s="131">
        <v>0</v>
      </c>
      <c r="AC566" s="132">
        <v>0</v>
      </c>
      <c r="AD566" s="149"/>
      <c r="AE566" s="153">
        <f t="shared" si="192"/>
        <v>0</v>
      </c>
      <c r="AF566" s="134">
        <f t="shared" si="193"/>
        <v>0</v>
      </c>
      <c r="AG566" s="135">
        <f t="shared" si="194"/>
        <v>0</v>
      </c>
      <c r="AH566" s="167">
        <f t="shared" si="195"/>
        <v>0</v>
      </c>
      <c r="AI566" s="149"/>
      <c r="AJ566" s="133">
        <f t="shared" si="196"/>
        <v>0</v>
      </c>
      <c r="AK566" s="131">
        <f t="shared" si="197"/>
        <v>0</v>
      </c>
      <c r="AL566" s="131">
        <f t="shared" si="198"/>
        <v>0</v>
      </c>
      <c r="AM566" s="131">
        <f t="shared" si="199"/>
        <v>0</v>
      </c>
      <c r="AN566" s="136">
        <f t="shared" si="200"/>
        <v>0</v>
      </c>
      <c r="AO566" s="133">
        <f t="shared" si="201"/>
        <v>0</v>
      </c>
      <c r="AP566" s="131">
        <f t="shared" si="202"/>
        <v>0</v>
      </c>
      <c r="AQ566" s="131">
        <f t="shared" si="203"/>
        <v>0</v>
      </c>
      <c r="AR566" s="131">
        <f t="shared" si="204"/>
        <v>0</v>
      </c>
      <c r="AS566" s="136">
        <f t="shared" si="205"/>
        <v>0</v>
      </c>
      <c r="AT566" s="133">
        <f t="shared" si="206"/>
        <v>0</v>
      </c>
      <c r="AU566" s="131">
        <f t="shared" si="207"/>
        <v>0</v>
      </c>
      <c r="AV566" s="131">
        <f t="shared" si="208"/>
        <v>0</v>
      </c>
      <c r="AW566" s="131">
        <f t="shared" si="209"/>
        <v>0</v>
      </c>
      <c r="AX566" s="136">
        <f t="shared" si="210"/>
        <v>0</v>
      </c>
      <c r="AY566" s="133">
        <f t="shared" si="211"/>
        <v>0</v>
      </c>
      <c r="AZ566" s="131">
        <f t="shared" si="212"/>
        <v>0</v>
      </c>
      <c r="BA566" s="131">
        <f t="shared" si="213"/>
        <v>0</v>
      </c>
      <c r="BB566" s="131">
        <f t="shared" si="214"/>
        <v>0</v>
      </c>
      <c r="BC566" s="132">
        <f t="shared" si="215"/>
        <v>0</v>
      </c>
    </row>
    <row r="567" spans="1:55" x14ac:dyDescent="0.25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30">
        <v>0</v>
      </c>
      <c r="G567" s="131">
        <v>0</v>
      </c>
      <c r="H567" s="131">
        <v>0</v>
      </c>
      <c r="I567" s="132">
        <v>0</v>
      </c>
      <c r="J567" s="149"/>
      <c r="K567" s="133">
        <v>0</v>
      </c>
      <c r="L567" s="131">
        <v>0</v>
      </c>
      <c r="M567" s="131">
        <v>0</v>
      </c>
      <c r="N567" s="132">
        <v>0</v>
      </c>
      <c r="O567" s="149"/>
      <c r="P567" s="133">
        <v>0</v>
      </c>
      <c r="Q567" s="131">
        <v>0</v>
      </c>
      <c r="R567" s="131">
        <v>0</v>
      </c>
      <c r="S567" s="132">
        <v>0</v>
      </c>
      <c r="T567" s="149"/>
      <c r="U567" s="133">
        <v>0</v>
      </c>
      <c r="V567" s="131">
        <v>0</v>
      </c>
      <c r="W567" s="131">
        <v>0</v>
      </c>
      <c r="X567" s="132">
        <v>0</v>
      </c>
      <c r="Y567" s="149"/>
      <c r="Z567" s="133">
        <v>0</v>
      </c>
      <c r="AA567" s="131">
        <v>0</v>
      </c>
      <c r="AB567" s="131">
        <v>0</v>
      </c>
      <c r="AC567" s="132">
        <v>0</v>
      </c>
      <c r="AD567" s="149"/>
      <c r="AE567" s="153">
        <f t="shared" si="192"/>
        <v>0</v>
      </c>
      <c r="AF567" s="134">
        <f t="shared" si="193"/>
        <v>0</v>
      </c>
      <c r="AG567" s="135">
        <f t="shared" si="194"/>
        <v>0</v>
      </c>
      <c r="AH567" s="167">
        <f t="shared" si="195"/>
        <v>0</v>
      </c>
      <c r="AI567" s="149"/>
      <c r="AJ567" s="133">
        <f t="shared" si="196"/>
        <v>0</v>
      </c>
      <c r="AK567" s="131">
        <f t="shared" si="197"/>
        <v>0</v>
      </c>
      <c r="AL567" s="131">
        <f t="shared" si="198"/>
        <v>0</v>
      </c>
      <c r="AM567" s="131">
        <f t="shared" si="199"/>
        <v>0</v>
      </c>
      <c r="AN567" s="136">
        <f t="shared" si="200"/>
        <v>0</v>
      </c>
      <c r="AO567" s="133">
        <f t="shared" si="201"/>
        <v>0</v>
      </c>
      <c r="AP567" s="131">
        <f t="shared" si="202"/>
        <v>0</v>
      </c>
      <c r="AQ567" s="131">
        <f t="shared" si="203"/>
        <v>0</v>
      </c>
      <c r="AR567" s="131">
        <f t="shared" si="204"/>
        <v>0</v>
      </c>
      <c r="AS567" s="136">
        <f t="shared" si="205"/>
        <v>0</v>
      </c>
      <c r="AT567" s="133">
        <f t="shared" si="206"/>
        <v>0</v>
      </c>
      <c r="AU567" s="131">
        <f t="shared" si="207"/>
        <v>0</v>
      </c>
      <c r="AV567" s="131">
        <f t="shared" si="208"/>
        <v>0</v>
      </c>
      <c r="AW567" s="131">
        <f t="shared" si="209"/>
        <v>0</v>
      </c>
      <c r="AX567" s="136">
        <f t="shared" si="210"/>
        <v>0</v>
      </c>
      <c r="AY567" s="133">
        <f t="shared" si="211"/>
        <v>0</v>
      </c>
      <c r="AZ567" s="131">
        <f t="shared" si="212"/>
        <v>0</v>
      </c>
      <c r="BA567" s="131">
        <f t="shared" si="213"/>
        <v>0</v>
      </c>
      <c r="BB567" s="131">
        <f t="shared" si="214"/>
        <v>0</v>
      </c>
      <c r="BC567" s="132">
        <f t="shared" si="215"/>
        <v>0</v>
      </c>
    </row>
    <row r="568" spans="1:55" x14ac:dyDescent="0.25">
      <c r="A568" s="138" t="s">
        <v>1176</v>
      </c>
      <c r="B568" s="131" t="s">
        <v>2049</v>
      </c>
      <c r="C568" s="131" t="s">
        <v>1183</v>
      </c>
      <c r="D568" s="131" t="s">
        <v>81</v>
      </c>
      <c r="E568" s="132" t="s">
        <v>1311</v>
      </c>
      <c r="F568" s="130">
        <v>0</v>
      </c>
      <c r="G568" s="131">
        <v>0</v>
      </c>
      <c r="H568" s="131">
        <v>0</v>
      </c>
      <c r="I568" s="132">
        <v>0</v>
      </c>
      <c r="J568" s="149"/>
      <c r="K568" s="133">
        <v>0</v>
      </c>
      <c r="L568" s="131">
        <v>0</v>
      </c>
      <c r="M568" s="131">
        <v>0</v>
      </c>
      <c r="N568" s="132">
        <v>0</v>
      </c>
      <c r="O568" s="149"/>
      <c r="P568" s="133">
        <v>0</v>
      </c>
      <c r="Q568" s="131">
        <v>0</v>
      </c>
      <c r="R568" s="131">
        <v>0</v>
      </c>
      <c r="S568" s="132">
        <v>0</v>
      </c>
      <c r="T568" s="149"/>
      <c r="U568" s="133">
        <v>0</v>
      </c>
      <c r="V568" s="131">
        <v>0</v>
      </c>
      <c r="W568" s="131">
        <v>0</v>
      </c>
      <c r="X568" s="132">
        <v>0</v>
      </c>
      <c r="Y568" s="149"/>
      <c r="Z568" s="133">
        <v>0</v>
      </c>
      <c r="AA568" s="131">
        <v>0</v>
      </c>
      <c r="AB568" s="131">
        <v>0</v>
      </c>
      <c r="AC568" s="132">
        <v>0</v>
      </c>
      <c r="AD568" s="149"/>
      <c r="AE568" s="153">
        <f t="shared" si="192"/>
        <v>0</v>
      </c>
      <c r="AF568" s="134">
        <f t="shared" si="193"/>
        <v>0</v>
      </c>
      <c r="AG568" s="135">
        <f t="shared" si="194"/>
        <v>0</v>
      </c>
      <c r="AH568" s="167">
        <f t="shared" si="195"/>
        <v>0</v>
      </c>
      <c r="AI568" s="149"/>
      <c r="AJ568" s="133">
        <f t="shared" si="196"/>
        <v>0</v>
      </c>
      <c r="AK568" s="131">
        <f t="shared" si="197"/>
        <v>0</v>
      </c>
      <c r="AL568" s="131">
        <f t="shared" si="198"/>
        <v>0</v>
      </c>
      <c r="AM568" s="131">
        <f t="shared" si="199"/>
        <v>0</v>
      </c>
      <c r="AN568" s="136">
        <f t="shared" si="200"/>
        <v>0</v>
      </c>
      <c r="AO568" s="133">
        <f t="shared" si="201"/>
        <v>0</v>
      </c>
      <c r="AP568" s="131">
        <f t="shared" si="202"/>
        <v>0</v>
      </c>
      <c r="AQ568" s="131">
        <f t="shared" si="203"/>
        <v>0</v>
      </c>
      <c r="AR568" s="131">
        <f t="shared" si="204"/>
        <v>0</v>
      </c>
      <c r="AS568" s="136">
        <f t="shared" si="205"/>
        <v>0</v>
      </c>
      <c r="AT568" s="133">
        <f t="shared" si="206"/>
        <v>0</v>
      </c>
      <c r="AU568" s="131">
        <f t="shared" si="207"/>
        <v>0</v>
      </c>
      <c r="AV568" s="131">
        <f t="shared" si="208"/>
        <v>0</v>
      </c>
      <c r="AW568" s="131">
        <f t="shared" si="209"/>
        <v>0</v>
      </c>
      <c r="AX568" s="136">
        <f t="shared" si="210"/>
        <v>0</v>
      </c>
      <c r="AY568" s="133">
        <f t="shared" si="211"/>
        <v>0</v>
      </c>
      <c r="AZ568" s="131">
        <f t="shared" si="212"/>
        <v>0</v>
      </c>
      <c r="BA568" s="131">
        <f t="shared" si="213"/>
        <v>0</v>
      </c>
      <c r="BB568" s="131">
        <f t="shared" si="214"/>
        <v>0</v>
      </c>
      <c r="BC568" s="132">
        <f t="shared" si="215"/>
        <v>0</v>
      </c>
    </row>
    <row r="569" spans="1:55" x14ac:dyDescent="0.25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30">
        <v>0</v>
      </c>
      <c r="G569" s="131">
        <v>0</v>
      </c>
      <c r="H569" s="131">
        <v>0</v>
      </c>
      <c r="I569" s="132">
        <v>0</v>
      </c>
      <c r="J569" s="149"/>
      <c r="K569" s="133">
        <v>0</v>
      </c>
      <c r="L569" s="131">
        <v>0</v>
      </c>
      <c r="M569" s="131">
        <v>0</v>
      </c>
      <c r="N569" s="132">
        <v>0</v>
      </c>
      <c r="O569" s="149"/>
      <c r="P569" s="133">
        <v>0</v>
      </c>
      <c r="Q569" s="131">
        <v>0</v>
      </c>
      <c r="R569" s="131">
        <v>0</v>
      </c>
      <c r="S569" s="132">
        <v>0</v>
      </c>
      <c r="T569" s="149"/>
      <c r="U569" s="133">
        <v>0</v>
      </c>
      <c r="V569" s="131">
        <v>0</v>
      </c>
      <c r="W569" s="131">
        <v>0</v>
      </c>
      <c r="X569" s="132">
        <v>0</v>
      </c>
      <c r="Y569" s="149"/>
      <c r="Z569" s="133">
        <v>0</v>
      </c>
      <c r="AA569" s="131">
        <v>0</v>
      </c>
      <c r="AB569" s="131">
        <v>0</v>
      </c>
      <c r="AC569" s="132">
        <v>0</v>
      </c>
      <c r="AD569" s="149"/>
      <c r="AE569" s="153">
        <f t="shared" si="192"/>
        <v>0</v>
      </c>
      <c r="AF569" s="134">
        <f t="shared" si="193"/>
        <v>0</v>
      </c>
      <c r="AG569" s="135">
        <f t="shared" si="194"/>
        <v>0</v>
      </c>
      <c r="AH569" s="167">
        <f t="shared" si="195"/>
        <v>0</v>
      </c>
      <c r="AI569" s="149"/>
      <c r="AJ569" s="133">
        <f t="shared" si="196"/>
        <v>0</v>
      </c>
      <c r="AK569" s="131">
        <f t="shared" si="197"/>
        <v>0</v>
      </c>
      <c r="AL569" s="131">
        <f t="shared" si="198"/>
        <v>0</v>
      </c>
      <c r="AM569" s="131">
        <f t="shared" si="199"/>
        <v>0</v>
      </c>
      <c r="AN569" s="136">
        <f t="shared" si="200"/>
        <v>0</v>
      </c>
      <c r="AO569" s="133">
        <f t="shared" si="201"/>
        <v>0</v>
      </c>
      <c r="AP569" s="131">
        <f t="shared" si="202"/>
        <v>0</v>
      </c>
      <c r="AQ569" s="131">
        <f t="shared" si="203"/>
        <v>0</v>
      </c>
      <c r="AR569" s="131">
        <f t="shared" si="204"/>
        <v>0</v>
      </c>
      <c r="AS569" s="136">
        <f t="shared" si="205"/>
        <v>0</v>
      </c>
      <c r="AT569" s="133">
        <f t="shared" si="206"/>
        <v>0</v>
      </c>
      <c r="AU569" s="131">
        <f t="shared" si="207"/>
        <v>0</v>
      </c>
      <c r="AV569" s="131">
        <f t="shared" si="208"/>
        <v>0</v>
      </c>
      <c r="AW569" s="131">
        <f t="shared" si="209"/>
        <v>0</v>
      </c>
      <c r="AX569" s="136">
        <f t="shared" si="210"/>
        <v>0</v>
      </c>
      <c r="AY569" s="133">
        <f t="shared" si="211"/>
        <v>0</v>
      </c>
      <c r="AZ569" s="131">
        <f t="shared" si="212"/>
        <v>0</v>
      </c>
      <c r="BA569" s="131">
        <f t="shared" si="213"/>
        <v>0</v>
      </c>
      <c r="BB569" s="131">
        <f t="shared" si="214"/>
        <v>0</v>
      </c>
      <c r="BC569" s="132">
        <f t="shared" si="215"/>
        <v>0</v>
      </c>
    </row>
    <row r="570" spans="1:55" x14ac:dyDescent="0.25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30">
        <v>0</v>
      </c>
      <c r="G570" s="131">
        <v>0</v>
      </c>
      <c r="H570" s="131">
        <v>0</v>
      </c>
      <c r="I570" s="132">
        <v>0</v>
      </c>
      <c r="J570" s="149"/>
      <c r="K570" s="133">
        <v>0</v>
      </c>
      <c r="L570" s="131">
        <v>0</v>
      </c>
      <c r="M570" s="131">
        <v>0</v>
      </c>
      <c r="N570" s="132">
        <v>0</v>
      </c>
      <c r="O570" s="149"/>
      <c r="P570" s="133">
        <v>0</v>
      </c>
      <c r="Q570" s="131">
        <v>0</v>
      </c>
      <c r="R570" s="131">
        <v>0</v>
      </c>
      <c r="S570" s="132">
        <v>0</v>
      </c>
      <c r="T570" s="149"/>
      <c r="U570" s="133">
        <v>0</v>
      </c>
      <c r="V570" s="131">
        <v>0</v>
      </c>
      <c r="W570" s="131">
        <v>0</v>
      </c>
      <c r="X570" s="132">
        <v>0</v>
      </c>
      <c r="Y570" s="149"/>
      <c r="Z570" s="133">
        <v>0</v>
      </c>
      <c r="AA570" s="131">
        <v>0</v>
      </c>
      <c r="AB570" s="131">
        <v>0</v>
      </c>
      <c r="AC570" s="132">
        <v>0</v>
      </c>
      <c r="AD570" s="149"/>
      <c r="AE570" s="153">
        <f t="shared" si="192"/>
        <v>0</v>
      </c>
      <c r="AF570" s="134">
        <f t="shared" si="193"/>
        <v>0</v>
      </c>
      <c r="AG570" s="135">
        <f t="shared" si="194"/>
        <v>0</v>
      </c>
      <c r="AH570" s="167">
        <f t="shared" si="195"/>
        <v>0</v>
      </c>
      <c r="AI570" s="149"/>
      <c r="AJ570" s="133">
        <f t="shared" si="196"/>
        <v>0</v>
      </c>
      <c r="AK570" s="131">
        <f t="shared" si="197"/>
        <v>0</v>
      </c>
      <c r="AL570" s="131">
        <f t="shared" si="198"/>
        <v>0</v>
      </c>
      <c r="AM570" s="131">
        <f t="shared" si="199"/>
        <v>0</v>
      </c>
      <c r="AN570" s="136">
        <f t="shared" si="200"/>
        <v>0</v>
      </c>
      <c r="AO570" s="133">
        <f t="shared" si="201"/>
        <v>0</v>
      </c>
      <c r="AP570" s="131">
        <f t="shared" si="202"/>
        <v>0</v>
      </c>
      <c r="AQ570" s="131">
        <f t="shared" si="203"/>
        <v>0</v>
      </c>
      <c r="AR570" s="131">
        <f t="shared" si="204"/>
        <v>0</v>
      </c>
      <c r="AS570" s="136">
        <f t="shared" si="205"/>
        <v>0</v>
      </c>
      <c r="AT570" s="133">
        <f t="shared" si="206"/>
        <v>0</v>
      </c>
      <c r="AU570" s="131">
        <f t="shared" si="207"/>
        <v>0</v>
      </c>
      <c r="AV570" s="131">
        <f t="shared" si="208"/>
        <v>0</v>
      </c>
      <c r="AW570" s="131">
        <f t="shared" si="209"/>
        <v>0</v>
      </c>
      <c r="AX570" s="136">
        <f t="shared" si="210"/>
        <v>0</v>
      </c>
      <c r="AY570" s="133">
        <f t="shared" si="211"/>
        <v>0</v>
      </c>
      <c r="AZ570" s="131">
        <f t="shared" si="212"/>
        <v>0</v>
      </c>
      <c r="BA570" s="131">
        <f t="shared" si="213"/>
        <v>0</v>
      </c>
      <c r="BB570" s="131">
        <f t="shared" si="214"/>
        <v>0</v>
      </c>
      <c r="BC570" s="132">
        <f t="shared" si="215"/>
        <v>0</v>
      </c>
    </row>
    <row r="571" spans="1:55" x14ac:dyDescent="0.25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30">
        <v>0</v>
      </c>
      <c r="G571" s="131">
        <v>0</v>
      </c>
      <c r="H571" s="131">
        <v>0</v>
      </c>
      <c r="I571" s="132">
        <v>0</v>
      </c>
      <c r="J571" s="149"/>
      <c r="K571" s="133">
        <v>0</v>
      </c>
      <c r="L571" s="131">
        <v>0</v>
      </c>
      <c r="M571" s="131">
        <v>0</v>
      </c>
      <c r="N571" s="132">
        <v>0</v>
      </c>
      <c r="O571" s="149"/>
      <c r="P571" s="133">
        <v>0</v>
      </c>
      <c r="Q571" s="131">
        <v>0</v>
      </c>
      <c r="R571" s="131">
        <v>0</v>
      </c>
      <c r="S571" s="132">
        <v>0</v>
      </c>
      <c r="T571" s="149"/>
      <c r="U571" s="133">
        <v>0</v>
      </c>
      <c r="V571" s="131">
        <v>0</v>
      </c>
      <c r="W571" s="131">
        <v>0</v>
      </c>
      <c r="X571" s="132">
        <v>0</v>
      </c>
      <c r="Y571" s="149"/>
      <c r="Z571" s="133">
        <v>0</v>
      </c>
      <c r="AA571" s="131">
        <v>1</v>
      </c>
      <c r="AB571" s="131">
        <v>8.3000000000000007</v>
      </c>
      <c r="AC571" s="132">
        <v>157</v>
      </c>
      <c r="AD571" s="149"/>
      <c r="AE571" s="153">
        <f t="shared" si="192"/>
        <v>0</v>
      </c>
      <c r="AF571" s="134">
        <f t="shared" si="193"/>
        <v>1</v>
      </c>
      <c r="AG571" s="135">
        <f t="shared" si="194"/>
        <v>8.3000000000000007</v>
      </c>
      <c r="AH571" s="167">
        <f t="shared" si="195"/>
        <v>157</v>
      </c>
      <c r="AI571" s="149"/>
      <c r="AJ571" s="133">
        <f t="shared" si="196"/>
        <v>0</v>
      </c>
      <c r="AK571" s="131">
        <f t="shared" si="197"/>
        <v>0</v>
      </c>
      <c r="AL571" s="131">
        <f t="shared" si="198"/>
        <v>0</v>
      </c>
      <c r="AM571" s="131">
        <f t="shared" si="199"/>
        <v>0</v>
      </c>
      <c r="AN571" s="136">
        <f t="shared" si="200"/>
        <v>157</v>
      </c>
      <c r="AO571" s="133">
        <f t="shared" si="201"/>
        <v>0</v>
      </c>
      <c r="AP571" s="131">
        <f t="shared" si="202"/>
        <v>0</v>
      </c>
      <c r="AQ571" s="131">
        <f t="shared" si="203"/>
        <v>0</v>
      </c>
      <c r="AR571" s="131">
        <f t="shared" si="204"/>
        <v>0</v>
      </c>
      <c r="AS571" s="136">
        <f t="shared" si="205"/>
        <v>0</v>
      </c>
      <c r="AT571" s="133">
        <f t="shared" si="206"/>
        <v>0</v>
      </c>
      <c r="AU571" s="131">
        <f t="shared" si="207"/>
        <v>0</v>
      </c>
      <c r="AV571" s="131">
        <f t="shared" si="208"/>
        <v>0</v>
      </c>
      <c r="AW571" s="131">
        <f t="shared" si="209"/>
        <v>0</v>
      </c>
      <c r="AX571" s="136">
        <f t="shared" si="210"/>
        <v>1</v>
      </c>
      <c r="AY571" s="133">
        <f t="shared" si="211"/>
        <v>0</v>
      </c>
      <c r="AZ571" s="131">
        <f t="shared" si="212"/>
        <v>0</v>
      </c>
      <c r="BA571" s="131">
        <f t="shared" si="213"/>
        <v>0</v>
      </c>
      <c r="BB571" s="131">
        <f t="shared" si="214"/>
        <v>0</v>
      </c>
      <c r="BC571" s="132">
        <f t="shared" si="215"/>
        <v>8.3000000000000007</v>
      </c>
    </row>
    <row r="572" spans="1:55" x14ac:dyDescent="0.25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30">
        <v>0</v>
      </c>
      <c r="G572" s="131">
        <v>0</v>
      </c>
      <c r="H572" s="131">
        <v>0</v>
      </c>
      <c r="I572" s="132">
        <v>0</v>
      </c>
      <c r="J572" s="149"/>
      <c r="K572" s="133">
        <v>0</v>
      </c>
      <c r="L572" s="131">
        <v>0</v>
      </c>
      <c r="M572" s="131">
        <v>0</v>
      </c>
      <c r="N572" s="132">
        <v>0</v>
      </c>
      <c r="O572" s="149"/>
      <c r="P572" s="133">
        <v>0</v>
      </c>
      <c r="Q572" s="131">
        <v>0</v>
      </c>
      <c r="R572" s="131">
        <v>0</v>
      </c>
      <c r="S572" s="132">
        <v>0</v>
      </c>
      <c r="T572" s="149"/>
      <c r="U572" s="133">
        <v>0</v>
      </c>
      <c r="V572" s="131">
        <v>0</v>
      </c>
      <c r="W572" s="131">
        <v>0</v>
      </c>
      <c r="X572" s="132">
        <v>0</v>
      </c>
      <c r="Y572" s="149"/>
      <c r="Z572" s="133">
        <v>0</v>
      </c>
      <c r="AA572" s="131">
        <v>0</v>
      </c>
      <c r="AB572" s="131">
        <v>0</v>
      </c>
      <c r="AC572" s="132">
        <v>0</v>
      </c>
      <c r="AD572" s="149"/>
      <c r="AE572" s="153">
        <f t="shared" si="192"/>
        <v>0</v>
      </c>
      <c r="AF572" s="134">
        <f t="shared" si="193"/>
        <v>0</v>
      </c>
      <c r="AG572" s="135">
        <f t="shared" si="194"/>
        <v>0</v>
      </c>
      <c r="AH572" s="167">
        <f t="shared" si="195"/>
        <v>0</v>
      </c>
      <c r="AI572" s="149"/>
      <c r="AJ572" s="133">
        <f t="shared" si="196"/>
        <v>0</v>
      </c>
      <c r="AK572" s="131">
        <f t="shared" si="197"/>
        <v>0</v>
      </c>
      <c r="AL572" s="131">
        <f t="shared" si="198"/>
        <v>0</v>
      </c>
      <c r="AM572" s="131">
        <f t="shared" si="199"/>
        <v>0</v>
      </c>
      <c r="AN572" s="136">
        <f t="shared" si="200"/>
        <v>0</v>
      </c>
      <c r="AO572" s="133">
        <f t="shared" si="201"/>
        <v>0</v>
      </c>
      <c r="AP572" s="131">
        <f t="shared" si="202"/>
        <v>0</v>
      </c>
      <c r="AQ572" s="131">
        <f t="shared" si="203"/>
        <v>0</v>
      </c>
      <c r="AR572" s="131">
        <f t="shared" si="204"/>
        <v>0</v>
      </c>
      <c r="AS572" s="136">
        <f t="shared" si="205"/>
        <v>0</v>
      </c>
      <c r="AT572" s="133">
        <f t="shared" si="206"/>
        <v>0</v>
      </c>
      <c r="AU572" s="131">
        <f t="shared" si="207"/>
        <v>0</v>
      </c>
      <c r="AV572" s="131">
        <f t="shared" si="208"/>
        <v>0</v>
      </c>
      <c r="AW572" s="131">
        <f t="shared" si="209"/>
        <v>0</v>
      </c>
      <c r="AX572" s="136">
        <f t="shared" si="210"/>
        <v>0</v>
      </c>
      <c r="AY572" s="133">
        <f t="shared" si="211"/>
        <v>0</v>
      </c>
      <c r="AZ572" s="131">
        <f t="shared" si="212"/>
        <v>0</v>
      </c>
      <c r="BA572" s="131">
        <f t="shared" si="213"/>
        <v>0</v>
      </c>
      <c r="BB572" s="131">
        <f t="shared" si="214"/>
        <v>0</v>
      </c>
      <c r="BC572" s="132">
        <f t="shared" si="215"/>
        <v>0</v>
      </c>
    </row>
    <row r="573" spans="1:55" x14ac:dyDescent="0.25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30">
        <v>0</v>
      </c>
      <c r="G573" s="131">
        <v>0</v>
      </c>
      <c r="H573" s="131">
        <v>0</v>
      </c>
      <c r="I573" s="132">
        <v>0</v>
      </c>
      <c r="J573" s="149"/>
      <c r="K573" s="133">
        <v>0</v>
      </c>
      <c r="L573" s="131">
        <v>0</v>
      </c>
      <c r="M573" s="131">
        <v>0</v>
      </c>
      <c r="N573" s="132">
        <v>0</v>
      </c>
      <c r="O573" s="149"/>
      <c r="P573" s="133">
        <v>0</v>
      </c>
      <c r="Q573" s="131">
        <v>0</v>
      </c>
      <c r="R573" s="131">
        <v>0</v>
      </c>
      <c r="S573" s="132">
        <v>0</v>
      </c>
      <c r="T573" s="149"/>
      <c r="U573" s="133">
        <v>0</v>
      </c>
      <c r="V573" s="131">
        <v>0</v>
      </c>
      <c r="W573" s="131">
        <v>0</v>
      </c>
      <c r="X573" s="132">
        <v>0</v>
      </c>
      <c r="Y573" s="149"/>
      <c r="Z573" s="133">
        <v>0</v>
      </c>
      <c r="AA573" s="131">
        <v>0</v>
      </c>
      <c r="AB573" s="131">
        <v>0</v>
      </c>
      <c r="AC573" s="132">
        <v>0</v>
      </c>
      <c r="AD573" s="149"/>
      <c r="AE573" s="153">
        <f t="shared" si="192"/>
        <v>0</v>
      </c>
      <c r="AF573" s="134">
        <f t="shared" si="193"/>
        <v>0</v>
      </c>
      <c r="AG573" s="135">
        <f t="shared" si="194"/>
        <v>0</v>
      </c>
      <c r="AH573" s="167">
        <f t="shared" si="195"/>
        <v>0</v>
      </c>
      <c r="AI573" s="149"/>
      <c r="AJ573" s="133">
        <f t="shared" si="196"/>
        <v>0</v>
      </c>
      <c r="AK573" s="131">
        <f t="shared" si="197"/>
        <v>0</v>
      </c>
      <c r="AL573" s="131">
        <f t="shared" si="198"/>
        <v>0</v>
      </c>
      <c r="AM573" s="131">
        <f t="shared" si="199"/>
        <v>0</v>
      </c>
      <c r="AN573" s="136">
        <f t="shared" si="200"/>
        <v>0</v>
      </c>
      <c r="AO573" s="133">
        <f t="shared" si="201"/>
        <v>0</v>
      </c>
      <c r="AP573" s="131">
        <f t="shared" si="202"/>
        <v>0</v>
      </c>
      <c r="AQ573" s="131">
        <f t="shared" si="203"/>
        <v>0</v>
      </c>
      <c r="AR573" s="131">
        <f t="shared" si="204"/>
        <v>0</v>
      </c>
      <c r="AS573" s="136">
        <f t="shared" si="205"/>
        <v>0</v>
      </c>
      <c r="AT573" s="133">
        <f t="shared" si="206"/>
        <v>0</v>
      </c>
      <c r="AU573" s="131">
        <f t="shared" si="207"/>
        <v>0</v>
      </c>
      <c r="AV573" s="131">
        <f t="shared" si="208"/>
        <v>0</v>
      </c>
      <c r="AW573" s="131">
        <f t="shared" si="209"/>
        <v>0</v>
      </c>
      <c r="AX573" s="136">
        <f t="shared" si="210"/>
        <v>0</v>
      </c>
      <c r="AY573" s="133">
        <f t="shared" si="211"/>
        <v>0</v>
      </c>
      <c r="AZ573" s="131">
        <f t="shared" si="212"/>
        <v>0</v>
      </c>
      <c r="BA573" s="131">
        <f t="shared" si="213"/>
        <v>0</v>
      </c>
      <c r="BB573" s="131">
        <f t="shared" si="214"/>
        <v>0</v>
      </c>
      <c r="BC573" s="132">
        <f t="shared" si="215"/>
        <v>0</v>
      </c>
    </row>
    <row r="574" spans="1:55" x14ac:dyDescent="0.25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30">
        <v>0</v>
      </c>
      <c r="G574" s="131">
        <v>0</v>
      </c>
      <c r="H574" s="131">
        <v>0</v>
      </c>
      <c r="I574" s="132">
        <v>0</v>
      </c>
      <c r="J574" s="149"/>
      <c r="K574" s="133">
        <v>0</v>
      </c>
      <c r="L574" s="131">
        <v>0</v>
      </c>
      <c r="M574" s="131">
        <v>0</v>
      </c>
      <c r="N574" s="132">
        <v>0</v>
      </c>
      <c r="O574" s="149"/>
      <c r="P574" s="133">
        <v>0</v>
      </c>
      <c r="Q574" s="131">
        <v>0</v>
      </c>
      <c r="R574" s="131">
        <v>0</v>
      </c>
      <c r="S574" s="132">
        <v>0</v>
      </c>
      <c r="T574" s="149"/>
      <c r="U574" s="133">
        <v>0</v>
      </c>
      <c r="V574" s="131">
        <v>0</v>
      </c>
      <c r="W574" s="131">
        <v>0</v>
      </c>
      <c r="X574" s="132">
        <v>0</v>
      </c>
      <c r="Y574" s="149"/>
      <c r="Z574" s="133">
        <v>0</v>
      </c>
      <c r="AA574" s="131">
        <v>0</v>
      </c>
      <c r="AB574" s="131">
        <v>0</v>
      </c>
      <c r="AC574" s="132">
        <v>0</v>
      </c>
      <c r="AD574" s="149"/>
      <c r="AE574" s="153">
        <f t="shared" si="192"/>
        <v>0</v>
      </c>
      <c r="AF574" s="134">
        <f t="shared" si="193"/>
        <v>0</v>
      </c>
      <c r="AG574" s="135">
        <f t="shared" si="194"/>
        <v>0</v>
      </c>
      <c r="AH574" s="167">
        <f t="shared" si="195"/>
        <v>0</v>
      </c>
      <c r="AI574" s="149"/>
      <c r="AJ574" s="133">
        <f t="shared" si="196"/>
        <v>0</v>
      </c>
      <c r="AK574" s="131">
        <f t="shared" si="197"/>
        <v>0</v>
      </c>
      <c r="AL574" s="131">
        <f t="shared" si="198"/>
        <v>0</v>
      </c>
      <c r="AM574" s="131">
        <f t="shared" si="199"/>
        <v>0</v>
      </c>
      <c r="AN574" s="136">
        <f t="shared" si="200"/>
        <v>0</v>
      </c>
      <c r="AO574" s="133">
        <f t="shared" si="201"/>
        <v>0</v>
      </c>
      <c r="AP574" s="131">
        <f t="shared" si="202"/>
        <v>0</v>
      </c>
      <c r="AQ574" s="131">
        <f t="shared" si="203"/>
        <v>0</v>
      </c>
      <c r="AR574" s="131">
        <f t="shared" si="204"/>
        <v>0</v>
      </c>
      <c r="AS574" s="136">
        <f t="shared" si="205"/>
        <v>0</v>
      </c>
      <c r="AT574" s="133">
        <f t="shared" si="206"/>
        <v>0</v>
      </c>
      <c r="AU574" s="131">
        <f t="shared" si="207"/>
        <v>0</v>
      </c>
      <c r="AV574" s="131">
        <f t="shared" si="208"/>
        <v>0</v>
      </c>
      <c r="AW574" s="131">
        <f t="shared" si="209"/>
        <v>0</v>
      </c>
      <c r="AX574" s="136">
        <f t="shared" si="210"/>
        <v>0</v>
      </c>
      <c r="AY574" s="133">
        <f t="shared" si="211"/>
        <v>0</v>
      </c>
      <c r="AZ574" s="131">
        <f t="shared" si="212"/>
        <v>0</v>
      </c>
      <c r="BA574" s="131">
        <f t="shared" si="213"/>
        <v>0</v>
      </c>
      <c r="BB574" s="131">
        <f t="shared" si="214"/>
        <v>0</v>
      </c>
      <c r="BC574" s="132">
        <f t="shared" si="215"/>
        <v>0</v>
      </c>
    </row>
    <row r="575" spans="1:55" x14ac:dyDescent="0.25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1311</v>
      </c>
      <c r="F575" s="130">
        <v>0</v>
      </c>
      <c r="G575" s="131">
        <v>4</v>
      </c>
      <c r="H575" s="131">
        <v>48.4</v>
      </c>
      <c r="I575" s="132">
        <v>294</v>
      </c>
      <c r="J575" s="149"/>
      <c r="K575" s="133">
        <v>0</v>
      </c>
      <c r="L575" s="131">
        <v>2</v>
      </c>
      <c r="M575" s="131">
        <v>10.5</v>
      </c>
      <c r="N575" s="132">
        <v>266</v>
      </c>
      <c r="O575" s="149"/>
      <c r="P575" s="133">
        <v>0</v>
      </c>
      <c r="Q575" s="131">
        <v>1</v>
      </c>
      <c r="R575" s="131">
        <v>26.3</v>
      </c>
      <c r="S575" s="132">
        <v>299</v>
      </c>
      <c r="T575" s="149"/>
      <c r="U575" s="133">
        <v>0</v>
      </c>
      <c r="V575" s="131">
        <v>2</v>
      </c>
      <c r="W575" s="131">
        <v>30.1</v>
      </c>
      <c r="X575" s="132">
        <v>294</v>
      </c>
      <c r="Y575" s="149"/>
      <c r="Z575" s="133">
        <v>0</v>
      </c>
      <c r="AA575" s="131">
        <v>4</v>
      </c>
      <c r="AB575" s="131">
        <v>55.499999999999993</v>
      </c>
      <c r="AC575" s="132">
        <v>266</v>
      </c>
      <c r="AD575" s="149"/>
      <c r="AE575" s="153">
        <f t="shared" si="192"/>
        <v>0</v>
      </c>
      <c r="AF575" s="134">
        <f t="shared" si="193"/>
        <v>12</v>
      </c>
      <c r="AG575" s="135">
        <f t="shared" si="194"/>
        <v>160.30000000000001</v>
      </c>
      <c r="AH575" s="167">
        <f t="shared" si="195"/>
        <v>1153</v>
      </c>
      <c r="AI575" s="149"/>
      <c r="AJ575" s="133">
        <f t="shared" si="196"/>
        <v>294</v>
      </c>
      <c r="AK575" s="131">
        <f t="shared" si="197"/>
        <v>266</v>
      </c>
      <c r="AL575" s="131">
        <f t="shared" si="198"/>
        <v>299</v>
      </c>
      <c r="AM575" s="131">
        <f t="shared" si="199"/>
        <v>294</v>
      </c>
      <c r="AN575" s="136">
        <f t="shared" si="200"/>
        <v>266</v>
      </c>
      <c r="AO575" s="133">
        <f t="shared" si="201"/>
        <v>0</v>
      </c>
      <c r="AP575" s="131">
        <f t="shared" si="202"/>
        <v>0</v>
      </c>
      <c r="AQ575" s="131">
        <f t="shared" si="203"/>
        <v>0</v>
      </c>
      <c r="AR575" s="131">
        <f t="shared" si="204"/>
        <v>0</v>
      </c>
      <c r="AS575" s="136">
        <f t="shared" si="205"/>
        <v>0</v>
      </c>
      <c r="AT575" s="133">
        <f t="shared" si="206"/>
        <v>4</v>
      </c>
      <c r="AU575" s="131">
        <f t="shared" si="207"/>
        <v>2</v>
      </c>
      <c r="AV575" s="131">
        <f t="shared" si="208"/>
        <v>1</v>
      </c>
      <c r="AW575" s="131">
        <f t="shared" si="209"/>
        <v>2</v>
      </c>
      <c r="AX575" s="136">
        <f t="shared" si="210"/>
        <v>4</v>
      </c>
      <c r="AY575" s="133">
        <f t="shared" si="211"/>
        <v>48.4</v>
      </c>
      <c r="AZ575" s="131">
        <f t="shared" si="212"/>
        <v>10.5</v>
      </c>
      <c r="BA575" s="131">
        <f t="shared" si="213"/>
        <v>26.3</v>
      </c>
      <c r="BB575" s="131">
        <f t="shared" si="214"/>
        <v>30.1</v>
      </c>
      <c r="BC575" s="132">
        <f t="shared" si="215"/>
        <v>55.499999999999993</v>
      </c>
    </row>
    <row r="576" spans="1:55" x14ac:dyDescent="0.25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30">
        <v>0</v>
      </c>
      <c r="G576" s="131">
        <v>0</v>
      </c>
      <c r="H576" s="131">
        <v>0</v>
      </c>
      <c r="I576" s="132">
        <v>0</v>
      </c>
      <c r="J576" s="149"/>
      <c r="K576" s="133">
        <v>0</v>
      </c>
      <c r="L576" s="131">
        <v>0</v>
      </c>
      <c r="M576" s="131">
        <v>0</v>
      </c>
      <c r="N576" s="132">
        <v>0</v>
      </c>
      <c r="O576" s="149"/>
      <c r="P576" s="133">
        <v>0</v>
      </c>
      <c r="Q576" s="131">
        <v>0</v>
      </c>
      <c r="R576" s="131">
        <v>0</v>
      </c>
      <c r="S576" s="132">
        <v>0</v>
      </c>
      <c r="T576" s="149"/>
      <c r="U576" s="133">
        <v>0</v>
      </c>
      <c r="V576" s="131">
        <v>0</v>
      </c>
      <c r="W576" s="131">
        <v>0</v>
      </c>
      <c r="X576" s="132">
        <v>0</v>
      </c>
      <c r="Y576" s="149"/>
      <c r="Z576" s="133">
        <v>0</v>
      </c>
      <c r="AA576" s="131">
        <v>0</v>
      </c>
      <c r="AB576" s="131">
        <v>0</v>
      </c>
      <c r="AC576" s="132">
        <v>0</v>
      </c>
      <c r="AD576" s="149"/>
      <c r="AE576" s="153">
        <f t="shared" si="192"/>
        <v>0</v>
      </c>
      <c r="AF576" s="134">
        <f t="shared" si="193"/>
        <v>0</v>
      </c>
      <c r="AG576" s="135">
        <f t="shared" si="194"/>
        <v>0</v>
      </c>
      <c r="AH576" s="167">
        <f t="shared" si="195"/>
        <v>0</v>
      </c>
      <c r="AI576" s="149"/>
      <c r="AJ576" s="133">
        <f t="shared" si="196"/>
        <v>0</v>
      </c>
      <c r="AK576" s="131">
        <f t="shared" si="197"/>
        <v>0</v>
      </c>
      <c r="AL576" s="131">
        <f t="shared" si="198"/>
        <v>0</v>
      </c>
      <c r="AM576" s="131">
        <f t="shared" si="199"/>
        <v>0</v>
      </c>
      <c r="AN576" s="136">
        <f t="shared" si="200"/>
        <v>0</v>
      </c>
      <c r="AO576" s="133">
        <f t="shared" si="201"/>
        <v>0</v>
      </c>
      <c r="AP576" s="131">
        <f t="shared" si="202"/>
        <v>0</v>
      </c>
      <c r="AQ576" s="131">
        <f t="shared" si="203"/>
        <v>0</v>
      </c>
      <c r="AR576" s="131">
        <f t="shared" si="204"/>
        <v>0</v>
      </c>
      <c r="AS576" s="136">
        <f t="shared" si="205"/>
        <v>0</v>
      </c>
      <c r="AT576" s="133">
        <f t="shared" si="206"/>
        <v>0</v>
      </c>
      <c r="AU576" s="131">
        <f t="shared" si="207"/>
        <v>0</v>
      </c>
      <c r="AV576" s="131">
        <f t="shared" si="208"/>
        <v>0</v>
      </c>
      <c r="AW576" s="131">
        <f t="shared" si="209"/>
        <v>0</v>
      </c>
      <c r="AX576" s="136">
        <f t="shared" si="210"/>
        <v>0</v>
      </c>
      <c r="AY576" s="133">
        <f t="shared" si="211"/>
        <v>0</v>
      </c>
      <c r="AZ576" s="131">
        <f t="shared" si="212"/>
        <v>0</v>
      </c>
      <c r="BA576" s="131">
        <f t="shared" si="213"/>
        <v>0</v>
      </c>
      <c r="BB576" s="131">
        <f t="shared" si="214"/>
        <v>0</v>
      </c>
      <c r="BC576" s="132">
        <f t="shared" si="215"/>
        <v>0</v>
      </c>
    </row>
    <row r="577" spans="1:55" x14ac:dyDescent="0.25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30">
        <v>0</v>
      </c>
      <c r="G577" s="131">
        <v>0</v>
      </c>
      <c r="H577" s="131">
        <v>0</v>
      </c>
      <c r="I577" s="132">
        <v>0</v>
      </c>
      <c r="J577" s="149"/>
      <c r="K577" s="133">
        <v>0</v>
      </c>
      <c r="L577" s="131">
        <v>0</v>
      </c>
      <c r="M577" s="131">
        <v>0</v>
      </c>
      <c r="N577" s="132">
        <v>0</v>
      </c>
      <c r="O577" s="149"/>
      <c r="P577" s="133">
        <v>0</v>
      </c>
      <c r="Q577" s="131">
        <v>0</v>
      </c>
      <c r="R577" s="131">
        <v>0</v>
      </c>
      <c r="S577" s="132">
        <v>0</v>
      </c>
      <c r="T577" s="149"/>
      <c r="U577" s="133">
        <v>0</v>
      </c>
      <c r="V577" s="131">
        <v>0</v>
      </c>
      <c r="W577" s="131">
        <v>0</v>
      </c>
      <c r="X577" s="132">
        <v>0</v>
      </c>
      <c r="Y577" s="149"/>
      <c r="Z577" s="133">
        <v>0</v>
      </c>
      <c r="AA577" s="131">
        <v>0</v>
      </c>
      <c r="AB577" s="131">
        <v>0</v>
      </c>
      <c r="AC577" s="132">
        <v>0</v>
      </c>
      <c r="AD577" s="149"/>
      <c r="AE577" s="153">
        <f t="shared" si="192"/>
        <v>0</v>
      </c>
      <c r="AF577" s="134">
        <f t="shared" si="193"/>
        <v>0</v>
      </c>
      <c r="AG577" s="135">
        <f t="shared" si="194"/>
        <v>0</v>
      </c>
      <c r="AH577" s="167">
        <f t="shared" si="195"/>
        <v>0</v>
      </c>
      <c r="AI577" s="149"/>
      <c r="AJ577" s="133">
        <f t="shared" si="196"/>
        <v>0</v>
      </c>
      <c r="AK577" s="131">
        <f t="shared" si="197"/>
        <v>0</v>
      </c>
      <c r="AL577" s="131">
        <f t="shared" si="198"/>
        <v>0</v>
      </c>
      <c r="AM577" s="131">
        <f t="shared" si="199"/>
        <v>0</v>
      </c>
      <c r="AN577" s="136">
        <f t="shared" si="200"/>
        <v>0</v>
      </c>
      <c r="AO577" s="133">
        <f t="shared" si="201"/>
        <v>0</v>
      </c>
      <c r="AP577" s="131">
        <f t="shared" si="202"/>
        <v>0</v>
      </c>
      <c r="AQ577" s="131">
        <f t="shared" si="203"/>
        <v>0</v>
      </c>
      <c r="AR577" s="131">
        <f t="shared" si="204"/>
        <v>0</v>
      </c>
      <c r="AS577" s="136">
        <f t="shared" si="205"/>
        <v>0</v>
      </c>
      <c r="AT577" s="133">
        <f t="shared" si="206"/>
        <v>0</v>
      </c>
      <c r="AU577" s="131">
        <f t="shared" si="207"/>
        <v>0</v>
      </c>
      <c r="AV577" s="131">
        <f t="shared" si="208"/>
        <v>0</v>
      </c>
      <c r="AW577" s="131">
        <f t="shared" si="209"/>
        <v>0</v>
      </c>
      <c r="AX577" s="136">
        <f t="shared" si="210"/>
        <v>0</v>
      </c>
      <c r="AY577" s="133">
        <f t="shared" si="211"/>
        <v>0</v>
      </c>
      <c r="AZ577" s="131">
        <f t="shared" si="212"/>
        <v>0</v>
      </c>
      <c r="BA577" s="131">
        <f t="shared" si="213"/>
        <v>0</v>
      </c>
      <c r="BB577" s="131">
        <f t="shared" si="214"/>
        <v>0</v>
      </c>
      <c r="BC577" s="132">
        <f t="shared" si="215"/>
        <v>0</v>
      </c>
    </row>
    <row r="578" spans="1:55" x14ac:dyDescent="0.25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30">
        <v>0</v>
      </c>
      <c r="G578" s="131">
        <v>0</v>
      </c>
      <c r="H578" s="131">
        <v>0</v>
      </c>
      <c r="I578" s="132">
        <v>0</v>
      </c>
      <c r="J578" s="149"/>
      <c r="K578" s="133">
        <v>0</v>
      </c>
      <c r="L578" s="131">
        <v>0</v>
      </c>
      <c r="M578" s="131">
        <v>0</v>
      </c>
      <c r="N578" s="132">
        <v>0</v>
      </c>
      <c r="O578" s="149"/>
      <c r="P578" s="133">
        <v>0</v>
      </c>
      <c r="Q578" s="131">
        <v>0</v>
      </c>
      <c r="R578" s="131">
        <v>0</v>
      </c>
      <c r="S578" s="132">
        <v>0</v>
      </c>
      <c r="T578" s="149"/>
      <c r="U578" s="133">
        <v>0</v>
      </c>
      <c r="V578" s="131">
        <v>0</v>
      </c>
      <c r="W578" s="131">
        <v>0</v>
      </c>
      <c r="X578" s="132">
        <v>0</v>
      </c>
      <c r="Y578" s="149"/>
      <c r="Z578" s="133">
        <v>0</v>
      </c>
      <c r="AA578" s="131">
        <v>0</v>
      </c>
      <c r="AB578" s="131">
        <v>0</v>
      </c>
      <c r="AC578" s="132">
        <v>0</v>
      </c>
      <c r="AD578" s="149"/>
      <c r="AE578" s="153">
        <f t="shared" si="192"/>
        <v>0</v>
      </c>
      <c r="AF578" s="134">
        <f t="shared" si="193"/>
        <v>0</v>
      </c>
      <c r="AG578" s="135">
        <f t="shared" si="194"/>
        <v>0</v>
      </c>
      <c r="AH578" s="167">
        <f t="shared" si="195"/>
        <v>0</v>
      </c>
      <c r="AI578" s="149"/>
      <c r="AJ578" s="133">
        <f t="shared" si="196"/>
        <v>0</v>
      </c>
      <c r="AK578" s="131">
        <f t="shared" si="197"/>
        <v>0</v>
      </c>
      <c r="AL578" s="131">
        <f t="shared" si="198"/>
        <v>0</v>
      </c>
      <c r="AM578" s="131">
        <f t="shared" si="199"/>
        <v>0</v>
      </c>
      <c r="AN578" s="136">
        <f t="shared" si="200"/>
        <v>0</v>
      </c>
      <c r="AO578" s="133">
        <f t="shared" si="201"/>
        <v>0</v>
      </c>
      <c r="AP578" s="131">
        <f t="shared" si="202"/>
        <v>0</v>
      </c>
      <c r="AQ578" s="131">
        <f t="shared" si="203"/>
        <v>0</v>
      </c>
      <c r="AR578" s="131">
        <f t="shared" si="204"/>
        <v>0</v>
      </c>
      <c r="AS578" s="136">
        <f t="shared" si="205"/>
        <v>0</v>
      </c>
      <c r="AT578" s="133">
        <f t="shared" si="206"/>
        <v>0</v>
      </c>
      <c r="AU578" s="131">
        <f t="shared" si="207"/>
        <v>0</v>
      </c>
      <c r="AV578" s="131">
        <f t="shared" si="208"/>
        <v>0</v>
      </c>
      <c r="AW578" s="131">
        <f t="shared" si="209"/>
        <v>0</v>
      </c>
      <c r="AX578" s="136">
        <f t="shared" si="210"/>
        <v>0</v>
      </c>
      <c r="AY578" s="133">
        <f t="shared" si="211"/>
        <v>0</v>
      </c>
      <c r="AZ578" s="131">
        <f t="shared" si="212"/>
        <v>0</v>
      </c>
      <c r="BA578" s="131">
        <f t="shared" si="213"/>
        <v>0</v>
      </c>
      <c r="BB578" s="131">
        <f t="shared" si="214"/>
        <v>0</v>
      </c>
      <c r="BC578" s="132">
        <f t="shared" si="215"/>
        <v>0</v>
      </c>
    </row>
    <row r="579" spans="1:55" x14ac:dyDescent="0.25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30">
        <v>0</v>
      </c>
      <c r="G579" s="131">
        <v>0</v>
      </c>
      <c r="H579" s="131">
        <v>0</v>
      </c>
      <c r="I579" s="132">
        <v>0</v>
      </c>
      <c r="J579" s="149"/>
      <c r="K579" s="133">
        <v>0</v>
      </c>
      <c r="L579" s="131">
        <v>0</v>
      </c>
      <c r="M579" s="131">
        <v>0</v>
      </c>
      <c r="N579" s="132">
        <v>0</v>
      </c>
      <c r="O579" s="149"/>
      <c r="P579" s="133">
        <v>0</v>
      </c>
      <c r="Q579" s="131">
        <v>0</v>
      </c>
      <c r="R579" s="131">
        <v>0</v>
      </c>
      <c r="S579" s="132">
        <v>0</v>
      </c>
      <c r="T579" s="149"/>
      <c r="U579" s="133">
        <v>0</v>
      </c>
      <c r="V579" s="131">
        <v>0</v>
      </c>
      <c r="W579" s="131">
        <v>0</v>
      </c>
      <c r="X579" s="132">
        <v>0</v>
      </c>
      <c r="Y579" s="149"/>
      <c r="Z579" s="133">
        <v>0</v>
      </c>
      <c r="AA579" s="131">
        <v>0</v>
      </c>
      <c r="AB579" s="131">
        <v>0</v>
      </c>
      <c r="AC579" s="132">
        <v>0</v>
      </c>
      <c r="AD579" s="149"/>
      <c r="AE579" s="153">
        <f t="shared" ref="AE579:AE642" si="216">LARGE(AO579:AS579,1)+LARGE(AO579:AS579,2)+LARGE(AO579:AS579,3)+LARGE(AO579:AS579,4)</f>
        <v>0</v>
      </c>
      <c r="AF579" s="134">
        <f t="shared" ref="AF579:AF642" si="217">LARGE(AT579:AX579,1)+LARGE(AT579:AX579,2)+LARGE(AT579:AX579,3)+LARGE(AT579:AX579,4)</f>
        <v>0</v>
      </c>
      <c r="AG579" s="135">
        <f t="shared" ref="AG579:AG642" si="218">LARGE(AY579:BC579,1)+LARGE(AY579:BC579,2)+LARGE(AY579:BC579,3)+LARGE(AY579:BC579,4)</f>
        <v>0</v>
      </c>
      <c r="AH579" s="167">
        <f t="shared" ref="AH579:AH642" si="219">LARGE(AJ579:AN579,1)+LARGE(AJ579:AN579,2)+LARGE(AJ579:AN579,3)+LARGE(AJ579:AN579,4)</f>
        <v>0</v>
      </c>
      <c r="AI579" s="149"/>
      <c r="AJ579" s="133">
        <f t="shared" ref="AJ579:AJ642" si="220">I579</f>
        <v>0</v>
      </c>
      <c r="AK579" s="131">
        <f t="shared" ref="AK579:AK642" si="221">N579</f>
        <v>0</v>
      </c>
      <c r="AL579" s="131">
        <f t="shared" ref="AL579:AL642" si="222">S579</f>
        <v>0</v>
      </c>
      <c r="AM579" s="131">
        <f t="shared" ref="AM579:AM642" si="223">X579</f>
        <v>0</v>
      </c>
      <c r="AN579" s="136">
        <f t="shared" ref="AN579:AN642" si="224">AC579</f>
        <v>0</v>
      </c>
      <c r="AO579" s="133">
        <f t="shared" ref="AO579:AO642" si="225">F579</f>
        <v>0</v>
      </c>
      <c r="AP579" s="131">
        <f t="shared" ref="AP579:AP642" si="226">K579</f>
        <v>0</v>
      </c>
      <c r="AQ579" s="131">
        <f t="shared" ref="AQ579:AQ642" si="227">P579</f>
        <v>0</v>
      </c>
      <c r="AR579" s="131">
        <f t="shared" ref="AR579:AR642" si="228">U579</f>
        <v>0</v>
      </c>
      <c r="AS579" s="136">
        <f t="shared" ref="AS579:AS642" si="229">U579</f>
        <v>0</v>
      </c>
      <c r="AT579" s="133">
        <f t="shared" ref="AT579:AT642" si="230">G579</f>
        <v>0</v>
      </c>
      <c r="AU579" s="131">
        <f t="shared" ref="AU579:AU642" si="231">L579</f>
        <v>0</v>
      </c>
      <c r="AV579" s="131">
        <f t="shared" ref="AV579:AV642" si="232">Q579</f>
        <v>0</v>
      </c>
      <c r="AW579" s="131">
        <f t="shared" ref="AW579:AW642" si="233">V579</f>
        <v>0</v>
      </c>
      <c r="AX579" s="136">
        <f t="shared" ref="AX579:AX642" si="234">AA579</f>
        <v>0</v>
      </c>
      <c r="AY579" s="133">
        <f t="shared" ref="AY579:AY642" si="235">H579</f>
        <v>0</v>
      </c>
      <c r="AZ579" s="131">
        <f t="shared" ref="AZ579:AZ642" si="236">M579</f>
        <v>0</v>
      </c>
      <c r="BA579" s="131">
        <f t="shared" ref="BA579:BA642" si="237">R579</f>
        <v>0</v>
      </c>
      <c r="BB579" s="131">
        <f t="shared" ref="BB579:BB642" si="238">W579</f>
        <v>0</v>
      </c>
      <c r="BC579" s="132">
        <f t="shared" ref="BC579:BC642" si="239">AB579</f>
        <v>0</v>
      </c>
    </row>
    <row r="580" spans="1:55" x14ac:dyDescent="0.25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30">
        <v>0</v>
      </c>
      <c r="G580" s="131">
        <v>0</v>
      </c>
      <c r="H580" s="131">
        <v>0</v>
      </c>
      <c r="I580" s="132">
        <v>0</v>
      </c>
      <c r="J580" s="149"/>
      <c r="K580" s="133">
        <v>0</v>
      </c>
      <c r="L580" s="131">
        <v>0</v>
      </c>
      <c r="M580" s="131">
        <v>0</v>
      </c>
      <c r="N580" s="132">
        <v>0</v>
      </c>
      <c r="O580" s="149"/>
      <c r="P580" s="133">
        <v>0</v>
      </c>
      <c r="Q580" s="131">
        <v>0</v>
      </c>
      <c r="R580" s="131">
        <v>0</v>
      </c>
      <c r="S580" s="132">
        <v>0</v>
      </c>
      <c r="T580" s="149"/>
      <c r="U580" s="133">
        <v>0</v>
      </c>
      <c r="V580" s="131">
        <v>0</v>
      </c>
      <c r="W580" s="131">
        <v>0</v>
      </c>
      <c r="X580" s="132">
        <v>0</v>
      </c>
      <c r="Y580" s="149"/>
      <c r="Z580" s="133">
        <v>0</v>
      </c>
      <c r="AA580" s="131">
        <v>0</v>
      </c>
      <c r="AB580" s="131">
        <v>0</v>
      </c>
      <c r="AC580" s="132">
        <v>0</v>
      </c>
      <c r="AD580" s="149"/>
      <c r="AE580" s="153">
        <f t="shared" si="216"/>
        <v>0</v>
      </c>
      <c r="AF580" s="134">
        <f t="shared" si="217"/>
        <v>0</v>
      </c>
      <c r="AG580" s="135">
        <f t="shared" si="218"/>
        <v>0</v>
      </c>
      <c r="AH580" s="167">
        <f t="shared" si="219"/>
        <v>0</v>
      </c>
      <c r="AI580" s="149"/>
      <c r="AJ580" s="133">
        <f t="shared" si="220"/>
        <v>0</v>
      </c>
      <c r="AK580" s="131">
        <f t="shared" si="221"/>
        <v>0</v>
      </c>
      <c r="AL580" s="131">
        <f t="shared" si="222"/>
        <v>0</v>
      </c>
      <c r="AM580" s="131">
        <f t="shared" si="223"/>
        <v>0</v>
      </c>
      <c r="AN580" s="136">
        <f t="shared" si="224"/>
        <v>0</v>
      </c>
      <c r="AO580" s="133">
        <f t="shared" si="225"/>
        <v>0</v>
      </c>
      <c r="AP580" s="131">
        <f t="shared" si="226"/>
        <v>0</v>
      </c>
      <c r="AQ580" s="131">
        <f t="shared" si="227"/>
        <v>0</v>
      </c>
      <c r="AR580" s="131">
        <f t="shared" si="228"/>
        <v>0</v>
      </c>
      <c r="AS580" s="136">
        <f t="shared" si="229"/>
        <v>0</v>
      </c>
      <c r="AT580" s="133">
        <f t="shared" si="230"/>
        <v>0</v>
      </c>
      <c r="AU580" s="131">
        <f t="shared" si="231"/>
        <v>0</v>
      </c>
      <c r="AV580" s="131">
        <f t="shared" si="232"/>
        <v>0</v>
      </c>
      <c r="AW580" s="131">
        <f t="shared" si="233"/>
        <v>0</v>
      </c>
      <c r="AX580" s="136">
        <f t="shared" si="234"/>
        <v>0</v>
      </c>
      <c r="AY580" s="133">
        <f t="shared" si="235"/>
        <v>0</v>
      </c>
      <c r="AZ580" s="131">
        <f t="shared" si="236"/>
        <v>0</v>
      </c>
      <c r="BA580" s="131">
        <f t="shared" si="237"/>
        <v>0</v>
      </c>
      <c r="BB580" s="131">
        <f t="shared" si="238"/>
        <v>0</v>
      </c>
      <c r="BC580" s="132">
        <f t="shared" si="239"/>
        <v>0</v>
      </c>
    </row>
    <row r="581" spans="1:55" x14ac:dyDescent="0.25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30">
        <v>0</v>
      </c>
      <c r="G581" s="131">
        <v>0</v>
      </c>
      <c r="H581" s="131">
        <v>0</v>
      </c>
      <c r="I581" s="132">
        <v>0</v>
      </c>
      <c r="J581" s="149"/>
      <c r="K581" s="133">
        <v>0</v>
      </c>
      <c r="L581" s="131">
        <v>0</v>
      </c>
      <c r="M581" s="131">
        <v>0</v>
      </c>
      <c r="N581" s="132">
        <v>0</v>
      </c>
      <c r="O581" s="149"/>
      <c r="P581" s="133">
        <v>0</v>
      </c>
      <c r="Q581" s="131">
        <v>0</v>
      </c>
      <c r="R581" s="131">
        <v>0</v>
      </c>
      <c r="S581" s="132">
        <v>0</v>
      </c>
      <c r="T581" s="149"/>
      <c r="U581" s="133">
        <v>0</v>
      </c>
      <c r="V581" s="131">
        <v>0</v>
      </c>
      <c r="W581" s="131">
        <v>0</v>
      </c>
      <c r="X581" s="132">
        <v>0</v>
      </c>
      <c r="Y581" s="149"/>
      <c r="Z581" s="133">
        <v>0</v>
      </c>
      <c r="AA581" s="131">
        <v>0</v>
      </c>
      <c r="AB581" s="131">
        <v>0</v>
      </c>
      <c r="AC581" s="132">
        <v>0</v>
      </c>
      <c r="AD581" s="149"/>
      <c r="AE581" s="153">
        <f t="shared" si="216"/>
        <v>0</v>
      </c>
      <c r="AF581" s="134">
        <f t="shared" si="217"/>
        <v>0</v>
      </c>
      <c r="AG581" s="135">
        <f t="shared" si="218"/>
        <v>0</v>
      </c>
      <c r="AH581" s="167">
        <f t="shared" si="219"/>
        <v>0</v>
      </c>
      <c r="AI581" s="149"/>
      <c r="AJ581" s="133">
        <f t="shared" si="220"/>
        <v>0</v>
      </c>
      <c r="AK581" s="131">
        <f t="shared" si="221"/>
        <v>0</v>
      </c>
      <c r="AL581" s="131">
        <f t="shared" si="222"/>
        <v>0</v>
      </c>
      <c r="AM581" s="131">
        <f t="shared" si="223"/>
        <v>0</v>
      </c>
      <c r="AN581" s="136">
        <f t="shared" si="224"/>
        <v>0</v>
      </c>
      <c r="AO581" s="133">
        <f t="shared" si="225"/>
        <v>0</v>
      </c>
      <c r="AP581" s="131">
        <f t="shared" si="226"/>
        <v>0</v>
      </c>
      <c r="AQ581" s="131">
        <f t="shared" si="227"/>
        <v>0</v>
      </c>
      <c r="AR581" s="131">
        <f t="shared" si="228"/>
        <v>0</v>
      </c>
      <c r="AS581" s="136">
        <f t="shared" si="229"/>
        <v>0</v>
      </c>
      <c r="AT581" s="133">
        <f t="shared" si="230"/>
        <v>0</v>
      </c>
      <c r="AU581" s="131">
        <f t="shared" si="231"/>
        <v>0</v>
      </c>
      <c r="AV581" s="131">
        <f t="shared" si="232"/>
        <v>0</v>
      </c>
      <c r="AW581" s="131">
        <f t="shared" si="233"/>
        <v>0</v>
      </c>
      <c r="AX581" s="136">
        <f t="shared" si="234"/>
        <v>0</v>
      </c>
      <c r="AY581" s="133">
        <f t="shared" si="235"/>
        <v>0</v>
      </c>
      <c r="AZ581" s="131">
        <f t="shared" si="236"/>
        <v>0</v>
      </c>
      <c r="BA581" s="131">
        <f t="shared" si="237"/>
        <v>0</v>
      </c>
      <c r="BB581" s="131">
        <f t="shared" si="238"/>
        <v>0</v>
      </c>
      <c r="BC581" s="132">
        <f t="shared" si="239"/>
        <v>0</v>
      </c>
    </row>
    <row r="582" spans="1:55" x14ac:dyDescent="0.25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30">
        <v>0</v>
      </c>
      <c r="G582" s="131">
        <v>2</v>
      </c>
      <c r="H582" s="131">
        <v>24.200000000000003</v>
      </c>
      <c r="I582" s="132">
        <v>269</v>
      </c>
      <c r="J582" s="149"/>
      <c r="K582" s="133">
        <v>0</v>
      </c>
      <c r="L582" s="131">
        <v>2</v>
      </c>
      <c r="M582" s="131">
        <v>21.9</v>
      </c>
      <c r="N582" s="132">
        <v>287</v>
      </c>
      <c r="O582" s="149"/>
      <c r="P582" s="133">
        <v>1</v>
      </c>
      <c r="Q582" s="131">
        <v>0</v>
      </c>
      <c r="R582" s="131">
        <v>0.7</v>
      </c>
      <c r="S582" s="132">
        <v>241</v>
      </c>
      <c r="T582" s="149"/>
      <c r="U582" s="133">
        <v>1</v>
      </c>
      <c r="V582" s="131">
        <v>4</v>
      </c>
      <c r="W582" s="131">
        <v>59.8</v>
      </c>
      <c r="X582" s="132">
        <v>300</v>
      </c>
      <c r="Y582" s="149"/>
      <c r="Z582" s="133">
        <v>0</v>
      </c>
      <c r="AA582" s="131">
        <v>9</v>
      </c>
      <c r="AB582" s="131">
        <v>101.4</v>
      </c>
      <c r="AC582" s="132">
        <v>290</v>
      </c>
      <c r="AD582" s="149"/>
      <c r="AE582" s="153">
        <f t="shared" si="216"/>
        <v>3</v>
      </c>
      <c r="AF582" s="134">
        <f t="shared" si="217"/>
        <v>17</v>
      </c>
      <c r="AG582" s="135">
        <f t="shared" si="218"/>
        <v>207.29999999999998</v>
      </c>
      <c r="AH582" s="167">
        <f t="shared" si="219"/>
        <v>1146</v>
      </c>
      <c r="AI582" s="149"/>
      <c r="AJ582" s="133">
        <f t="shared" si="220"/>
        <v>269</v>
      </c>
      <c r="AK582" s="131">
        <f t="shared" si="221"/>
        <v>287</v>
      </c>
      <c r="AL582" s="131">
        <f t="shared" si="222"/>
        <v>241</v>
      </c>
      <c r="AM582" s="131">
        <f t="shared" si="223"/>
        <v>300</v>
      </c>
      <c r="AN582" s="136">
        <f t="shared" si="224"/>
        <v>290</v>
      </c>
      <c r="AO582" s="133">
        <f t="shared" si="225"/>
        <v>0</v>
      </c>
      <c r="AP582" s="131">
        <f t="shared" si="226"/>
        <v>0</v>
      </c>
      <c r="AQ582" s="131">
        <f t="shared" si="227"/>
        <v>1</v>
      </c>
      <c r="AR582" s="131">
        <f t="shared" si="228"/>
        <v>1</v>
      </c>
      <c r="AS582" s="136">
        <f t="shared" si="229"/>
        <v>1</v>
      </c>
      <c r="AT582" s="133">
        <f t="shared" si="230"/>
        <v>2</v>
      </c>
      <c r="AU582" s="131">
        <f t="shared" si="231"/>
        <v>2</v>
      </c>
      <c r="AV582" s="131">
        <f t="shared" si="232"/>
        <v>0</v>
      </c>
      <c r="AW582" s="131">
        <f t="shared" si="233"/>
        <v>4</v>
      </c>
      <c r="AX582" s="136">
        <f t="shared" si="234"/>
        <v>9</v>
      </c>
      <c r="AY582" s="133">
        <f t="shared" si="235"/>
        <v>24.200000000000003</v>
      </c>
      <c r="AZ582" s="131">
        <f t="shared" si="236"/>
        <v>21.9</v>
      </c>
      <c r="BA582" s="131">
        <f t="shared" si="237"/>
        <v>0.7</v>
      </c>
      <c r="BB582" s="131">
        <f t="shared" si="238"/>
        <v>59.8</v>
      </c>
      <c r="BC582" s="132">
        <f t="shared" si="239"/>
        <v>101.4</v>
      </c>
    </row>
    <row r="583" spans="1:55" x14ac:dyDescent="0.25">
      <c r="A583" s="138" t="s">
        <v>1202</v>
      </c>
      <c r="B583" s="131" t="s">
        <v>1728</v>
      </c>
      <c r="C583" s="131" t="s">
        <v>1163</v>
      </c>
      <c r="D583" s="131" t="s">
        <v>1216</v>
      </c>
      <c r="E583" s="132" t="s">
        <v>1311</v>
      </c>
      <c r="F583" s="130">
        <v>0</v>
      </c>
      <c r="G583" s="131">
        <v>0</v>
      </c>
      <c r="H583" s="131">
        <v>0</v>
      </c>
      <c r="I583" s="132">
        <v>0</v>
      </c>
      <c r="J583" s="149"/>
      <c r="K583" s="133">
        <v>0</v>
      </c>
      <c r="L583" s="131">
        <v>0</v>
      </c>
      <c r="M583" s="131">
        <v>0</v>
      </c>
      <c r="N583" s="132">
        <v>0</v>
      </c>
      <c r="O583" s="149"/>
      <c r="P583" s="133">
        <v>0</v>
      </c>
      <c r="Q583" s="131">
        <v>0</v>
      </c>
      <c r="R583" s="131">
        <v>0</v>
      </c>
      <c r="S583" s="132">
        <v>0</v>
      </c>
      <c r="T583" s="149"/>
      <c r="U583" s="133">
        <v>0</v>
      </c>
      <c r="V583" s="131">
        <v>0</v>
      </c>
      <c r="W583" s="131">
        <v>0</v>
      </c>
      <c r="X583" s="132">
        <v>0</v>
      </c>
      <c r="Y583" s="149"/>
      <c r="Z583" s="133">
        <v>0</v>
      </c>
      <c r="AA583" s="131">
        <v>0</v>
      </c>
      <c r="AB583" s="131">
        <v>0</v>
      </c>
      <c r="AC583" s="132">
        <v>0</v>
      </c>
      <c r="AD583" s="149"/>
      <c r="AE583" s="153">
        <f t="shared" si="216"/>
        <v>0</v>
      </c>
      <c r="AF583" s="134">
        <f t="shared" si="217"/>
        <v>0</v>
      </c>
      <c r="AG583" s="135">
        <f t="shared" si="218"/>
        <v>0</v>
      </c>
      <c r="AH583" s="167">
        <f t="shared" si="219"/>
        <v>0</v>
      </c>
      <c r="AI583" s="149"/>
      <c r="AJ583" s="133">
        <f t="shared" si="220"/>
        <v>0</v>
      </c>
      <c r="AK583" s="131">
        <f t="shared" si="221"/>
        <v>0</v>
      </c>
      <c r="AL583" s="131">
        <f t="shared" si="222"/>
        <v>0</v>
      </c>
      <c r="AM583" s="131">
        <f t="shared" si="223"/>
        <v>0</v>
      </c>
      <c r="AN583" s="136">
        <f t="shared" si="224"/>
        <v>0</v>
      </c>
      <c r="AO583" s="133">
        <f t="shared" si="225"/>
        <v>0</v>
      </c>
      <c r="AP583" s="131">
        <f t="shared" si="226"/>
        <v>0</v>
      </c>
      <c r="AQ583" s="131">
        <f t="shared" si="227"/>
        <v>0</v>
      </c>
      <c r="AR583" s="131">
        <f t="shared" si="228"/>
        <v>0</v>
      </c>
      <c r="AS583" s="136">
        <f t="shared" si="229"/>
        <v>0</v>
      </c>
      <c r="AT583" s="133">
        <f t="shared" si="230"/>
        <v>0</v>
      </c>
      <c r="AU583" s="131">
        <f t="shared" si="231"/>
        <v>0</v>
      </c>
      <c r="AV583" s="131">
        <f t="shared" si="232"/>
        <v>0</v>
      </c>
      <c r="AW583" s="131">
        <f t="shared" si="233"/>
        <v>0</v>
      </c>
      <c r="AX583" s="136">
        <f t="shared" si="234"/>
        <v>0</v>
      </c>
      <c r="AY583" s="133">
        <f t="shared" si="235"/>
        <v>0</v>
      </c>
      <c r="AZ583" s="131">
        <f t="shared" si="236"/>
        <v>0</v>
      </c>
      <c r="BA583" s="131">
        <f t="shared" si="237"/>
        <v>0</v>
      </c>
      <c r="BB583" s="131">
        <f t="shared" si="238"/>
        <v>0</v>
      </c>
      <c r="BC583" s="132">
        <f t="shared" si="239"/>
        <v>0</v>
      </c>
    </row>
    <row r="584" spans="1:55" x14ac:dyDescent="0.25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1311</v>
      </c>
      <c r="F584" s="130">
        <v>0</v>
      </c>
      <c r="G584" s="131">
        <v>0</v>
      </c>
      <c r="H584" s="131">
        <v>0</v>
      </c>
      <c r="I584" s="132">
        <v>0</v>
      </c>
      <c r="J584" s="149"/>
      <c r="K584" s="133">
        <v>0</v>
      </c>
      <c r="L584" s="131">
        <v>0</v>
      </c>
      <c r="M584" s="131">
        <v>0</v>
      </c>
      <c r="N584" s="132">
        <v>0</v>
      </c>
      <c r="O584" s="149"/>
      <c r="P584" s="133">
        <v>0</v>
      </c>
      <c r="Q584" s="131">
        <v>0</v>
      </c>
      <c r="R584" s="131">
        <v>0</v>
      </c>
      <c r="S584" s="132">
        <v>0</v>
      </c>
      <c r="T584" s="149"/>
      <c r="U584" s="133">
        <v>0</v>
      </c>
      <c r="V584" s="131">
        <v>0</v>
      </c>
      <c r="W584" s="131">
        <v>0</v>
      </c>
      <c r="X584" s="132">
        <v>0</v>
      </c>
      <c r="Y584" s="149"/>
      <c r="Z584" s="133">
        <v>0</v>
      </c>
      <c r="AA584" s="131">
        <v>0</v>
      </c>
      <c r="AB584" s="131">
        <v>0</v>
      </c>
      <c r="AC584" s="132">
        <v>0</v>
      </c>
      <c r="AD584" s="149"/>
      <c r="AE584" s="153">
        <f t="shared" si="216"/>
        <v>0</v>
      </c>
      <c r="AF584" s="134">
        <f t="shared" si="217"/>
        <v>0</v>
      </c>
      <c r="AG584" s="135">
        <f t="shared" si="218"/>
        <v>0</v>
      </c>
      <c r="AH584" s="167">
        <f t="shared" si="219"/>
        <v>0</v>
      </c>
      <c r="AI584" s="149"/>
      <c r="AJ584" s="133">
        <f t="shared" si="220"/>
        <v>0</v>
      </c>
      <c r="AK584" s="131">
        <f t="shared" si="221"/>
        <v>0</v>
      </c>
      <c r="AL584" s="131">
        <f t="shared" si="222"/>
        <v>0</v>
      </c>
      <c r="AM584" s="131">
        <f t="shared" si="223"/>
        <v>0</v>
      </c>
      <c r="AN584" s="136">
        <f t="shared" si="224"/>
        <v>0</v>
      </c>
      <c r="AO584" s="133">
        <f t="shared" si="225"/>
        <v>0</v>
      </c>
      <c r="AP584" s="131">
        <f t="shared" si="226"/>
        <v>0</v>
      </c>
      <c r="AQ584" s="131">
        <f t="shared" si="227"/>
        <v>0</v>
      </c>
      <c r="AR584" s="131">
        <f t="shared" si="228"/>
        <v>0</v>
      </c>
      <c r="AS584" s="136">
        <f t="shared" si="229"/>
        <v>0</v>
      </c>
      <c r="AT584" s="133">
        <f t="shared" si="230"/>
        <v>0</v>
      </c>
      <c r="AU584" s="131">
        <f t="shared" si="231"/>
        <v>0</v>
      </c>
      <c r="AV584" s="131">
        <f t="shared" si="232"/>
        <v>0</v>
      </c>
      <c r="AW584" s="131">
        <f t="shared" si="233"/>
        <v>0</v>
      </c>
      <c r="AX584" s="136">
        <f t="shared" si="234"/>
        <v>0</v>
      </c>
      <c r="AY584" s="133">
        <f t="shared" si="235"/>
        <v>0</v>
      </c>
      <c r="AZ584" s="131">
        <f t="shared" si="236"/>
        <v>0</v>
      </c>
      <c r="BA584" s="131">
        <f t="shared" si="237"/>
        <v>0</v>
      </c>
      <c r="BB584" s="131">
        <f t="shared" si="238"/>
        <v>0</v>
      </c>
      <c r="BC584" s="132">
        <f t="shared" si="239"/>
        <v>0</v>
      </c>
    </row>
    <row r="585" spans="1:55" x14ac:dyDescent="0.25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30">
        <v>0</v>
      </c>
      <c r="G585" s="131">
        <v>0</v>
      </c>
      <c r="H585" s="131">
        <v>0</v>
      </c>
      <c r="I585" s="132">
        <v>20</v>
      </c>
      <c r="J585" s="149"/>
      <c r="K585" s="133">
        <v>0</v>
      </c>
      <c r="L585" s="131">
        <v>0</v>
      </c>
      <c r="M585" s="131">
        <v>0</v>
      </c>
      <c r="N585" s="132">
        <v>0</v>
      </c>
      <c r="O585" s="149"/>
      <c r="P585" s="133">
        <v>0</v>
      </c>
      <c r="Q585" s="131">
        <v>0</v>
      </c>
      <c r="R585" s="131">
        <v>0</v>
      </c>
      <c r="S585" s="132">
        <v>0</v>
      </c>
      <c r="T585" s="149"/>
      <c r="U585" s="133">
        <v>0</v>
      </c>
      <c r="V585" s="131">
        <v>0</v>
      </c>
      <c r="W585" s="131">
        <v>0</v>
      </c>
      <c r="X585" s="132">
        <v>20</v>
      </c>
      <c r="Y585" s="149"/>
      <c r="Z585" s="133">
        <v>0</v>
      </c>
      <c r="AA585" s="131">
        <v>1</v>
      </c>
      <c r="AB585" s="131">
        <v>18.600000000000001</v>
      </c>
      <c r="AC585" s="132">
        <v>190</v>
      </c>
      <c r="AD585" s="149"/>
      <c r="AE585" s="153">
        <f t="shared" si="216"/>
        <v>0</v>
      </c>
      <c r="AF585" s="134">
        <f t="shared" si="217"/>
        <v>1</v>
      </c>
      <c r="AG585" s="135">
        <f t="shared" si="218"/>
        <v>18.600000000000001</v>
      </c>
      <c r="AH585" s="167">
        <f t="shared" si="219"/>
        <v>230</v>
      </c>
      <c r="AI585" s="149"/>
      <c r="AJ585" s="133">
        <f t="shared" si="220"/>
        <v>20</v>
      </c>
      <c r="AK585" s="131">
        <f t="shared" si="221"/>
        <v>0</v>
      </c>
      <c r="AL585" s="131">
        <f t="shared" si="222"/>
        <v>0</v>
      </c>
      <c r="AM585" s="131">
        <f t="shared" si="223"/>
        <v>20</v>
      </c>
      <c r="AN585" s="136">
        <f t="shared" si="224"/>
        <v>190</v>
      </c>
      <c r="AO585" s="133">
        <f t="shared" si="225"/>
        <v>0</v>
      </c>
      <c r="AP585" s="131">
        <f t="shared" si="226"/>
        <v>0</v>
      </c>
      <c r="AQ585" s="131">
        <f t="shared" si="227"/>
        <v>0</v>
      </c>
      <c r="AR585" s="131">
        <f t="shared" si="228"/>
        <v>0</v>
      </c>
      <c r="AS585" s="136">
        <f t="shared" si="229"/>
        <v>0</v>
      </c>
      <c r="AT585" s="133">
        <f t="shared" si="230"/>
        <v>0</v>
      </c>
      <c r="AU585" s="131">
        <f t="shared" si="231"/>
        <v>0</v>
      </c>
      <c r="AV585" s="131">
        <f t="shared" si="232"/>
        <v>0</v>
      </c>
      <c r="AW585" s="131">
        <f t="shared" si="233"/>
        <v>0</v>
      </c>
      <c r="AX585" s="136">
        <f t="shared" si="234"/>
        <v>1</v>
      </c>
      <c r="AY585" s="133">
        <f t="shared" si="235"/>
        <v>0</v>
      </c>
      <c r="AZ585" s="131">
        <f t="shared" si="236"/>
        <v>0</v>
      </c>
      <c r="BA585" s="131">
        <f t="shared" si="237"/>
        <v>0</v>
      </c>
      <c r="BB585" s="131">
        <f t="shared" si="238"/>
        <v>0</v>
      </c>
      <c r="BC585" s="132">
        <f t="shared" si="239"/>
        <v>18.600000000000001</v>
      </c>
    </row>
    <row r="586" spans="1:55" x14ac:dyDescent="0.25">
      <c r="A586" s="138" t="s">
        <v>1205</v>
      </c>
      <c r="B586" s="131" t="s">
        <v>42</v>
      </c>
      <c r="C586" s="131" t="s">
        <v>2089</v>
      </c>
      <c r="D586" s="131" t="s">
        <v>82</v>
      </c>
      <c r="E586" s="132" t="s">
        <v>1306</v>
      </c>
      <c r="F586" s="130">
        <v>1</v>
      </c>
      <c r="G586" s="131">
        <v>3</v>
      </c>
      <c r="H586" s="131">
        <v>12.7</v>
      </c>
      <c r="I586" s="132">
        <v>231</v>
      </c>
      <c r="J586" s="149"/>
      <c r="K586" s="133">
        <v>0</v>
      </c>
      <c r="L586" s="131">
        <v>0</v>
      </c>
      <c r="M586" s="131">
        <v>0</v>
      </c>
      <c r="N586" s="132">
        <v>0</v>
      </c>
      <c r="O586" s="149"/>
      <c r="P586" s="133">
        <v>0</v>
      </c>
      <c r="Q586" s="131">
        <v>0</v>
      </c>
      <c r="R586" s="131">
        <v>0</v>
      </c>
      <c r="S586" s="132">
        <v>0</v>
      </c>
      <c r="T586" s="149"/>
      <c r="U586" s="133">
        <v>0</v>
      </c>
      <c r="V586" s="131">
        <v>0</v>
      </c>
      <c r="W586" s="131">
        <v>0</v>
      </c>
      <c r="X586" s="132">
        <v>0</v>
      </c>
      <c r="Y586" s="149"/>
      <c r="Z586" s="133">
        <v>0</v>
      </c>
      <c r="AA586" s="131">
        <v>0</v>
      </c>
      <c r="AB586" s="131">
        <v>0</v>
      </c>
      <c r="AC586" s="132">
        <v>0</v>
      </c>
      <c r="AD586" s="149"/>
      <c r="AE586" s="153">
        <f t="shared" si="216"/>
        <v>1</v>
      </c>
      <c r="AF586" s="134">
        <f t="shared" si="217"/>
        <v>3</v>
      </c>
      <c r="AG586" s="135">
        <f t="shared" si="218"/>
        <v>12.7</v>
      </c>
      <c r="AH586" s="167">
        <f t="shared" si="219"/>
        <v>231</v>
      </c>
      <c r="AI586" s="149"/>
      <c r="AJ586" s="133">
        <f t="shared" si="220"/>
        <v>231</v>
      </c>
      <c r="AK586" s="131">
        <f t="shared" si="221"/>
        <v>0</v>
      </c>
      <c r="AL586" s="131">
        <f t="shared" si="222"/>
        <v>0</v>
      </c>
      <c r="AM586" s="131">
        <f t="shared" si="223"/>
        <v>0</v>
      </c>
      <c r="AN586" s="136">
        <f t="shared" si="224"/>
        <v>0</v>
      </c>
      <c r="AO586" s="133">
        <f t="shared" si="225"/>
        <v>1</v>
      </c>
      <c r="AP586" s="131">
        <f t="shared" si="226"/>
        <v>0</v>
      </c>
      <c r="AQ586" s="131">
        <f t="shared" si="227"/>
        <v>0</v>
      </c>
      <c r="AR586" s="131">
        <f t="shared" si="228"/>
        <v>0</v>
      </c>
      <c r="AS586" s="136">
        <f t="shared" si="229"/>
        <v>0</v>
      </c>
      <c r="AT586" s="133">
        <f t="shared" si="230"/>
        <v>3</v>
      </c>
      <c r="AU586" s="131">
        <f t="shared" si="231"/>
        <v>0</v>
      </c>
      <c r="AV586" s="131">
        <f t="shared" si="232"/>
        <v>0</v>
      </c>
      <c r="AW586" s="131">
        <f t="shared" si="233"/>
        <v>0</v>
      </c>
      <c r="AX586" s="136">
        <f t="shared" si="234"/>
        <v>0</v>
      </c>
      <c r="AY586" s="133">
        <f t="shared" si="235"/>
        <v>12.7</v>
      </c>
      <c r="AZ586" s="131">
        <f t="shared" si="236"/>
        <v>0</v>
      </c>
      <c r="BA586" s="131">
        <f t="shared" si="237"/>
        <v>0</v>
      </c>
      <c r="BB586" s="131">
        <f t="shared" si="238"/>
        <v>0</v>
      </c>
      <c r="BC586" s="132">
        <f t="shared" si="239"/>
        <v>0</v>
      </c>
    </row>
    <row r="587" spans="1:55" x14ac:dyDescent="0.25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30">
        <v>0</v>
      </c>
      <c r="G587" s="131">
        <v>0</v>
      </c>
      <c r="H587" s="131">
        <v>0</v>
      </c>
      <c r="I587" s="132">
        <v>0</v>
      </c>
      <c r="J587" s="149"/>
      <c r="K587" s="133">
        <v>0</v>
      </c>
      <c r="L587" s="131">
        <v>0</v>
      </c>
      <c r="M587" s="131">
        <v>0</v>
      </c>
      <c r="N587" s="132">
        <v>0</v>
      </c>
      <c r="O587" s="149"/>
      <c r="P587" s="133">
        <v>0</v>
      </c>
      <c r="Q587" s="131">
        <v>0</v>
      </c>
      <c r="R587" s="131">
        <v>0</v>
      </c>
      <c r="S587" s="132">
        <v>0</v>
      </c>
      <c r="T587" s="149"/>
      <c r="U587" s="133">
        <v>0</v>
      </c>
      <c r="V587" s="131">
        <v>0</v>
      </c>
      <c r="W587" s="131">
        <v>0</v>
      </c>
      <c r="X587" s="132">
        <v>0</v>
      </c>
      <c r="Y587" s="149"/>
      <c r="Z587" s="133">
        <v>0</v>
      </c>
      <c r="AA587" s="131">
        <v>0</v>
      </c>
      <c r="AB587" s="131">
        <v>0</v>
      </c>
      <c r="AC587" s="132">
        <v>0</v>
      </c>
      <c r="AD587" s="149"/>
      <c r="AE587" s="153">
        <f t="shared" si="216"/>
        <v>0</v>
      </c>
      <c r="AF587" s="134">
        <f t="shared" si="217"/>
        <v>0</v>
      </c>
      <c r="AG587" s="135">
        <f t="shared" si="218"/>
        <v>0</v>
      </c>
      <c r="AH587" s="167">
        <f t="shared" si="219"/>
        <v>0</v>
      </c>
      <c r="AI587" s="149"/>
      <c r="AJ587" s="133">
        <f t="shared" si="220"/>
        <v>0</v>
      </c>
      <c r="AK587" s="131">
        <f t="shared" si="221"/>
        <v>0</v>
      </c>
      <c r="AL587" s="131">
        <f t="shared" si="222"/>
        <v>0</v>
      </c>
      <c r="AM587" s="131">
        <f t="shared" si="223"/>
        <v>0</v>
      </c>
      <c r="AN587" s="136">
        <f t="shared" si="224"/>
        <v>0</v>
      </c>
      <c r="AO587" s="133">
        <f t="shared" si="225"/>
        <v>0</v>
      </c>
      <c r="AP587" s="131">
        <f t="shared" si="226"/>
        <v>0</v>
      </c>
      <c r="AQ587" s="131">
        <f t="shared" si="227"/>
        <v>0</v>
      </c>
      <c r="AR587" s="131">
        <f t="shared" si="228"/>
        <v>0</v>
      </c>
      <c r="AS587" s="136">
        <f t="shared" si="229"/>
        <v>0</v>
      </c>
      <c r="AT587" s="133">
        <f t="shared" si="230"/>
        <v>0</v>
      </c>
      <c r="AU587" s="131">
        <f t="shared" si="231"/>
        <v>0</v>
      </c>
      <c r="AV587" s="131">
        <f t="shared" si="232"/>
        <v>0</v>
      </c>
      <c r="AW587" s="131">
        <f t="shared" si="233"/>
        <v>0</v>
      </c>
      <c r="AX587" s="136">
        <f t="shared" si="234"/>
        <v>0</v>
      </c>
      <c r="AY587" s="133">
        <f t="shared" si="235"/>
        <v>0</v>
      </c>
      <c r="AZ587" s="131">
        <f t="shared" si="236"/>
        <v>0</v>
      </c>
      <c r="BA587" s="131">
        <f t="shared" si="237"/>
        <v>0</v>
      </c>
      <c r="BB587" s="131">
        <f t="shared" si="238"/>
        <v>0</v>
      </c>
      <c r="BC587" s="132">
        <f t="shared" si="239"/>
        <v>0</v>
      </c>
    </row>
    <row r="588" spans="1:55" x14ac:dyDescent="0.25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30">
        <v>0</v>
      </c>
      <c r="G588" s="131">
        <v>0</v>
      </c>
      <c r="H588" s="131">
        <v>0</v>
      </c>
      <c r="I588" s="132">
        <v>0</v>
      </c>
      <c r="J588" s="149"/>
      <c r="K588" s="133">
        <v>0</v>
      </c>
      <c r="L588" s="131">
        <v>0</v>
      </c>
      <c r="M588" s="131">
        <v>0</v>
      </c>
      <c r="N588" s="132">
        <v>0</v>
      </c>
      <c r="O588" s="149"/>
      <c r="P588" s="133">
        <v>0</v>
      </c>
      <c r="Q588" s="131">
        <v>0</v>
      </c>
      <c r="R588" s="131">
        <v>0</v>
      </c>
      <c r="S588" s="132">
        <v>0</v>
      </c>
      <c r="T588" s="149"/>
      <c r="U588" s="133">
        <v>0</v>
      </c>
      <c r="V588" s="131">
        <v>0</v>
      </c>
      <c r="W588" s="131">
        <v>0</v>
      </c>
      <c r="X588" s="132">
        <v>0</v>
      </c>
      <c r="Y588" s="149"/>
      <c r="Z588" s="133">
        <v>0</v>
      </c>
      <c r="AA588" s="131">
        <v>0</v>
      </c>
      <c r="AB588" s="131">
        <v>0</v>
      </c>
      <c r="AC588" s="132">
        <v>0</v>
      </c>
      <c r="AD588" s="149"/>
      <c r="AE588" s="153">
        <f t="shared" si="216"/>
        <v>0</v>
      </c>
      <c r="AF588" s="134">
        <f t="shared" si="217"/>
        <v>0</v>
      </c>
      <c r="AG588" s="135">
        <f t="shared" si="218"/>
        <v>0</v>
      </c>
      <c r="AH588" s="167">
        <f t="shared" si="219"/>
        <v>0</v>
      </c>
      <c r="AI588" s="149"/>
      <c r="AJ588" s="133">
        <f t="shared" si="220"/>
        <v>0</v>
      </c>
      <c r="AK588" s="131">
        <f t="shared" si="221"/>
        <v>0</v>
      </c>
      <c r="AL588" s="131">
        <f t="shared" si="222"/>
        <v>0</v>
      </c>
      <c r="AM588" s="131">
        <f t="shared" si="223"/>
        <v>0</v>
      </c>
      <c r="AN588" s="136">
        <f t="shared" si="224"/>
        <v>0</v>
      </c>
      <c r="AO588" s="133">
        <f t="shared" si="225"/>
        <v>0</v>
      </c>
      <c r="AP588" s="131">
        <f t="shared" si="226"/>
        <v>0</v>
      </c>
      <c r="AQ588" s="131">
        <f t="shared" si="227"/>
        <v>0</v>
      </c>
      <c r="AR588" s="131">
        <f t="shared" si="228"/>
        <v>0</v>
      </c>
      <c r="AS588" s="136">
        <f t="shared" si="229"/>
        <v>0</v>
      </c>
      <c r="AT588" s="133">
        <f t="shared" si="230"/>
        <v>0</v>
      </c>
      <c r="AU588" s="131">
        <f t="shared" si="231"/>
        <v>0</v>
      </c>
      <c r="AV588" s="131">
        <f t="shared" si="232"/>
        <v>0</v>
      </c>
      <c r="AW588" s="131">
        <f t="shared" si="233"/>
        <v>0</v>
      </c>
      <c r="AX588" s="136">
        <f t="shared" si="234"/>
        <v>0</v>
      </c>
      <c r="AY588" s="133">
        <f t="shared" si="235"/>
        <v>0</v>
      </c>
      <c r="AZ588" s="131">
        <f t="shared" si="236"/>
        <v>0</v>
      </c>
      <c r="BA588" s="131">
        <f t="shared" si="237"/>
        <v>0</v>
      </c>
      <c r="BB588" s="131">
        <f t="shared" si="238"/>
        <v>0</v>
      </c>
      <c r="BC588" s="132">
        <f t="shared" si="239"/>
        <v>0</v>
      </c>
    </row>
    <row r="589" spans="1:55" x14ac:dyDescent="0.25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30">
        <v>0</v>
      </c>
      <c r="G589" s="131">
        <v>0</v>
      </c>
      <c r="H589" s="131">
        <v>0</v>
      </c>
      <c r="I589" s="132">
        <v>0</v>
      </c>
      <c r="J589" s="149"/>
      <c r="K589" s="133">
        <v>0</v>
      </c>
      <c r="L589" s="131">
        <v>0</v>
      </c>
      <c r="M589" s="131">
        <v>0</v>
      </c>
      <c r="N589" s="132">
        <v>0</v>
      </c>
      <c r="O589" s="149"/>
      <c r="P589" s="133">
        <v>0</v>
      </c>
      <c r="Q589" s="131">
        <v>0</v>
      </c>
      <c r="R589" s="131">
        <v>0</v>
      </c>
      <c r="S589" s="132">
        <v>0</v>
      </c>
      <c r="T589" s="149"/>
      <c r="U589" s="133">
        <v>0</v>
      </c>
      <c r="V589" s="131">
        <v>0</v>
      </c>
      <c r="W589" s="131">
        <v>0</v>
      </c>
      <c r="X589" s="132">
        <v>0</v>
      </c>
      <c r="Y589" s="149"/>
      <c r="Z589" s="133">
        <v>0</v>
      </c>
      <c r="AA589" s="131">
        <v>0</v>
      </c>
      <c r="AB589" s="131">
        <v>0</v>
      </c>
      <c r="AC589" s="132">
        <v>0</v>
      </c>
      <c r="AD589" s="149"/>
      <c r="AE589" s="153">
        <f t="shared" si="216"/>
        <v>0</v>
      </c>
      <c r="AF589" s="134">
        <f t="shared" si="217"/>
        <v>0</v>
      </c>
      <c r="AG589" s="135">
        <f t="shared" si="218"/>
        <v>0</v>
      </c>
      <c r="AH589" s="167">
        <f t="shared" si="219"/>
        <v>0</v>
      </c>
      <c r="AI589" s="149"/>
      <c r="AJ589" s="133">
        <f t="shared" si="220"/>
        <v>0</v>
      </c>
      <c r="AK589" s="131">
        <f t="shared" si="221"/>
        <v>0</v>
      </c>
      <c r="AL589" s="131">
        <f t="shared" si="222"/>
        <v>0</v>
      </c>
      <c r="AM589" s="131">
        <f t="shared" si="223"/>
        <v>0</v>
      </c>
      <c r="AN589" s="136">
        <f t="shared" si="224"/>
        <v>0</v>
      </c>
      <c r="AO589" s="133">
        <f t="shared" si="225"/>
        <v>0</v>
      </c>
      <c r="AP589" s="131">
        <f t="shared" si="226"/>
        <v>0</v>
      </c>
      <c r="AQ589" s="131">
        <f t="shared" si="227"/>
        <v>0</v>
      </c>
      <c r="AR589" s="131">
        <f t="shared" si="228"/>
        <v>0</v>
      </c>
      <c r="AS589" s="136">
        <f t="shared" si="229"/>
        <v>0</v>
      </c>
      <c r="AT589" s="133">
        <f t="shared" si="230"/>
        <v>0</v>
      </c>
      <c r="AU589" s="131">
        <f t="shared" si="231"/>
        <v>0</v>
      </c>
      <c r="AV589" s="131">
        <f t="shared" si="232"/>
        <v>0</v>
      </c>
      <c r="AW589" s="131">
        <f t="shared" si="233"/>
        <v>0</v>
      </c>
      <c r="AX589" s="136">
        <f t="shared" si="234"/>
        <v>0</v>
      </c>
      <c r="AY589" s="133">
        <f t="shared" si="235"/>
        <v>0</v>
      </c>
      <c r="AZ589" s="131">
        <f t="shared" si="236"/>
        <v>0</v>
      </c>
      <c r="BA589" s="131">
        <f t="shared" si="237"/>
        <v>0</v>
      </c>
      <c r="BB589" s="131">
        <f t="shared" si="238"/>
        <v>0</v>
      </c>
      <c r="BC589" s="132">
        <f t="shared" si="239"/>
        <v>0</v>
      </c>
    </row>
    <row r="590" spans="1:55" x14ac:dyDescent="0.25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30">
        <v>0</v>
      </c>
      <c r="G590" s="131">
        <v>3</v>
      </c>
      <c r="H590" s="131">
        <v>44.300000000000004</v>
      </c>
      <c r="I590" s="132">
        <v>291</v>
      </c>
      <c r="J590" s="149"/>
      <c r="K590" s="133">
        <v>0</v>
      </c>
      <c r="L590" s="131">
        <v>3</v>
      </c>
      <c r="M590" s="131">
        <v>34.6</v>
      </c>
      <c r="N590" s="132">
        <v>297</v>
      </c>
      <c r="O590" s="149"/>
      <c r="P590" s="133">
        <v>0</v>
      </c>
      <c r="Q590" s="131">
        <v>0</v>
      </c>
      <c r="R590" s="131">
        <v>0</v>
      </c>
      <c r="S590" s="132">
        <v>20</v>
      </c>
      <c r="T590" s="149"/>
      <c r="U590" s="133">
        <v>0</v>
      </c>
      <c r="V590" s="131">
        <v>1</v>
      </c>
      <c r="W590" s="131">
        <v>1.3</v>
      </c>
      <c r="X590" s="132">
        <v>244</v>
      </c>
      <c r="Y590" s="149"/>
      <c r="Z590" s="133">
        <v>0</v>
      </c>
      <c r="AA590" s="131">
        <v>10</v>
      </c>
      <c r="AB590" s="131">
        <v>71.8</v>
      </c>
      <c r="AC590" s="132">
        <v>281</v>
      </c>
      <c r="AD590" s="149"/>
      <c r="AE590" s="153">
        <f t="shared" si="216"/>
        <v>0</v>
      </c>
      <c r="AF590" s="134">
        <f t="shared" si="217"/>
        <v>17</v>
      </c>
      <c r="AG590" s="135">
        <f t="shared" si="218"/>
        <v>152</v>
      </c>
      <c r="AH590" s="167">
        <f t="shared" si="219"/>
        <v>1113</v>
      </c>
      <c r="AI590" s="149"/>
      <c r="AJ590" s="133">
        <f t="shared" si="220"/>
        <v>291</v>
      </c>
      <c r="AK590" s="131">
        <f t="shared" si="221"/>
        <v>297</v>
      </c>
      <c r="AL590" s="131">
        <f t="shared" si="222"/>
        <v>20</v>
      </c>
      <c r="AM590" s="131">
        <f t="shared" si="223"/>
        <v>244</v>
      </c>
      <c r="AN590" s="136">
        <f t="shared" si="224"/>
        <v>281</v>
      </c>
      <c r="AO590" s="133">
        <f t="shared" si="225"/>
        <v>0</v>
      </c>
      <c r="AP590" s="131">
        <f t="shared" si="226"/>
        <v>0</v>
      </c>
      <c r="AQ590" s="131">
        <f t="shared" si="227"/>
        <v>0</v>
      </c>
      <c r="AR590" s="131">
        <f t="shared" si="228"/>
        <v>0</v>
      </c>
      <c r="AS590" s="136">
        <f t="shared" si="229"/>
        <v>0</v>
      </c>
      <c r="AT590" s="133">
        <f t="shared" si="230"/>
        <v>3</v>
      </c>
      <c r="AU590" s="131">
        <f t="shared" si="231"/>
        <v>3</v>
      </c>
      <c r="AV590" s="131">
        <f t="shared" si="232"/>
        <v>0</v>
      </c>
      <c r="AW590" s="131">
        <f t="shared" si="233"/>
        <v>1</v>
      </c>
      <c r="AX590" s="136">
        <f t="shared" si="234"/>
        <v>10</v>
      </c>
      <c r="AY590" s="133">
        <f t="shared" si="235"/>
        <v>44.300000000000004</v>
      </c>
      <c r="AZ590" s="131">
        <f t="shared" si="236"/>
        <v>34.6</v>
      </c>
      <c r="BA590" s="131">
        <f t="shared" si="237"/>
        <v>0</v>
      </c>
      <c r="BB590" s="131">
        <f t="shared" si="238"/>
        <v>1.3</v>
      </c>
      <c r="BC590" s="132">
        <f t="shared" si="239"/>
        <v>71.8</v>
      </c>
    </row>
    <row r="591" spans="1:55" x14ac:dyDescent="0.25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30">
        <v>1</v>
      </c>
      <c r="G591" s="131">
        <v>0</v>
      </c>
      <c r="H591" s="131">
        <v>0.7</v>
      </c>
      <c r="I591" s="132">
        <v>142</v>
      </c>
      <c r="J591" s="149"/>
      <c r="K591" s="133">
        <v>0</v>
      </c>
      <c r="L591" s="131">
        <v>0</v>
      </c>
      <c r="M591" s="131">
        <v>0</v>
      </c>
      <c r="N591" s="132">
        <v>0</v>
      </c>
      <c r="O591" s="149"/>
      <c r="P591" s="133">
        <v>0</v>
      </c>
      <c r="Q591" s="131">
        <v>0</v>
      </c>
      <c r="R591" s="131">
        <v>0</v>
      </c>
      <c r="S591" s="132">
        <v>0</v>
      </c>
      <c r="T591" s="149"/>
      <c r="U591" s="133">
        <v>1</v>
      </c>
      <c r="V591" s="131">
        <v>0</v>
      </c>
      <c r="W591" s="131">
        <v>0.8</v>
      </c>
      <c r="X591" s="132">
        <v>236</v>
      </c>
      <c r="Y591" s="149"/>
      <c r="Z591" s="133">
        <v>0</v>
      </c>
      <c r="AA591" s="131">
        <v>0</v>
      </c>
      <c r="AB591" s="131">
        <v>0</v>
      </c>
      <c r="AC591" s="132">
        <v>20</v>
      </c>
      <c r="AD591" s="149"/>
      <c r="AE591" s="153">
        <f t="shared" si="216"/>
        <v>3</v>
      </c>
      <c r="AF591" s="134">
        <f t="shared" si="217"/>
        <v>0</v>
      </c>
      <c r="AG591" s="135">
        <f t="shared" si="218"/>
        <v>1.5</v>
      </c>
      <c r="AH591" s="167">
        <f t="shared" si="219"/>
        <v>398</v>
      </c>
      <c r="AI591" s="149"/>
      <c r="AJ591" s="133">
        <f t="shared" si="220"/>
        <v>142</v>
      </c>
      <c r="AK591" s="131">
        <f t="shared" si="221"/>
        <v>0</v>
      </c>
      <c r="AL591" s="131">
        <f t="shared" si="222"/>
        <v>0</v>
      </c>
      <c r="AM591" s="131">
        <f t="shared" si="223"/>
        <v>236</v>
      </c>
      <c r="AN591" s="136">
        <f t="shared" si="224"/>
        <v>20</v>
      </c>
      <c r="AO591" s="133">
        <f t="shared" si="225"/>
        <v>1</v>
      </c>
      <c r="AP591" s="131">
        <f t="shared" si="226"/>
        <v>0</v>
      </c>
      <c r="AQ591" s="131">
        <f t="shared" si="227"/>
        <v>0</v>
      </c>
      <c r="AR591" s="131">
        <f t="shared" si="228"/>
        <v>1</v>
      </c>
      <c r="AS591" s="136">
        <f t="shared" si="229"/>
        <v>1</v>
      </c>
      <c r="AT591" s="133">
        <f t="shared" si="230"/>
        <v>0</v>
      </c>
      <c r="AU591" s="131">
        <f t="shared" si="231"/>
        <v>0</v>
      </c>
      <c r="AV591" s="131">
        <f t="shared" si="232"/>
        <v>0</v>
      </c>
      <c r="AW591" s="131">
        <f t="shared" si="233"/>
        <v>0</v>
      </c>
      <c r="AX591" s="136">
        <f t="shared" si="234"/>
        <v>0</v>
      </c>
      <c r="AY591" s="133">
        <f t="shared" si="235"/>
        <v>0.7</v>
      </c>
      <c r="AZ591" s="131">
        <f t="shared" si="236"/>
        <v>0</v>
      </c>
      <c r="BA591" s="131">
        <f t="shared" si="237"/>
        <v>0</v>
      </c>
      <c r="BB591" s="131">
        <f t="shared" si="238"/>
        <v>0.8</v>
      </c>
      <c r="BC591" s="132">
        <f t="shared" si="239"/>
        <v>0</v>
      </c>
    </row>
    <row r="592" spans="1:55" x14ac:dyDescent="0.25">
      <c r="A592" s="138" t="s">
        <v>1214</v>
      </c>
      <c r="B592" s="131" t="s">
        <v>41</v>
      </c>
      <c r="C592" s="131" t="s">
        <v>1559</v>
      </c>
      <c r="D592" s="131" t="s">
        <v>2130</v>
      </c>
      <c r="E592" s="132" t="s">
        <v>1955</v>
      </c>
      <c r="F592" s="130">
        <v>0</v>
      </c>
      <c r="G592" s="131">
        <v>0</v>
      </c>
      <c r="H592" s="131">
        <v>0</v>
      </c>
      <c r="I592" s="132">
        <v>0</v>
      </c>
      <c r="J592" s="149"/>
      <c r="K592" s="133">
        <v>0</v>
      </c>
      <c r="L592" s="131">
        <v>0</v>
      </c>
      <c r="M592" s="131">
        <v>0</v>
      </c>
      <c r="N592" s="132">
        <v>0</v>
      </c>
      <c r="O592" s="149"/>
      <c r="P592" s="133">
        <v>0</v>
      </c>
      <c r="Q592" s="131">
        <v>0</v>
      </c>
      <c r="R592" s="131">
        <v>0</v>
      </c>
      <c r="S592" s="132">
        <v>0</v>
      </c>
      <c r="T592" s="149"/>
      <c r="U592" s="133">
        <v>0</v>
      </c>
      <c r="V592" s="131">
        <v>0</v>
      </c>
      <c r="W592" s="131">
        <v>0</v>
      </c>
      <c r="X592" s="132">
        <v>0</v>
      </c>
      <c r="Y592" s="149"/>
      <c r="Z592" s="133">
        <v>0</v>
      </c>
      <c r="AA592" s="131">
        <v>0</v>
      </c>
      <c r="AB592" s="131">
        <v>0</v>
      </c>
      <c r="AC592" s="132">
        <v>0</v>
      </c>
      <c r="AD592" s="149"/>
      <c r="AE592" s="153">
        <f t="shared" si="216"/>
        <v>0</v>
      </c>
      <c r="AF592" s="134">
        <f t="shared" si="217"/>
        <v>0</v>
      </c>
      <c r="AG592" s="135">
        <f t="shared" si="218"/>
        <v>0</v>
      </c>
      <c r="AH592" s="167">
        <f t="shared" si="219"/>
        <v>0</v>
      </c>
      <c r="AI592" s="149"/>
      <c r="AJ592" s="133">
        <f t="shared" si="220"/>
        <v>0</v>
      </c>
      <c r="AK592" s="131">
        <f t="shared" si="221"/>
        <v>0</v>
      </c>
      <c r="AL592" s="131">
        <f t="shared" si="222"/>
        <v>0</v>
      </c>
      <c r="AM592" s="131">
        <f t="shared" si="223"/>
        <v>0</v>
      </c>
      <c r="AN592" s="136">
        <f t="shared" si="224"/>
        <v>0</v>
      </c>
      <c r="AO592" s="133">
        <f t="shared" si="225"/>
        <v>0</v>
      </c>
      <c r="AP592" s="131">
        <f t="shared" si="226"/>
        <v>0</v>
      </c>
      <c r="AQ592" s="131">
        <f t="shared" si="227"/>
        <v>0</v>
      </c>
      <c r="AR592" s="131">
        <f t="shared" si="228"/>
        <v>0</v>
      </c>
      <c r="AS592" s="136">
        <f t="shared" si="229"/>
        <v>0</v>
      </c>
      <c r="AT592" s="133">
        <f t="shared" si="230"/>
        <v>0</v>
      </c>
      <c r="AU592" s="131">
        <f t="shared" si="231"/>
        <v>0</v>
      </c>
      <c r="AV592" s="131">
        <f t="shared" si="232"/>
        <v>0</v>
      </c>
      <c r="AW592" s="131">
        <f t="shared" si="233"/>
        <v>0</v>
      </c>
      <c r="AX592" s="136">
        <f t="shared" si="234"/>
        <v>0</v>
      </c>
      <c r="AY592" s="133">
        <f t="shared" si="235"/>
        <v>0</v>
      </c>
      <c r="AZ592" s="131">
        <f t="shared" si="236"/>
        <v>0</v>
      </c>
      <c r="BA592" s="131">
        <f t="shared" si="237"/>
        <v>0</v>
      </c>
      <c r="BB592" s="131">
        <f t="shared" si="238"/>
        <v>0</v>
      </c>
      <c r="BC592" s="132">
        <f t="shared" si="239"/>
        <v>0</v>
      </c>
    </row>
    <row r="593" spans="1:55" x14ac:dyDescent="0.25">
      <c r="A593" s="138" t="s">
        <v>1215</v>
      </c>
      <c r="B593" s="131" t="s">
        <v>2047</v>
      </c>
      <c r="C593" s="131" t="s">
        <v>1224</v>
      </c>
      <c r="D593" s="131" t="s">
        <v>1264</v>
      </c>
      <c r="E593" s="132" t="s">
        <v>1311</v>
      </c>
      <c r="F593" s="130">
        <v>0</v>
      </c>
      <c r="G593" s="131">
        <v>0</v>
      </c>
      <c r="H593" s="131">
        <v>0</v>
      </c>
      <c r="I593" s="132">
        <v>0</v>
      </c>
      <c r="J593" s="149"/>
      <c r="K593" s="133">
        <v>0</v>
      </c>
      <c r="L593" s="131">
        <v>0</v>
      </c>
      <c r="M593" s="131">
        <v>0</v>
      </c>
      <c r="N593" s="132">
        <v>0</v>
      </c>
      <c r="O593" s="149"/>
      <c r="P593" s="133">
        <v>1</v>
      </c>
      <c r="Q593" s="131">
        <v>0</v>
      </c>
      <c r="R593" s="131">
        <v>1.3</v>
      </c>
      <c r="S593" s="132">
        <v>262</v>
      </c>
      <c r="T593" s="149"/>
      <c r="U593" s="133">
        <v>0</v>
      </c>
      <c r="V593" s="131">
        <v>0</v>
      </c>
      <c r="W593" s="131">
        <v>0</v>
      </c>
      <c r="X593" s="132">
        <v>0</v>
      </c>
      <c r="Y593" s="149"/>
      <c r="Z593" s="133">
        <v>0</v>
      </c>
      <c r="AA593" s="131">
        <v>0</v>
      </c>
      <c r="AB593" s="131">
        <v>0</v>
      </c>
      <c r="AC593" s="132">
        <v>20</v>
      </c>
      <c r="AD593" s="149"/>
      <c r="AE593" s="153">
        <f t="shared" si="216"/>
        <v>1</v>
      </c>
      <c r="AF593" s="134">
        <f t="shared" si="217"/>
        <v>0</v>
      </c>
      <c r="AG593" s="135">
        <f t="shared" si="218"/>
        <v>1.3</v>
      </c>
      <c r="AH593" s="167">
        <f t="shared" si="219"/>
        <v>282</v>
      </c>
      <c r="AI593" s="149"/>
      <c r="AJ593" s="133">
        <f t="shared" si="220"/>
        <v>0</v>
      </c>
      <c r="AK593" s="131">
        <f t="shared" si="221"/>
        <v>0</v>
      </c>
      <c r="AL593" s="131">
        <f t="shared" si="222"/>
        <v>262</v>
      </c>
      <c r="AM593" s="131">
        <f t="shared" si="223"/>
        <v>0</v>
      </c>
      <c r="AN593" s="136">
        <f t="shared" si="224"/>
        <v>20</v>
      </c>
      <c r="AO593" s="133">
        <f t="shared" si="225"/>
        <v>0</v>
      </c>
      <c r="AP593" s="131">
        <f t="shared" si="226"/>
        <v>0</v>
      </c>
      <c r="AQ593" s="131">
        <f t="shared" si="227"/>
        <v>1</v>
      </c>
      <c r="AR593" s="131">
        <f t="shared" si="228"/>
        <v>0</v>
      </c>
      <c r="AS593" s="136">
        <f t="shared" si="229"/>
        <v>0</v>
      </c>
      <c r="AT593" s="133">
        <f t="shared" si="230"/>
        <v>0</v>
      </c>
      <c r="AU593" s="131">
        <f t="shared" si="231"/>
        <v>0</v>
      </c>
      <c r="AV593" s="131">
        <f t="shared" si="232"/>
        <v>0</v>
      </c>
      <c r="AW593" s="131">
        <f t="shared" si="233"/>
        <v>0</v>
      </c>
      <c r="AX593" s="136">
        <f t="shared" si="234"/>
        <v>0</v>
      </c>
      <c r="AY593" s="133">
        <f t="shared" si="235"/>
        <v>0</v>
      </c>
      <c r="AZ593" s="131">
        <f t="shared" si="236"/>
        <v>0</v>
      </c>
      <c r="BA593" s="131">
        <f t="shared" si="237"/>
        <v>1.3</v>
      </c>
      <c r="BB593" s="131">
        <f t="shared" si="238"/>
        <v>0</v>
      </c>
      <c r="BC593" s="132">
        <f t="shared" si="239"/>
        <v>0</v>
      </c>
    </row>
    <row r="594" spans="1:55" x14ac:dyDescent="0.25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30">
        <v>0</v>
      </c>
      <c r="G594" s="131">
        <v>0</v>
      </c>
      <c r="H594" s="131">
        <v>0</v>
      </c>
      <c r="I594" s="132">
        <v>0</v>
      </c>
      <c r="J594" s="149"/>
      <c r="K594" s="133">
        <v>0</v>
      </c>
      <c r="L594" s="131">
        <v>0</v>
      </c>
      <c r="M594" s="131">
        <v>0</v>
      </c>
      <c r="N594" s="132">
        <v>0</v>
      </c>
      <c r="O594" s="149"/>
      <c r="P594" s="133">
        <v>0</v>
      </c>
      <c r="Q594" s="131">
        <v>0</v>
      </c>
      <c r="R594" s="131">
        <v>0</v>
      </c>
      <c r="S594" s="132">
        <v>0</v>
      </c>
      <c r="T594" s="149"/>
      <c r="U594" s="133">
        <v>0</v>
      </c>
      <c r="V594" s="131">
        <v>0</v>
      </c>
      <c r="W594" s="131">
        <v>0</v>
      </c>
      <c r="X594" s="132">
        <v>0</v>
      </c>
      <c r="Y594" s="149"/>
      <c r="Z594" s="133">
        <v>0</v>
      </c>
      <c r="AA594" s="131">
        <v>0</v>
      </c>
      <c r="AB594" s="131">
        <v>0</v>
      </c>
      <c r="AC594" s="132">
        <v>0</v>
      </c>
      <c r="AD594" s="149"/>
      <c r="AE594" s="153">
        <f t="shared" si="216"/>
        <v>0</v>
      </c>
      <c r="AF594" s="134">
        <f t="shared" si="217"/>
        <v>0</v>
      </c>
      <c r="AG594" s="135">
        <f t="shared" si="218"/>
        <v>0</v>
      </c>
      <c r="AH594" s="167">
        <f t="shared" si="219"/>
        <v>0</v>
      </c>
      <c r="AI594" s="149"/>
      <c r="AJ594" s="133">
        <f t="shared" si="220"/>
        <v>0</v>
      </c>
      <c r="AK594" s="131">
        <f t="shared" si="221"/>
        <v>0</v>
      </c>
      <c r="AL594" s="131">
        <f t="shared" si="222"/>
        <v>0</v>
      </c>
      <c r="AM594" s="131">
        <f t="shared" si="223"/>
        <v>0</v>
      </c>
      <c r="AN594" s="136">
        <f t="shared" si="224"/>
        <v>0</v>
      </c>
      <c r="AO594" s="133">
        <f t="shared" si="225"/>
        <v>0</v>
      </c>
      <c r="AP594" s="131">
        <f t="shared" si="226"/>
        <v>0</v>
      </c>
      <c r="AQ594" s="131">
        <f t="shared" si="227"/>
        <v>0</v>
      </c>
      <c r="AR594" s="131">
        <f t="shared" si="228"/>
        <v>0</v>
      </c>
      <c r="AS594" s="136">
        <f t="shared" si="229"/>
        <v>0</v>
      </c>
      <c r="AT594" s="133">
        <f t="shared" si="230"/>
        <v>0</v>
      </c>
      <c r="AU594" s="131">
        <f t="shared" si="231"/>
        <v>0</v>
      </c>
      <c r="AV594" s="131">
        <f t="shared" si="232"/>
        <v>0</v>
      </c>
      <c r="AW594" s="131">
        <f t="shared" si="233"/>
        <v>0</v>
      </c>
      <c r="AX594" s="136">
        <f t="shared" si="234"/>
        <v>0</v>
      </c>
      <c r="AY594" s="133">
        <f t="shared" si="235"/>
        <v>0</v>
      </c>
      <c r="AZ594" s="131">
        <f t="shared" si="236"/>
        <v>0</v>
      </c>
      <c r="BA594" s="131">
        <f t="shared" si="237"/>
        <v>0</v>
      </c>
      <c r="BB594" s="131">
        <f t="shared" si="238"/>
        <v>0</v>
      </c>
      <c r="BC594" s="132">
        <f t="shared" si="239"/>
        <v>0</v>
      </c>
    </row>
    <row r="595" spans="1:55" x14ac:dyDescent="0.25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30">
        <v>0</v>
      </c>
      <c r="G595" s="131">
        <v>0</v>
      </c>
      <c r="H595" s="131">
        <v>0</v>
      </c>
      <c r="I595" s="132">
        <v>0</v>
      </c>
      <c r="J595" s="149"/>
      <c r="K595" s="133">
        <v>0</v>
      </c>
      <c r="L595" s="131">
        <v>0</v>
      </c>
      <c r="M595" s="131">
        <v>0</v>
      </c>
      <c r="N595" s="132">
        <v>0</v>
      </c>
      <c r="O595" s="149"/>
      <c r="P595" s="133">
        <v>0</v>
      </c>
      <c r="Q595" s="131">
        <v>0</v>
      </c>
      <c r="R595" s="131">
        <v>0</v>
      </c>
      <c r="S595" s="132">
        <v>0</v>
      </c>
      <c r="T595" s="149"/>
      <c r="U595" s="133">
        <v>0</v>
      </c>
      <c r="V595" s="131">
        <v>0</v>
      </c>
      <c r="W595" s="131">
        <v>0</v>
      </c>
      <c r="X595" s="132">
        <v>0</v>
      </c>
      <c r="Y595" s="149"/>
      <c r="Z595" s="133">
        <v>0</v>
      </c>
      <c r="AA595" s="131">
        <v>0</v>
      </c>
      <c r="AB595" s="131">
        <v>0</v>
      </c>
      <c r="AC595" s="132">
        <v>0</v>
      </c>
      <c r="AD595" s="149"/>
      <c r="AE595" s="153">
        <f t="shared" si="216"/>
        <v>0</v>
      </c>
      <c r="AF595" s="134">
        <f t="shared" si="217"/>
        <v>0</v>
      </c>
      <c r="AG595" s="135">
        <f t="shared" si="218"/>
        <v>0</v>
      </c>
      <c r="AH595" s="167">
        <f t="shared" si="219"/>
        <v>0</v>
      </c>
      <c r="AI595" s="149"/>
      <c r="AJ595" s="133">
        <f t="shared" si="220"/>
        <v>0</v>
      </c>
      <c r="AK595" s="131">
        <f t="shared" si="221"/>
        <v>0</v>
      </c>
      <c r="AL595" s="131">
        <f t="shared" si="222"/>
        <v>0</v>
      </c>
      <c r="AM595" s="131">
        <f t="shared" si="223"/>
        <v>0</v>
      </c>
      <c r="AN595" s="136">
        <f t="shared" si="224"/>
        <v>0</v>
      </c>
      <c r="AO595" s="133">
        <f t="shared" si="225"/>
        <v>0</v>
      </c>
      <c r="AP595" s="131">
        <f t="shared" si="226"/>
        <v>0</v>
      </c>
      <c r="AQ595" s="131">
        <f t="shared" si="227"/>
        <v>0</v>
      </c>
      <c r="AR595" s="131">
        <f t="shared" si="228"/>
        <v>0</v>
      </c>
      <c r="AS595" s="136">
        <f t="shared" si="229"/>
        <v>0</v>
      </c>
      <c r="AT595" s="133">
        <f t="shared" si="230"/>
        <v>0</v>
      </c>
      <c r="AU595" s="131">
        <f t="shared" si="231"/>
        <v>0</v>
      </c>
      <c r="AV595" s="131">
        <f t="shared" si="232"/>
        <v>0</v>
      </c>
      <c r="AW595" s="131">
        <f t="shared" si="233"/>
        <v>0</v>
      </c>
      <c r="AX595" s="136">
        <f t="shared" si="234"/>
        <v>0</v>
      </c>
      <c r="AY595" s="133">
        <f t="shared" si="235"/>
        <v>0</v>
      </c>
      <c r="AZ595" s="131">
        <f t="shared" si="236"/>
        <v>0</v>
      </c>
      <c r="BA595" s="131">
        <f t="shared" si="237"/>
        <v>0</v>
      </c>
      <c r="BB595" s="131">
        <f t="shared" si="238"/>
        <v>0</v>
      </c>
      <c r="BC595" s="132">
        <f t="shared" si="239"/>
        <v>0</v>
      </c>
    </row>
    <row r="596" spans="1:55" x14ac:dyDescent="0.25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30">
        <v>0</v>
      </c>
      <c r="G596" s="131">
        <v>0</v>
      </c>
      <c r="H596" s="131">
        <v>0</v>
      </c>
      <c r="I596" s="132">
        <v>0</v>
      </c>
      <c r="J596" s="149"/>
      <c r="K596" s="133">
        <v>0</v>
      </c>
      <c r="L596" s="131">
        <v>0</v>
      </c>
      <c r="M596" s="131">
        <v>0</v>
      </c>
      <c r="N596" s="132">
        <v>0</v>
      </c>
      <c r="O596" s="149"/>
      <c r="P596" s="133">
        <v>0</v>
      </c>
      <c r="Q596" s="131">
        <v>0</v>
      </c>
      <c r="R596" s="131">
        <v>0</v>
      </c>
      <c r="S596" s="132">
        <v>0</v>
      </c>
      <c r="T596" s="149"/>
      <c r="U596" s="133">
        <v>0</v>
      </c>
      <c r="V596" s="131">
        <v>0</v>
      </c>
      <c r="W596" s="131">
        <v>0</v>
      </c>
      <c r="X596" s="132">
        <v>0</v>
      </c>
      <c r="Y596" s="149"/>
      <c r="Z596" s="133">
        <v>0</v>
      </c>
      <c r="AA596" s="131">
        <v>0</v>
      </c>
      <c r="AB596" s="131">
        <v>0</v>
      </c>
      <c r="AC596" s="132">
        <v>0</v>
      </c>
      <c r="AD596" s="149"/>
      <c r="AE596" s="153">
        <f t="shared" si="216"/>
        <v>0</v>
      </c>
      <c r="AF596" s="134">
        <f t="shared" si="217"/>
        <v>0</v>
      </c>
      <c r="AG596" s="135">
        <f t="shared" si="218"/>
        <v>0</v>
      </c>
      <c r="AH596" s="167">
        <f t="shared" si="219"/>
        <v>0</v>
      </c>
      <c r="AI596" s="149"/>
      <c r="AJ596" s="133">
        <f t="shared" si="220"/>
        <v>0</v>
      </c>
      <c r="AK596" s="131">
        <f t="shared" si="221"/>
        <v>0</v>
      </c>
      <c r="AL596" s="131">
        <f t="shared" si="222"/>
        <v>0</v>
      </c>
      <c r="AM596" s="131">
        <f t="shared" si="223"/>
        <v>0</v>
      </c>
      <c r="AN596" s="136">
        <f t="shared" si="224"/>
        <v>0</v>
      </c>
      <c r="AO596" s="133">
        <f t="shared" si="225"/>
        <v>0</v>
      </c>
      <c r="AP596" s="131">
        <f t="shared" si="226"/>
        <v>0</v>
      </c>
      <c r="AQ596" s="131">
        <f t="shared" si="227"/>
        <v>0</v>
      </c>
      <c r="AR596" s="131">
        <f t="shared" si="228"/>
        <v>0</v>
      </c>
      <c r="AS596" s="136">
        <f t="shared" si="229"/>
        <v>0</v>
      </c>
      <c r="AT596" s="133">
        <f t="shared" si="230"/>
        <v>0</v>
      </c>
      <c r="AU596" s="131">
        <f t="shared" si="231"/>
        <v>0</v>
      </c>
      <c r="AV596" s="131">
        <f t="shared" si="232"/>
        <v>0</v>
      </c>
      <c r="AW596" s="131">
        <f t="shared" si="233"/>
        <v>0</v>
      </c>
      <c r="AX596" s="136">
        <f t="shared" si="234"/>
        <v>0</v>
      </c>
      <c r="AY596" s="133">
        <f t="shared" si="235"/>
        <v>0</v>
      </c>
      <c r="AZ596" s="131">
        <f t="shared" si="236"/>
        <v>0</v>
      </c>
      <c r="BA596" s="131">
        <f t="shared" si="237"/>
        <v>0</v>
      </c>
      <c r="BB596" s="131">
        <f t="shared" si="238"/>
        <v>0</v>
      </c>
      <c r="BC596" s="132">
        <f t="shared" si="239"/>
        <v>0</v>
      </c>
    </row>
    <row r="597" spans="1:55" x14ac:dyDescent="0.25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30">
        <v>0</v>
      </c>
      <c r="G597" s="131">
        <v>0</v>
      </c>
      <c r="H597" s="131">
        <v>0</v>
      </c>
      <c r="I597" s="132">
        <v>0</v>
      </c>
      <c r="J597" s="149"/>
      <c r="K597" s="133">
        <v>0</v>
      </c>
      <c r="L597" s="131">
        <v>0</v>
      </c>
      <c r="M597" s="131">
        <v>0</v>
      </c>
      <c r="N597" s="132">
        <v>0</v>
      </c>
      <c r="O597" s="149"/>
      <c r="P597" s="133">
        <v>0</v>
      </c>
      <c r="Q597" s="131">
        <v>0</v>
      </c>
      <c r="R597" s="131">
        <v>0</v>
      </c>
      <c r="S597" s="132">
        <v>0</v>
      </c>
      <c r="T597" s="149"/>
      <c r="U597" s="133">
        <v>0</v>
      </c>
      <c r="V597" s="131">
        <v>0</v>
      </c>
      <c r="W597" s="131">
        <v>0</v>
      </c>
      <c r="X597" s="132">
        <v>0</v>
      </c>
      <c r="Y597" s="149"/>
      <c r="Z597" s="133">
        <v>0</v>
      </c>
      <c r="AA597" s="131">
        <v>0</v>
      </c>
      <c r="AB597" s="131">
        <v>0</v>
      </c>
      <c r="AC597" s="132">
        <v>0</v>
      </c>
      <c r="AD597" s="149"/>
      <c r="AE597" s="153">
        <f t="shared" si="216"/>
        <v>0</v>
      </c>
      <c r="AF597" s="134">
        <f t="shared" si="217"/>
        <v>0</v>
      </c>
      <c r="AG597" s="135">
        <f t="shared" si="218"/>
        <v>0</v>
      </c>
      <c r="AH597" s="167">
        <f t="shared" si="219"/>
        <v>0</v>
      </c>
      <c r="AI597" s="149"/>
      <c r="AJ597" s="133">
        <f t="shared" si="220"/>
        <v>0</v>
      </c>
      <c r="AK597" s="131">
        <f t="shared" si="221"/>
        <v>0</v>
      </c>
      <c r="AL597" s="131">
        <f t="shared" si="222"/>
        <v>0</v>
      </c>
      <c r="AM597" s="131">
        <f t="shared" si="223"/>
        <v>0</v>
      </c>
      <c r="AN597" s="136">
        <f t="shared" si="224"/>
        <v>0</v>
      </c>
      <c r="AO597" s="133">
        <f t="shared" si="225"/>
        <v>0</v>
      </c>
      <c r="AP597" s="131">
        <f t="shared" si="226"/>
        <v>0</v>
      </c>
      <c r="AQ597" s="131">
        <f t="shared" si="227"/>
        <v>0</v>
      </c>
      <c r="AR597" s="131">
        <f t="shared" si="228"/>
        <v>0</v>
      </c>
      <c r="AS597" s="136">
        <f t="shared" si="229"/>
        <v>0</v>
      </c>
      <c r="AT597" s="133">
        <f t="shared" si="230"/>
        <v>0</v>
      </c>
      <c r="AU597" s="131">
        <f t="shared" si="231"/>
        <v>0</v>
      </c>
      <c r="AV597" s="131">
        <f t="shared" si="232"/>
        <v>0</v>
      </c>
      <c r="AW597" s="131">
        <f t="shared" si="233"/>
        <v>0</v>
      </c>
      <c r="AX597" s="136">
        <f t="shared" si="234"/>
        <v>0</v>
      </c>
      <c r="AY597" s="133">
        <f t="shared" si="235"/>
        <v>0</v>
      </c>
      <c r="AZ597" s="131">
        <f t="shared" si="236"/>
        <v>0</v>
      </c>
      <c r="BA597" s="131">
        <f t="shared" si="237"/>
        <v>0</v>
      </c>
      <c r="BB597" s="131">
        <f t="shared" si="238"/>
        <v>0</v>
      </c>
      <c r="BC597" s="132">
        <f t="shared" si="239"/>
        <v>0</v>
      </c>
    </row>
    <row r="598" spans="1:55" x14ac:dyDescent="0.25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30">
        <v>0</v>
      </c>
      <c r="G598" s="131">
        <v>0</v>
      </c>
      <c r="H598" s="131">
        <v>0</v>
      </c>
      <c r="I598" s="132">
        <v>0</v>
      </c>
      <c r="J598" s="149"/>
      <c r="K598" s="133">
        <v>0</v>
      </c>
      <c r="L598" s="131">
        <v>0</v>
      </c>
      <c r="M598" s="131">
        <v>0</v>
      </c>
      <c r="N598" s="132">
        <v>0</v>
      </c>
      <c r="O598" s="149"/>
      <c r="P598" s="133">
        <v>0</v>
      </c>
      <c r="Q598" s="131">
        <v>0</v>
      </c>
      <c r="R598" s="131">
        <v>0</v>
      </c>
      <c r="S598" s="132">
        <v>0</v>
      </c>
      <c r="T598" s="149"/>
      <c r="U598" s="133">
        <v>0</v>
      </c>
      <c r="V598" s="131">
        <v>0</v>
      </c>
      <c r="W598" s="131">
        <v>0</v>
      </c>
      <c r="X598" s="132">
        <v>0</v>
      </c>
      <c r="Y598" s="149"/>
      <c r="Z598" s="133">
        <v>0</v>
      </c>
      <c r="AA598" s="131">
        <v>0</v>
      </c>
      <c r="AB598" s="131">
        <v>0</v>
      </c>
      <c r="AC598" s="132">
        <v>0</v>
      </c>
      <c r="AD598" s="149"/>
      <c r="AE598" s="153">
        <f t="shared" si="216"/>
        <v>0</v>
      </c>
      <c r="AF598" s="134">
        <f t="shared" si="217"/>
        <v>0</v>
      </c>
      <c r="AG598" s="135">
        <f t="shared" si="218"/>
        <v>0</v>
      </c>
      <c r="AH598" s="167">
        <f t="shared" si="219"/>
        <v>0</v>
      </c>
      <c r="AI598" s="149"/>
      <c r="AJ598" s="133">
        <f t="shared" si="220"/>
        <v>0</v>
      </c>
      <c r="AK598" s="131">
        <f t="shared" si="221"/>
        <v>0</v>
      </c>
      <c r="AL598" s="131">
        <f t="shared" si="222"/>
        <v>0</v>
      </c>
      <c r="AM598" s="131">
        <f t="shared" si="223"/>
        <v>0</v>
      </c>
      <c r="AN598" s="136">
        <f t="shared" si="224"/>
        <v>0</v>
      </c>
      <c r="AO598" s="133">
        <f t="shared" si="225"/>
        <v>0</v>
      </c>
      <c r="AP598" s="131">
        <f t="shared" si="226"/>
        <v>0</v>
      </c>
      <c r="AQ598" s="131">
        <f t="shared" si="227"/>
        <v>0</v>
      </c>
      <c r="AR598" s="131">
        <f t="shared" si="228"/>
        <v>0</v>
      </c>
      <c r="AS598" s="136">
        <f t="shared" si="229"/>
        <v>0</v>
      </c>
      <c r="AT598" s="133">
        <f t="shared" si="230"/>
        <v>0</v>
      </c>
      <c r="AU598" s="131">
        <f t="shared" si="231"/>
        <v>0</v>
      </c>
      <c r="AV598" s="131">
        <f t="shared" si="232"/>
        <v>0</v>
      </c>
      <c r="AW598" s="131">
        <f t="shared" si="233"/>
        <v>0</v>
      </c>
      <c r="AX598" s="136">
        <f t="shared" si="234"/>
        <v>0</v>
      </c>
      <c r="AY598" s="133">
        <f t="shared" si="235"/>
        <v>0</v>
      </c>
      <c r="AZ598" s="131">
        <f t="shared" si="236"/>
        <v>0</v>
      </c>
      <c r="BA598" s="131">
        <f t="shared" si="237"/>
        <v>0</v>
      </c>
      <c r="BB598" s="131">
        <f t="shared" si="238"/>
        <v>0</v>
      </c>
      <c r="BC598" s="132">
        <f t="shared" si="239"/>
        <v>0</v>
      </c>
    </row>
    <row r="599" spans="1:55" x14ac:dyDescent="0.25">
      <c r="A599" s="138" t="s">
        <v>1230</v>
      </c>
      <c r="B599" s="131" t="s">
        <v>1529</v>
      </c>
      <c r="C599" s="131" t="s">
        <v>1238</v>
      </c>
      <c r="D599" s="131" t="s">
        <v>1237</v>
      </c>
      <c r="E599" s="132" t="s">
        <v>1314</v>
      </c>
      <c r="F599" s="130">
        <v>0</v>
      </c>
      <c r="G599" s="131">
        <v>0</v>
      </c>
      <c r="H599" s="131">
        <v>0</v>
      </c>
      <c r="I599" s="132">
        <v>0</v>
      </c>
      <c r="J599" s="149"/>
      <c r="K599" s="133">
        <v>0</v>
      </c>
      <c r="L599" s="131">
        <v>0</v>
      </c>
      <c r="M599" s="131">
        <v>0</v>
      </c>
      <c r="N599" s="132">
        <v>0</v>
      </c>
      <c r="O599" s="149"/>
      <c r="P599" s="133">
        <v>0</v>
      </c>
      <c r="Q599" s="131">
        <v>0</v>
      </c>
      <c r="R599" s="131">
        <v>0</v>
      </c>
      <c r="S599" s="132">
        <v>0</v>
      </c>
      <c r="T599" s="149"/>
      <c r="U599" s="133">
        <v>0</v>
      </c>
      <c r="V599" s="131">
        <v>0</v>
      </c>
      <c r="W599" s="131">
        <v>0</v>
      </c>
      <c r="X599" s="132">
        <v>0</v>
      </c>
      <c r="Y599" s="149"/>
      <c r="Z599" s="133">
        <v>0</v>
      </c>
      <c r="AA599" s="131">
        <v>0</v>
      </c>
      <c r="AB599" s="131">
        <v>0</v>
      </c>
      <c r="AC599" s="132">
        <v>0</v>
      </c>
      <c r="AD599" s="149"/>
      <c r="AE599" s="153">
        <f t="shared" si="216"/>
        <v>0</v>
      </c>
      <c r="AF599" s="134">
        <f t="shared" si="217"/>
        <v>0</v>
      </c>
      <c r="AG599" s="135">
        <f t="shared" si="218"/>
        <v>0</v>
      </c>
      <c r="AH599" s="167">
        <f t="shared" si="219"/>
        <v>0</v>
      </c>
      <c r="AI599" s="149"/>
      <c r="AJ599" s="133">
        <f t="shared" si="220"/>
        <v>0</v>
      </c>
      <c r="AK599" s="131">
        <f t="shared" si="221"/>
        <v>0</v>
      </c>
      <c r="AL599" s="131">
        <f t="shared" si="222"/>
        <v>0</v>
      </c>
      <c r="AM599" s="131">
        <f t="shared" si="223"/>
        <v>0</v>
      </c>
      <c r="AN599" s="136">
        <f t="shared" si="224"/>
        <v>0</v>
      </c>
      <c r="AO599" s="133">
        <f t="shared" si="225"/>
        <v>0</v>
      </c>
      <c r="AP599" s="131">
        <f t="shared" si="226"/>
        <v>0</v>
      </c>
      <c r="AQ599" s="131">
        <f t="shared" si="227"/>
        <v>0</v>
      </c>
      <c r="AR599" s="131">
        <f t="shared" si="228"/>
        <v>0</v>
      </c>
      <c r="AS599" s="136">
        <f t="shared" si="229"/>
        <v>0</v>
      </c>
      <c r="AT599" s="133">
        <f t="shared" si="230"/>
        <v>0</v>
      </c>
      <c r="AU599" s="131">
        <f t="shared" si="231"/>
        <v>0</v>
      </c>
      <c r="AV599" s="131">
        <f t="shared" si="232"/>
        <v>0</v>
      </c>
      <c r="AW599" s="131">
        <f t="shared" si="233"/>
        <v>0</v>
      </c>
      <c r="AX599" s="136">
        <f t="shared" si="234"/>
        <v>0</v>
      </c>
      <c r="AY599" s="133">
        <f t="shared" si="235"/>
        <v>0</v>
      </c>
      <c r="AZ599" s="131">
        <f t="shared" si="236"/>
        <v>0</v>
      </c>
      <c r="BA599" s="131">
        <f t="shared" si="237"/>
        <v>0</v>
      </c>
      <c r="BB599" s="131">
        <f t="shared" si="238"/>
        <v>0</v>
      </c>
      <c r="BC599" s="132">
        <f t="shared" si="239"/>
        <v>0</v>
      </c>
    </row>
    <row r="600" spans="1:55" x14ac:dyDescent="0.25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30">
        <v>0</v>
      </c>
      <c r="G600" s="131">
        <v>0</v>
      </c>
      <c r="H600" s="131">
        <v>0</v>
      </c>
      <c r="I600" s="132">
        <v>0</v>
      </c>
      <c r="J600" s="149"/>
      <c r="K600" s="133">
        <v>0</v>
      </c>
      <c r="L600" s="131">
        <v>0</v>
      </c>
      <c r="M600" s="131">
        <v>0</v>
      </c>
      <c r="N600" s="132">
        <v>0</v>
      </c>
      <c r="O600" s="149"/>
      <c r="P600" s="133">
        <v>0</v>
      </c>
      <c r="Q600" s="131">
        <v>0</v>
      </c>
      <c r="R600" s="131">
        <v>0</v>
      </c>
      <c r="S600" s="132">
        <v>0</v>
      </c>
      <c r="T600" s="149"/>
      <c r="U600" s="133">
        <v>0</v>
      </c>
      <c r="V600" s="131">
        <v>0</v>
      </c>
      <c r="W600" s="131">
        <v>0</v>
      </c>
      <c r="X600" s="132">
        <v>0</v>
      </c>
      <c r="Y600" s="149"/>
      <c r="Z600" s="133">
        <v>0</v>
      </c>
      <c r="AA600" s="131">
        <v>0</v>
      </c>
      <c r="AB600" s="131">
        <v>0</v>
      </c>
      <c r="AC600" s="132">
        <v>0</v>
      </c>
      <c r="AD600" s="149"/>
      <c r="AE600" s="153">
        <f t="shared" si="216"/>
        <v>0</v>
      </c>
      <c r="AF600" s="134">
        <f t="shared" si="217"/>
        <v>0</v>
      </c>
      <c r="AG600" s="135">
        <f t="shared" si="218"/>
        <v>0</v>
      </c>
      <c r="AH600" s="167">
        <f t="shared" si="219"/>
        <v>0</v>
      </c>
      <c r="AI600" s="149"/>
      <c r="AJ600" s="133">
        <f t="shared" si="220"/>
        <v>0</v>
      </c>
      <c r="AK600" s="131">
        <f t="shared" si="221"/>
        <v>0</v>
      </c>
      <c r="AL600" s="131">
        <f t="shared" si="222"/>
        <v>0</v>
      </c>
      <c r="AM600" s="131">
        <f t="shared" si="223"/>
        <v>0</v>
      </c>
      <c r="AN600" s="136">
        <f t="shared" si="224"/>
        <v>0</v>
      </c>
      <c r="AO600" s="133">
        <f t="shared" si="225"/>
        <v>0</v>
      </c>
      <c r="AP600" s="131">
        <f t="shared" si="226"/>
        <v>0</v>
      </c>
      <c r="AQ600" s="131">
        <f t="shared" si="227"/>
        <v>0</v>
      </c>
      <c r="AR600" s="131">
        <f t="shared" si="228"/>
        <v>0</v>
      </c>
      <c r="AS600" s="136">
        <f t="shared" si="229"/>
        <v>0</v>
      </c>
      <c r="AT600" s="133">
        <f t="shared" si="230"/>
        <v>0</v>
      </c>
      <c r="AU600" s="131">
        <f t="shared" si="231"/>
        <v>0</v>
      </c>
      <c r="AV600" s="131">
        <f t="shared" si="232"/>
        <v>0</v>
      </c>
      <c r="AW600" s="131">
        <f t="shared" si="233"/>
        <v>0</v>
      </c>
      <c r="AX600" s="136">
        <f t="shared" si="234"/>
        <v>0</v>
      </c>
      <c r="AY600" s="133">
        <f t="shared" si="235"/>
        <v>0</v>
      </c>
      <c r="AZ600" s="131">
        <f t="shared" si="236"/>
        <v>0</v>
      </c>
      <c r="BA600" s="131">
        <f t="shared" si="237"/>
        <v>0</v>
      </c>
      <c r="BB600" s="131">
        <f t="shared" si="238"/>
        <v>0</v>
      </c>
      <c r="BC600" s="132">
        <f t="shared" si="239"/>
        <v>0</v>
      </c>
    </row>
    <row r="601" spans="1:55" x14ac:dyDescent="0.25">
      <c r="A601" s="138" t="s">
        <v>1232</v>
      </c>
      <c r="B601" s="131" t="s">
        <v>40</v>
      </c>
      <c r="C601" s="131" t="s">
        <v>454</v>
      </c>
      <c r="D601" s="131" t="s">
        <v>2090</v>
      </c>
      <c r="E601" s="132" t="s">
        <v>1312</v>
      </c>
      <c r="F601" s="130">
        <v>0</v>
      </c>
      <c r="G601" s="131">
        <v>0</v>
      </c>
      <c r="H601" s="131">
        <v>0</v>
      </c>
      <c r="I601" s="132">
        <v>0</v>
      </c>
      <c r="J601" s="149"/>
      <c r="K601" s="133">
        <v>0</v>
      </c>
      <c r="L601" s="131">
        <v>0</v>
      </c>
      <c r="M601" s="131">
        <v>0</v>
      </c>
      <c r="N601" s="132">
        <v>0</v>
      </c>
      <c r="O601" s="149"/>
      <c r="P601" s="133">
        <v>0</v>
      </c>
      <c r="Q601" s="131">
        <v>0</v>
      </c>
      <c r="R601" s="131">
        <v>0</v>
      </c>
      <c r="S601" s="132">
        <v>20</v>
      </c>
      <c r="T601" s="149"/>
      <c r="U601" s="133">
        <v>0</v>
      </c>
      <c r="V601" s="131">
        <v>0</v>
      </c>
      <c r="W601" s="131">
        <v>0</v>
      </c>
      <c r="X601" s="132">
        <v>20</v>
      </c>
      <c r="Y601" s="149"/>
      <c r="Z601" s="133">
        <v>0</v>
      </c>
      <c r="AA601" s="131">
        <v>0</v>
      </c>
      <c r="AB601" s="131">
        <v>0</v>
      </c>
      <c r="AC601" s="132">
        <v>0</v>
      </c>
      <c r="AD601" s="149"/>
      <c r="AE601" s="153">
        <f t="shared" si="216"/>
        <v>0</v>
      </c>
      <c r="AF601" s="134">
        <f t="shared" si="217"/>
        <v>0</v>
      </c>
      <c r="AG601" s="135">
        <f t="shared" si="218"/>
        <v>0</v>
      </c>
      <c r="AH601" s="167">
        <f t="shared" si="219"/>
        <v>40</v>
      </c>
      <c r="AI601" s="149"/>
      <c r="AJ601" s="133">
        <f t="shared" si="220"/>
        <v>0</v>
      </c>
      <c r="AK601" s="131">
        <f t="shared" si="221"/>
        <v>0</v>
      </c>
      <c r="AL601" s="131">
        <f t="shared" si="222"/>
        <v>20</v>
      </c>
      <c r="AM601" s="131">
        <f t="shared" si="223"/>
        <v>20</v>
      </c>
      <c r="AN601" s="136">
        <f t="shared" si="224"/>
        <v>0</v>
      </c>
      <c r="AO601" s="133">
        <f t="shared" si="225"/>
        <v>0</v>
      </c>
      <c r="AP601" s="131">
        <f t="shared" si="226"/>
        <v>0</v>
      </c>
      <c r="AQ601" s="131">
        <f t="shared" si="227"/>
        <v>0</v>
      </c>
      <c r="AR601" s="131">
        <f t="shared" si="228"/>
        <v>0</v>
      </c>
      <c r="AS601" s="136">
        <f t="shared" si="229"/>
        <v>0</v>
      </c>
      <c r="AT601" s="133">
        <f t="shared" si="230"/>
        <v>0</v>
      </c>
      <c r="AU601" s="131">
        <f t="shared" si="231"/>
        <v>0</v>
      </c>
      <c r="AV601" s="131">
        <f t="shared" si="232"/>
        <v>0</v>
      </c>
      <c r="AW601" s="131">
        <f t="shared" si="233"/>
        <v>0</v>
      </c>
      <c r="AX601" s="136">
        <f t="shared" si="234"/>
        <v>0</v>
      </c>
      <c r="AY601" s="133">
        <f t="shared" si="235"/>
        <v>0</v>
      </c>
      <c r="AZ601" s="131">
        <f t="shared" si="236"/>
        <v>0</v>
      </c>
      <c r="BA601" s="131">
        <f t="shared" si="237"/>
        <v>0</v>
      </c>
      <c r="BB601" s="131">
        <f t="shared" si="238"/>
        <v>0</v>
      </c>
      <c r="BC601" s="132">
        <f t="shared" si="239"/>
        <v>0</v>
      </c>
    </row>
    <row r="602" spans="1:55" x14ac:dyDescent="0.25">
      <c r="A602" s="138" t="s">
        <v>1233</v>
      </c>
      <c r="B602" s="131" t="s">
        <v>49</v>
      </c>
      <c r="C602" s="131" t="s">
        <v>1923</v>
      </c>
      <c r="D602" s="131" t="s">
        <v>1761</v>
      </c>
      <c r="E602" s="132" t="s">
        <v>1311</v>
      </c>
      <c r="F602" s="130">
        <v>0</v>
      </c>
      <c r="G602" s="131">
        <v>0</v>
      </c>
      <c r="H602" s="131">
        <v>0</v>
      </c>
      <c r="I602" s="132">
        <v>0</v>
      </c>
      <c r="J602" s="149"/>
      <c r="K602" s="133">
        <v>0</v>
      </c>
      <c r="L602" s="131">
        <v>0</v>
      </c>
      <c r="M602" s="131">
        <v>0</v>
      </c>
      <c r="N602" s="132">
        <v>0</v>
      </c>
      <c r="O602" s="149"/>
      <c r="P602" s="133">
        <v>0</v>
      </c>
      <c r="Q602" s="131">
        <v>0</v>
      </c>
      <c r="R602" s="131">
        <v>0</v>
      </c>
      <c r="S602" s="132">
        <v>0</v>
      </c>
      <c r="T602" s="149"/>
      <c r="U602" s="133">
        <v>0</v>
      </c>
      <c r="V602" s="131">
        <v>0</v>
      </c>
      <c r="W602" s="131">
        <v>0</v>
      </c>
      <c r="X602" s="132">
        <v>0</v>
      </c>
      <c r="Y602" s="149"/>
      <c r="Z602" s="133">
        <v>0</v>
      </c>
      <c r="AA602" s="131">
        <v>0</v>
      </c>
      <c r="AB602" s="131">
        <v>0</v>
      </c>
      <c r="AC602" s="132">
        <v>0</v>
      </c>
      <c r="AD602" s="149"/>
      <c r="AE602" s="153">
        <f t="shared" si="216"/>
        <v>0</v>
      </c>
      <c r="AF602" s="134">
        <f t="shared" si="217"/>
        <v>0</v>
      </c>
      <c r="AG602" s="135">
        <f t="shared" si="218"/>
        <v>0</v>
      </c>
      <c r="AH602" s="167">
        <f t="shared" si="219"/>
        <v>0</v>
      </c>
      <c r="AI602" s="149"/>
      <c r="AJ602" s="133">
        <f t="shared" si="220"/>
        <v>0</v>
      </c>
      <c r="AK602" s="131">
        <f t="shared" si="221"/>
        <v>0</v>
      </c>
      <c r="AL602" s="131">
        <f t="shared" si="222"/>
        <v>0</v>
      </c>
      <c r="AM602" s="131">
        <f t="shared" si="223"/>
        <v>0</v>
      </c>
      <c r="AN602" s="136">
        <f t="shared" si="224"/>
        <v>0</v>
      </c>
      <c r="AO602" s="133">
        <f t="shared" si="225"/>
        <v>0</v>
      </c>
      <c r="AP602" s="131">
        <f t="shared" si="226"/>
        <v>0</v>
      </c>
      <c r="AQ602" s="131">
        <f t="shared" si="227"/>
        <v>0</v>
      </c>
      <c r="AR602" s="131">
        <f t="shared" si="228"/>
        <v>0</v>
      </c>
      <c r="AS602" s="136">
        <f t="shared" si="229"/>
        <v>0</v>
      </c>
      <c r="AT602" s="133">
        <f t="shared" si="230"/>
        <v>0</v>
      </c>
      <c r="AU602" s="131">
        <f t="shared" si="231"/>
        <v>0</v>
      </c>
      <c r="AV602" s="131">
        <f t="shared" si="232"/>
        <v>0</v>
      </c>
      <c r="AW602" s="131">
        <f t="shared" si="233"/>
        <v>0</v>
      </c>
      <c r="AX602" s="136">
        <f t="shared" si="234"/>
        <v>0</v>
      </c>
      <c r="AY602" s="133">
        <f t="shared" si="235"/>
        <v>0</v>
      </c>
      <c r="AZ602" s="131">
        <f t="shared" si="236"/>
        <v>0</v>
      </c>
      <c r="BA602" s="131">
        <f t="shared" si="237"/>
        <v>0</v>
      </c>
      <c r="BB602" s="131">
        <f t="shared" si="238"/>
        <v>0</v>
      </c>
      <c r="BC602" s="132">
        <f t="shared" si="239"/>
        <v>0</v>
      </c>
    </row>
    <row r="603" spans="1:55" x14ac:dyDescent="0.25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30">
        <v>0</v>
      </c>
      <c r="G603" s="131">
        <v>0</v>
      </c>
      <c r="H603" s="131">
        <v>0</v>
      </c>
      <c r="I603" s="132">
        <v>0</v>
      </c>
      <c r="J603" s="149"/>
      <c r="K603" s="133">
        <v>0</v>
      </c>
      <c r="L603" s="131">
        <v>0</v>
      </c>
      <c r="M603" s="131">
        <v>0</v>
      </c>
      <c r="N603" s="132">
        <v>0</v>
      </c>
      <c r="O603" s="149"/>
      <c r="P603" s="133">
        <v>0</v>
      </c>
      <c r="Q603" s="131">
        <v>0</v>
      </c>
      <c r="R603" s="131">
        <v>0</v>
      </c>
      <c r="S603" s="132">
        <v>0</v>
      </c>
      <c r="T603" s="149"/>
      <c r="U603" s="133">
        <v>0</v>
      </c>
      <c r="V603" s="131">
        <v>0</v>
      </c>
      <c r="W603" s="131">
        <v>0</v>
      </c>
      <c r="X603" s="132">
        <v>0</v>
      </c>
      <c r="Y603" s="149"/>
      <c r="Z603" s="133">
        <v>0</v>
      </c>
      <c r="AA603" s="131">
        <v>0</v>
      </c>
      <c r="AB603" s="131">
        <v>0</v>
      </c>
      <c r="AC603" s="132">
        <v>0</v>
      </c>
      <c r="AD603" s="149"/>
      <c r="AE603" s="153">
        <f t="shared" si="216"/>
        <v>0</v>
      </c>
      <c r="AF603" s="134">
        <f t="shared" si="217"/>
        <v>0</v>
      </c>
      <c r="AG603" s="135">
        <f t="shared" si="218"/>
        <v>0</v>
      </c>
      <c r="AH603" s="167">
        <f t="shared" si="219"/>
        <v>0</v>
      </c>
      <c r="AI603" s="149"/>
      <c r="AJ603" s="133">
        <f t="shared" si="220"/>
        <v>0</v>
      </c>
      <c r="AK603" s="131">
        <f t="shared" si="221"/>
        <v>0</v>
      </c>
      <c r="AL603" s="131">
        <f t="shared" si="222"/>
        <v>0</v>
      </c>
      <c r="AM603" s="131">
        <f t="shared" si="223"/>
        <v>0</v>
      </c>
      <c r="AN603" s="136">
        <f t="shared" si="224"/>
        <v>0</v>
      </c>
      <c r="AO603" s="133">
        <f t="shared" si="225"/>
        <v>0</v>
      </c>
      <c r="AP603" s="131">
        <f t="shared" si="226"/>
        <v>0</v>
      </c>
      <c r="AQ603" s="131">
        <f t="shared" si="227"/>
        <v>0</v>
      </c>
      <c r="AR603" s="131">
        <f t="shared" si="228"/>
        <v>0</v>
      </c>
      <c r="AS603" s="136">
        <f t="shared" si="229"/>
        <v>0</v>
      </c>
      <c r="AT603" s="133">
        <f t="shared" si="230"/>
        <v>0</v>
      </c>
      <c r="AU603" s="131">
        <f t="shared" si="231"/>
        <v>0</v>
      </c>
      <c r="AV603" s="131">
        <f t="shared" si="232"/>
        <v>0</v>
      </c>
      <c r="AW603" s="131">
        <f t="shared" si="233"/>
        <v>0</v>
      </c>
      <c r="AX603" s="136">
        <f t="shared" si="234"/>
        <v>0</v>
      </c>
      <c r="AY603" s="133">
        <f t="shared" si="235"/>
        <v>0</v>
      </c>
      <c r="AZ603" s="131">
        <f t="shared" si="236"/>
        <v>0</v>
      </c>
      <c r="BA603" s="131">
        <f t="shared" si="237"/>
        <v>0</v>
      </c>
      <c r="BB603" s="131">
        <f t="shared" si="238"/>
        <v>0</v>
      </c>
      <c r="BC603" s="132">
        <f t="shared" si="239"/>
        <v>0</v>
      </c>
    </row>
    <row r="604" spans="1:55" x14ac:dyDescent="0.25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30">
        <v>0</v>
      </c>
      <c r="G604" s="131">
        <v>0</v>
      </c>
      <c r="H604" s="131">
        <v>0</v>
      </c>
      <c r="I604" s="132">
        <v>0</v>
      </c>
      <c r="J604" s="149"/>
      <c r="K604" s="133">
        <v>0</v>
      </c>
      <c r="L604" s="131">
        <v>0</v>
      </c>
      <c r="M604" s="131">
        <v>0</v>
      </c>
      <c r="N604" s="132">
        <v>0</v>
      </c>
      <c r="O604" s="149"/>
      <c r="P604" s="133">
        <v>0</v>
      </c>
      <c r="Q604" s="131">
        <v>0</v>
      </c>
      <c r="R604" s="131">
        <v>0</v>
      </c>
      <c r="S604" s="132">
        <v>0</v>
      </c>
      <c r="T604" s="149"/>
      <c r="U604" s="133">
        <v>0</v>
      </c>
      <c r="V604" s="131">
        <v>0</v>
      </c>
      <c r="W604" s="131">
        <v>0</v>
      </c>
      <c r="X604" s="132">
        <v>0</v>
      </c>
      <c r="Y604" s="149"/>
      <c r="Z604" s="133">
        <v>0</v>
      </c>
      <c r="AA604" s="131">
        <v>0</v>
      </c>
      <c r="AB604" s="131">
        <v>0</v>
      </c>
      <c r="AC604" s="132">
        <v>0</v>
      </c>
      <c r="AD604" s="149"/>
      <c r="AE604" s="153">
        <f t="shared" si="216"/>
        <v>0</v>
      </c>
      <c r="AF604" s="134">
        <f t="shared" si="217"/>
        <v>0</v>
      </c>
      <c r="AG604" s="135">
        <f t="shared" si="218"/>
        <v>0</v>
      </c>
      <c r="AH604" s="167">
        <f t="shared" si="219"/>
        <v>0</v>
      </c>
      <c r="AI604" s="149"/>
      <c r="AJ604" s="133">
        <f t="shared" si="220"/>
        <v>0</v>
      </c>
      <c r="AK604" s="131">
        <f t="shared" si="221"/>
        <v>0</v>
      </c>
      <c r="AL604" s="131">
        <f t="shared" si="222"/>
        <v>0</v>
      </c>
      <c r="AM604" s="131">
        <f t="shared" si="223"/>
        <v>0</v>
      </c>
      <c r="AN604" s="136">
        <f t="shared" si="224"/>
        <v>0</v>
      </c>
      <c r="AO604" s="133">
        <f t="shared" si="225"/>
        <v>0</v>
      </c>
      <c r="AP604" s="131">
        <f t="shared" si="226"/>
        <v>0</v>
      </c>
      <c r="AQ604" s="131">
        <f t="shared" si="227"/>
        <v>0</v>
      </c>
      <c r="AR604" s="131">
        <f t="shared" si="228"/>
        <v>0</v>
      </c>
      <c r="AS604" s="136">
        <f t="shared" si="229"/>
        <v>0</v>
      </c>
      <c r="AT604" s="133">
        <f t="shared" si="230"/>
        <v>0</v>
      </c>
      <c r="AU604" s="131">
        <f t="shared" si="231"/>
        <v>0</v>
      </c>
      <c r="AV604" s="131">
        <f t="shared" si="232"/>
        <v>0</v>
      </c>
      <c r="AW604" s="131">
        <f t="shared" si="233"/>
        <v>0</v>
      </c>
      <c r="AX604" s="136">
        <f t="shared" si="234"/>
        <v>0</v>
      </c>
      <c r="AY604" s="133">
        <f t="shared" si="235"/>
        <v>0</v>
      </c>
      <c r="AZ604" s="131">
        <f t="shared" si="236"/>
        <v>0</v>
      </c>
      <c r="BA604" s="131">
        <f t="shared" si="237"/>
        <v>0</v>
      </c>
      <c r="BB604" s="131">
        <f t="shared" si="238"/>
        <v>0</v>
      </c>
      <c r="BC604" s="132">
        <f t="shared" si="239"/>
        <v>0</v>
      </c>
    </row>
    <row r="605" spans="1:55" x14ac:dyDescent="0.25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1313</v>
      </c>
      <c r="F605" s="130">
        <v>0</v>
      </c>
      <c r="G605" s="131">
        <v>0</v>
      </c>
      <c r="H605" s="131">
        <v>0</v>
      </c>
      <c r="I605" s="132">
        <v>20</v>
      </c>
      <c r="J605" s="149"/>
      <c r="K605" s="133">
        <v>0</v>
      </c>
      <c r="L605" s="131">
        <v>0</v>
      </c>
      <c r="M605" s="131">
        <v>0</v>
      </c>
      <c r="N605" s="132">
        <v>0</v>
      </c>
      <c r="O605" s="149"/>
      <c r="P605" s="133">
        <v>0</v>
      </c>
      <c r="Q605" s="131">
        <v>0</v>
      </c>
      <c r="R605" s="131">
        <v>0</v>
      </c>
      <c r="S605" s="132">
        <v>0</v>
      </c>
      <c r="T605" s="149"/>
      <c r="U605" s="133">
        <v>0</v>
      </c>
      <c r="V605" s="131">
        <v>0</v>
      </c>
      <c r="W605" s="131">
        <v>0</v>
      </c>
      <c r="X605" s="132">
        <v>0</v>
      </c>
      <c r="Y605" s="149"/>
      <c r="Z605" s="133">
        <v>0</v>
      </c>
      <c r="AA605" s="131">
        <v>0</v>
      </c>
      <c r="AB605" s="131">
        <v>0</v>
      </c>
      <c r="AC605" s="132">
        <v>0</v>
      </c>
      <c r="AD605" s="149"/>
      <c r="AE605" s="153">
        <f t="shared" si="216"/>
        <v>0</v>
      </c>
      <c r="AF605" s="134">
        <f t="shared" si="217"/>
        <v>0</v>
      </c>
      <c r="AG605" s="135">
        <f t="shared" si="218"/>
        <v>0</v>
      </c>
      <c r="AH605" s="167">
        <f t="shared" si="219"/>
        <v>20</v>
      </c>
      <c r="AI605" s="149"/>
      <c r="AJ605" s="133">
        <f t="shared" si="220"/>
        <v>20</v>
      </c>
      <c r="AK605" s="131">
        <f t="shared" si="221"/>
        <v>0</v>
      </c>
      <c r="AL605" s="131">
        <f t="shared" si="222"/>
        <v>0</v>
      </c>
      <c r="AM605" s="131">
        <f t="shared" si="223"/>
        <v>0</v>
      </c>
      <c r="AN605" s="136">
        <f t="shared" si="224"/>
        <v>0</v>
      </c>
      <c r="AO605" s="133">
        <f t="shared" si="225"/>
        <v>0</v>
      </c>
      <c r="AP605" s="131">
        <f t="shared" si="226"/>
        <v>0</v>
      </c>
      <c r="AQ605" s="131">
        <f t="shared" si="227"/>
        <v>0</v>
      </c>
      <c r="AR605" s="131">
        <f t="shared" si="228"/>
        <v>0</v>
      </c>
      <c r="AS605" s="136">
        <f t="shared" si="229"/>
        <v>0</v>
      </c>
      <c r="AT605" s="133">
        <f t="shared" si="230"/>
        <v>0</v>
      </c>
      <c r="AU605" s="131">
        <f t="shared" si="231"/>
        <v>0</v>
      </c>
      <c r="AV605" s="131">
        <f t="shared" si="232"/>
        <v>0</v>
      </c>
      <c r="AW605" s="131">
        <f t="shared" si="233"/>
        <v>0</v>
      </c>
      <c r="AX605" s="136">
        <f t="shared" si="234"/>
        <v>0</v>
      </c>
      <c r="AY605" s="133">
        <f t="shared" si="235"/>
        <v>0</v>
      </c>
      <c r="AZ605" s="131">
        <f t="shared" si="236"/>
        <v>0</v>
      </c>
      <c r="BA605" s="131">
        <f t="shared" si="237"/>
        <v>0</v>
      </c>
      <c r="BB605" s="131">
        <f t="shared" si="238"/>
        <v>0</v>
      </c>
      <c r="BC605" s="132">
        <f t="shared" si="239"/>
        <v>0</v>
      </c>
    </row>
    <row r="606" spans="1:55" x14ac:dyDescent="0.25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30">
        <v>0</v>
      </c>
      <c r="G606" s="131">
        <v>0</v>
      </c>
      <c r="H606" s="131">
        <v>0</v>
      </c>
      <c r="I606" s="132">
        <v>0</v>
      </c>
      <c r="J606" s="149"/>
      <c r="K606" s="133">
        <v>0</v>
      </c>
      <c r="L606" s="131">
        <v>0</v>
      </c>
      <c r="M606" s="131">
        <v>0</v>
      </c>
      <c r="N606" s="132">
        <v>0</v>
      </c>
      <c r="O606" s="149"/>
      <c r="P606" s="133">
        <v>0</v>
      </c>
      <c r="Q606" s="131">
        <v>0</v>
      </c>
      <c r="R606" s="131">
        <v>0</v>
      </c>
      <c r="S606" s="132">
        <v>0</v>
      </c>
      <c r="T606" s="149"/>
      <c r="U606" s="133">
        <v>0</v>
      </c>
      <c r="V606" s="131">
        <v>0</v>
      </c>
      <c r="W606" s="131">
        <v>0</v>
      </c>
      <c r="X606" s="132">
        <v>0</v>
      </c>
      <c r="Y606" s="149"/>
      <c r="Z606" s="133">
        <v>0</v>
      </c>
      <c r="AA606" s="131">
        <v>0</v>
      </c>
      <c r="AB606" s="131">
        <v>0</v>
      </c>
      <c r="AC606" s="132">
        <v>0</v>
      </c>
      <c r="AD606" s="149"/>
      <c r="AE606" s="153">
        <f t="shared" si="216"/>
        <v>0</v>
      </c>
      <c r="AF606" s="134">
        <f t="shared" si="217"/>
        <v>0</v>
      </c>
      <c r="AG606" s="135">
        <f t="shared" si="218"/>
        <v>0</v>
      </c>
      <c r="AH606" s="167">
        <f t="shared" si="219"/>
        <v>0</v>
      </c>
      <c r="AI606" s="149"/>
      <c r="AJ606" s="133">
        <f t="shared" si="220"/>
        <v>0</v>
      </c>
      <c r="AK606" s="131">
        <f t="shared" si="221"/>
        <v>0</v>
      </c>
      <c r="AL606" s="131">
        <f t="shared" si="222"/>
        <v>0</v>
      </c>
      <c r="AM606" s="131">
        <f t="shared" si="223"/>
        <v>0</v>
      </c>
      <c r="AN606" s="136">
        <f t="shared" si="224"/>
        <v>0</v>
      </c>
      <c r="AO606" s="133">
        <f t="shared" si="225"/>
        <v>0</v>
      </c>
      <c r="AP606" s="131">
        <f t="shared" si="226"/>
        <v>0</v>
      </c>
      <c r="AQ606" s="131">
        <f t="shared" si="227"/>
        <v>0</v>
      </c>
      <c r="AR606" s="131">
        <f t="shared" si="228"/>
        <v>0</v>
      </c>
      <c r="AS606" s="136">
        <f t="shared" si="229"/>
        <v>0</v>
      </c>
      <c r="AT606" s="133">
        <f t="shared" si="230"/>
        <v>0</v>
      </c>
      <c r="AU606" s="131">
        <f t="shared" si="231"/>
        <v>0</v>
      </c>
      <c r="AV606" s="131">
        <f t="shared" si="232"/>
        <v>0</v>
      </c>
      <c r="AW606" s="131">
        <f t="shared" si="233"/>
        <v>0</v>
      </c>
      <c r="AX606" s="136">
        <f t="shared" si="234"/>
        <v>0</v>
      </c>
      <c r="AY606" s="133">
        <f t="shared" si="235"/>
        <v>0</v>
      </c>
      <c r="AZ606" s="131">
        <f t="shared" si="236"/>
        <v>0</v>
      </c>
      <c r="BA606" s="131">
        <f t="shared" si="237"/>
        <v>0</v>
      </c>
      <c r="BB606" s="131">
        <f t="shared" si="238"/>
        <v>0</v>
      </c>
      <c r="BC606" s="132">
        <f t="shared" si="239"/>
        <v>0</v>
      </c>
    </row>
    <row r="607" spans="1:55" x14ac:dyDescent="0.25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30">
        <v>0</v>
      </c>
      <c r="G607" s="131">
        <v>0</v>
      </c>
      <c r="H607" s="131">
        <v>0</v>
      </c>
      <c r="I607" s="132">
        <v>0</v>
      </c>
      <c r="J607" s="149"/>
      <c r="K607" s="133">
        <v>0</v>
      </c>
      <c r="L607" s="131">
        <v>0</v>
      </c>
      <c r="M607" s="131">
        <v>0</v>
      </c>
      <c r="N607" s="132">
        <v>0</v>
      </c>
      <c r="O607" s="149"/>
      <c r="P607" s="133">
        <v>0</v>
      </c>
      <c r="Q607" s="131">
        <v>0</v>
      </c>
      <c r="R607" s="131">
        <v>0</v>
      </c>
      <c r="S607" s="132">
        <v>0</v>
      </c>
      <c r="T607" s="149"/>
      <c r="U607" s="133">
        <v>0</v>
      </c>
      <c r="V607" s="131">
        <v>0</v>
      </c>
      <c r="W607" s="131">
        <v>0</v>
      </c>
      <c r="X607" s="132">
        <v>0</v>
      </c>
      <c r="Y607" s="149"/>
      <c r="Z607" s="133">
        <v>0</v>
      </c>
      <c r="AA607" s="131">
        <v>0</v>
      </c>
      <c r="AB607" s="131">
        <v>0</v>
      </c>
      <c r="AC607" s="132">
        <v>0</v>
      </c>
      <c r="AD607" s="149"/>
      <c r="AE607" s="153">
        <f t="shared" si="216"/>
        <v>0</v>
      </c>
      <c r="AF607" s="134">
        <f t="shared" si="217"/>
        <v>0</v>
      </c>
      <c r="AG607" s="135">
        <f t="shared" si="218"/>
        <v>0</v>
      </c>
      <c r="AH607" s="167">
        <f t="shared" si="219"/>
        <v>0</v>
      </c>
      <c r="AI607" s="149"/>
      <c r="AJ607" s="133">
        <f t="shared" si="220"/>
        <v>0</v>
      </c>
      <c r="AK607" s="131">
        <f t="shared" si="221"/>
        <v>0</v>
      </c>
      <c r="AL607" s="131">
        <f t="shared" si="222"/>
        <v>0</v>
      </c>
      <c r="AM607" s="131">
        <f t="shared" si="223"/>
        <v>0</v>
      </c>
      <c r="AN607" s="136">
        <f t="shared" si="224"/>
        <v>0</v>
      </c>
      <c r="AO607" s="133">
        <f t="shared" si="225"/>
        <v>0</v>
      </c>
      <c r="AP607" s="131">
        <f t="shared" si="226"/>
        <v>0</v>
      </c>
      <c r="AQ607" s="131">
        <f t="shared" si="227"/>
        <v>0</v>
      </c>
      <c r="AR607" s="131">
        <f t="shared" si="228"/>
        <v>0</v>
      </c>
      <c r="AS607" s="136">
        <f t="shared" si="229"/>
        <v>0</v>
      </c>
      <c r="AT607" s="133">
        <f t="shared" si="230"/>
        <v>0</v>
      </c>
      <c r="AU607" s="131">
        <f t="shared" si="231"/>
        <v>0</v>
      </c>
      <c r="AV607" s="131">
        <f t="shared" si="232"/>
        <v>0</v>
      </c>
      <c r="AW607" s="131">
        <f t="shared" si="233"/>
        <v>0</v>
      </c>
      <c r="AX607" s="136">
        <f t="shared" si="234"/>
        <v>0</v>
      </c>
      <c r="AY607" s="133">
        <f t="shared" si="235"/>
        <v>0</v>
      </c>
      <c r="AZ607" s="131">
        <f t="shared" si="236"/>
        <v>0</v>
      </c>
      <c r="BA607" s="131">
        <f t="shared" si="237"/>
        <v>0</v>
      </c>
      <c r="BB607" s="131">
        <f t="shared" si="238"/>
        <v>0</v>
      </c>
      <c r="BC607" s="132">
        <f t="shared" si="239"/>
        <v>0</v>
      </c>
    </row>
    <row r="608" spans="1:55" x14ac:dyDescent="0.25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1314</v>
      </c>
      <c r="F608" s="130">
        <v>1</v>
      </c>
      <c r="G608" s="131">
        <v>0</v>
      </c>
      <c r="H608" s="131">
        <v>0.7</v>
      </c>
      <c r="I608" s="132">
        <v>142</v>
      </c>
      <c r="J608" s="149"/>
      <c r="K608" s="133">
        <v>0</v>
      </c>
      <c r="L608" s="131">
        <v>0</v>
      </c>
      <c r="M608" s="131">
        <v>0</v>
      </c>
      <c r="N608" s="132">
        <v>0</v>
      </c>
      <c r="O608" s="149"/>
      <c r="P608" s="133">
        <v>0</v>
      </c>
      <c r="Q608" s="131">
        <v>0</v>
      </c>
      <c r="R608" s="131">
        <v>0</v>
      </c>
      <c r="S608" s="132">
        <v>0</v>
      </c>
      <c r="T608" s="149"/>
      <c r="U608" s="133">
        <v>0</v>
      </c>
      <c r="V608" s="131">
        <v>0</v>
      </c>
      <c r="W608" s="131">
        <v>0</v>
      </c>
      <c r="X608" s="132">
        <v>0</v>
      </c>
      <c r="Y608" s="149"/>
      <c r="Z608" s="133">
        <v>0</v>
      </c>
      <c r="AA608" s="131">
        <v>0</v>
      </c>
      <c r="AB608" s="131">
        <v>0</v>
      </c>
      <c r="AC608" s="132">
        <v>0</v>
      </c>
      <c r="AD608" s="149"/>
      <c r="AE608" s="153">
        <f t="shared" si="216"/>
        <v>1</v>
      </c>
      <c r="AF608" s="134">
        <f t="shared" si="217"/>
        <v>0</v>
      </c>
      <c r="AG608" s="135">
        <f t="shared" si="218"/>
        <v>0.7</v>
      </c>
      <c r="AH608" s="167">
        <f t="shared" si="219"/>
        <v>142</v>
      </c>
      <c r="AI608" s="149"/>
      <c r="AJ608" s="133">
        <f t="shared" si="220"/>
        <v>142</v>
      </c>
      <c r="AK608" s="131">
        <f t="shared" si="221"/>
        <v>0</v>
      </c>
      <c r="AL608" s="131">
        <f t="shared" si="222"/>
        <v>0</v>
      </c>
      <c r="AM608" s="131">
        <f t="shared" si="223"/>
        <v>0</v>
      </c>
      <c r="AN608" s="136">
        <f t="shared" si="224"/>
        <v>0</v>
      </c>
      <c r="AO608" s="133">
        <f t="shared" si="225"/>
        <v>1</v>
      </c>
      <c r="AP608" s="131">
        <f t="shared" si="226"/>
        <v>0</v>
      </c>
      <c r="AQ608" s="131">
        <f t="shared" si="227"/>
        <v>0</v>
      </c>
      <c r="AR608" s="131">
        <f t="shared" si="228"/>
        <v>0</v>
      </c>
      <c r="AS608" s="136">
        <f t="shared" si="229"/>
        <v>0</v>
      </c>
      <c r="AT608" s="133">
        <f t="shared" si="230"/>
        <v>0</v>
      </c>
      <c r="AU608" s="131">
        <f t="shared" si="231"/>
        <v>0</v>
      </c>
      <c r="AV608" s="131">
        <f t="shared" si="232"/>
        <v>0</v>
      </c>
      <c r="AW608" s="131">
        <f t="shared" si="233"/>
        <v>0</v>
      </c>
      <c r="AX608" s="136">
        <f t="shared" si="234"/>
        <v>0</v>
      </c>
      <c r="AY608" s="133">
        <f t="shared" si="235"/>
        <v>0.7</v>
      </c>
      <c r="AZ608" s="131">
        <f t="shared" si="236"/>
        <v>0</v>
      </c>
      <c r="BA608" s="131">
        <f t="shared" si="237"/>
        <v>0</v>
      </c>
      <c r="BB608" s="131">
        <f t="shared" si="238"/>
        <v>0</v>
      </c>
      <c r="BC608" s="132">
        <f t="shared" si="239"/>
        <v>0</v>
      </c>
    </row>
    <row r="609" spans="1:55" x14ac:dyDescent="0.25">
      <c r="A609" s="138" t="s">
        <v>1245</v>
      </c>
      <c r="B609" s="131" t="s">
        <v>1294</v>
      </c>
      <c r="C609" s="131" t="s">
        <v>1270</v>
      </c>
      <c r="D609" s="131" t="s">
        <v>1234</v>
      </c>
      <c r="E609" s="132" t="s">
        <v>1314</v>
      </c>
      <c r="F609" s="130">
        <v>0</v>
      </c>
      <c r="G609" s="131">
        <v>0</v>
      </c>
      <c r="H609" s="131">
        <v>0</v>
      </c>
      <c r="I609" s="132">
        <v>0</v>
      </c>
      <c r="J609" s="149"/>
      <c r="K609" s="133">
        <v>0</v>
      </c>
      <c r="L609" s="131">
        <v>0</v>
      </c>
      <c r="M609" s="131">
        <v>0</v>
      </c>
      <c r="N609" s="132">
        <v>0</v>
      </c>
      <c r="O609" s="149"/>
      <c r="P609" s="133">
        <v>0</v>
      </c>
      <c r="Q609" s="131">
        <v>0</v>
      </c>
      <c r="R609" s="131">
        <v>0</v>
      </c>
      <c r="S609" s="132">
        <v>0</v>
      </c>
      <c r="T609" s="149"/>
      <c r="U609" s="133">
        <v>0</v>
      </c>
      <c r="V609" s="131">
        <v>0</v>
      </c>
      <c r="W609" s="131">
        <v>0</v>
      </c>
      <c r="X609" s="132">
        <v>0</v>
      </c>
      <c r="Y609" s="149"/>
      <c r="Z609" s="133">
        <v>0</v>
      </c>
      <c r="AA609" s="131">
        <v>0</v>
      </c>
      <c r="AB609" s="131">
        <v>0</v>
      </c>
      <c r="AC609" s="132">
        <v>0</v>
      </c>
      <c r="AD609" s="149"/>
      <c r="AE609" s="153">
        <f t="shared" si="216"/>
        <v>0</v>
      </c>
      <c r="AF609" s="134">
        <f t="shared" si="217"/>
        <v>0</v>
      </c>
      <c r="AG609" s="135">
        <f t="shared" si="218"/>
        <v>0</v>
      </c>
      <c r="AH609" s="167">
        <f t="shared" si="219"/>
        <v>0</v>
      </c>
      <c r="AI609" s="149"/>
      <c r="AJ609" s="133">
        <f t="shared" si="220"/>
        <v>0</v>
      </c>
      <c r="AK609" s="131">
        <f t="shared" si="221"/>
        <v>0</v>
      </c>
      <c r="AL609" s="131">
        <f t="shared" si="222"/>
        <v>0</v>
      </c>
      <c r="AM609" s="131">
        <f t="shared" si="223"/>
        <v>0</v>
      </c>
      <c r="AN609" s="136">
        <f t="shared" si="224"/>
        <v>0</v>
      </c>
      <c r="AO609" s="133">
        <f t="shared" si="225"/>
        <v>0</v>
      </c>
      <c r="AP609" s="131">
        <f t="shared" si="226"/>
        <v>0</v>
      </c>
      <c r="AQ609" s="131">
        <f t="shared" si="227"/>
        <v>0</v>
      </c>
      <c r="AR609" s="131">
        <f t="shared" si="228"/>
        <v>0</v>
      </c>
      <c r="AS609" s="136">
        <f t="shared" si="229"/>
        <v>0</v>
      </c>
      <c r="AT609" s="133">
        <f t="shared" si="230"/>
        <v>0</v>
      </c>
      <c r="AU609" s="131">
        <f t="shared" si="231"/>
        <v>0</v>
      </c>
      <c r="AV609" s="131">
        <f t="shared" si="232"/>
        <v>0</v>
      </c>
      <c r="AW609" s="131">
        <f t="shared" si="233"/>
        <v>0</v>
      </c>
      <c r="AX609" s="136">
        <f t="shared" si="234"/>
        <v>0</v>
      </c>
      <c r="AY609" s="133">
        <f t="shared" si="235"/>
        <v>0</v>
      </c>
      <c r="AZ609" s="131">
        <f t="shared" si="236"/>
        <v>0</v>
      </c>
      <c r="BA609" s="131">
        <f t="shared" si="237"/>
        <v>0</v>
      </c>
      <c r="BB609" s="131">
        <f t="shared" si="238"/>
        <v>0</v>
      </c>
      <c r="BC609" s="132">
        <f t="shared" si="239"/>
        <v>0</v>
      </c>
    </row>
    <row r="610" spans="1:55" x14ac:dyDescent="0.25">
      <c r="A610" s="138" t="s">
        <v>1246</v>
      </c>
      <c r="B610" s="131" t="s">
        <v>41</v>
      </c>
      <c r="C610" s="131" t="s">
        <v>454</v>
      </c>
      <c r="D610" s="131" t="s">
        <v>2057</v>
      </c>
      <c r="E610" s="132" t="s">
        <v>1311</v>
      </c>
      <c r="F610" s="130">
        <v>0</v>
      </c>
      <c r="G610" s="131">
        <v>1</v>
      </c>
      <c r="H610" s="131">
        <v>4.3</v>
      </c>
      <c r="I610" s="132">
        <v>179</v>
      </c>
      <c r="J610" s="149"/>
      <c r="K610" s="133">
        <v>0</v>
      </c>
      <c r="L610" s="131">
        <v>0</v>
      </c>
      <c r="M610" s="131">
        <v>0</v>
      </c>
      <c r="N610" s="132">
        <v>0</v>
      </c>
      <c r="O610" s="149"/>
      <c r="P610" s="133">
        <v>0</v>
      </c>
      <c r="Q610" s="131">
        <v>0</v>
      </c>
      <c r="R610" s="131">
        <v>0</v>
      </c>
      <c r="S610" s="132">
        <v>20</v>
      </c>
      <c r="T610" s="149"/>
      <c r="U610" s="133">
        <v>0</v>
      </c>
      <c r="V610" s="131">
        <v>0</v>
      </c>
      <c r="W610" s="131">
        <v>0</v>
      </c>
      <c r="X610" s="132">
        <v>20</v>
      </c>
      <c r="Y610" s="149"/>
      <c r="Z610" s="133">
        <v>0</v>
      </c>
      <c r="AA610" s="131">
        <v>0</v>
      </c>
      <c r="AB610" s="131">
        <v>0</v>
      </c>
      <c r="AC610" s="132">
        <v>0</v>
      </c>
      <c r="AD610" s="149"/>
      <c r="AE610" s="153">
        <f t="shared" si="216"/>
        <v>0</v>
      </c>
      <c r="AF610" s="134">
        <f t="shared" si="217"/>
        <v>1</v>
      </c>
      <c r="AG610" s="135">
        <f t="shared" si="218"/>
        <v>4.3</v>
      </c>
      <c r="AH610" s="167">
        <f t="shared" si="219"/>
        <v>219</v>
      </c>
      <c r="AI610" s="149"/>
      <c r="AJ610" s="133">
        <f t="shared" si="220"/>
        <v>179</v>
      </c>
      <c r="AK610" s="131">
        <f t="shared" si="221"/>
        <v>0</v>
      </c>
      <c r="AL610" s="131">
        <f t="shared" si="222"/>
        <v>20</v>
      </c>
      <c r="AM610" s="131">
        <f t="shared" si="223"/>
        <v>20</v>
      </c>
      <c r="AN610" s="136">
        <f t="shared" si="224"/>
        <v>0</v>
      </c>
      <c r="AO610" s="133">
        <f t="shared" si="225"/>
        <v>0</v>
      </c>
      <c r="AP610" s="131">
        <f t="shared" si="226"/>
        <v>0</v>
      </c>
      <c r="AQ610" s="131">
        <f t="shared" si="227"/>
        <v>0</v>
      </c>
      <c r="AR610" s="131">
        <f t="shared" si="228"/>
        <v>0</v>
      </c>
      <c r="AS610" s="136">
        <f t="shared" si="229"/>
        <v>0</v>
      </c>
      <c r="AT610" s="133">
        <f t="shared" si="230"/>
        <v>1</v>
      </c>
      <c r="AU610" s="131">
        <f t="shared" si="231"/>
        <v>0</v>
      </c>
      <c r="AV610" s="131">
        <f t="shared" si="232"/>
        <v>0</v>
      </c>
      <c r="AW610" s="131">
        <f t="shared" si="233"/>
        <v>0</v>
      </c>
      <c r="AX610" s="136">
        <f t="shared" si="234"/>
        <v>0</v>
      </c>
      <c r="AY610" s="133">
        <f t="shared" si="235"/>
        <v>4.3</v>
      </c>
      <c r="AZ610" s="131">
        <f t="shared" si="236"/>
        <v>0</v>
      </c>
      <c r="BA610" s="131">
        <f t="shared" si="237"/>
        <v>0</v>
      </c>
      <c r="BB610" s="131">
        <f t="shared" si="238"/>
        <v>0</v>
      </c>
      <c r="BC610" s="132">
        <f t="shared" si="239"/>
        <v>0</v>
      </c>
    </row>
    <row r="611" spans="1:55" x14ac:dyDescent="0.25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30">
        <v>0</v>
      </c>
      <c r="G611" s="131">
        <v>0</v>
      </c>
      <c r="H611" s="131">
        <v>0</v>
      </c>
      <c r="I611" s="132">
        <v>0</v>
      </c>
      <c r="J611" s="149"/>
      <c r="K611" s="133">
        <v>0</v>
      </c>
      <c r="L611" s="131">
        <v>0</v>
      </c>
      <c r="M611" s="131">
        <v>0</v>
      </c>
      <c r="N611" s="132">
        <v>0</v>
      </c>
      <c r="O611" s="149"/>
      <c r="P611" s="133">
        <v>0</v>
      </c>
      <c r="Q611" s="131">
        <v>0</v>
      </c>
      <c r="R611" s="131">
        <v>0</v>
      </c>
      <c r="S611" s="132">
        <v>0</v>
      </c>
      <c r="T611" s="149"/>
      <c r="U611" s="133">
        <v>0</v>
      </c>
      <c r="V611" s="131">
        <v>0</v>
      </c>
      <c r="W611" s="131">
        <v>0</v>
      </c>
      <c r="X611" s="132">
        <v>0</v>
      </c>
      <c r="Y611" s="149"/>
      <c r="Z611" s="133">
        <v>0</v>
      </c>
      <c r="AA611" s="131">
        <v>0</v>
      </c>
      <c r="AB611" s="131">
        <v>0</v>
      </c>
      <c r="AC611" s="132">
        <v>0</v>
      </c>
      <c r="AD611" s="149"/>
      <c r="AE611" s="153">
        <f t="shared" si="216"/>
        <v>0</v>
      </c>
      <c r="AF611" s="134">
        <f t="shared" si="217"/>
        <v>0</v>
      </c>
      <c r="AG611" s="135">
        <f t="shared" si="218"/>
        <v>0</v>
      </c>
      <c r="AH611" s="167">
        <f t="shared" si="219"/>
        <v>0</v>
      </c>
      <c r="AI611" s="149"/>
      <c r="AJ611" s="133">
        <f t="shared" si="220"/>
        <v>0</v>
      </c>
      <c r="AK611" s="131">
        <f t="shared" si="221"/>
        <v>0</v>
      </c>
      <c r="AL611" s="131">
        <f t="shared" si="222"/>
        <v>0</v>
      </c>
      <c r="AM611" s="131">
        <f t="shared" si="223"/>
        <v>0</v>
      </c>
      <c r="AN611" s="136">
        <f t="shared" si="224"/>
        <v>0</v>
      </c>
      <c r="AO611" s="133">
        <f t="shared" si="225"/>
        <v>0</v>
      </c>
      <c r="AP611" s="131">
        <f t="shared" si="226"/>
        <v>0</v>
      </c>
      <c r="AQ611" s="131">
        <f t="shared" si="227"/>
        <v>0</v>
      </c>
      <c r="AR611" s="131">
        <f t="shared" si="228"/>
        <v>0</v>
      </c>
      <c r="AS611" s="136">
        <f t="shared" si="229"/>
        <v>0</v>
      </c>
      <c r="AT611" s="133">
        <f t="shared" si="230"/>
        <v>0</v>
      </c>
      <c r="AU611" s="131">
        <f t="shared" si="231"/>
        <v>0</v>
      </c>
      <c r="AV611" s="131">
        <f t="shared" si="232"/>
        <v>0</v>
      </c>
      <c r="AW611" s="131">
        <f t="shared" si="233"/>
        <v>0</v>
      </c>
      <c r="AX611" s="136">
        <f t="shared" si="234"/>
        <v>0</v>
      </c>
      <c r="AY611" s="133">
        <f t="shared" si="235"/>
        <v>0</v>
      </c>
      <c r="AZ611" s="131">
        <f t="shared" si="236"/>
        <v>0</v>
      </c>
      <c r="BA611" s="131">
        <f t="shared" si="237"/>
        <v>0</v>
      </c>
      <c r="BB611" s="131">
        <f t="shared" si="238"/>
        <v>0</v>
      </c>
      <c r="BC611" s="132">
        <f t="shared" si="239"/>
        <v>0</v>
      </c>
    </row>
    <row r="612" spans="1:55" x14ac:dyDescent="0.25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30">
        <v>0</v>
      </c>
      <c r="G612" s="131">
        <v>4</v>
      </c>
      <c r="H612" s="131">
        <v>29.699999999999996</v>
      </c>
      <c r="I612" s="132">
        <v>275</v>
      </c>
      <c r="J612" s="149"/>
      <c r="K612" s="133">
        <v>1</v>
      </c>
      <c r="L612" s="131">
        <v>0</v>
      </c>
      <c r="M612" s="131">
        <v>0.5</v>
      </c>
      <c r="N612" s="132">
        <v>221</v>
      </c>
      <c r="O612" s="149"/>
      <c r="P612" s="133">
        <v>0</v>
      </c>
      <c r="Q612" s="131">
        <v>0</v>
      </c>
      <c r="R612" s="131">
        <v>0</v>
      </c>
      <c r="S612" s="132">
        <v>20</v>
      </c>
      <c r="T612" s="149"/>
      <c r="U612" s="133">
        <v>1</v>
      </c>
      <c r="V612" s="131">
        <v>2</v>
      </c>
      <c r="W612" s="131">
        <v>41.1</v>
      </c>
      <c r="X612" s="132">
        <v>295</v>
      </c>
      <c r="Y612" s="149"/>
      <c r="Z612" s="133">
        <v>0</v>
      </c>
      <c r="AA612" s="131">
        <v>5</v>
      </c>
      <c r="AB612" s="131">
        <v>58.2</v>
      </c>
      <c r="AC612" s="132">
        <v>271</v>
      </c>
      <c r="AD612" s="149"/>
      <c r="AE612" s="153">
        <f t="shared" si="216"/>
        <v>3</v>
      </c>
      <c r="AF612" s="134">
        <f t="shared" si="217"/>
        <v>11</v>
      </c>
      <c r="AG612" s="135">
        <f t="shared" si="218"/>
        <v>129.5</v>
      </c>
      <c r="AH612" s="167">
        <f t="shared" si="219"/>
        <v>1062</v>
      </c>
      <c r="AI612" s="149"/>
      <c r="AJ612" s="133">
        <f t="shared" si="220"/>
        <v>275</v>
      </c>
      <c r="AK612" s="131">
        <f t="shared" si="221"/>
        <v>221</v>
      </c>
      <c r="AL612" s="131">
        <f t="shared" si="222"/>
        <v>20</v>
      </c>
      <c r="AM612" s="131">
        <f t="shared" si="223"/>
        <v>295</v>
      </c>
      <c r="AN612" s="136">
        <f t="shared" si="224"/>
        <v>271</v>
      </c>
      <c r="AO612" s="133">
        <f t="shared" si="225"/>
        <v>0</v>
      </c>
      <c r="AP612" s="131">
        <f t="shared" si="226"/>
        <v>1</v>
      </c>
      <c r="AQ612" s="131">
        <f t="shared" si="227"/>
        <v>0</v>
      </c>
      <c r="AR612" s="131">
        <f t="shared" si="228"/>
        <v>1</v>
      </c>
      <c r="AS612" s="136">
        <f t="shared" si="229"/>
        <v>1</v>
      </c>
      <c r="AT612" s="133">
        <f t="shared" si="230"/>
        <v>4</v>
      </c>
      <c r="AU612" s="131">
        <f t="shared" si="231"/>
        <v>0</v>
      </c>
      <c r="AV612" s="131">
        <f t="shared" si="232"/>
        <v>0</v>
      </c>
      <c r="AW612" s="131">
        <f t="shared" si="233"/>
        <v>2</v>
      </c>
      <c r="AX612" s="136">
        <f t="shared" si="234"/>
        <v>5</v>
      </c>
      <c r="AY612" s="133">
        <f t="shared" si="235"/>
        <v>29.699999999999996</v>
      </c>
      <c r="AZ612" s="131">
        <f t="shared" si="236"/>
        <v>0.5</v>
      </c>
      <c r="BA612" s="131">
        <f t="shared" si="237"/>
        <v>0</v>
      </c>
      <c r="BB612" s="131">
        <f t="shared" si="238"/>
        <v>41.1</v>
      </c>
      <c r="BC612" s="132">
        <f t="shared" si="239"/>
        <v>58.2</v>
      </c>
    </row>
    <row r="613" spans="1:55" x14ac:dyDescent="0.25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30">
        <v>0</v>
      </c>
      <c r="G613" s="131">
        <v>0</v>
      </c>
      <c r="H613" s="131">
        <v>0</v>
      </c>
      <c r="I613" s="132">
        <v>0</v>
      </c>
      <c r="J613" s="149"/>
      <c r="K613" s="133">
        <v>0</v>
      </c>
      <c r="L613" s="131">
        <v>0</v>
      </c>
      <c r="M613" s="131">
        <v>0</v>
      </c>
      <c r="N613" s="132">
        <v>0</v>
      </c>
      <c r="O613" s="149"/>
      <c r="P613" s="133">
        <v>0</v>
      </c>
      <c r="Q613" s="131">
        <v>0</v>
      </c>
      <c r="R613" s="131">
        <v>0</v>
      </c>
      <c r="S613" s="132">
        <v>0</v>
      </c>
      <c r="T613" s="149"/>
      <c r="U613" s="133">
        <v>0</v>
      </c>
      <c r="V613" s="131">
        <v>0</v>
      </c>
      <c r="W613" s="131">
        <v>0</v>
      </c>
      <c r="X613" s="132">
        <v>0</v>
      </c>
      <c r="Y613" s="149"/>
      <c r="Z613" s="133">
        <v>0</v>
      </c>
      <c r="AA613" s="131">
        <v>0</v>
      </c>
      <c r="AB613" s="131">
        <v>0</v>
      </c>
      <c r="AC613" s="132">
        <v>0</v>
      </c>
      <c r="AD613" s="149"/>
      <c r="AE613" s="153">
        <f t="shared" si="216"/>
        <v>0</v>
      </c>
      <c r="AF613" s="134">
        <f t="shared" si="217"/>
        <v>0</v>
      </c>
      <c r="AG613" s="135">
        <f t="shared" si="218"/>
        <v>0</v>
      </c>
      <c r="AH613" s="167">
        <f t="shared" si="219"/>
        <v>0</v>
      </c>
      <c r="AI613" s="149"/>
      <c r="AJ613" s="133">
        <f t="shared" si="220"/>
        <v>0</v>
      </c>
      <c r="AK613" s="131">
        <f t="shared" si="221"/>
        <v>0</v>
      </c>
      <c r="AL613" s="131">
        <f t="shared" si="222"/>
        <v>0</v>
      </c>
      <c r="AM613" s="131">
        <f t="shared" si="223"/>
        <v>0</v>
      </c>
      <c r="AN613" s="136">
        <f t="shared" si="224"/>
        <v>0</v>
      </c>
      <c r="AO613" s="133">
        <f t="shared" si="225"/>
        <v>0</v>
      </c>
      <c r="AP613" s="131">
        <f t="shared" si="226"/>
        <v>0</v>
      </c>
      <c r="AQ613" s="131">
        <f t="shared" si="227"/>
        <v>0</v>
      </c>
      <c r="AR613" s="131">
        <f t="shared" si="228"/>
        <v>0</v>
      </c>
      <c r="AS613" s="136">
        <f t="shared" si="229"/>
        <v>0</v>
      </c>
      <c r="AT613" s="133">
        <f t="shared" si="230"/>
        <v>0</v>
      </c>
      <c r="AU613" s="131">
        <f t="shared" si="231"/>
        <v>0</v>
      </c>
      <c r="AV613" s="131">
        <f t="shared" si="232"/>
        <v>0</v>
      </c>
      <c r="AW613" s="131">
        <f t="shared" si="233"/>
        <v>0</v>
      </c>
      <c r="AX613" s="136">
        <f t="shared" si="234"/>
        <v>0</v>
      </c>
      <c r="AY613" s="133">
        <f t="shared" si="235"/>
        <v>0</v>
      </c>
      <c r="AZ613" s="131">
        <f t="shared" si="236"/>
        <v>0</v>
      </c>
      <c r="BA613" s="131">
        <f t="shared" si="237"/>
        <v>0</v>
      </c>
      <c r="BB613" s="131">
        <f t="shared" si="238"/>
        <v>0</v>
      </c>
      <c r="BC613" s="132">
        <f t="shared" si="239"/>
        <v>0</v>
      </c>
    </row>
    <row r="614" spans="1:55" x14ac:dyDescent="0.25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30">
        <v>0</v>
      </c>
      <c r="G614" s="131">
        <v>0</v>
      </c>
      <c r="H614" s="131">
        <v>0</v>
      </c>
      <c r="I614" s="132">
        <v>20</v>
      </c>
      <c r="J614" s="149"/>
      <c r="K614" s="133">
        <v>0</v>
      </c>
      <c r="L614" s="131">
        <v>0</v>
      </c>
      <c r="M614" s="131">
        <v>0</v>
      </c>
      <c r="N614" s="132">
        <v>0</v>
      </c>
      <c r="O614" s="149"/>
      <c r="P614" s="133">
        <v>0</v>
      </c>
      <c r="Q614" s="131">
        <v>0</v>
      </c>
      <c r="R614" s="131">
        <v>0</v>
      </c>
      <c r="S614" s="132">
        <v>0</v>
      </c>
      <c r="T614" s="149"/>
      <c r="U614" s="133">
        <v>0</v>
      </c>
      <c r="V614" s="131">
        <v>0</v>
      </c>
      <c r="W614" s="131">
        <v>0</v>
      </c>
      <c r="X614" s="132">
        <v>20</v>
      </c>
      <c r="Y614" s="149"/>
      <c r="Z614" s="133">
        <v>0</v>
      </c>
      <c r="AA614" s="131">
        <v>0</v>
      </c>
      <c r="AB614" s="131">
        <v>0</v>
      </c>
      <c r="AC614" s="132">
        <v>0</v>
      </c>
      <c r="AD614" s="149"/>
      <c r="AE614" s="153">
        <f t="shared" si="216"/>
        <v>0</v>
      </c>
      <c r="AF614" s="134">
        <f t="shared" si="217"/>
        <v>0</v>
      </c>
      <c r="AG614" s="135">
        <f t="shared" si="218"/>
        <v>0</v>
      </c>
      <c r="AH614" s="167">
        <f t="shared" si="219"/>
        <v>40</v>
      </c>
      <c r="AI614" s="149"/>
      <c r="AJ614" s="133">
        <f t="shared" si="220"/>
        <v>20</v>
      </c>
      <c r="AK614" s="131">
        <f t="shared" si="221"/>
        <v>0</v>
      </c>
      <c r="AL614" s="131">
        <f t="shared" si="222"/>
        <v>0</v>
      </c>
      <c r="AM614" s="131">
        <f t="shared" si="223"/>
        <v>20</v>
      </c>
      <c r="AN614" s="136">
        <f t="shared" si="224"/>
        <v>0</v>
      </c>
      <c r="AO614" s="133">
        <f t="shared" si="225"/>
        <v>0</v>
      </c>
      <c r="AP614" s="131">
        <f t="shared" si="226"/>
        <v>0</v>
      </c>
      <c r="AQ614" s="131">
        <f t="shared" si="227"/>
        <v>0</v>
      </c>
      <c r="AR614" s="131">
        <f t="shared" si="228"/>
        <v>0</v>
      </c>
      <c r="AS614" s="136">
        <f t="shared" si="229"/>
        <v>0</v>
      </c>
      <c r="AT614" s="133">
        <f t="shared" si="230"/>
        <v>0</v>
      </c>
      <c r="AU614" s="131">
        <f t="shared" si="231"/>
        <v>0</v>
      </c>
      <c r="AV614" s="131">
        <f t="shared" si="232"/>
        <v>0</v>
      </c>
      <c r="AW614" s="131">
        <f t="shared" si="233"/>
        <v>0</v>
      </c>
      <c r="AX614" s="136">
        <f t="shared" si="234"/>
        <v>0</v>
      </c>
      <c r="AY614" s="133">
        <f t="shared" si="235"/>
        <v>0</v>
      </c>
      <c r="AZ614" s="131">
        <f t="shared" si="236"/>
        <v>0</v>
      </c>
      <c r="BA614" s="131">
        <f t="shared" si="237"/>
        <v>0</v>
      </c>
      <c r="BB614" s="131">
        <f t="shared" si="238"/>
        <v>0</v>
      </c>
      <c r="BC614" s="132">
        <f t="shared" si="239"/>
        <v>0</v>
      </c>
    </row>
    <row r="615" spans="1:55" x14ac:dyDescent="0.25">
      <c r="A615" s="138" t="s">
        <v>1252</v>
      </c>
      <c r="B615" s="131" t="s">
        <v>1529</v>
      </c>
      <c r="C615" s="131" t="s">
        <v>447</v>
      </c>
      <c r="D615" s="131" t="s">
        <v>1272</v>
      </c>
      <c r="E615" s="132" t="s">
        <v>1314</v>
      </c>
      <c r="F615" s="130">
        <v>0</v>
      </c>
      <c r="G615" s="131">
        <v>0</v>
      </c>
      <c r="H615" s="131">
        <v>0</v>
      </c>
      <c r="I615" s="132">
        <v>0</v>
      </c>
      <c r="J615" s="149"/>
      <c r="K615" s="133">
        <v>0</v>
      </c>
      <c r="L615" s="131">
        <v>0</v>
      </c>
      <c r="M615" s="131">
        <v>0</v>
      </c>
      <c r="N615" s="132">
        <v>0</v>
      </c>
      <c r="O615" s="149"/>
      <c r="P615" s="133">
        <v>0</v>
      </c>
      <c r="Q615" s="131">
        <v>0</v>
      </c>
      <c r="R615" s="131">
        <v>0</v>
      </c>
      <c r="S615" s="132">
        <v>0</v>
      </c>
      <c r="T615" s="149"/>
      <c r="U615" s="133">
        <v>0</v>
      </c>
      <c r="V615" s="131">
        <v>0</v>
      </c>
      <c r="W615" s="131">
        <v>0</v>
      </c>
      <c r="X615" s="132">
        <v>0</v>
      </c>
      <c r="Y615" s="149"/>
      <c r="Z615" s="133">
        <v>0</v>
      </c>
      <c r="AA615" s="131">
        <v>0</v>
      </c>
      <c r="AB615" s="131">
        <v>0</v>
      </c>
      <c r="AC615" s="132">
        <v>0</v>
      </c>
      <c r="AD615" s="149"/>
      <c r="AE615" s="153">
        <f t="shared" si="216"/>
        <v>0</v>
      </c>
      <c r="AF615" s="134">
        <f t="shared" si="217"/>
        <v>0</v>
      </c>
      <c r="AG615" s="135">
        <f t="shared" si="218"/>
        <v>0</v>
      </c>
      <c r="AH615" s="167">
        <f t="shared" si="219"/>
        <v>0</v>
      </c>
      <c r="AI615" s="149"/>
      <c r="AJ615" s="133">
        <f t="shared" si="220"/>
        <v>0</v>
      </c>
      <c r="AK615" s="131">
        <f t="shared" si="221"/>
        <v>0</v>
      </c>
      <c r="AL615" s="131">
        <f t="shared" si="222"/>
        <v>0</v>
      </c>
      <c r="AM615" s="131">
        <f t="shared" si="223"/>
        <v>0</v>
      </c>
      <c r="AN615" s="136">
        <f t="shared" si="224"/>
        <v>0</v>
      </c>
      <c r="AO615" s="133">
        <f t="shared" si="225"/>
        <v>0</v>
      </c>
      <c r="AP615" s="131">
        <f t="shared" si="226"/>
        <v>0</v>
      </c>
      <c r="AQ615" s="131">
        <f t="shared" si="227"/>
        <v>0</v>
      </c>
      <c r="AR615" s="131">
        <f t="shared" si="228"/>
        <v>0</v>
      </c>
      <c r="AS615" s="136">
        <f t="shared" si="229"/>
        <v>0</v>
      </c>
      <c r="AT615" s="133">
        <f t="shared" si="230"/>
        <v>0</v>
      </c>
      <c r="AU615" s="131">
        <f t="shared" si="231"/>
        <v>0</v>
      </c>
      <c r="AV615" s="131">
        <f t="shared" si="232"/>
        <v>0</v>
      </c>
      <c r="AW615" s="131">
        <f t="shared" si="233"/>
        <v>0</v>
      </c>
      <c r="AX615" s="136">
        <f t="shared" si="234"/>
        <v>0</v>
      </c>
      <c r="AY615" s="133">
        <f t="shared" si="235"/>
        <v>0</v>
      </c>
      <c r="AZ615" s="131">
        <f t="shared" si="236"/>
        <v>0</v>
      </c>
      <c r="BA615" s="131">
        <f t="shared" si="237"/>
        <v>0</v>
      </c>
      <c r="BB615" s="131">
        <f t="shared" si="238"/>
        <v>0</v>
      </c>
      <c r="BC615" s="132">
        <f t="shared" si="239"/>
        <v>0</v>
      </c>
    </row>
    <row r="616" spans="1:55" x14ac:dyDescent="0.25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30">
        <v>0</v>
      </c>
      <c r="G616" s="131">
        <v>0</v>
      </c>
      <c r="H616" s="131">
        <v>0</v>
      </c>
      <c r="I616" s="132">
        <v>0</v>
      </c>
      <c r="J616" s="149"/>
      <c r="K616" s="133">
        <v>0</v>
      </c>
      <c r="L616" s="131">
        <v>0</v>
      </c>
      <c r="M616" s="131">
        <v>0</v>
      </c>
      <c r="N616" s="132">
        <v>0</v>
      </c>
      <c r="O616" s="149"/>
      <c r="P616" s="133">
        <v>0</v>
      </c>
      <c r="Q616" s="131">
        <v>0</v>
      </c>
      <c r="R616" s="131">
        <v>0</v>
      </c>
      <c r="S616" s="132">
        <v>0</v>
      </c>
      <c r="T616" s="149"/>
      <c r="U616" s="133">
        <v>0</v>
      </c>
      <c r="V616" s="131">
        <v>0</v>
      </c>
      <c r="W616" s="131">
        <v>0</v>
      </c>
      <c r="X616" s="132">
        <v>0</v>
      </c>
      <c r="Y616" s="149"/>
      <c r="Z616" s="133">
        <v>0</v>
      </c>
      <c r="AA616" s="131">
        <v>0</v>
      </c>
      <c r="AB616" s="131">
        <v>0</v>
      </c>
      <c r="AC616" s="132">
        <v>0</v>
      </c>
      <c r="AD616" s="149"/>
      <c r="AE616" s="153">
        <f t="shared" si="216"/>
        <v>0</v>
      </c>
      <c r="AF616" s="134">
        <f t="shared" si="217"/>
        <v>0</v>
      </c>
      <c r="AG616" s="135">
        <f t="shared" si="218"/>
        <v>0</v>
      </c>
      <c r="AH616" s="167">
        <f t="shared" si="219"/>
        <v>0</v>
      </c>
      <c r="AI616" s="149"/>
      <c r="AJ616" s="133">
        <f t="shared" si="220"/>
        <v>0</v>
      </c>
      <c r="AK616" s="131">
        <f t="shared" si="221"/>
        <v>0</v>
      </c>
      <c r="AL616" s="131">
        <f t="shared" si="222"/>
        <v>0</v>
      </c>
      <c r="AM616" s="131">
        <f t="shared" si="223"/>
        <v>0</v>
      </c>
      <c r="AN616" s="136">
        <f t="shared" si="224"/>
        <v>0</v>
      </c>
      <c r="AO616" s="133">
        <f t="shared" si="225"/>
        <v>0</v>
      </c>
      <c r="AP616" s="131">
        <f t="shared" si="226"/>
        <v>0</v>
      </c>
      <c r="AQ616" s="131">
        <f t="shared" si="227"/>
        <v>0</v>
      </c>
      <c r="AR616" s="131">
        <f t="shared" si="228"/>
        <v>0</v>
      </c>
      <c r="AS616" s="136">
        <f t="shared" si="229"/>
        <v>0</v>
      </c>
      <c r="AT616" s="133">
        <f t="shared" si="230"/>
        <v>0</v>
      </c>
      <c r="AU616" s="131">
        <f t="shared" si="231"/>
        <v>0</v>
      </c>
      <c r="AV616" s="131">
        <f t="shared" si="232"/>
        <v>0</v>
      </c>
      <c r="AW616" s="131">
        <f t="shared" si="233"/>
        <v>0</v>
      </c>
      <c r="AX616" s="136">
        <f t="shared" si="234"/>
        <v>0</v>
      </c>
      <c r="AY616" s="133">
        <f t="shared" si="235"/>
        <v>0</v>
      </c>
      <c r="AZ616" s="131">
        <f t="shared" si="236"/>
        <v>0</v>
      </c>
      <c r="BA616" s="131">
        <f t="shared" si="237"/>
        <v>0</v>
      </c>
      <c r="BB616" s="131">
        <f t="shared" si="238"/>
        <v>0</v>
      </c>
      <c r="BC616" s="132">
        <f t="shared" si="239"/>
        <v>0</v>
      </c>
    </row>
    <row r="617" spans="1:55" x14ac:dyDescent="0.25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30">
        <v>0</v>
      </c>
      <c r="G617" s="131">
        <v>0</v>
      </c>
      <c r="H617" s="131">
        <v>0</v>
      </c>
      <c r="I617" s="132">
        <v>0</v>
      </c>
      <c r="J617" s="149"/>
      <c r="K617" s="133">
        <v>0</v>
      </c>
      <c r="L617" s="131">
        <v>0</v>
      </c>
      <c r="M617" s="131">
        <v>0</v>
      </c>
      <c r="N617" s="132">
        <v>0</v>
      </c>
      <c r="O617" s="149"/>
      <c r="P617" s="133">
        <v>0</v>
      </c>
      <c r="Q617" s="131">
        <v>0</v>
      </c>
      <c r="R617" s="131">
        <v>0</v>
      </c>
      <c r="S617" s="132">
        <v>0</v>
      </c>
      <c r="T617" s="149"/>
      <c r="U617" s="133">
        <v>0</v>
      </c>
      <c r="V617" s="131">
        <v>0</v>
      </c>
      <c r="W617" s="131">
        <v>0</v>
      </c>
      <c r="X617" s="132">
        <v>0</v>
      </c>
      <c r="Y617" s="149"/>
      <c r="Z617" s="133">
        <v>0</v>
      </c>
      <c r="AA617" s="131">
        <v>0</v>
      </c>
      <c r="AB617" s="131">
        <v>0</v>
      </c>
      <c r="AC617" s="132">
        <v>0</v>
      </c>
      <c r="AD617" s="149"/>
      <c r="AE617" s="153">
        <f t="shared" si="216"/>
        <v>0</v>
      </c>
      <c r="AF617" s="134">
        <f t="shared" si="217"/>
        <v>0</v>
      </c>
      <c r="AG617" s="135">
        <f t="shared" si="218"/>
        <v>0</v>
      </c>
      <c r="AH617" s="167">
        <f t="shared" si="219"/>
        <v>0</v>
      </c>
      <c r="AI617" s="149"/>
      <c r="AJ617" s="133">
        <f t="shared" si="220"/>
        <v>0</v>
      </c>
      <c r="AK617" s="131">
        <f t="shared" si="221"/>
        <v>0</v>
      </c>
      <c r="AL617" s="131">
        <f t="shared" si="222"/>
        <v>0</v>
      </c>
      <c r="AM617" s="131">
        <f t="shared" si="223"/>
        <v>0</v>
      </c>
      <c r="AN617" s="136">
        <f t="shared" si="224"/>
        <v>0</v>
      </c>
      <c r="AO617" s="133">
        <f t="shared" si="225"/>
        <v>0</v>
      </c>
      <c r="AP617" s="131">
        <f t="shared" si="226"/>
        <v>0</v>
      </c>
      <c r="AQ617" s="131">
        <f t="shared" si="227"/>
        <v>0</v>
      </c>
      <c r="AR617" s="131">
        <f t="shared" si="228"/>
        <v>0</v>
      </c>
      <c r="AS617" s="136">
        <f t="shared" si="229"/>
        <v>0</v>
      </c>
      <c r="AT617" s="133">
        <f t="shared" si="230"/>
        <v>0</v>
      </c>
      <c r="AU617" s="131">
        <f t="shared" si="231"/>
        <v>0</v>
      </c>
      <c r="AV617" s="131">
        <f t="shared" si="232"/>
        <v>0</v>
      </c>
      <c r="AW617" s="131">
        <f t="shared" si="233"/>
        <v>0</v>
      </c>
      <c r="AX617" s="136">
        <f t="shared" si="234"/>
        <v>0</v>
      </c>
      <c r="AY617" s="133">
        <f t="shared" si="235"/>
        <v>0</v>
      </c>
      <c r="AZ617" s="131">
        <f t="shared" si="236"/>
        <v>0</v>
      </c>
      <c r="BA617" s="131">
        <f t="shared" si="237"/>
        <v>0</v>
      </c>
      <c r="BB617" s="131">
        <f t="shared" si="238"/>
        <v>0</v>
      </c>
      <c r="BC617" s="132">
        <f t="shared" si="239"/>
        <v>0</v>
      </c>
    </row>
    <row r="618" spans="1:55" x14ac:dyDescent="0.25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30">
        <v>0</v>
      </c>
      <c r="G618" s="131">
        <v>0</v>
      </c>
      <c r="H618" s="131">
        <v>0</v>
      </c>
      <c r="I618" s="132">
        <v>0</v>
      </c>
      <c r="J618" s="149"/>
      <c r="K618" s="133">
        <v>0</v>
      </c>
      <c r="L618" s="131">
        <v>0</v>
      </c>
      <c r="M618" s="131">
        <v>0</v>
      </c>
      <c r="N618" s="132">
        <v>0</v>
      </c>
      <c r="O618" s="149"/>
      <c r="P618" s="133">
        <v>0</v>
      </c>
      <c r="Q618" s="131">
        <v>0</v>
      </c>
      <c r="R618" s="131">
        <v>0</v>
      </c>
      <c r="S618" s="132">
        <v>0</v>
      </c>
      <c r="T618" s="149"/>
      <c r="U618" s="133">
        <v>0</v>
      </c>
      <c r="V618" s="131">
        <v>0</v>
      </c>
      <c r="W618" s="131">
        <v>0</v>
      </c>
      <c r="X618" s="132">
        <v>0</v>
      </c>
      <c r="Y618" s="149"/>
      <c r="Z618" s="133">
        <v>0</v>
      </c>
      <c r="AA618" s="131">
        <v>0</v>
      </c>
      <c r="AB618" s="131">
        <v>0</v>
      </c>
      <c r="AC618" s="132">
        <v>0</v>
      </c>
      <c r="AD618" s="149"/>
      <c r="AE618" s="153">
        <f t="shared" si="216"/>
        <v>0</v>
      </c>
      <c r="AF618" s="134">
        <f t="shared" si="217"/>
        <v>0</v>
      </c>
      <c r="AG618" s="135">
        <f t="shared" si="218"/>
        <v>0</v>
      </c>
      <c r="AH618" s="167">
        <f t="shared" si="219"/>
        <v>0</v>
      </c>
      <c r="AI618" s="149"/>
      <c r="AJ618" s="133">
        <f t="shared" si="220"/>
        <v>0</v>
      </c>
      <c r="AK618" s="131">
        <f t="shared" si="221"/>
        <v>0</v>
      </c>
      <c r="AL618" s="131">
        <f t="shared" si="222"/>
        <v>0</v>
      </c>
      <c r="AM618" s="131">
        <f t="shared" si="223"/>
        <v>0</v>
      </c>
      <c r="AN618" s="136">
        <f t="shared" si="224"/>
        <v>0</v>
      </c>
      <c r="AO618" s="133">
        <f t="shared" si="225"/>
        <v>0</v>
      </c>
      <c r="AP618" s="131">
        <f t="shared" si="226"/>
        <v>0</v>
      </c>
      <c r="AQ618" s="131">
        <f t="shared" si="227"/>
        <v>0</v>
      </c>
      <c r="AR618" s="131">
        <f t="shared" si="228"/>
        <v>0</v>
      </c>
      <c r="AS618" s="136">
        <f t="shared" si="229"/>
        <v>0</v>
      </c>
      <c r="AT618" s="133">
        <f t="shared" si="230"/>
        <v>0</v>
      </c>
      <c r="AU618" s="131">
        <f t="shared" si="231"/>
        <v>0</v>
      </c>
      <c r="AV618" s="131">
        <f t="shared" si="232"/>
        <v>0</v>
      </c>
      <c r="AW618" s="131">
        <f t="shared" si="233"/>
        <v>0</v>
      </c>
      <c r="AX618" s="136">
        <f t="shared" si="234"/>
        <v>0</v>
      </c>
      <c r="AY618" s="133">
        <f t="shared" si="235"/>
        <v>0</v>
      </c>
      <c r="AZ618" s="131">
        <f t="shared" si="236"/>
        <v>0</v>
      </c>
      <c r="BA618" s="131">
        <f t="shared" si="237"/>
        <v>0</v>
      </c>
      <c r="BB618" s="131">
        <f t="shared" si="238"/>
        <v>0</v>
      </c>
      <c r="BC618" s="132">
        <f t="shared" si="239"/>
        <v>0</v>
      </c>
    </row>
    <row r="619" spans="1:55" x14ac:dyDescent="0.25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30">
        <v>0</v>
      </c>
      <c r="G619" s="131">
        <v>0</v>
      </c>
      <c r="H619" s="131">
        <v>0</v>
      </c>
      <c r="I619" s="132">
        <v>0</v>
      </c>
      <c r="J619" s="149"/>
      <c r="K619" s="133">
        <v>0</v>
      </c>
      <c r="L619" s="131">
        <v>0</v>
      </c>
      <c r="M619" s="131">
        <v>0</v>
      </c>
      <c r="N619" s="132">
        <v>0</v>
      </c>
      <c r="O619" s="149"/>
      <c r="P619" s="133">
        <v>0</v>
      </c>
      <c r="Q619" s="131">
        <v>0</v>
      </c>
      <c r="R619" s="131">
        <v>0</v>
      </c>
      <c r="S619" s="132">
        <v>0</v>
      </c>
      <c r="T619" s="149"/>
      <c r="U619" s="133">
        <v>0</v>
      </c>
      <c r="V619" s="131">
        <v>0</v>
      </c>
      <c r="W619" s="131">
        <v>0</v>
      </c>
      <c r="X619" s="132">
        <v>0</v>
      </c>
      <c r="Y619" s="149"/>
      <c r="Z619" s="133">
        <v>0</v>
      </c>
      <c r="AA619" s="131">
        <v>0</v>
      </c>
      <c r="AB619" s="131">
        <v>0</v>
      </c>
      <c r="AC619" s="132">
        <v>0</v>
      </c>
      <c r="AD619" s="149"/>
      <c r="AE619" s="153">
        <f t="shared" si="216"/>
        <v>0</v>
      </c>
      <c r="AF619" s="134">
        <f t="shared" si="217"/>
        <v>0</v>
      </c>
      <c r="AG619" s="135">
        <f t="shared" si="218"/>
        <v>0</v>
      </c>
      <c r="AH619" s="167">
        <f t="shared" si="219"/>
        <v>0</v>
      </c>
      <c r="AI619" s="149"/>
      <c r="AJ619" s="133">
        <f t="shared" si="220"/>
        <v>0</v>
      </c>
      <c r="AK619" s="131">
        <f t="shared" si="221"/>
        <v>0</v>
      </c>
      <c r="AL619" s="131">
        <f t="shared" si="222"/>
        <v>0</v>
      </c>
      <c r="AM619" s="131">
        <f t="shared" si="223"/>
        <v>0</v>
      </c>
      <c r="AN619" s="136">
        <f t="shared" si="224"/>
        <v>0</v>
      </c>
      <c r="AO619" s="133">
        <f t="shared" si="225"/>
        <v>0</v>
      </c>
      <c r="AP619" s="131">
        <f t="shared" si="226"/>
        <v>0</v>
      </c>
      <c r="AQ619" s="131">
        <f t="shared" si="227"/>
        <v>0</v>
      </c>
      <c r="AR619" s="131">
        <f t="shared" si="228"/>
        <v>0</v>
      </c>
      <c r="AS619" s="136">
        <f t="shared" si="229"/>
        <v>0</v>
      </c>
      <c r="AT619" s="133">
        <f t="shared" si="230"/>
        <v>0</v>
      </c>
      <c r="AU619" s="131">
        <f t="shared" si="231"/>
        <v>0</v>
      </c>
      <c r="AV619" s="131">
        <f t="shared" si="232"/>
        <v>0</v>
      </c>
      <c r="AW619" s="131">
        <f t="shared" si="233"/>
        <v>0</v>
      </c>
      <c r="AX619" s="136">
        <f t="shared" si="234"/>
        <v>0</v>
      </c>
      <c r="AY619" s="133">
        <f t="shared" si="235"/>
        <v>0</v>
      </c>
      <c r="AZ619" s="131">
        <f t="shared" si="236"/>
        <v>0</v>
      </c>
      <c r="BA619" s="131">
        <f t="shared" si="237"/>
        <v>0</v>
      </c>
      <c r="BB619" s="131">
        <f t="shared" si="238"/>
        <v>0</v>
      </c>
      <c r="BC619" s="132">
        <f t="shared" si="239"/>
        <v>0</v>
      </c>
    </row>
    <row r="620" spans="1:55" x14ac:dyDescent="0.25">
      <c r="A620" s="138" t="s">
        <v>1257</v>
      </c>
      <c r="B620" s="131" t="s">
        <v>1529</v>
      </c>
      <c r="C620" s="131" t="s">
        <v>97</v>
      </c>
      <c r="D620" s="131" t="s">
        <v>1277</v>
      </c>
      <c r="E620" s="132" t="s">
        <v>1954</v>
      </c>
      <c r="F620" s="130">
        <v>0</v>
      </c>
      <c r="G620" s="131">
        <v>0</v>
      </c>
      <c r="H620" s="131">
        <v>0</v>
      </c>
      <c r="I620" s="132">
        <v>0</v>
      </c>
      <c r="J620" s="149"/>
      <c r="K620" s="133">
        <v>0</v>
      </c>
      <c r="L620" s="131">
        <v>0</v>
      </c>
      <c r="M620" s="131">
        <v>0</v>
      </c>
      <c r="N620" s="132">
        <v>0</v>
      </c>
      <c r="O620" s="149"/>
      <c r="P620" s="133">
        <v>0</v>
      </c>
      <c r="Q620" s="131">
        <v>0</v>
      </c>
      <c r="R620" s="131">
        <v>0</v>
      </c>
      <c r="S620" s="132">
        <v>0</v>
      </c>
      <c r="T620" s="149"/>
      <c r="U620" s="133">
        <v>0</v>
      </c>
      <c r="V620" s="131">
        <v>0</v>
      </c>
      <c r="W620" s="131">
        <v>0</v>
      </c>
      <c r="X620" s="132">
        <v>0</v>
      </c>
      <c r="Y620" s="149"/>
      <c r="Z620" s="133">
        <v>0</v>
      </c>
      <c r="AA620" s="131">
        <v>0</v>
      </c>
      <c r="AB620" s="131">
        <v>0</v>
      </c>
      <c r="AC620" s="132">
        <v>0</v>
      </c>
      <c r="AD620" s="149"/>
      <c r="AE620" s="153">
        <f t="shared" si="216"/>
        <v>0</v>
      </c>
      <c r="AF620" s="134">
        <f t="shared" si="217"/>
        <v>0</v>
      </c>
      <c r="AG620" s="135">
        <f t="shared" si="218"/>
        <v>0</v>
      </c>
      <c r="AH620" s="167">
        <f t="shared" si="219"/>
        <v>0</v>
      </c>
      <c r="AI620" s="149"/>
      <c r="AJ620" s="133">
        <f t="shared" si="220"/>
        <v>0</v>
      </c>
      <c r="AK620" s="131">
        <f t="shared" si="221"/>
        <v>0</v>
      </c>
      <c r="AL620" s="131">
        <f t="shared" si="222"/>
        <v>0</v>
      </c>
      <c r="AM620" s="131">
        <f t="shared" si="223"/>
        <v>0</v>
      </c>
      <c r="AN620" s="136">
        <f t="shared" si="224"/>
        <v>0</v>
      </c>
      <c r="AO620" s="133">
        <f t="shared" si="225"/>
        <v>0</v>
      </c>
      <c r="AP620" s="131">
        <f t="shared" si="226"/>
        <v>0</v>
      </c>
      <c r="AQ620" s="131">
        <f t="shared" si="227"/>
        <v>0</v>
      </c>
      <c r="AR620" s="131">
        <f t="shared" si="228"/>
        <v>0</v>
      </c>
      <c r="AS620" s="136">
        <f t="shared" si="229"/>
        <v>0</v>
      </c>
      <c r="AT620" s="133">
        <f t="shared" si="230"/>
        <v>0</v>
      </c>
      <c r="AU620" s="131">
        <f t="shared" si="231"/>
        <v>0</v>
      </c>
      <c r="AV620" s="131">
        <f t="shared" si="232"/>
        <v>0</v>
      </c>
      <c r="AW620" s="131">
        <f t="shared" si="233"/>
        <v>0</v>
      </c>
      <c r="AX620" s="136">
        <f t="shared" si="234"/>
        <v>0</v>
      </c>
      <c r="AY620" s="133">
        <f t="shared" si="235"/>
        <v>0</v>
      </c>
      <c r="AZ620" s="131">
        <f t="shared" si="236"/>
        <v>0</v>
      </c>
      <c r="BA620" s="131">
        <f t="shared" si="237"/>
        <v>0</v>
      </c>
      <c r="BB620" s="131">
        <f t="shared" si="238"/>
        <v>0</v>
      </c>
      <c r="BC620" s="132">
        <f t="shared" si="239"/>
        <v>0</v>
      </c>
    </row>
    <row r="621" spans="1:55" x14ac:dyDescent="0.25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30">
        <v>0</v>
      </c>
      <c r="G621" s="131">
        <v>0</v>
      </c>
      <c r="H621" s="131">
        <v>0</v>
      </c>
      <c r="I621" s="132">
        <v>0</v>
      </c>
      <c r="J621" s="149"/>
      <c r="K621" s="133">
        <v>0</v>
      </c>
      <c r="L621" s="131">
        <v>0</v>
      </c>
      <c r="M621" s="131">
        <v>0</v>
      </c>
      <c r="N621" s="132">
        <v>0</v>
      </c>
      <c r="O621" s="149"/>
      <c r="P621" s="133">
        <v>0</v>
      </c>
      <c r="Q621" s="131">
        <v>0</v>
      </c>
      <c r="R621" s="131">
        <v>0</v>
      </c>
      <c r="S621" s="132">
        <v>0</v>
      </c>
      <c r="T621" s="149"/>
      <c r="U621" s="133">
        <v>0</v>
      </c>
      <c r="V621" s="131">
        <v>0</v>
      </c>
      <c r="W621" s="131">
        <v>0</v>
      </c>
      <c r="X621" s="132">
        <v>0</v>
      </c>
      <c r="Y621" s="149"/>
      <c r="Z621" s="133">
        <v>0</v>
      </c>
      <c r="AA621" s="131">
        <v>0</v>
      </c>
      <c r="AB621" s="131">
        <v>0</v>
      </c>
      <c r="AC621" s="132">
        <v>0</v>
      </c>
      <c r="AD621" s="149"/>
      <c r="AE621" s="153">
        <f t="shared" si="216"/>
        <v>0</v>
      </c>
      <c r="AF621" s="134">
        <f t="shared" si="217"/>
        <v>0</v>
      </c>
      <c r="AG621" s="135">
        <f t="shared" si="218"/>
        <v>0</v>
      </c>
      <c r="AH621" s="167">
        <f t="shared" si="219"/>
        <v>0</v>
      </c>
      <c r="AI621" s="149"/>
      <c r="AJ621" s="133">
        <f t="shared" si="220"/>
        <v>0</v>
      </c>
      <c r="AK621" s="131">
        <f t="shared" si="221"/>
        <v>0</v>
      </c>
      <c r="AL621" s="131">
        <f t="shared" si="222"/>
        <v>0</v>
      </c>
      <c r="AM621" s="131">
        <f t="shared" si="223"/>
        <v>0</v>
      </c>
      <c r="AN621" s="136">
        <f t="shared" si="224"/>
        <v>0</v>
      </c>
      <c r="AO621" s="133">
        <f t="shared" si="225"/>
        <v>0</v>
      </c>
      <c r="AP621" s="131">
        <f t="shared" si="226"/>
        <v>0</v>
      </c>
      <c r="AQ621" s="131">
        <f t="shared" si="227"/>
        <v>0</v>
      </c>
      <c r="AR621" s="131">
        <f t="shared" si="228"/>
        <v>0</v>
      </c>
      <c r="AS621" s="136">
        <f t="shared" si="229"/>
        <v>0</v>
      </c>
      <c r="AT621" s="133">
        <f t="shared" si="230"/>
        <v>0</v>
      </c>
      <c r="AU621" s="131">
        <f t="shared" si="231"/>
        <v>0</v>
      </c>
      <c r="AV621" s="131">
        <f t="shared" si="232"/>
        <v>0</v>
      </c>
      <c r="AW621" s="131">
        <f t="shared" si="233"/>
        <v>0</v>
      </c>
      <c r="AX621" s="136">
        <f t="shared" si="234"/>
        <v>0</v>
      </c>
      <c r="AY621" s="133">
        <f t="shared" si="235"/>
        <v>0</v>
      </c>
      <c r="AZ621" s="131">
        <f t="shared" si="236"/>
        <v>0</v>
      </c>
      <c r="BA621" s="131">
        <f t="shared" si="237"/>
        <v>0</v>
      </c>
      <c r="BB621" s="131">
        <f t="shared" si="238"/>
        <v>0</v>
      </c>
      <c r="BC621" s="132">
        <f t="shared" si="239"/>
        <v>0</v>
      </c>
    </row>
    <row r="622" spans="1:55" x14ac:dyDescent="0.25">
      <c r="A622" s="138" t="s">
        <v>1259</v>
      </c>
      <c r="B622" s="131" t="s">
        <v>39</v>
      </c>
      <c r="C622" s="131" t="s">
        <v>945</v>
      </c>
      <c r="D622" s="131" t="s">
        <v>1280</v>
      </c>
      <c r="E622" s="132" t="s">
        <v>1954</v>
      </c>
      <c r="F622" s="130">
        <v>0</v>
      </c>
      <c r="G622" s="131">
        <v>0</v>
      </c>
      <c r="H622" s="131">
        <v>0</v>
      </c>
      <c r="I622" s="132">
        <v>0</v>
      </c>
      <c r="J622" s="149"/>
      <c r="K622" s="133">
        <v>0</v>
      </c>
      <c r="L622" s="131">
        <v>0</v>
      </c>
      <c r="M622" s="131">
        <v>0</v>
      </c>
      <c r="N622" s="132">
        <v>0</v>
      </c>
      <c r="O622" s="149"/>
      <c r="P622" s="133">
        <v>0</v>
      </c>
      <c r="Q622" s="131">
        <v>0</v>
      </c>
      <c r="R622" s="131">
        <v>0</v>
      </c>
      <c r="S622" s="132">
        <v>0</v>
      </c>
      <c r="T622" s="149"/>
      <c r="U622" s="133">
        <v>0</v>
      </c>
      <c r="V622" s="131">
        <v>0</v>
      </c>
      <c r="W622" s="131">
        <v>0</v>
      </c>
      <c r="X622" s="132">
        <v>0</v>
      </c>
      <c r="Y622" s="149"/>
      <c r="Z622" s="133">
        <v>0</v>
      </c>
      <c r="AA622" s="131">
        <v>0</v>
      </c>
      <c r="AB622" s="131">
        <v>0</v>
      </c>
      <c r="AC622" s="132">
        <v>0</v>
      </c>
      <c r="AD622" s="149"/>
      <c r="AE622" s="153">
        <f t="shared" si="216"/>
        <v>0</v>
      </c>
      <c r="AF622" s="134">
        <f t="shared" si="217"/>
        <v>0</v>
      </c>
      <c r="AG622" s="135">
        <f t="shared" si="218"/>
        <v>0</v>
      </c>
      <c r="AH622" s="167">
        <f t="shared" si="219"/>
        <v>0</v>
      </c>
      <c r="AI622" s="149"/>
      <c r="AJ622" s="133">
        <f t="shared" si="220"/>
        <v>0</v>
      </c>
      <c r="AK622" s="131">
        <f t="shared" si="221"/>
        <v>0</v>
      </c>
      <c r="AL622" s="131">
        <f t="shared" si="222"/>
        <v>0</v>
      </c>
      <c r="AM622" s="131">
        <f t="shared" si="223"/>
        <v>0</v>
      </c>
      <c r="AN622" s="136">
        <f t="shared" si="224"/>
        <v>0</v>
      </c>
      <c r="AO622" s="133">
        <f t="shared" si="225"/>
        <v>0</v>
      </c>
      <c r="AP622" s="131">
        <f t="shared" si="226"/>
        <v>0</v>
      </c>
      <c r="AQ622" s="131">
        <f t="shared" si="227"/>
        <v>0</v>
      </c>
      <c r="AR622" s="131">
        <f t="shared" si="228"/>
        <v>0</v>
      </c>
      <c r="AS622" s="136">
        <f t="shared" si="229"/>
        <v>0</v>
      </c>
      <c r="AT622" s="133">
        <f t="shared" si="230"/>
        <v>0</v>
      </c>
      <c r="AU622" s="131">
        <f t="shared" si="231"/>
        <v>0</v>
      </c>
      <c r="AV622" s="131">
        <f t="shared" si="232"/>
        <v>0</v>
      </c>
      <c r="AW622" s="131">
        <f t="shared" si="233"/>
        <v>0</v>
      </c>
      <c r="AX622" s="136">
        <f t="shared" si="234"/>
        <v>0</v>
      </c>
      <c r="AY622" s="133">
        <f t="shared" si="235"/>
        <v>0</v>
      </c>
      <c r="AZ622" s="131">
        <f t="shared" si="236"/>
        <v>0</v>
      </c>
      <c r="BA622" s="131">
        <f t="shared" si="237"/>
        <v>0</v>
      </c>
      <c r="BB622" s="131">
        <f t="shared" si="238"/>
        <v>0</v>
      </c>
      <c r="BC622" s="132">
        <f t="shared" si="239"/>
        <v>0</v>
      </c>
    </row>
    <row r="623" spans="1:55" x14ac:dyDescent="0.25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30">
        <v>0</v>
      </c>
      <c r="G623" s="131">
        <v>0</v>
      </c>
      <c r="H623" s="131">
        <v>0</v>
      </c>
      <c r="I623" s="132">
        <v>20</v>
      </c>
      <c r="J623" s="149"/>
      <c r="K623" s="133">
        <v>0</v>
      </c>
      <c r="L623" s="131">
        <v>0</v>
      </c>
      <c r="M623" s="131">
        <v>0</v>
      </c>
      <c r="N623" s="132">
        <v>0</v>
      </c>
      <c r="O623" s="149"/>
      <c r="P623" s="133">
        <v>0</v>
      </c>
      <c r="Q623" s="131">
        <v>0</v>
      </c>
      <c r="R623" s="131">
        <v>0</v>
      </c>
      <c r="S623" s="132">
        <v>0</v>
      </c>
      <c r="T623" s="149"/>
      <c r="U623" s="133">
        <v>0</v>
      </c>
      <c r="V623" s="131">
        <v>0</v>
      </c>
      <c r="W623" s="131">
        <v>0</v>
      </c>
      <c r="X623" s="132">
        <v>0</v>
      </c>
      <c r="Y623" s="149"/>
      <c r="Z623" s="133">
        <v>0</v>
      </c>
      <c r="AA623" s="131">
        <v>0</v>
      </c>
      <c r="AB623" s="131">
        <v>0</v>
      </c>
      <c r="AC623" s="132">
        <v>0</v>
      </c>
      <c r="AD623" s="149"/>
      <c r="AE623" s="153">
        <f t="shared" si="216"/>
        <v>0</v>
      </c>
      <c r="AF623" s="134">
        <f t="shared" si="217"/>
        <v>0</v>
      </c>
      <c r="AG623" s="135">
        <f t="shared" si="218"/>
        <v>0</v>
      </c>
      <c r="AH623" s="167">
        <f t="shared" si="219"/>
        <v>20</v>
      </c>
      <c r="AI623" s="149"/>
      <c r="AJ623" s="133">
        <f t="shared" si="220"/>
        <v>20</v>
      </c>
      <c r="AK623" s="131">
        <f t="shared" si="221"/>
        <v>0</v>
      </c>
      <c r="AL623" s="131">
        <f t="shared" si="222"/>
        <v>0</v>
      </c>
      <c r="AM623" s="131">
        <f t="shared" si="223"/>
        <v>0</v>
      </c>
      <c r="AN623" s="136">
        <f t="shared" si="224"/>
        <v>0</v>
      </c>
      <c r="AO623" s="133">
        <f t="shared" si="225"/>
        <v>0</v>
      </c>
      <c r="AP623" s="131">
        <f t="shared" si="226"/>
        <v>0</v>
      </c>
      <c r="AQ623" s="131">
        <f t="shared" si="227"/>
        <v>0</v>
      </c>
      <c r="AR623" s="131">
        <f t="shared" si="228"/>
        <v>0</v>
      </c>
      <c r="AS623" s="136">
        <f t="shared" si="229"/>
        <v>0</v>
      </c>
      <c r="AT623" s="133">
        <f t="shared" si="230"/>
        <v>0</v>
      </c>
      <c r="AU623" s="131">
        <f t="shared" si="231"/>
        <v>0</v>
      </c>
      <c r="AV623" s="131">
        <f t="shared" si="232"/>
        <v>0</v>
      </c>
      <c r="AW623" s="131">
        <f t="shared" si="233"/>
        <v>0</v>
      </c>
      <c r="AX623" s="136">
        <f t="shared" si="234"/>
        <v>0</v>
      </c>
      <c r="AY623" s="133">
        <f t="shared" si="235"/>
        <v>0</v>
      </c>
      <c r="AZ623" s="131">
        <f t="shared" si="236"/>
        <v>0</v>
      </c>
      <c r="BA623" s="131">
        <f t="shared" si="237"/>
        <v>0</v>
      </c>
      <c r="BB623" s="131">
        <f t="shared" si="238"/>
        <v>0</v>
      </c>
      <c r="BC623" s="132">
        <f t="shared" si="239"/>
        <v>0</v>
      </c>
    </row>
    <row r="624" spans="1:55" x14ac:dyDescent="0.25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30">
        <v>0</v>
      </c>
      <c r="G624" s="131">
        <v>5</v>
      </c>
      <c r="H624" s="131">
        <v>43.8</v>
      </c>
      <c r="I624" s="132">
        <v>290</v>
      </c>
      <c r="J624" s="149"/>
      <c r="K624" s="133">
        <v>1</v>
      </c>
      <c r="L624" s="131">
        <v>1</v>
      </c>
      <c r="M624" s="131">
        <v>17.7</v>
      </c>
      <c r="N624" s="132">
        <v>283</v>
      </c>
      <c r="O624" s="149"/>
      <c r="P624" s="133">
        <v>0</v>
      </c>
      <c r="Q624" s="131">
        <v>0</v>
      </c>
      <c r="R624" s="131">
        <v>0</v>
      </c>
      <c r="S624" s="132">
        <v>20</v>
      </c>
      <c r="T624" s="149"/>
      <c r="U624" s="133">
        <v>1</v>
      </c>
      <c r="V624" s="131">
        <v>1</v>
      </c>
      <c r="W624" s="131">
        <v>22.1</v>
      </c>
      <c r="X624" s="132">
        <v>291</v>
      </c>
      <c r="Y624" s="149"/>
      <c r="Z624" s="133">
        <v>0</v>
      </c>
      <c r="AA624" s="131">
        <v>7</v>
      </c>
      <c r="AB624" s="131">
        <v>68.099999999999994</v>
      </c>
      <c r="AC624" s="132">
        <v>277</v>
      </c>
      <c r="AD624" s="149"/>
      <c r="AE624" s="153">
        <f t="shared" si="216"/>
        <v>3</v>
      </c>
      <c r="AF624" s="134">
        <f t="shared" si="217"/>
        <v>14</v>
      </c>
      <c r="AG624" s="135">
        <f t="shared" si="218"/>
        <v>151.69999999999999</v>
      </c>
      <c r="AH624" s="167">
        <f t="shared" si="219"/>
        <v>1141</v>
      </c>
      <c r="AI624" s="149"/>
      <c r="AJ624" s="133">
        <f t="shared" si="220"/>
        <v>290</v>
      </c>
      <c r="AK624" s="131">
        <f t="shared" si="221"/>
        <v>283</v>
      </c>
      <c r="AL624" s="131">
        <f t="shared" si="222"/>
        <v>20</v>
      </c>
      <c r="AM624" s="131">
        <f t="shared" si="223"/>
        <v>291</v>
      </c>
      <c r="AN624" s="136">
        <f t="shared" si="224"/>
        <v>277</v>
      </c>
      <c r="AO624" s="133">
        <f t="shared" si="225"/>
        <v>0</v>
      </c>
      <c r="AP624" s="131">
        <f t="shared" si="226"/>
        <v>1</v>
      </c>
      <c r="AQ624" s="131">
        <f t="shared" si="227"/>
        <v>0</v>
      </c>
      <c r="AR624" s="131">
        <f t="shared" si="228"/>
        <v>1</v>
      </c>
      <c r="AS624" s="136">
        <f t="shared" si="229"/>
        <v>1</v>
      </c>
      <c r="AT624" s="133">
        <f t="shared" si="230"/>
        <v>5</v>
      </c>
      <c r="AU624" s="131">
        <f t="shared" si="231"/>
        <v>1</v>
      </c>
      <c r="AV624" s="131">
        <f t="shared" si="232"/>
        <v>0</v>
      </c>
      <c r="AW624" s="131">
        <f t="shared" si="233"/>
        <v>1</v>
      </c>
      <c r="AX624" s="136">
        <f t="shared" si="234"/>
        <v>7</v>
      </c>
      <c r="AY624" s="133">
        <f t="shared" si="235"/>
        <v>43.8</v>
      </c>
      <c r="AZ624" s="131">
        <f t="shared" si="236"/>
        <v>17.7</v>
      </c>
      <c r="BA624" s="131">
        <f t="shared" si="237"/>
        <v>0</v>
      </c>
      <c r="BB624" s="131">
        <f t="shared" si="238"/>
        <v>22.1</v>
      </c>
      <c r="BC624" s="132">
        <f t="shared" si="239"/>
        <v>68.099999999999994</v>
      </c>
    </row>
    <row r="625" spans="1:55" x14ac:dyDescent="0.25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30">
        <v>0</v>
      </c>
      <c r="G625" s="131">
        <v>0</v>
      </c>
      <c r="H625" s="131">
        <v>0</v>
      </c>
      <c r="I625" s="132">
        <v>0</v>
      </c>
      <c r="J625" s="149"/>
      <c r="K625" s="133">
        <v>0</v>
      </c>
      <c r="L625" s="131">
        <v>0</v>
      </c>
      <c r="M625" s="131">
        <v>0</v>
      </c>
      <c r="N625" s="132">
        <v>0</v>
      </c>
      <c r="O625" s="149"/>
      <c r="P625" s="133">
        <v>0</v>
      </c>
      <c r="Q625" s="131">
        <v>0</v>
      </c>
      <c r="R625" s="131">
        <v>0</v>
      </c>
      <c r="S625" s="132">
        <v>0</v>
      </c>
      <c r="T625" s="149"/>
      <c r="U625" s="133">
        <v>0</v>
      </c>
      <c r="V625" s="131">
        <v>0</v>
      </c>
      <c r="W625" s="131">
        <v>0</v>
      </c>
      <c r="X625" s="132">
        <v>0</v>
      </c>
      <c r="Y625" s="149"/>
      <c r="Z625" s="133">
        <v>0</v>
      </c>
      <c r="AA625" s="131">
        <v>0</v>
      </c>
      <c r="AB625" s="131">
        <v>0</v>
      </c>
      <c r="AC625" s="132">
        <v>0</v>
      </c>
      <c r="AD625" s="149"/>
      <c r="AE625" s="153">
        <f t="shared" si="216"/>
        <v>0</v>
      </c>
      <c r="AF625" s="134">
        <f t="shared" si="217"/>
        <v>0</v>
      </c>
      <c r="AG625" s="135">
        <f t="shared" si="218"/>
        <v>0</v>
      </c>
      <c r="AH625" s="167">
        <f t="shared" si="219"/>
        <v>0</v>
      </c>
      <c r="AI625" s="149"/>
      <c r="AJ625" s="133">
        <f t="shared" si="220"/>
        <v>0</v>
      </c>
      <c r="AK625" s="131">
        <f t="shared" si="221"/>
        <v>0</v>
      </c>
      <c r="AL625" s="131">
        <f t="shared" si="222"/>
        <v>0</v>
      </c>
      <c r="AM625" s="131">
        <f t="shared" si="223"/>
        <v>0</v>
      </c>
      <c r="AN625" s="136">
        <f t="shared" si="224"/>
        <v>0</v>
      </c>
      <c r="AO625" s="133">
        <f t="shared" si="225"/>
        <v>0</v>
      </c>
      <c r="AP625" s="131">
        <f t="shared" si="226"/>
        <v>0</v>
      </c>
      <c r="AQ625" s="131">
        <f t="shared" si="227"/>
        <v>0</v>
      </c>
      <c r="AR625" s="131">
        <f t="shared" si="228"/>
        <v>0</v>
      </c>
      <c r="AS625" s="136">
        <f t="shared" si="229"/>
        <v>0</v>
      </c>
      <c r="AT625" s="133">
        <f t="shared" si="230"/>
        <v>0</v>
      </c>
      <c r="AU625" s="131">
        <f t="shared" si="231"/>
        <v>0</v>
      </c>
      <c r="AV625" s="131">
        <f t="shared" si="232"/>
        <v>0</v>
      </c>
      <c r="AW625" s="131">
        <f t="shared" si="233"/>
        <v>0</v>
      </c>
      <c r="AX625" s="136">
        <f t="shared" si="234"/>
        <v>0</v>
      </c>
      <c r="AY625" s="133">
        <f t="shared" si="235"/>
        <v>0</v>
      </c>
      <c r="AZ625" s="131">
        <f t="shared" si="236"/>
        <v>0</v>
      </c>
      <c r="BA625" s="131">
        <f t="shared" si="237"/>
        <v>0</v>
      </c>
      <c r="BB625" s="131">
        <f t="shared" si="238"/>
        <v>0</v>
      </c>
      <c r="BC625" s="132">
        <f t="shared" si="239"/>
        <v>0</v>
      </c>
    </row>
    <row r="626" spans="1:55" x14ac:dyDescent="0.25">
      <c r="A626" s="138" t="s">
        <v>1283</v>
      </c>
      <c r="B626" s="131" t="s">
        <v>41</v>
      </c>
      <c r="C626" s="131" t="s">
        <v>92</v>
      </c>
      <c r="D626" s="131" t="s">
        <v>1298</v>
      </c>
      <c r="E626" s="132" t="s">
        <v>1954</v>
      </c>
      <c r="F626" s="130">
        <v>0</v>
      </c>
      <c r="G626" s="131">
        <v>0</v>
      </c>
      <c r="H626" s="131">
        <v>0</v>
      </c>
      <c r="I626" s="132">
        <v>0</v>
      </c>
      <c r="J626" s="149"/>
      <c r="K626" s="133">
        <v>0</v>
      </c>
      <c r="L626" s="131">
        <v>0</v>
      </c>
      <c r="M626" s="131">
        <v>0</v>
      </c>
      <c r="N626" s="132">
        <v>0</v>
      </c>
      <c r="O626" s="149"/>
      <c r="P626" s="133">
        <v>0</v>
      </c>
      <c r="Q626" s="131">
        <v>0</v>
      </c>
      <c r="R626" s="131">
        <v>0</v>
      </c>
      <c r="S626" s="132">
        <v>0</v>
      </c>
      <c r="T626" s="149"/>
      <c r="U626" s="133">
        <v>0</v>
      </c>
      <c r="V626" s="131">
        <v>0</v>
      </c>
      <c r="W626" s="131">
        <v>0</v>
      </c>
      <c r="X626" s="132">
        <v>0</v>
      </c>
      <c r="Y626" s="149"/>
      <c r="Z626" s="133">
        <v>0</v>
      </c>
      <c r="AA626" s="131">
        <v>0</v>
      </c>
      <c r="AB626" s="131">
        <v>0</v>
      </c>
      <c r="AC626" s="132">
        <v>0</v>
      </c>
      <c r="AD626" s="149"/>
      <c r="AE626" s="153">
        <f t="shared" si="216"/>
        <v>0</v>
      </c>
      <c r="AF626" s="134">
        <f t="shared" si="217"/>
        <v>0</v>
      </c>
      <c r="AG626" s="135">
        <f t="shared" si="218"/>
        <v>0</v>
      </c>
      <c r="AH626" s="167">
        <f t="shared" si="219"/>
        <v>0</v>
      </c>
      <c r="AI626" s="149"/>
      <c r="AJ626" s="133">
        <f t="shared" si="220"/>
        <v>0</v>
      </c>
      <c r="AK626" s="131">
        <f t="shared" si="221"/>
        <v>0</v>
      </c>
      <c r="AL626" s="131">
        <f t="shared" si="222"/>
        <v>0</v>
      </c>
      <c r="AM626" s="131">
        <f t="shared" si="223"/>
        <v>0</v>
      </c>
      <c r="AN626" s="136">
        <f t="shared" si="224"/>
        <v>0</v>
      </c>
      <c r="AO626" s="133">
        <f t="shared" si="225"/>
        <v>0</v>
      </c>
      <c r="AP626" s="131">
        <f t="shared" si="226"/>
        <v>0</v>
      </c>
      <c r="AQ626" s="131">
        <f t="shared" si="227"/>
        <v>0</v>
      </c>
      <c r="AR626" s="131">
        <f t="shared" si="228"/>
        <v>0</v>
      </c>
      <c r="AS626" s="136">
        <f t="shared" si="229"/>
        <v>0</v>
      </c>
      <c r="AT626" s="133">
        <f t="shared" si="230"/>
        <v>0</v>
      </c>
      <c r="AU626" s="131">
        <f t="shared" si="231"/>
        <v>0</v>
      </c>
      <c r="AV626" s="131">
        <f t="shared" si="232"/>
        <v>0</v>
      </c>
      <c r="AW626" s="131">
        <f t="shared" si="233"/>
        <v>0</v>
      </c>
      <c r="AX626" s="136">
        <f t="shared" si="234"/>
        <v>0</v>
      </c>
      <c r="AY626" s="133">
        <f t="shared" si="235"/>
        <v>0</v>
      </c>
      <c r="AZ626" s="131">
        <f t="shared" si="236"/>
        <v>0</v>
      </c>
      <c r="BA626" s="131">
        <f t="shared" si="237"/>
        <v>0</v>
      </c>
      <c r="BB626" s="131">
        <f t="shared" si="238"/>
        <v>0</v>
      </c>
      <c r="BC626" s="132">
        <f t="shared" si="239"/>
        <v>0</v>
      </c>
    </row>
    <row r="627" spans="1:55" x14ac:dyDescent="0.25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30">
        <v>0</v>
      </c>
      <c r="G627" s="131">
        <v>0</v>
      </c>
      <c r="H627" s="131">
        <v>0</v>
      </c>
      <c r="I627" s="132">
        <v>0</v>
      </c>
      <c r="J627" s="149"/>
      <c r="K627" s="133">
        <v>0</v>
      </c>
      <c r="L627" s="131">
        <v>0</v>
      </c>
      <c r="M627" s="131">
        <v>0</v>
      </c>
      <c r="N627" s="132">
        <v>0</v>
      </c>
      <c r="O627" s="149"/>
      <c r="P627" s="133">
        <v>0</v>
      </c>
      <c r="Q627" s="131">
        <v>0</v>
      </c>
      <c r="R627" s="131">
        <v>0</v>
      </c>
      <c r="S627" s="132">
        <v>0</v>
      </c>
      <c r="T627" s="149"/>
      <c r="U627" s="133">
        <v>0</v>
      </c>
      <c r="V627" s="131">
        <v>0</v>
      </c>
      <c r="W627" s="131">
        <v>0</v>
      </c>
      <c r="X627" s="132">
        <v>0</v>
      </c>
      <c r="Y627" s="149"/>
      <c r="Z627" s="133">
        <v>0</v>
      </c>
      <c r="AA627" s="131">
        <v>0</v>
      </c>
      <c r="AB627" s="131">
        <v>0</v>
      </c>
      <c r="AC627" s="132">
        <v>0</v>
      </c>
      <c r="AD627" s="149"/>
      <c r="AE627" s="153">
        <f t="shared" si="216"/>
        <v>0</v>
      </c>
      <c r="AF627" s="134">
        <f t="shared" si="217"/>
        <v>0</v>
      </c>
      <c r="AG627" s="135">
        <f t="shared" si="218"/>
        <v>0</v>
      </c>
      <c r="AH627" s="167">
        <f t="shared" si="219"/>
        <v>0</v>
      </c>
      <c r="AI627" s="149"/>
      <c r="AJ627" s="133">
        <f t="shared" si="220"/>
        <v>0</v>
      </c>
      <c r="AK627" s="131">
        <f t="shared" si="221"/>
        <v>0</v>
      </c>
      <c r="AL627" s="131">
        <f t="shared" si="222"/>
        <v>0</v>
      </c>
      <c r="AM627" s="131">
        <f t="shared" si="223"/>
        <v>0</v>
      </c>
      <c r="AN627" s="136">
        <f t="shared" si="224"/>
        <v>0</v>
      </c>
      <c r="AO627" s="133">
        <f t="shared" si="225"/>
        <v>0</v>
      </c>
      <c r="AP627" s="131">
        <f t="shared" si="226"/>
        <v>0</v>
      </c>
      <c r="AQ627" s="131">
        <f t="shared" si="227"/>
        <v>0</v>
      </c>
      <c r="AR627" s="131">
        <f t="shared" si="228"/>
        <v>0</v>
      </c>
      <c r="AS627" s="136">
        <f t="shared" si="229"/>
        <v>0</v>
      </c>
      <c r="AT627" s="133">
        <f t="shared" si="230"/>
        <v>0</v>
      </c>
      <c r="AU627" s="131">
        <f t="shared" si="231"/>
        <v>0</v>
      </c>
      <c r="AV627" s="131">
        <f t="shared" si="232"/>
        <v>0</v>
      </c>
      <c r="AW627" s="131">
        <f t="shared" si="233"/>
        <v>0</v>
      </c>
      <c r="AX627" s="136">
        <f t="shared" si="234"/>
        <v>0</v>
      </c>
      <c r="AY627" s="133">
        <f t="shared" si="235"/>
        <v>0</v>
      </c>
      <c r="AZ627" s="131">
        <f t="shared" si="236"/>
        <v>0</v>
      </c>
      <c r="BA627" s="131">
        <f t="shared" si="237"/>
        <v>0</v>
      </c>
      <c r="BB627" s="131">
        <f t="shared" si="238"/>
        <v>0</v>
      </c>
      <c r="BC627" s="132">
        <f t="shared" si="239"/>
        <v>0</v>
      </c>
    </row>
    <row r="628" spans="1:55" x14ac:dyDescent="0.25">
      <c r="A628" s="138" t="s">
        <v>1285</v>
      </c>
      <c r="B628" s="131" t="s">
        <v>1069</v>
      </c>
      <c r="C628" s="131" t="s">
        <v>189</v>
      </c>
      <c r="D628" s="131" t="s">
        <v>1299</v>
      </c>
      <c r="E628" s="132" t="s">
        <v>1314</v>
      </c>
      <c r="F628" s="130">
        <v>0</v>
      </c>
      <c r="G628" s="131">
        <v>0</v>
      </c>
      <c r="H628" s="131">
        <v>0</v>
      </c>
      <c r="I628" s="132">
        <v>0</v>
      </c>
      <c r="J628" s="149"/>
      <c r="K628" s="133">
        <v>0</v>
      </c>
      <c r="L628" s="131">
        <v>0</v>
      </c>
      <c r="M628" s="131">
        <v>0</v>
      </c>
      <c r="N628" s="132">
        <v>0</v>
      </c>
      <c r="O628" s="149"/>
      <c r="P628" s="133">
        <v>0</v>
      </c>
      <c r="Q628" s="131">
        <v>0</v>
      </c>
      <c r="R628" s="131">
        <v>0</v>
      </c>
      <c r="S628" s="132">
        <v>0</v>
      </c>
      <c r="T628" s="149"/>
      <c r="U628" s="133">
        <v>0</v>
      </c>
      <c r="V628" s="131">
        <v>0</v>
      </c>
      <c r="W628" s="131">
        <v>0</v>
      </c>
      <c r="X628" s="132">
        <v>0</v>
      </c>
      <c r="Y628" s="149"/>
      <c r="Z628" s="133">
        <v>0</v>
      </c>
      <c r="AA628" s="131">
        <v>0</v>
      </c>
      <c r="AB628" s="131">
        <v>0</v>
      </c>
      <c r="AC628" s="132">
        <v>0</v>
      </c>
      <c r="AD628" s="149"/>
      <c r="AE628" s="153">
        <f t="shared" si="216"/>
        <v>0</v>
      </c>
      <c r="AF628" s="134">
        <f t="shared" si="217"/>
        <v>0</v>
      </c>
      <c r="AG628" s="135">
        <f t="shared" si="218"/>
        <v>0</v>
      </c>
      <c r="AH628" s="167">
        <f t="shared" si="219"/>
        <v>0</v>
      </c>
      <c r="AI628" s="149"/>
      <c r="AJ628" s="133">
        <f t="shared" si="220"/>
        <v>0</v>
      </c>
      <c r="AK628" s="131">
        <f t="shared" si="221"/>
        <v>0</v>
      </c>
      <c r="AL628" s="131">
        <f t="shared" si="222"/>
        <v>0</v>
      </c>
      <c r="AM628" s="131">
        <f t="shared" si="223"/>
        <v>0</v>
      </c>
      <c r="AN628" s="136">
        <f t="shared" si="224"/>
        <v>0</v>
      </c>
      <c r="AO628" s="133">
        <f t="shared" si="225"/>
        <v>0</v>
      </c>
      <c r="AP628" s="131">
        <f t="shared" si="226"/>
        <v>0</v>
      </c>
      <c r="AQ628" s="131">
        <f t="shared" si="227"/>
        <v>0</v>
      </c>
      <c r="AR628" s="131">
        <f t="shared" si="228"/>
        <v>0</v>
      </c>
      <c r="AS628" s="136">
        <f t="shared" si="229"/>
        <v>0</v>
      </c>
      <c r="AT628" s="133">
        <f t="shared" si="230"/>
        <v>0</v>
      </c>
      <c r="AU628" s="131">
        <f t="shared" si="231"/>
        <v>0</v>
      </c>
      <c r="AV628" s="131">
        <f t="shared" si="232"/>
        <v>0</v>
      </c>
      <c r="AW628" s="131">
        <f t="shared" si="233"/>
        <v>0</v>
      </c>
      <c r="AX628" s="136">
        <f t="shared" si="234"/>
        <v>0</v>
      </c>
      <c r="AY628" s="133">
        <f t="shared" si="235"/>
        <v>0</v>
      </c>
      <c r="AZ628" s="131">
        <f t="shared" si="236"/>
        <v>0</v>
      </c>
      <c r="BA628" s="131">
        <f t="shared" si="237"/>
        <v>0</v>
      </c>
      <c r="BB628" s="131">
        <f t="shared" si="238"/>
        <v>0</v>
      </c>
      <c r="BC628" s="132">
        <f t="shared" si="239"/>
        <v>0</v>
      </c>
    </row>
    <row r="629" spans="1:55" x14ac:dyDescent="0.25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30">
        <v>0</v>
      </c>
      <c r="G629" s="131">
        <v>0</v>
      </c>
      <c r="H629" s="131">
        <v>0</v>
      </c>
      <c r="I629" s="132">
        <v>0</v>
      </c>
      <c r="J629" s="149"/>
      <c r="K629" s="133">
        <v>0</v>
      </c>
      <c r="L629" s="131">
        <v>0</v>
      </c>
      <c r="M629" s="131">
        <v>0</v>
      </c>
      <c r="N629" s="132">
        <v>0</v>
      </c>
      <c r="O629" s="149"/>
      <c r="P629" s="133">
        <v>0</v>
      </c>
      <c r="Q629" s="131">
        <v>0</v>
      </c>
      <c r="R629" s="131">
        <v>0</v>
      </c>
      <c r="S629" s="132">
        <v>0</v>
      </c>
      <c r="T629" s="149"/>
      <c r="U629" s="133">
        <v>0</v>
      </c>
      <c r="V629" s="131">
        <v>0</v>
      </c>
      <c r="W629" s="131">
        <v>0</v>
      </c>
      <c r="X629" s="132">
        <v>0</v>
      </c>
      <c r="Y629" s="149"/>
      <c r="Z629" s="133">
        <v>0</v>
      </c>
      <c r="AA629" s="131">
        <v>0</v>
      </c>
      <c r="AB629" s="131">
        <v>0</v>
      </c>
      <c r="AC629" s="132">
        <v>0</v>
      </c>
      <c r="AD629" s="149"/>
      <c r="AE629" s="153">
        <f t="shared" si="216"/>
        <v>0</v>
      </c>
      <c r="AF629" s="134">
        <f t="shared" si="217"/>
        <v>0</v>
      </c>
      <c r="AG629" s="135">
        <f t="shared" si="218"/>
        <v>0</v>
      </c>
      <c r="AH629" s="167">
        <f t="shared" si="219"/>
        <v>0</v>
      </c>
      <c r="AI629" s="149"/>
      <c r="AJ629" s="133">
        <f t="shared" si="220"/>
        <v>0</v>
      </c>
      <c r="AK629" s="131">
        <f t="shared" si="221"/>
        <v>0</v>
      </c>
      <c r="AL629" s="131">
        <f t="shared" si="222"/>
        <v>0</v>
      </c>
      <c r="AM629" s="131">
        <f t="shared" si="223"/>
        <v>0</v>
      </c>
      <c r="AN629" s="136">
        <f t="shared" si="224"/>
        <v>0</v>
      </c>
      <c r="AO629" s="133">
        <f t="shared" si="225"/>
        <v>0</v>
      </c>
      <c r="AP629" s="131">
        <f t="shared" si="226"/>
        <v>0</v>
      </c>
      <c r="AQ629" s="131">
        <f t="shared" si="227"/>
        <v>0</v>
      </c>
      <c r="AR629" s="131">
        <f t="shared" si="228"/>
        <v>0</v>
      </c>
      <c r="AS629" s="136">
        <f t="shared" si="229"/>
        <v>0</v>
      </c>
      <c r="AT629" s="133">
        <f t="shared" si="230"/>
        <v>0</v>
      </c>
      <c r="AU629" s="131">
        <f t="shared" si="231"/>
        <v>0</v>
      </c>
      <c r="AV629" s="131">
        <f t="shared" si="232"/>
        <v>0</v>
      </c>
      <c r="AW629" s="131">
        <f t="shared" si="233"/>
        <v>0</v>
      </c>
      <c r="AX629" s="136">
        <f t="shared" si="234"/>
        <v>0</v>
      </c>
      <c r="AY629" s="133">
        <f t="shared" si="235"/>
        <v>0</v>
      </c>
      <c r="AZ629" s="131">
        <f t="shared" si="236"/>
        <v>0</v>
      </c>
      <c r="BA629" s="131">
        <f t="shared" si="237"/>
        <v>0</v>
      </c>
      <c r="BB629" s="131">
        <f t="shared" si="238"/>
        <v>0</v>
      </c>
      <c r="BC629" s="132">
        <f t="shared" si="239"/>
        <v>0</v>
      </c>
    </row>
    <row r="630" spans="1:55" x14ac:dyDescent="0.25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30">
        <v>0</v>
      </c>
      <c r="G630" s="131">
        <v>0</v>
      </c>
      <c r="H630" s="131">
        <v>0</v>
      </c>
      <c r="I630" s="132">
        <v>20</v>
      </c>
      <c r="J630" s="149"/>
      <c r="K630" s="133">
        <v>0</v>
      </c>
      <c r="L630" s="131">
        <v>0</v>
      </c>
      <c r="M630" s="131">
        <v>0</v>
      </c>
      <c r="N630" s="132">
        <v>20</v>
      </c>
      <c r="O630" s="149"/>
      <c r="P630" s="133">
        <v>0</v>
      </c>
      <c r="Q630" s="131">
        <v>0</v>
      </c>
      <c r="R630" s="131">
        <v>0</v>
      </c>
      <c r="S630" s="132">
        <v>0</v>
      </c>
      <c r="T630" s="149"/>
      <c r="U630" s="133">
        <v>0</v>
      </c>
      <c r="V630" s="131">
        <v>3</v>
      </c>
      <c r="W630" s="131">
        <v>14.400000000000002</v>
      </c>
      <c r="X630" s="132">
        <v>274</v>
      </c>
      <c r="Y630" s="149"/>
      <c r="Z630" s="133">
        <v>0</v>
      </c>
      <c r="AA630" s="131">
        <v>1</v>
      </c>
      <c r="AB630" s="131">
        <v>24.6</v>
      </c>
      <c r="AC630" s="132">
        <v>208</v>
      </c>
      <c r="AD630" s="149"/>
      <c r="AE630" s="153">
        <f t="shared" si="216"/>
        <v>0</v>
      </c>
      <c r="AF630" s="134">
        <f t="shared" si="217"/>
        <v>4</v>
      </c>
      <c r="AG630" s="135">
        <f t="shared" si="218"/>
        <v>39</v>
      </c>
      <c r="AH630" s="167">
        <f t="shared" si="219"/>
        <v>522</v>
      </c>
      <c r="AI630" s="149"/>
      <c r="AJ630" s="133">
        <f t="shared" si="220"/>
        <v>20</v>
      </c>
      <c r="AK630" s="131">
        <f t="shared" si="221"/>
        <v>20</v>
      </c>
      <c r="AL630" s="131">
        <f t="shared" si="222"/>
        <v>0</v>
      </c>
      <c r="AM630" s="131">
        <f t="shared" si="223"/>
        <v>274</v>
      </c>
      <c r="AN630" s="136">
        <f t="shared" si="224"/>
        <v>208</v>
      </c>
      <c r="AO630" s="133">
        <f t="shared" si="225"/>
        <v>0</v>
      </c>
      <c r="AP630" s="131">
        <f t="shared" si="226"/>
        <v>0</v>
      </c>
      <c r="AQ630" s="131">
        <f t="shared" si="227"/>
        <v>0</v>
      </c>
      <c r="AR630" s="131">
        <f t="shared" si="228"/>
        <v>0</v>
      </c>
      <c r="AS630" s="136">
        <f t="shared" si="229"/>
        <v>0</v>
      </c>
      <c r="AT630" s="133">
        <f t="shared" si="230"/>
        <v>0</v>
      </c>
      <c r="AU630" s="131">
        <f t="shared" si="231"/>
        <v>0</v>
      </c>
      <c r="AV630" s="131">
        <f t="shared" si="232"/>
        <v>0</v>
      </c>
      <c r="AW630" s="131">
        <f t="shared" si="233"/>
        <v>3</v>
      </c>
      <c r="AX630" s="136">
        <f t="shared" si="234"/>
        <v>1</v>
      </c>
      <c r="AY630" s="133">
        <f t="shared" si="235"/>
        <v>0</v>
      </c>
      <c r="AZ630" s="131">
        <f t="shared" si="236"/>
        <v>0</v>
      </c>
      <c r="BA630" s="131">
        <f t="shared" si="237"/>
        <v>0</v>
      </c>
      <c r="BB630" s="131">
        <f t="shared" si="238"/>
        <v>14.400000000000002</v>
      </c>
      <c r="BC630" s="132">
        <f t="shared" si="239"/>
        <v>24.6</v>
      </c>
    </row>
    <row r="631" spans="1:55" x14ac:dyDescent="0.25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30">
        <v>0</v>
      </c>
      <c r="G631" s="131">
        <v>0</v>
      </c>
      <c r="H631" s="131">
        <v>0</v>
      </c>
      <c r="I631" s="132">
        <v>0</v>
      </c>
      <c r="J631" s="149"/>
      <c r="K631" s="133">
        <v>0</v>
      </c>
      <c r="L631" s="131">
        <v>0</v>
      </c>
      <c r="M631" s="131">
        <v>0</v>
      </c>
      <c r="N631" s="132">
        <v>20</v>
      </c>
      <c r="O631" s="149"/>
      <c r="P631" s="133">
        <v>0</v>
      </c>
      <c r="Q631" s="131">
        <v>0</v>
      </c>
      <c r="R631" s="131">
        <v>0</v>
      </c>
      <c r="S631" s="132">
        <v>20</v>
      </c>
      <c r="T631" s="149"/>
      <c r="U631" s="133">
        <v>0</v>
      </c>
      <c r="V631" s="131">
        <v>1</v>
      </c>
      <c r="W631" s="131">
        <v>21.7</v>
      </c>
      <c r="X631" s="132">
        <v>290</v>
      </c>
      <c r="Y631" s="149"/>
      <c r="Z631" s="133">
        <v>1</v>
      </c>
      <c r="AA631" s="131">
        <v>0</v>
      </c>
      <c r="AB631" s="131">
        <v>0.5</v>
      </c>
      <c r="AC631" s="132">
        <v>120</v>
      </c>
      <c r="AD631" s="149"/>
      <c r="AE631" s="153">
        <f t="shared" si="216"/>
        <v>0</v>
      </c>
      <c r="AF631" s="134">
        <f t="shared" si="217"/>
        <v>1</v>
      </c>
      <c r="AG631" s="135">
        <f t="shared" si="218"/>
        <v>22.2</v>
      </c>
      <c r="AH631" s="167">
        <f t="shared" si="219"/>
        <v>450</v>
      </c>
      <c r="AI631" s="149"/>
      <c r="AJ631" s="133">
        <f t="shared" si="220"/>
        <v>0</v>
      </c>
      <c r="AK631" s="131">
        <f t="shared" si="221"/>
        <v>20</v>
      </c>
      <c r="AL631" s="131">
        <f t="shared" si="222"/>
        <v>20</v>
      </c>
      <c r="AM631" s="131">
        <f t="shared" si="223"/>
        <v>290</v>
      </c>
      <c r="AN631" s="136">
        <f t="shared" si="224"/>
        <v>120</v>
      </c>
      <c r="AO631" s="133">
        <f t="shared" si="225"/>
        <v>0</v>
      </c>
      <c r="AP631" s="131">
        <f t="shared" si="226"/>
        <v>0</v>
      </c>
      <c r="AQ631" s="131">
        <f t="shared" si="227"/>
        <v>0</v>
      </c>
      <c r="AR631" s="131">
        <f t="shared" si="228"/>
        <v>0</v>
      </c>
      <c r="AS631" s="136">
        <f t="shared" si="229"/>
        <v>0</v>
      </c>
      <c r="AT631" s="133">
        <f t="shared" si="230"/>
        <v>0</v>
      </c>
      <c r="AU631" s="131">
        <f t="shared" si="231"/>
        <v>0</v>
      </c>
      <c r="AV631" s="131">
        <f t="shared" si="232"/>
        <v>0</v>
      </c>
      <c r="AW631" s="131">
        <f t="shared" si="233"/>
        <v>1</v>
      </c>
      <c r="AX631" s="136">
        <f t="shared" si="234"/>
        <v>0</v>
      </c>
      <c r="AY631" s="133">
        <f t="shared" si="235"/>
        <v>0</v>
      </c>
      <c r="AZ631" s="131">
        <f t="shared" si="236"/>
        <v>0</v>
      </c>
      <c r="BA631" s="131">
        <f t="shared" si="237"/>
        <v>0</v>
      </c>
      <c r="BB631" s="131">
        <f t="shared" si="238"/>
        <v>21.7</v>
      </c>
      <c r="BC631" s="132">
        <f t="shared" si="239"/>
        <v>0.5</v>
      </c>
    </row>
    <row r="632" spans="1:55" x14ac:dyDescent="0.25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30">
        <v>0</v>
      </c>
      <c r="G632" s="131">
        <v>0</v>
      </c>
      <c r="H632" s="131">
        <v>0</v>
      </c>
      <c r="I632" s="132">
        <v>0</v>
      </c>
      <c r="J632" s="149"/>
      <c r="K632" s="133">
        <v>0</v>
      </c>
      <c r="L632" s="131">
        <v>0</v>
      </c>
      <c r="M632" s="131">
        <v>0</v>
      </c>
      <c r="N632" s="132">
        <v>0</v>
      </c>
      <c r="O632" s="149"/>
      <c r="P632" s="133">
        <v>0</v>
      </c>
      <c r="Q632" s="131">
        <v>0</v>
      </c>
      <c r="R632" s="131">
        <v>0</v>
      </c>
      <c r="S632" s="132">
        <v>0</v>
      </c>
      <c r="T632" s="149"/>
      <c r="U632" s="133">
        <v>0</v>
      </c>
      <c r="V632" s="131">
        <v>0</v>
      </c>
      <c r="W632" s="131">
        <v>0</v>
      </c>
      <c r="X632" s="132">
        <v>0</v>
      </c>
      <c r="Y632" s="149"/>
      <c r="Z632" s="133">
        <v>0</v>
      </c>
      <c r="AA632" s="131">
        <v>0</v>
      </c>
      <c r="AB632" s="131">
        <v>0</v>
      </c>
      <c r="AC632" s="132">
        <v>0</v>
      </c>
      <c r="AD632" s="149"/>
      <c r="AE632" s="153">
        <f t="shared" si="216"/>
        <v>0</v>
      </c>
      <c r="AF632" s="134">
        <f t="shared" si="217"/>
        <v>0</v>
      </c>
      <c r="AG632" s="135">
        <f t="shared" si="218"/>
        <v>0</v>
      </c>
      <c r="AH632" s="167">
        <f t="shared" si="219"/>
        <v>0</v>
      </c>
      <c r="AI632" s="149"/>
      <c r="AJ632" s="133">
        <f t="shared" si="220"/>
        <v>0</v>
      </c>
      <c r="AK632" s="131">
        <f t="shared" si="221"/>
        <v>0</v>
      </c>
      <c r="AL632" s="131">
        <f t="shared" si="222"/>
        <v>0</v>
      </c>
      <c r="AM632" s="131">
        <f t="shared" si="223"/>
        <v>0</v>
      </c>
      <c r="AN632" s="136">
        <f t="shared" si="224"/>
        <v>0</v>
      </c>
      <c r="AO632" s="133">
        <f t="shared" si="225"/>
        <v>0</v>
      </c>
      <c r="AP632" s="131">
        <f t="shared" si="226"/>
        <v>0</v>
      </c>
      <c r="AQ632" s="131">
        <f t="shared" si="227"/>
        <v>0</v>
      </c>
      <c r="AR632" s="131">
        <f t="shared" si="228"/>
        <v>0</v>
      </c>
      <c r="AS632" s="136">
        <f t="shared" si="229"/>
        <v>0</v>
      </c>
      <c r="AT632" s="133">
        <f t="shared" si="230"/>
        <v>0</v>
      </c>
      <c r="AU632" s="131">
        <f t="shared" si="231"/>
        <v>0</v>
      </c>
      <c r="AV632" s="131">
        <f t="shared" si="232"/>
        <v>0</v>
      </c>
      <c r="AW632" s="131">
        <f t="shared" si="233"/>
        <v>0</v>
      </c>
      <c r="AX632" s="136">
        <f t="shared" si="234"/>
        <v>0</v>
      </c>
      <c r="AY632" s="133">
        <f t="shared" si="235"/>
        <v>0</v>
      </c>
      <c r="AZ632" s="131">
        <f t="shared" si="236"/>
        <v>0</v>
      </c>
      <c r="BA632" s="131">
        <f t="shared" si="237"/>
        <v>0</v>
      </c>
      <c r="BB632" s="131">
        <f t="shared" si="238"/>
        <v>0</v>
      </c>
      <c r="BC632" s="132">
        <f t="shared" si="239"/>
        <v>0</v>
      </c>
    </row>
    <row r="633" spans="1:55" x14ac:dyDescent="0.25">
      <c r="A633" s="138" t="s">
        <v>1290</v>
      </c>
      <c r="B633" s="131" t="s">
        <v>2049</v>
      </c>
      <c r="C633" s="131" t="s">
        <v>1431</v>
      </c>
      <c r="D633" s="131" t="s">
        <v>143</v>
      </c>
      <c r="E633" s="132" t="s">
        <v>1311</v>
      </c>
      <c r="F633" s="130">
        <v>0</v>
      </c>
      <c r="G633" s="131">
        <v>0</v>
      </c>
      <c r="H633" s="131">
        <v>0</v>
      </c>
      <c r="I633" s="132">
        <v>0</v>
      </c>
      <c r="J633" s="149"/>
      <c r="K633" s="133">
        <v>0</v>
      </c>
      <c r="L633" s="131">
        <v>0</v>
      </c>
      <c r="M633" s="131">
        <v>0</v>
      </c>
      <c r="N633" s="132">
        <v>0</v>
      </c>
      <c r="O633" s="149"/>
      <c r="P633" s="133">
        <v>0</v>
      </c>
      <c r="Q633" s="131">
        <v>0</v>
      </c>
      <c r="R633" s="131">
        <v>0</v>
      </c>
      <c r="S633" s="132">
        <v>0</v>
      </c>
      <c r="T633" s="149"/>
      <c r="U633" s="133">
        <v>0</v>
      </c>
      <c r="V633" s="131">
        <v>0</v>
      </c>
      <c r="W633" s="131">
        <v>0</v>
      </c>
      <c r="X633" s="132">
        <v>0</v>
      </c>
      <c r="Y633" s="149"/>
      <c r="Z633" s="133">
        <v>0</v>
      </c>
      <c r="AA633" s="131">
        <v>0</v>
      </c>
      <c r="AB633" s="131">
        <v>0</v>
      </c>
      <c r="AC633" s="132">
        <v>0</v>
      </c>
      <c r="AD633" s="149"/>
      <c r="AE633" s="153">
        <f t="shared" si="216"/>
        <v>0</v>
      </c>
      <c r="AF633" s="134">
        <f t="shared" si="217"/>
        <v>0</v>
      </c>
      <c r="AG633" s="135">
        <f t="shared" si="218"/>
        <v>0</v>
      </c>
      <c r="AH633" s="167">
        <f t="shared" si="219"/>
        <v>0</v>
      </c>
      <c r="AI633" s="149"/>
      <c r="AJ633" s="133">
        <f t="shared" si="220"/>
        <v>0</v>
      </c>
      <c r="AK633" s="131">
        <f t="shared" si="221"/>
        <v>0</v>
      </c>
      <c r="AL633" s="131">
        <f t="shared" si="222"/>
        <v>0</v>
      </c>
      <c r="AM633" s="131">
        <f t="shared" si="223"/>
        <v>0</v>
      </c>
      <c r="AN633" s="136">
        <f t="shared" si="224"/>
        <v>0</v>
      </c>
      <c r="AO633" s="133">
        <f t="shared" si="225"/>
        <v>0</v>
      </c>
      <c r="AP633" s="131">
        <f t="shared" si="226"/>
        <v>0</v>
      </c>
      <c r="AQ633" s="131">
        <f t="shared" si="227"/>
        <v>0</v>
      </c>
      <c r="AR633" s="131">
        <f t="shared" si="228"/>
        <v>0</v>
      </c>
      <c r="AS633" s="136">
        <f t="shared" si="229"/>
        <v>0</v>
      </c>
      <c r="AT633" s="133">
        <f t="shared" si="230"/>
        <v>0</v>
      </c>
      <c r="AU633" s="131">
        <f t="shared" si="231"/>
        <v>0</v>
      </c>
      <c r="AV633" s="131">
        <f t="shared" si="232"/>
        <v>0</v>
      </c>
      <c r="AW633" s="131">
        <f t="shared" si="233"/>
        <v>0</v>
      </c>
      <c r="AX633" s="136">
        <f t="shared" si="234"/>
        <v>0</v>
      </c>
      <c r="AY633" s="133">
        <f t="shared" si="235"/>
        <v>0</v>
      </c>
      <c r="AZ633" s="131">
        <f t="shared" si="236"/>
        <v>0</v>
      </c>
      <c r="BA633" s="131">
        <f t="shared" si="237"/>
        <v>0</v>
      </c>
      <c r="BB633" s="131">
        <f t="shared" si="238"/>
        <v>0</v>
      </c>
      <c r="BC633" s="132">
        <f t="shared" si="239"/>
        <v>0</v>
      </c>
    </row>
    <row r="634" spans="1:55" x14ac:dyDescent="0.25">
      <c r="A634" s="138" t="s">
        <v>1291</v>
      </c>
      <c r="B634" s="131" t="s">
        <v>42</v>
      </c>
      <c r="C634" s="131" t="s">
        <v>116</v>
      </c>
      <c r="D634" s="131" t="s">
        <v>2091</v>
      </c>
      <c r="E634" s="132" t="s">
        <v>1311</v>
      </c>
      <c r="F634" s="130">
        <v>0</v>
      </c>
      <c r="G634" s="131">
        <v>0</v>
      </c>
      <c r="H634" s="131">
        <v>0</v>
      </c>
      <c r="I634" s="132">
        <v>20</v>
      </c>
      <c r="J634" s="149"/>
      <c r="K634" s="133">
        <v>0</v>
      </c>
      <c r="L634" s="131">
        <v>0</v>
      </c>
      <c r="M634" s="131">
        <v>0</v>
      </c>
      <c r="N634" s="132">
        <v>0</v>
      </c>
      <c r="O634" s="149"/>
      <c r="P634" s="133">
        <v>0</v>
      </c>
      <c r="Q634" s="131">
        <v>0</v>
      </c>
      <c r="R634" s="131">
        <v>0</v>
      </c>
      <c r="S634" s="132">
        <v>0</v>
      </c>
      <c r="T634" s="149"/>
      <c r="U634" s="133">
        <v>0</v>
      </c>
      <c r="V634" s="131">
        <v>0</v>
      </c>
      <c r="W634" s="131">
        <v>0</v>
      </c>
      <c r="X634" s="132">
        <v>20</v>
      </c>
      <c r="Y634" s="149"/>
      <c r="Z634" s="133">
        <v>0</v>
      </c>
      <c r="AA634" s="131">
        <v>0</v>
      </c>
      <c r="AB634" s="131">
        <v>0</v>
      </c>
      <c r="AC634" s="132">
        <v>0</v>
      </c>
      <c r="AD634" s="149"/>
      <c r="AE634" s="153">
        <f t="shared" si="216"/>
        <v>0</v>
      </c>
      <c r="AF634" s="134">
        <f t="shared" si="217"/>
        <v>0</v>
      </c>
      <c r="AG634" s="135">
        <f t="shared" si="218"/>
        <v>0</v>
      </c>
      <c r="AH634" s="167">
        <f t="shared" si="219"/>
        <v>40</v>
      </c>
      <c r="AI634" s="149"/>
      <c r="AJ634" s="133">
        <f t="shared" si="220"/>
        <v>20</v>
      </c>
      <c r="AK634" s="131">
        <f t="shared" si="221"/>
        <v>0</v>
      </c>
      <c r="AL634" s="131">
        <f t="shared" si="222"/>
        <v>0</v>
      </c>
      <c r="AM634" s="131">
        <f t="shared" si="223"/>
        <v>20</v>
      </c>
      <c r="AN634" s="136">
        <f t="shared" si="224"/>
        <v>0</v>
      </c>
      <c r="AO634" s="133">
        <f t="shared" si="225"/>
        <v>0</v>
      </c>
      <c r="AP634" s="131">
        <f t="shared" si="226"/>
        <v>0</v>
      </c>
      <c r="AQ634" s="131">
        <f t="shared" si="227"/>
        <v>0</v>
      </c>
      <c r="AR634" s="131">
        <f t="shared" si="228"/>
        <v>0</v>
      </c>
      <c r="AS634" s="136">
        <f t="shared" si="229"/>
        <v>0</v>
      </c>
      <c r="AT634" s="133">
        <f t="shared" si="230"/>
        <v>0</v>
      </c>
      <c r="AU634" s="131">
        <f t="shared" si="231"/>
        <v>0</v>
      </c>
      <c r="AV634" s="131">
        <f t="shared" si="232"/>
        <v>0</v>
      </c>
      <c r="AW634" s="131">
        <f t="shared" si="233"/>
        <v>0</v>
      </c>
      <c r="AX634" s="136">
        <f t="shared" si="234"/>
        <v>0</v>
      </c>
      <c r="AY634" s="133">
        <f t="shared" si="235"/>
        <v>0</v>
      </c>
      <c r="AZ634" s="131">
        <f t="shared" si="236"/>
        <v>0</v>
      </c>
      <c r="BA634" s="131">
        <f t="shared" si="237"/>
        <v>0</v>
      </c>
      <c r="BB634" s="131">
        <f t="shared" si="238"/>
        <v>0</v>
      </c>
      <c r="BC634" s="132">
        <f t="shared" si="239"/>
        <v>0</v>
      </c>
    </row>
    <row r="635" spans="1:55" x14ac:dyDescent="0.25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30">
        <v>0</v>
      </c>
      <c r="G635" s="131">
        <v>0</v>
      </c>
      <c r="H635" s="131">
        <v>0</v>
      </c>
      <c r="I635" s="132">
        <v>0</v>
      </c>
      <c r="J635" s="149"/>
      <c r="K635" s="133">
        <v>0</v>
      </c>
      <c r="L635" s="131">
        <v>0</v>
      </c>
      <c r="M635" s="131">
        <v>0</v>
      </c>
      <c r="N635" s="132">
        <v>0</v>
      </c>
      <c r="O635" s="149"/>
      <c r="P635" s="133">
        <v>0</v>
      </c>
      <c r="Q635" s="131">
        <v>0</v>
      </c>
      <c r="R635" s="131">
        <v>0</v>
      </c>
      <c r="S635" s="132">
        <v>0</v>
      </c>
      <c r="T635" s="149"/>
      <c r="U635" s="133">
        <v>0</v>
      </c>
      <c r="V635" s="131">
        <v>0</v>
      </c>
      <c r="W635" s="131">
        <v>0</v>
      </c>
      <c r="X635" s="132">
        <v>0</v>
      </c>
      <c r="Y635" s="149"/>
      <c r="Z635" s="133">
        <v>0</v>
      </c>
      <c r="AA635" s="131">
        <v>0</v>
      </c>
      <c r="AB635" s="131">
        <v>0</v>
      </c>
      <c r="AC635" s="132">
        <v>0</v>
      </c>
      <c r="AD635" s="149"/>
      <c r="AE635" s="153">
        <f t="shared" si="216"/>
        <v>0</v>
      </c>
      <c r="AF635" s="134">
        <f t="shared" si="217"/>
        <v>0</v>
      </c>
      <c r="AG635" s="135">
        <f t="shared" si="218"/>
        <v>0</v>
      </c>
      <c r="AH635" s="167">
        <f t="shared" si="219"/>
        <v>0</v>
      </c>
      <c r="AI635" s="149"/>
      <c r="AJ635" s="133">
        <f t="shared" si="220"/>
        <v>0</v>
      </c>
      <c r="AK635" s="131">
        <f t="shared" si="221"/>
        <v>0</v>
      </c>
      <c r="AL635" s="131">
        <f t="shared" si="222"/>
        <v>0</v>
      </c>
      <c r="AM635" s="131">
        <f t="shared" si="223"/>
        <v>0</v>
      </c>
      <c r="AN635" s="136">
        <f t="shared" si="224"/>
        <v>0</v>
      </c>
      <c r="AO635" s="133">
        <f t="shared" si="225"/>
        <v>0</v>
      </c>
      <c r="AP635" s="131">
        <f t="shared" si="226"/>
        <v>0</v>
      </c>
      <c r="AQ635" s="131">
        <f t="shared" si="227"/>
        <v>0</v>
      </c>
      <c r="AR635" s="131">
        <f t="shared" si="228"/>
        <v>0</v>
      </c>
      <c r="AS635" s="136">
        <f t="shared" si="229"/>
        <v>0</v>
      </c>
      <c r="AT635" s="133">
        <f t="shared" si="230"/>
        <v>0</v>
      </c>
      <c r="AU635" s="131">
        <f t="shared" si="231"/>
        <v>0</v>
      </c>
      <c r="AV635" s="131">
        <f t="shared" si="232"/>
        <v>0</v>
      </c>
      <c r="AW635" s="131">
        <f t="shared" si="233"/>
        <v>0</v>
      </c>
      <c r="AX635" s="136">
        <f t="shared" si="234"/>
        <v>0</v>
      </c>
      <c r="AY635" s="133">
        <f t="shared" si="235"/>
        <v>0</v>
      </c>
      <c r="AZ635" s="131">
        <f t="shared" si="236"/>
        <v>0</v>
      </c>
      <c r="BA635" s="131">
        <f t="shared" si="237"/>
        <v>0</v>
      </c>
      <c r="BB635" s="131">
        <f t="shared" si="238"/>
        <v>0</v>
      </c>
      <c r="BC635" s="132">
        <f t="shared" si="239"/>
        <v>0</v>
      </c>
    </row>
    <row r="636" spans="1:55" x14ac:dyDescent="0.25">
      <c r="A636" s="138" t="s">
        <v>1370</v>
      </c>
      <c r="B636" s="131" t="s">
        <v>50</v>
      </c>
      <c r="C636" s="131" t="s">
        <v>101</v>
      </c>
      <c r="D636" s="131" t="s">
        <v>1372</v>
      </c>
      <c r="E636" s="132" t="s">
        <v>1955</v>
      </c>
      <c r="F636" s="130">
        <v>0</v>
      </c>
      <c r="G636" s="131">
        <v>0</v>
      </c>
      <c r="H636" s="131">
        <v>0</v>
      </c>
      <c r="I636" s="132">
        <v>0</v>
      </c>
      <c r="J636" s="149"/>
      <c r="K636" s="133">
        <v>0</v>
      </c>
      <c r="L636" s="131">
        <v>0</v>
      </c>
      <c r="M636" s="131">
        <v>0</v>
      </c>
      <c r="N636" s="132">
        <v>0</v>
      </c>
      <c r="O636" s="149"/>
      <c r="P636" s="133">
        <v>0</v>
      </c>
      <c r="Q636" s="131">
        <v>0</v>
      </c>
      <c r="R636" s="131">
        <v>0</v>
      </c>
      <c r="S636" s="132">
        <v>0</v>
      </c>
      <c r="T636" s="149"/>
      <c r="U636" s="133">
        <v>0</v>
      </c>
      <c r="V636" s="131">
        <v>0</v>
      </c>
      <c r="W636" s="131">
        <v>0</v>
      </c>
      <c r="X636" s="132">
        <v>0</v>
      </c>
      <c r="Y636" s="149"/>
      <c r="Z636" s="133">
        <v>0</v>
      </c>
      <c r="AA636" s="131">
        <v>0</v>
      </c>
      <c r="AB636" s="131">
        <v>0</v>
      </c>
      <c r="AC636" s="132">
        <v>0</v>
      </c>
      <c r="AD636" s="149"/>
      <c r="AE636" s="153">
        <f t="shared" si="216"/>
        <v>0</v>
      </c>
      <c r="AF636" s="134">
        <f t="shared" si="217"/>
        <v>0</v>
      </c>
      <c r="AG636" s="135">
        <f t="shared" si="218"/>
        <v>0</v>
      </c>
      <c r="AH636" s="167">
        <f t="shared" si="219"/>
        <v>0</v>
      </c>
      <c r="AI636" s="149"/>
      <c r="AJ636" s="133">
        <f t="shared" si="220"/>
        <v>0</v>
      </c>
      <c r="AK636" s="131">
        <f t="shared" si="221"/>
        <v>0</v>
      </c>
      <c r="AL636" s="131">
        <f t="shared" si="222"/>
        <v>0</v>
      </c>
      <c r="AM636" s="131">
        <f t="shared" si="223"/>
        <v>0</v>
      </c>
      <c r="AN636" s="136">
        <f t="shared" si="224"/>
        <v>0</v>
      </c>
      <c r="AO636" s="133">
        <f t="shared" si="225"/>
        <v>0</v>
      </c>
      <c r="AP636" s="131">
        <f t="shared" si="226"/>
        <v>0</v>
      </c>
      <c r="AQ636" s="131">
        <f t="shared" si="227"/>
        <v>0</v>
      </c>
      <c r="AR636" s="131">
        <f t="shared" si="228"/>
        <v>0</v>
      </c>
      <c r="AS636" s="136">
        <f t="shared" si="229"/>
        <v>0</v>
      </c>
      <c r="AT636" s="133">
        <f t="shared" si="230"/>
        <v>0</v>
      </c>
      <c r="AU636" s="131">
        <f t="shared" si="231"/>
        <v>0</v>
      </c>
      <c r="AV636" s="131">
        <f t="shared" si="232"/>
        <v>0</v>
      </c>
      <c r="AW636" s="131">
        <f t="shared" si="233"/>
        <v>0</v>
      </c>
      <c r="AX636" s="136">
        <f t="shared" si="234"/>
        <v>0</v>
      </c>
      <c r="AY636" s="133">
        <f t="shared" si="235"/>
        <v>0</v>
      </c>
      <c r="AZ636" s="131">
        <f t="shared" si="236"/>
        <v>0</v>
      </c>
      <c r="BA636" s="131">
        <f t="shared" si="237"/>
        <v>0</v>
      </c>
      <c r="BB636" s="131">
        <f t="shared" si="238"/>
        <v>0</v>
      </c>
      <c r="BC636" s="132">
        <f t="shared" si="239"/>
        <v>0</v>
      </c>
    </row>
    <row r="637" spans="1:55" x14ac:dyDescent="0.25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30">
        <v>0</v>
      </c>
      <c r="G637" s="131">
        <v>0</v>
      </c>
      <c r="H637" s="131">
        <v>0</v>
      </c>
      <c r="I637" s="132">
        <v>0</v>
      </c>
      <c r="J637" s="149"/>
      <c r="K637" s="133">
        <v>0</v>
      </c>
      <c r="L637" s="131">
        <v>0</v>
      </c>
      <c r="M637" s="131">
        <v>0</v>
      </c>
      <c r="N637" s="132">
        <v>0</v>
      </c>
      <c r="O637" s="149"/>
      <c r="P637" s="133">
        <v>0</v>
      </c>
      <c r="Q637" s="131">
        <v>0</v>
      </c>
      <c r="R637" s="131">
        <v>0</v>
      </c>
      <c r="S637" s="132">
        <v>0</v>
      </c>
      <c r="T637" s="149"/>
      <c r="U637" s="133">
        <v>0</v>
      </c>
      <c r="V637" s="131">
        <v>0</v>
      </c>
      <c r="W637" s="131">
        <v>0</v>
      </c>
      <c r="X637" s="132">
        <v>0</v>
      </c>
      <c r="Y637" s="149"/>
      <c r="Z637" s="133">
        <v>0</v>
      </c>
      <c r="AA637" s="131">
        <v>0</v>
      </c>
      <c r="AB637" s="131">
        <v>0</v>
      </c>
      <c r="AC637" s="132">
        <v>0</v>
      </c>
      <c r="AD637" s="149"/>
      <c r="AE637" s="153">
        <f t="shared" si="216"/>
        <v>0</v>
      </c>
      <c r="AF637" s="134">
        <f t="shared" si="217"/>
        <v>0</v>
      </c>
      <c r="AG637" s="135">
        <f t="shared" si="218"/>
        <v>0</v>
      </c>
      <c r="AH637" s="167">
        <f t="shared" si="219"/>
        <v>0</v>
      </c>
      <c r="AI637" s="149"/>
      <c r="AJ637" s="133">
        <f t="shared" si="220"/>
        <v>0</v>
      </c>
      <c r="AK637" s="131">
        <f t="shared" si="221"/>
        <v>0</v>
      </c>
      <c r="AL637" s="131">
        <f t="shared" si="222"/>
        <v>0</v>
      </c>
      <c r="AM637" s="131">
        <f t="shared" si="223"/>
        <v>0</v>
      </c>
      <c r="AN637" s="136">
        <f t="shared" si="224"/>
        <v>0</v>
      </c>
      <c r="AO637" s="133">
        <f t="shared" si="225"/>
        <v>0</v>
      </c>
      <c r="AP637" s="131">
        <f t="shared" si="226"/>
        <v>0</v>
      </c>
      <c r="AQ637" s="131">
        <f t="shared" si="227"/>
        <v>0</v>
      </c>
      <c r="AR637" s="131">
        <f t="shared" si="228"/>
        <v>0</v>
      </c>
      <c r="AS637" s="136">
        <f t="shared" si="229"/>
        <v>0</v>
      </c>
      <c r="AT637" s="133">
        <f t="shared" si="230"/>
        <v>0</v>
      </c>
      <c r="AU637" s="131">
        <f t="shared" si="231"/>
        <v>0</v>
      </c>
      <c r="AV637" s="131">
        <f t="shared" si="232"/>
        <v>0</v>
      </c>
      <c r="AW637" s="131">
        <f t="shared" si="233"/>
        <v>0</v>
      </c>
      <c r="AX637" s="136">
        <f t="shared" si="234"/>
        <v>0</v>
      </c>
      <c r="AY637" s="133">
        <f t="shared" si="235"/>
        <v>0</v>
      </c>
      <c r="AZ637" s="131">
        <f t="shared" si="236"/>
        <v>0</v>
      </c>
      <c r="BA637" s="131">
        <f t="shared" si="237"/>
        <v>0</v>
      </c>
      <c r="BB637" s="131">
        <f t="shared" si="238"/>
        <v>0</v>
      </c>
      <c r="BC637" s="132">
        <f t="shared" si="239"/>
        <v>0</v>
      </c>
    </row>
    <row r="638" spans="1:55" x14ac:dyDescent="0.25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30">
        <v>0</v>
      </c>
      <c r="G638" s="131">
        <v>0</v>
      </c>
      <c r="H638" s="131">
        <v>0</v>
      </c>
      <c r="I638" s="132">
        <v>0</v>
      </c>
      <c r="J638" s="149"/>
      <c r="K638" s="133">
        <v>0</v>
      </c>
      <c r="L638" s="131">
        <v>0</v>
      </c>
      <c r="M638" s="131">
        <v>0</v>
      </c>
      <c r="N638" s="132">
        <v>0</v>
      </c>
      <c r="O638" s="149"/>
      <c r="P638" s="133">
        <v>0</v>
      </c>
      <c r="Q638" s="131">
        <v>0</v>
      </c>
      <c r="R638" s="131">
        <v>0</v>
      </c>
      <c r="S638" s="132">
        <v>0</v>
      </c>
      <c r="T638" s="149"/>
      <c r="U638" s="133">
        <v>0</v>
      </c>
      <c r="V638" s="131">
        <v>0</v>
      </c>
      <c r="W638" s="131">
        <v>0</v>
      </c>
      <c r="X638" s="132">
        <v>0</v>
      </c>
      <c r="Y638" s="149"/>
      <c r="Z638" s="133">
        <v>0</v>
      </c>
      <c r="AA638" s="131">
        <v>0</v>
      </c>
      <c r="AB638" s="131">
        <v>0</v>
      </c>
      <c r="AC638" s="132">
        <v>0</v>
      </c>
      <c r="AD638" s="149"/>
      <c r="AE638" s="153">
        <f t="shared" si="216"/>
        <v>0</v>
      </c>
      <c r="AF638" s="134">
        <f t="shared" si="217"/>
        <v>0</v>
      </c>
      <c r="AG638" s="135">
        <f t="shared" si="218"/>
        <v>0</v>
      </c>
      <c r="AH638" s="167">
        <f t="shared" si="219"/>
        <v>0</v>
      </c>
      <c r="AI638" s="149"/>
      <c r="AJ638" s="133">
        <f t="shared" si="220"/>
        <v>0</v>
      </c>
      <c r="AK638" s="131">
        <f t="shared" si="221"/>
        <v>0</v>
      </c>
      <c r="AL638" s="131">
        <f t="shared" si="222"/>
        <v>0</v>
      </c>
      <c r="AM638" s="131">
        <f t="shared" si="223"/>
        <v>0</v>
      </c>
      <c r="AN638" s="136">
        <f t="shared" si="224"/>
        <v>0</v>
      </c>
      <c r="AO638" s="133">
        <f t="shared" si="225"/>
        <v>0</v>
      </c>
      <c r="AP638" s="131">
        <f t="shared" si="226"/>
        <v>0</v>
      </c>
      <c r="AQ638" s="131">
        <f t="shared" si="227"/>
        <v>0</v>
      </c>
      <c r="AR638" s="131">
        <f t="shared" si="228"/>
        <v>0</v>
      </c>
      <c r="AS638" s="136">
        <f t="shared" si="229"/>
        <v>0</v>
      </c>
      <c r="AT638" s="133">
        <f t="shared" si="230"/>
        <v>0</v>
      </c>
      <c r="AU638" s="131">
        <f t="shared" si="231"/>
        <v>0</v>
      </c>
      <c r="AV638" s="131">
        <f t="shared" si="232"/>
        <v>0</v>
      </c>
      <c r="AW638" s="131">
        <f t="shared" si="233"/>
        <v>0</v>
      </c>
      <c r="AX638" s="136">
        <f t="shared" si="234"/>
        <v>0</v>
      </c>
      <c r="AY638" s="133">
        <f t="shared" si="235"/>
        <v>0</v>
      </c>
      <c r="AZ638" s="131">
        <f t="shared" si="236"/>
        <v>0</v>
      </c>
      <c r="BA638" s="131">
        <f t="shared" si="237"/>
        <v>0</v>
      </c>
      <c r="BB638" s="131">
        <f t="shared" si="238"/>
        <v>0</v>
      </c>
      <c r="BC638" s="132">
        <f t="shared" si="239"/>
        <v>0</v>
      </c>
    </row>
    <row r="639" spans="1:55" x14ac:dyDescent="0.25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30">
        <v>0</v>
      </c>
      <c r="G639" s="131">
        <v>0</v>
      </c>
      <c r="H639" s="131">
        <v>0</v>
      </c>
      <c r="I639" s="132">
        <v>20</v>
      </c>
      <c r="J639" s="149"/>
      <c r="K639" s="133">
        <v>0</v>
      </c>
      <c r="L639" s="131">
        <v>0</v>
      </c>
      <c r="M639" s="131">
        <v>0</v>
      </c>
      <c r="N639" s="132">
        <v>20</v>
      </c>
      <c r="O639" s="149"/>
      <c r="P639" s="133">
        <v>0</v>
      </c>
      <c r="Q639" s="131">
        <v>0</v>
      </c>
      <c r="R639" s="131">
        <v>0</v>
      </c>
      <c r="S639" s="132">
        <v>0</v>
      </c>
      <c r="T639" s="149"/>
      <c r="U639" s="133">
        <v>0</v>
      </c>
      <c r="V639" s="131">
        <v>0</v>
      </c>
      <c r="W639" s="131">
        <v>0</v>
      </c>
      <c r="X639" s="132">
        <v>0</v>
      </c>
      <c r="Y639" s="149"/>
      <c r="Z639" s="133">
        <v>0</v>
      </c>
      <c r="AA639" s="131">
        <v>0</v>
      </c>
      <c r="AB639" s="131">
        <v>0</v>
      </c>
      <c r="AC639" s="132">
        <v>0</v>
      </c>
      <c r="AD639" s="149"/>
      <c r="AE639" s="153">
        <f t="shared" si="216"/>
        <v>0</v>
      </c>
      <c r="AF639" s="134">
        <f t="shared" si="217"/>
        <v>0</v>
      </c>
      <c r="AG639" s="135">
        <f t="shared" si="218"/>
        <v>0</v>
      </c>
      <c r="AH639" s="167">
        <f t="shared" si="219"/>
        <v>40</v>
      </c>
      <c r="AI639" s="149"/>
      <c r="AJ639" s="133">
        <f t="shared" si="220"/>
        <v>20</v>
      </c>
      <c r="AK639" s="131">
        <f t="shared" si="221"/>
        <v>20</v>
      </c>
      <c r="AL639" s="131">
        <f t="shared" si="222"/>
        <v>0</v>
      </c>
      <c r="AM639" s="131">
        <f t="shared" si="223"/>
        <v>0</v>
      </c>
      <c r="AN639" s="136">
        <f t="shared" si="224"/>
        <v>0</v>
      </c>
      <c r="AO639" s="133">
        <f t="shared" si="225"/>
        <v>0</v>
      </c>
      <c r="AP639" s="131">
        <f t="shared" si="226"/>
        <v>0</v>
      </c>
      <c r="AQ639" s="131">
        <f t="shared" si="227"/>
        <v>0</v>
      </c>
      <c r="AR639" s="131">
        <f t="shared" si="228"/>
        <v>0</v>
      </c>
      <c r="AS639" s="136">
        <f t="shared" si="229"/>
        <v>0</v>
      </c>
      <c r="AT639" s="133">
        <f t="shared" si="230"/>
        <v>0</v>
      </c>
      <c r="AU639" s="131">
        <f t="shared" si="231"/>
        <v>0</v>
      </c>
      <c r="AV639" s="131">
        <f t="shared" si="232"/>
        <v>0</v>
      </c>
      <c r="AW639" s="131">
        <f t="shared" si="233"/>
        <v>0</v>
      </c>
      <c r="AX639" s="136">
        <f t="shared" si="234"/>
        <v>0</v>
      </c>
      <c r="AY639" s="133">
        <f t="shared" si="235"/>
        <v>0</v>
      </c>
      <c r="AZ639" s="131">
        <f t="shared" si="236"/>
        <v>0</v>
      </c>
      <c r="BA639" s="131">
        <f t="shared" si="237"/>
        <v>0</v>
      </c>
      <c r="BB639" s="131">
        <f t="shared" si="238"/>
        <v>0</v>
      </c>
      <c r="BC639" s="132">
        <f t="shared" si="239"/>
        <v>0</v>
      </c>
    </row>
    <row r="640" spans="1:55" x14ac:dyDescent="0.25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1954</v>
      </c>
      <c r="F640" s="130">
        <v>0</v>
      </c>
      <c r="G640" s="131">
        <v>0</v>
      </c>
      <c r="H640" s="131">
        <v>0</v>
      </c>
      <c r="I640" s="132">
        <v>20</v>
      </c>
      <c r="J640" s="149"/>
      <c r="K640" s="133">
        <v>0</v>
      </c>
      <c r="L640" s="131">
        <v>0</v>
      </c>
      <c r="M640" s="131">
        <v>0</v>
      </c>
      <c r="N640" s="132">
        <v>20</v>
      </c>
      <c r="O640" s="149"/>
      <c r="P640" s="133">
        <v>0</v>
      </c>
      <c r="Q640" s="131">
        <v>0</v>
      </c>
      <c r="R640" s="131">
        <v>0</v>
      </c>
      <c r="S640" s="132">
        <v>0</v>
      </c>
      <c r="T640" s="149"/>
      <c r="U640" s="133">
        <v>0</v>
      </c>
      <c r="V640" s="131">
        <v>0</v>
      </c>
      <c r="W640" s="131">
        <v>0</v>
      </c>
      <c r="X640" s="132">
        <v>0</v>
      </c>
      <c r="Y640" s="149"/>
      <c r="Z640" s="133">
        <v>0</v>
      </c>
      <c r="AA640" s="131">
        <v>1</v>
      </c>
      <c r="AB640" s="131">
        <v>10.4</v>
      </c>
      <c r="AC640" s="132">
        <v>169</v>
      </c>
      <c r="AD640" s="149"/>
      <c r="AE640" s="153">
        <f t="shared" si="216"/>
        <v>0</v>
      </c>
      <c r="AF640" s="134">
        <f t="shared" si="217"/>
        <v>1</v>
      </c>
      <c r="AG640" s="135">
        <f t="shared" si="218"/>
        <v>10.4</v>
      </c>
      <c r="AH640" s="167">
        <f t="shared" si="219"/>
        <v>209</v>
      </c>
      <c r="AI640" s="149"/>
      <c r="AJ640" s="133">
        <f t="shared" si="220"/>
        <v>20</v>
      </c>
      <c r="AK640" s="131">
        <f t="shared" si="221"/>
        <v>20</v>
      </c>
      <c r="AL640" s="131">
        <f t="shared" si="222"/>
        <v>0</v>
      </c>
      <c r="AM640" s="131">
        <f t="shared" si="223"/>
        <v>0</v>
      </c>
      <c r="AN640" s="136">
        <f t="shared" si="224"/>
        <v>169</v>
      </c>
      <c r="AO640" s="133">
        <f t="shared" si="225"/>
        <v>0</v>
      </c>
      <c r="AP640" s="131">
        <f t="shared" si="226"/>
        <v>0</v>
      </c>
      <c r="AQ640" s="131">
        <f t="shared" si="227"/>
        <v>0</v>
      </c>
      <c r="AR640" s="131">
        <f t="shared" si="228"/>
        <v>0</v>
      </c>
      <c r="AS640" s="136">
        <f t="shared" si="229"/>
        <v>0</v>
      </c>
      <c r="AT640" s="133">
        <f t="shared" si="230"/>
        <v>0</v>
      </c>
      <c r="AU640" s="131">
        <f t="shared" si="231"/>
        <v>0</v>
      </c>
      <c r="AV640" s="131">
        <f t="shared" si="232"/>
        <v>0</v>
      </c>
      <c r="AW640" s="131">
        <f t="shared" si="233"/>
        <v>0</v>
      </c>
      <c r="AX640" s="136">
        <f t="shared" si="234"/>
        <v>1</v>
      </c>
      <c r="AY640" s="133">
        <f t="shared" si="235"/>
        <v>0</v>
      </c>
      <c r="AZ640" s="131">
        <f t="shared" si="236"/>
        <v>0</v>
      </c>
      <c r="BA640" s="131">
        <f t="shared" si="237"/>
        <v>0</v>
      </c>
      <c r="BB640" s="131">
        <f t="shared" si="238"/>
        <v>0</v>
      </c>
      <c r="BC640" s="132">
        <f t="shared" si="239"/>
        <v>10.4</v>
      </c>
    </row>
    <row r="641" spans="1:55" x14ac:dyDescent="0.25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30">
        <v>0</v>
      </c>
      <c r="G641" s="131">
        <v>0</v>
      </c>
      <c r="H641" s="131">
        <v>0</v>
      </c>
      <c r="I641" s="132">
        <v>0</v>
      </c>
      <c r="J641" s="149"/>
      <c r="K641" s="133">
        <v>0</v>
      </c>
      <c r="L641" s="131">
        <v>0</v>
      </c>
      <c r="M641" s="131">
        <v>0</v>
      </c>
      <c r="N641" s="132">
        <v>0</v>
      </c>
      <c r="O641" s="149"/>
      <c r="P641" s="133">
        <v>0</v>
      </c>
      <c r="Q641" s="131">
        <v>0</v>
      </c>
      <c r="R641" s="131">
        <v>0</v>
      </c>
      <c r="S641" s="132">
        <v>0</v>
      </c>
      <c r="T641" s="149"/>
      <c r="U641" s="133">
        <v>0</v>
      </c>
      <c r="V641" s="131">
        <v>0</v>
      </c>
      <c r="W641" s="131">
        <v>0</v>
      </c>
      <c r="X641" s="132">
        <v>0</v>
      </c>
      <c r="Y641" s="149"/>
      <c r="Z641" s="133">
        <v>0</v>
      </c>
      <c r="AA641" s="131">
        <v>0</v>
      </c>
      <c r="AB641" s="131">
        <v>0</v>
      </c>
      <c r="AC641" s="132">
        <v>0</v>
      </c>
      <c r="AD641" s="149"/>
      <c r="AE641" s="153">
        <f t="shared" si="216"/>
        <v>0</v>
      </c>
      <c r="AF641" s="134">
        <f t="shared" si="217"/>
        <v>0</v>
      </c>
      <c r="AG641" s="135">
        <f t="shared" si="218"/>
        <v>0</v>
      </c>
      <c r="AH641" s="167">
        <f t="shared" si="219"/>
        <v>0</v>
      </c>
      <c r="AI641" s="149"/>
      <c r="AJ641" s="133">
        <f t="shared" si="220"/>
        <v>0</v>
      </c>
      <c r="AK641" s="131">
        <f t="shared" si="221"/>
        <v>0</v>
      </c>
      <c r="AL641" s="131">
        <f t="shared" si="222"/>
        <v>0</v>
      </c>
      <c r="AM641" s="131">
        <f t="shared" si="223"/>
        <v>0</v>
      </c>
      <c r="AN641" s="136">
        <f t="shared" si="224"/>
        <v>0</v>
      </c>
      <c r="AO641" s="133">
        <f t="shared" si="225"/>
        <v>0</v>
      </c>
      <c r="AP641" s="131">
        <f t="shared" si="226"/>
        <v>0</v>
      </c>
      <c r="AQ641" s="131">
        <f t="shared" si="227"/>
        <v>0</v>
      </c>
      <c r="AR641" s="131">
        <f t="shared" si="228"/>
        <v>0</v>
      </c>
      <c r="AS641" s="136">
        <f t="shared" si="229"/>
        <v>0</v>
      </c>
      <c r="AT641" s="133">
        <f t="shared" si="230"/>
        <v>0</v>
      </c>
      <c r="AU641" s="131">
        <f t="shared" si="231"/>
        <v>0</v>
      </c>
      <c r="AV641" s="131">
        <f t="shared" si="232"/>
        <v>0</v>
      </c>
      <c r="AW641" s="131">
        <f t="shared" si="233"/>
        <v>0</v>
      </c>
      <c r="AX641" s="136">
        <f t="shared" si="234"/>
        <v>0</v>
      </c>
      <c r="AY641" s="133">
        <f t="shared" si="235"/>
        <v>0</v>
      </c>
      <c r="AZ641" s="131">
        <f t="shared" si="236"/>
        <v>0</v>
      </c>
      <c r="BA641" s="131">
        <f t="shared" si="237"/>
        <v>0</v>
      </c>
      <c r="BB641" s="131">
        <f t="shared" si="238"/>
        <v>0</v>
      </c>
      <c r="BC641" s="132">
        <f t="shared" si="239"/>
        <v>0</v>
      </c>
    </row>
    <row r="642" spans="1:55" x14ac:dyDescent="0.25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30">
        <v>0</v>
      </c>
      <c r="G642" s="131">
        <v>0</v>
      </c>
      <c r="H642" s="131">
        <v>0</v>
      </c>
      <c r="I642" s="132">
        <v>0</v>
      </c>
      <c r="J642" s="149"/>
      <c r="K642" s="133">
        <v>0</v>
      </c>
      <c r="L642" s="131">
        <v>0</v>
      </c>
      <c r="M642" s="131">
        <v>0</v>
      </c>
      <c r="N642" s="132">
        <v>0</v>
      </c>
      <c r="O642" s="149"/>
      <c r="P642" s="133">
        <v>0</v>
      </c>
      <c r="Q642" s="131">
        <v>0</v>
      </c>
      <c r="R642" s="131">
        <v>0</v>
      </c>
      <c r="S642" s="132">
        <v>0</v>
      </c>
      <c r="T642" s="149"/>
      <c r="U642" s="133">
        <v>0</v>
      </c>
      <c r="V642" s="131">
        <v>0</v>
      </c>
      <c r="W642" s="131">
        <v>0</v>
      </c>
      <c r="X642" s="132">
        <v>0</v>
      </c>
      <c r="Y642" s="149"/>
      <c r="Z642" s="133">
        <v>0</v>
      </c>
      <c r="AA642" s="131">
        <v>0</v>
      </c>
      <c r="AB642" s="131">
        <v>0</v>
      </c>
      <c r="AC642" s="132">
        <v>0</v>
      </c>
      <c r="AD642" s="149"/>
      <c r="AE642" s="153">
        <f t="shared" si="216"/>
        <v>0</v>
      </c>
      <c r="AF642" s="134">
        <f t="shared" si="217"/>
        <v>0</v>
      </c>
      <c r="AG642" s="135">
        <f t="shared" si="218"/>
        <v>0</v>
      </c>
      <c r="AH642" s="167">
        <f t="shared" si="219"/>
        <v>0</v>
      </c>
      <c r="AI642" s="149"/>
      <c r="AJ642" s="133">
        <f t="shared" si="220"/>
        <v>0</v>
      </c>
      <c r="AK642" s="131">
        <f t="shared" si="221"/>
        <v>0</v>
      </c>
      <c r="AL642" s="131">
        <f t="shared" si="222"/>
        <v>0</v>
      </c>
      <c r="AM642" s="131">
        <f t="shared" si="223"/>
        <v>0</v>
      </c>
      <c r="AN642" s="136">
        <f t="shared" si="224"/>
        <v>0</v>
      </c>
      <c r="AO642" s="133">
        <f t="shared" si="225"/>
        <v>0</v>
      </c>
      <c r="AP642" s="131">
        <f t="shared" si="226"/>
        <v>0</v>
      </c>
      <c r="AQ642" s="131">
        <f t="shared" si="227"/>
        <v>0</v>
      </c>
      <c r="AR642" s="131">
        <f t="shared" si="228"/>
        <v>0</v>
      </c>
      <c r="AS642" s="136">
        <f t="shared" si="229"/>
        <v>0</v>
      </c>
      <c r="AT642" s="133">
        <f t="shared" si="230"/>
        <v>0</v>
      </c>
      <c r="AU642" s="131">
        <f t="shared" si="231"/>
        <v>0</v>
      </c>
      <c r="AV642" s="131">
        <f t="shared" si="232"/>
        <v>0</v>
      </c>
      <c r="AW642" s="131">
        <f t="shared" si="233"/>
        <v>0</v>
      </c>
      <c r="AX642" s="136">
        <f t="shared" si="234"/>
        <v>0</v>
      </c>
      <c r="AY642" s="133">
        <f t="shared" si="235"/>
        <v>0</v>
      </c>
      <c r="AZ642" s="131">
        <f t="shared" si="236"/>
        <v>0</v>
      </c>
      <c r="BA642" s="131">
        <f t="shared" si="237"/>
        <v>0</v>
      </c>
      <c r="BB642" s="131">
        <f t="shared" si="238"/>
        <v>0</v>
      </c>
      <c r="BC642" s="132">
        <f t="shared" si="239"/>
        <v>0</v>
      </c>
    </row>
    <row r="643" spans="1:55" x14ac:dyDescent="0.25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30">
        <v>0</v>
      </c>
      <c r="G643" s="131">
        <v>0</v>
      </c>
      <c r="H643" s="131">
        <v>0</v>
      </c>
      <c r="I643" s="132">
        <v>0</v>
      </c>
      <c r="J643" s="149"/>
      <c r="K643" s="133">
        <v>0</v>
      </c>
      <c r="L643" s="131">
        <v>0</v>
      </c>
      <c r="M643" s="131">
        <v>0</v>
      </c>
      <c r="N643" s="132">
        <v>0</v>
      </c>
      <c r="O643" s="149"/>
      <c r="P643" s="133">
        <v>0</v>
      </c>
      <c r="Q643" s="131">
        <v>0</v>
      </c>
      <c r="R643" s="131">
        <v>0</v>
      </c>
      <c r="S643" s="132">
        <v>0</v>
      </c>
      <c r="T643" s="149"/>
      <c r="U643" s="133">
        <v>0</v>
      </c>
      <c r="V643" s="131">
        <v>0</v>
      </c>
      <c r="W643" s="131">
        <v>0</v>
      </c>
      <c r="X643" s="132">
        <v>0</v>
      </c>
      <c r="Y643" s="149"/>
      <c r="Z643" s="133">
        <v>0</v>
      </c>
      <c r="AA643" s="131">
        <v>0</v>
      </c>
      <c r="AB643" s="131">
        <v>0</v>
      </c>
      <c r="AC643" s="132">
        <v>0</v>
      </c>
      <c r="AD643" s="149"/>
      <c r="AE643" s="153">
        <f t="shared" ref="AE643:AE706" si="240">LARGE(AO643:AS643,1)+LARGE(AO643:AS643,2)+LARGE(AO643:AS643,3)+LARGE(AO643:AS643,4)</f>
        <v>0</v>
      </c>
      <c r="AF643" s="134">
        <f t="shared" ref="AF643:AF706" si="241">LARGE(AT643:AX643,1)+LARGE(AT643:AX643,2)+LARGE(AT643:AX643,3)+LARGE(AT643:AX643,4)</f>
        <v>0</v>
      </c>
      <c r="AG643" s="135">
        <f t="shared" ref="AG643:AG706" si="242">LARGE(AY643:BC643,1)+LARGE(AY643:BC643,2)+LARGE(AY643:BC643,3)+LARGE(AY643:BC643,4)</f>
        <v>0</v>
      </c>
      <c r="AH643" s="167">
        <f t="shared" ref="AH643:AH706" si="243">LARGE(AJ643:AN643,1)+LARGE(AJ643:AN643,2)+LARGE(AJ643:AN643,3)+LARGE(AJ643:AN643,4)</f>
        <v>0</v>
      </c>
      <c r="AI643" s="149"/>
      <c r="AJ643" s="133">
        <f t="shared" ref="AJ643:AJ706" si="244">I643</f>
        <v>0</v>
      </c>
      <c r="AK643" s="131">
        <f t="shared" ref="AK643:AK706" si="245">N643</f>
        <v>0</v>
      </c>
      <c r="AL643" s="131">
        <f t="shared" ref="AL643:AL706" si="246">S643</f>
        <v>0</v>
      </c>
      <c r="AM643" s="131">
        <f t="shared" ref="AM643:AM706" si="247">X643</f>
        <v>0</v>
      </c>
      <c r="AN643" s="136">
        <f t="shared" ref="AN643:AN706" si="248">AC643</f>
        <v>0</v>
      </c>
      <c r="AO643" s="133">
        <f t="shared" ref="AO643:AO706" si="249">F643</f>
        <v>0</v>
      </c>
      <c r="AP643" s="131">
        <f t="shared" ref="AP643:AP706" si="250">K643</f>
        <v>0</v>
      </c>
      <c r="AQ643" s="131">
        <f t="shared" ref="AQ643:AQ706" si="251">P643</f>
        <v>0</v>
      </c>
      <c r="AR643" s="131">
        <f t="shared" ref="AR643:AR706" si="252">U643</f>
        <v>0</v>
      </c>
      <c r="AS643" s="136">
        <f t="shared" ref="AS643:AS706" si="253">U643</f>
        <v>0</v>
      </c>
      <c r="AT643" s="133">
        <f t="shared" ref="AT643:AT706" si="254">G643</f>
        <v>0</v>
      </c>
      <c r="AU643" s="131">
        <f t="shared" ref="AU643:AU706" si="255">L643</f>
        <v>0</v>
      </c>
      <c r="AV643" s="131">
        <f t="shared" ref="AV643:AV706" si="256">Q643</f>
        <v>0</v>
      </c>
      <c r="AW643" s="131">
        <f t="shared" ref="AW643:AW706" si="257">V643</f>
        <v>0</v>
      </c>
      <c r="AX643" s="136">
        <f t="shared" ref="AX643:AX706" si="258">AA643</f>
        <v>0</v>
      </c>
      <c r="AY643" s="133">
        <f t="shared" ref="AY643:AY706" si="259">H643</f>
        <v>0</v>
      </c>
      <c r="AZ643" s="131">
        <f t="shared" ref="AZ643:AZ706" si="260">M643</f>
        <v>0</v>
      </c>
      <c r="BA643" s="131">
        <f t="shared" ref="BA643:BA706" si="261">R643</f>
        <v>0</v>
      </c>
      <c r="BB643" s="131">
        <f t="shared" ref="BB643:BB706" si="262">W643</f>
        <v>0</v>
      </c>
      <c r="BC643" s="132">
        <f t="shared" ref="BC643:BC706" si="263">AB643</f>
        <v>0</v>
      </c>
    </row>
    <row r="644" spans="1:55" x14ac:dyDescent="0.25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30">
        <v>0</v>
      </c>
      <c r="G644" s="131">
        <v>0</v>
      </c>
      <c r="H644" s="131">
        <v>0</v>
      </c>
      <c r="I644" s="132">
        <v>20</v>
      </c>
      <c r="J644" s="149"/>
      <c r="K644" s="133">
        <v>0</v>
      </c>
      <c r="L644" s="131">
        <v>0</v>
      </c>
      <c r="M644" s="131">
        <v>0</v>
      </c>
      <c r="N644" s="132">
        <v>20</v>
      </c>
      <c r="O644" s="149"/>
      <c r="P644" s="133">
        <v>0</v>
      </c>
      <c r="Q644" s="131">
        <v>0</v>
      </c>
      <c r="R644" s="131">
        <v>0</v>
      </c>
      <c r="S644" s="132">
        <v>20</v>
      </c>
      <c r="T644" s="149"/>
      <c r="U644" s="133">
        <v>0</v>
      </c>
      <c r="V644" s="131">
        <v>0</v>
      </c>
      <c r="W644" s="131">
        <v>0</v>
      </c>
      <c r="X644" s="132">
        <v>20</v>
      </c>
      <c r="Y644" s="149"/>
      <c r="Z644" s="133">
        <v>0</v>
      </c>
      <c r="AA644" s="131">
        <v>4</v>
      </c>
      <c r="AB644" s="131">
        <v>29</v>
      </c>
      <c r="AC644" s="132">
        <v>220</v>
      </c>
      <c r="AD644" s="149"/>
      <c r="AE644" s="153">
        <f t="shared" si="240"/>
        <v>0</v>
      </c>
      <c r="AF644" s="134">
        <f t="shared" si="241"/>
        <v>4</v>
      </c>
      <c r="AG644" s="135">
        <f t="shared" si="242"/>
        <v>29</v>
      </c>
      <c r="AH644" s="167">
        <f t="shared" si="243"/>
        <v>280</v>
      </c>
      <c r="AI644" s="149"/>
      <c r="AJ644" s="133">
        <f t="shared" si="244"/>
        <v>20</v>
      </c>
      <c r="AK644" s="131">
        <f t="shared" si="245"/>
        <v>20</v>
      </c>
      <c r="AL644" s="131">
        <f t="shared" si="246"/>
        <v>20</v>
      </c>
      <c r="AM644" s="131">
        <f t="shared" si="247"/>
        <v>20</v>
      </c>
      <c r="AN644" s="136">
        <f t="shared" si="248"/>
        <v>220</v>
      </c>
      <c r="AO644" s="133">
        <f t="shared" si="249"/>
        <v>0</v>
      </c>
      <c r="AP644" s="131">
        <f t="shared" si="250"/>
        <v>0</v>
      </c>
      <c r="AQ644" s="131">
        <f t="shared" si="251"/>
        <v>0</v>
      </c>
      <c r="AR644" s="131">
        <f t="shared" si="252"/>
        <v>0</v>
      </c>
      <c r="AS644" s="136">
        <f t="shared" si="253"/>
        <v>0</v>
      </c>
      <c r="AT644" s="133">
        <f t="shared" si="254"/>
        <v>0</v>
      </c>
      <c r="AU644" s="131">
        <f t="shared" si="255"/>
        <v>0</v>
      </c>
      <c r="AV644" s="131">
        <f t="shared" si="256"/>
        <v>0</v>
      </c>
      <c r="AW644" s="131">
        <f t="shared" si="257"/>
        <v>0</v>
      </c>
      <c r="AX644" s="136">
        <f t="shared" si="258"/>
        <v>4</v>
      </c>
      <c r="AY644" s="133">
        <f t="shared" si="259"/>
        <v>0</v>
      </c>
      <c r="AZ644" s="131">
        <f t="shared" si="260"/>
        <v>0</v>
      </c>
      <c r="BA644" s="131">
        <f t="shared" si="261"/>
        <v>0</v>
      </c>
      <c r="BB644" s="131">
        <f t="shared" si="262"/>
        <v>0</v>
      </c>
      <c r="BC644" s="132">
        <f t="shared" si="263"/>
        <v>29</v>
      </c>
    </row>
    <row r="645" spans="1:55" x14ac:dyDescent="0.25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30">
        <v>0</v>
      </c>
      <c r="G645" s="131">
        <v>0</v>
      </c>
      <c r="H645" s="131">
        <v>0</v>
      </c>
      <c r="I645" s="132">
        <v>20</v>
      </c>
      <c r="J645" s="149"/>
      <c r="K645" s="133">
        <v>0</v>
      </c>
      <c r="L645" s="131">
        <v>0</v>
      </c>
      <c r="M645" s="131">
        <v>0</v>
      </c>
      <c r="N645" s="132">
        <v>20</v>
      </c>
      <c r="O645" s="149"/>
      <c r="P645" s="133">
        <v>0</v>
      </c>
      <c r="Q645" s="131">
        <v>0</v>
      </c>
      <c r="R645" s="131">
        <v>0</v>
      </c>
      <c r="S645" s="132">
        <v>20</v>
      </c>
      <c r="T645" s="149"/>
      <c r="U645" s="133">
        <v>0</v>
      </c>
      <c r="V645" s="131">
        <v>1</v>
      </c>
      <c r="W645" s="131">
        <v>17.399999999999999</v>
      </c>
      <c r="X645" s="132">
        <v>277</v>
      </c>
      <c r="Y645" s="149"/>
      <c r="Z645" s="133">
        <v>0</v>
      </c>
      <c r="AA645" s="131">
        <v>9</v>
      </c>
      <c r="AB645" s="131">
        <v>81.2</v>
      </c>
      <c r="AC645" s="132">
        <v>283</v>
      </c>
      <c r="AD645" s="149"/>
      <c r="AE645" s="153">
        <f t="shared" si="240"/>
        <v>0</v>
      </c>
      <c r="AF645" s="134">
        <f t="shared" si="241"/>
        <v>10</v>
      </c>
      <c r="AG645" s="135">
        <f t="shared" si="242"/>
        <v>98.6</v>
      </c>
      <c r="AH645" s="167">
        <f t="shared" si="243"/>
        <v>600</v>
      </c>
      <c r="AI645" s="149"/>
      <c r="AJ645" s="133">
        <f t="shared" si="244"/>
        <v>20</v>
      </c>
      <c r="AK645" s="131">
        <f t="shared" si="245"/>
        <v>20</v>
      </c>
      <c r="AL645" s="131">
        <f t="shared" si="246"/>
        <v>20</v>
      </c>
      <c r="AM645" s="131">
        <f t="shared" si="247"/>
        <v>277</v>
      </c>
      <c r="AN645" s="136">
        <f t="shared" si="248"/>
        <v>283</v>
      </c>
      <c r="AO645" s="133">
        <f t="shared" si="249"/>
        <v>0</v>
      </c>
      <c r="AP645" s="131">
        <f t="shared" si="250"/>
        <v>0</v>
      </c>
      <c r="AQ645" s="131">
        <f t="shared" si="251"/>
        <v>0</v>
      </c>
      <c r="AR645" s="131">
        <f t="shared" si="252"/>
        <v>0</v>
      </c>
      <c r="AS645" s="136">
        <f t="shared" si="253"/>
        <v>0</v>
      </c>
      <c r="AT645" s="133">
        <f t="shared" si="254"/>
        <v>0</v>
      </c>
      <c r="AU645" s="131">
        <f t="shared" si="255"/>
        <v>0</v>
      </c>
      <c r="AV645" s="131">
        <f t="shared" si="256"/>
        <v>0</v>
      </c>
      <c r="AW645" s="131">
        <f t="shared" si="257"/>
        <v>1</v>
      </c>
      <c r="AX645" s="136">
        <f t="shared" si="258"/>
        <v>9</v>
      </c>
      <c r="AY645" s="133">
        <f t="shared" si="259"/>
        <v>0</v>
      </c>
      <c r="AZ645" s="131">
        <f t="shared" si="260"/>
        <v>0</v>
      </c>
      <c r="BA645" s="131">
        <f t="shared" si="261"/>
        <v>0</v>
      </c>
      <c r="BB645" s="131">
        <f t="shared" si="262"/>
        <v>17.399999999999999</v>
      </c>
      <c r="BC645" s="132">
        <f t="shared" si="263"/>
        <v>81.2</v>
      </c>
    </row>
    <row r="646" spans="1:55" x14ac:dyDescent="0.25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30">
        <v>1</v>
      </c>
      <c r="G646" s="131">
        <v>0</v>
      </c>
      <c r="H646" s="131">
        <v>1</v>
      </c>
      <c r="I646" s="132">
        <v>149</v>
      </c>
      <c r="J646" s="149"/>
      <c r="K646" s="133">
        <v>0</v>
      </c>
      <c r="L646" s="131">
        <v>0</v>
      </c>
      <c r="M646" s="131">
        <v>0</v>
      </c>
      <c r="N646" s="132">
        <v>0</v>
      </c>
      <c r="O646" s="149"/>
      <c r="P646" s="133">
        <v>0</v>
      </c>
      <c r="Q646" s="131">
        <v>0</v>
      </c>
      <c r="R646" s="131">
        <v>0</v>
      </c>
      <c r="S646" s="132">
        <v>0</v>
      </c>
      <c r="T646" s="149"/>
      <c r="U646" s="133">
        <v>0</v>
      </c>
      <c r="V646" s="131">
        <v>0</v>
      </c>
      <c r="W646" s="131">
        <v>0</v>
      </c>
      <c r="X646" s="132">
        <v>0</v>
      </c>
      <c r="Y646" s="149"/>
      <c r="Z646" s="133">
        <v>0</v>
      </c>
      <c r="AA646" s="131">
        <v>2</v>
      </c>
      <c r="AB646" s="131">
        <v>6.4</v>
      </c>
      <c r="AC646" s="132">
        <v>145</v>
      </c>
      <c r="AD646" s="149"/>
      <c r="AE646" s="153">
        <f t="shared" si="240"/>
        <v>1</v>
      </c>
      <c r="AF646" s="134">
        <f t="shared" si="241"/>
        <v>2</v>
      </c>
      <c r="AG646" s="135">
        <f t="shared" si="242"/>
        <v>7.4</v>
      </c>
      <c r="AH646" s="167">
        <f t="shared" si="243"/>
        <v>294</v>
      </c>
      <c r="AI646" s="149"/>
      <c r="AJ646" s="133">
        <f t="shared" si="244"/>
        <v>149</v>
      </c>
      <c r="AK646" s="131">
        <f t="shared" si="245"/>
        <v>0</v>
      </c>
      <c r="AL646" s="131">
        <f t="shared" si="246"/>
        <v>0</v>
      </c>
      <c r="AM646" s="131">
        <f t="shared" si="247"/>
        <v>0</v>
      </c>
      <c r="AN646" s="136">
        <f t="shared" si="248"/>
        <v>145</v>
      </c>
      <c r="AO646" s="133">
        <f t="shared" si="249"/>
        <v>1</v>
      </c>
      <c r="AP646" s="131">
        <f t="shared" si="250"/>
        <v>0</v>
      </c>
      <c r="AQ646" s="131">
        <f t="shared" si="251"/>
        <v>0</v>
      </c>
      <c r="AR646" s="131">
        <f t="shared" si="252"/>
        <v>0</v>
      </c>
      <c r="AS646" s="136">
        <f t="shared" si="253"/>
        <v>0</v>
      </c>
      <c r="AT646" s="133">
        <f t="shared" si="254"/>
        <v>0</v>
      </c>
      <c r="AU646" s="131">
        <f t="shared" si="255"/>
        <v>0</v>
      </c>
      <c r="AV646" s="131">
        <f t="shared" si="256"/>
        <v>0</v>
      </c>
      <c r="AW646" s="131">
        <f t="shared" si="257"/>
        <v>0</v>
      </c>
      <c r="AX646" s="136">
        <f t="shared" si="258"/>
        <v>2</v>
      </c>
      <c r="AY646" s="133">
        <f t="shared" si="259"/>
        <v>1</v>
      </c>
      <c r="AZ646" s="131">
        <f t="shared" si="260"/>
        <v>0</v>
      </c>
      <c r="BA646" s="131">
        <f t="shared" si="261"/>
        <v>0</v>
      </c>
      <c r="BB646" s="131">
        <f t="shared" si="262"/>
        <v>0</v>
      </c>
      <c r="BC646" s="132">
        <f t="shared" si="263"/>
        <v>6.4</v>
      </c>
    </row>
    <row r="647" spans="1:55" x14ac:dyDescent="0.25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30">
        <v>0</v>
      </c>
      <c r="G647" s="131">
        <v>1</v>
      </c>
      <c r="H647" s="131">
        <v>18.2</v>
      </c>
      <c r="I647" s="132">
        <v>253</v>
      </c>
      <c r="J647" s="149"/>
      <c r="K647" s="133">
        <v>0</v>
      </c>
      <c r="L647" s="131">
        <v>0</v>
      </c>
      <c r="M647" s="131">
        <v>0</v>
      </c>
      <c r="N647" s="132">
        <v>0</v>
      </c>
      <c r="O647" s="149"/>
      <c r="P647" s="133">
        <v>0</v>
      </c>
      <c r="Q647" s="131">
        <v>0</v>
      </c>
      <c r="R647" s="131">
        <v>0</v>
      </c>
      <c r="S647" s="132">
        <v>20</v>
      </c>
      <c r="T647" s="149"/>
      <c r="U647" s="133">
        <v>0</v>
      </c>
      <c r="V647" s="131">
        <v>0</v>
      </c>
      <c r="W647" s="131">
        <v>0</v>
      </c>
      <c r="X647" s="132">
        <v>20</v>
      </c>
      <c r="Y647" s="149"/>
      <c r="Z647" s="133">
        <v>0</v>
      </c>
      <c r="AA647" s="131">
        <v>2</v>
      </c>
      <c r="AB647" s="131">
        <v>21.700000000000003</v>
      </c>
      <c r="AC647" s="132">
        <v>202</v>
      </c>
      <c r="AD647" s="149"/>
      <c r="AE647" s="153">
        <f t="shared" si="240"/>
        <v>0</v>
      </c>
      <c r="AF647" s="134">
        <f t="shared" si="241"/>
        <v>3</v>
      </c>
      <c r="AG647" s="135">
        <f t="shared" si="242"/>
        <v>39.900000000000006</v>
      </c>
      <c r="AH647" s="167">
        <f t="shared" si="243"/>
        <v>495</v>
      </c>
      <c r="AI647" s="149"/>
      <c r="AJ647" s="133">
        <f t="shared" si="244"/>
        <v>253</v>
      </c>
      <c r="AK647" s="131">
        <f t="shared" si="245"/>
        <v>0</v>
      </c>
      <c r="AL647" s="131">
        <f t="shared" si="246"/>
        <v>20</v>
      </c>
      <c r="AM647" s="131">
        <f t="shared" si="247"/>
        <v>20</v>
      </c>
      <c r="AN647" s="136">
        <f t="shared" si="248"/>
        <v>202</v>
      </c>
      <c r="AO647" s="133">
        <f t="shared" si="249"/>
        <v>0</v>
      </c>
      <c r="AP647" s="131">
        <f t="shared" si="250"/>
        <v>0</v>
      </c>
      <c r="AQ647" s="131">
        <f t="shared" si="251"/>
        <v>0</v>
      </c>
      <c r="AR647" s="131">
        <f t="shared" si="252"/>
        <v>0</v>
      </c>
      <c r="AS647" s="136">
        <f t="shared" si="253"/>
        <v>0</v>
      </c>
      <c r="AT647" s="133">
        <f t="shared" si="254"/>
        <v>1</v>
      </c>
      <c r="AU647" s="131">
        <f t="shared" si="255"/>
        <v>0</v>
      </c>
      <c r="AV647" s="131">
        <f t="shared" si="256"/>
        <v>0</v>
      </c>
      <c r="AW647" s="131">
        <f t="shared" si="257"/>
        <v>0</v>
      </c>
      <c r="AX647" s="136">
        <f t="shared" si="258"/>
        <v>2</v>
      </c>
      <c r="AY647" s="133">
        <f t="shared" si="259"/>
        <v>18.2</v>
      </c>
      <c r="AZ647" s="131">
        <f t="shared" si="260"/>
        <v>0</v>
      </c>
      <c r="BA647" s="131">
        <f t="shared" si="261"/>
        <v>0</v>
      </c>
      <c r="BB647" s="131">
        <f t="shared" si="262"/>
        <v>0</v>
      </c>
      <c r="BC647" s="132">
        <f t="shared" si="263"/>
        <v>21.700000000000003</v>
      </c>
    </row>
    <row r="648" spans="1:55" x14ac:dyDescent="0.25">
      <c r="A648" s="138" t="s">
        <v>1391</v>
      </c>
      <c r="B648" s="131" t="s">
        <v>40</v>
      </c>
      <c r="C648" s="131" t="s">
        <v>2092</v>
      </c>
      <c r="D648" s="131" t="s">
        <v>154</v>
      </c>
      <c r="E648" s="132" t="s">
        <v>2025</v>
      </c>
      <c r="F648" s="130">
        <v>0</v>
      </c>
      <c r="G648" s="131">
        <v>0</v>
      </c>
      <c r="H648" s="131">
        <v>0</v>
      </c>
      <c r="I648" s="132">
        <v>0</v>
      </c>
      <c r="J648" s="149"/>
      <c r="K648" s="133">
        <v>0</v>
      </c>
      <c r="L648" s="131">
        <v>0</v>
      </c>
      <c r="M648" s="131">
        <v>0</v>
      </c>
      <c r="N648" s="132">
        <v>0</v>
      </c>
      <c r="O648" s="149"/>
      <c r="P648" s="133">
        <v>0</v>
      </c>
      <c r="Q648" s="131">
        <v>0</v>
      </c>
      <c r="R648" s="131">
        <v>0</v>
      </c>
      <c r="S648" s="132">
        <v>0</v>
      </c>
      <c r="T648" s="149"/>
      <c r="U648" s="133">
        <v>0</v>
      </c>
      <c r="V648" s="131">
        <v>0</v>
      </c>
      <c r="W648" s="131">
        <v>0</v>
      </c>
      <c r="X648" s="132">
        <v>0</v>
      </c>
      <c r="Y648" s="149"/>
      <c r="Z648" s="133">
        <v>0</v>
      </c>
      <c r="AA648" s="131">
        <v>0</v>
      </c>
      <c r="AB648" s="131">
        <v>0</v>
      </c>
      <c r="AC648" s="132">
        <v>0</v>
      </c>
      <c r="AD648" s="149"/>
      <c r="AE648" s="153">
        <f t="shared" si="240"/>
        <v>0</v>
      </c>
      <c r="AF648" s="134">
        <f t="shared" si="241"/>
        <v>0</v>
      </c>
      <c r="AG648" s="135">
        <f t="shared" si="242"/>
        <v>0</v>
      </c>
      <c r="AH648" s="167">
        <f t="shared" si="243"/>
        <v>0</v>
      </c>
      <c r="AI648" s="149"/>
      <c r="AJ648" s="133">
        <f t="shared" si="244"/>
        <v>0</v>
      </c>
      <c r="AK648" s="131">
        <f t="shared" si="245"/>
        <v>0</v>
      </c>
      <c r="AL648" s="131">
        <f t="shared" si="246"/>
        <v>0</v>
      </c>
      <c r="AM648" s="131">
        <f t="shared" si="247"/>
        <v>0</v>
      </c>
      <c r="AN648" s="136">
        <f t="shared" si="248"/>
        <v>0</v>
      </c>
      <c r="AO648" s="133">
        <f t="shared" si="249"/>
        <v>0</v>
      </c>
      <c r="AP648" s="131">
        <f t="shared" si="250"/>
        <v>0</v>
      </c>
      <c r="AQ648" s="131">
        <f t="shared" si="251"/>
        <v>0</v>
      </c>
      <c r="AR648" s="131">
        <f t="shared" si="252"/>
        <v>0</v>
      </c>
      <c r="AS648" s="136">
        <f t="shared" si="253"/>
        <v>0</v>
      </c>
      <c r="AT648" s="133">
        <f t="shared" si="254"/>
        <v>0</v>
      </c>
      <c r="AU648" s="131">
        <f t="shared" si="255"/>
        <v>0</v>
      </c>
      <c r="AV648" s="131">
        <f t="shared" si="256"/>
        <v>0</v>
      </c>
      <c r="AW648" s="131">
        <f t="shared" si="257"/>
        <v>0</v>
      </c>
      <c r="AX648" s="136">
        <f t="shared" si="258"/>
        <v>0</v>
      </c>
      <c r="AY648" s="133">
        <f t="shared" si="259"/>
        <v>0</v>
      </c>
      <c r="AZ648" s="131">
        <f t="shared" si="260"/>
        <v>0</v>
      </c>
      <c r="BA648" s="131">
        <f t="shared" si="261"/>
        <v>0</v>
      </c>
      <c r="BB648" s="131">
        <f t="shared" si="262"/>
        <v>0</v>
      </c>
      <c r="BC648" s="132">
        <f t="shared" si="263"/>
        <v>0</v>
      </c>
    </row>
    <row r="649" spans="1:55" x14ac:dyDescent="0.25">
      <c r="A649" s="138" t="s">
        <v>1393</v>
      </c>
      <c r="B649" s="131" t="s">
        <v>47</v>
      </c>
      <c r="C649" s="131" t="s">
        <v>373</v>
      </c>
      <c r="D649" s="131" t="s">
        <v>154</v>
      </c>
      <c r="E649" s="132" t="s">
        <v>1954</v>
      </c>
      <c r="F649" s="130">
        <v>0</v>
      </c>
      <c r="G649" s="131">
        <v>0</v>
      </c>
      <c r="H649" s="131">
        <v>0</v>
      </c>
      <c r="I649" s="132">
        <v>0</v>
      </c>
      <c r="J649" s="149"/>
      <c r="K649" s="133">
        <v>0</v>
      </c>
      <c r="L649" s="131">
        <v>0</v>
      </c>
      <c r="M649" s="131">
        <v>0</v>
      </c>
      <c r="N649" s="132">
        <v>0</v>
      </c>
      <c r="O649" s="149"/>
      <c r="P649" s="133">
        <v>0</v>
      </c>
      <c r="Q649" s="131">
        <v>0</v>
      </c>
      <c r="R649" s="131">
        <v>0</v>
      </c>
      <c r="S649" s="132">
        <v>0</v>
      </c>
      <c r="T649" s="149"/>
      <c r="U649" s="133">
        <v>0</v>
      </c>
      <c r="V649" s="131">
        <v>0</v>
      </c>
      <c r="W649" s="131">
        <v>0</v>
      </c>
      <c r="X649" s="132">
        <v>0</v>
      </c>
      <c r="Y649" s="149"/>
      <c r="Z649" s="133">
        <v>0</v>
      </c>
      <c r="AA649" s="131">
        <v>0</v>
      </c>
      <c r="AB649" s="131">
        <v>0</v>
      </c>
      <c r="AC649" s="132">
        <v>0</v>
      </c>
      <c r="AD649" s="149"/>
      <c r="AE649" s="153">
        <f t="shared" si="240"/>
        <v>0</v>
      </c>
      <c r="AF649" s="134">
        <f t="shared" si="241"/>
        <v>0</v>
      </c>
      <c r="AG649" s="135">
        <f t="shared" si="242"/>
        <v>0</v>
      </c>
      <c r="AH649" s="167">
        <f t="shared" si="243"/>
        <v>0</v>
      </c>
      <c r="AI649" s="149"/>
      <c r="AJ649" s="133">
        <f t="shared" si="244"/>
        <v>0</v>
      </c>
      <c r="AK649" s="131">
        <f t="shared" si="245"/>
        <v>0</v>
      </c>
      <c r="AL649" s="131">
        <f t="shared" si="246"/>
        <v>0</v>
      </c>
      <c r="AM649" s="131">
        <f t="shared" si="247"/>
        <v>0</v>
      </c>
      <c r="AN649" s="136">
        <f t="shared" si="248"/>
        <v>0</v>
      </c>
      <c r="AO649" s="133">
        <f t="shared" si="249"/>
        <v>0</v>
      </c>
      <c r="AP649" s="131">
        <f t="shared" si="250"/>
        <v>0</v>
      </c>
      <c r="AQ649" s="131">
        <f t="shared" si="251"/>
        <v>0</v>
      </c>
      <c r="AR649" s="131">
        <f t="shared" si="252"/>
        <v>0</v>
      </c>
      <c r="AS649" s="136">
        <f t="shared" si="253"/>
        <v>0</v>
      </c>
      <c r="AT649" s="133">
        <f t="shared" si="254"/>
        <v>0</v>
      </c>
      <c r="AU649" s="131">
        <f t="shared" si="255"/>
        <v>0</v>
      </c>
      <c r="AV649" s="131">
        <f t="shared" si="256"/>
        <v>0</v>
      </c>
      <c r="AW649" s="131">
        <f t="shared" si="257"/>
        <v>0</v>
      </c>
      <c r="AX649" s="136">
        <f t="shared" si="258"/>
        <v>0</v>
      </c>
      <c r="AY649" s="133">
        <f t="shared" si="259"/>
        <v>0</v>
      </c>
      <c r="AZ649" s="131">
        <f t="shared" si="260"/>
        <v>0</v>
      </c>
      <c r="BA649" s="131">
        <f t="shared" si="261"/>
        <v>0</v>
      </c>
      <c r="BB649" s="131">
        <f t="shared" si="262"/>
        <v>0</v>
      </c>
      <c r="BC649" s="132">
        <f t="shared" si="263"/>
        <v>0</v>
      </c>
    </row>
    <row r="650" spans="1:55" x14ac:dyDescent="0.25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30">
        <v>0</v>
      </c>
      <c r="G650" s="131">
        <v>0</v>
      </c>
      <c r="H650" s="131">
        <v>0</v>
      </c>
      <c r="I650" s="132">
        <v>0</v>
      </c>
      <c r="J650" s="149"/>
      <c r="K650" s="133">
        <v>0</v>
      </c>
      <c r="L650" s="131">
        <v>0</v>
      </c>
      <c r="M650" s="131">
        <v>0</v>
      </c>
      <c r="N650" s="132">
        <v>0</v>
      </c>
      <c r="O650" s="149"/>
      <c r="P650" s="133">
        <v>0</v>
      </c>
      <c r="Q650" s="131">
        <v>0</v>
      </c>
      <c r="R650" s="131">
        <v>0</v>
      </c>
      <c r="S650" s="132">
        <v>0</v>
      </c>
      <c r="T650" s="149"/>
      <c r="U650" s="133">
        <v>0</v>
      </c>
      <c r="V650" s="131">
        <v>0</v>
      </c>
      <c r="W650" s="131">
        <v>0</v>
      </c>
      <c r="X650" s="132">
        <v>0</v>
      </c>
      <c r="Y650" s="149"/>
      <c r="Z650" s="133">
        <v>0</v>
      </c>
      <c r="AA650" s="131">
        <v>0</v>
      </c>
      <c r="AB650" s="131">
        <v>0</v>
      </c>
      <c r="AC650" s="132">
        <v>0</v>
      </c>
      <c r="AD650" s="149"/>
      <c r="AE650" s="153">
        <f t="shared" si="240"/>
        <v>0</v>
      </c>
      <c r="AF650" s="134">
        <f t="shared" si="241"/>
        <v>0</v>
      </c>
      <c r="AG650" s="135">
        <f t="shared" si="242"/>
        <v>0</v>
      </c>
      <c r="AH650" s="167">
        <f t="shared" si="243"/>
        <v>0</v>
      </c>
      <c r="AI650" s="149"/>
      <c r="AJ650" s="133">
        <f t="shared" si="244"/>
        <v>0</v>
      </c>
      <c r="AK650" s="131">
        <f t="shared" si="245"/>
        <v>0</v>
      </c>
      <c r="AL650" s="131">
        <f t="shared" si="246"/>
        <v>0</v>
      </c>
      <c r="AM650" s="131">
        <f t="shared" si="247"/>
        <v>0</v>
      </c>
      <c r="AN650" s="136">
        <f t="shared" si="248"/>
        <v>0</v>
      </c>
      <c r="AO650" s="133">
        <f t="shared" si="249"/>
        <v>0</v>
      </c>
      <c r="AP650" s="131">
        <f t="shared" si="250"/>
        <v>0</v>
      </c>
      <c r="AQ650" s="131">
        <f t="shared" si="251"/>
        <v>0</v>
      </c>
      <c r="AR650" s="131">
        <f t="shared" si="252"/>
        <v>0</v>
      </c>
      <c r="AS650" s="136">
        <f t="shared" si="253"/>
        <v>0</v>
      </c>
      <c r="AT650" s="133">
        <f t="shared" si="254"/>
        <v>0</v>
      </c>
      <c r="AU650" s="131">
        <f t="shared" si="255"/>
        <v>0</v>
      </c>
      <c r="AV650" s="131">
        <f t="shared" si="256"/>
        <v>0</v>
      </c>
      <c r="AW650" s="131">
        <f t="shared" si="257"/>
        <v>0</v>
      </c>
      <c r="AX650" s="136">
        <f t="shared" si="258"/>
        <v>0</v>
      </c>
      <c r="AY650" s="133">
        <f t="shared" si="259"/>
        <v>0</v>
      </c>
      <c r="AZ650" s="131">
        <f t="shared" si="260"/>
        <v>0</v>
      </c>
      <c r="BA650" s="131">
        <f t="shared" si="261"/>
        <v>0</v>
      </c>
      <c r="BB650" s="131">
        <f t="shared" si="262"/>
        <v>0</v>
      </c>
      <c r="BC650" s="132">
        <f t="shared" si="263"/>
        <v>0</v>
      </c>
    </row>
    <row r="651" spans="1:55" x14ac:dyDescent="0.25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1311</v>
      </c>
      <c r="F651" s="130">
        <v>0</v>
      </c>
      <c r="G651" s="131">
        <v>0</v>
      </c>
      <c r="H651" s="131">
        <v>0</v>
      </c>
      <c r="I651" s="132">
        <v>0</v>
      </c>
      <c r="J651" s="149"/>
      <c r="K651" s="133">
        <v>0</v>
      </c>
      <c r="L651" s="131">
        <v>0</v>
      </c>
      <c r="M651" s="131">
        <v>0</v>
      </c>
      <c r="N651" s="132">
        <v>0</v>
      </c>
      <c r="O651" s="149"/>
      <c r="P651" s="133">
        <v>0</v>
      </c>
      <c r="Q651" s="131">
        <v>0</v>
      </c>
      <c r="R651" s="131">
        <v>0</v>
      </c>
      <c r="S651" s="132">
        <v>0</v>
      </c>
      <c r="T651" s="149"/>
      <c r="U651" s="133">
        <v>0</v>
      </c>
      <c r="V651" s="131">
        <v>0</v>
      </c>
      <c r="W651" s="131">
        <v>0</v>
      </c>
      <c r="X651" s="132">
        <v>0</v>
      </c>
      <c r="Y651" s="149"/>
      <c r="Z651" s="133">
        <v>0</v>
      </c>
      <c r="AA651" s="131">
        <v>0</v>
      </c>
      <c r="AB651" s="131">
        <v>0</v>
      </c>
      <c r="AC651" s="132">
        <v>0</v>
      </c>
      <c r="AD651" s="149"/>
      <c r="AE651" s="153">
        <f t="shared" si="240"/>
        <v>0</v>
      </c>
      <c r="AF651" s="134">
        <f t="shared" si="241"/>
        <v>0</v>
      </c>
      <c r="AG651" s="135">
        <f t="shared" si="242"/>
        <v>0</v>
      </c>
      <c r="AH651" s="167">
        <f t="shared" si="243"/>
        <v>0</v>
      </c>
      <c r="AI651" s="149"/>
      <c r="AJ651" s="133">
        <f t="shared" si="244"/>
        <v>0</v>
      </c>
      <c r="AK651" s="131">
        <f t="shared" si="245"/>
        <v>0</v>
      </c>
      <c r="AL651" s="131">
        <f t="shared" si="246"/>
        <v>0</v>
      </c>
      <c r="AM651" s="131">
        <f t="shared" si="247"/>
        <v>0</v>
      </c>
      <c r="AN651" s="136">
        <f t="shared" si="248"/>
        <v>0</v>
      </c>
      <c r="AO651" s="133">
        <f t="shared" si="249"/>
        <v>0</v>
      </c>
      <c r="AP651" s="131">
        <f t="shared" si="250"/>
        <v>0</v>
      </c>
      <c r="AQ651" s="131">
        <f t="shared" si="251"/>
        <v>0</v>
      </c>
      <c r="AR651" s="131">
        <f t="shared" si="252"/>
        <v>0</v>
      </c>
      <c r="AS651" s="136">
        <f t="shared" si="253"/>
        <v>0</v>
      </c>
      <c r="AT651" s="133">
        <f t="shared" si="254"/>
        <v>0</v>
      </c>
      <c r="AU651" s="131">
        <f t="shared" si="255"/>
        <v>0</v>
      </c>
      <c r="AV651" s="131">
        <f t="shared" si="256"/>
        <v>0</v>
      </c>
      <c r="AW651" s="131">
        <f t="shared" si="257"/>
        <v>0</v>
      </c>
      <c r="AX651" s="136">
        <f t="shared" si="258"/>
        <v>0</v>
      </c>
      <c r="AY651" s="133">
        <f t="shared" si="259"/>
        <v>0</v>
      </c>
      <c r="AZ651" s="131">
        <f t="shared" si="260"/>
        <v>0</v>
      </c>
      <c r="BA651" s="131">
        <f t="shared" si="261"/>
        <v>0</v>
      </c>
      <c r="BB651" s="131">
        <f t="shared" si="262"/>
        <v>0</v>
      </c>
      <c r="BC651" s="132">
        <f t="shared" si="263"/>
        <v>0</v>
      </c>
    </row>
    <row r="652" spans="1:55" x14ac:dyDescent="0.25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1312</v>
      </c>
      <c r="F652" s="130">
        <v>0</v>
      </c>
      <c r="G652" s="131">
        <v>0</v>
      </c>
      <c r="H652" s="131">
        <v>0</v>
      </c>
      <c r="I652" s="132">
        <v>0</v>
      </c>
      <c r="J652" s="149"/>
      <c r="K652" s="133">
        <v>0</v>
      </c>
      <c r="L652" s="131">
        <v>0</v>
      </c>
      <c r="M652" s="131">
        <v>0</v>
      </c>
      <c r="N652" s="132">
        <v>0</v>
      </c>
      <c r="O652" s="149"/>
      <c r="P652" s="133">
        <v>0</v>
      </c>
      <c r="Q652" s="131">
        <v>0</v>
      </c>
      <c r="R652" s="131">
        <v>0</v>
      </c>
      <c r="S652" s="132">
        <v>0</v>
      </c>
      <c r="T652" s="149"/>
      <c r="U652" s="133">
        <v>0</v>
      </c>
      <c r="V652" s="131">
        <v>0</v>
      </c>
      <c r="W652" s="131">
        <v>0</v>
      </c>
      <c r="X652" s="132">
        <v>0</v>
      </c>
      <c r="Y652" s="149"/>
      <c r="Z652" s="133">
        <v>0</v>
      </c>
      <c r="AA652" s="131">
        <v>0</v>
      </c>
      <c r="AB652" s="131">
        <v>0</v>
      </c>
      <c r="AC652" s="132">
        <v>0</v>
      </c>
      <c r="AD652" s="149"/>
      <c r="AE652" s="153">
        <f t="shared" si="240"/>
        <v>0</v>
      </c>
      <c r="AF652" s="134">
        <f t="shared" si="241"/>
        <v>0</v>
      </c>
      <c r="AG652" s="135">
        <f t="shared" si="242"/>
        <v>0</v>
      </c>
      <c r="AH652" s="167">
        <f t="shared" si="243"/>
        <v>0</v>
      </c>
      <c r="AI652" s="149"/>
      <c r="AJ652" s="133">
        <f t="shared" si="244"/>
        <v>0</v>
      </c>
      <c r="AK652" s="131">
        <f t="shared" si="245"/>
        <v>0</v>
      </c>
      <c r="AL652" s="131">
        <f t="shared" si="246"/>
        <v>0</v>
      </c>
      <c r="AM652" s="131">
        <f t="shared" si="247"/>
        <v>0</v>
      </c>
      <c r="AN652" s="136">
        <f t="shared" si="248"/>
        <v>0</v>
      </c>
      <c r="AO652" s="133">
        <f t="shared" si="249"/>
        <v>0</v>
      </c>
      <c r="AP652" s="131">
        <f t="shared" si="250"/>
        <v>0</v>
      </c>
      <c r="AQ652" s="131">
        <f t="shared" si="251"/>
        <v>0</v>
      </c>
      <c r="AR652" s="131">
        <f t="shared" si="252"/>
        <v>0</v>
      </c>
      <c r="AS652" s="136">
        <f t="shared" si="253"/>
        <v>0</v>
      </c>
      <c r="AT652" s="133">
        <f t="shared" si="254"/>
        <v>0</v>
      </c>
      <c r="AU652" s="131">
        <f t="shared" si="255"/>
        <v>0</v>
      </c>
      <c r="AV652" s="131">
        <f t="shared" si="256"/>
        <v>0</v>
      </c>
      <c r="AW652" s="131">
        <f t="shared" si="257"/>
        <v>0</v>
      </c>
      <c r="AX652" s="136">
        <f t="shared" si="258"/>
        <v>0</v>
      </c>
      <c r="AY652" s="133">
        <f t="shared" si="259"/>
        <v>0</v>
      </c>
      <c r="AZ652" s="131">
        <f t="shared" si="260"/>
        <v>0</v>
      </c>
      <c r="BA652" s="131">
        <f t="shared" si="261"/>
        <v>0</v>
      </c>
      <c r="BB652" s="131">
        <f t="shared" si="262"/>
        <v>0</v>
      </c>
      <c r="BC652" s="132">
        <f t="shared" si="263"/>
        <v>0</v>
      </c>
    </row>
    <row r="653" spans="1:55" x14ac:dyDescent="0.25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30">
        <v>0</v>
      </c>
      <c r="G653" s="131">
        <v>0</v>
      </c>
      <c r="H653" s="131">
        <v>0</v>
      </c>
      <c r="I653" s="132">
        <v>0</v>
      </c>
      <c r="J653" s="149"/>
      <c r="K653" s="133">
        <v>0</v>
      </c>
      <c r="L653" s="131">
        <v>0</v>
      </c>
      <c r="M653" s="131">
        <v>0</v>
      </c>
      <c r="N653" s="132">
        <v>0</v>
      </c>
      <c r="O653" s="149"/>
      <c r="P653" s="133">
        <v>0</v>
      </c>
      <c r="Q653" s="131">
        <v>0</v>
      </c>
      <c r="R653" s="131">
        <v>0</v>
      </c>
      <c r="S653" s="132">
        <v>0</v>
      </c>
      <c r="T653" s="149"/>
      <c r="U653" s="133">
        <v>0</v>
      </c>
      <c r="V653" s="131">
        <v>0</v>
      </c>
      <c r="W653" s="131">
        <v>0</v>
      </c>
      <c r="X653" s="132">
        <v>0</v>
      </c>
      <c r="Y653" s="149"/>
      <c r="Z653" s="133">
        <v>0</v>
      </c>
      <c r="AA653" s="131">
        <v>0</v>
      </c>
      <c r="AB653" s="131">
        <v>0</v>
      </c>
      <c r="AC653" s="132">
        <v>0</v>
      </c>
      <c r="AD653" s="149"/>
      <c r="AE653" s="153">
        <f t="shared" si="240"/>
        <v>0</v>
      </c>
      <c r="AF653" s="134">
        <f t="shared" si="241"/>
        <v>0</v>
      </c>
      <c r="AG653" s="135">
        <f t="shared" si="242"/>
        <v>0</v>
      </c>
      <c r="AH653" s="167">
        <f t="shared" si="243"/>
        <v>0</v>
      </c>
      <c r="AI653" s="149"/>
      <c r="AJ653" s="133">
        <f t="shared" si="244"/>
        <v>0</v>
      </c>
      <c r="AK653" s="131">
        <f t="shared" si="245"/>
        <v>0</v>
      </c>
      <c r="AL653" s="131">
        <f t="shared" si="246"/>
        <v>0</v>
      </c>
      <c r="AM653" s="131">
        <f t="shared" si="247"/>
        <v>0</v>
      </c>
      <c r="AN653" s="136">
        <f t="shared" si="248"/>
        <v>0</v>
      </c>
      <c r="AO653" s="133">
        <f t="shared" si="249"/>
        <v>0</v>
      </c>
      <c r="AP653" s="131">
        <f t="shared" si="250"/>
        <v>0</v>
      </c>
      <c r="AQ653" s="131">
        <f t="shared" si="251"/>
        <v>0</v>
      </c>
      <c r="AR653" s="131">
        <f t="shared" si="252"/>
        <v>0</v>
      </c>
      <c r="AS653" s="136">
        <f t="shared" si="253"/>
        <v>0</v>
      </c>
      <c r="AT653" s="133">
        <f t="shared" si="254"/>
        <v>0</v>
      </c>
      <c r="AU653" s="131">
        <f t="shared" si="255"/>
        <v>0</v>
      </c>
      <c r="AV653" s="131">
        <f t="shared" si="256"/>
        <v>0</v>
      </c>
      <c r="AW653" s="131">
        <f t="shared" si="257"/>
        <v>0</v>
      </c>
      <c r="AX653" s="136">
        <f t="shared" si="258"/>
        <v>0</v>
      </c>
      <c r="AY653" s="133">
        <f t="shared" si="259"/>
        <v>0</v>
      </c>
      <c r="AZ653" s="131">
        <f t="shared" si="260"/>
        <v>0</v>
      </c>
      <c r="BA653" s="131">
        <f t="shared" si="261"/>
        <v>0</v>
      </c>
      <c r="BB653" s="131">
        <f t="shared" si="262"/>
        <v>0</v>
      </c>
      <c r="BC653" s="132">
        <f t="shared" si="263"/>
        <v>0</v>
      </c>
    </row>
    <row r="654" spans="1:55" x14ac:dyDescent="0.25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30">
        <v>0</v>
      </c>
      <c r="G654" s="131">
        <v>0</v>
      </c>
      <c r="H654" s="131">
        <v>0</v>
      </c>
      <c r="I654" s="132">
        <v>0</v>
      </c>
      <c r="J654" s="149"/>
      <c r="K654" s="133">
        <v>0</v>
      </c>
      <c r="L654" s="131">
        <v>0</v>
      </c>
      <c r="M654" s="131">
        <v>0</v>
      </c>
      <c r="N654" s="132">
        <v>0</v>
      </c>
      <c r="O654" s="149"/>
      <c r="P654" s="133">
        <v>0</v>
      </c>
      <c r="Q654" s="131">
        <v>0</v>
      </c>
      <c r="R654" s="131">
        <v>0</v>
      </c>
      <c r="S654" s="132">
        <v>0</v>
      </c>
      <c r="T654" s="149"/>
      <c r="U654" s="133">
        <v>0</v>
      </c>
      <c r="V654" s="131">
        <v>0</v>
      </c>
      <c r="W654" s="131">
        <v>0</v>
      </c>
      <c r="X654" s="132">
        <v>0</v>
      </c>
      <c r="Y654" s="149"/>
      <c r="Z654" s="133">
        <v>0</v>
      </c>
      <c r="AA654" s="131">
        <v>0</v>
      </c>
      <c r="AB654" s="131">
        <v>0</v>
      </c>
      <c r="AC654" s="132">
        <v>0</v>
      </c>
      <c r="AD654" s="149"/>
      <c r="AE654" s="153">
        <f t="shared" si="240"/>
        <v>0</v>
      </c>
      <c r="AF654" s="134">
        <f t="shared" si="241"/>
        <v>0</v>
      </c>
      <c r="AG654" s="135">
        <f t="shared" si="242"/>
        <v>0</v>
      </c>
      <c r="AH654" s="167">
        <f t="shared" si="243"/>
        <v>0</v>
      </c>
      <c r="AI654" s="149"/>
      <c r="AJ654" s="133">
        <f t="shared" si="244"/>
        <v>0</v>
      </c>
      <c r="AK654" s="131">
        <f t="shared" si="245"/>
        <v>0</v>
      </c>
      <c r="AL654" s="131">
        <f t="shared" si="246"/>
        <v>0</v>
      </c>
      <c r="AM654" s="131">
        <f t="shared" si="247"/>
        <v>0</v>
      </c>
      <c r="AN654" s="136">
        <f t="shared" si="248"/>
        <v>0</v>
      </c>
      <c r="AO654" s="133">
        <f t="shared" si="249"/>
        <v>0</v>
      </c>
      <c r="AP654" s="131">
        <f t="shared" si="250"/>
        <v>0</v>
      </c>
      <c r="AQ654" s="131">
        <f t="shared" si="251"/>
        <v>0</v>
      </c>
      <c r="AR654" s="131">
        <f t="shared" si="252"/>
        <v>0</v>
      </c>
      <c r="AS654" s="136">
        <f t="shared" si="253"/>
        <v>0</v>
      </c>
      <c r="AT654" s="133">
        <f t="shared" si="254"/>
        <v>0</v>
      </c>
      <c r="AU654" s="131">
        <f t="shared" si="255"/>
        <v>0</v>
      </c>
      <c r="AV654" s="131">
        <f t="shared" si="256"/>
        <v>0</v>
      </c>
      <c r="AW654" s="131">
        <f t="shared" si="257"/>
        <v>0</v>
      </c>
      <c r="AX654" s="136">
        <f t="shared" si="258"/>
        <v>0</v>
      </c>
      <c r="AY654" s="133">
        <f t="shared" si="259"/>
        <v>0</v>
      </c>
      <c r="AZ654" s="131">
        <f t="shared" si="260"/>
        <v>0</v>
      </c>
      <c r="BA654" s="131">
        <f t="shared" si="261"/>
        <v>0</v>
      </c>
      <c r="BB654" s="131">
        <f t="shared" si="262"/>
        <v>0</v>
      </c>
      <c r="BC654" s="132">
        <f t="shared" si="263"/>
        <v>0</v>
      </c>
    </row>
    <row r="655" spans="1:55" x14ac:dyDescent="0.25">
      <c r="A655" s="138" t="s">
        <v>1403</v>
      </c>
      <c r="B655" s="131" t="s">
        <v>1293</v>
      </c>
      <c r="C655" s="131" t="s">
        <v>268</v>
      </c>
      <c r="D655" s="131" t="s">
        <v>82</v>
      </c>
      <c r="E655" s="132" t="s">
        <v>1312</v>
      </c>
      <c r="F655" s="130">
        <v>0</v>
      </c>
      <c r="G655" s="131">
        <v>0</v>
      </c>
      <c r="H655" s="131">
        <v>0</v>
      </c>
      <c r="I655" s="132">
        <v>0</v>
      </c>
      <c r="J655" s="149"/>
      <c r="K655" s="133">
        <v>0</v>
      </c>
      <c r="L655" s="131">
        <v>0</v>
      </c>
      <c r="M655" s="131">
        <v>0</v>
      </c>
      <c r="N655" s="132">
        <v>0</v>
      </c>
      <c r="O655" s="149"/>
      <c r="P655" s="133">
        <v>0</v>
      </c>
      <c r="Q655" s="131">
        <v>0</v>
      </c>
      <c r="R655" s="131">
        <v>0</v>
      </c>
      <c r="S655" s="132">
        <v>0</v>
      </c>
      <c r="T655" s="149"/>
      <c r="U655" s="133">
        <v>0</v>
      </c>
      <c r="V655" s="131">
        <v>0</v>
      </c>
      <c r="W655" s="131">
        <v>0</v>
      </c>
      <c r="X655" s="132">
        <v>0</v>
      </c>
      <c r="Y655" s="149"/>
      <c r="Z655" s="133">
        <v>0</v>
      </c>
      <c r="AA655" s="131">
        <v>0</v>
      </c>
      <c r="AB655" s="131">
        <v>0</v>
      </c>
      <c r="AC655" s="132">
        <v>0</v>
      </c>
      <c r="AD655" s="149"/>
      <c r="AE655" s="153">
        <f t="shared" si="240"/>
        <v>0</v>
      </c>
      <c r="AF655" s="134">
        <f t="shared" si="241"/>
        <v>0</v>
      </c>
      <c r="AG655" s="135">
        <f t="shared" si="242"/>
        <v>0</v>
      </c>
      <c r="AH655" s="167">
        <f t="shared" si="243"/>
        <v>0</v>
      </c>
      <c r="AI655" s="149"/>
      <c r="AJ655" s="133">
        <f t="shared" si="244"/>
        <v>0</v>
      </c>
      <c r="AK655" s="131">
        <f t="shared" si="245"/>
        <v>0</v>
      </c>
      <c r="AL655" s="131">
        <f t="shared" si="246"/>
        <v>0</v>
      </c>
      <c r="AM655" s="131">
        <f t="shared" si="247"/>
        <v>0</v>
      </c>
      <c r="AN655" s="136">
        <f t="shared" si="248"/>
        <v>0</v>
      </c>
      <c r="AO655" s="133">
        <f t="shared" si="249"/>
        <v>0</v>
      </c>
      <c r="AP655" s="131">
        <f t="shared" si="250"/>
        <v>0</v>
      </c>
      <c r="AQ655" s="131">
        <f t="shared" si="251"/>
        <v>0</v>
      </c>
      <c r="AR655" s="131">
        <f t="shared" si="252"/>
        <v>0</v>
      </c>
      <c r="AS655" s="136">
        <f t="shared" si="253"/>
        <v>0</v>
      </c>
      <c r="AT655" s="133">
        <f t="shared" si="254"/>
        <v>0</v>
      </c>
      <c r="AU655" s="131">
        <f t="shared" si="255"/>
        <v>0</v>
      </c>
      <c r="AV655" s="131">
        <f t="shared" si="256"/>
        <v>0</v>
      </c>
      <c r="AW655" s="131">
        <f t="shared" si="257"/>
        <v>0</v>
      </c>
      <c r="AX655" s="136">
        <f t="shared" si="258"/>
        <v>0</v>
      </c>
      <c r="AY655" s="133">
        <f t="shared" si="259"/>
        <v>0</v>
      </c>
      <c r="AZ655" s="131">
        <f t="shared" si="260"/>
        <v>0</v>
      </c>
      <c r="BA655" s="131">
        <f t="shared" si="261"/>
        <v>0</v>
      </c>
      <c r="BB655" s="131">
        <f t="shared" si="262"/>
        <v>0</v>
      </c>
      <c r="BC655" s="132">
        <f t="shared" si="263"/>
        <v>0</v>
      </c>
    </row>
    <row r="656" spans="1:55" x14ac:dyDescent="0.25">
      <c r="A656" s="138" t="s">
        <v>1404</v>
      </c>
      <c r="B656" s="131" t="s">
        <v>1293</v>
      </c>
      <c r="C656" s="131" t="s">
        <v>1405</v>
      </c>
      <c r="D656" s="131" t="s">
        <v>82</v>
      </c>
      <c r="E656" s="132" t="s">
        <v>1312</v>
      </c>
      <c r="F656" s="130">
        <v>0</v>
      </c>
      <c r="G656" s="131">
        <v>0</v>
      </c>
      <c r="H656" s="131">
        <v>0</v>
      </c>
      <c r="I656" s="132">
        <v>0</v>
      </c>
      <c r="J656" s="149"/>
      <c r="K656" s="133">
        <v>0</v>
      </c>
      <c r="L656" s="131">
        <v>0</v>
      </c>
      <c r="M656" s="131">
        <v>0</v>
      </c>
      <c r="N656" s="132">
        <v>0</v>
      </c>
      <c r="O656" s="149"/>
      <c r="P656" s="133">
        <v>0</v>
      </c>
      <c r="Q656" s="131">
        <v>0</v>
      </c>
      <c r="R656" s="131">
        <v>0</v>
      </c>
      <c r="S656" s="132">
        <v>0</v>
      </c>
      <c r="T656" s="149"/>
      <c r="U656" s="133">
        <v>0</v>
      </c>
      <c r="V656" s="131">
        <v>0</v>
      </c>
      <c r="W656" s="131">
        <v>0</v>
      </c>
      <c r="X656" s="132">
        <v>0</v>
      </c>
      <c r="Y656" s="149"/>
      <c r="Z656" s="133">
        <v>0</v>
      </c>
      <c r="AA656" s="131">
        <v>0</v>
      </c>
      <c r="AB656" s="131">
        <v>0</v>
      </c>
      <c r="AC656" s="132">
        <v>0</v>
      </c>
      <c r="AD656" s="149"/>
      <c r="AE656" s="153">
        <f t="shared" si="240"/>
        <v>0</v>
      </c>
      <c r="AF656" s="134">
        <f t="shared" si="241"/>
        <v>0</v>
      </c>
      <c r="AG656" s="135">
        <f t="shared" si="242"/>
        <v>0</v>
      </c>
      <c r="AH656" s="167">
        <f t="shared" si="243"/>
        <v>0</v>
      </c>
      <c r="AI656" s="149"/>
      <c r="AJ656" s="133">
        <f t="shared" si="244"/>
        <v>0</v>
      </c>
      <c r="AK656" s="131">
        <f t="shared" si="245"/>
        <v>0</v>
      </c>
      <c r="AL656" s="131">
        <f t="shared" si="246"/>
        <v>0</v>
      </c>
      <c r="AM656" s="131">
        <f t="shared" si="247"/>
        <v>0</v>
      </c>
      <c r="AN656" s="136">
        <f t="shared" si="248"/>
        <v>0</v>
      </c>
      <c r="AO656" s="133">
        <f t="shared" si="249"/>
        <v>0</v>
      </c>
      <c r="AP656" s="131">
        <f t="shared" si="250"/>
        <v>0</v>
      </c>
      <c r="AQ656" s="131">
        <f t="shared" si="251"/>
        <v>0</v>
      </c>
      <c r="AR656" s="131">
        <f t="shared" si="252"/>
        <v>0</v>
      </c>
      <c r="AS656" s="136">
        <f t="shared" si="253"/>
        <v>0</v>
      </c>
      <c r="AT656" s="133">
        <f t="shared" si="254"/>
        <v>0</v>
      </c>
      <c r="AU656" s="131">
        <f t="shared" si="255"/>
        <v>0</v>
      </c>
      <c r="AV656" s="131">
        <f t="shared" si="256"/>
        <v>0</v>
      </c>
      <c r="AW656" s="131">
        <f t="shared" si="257"/>
        <v>0</v>
      </c>
      <c r="AX656" s="136">
        <f t="shared" si="258"/>
        <v>0</v>
      </c>
      <c r="AY656" s="133">
        <f t="shared" si="259"/>
        <v>0</v>
      </c>
      <c r="AZ656" s="131">
        <f t="shared" si="260"/>
        <v>0</v>
      </c>
      <c r="BA656" s="131">
        <f t="shared" si="261"/>
        <v>0</v>
      </c>
      <c r="BB656" s="131">
        <f t="shared" si="262"/>
        <v>0</v>
      </c>
      <c r="BC656" s="132">
        <f t="shared" si="263"/>
        <v>0</v>
      </c>
    </row>
    <row r="657" spans="1:55" x14ac:dyDescent="0.25">
      <c r="A657" s="138" t="s">
        <v>1406</v>
      </c>
      <c r="B657" s="131" t="s">
        <v>49</v>
      </c>
      <c r="C657" s="131" t="s">
        <v>1407</v>
      </c>
      <c r="D657" s="131" t="s">
        <v>1277</v>
      </c>
      <c r="E657" s="132" t="s">
        <v>1314</v>
      </c>
      <c r="F657" s="130">
        <v>0</v>
      </c>
      <c r="G657" s="131">
        <v>0</v>
      </c>
      <c r="H657" s="131">
        <v>0</v>
      </c>
      <c r="I657" s="132">
        <v>0</v>
      </c>
      <c r="J657" s="149"/>
      <c r="K657" s="133">
        <v>0</v>
      </c>
      <c r="L657" s="131">
        <v>0</v>
      </c>
      <c r="M657" s="131">
        <v>0</v>
      </c>
      <c r="N657" s="132">
        <v>0</v>
      </c>
      <c r="O657" s="149"/>
      <c r="P657" s="133">
        <v>0</v>
      </c>
      <c r="Q657" s="131">
        <v>0</v>
      </c>
      <c r="R657" s="131">
        <v>0</v>
      </c>
      <c r="S657" s="132">
        <v>0</v>
      </c>
      <c r="T657" s="149"/>
      <c r="U657" s="133">
        <v>0</v>
      </c>
      <c r="V657" s="131">
        <v>0</v>
      </c>
      <c r="W657" s="131">
        <v>0</v>
      </c>
      <c r="X657" s="132">
        <v>0</v>
      </c>
      <c r="Y657" s="149"/>
      <c r="Z657" s="133">
        <v>0</v>
      </c>
      <c r="AA657" s="131">
        <v>0</v>
      </c>
      <c r="AB657" s="131">
        <v>0</v>
      </c>
      <c r="AC657" s="132">
        <v>0</v>
      </c>
      <c r="AD657" s="149"/>
      <c r="AE657" s="153">
        <f t="shared" si="240"/>
        <v>0</v>
      </c>
      <c r="AF657" s="134">
        <f t="shared" si="241"/>
        <v>0</v>
      </c>
      <c r="AG657" s="135">
        <f t="shared" si="242"/>
        <v>0</v>
      </c>
      <c r="AH657" s="167">
        <f t="shared" si="243"/>
        <v>0</v>
      </c>
      <c r="AI657" s="149"/>
      <c r="AJ657" s="133">
        <f t="shared" si="244"/>
        <v>0</v>
      </c>
      <c r="AK657" s="131">
        <f t="shared" si="245"/>
        <v>0</v>
      </c>
      <c r="AL657" s="131">
        <f t="shared" si="246"/>
        <v>0</v>
      </c>
      <c r="AM657" s="131">
        <f t="shared" si="247"/>
        <v>0</v>
      </c>
      <c r="AN657" s="136">
        <f t="shared" si="248"/>
        <v>0</v>
      </c>
      <c r="AO657" s="133">
        <f t="shared" si="249"/>
        <v>0</v>
      </c>
      <c r="AP657" s="131">
        <f t="shared" si="250"/>
        <v>0</v>
      </c>
      <c r="AQ657" s="131">
        <f t="shared" si="251"/>
        <v>0</v>
      </c>
      <c r="AR657" s="131">
        <f t="shared" si="252"/>
        <v>0</v>
      </c>
      <c r="AS657" s="136">
        <f t="shared" si="253"/>
        <v>0</v>
      </c>
      <c r="AT657" s="133">
        <f t="shared" si="254"/>
        <v>0</v>
      </c>
      <c r="AU657" s="131">
        <f t="shared" si="255"/>
        <v>0</v>
      </c>
      <c r="AV657" s="131">
        <f t="shared" si="256"/>
        <v>0</v>
      </c>
      <c r="AW657" s="131">
        <f t="shared" si="257"/>
        <v>0</v>
      </c>
      <c r="AX657" s="136">
        <f t="shared" si="258"/>
        <v>0</v>
      </c>
      <c r="AY657" s="133">
        <f t="shared" si="259"/>
        <v>0</v>
      </c>
      <c r="AZ657" s="131">
        <f t="shared" si="260"/>
        <v>0</v>
      </c>
      <c r="BA657" s="131">
        <f t="shared" si="261"/>
        <v>0</v>
      </c>
      <c r="BB657" s="131">
        <f t="shared" si="262"/>
        <v>0</v>
      </c>
      <c r="BC657" s="132">
        <f t="shared" si="263"/>
        <v>0</v>
      </c>
    </row>
    <row r="658" spans="1:55" x14ac:dyDescent="0.25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1311</v>
      </c>
      <c r="F658" s="130">
        <v>0</v>
      </c>
      <c r="G658" s="131">
        <v>1</v>
      </c>
      <c r="H658" s="131">
        <v>7.9</v>
      </c>
      <c r="I658" s="132">
        <v>205</v>
      </c>
      <c r="J658" s="149"/>
      <c r="K658" s="133">
        <v>0</v>
      </c>
      <c r="L658" s="131">
        <v>0</v>
      </c>
      <c r="M658" s="131">
        <v>0</v>
      </c>
      <c r="N658" s="132">
        <v>0</v>
      </c>
      <c r="O658" s="149"/>
      <c r="P658" s="133">
        <v>0</v>
      </c>
      <c r="Q658" s="131">
        <v>0</v>
      </c>
      <c r="R658" s="131">
        <v>0</v>
      </c>
      <c r="S658" s="132">
        <v>20</v>
      </c>
      <c r="T658" s="149"/>
      <c r="U658" s="133">
        <v>0</v>
      </c>
      <c r="V658" s="131">
        <v>0</v>
      </c>
      <c r="W658" s="131">
        <v>0</v>
      </c>
      <c r="X658" s="132">
        <v>0</v>
      </c>
      <c r="Y658" s="149"/>
      <c r="Z658" s="133">
        <v>0</v>
      </c>
      <c r="AA658" s="131">
        <v>2</v>
      </c>
      <c r="AB658" s="131">
        <v>32</v>
      </c>
      <c r="AC658" s="132">
        <v>227</v>
      </c>
      <c r="AD658" s="149"/>
      <c r="AE658" s="153">
        <f t="shared" si="240"/>
        <v>0</v>
      </c>
      <c r="AF658" s="134">
        <f t="shared" si="241"/>
        <v>3</v>
      </c>
      <c r="AG658" s="135">
        <f t="shared" si="242"/>
        <v>39.9</v>
      </c>
      <c r="AH658" s="167">
        <f t="shared" si="243"/>
        <v>452</v>
      </c>
      <c r="AI658" s="149"/>
      <c r="AJ658" s="133">
        <f t="shared" si="244"/>
        <v>205</v>
      </c>
      <c r="AK658" s="131">
        <f t="shared" si="245"/>
        <v>0</v>
      </c>
      <c r="AL658" s="131">
        <f t="shared" si="246"/>
        <v>20</v>
      </c>
      <c r="AM658" s="131">
        <f t="shared" si="247"/>
        <v>0</v>
      </c>
      <c r="AN658" s="136">
        <f t="shared" si="248"/>
        <v>227</v>
      </c>
      <c r="AO658" s="133">
        <f t="shared" si="249"/>
        <v>0</v>
      </c>
      <c r="AP658" s="131">
        <f t="shared" si="250"/>
        <v>0</v>
      </c>
      <c r="AQ658" s="131">
        <f t="shared" si="251"/>
        <v>0</v>
      </c>
      <c r="AR658" s="131">
        <f t="shared" si="252"/>
        <v>0</v>
      </c>
      <c r="AS658" s="136">
        <f t="shared" si="253"/>
        <v>0</v>
      </c>
      <c r="AT658" s="133">
        <f t="shared" si="254"/>
        <v>1</v>
      </c>
      <c r="AU658" s="131">
        <f t="shared" si="255"/>
        <v>0</v>
      </c>
      <c r="AV658" s="131">
        <f t="shared" si="256"/>
        <v>0</v>
      </c>
      <c r="AW658" s="131">
        <f t="shared" si="257"/>
        <v>0</v>
      </c>
      <c r="AX658" s="136">
        <f t="shared" si="258"/>
        <v>2</v>
      </c>
      <c r="AY658" s="133">
        <f t="shared" si="259"/>
        <v>7.9</v>
      </c>
      <c r="AZ658" s="131">
        <f t="shared" si="260"/>
        <v>0</v>
      </c>
      <c r="BA658" s="131">
        <f t="shared" si="261"/>
        <v>0</v>
      </c>
      <c r="BB658" s="131">
        <f t="shared" si="262"/>
        <v>0</v>
      </c>
      <c r="BC658" s="132">
        <f t="shared" si="263"/>
        <v>32</v>
      </c>
    </row>
    <row r="659" spans="1:55" x14ac:dyDescent="0.25">
      <c r="A659" s="138" t="s">
        <v>1410</v>
      </c>
      <c r="B659" s="131" t="s">
        <v>47</v>
      </c>
      <c r="C659" s="131" t="s">
        <v>2093</v>
      </c>
      <c r="D659" s="131" t="s">
        <v>130</v>
      </c>
      <c r="E659" s="132" t="s">
        <v>1311</v>
      </c>
      <c r="F659" s="130">
        <v>0</v>
      </c>
      <c r="G659" s="131">
        <v>1</v>
      </c>
      <c r="H659" s="131">
        <v>13.7</v>
      </c>
      <c r="I659" s="132">
        <v>236</v>
      </c>
      <c r="J659" s="149"/>
      <c r="K659" s="133">
        <v>0</v>
      </c>
      <c r="L659" s="131">
        <v>1</v>
      </c>
      <c r="M659" s="131">
        <v>3.6</v>
      </c>
      <c r="N659" s="132">
        <v>255</v>
      </c>
      <c r="O659" s="149"/>
      <c r="P659" s="133">
        <v>0</v>
      </c>
      <c r="Q659" s="131">
        <v>0</v>
      </c>
      <c r="R659" s="131">
        <v>0</v>
      </c>
      <c r="S659" s="132">
        <v>0</v>
      </c>
      <c r="T659" s="149"/>
      <c r="U659" s="133">
        <v>1</v>
      </c>
      <c r="V659" s="131">
        <v>2</v>
      </c>
      <c r="W659" s="131">
        <v>48.7</v>
      </c>
      <c r="X659" s="132">
        <v>298</v>
      </c>
      <c r="Y659" s="149"/>
      <c r="Z659" s="133">
        <v>0</v>
      </c>
      <c r="AA659" s="131">
        <v>10</v>
      </c>
      <c r="AB659" s="131">
        <v>146.29999999999998</v>
      </c>
      <c r="AC659" s="132">
        <v>298</v>
      </c>
      <c r="AD659" s="149"/>
      <c r="AE659" s="153">
        <f t="shared" si="240"/>
        <v>2</v>
      </c>
      <c r="AF659" s="134">
        <f t="shared" si="241"/>
        <v>14</v>
      </c>
      <c r="AG659" s="135">
        <f t="shared" si="242"/>
        <v>212.29999999999998</v>
      </c>
      <c r="AH659" s="167">
        <f t="shared" si="243"/>
        <v>1087</v>
      </c>
      <c r="AI659" s="149"/>
      <c r="AJ659" s="133">
        <f t="shared" si="244"/>
        <v>236</v>
      </c>
      <c r="AK659" s="131">
        <f t="shared" si="245"/>
        <v>255</v>
      </c>
      <c r="AL659" s="131">
        <f t="shared" si="246"/>
        <v>0</v>
      </c>
      <c r="AM659" s="131">
        <f t="shared" si="247"/>
        <v>298</v>
      </c>
      <c r="AN659" s="136">
        <f t="shared" si="248"/>
        <v>298</v>
      </c>
      <c r="AO659" s="133">
        <f t="shared" si="249"/>
        <v>0</v>
      </c>
      <c r="AP659" s="131">
        <f t="shared" si="250"/>
        <v>0</v>
      </c>
      <c r="AQ659" s="131">
        <f t="shared" si="251"/>
        <v>0</v>
      </c>
      <c r="AR659" s="131">
        <f t="shared" si="252"/>
        <v>1</v>
      </c>
      <c r="AS659" s="136">
        <f t="shared" si="253"/>
        <v>1</v>
      </c>
      <c r="AT659" s="133">
        <f t="shared" si="254"/>
        <v>1</v>
      </c>
      <c r="AU659" s="131">
        <f t="shared" si="255"/>
        <v>1</v>
      </c>
      <c r="AV659" s="131">
        <f t="shared" si="256"/>
        <v>0</v>
      </c>
      <c r="AW659" s="131">
        <f t="shared" si="257"/>
        <v>2</v>
      </c>
      <c r="AX659" s="136">
        <f t="shared" si="258"/>
        <v>10</v>
      </c>
      <c r="AY659" s="133">
        <f t="shared" si="259"/>
        <v>13.7</v>
      </c>
      <c r="AZ659" s="131">
        <f t="shared" si="260"/>
        <v>3.6</v>
      </c>
      <c r="BA659" s="131">
        <f t="shared" si="261"/>
        <v>0</v>
      </c>
      <c r="BB659" s="131">
        <f t="shared" si="262"/>
        <v>48.7</v>
      </c>
      <c r="BC659" s="132">
        <f t="shared" si="263"/>
        <v>146.29999999999998</v>
      </c>
    </row>
    <row r="660" spans="1:55" x14ac:dyDescent="0.25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30">
        <v>0</v>
      </c>
      <c r="G660" s="131">
        <v>0</v>
      </c>
      <c r="H660" s="131">
        <v>0</v>
      </c>
      <c r="I660" s="132">
        <v>20</v>
      </c>
      <c r="J660" s="149"/>
      <c r="K660" s="133">
        <v>0</v>
      </c>
      <c r="L660" s="131">
        <v>0</v>
      </c>
      <c r="M660" s="131">
        <v>0</v>
      </c>
      <c r="N660" s="132">
        <v>0</v>
      </c>
      <c r="O660" s="149"/>
      <c r="P660" s="133">
        <v>0</v>
      </c>
      <c r="Q660" s="131">
        <v>0</v>
      </c>
      <c r="R660" s="131">
        <v>0</v>
      </c>
      <c r="S660" s="132">
        <v>0</v>
      </c>
      <c r="T660" s="149"/>
      <c r="U660" s="133">
        <v>0</v>
      </c>
      <c r="V660" s="131">
        <v>0</v>
      </c>
      <c r="W660" s="131">
        <v>0</v>
      </c>
      <c r="X660" s="132">
        <v>0</v>
      </c>
      <c r="Y660" s="149"/>
      <c r="Z660" s="133">
        <v>0</v>
      </c>
      <c r="AA660" s="131">
        <v>2</v>
      </c>
      <c r="AB660" s="131">
        <v>2.9</v>
      </c>
      <c r="AC660" s="132">
        <v>130</v>
      </c>
      <c r="AD660" s="149"/>
      <c r="AE660" s="153">
        <f t="shared" si="240"/>
        <v>0</v>
      </c>
      <c r="AF660" s="134">
        <f t="shared" si="241"/>
        <v>2</v>
      </c>
      <c r="AG660" s="135">
        <f t="shared" si="242"/>
        <v>2.9</v>
      </c>
      <c r="AH660" s="167">
        <f t="shared" si="243"/>
        <v>150</v>
      </c>
      <c r="AI660" s="149"/>
      <c r="AJ660" s="133">
        <f t="shared" si="244"/>
        <v>20</v>
      </c>
      <c r="AK660" s="131">
        <f t="shared" si="245"/>
        <v>0</v>
      </c>
      <c r="AL660" s="131">
        <f t="shared" si="246"/>
        <v>0</v>
      </c>
      <c r="AM660" s="131">
        <f t="shared" si="247"/>
        <v>0</v>
      </c>
      <c r="AN660" s="136">
        <f t="shared" si="248"/>
        <v>130</v>
      </c>
      <c r="AO660" s="133">
        <f t="shared" si="249"/>
        <v>0</v>
      </c>
      <c r="AP660" s="131">
        <f t="shared" si="250"/>
        <v>0</v>
      </c>
      <c r="AQ660" s="131">
        <f t="shared" si="251"/>
        <v>0</v>
      </c>
      <c r="AR660" s="131">
        <f t="shared" si="252"/>
        <v>0</v>
      </c>
      <c r="AS660" s="136">
        <f t="shared" si="253"/>
        <v>0</v>
      </c>
      <c r="AT660" s="133">
        <f t="shared" si="254"/>
        <v>0</v>
      </c>
      <c r="AU660" s="131">
        <f t="shared" si="255"/>
        <v>0</v>
      </c>
      <c r="AV660" s="131">
        <f t="shared" si="256"/>
        <v>0</v>
      </c>
      <c r="AW660" s="131">
        <f t="shared" si="257"/>
        <v>0</v>
      </c>
      <c r="AX660" s="136">
        <f t="shared" si="258"/>
        <v>2</v>
      </c>
      <c r="AY660" s="133">
        <f t="shared" si="259"/>
        <v>0</v>
      </c>
      <c r="AZ660" s="131">
        <f t="shared" si="260"/>
        <v>0</v>
      </c>
      <c r="BA660" s="131">
        <f t="shared" si="261"/>
        <v>0</v>
      </c>
      <c r="BB660" s="131">
        <f t="shared" si="262"/>
        <v>0</v>
      </c>
      <c r="BC660" s="132">
        <f t="shared" si="263"/>
        <v>2.9</v>
      </c>
    </row>
    <row r="661" spans="1:55" x14ac:dyDescent="0.25">
      <c r="A661" s="138" t="s">
        <v>1412</v>
      </c>
      <c r="B661" s="131" t="s">
        <v>49</v>
      </c>
      <c r="C661" s="131" t="s">
        <v>425</v>
      </c>
      <c r="D661" s="131" t="s">
        <v>1924</v>
      </c>
      <c r="E661" s="132" t="s">
        <v>1314</v>
      </c>
      <c r="F661" s="130">
        <v>0</v>
      </c>
      <c r="G661" s="131">
        <v>0</v>
      </c>
      <c r="H661" s="131">
        <v>0</v>
      </c>
      <c r="I661" s="132">
        <v>0</v>
      </c>
      <c r="J661" s="149"/>
      <c r="K661" s="133">
        <v>0</v>
      </c>
      <c r="L661" s="131">
        <v>0</v>
      </c>
      <c r="M661" s="131">
        <v>0</v>
      </c>
      <c r="N661" s="132">
        <v>0</v>
      </c>
      <c r="O661" s="149"/>
      <c r="P661" s="133">
        <v>0</v>
      </c>
      <c r="Q661" s="131">
        <v>0</v>
      </c>
      <c r="R661" s="131">
        <v>0</v>
      </c>
      <c r="S661" s="132">
        <v>0</v>
      </c>
      <c r="T661" s="149"/>
      <c r="U661" s="133">
        <v>0</v>
      </c>
      <c r="V661" s="131">
        <v>0</v>
      </c>
      <c r="W661" s="131">
        <v>0</v>
      </c>
      <c r="X661" s="132">
        <v>0</v>
      </c>
      <c r="Y661" s="149"/>
      <c r="Z661" s="133">
        <v>0</v>
      </c>
      <c r="AA661" s="131">
        <v>0</v>
      </c>
      <c r="AB661" s="131">
        <v>0</v>
      </c>
      <c r="AC661" s="132">
        <v>0</v>
      </c>
      <c r="AD661" s="149"/>
      <c r="AE661" s="153">
        <f t="shared" si="240"/>
        <v>0</v>
      </c>
      <c r="AF661" s="134">
        <f t="shared" si="241"/>
        <v>0</v>
      </c>
      <c r="AG661" s="135">
        <f t="shared" si="242"/>
        <v>0</v>
      </c>
      <c r="AH661" s="167">
        <f t="shared" si="243"/>
        <v>0</v>
      </c>
      <c r="AI661" s="149"/>
      <c r="AJ661" s="133">
        <f t="shared" si="244"/>
        <v>0</v>
      </c>
      <c r="AK661" s="131">
        <f t="shared" si="245"/>
        <v>0</v>
      </c>
      <c r="AL661" s="131">
        <f t="shared" si="246"/>
        <v>0</v>
      </c>
      <c r="AM661" s="131">
        <f t="shared" si="247"/>
        <v>0</v>
      </c>
      <c r="AN661" s="136">
        <f t="shared" si="248"/>
        <v>0</v>
      </c>
      <c r="AO661" s="133">
        <f t="shared" si="249"/>
        <v>0</v>
      </c>
      <c r="AP661" s="131">
        <f t="shared" si="250"/>
        <v>0</v>
      </c>
      <c r="AQ661" s="131">
        <f t="shared" si="251"/>
        <v>0</v>
      </c>
      <c r="AR661" s="131">
        <f t="shared" si="252"/>
        <v>0</v>
      </c>
      <c r="AS661" s="136">
        <f t="shared" si="253"/>
        <v>0</v>
      </c>
      <c r="AT661" s="133">
        <f t="shared" si="254"/>
        <v>0</v>
      </c>
      <c r="AU661" s="131">
        <f t="shared" si="255"/>
        <v>0</v>
      </c>
      <c r="AV661" s="131">
        <f t="shared" si="256"/>
        <v>0</v>
      </c>
      <c r="AW661" s="131">
        <f t="shared" si="257"/>
        <v>0</v>
      </c>
      <c r="AX661" s="136">
        <f t="shared" si="258"/>
        <v>0</v>
      </c>
      <c r="AY661" s="133">
        <f t="shared" si="259"/>
        <v>0</v>
      </c>
      <c r="AZ661" s="131">
        <f t="shared" si="260"/>
        <v>0</v>
      </c>
      <c r="BA661" s="131">
        <f t="shared" si="261"/>
        <v>0</v>
      </c>
      <c r="BB661" s="131">
        <f t="shared" si="262"/>
        <v>0</v>
      </c>
      <c r="BC661" s="132">
        <f t="shared" si="263"/>
        <v>0</v>
      </c>
    </row>
    <row r="662" spans="1:55" x14ac:dyDescent="0.25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1313</v>
      </c>
      <c r="F662" s="130">
        <v>0</v>
      </c>
      <c r="G662" s="131">
        <v>0</v>
      </c>
      <c r="H662" s="131">
        <v>0</v>
      </c>
      <c r="I662" s="132">
        <v>0</v>
      </c>
      <c r="J662" s="149"/>
      <c r="K662" s="133">
        <v>0</v>
      </c>
      <c r="L662" s="131">
        <v>0</v>
      </c>
      <c r="M662" s="131">
        <v>0</v>
      </c>
      <c r="N662" s="132">
        <v>0</v>
      </c>
      <c r="O662" s="149"/>
      <c r="P662" s="133">
        <v>0</v>
      </c>
      <c r="Q662" s="131">
        <v>0</v>
      </c>
      <c r="R662" s="131">
        <v>0</v>
      </c>
      <c r="S662" s="132">
        <v>0</v>
      </c>
      <c r="T662" s="149"/>
      <c r="U662" s="133">
        <v>0</v>
      </c>
      <c r="V662" s="131">
        <v>0</v>
      </c>
      <c r="W662" s="131">
        <v>0</v>
      </c>
      <c r="X662" s="132">
        <v>0</v>
      </c>
      <c r="Y662" s="149"/>
      <c r="Z662" s="133">
        <v>0</v>
      </c>
      <c r="AA662" s="131">
        <v>0</v>
      </c>
      <c r="AB662" s="131">
        <v>0</v>
      </c>
      <c r="AC662" s="132">
        <v>0</v>
      </c>
      <c r="AD662" s="149"/>
      <c r="AE662" s="153">
        <f t="shared" si="240"/>
        <v>0</v>
      </c>
      <c r="AF662" s="134">
        <f t="shared" si="241"/>
        <v>0</v>
      </c>
      <c r="AG662" s="135">
        <f t="shared" si="242"/>
        <v>0</v>
      </c>
      <c r="AH662" s="167">
        <f t="shared" si="243"/>
        <v>0</v>
      </c>
      <c r="AI662" s="149"/>
      <c r="AJ662" s="133">
        <f t="shared" si="244"/>
        <v>0</v>
      </c>
      <c r="AK662" s="131">
        <f t="shared" si="245"/>
        <v>0</v>
      </c>
      <c r="AL662" s="131">
        <f t="shared" si="246"/>
        <v>0</v>
      </c>
      <c r="AM662" s="131">
        <f t="shared" si="247"/>
        <v>0</v>
      </c>
      <c r="AN662" s="136">
        <f t="shared" si="248"/>
        <v>0</v>
      </c>
      <c r="AO662" s="133">
        <f t="shared" si="249"/>
        <v>0</v>
      </c>
      <c r="AP662" s="131">
        <f t="shared" si="250"/>
        <v>0</v>
      </c>
      <c r="AQ662" s="131">
        <f t="shared" si="251"/>
        <v>0</v>
      </c>
      <c r="AR662" s="131">
        <f t="shared" si="252"/>
        <v>0</v>
      </c>
      <c r="AS662" s="136">
        <f t="shared" si="253"/>
        <v>0</v>
      </c>
      <c r="AT662" s="133">
        <f t="shared" si="254"/>
        <v>0</v>
      </c>
      <c r="AU662" s="131">
        <f t="shared" si="255"/>
        <v>0</v>
      </c>
      <c r="AV662" s="131">
        <f t="shared" si="256"/>
        <v>0</v>
      </c>
      <c r="AW662" s="131">
        <f t="shared" si="257"/>
        <v>0</v>
      </c>
      <c r="AX662" s="136">
        <f t="shared" si="258"/>
        <v>0</v>
      </c>
      <c r="AY662" s="133">
        <f t="shared" si="259"/>
        <v>0</v>
      </c>
      <c r="AZ662" s="131">
        <f t="shared" si="260"/>
        <v>0</v>
      </c>
      <c r="BA662" s="131">
        <f t="shared" si="261"/>
        <v>0</v>
      </c>
      <c r="BB662" s="131">
        <f t="shared" si="262"/>
        <v>0</v>
      </c>
      <c r="BC662" s="132">
        <f t="shared" si="263"/>
        <v>0</v>
      </c>
    </row>
    <row r="663" spans="1:55" x14ac:dyDescent="0.25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1314</v>
      </c>
      <c r="F663" s="130">
        <v>0</v>
      </c>
      <c r="G663" s="131">
        <v>0</v>
      </c>
      <c r="H663" s="131">
        <v>0</v>
      </c>
      <c r="I663" s="132">
        <v>0</v>
      </c>
      <c r="J663" s="149"/>
      <c r="K663" s="133">
        <v>0</v>
      </c>
      <c r="L663" s="131">
        <v>0</v>
      </c>
      <c r="M663" s="131">
        <v>0</v>
      </c>
      <c r="N663" s="132">
        <v>0</v>
      </c>
      <c r="O663" s="149"/>
      <c r="P663" s="133">
        <v>0</v>
      </c>
      <c r="Q663" s="131">
        <v>0</v>
      </c>
      <c r="R663" s="131">
        <v>0</v>
      </c>
      <c r="S663" s="132">
        <v>0</v>
      </c>
      <c r="T663" s="149"/>
      <c r="U663" s="133">
        <v>0</v>
      </c>
      <c r="V663" s="131">
        <v>0</v>
      </c>
      <c r="W663" s="131">
        <v>0</v>
      </c>
      <c r="X663" s="132">
        <v>0</v>
      </c>
      <c r="Y663" s="149"/>
      <c r="Z663" s="133">
        <v>0</v>
      </c>
      <c r="AA663" s="131">
        <v>0</v>
      </c>
      <c r="AB663" s="131">
        <v>0</v>
      </c>
      <c r="AC663" s="132">
        <v>0</v>
      </c>
      <c r="AD663" s="149"/>
      <c r="AE663" s="153">
        <f t="shared" si="240"/>
        <v>0</v>
      </c>
      <c r="AF663" s="134">
        <f t="shared" si="241"/>
        <v>0</v>
      </c>
      <c r="AG663" s="135">
        <f t="shared" si="242"/>
        <v>0</v>
      </c>
      <c r="AH663" s="167">
        <f t="shared" si="243"/>
        <v>0</v>
      </c>
      <c r="AI663" s="149"/>
      <c r="AJ663" s="133">
        <f t="shared" si="244"/>
        <v>0</v>
      </c>
      <c r="AK663" s="131">
        <f t="shared" si="245"/>
        <v>0</v>
      </c>
      <c r="AL663" s="131">
        <f t="shared" si="246"/>
        <v>0</v>
      </c>
      <c r="AM663" s="131">
        <f t="shared" si="247"/>
        <v>0</v>
      </c>
      <c r="AN663" s="136">
        <f t="shared" si="248"/>
        <v>0</v>
      </c>
      <c r="AO663" s="133">
        <f t="shared" si="249"/>
        <v>0</v>
      </c>
      <c r="AP663" s="131">
        <f t="shared" si="250"/>
        <v>0</v>
      </c>
      <c r="AQ663" s="131">
        <f t="shared" si="251"/>
        <v>0</v>
      </c>
      <c r="AR663" s="131">
        <f t="shared" si="252"/>
        <v>0</v>
      </c>
      <c r="AS663" s="136">
        <f t="shared" si="253"/>
        <v>0</v>
      </c>
      <c r="AT663" s="133">
        <f t="shared" si="254"/>
        <v>0</v>
      </c>
      <c r="AU663" s="131">
        <f t="shared" si="255"/>
        <v>0</v>
      </c>
      <c r="AV663" s="131">
        <f t="shared" si="256"/>
        <v>0</v>
      </c>
      <c r="AW663" s="131">
        <f t="shared" si="257"/>
        <v>0</v>
      </c>
      <c r="AX663" s="136">
        <f t="shared" si="258"/>
        <v>0</v>
      </c>
      <c r="AY663" s="133">
        <f t="shared" si="259"/>
        <v>0</v>
      </c>
      <c r="AZ663" s="131">
        <f t="shared" si="260"/>
        <v>0</v>
      </c>
      <c r="BA663" s="131">
        <f t="shared" si="261"/>
        <v>0</v>
      </c>
      <c r="BB663" s="131">
        <f t="shared" si="262"/>
        <v>0</v>
      </c>
      <c r="BC663" s="132">
        <f t="shared" si="263"/>
        <v>0</v>
      </c>
    </row>
    <row r="664" spans="1:55" x14ac:dyDescent="0.25">
      <c r="A664" s="138" t="s">
        <v>1417</v>
      </c>
      <c r="B664" s="131" t="s">
        <v>43</v>
      </c>
      <c r="C664" s="131" t="s">
        <v>1418</v>
      </c>
      <c r="D664" s="131" t="s">
        <v>1419</v>
      </c>
      <c r="E664" s="132" t="s">
        <v>1311</v>
      </c>
      <c r="F664" s="130">
        <v>0</v>
      </c>
      <c r="G664" s="131">
        <v>2</v>
      </c>
      <c r="H664" s="131">
        <v>92.8</v>
      </c>
      <c r="I664" s="132">
        <v>300</v>
      </c>
      <c r="J664" s="149"/>
      <c r="K664" s="133">
        <v>0</v>
      </c>
      <c r="L664" s="131">
        <v>1</v>
      </c>
      <c r="M664" s="131">
        <v>7.4</v>
      </c>
      <c r="N664" s="132">
        <v>262</v>
      </c>
      <c r="O664" s="149"/>
      <c r="P664" s="133">
        <v>1</v>
      </c>
      <c r="Q664" s="131">
        <v>0</v>
      </c>
      <c r="R664" s="131">
        <v>0.6</v>
      </c>
      <c r="S664" s="132">
        <v>238</v>
      </c>
      <c r="T664" s="149"/>
      <c r="U664" s="133">
        <v>1</v>
      </c>
      <c r="V664" s="131">
        <v>1</v>
      </c>
      <c r="W664" s="131">
        <v>22.6</v>
      </c>
      <c r="X664" s="132">
        <v>292</v>
      </c>
      <c r="Y664" s="149"/>
      <c r="Z664" s="133">
        <v>0</v>
      </c>
      <c r="AA664" s="131">
        <v>3</v>
      </c>
      <c r="AB664" s="131">
        <v>43.8</v>
      </c>
      <c r="AC664" s="132">
        <v>249</v>
      </c>
      <c r="AD664" s="149"/>
      <c r="AE664" s="153">
        <f t="shared" si="240"/>
        <v>3</v>
      </c>
      <c r="AF664" s="134">
        <f t="shared" si="241"/>
        <v>7</v>
      </c>
      <c r="AG664" s="135">
        <f t="shared" si="242"/>
        <v>166.6</v>
      </c>
      <c r="AH664" s="167">
        <f t="shared" si="243"/>
        <v>1103</v>
      </c>
      <c r="AI664" s="149"/>
      <c r="AJ664" s="133">
        <f t="shared" si="244"/>
        <v>300</v>
      </c>
      <c r="AK664" s="131">
        <f t="shared" si="245"/>
        <v>262</v>
      </c>
      <c r="AL664" s="131">
        <f t="shared" si="246"/>
        <v>238</v>
      </c>
      <c r="AM664" s="131">
        <f t="shared" si="247"/>
        <v>292</v>
      </c>
      <c r="AN664" s="136">
        <f t="shared" si="248"/>
        <v>249</v>
      </c>
      <c r="AO664" s="133">
        <f t="shared" si="249"/>
        <v>0</v>
      </c>
      <c r="AP664" s="131">
        <f t="shared" si="250"/>
        <v>0</v>
      </c>
      <c r="AQ664" s="131">
        <f t="shared" si="251"/>
        <v>1</v>
      </c>
      <c r="AR664" s="131">
        <f t="shared" si="252"/>
        <v>1</v>
      </c>
      <c r="AS664" s="136">
        <f t="shared" si="253"/>
        <v>1</v>
      </c>
      <c r="AT664" s="133">
        <f t="shared" si="254"/>
        <v>2</v>
      </c>
      <c r="AU664" s="131">
        <f t="shared" si="255"/>
        <v>1</v>
      </c>
      <c r="AV664" s="131">
        <f t="shared" si="256"/>
        <v>0</v>
      </c>
      <c r="AW664" s="131">
        <f t="shared" si="257"/>
        <v>1</v>
      </c>
      <c r="AX664" s="136">
        <f t="shared" si="258"/>
        <v>3</v>
      </c>
      <c r="AY664" s="133">
        <f t="shared" si="259"/>
        <v>92.8</v>
      </c>
      <c r="AZ664" s="131">
        <f t="shared" si="260"/>
        <v>7.4</v>
      </c>
      <c r="BA664" s="131">
        <f t="shared" si="261"/>
        <v>0.6</v>
      </c>
      <c r="BB664" s="131">
        <f t="shared" si="262"/>
        <v>22.6</v>
      </c>
      <c r="BC664" s="132">
        <f t="shared" si="263"/>
        <v>43.8</v>
      </c>
    </row>
    <row r="665" spans="1:55" x14ac:dyDescent="0.25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30">
        <v>0</v>
      </c>
      <c r="G665" s="131">
        <v>3</v>
      </c>
      <c r="H665" s="131">
        <v>21.3</v>
      </c>
      <c r="I665" s="132">
        <v>263</v>
      </c>
      <c r="J665" s="149"/>
      <c r="K665" s="133">
        <v>0</v>
      </c>
      <c r="L665" s="131">
        <v>2</v>
      </c>
      <c r="M665" s="131">
        <v>18.7</v>
      </c>
      <c r="N665" s="132">
        <v>284</v>
      </c>
      <c r="O665" s="149"/>
      <c r="P665" s="133">
        <v>0</v>
      </c>
      <c r="Q665" s="131">
        <v>0</v>
      </c>
      <c r="R665" s="131">
        <v>0</v>
      </c>
      <c r="S665" s="132">
        <v>20</v>
      </c>
      <c r="T665" s="149"/>
      <c r="U665" s="133">
        <v>0</v>
      </c>
      <c r="V665" s="131">
        <v>2</v>
      </c>
      <c r="W665" s="131">
        <v>10.399999999999999</v>
      </c>
      <c r="X665" s="132">
        <v>269</v>
      </c>
      <c r="Y665" s="149"/>
      <c r="Z665" s="133">
        <v>0</v>
      </c>
      <c r="AA665" s="131">
        <v>3</v>
      </c>
      <c r="AB665" s="131">
        <v>36.299999999999997</v>
      </c>
      <c r="AC665" s="132">
        <v>236</v>
      </c>
      <c r="AD665" s="149"/>
      <c r="AE665" s="153">
        <f t="shared" si="240"/>
        <v>0</v>
      </c>
      <c r="AF665" s="134">
        <f t="shared" si="241"/>
        <v>10</v>
      </c>
      <c r="AG665" s="135">
        <f t="shared" si="242"/>
        <v>86.699999999999989</v>
      </c>
      <c r="AH665" s="167">
        <f t="shared" si="243"/>
        <v>1052</v>
      </c>
      <c r="AI665" s="149"/>
      <c r="AJ665" s="133">
        <f t="shared" si="244"/>
        <v>263</v>
      </c>
      <c r="AK665" s="131">
        <f t="shared" si="245"/>
        <v>284</v>
      </c>
      <c r="AL665" s="131">
        <f t="shared" si="246"/>
        <v>20</v>
      </c>
      <c r="AM665" s="131">
        <f t="shared" si="247"/>
        <v>269</v>
      </c>
      <c r="AN665" s="136">
        <f t="shared" si="248"/>
        <v>236</v>
      </c>
      <c r="AO665" s="133">
        <f t="shared" si="249"/>
        <v>0</v>
      </c>
      <c r="AP665" s="131">
        <f t="shared" si="250"/>
        <v>0</v>
      </c>
      <c r="AQ665" s="131">
        <f t="shared" si="251"/>
        <v>0</v>
      </c>
      <c r="AR665" s="131">
        <f t="shared" si="252"/>
        <v>0</v>
      </c>
      <c r="AS665" s="136">
        <f t="shared" si="253"/>
        <v>0</v>
      </c>
      <c r="AT665" s="133">
        <f t="shared" si="254"/>
        <v>3</v>
      </c>
      <c r="AU665" s="131">
        <f t="shared" si="255"/>
        <v>2</v>
      </c>
      <c r="AV665" s="131">
        <f t="shared" si="256"/>
        <v>0</v>
      </c>
      <c r="AW665" s="131">
        <f t="shared" si="257"/>
        <v>2</v>
      </c>
      <c r="AX665" s="136">
        <f t="shared" si="258"/>
        <v>3</v>
      </c>
      <c r="AY665" s="133">
        <f t="shared" si="259"/>
        <v>21.3</v>
      </c>
      <c r="AZ665" s="131">
        <f t="shared" si="260"/>
        <v>18.7</v>
      </c>
      <c r="BA665" s="131">
        <f t="shared" si="261"/>
        <v>0</v>
      </c>
      <c r="BB665" s="131">
        <f t="shared" si="262"/>
        <v>10.399999999999999</v>
      </c>
      <c r="BC665" s="132">
        <f t="shared" si="263"/>
        <v>36.299999999999997</v>
      </c>
    </row>
    <row r="666" spans="1:55" x14ac:dyDescent="0.25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30">
        <v>0</v>
      </c>
      <c r="G666" s="131">
        <v>0</v>
      </c>
      <c r="H666" s="131">
        <v>0</v>
      </c>
      <c r="I666" s="132">
        <v>0</v>
      </c>
      <c r="J666" s="149"/>
      <c r="K666" s="133">
        <v>0</v>
      </c>
      <c r="L666" s="131">
        <v>0</v>
      </c>
      <c r="M666" s="131">
        <v>0</v>
      </c>
      <c r="N666" s="132">
        <v>0</v>
      </c>
      <c r="O666" s="149"/>
      <c r="P666" s="133">
        <v>0</v>
      </c>
      <c r="Q666" s="131">
        <v>0</v>
      </c>
      <c r="R666" s="131">
        <v>0</v>
      </c>
      <c r="S666" s="132">
        <v>0</v>
      </c>
      <c r="T666" s="149"/>
      <c r="U666" s="133">
        <v>0</v>
      </c>
      <c r="V666" s="131">
        <v>0</v>
      </c>
      <c r="W666" s="131">
        <v>0</v>
      </c>
      <c r="X666" s="132">
        <v>0</v>
      </c>
      <c r="Y666" s="149"/>
      <c r="Z666" s="133">
        <v>0</v>
      </c>
      <c r="AA666" s="131">
        <v>0</v>
      </c>
      <c r="AB666" s="131">
        <v>0</v>
      </c>
      <c r="AC666" s="132">
        <v>0</v>
      </c>
      <c r="AD666" s="149"/>
      <c r="AE666" s="153">
        <f t="shared" si="240"/>
        <v>0</v>
      </c>
      <c r="AF666" s="134">
        <f t="shared" si="241"/>
        <v>0</v>
      </c>
      <c r="AG666" s="135">
        <f t="shared" si="242"/>
        <v>0</v>
      </c>
      <c r="AH666" s="167">
        <f t="shared" si="243"/>
        <v>0</v>
      </c>
      <c r="AI666" s="149"/>
      <c r="AJ666" s="133">
        <f t="shared" si="244"/>
        <v>0</v>
      </c>
      <c r="AK666" s="131">
        <f t="shared" si="245"/>
        <v>0</v>
      </c>
      <c r="AL666" s="131">
        <f t="shared" si="246"/>
        <v>0</v>
      </c>
      <c r="AM666" s="131">
        <f t="shared" si="247"/>
        <v>0</v>
      </c>
      <c r="AN666" s="136">
        <f t="shared" si="248"/>
        <v>0</v>
      </c>
      <c r="AO666" s="133">
        <f t="shared" si="249"/>
        <v>0</v>
      </c>
      <c r="AP666" s="131">
        <f t="shared" si="250"/>
        <v>0</v>
      </c>
      <c r="AQ666" s="131">
        <f t="shared" si="251"/>
        <v>0</v>
      </c>
      <c r="AR666" s="131">
        <f t="shared" si="252"/>
        <v>0</v>
      </c>
      <c r="AS666" s="136">
        <f t="shared" si="253"/>
        <v>0</v>
      </c>
      <c r="AT666" s="133">
        <f t="shared" si="254"/>
        <v>0</v>
      </c>
      <c r="AU666" s="131">
        <f t="shared" si="255"/>
        <v>0</v>
      </c>
      <c r="AV666" s="131">
        <f t="shared" si="256"/>
        <v>0</v>
      </c>
      <c r="AW666" s="131">
        <f t="shared" si="257"/>
        <v>0</v>
      </c>
      <c r="AX666" s="136">
        <f t="shared" si="258"/>
        <v>0</v>
      </c>
      <c r="AY666" s="133">
        <f t="shared" si="259"/>
        <v>0</v>
      </c>
      <c r="AZ666" s="131">
        <f t="shared" si="260"/>
        <v>0</v>
      </c>
      <c r="BA666" s="131">
        <f t="shared" si="261"/>
        <v>0</v>
      </c>
      <c r="BB666" s="131">
        <f t="shared" si="262"/>
        <v>0</v>
      </c>
      <c r="BC666" s="132">
        <f t="shared" si="263"/>
        <v>0</v>
      </c>
    </row>
    <row r="667" spans="1:55" x14ac:dyDescent="0.25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30">
        <v>0</v>
      </c>
      <c r="G667" s="131">
        <v>0</v>
      </c>
      <c r="H667" s="131">
        <v>0</v>
      </c>
      <c r="I667" s="132">
        <v>0</v>
      </c>
      <c r="J667" s="149"/>
      <c r="K667" s="133">
        <v>0</v>
      </c>
      <c r="L667" s="131">
        <v>0</v>
      </c>
      <c r="M667" s="131">
        <v>0</v>
      </c>
      <c r="N667" s="132">
        <v>0</v>
      </c>
      <c r="O667" s="149"/>
      <c r="P667" s="133">
        <v>0</v>
      </c>
      <c r="Q667" s="131">
        <v>0</v>
      </c>
      <c r="R667" s="131">
        <v>0</v>
      </c>
      <c r="S667" s="132">
        <v>0</v>
      </c>
      <c r="T667" s="149"/>
      <c r="U667" s="133">
        <v>0</v>
      </c>
      <c r="V667" s="131">
        <v>0</v>
      </c>
      <c r="W667" s="131">
        <v>0</v>
      </c>
      <c r="X667" s="132">
        <v>0</v>
      </c>
      <c r="Y667" s="149"/>
      <c r="Z667" s="133">
        <v>0</v>
      </c>
      <c r="AA667" s="131">
        <v>0</v>
      </c>
      <c r="AB667" s="131">
        <v>0</v>
      </c>
      <c r="AC667" s="132">
        <v>0</v>
      </c>
      <c r="AD667" s="149"/>
      <c r="AE667" s="153">
        <f t="shared" si="240"/>
        <v>0</v>
      </c>
      <c r="AF667" s="134">
        <f t="shared" si="241"/>
        <v>0</v>
      </c>
      <c r="AG667" s="135">
        <f t="shared" si="242"/>
        <v>0</v>
      </c>
      <c r="AH667" s="167">
        <f t="shared" si="243"/>
        <v>0</v>
      </c>
      <c r="AI667" s="149"/>
      <c r="AJ667" s="133">
        <f t="shared" si="244"/>
        <v>0</v>
      </c>
      <c r="AK667" s="131">
        <f t="shared" si="245"/>
        <v>0</v>
      </c>
      <c r="AL667" s="131">
        <f t="shared" si="246"/>
        <v>0</v>
      </c>
      <c r="AM667" s="131">
        <f t="shared" si="247"/>
        <v>0</v>
      </c>
      <c r="AN667" s="136">
        <f t="shared" si="248"/>
        <v>0</v>
      </c>
      <c r="AO667" s="133">
        <f t="shared" si="249"/>
        <v>0</v>
      </c>
      <c r="AP667" s="131">
        <f t="shared" si="250"/>
        <v>0</v>
      </c>
      <c r="AQ667" s="131">
        <f t="shared" si="251"/>
        <v>0</v>
      </c>
      <c r="AR667" s="131">
        <f t="shared" si="252"/>
        <v>0</v>
      </c>
      <c r="AS667" s="136">
        <f t="shared" si="253"/>
        <v>0</v>
      </c>
      <c r="AT667" s="133">
        <f t="shared" si="254"/>
        <v>0</v>
      </c>
      <c r="AU667" s="131">
        <f t="shared" si="255"/>
        <v>0</v>
      </c>
      <c r="AV667" s="131">
        <f t="shared" si="256"/>
        <v>0</v>
      </c>
      <c r="AW667" s="131">
        <f t="shared" si="257"/>
        <v>0</v>
      </c>
      <c r="AX667" s="136">
        <f t="shared" si="258"/>
        <v>0</v>
      </c>
      <c r="AY667" s="133">
        <f t="shared" si="259"/>
        <v>0</v>
      </c>
      <c r="AZ667" s="131">
        <f t="shared" si="260"/>
        <v>0</v>
      </c>
      <c r="BA667" s="131">
        <f t="shared" si="261"/>
        <v>0</v>
      </c>
      <c r="BB667" s="131">
        <f t="shared" si="262"/>
        <v>0</v>
      </c>
      <c r="BC667" s="132">
        <f t="shared" si="263"/>
        <v>0</v>
      </c>
    </row>
    <row r="668" spans="1:55" x14ac:dyDescent="0.25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30">
        <v>0</v>
      </c>
      <c r="G668" s="131">
        <v>0</v>
      </c>
      <c r="H668" s="131">
        <v>0</v>
      </c>
      <c r="I668" s="132">
        <v>0</v>
      </c>
      <c r="J668" s="149"/>
      <c r="K668" s="133">
        <v>0</v>
      </c>
      <c r="L668" s="131">
        <v>0</v>
      </c>
      <c r="M668" s="131">
        <v>0</v>
      </c>
      <c r="N668" s="132">
        <v>0</v>
      </c>
      <c r="O668" s="149"/>
      <c r="P668" s="133">
        <v>0</v>
      </c>
      <c r="Q668" s="131">
        <v>0</v>
      </c>
      <c r="R668" s="131">
        <v>0</v>
      </c>
      <c r="S668" s="132">
        <v>0</v>
      </c>
      <c r="T668" s="149"/>
      <c r="U668" s="133">
        <v>0</v>
      </c>
      <c r="V668" s="131">
        <v>0</v>
      </c>
      <c r="W668" s="131">
        <v>0</v>
      </c>
      <c r="X668" s="132">
        <v>0</v>
      </c>
      <c r="Y668" s="149"/>
      <c r="Z668" s="133">
        <v>0</v>
      </c>
      <c r="AA668" s="131">
        <v>0</v>
      </c>
      <c r="AB668" s="131">
        <v>0</v>
      </c>
      <c r="AC668" s="132">
        <v>0</v>
      </c>
      <c r="AD668" s="149"/>
      <c r="AE668" s="153">
        <f t="shared" si="240"/>
        <v>0</v>
      </c>
      <c r="AF668" s="134">
        <f t="shared" si="241"/>
        <v>0</v>
      </c>
      <c r="AG668" s="135">
        <f t="shared" si="242"/>
        <v>0</v>
      </c>
      <c r="AH668" s="167">
        <f t="shared" si="243"/>
        <v>0</v>
      </c>
      <c r="AI668" s="149"/>
      <c r="AJ668" s="133">
        <f t="shared" si="244"/>
        <v>0</v>
      </c>
      <c r="AK668" s="131">
        <f t="shared" si="245"/>
        <v>0</v>
      </c>
      <c r="AL668" s="131">
        <f t="shared" si="246"/>
        <v>0</v>
      </c>
      <c r="AM668" s="131">
        <f t="shared" si="247"/>
        <v>0</v>
      </c>
      <c r="AN668" s="136">
        <f t="shared" si="248"/>
        <v>0</v>
      </c>
      <c r="AO668" s="133">
        <f t="shared" si="249"/>
        <v>0</v>
      </c>
      <c r="AP668" s="131">
        <f t="shared" si="250"/>
        <v>0</v>
      </c>
      <c r="AQ668" s="131">
        <f t="shared" si="251"/>
        <v>0</v>
      </c>
      <c r="AR668" s="131">
        <f t="shared" si="252"/>
        <v>0</v>
      </c>
      <c r="AS668" s="136">
        <f t="shared" si="253"/>
        <v>0</v>
      </c>
      <c r="AT668" s="133">
        <f t="shared" si="254"/>
        <v>0</v>
      </c>
      <c r="AU668" s="131">
        <f t="shared" si="255"/>
        <v>0</v>
      </c>
      <c r="AV668" s="131">
        <f t="shared" si="256"/>
        <v>0</v>
      </c>
      <c r="AW668" s="131">
        <f t="shared" si="257"/>
        <v>0</v>
      </c>
      <c r="AX668" s="136">
        <f t="shared" si="258"/>
        <v>0</v>
      </c>
      <c r="AY668" s="133">
        <f t="shared" si="259"/>
        <v>0</v>
      </c>
      <c r="AZ668" s="131">
        <f t="shared" si="260"/>
        <v>0</v>
      </c>
      <c r="BA668" s="131">
        <f t="shared" si="261"/>
        <v>0</v>
      </c>
      <c r="BB668" s="131">
        <f t="shared" si="262"/>
        <v>0</v>
      </c>
      <c r="BC668" s="132">
        <f t="shared" si="263"/>
        <v>0</v>
      </c>
    </row>
    <row r="669" spans="1:55" x14ac:dyDescent="0.25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1304</v>
      </c>
      <c r="F669" s="130">
        <v>0</v>
      </c>
      <c r="G669" s="131">
        <v>0</v>
      </c>
      <c r="H669" s="131">
        <v>0</v>
      </c>
      <c r="I669" s="132">
        <v>20</v>
      </c>
      <c r="J669" s="149"/>
      <c r="K669" s="133">
        <v>0</v>
      </c>
      <c r="L669" s="131">
        <v>0</v>
      </c>
      <c r="M669" s="131">
        <v>0</v>
      </c>
      <c r="N669" s="132">
        <v>20</v>
      </c>
      <c r="O669" s="149"/>
      <c r="P669" s="133">
        <v>2</v>
      </c>
      <c r="Q669" s="131">
        <v>0</v>
      </c>
      <c r="R669" s="131">
        <v>4.9000000000000004</v>
      </c>
      <c r="S669" s="132">
        <v>287</v>
      </c>
      <c r="T669" s="149"/>
      <c r="U669" s="133">
        <v>0</v>
      </c>
      <c r="V669" s="131">
        <v>0</v>
      </c>
      <c r="W669" s="131">
        <v>0</v>
      </c>
      <c r="X669" s="132">
        <v>20</v>
      </c>
      <c r="Y669" s="149"/>
      <c r="Z669" s="133">
        <v>1</v>
      </c>
      <c r="AA669" s="131">
        <v>0</v>
      </c>
      <c r="AB669" s="131">
        <v>0.8</v>
      </c>
      <c r="AC669" s="132">
        <v>122</v>
      </c>
      <c r="AD669" s="149"/>
      <c r="AE669" s="153">
        <f t="shared" si="240"/>
        <v>2</v>
      </c>
      <c r="AF669" s="134">
        <f t="shared" si="241"/>
        <v>0</v>
      </c>
      <c r="AG669" s="135">
        <f t="shared" si="242"/>
        <v>5.7</v>
      </c>
      <c r="AH669" s="167">
        <f t="shared" si="243"/>
        <v>449</v>
      </c>
      <c r="AI669" s="149"/>
      <c r="AJ669" s="133">
        <f t="shared" si="244"/>
        <v>20</v>
      </c>
      <c r="AK669" s="131">
        <f t="shared" si="245"/>
        <v>20</v>
      </c>
      <c r="AL669" s="131">
        <f t="shared" si="246"/>
        <v>287</v>
      </c>
      <c r="AM669" s="131">
        <f t="shared" si="247"/>
        <v>20</v>
      </c>
      <c r="AN669" s="136">
        <f t="shared" si="248"/>
        <v>122</v>
      </c>
      <c r="AO669" s="133">
        <f t="shared" si="249"/>
        <v>0</v>
      </c>
      <c r="AP669" s="131">
        <f t="shared" si="250"/>
        <v>0</v>
      </c>
      <c r="AQ669" s="131">
        <f t="shared" si="251"/>
        <v>2</v>
      </c>
      <c r="AR669" s="131">
        <f t="shared" si="252"/>
        <v>0</v>
      </c>
      <c r="AS669" s="136">
        <f t="shared" si="253"/>
        <v>0</v>
      </c>
      <c r="AT669" s="133">
        <f t="shared" si="254"/>
        <v>0</v>
      </c>
      <c r="AU669" s="131">
        <f t="shared" si="255"/>
        <v>0</v>
      </c>
      <c r="AV669" s="131">
        <f t="shared" si="256"/>
        <v>0</v>
      </c>
      <c r="AW669" s="131">
        <f t="shared" si="257"/>
        <v>0</v>
      </c>
      <c r="AX669" s="136">
        <f t="shared" si="258"/>
        <v>0</v>
      </c>
      <c r="AY669" s="133">
        <f t="shared" si="259"/>
        <v>0</v>
      </c>
      <c r="AZ669" s="131">
        <f t="shared" si="260"/>
        <v>0</v>
      </c>
      <c r="BA669" s="131">
        <f t="shared" si="261"/>
        <v>4.9000000000000004</v>
      </c>
      <c r="BB669" s="131">
        <f t="shared" si="262"/>
        <v>0</v>
      </c>
      <c r="BC669" s="132">
        <f t="shared" si="263"/>
        <v>0.8</v>
      </c>
    </row>
    <row r="670" spans="1:55" x14ac:dyDescent="0.25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30">
        <v>0</v>
      </c>
      <c r="G670" s="131">
        <v>0</v>
      </c>
      <c r="H670" s="131">
        <v>0</v>
      </c>
      <c r="I670" s="132">
        <v>0</v>
      </c>
      <c r="J670" s="149"/>
      <c r="K670" s="133">
        <v>0</v>
      </c>
      <c r="L670" s="131">
        <v>0</v>
      </c>
      <c r="M670" s="131">
        <v>0</v>
      </c>
      <c r="N670" s="132">
        <v>0</v>
      </c>
      <c r="O670" s="149"/>
      <c r="P670" s="133">
        <v>0</v>
      </c>
      <c r="Q670" s="131">
        <v>0</v>
      </c>
      <c r="R670" s="131">
        <v>0</v>
      </c>
      <c r="S670" s="132">
        <v>0</v>
      </c>
      <c r="T670" s="149"/>
      <c r="U670" s="133">
        <v>0</v>
      </c>
      <c r="V670" s="131">
        <v>0</v>
      </c>
      <c r="W670" s="131">
        <v>0</v>
      </c>
      <c r="X670" s="132">
        <v>0</v>
      </c>
      <c r="Y670" s="149"/>
      <c r="Z670" s="133">
        <v>0</v>
      </c>
      <c r="AA670" s="131">
        <v>0</v>
      </c>
      <c r="AB670" s="131">
        <v>0</v>
      </c>
      <c r="AC670" s="132">
        <v>0</v>
      </c>
      <c r="AD670" s="149"/>
      <c r="AE670" s="153">
        <f t="shared" si="240"/>
        <v>0</v>
      </c>
      <c r="AF670" s="134">
        <f t="shared" si="241"/>
        <v>0</v>
      </c>
      <c r="AG670" s="135">
        <f t="shared" si="242"/>
        <v>0</v>
      </c>
      <c r="AH670" s="167">
        <f t="shared" si="243"/>
        <v>0</v>
      </c>
      <c r="AI670" s="149"/>
      <c r="AJ670" s="133">
        <f t="shared" si="244"/>
        <v>0</v>
      </c>
      <c r="AK670" s="131">
        <f t="shared" si="245"/>
        <v>0</v>
      </c>
      <c r="AL670" s="131">
        <f t="shared" si="246"/>
        <v>0</v>
      </c>
      <c r="AM670" s="131">
        <f t="shared" si="247"/>
        <v>0</v>
      </c>
      <c r="AN670" s="136">
        <f t="shared" si="248"/>
        <v>0</v>
      </c>
      <c r="AO670" s="133">
        <f t="shared" si="249"/>
        <v>0</v>
      </c>
      <c r="AP670" s="131">
        <f t="shared" si="250"/>
        <v>0</v>
      </c>
      <c r="AQ670" s="131">
        <f t="shared" si="251"/>
        <v>0</v>
      </c>
      <c r="AR670" s="131">
        <f t="shared" si="252"/>
        <v>0</v>
      </c>
      <c r="AS670" s="136">
        <f t="shared" si="253"/>
        <v>0</v>
      </c>
      <c r="AT670" s="133">
        <f t="shared" si="254"/>
        <v>0</v>
      </c>
      <c r="AU670" s="131">
        <f t="shared" si="255"/>
        <v>0</v>
      </c>
      <c r="AV670" s="131">
        <f t="shared" si="256"/>
        <v>0</v>
      </c>
      <c r="AW670" s="131">
        <f t="shared" si="257"/>
        <v>0</v>
      </c>
      <c r="AX670" s="136">
        <f t="shared" si="258"/>
        <v>0</v>
      </c>
      <c r="AY670" s="133">
        <f t="shared" si="259"/>
        <v>0</v>
      </c>
      <c r="AZ670" s="131">
        <f t="shared" si="260"/>
        <v>0</v>
      </c>
      <c r="BA670" s="131">
        <f t="shared" si="261"/>
        <v>0</v>
      </c>
      <c r="BB670" s="131">
        <f t="shared" si="262"/>
        <v>0</v>
      </c>
      <c r="BC670" s="132">
        <f t="shared" si="263"/>
        <v>0</v>
      </c>
    </row>
    <row r="671" spans="1:55" x14ac:dyDescent="0.25">
      <c r="A671" s="138" t="s">
        <v>1436</v>
      </c>
      <c r="B671" s="131" t="s">
        <v>1069</v>
      </c>
      <c r="C671" s="131" t="s">
        <v>1437</v>
      </c>
      <c r="D671" s="131" t="s">
        <v>1438</v>
      </c>
      <c r="E671" s="132" t="s">
        <v>1954</v>
      </c>
      <c r="F671" s="130">
        <v>0</v>
      </c>
      <c r="G671" s="131">
        <v>0</v>
      </c>
      <c r="H671" s="131">
        <v>0</v>
      </c>
      <c r="I671" s="132">
        <v>0</v>
      </c>
      <c r="J671" s="149"/>
      <c r="K671" s="133">
        <v>0</v>
      </c>
      <c r="L671" s="131">
        <v>0</v>
      </c>
      <c r="M671" s="131">
        <v>0</v>
      </c>
      <c r="N671" s="132">
        <v>0</v>
      </c>
      <c r="O671" s="149"/>
      <c r="P671" s="133">
        <v>0</v>
      </c>
      <c r="Q671" s="131">
        <v>0</v>
      </c>
      <c r="R671" s="131">
        <v>0</v>
      </c>
      <c r="S671" s="132">
        <v>0</v>
      </c>
      <c r="T671" s="149"/>
      <c r="U671" s="133">
        <v>0</v>
      </c>
      <c r="V671" s="131">
        <v>0</v>
      </c>
      <c r="W671" s="131">
        <v>0</v>
      </c>
      <c r="X671" s="132">
        <v>0</v>
      </c>
      <c r="Y671" s="149"/>
      <c r="Z671" s="133">
        <v>0</v>
      </c>
      <c r="AA671" s="131">
        <v>0</v>
      </c>
      <c r="AB671" s="131">
        <v>0</v>
      </c>
      <c r="AC671" s="132">
        <v>0</v>
      </c>
      <c r="AD671" s="149"/>
      <c r="AE671" s="153">
        <f t="shared" si="240"/>
        <v>0</v>
      </c>
      <c r="AF671" s="134">
        <f t="shared" si="241"/>
        <v>0</v>
      </c>
      <c r="AG671" s="135">
        <f t="shared" si="242"/>
        <v>0</v>
      </c>
      <c r="AH671" s="167">
        <f t="shared" si="243"/>
        <v>0</v>
      </c>
      <c r="AI671" s="149"/>
      <c r="AJ671" s="133">
        <f t="shared" si="244"/>
        <v>0</v>
      </c>
      <c r="AK671" s="131">
        <f t="shared" si="245"/>
        <v>0</v>
      </c>
      <c r="AL671" s="131">
        <f t="shared" si="246"/>
        <v>0</v>
      </c>
      <c r="AM671" s="131">
        <f t="shared" si="247"/>
        <v>0</v>
      </c>
      <c r="AN671" s="136">
        <f t="shared" si="248"/>
        <v>0</v>
      </c>
      <c r="AO671" s="133">
        <f t="shared" si="249"/>
        <v>0</v>
      </c>
      <c r="AP671" s="131">
        <f t="shared" si="250"/>
        <v>0</v>
      </c>
      <c r="AQ671" s="131">
        <f t="shared" si="251"/>
        <v>0</v>
      </c>
      <c r="AR671" s="131">
        <f t="shared" si="252"/>
        <v>0</v>
      </c>
      <c r="AS671" s="136">
        <f t="shared" si="253"/>
        <v>0</v>
      </c>
      <c r="AT671" s="133">
        <f t="shared" si="254"/>
        <v>0</v>
      </c>
      <c r="AU671" s="131">
        <f t="shared" si="255"/>
        <v>0</v>
      </c>
      <c r="AV671" s="131">
        <f t="shared" si="256"/>
        <v>0</v>
      </c>
      <c r="AW671" s="131">
        <f t="shared" si="257"/>
        <v>0</v>
      </c>
      <c r="AX671" s="136">
        <f t="shared" si="258"/>
        <v>0</v>
      </c>
      <c r="AY671" s="133">
        <f t="shared" si="259"/>
        <v>0</v>
      </c>
      <c r="AZ671" s="131">
        <f t="shared" si="260"/>
        <v>0</v>
      </c>
      <c r="BA671" s="131">
        <f t="shared" si="261"/>
        <v>0</v>
      </c>
      <c r="BB671" s="131">
        <f t="shared" si="262"/>
        <v>0</v>
      </c>
      <c r="BC671" s="132">
        <f t="shared" si="263"/>
        <v>0</v>
      </c>
    </row>
    <row r="672" spans="1:55" x14ac:dyDescent="0.25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30">
        <v>0</v>
      </c>
      <c r="G672" s="131">
        <v>0</v>
      </c>
      <c r="H672" s="131">
        <v>0</v>
      </c>
      <c r="I672" s="132">
        <v>0</v>
      </c>
      <c r="J672" s="149"/>
      <c r="K672" s="133">
        <v>0</v>
      </c>
      <c r="L672" s="131">
        <v>0</v>
      </c>
      <c r="M672" s="131">
        <v>0</v>
      </c>
      <c r="N672" s="132">
        <v>0</v>
      </c>
      <c r="O672" s="149"/>
      <c r="P672" s="133">
        <v>0</v>
      </c>
      <c r="Q672" s="131">
        <v>0</v>
      </c>
      <c r="R672" s="131">
        <v>0</v>
      </c>
      <c r="S672" s="132">
        <v>0</v>
      </c>
      <c r="T672" s="149"/>
      <c r="U672" s="133">
        <v>0</v>
      </c>
      <c r="V672" s="131">
        <v>0</v>
      </c>
      <c r="W672" s="131">
        <v>0</v>
      </c>
      <c r="X672" s="132">
        <v>0</v>
      </c>
      <c r="Y672" s="149"/>
      <c r="Z672" s="133">
        <v>0</v>
      </c>
      <c r="AA672" s="131">
        <v>0</v>
      </c>
      <c r="AB672" s="131">
        <v>0</v>
      </c>
      <c r="AC672" s="132">
        <v>0</v>
      </c>
      <c r="AD672" s="149"/>
      <c r="AE672" s="153">
        <f t="shared" si="240"/>
        <v>0</v>
      </c>
      <c r="AF672" s="134">
        <f t="shared" si="241"/>
        <v>0</v>
      </c>
      <c r="AG672" s="135">
        <f t="shared" si="242"/>
        <v>0</v>
      </c>
      <c r="AH672" s="167">
        <f t="shared" si="243"/>
        <v>0</v>
      </c>
      <c r="AI672" s="149"/>
      <c r="AJ672" s="133">
        <f t="shared" si="244"/>
        <v>0</v>
      </c>
      <c r="AK672" s="131">
        <f t="shared" si="245"/>
        <v>0</v>
      </c>
      <c r="AL672" s="131">
        <f t="shared" si="246"/>
        <v>0</v>
      </c>
      <c r="AM672" s="131">
        <f t="shared" si="247"/>
        <v>0</v>
      </c>
      <c r="AN672" s="136">
        <f t="shared" si="248"/>
        <v>0</v>
      </c>
      <c r="AO672" s="133">
        <f t="shared" si="249"/>
        <v>0</v>
      </c>
      <c r="AP672" s="131">
        <f t="shared" si="250"/>
        <v>0</v>
      </c>
      <c r="AQ672" s="131">
        <f t="shared" si="251"/>
        <v>0</v>
      </c>
      <c r="AR672" s="131">
        <f t="shared" si="252"/>
        <v>0</v>
      </c>
      <c r="AS672" s="136">
        <f t="shared" si="253"/>
        <v>0</v>
      </c>
      <c r="AT672" s="133">
        <f t="shared" si="254"/>
        <v>0</v>
      </c>
      <c r="AU672" s="131">
        <f t="shared" si="255"/>
        <v>0</v>
      </c>
      <c r="AV672" s="131">
        <f t="shared" si="256"/>
        <v>0</v>
      </c>
      <c r="AW672" s="131">
        <f t="shared" si="257"/>
        <v>0</v>
      </c>
      <c r="AX672" s="136">
        <f t="shared" si="258"/>
        <v>0</v>
      </c>
      <c r="AY672" s="133">
        <f t="shared" si="259"/>
        <v>0</v>
      </c>
      <c r="AZ672" s="131">
        <f t="shared" si="260"/>
        <v>0</v>
      </c>
      <c r="BA672" s="131">
        <f t="shared" si="261"/>
        <v>0</v>
      </c>
      <c r="BB672" s="131">
        <f t="shared" si="262"/>
        <v>0</v>
      </c>
      <c r="BC672" s="132">
        <f t="shared" si="263"/>
        <v>0</v>
      </c>
    </row>
    <row r="673" spans="1:55" x14ac:dyDescent="0.25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30">
        <v>0</v>
      </c>
      <c r="G673" s="131">
        <v>0</v>
      </c>
      <c r="H673" s="131">
        <v>0</v>
      </c>
      <c r="I673" s="132">
        <v>0</v>
      </c>
      <c r="J673" s="149"/>
      <c r="K673" s="133">
        <v>0</v>
      </c>
      <c r="L673" s="131">
        <v>0</v>
      </c>
      <c r="M673" s="131">
        <v>0</v>
      </c>
      <c r="N673" s="132">
        <v>0</v>
      </c>
      <c r="O673" s="149"/>
      <c r="P673" s="133">
        <v>0</v>
      </c>
      <c r="Q673" s="131">
        <v>0</v>
      </c>
      <c r="R673" s="131">
        <v>0</v>
      </c>
      <c r="S673" s="132">
        <v>0</v>
      </c>
      <c r="T673" s="149"/>
      <c r="U673" s="133">
        <v>0</v>
      </c>
      <c r="V673" s="131">
        <v>0</v>
      </c>
      <c r="W673" s="131">
        <v>0</v>
      </c>
      <c r="X673" s="132">
        <v>0</v>
      </c>
      <c r="Y673" s="149"/>
      <c r="Z673" s="133">
        <v>0</v>
      </c>
      <c r="AA673" s="131">
        <v>0</v>
      </c>
      <c r="AB673" s="131">
        <v>0</v>
      </c>
      <c r="AC673" s="132">
        <v>0</v>
      </c>
      <c r="AD673" s="149"/>
      <c r="AE673" s="153">
        <f t="shared" si="240"/>
        <v>0</v>
      </c>
      <c r="AF673" s="134">
        <f t="shared" si="241"/>
        <v>0</v>
      </c>
      <c r="AG673" s="135">
        <f t="shared" si="242"/>
        <v>0</v>
      </c>
      <c r="AH673" s="167">
        <f t="shared" si="243"/>
        <v>0</v>
      </c>
      <c r="AI673" s="149"/>
      <c r="AJ673" s="133">
        <f t="shared" si="244"/>
        <v>0</v>
      </c>
      <c r="AK673" s="131">
        <f t="shared" si="245"/>
        <v>0</v>
      </c>
      <c r="AL673" s="131">
        <f t="shared" si="246"/>
        <v>0</v>
      </c>
      <c r="AM673" s="131">
        <f t="shared" si="247"/>
        <v>0</v>
      </c>
      <c r="AN673" s="136">
        <f t="shared" si="248"/>
        <v>0</v>
      </c>
      <c r="AO673" s="133">
        <f t="shared" si="249"/>
        <v>0</v>
      </c>
      <c r="AP673" s="131">
        <f t="shared" si="250"/>
        <v>0</v>
      </c>
      <c r="AQ673" s="131">
        <f t="shared" si="251"/>
        <v>0</v>
      </c>
      <c r="AR673" s="131">
        <f t="shared" si="252"/>
        <v>0</v>
      </c>
      <c r="AS673" s="136">
        <f t="shared" si="253"/>
        <v>0</v>
      </c>
      <c r="AT673" s="133">
        <f t="shared" si="254"/>
        <v>0</v>
      </c>
      <c r="AU673" s="131">
        <f t="shared" si="255"/>
        <v>0</v>
      </c>
      <c r="AV673" s="131">
        <f t="shared" si="256"/>
        <v>0</v>
      </c>
      <c r="AW673" s="131">
        <f t="shared" si="257"/>
        <v>0</v>
      </c>
      <c r="AX673" s="136">
        <f t="shared" si="258"/>
        <v>0</v>
      </c>
      <c r="AY673" s="133">
        <f t="shared" si="259"/>
        <v>0</v>
      </c>
      <c r="AZ673" s="131">
        <f t="shared" si="260"/>
        <v>0</v>
      </c>
      <c r="BA673" s="131">
        <f t="shared" si="261"/>
        <v>0</v>
      </c>
      <c r="BB673" s="131">
        <f t="shared" si="262"/>
        <v>0</v>
      </c>
      <c r="BC673" s="132">
        <f t="shared" si="263"/>
        <v>0</v>
      </c>
    </row>
    <row r="674" spans="1:55" x14ac:dyDescent="0.25">
      <c r="A674" s="138" t="s">
        <v>1443</v>
      </c>
      <c r="B674" s="131" t="s">
        <v>43</v>
      </c>
      <c r="C674" s="131" t="s">
        <v>425</v>
      </c>
      <c r="D674" s="131" t="s">
        <v>1607</v>
      </c>
      <c r="E674" s="132" t="s">
        <v>1954</v>
      </c>
      <c r="F674" s="130">
        <v>0</v>
      </c>
      <c r="G674" s="131">
        <v>0</v>
      </c>
      <c r="H674" s="131">
        <v>0</v>
      </c>
      <c r="I674" s="132">
        <v>20</v>
      </c>
      <c r="J674" s="149"/>
      <c r="K674" s="133">
        <v>3</v>
      </c>
      <c r="L674" s="131">
        <v>0</v>
      </c>
      <c r="M674" s="131">
        <v>3.0999999999999996</v>
      </c>
      <c r="N674" s="132">
        <v>253</v>
      </c>
      <c r="O674" s="149"/>
      <c r="P674" s="133">
        <v>0</v>
      </c>
      <c r="Q674" s="131">
        <v>0</v>
      </c>
      <c r="R674" s="131">
        <v>0</v>
      </c>
      <c r="S674" s="132">
        <v>20</v>
      </c>
      <c r="T674" s="149"/>
      <c r="U674" s="133">
        <v>0</v>
      </c>
      <c r="V674" s="131">
        <v>0</v>
      </c>
      <c r="W674" s="131">
        <v>0</v>
      </c>
      <c r="X674" s="132">
        <v>20</v>
      </c>
      <c r="Y674" s="149"/>
      <c r="Z674" s="133">
        <v>0</v>
      </c>
      <c r="AA674" s="131">
        <v>2</v>
      </c>
      <c r="AB674" s="131">
        <v>37.799999999999997</v>
      </c>
      <c r="AC674" s="132">
        <v>240</v>
      </c>
      <c r="AD674" s="149"/>
      <c r="AE674" s="153">
        <f t="shared" si="240"/>
        <v>3</v>
      </c>
      <c r="AF674" s="134">
        <f t="shared" si="241"/>
        <v>2</v>
      </c>
      <c r="AG674" s="135">
        <f t="shared" si="242"/>
        <v>40.9</v>
      </c>
      <c r="AH674" s="167">
        <f t="shared" si="243"/>
        <v>533</v>
      </c>
      <c r="AI674" s="149"/>
      <c r="AJ674" s="133">
        <f t="shared" si="244"/>
        <v>20</v>
      </c>
      <c r="AK674" s="131">
        <f t="shared" si="245"/>
        <v>253</v>
      </c>
      <c r="AL674" s="131">
        <f t="shared" si="246"/>
        <v>20</v>
      </c>
      <c r="AM674" s="131">
        <f t="shared" si="247"/>
        <v>20</v>
      </c>
      <c r="AN674" s="136">
        <f t="shared" si="248"/>
        <v>240</v>
      </c>
      <c r="AO674" s="133">
        <f t="shared" si="249"/>
        <v>0</v>
      </c>
      <c r="AP674" s="131">
        <f t="shared" si="250"/>
        <v>3</v>
      </c>
      <c r="AQ674" s="131">
        <f t="shared" si="251"/>
        <v>0</v>
      </c>
      <c r="AR674" s="131">
        <f t="shared" si="252"/>
        <v>0</v>
      </c>
      <c r="AS674" s="136">
        <f t="shared" si="253"/>
        <v>0</v>
      </c>
      <c r="AT674" s="133">
        <f t="shared" si="254"/>
        <v>0</v>
      </c>
      <c r="AU674" s="131">
        <f t="shared" si="255"/>
        <v>0</v>
      </c>
      <c r="AV674" s="131">
        <f t="shared" si="256"/>
        <v>0</v>
      </c>
      <c r="AW674" s="131">
        <f t="shared" si="257"/>
        <v>0</v>
      </c>
      <c r="AX674" s="136">
        <f t="shared" si="258"/>
        <v>2</v>
      </c>
      <c r="AY674" s="133">
        <f t="shared" si="259"/>
        <v>0</v>
      </c>
      <c r="AZ674" s="131">
        <f t="shared" si="260"/>
        <v>3.0999999999999996</v>
      </c>
      <c r="BA674" s="131">
        <f t="shared" si="261"/>
        <v>0</v>
      </c>
      <c r="BB674" s="131">
        <f t="shared" si="262"/>
        <v>0</v>
      </c>
      <c r="BC674" s="132">
        <f t="shared" si="263"/>
        <v>37.799999999999997</v>
      </c>
    </row>
    <row r="675" spans="1:55" x14ac:dyDescent="0.25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30">
        <v>0</v>
      </c>
      <c r="G675" s="131">
        <v>0</v>
      </c>
      <c r="H675" s="131">
        <v>0</v>
      </c>
      <c r="I675" s="132">
        <v>0</v>
      </c>
      <c r="J675" s="149"/>
      <c r="K675" s="133">
        <v>0</v>
      </c>
      <c r="L675" s="131">
        <v>0</v>
      </c>
      <c r="M675" s="131">
        <v>0</v>
      </c>
      <c r="N675" s="132">
        <v>0</v>
      </c>
      <c r="O675" s="149"/>
      <c r="P675" s="133">
        <v>0</v>
      </c>
      <c r="Q675" s="131">
        <v>0</v>
      </c>
      <c r="R675" s="131">
        <v>0</v>
      </c>
      <c r="S675" s="132">
        <v>0</v>
      </c>
      <c r="T675" s="149"/>
      <c r="U675" s="133">
        <v>0</v>
      </c>
      <c r="V675" s="131">
        <v>0</v>
      </c>
      <c r="W675" s="131">
        <v>0</v>
      </c>
      <c r="X675" s="132">
        <v>20</v>
      </c>
      <c r="Y675" s="149"/>
      <c r="Z675" s="133">
        <v>0</v>
      </c>
      <c r="AA675" s="131">
        <v>0</v>
      </c>
      <c r="AB675" s="131">
        <v>0</v>
      </c>
      <c r="AC675" s="132">
        <v>0</v>
      </c>
      <c r="AD675" s="149"/>
      <c r="AE675" s="153">
        <f t="shared" si="240"/>
        <v>0</v>
      </c>
      <c r="AF675" s="134">
        <f t="shared" si="241"/>
        <v>0</v>
      </c>
      <c r="AG675" s="135">
        <f t="shared" si="242"/>
        <v>0</v>
      </c>
      <c r="AH675" s="167">
        <f t="shared" si="243"/>
        <v>20</v>
      </c>
      <c r="AI675" s="149"/>
      <c r="AJ675" s="133">
        <f t="shared" si="244"/>
        <v>0</v>
      </c>
      <c r="AK675" s="131">
        <f t="shared" si="245"/>
        <v>0</v>
      </c>
      <c r="AL675" s="131">
        <f t="shared" si="246"/>
        <v>0</v>
      </c>
      <c r="AM675" s="131">
        <f t="shared" si="247"/>
        <v>20</v>
      </c>
      <c r="AN675" s="136">
        <f t="shared" si="248"/>
        <v>0</v>
      </c>
      <c r="AO675" s="133">
        <f t="shared" si="249"/>
        <v>0</v>
      </c>
      <c r="AP675" s="131">
        <f t="shared" si="250"/>
        <v>0</v>
      </c>
      <c r="AQ675" s="131">
        <f t="shared" si="251"/>
        <v>0</v>
      </c>
      <c r="AR675" s="131">
        <f t="shared" si="252"/>
        <v>0</v>
      </c>
      <c r="AS675" s="136">
        <f t="shared" si="253"/>
        <v>0</v>
      </c>
      <c r="AT675" s="133">
        <f t="shared" si="254"/>
        <v>0</v>
      </c>
      <c r="AU675" s="131">
        <f t="shared" si="255"/>
        <v>0</v>
      </c>
      <c r="AV675" s="131">
        <f t="shared" si="256"/>
        <v>0</v>
      </c>
      <c r="AW675" s="131">
        <f t="shared" si="257"/>
        <v>0</v>
      </c>
      <c r="AX675" s="136">
        <f t="shared" si="258"/>
        <v>0</v>
      </c>
      <c r="AY675" s="133">
        <f t="shared" si="259"/>
        <v>0</v>
      </c>
      <c r="AZ675" s="131">
        <f t="shared" si="260"/>
        <v>0</v>
      </c>
      <c r="BA675" s="131">
        <f t="shared" si="261"/>
        <v>0</v>
      </c>
      <c r="BB675" s="131">
        <f t="shared" si="262"/>
        <v>0</v>
      </c>
      <c r="BC675" s="132">
        <f t="shared" si="263"/>
        <v>0</v>
      </c>
    </row>
    <row r="676" spans="1:55" x14ac:dyDescent="0.25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1313</v>
      </c>
      <c r="F676" s="130">
        <v>0</v>
      </c>
      <c r="G676" s="131">
        <v>0</v>
      </c>
      <c r="H676" s="131">
        <v>0</v>
      </c>
      <c r="I676" s="132">
        <v>0</v>
      </c>
      <c r="J676" s="149"/>
      <c r="K676" s="133">
        <v>0</v>
      </c>
      <c r="L676" s="131">
        <v>0</v>
      </c>
      <c r="M676" s="131">
        <v>0</v>
      </c>
      <c r="N676" s="132">
        <v>0</v>
      </c>
      <c r="O676" s="149"/>
      <c r="P676" s="133">
        <v>0</v>
      </c>
      <c r="Q676" s="131">
        <v>0</v>
      </c>
      <c r="R676" s="131">
        <v>0</v>
      </c>
      <c r="S676" s="132">
        <v>0</v>
      </c>
      <c r="T676" s="149"/>
      <c r="U676" s="133">
        <v>0</v>
      </c>
      <c r="V676" s="131">
        <v>0</v>
      </c>
      <c r="W676" s="131">
        <v>0</v>
      </c>
      <c r="X676" s="132">
        <v>0</v>
      </c>
      <c r="Y676" s="149"/>
      <c r="Z676" s="133">
        <v>0</v>
      </c>
      <c r="AA676" s="131">
        <v>0</v>
      </c>
      <c r="AB676" s="131">
        <v>0</v>
      </c>
      <c r="AC676" s="132">
        <v>0</v>
      </c>
      <c r="AD676" s="149"/>
      <c r="AE676" s="153">
        <f t="shared" si="240"/>
        <v>0</v>
      </c>
      <c r="AF676" s="134">
        <f t="shared" si="241"/>
        <v>0</v>
      </c>
      <c r="AG676" s="135">
        <f t="shared" si="242"/>
        <v>0</v>
      </c>
      <c r="AH676" s="167">
        <f t="shared" si="243"/>
        <v>0</v>
      </c>
      <c r="AI676" s="149"/>
      <c r="AJ676" s="133">
        <f t="shared" si="244"/>
        <v>0</v>
      </c>
      <c r="AK676" s="131">
        <f t="shared" si="245"/>
        <v>0</v>
      </c>
      <c r="AL676" s="131">
        <f t="shared" si="246"/>
        <v>0</v>
      </c>
      <c r="AM676" s="131">
        <f t="shared" si="247"/>
        <v>0</v>
      </c>
      <c r="AN676" s="136">
        <f t="shared" si="248"/>
        <v>0</v>
      </c>
      <c r="AO676" s="133">
        <f t="shared" si="249"/>
        <v>0</v>
      </c>
      <c r="AP676" s="131">
        <f t="shared" si="250"/>
        <v>0</v>
      </c>
      <c r="AQ676" s="131">
        <f t="shared" si="251"/>
        <v>0</v>
      </c>
      <c r="AR676" s="131">
        <f t="shared" si="252"/>
        <v>0</v>
      </c>
      <c r="AS676" s="136">
        <f t="shared" si="253"/>
        <v>0</v>
      </c>
      <c r="AT676" s="133">
        <f t="shared" si="254"/>
        <v>0</v>
      </c>
      <c r="AU676" s="131">
        <f t="shared" si="255"/>
        <v>0</v>
      </c>
      <c r="AV676" s="131">
        <f t="shared" si="256"/>
        <v>0</v>
      </c>
      <c r="AW676" s="131">
        <f t="shared" si="257"/>
        <v>0</v>
      </c>
      <c r="AX676" s="136">
        <f t="shared" si="258"/>
        <v>0</v>
      </c>
      <c r="AY676" s="133">
        <f t="shared" si="259"/>
        <v>0</v>
      </c>
      <c r="AZ676" s="131">
        <f t="shared" si="260"/>
        <v>0</v>
      </c>
      <c r="BA676" s="131">
        <f t="shared" si="261"/>
        <v>0</v>
      </c>
      <c r="BB676" s="131">
        <f t="shared" si="262"/>
        <v>0</v>
      </c>
      <c r="BC676" s="132">
        <f t="shared" si="263"/>
        <v>0</v>
      </c>
    </row>
    <row r="677" spans="1:55" x14ac:dyDescent="0.25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30">
        <v>0</v>
      </c>
      <c r="G677" s="131">
        <v>0</v>
      </c>
      <c r="H677" s="131">
        <v>0</v>
      </c>
      <c r="I677" s="132">
        <v>0</v>
      </c>
      <c r="J677" s="149"/>
      <c r="K677" s="133">
        <v>0</v>
      </c>
      <c r="L677" s="131">
        <v>0</v>
      </c>
      <c r="M677" s="131">
        <v>0</v>
      </c>
      <c r="N677" s="132">
        <v>0</v>
      </c>
      <c r="O677" s="149"/>
      <c r="P677" s="133">
        <v>0</v>
      </c>
      <c r="Q677" s="131">
        <v>0</v>
      </c>
      <c r="R677" s="131">
        <v>0</v>
      </c>
      <c r="S677" s="132">
        <v>0</v>
      </c>
      <c r="T677" s="149"/>
      <c r="U677" s="133">
        <v>0</v>
      </c>
      <c r="V677" s="131">
        <v>0</v>
      </c>
      <c r="W677" s="131">
        <v>0</v>
      </c>
      <c r="X677" s="132">
        <v>0</v>
      </c>
      <c r="Y677" s="149"/>
      <c r="Z677" s="133">
        <v>0</v>
      </c>
      <c r="AA677" s="131">
        <v>0</v>
      </c>
      <c r="AB677" s="131">
        <v>0</v>
      </c>
      <c r="AC677" s="132">
        <v>0</v>
      </c>
      <c r="AD677" s="149"/>
      <c r="AE677" s="153">
        <f t="shared" si="240"/>
        <v>0</v>
      </c>
      <c r="AF677" s="134">
        <f t="shared" si="241"/>
        <v>0</v>
      </c>
      <c r="AG677" s="135">
        <f t="shared" si="242"/>
        <v>0</v>
      </c>
      <c r="AH677" s="167">
        <f t="shared" si="243"/>
        <v>0</v>
      </c>
      <c r="AI677" s="149"/>
      <c r="AJ677" s="133">
        <f t="shared" si="244"/>
        <v>0</v>
      </c>
      <c r="AK677" s="131">
        <f t="shared" si="245"/>
        <v>0</v>
      </c>
      <c r="AL677" s="131">
        <f t="shared" si="246"/>
        <v>0</v>
      </c>
      <c r="AM677" s="131">
        <f t="shared" si="247"/>
        <v>0</v>
      </c>
      <c r="AN677" s="136">
        <f t="shared" si="248"/>
        <v>0</v>
      </c>
      <c r="AO677" s="133">
        <f t="shared" si="249"/>
        <v>0</v>
      </c>
      <c r="AP677" s="131">
        <f t="shared" si="250"/>
        <v>0</v>
      </c>
      <c r="AQ677" s="131">
        <f t="shared" si="251"/>
        <v>0</v>
      </c>
      <c r="AR677" s="131">
        <f t="shared" si="252"/>
        <v>0</v>
      </c>
      <c r="AS677" s="136">
        <f t="shared" si="253"/>
        <v>0</v>
      </c>
      <c r="AT677" s="133">
        <f t="shared" si="254"/>
        <v>0</v>
      </c>
      <c r="AU677" s="131">
        <f t="shared" si="255"/>
        <v>0</v>
      </c>
      <c r="AV677" s="131">
        <f t="shared" si="256"/>
        <v>0</v>
      </c>
      <c r="AW677" s="131">
        <f t="shared" si="257"/>
        <v>0</v>
      </c>
      <c r="AX677" s="136">
        <f t="shared" si="258"/>
        <v>0</v>
      </c>
      <c r="AY677" s="133">
        <f t="shared" si="259"/>
        <v>0</v>
      </c>
      <c r="AZ677" s="131">
        <f t="shared" si="260"/>
        <v>0</v>
      </c>
      <c r="BA677" s="131">
        <f t="shared" si="261"/>
        <v>0</v>
      </c>
      <c r="BB677" s="131">
        <f t="shared" si="262"/>
        <v>0</v>
      </c>
      <c r="BC677" s="132">
        <f t="shared" si="263"/>
        <v>0</v>
      </c>
    </row>
    <row r="678" spans="1:55" x14ac:dyDescent="0.25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30">
        <v>0</v>
      </c>
      <c r="G678" s="131">
        <v>0</v>
      </c>
      <c r="H678" s="131">
        <v>0</v>
      </c>
      <c r="I678" s="132">
        <v>0</v>
      </c>
      <c r="J678" s="149"/>
      <c r="K678" s="133">
        <v>0</v>
      </c>
      <c r="L678" s="131">
        <v>0</v>
      </c>
      <c r="M678" s="131">
        <v>0</v>
      </c>
      <c r="N678" s="132">
        <v>0</v>
      </c>
      <c r="O678" s="149"/>
      <c r="P678" s="133">
        <v>0</v>
      </c>
      <c r="Q678" s="131">
        <v>0</v>
      </c>
      <c r="R678" s="131">
        <v>0</v>
      </c>
      <c r="S678" s="132">
        <v>0</v>
      </c>
      <c r="T678" s="149"/>
      <c r="U678" s="133">
        <v>0</v>
      </c>
      <c r="V678" s="131">
        <v>0</v>
      </c>
      <c r="W678" s="131">
        <v>0</v>
      </c>
      <c r="X678" s="132">
        <v>0</v>
      </c>
      <c r="Y678" s="149"/>
      <c r="Z678" s="133">
        <v>0</v>
      </c>
      <c r="AA678" s="131">
        <v>0</v>
      </c>
      <c r="AB678" s="131">
        <v>0</v>
      </c>
      <c r="AC678" s="132">
        <v>0</v>
      </c>
      <c r="AD678" s="149"/>
      <c r="AE678" s="153">
        <f t="shared" si="240"/>
        <v>0</v>
      </c>
      <c r="AF678" s="134">
        <f t="shared" si="241"/>
        <v>0</v>
      </c>
      <c r="AG678" s="135">
        <f t="shared" si="242"/>
        <v>0</v>
      </c>
      <c r="AH678" s="167">
        <f t="shared" si="243"/>
        <v>0</v>
      </c>
      <c r="AI678" s="149"/>
      <c r="AJ678" s="133">
        <f t="shared" si="244"/>
        <v>0</v>
      </c>
      <c r="AK678" s="131">
        <f t="shared" si="245"/>
        <v>0</v>
      </c>
      <c r="AL678" s="131">
        <f t="shared" si="246"/>
        <v>0</v>
      </c>
      <c r="AM678" s="131">
        <f t="shared" si="247"/>
        <v>0</v>
      </c>
      <c r="AN678" s="136">
        <f t="shared" si="248"/>
        <v>0</v>
      </c>
      <c r="AO678" s="133">
        <f t="shared" si="249"/>
        <v>0</v>
      </c>
      <c r="AP678" s="131">
        <f t="shared" si="250"/>
        <v>0</v>
      </c>
      <c r="AQ678" s="131">
        <f t="shared" si="251"/>
        <v>0</v>
      </c>
      <c r="AR678" s="131">
        <f t="shared" si="252"/>
        <v>0</v>
      </c>
      <c r="AS678" s="136">
        <f t="shared" si="253"/>
        <v>0</v>
      </c>
      <c r="AT678" s="133">
        <f t="shared" si="254"/>
        <v>0</v>
      </c>
      <c r="AU678" s="131">
        <f t="shared" si="255"/>
        <v>0</v>
      </c>
      <c r="AV678" s="131">
        <f t="shared" si="256"/>
        <v>0</v>
      </c>
      <c r="AW678" s="131">
        <f t="shared" si="257"/>
        <v>0</v>
      </c>
      <c r="AX678" s="136">
        <f t="shared" si="258"/>
        <v>0</v>
      </c>
      <c r="AY678" s="133">
        <f t="shared" si="259"/>
        <v>0</v>
      </c>
      <c r="AZ678" s="131">
        <f t="shared" si="260"/>
        <v>0</v>
      </c>
      <c r="BA678" s="131">
        <f t="shared" si="261"/>
        <v>0</v>
      </c>
      <c r="BB678" s="131">
        <f t="shared" si="262"/>
        <v>0</v>
      </c>
      <c r="BC678" s="132">
        <f t="shared" si="263"/>
        <v>0</v>
      </c>
    </row>
    <row r="679" spans="1:55" x14ac:dyDescent="0.25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30">
        <v>0</v>
      </c>
      <c r="G679" s="131">
        <v>0</v>
      </c>
      <c r="H679" s="131">
        <v>0</v>
      </c>
      <c r="I679" s="132">
        <v>0</v>
      </c>
      <c r="J679" s="149"/>
      <c r="K679" s="133">
        <v>0</v>
      </c>
      <c r="L679" s="131">
        <v>0</v>
      </c>
      <c r="M679" s="131">
        <v>0</v>
      </c>
      <c r="N679" s="132">
        <v>0</v>
      </c>
      <c r="O679" s="149"/>
      <c r="P679" s="133">
        <v>0</v>
      </c>
      <c r="Q679" s="131">
        <v>0</v>
      </c>
      <c r="R679" s="131">
        <v>0</v>
      </c>
      <c r="S679" s="132">
        <v>0</v>
      </c>
      <c r="T679" s="149"/>
      <c r="U679" s="133">
        <v>0</v>
      </c>
      <c r="V679" s="131">
        <v>0</v>
      </c>
      <c r="W679" s="131">
        <v>0</v>
      </c>
      <c r="X679" s="132">
        <v>0</v>
      </c>
      <c r="Y679" s="149"/>
      <c r="Z679" s="133">
        <v>0</v>
      </c>
      <c r="AA679" s="131">
        <v>0</v>
      </c>
      <c r="AB679" s="131">
        <v>0</v>
      </c>
      <c r="AC679" s="132">
        <v>0</v>
      </c>
      <c r="AD679" s="149"/>
      <c r="AE679" s="153">
        <f t="shared" si="240"/>
        <v>0</v>
      </c>
      <c r="AF679" s="134">
        <f t="shared" si="241"/>
        <v>0</v>
      </c>
      <c r="AG679" s="135">
        <f t="shared" si="242"/>
        <v>0</v>
      </c>
      <c r="AH679" s="167">
        <f t="shared" si="243"/>
        <v>0</v>
      </c>
      <c r="AI679" s="149"/>
      <c r="AJ679" s="133">
        <f t="shared" si="244"/>
        <v>0</v>
      </c>
      <c r="AK679" s="131">
        <f t="shared" si="245"/>
        <v>0</v>
      </c>
      <c r="AL679" s="131">
        <f t="shared" si="246"/>
        <v>0</v>
      </c>
      <c r="AM679" s="131">
        <f t="shared" si="247"/>
        <v>0</v>
      </c>
      <c r="AN679" s="136">
        <f t="shared" si="248"/>
        <v>0</v>
      </c>
      <c r="AO679" s="133">
        <f t="shared" si="249"/>
        <v>0</v>
      </c>
      <c r="AP679" s="131">
        <f t="shared" si="250"/>
        <v>0</v>
      </c>
      <c r="AQ679" s="131">
        <f t="shared" si="251"/>
        <v>0</v>
      </c>
      <c r="AR679" s="131">
        <f t="shared" si="252"/>
        <v>0</v>
      </c>
      <c r="AS679" s="136">
        <f t="shared" si="253"/>
        <v>0</v>
      </c>
      <c r="AT679" s="133">
        <f t="shared" si="254"/>
        <v>0</v>
      </c>
      <c r="AU679" s="131">
        <f t="shared" si="255"/>
        <v>0</v>
      </c>
      <c r="AV679" s="131">
        <f t="shared" si="256"/>
        <v>0</v>
      </c>
      <c r="AW679" s="131">
        <f t="shared" si="257"/>
        <v>0</v>
      </c>
      <c r="AX679" s="136">
        <f t="shared" si="258"/>
        <v>0</v>
      </c>
      <c r="AY679" s="133">
        <f t="shared" si="259"/>
        <v>0</v>
      </c>
      <c r="AZ679" s="131">
        <f t="shared" si="260"/>
        <v>0</v>
      </c>
      <c r="BA679" s="131">
        <f t="shared" si="261"/>
        <v>0</v>
      </c>
      <c r="BB679" s="131">
        <f t="shared" si="262"/>
        <v>0</v>
      </c>
      <c r="BC679" s="132">
        <f t="shared" si="263"/>
        <v>0</v>
      </c>
    </row>
    <row r="680" spans="1:55" x14ac:dyDescent="0.25">
      <c r="A680" s="138" t="s">
        <v>1454</v>
      </c>
      <c r="B680" s="131" t="s">
        <v>39</v>
      </c>
      <c r="C680" s="131" t="s">
        <v>1455</v>
      </c>
      <c r="D680" s="131" t="s">
        <v>331</v>
      </c>
      <c r="E680" s="132" t="s">
        <v>2025</v>
      </c>
      <c r="F680" s="130">
        <v>0</v>
      </c>
      <c r="G680" s="131">
        <v>0</v>
      </c>
      <c r="H680" s="131">
        <v>0</v>
      </c>
      <c r="I680" s="132">
        <v>20</v>
      </c>
      <c r="J680" s="149"/>
      <c r="K680" s="133">
        <v>0</v>
      </c>
      <c r="L680" s="131">
        <v>0</v>
      </c>
      <c r="M680" s="131">
        <v>0</v>
      </c>
      <c r="N680" s="132">
        <v>20</v>
      </c>
      <c r="O680" s="149"/>
      <c r="P680" s="133">
        <v>0</v>
      </c>
      <c r="Q680" s="131">
        <v>0</v>
      </c>
      <c r="R680" s="131">
        <v>0</v>
      </c>
      <c r="S680" s="132">
        <v>20</v>
      </c>
      <c r="T680" s="149"/>
      <c r="U680" s="133">
        <v>0</v>
      </c>
      <c r="V680" s="131">
        <v>0</v>
      </c>
      <c r="W680" s="131">
        <v>0</v>
      </c>
      <c r="X680" s="132">
        <v>20</v>
      </c>
      <c r="Y680" s="149"/>
      <c r="Z680" s="133">
        <v>0</v>
      </c>
      <c r="AA680" s="131">
        <v>2</v>
      </c>
      <c r="AB680" s="131">
        <v>20.5</v>
      </c>
      <c r="AC680" s="132">
        <v>196</v>
      </c>
      <c r="AD680" s="149"/>
      <c r="AE680" s="153">
        <f t="shared" si="240"/>
        <v>0</v>
      </c>
      <c r="AF680" s="134">
        <f t="shared" si="241"/>
        <v>2</v>
      </c>
      <c r="AG680" s="135">
        <f t="shared" si="242"/>
        <v>20.5</v>
      </c>
      <c r="AH680" s="167">
        <f t="shared" si="243"/>
        <v>256</v>
      </c>
      <c r="AI680" s="149"/>
      <c r="AJ680" s="133">
        <f t="shared" si="244"/>
        <v>20</v>
      </c>
      <c r="AK680" s="131">
        <f t="shared" si="245"/>
        <v>20</v>
      </c>
      <c r="AL680" s="131">
        <f t="shared" si="246"/>
        <v>20</v>
      </c>
      <c r="AM680" s="131">
        <f t="shared" si="247"/>
        <v>20</v>
      </c>
      <c r="AN680" s="136">
        <f t="shared" si="248"/>
        <v>196</v>
      </c>
      <c r="AO680" s="133">
        <f t="shared" si="249"/>
        <v>0</v>
      </c>
      <c r="AP680" s="131">
        <f t="shared" si="250"/>
        <v>0</v>
      </c>
      <c r="AQ680" s="131">
        <f t="shared" si="251"/>
        <v>0</v>
      </c>
      <c r="AR680" s="131">
        <f t="shared" si="252"/>
        <v>0</v>
      </c>
      <c r="AS680" s="136">
        <f t="shared" si="253"/>
        <v>0</v>
      </c>
      <c r="AT680" s="133">
        <f t="shared" si="254"/>
        <v>0</v>
      </c>
      <c r="AU680" s="131">
        <f t="shared" si="255"/>
        <v>0</v>
      </c>
      <c r="AV680" s="131">
        <f t="shared" si="256"/>
        <v>0</v>
      </c>
      <c r="AW680" s="131">
        <f t="shared" si="257"/>
        <v>0</v>
      </c>
      <c r="AX680" s="136">
        <f t="shared" si="258"/>
        <v>2</v>
      </c>
      <c r="AY680" s="133">
        <f t="shared" si="259"/>
        <v>0</v>
      </c>
      <c r="AZ680" s="131">
        <f t="shared" si="260"/>
        <v>0</v>
      </c>
      <c r="BA680" s="131">
        <f t="shared" si="261"/>
        <v>0</v>
      </c>
      <c r="BB680" s="131">
        <f t="shared" si="262"/>
        <v>0</v>
      </c>
      <c r="BC680" s="132">
        <f t="shared" si="263"/>
        <v>20.5</v>
      </c>
    </row>
    <row r="681" spans="1:55" x14ac:dyDescent="0.25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1312</v>
      </c>
      <c r="F681" s="130">
        <v>0</v>
      </c>
      <c r="G681" s="131">
        <v>0</v>
      </c>
      <c r="H681" s="131">
        <v>0</v>
      </c>
      <c r="I681" s="132">
        <v>0</v>
      </c>
      <c r="J681" s="149"/>
      <c r="K681" s="133">
        <v>0</v>
      </c>
      <c r="L681" s="131">
        <v>0</v>
      </c>
      <c r="M681" s="131">
        <v>0</v>
      </c>
      <c r="N681" s="132">
        <v>0</v>
      </c>
      <c r="O681" s="149"/>
      <c r="P681" s="133">
        <v>0</v>
      </c>
      <c r="Q681" s="131">
        <v>0</v>
      </c>
      <c r="R681" s="131">
        <v>0</v>
      </c>
      <c r="S681" s="132">
        <v>0</v>
      </c>
      <c r="T681" s="149"/>
      <c r="U681" s="133">
        <v>0</v>
      </c>
      <c r="V681" s="131">
        <v>0</v>
      </c>
      <c r="W681" s="131">
        <v>0</v>
      </c>
      <c r="X681" s="132">
        <v>0</v>
      </c>
      <c r="Y681" s="149"/>
      <c r="Z681" s="133">
        <v>0</v>
      </c>
      <c r="AA681" s="131">
        <v>0</v>
      </c>
      <c r="AB681" s="131">
        <v>0</v>
      </c>
      <c r="AC681" s="132">
        <v>0</v>
      </c>
      <c r="AD681" s="149"/>
      <c r="AE681" s="153">
        <f t="shared" si="240"/>
        <v>0</v>
      </c>
      <c r="AF681" s="134">
        <f t="shared" si="241"/>
        <v>0</v>
      </c>
      <c r="AG681" s="135">
        <f t="shared" si="242"/>
        <v>0</v>
      </c>
      <c r="AH681" s="167">
        <f t="shared" si="243"/>
        <v>0</v>
      </c>
      <c r="AI681" s="149"/>
      <c r="AJ681" s="133">
        <f t="shared" si="244"/>
        <v>0</v>
      </c>
      <c r="AK681" s="131">
        <f t="shared" si="245"/>
        <v>0</v>
      </c>
      <c r="AL681" s="131">
        <f t="shared" si="246"/>
        <v>0</v>
      </c>
      <c r="AM681" s="131">
        <f t="shared" si="247"/>
        <v>0</v>
      </c>
      <c r="AN681" s="136">
        <f t="shared" si="248"/>
        <v>0</v>
      </c>
      <c r="AO681" s="133">
        <f t="shared" si="249"/>
        <v>0</v>
      </c>
      <c r="AP681" s="131">
        <f t="shared" si="250"/>
        <v>0</v>
      </c>
      <c r="AQ681" s="131">
        <f t="shared" si="251"/>
        <v>0</v>
      </c>
      <c r="AR681" s="131">
        <f t="shared" si="252"/>
        <v>0</v>
      </c>
      <c r="AS681" s="136">
        <f t="shared" si="253"/>
        <v>0</v>
      </c>
      <c r="AT681" s="133">
        <f t="shared" si="254"/>
        <v>0</v>
      </c>
      <c r="AU681" s="131">
        <f t="shared" si="255"/>
        <v>0</v>
      </c>
      <c r="AV681" s="131">
        <f t="shared" si="256"/>
        <v>0</v>
      </c>
      <c r="AW681" s="131">
        <f t="shared" si="257"/>
        <v>0</v>
      </c>
      <c r="AX681" s="136">
        <f t="shared" si="258"/>
        <v>0</v>
      </c>
      <c r="AY681" s="133">
        <f t="shared" si="259"/>
        <v>0</v>
      </c>
      <c r="AZ681" s="131">
        <f t="shared" si="260"/>
        <v>0</v>
      </c>
      <c r="BA681" s="131">
        <f t="shared" si="261"/>
        <v>0</v>
      </c>
      <c r="BB681" s="131">
        <f t="shared" si="262"/>
        <v>0</v>
      </c>
      <c r="BC681" s="132">
        <f t="shared" si="263"/>
        <v>0</v>
      </c>
    </row>
    <row r="682" spans="1:55" x14ac:dyDescent="0.25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30">
        <v>0</v>
      </c>
      <c r="G682" s="131">
        <v>0</v>
      </c>
      <c r="H682" s="131">
        <v>0</v>
      </c>
      <c r="I682" s="132">
        <v>0</v>
      </c>
      <c r="J682" s="149"/>
      <c r="K682" s="133">
        <v>0</v>
      </c>
      <c r="L682" s="131">
        <v>0</v>
      </c>
      <c r="M682" s="131">
        <v>0</v>
      </c>
      <c r="N682" s="132">
        <v>0</v>
      </c>
      <c r="O682" s="149"/>
      <c r="P682" s="133">
        <v>0</v>
      </c>
      <c r="Q682" s="131">
        <v>0</v>
      </c>
      <c r="R682" s="131">
        <v>0</v>
      </c>
      <c r="S682" s="132">
        <v>0</v>
      </c>
      <c r="T682" s="149"/>
      <c r="U682" s="133">
        <v>0</v>
      </c>
      <c r="V682" s="131">
        <v>0</v>
      </c>
      <c r="W682" s="131">
        <v>0</v>
      </c>
      <c r="X682" s="132">
        <v>0</v>
      </c>
      <c r="Y682" s="149"/>
      <c r="Z682" s="133">
        <v>0</v>
      </c>
      <c r="AA682" s="131">
        <v>0</v>
      </c>
      <c r="AB682" s="131">
        <v>0</v>
      </c>
      <c r="AC682" s="132">
        <v>0</v>
      </c>
      <c r="AD682" s="149"/>
      <c r="AE682" s="153">
        <f t="shared" si="240"/>
        <v>0</v>
      </c>
      <c r="AF682" s="134">
        <f t="shared" si="241"/>
        <v>0</v>
      </c>
      <c r="AG682" s="135">
        <f t="shared" si="242"/>
        <v>0</v>
      </c>
      <c r="AH682" s="167">
        <f t="shared" si="243"/>
        <v>0</v>
      </c>
      <c r="AI682" s="149"/>
      <c r="AJ682" s="133">
        <f t="shared" si="244"/>
        <v>0</v>
      </c>
      <c r="AK682" s="131">
        <f t="shared" si="245"/>
        <v>0</v>
      </c>
      <c r="AL682" s="131">
        <f t="shared" si="246"/>
        <v>0</v>
      </c>
      <c r="AM682" s="131">
        <f t="shared" si="247"/>
        <v>0</v>
      </c>
      <c r="AN682" s="136">
        <f t="shared" si="248"/>
        <v>0</v>
      </c>
      <c r="AO682" s="133">
        <f t="shared" si="249"/>
        <v>0</v>
      </c>
      <c r="AP682" s="131">
        <f t="shared" si="250"/>
        <v>0</v>
      </c>
      <c r="AQ682" s="131">
        <f t="shared" si="251"/>
        <v>0</v>
      </c>
      <c r="AR682" s="131">
        <f t="shared" si="252"/>
        <v>0</v>
      </c>
      <c r="AS682" s="136">
        <f t="shared" si="253"/>
        <v>0</v>
      </c>
      <c r="AT682" s="133">
        <f t="shared" si="254"/>
        <v>0</v>
      </c>
      <c r="AU682" s="131">
        <f t="shared" si="255"/>
        <v>0</v>
      </c>
      <c r="AV682" s="131">
        <f t="shared" si="256"/>
        <v>0</v>
      </c>
      <c r="AW682" s="131">
        <f t="shared" si="257"/>
        <v>0</v>
      </c>
      <c r="AX682" s="136">
        <f t="shared" si="258"/>
        <v>0</v>
      </c>
      <c r="AY682" s="133">
        <f t="shared" si="259"/>
        <v>0</v>
      </c>
      <c r="AZ682" s="131">
        <f t="shared" si="260"/>
        <v>0</v>
      </c>
      <c r="BA682" s="131">
        <f t="shared" si="261"/>
        <v>0</v>
      </c>
      <c r="BB682" s="131">
        <f t="shared" si="262"/>
        <v>0</v>
      </c>
      <c r="BC682" s="132">
        <f t="shared" si="263"/>
        <v>0</v>
      </c>
    </row>
    <row r="683" spans="1:55" x14ac:dyDescent="0.25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30">
        <v>0</v>
      </c>
      <c r="G683" s="131">
        <v>0</v>
      </c>
      <c r="H683" s="131">
        <v>0</v>
      </c>
      <c r="I683" s="132">
        <v>0</v>
      </c>
      <c r="J683" s="149"/>
      <c r="K683" s="133">
        <v>0</v>
      </c>
      <c r="L683" s="131">
        <v>0</v>
      </c>
      <c r="M683" s="131">
        <v>0</v>
      </c>
      <c r="N683" s="132">
        <v>0</v>
      </c>
      <c r="O683" s="149"/>
      <c r="P683" s="133">
        <v>0</v>
      </c>
      <c r="Q683" s="131">
        <v>0</v>
      </c>
      <c r="R683" s="131">
        <v>0</v>
      </c>
      <c r="S683" s="132">
        <v>0</v>
      </c>
      <c r="T683" s="149"/>
      <c r="U683" s="133">
        <v>0</v>
      </c>
      <c r="V683" s="131">
        <v>0</v>
      </c>
      <c r="W683" s="131">
        <v>0</v>
      </c>
      <c r="X683" s="132">
        <v>0</v>
      </c>
      <c r="Y683" s="149"/>
      <c r="Z683" s="133">
        <v>0</v>
      </c>
      <c r="AA683" s="131">
        <v>0</v>
      </c>
      <c r="AB683" s="131">
        <v>0</v>
      </c>
      <c r="AC683" s="132">
        <v>0</v>
      </c>
      <c r="AD683" s="149"/>
      <c r="AE683" s="153">
        <f t="shared" si="240"/>
        <v>0</v>
      </c>
      <c r="AF683" s="134">
        <f t="shared" si="241"/>
        <v>0</v>
      </c>
      <c r="AG683" s="135">
        <f t="shared" si="242"/>
        <v>0</v>
      </c>
      <c r="AH683" s="167">
        <f t="shared" si="243"/>
        <v>0</v>
      </c>
      <c r="AI683" s="149"/>
      <c r="AJ683" s="133">
        <f t="shared" si="244"/>
        <v>0</v>
      </c>
      <c r="AK683" s="131">
        <f t="shared" si="245"/>
        <v>0</v>
      </c>
      <c r="AL683" s="131">
        <f t="shared" si="246"/>
        <v>0</v>
      </c>
      <c r="AM683" s="131">
        <f t="shared" si="247"/>
        <v>0</v>
      </c>
      <c r="AN683" s="136">
        <f t="shared" si="248"/>
        <v>0</v>
      </c>
      <c r="AO683" s="133">
        <f t="shared" si="249"/>
        <v>0</v>
      </c>
      <c r="AP683" s="131">
        <f t="shared" si="250"/>
        <v>0</v>
      </c>
      <c r="AQ683" s="131">
        <f t="shared" si="251"/>
        <v>0</v>
      </c>
      <c r="AR683" s="131">
        <f t="shared" si="252"/>
        <v>0</v>
      </c>
      <c r="AS683" s="136">
        <f t="shared" si="253"/>
        <v>0</v>
      </c>
      <c r="AT683" s="133">
        <f t="shared" si="254"/>
        <v>0</v>
      </c>
      <c r="AU683" s="131">
        <f t="shared" si="255"/>
        <v>0</v>
      </c>
      <c r="AV683" s="131">
        <f t="shared" si="256"/>
        <v>0</v>
      </c>
      <c r="AW683" s="131">
        <f t="shared" si="257"/>
        <v>0</v>
      </c>
      <c r="AX683" s="136">
        <f t="shared" si="258"/>
        <v>0</v>
      </c>
      <c r="AY683" s="133">
        <f t="shared" si="259"/>
        <v>0</v>
      </c>
      <c r="AZ683" s="131">
        <f t="shared" si="260"/>
        <v>0</v>
      </c>
      <c r="BA683" s="131">
        <f t="shared" si="261"/>
        <v>0</v>
      </c>
      <c r="BB683" s="131">
        <f t="shared" si="262"/>
        <v>0</v>
      </c>
      <c r="BC683" s="132">
        <f t="shared" si="263"/>
        <v>0</v>
      </c>
    </row>
    <row r="684" spans="1:55" x14ac:dyDescent="0.25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30">
        <v>0</v>
      </c>
      <c r="G684" s="131">
        <v>0</v>
      </c>
      <c r="H684" s="131">
        <v>0</v>
      </c>
      <c r="I684" s="132">
        <v>0</v>
      </c>
      <c r="J684" s="149"/>
      <c r="K684" s="133">
        <v>0</v>
      </c>
      <c r="L684" s="131">
        <v>0</v>
      </c>
      <c r="M684" s="131">
        <v>0</v>
      </c>
      <c r="N684" s="132">
        <v>0</v>
      </c>
      <c r="O684" s="149"/>
      <c r="P684" s="133">
        <v>0</v>
      </c>
      <c r="Q684" s="131">
        <v>0</v>
      </c>
      <c r="R684" s="131">
        <v>0</v>
      </c>
      <c r="S684" s="132">
        <v>0</v>
      </c>
      <c r="T684" s="149"/>
      <c r="U684" s="133">
        <v>0</v>
      </c>
      <c r="V684" s="131">
        <v>0</v>
      </c>
      <c r="W684" s="131">
        <v>0</v>
      </c>
      <c r="X684" s="132">
        <v>0</v>
      </c>
      <c r="Y684" s="149"/>
      <c r="Z684" s="133">
        <v>0</v>
      </c>
      <c r="AA684" s="131">
        <v>0</v>
      </c>
      <c r="AB684" s="131">
        <v>0</v>
      </c>
      <c r="AC684" s="132">
        <v>0</v>
      </c>
      <c r="AD684" s="149"/>
      <c r="AE684" s="153">
        <f t="shared" si="240"/>
        <v>0</v>
      </c>
      <c r="AF684" s="134">
        <f t="shared" si="241"/>
        <v>0</v>
      </c>
      <c r="AG684" s="135">
        <f t="shared" si="242"/>
        <v>0</v>
      </c>
      <c r="AH684" s="167">
        <f t="shared" si="243"/>
        <v>0</v>
      </c>
      <c r="AI684" s="149"/>
      <c r="AJ684" s="133">
        <f t="shared" si="244"/>
        <v>0</v>
      </c>
      <c r="AK684" s="131">
        <f t="shared" si="245"/>
        <v>0</v>
      </c>
      <c r="AL684" s="131">
        <f t="shared" si="246"/>
        <v>0</v>
      </c>
      <c r="AM684" s="131">
        <f t="shared" si="247"/>
        <v>0</v>
      </c>
      <c r="AN684" s="136">
        <f t="shared" si="248"/>
        <v>0</v>
      </c>
      <c r="AO684" s="133">
        <f t="shared" si="249"/>
        <v>0</v>
      </c>
      <c r="AP684" s="131">
        <f t="shared" si="250"/>
        <v>0</v>
      </c>
      <c r="AQ684" s="131">
        <f t="shared" si="251"/>
        <v>0</v>
      </c>
      <c r="AR684" s="131">
        <f t="shared" si="252"/>
        <v>0</v>
      </c>
      <c r="AS684" s="136">
        <f t="shared" si="253"/>
        <v>0</v>
      </c>
      <c r="AT684" s="133">
        <f t="shared" si="254"/>
        <v>0</v>
      </c>
      <c r="AU684" s="131">
        <f t="shared" si="255"/>
        <v>0</v>
      </c>
      <c r="AV684" s="131">
        <f t="shared" si="256"/>
        <v>0</v>
      </c>
      <c r="AW684" s="131">
        <f t="shared" si="257"/>
        <v>0</v>
      </c>
      <c r="AX684" s="136">
        <f t="shared" si="258"/>
        <v>0</v>
      </c>
      <c r="AY684" s="133">
        <f t="shared" si="259"/>
        <v>0</v>
      </c>
      <c r="AZ684" s="131">
        <f t="shared" si="260"/>
        <v>0</v>
      </c>
      <c r="BA684" s="131">
        <f t="shared" si="261"/>
        <v>0</v>
      </c>
      <c r="BB684" s="131">
        <f t="shared" si="262"/>
        <v>0</v>
      </c>
      <c r="BC684" s="132">
        <f t="shared" si="263"/>
        <v>0</v>
      </c>
    </row>
    <row r="685" spans="1:55" x14ac:dyDescent="0.25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30">
        <v>0</v>
      </c>
      <c r="G685" s="131">
        <v>0</v>
      </c>
      <c r="H685" s="131">
        <v>0</v>
      </c>
      <c r="I685" s="132">
        <v>0</v>
      </c>
      <c r="J685" s="149"/>
      <c r="K685" s="133">
        <v>0</v>
      </c>
      <c r="L685" s="131">
        <v>0</v>
      </c>
      <c r="M685" s="131">
        <v>0</v>
      </c>
      <c r="N685" s="132">
        <v>0</v>
      </c>
      <c r="O685" s="149"/>
      <c r="P685" s="133">
        <v>0</v>
      </c>
      <c r="Q685" s="131">
        <v>0</v>
      </c>
      <c r="R685" s="131">
        <v>0</v>
      </c>
      <c r="S685" s="132">
        <v>0</v>
      </c>
      <c r="T685" s="149"/>
      <c r="U685" s="133">
        <v>0</v>
      </c>
      <c r="V685" s="131">
        <v>0</v>
      </c>
      <c r="W685" s="131">
        <v>0</v>
      </c>
      <c r="X685" s="132">
        <v>0</v>
      </c>
      <c r="Y685" s="149"/>
      <c r="Z685" s="133">
        <v>0</v>
      </c>
      <c r="AA685" s="131">
        <v>0</v>
      </c>
      <c r="AB685" s="131">
        <v>0</v>
      </c>
      <c r="AC685" s="132">
        <v>0</v>
      </c>
      <c r="AD685" s="149"/>
      <c r="AE685" s="153">
        <f t="shared" si="240"/>
        <v>0</v>
      </c>
      <c r="AF685" s="134">
        <f t="shared" si="241"/>
        <v>0</v>
      </c>
      <c r="AG685" s="135">
        <f t="shared" si="242"/>
        <v>0</v>
      </c>
      <c r="AH685" s="167">
        <f t="shared" si="243"/>
        <v>0</v>
      </c>
      <c r="AI685" s="149"/>
      <c r="AJ685" s="133">
        <f t="shared" si="244"/>
        <v>0</v>
      </c>
      <c r="AK685" s="131">
        <f t="shared" si="245"/>
        <v>0</v>
      </c>
      <c r="AL685" s="131">
        <f t="shared" si="246"/>
        <v>0</v>
      </c>
      <c r="AM685" s="131">
        <f t="shared" si="247"/>
        <v>0</v>
      </c>
      <c r="AN685" s="136">
        <f t="shared" si="248"/>
        <v>0</v>
      </c>
      <c r="AO685" s="133">
        <f t="shared" si="249"/>
        <v>0</v>
      </c>
      <c r="AP685" s="131">
        <f t="shared" si="250"/>
        <v>0</v>
      </c>
      <c r="AQ685" s="131">
        <f t="shared" si="251"/>
        <v>0</v>
      </c>
      <c r="AR685" s="131">
        <f t="shared" si="252"/>
        <v>0</v>
      </c>
      <c r="AS685" s="136">
        <f t="shared" si="253"/>
        <v>0</v>
      </c>
      <c r="AT685" s="133">
        <f t="shared" si="254"/>
        <v>0</v>
      </c>
      <c r="AU685" s="131">
        <f t="shared" si="255"/>
        <v>0</v>
      </c>
      <c r="AV685" s="131">
        <f t="shared" si="256"/>
        <v>0</v>
      </c>
      <c r="AW685" s="131">
        <f t="shared" si="257"/>
        <v>0</v>
      </c>
      <c r="AX685" s="136">
        <f t="shared" si="258"/>
        <v>0</v>
      </c>
      <c r="AY685" s="133">
        <f t="shared" si="259"/>
        <v>0</v>
      </c>
      <c r="AZ685" s="131">
        <f t="shared" si="260"/>
        <v>0</v>
      </c>
      <c r="BA685" s="131">
        <f t="shared" si="261"/>
        <v>0</v>
      </c>
      <c r="BB685" s="131">
        <f t="shared" si="262"/>
        <v>0</v>
      </c>
      <c r="BC685" s="132">
        <f t="shared" si="263"/>
        <v>0</v>
      </c>
    </row>
    <row r="686" spans="1:55" x14ac:dyDescent="0.25">
      <c r="A686" s="138" t="s">
        <v>1465</v>
      </c>
      <c r="B686" s="131" t="s">
        <v>49</v>
      </c>
      <c r="C686" s="131" t="s">
        <v>2094</v>
      </c>
      <c r="D686" s="131" t="s">
        <v>258</v>
      </c>
      <c r="E686" s="132" t="s">
        <v>2027</v>
      </c>
      <c r="F686" s="130">
        <v>0</v>
      </c>
      <c r="G686" s="131">
        <v>0</v>
      </c>
      <c r="H686" s="131">
        <v>0</v>
      </c>
      <c r="I686" s="132">
        <v>0</v>
      </c>
      <c r="J686" s="149"/>
      <c r="K686" s="133">
        <v>0</v>
      </c>
      <c r="L686" s="131">
        <v>0</v>
      </c>
      <c r="M686" s="131">
        <v>0</v>
      </c>
      <c r="N686" s="132">
        <v>0</v>
      </c>
      <c r="O686" s="149"/>
      <c r="P686" s="133">
        <v>0</v>
      </c>
      <c r="Q686" s="131">
        <v>0</v>
      </c>
      <c r="R686" s="131">
        <v>0</v>
      </c>
      <c r="S686" s="132">
        <v>0</v>
      </c>
      <c r="T686" s="149"/>
      <c r="U686" s="133">
        <v>0</v>
      </c>
      <c r="V686" s="131">
        <v>0</v>
      </c>
      <c r="W686" s="131">
        <v>0</v>
      </c>
      <c r="X686" s="132">
        <v>0</v>
      </c>
      <c r="Y686" s="149"/>
      <c r="Z686" s="133">
        <v>0</v>
      </c>
      <c r="AA686" s="131">
        <v>0</v>
      </c>
      <c r="AB686" s="131">
        <v>0</v>
      </c>
      <c r="AC686" s="132">
        <v>0</v>
      </c>
      <c r="AD686" s="149"/>
      <c r="AE686" s="153">
        <f t="shared" si="240"/>
        <v>0</v>
      </c>
      <c r="AF686" s="134">
        <f t="shared" si="241"/>
        <v>0</v>
      </c>
      <c r="AG686" s="135">
        <f t="shared" si="242"/>
        <v>0</v>
      </c>
      <c r="AH686" s="167">
        <f t="shared" si="243"/>
        <v>0</v>
      </c>
      <c r="AI686" s="149"/>
      <c r="AJ686" s="133">
        <f t="shared" si="244"/>
        <v>0</v>
      </c>
      <c r="AK686" s="131">
        <f t="shared" si="245"/>
        <v>0</v>
      </c>
      <c r="AL686" s="131">
        <f t="shared" si="246"/>
        <v>0</v>
      </c>
      <c r="AM686" s="131">
        <f t="shared" si="247"/>
        <v>0</v>
      </c>
      <c r="AN686" s="136">
        <f t="shared" si="248"/>
        <v>0</v>
      </c>
      <c r="AO686" s="133">
        <f t="shared" si="249"/>
        <v>0</v>
      </c>
      <c r="AP686" s="131">
        <f t="shared" si="250"/>
        <v>0</v>
      </c>
      <c r="AQ686" s="131">
        <f t="shared" si="251"/>
        <v>0</v>
      </c>
      <c r="AR686" s="131">
        <f t="shared" si="252"/>
        <v>0</v>
      </c>
      <c r="AS686" s="136">
        <f t="shared" si="253"/>
        <v>0</v>
      </c>
      <c r="AT686" s="133">
        <f t="shared" si="254"/>
        <v>0</v>
      </c>
      <c r="AU686" s="131">
        <f t="shared" si="255"/>
        <v>0</v>
      </c>
      <c r="AV686" s="131">
        <f t="shared" si="256"/>
        <v>0</v>
      </c>
      <c r="AW686" s="131">
        <f t="shared" si="257"/>
        <v>0</v>
      </c>
      <c r="AX686" s="136">
        <f t="shared" si="258"/>
        <v>0</v>
      </c>
      <c r="AY686" s="133">
        <f t="shared" si="259"/>
        <v>0</v>
      </c>
      <c r="AZ686" s="131">
        <f t="shared" si="260"/>
        <v>0</v>
      </c>
      <c r="BA686" s="131">
        <f t="shared" si="261"/>
        <v>0</v>
      </c>
      <c r="BB686" s="131">
        <f t="shared" si="262"/>
        <v>0</v>
      </c>
      <c r="BC686" s="132">
        <f t="shared" si="263"/>
        <v>0</v>
      </c>
    </row>
    <row r="687" spans="1:55" x14ac:dyDescent="0.25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30">
        <v>0</v>
      </c>
      <c r="G687" s="131">
        <v>0</v>
      </c>
      <c r="H687" s="131">
        <v>0</v>
      </c>
      <c r="I687" s="132">
        <v>0</v>
      </c>
      <c r="J687" s="149"/>
      <c r="K687" s="133">
        <v>0</v>
      </c>
      <c r="L687" s="131">
        <v>0</v>
      </c>
      <c r="M687" s="131">
        <v>0</v>
      </c>
      <c r="N687" s="132">
        <v>0</v>
      </c>
      <c r="O687" s="149"/>
      <c r="P687" s="133">
        <v>0</v>
      </c>
      <c r="Q687" s="131">
        <v>0</v>
      </c>
      <c r="R687" s="131">
        <v>0</v>
      </c>
      <c r="S687" s="132">
        <v>0</v>
      </c>
      <c r="T687" s="149"/>
      <c r="U687" s="133">
        <v>0</v>
      </c>
      <c r="V687" s="131">
        <v>0</v>
      </c>
      <c r="W687" s="131">
        <v>0</v>
      </c>
      <c r="X687" s="132">
        <v>0</v>
      </c>
      <c r="Y687" s="149"/>
      <c r="Z687" s="133">
        <v>0</v>
      </c>
      <c r="AA687" s="131">
        <v>0</v>
      </c>
      <c r="AB687" s="131">
        <v>0</v>
      </c>
      <c r="AC687" s="132">
        <v>0</v>
      </c>
      <c r="AD687" s="149"/>
      <c r="AE687" s="153">
        <f t="shared" si="240"/>
        <v>0</v>
      </c>
      <c r="AF687" s="134">
        <f t="shared" si="241"/>
        <v>0</v>
      </c>
      <c r="AG687" s="135">
        <f t="shared" si="242"/>
        <v>0</v>
      </c>
      <c r="AH687" s="167">
        <f t="shared" si="243"/>
        <v>0</v>
      </c>
      <c r="AI687" s="149"/>
      <c r="AJ687" s="133">
        <f t="shared" si="244"/>
        <v>0</v>
      </c>
      <c r="AK687" s="131">
        <f t="shared" si="245"/>
        <v>0</v>
      </c>
      <c r="AL687" s="131">
        <f t="shared" si="246"/>
        <v>0</v>
      </c>
      <c r="AM687" s="131">
        <f t="shared" si="247"/>
        <v>0</v>
      </c>
      <c r="AN687" s="136">
        <f t="shared" si="248"/>
        <v>0</v>
      </c>
      <c r="AO687" s="133">
        <f t="shared" si="249"/>
        <v>0</v>
      </c>
      <c r="AP687" s="131">
        <f t="shared" si="250"/>
        <v>0</v>
      </c>
      <c r="AQ687" s="131">
        <f t="shared" si="251"/>
        <v>0</v>
      </c>
      <c r="AR687" s="131">
        <f t="shared" si="252"/>
        <v>0</v>
      </c>
      <c r="AS687" s="136">
        <f t="shared" si="253"/>
        <v>0</v>
      </c>
      <c r="AT687" s="133">
        <f t="shared" si="254"/>
        <v>0</v>
      </c>
      <c r="AU687" s="131">
        <f t="shared" si="255"/>
        <v>0</v>
      </c>
      <c r="AV687" s="131">
        <f t="shared" si="256"/>
        <v>0</v>
      </c>
      <c r="AW687" s="131">
        <f t="shared" si="257"/>
        <v>0</v>
      </c>
      <c r="AX687" s="136">
        <f t="shared" si="258"/>
        <v>0</v>
      </c>
      <c r="AY687" s="133">
        <f t="shared" si="259"/>
        <v>0</v>
      </c>
      <c r="AZ687" s="131">
        <f t="shared" si="260"/>
        <v>0</v>
      </c>
      <c r="BA687" s="131">
        <f t="shared" si="261"/>
        <v>0</v>
      </c>
      <c r="BB687" s="131">
        <f t="shared" si="262"/>
        <v>0</v>
      </c>
      <c r="BC687" s="132">
        <f t="shared" si="263"/>
        <v>0</v>
      </c>
    </row>
    <row r="688" spans="1:55" x14ac:dyDescent="0.25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30">
        <v>0</v>
      </c>
      <c r="G688" s="131">
        <v>0</v>
      </c>
      <c r="H688" s="131">
        <v>0</v>
      </c>
      <c r="I688" s="132">
        <v>0</v>
      </c>
      <c r="J688" s="149"/>
      <c r="K688" s="133">
        <v>0</v>
      </c>
      <c r="L688" s="131">
        <v>0</v>
      </c>
      <c r="M688" s="131">
        <v>0</v>
      </c>
      <c r="N688" s="132">
        <v>0</v>
      </c>
      <c r="O688" s="149"/>
      <c r="P688" s="133">
        <v>0</v>
      </c>
      <c r="Q688" s="131">
        <v>0</v>
      </c>
      <c r="R688" s="131">
        <v>0</v>
      </c>
      <c r="S688" s="132">
        <v>0</v>
      </c>
      <c r="T688" s="149"/>
      <c r="U688" s="133">
        <v>0</v>
      </c>
      <c r="V688" s="131">
        <v>0</v>
      </c>
      <c r="W688" s="131">
        <v>0</v>
      </c>
      <c r="X688" s="132">
        <v>0</v>
      </c>
      <c r="Y688" s="149"/>
      <c r="Z688" s="133">
        <v>0</v>
      </c>
      <c r="AA688" s="131">
        <v>0</v>
      </c>
      <c r="AB688" s="131">
        <v>0</v>
      </c>
      <c r="AC688" s="132">
        <v>0</v>
      </c>
      <c r="AD688" s="149"/>
      <c r="AE688" s="153">
        <f t="shared" si="240"/>
        <v>0</v>
      </c>
      <c r="AF688" s="134">
        <f t="shared" si="241"/>
        <v>0</v>
      </c>
      <c r="AG688" s="135">
        <f t="shared" si="242"/>
        <v>0</v>
      </c>
      <c r="AH688" s="167">
        <f t="shared" si="243"/>
        <v>0</v>
      </c>
      <c r="AI688" s="149"/>
      <c r="AJ688" s="133">
        <f t="shared" si="244"/>
        <v>0</v>
      </c>
      <c r="AK688" s="131">
        <f t="shared" si="245"/>
        <v>0</v>
      </c>
      <c r="AL688" s="131">
        <f t="shared" si="246"/>
        <v>0</v>
      </c>
      <c r="AM688" s="131">
        <f t="shared" si="247"/>
        <v>0</v>
      </c>
      <c r="AN688" s="136">
        <f t="shared" si="248"/>
        <v>0</v>
      </c>
      <c r="AO688" s="133">
        <f t="shared" si="249"/>
        <v>0</v>
      </c>
      <c r="AP688" s="131">
        <f t="shared" si="250"/>
        <v>0</v>
      </c>
      <c r="AQ688" s="131">
        <f t="shared" si="251"/>
        <v>0</v>
      </c>
      <c r="AR688" s="131">
        <f t="shared" si="252"/>
        <v>0</v>
      </c>
      <c r="AS688" s="136">
        <f t="shared" si="253"/>
        <v>0</v>
      </c>
      <c r="AT688" s="133">
        <f t="shared" si="254"/>
        <v>0</v>
      </c>
      <c r="AU688" s="131">
        <f t="shared" si="255"/>
        <v>0</v>
      </c>
      <c r="AV688" s="131">
        <f t="shared" si="256"/>
        <v>0</v>
      </c>
      <c r="AW688" s="131">
        <f t="shared" si="257"/>
        <v>0</v>
      </c>
      <c r="AX688" s="136">
        <f t="shared" si="258"/>
        <v>0</v>
      </c>
      <c r="AY688" s="133">
        <f t="shared" si="259"/>
        <v>0</v>
      </c>
      <c r="AZ688" s="131">
        <f t="shared" si="260"/>
        <v>0</v>
      </c>
      <c r="BA688" s="131">
        <f t="shared" si="261"/>
        <v>0</v>
      </c>
      <c r="BB688" s="131">
        <f t="shared" si="262"/>
        <v>0</v>
      </c>
      <c r="BC688" s="132">
        <f t="shared" si="263"/>
        <v>0</v>
      </c>
    </row>
    <row r="689" spans="1:55" x14ac:dyDescent="0.25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30">
        <v>0</v>
      </c>
      <c r="G689" s="131">
        <v>5</v>
      </c>
      <c r="H689" s="131">
        <v>68</v>
      </c>
      <c r="I689" s="132">
        <v>297</v>
      </c>
      <c r="J689" s="149"/>
      <c r="K689" s="133">
        <v>0</v>
      </c>
      <c r="L689" s="131">
        <v>0</v>
      </c>
      <c r="M689" s="131">
        <v>0</v>
      </c>
      <c r="N689" s="132">
        <v>0</v>
      </c>
      <c r="O689" s="149"/>
      <c r="P689" s="133">
        <v>0</v>
      </c>
      <c r="Q689" s="131">
        <v>0</v>
      </c>
      <c r="R689" s="131">
        <v>0</v>
      </c>
      <c r="S689" s="132">
        <v>0</v>
      </c>
      <c r="T689" s="149"/>
      <c r="U689" s="133">
        <v>0</v>
      </c>
      <c r="V689" s="131">
        <v>0</v>
      </c>
      <c r="W689" s="131">
        <v>0</v>
      </c>
      <c r="X689" s="132">
        <v>0</v>
      </c>
      <c r="Y689" s="149"/>
      <c r="Z689" s="133">
        <v>0</v>
      </c>
      <c r="AA689" s="131">
        <v>0</v>
      </c>
      <c r="AB689" s="131">
        <v>0</v>
      </c>
      <c r="AC689" s="132">
        <v>0</v>
      </c>
      <c r="AD689" s="149"/>
      <c r="AE689" s="153">
        <f t="shared" si="240"/>
        <v>0</v>
      </c>
      <c r="AF689" s="134">
        <f t="shared" si="241"/>
        <v>5</v>
      </c>
      <c r="AG689" s="135">
        <f t="shared" si="242"/>
        <v>68</v>
      </c>
      <c r="AH689" s="167">
        <f t="shared" si="243"/>
        <v>297</v>
      </c>
      <c r="AI689" s="149"/>
      <c r="AJ689" s="133">
        <f t="shared" si="244"/>
        <v>297</v>
      </c>
      <c r="AK689" s="131">
        <f t="shared" si="245"/>
        <v>0</v>
      </c>
      <c r="AL689" s="131">
        <f t="shared" si="246"/>
        <v>0</v>
      </c>
      <c r="AM689" s="131">
        <f t="shared" si="247"/>
        <v>0</v>
      </c>
      <c r="AN689" s="136">
        <f t="shared" si="248"/>
        <v>0</v>
      </c>
      <c r="AO689" s="133">
        <f t="shared" si="249"/>
        <v>0</v>
      </c>
      <c r="AP689" s="131">
        <f t="shared" si="250"/>
        <v>0</v>
      </c>
      <c r="AQ689" s="131">
        <f t="shared" si="251"/>
        <v>0</v>
      </c>
      <c r="AR689" s="131">
        <f t="shared" si="252"/>
        <v>0</v>
      </c>
      <c r="AS689" s="136">
        <f t="shared" si="253"/>
        <v>0</v>
      </c>
      <c r="AT689" s="133">
        <f t="shared" si="254"/>
        <v>5</v>
      </c>
      <c r="AU689" s="131">
        <f t="shared" si="255"/>
        <v>0</v>
      </c>
      <c r="AV689" s="131">
        <f t="shared" si="256"/>
        <v>0</v>
      </c>
      <c r="AW689" s="131">
        <f t="shared" si="257"/>
        <v>0</v>
      </c>
      <c r="AX689" s="136">
        <f t="shared" si="258"/>
        <v>0</v>
      </c>
      <c r="AY689" s="133">
        <f t="shared" si="259"/>
        <v>68</v>
      </c>
      <c r="AZ689" s="131">
        <f t="shared" si="260"/>
        <v>0</v>
      </c>
      <c r="BA689" s="131">
        <f t="shared" si="261"/>
        <v>0</v>
      </c>
      <c r="BB689" s="131">
        <f t="shared" si="262"/>
        <v>0</v>
      </c>
      <c r="BC689" s="132">
        <f t="shared" si="263"/>
        <v>0</v>
      </c>
    </row>
    <row r="690" spans="1:55" x14ac:dyDescent="0.25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30">
        <v>0</v>
      </c>
      <c r="G690" s="131">
        <v>0</v>
      </c>
      <c r="H690" s="131">
        <v>0</v>
      </c>
      <c r="I690" s="132">
        <v>0</v>
      </c>
      <c r="J690" s="149"/>
      <c r="K690" s="133">
        <v>0</v>
      </c>
      <c r="L690" s="131">
        <v>0</v>
      </c>
      <c r="M690" s="131">
        <v>0</v>
      </c>
      <c r="N690" s="132">
        <v>0</v>
      </c>
      <c r="O690" s="149"/>
      <c r="P690" s="133">
        <v>0</v>
      </c>
      <c r="Q690" s="131">
        <v>0</v>
      </c>
      <c r="R690" s="131">
        <v>0</v>
      </c>
      <c r="S690" s="132">
        <v>0</v>
      </c>
      <c r="T690" s="149"/>
      <c r="U690" s="133">
        <v>0</v>
      </c>
      <c r="V690" s="131">
        <v>0</v>
      </c>
      <c r="W690" s="131">
        <v>0</v>
      </c>
      <c r="X690" s="132">
        <v>0</v>
      </c>
      <c r="Y690" s="149"/>
      <c r="Z690" s="133">
        <v>0</v>
      </c>
      <c r="AA690" s="131">
        <v>0</v>
      </c>
      <c r="AB690" s="131">
        <v>0</v>
      </c>
      <c r="AC690" s="132">
        <v>0</v>
      </c>
      <c r="AD690" s="149"/>
      <c r="AE690" s="153">
        <f t="shared" si="240"/>
        <v>0</v>
      </c>
      <c r="AF690" s="134">
        <f t="shared" si="241"/>
        <v>0</v>
      </c>
      <c r="AG690" s="135">
        <f t="shared" si="242"/>
        <v>0</v>
      </c>
      <c r="AH690" s="167">
        <f t="shared" si="243"/>
        <v>0</v>
      </c>
      <c r="AI690" s="149"/>
      <c r="AJ690" s="133">
        <f t="shared" si="244"/>
        <v>0</v>
      </c>
      <c r="AK690" s="131">
        <f t="shared" si="245"/>
        <v>0</v>
      </c>
      <c r="AL690" s="131">
        <f t="shared" si="246"/>
        <v>0</v>
      </c>
      <c r="AM690" s="131">
        <f t="shared" si="247"/>
        <v>0</v>
      </c>
      <c r="AN690" s="136">
        <f t="shared" si="248"/>
        <v>0</v>
      </c>
      <c r="AO690" s="133">
        <f t="shared" si="249"/>
        <v>0</v>
      </c>
      <c r="AP690" s="131">
        <f t="shared" si="250"/>
        <v>0</v>
      </c>
      <c r="AQ690" s="131">
        <f t="shared" si="251"/>
        <v>0</v>
      </c>
      <c r="AR690" s="131">
        <f t="shared" si="252"/>
        <v>0</v>
      </c>
      <c r="AS690" s="136">
        <f t="shared" si="253"/>
        <v>0</v>
      </c>
      <c r="AT690" s="133">
        <f t="shared" si="254"/>
        <v>0</v>
      </c>
      <c r="AU690" s="131">
        <f t="shared" si="255"/>
        <v>0</v>
      </c>
      <c r="AV690" s="131">
        <f t="shared" si="256"/>
        <v>0</v>
      </c>
      <c r="AW690" s="131">
        <f t="shared" si="257"/>
        <v>0</v>
      </c>
      <c r="AX690" s="136">
        <f t="shared" si="258"/>
        <v>0</v>
      </c>
      <c r="AY690" s="133">
        <f t="shared" si="259"/>
        <v>0</v>
      </c>
      <c r="AZ690" s="131">
        <f t="shared" si="260"/>
        <v>0</v>
      </c>
      <c r="BA690" s="131">
        <f t="shared" si="261"/>
        <v>0</v>
      </c>
      <c r="BB690" s="131">
        <f t="shared" si="262"/>
        <v>0</v>
      </c>
      <c r="BC690" s="132">
        <f t="shared" si="263"/>
        <v>0</v>
      </c>
    </row>
    <row r="691" spans="1:55" x14ac:dyDescent="0.25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30">
        <v>7</v>
      </c>
      <c r="G691" s="131">
        <v>0</v>
      </c>
      <c r="H691" s="131">
        <v>7.2</v>
      </c>
      <c r="I691" s="132">
        <v>197</v>
      </c>
      <c r="J691" s="149"/>
      <c r="K691" s="133">
        <v>1</v>
      </c>
      <c r="L691" s="131">
        <v>0</v>
      </c>
      <c r="M691" s="131">
        <v>1.6</v>
      </c>
      <c r="N691" s="132">
        <v>243</v>
      </c>
      <c r="O691" s="149"/>
      <c r="P691" s="133">
        <v>0</v>
      </c>
      <c r="Q691" s="131">
        <v>0</v>
      </c>
      <c r="R691" s="131">
        <v>0</v>
      </c>
      <c r="S691" s="132">
        <v>20</v>
      </c>
      <c r="T691" s="149"/>
      <c r="U691" s="133">
        <v>1</v>
      </c>
      <c r="V691" s="131">
        <v>0</v>
      </c>
      <c r="W691" s="131">
        <v>4.2</v>
      </c>
      <c r="X691" s="132">
        <v>260</v>
      </c>
      <c r="Y691" s="149"/>
      <c r="Z691" s="133">
        <v>2</v>
      </c>
      <c r="AA691" s="131">
        <v>0</v>
      </c>
      <c r="AB691" s="131">
        <v>1.5</v>
      </c>
      <c r="AC691" s="132">
        <v>124</v>
      </c>
      <c r="AD691" s="149"/>
      <c r="AE691" s="153">
        <f t="shared" si="240"/>
        <v>10</v>
      </c>
      <c r="AF691" s="134">
        <f t="shared" si="241"/>
        <v>0</v>
      </c>
      <c r="AG691" s="135">
        <f t="shared" si="242"/>
        <v>14.5</v>
      </c>
      <c r="AH691" s="167">
        <f t="shared" si="243"/>
        <v>824</v>
      </c>
      <c r="AI691" s="149"/>
      <c r="AJ691" s="133">
        <f t="shared" si="244"/>
        <v>197</v>
      </c>
      <c r="AK691" s="131">
        <f t="shared" si="245"/>
        <v>243</v>
      </c>
      <c r="AL691" s="131">
        <f t="shared" si="246"/>
        <v>20</v>
      </c>
      <c r="AM691" s="131">
        <f t="shared" si="247"/>
        <v>260</v>
      </c>
      <c r="AN691" s="136">
        <f t="shared" si="248"/>
        <v>124</v>
      </c>
      <c r="AO691" s="133">
        <f t="shared" si="249"/>
        <v>7</v>
      </c>
      <c r="AP691" s="131">
        <f t="shared" si="250"/>
        <v>1</v>
      </c>
      <c r="AQ691" s="131">
        <f t="shared" si="251"/>
        <v>0</v>
      </c>
      <c r="AR691" s="131">
        <f t="shared" si="252"/>
        <v>1</v>
      </c>
      <c r="AS691" s="136">
        <f t="shared" si="253"/>
        <v>1</v>
      </c>
      <c r="AT691" s="133">
        <f t="shared" si="254"/>
        <v>0</v>
      </c>
      <c r="AU691" s="131">
        <f t="shared" si="255"/>
        <v>0</v>
      </c>
      <c r="AV691" s="131">
        <f t="shared" si="256"/>
        <v>0</v>
      </c>
      <c r="AW691" s="131">
        <f t="shared" si="257"/>
        <v>0</v>
      </c>
      <c r="AX691" s="136">
        <f t="shared" si="258"/>
        <v>0</v>
      </c>
      <c r="AY691" s="133">
        <f t="shared" si="259"/>
        <v>7.2</v>
      </c>
      <c r="AZ691" s="131">
        <f t="shared" si="260"/>
        <v>1.6</v>
      </c>
      <c r="BA691" s="131">
        <f t="shared" si="261"/>
        <v>0</v>
      </c>
      <c r="BB691" s="131">
        <f t="shared" si="262"/>
        <v>4.2</v>
      </c>
      <c r="BC691" s="132">
        <f t="shared" si="263"/>
        <v>1.5</v>
      </c>
    </row>
    <row r="692" spans="1:55" x14ac:dyDescent="0.25">
      <c r="A692" s="138" t="s">
        <v>1475</v>
      </c>
      <c r="B692" s="131" t="s">
        <v>1529</v>
      </c>
      <c r="C692" s="131" t="s">
        <v>1190</v>
      </c>
      <c r="D692" s="131" t="s">
        <v>1277</v>
      </c>
      <c r="E692" s="132" t="s">
        <v>1312</v>
      </c>
      <c r="F692" s="130">
        <v>0</v>
      </c>
      <c r="G692" s="131">
        <v>0</v>
      </c>
      <c r="H692" s="131">
        <v>0</v>
      </c>
      <c r="I692" s="132">
        <v>0</v>
      </c>
      <c r="J692" s="149"/>
      <c r="K692" s="133">
        <v>0</v>
      </c>
      <c r="L692" s="131">
        <v>0</v>
      </c>
      <c r="M692" s="131">
        <v>0</v>
      </c>
      <c r="N692" s="132">
        <v>0</v>
      </c>
      <c r="O692" s="149"/>
      <c r="P692" s="133">
        <v>0</v>
      </c>
      <c r="Q692" s="131">
        <v>0</v>
      </c>
      <c r="R692" s="131">
        <v>0</v>
      </c>
      <c r="S692" s="132">
        <v>0</v>
      </c>
      <c r="T692" s="149"/>
      <c r="U692" s="133">
        <v>0</v>
      </c>
      <c r="V692" s="131">
        <v>0</v>
      </c>
      <c r="W692" s="131">
        <v>0</v>
      </c>
      <c r="X692" s="132">
        <v>0</v>
      </c>
      <c r="Y692" s="149"/>
      <c r="Z692" s="133">
        <v>0</v>
      </c>
      <c r="AA692" s="131">
        <v>0</v>
      </c>
      <c r="AB692" s="131">
        <v>0</v>
      </c>
      <c r="AC692" s="132">
        <v>0</v>
      </c>
      <c r="AD692" s="149"/>
      <c r="AE692" s="153">
        <f t="shared" si="240"/>
        <v>0</v>
      </c>
      <c r="AF692" s="134">
        <f t="shared" si="241"/>
        <v>0</v>
      </c>
      <c r="AG692" s="135">
        <f t="shared" si="242"/>
        <v>0</v>
      </c>
      <c r="AH692" s="167">
        <f t="shared" si="243"/>
        <v>0</v>
      </c>
      <c r="AI692" s="149"/>
      <c r="AJ692" s="133">
        <f t="shared" si="244"/>
        <v>0</v>
      </c>
      <c r="AK692" s="131">
        <f t="shared" si="245"/>
        <v>0</v>
      </c>
      <c r="AL692" s="131">
        <f t="shared" si="246"/>
        <v>0</v>
      </c>
      <c r="AM692" s="131">
        <f t="shared" si="247"/>
        <v>0</v>
      </c>
      <c r="AN692" s="136">
        <f t="shared" si="248"/>
        <v>0</v>
      </c>
      <c r="AO692" s="133">
        <f t="shared" si="249"/>
        <v>0</v>
      </c>
      <c r="AP692" s="131">
        <f t="shared" si="250"/>
        <v>0</v>
      </c>
      <c r="AQ692" s="131">
        <f t="shared" si="251"/>
        <v>0</v>
      </c>
      <c r="AR692" s="131">
        <f t="shared" si="252"/>
        <v>0</v>
      </c>
      <c r="AS692" s="136">
        <f t="shared" si="253"/>
        <v>0</v>
      </c>
      <c r="AT692" s="133">
        <f t="shared" si="254"/>
        <v>0</v>
      </c>
      <c r="AU692" s="131">
        <f t="shared" si="255"/>
        <v>0</v>
      </c>
      <c r="AV692" s="131">
        <f t="shared" si="256"/>
        <v>0</v>
      </c>
      <c r="AW692" s="131">
        <f t="shared" si="257"/>
        <v>0</v>
      </c>
      <c r="AX692" s="136">
        <f t="shared" si="258"/>
        <v>0</v>
      </c>
      <c r="AY692" s="133">
        <f t="shared" si="259"/>
        <v>0</v>
      </c>
      <c r="AZ692" s="131">
        <f t="shared" si="260"/>
        <v>0</v>
      </c>
      <c r="BA692" s="131">
        <f t="shared" si="261"/>
        <v>0</v>
      </c>
      <c r="BB692" s="131">
        <f t="shared" si="262"/>
        <v>0</v>
      </c>
      <c r="BC692" s="132">
        <f t="shared" si="263"/>
        <v>0</v>
      </c>
    </row>
    <row r="693" spans="1:55" x14ac:dyDescent="0.25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30">
        <v>0</v>
      </c>
      <c r="G693" s="131">
        <v>0</v>
      </c>
      <c r="H693" s="131">
        <v>0</v>
      </c>
      <c r="I693" s="132">
        <v>0</v>
      </c>
      <c r="J693" s="149"/>
      <c r="K693" s="133">
        <v>0</v>
      </c>
      <c r="L693" s="131">
        <v>0</v>
      </c>
      <c r="M693" s="131">
        <v>0</v>
      </c>
      <c r="N693" s="132">
        <v>0</v>
      </c>
      <c r="O693" s="149"/>
      <c r="P693" s="133">
        <v>0</v>
      </c>
      <c r="Q693" s="131">
        <v>0</v>
      </c>
      <c r="R693" s="131">
        <v>0</v>
      </c>
      <c r="S693" s="132">
        <v>0</v>
      </c>
      <c r="T693" s="149"/>
      <c r="U693" s="133">
        <v>0</v>
      </c>
      <c r="V693" s="131">
        <v>0</v>
      </c>
      <c r="W693" s="131">
        <v>0</v>
      </c>
      <c r="X693" s="132">
        <v>0</v>
      </c>
      <c r="Y693" s="149"/>
      <c r="Z693" s="133">
        <v>0</v>
      </c>
      <c r="AA693" s="131">
        <v>0</v>
      </c>
      <c r="AB693" s="131">
        <v>0</v>
      </c>
      <c r="AC693" s="132">
        <v>0</v>
      </c>
      <c r="AD693" s="149"/>
      <c r="AE693" s="153">
        <f t="shared" si="240"/>
        <v>0</v>
      </c>
      <c r="AF693" s="134">
        <f t="shared" si="241"/>
        <v>0</v>
      </c>
      <c r="AG693" s="135">
        <f t="shared" si="242"/>
        <v>0</v>
      </c>
      <c r="AH693" s="167">
        <f t="shared" si="243"/>
        <v>0</v>
      </c>
      <c r="AI693" s="149"/>
      <c r="AJ693" s="133">
        <f t="shared" si="244"/>
        <v>0</v>
      </c>
      <c r="AK693" s="131">
        <f t="shared" si="245"/>
        <v>0</v>
      </c>
      <c r="AL693" s="131">
        <f t="shared" si="246"/>
        <v>0</v>
      </c>
      <c r="AM693" s="131">
        <f t="shared" si="247"/>
        <v>0</v>
      </c>
      <c r="AN693" s="136">
        <f t="shared" si="248"/>
        <v>0</v>
      </c>
      <c r="AO693" s="133">
        <f t="shared" si="249"/>
        <v>0</v>
      </c>
      <c r="AP693" s="131">
        <f t="shared" si="250"/>
        <v>0</v>
      </c>
      <c r="AQ693" s="131">
        <f t="shared" si="251"/>
        <v>0</v>
      </c>
      <c r="AR693" s="131">
        <f t="shared" si="252"/>
        <v>0</v>
      </c>
      <c r="AS693" s="136">
        <f t="shared" si="253"/>
        <v>0</v>
      </c>
      <c r="AT693" s="133">
        <f t="shared" si="254"/>
        <v>0</v>
      </c>
      <c r="AU693" s="131">
        <f t="shared" si="255"/>
        <v>0</v>
      </c>
      <c r="AV693" s="131">
        <f t="shared" si="256"/>
        <v>0</v>
      </c>
      <c r="AW693" s="131">
        <f t="shared" si="257"/>
        <v>0</v>
      </c>
      <c r="AX693" s="136">
        <f t="shared" si="258"/>
        <v>0</v>
      </c>
      <c r="AY693" s="133">
        <f t="shared" si="259"/>
        <v>0</v>
      </c>
      <c r="AZ693" s="131">
        <f t="shared" si="260"/>
        <v>0</v>
      </c>
      <c r="BA693" s="131">
        <f t="shared" si="261"/>
        <v>0</v>
      </c>
      <c r="BB693" s="131">
        <f t="shared" si="262"/>
        <v>0</v>
      </c>
      <c r="BC693" s="132">
        <f t="shared" si="263"/>
        <v>0</v>
      </c>
    </row>
    <row r="694" spans="1:55" x14ac:dyDescent="0.25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30">
        <v>0</v>
      </c>
      <c r="G694" s="131">
        <v>0</v>
      </c>
      <c r="H694" s="131">
        <v>0</v>
      </c>
      <c r="I694" s="132">
        <v>0</v>
      </c>
      <c r="J694" s="149"/>
      <c r="K694" s="133">
        <v>0</v>
      </c>
      <c r="L694" s="131">
        <v>0</v>
      </c>
      <c r="M694" s="131">
        <v>0</v>
      </c>
      <c r="N694" s="132">
        <v>0</v>
      </c>
      <c r="O694" s="149"/>
      <c r="P694" s="133">
        <v>0</v>
      </c>
      <c r="Q694" s="131">
        <v>0</v>
      </c>
      <c r="R694" s="131">
        <v>0</v>
      </c>
      <c r="S694" s="132">
        <v>0</v>
      </c>
      <c r="T694" s="149"/>
      <c r="U694" s="133">
        <v>0</v>
      </c>
      <c r="V694" s="131">
        <v>0</v>
      </c>
      <c r="W694" s="131">
        <v>0</v>
      </c>
      <c r="X694" s="132">
        <v>0</v>
      </c>
      <c r="Y694" s="149"/>
      <c r="Z694" s="133">
        <v>0</v>
      </c>
      <c r="AA694" s="131">
        <v>0</v>
      </c>
      <c r="AB694" s="131">
        <v>0</v>
      </c>
      <c r="AC694" s="132">
        <v>0</v>
      </c>
      <c r="AD694" s="149"/>
      <c r="AE694" s="153">
        <f t="shared" si="240"/>
        <v>0</v>
      </c>
      <c r="AF694" s="134">
        <f t="shared" si="241"/>
        <v>0</v>
      </c>
      <c r="AG694" s="135">
        <f t="shared" si="242"/>
        <v>0</v>
      </c>
      <c r="AH694" s="167">
        <f t="shared" si="243"/>
        <v>0</v>
      </c>
      <c r="AI694" s="149"/>
      <c r="AJ694" s="133">
        <f t="shared" si="244"/>
        <v>0</v>
      </c>
      <c r="AK694" s="131">
        <f t="shared" si="245"/>
        <v>0</v>
      </c>
      <c r="AL694" s="131">
        <f t="shared" si="246"/>
        <v>0</v>
      </c>
      <c r="AM694" s="131">
        <f t="shared" si="247"/>
        <v>0</v>
      </c>
      <c r="AN694" s="136">
        <f t="shared" si="248"/>
        <v>0</v>
      </c>
      <c r="AO694" s="133">
        <f t="shared" si="249"/>
        <v>0</v>
      </c>
      <c r="AP694" s="131">
        <f t="shared" si="250"/>
        <v>0</v>
      </c>
      <c r="AQ694" s="131">
        <f t="shared" si="251"/>
        <v>0</v>
      </c>
      <c r="AR694" s="131">
        <f t="shared" si="252"/>
        <v>0</v>
      </c>
      <c r="AS694" s="136">
        <f t="shared" si="253"/>
        <v>0</v>
      </c>
      <c r="AT694" s="133">
        <f t="shared" si="254"/>
        <v>0</v>
      </c>
      <c r="AU694" s="131">
        <f t="shared" si="255"/>
        <v>0</v>
      </c>
      <c r="AV694" s="131">
        <f t="shared" si="256"/>
        <v>0</v>
      </c>
      <c r="AW694" s="131">
        <f t="shared" si="257"/>
        <v>0</v>
      </c>
      <c r="AX694" s="136">
        <f t="shared" si="258"/>
        <v>0</v>
      </c>
      <c r="AY694" s="133">
        <f t="shared" si="259"/>
        <v>0</v>
      </c>
      <c r="AZ694" s="131">
        <f t="shared" si="260"/>
        <v>0</v>
      </c>
      <c r="BA694" s="131">
        <f t="shared" si="261"/>
        <v>0</v>
      </c>
      <c r="BB694" s="131">
        <f t="shared" si="262"/>
        <v>0</v>
      </c>
      <c r="BC694" s="132">
        <f t="shared" si="263"/>
        <v>0</v>
      </c>
    </row>
    <row r="695" spans="1:55" x14ac:dyDescent="0.25">
      <c r="A695" s="138" t="s">
        <v>1485</v>
      </c>
      <c r="B695" s="131" t="s">
        <v>39</v>
      </c>
      <c r="C695" s="131" t="s">
        <v>2095</v>
      </c>
      <c r="D695" s="131" t="s">
        <v>2096</v>
      </c>
      <c r="E695" s="132" t="s">
        <v>1311</v>
      </c>
      <c r="F695" s="130">
        <v>0</v>
      </c>
      <c r="G695" s="131">
        <v>3</v>
      </c>
      <c r="H695" s="131">
        <v>16.5</v>
      </c>
      <c r="I695" s="132">
        <v>244</v>
      </c>
      <c r="J695" s="149"/>
      <c r="K695" s="133">
        <v>0</v>
      </c>
      <c r="L695" s="131">
        <v>0</v>
      </c>
      <c r="M695" s="131">
        <v>0</v>
      </c>
      <c r="N695" s="132">
        <v>0</v>
      </c>
      <c r="O695" s="149"/>
      <c r="P695" s="133">
        <v>0</v>
      </c>
      <c r="Q695" s="131">
        <v>0</v>
      </c>
      <c r="R695" s="131">
        <v>0</v>
      </c>
      <c r="S695" s="132">
        <v>20</v>
      </c>
      <c r="T695" s="149"/>
      <c r="U695" s="133">
        <v>0</v>
      </c>
      <c r="V695" s="131">
        <v>0</v>
      </c>
      <c r="W695" s="131">
        <v>0</v>
      </c>
      <c r="X695" s="132">
        <v>0</v>
      </c>
      <c r="Y695" s="149"/>
      <c r="Z695" s="133">
        <v>0</v>
      </c>
      <c r="AA695" s="131">
        <v>4</v>
      </c>
      <c r="AB695" s="131">
        <v>44.7</v>
      </c>
      <c r="AC695" s="132">
        <v>251</v>
      </c>
      <c r="AD695" s="149"/>
      <c r="AE695" s="153">
        <f t="shared" si="240"/>
        <v>0</v>
      </c>
      <c r="AF695" s="134">
        <f t="shared" si="241"/>
        <v>7</v>
      </c>
      <c r="AG695" s="135">
        <f t="shared" si="242"/>
        <v>61.2</v>
      </c>
      <c r="AH695" s="167">
        <f t="shared" si="243"/>
        <v>515</v>
      </c>
      <c r="AI695" s="149"/>
      <c r="AJ695" s="133">
        <f t="shared" si="244"/>
        <v>244</v>
      </c>
      <c r="AK695" s="131">
        <f t="shared" si="245"/>
        <v>0</v>
      </c>
      <c r="AL695" s="131">
        <f t="shared" si="246"/>
        <v>20</v>
      </c>
      <c r="AM695" s="131">
        <f t="shared" si="247"/>
        <v>0</v>
      </c>
      <c r="AN695" s="136">
        <f t="shared" si="248"/>
        <v>251</v>
      </c>
      <c r="AO695" s="133">
        <f t="shared" si="249"/>
        <v>0</v>
      </c>
      <c r="AP695" s="131">
        <f t="shared" si="250"/>
        <v>0</v>
      </c>
      <c r="AQ695" s="131">
        <f t="shared" si="251"/>
        <v>0</v>
      </c>
      <c r="AR695" s="131">
        <f t="shared" si="252"/>
        <v>0</v>
      </c>
      <c r="AS695" s="136">
        <f t="shared" si="253"/>
        <v>0</v>
      </c>
      <c r="AT695" s="133">
        <f t="shared" si="254"/>
        <v>3</v>
      </c>
      <c r="AU695" s="131">
        <f t="shared" si="255"/>
        <v>0</v>
      </c>
      <c r="AV695" s="131">
        <f t="shared" si="256"/>
        <v>0</v>
      </c>
      <c r="AW695" s="131">
        <f t="shared" si="257"/>
        <v>0</v>
      </c>
      <c r="AX695" s="136">
        <f t="shared" si="258"/>
        <v>4</v>
      </c>
      <c r="AY695" s="133">
        <f t="shared" si="259"/>
        <v>16.5</v>
      </c>
      <c r="AZ695" s="131">
        <f t="shared" si="260"/>
        <v>0</v>
      </c>
      <c r="BA695" s="131">
        <f t="shared" si="261"/>
        <v>0</v>
      </c>
      <c r="BB695" s="131">
        <f t="shared" si="262"/>
        <v>0</v>
      </c>
      <c r="BC695" s="132">
        <f t="shared" si="263"/>
        <v>44.7</v>
      </c>
    </row>
    <row r="696" spans="1:55" x14ac:dyDescent="0.25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30">
        <v>0</v>
      </c>
      <c r="G696" s="131">
        <v>0</v>
      </c>
      <c r="H696" s="131">
        <v>0</v>
      </c>
      <c r="I696" s="132">
        <v>0</v>
      </c>
      <c r="J696" s="149"/>
      <c r="K696" s="133">
        <v>0</v>
      </c>
      <c r="L696" s="131">
        <v>0</v>
      </c>
      <c r="M696" s="131">
        <v>0</v>
      </c>
      <c r="N696" s="132">
        <v>0</v>
      </c>
      <c r="O696" s="149"/>
      <c r="P696" s="133">
        <v>0</v>
      </c>
      <c r="Q696" s="131">
        <v>0</v>
      </c>
      <c r="R696" s="131">
        <v>0</v>
      </c>
      <c r="S696" s="132">
        <v>0</v>
      </c>
      <c r="T696" s="149"/>
      <c r="U696" s="133">
        <v>0</v>
      </c>
      <c r="V696" s="131">
        <v>0</v>
      </c>
      <c r="W696" s="131">
        <v>0</v>
      </c>
      <c r="X696" s="132">
        <v>0</v>
      </c>
      <c r="Y696" s="149"/>
      <c r="Z696" s="133">
        <v>0</v>
      </c>
      <c r="AA696" s="131">
        <v>0</v>
      </c>
      <c r="AB696" s="131">
        <v>0</v>
      </c>
      <c r="AC696" s="132">
        <v>0</v>
      </c>
      <c r="AD696" s="149"/>
      <c r="AE696" s="153">
        <f t="shared" si="240"/>
        <v>0</v>
      </c>
      <c r="AF696" s="134">
        <f t="shared" si="241"/>
        <v>0</v>
      </c>
      <c r="AG696" s="135">
        <f t="shared" si="242"/>
        <v>0</v>
      </c>
      <c r="AH696" s="167">
        <f t="shared" si="243"/>
        <v>0</v>
      </c>
      <c r="AI696" s="149"/>
      <c r="AJ696" s="133">
        <f t="shared" si="244"/>
        <v>0</v>
      </c>
      <c r="AK696" s="131">
        <f t="shared" si="245"/>
        <v>0</v>
      </c>
      <c r="AL696" s="131">
        <f t="shared" si="246"/>
        <v>0</v>
      </c>
      <c r="AM696" s="131">
        <f t="shared" si="247"/>
        <v>0</v>
      </c>
      <c r="AN696" s="136">
        <f t="shared" si="248"/>
        <v>0</v>
      </c>
      <c r="AO696" s="133">
        <f t="shared" si="249"/>
        <v>0</v>
      </c>
      <c r="AP696" s="131">
        <f t="shared" si="250"/>
        <v>0</v>
      </c>
      <c r="AQ696" s="131">
        <f t="shared" si="251"/>
        <v>0</v>
      </c>
      <c r="AR696" s="131">
        <f t="shared" si="252"/>
        <v>0</v>
      </c>
      <c r="AS696" s="136">
        <f t="shared" si="253"/>
        <v>0</v>
      </c>
      <c r="AT696" s="133">
        <f t="shared" si="254"/>
        <v>0</v>
      </c>
      <c r="AU696" s="131">
        <f t="shared" si="255"/>
        <v>0</v>
      </c>
      <c r="AV696" s="131">
        <f t="shared" si="256"/>
        <v>0</v>
      </c>
      <c r="AW696" s="131">
        <f t="shared" si="257"/>
        <v>0</v>
      </c>
      <c r="AX696" s="136">
        <f t="shared" si="258"/>
        <v>0</v>
      </c>
      <c r="AY696" s="133">
        <f t="shared" si="259"/>
        <v>0</v>
      </c>
      <c r="AZ696" s="131">
        <f t="shared" si="260"/>
        <v>0</v>
      </c>
      <c r="BA696" s="131">
        <f t="shared" si="261"/>
        <v>0</v>
      </c>
      <c r="BB696" s="131">
        <f t="shared" si="262"/>
        <v>0</v>
      </c>
      <c r="BC696" s="132">
        <f t="shared" si="263"/>
        <v>0</v>
      </c>
    </row>
    <row r="697" spans="1:55" x14ac:dyDescent="0.25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30">
        <v>0</v>
      </c>
      <c r="G697" s="131">
        <v>0</v>
      </c>
      <c r="H697" s="131">
        <v>0</v>
      </c>
      <c r="I697" s="132">
        <v>0</v>
      </c>
      <c r="J697" s="149"/>
      <c r="K697" s="133">
        <v>0</v>
      </c>
      <c r="L697" s="131">
        <v>0</v>
      </c>
      <c r="M697" s="131">
        <v>0</v>
      </c>
      <c r="N697" s="132">
        <v>0</v>
      </c>
      <c r="O697" s="149"/>
      <c r="P697" s="133">
        <v>0</v>
      </c>
      <c r="Q697" s="131">
        <v>0</v>
      </c>
      <c r="R697" s="131">
        <v>0</v>
      </c>
      <c r="S697" s="132">
        <v>0</v>
      </c>
      <c r="T697" s="149"/>
      <c r="U697" s="133">
        <v>0</v>
      </c>
      <c r="V697" s="131">
        <v>0</v>
      </c>
      <c r="W697" s="131">
        <v>0</v>
      </c>
      <c r="X697" s="132">
        <v>0</v>
      </c>
      <c r="Y697" s="149"/>
      <c r="Z697" s="133">
        <v>0</v>
      </c>
      <c r="AA697" s="131">
        <v>0</v>
      </c>
      <c r="AB697" s="131">
        <v>0</v>
      </c>
      <c r="AC697" s="132">
        <v>0</v>
      </c>
      <c r="AD697" s="149"/>
      <c r="AE697" s="153">
        <f t="shared" si="240"/>
        <v>0</v>
      </c>
      <c r="AF697" s="134">
        <f t="shared" si="241"/>
        <v>0</v>
      </c>
      <c r="AG697" s="135">
        <f t="shared" si="242"/>
        <v>0</v>
      </c>
      <c r="AH697" s="167">
        <f t="shared" si="243"/>
        <v>0</v>
      </c>
      <c r="AI697" s="149"/>
      <c r="AJ697" s="133">
        <f t="shared" si="244"/>
        <v>0</v>
      </c>
      <c r="AK697" s="131">
        <f t="shared" si="245"/>
        <v>0</v>
      </c>
      <c r="AL697" s="131">
        <f t="shared" si="246"/>
        <v>0</v>
      </c>
      <c r="AM697" s="131">
        <f t="shared" si="247"/>
        <v>0</v>
      </c>
      <c r="AN697" s="136">
        <f t="shared" si="248"/>
        <v>0</v>
      </c>
      <c r="AO697" s="133">
        <f t="shared" si="249"/>
        <v>0</v>
      </c>
      <c r="AP697" s="131">
        <f t="shared" si="250"/>
        <v>0</v>
      </c>
      <c r="AQ697" s="131">
        <f t="shared" si="251"/>
        <v>0</v>
      </c>
      <c r="AR697" s="131">
        <f t="shared" si="252"/>
        <v>0</v>
      </c>
      <c r="AS697" s="136">
        <f t="shared" si="253"/>
        <v>0</v>
      </c>
      <c r="AT697" s="133">
        <f t="shared" si="254"/>
        <v>0</v>
      </c>
      <c r="AU697" s="131">
        <f t="shared" si="255"/>
        <v>0</v>
      </c>
      <c r="AV697" s="131">
        <f t="shared" si="256"/>
        <v>0</v>
      </c>
      <c r="AW697" s="131">
        <f t="shared" si="257"/>
        <v>0</v>
      </c>
      <c r="AX697" s="136">
        <f t="shared" si="258"/>
        <v>0</v>
      </c>
      <c r="AY697" s="133">
        <f t="shared" si="259"/>
        <v>0</v>
      </c>
      <c r="AZ697" s="131">
        <f t="shared" si="260"/>
        <v>0</v>
      </c>
      <c r="BA697" s="131">
        <f t="shared" si="261"/>
        <v>0</v>
      </c>
      <c r="BB697" s="131">
        <f t="shared" si="262"/>
        <v>0</v>
      </c>
      <c r="BC697" s="132">
        <f t="shared" si="263"/>
        <v>0</v>
      </c>
    </row>
    <row r="698" spans="1:55" x14ac:dyDescent="0.25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30">
        <v>0</v>
      </c>
      <c r="G698" s="131">
        <v>0</v>
      </c>
      <c r="H698" s="131">
        <v>0</v>
      </c>
      <c r="I698" s="132">
        <v>20</v>
      </c>
      <c r="J698" s="149"/>
      <c r="K698" s="133">
        <v>0</v>
      </c>
      <c r="L698" s="131">
        <v>1</v>
      </c>
      <c r="M698" s="131">
        <v>25.7</v>
      </c>
      <c r="N698" s="132">
        <v>290</v>
      </c>
      <c r="O698" s="149"/>
      <c r="P698" s="133">
        <v>0</v>
      </c>
      <c r="Q698" s="131">
        <v>0</v>
      </c>
      <c r="R698" s="131">
        <v>0</v>
      </c>
      <c r="S698" s="132">
        <v>20</v>
      </c>
      <c r="T698" s="149"/>
      <c r="U698" s="133">
        <v>0</v>
      </c>
      <c r="V698" s="131">
        <v>0</v>
      </c>
      <c r="W698" s="131">
        <v>0</v>
      </c>
      <c r="X698" s="132">
        <v>20</v>
      </c>
      <c r="Y698" s="149"/>
      <c r="Z698" s="133">
        <v>0</v>
      </c>
      <c r="AA698" s="131">
        <v>2</v>
      </c>
      <c r="AB698" s="131">
        <v>23.599999999999998</v>
      </c>
      <c r="AC698" s="132">
        <v>206</v>
      </c>
      <c r="AD698" s="149"/>
      <c r="AE698" s="153">
        <f t="shared" si="240"/>
        <v>0</v>
      </c>
      <c r="AF698" s="134">
        <f t="shared" si="241"/>
        <v>3</v>
      </c>
      <c r="AG698" s="135">
        <f t="shared" si="242"/>
        <v>49.3</v>
      </c>
      <c r="AH698" s="167">
        <f t="shared" si="243"/>
        <v>536</v>
      </c>
      <c r="AI698" s="149"/>
      <c r="AJ698" s="133">
        <f t="shared" si="244"/>
        <v>20</v>
      </c>
      <c r="AK698" s="131">
        <f t="shared" si="245"/>
        <v>290</v>
      </c>
      <c r="AL698" s="131">
        <f t="shared" si="246"/>
        <v>20</v>
      </c>
      <c r="AM698" s="131">
        <f t="shared" si="247"/>
        <v>20</v>
      </c>
      <c r="AN698" s="136">
        <f t="shared" si="248"/>
        <v>206</v>
      </c>
      <c r="AO698" s="133">
        <f t="shared" si="249"/>
        <v>0</v>
      </c>
      <c r="AP698" s="131">
        <f t="shared" si="250"/>
        <v>0</v>
      </c>
      <c r="AQ698" s="131">
        <f t="shared" si="251"/>
        <v>0</v>
      </c>
      <c r="AR698" s="131">
        <f t="shared" si="252"/>
        <v>0</v>
      </c>
      <c r="AS698" s="136">
        <f t="shared" si="253"/>
        <v>0</v>
      </c>
      <c r="AT698" s="133">
        <f t="shared" si="254"/>
        <v>0</v>
      </c>
      <c r="AU698" s="131">
        <f t="shared" si="255"/>
        <v>1</v>
      </c>
      <c r="AV698" s="131">
        <f t="shared" si="256"/>
        <v>0</v>
      </c>
      <c r="AW698" s="131">
        <f t="shared" si="257"/>
        <v>0</v>
      </c>
      <c r="AX698" s="136">
        <f t="shared" si="258"/>
        <v>2</v>
      </c>
      <c r="AY698" s="133">
        <f t="shared" si="259"/>
        <v>0</v>
      </c>
      <c r="AZ698" s="131">
        <f t="shared" si="260"/>
        <v>25.7</v>
      </c>
      <c r="BA698" s="131">
        <f t="shared" si="261"/>
        <v>0</v>
      </c>
      <c r="BB698" s="131">
        <f t="shared" si="262"/>
        <v>0</v>
      </c>
      <c r="BC698" s="132">
        <f t="shared" si="263"/>
        <v>23.599999999999998</v>
      </c>
    </row>
    <row r="699" spans="1:55" x14ac:dyDescent="0.25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30">
        <v>0</v>
      </c>
      <c r="G699" s="131">
        <v>2</v>
      </c>
      <c r="H699" s="131">
        <v>21.5</v>
      </c>
      <c r="I699" s="132">
        <v>265</v>
      </c>
      <c r="J699" s="149"/>
      <c r="K699" s="133">
        <v>0</v>
      </c>
      <c r="L699" s="131">
        <v>0</v>
      </c>
      <c r="M699" s="131">
        <v>0</v>
      </c>
      <c r="N699" s="132">
        <v>20</v>
      </c>
      <c r="O699" s="149"/>
      <c r="P699" s="133">
        <v>0</v>
      </c>
      <c r="Q699" s="131">
        <v>0</v>
      </c>
      <c r="R699" s="131">
        <v>0</v>
      </c>
      <c r="S699" s="132">
        <v>20</v>
      </c>
      <c r="T699" s="149"/>
      <c r="U699" s="133">
        <v>0</v>
      </c>
      <c r="V699" s="131">
        <v>0</v>
      </c>
      <c r="W699" s="131">
        <v>0</v>
      </c>
      <c r="X699" s="132">
        <v>0</v>
      </c>
      <c r="Y699" s="149"/>
      <c r="Z699" s="133">
        <v>0</v>
      </c>
      <c r="AA699" s="131">
        <v>0</v>
      </c>
      <c r="AB699" s="131">
        <v>0</v>
      </c>
      <c r="AC699" s="132">
        <v>0</v>
      </c>
      <c r="AD699" s="149"/>
      <c r="AE699" s="153">
        <f t="shared" si="240"/>
        <v>0</v>
      </c>
      <c r="AF699" s="134">
        <f t="shared" si="241"/>
        <v>2</v>
      </c>
      <c r="AG699" s="135">
        <f t="shared" si="242"/>
        <v>21.5</v>
      </c>
      <c r="AH699" s="167">
        <f t="shared" si="243"/>
        <v>305</v>
      </c>
      <c r="AI699" s="149"/>
      <c r="AJ699" s="133">
        <f t="shared" si="244"/>
        <v>265</v>
      </c>
      <c r="AK699" s="131">
        <f t="shared" si="245"/>
        <v>20</v>
      </c>
      <c r="AL699" s="131">
        <f t="shared" si="246"/>
        <v>20</v>
      </c>
      <c r="AM699" s="131">
        <f t="shared" si="247"/>
        <v>0</v>
      </c>
      <c r="AN699" s="136">
        <f t="shared" si="248"/>
        <v>0</v>
      </c>
      <c r="AO699" s="133">
        <f t="shared" si="249"/>
        <v>0</v>
      </c>
      <c r="AP699" s="131">
        <f t="shared" si="250"/>
        <v>0</v>
      </c>
      <c r="AQ699" s="131">
        <f t="shared" si="251"/>
        <v>0</v>
      </c>
      <c r="AR699" s="131">
        <f t="shared" si="252"/>
        <v>0</v>
      </c>
      <c r="AS699" s="136">
        <f t="shared" si="253"/>
        <v>0</v>
      </c>
      <c r="AT699" s="133">
        <f t="shared" si="254"/>
        <v>2</v>
      </c>
      <c r="AU699" s="131">
        <f t="shared" si="255"/>
        <v>0</v>
      </c>
      <c r="AV699" s="131">
        <f t="shared" si="256"/>
        <v>0</v>
      </c>
      <c r="AW699" s="131">
        <f t="shared" si="257"/>
        <v>0</v>
      </c>
      <c r="AX699" s="136">
        <f t="shared" si="258"/>
        <v>0</v>
      </c>
      <c r="AY699" s="133">
        <f t="shared" si="259"/>
        <v>21.5</v>
      </c>
      <c r="AZ699" s="131">
        <f t="shared" si="260"/>
        <v>0</v>
      </c>
      <c r="BA699" s="131">
        <f t="shared" si="261"/>
        <v>0</v>
      </c>
      <c r="BB699" s="131">
        <f t="shared" si="262"/>
        <v>0</v>
      </c>
      <c r="BC699" s="132">
        <f t="shared" si="263"/>
        <v>0</v>
      </c>
    </row>
    <row r="700" spans="1:55" x14ac:dyDescent="0.25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30">
        <v>0</v>
      </c>
      <c r="G700" s="131">
        <v>0</v>
      </c>
      <c r="H700" s="131">
        <v>0</v>
      </c>
      <c r="I700" s="132">
        <v>0</v>
      </c>
      <c r="J700" s="149"/>
      <c r="K700" s="133">
        <v>0</v>
      </c>
      <c r="L700" s="131">
        <v>0</v>
      </c>
      <c r="M700" s="131">
        <v>0</v>
      </c>
      <c r="N700" s="132">
        <v>0</v>
      </c>
      <c r="O700" s="149"/>
      <c r="P700" s="133">
        <v>0</v>
      </c>
      <c r="Q700" s="131">
        <v>0</v>
      </c>
      <c r="R700" s="131">
        <v>0</v>
      </c>
      <c r="S700" s="132">
        <v>0</v>
      </c>
      <c r="T700" s="149"/>
      <c r="U700" s="133">
        <v>0</v>
      </c>
      <c r="V700" s="131">
        <v>0</v>
      </c>
      <c r="W700" s="131">
        <v>0</v>
      </c>
      <c r="X700" s="132">
        <v>0</v>
      </c>
      <c r="Y700" s="149"/>
      <c r="Z700" s="133">
        <v>0</v>
      </c>
      <c r="AA700" s="131">
        <v>0</v>
      </c>
      <c r="AB700" s="131">
        <v>0</v>
      </c>
      <c r="AC700" s="132">
        <v>0</v>
      </c>
      <c r="AD700" s="149"/>
      <c r="AE700" s="153">
        <f t="shared" si="240"/>
        <v>0</v>
      </c>
      <c r="AF700" s="134">
        <f t="shared" si="241"/>
        <v>0</v>
      </c>
      <c r="AG700" s="135">
        <f t="shared" si="242"/>
        <v>0</v>
      </c>
      <c r="AH700" s="167">
        <f t="shared" si="243"/>
        <v>0</v>
      </c>
      <c r="AI700" s="149"/>
      <c r="AJ700" s="133">
        <f t="shared" si="244"/>
        <v>0</v>
      </c>
      <c r="AK700" s="131">
        <f t="shared" si="245"/>
        <v>0</v>
      </c>
      <c r="AL700" s="131">
        <f t="shared" si="246"/>
        <v>0</v>
      </c>
      <c r="AM700" s="131">
        <f t="shared" si="247"/>
        <v>0</v>
      </c>
      <c r="AN700" s="136">
        <f t="shared" si="248"/>
        <v>0</v>
      </c>
      <c r="AO700" s="133">
        <f t="shared" si="249"/>
        <v>0</v>
      </c>
      <c r="AP700" s="131">
        <f t="shared" si="250"/>
        <v>0</v>
      </c>
      <c r="AQ700" s="131">
        <f t="shared" si="251"/>
        <v>0</v>
      </c>
      <c r="AR700" s="131">
        <f t="shared" si="252"/>
        <v>0</v>
      </c>
      <c r="AS700" s="136">
        <f t="shared" si="253"/>
        <v>0</v>
      </c>
      <c r="AT700" s="133">
        <f t="shared" si="254"/>
        <v>0</v>
      </c>
      <c r="AU700" s="131">
        <f t="shared" si="255"/>
        <v>0</v>
      </c>
      <c r="AV700" s="131">
        <f t="shared" si="256"/>
        <v>0</v>
      </c>
      <c r="AW700" s="131">
        <f t="shared" si="257"/>
        <v>0</v>
      </c>
      <c r="AX700" s="136">
        <f t="shared" si="258"/>
        <v>0</v>
      </c>
      <c r="AY700" s="133">
        <f t="shared" si="259"/>
        <v>0</v>
      </c>
      <c r="AZ700" s="131">
        <f t="shared" si="260"/>
        <v>0</v>
      </c>
      <c r="BA700" s="131">
        <f t="shared" si="261"/>
        <v>0</v>
      </c>
      <c r="BB700" s="131">
        <f t="shared" si="262"/>
        <v>0</v>
      </c>
      <c r="BC700" s="132">
        <f t="shared" si="263"/>
        <v>0</v>
      </c>
    </row>
    <row r="701" spans="1:55" x14ac:dyDescent="0.25">
      <c r="A701" s="138" t="s">
        <v>1493</v>
      </c>
      <c r="B701" s="131" t="s">
        <v>1294</v>
      </c>
      <c r="C701" s="131" t="s">
        <v>1508</v>
      </c>
      <c r="D701" s="131" t="s">
        <v>144</v>
      </c>
      <c r="E701" s="132" t="s">
        <v>2025</v>
      </c>
      <c r="F701" s="130">
        <v>0</v>
      </c>
      <c r="G701" s="131">
        <v>0</v>
      </c>
      <c r="H701" s="131">
        <v>0</v>
      </c>
      <c r="I701" s="132">
        <v>0</v>
      </c>
      <c r="J701" s="149"/>
      <c r="K701" s="133">
        <v>0</v>
      </c>
      <c r="L701" s="131">
        <v>0</v>
      </c>
      <c r="M701" s="131">
        <v>0</v>
      </c>
      <c r="N701" s="132">
        <v>0</v>
      </c>
      <c r="O701" s="149"/>
      <c r="P701" s="133">
        <v>0</v>
      </c>
      <c r="Q701" s="131">
        <v>0</v>
      </c>
      <c r="R701" s="131">
        <v>0</v>
      </c>
      <c r="S701" s="132">
        <v>0</v>
      </c>
      <c r="T701" s="149"/>
      <c r="U701" s="133">
        <v>0</v>
      </c>
      <c r="V701" s="131">
        <v>0</v>
      </c>
      <c r="W701" s="131">
        <v>0</v>
      </c>
      <c r="X701" s="132">
        <v>0</v>
      </c>
      <c r="Y701" s="149"/>
      <c r="Z701" s="133">
        <v>0</v>
      </c>
      <c r="AA701" s="131">
        <v>0</v>
      </c>
      <c r="AB701" s="131">
        <v>0</v>
      </c>
      <c r="AC701" s="132">
        <v>0</v>
      </c>
      <c r="AD701" s="149"/>
      <c r="AE701" s="153">
        <f t="shared" si="240"/>
        <v>0</v>
      </c>
      <c r="AF701" s="134">
        <f t="shared" si="241"/>
        <v>0</v>
      </c>
      <c r="AG701" s="135">
        <f t="shared" si="242"/>
        <v>0</v>
      </c>
      <c r="AH701" s="167">
        <f t="shared" si="243"/>
        <v>0</v>
      </c>
      <c r="AI701" s="149"/>
      <c r="AJ701" s="133">
        <f t="shared" si="244"/>
        <v>0</v>
      </c>
      <c r="AK701" s="131">
        <f t="shared" si="245"/>
        <v>0</v>
      </c>
      <c r="AL701" s="131">
        <f t="shared" si="246"/>
        <v>0</v>
      </c>
      <c r="AM701" s="131">
        <f t="shared" si="247"/>
        <v>0</v>
      </c>
      <c r="AN701" s="136">
        <f t="shared" si="248"/>
        <v>0</v>
      </c>
      <c r="AO701" s="133">
        <f t="shared" si="249"/>
        <v>0</v>
      </c>
      <c r="AP701" s="131">
        <f t="shared" si="250"/>
        <v>0</v>
      </c>
      <c r="AQ701" s="131">
        <f t="shared" si="251"/>
        <v>0</v>
      </c>
      <c r="AR701" s="131">
        <f t="shared" si="252"/>
        <v>0</v>
      </c>
      <c r="AS701" s="136">
        <f t="shared" si="253"/>
        <v>0</v>
      </c>
      <c r="AT701" s="133">
        <f t="shared" si="254"/>
        <v>0</v>
      </c>
      <c r="AU701" s="131">
        <f t="shared" si="255"/>
        <v>0</v>
      </c>
      <c r="AV701" s="131">
        <f t="shared" si="256"/>
        <v>0</v>
      </c>
      <c r="AW701" s="131">
        <f t="shared" si="257"/>
        <v>0</v>
      </c>
      <c r="AX701" s="136">
        <f t="shared" si="258"/>
        <v>0</v>
      </c>
      <c r="AY701" s="133">
        <f t="shared" si="259"/>
        <v>0</v>
      </c>
      <c r="AZ701" s="131">
        <f t="shared" si="260"/>
        <v>0</v>
      </c>
      <c r="BA701" s="131">
        <f t="shared" si="261"/>
        <v>0</v>
      </c>
      <c r="BB701" s="131">
        <f t="shared" si="262"/>
        <v>0</v>
      </c>
      <c r="BC701" s="132">
        <f t="shared" si="263"/>
        <v>0</v>
      </c>
    </row>
    <row r="702" spans="1:55" x14ac:dyDescent="0.25">
      <c r="A702" s="138" t="s">
        <v>1494</v>
      </c>
      <c r="B702" s="131" t="s">
        <v>1294</v>
      </c>
      <c r="C702" s="131" t="s">
        <v>97</v>
      </c>
      <c r="D702" s="131" t="s">
        <v>82</v>
      </c>
      <c r="E702" s="132" t="s">
        <v>1314</v>
      </c>
      <c r="F702" s="130">
        <v>0</v>
      </c>
      <c r="G702" s="131">
        <v>0</v>
      </c>
      <c r="H702" s="131">
        <v>0</v>
      </c>
      <c r="I702" s="132">
        <v>0</v>
      </c>
      <c r="J702" s="149"/>
      <c r="K702" s="133">
        <v>0</v>
      </c>
      <c r="L702" s="131">
        <v>0</v>
      </c>
      <c r="M702" s="131">
        <v>0</v>
      </c>
      <c r="N702" s="132">
        <v>0</v>
      </c>
      <c r="O702" s="149"/>
      <c r="P702" s="133">
        <v>0</v>
      </c>
      <c r="Q702" s="131">
        <v>0</v>
      </c>
      <c r="R702" s="131">
        <v>0</v>
      </c>
      <c r="S702" s="132">
        <v>0</v>
      </c>
      <c r="T702" s="149"/>
      <c r="U702" s="133">
        <v>0</v>
      </c>
      <c r="V702" s="131">
        <v>0</v>
      </c>
      <c r="W702" s="131">
        <v>0</v>
      </c>
      <c r="X702" s="132">
        <v>0</v>
      </c>
      <c r="Y702" s="149"/>
      <c r="Z702" s="133">
        <v>0</v>
      </c>
      <c r="AA702" s="131">
        <v>0</v>
      </c>
      <c r="AB702" s="131">
        <v>0</v>
      </c>
      <c r="AC702" s="132">
        <v>0</v>
      </c>
      <c r="AD702" s="149"/>
      <c r="AE702" s="153">
        <f t="shared" si="240"/>
        <v>0</v>
      </c>
      <c r="AF702" s="134">
        <f t="shared" si="241"/>
        <v>0</v>
      </c>
      <c r="AG702" s="135">
        <f t="shared" si="242"/>
        <v>0</v>
      </c>
      <c r="AH702" s="167">
        <f t="shared" si="243"/>
        <v>0</v>
      </c>
      <c r="AI702" s="149"/>
      <c r="AJ702" s="133">
        <f t="shared" si="244"/>
        <v>0</v>
      </c>
      <c r="AK702" s="131">
        <f t="shared" si="245"/>
        <v>0</v>
      </c>
      <c r="AL702" s="131">
        <f t="shared" si="246"/>
        <v>0</v>
      </c>
      <c r="AM702" s="131">
        <f t="shared" si="247"/>
        <v>0</v>
      </c>
      <c r="AN702" s="136">
        <f t="shared" si="248"/>
        <v>0</v>
      </c>
      <c r="AO702" s="133">
        <f t="shared" si="249"/>
        <v>0</v>
      </c>
      <c r="AP702" s="131">
        <f t="shared" si="250"/>
        <v>0</v>
      </c>
      <c r="AQ702" s="131">
        <f t="shared" si="251"/>
        <v>0</v>
      </c>
      <c r="AR702" s="131">
        <f t="shared" si="252"/>
        <v>0</v>
      </c>
      <c r="AS702" s="136">
        <f t="shared" si="253"/>
        <v>0</v>
      </c>
      <c r="AT702" s="133">
        <f t="shared" si="254"/>
        <v>0</v>
      </c>
      <c r="AU702" s="131">
        <f t="shared" si="255"/>
        <v>0</v>
      </c>
      <c r="AV702" s="131">
        <f t="shared" si="256"/>
        <v>0</v>
      </c>
      <c r="AW702" s="131">
        <f t="shared" si="257"/>
        <v>0</v>
      </c>
      <c r="AX702" s="136">
        <f t="shared" si="258"/>
        <v>0</v>
      </c>
      <c r="AY702" s="133">
        <f t="shared" si="259"/>
        <v>0</v>
      </c>
      <c r="AZ702" s="131">
        <f t="shared" si="260"/>
        <v>0</v>
      </c>
      <c r="BA702" s="131">
        <f t="shared" si="261"/>
        <v>0</v>
      </c>
      <c r="BB702" s="131">
        <f t="shared" si="262"/>
        <v>0</v>
      </c>
      <c r="BC702" s="132">
        <f t="shared" si="263"/>
        <v>0</v>
      </c>
    </row>
    <row r="703" spans="1:55" x14ac:dyDescent="0.25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1314</v>
      </c>
      <c r="F703" s="130">
        <v>0</v>
      </c>
      <c r="G703" s="131">
        <v>0</v>
      </c>
      <c r="H703" s="131">
        <v>0</v>
      </c>
      <c r="I703" s="132">
        <v>0</v>
      </c>
      <c r="J703" s="149"/>
      <c r="K703" s="133">
        <v>0</v>
      </c>
      <c r="L703" s="131">
        <v>0</v>
      </c>
      <c r="M703" s="131">
        <v>0</v>
      </c>
      <c r="N703" s="132">
        <v>0</v>
      </c>
      <c r="O703" s="149"/>
      <c r="P703" s="133">
        <v>0</v>
      </c>
      <c r="Q703" s="131">
        <v>0</v>
      </c>
      <c r="R703" s="131">
        <v>0</v>
      </c>
      <c r="S703" s="132">
        <v>0</v>
      </c>
      <c r="T703" s="149"/>
      <c r="U703" s="133">
        <v>0</v>
      </c>
      <c r="V703" s="131">
        <v>0</v>
      </c>
      <c r="W703" s="131">
        <v>0</v>
      </c>
      <c r="X703" s="132">
        <v>0</v>
      </c>
      <c r="Y703" s="149"/>
      <c r="Z703" s="133">
        <v>0</v>
      </c>
      <c r="AA703" s="131">
        <v>0</v>
      </c>
      <c r="AB703" s="131">
        <v>0</v>
      </c>
      <c r="AC703" s="132">
        <v>0</v>
      </c>
      <c r="AD703" s="149"/>
      <c r="AE703" s="153">
        <f t="shared" si="240"/>
        <v>0</v>
      </c>
      <c r="AF703" s="134">
        <f t="shared" si="241"/>
        <v>0</v>
      </c>
      <c r="AG703" s="135">
        <f t="shared" si="242"/>
        <v>0</v>
      </c>
      <c r="AH703" s="167">
        <f t="shared" si="243"/>
        <v>0</v>
      </c>
      <c r="AI703" s="149"/>
      <c r="AJ703" s="133">
        <f t="shared" si="244"/>
        <v>0</v>
      </c>
      <c r="AK703" s="131">
        <f t="shared" si="245"/>
        <v>0</v>
      </c>
      <c r="AL703" s="131">
        <f t="shared" si="246"/>
        <v>0</v>
      </c>
      <c r="AM703" s="131">
        <f t="shared" si="247"/>
        <v>0</v>
      </c>
      <c r="AN703" s="136">
        <f t="shared" si="248"/>
        <v>0</v>
      </c>
      <c r="AO703" s="133">
        <f t="shared" si="249"/>
        <v>0</v>
      </c>
      <c r="AP703" s="131">
        <f t="shared" si="250"/>
        <v>0</v>
      </c>
      <c r="AQ703" s="131">
        <f t="shared" si="251"/>
        <v>0</v>
      </c>
      <c r="AR703" s="131">
        <f t="shared" si="252"/>
        <v>0</v>
      </c>
      <c r="AS703" s="136">
        <f t="shared" si="253"/>
        <v>0</v>
      </c>
      <c r="AT703" s="133">
        <f t="shared" si="254"/>
        <v>0</v>
      </c>
      <c r="AU703" s="131">
        <f t="shared" si="255"/>
        <v>0</v>
      </c>
      <c r="AV703" s="131">
        <f t="shared" si="256"/>
        <v>0</v>
      </c>
      <c r="AW703" s="131">
        <f t="shared" si="257"/>
        <v>0</v>
      </c>
      <c r="AX703" s="136">
        <f t="shared" si="258"/>
        <v>0</v>
      </c>
      <c r="AY703" s="133">
        <f t="shared" si="259"/>
        <v>0</v>
      </c>
      <c r="AZ703" s="131">
        <f t="shared" si="260"/>
        <v>0</v>
      </c>
      <c r="BA703" s="131">
        <f t="shared" si="261"/>
        <v>0</v>
      </c>
      <c r="BB703" s="131">
        <f t="shared" si="262"/>
        <v>0</v>
      </c>
      <c r="BC703" s="132">
        <f t="shared" si="263"/>
        <v>0</v>
      </c>
    </row>
    <row r="704" spans="1:55" x14ac:dyDescent="0.25">
      <c r="A704" s="138" t="s">
        <v>1496</v>
      </c>
      <c r="B704" s="131" t="s">
        <v>42</v>
      </c>
      <c r="C704" s="131" t="s">
        <v>2131</v>
      </c>
      <c r="D704" s="131" t="s">
        <v>2132</v>
      </c>
      <c r="E704" s="132" t="s">
        <v>1306</v>
      </c>
      <c r="F704" s="130">
        <v>0</v>
      </c>
      <c r="G704" s="131">
        <v>0</v>
      </c>
      <c r="H704" s="131">
        <v>0</v>
      </c>
      <c r="I704" s="132">
        <v>0</v>
      </c>
      <c r="J704" s="149"/>
      <c r="K704" s="133">
        <v>0</v>
      </c>
      <c r="L704" s="131">
        <v>0</v>
      </c>
      <c r="M704" s="131">
        <v>0</v>
      </c>
      <c r="N704" s="132">
        <v>0</v>
      </c>
      <c r="O704" s="149"/>
      <c r="P704" s="133">
        <v>0</v>
      </c>
      <c r="Q704" s="131">
        <v>0</v>
      </c>
      <c r="R704" s="131">
        <v>0</v>
      </c>
      <c r="S704" s="132">
        <v>0</v>
      </c>
      <c r="T704" s="149"/>
      <c r="U704" s="133">
        <v>0</v>
      </c>
      <c r="V704" s="131">
        <v>0</v>
      </c>
      <c r="W704" s="131">
        <v>0</v>
      </c>
      <c r="X704" s="132">
        <v>0</v>
      </c>
      <c r="Y704" s="149"/>
      <c r="Z704" s="133">
        <v>0</v>
      </c>
      <c r="AA704" s="131">
        <v>0</v>
      </c>
      <c r="AB704" s="131">
        <v>0</v>
      </c>
      <c r="AC704" s="132">
        <v>0</v>
      </c>
      <c r="AD704" s="149"/>
      <c r="AE704" s="153">
        <f t="shared" si="240"/>
        <v>0</v>
      </c>
      <c r="AF704" s="134">
        <f t="shared" si="241"/>
        <v>0</v>
      </c>
      <c r="AG704" s="135">
        <f t="shared" si="242"/>
        <v>0</v>
      </c>
      <c r="AH704" s="167">
        <f t="shared" si="243"/>
        <v>0</v>
      </c>
      <c r="AI704" s="149"/>
      <c r="AJ704" s="133">
        <f t="shared" si="244"/>
        <v>0</v>
      </c>
      <c r="AK704" s="131">
        <f t="shared" si="245"/>
        <v>0</v>
      </c>
      <c r="AL704" s="131">
        <f t="shared" si="246"/>
        <v>0</v>
      </c>
      <c r="AM704" s="131">
        <f t="shared" si="247"/>
        <v>0</v>
      </c>
      <c r="AN704" s="136">
        <f t="shared" si="248"/>
        <v>0</v>
      </c>
      <c r="AO704" s="133">
        <f t="shared" si="249"/>
        <v>0</v>
      </c>
      <c r="AP704" s="131">
        <f t="shared" si="250"/>
        <v>0</v>
      </c>
      <c r="AQ704" s="131">
        <f t="shared" si="251"/>
        <v>0</v>
      </c>
      <c r="AR704" s="131">
        <f t="shared" si="252"/>
        <v>0</v>
      </c>
      <c r="AS704" s="136">
        <f t="shared" si="253"/>
        <v>0</v>
      </c>
      <c r="AT704" s="133">
        <f t="shared" si="254"/>
        <v>0</v>
      </c>
      <c r="AU704" s="131">
        <f t="shared" si="255"/>
        <v>0</v>
      </c>
      <c r="AV704" s="131">
        <f t="shared" si="256"/>
        <v>0</v>
      </c>
      <c r="AW704" s="131">
        <f t="shared" si="257"/>
        <v>0</v>
      </c>
      <c r="AX704" s="136">
        <f t="shared" si="258"/>
        <v>0</v>
      </c>
      <c r="AY704" s="133">
        <f t="shared" si="259"/>
        <v>0</v>
      </c>
      <c r="AZ704" s="131">
        <f t="shared" si="260"/>
        <v>0</v>
      </c>
      <c r="BA704" s="131">
        <f t="shared" si="261"/>
        <v>0</v>
      </c>
      <c r="BB704" s="131">
        <f t="shared" si="262"/>
        <v>0</v>
      </c>
      <c r="BC704" s="132">
        <f t="shared" si="263"/>
        <v>0</v>
      </c>
    </row>
    <row r="705" spans="1:55" x14ac:dyDescent="0.25">
      <c r="A705" s="138" t="s">
        <v>1497</v>
      </c>
      <c r="B705" s="131" t="s">
        <v>42</v>
      </c>
      <c r="C705" s="131" t="s">
        <v>2097</v>
      </c>
      <c r="D705" s="131" t="s">
        <v>1516</v>
      </c>
      <c r="E705" s="132" t="s">
        <v>1954</v>
      </c>
      <c r="F705" s="130">
        <v>1</v>
      </c>
      <c r="G705" s="131">
        <v>1</v>
      </c>
      <c r="H705" s="131">
        <v>2.5</v>
      </c>
      <c r="I705" s="132">
        <v>166</v>
      </c>
      <c r="J705" s="149"/>
      <c r="K705" s="133">
        <v>0</v>
      </c>
      <c r="L705" s="131">
        <v>0</v>
      </c>
      <c r="M705" s="131">
        <v>0</v>
      </c>
      <c r="N705" s="132">
        <v>20</v>
      </c>
      <c r="O705" s="149"/>
      <c r="P705" s="133">
        <v>0</v>
      </c>
      <c r="Q705" s="131">
        <v>1</v>
      </c>
      <c r="R705" s="131">
        <v>1.2</v>
      </c>
      <c r="S705" s="132">
        <v>258</v>
      </c>
      <c r="T705" s="149"/>
      <c r="U705" s="133">
        <v>0</v>
      </c>
      <c r="V705" s="131">
        <v>0</v>
      </c>
      <c r="W705" s="131">
        <v>0</v>
      </c>
      <c r="X705" s="132">
        <v>20</v>
      </c>
      <c r="Y705" s="149"/>
      <c r="Z705" s="133">
        <v>0</v>
      </c>
      <c r="AA705" s="131">
        <v>1</v>
      </c>
      <c r="AB705" s="131">
        <v>9.8000000000000007</v>
      </c>
      <c r="AC705" s="132">
        <v>165</v>
      </c>
      <c r="AD705" s="149"/>
      <c r="AE705" s="153">
        <f t="shared" si="240"/>
        <v>1</v>
      </c>
      <c r="AF705" s="134">
        <f t="shared" si="241"/>
        <v>3</v>
      </c>
      <c r="AG705" s="135">
        <f t="shared" si="242"/>
        <v>13.5</v>
      </c>
      <c r="AH705" s="167">
        <f t="shared" si="243"/>
        <v>609</v>
      </c>
      <c r="AI705" s="149"/>
      <c r="AJ705" s="133">
        <f t="shared" si="244"/>
        <v>166</v>
      </c>
      <c r="AK705" s="131">
        <f t="shared" si="245"/>
        <v>20</v>
      </c>
      <c r="AL705" s="131">
        <f t="shared" si="246"/>
        <v>258</v>
      </c>
      <c r="AM705" s="131">
        <f t="shared" si="247"/>
        <v>20</v>
      </c>
      <c r="AN705" s="136">
        <f t="shared" si="248"/>
        <v>165</v>
      </c>
      <c r="AO705" s="133">
        <f t="shared" si="249"/>
        <v>1</v>
      </c>
      <c r="AP705" s="131">
        <f t="shared" si="250"/>
        <v>0</v>
      </c>
      <c r="AQ705" s="131">
        <f t="shared" si="251"/>
        <v>0</v>
      </c>
      <c r="AR705" s="131">
        <f t="shared" si="252"/>
        <v>0</v>
      </c>
      <c r="AS705" s="136">
        <f t="shared" si="253"/>
        <v>0</v>
      </c>
      <c r="AT705" s="133">
        <f t="shared" si="254"/>
        <v>1</v>
      </c>
      <c r="AU705" s="131">
        <f t="shared" si="255"/>
        <v>0</v>
      </c>
      <c r="AV705" s="131">
        <f t="shared" si="256"/>
        <v>1</v>
      </c>
      <c r="AW705" s="131">
        <f t="shared" si="257"/>
        <v>0</v>
      </c>
      <c r="AX705" s="136">
        <f t="shared" si="258"/>
        <v>1</v>
      </c>
      <c r="AY705" s="133">
        <f t="shared" si="259"/>
        <v>2.5</v>
      </c>
      <c r="AZ705" s="131">
        <f t="shared" si="260"/>
        <v>0</v>
      </c>
      <c r="BA705" s="131">
        <f t="shared" si="261"/>
        <v>1.2</v>
      </c>
      <c r="BB705" s="131">
        <f t="shared" si="262"/>
        <v>0</v>
      </c>
      <c r="BC705" s="132">
        <f t="shared" si="263"/>
        <v>9.8000000000000007</v>
      </c>
    </row>
    <row r="706" spans="1:55" x14ac:dyDescent="0.25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30">
        <v>0</v>
      </c>
      <c r="G706" s="131">
        <v>0</v>
      </c>
      <c r="H706" s="131">
        <v>0</v>
      </c>
      <c r="I706" s="132">
        <v>20</v>
      </c>
      <c r="J706" s="149"/>
      <c r="K706" s="133">
        <v>0</v>
      </c>
      <c r="L706" s="131">
        <v>0</v>
      </c>
      <c r="M706" s="131">
        <v>0</v>
      </c>
      <c r="N706" s="132">
        <v>0</v>
      </c>
      <c r="O706" s="149"/>
      <c r="P706" s="133">
        <v>0</v>
      </c>
      <c r="Q706" s="131">
        <v>0</v>
      </c>
      <c r="R706" s="131">
        <v>0</v>
      </c>
      <c r="S706" s="132">
        <v>20</v>
      </c>
      <c r="T706" s="149"/>
      <c r="U706" s="133">
        <v>0</v>
      </c>
      <c r="V706" s="131">
        <v>0</v>
      </c>
      <c r="W706" s="131">
        <v>0</v>
      </c>
      <c r="X706" s="132">
        <v>20</v>
      </c>
      <c r="Y706" s="149"/>
      <c r="Z706" s="133">
        <v>0</v>
      </c>
      <c r="AA706" s="131">
        <v>0</v>
      </c>
      <c r="AB706" s="131">
        <v>0</v>
      </c>
      <c r="AC706" s="132">
        <v>0</v>
      </c>
      <c r="AD706" s="149"/>
      <c r="AE706" s="153">
        <f t="shared" si="240"/>
        <v>0</v>
      </c>
      <c r="AF706" s="134">
        <f t="shared" si="241"/>
        <v>0</v>
      </c>
      <c r="AG706" s="135">
        <f t="shared" si="242"/>
        <v>0</v>
      </c>
      <c r="AH706" s="167">
        <f t="shared" si="243"/>
        <v>60</v>
      </c>
      <c r="AI706" s="149"/>
      <c r="AJ706" s="133">
        <f t="shared" si="244"/>
        <v>20</v>
      </c>
      <c r="AK706" s="131">
        <f t="shared" si="245"/>
        <v>0</v>
      </c>
      <c r="AL706" s="131">
        <f t="shared" si="246"/>
        <v>20</v>
      </c>
      <c r="AM706" s="131">
        <f t="shared" si="247"/>
        <v>20</v>
      </c>
      <c r="AN706" s="136">
        <f t="shared" si="248"/>
        <v>0</v>
      </c>
      <c r="AO706" s="133">
        <f t="shared" si="249"/>
        <v>0</v>
      </c>
      <c r="AP706" s="131">
        <f t="shared" si="250"/>
        <v>0</v>
      </c>
      <c r="AQ706" s="131">
        <f t="shared" si="251"/>
        <v>0</v>
      </c>
      <c r="AR706" s="131">
        <f t="shared" si="252"/>
        <v>0</v>
      </c>
      <c r="AS706" s="136">
        <f t="shared" si="253"/>
        <v>0</v>
      </c>
      <c r="AT706" s="133">
        <f t="shared" si="254"/>
        <v>0</v>
      </c>
      <c r="AU706" s="131">
        <f t="shared" si="255"/>
        <v>0</v>
      </c>
      <c r="AV706" s="131">
        <f t="shared" si="256"/>
        <v>0</v>
      </c>
      <c r="AW706" s="131">
        <f t="shared" si="257"/>
        <v>0</v>
      </c>
      <c r="AX706" s="136">
        <f t="shared" si="258"/>
        <v>0</v>
      </c>
      <c r="AY706" s="133">
        <f t="shared" si="259"/>
        <v>0</v>
      </c>
      <c r="AZ706" s="131">
        <f t="shared" si="260"/>
        <v>0</v>
      </c>
      <c r="BA706" s="131">
        <f t="shared" si="261"/>
        <v>0</v>
      </c>
      <c r="BB706" s="131">
        <f t="shared" si="262"/>
        <v>0</v>
      </c>
      <c r="BC706" s="132">
        <f t="shared" si="263"/>
        <v>0</v>
      </c>
    </row>
    <row r="707" spans="1:55" x14ac:dyDescent="0.25">
      <c r="A707" s="138" t="s">
        <v>1499</v>
      </c>
      <c r="B707" s="131" t="s">
        <v>37</v>
      </c>
      <c r="C707" s="131" t="s">
        <v>1522</v>
      </c>
      <c r="D707" s="131" t="s">
        <v>82</v>
      </c>
      <c r="E707" s="132" t="s">
        <v>1311</v>
      </c>
      <c r="F707" s="130">
        <v>0</v>
      </c>
      <c r="G707" s="131">
        <v>0</v>
      </c>
      <c r="H707" s="131">
        <v>0</v>
      </c>
      <c r="I707" s="132">
        <v>20</v>
      </c>
      <c r="J707" s="149"/>
      <c r="K707" s="133">
        <v>0</v>
      </c>
      <c r="L707" s="131">
        <v>0</v>
      </c>
      <c r="M707" s="131">
        <v>0</v>
      </c>
      <c r="N707" s="132">
        <v>0</v>
      </c>
      <c r="O707" s="149"/>
      <c r="P707" s="133">
        <v>0</v>
      </c>
      <c r="Q707" s="131">
        <v>0</v>
      </c>
      <c r="R707" s="131">
        <v>0</v>
      </c>
      <c r="S707" s="132">
        <v>0</v>
      </c>
      <c r="T707" s="149"/>
      <c r="U707" s="133">
        <v>0</v>
      </c>
      <c r="V707" s="131">
        <v>0</v>
      </c>
      <c r="W707" s="131">
        <v>0</v>
      </c>
      <c r="X707" s="132">
        <v>0</v>
      </c>
      <c r="Y707" s="149"/>
      <c r="Z707" s="133">
        <v>0</v>
      </c>
      <c r="AA707" s="131">
        <v>0</v>
      </c>
      <c r="AB707" s="131">
        <v>0</v>
      </c>
      <c r="AC707" s="132">
        <v>0</v>
      </c>
      <c r="AD707" s="149"/>
      <c r="AE707" s="153">
        <f t="shared" ref="AE707:AE770" si="264">LARGE(AO707:AS707,1)+LARGE(AO707:AS707,2)+LARGE(AO707:AS707,3)+LARGE(AO707:AS707,4)</f>
        <v>0</v>
      </c>
      <c r="AF707" s="134">
        <f t="shared" ref="AF707:AF770" si="265">LARGE(AT707:AX707,1)+LARGE(AT707:AX707,2)+LARGE(AT707:AX707,3)+LARGE(AT707:AX707,4)</f>
        <v>0</v>
      </c>
      <c r="AG707" s="135">
        <f t="shared" ref="AG707:AG770" si="266">LARGE(AY707:BC707,1)+LARGE(AY707:BC707,2)+LARGE(AY707:BC707,3)+LARGE(AY707:BC707,4)</f>
        <v>0</v>
      </c>
      <c r="AH707" s="167">
        <f t="shared" ref="AH707:AH770" si="267">LARGE(AJ707:AN707,1)+LARGE(AJ707:AN707,2)+LARGE(AJ707:AN707,3)+LARGE(AJ707:AN707,4)</f>
        <v>20</v>
      </c>
      <c r="AI707" s="149"/>
      <c r="AJ707" s="133">
        <f t="shared" ref="AJ707:AJ770" si="268">I707</f>
        <v>20</v>
      </c>
      <c r="AK707" s="131">
        <f t="shared" ref="AK707:AK770" si="269">N707</f>
        <v>0</v>
      </c>
      <c r="AL707" s="131">
        <f t="shared" ref="AL707:AL770" si="270">S707</f>
        <v>0</v>
      </c>
      <c r="AM707" s="131">
        <f t="shared" ref="AM707:AM770" si="271">X707</f>
        <v>0</v>
      </c>
      <c r="AN707" s="136">
        <f t="shared" ref="AN707:AN770" si="272">AC707</f>
        <v>0</v>
      </c>
      <c r="AO707" s="133">
        <f t="shared" ref="AO707:AO770" si="273">F707</f>
        <v>0</v>
      </c>
      <c r="AP707" s="131">
        <f t="shared" ref="AP707:AP770" si="274">K707</f>
        <v>0</v>
      </c>
      <c r="AQ707" s="131">
        <f t="shared" ref="AQ707:AQ770" si="275">P707</f>
        <v>0</v>
      </c>
      <c r="AR707" s="131">
        <f t="shared" ref="AR707:AR770" si="276">U707</f>
        <v>0</v>
      </c>
      <c r="AS707" s="136">
        <f t="shared" ref="AS707:AS770" si="277">U707</f>
        <v>0</v>
      </c>
      <c r="AT707" s="133">
        <f t="shared" ref="AT707:AT770" si="278">G707</f>
        <v>0</v>
      </c>
      <c r="AU707" s="131">
        <f t="shared" ref="AU707:AU770" si="279">L707</f>
        <v>0</v>
      </c>
      <c r="AV707" s="131">
        <f t="shared" ref="AV707:AV770" si="280">Q707</f>
        <v>0</v>
      </c>
      <c r="AW707" s="131">
        <f t="shared" ref="AW707:AW770" si="281">V707</f>
        <v>0</v>
      </c>
      <c r="AX707" s="136">
        <f t="shared" ref="AX707:AX770" si="282">AA707</f>
        <v>0</v>
      </c>
      <c r="AY707" s="133">
        <f t="shared" ref="AY707:AY770" si="283">H707</f>
        <v>0</v>
      </c>
      <c r="AZ707" s="131">
        <f t="shared" ref="AZ707:AZ770" si="284">M707</f>
        <v>0</v>
      </c>
      <c r="BA707" s="131">
        <f t="shared" ref="BA707:BA770" si="285">R707</f>
        <v>0</v>
      </c>
      <c r="BB707" s="131">
        <f t="shared" ref="BB707:BB770" si="286">W707</f>
        <v>0</v>
      </c>
      <c r="BC707" s="132">
        <f t="shared" ref="BC707:BC770" si="287">AB707</f>
        <v>0</v>
      </c>
    </row>
    <row r="708" spans="1:55" x14ac:dyDescent="0.25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30">
        <v>0</v>
      </c>
      <c r="G708" s="131">
        <v>0</v>
      </c>
      <c r="H708" s="131">
        <v>0</v>
      </c>
      <c r="I708" s="132">
        <v>0</v>
      </c>
      <c r="J708" s="149"/>
      <c r="K708" s="133">
        <v>0</v>
      </c>
      <c r="L708" s="131">
        <v>0</v>
      </c>
      <c r="M708" s="131">
        <v>0</v>
      </c>
      <c r="N708" s="132">
        <v>0</v>
      </c>
      <c r="O708" s="149"/>
      <c r="P708" s="133">
        <v>0</v>
      </c>
      <c r="Q708" s="131">
        <v>0</v>
      </c>
      <c r="R708" s="131">
        <v>0</v>
      </c>
      <c r="S708" s="132">
        <v>0</v>
      </c>
      <c r="T708" s="149"/>
      <c r="U708" s="133">
        <v>0</v>
      </c>
      <c r="V708" s="131">
        <v>0</v>
      </c>
      <c r="W708" s="131">
        <v>0</v>
      </c>
      <c r="X708" s="132">
        <v>0</v>
      </c>
      <c r="Y708" s="149"/>
      <c r="Z708" s="133">
        <v>0</v>
      </c>
      <c r="AA708" s="131">
        <v>0</v>
      </c>
      <c r="AB708" s="131">
        <v>0</v>
      </c>
      <c r="AC708" s="132">
        <v>0</v>
      </c>
      <c r="AD708" s="149"/>
      <c r="AE708" s="153">
        <f t="shared" si="264"/>
        <v>0</v>
      </c>
      <c r="AF708" s="134">
        <f t="shared" si="265"/>
        <v>0</v>
      </c>
      <c r="AG708" s="135">
        <f t="shared" si="266"/>
        <v>0</v>
      </c>
      <c r="AH708" s="167">
        <f t="shared" si="267"/>
        <v>0</v>
      </c>
      <c r="AI708" s="149"/>
      <c r="AJ708" s="133">
        <f t="shared" si="268"/>
        <v>0</v>
      </c>
      <c r="AK708" s="131">
        <f t="shared" si="269"/>
        <v>0</v>
      </c>
      <c r="AL708" s="131">
        <f t="shared" si="270"/>
        <v>0</v>
      </c>
      <c r="AM708" s="131">
        <f t="shared" si="271"/>
        <v>0</v>
      </c>
      <c r="AN708" s="136">
        <f t="shared" si="272"/>
        <v>0</v>
      </c>
      <c r="AO708" s="133">
        <f t="shared" si="273"/>
        <v>0</v>
      </c>
      <c r="AP708" s="131">
        <f t="shared" si="274"/>
        <v>0</v>
      </c>
      <c r="AQ708" s="131">
        <f t="shared" si="275"/>
        <v>0</v>
      </c>
      <c r="AR708" s="131">
        <f t="shared" si="276"/>
        <v>0</v>
      </c>
      <c r="AS708" s="136">
        <f t="shared" si="277"/>
        <v>0</v>
      </c>
      <c r="AT708" s="133">
        <f t="shared" si="278"/>
        <v>0</v>
      </c>
      <c r="AU708" s="131">
        <f t="shared" si="279"/>
        <v>0</v>
      </c>
      <c r="AV708" s="131">
        <f t="shared" si="280"/>
        <v>0</v>
      </c>
      <c r="AW708" s="131">
        <f t="shared" si="281"/>
        <v>0</v>
      </c>
      <c r="AX708" s="136">
        <f t="shared" si="282"/>
        <v>0</v>
      </c>
      <c r="AY708" s="133">
        <f t="shared" si="283"/>
        <v>0</v>
      </c>
      <c r="AZ708" s="131">
        <f t="shared" si="284"/>
        <v>0</v>
      </c>
      <c r="BA708" s="131">
        <f t="shared" si="285"/>
        <v>0</v>
      </c>
      <c r="BB708" s="131">
        <f t="shared" si="286"/>
        <v>0</v>
      </c>
      <c r="BC708" s="132">
        <f t="shared" si="287"/>
        <v>0</v>
      </c>
    </row>
    <row r="709" spans="1:55" x14ac:dyDescent="0.25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30">
        <v>0</v>
      </c>
      <c r="G709" s="131">
        <v>0</v>
      </c>
      <c r="H709" s="131">
        <v>0</v>
      </c>
      <c r="I709" s="132">
        <v>0</v>
      </c>
      <c r="J709" s="149"/>
      <c r="K709" s="133">
        <v>0</v>
      </c>
      <c r="L709" s="131">
        <v>0</v>
      </c>
      <c r="M709" s="131">
        <v>0</v>
      </c>
      <c r="N709" s="132">
        <v>0</v>
      </c>
      <c r="O709" s="149"/>
      <c r="P709" s="133">
        <v>0</v>
      </c>
      <c r="Q709" s="131">
        <v>0</v>
      </c>
      <c r="R709" s="131">
        <v>0</v>
      </c>
      <c r="S709" s="132">
        <v>0</v>
      </c>
      <c r="T709" s="149"/>
      <c r="U709" s="133">
        <v>0</v>
      </c>
      <c r="V709" s="131">
        <v>0</v>
      </c>
      <c r="W709" s="131">
        <v>0</v>
      </c>
      <c r="X709" s="132">
        <v>0</v>
      </c>
      <c r="Y709" s="149"/>
      <c r="Z709" s="133">
        <v>0</v>
      </c>
      <c r="AA709" s="131">
        <v>0</v>
      </c>
      <c r="AB709" s="131">
        <v>0</v>
      </c>
      <c r="AC709" s="132">
        <v>0</v>
      </c>
      <c r="AD709" s="149"/>
      <c r="AE709" s="153">
        <f t="shared" si="264"/>
        <v>0</v>
      </c>
      <c r="AF709" s="134">
        <f t="shared" si="265"/>
        <v>0</v>
      </c>
      <c r="AG709" s="135">
        <f t="shared" si="266"/>
        <v>0</v>
      </c>
      <c r="AH709" s="167">
        <f t="shared" si="267"/>
        <v>0</v>
      </c>
      <c r="AI709" s="149"/>
      <c r="AJ709" s="133">
        <f t="shared" si="268"/>
        <v>0</v>
      </c>
      <c r="AK709" s="131">
        <f t="shared" si="269"/>
        <v>0</v>
      </c>
      <c r="AL709" s="131">
        <f t="shared" si="270"/>
        <v>0</v>
      </c>
      <c r="AM709" s="131">
        <f t="shared" si="271"/>
        <v>0</v>
      </c>
      <c r="AN709" s="136">
        <f t="shared" si="272"/>
        <v>0</v>
      </c>
      <c r="AO709" s="133">
        <f t="shared" si="273"/>
        <v>0</v>
      </c>
      <c r="AP709" s="131">
        <f t="shared" si="274"/>
        <v>0</v>
      </c>
      <c r="AQ709" s="131">
        <f t="shared" si="275"/>
        <v>0</v>
      </c>
      <c r="AR709" s="131">
        <f t="shared" si="276"/>
        <v>0</v>
      </c>
      <c r="AS709" s="136">
        <f t="shared" si="277"/>
        <v>0</v>
      </c>
      <c r="AT709" s="133">
        <f t="shared" si="278"/>
        <v>0</v>
      </c>
      <c r="AU709" s="131">
        <f t="shared" si="279"/>
        <v>0</v>
      </c>
      <c r="AV709" s="131">
        <f t="shared" si="280"/>
        <v>0</v>
      </c>
      <c r="AW709" s="131">
        <f t="shared" si="281"/>
        <v>0</v>
      </c>
      <c r="AX709" s="136">
        <f t="shared" si="282"/>
        <v>0</v>
      </c>
      <c r="AY709" s="133">
        <f t="shared" si="283"/>
        <v>0</v>
      </c>
      <c r="AZ709" s="131">
        <f t="shared" si="284"/>
        <v>0</v>
      </c>
      <c r="BA709" s="131">
        <f t="shared" si="285"/>
        <v>0</v>
      </c>
      <c r="BB709" s="131">
        <f t="shared" si="286"/>
        <v>0</v>
      </c>
      <c r="BC709" s="132">
        <f t="shared" si="287"/>
        <v>0</v>
      </c>
    </row>
    <row r="710" spans="1:55" x14ac:dyDescent="0.25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1311</v>
      </c>
      <c r="F710" s="130">
        <v>0</v>
      </c>
      <c r="G710" s="131">
        <v>0</v>
      </c>
      <c r="H710" s="131">
        <v>0</v>
      </c>
      <c r="I710" s="132">
        <v>0</v>
      </c>
      <c r="J710" s="149"/>
      <c r="K710" s="133">
        <v>0</v>
      </c>
      <c r="L710" s="131">
        <v>0</v>
      </c>
      <c r="M710" s="131">
        <v>0</v>
      </c>
      <c r="N710" s="132">
        <v>0</v>
      </c>
      <c r="O710" s="149"/>
      <c r="P710" s="133">
        <v>0</v>
      </c>
      <c r="Q710" s="131">
        <v>0</v>
      </c>
      <c r="R710" s="131">
        <v>0</v>
      </c>
      <c r="S710" s="132">
        <v>0</v>
      </c>
      <c r="T710" s="149"/>
      <c r="U710" s="133">
        <v>0</v>
      </c>
      <c r="V710" s="131">
        <v>0</v>
      </c>
      <c r="W710" s="131">
        <v>0</v>
      </c>
      <c r="X710" s="132">
        <v>0</v>
      </c>
      <c r="Y710" s="149"/>
      <c r="Z710" s="133">
        <v>0</v>
      </c>
      <c r="AA710" s="131">
        <v>0</v>
      </c>
      <c r="AB710" s="131">
        <v>0</v>
      </c>
      <c r="AC710" s="132">
        <v>0</v>
      </c>
      <c r="AD710" s="149"/>
      <c r="AE710" s="153">
        <f t="shared" si="264"/>
        <v>0</v>
      </c>
      <c r="AF710" s="134">
        <f t="shared" si="265"/>
        <v>0</v>
      </c>
      <c r="AG710" s="135">
        <f t="shared" si="266"/>
        <v>0</v>
      </c>
      <c r="AH710" s="167">
        <f t="shared" si="267"/>
        <v>0</v>
      </c>
      <c r="AI710" s="149"/>
      <c r="AJ710" s="133">
        <f t="shared" si="268"/>
        <v>0</v>
      </c>
      <c r="AK710" s="131">
        <f t="shared" si="269"/>
        <v>0</v>
      </c>
      <c r="AL710" s="131">
        <f t="shared" si="270"/>
        <v>0</v>
      </c>
      <c r="AM710" s="131">
        <f t="shared" si="271"/>
        <v>0</v>
      </c>
      <c r="AN710" s="136">
        <f t="shared" si="272"/>
        <v>0</v>
      </c>
      <c r="AO710" s="133">
        <f t="shared" si="273"/>
        <v>0</v>
      </c>
      <c r="AP710" s="131">
        <f t="shared" si="274"/>
        <v>0</v>
      </c>
      <c r="AQ710" s="131">
        <f t="shared" si="275"/>
        <v>0</v>
      </c>
      <c r="AR710" s="131">
        <f t="shared" si="276"/>
        <v>0</v>
      </c>
      <c r="AS710" s="136">
        <f t="shared" si="277"/>
        <v>0</v>
      </c>
      <c r="AT710" s="133">
        <f t="shared" si="278"/>
        <v>0</v>
      </c>
      <c r="AU710" s="131">
        <f t="shared" si="279"/>
        <v>0</v>
      </c>
      <c r="AV710" s="131">
        <f t="shared" si="280"/>
        <v>0</v>
      </c>
      <c r="AW710" s="131">
        <f t="shared" si="281"/>
        <v>0</v>
      </c>
      <c r="AX710" s="136">
        <f t="shared" si="282"/>
        <v>0</v>
      </c>
      <c r="AY710" s="133">
        <f t="shared" si="283"/>
        <v>0</v>
      </c>
      <c r="AZ710" s="131">
        <f t="shared" si="284"/>
        <v>0</v>
      </c>
      <c r="BA710" s="131">
        <f t="shared" si="285"/>
        <v>0</v>
      </c>
      <c r="BB710" s="131">
        <f t="shared" si="286"/>
        <v>0</v>
      </c>
      <c r="BC710" s="132">
        <f t="shared" si="287"/>
        <v>0</v>
      </c>
    </row>
    <row r="711" spans="1:55" x14ac:dyDescent="0.25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30">
        <v>0</v>
      </c>
      <c r="G711" s="131">
        <v>4</v>
      </c>
      <c r="H711" s="131">
        <v>69.3</v>
      </c>
      <c r="I711" s="132">
        <v>298</v>
      </c>
      <c r="J711" s="149"/>
      <c r="K711" s="133">
        <v>0</v>
      </c>
      <c r="L711" s="131">
        <v>1</v>
      </c>
      <c r="M711" s="131">
        <v>1.4</v>
      </c>
      <c r="N711" s="132">
        <v>240</v>
      </c>
      <c r="O711" s="149"/>
      <c r="P711" s="133">
        <v>0</v>
      </c>
      <c r="Q711" s="131">
        <v>0</v>
      </c>
      <c r="R711" s="131">
        <v>0</v>
      </c>
      <c r="S711" s="132">
        <v>20</v>
      </c>
      <c r="T711" s="149"/>
      <c r="U711" s="133">
        <v>0</v>
      </c>
      <c r="V711" s="131">
        <v>0</v>
      </c>
      <c r="W711" s="131">
        <v>0</v>
      </c>
      <c r="X711" s="132">
        <v>20</v>
      </c>
      <c r="Y711" s="149"/>
      <c r="Z711" s="133">
        <v>0</v>
      </c>
      <c r="AA711" s="131">
        <v>12</v>
      </c>
      <c r="AB711" s="131">
        <v>131.19999999999999</v>
      </c>
      <c r="AC711" s="132">
        <v>297</v>
      </c>
      <c r="AD711" s="149"/>
      <c r="AE711" s="153">
        <f t="shared" si="264"/>
        <v>0</v>
      </c>
      <c r="AF711" s="134">
        <f t="shared" si="265"/>
        <v>17</v>
      </c>
      <c r="AG711" s="135">
        <f t="shared" si="266"/>
        <v>201.9</v>
      </c>
      <c r="AH711" s="167">
        <f t="shared" si="267"/>
        <v>855</v>
      </c>
      <c r="AI711" s="149"/>
      <c r="AJ711" s="133">
        <f t="shared" si="268"/>
        <v>298</v>
      </c>
      <c r="AK711" s="131">
        <f t="shared" si="269"/>
        <v>240</v>
      </c>
      <c r="AL711" s="131">
        <f t="shared" si="270"/>
        <v>20</v>
      </c>
      <c r="AM711" s="131">
        <f t="shared" si="271"/>
        <v>20</v>
      </c>
      <c r="AN711" s="136">
        <f t="shared" si="272"/>
        <v>297</v>
      </c>
      <c r="AO711" s="133">
        <f t="shared" si="273"/>
        <v>0</v>
      </c>
      <c r="AP711" s="131">
        <f t="shared" si="274"/>
        <v>0</v>
      </c>
      <c r="AQ711" s="131">
        <f t="shared" si="275"/>
        <v>0</v>
      </c>
      <c r="AR711" s="131">
        <f t="shared" si="276"/>
        <v>0</v>
      </c>
      <c r="AS711" s="136">
        <f t="shared" si="277"/>
        <v>0</v>
      </c>
      <c r="AT711" s="133">
        <f t="shared" si="278"/>
        <v>4</v>
      </c>
      <c r="AU711" s="131">
        <f t="shared" si="279"/>
        <v>1</v>
      </c>
      <c r="AV711" s="131">
        <f t="shared" si="280"/>
        <v>0</v>
      </c>
      <c r="AW711" s="131">
        <f t="shared" si="281"/>
        <v>0</v>
      </c>
      <c r="AX711" s="136">
        <f t="shared" si="282"/>
        <v>12</v>
      </c>
      <c r="AY711" s="133">
        <f t="shared" si="283"/>
        <v>69.3</v>
      </c>
      <c r="AZ711" s="131">
        <f t="shared" si="284"/>
        <v>1.4</v>
      </c>
      <c r="BA711" s="131">
        <f t="shared" si="285"/>
        <v>0</v>
      </c>
      <c r="BB711" s="131">
        <f t="shared" si="286"/>
        <v>0</v>
      </c>
      <c r="BC711" s="132">
        <f t="shared" si="287"/>
        <v>131.19999999999999</v>
      </c>
    </row>
    <row r="712" spans="1:55" x14ac:dyDescent="0.25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30">
        <v>0</v>
      </c>
      <c r="G712" s="131">
        <v>0</v>
      </c>
      <c r="H712" s="131">
        <v>0</v>
      </c>
      <c r="I712" s="132">
        <v>0</v>
      </c>
      <c r="J712" s="149"/>
      <c r="K712" s="133">
        <v>2</v>
      </c>
      <c r="L712" s="131">
        <v>0</v>
      </c>
      <c r="M712" s="131">
        <v>1.6</v>
      </c>
      <c r="N712" s="132">
        <v>243</v>
      </c>
      <c r="O712" s="149"/>
      <c r="P712" s="133">
        <v>0</v>
      </c>
      <c r="Q712" s="131">
        <v>0</v>
      </c>
      <c r="R712" s="131">
        <v>0</v>
      </c>
      <c r="S712" s="132">
        <v>20</v>
      </c>
      <c r="T712" s="149"/>
      <c r="U712" s="133">
        <v>0</v>
      </c>
      <c r="V712" s="131">
        <v>0</v>
      </c>
      <c r="W712" s="131">
        <v>0</v>
      </c>
      <c r="X712" s="132">
        <v>20</v>
      </c>
      <c r="Y712" s="149"/>
      <c r="Z712" s="133">
        <v>0</v>
      </c>
      <c r="AA712" s="131">
        <v>2</v>
      </c>
      <c r="AB712" s="131">
        <v>12.8</v>
      </c>
      <c r="AC712" s="132">
        <v>178</v>
      </c>
      <c r="AD712" s="149"/>
      <c r="AE712" s="153">
        <f t="shared" si="264"/>
        <v>2</v>
      </c>
      <c r="AF712" s="134">
        <f t="shared" si="265"/>
        <v>2</v>
      </c>
      <c r="AG712" s="135">
        <f t="shared" si="266"/>
        <v>14.4</v>
      </c>
      <c r="AH712" s="167">
        <f t="shared" si="267"/>
        <v>461</v>
      </c>
      <c r="AI712" s="149"/>
      <c r="AJ712" s="133">
        <f t="shared" si="268"/>
        <v>0</v>
      </c>
      <c r="AK712" s="131">
        <f t="shared" si="269"/>
        <v>243</v>
      </c>
      <c r="AL712" s="131">
        <f t="shared" si="270"/>
        <v>20</v>
      </c>
      <c r="AM712" s="131">
        <f t="shared" si="271"/>
        <v>20</v>
      </c>
      <c r="AN712" s="136">
        <f t="shared" si="272"/>
        <v>178</v>
      </c>
      <c r="AO712" s="133">
        <f t="shared" si="273"/>
        <v>0</v>
      </c>
      <c r="AP712" s="131">
        <f t="shared" si="274"/>
        <v>2</v>
      </c>
      <c r="AQ712" s="131">
        <f t="shared" si="275"/>
        <v>0</v>
      </c>
      <c r="AR712" s="131">
        <f t="shared" si="276"/>
        <v>0</v>
      </c>
      <c r="AS712" s="136">
        <f t="shared" si="277"/>
        <v>0</v>
      </c>
      <c r="AT712" s="133">
        <f t="shared" si="278"/>
        <v>0</v>
      </c>
      <c r="AU712" s="131">
        <f t="shared" si="279"/>
        <v>0</v>
      </c>
      <c r="AV712" s="131">
        <f t="shared" si="280"/>
        <v>0</v>
      </c>
      <c r="AW712" s="131">
        <f t="shared" si="281"/>
        <v>0</v>
      </c>
      <c r="AX712" s="136">
        <f t="shared" si="282"/>
        <v>2</v>
      </c>
      <c r="AY712" s="133">
        <f t="shared" si="283"/>
        <v>0</v>
      </c>
      <c r="AZ712" s="131">
        <f t="shared" si="284"/>
        <v>1.6</v>
      </c>
      <c r="BA712" s="131">
        <f t="shared" si="285"/>
        <v>0</v>
      </c>
      <c r="BB712" s="131">
        <f t="shared" si="286"/>
        <v>0</v>
      </c>
      <c r="BC712" s="132">
        <f t="shared" si="287"/>
        <v>12.8</v>
      </c>
    </row>
    <row r="713" spans="1:55" x14ac:dyDescent="0.25">
      <c r="A713" s="138" t="s">
        <v>1531</v>
      </c>
      <c r="B713" s="131" t="s">
        <v>1529</v>
      </c>
      <c r="C713" s="131" t="s">
        <v>1190</v>
      </c>
      <c r="D713" s="131" t="s">
        <v>1277</v>
      </c>
      <c r="E713" s="132" t="s">
        <v>1312</v>
      </c>
      <c r="F713" s="130">
        <v>0</v>
      </c>
      <c r="G713" s="131">
        <v>0</v>
      </c>
      <c r="H713" s="131">
        <v>0</v>
      </c>
      <c r="I713" s="132">
        <v>0</v>
      </c>
      <c r="J713" s="149"/>
      <c r="K713" s="133">
        <v>0</v>
      </c>
      <c r="L713" s="131">
        <v>0</v>
      </c>
      <c r="M713" s="131">
        <v>0</v>
      </c>
      <c r="N713" s="132">
        <v>0</v>
      </c>
      <c r="O713" s="149"/>
      <c r="P713" s="133">
        <v>0</v>
      </c>
      <c r="Q713" s="131">
        <v>0</v>
      </c>
      <c r="R713" s="131">
        <v>0</v>
      </c>
      <c r="S713" s="132">
        <v>0</v>
      </c>
      <c r="T713" s="149"/>
      <c r="U713" s="133">
        <v>0</v>
      </c>
      <c r="V713" s="131">
        <v>0</v>
      </c>
      <c r="W713" s="131">
        <v>0</v>
      </c>
      <c r="X713" s="132">
        <v>0</v>
      </c>
      <c r="Y713" s="149"/>
      <c r="Z713" s="133">
        <v>0</v>
      </c>
      <c r="AA713" s="131">
        <v>0</v>
      </c>
      <c r="AB713" s="131">
        <v>0</v>
      </c>
      <c r="AC713" s="132">
        <v>0</v>
      </c>
      <c r="AD713" s="149"/>
      <c r="AE713" s="153">
        <f t="shared" si="264"/>
        <v>0</v>
      </c>
      <c r="AF713" s="134">
        <f t="shared" si="265"/>
        <v>0</v>
      </c>
      <c r="AG713" s="135">
        <f t="shared" si="266"/>
        <v>0</v>
      </c>
      <c r="AH713" s="167">
        <f t="shared" si="267"/>
        <v>0</v>
      </c>
      <c r="AI713" s="149"/>
      <c r="AJ713" s="133">
        <f t="shared" si="268"/>
        <v>0</v>
      </c>
      <c r="AK713" s="131">
        <f t="shared" si="269"/>
        <v>0</v>
      </c>
      <c r="AL713" s="131">
        <f t="shared" si="270"/>
        <v>0</v>
      </c>
      <c r="AM713" s="131">
        <f t="shared" si="271"/>
        <v>0</v>
      </c>
      <c r="AN713" s="136">
        <f t="shared" si="272"/>
        <v>0</v>
      </c>
      <c r="AO713" s="133">
        <f t="shared" si="273"/>
        <v>0</v>
      </c>
      <c r="AP713" s="131">
        <f t="shared" si="274"/>
        <v>0</v>
      </c>
      <c r="AQ713" s="131">
        <f t="shared" si="275"/>
        <v>0</v>
      </c>
      <c r="AR713" s="131">
        <f t="shared" si="276"/>
        <v>0</v>
      </c>
      <c r="AS713" s="136">
        <f t="shared" si="277"/>
        <v>0</v>
      </c>
      <c r="AT713" s="133">
        <f t="shared" si="278"/>
        <v>0</v>
      </c>
      <c r="AU713" s="131">
        <f t="shared" si="279"/>
        <v>0</v>
      </c>
      <c r="AV713" s="131">
        <f t="shared" si="280"/>
        <v>0</v>
      </c>
      <c r="AW713" s="131">
        <f t="shared" si="281"/>
        <v>0</v>
      </c>
      <c r="AX713" s="136">
        <f t="shared" si="282"/>
        <v>0</v>
      </c>
      <c r="AY713" s="133">
        <f t="shared" si="283"/>
        <v>0</v>
      </c>
      <c r="AZ713" s="131">
        <f t="shared" si="284"/>
        <v>0</v>
      </c>
      <c r="BA713" s="131">
        <f t="shared" si="285"/>
        <v>0</v>
      </c>
      <c r="BB713" s="131">
        <f t="shared" si="286"/>
        <v>0</v>
      </c>
      <c r="BC713" s="132">
        <f t="shared" si="287"/>
        <v>0</v>
      </c>
    </row>
    <row r="714" spans="1:55" x14ac:dyDescent="0.25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30">
        <v>0</v>
      </c>
      <c r="G714" s="131">
        <v>0</v>
      </c>
      <c r="H714" s="131">
        <v>0</v>
      </c>
      <c r="I714" s="132">
        <v>0</v>
      </c>
      <c r="J714" s="149"/>
      <c r="K714" s="133">
        <v>0</v>
      </c>
      <c r="L714" s="131">
        <v>0</v>
      </c>
      <c r="M714" s="131">
        <v>0</v>
      </c>
      <c r="N714" s="132">
        <v>0</v>
      </c>
      <c r="O714" s="149"/>
      <c r="P714" s="133">
        <v>0</v>
      </c>
      <c r="Q714" s="131">
        <v>0</v>
      </c>
      <c r="R714" s="131">
        <v>0</v>
      </c>
      <c r="S714" s="132">
        <v>0</v>
      </c>
      <c r="T714" s="149"/>
      <c r="U714" s="133">
        <v>0</v>
      </c>
      <c r="V714" s="131">
        <v>0</v>
      </c>
      <c r="W714" s="131">
        <v>0</v>
      </c>
      <c r="X714" s="132">
        <v>0</v>
      </c>
      <c r="Y714" s="149"/>
      <c r="Z714" s="133">
        <v>0</v>
      </c>
      <c r="AA714" s="131">
        <v>0</v>
      </c>
      <c r="AB714" s="131">
        <v>0</v>
      </c>
      <c r="AC714" s="132">
        <v>0</v>
      </c>
      <c r="AD714" s="149"/>
      <c r="AE714" s="153">
        <f t="shared" si="264"/>
        <v>0</v>
      </c>
      <c r="AF714" s="134">
        <f t="shared" si="265"/>
        <v>0</v>
      </c>
      <c r="AG714" s="135">
        <f t="shared" si="266"/>
        <v>0</v>
      </c>
      <c r="AH714" s="167">
        <f t="shared" si="267"/>
        <v>0</v>
      </c>
      <c r="AI714" s="149"/>
      <c r="AJ714" s="133">
        <f t="shared" si="268"/>
        <v>0</v>
      </c>
      <c r="AK714" s="131">
        <f t="shared" si="269"/>
        <v>0</v>
      </c>
      <c r="AL714" s="131">
        <f t="shared" si="270"/>
        <v>0</v>
      </c>
      <c r="AM714" s="131">
        <f t="shared" si="271"/>
        <v>0</v>
      </c>
      <c r="AN714" s="136">
        <f t="shared" si="272"/>
        <v>0</v>
      </c>
      <c r="AO714" s="133">
        <f t="shared" si="273"/>
        <v>0</v>
      </c>
      <c r="AP714" s="131">
        <f t="shared" si="274"/>
        <v>0</v>
      </c>
      <c r="AQ714" s="131">
        <f t="shared" si="275"/>
        <v>0</v>
      </c>
      <c r="AR714" s="131">
        <f t="shared" si="276"/>
        <v>0</v>
      </c>
      <c r="AS714" s="136">
        <f t="shared" si="277"/>
        <v>0</v>
      </c>
      <c r="AT714" s="133">
        <f t="shared" si="278"/>
        <v>0</v>
      </c>
      <c r="AU714" s="131">
        <f t="shared" si="279"/>
        <v>0</v>
      </c>
      <c r="AV714" s="131">
        <f t="shared" si="280"/>
        <v>0</v>
      </c>
      <c r="AW714" s="131">
        <f t="shared" si="281"/>
        <v>0</v>
      </c>
      <c r="AX714" s="136">
        <f t="shared" si="282"/>
        <v>0</v>
      </c>
      <c r="AY714" s="133">
        <f t="shared" si="283"/>
        <v>0</v>
      </c>
      <c r="AZ714" s="131">
        <f t="shared" si="284"/>
        <v>0</v>
      </c>
      <c r="BA714" s="131">
        <f t="shared" si="285"/>
        <v>0</v>
      </c>
      <c r="BB714" s="131">
        <f t="shared" si="286"/>
        <v>0</v>
      </c>
      <c r="BC714" s="132">
        <f t="shared" si="287"/>
        <v>0</v>
      </c>
    </row>
    <row r="715" spans="1:55" x14ac:dyDescent="0.25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30">
        <v>0</v>
      </c>
      <c r="G715" s="131">
        <v>0</v>
      </c>
      <c r="H715" s="131">
        <v>0</v>
      </c>
      <c r="I715" s="132">
        <v>20</v>
      </c>
      <c r="J715" s="149"/>
      <c r="K715" s="133">
        <v>0</v>
      </c>
      <c r="L715" s="131">
        <v>0</v>
      </c>
      <c r="M715" s="131">
        <v>0</v>
      </c>
      <c r="N715" s="132">
        <v>0</v>
      </c>
      <c r="O715" s="149"/>
      <c r="P715" s="133">
        <v>0</v>
      </c>
      <c r="Q715" s="131">
        <v>0</v>
      </c>
      <c r="R715" s="131">
        <v>0</v>
      </c>
      <c r="S715" s="132">
        <v>0</v>
      </c>
      <c r="T715" s="149"/>
      <c r="U715" s="133">
        <v>0</v>
      </c>
      <c r="V715" s="131">
        <v>0</v>
      </c>
      <c r="W715" s="131">
        <v>0</v>
      </c>
      <c r="X715" s="132">
        <v>0</v>
      </c>
      <c r="Y715" s="149"/>
      <c r="Z715" s="133">
        <v>0</v>
      </c>
      <c r="AA715" s="131">
        <v>0</v>
      </c>
      <c r="AB715" s="131">
        <v>0</v>
      </c>
      <c r="AC715" s="132">
        <v>0</v>
      </c>
      <c r="AD715" s="149"/>
      <c r="AE715" s="153">
        <f t="shared" si="264"/>
        <v>0</v>
      </c>
      <c r="AF715" s="134">
        <f t="shared" si="265"/>
        <v>0</v>
      </c>
      <c r="AG715" s="135">
        <f t="shared" si="266"/>
        <v>0</v>
      </c>
      <c r="AH715" s="167">
        <f t="shared" si="267"/>
        <v>20</v>
      </c>
      <c r="AI715" s="149"/>
      <c r="AJ715" s="133">
        <f t="shared" si="268"/>
        <v>20</v>
      </c>
      <c r="AK715" s="131">
        <f t="shared" si="269"/>
        <v>0</v>
      </c>
      <c r="AL715" s="131">
        <f t="shared" si="270"/>
        <v>0</v>
      </c>
      <c r="AM715" s="131">
        <f t="shared" si="271"/>
        <v>0</v>
      </c>
      <c r="AN715" s="136">
        <f t="shared" si="272"/>
        <v>0</v>
      </c>
      <c r="AO715" s="133">
        <f t="shared" si="273"/>
        <v>0</v>
      </c>
      <c r="AP715" s="131">
        <f t="shared" si="274"/>
        <v>0</v>
      </c>
      <c r="AQ715" s="131">
        <f t="shared" si="275"/>
        <v>0</v>
      </c>
      <c r="AR715" s="131">
        <f t="shared" si="276"/>
        <v>0</v>
      </c>
      <c r="AS715" s="136">
        <f t="shared" si="277"/>
        <v>0</v>
      </c>
      <c r="AT715" s="133">
        <f t="shared" si="278"/>
        <v>0</v>
      </c>
      <c r="AU715" s="131">
        <f t="shared" si="279"/>
        <v>0</v>
      </c>
      <c r="AV715" s="131">
        <f t="shared" si="280"/>
        <v>0</v>
      </c>
      <c r="AW715" s="131">
        <f t="shared" si="281"/>
        <v>0</v>
      </c>
      <c r="AX715" s="136">
        <f t="shared" si="282"/>
        <v>0</v>
      </c>
      <c r="AY715" s="133">
        <f t="shared" si="283"/>
        <v>0</v>
      </c>
      <c r="AZ715" s="131">
        <f t="shared" si="284"/>
        <v>0</v>
      </c>
      <c r="BA715" s="131">
        <f t="shared" si="285"/>
        <v>0</v>
      </c>
      <c r="BB715" s="131">
        <f t="shared" si="286"/>
        <v>0</v>
      </c>
      <c r="BC715" s="132">
        <f t="shared" si="287"/>
        <v>0</v>
      </c>
    </row>
    <row r="716" spans="1:55" x14ac:dyDescent="0.25">
      <c r="A716" s="138" t="s">
        <v>1535</v>
      </c>
      <c r="B716" s="131" t="s">
        <v>2049</v>
      </c>
      <c r="C716" s="131" t="s">
        <v>189</v>
      </c>
      <c r="D716" s="131" t="s">
        <v>403</v>
      </c>
      <c r="E716" s="132" t="s">
        <v>1311</v>
      </c>
      <c r="F716" s="130">
        <v>0</v>
      </c>
      <c r="G716" s="131">
        <v>0</v>
      </c>
      <c r="H716" s="131">
        <v>0</v>
      </c>
      <c r="I716" s="132">
        <v>0</v>
      </c>
      <c r="J716" s="149"/>
      <c r="K716" s="133">
        <v>0</v>
      </c>
      <c r="L716" s="131">
        <v>0</v>
      </c>
      <c r="M716" s="131">
        <v>0</v>
      </c>
      <c r="N716" s="132">
        <v>0</v>
      </c>
      <c r="O716" s="149"/>
      <c r="P716" s="133">
        <v>0</v>
      </c>
      <c r="Q716" s="131">
        <v>0</v>
      </c>
      <c r="R716" s="131">
        <v>0</v>
      </c>
      <c r="S716" s="132">
        <v>0</v>
      </c>
      <c r="T716" s="149"/>
      <c r="U716" s="133">
        <v>0</v>
      </c>
      <c r="V716" s="131">
        <v>0</v>
      </c>
      <c r="W716" s="131">
        <v>0</v>
      </c>
      <c r="X716" s="132">
        <v>0</v>
      </c>
      <c r="Y716" s="149"/>
      <c r="Z716" s="133">
        <v>0</v>
      </c>
      <c r="AA716" s="131">
        <v>0</v>
      </c>
      <c r="AB716" s="131">
        <v>0</v>
      </c>
      <c r="AC716" s="132">
        <v>0</v>
      </c>
      <c r="AD716" s="149"/>
      <c r="AE716" s="153">
        <f t="shared" si="264"/>
        <v>0</v>
      </c>
      <c r="AF716" s="134">
        <f t="shared" si="265"/>
        <v>0</v>
      </c>
      <c r="AG716" s="135">
        <f t="shared" si="266"/>
        <v>0</v>
      </c>
      <c r="AH716" s="167">
        <f t="shared" si="267"/>
        <v>0</v>
      </c>
      <c r="AI716" s="149"/>
      <c r="AJ716" s="133">
        <f t="shared" si="268"/>
        <v>0</v>
      </c>
      <c r="AK716" s="131">
        <f t="shared" si="269"/>
        <v>0</v>
      </c>
      <c r="AL716" s="131">
        <f t="shared" si="270"/>
        <v>0</v>
      </c>
      <c r="AM716" s="131">
        <f t="shared" si="271"/>
        <v>0</v>
      </c>
      <c r="AN716" s="136">
        <f t="shared" si="272"/>
        <v>0</v>
      </c>
      <c r="AO716" s="133">
        <f t="shared" si="273"/>
        <v>0</v>
      </c>
      <c r="AP716" s="131">
        <f t="shared" si="274"/>
        <v>0</v>
      </c>
      <c r="AQ716" s="131">
        <f t="shared" si="275"/>
        <v>0</v>
      </c>
      <c r="AR716" s="131">
        <f t="shared" si="276"/>
        <v>0</v>
      </c>
      <c r="AS716" s="136">
        <f t="shared" si="277"/>
        <v>0</v>
      </c>
      <c r="AT716" s="133">
        <f t="shared" si="278"/>
        <v>0</v>
      </c>
      <c r="AU716" s="131">
        <f t="shared" si="279"/>
        <v>0</v>
      </c>
      <c r="AV716" s="131">
        <f t="shared" si="280"/>
        <v>0</v>
      </c>
      <c r="AW716" s="131">
        <f t="shared" si="281"/>
        <v>0</v>
      </c>
      <c r="AX716" s="136">
        <f t="shared" si="282"/>
        <v>0</v>
      </c>
      <c r="AY716" s="133">
        <f t="shared" si="283"/>
        <v>0</v>
      </c>
      <c r="AZ716" s="131">
        <f t="shared" si="284"/>
        <v>0</v>
      </c>
      <c r="BA716" s="131">
        <f t="shared" si="285"/>
        <v>0</v>
      </c>
      <c r="BB716" s="131">
        <f t="shared" si="286"/>
        <v>0</v>
      </c>
      <c r="BC716" s="132">
        <f t="shared" si="287"/>
        <v>0</v>
      </c>
    </row>
    <row r="717" spans="1:55" x14ac:dyDescent="0.25">
      <c r="A717" s="138" t="s">
        <v>1536</v>
      </c>
      <c r="B717" s="131" t="s">
        <v>2047</v>
      </c>
      <c r="C717" s="131" t="s">
        <v>248</v>
      </c>
      <c r="D717" s="131" t="s">
        <v>962</v>
      </c>
      <c r="E717" s="132" t="s">
        <v>1311</v>
      </c>
      <c r="F717" s="130">
        <v>0</v>
      </c>
      <c r="G717" s="131">
        <v>2</v>
      </c>
      <c r="H717" s="131">
        <v>4.5999999999999996</v>
      </c>
      <c r="I717" s="132">
        <v>183</v>
      </c>
      <c r="J717" s="149"/>
      <c r="K717" s="133">
        <v>0</v>
      </c>
      <c r="L717" s="131">
        <v>1</v>
      </c>
      <c r="M717" s="131">
        <v>5.0999999999999996</v>
      </c>
      <c r="N717" s="132">
        <v>260</v>
      </c>
      <c r="O717" s="149"/>
      <c r="P717" s="133">
        <v>0</v>
      </c>
      <c r="Q717" s="131">
        <v>0</v>
      </c>
      <c r="R717" s="131">
        <v>0</v>
      </c>
      <c r="S717" s="132">
        <v>20</v>
      </c>
      <c r="T717" s="149"/>
      <c r="U717" s="133">
        <v>0</v>
      </c>
      <c r="V717" s="131">
        <v>0</v>
      </c>
      <c r="W717" s="131">
        <v>0</v>
      </c>
      <c r="X717" s="132">
        <v>20</v>
      </c>
      <c r="Y717" s="149"/>
      <c r="Z717" s="133">
        <v>0</v>
      </c>
      <c r="AA717" s="131">
        <v>2</v>
      </c>
      <c r="AB717" s="131">
        <v>18.899999999999999</v>
      </c>
      <c r="AC717" s="132">
        <v>191</v>
      </c>
      <c r="AD717" s="149"/>
      <c r="AE717" s="153">
        <f t="shared" si="264"/>
        <v>0</v>
      </c>
      <c r="AF717" s="134">
        <f t="shared" si="265"/>
        <v>5</v>
      </c>
      <c r="AG717" s="135">
        <f t="shared" si="266"/>
        <v>28.6</v>
      </c>
      <c r="AH717" s="167">
        <f t="shared" si="267"/>
        <v>654</v>
      </c>
      <c r="AI717" s="149"/>
      <c r="AJ717" s="133">
        <f t="shared" si="268"/>
        <v>183</v>
      </c>
      <c r="AK717" s="131">
        <f t="shared" si="269"/>
        <v>260</v>
      </c>
      <c r="AL717" s="131">
        <f t="shared" si="270"/>
        <v>20</v>
      </c>
      <c r="AM717" s="131">
        <f t="shared" si="271"/>
        <v>20</v>
      </c>
      <c r="AN717" s="136">
        <f t="shared" si="272"/>
        <v>191</v>
      </c>
      <c r="AO717" s="133">
        <f t="shared" si="273"/>
        <v>0</v>
      </c>
      <c r="AP717" s="131">
        <f t="shared" si="274"/>
        <v>0</v>
      </c>
      <c r="AQ717" s="131">
        <f t="shared" si="275"/>
        <v>0</v>
      </c>
      <c r="AR717" s="131">
        <f t="shared" si="276"/>
        <v>0</v>
      </c>
      <c r="AS717" s="136">
        <f t="shared" si="277"/>
        <v>0</v>
      </c>
      <c r="AT717" s="133">
        <f t="shared" si="278"/>
        <v>2</v>
      </c>
      <c r="AU717" s="131">
        <f t="shared" si="279"/>
        <v>1</v>
      </c>
      <c r="AV717" s="131">
        <f t="shared" si="280"/>
        <v>0</v>
      </c>
      <c r="AW717" s="131">
        <f t="shared" si="281"/>
        <v>0</v>
      </c>
      <c r="AX717" s="136">
        <f t="shared" si="282"/>
        <v>2</v>
      </c>
      <c r="AY717" s="133">
        <f t="shared" si="283"/>
        <v>4.5999999999999996</v>
      </c>
      <c r="AZ717" s="131">
        <f t="shared" si="284"/>
        <v>5.0999999999999996</v>
      </c>
      <c r="BA717" s="131">
        <f t="shared" si="285"/>
        <v>0</v>
      </c>
      <c r="BB717" s="131">
        <f t="shared" si="286"/>
        <v>0</v>
      </c>
      <c r="BC717" s="132">
        <f t="shared" si="287"/>
        <v>18.899999999999999</v>
      </c>
    </row>
    <row r="718" spans="1:55" x14ac:dyDescent="0.25">
      <c r="A718" s="138" t="s">
        <v>1537</v>
      </c>
      <c r="B718" s="131" t="s">
        <v>2047</v>
      </c>
      <c r="C718" s="131" t="s">
        <v>97</v>
      </c>
      <c r="D718" s="131" t="s">
        <v>1539</v>
      </c>
      <c r="E718" s="132" t="s">
        <v>1311</v>
      </c>
      <c r="F718" s="130">
        <v>0</v>
      </c>
      <c r="G718" s="131">
        <v>1</v>
      </c>
      <c r="H718" s="131">
        <v>10.4</v>
      </c>
      <c r="I718" s="132">
        <v>219</v>
      </c>
      <c r="J718" s="149"/>
      <c r="K718" s="133">
        <v>0</v>
      </c>
      <c r="L718" s="131">
        <v>0</v>
      </c>
      <c r="M718" s="131">
        <v>0</v>
      </c>
      <c r="N718" s="132">
        <v>0</v>
      </c>
      <c r="O718" s="149"/>
      <c r="P718" s="133">
        <v>0</v>
      </c>
      <c r="Q718" s="131">
        <v>0</v>
      </c>
      <c r="R718" s="131">
        <v>0</v>
      </c>
      <c r="S718" s="132">
        <v>0</v>
      </c>
      <c r="T718" s="149"/>
      <c r="U718" s="133">
        <v>0</v>
      </c>
      <c r="V718" s="131">
        <v>0</v>
      </c>
      <c r="W718" s="131">
        <v>0</v>
      </c>
      <c r="X718" s="132">
        <v>0</v>
      </c>
      <c r="Y718" s="149"/>
      <c r="Z718" s="133">
        <v>0</v>
      </c>
      <c r="AA718" s="131">
        <v>0</v>
      </c>
      <c r="AB718" s="131">
        <v>0</v>
      </c>
      <c r="AC718" s="132">
        <v>0</v>
      </c>
      <c r="AD718" s="149"/>
      <c r="AE718" s="153">
        <f t="shared" si="264"/>
        <v>0</v>
      </c>
      <c r="AF718" s="134">
        <f t="shared" si="265"/>
        <v>1</v>
      </c>
      <c r="AG718" s="135">
        <f t="shared" si="266"/>
        <v>10.4</v>
      </c>
      <c r="AH718" s="167">
        <f t="shared" si="267"/>
        <v>219</v>
      </c>
      <c r="AI718" s="149"/>
      <c r="AJ718" s="133">
        <f t="shared" si="268"/>
        <v>219</v>
      </c>
      <c r="AK718" s="131">
        <f t="shared" si="269"/>
        <v>0</v>
      </c>
      <c r="AL718" s="131">
        <f t="shared" si="270"/>
        <v>0</v>
      </c>
      <c r="AM718" s="131">
        <f t="shared" si="271"/>
        <v>0</v>
      </c>
      <c r="AN718" s="136">
        <f t="shared" si="272"/>
        <v>0</v>
      </c>
      <c r="AO718" s="133">
        <f t="shared" si="273"/>
        <v>0</v>
      </c>
      <c r="AP718" s="131">
        <f t="shared" si="274"/>
        <v>0</v>
      </c>
      <c r="AQ718" s="131">
        <f t="shared" si="275"/>
        <v>0</v>
      </c>
      <c r="AR718" s="131">
        <f t="shared" si="276"/>
        <v>0</v>
      </c>
      <c r="AS718" s="136">
        <f t="shared" si="277"/>
        <v>0</v>
      </c>
      <c r="AT718" s="133">
        <f t="shared" si="278"/>
        <v>1</v>
      </c>
      <c r="AU718" s="131">
        <f t="shared" si="279"/>
        <v>0</v>
      </c>
      <c r="AV718" s="131">
        <f t="shared" si="280"/>
        <v>0</v>
      </c>
      <c r="AW718" s="131">
        <f t="shared" si="281"/>
        <v>0</v>
      </c>
      <c r="AX718" s="136">
        <f t="shared" si="282"/>
        <v>0</v>
      </c>
      <c r="AY718" s="133">
        <f t="shared" si="283"/>
        <v>10.4</v>
      </c>
      <c r="AZ718" s="131">
        <f t="shared" si="284"/>
        <v>0</v>
      </c>
      <c r="BA718" s="131">
        <f t="shared" si="285"/>
        <v>0</v>
      </c>
      <c r="BB718" s="131">
        <f t="shared" si="286"/>
        <v>0</v>
      </c>
      <c r="BC718" s="132">
        <f t="shared" si="287"/>
        <v>0</v>
      </c>
    </row>
    <row r="719" spans="1:55" x14ac:dyDescent="0.25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30">
        <v>0</v>
      </c>
      <c r="G719" s="131">
        <v>0</v>
      </c>
      <c r="H719" s="131">
        <v>0</v>
      </c>
      <c r="I719" s="132">
        <v>0</v>
      </c>
      <c r="J719" s="149"/>
      <c r="K719" s="133">
        <v>0</v>
      </c>
      <c r="L719" s="131">
        <v>0</v>
      </c>
      <c r="M719" s="131">
        <v>0</v>
      </c>
      <c r="N719" s="132">
        <v>0</v>
      </c>
      <c r="O719" s="149"/>
      <c r="P719" s="133">
        <v>0</v>
      </c>
      <c r="Q719" s="131">
        <v>0</v>
      </c>
      <c r="R719" s="131">
        <v>0</v>
      </c>
      <c r="S719" s="132">
        <v>0</v>
      </c>
      <c r="T719" s="149"/>
      <c r="U719" s="133">
        <v>0</v>
      </c>
      <c r="V719" s="131">
        <v>0</v>
      </c>
      <c r="W719" s="131">
        <v>0</v>
      </c>
      <c r="X719" s="132">
        <v>0</v>
      </c>
      <c r="Y719" s="149"/>
      <c r="Z719" s="133">
        <v>0</v>
      </c>
      <c r="AA719" s="131">
        <v>0</v>
      </c>
      <c r="AB719" s="131">
        <v>0</v>
      </c>
      <c r="AC719" s="132">
        <v>0</v>
      </c>
      <c r="AD719" s="149"/>
      <c r="AE719" s="153">
        <f t="shared" si="264"/>
        <v>0</v>
      </c>
      <c r="AF719" s="134">
        <f t="shared" si="265"/>
        <v>0</v>
      </c>
      <c r="AG719" s="135">
        <f t="shared" si="266"/>
        <v>0</v>
      </c>
      <c r="AH719" s="167">
        <f t="shared" si="267"/>
        <v>0</v>
      </c>
      <c r="AI719" s="149"/>
      <c r="AJ719" s="133">
        <f t="shared" si="268"/>
        <v>0</v>
      </c>
      <c r="AK719" s="131">
        <f t="shared" si="269"/>
        <v>0</v>
      </c>
      <c r="AL719" s="131">
        <f t="shared" si="270"/>
        <v>0</v>
      </c>
      <c r="AM719" s="131">
        <f t="shared" si="271"/>
        <v>0</v>
      </c>
      <c r="AN719" s="136">
        <f t="shared" si="272"/>
        <v>0</v>
      </c>
      <c r="AO719" s="133">
        <f t="shared" si="273"/>
        <v>0</v>
      </c>
      <c r="AP719" s="131">
        <f t="shared" si="274"/>
        <v>0</v>
      </c>
      <c r="AQ719" s="131">
        <f t="shared" si="275"/>
        <v>0</v>
      </c>
      <c r="AR719" s="131">
        <f t="shared" si="276"/>
        <v>0</v>
      </c>
      <c r="AS719" s="136">
        <f t="shared" si="277"/>
        <v>0</v>
      </c>
      <c r="AT719" s="133">
        <f t="shared" si="278"/>
        <v>0</v>
      </c>
      <c r="AU719" s="131">
        <f t="shared" si="279"/>
        <v>0</v>
      </c>
      <c r="AV719" s="131">
        <f t="shared" si="280"/>
        <v>0</v>
      </c>
      <c r="AW719" s="131">
        <f t="shared" si="281"/>
        <v>0</v>
      </c>
      <c r="AX719" s="136">
        <f t="shared" si="282"/>
        <v>0</v>
      </c>
      <c r="AY719" s="133">
        <f t="shared" si="283"/>
        <v>0</v>
      </c>
      <c r="AZ719" s="131">
        <f t="shared" si="284"/>
        <v>0</v>
      </c>
      <c r="BA719" s="131">
        <f t="shared" si="285"/>
        <v>0</v>
      </c>
      <c r="BB719" s="131">
        <f t="shared" si="286"/>
        <v>0</v>
      </c>
      <c r="BC719" s="132">
        <f t="shared" si="287"/>
        <v>0</v>
      </c>
    </row>
    <row r="720" spans="1:55" x14ac:dyDescent="0.25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30">
        <v>0</v>
      </c>
      <c r="G720" s="131">
        <v>0</v>
      </c>
      <c r="H720" s="131">
        <v>0</v>
      </c>
      <c r="I720" s="132">
        <v>0</v>
      </c>
      <c r="J720" s="149"/>
      <c r="K720" s="133">
        <v>0</v>
      </c>
      <c r="L720" s="131">
        <v>0</v>
      </c>
      <c r="M720" s="131">
        <v>0</v>
      </c>
      <c r="N720" s="132">
        <v>0</v>
      </c>
      <c r="O720" s="149"/>
      <c r="P720" s="133">
        <v>0</v>
      </c>
      <c r="Q720" s="131">
        <v>0</v>
      </c>
      <c r="R720" s="131">
        <v>0</v>
      </c>
      <c r="S720" s="132">
        <v>0</v>
      </c>
      <c r="T720" s="149"/>
      <c r="U720" s="133">
        <v>0</v>
      </c>
      <c r="V720" s="131">
        <v>0</v>
      </c>
      <c r="W720" s="131">
        <v>0</v>
      </c>
      <c r="X720" s="132">
        <v>0</v>
      </c>
      <c r="Y720" s="149"/>
      <c r="Z720" s="133">
        <v>0</v>
      </c>
      <c r="AA720" s="131">
        <v>0</v>
      </c>
      <c r="AB720" s="131">
        <v>0</v>
      </c>
      <c r="AC720" s="132">
        <v>0</v>
      </c>
      <c r="AD720" s="149"/>
      <c r="AE720" s="153">
        <f t="shared" si="264"/>
        <v>0</v>
      </c>
      <c r="AF720" s="134">
        <f t="shared" si="265"/>
        <v>0</v>
      </c>
      <c r="AG720" s="135">
        <f t="shared" si="266"/>
        <v>0</v>
      </c>
      <c r="AH720" s="167">
        <f t="shared" si="267"/>
        <v>0</v>
      </c>
      <c r="AI720" s="149"/>
      <c r="AJ720" s="133">
        <f t="shared" si="268"/>
        <v>0</v>
      </c>
      <c r="AK720" s="131">
        <f t="shared" si="269"/>
        <v>0</v>
      </c>
      <c r="AL720" s="131">
        <f t="shared" si="270"/>
        <v>0</v>
      </c>
      <c r="AM720" s="131">
        <f t="shared" si="271"/>
        <v>0</v>
      </c>
      <c r="AN720" s="136">
        <f t="shared" si="272"/>
        <v>0</v>
      </c>
      <c r="AO720" s="133">
        <f t="shared" si="273"/>
        <v>0</v>
      </c>
      <c r="AP720" s="131">
        <f t="shared" si="274"/>
        <v>0</v>
      </c>
      <c r="AQ720" s="131">
        <f t="shared" si="275"/>
        <v>0</v>
      </c>
      <c r="AR720" s="131">
        <f t="shared" si="276"/>
        <v>0</v>
      </c>
      <c r="AS720" s="136">
        <f t="shared" si="277"/>
        <v>0</v>
      </c>
      <c r="AT720" s="133">
        <f t="shared" si="278"/>
        <v>0</v>
      </c>
      <c r="AU720" s="131">
        <f t="shared" si="279"/>
        <v>0</v>
      </c>
      <c r="AV720" s="131">
        <f t="shared" si="280"/>
        <v>0</v>
      </c>
      <c r="AW720" s="131">
        <f t="shared" si="281"/>
        <v>0</v>
      </c>
      <c r="AX720" s="136">
        <f t="shared" si="282"/>
        <v>0</v>
      </c>
      <c r="AY720" s="133">
        <f t="shared" si="283"/>
        <v>0</v>
      </c>
      <c r="AZ720" s="131">
        <f t="shared" si="284"/>
        <v>0</v>
      </c>
      <c r="BA720" s="131">
        <f t="shared" si="285"/>
        <v>0</v>
      </c>
      <c r="BB720" s="131">
        <f t="shared" si="286"/>
        <v>0</v>
      </c>
      <c r="BC720" s="132">
        <f t="shared" si="287"/>
        <v>0</v>
      </c>
    </row>
    <row r="721" spans="1:55" x14ac:dyDescent="0.25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30">
        <v>0</v>
      </c>
      <c r="G721" s="131">
        <v>0</v>
      </c>
      <c r="H721" s="131">
        <v>0</v>
      </c>
      <c r="I721" s="132">
        <v>0</v>
      </c>
      <c r="J721" s="149"/>
      <c r="K721" s="133">
        <v>0</v>
      </c>
      <c r="L721" s="131">
        <v>0</v>
      </c>
      <c r="M721" s="131">
        <v>0</v>
      </c>
      <c r="N721" s="132">
        <v>0</v>
      </c>
      <c r="O721" s="149"/>
      <c r="P721" s="133">
        <v>0</v>
      </c>
      <c r="Q721" s="131">
        <v>0</v>
      </c>
      <c r="R721" s="131">
        <v>0</v>
      </c>
      <c r="S721" s="132">
        <v>0</v>
      </c>
      <c r="T721" s="149"/>
      <c r="U721" s="133">
        <v>0</v>
      </c>
      <c r="V721" s="131">
        <v>0</v>
      </c>
      <c r="W721" s="131">
        <v>0</v>
      </c>
      <c r="X721" s="132">
        <v>0</v>
      </c>
      <c r="Y721" s="149"/>
      <c r="Z721" s="133">
        <v>0</v>
      </c>
      <c r="AA721" s="131">
        <v>0</v>
      </c>
      <c r="AB721" s="131">
        <v>0</v>
      </c>
      <c r="AC721" s="132">
        <v>0</v>
      </c>
      <c r="AD721" s="149"/>
      <c r="AE721" s="153">
        <f t="shared" si="264"/>
        <v>0</v>
      </c>
      <c r="AF721" s="134">
        <f t="shared" si="265"/>
        <v>0</v>
      </c>
      <c r="AG721" s="135">
        <f t="shared" si="266"/>
        <v>0</v>
      </c>
      <c r="AH721" s="167">
        <f t="shared" si="267"/>
        <v>0</v>
      </c>
      <c r="AI721" s="149"/>
      <c r="AJ721" s="133">
        <f t="shared" si="268"/>
        <v>0</v>
      </c>
      <c r="AK721" s="131">
        <f t="shared" si="269"/>
        <v>0</v>
      </c>
      <c r="AL721" s="131">
        <f t="shared" si="270"/>
        <v>0</v>
      </c>
      <c r="AM721" s="131">
        <f t="shared" si="271"/>
        <v>0</v>
      </c>
      <c r="AN721" s="136">
        <f t="shared" si="272"/>
        <v>0</v>
      </c>
      <c r="AO721" s="133">
        <f t="shared" si="273"/>
        <v>0</v>
      </c>
      <c r="AP721" s="131">
        <f t="shared" si="274"/>
        <v>0</v>
      </c>
      <c r="AQ721" s="131">
        <f t="shared" si="275"/>
        <v>0</v>
      </c>
      <c r="AR721" s="131">
        <f t="shared" si="276"/>
        <v>0</v>
      </c>
      <c r="AS721" s="136">
        <f t="shared" si="277"/>
        <v>0</v>
      </c>
      <c r="AT721" s="133">
        <f t="shared" si="278"/>
        <v>0</v>
      </c>
      <c r="AU721" s="131">
        <f t="shared" si="279"/>
        <v>0</v>
      </c>
      <c r="AV721" s="131">
        <f t="shared" si="280"/>
        <v>0</v>
      </c>
      <c r="AW721" s="131">
        <f t="shared" si="281"/>
        <v>0</v>
      </c>
      <c r="AX721" s="136">
        <f t="shared" si="282"/>
        <v>0</v>
      </c>
      <c r="AY721" s="133">
        <f t="shared" si="283"/>
        <v>0</v>
      </c>
      <c r="AZ721" s="131">
        <f t="shared" si="284"/>
        <v>0</v>
      </c>
      <c r="BA721" s="131">
        <f t="shared" si="285"/>
        <v>0</v>
      </c>
      <c r="BB721" s="131">
        <f t="shared" si="286"/>
        <v>0</v>
      </c>
      <c r="BC721" s="132">
        <f t="shared" si="287"/>
        <v>0</v>
      </c>
    </row>
    <row r="722" spans="1:55" x14ac:dyDescent="0.25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30">
        <v>0</v>
      </c>
      <c r="G722" s="131">
        <v>0</v>
      </c>
      <c r="H722" s="131">
        <v>0</v>
      </c>
      <c r="I722" s="132">
        <v>0</v>
      </c>
      <c r="J722" s="149"/>
      <c r="K722" s="133">
        <v>0</v>
      </c>
      <c r="L722" s="131">
        <v>0</v>
      </c>
      <c r="M722" s="131">
        <v>0</v>
      </c>
      <c r="N722" s="132">
        <v>0</v>
      </c>
      <c r="O722" s="149"/>
      <c r="P722" s="133">
        <v>0</v>
      </c>
      <c r="Q722" s="131">
        <v>0</v>
      </c>
      <c r="R722" s="131">
        <v>0</v>
      </c>
      <c r="S722" s="132">
        <v>0</v>
      </c>
      <c r="T722" s="149"/>
      <c r="U722" s="133">
        <v>0</v>
      </c>
      <c r="V722" s="131">
        <v>0</v>
      </c>
      <c r="W722" s="131">
        <v>0</v>
      </c>
      <c r="X722" s="132">
        <v>0</v>
      </c>
      <c r="Y722" s="149"/>
      <c r="Z722" s="133">
        <v>0</v>
      </c>
      <c r="AA722" s="131">
        <v>0</v>
      </c>
      <c r="AB722" s="131">
        <v>0</v>
      </c>
      <c r="AC722" s="132">
        <v>0</v>
      </c>
      <c r="AD722" s="149"/>
      <c r="AE722" s="153">
        <f t="shared" si="264"/>
        <v>0</v>
      </c>
      <c r="AF722" s="134">
        <f t="shared" si="265"/>
        <v>0</v>
      </c>
      <c r="AG722" s="135">
        <f t="shared" si="266"/>
        <v>0</v>
      </c>
      <c r="AH722" s="167">
        <f t="shared" si="267"/>
        <v>0</v>
      </c>
      <c r="AI722" s="149"/>
      <c r="AJ722" s="133">
        <f t="shared" si="268"/>
        <v>0</v>
      </c>
      <c r="AK722" s="131">
        <f t="shared" si="269"/>
        <v>0</v>
      </c>
      <c r="AL722" s="131">
        <f t="shared" si="270"/>
        <v>0</v>
      </c>
      <c r="AM722" s="131">
        <f t="shared" si="271"/>
        <v>0</v>
      </c>
      <c r="AN722" s="136">
        <f t="shared" si="272"/>
        <v>0</v>
      </c>
      <c r="AO722" s="133">
        <f t="shared" si="273"/>
        <v>0</v>
      </c>
      <c r="AP722" s="131">
        <f t="shared" si="274"/>
        <v>0</v>
      </c>
      <c r="AQ722" s="131">
        <f t="shared" si="275"/>
        <v>0</v>
      </c>
      <c r="AR722" s="131">
        <f t="shared" si="276"/>
        <v>0</v>
      </c>
      <c r="AS722" s="136">
        <f t="shared" si="277"/>
        <v>0</v>
      </c>
      <c r="AT722" s="133">
        <f t="shared" si="278"/>
        <v>0</v>
      </c>
      <c r="AU722" s="131">
        <f t="shared" si="279"/>
        <v>0</v>
      </c>
      <c r="AV722" s="131">
        <f t="shared" si="280"/>
        <v>0</v>
      </c>
      <c r="AW722" s="131">
        <f t="shared" si="281"/>
        <v>0</v>
      </c>
      <c r="AX722" s="136">
        <f t="shared" si="282"/>
        <v>0</v>
      </c>
      <c r="AY722" s="133">
        <f t="shared" si="283"/>
        <v>0</v>
      </c>
      <c r="AZ722" s="131">
        <f t="shared" si="284"/>
        <v>0</v>
      </c>
      <c r="BA722" s="131">
        <f t="shared" si="285"/>
        <v>0</v>
      </c>
      <c r="BB722" s="131">
        <f t="shared" si="286"/>
        <v>0</v>
      </c>
      <c r="BC722" s="132">
        <f t="shared" si="287"/>
        <v>0</v>
      </c>
    </row>
    <row r="723" spans="1:55" x14ac:dyDescent="0.25">
      <c r="A723" s="138" t="s">
        <v>1544</v>
      </c>
      <c r="B723" s="131" t="s">
        <v>1433</v>
      </c>
      <c r="C723" s="131" t="s">
        <v>1555</v>
      </c>
      <c r="D723" s="131" t="s">
        <v>1556</v>
      </c>
      <c r="E723" s="132" t="s">
        <v>1314</v>
      </c>
      <c r="F723" s="130">
        <v>0</v>
      </c>
      <c r="G723" s="131">
        <v>0</v>
      </c>
      <c r="H723" s="131">
        <v>0</v>
      </c>
      <c r="I723" s="132">
        <v>0</v>
      </c>
      <c r="J723" s="149"/>
      <c r="K723" s="133">
        <v>0</v>
      </c>
      <c r="L723" s="131">
        <v>0</v>
      </c>
      <c r="M723" s="131">
        <v>0</v>
      </c>
      <c r="N723" s="132">
        <v>0</v>
      </c>
      <c r="O723" s="149"/>
      <c r="P723" s="133">
        <v>0</v>
      </c>
      <c r="Q723" s="131">
        <v>0</v>
      </c>
      <c r="R723" s="131">
        <v>0</v>
      </c>
      <c r="S723" s="132">
        <v>0</v>
      </c>
      <c r="T723" s="149"/>
      <c r="U723" s="133">
        <v>0</v>
      </c>
      <c r="V723" s="131">
        <v>0</v>
      </c>
      <c r="W723" s="131">
        <v>0</v>
      </c>
      <c r="X723" s="132">
        <v>0</v>
      </c>
      <c r="Y723" s="149"/>
      <c r="Z723" s="133">
        <v>0</v>
      </c>
      <c r="AA723" s="131">
        <v>0</v>
      </c>
      <c r="AB723" s="131">
        <v>0</v>
      </c>
      <c r="AC723" s="132">
        <v>0</v>
      </c>
      <c r="AD723" s="149"/>
      <c r="AE723" s="153">
        <f t="shared" si="264"/>
        <v>0</v>
      </c>
      <c r="AF723" s="134">
        <f t="shared" si="265"/>
        <v>0</v>
      </c>
      <c r="AG723" s="135">
        <f t="shared" si="266"/>
        <v>0</v>
      </c>
      <c r="AH723" s="167">
        <f t="shared" si="267"/>
        <v>0</v>
      </c>
      <c r="AI723" s="149"/>
      <c r="AJ723" s="133">
        <f t="shared" si="268"/>
        <v>0</v>
      </c>
      <c r="AK723" s="131">
        <f t="shared" si="269"/>
        <v>0</v>
      </c>
      <c r="AL723" s="131">
        <f t="shared" si="270"/>
        <v>0</v>
      </c>
      <c r="AM723" s="131">
        <f t="shared" si="271"/>
        <v>0</v>
      </c>
      <c r="AN723" s="136">
        <f t="shared" si="272"/>
        <v>0</v>
      </c>
      <c r="AO723" s="133">
        <f t="shared" si="273"/>
        <v>0</v>
      </c>
      <c r="AP723" s="131">
        <f t="shared" si="274"/>
        <v>0</v>
      </c>
      <c r="AQ723" s="131">
        <f t="shared" si="275"/>
        <v>0</v>
      </c>
      <c r="AR723" s="131">
        <f t="shared" si="276"/>
        <v>0</v>
      </c>
      <c r="AS723" s="136">
        <f t="shared" si="277"/>
        <v>0</v>
      </c>
      <c r="AT723" s="133">
        <f t="shared" si="278"/>
        <v>0</v>
      </c>
      <c r="AU723" s="131">
        <f t="shared" si="279"/>
        <v>0</v>
      </c>
      <c r="AV723" s="131">
        <f t="shared" si="280"/>
        <v>0</v>
      </c>
      <c r="AW723" s="131">
        <f t="shared" si="281"/>
        <v>0</v>
      </c>
      <c r="AX723" s="136">
        <f t="shared" si="282"/>
        <v>0</v>
      </c>
      <c r="AY723" s="133">
        <f t="shared" si="283"/>
        <v>0</v>
      </c>
      <c r="AZ723" s="131">
        <f t="shared" si="284"/>
        <v>0</v>
      </c>
      <c r="BA723" s="131">
        <f t="shared" si="285"/>
        <v>0</v>
      </c>
      <c r="BB723" s="131">
        <f t="shared" si="286"/>
        <v>0</v>
      </c>
      <c r="BC723" s="132">
        <f t="shared" si="287"/>
        <v>0</v>
      </c>
    </row>
    <row r="724" spans="1:55" x14ac:dyDescent="0.25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30">
        <v>0</v>
      </c>
      <c r="G724" s="131">
        <v>0</v>
      </c>
      <c r="H724" s="131">
        <v>0</v>
      </c>
      <c r="I724" s="132">
        <v>0</v>
      </c>
      <c r="J724" s="149"/>
      <c r="K724" s="133">
        <v>0</v>
      </c>
      <c r="L724" s="131">
        <v>0</v>
      </c>
      <c r="M724" s="131">
        <v>0</v>
      </c>
      <c r="N724" s="132">
        <v>0</v>
      </c>
      <c r="O724" s="149"/>
      <c r="P724" s="133">
        <v>0</v>
      </c>
      <c r="Q724" s="131">
        <v>0</v>
      </c>
      <c r="R724" s="131">
        <v>0</v>
      </c>
      <c r="S724" s="132">
        <v>0</v>
      </c>
      <c r="T724" s="149"/>
      <c r="U724" s="133">
        <v>0</v>
      </c>
      <c r="V724" s="131">
        <v>0</v>
      </c>
      <c r="W724" s="131">
        <v>0</v>
      </c>
      <c r="X724" s="132">
        <v>0</v>
      </c>
      <c r="Y724" s="149"/>
      <c r="Z724" s="133">
        <v>0</v>
      </c>
      <c r="AA724" s="131">
        <v>0</v>
      </c>
      <c r="AB724" s="131">
        <v>0</v>
      </c>
      <c r="AC724" s="132">
        <v>0</v>
      </c>
      <c r="AD724" s="149"/>
      <c r="AE724" s="153">
        <f t="shared" si="264"/>
        <v>0</v>
      </c>
      <c r="AF724" s="134">
        <f t="shared" si="265"/>
        <v>0</v>
      </c>
      <c r="AG724" s="135">
        <f t="shared" si="266"/>
        <v>0</v>
      </c>
      <c r="AH724" s="167">
        <f t="shared" si="267"/>
        <v>0</v>
      </c>
      <c r="AI724" s="149"/>
      <c r="AJ724" s="133">
        <f t="shared" si="268"/>
        <v>0</v>
      </c>
      <c r="AK724" s="131">
        <f t="shared" si="269"/>
        <v>0</v>
      </c>
      <c r="AL724" s="131">
        <f t="shared" si="270"/>
        <v>0</v>
      </c>
      <c r="AM724" s="131">
        <f t="shared" si="271"/>
        <v>0</v>
      </c>
      <c r="AN724" s="136">
        <f t="shared" si="272"/>
        <v>0</v>
      </c>
      <c r="AO724" s="133">
        <f t="shared" si="273"/>
        <v>0</v>
      </c>
      <c r="AP724" s="131">
        <f t="shared" si="274"/>
        <v>0</v>
      </c>
      <c r="AQ724" s="131">
        <f t="shared" si="275"/>
        <v>0</v>
      </c>
      <c r="AR724" s="131">
        <f t="shared" si="276"/>
        <v>0</v>
      </c>
      <c r="AS724" s="136">
        <f t="shared" si="277"/>
        <v>0</v>
      </c>
      <c r="AT724" s="133">
        <f t="shared" si="278"/>
        <v>0</v>
      </c>
      <c r="AU724" s="131">
        <f t="shared" si="279"/>
        <v>0</v>
      </c>
      <c r="AV724" s="131">
        <f t="shared" si="280"/>
        <v>0</v>
      </c>
      <c r="AW724" s="131">
        <f t="shared" si="281"/>
        <v>0</v>
      </c>
      <c r="AX724" s="136">
        <f t="shared" si="282"/>
        <v>0</v>
      </c>
      <c r="AY724" s="133">
        <f t="shared" si="283"/>
        <v>0</v>
      </c>
      <c r="AZ724" s="131">
        <f t="shared" si="284"/>
        <v>0</v>
      </c>
      <c r="BA724" s="131">
        <f t="shared" si="285"/>
        <v>0</v>
      </c>
      <c r="BB724" s="131">
        <f t="shared" si="286"/>
        <v>0</v>
      </c>
      <c r="BC724" s="132">
        <f t="shared" si="287"/>
        <v>0</v>
      </c>
    </row>
    <row r="725" spans="1:55" x14ac:dyDescent="0.25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30">
        <v>0</v>
      </c>
      <c r="G725" s="131">
        <v>0</v>
      </c>
      <c r="H725" s="131">
        <v>0</v>
      </c>
      <c r="I725" s="132">
        <v>0</v>
      </c>
      <c r="J725" s="149"/>
      <c r="K725" s="133">
        <v>0</v>
      </c>
      <c r="L725" s="131">
        <v>0</v>
      </c>
      <c r="M725" s="131">
        <v>0</v>
      </c>
      <c r="N725" s="132">
        <v>0</v>
      </c>
      <c r="O725" s="149"/>
      <c r="P725" s="133">
        <v>0</v>
      </c>
      <c r="Q725" s="131">
        <v>0</v>
      </c>
      <c r="R725" s="131">
        <v>0</v>
      </c>
      <c r="S725" s="132">
        <v>0</v>
      </c>
      <c r="T725" s="149"/>
      <c r="U725" s="133">
        <v>0</v>
      </c>
      <c r="V725" s="131">
        <v>0</v>
      </c>
      <c r="W725" s="131">
        <v>0</v>
      </c>
      <c r="X725" s="132">
        <v>0</v>
      </c>
      <c r="Y725" s="149"/>
      <c r="Z725" s="133">
        <v>0</v>
      </c>
      <c r="AA725" s="131">
        <v>0</v>
      </c>
      <c r="AB725" s="131">
        <v>0</v>
      </c>
      <c r="AC725" s="132">
        <v>0</v>
      </c>
      <c r="AD725" s="149"/>
      <c r="AE725" s="153">
        <f t="shared" si="264"/>
        <v>0</v>
      </c>
      <c r="AF725" s="134">
        <f t="shared" si="265"/>
        <v>0</v>
      </c>
      <c r="AG725" s="135">
        <f t="shared" si="266"/>
        <v>0</v>
      </c>
      <c r="AH725" s="167">
        <f t="shared" si="267"/>
        <v>0</v>
      </c>
      <c r="AI725" s="149"/>
      <c r="AJ725" s="133">
        <f t="shared" si="268"/>
        <v>0</v>
      </c>
      <c r="AK725" s="131">
        <f t="shared" si="269"/>
        <v>0</v>
      </c>
      <c r="AL725" s="131">
        <f t="shared" si="270"/>
        <v>0</v>
      </c>
      <c r="AM725" s="131">
        <f t="shared" si="271"/>
        <v>0</v>
      </c>
      <c r="AN725" s="136">
        <f t="shared" si="272"/>
        <v>0</v>
      </c>
      <c r="AO725" s="133">
        <f t="shared" si="273"/>
        <v>0</v>
      </c>
      <c r="AP725" s="131">
        <f t="shared" si="274"/>
        <v>0</v>
      </c>
      <c r="AQ725" s="131">
        <f t="shared" si="275"/>
        <v>0</v>
      </c>
      <c r="AR725" s="131">
        <f t="shared" si="276"/>
        <v>0</v>
      </c>
      <c r="AS725" s="136">
        <f t="shared" si="277"/>
        <v>0</v>
      </c>
      <c r="AT725" s="133">
        <f t="shared" si="278"/>
        <v>0</v>
      </c>
      <c r="AU725" s="131">
        <f t="shared" si="279"/>
        <v>0</v>
      </c>
      <c r="AV725" s="131">
        <f t="shared" si="280"/>
        <v>0</v>
      </c>
      <c r="AW725" s="131">
        <f t="shared" si="281"/>
        <v>0</v>
      </c>
      <c r="AX725" s="136">
        <f t="shared" si="282"/>
        <v>0</v>
      </c>
      <c r="AY725" s="133">
        <f t="shared" si="283"/>
        <v>0</v>
      </c>
      <c r="AZ725" s="131">
        <f t="shared" si="284"/>
        <v>0</v>
      </c>
      <c r="BA725" s="131">
        <f t="shared" si="285"/>
        <v>0</v>
      </c>
      <c r="BB725" s="131">
        <f t="shared" si="286"/>
        <v>0</v>
      </c>
      <c r="BC725" s="132">
        <f t="shared" si="287"/>
        <v>0</v>
      </c>
    </row>
    <row r="726" spans="1:55" x14ac:dyDescent="0.25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30">
        <v>0</v>
      </c>
      <c r="G726" s="131">
        <v>0</v>
      </c>
      <c r="H726" s="131">
        <v>0</v>
      </c>
      <c r="I726" s="132">
        <v>0</v>
      </c>
      <c r="J726" s="149"/>
      <c r="K726" s="133">
        <v>0</v>
      </c>
      <c r="L726" s="131">
        <v>0</v>
      </c>
      <c r="M726" s="131">
        <v>0</v>
      </c>
      <c r="N726" s="132">
        <v>0</v>
      </c>
      <c r="O726" s="149"/>
      <c r="P726" s="133">
        <v>0</v>
      </c>
      <c r="Q726" s="131">
        <v>0</v>
      </c>
      <c r="R726" s="131">
        <v>0</v>
      </c>
      <c r="S726" s="132">
        <v>0</v>
      </c>
      <c r="T726" s="149"/>
      <c r="U726" s="133">
        <v>0</v>
      </c>
      <c r="V726" s="131">
        <v>0</v>
      </c>
      <c r="W726" s="131">
        <v>0</v>
      </c>
      <c r="X726" s="132">
        <v>0</v>
      </c>
      <c r="Y726" s="149"/>
      <c r="Z726" s="133">
        <v>0</v>
      </c>
      <c r="AA726" s="131">
        <v>0</v>
      </c>
      <c r="AB726" s="131">
        <v>0</v>
      </c>
      <c r="AC726" s="132">
        <v>0</v>
      </c>
      <c r="AD726" s="149"/>
      <c r="AE726" s="153">
        <f t="shared" si="264"/>
        <v>0</v>
      </c>
      <c r="AF726" s="134">
        <f t="shared" si="265"/>
        <v>0</v>
      </c>
      <c r="AG726" s="135">
        <f t="shared" si="266"/>
        <v>0</v>
      </c>
      <c r="AH726" s="167">
        <f t="shared" si="267"/>
        <v>0</v>
      </c>
      <c r="AI726" s="149"/>
      <c r="AJ726" s="133">
        <f t="shared" si="268"/>
        <v>0</v>
      </c>
      <c r="AK726" s="131">
        <f t="shared" si="269"/>
        <v>0</v>
      </c>
      <c r="AL726" s="131">
        <f t="shared" si="270"/>
        <v>0</v>
      </c>
      <c r="AM726" s="131">
        <f t="shared" si="271"/>
        <v>0</v>
      </c>
      <c r="AN726" s="136">
        <f t="shared" si="272"/>
        <v>0</v>
      </c>
      <c r="AO726" s="133">
        <f t="shared" si="273"/>
        <v>0</v>
      </c>
      <c r="AP726" s="131">
        <f t="shared" si="274"/>
        <v>0</v>
      </c>
      <c r="AQ726" s="131">
        <f t="shared" si="275"/>
        <v>0</v>
      </c>
      <c r="AR726" s="131">
        <f t="shared" si="276"/>
        <v>0</v>
      </c>
      <c r="AS726" s="136">
        <f t="shared" si="277"/>
        <v>0</v>
      </c>
      <c r="AT726" s="133">
        <f t="shared" si="278"/>
        <v>0</v>
      </c>
      <c r="AU726" s="131">
        <f t="shared" si="279"/>
        <v>0</v>
      </c>
      <c r="AV726" s="131">
        <f t="shared" si="280"/>
        <v>0</v>
      </c>
      <c r="AW726" s="131">
        <f t="shared" si="281"/>
        <v>0</v>
      </c>
      <c r="AX726" s="136">
        <f t="shared" si="282"/>
        <v>0</v>
      </c>
      <c r="AY726" s="133">
        <f t="shared" si="283"/>
        <v>0</v>
      </c>
      <c r="AZ726" s="131">
        <f t="shared" si="284"/>
        <v>0</v>
      </c>
      <c r="BA726" s="131">
        <f t="shared" si="285"/>
        <v>0</v>
      </c>
      <c r="BB726" s="131">
        <f t="shared" si="286"/>
        <v>0</v>
      </c>
      <c r="BC726" s="132">
        <f t="shared" si="287"/>
        <v>0</v>
      </c>
    </row>
    <row r="727" spans="1:55" x14ac:dyDescent="0.25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30">
        <v>0</v>
      </c>
      <c r="G727" s="131">
        <v>0</v>
      </c>
      <c r="H727" s="131">
        <v>0</v>
      </c>
      <c r="I727" s="132">
        <v>0</v>
      </c>
      <c r="J727" s="149"/>
      <c r="K727" s="133">
        <v>0</v>
      </c>
      <c r="L727" s="131">
        <v>0</v>
      </c>
      <c r="M727" s="131">
        <v>0</v>
      </c>
      <c r="N727" s="132">
        <v>0</v>
      </c>
      <c r="O727" s="149"/>
      <c r="P727" s="133">
        <v>0</v>
      </c>
      <c r="Q727" s="131">
        <v>0</v>
      </c>
      <c r="R727" s="131">
        <v>0</v>
      </c>
      <c r="S727" s="132">
        <v>0</v>
      </c>
      <c r="T727" s="149"/>
      <c r="U727" s="133">
        <v>0</v>
      </c>
      <c r="V727" s="131">
        <v>0</v>
      </c>
      <c r="W727" s="131">
        <v>0</v>
      </c>
      <c r="X727" s="132">
        <v>0</v>
      </c>
      <c r="Y727" s="149"/>
      <c r="Z727" s="133">
        <v>0</v>
      </c>
      <c r="AA727" s="131">
        <v>0</v>
      </c>
      <c r="AB727" s="131">
        <v>0</v>
      </c>
      <c r="AC727" s="132">
        <v>0</v>
      </c>
      <c r="AD727" s="149"/>
      <c r="AE727" s="153">
        <f t="shared" si="264"/>
        <v>0</v>
      </c>
      <c r="AF727" s="134">
        <f t="shared" si="265"/>
        <v>0</v>
      </c>
      <c r="AG727" s="135">
        <f t="shared" si="266"/>
        <v>0</v>
      </c>
      <c r="AH727" s="167">
        <f t="shared" si="267"/>
        <v>0</v>
      </c>
      <c r="AI727" s="149"/>
      <c r="AJ727" s="133">
        <f t="shared" si="268"/>
        <v>0</v>
      </c>
      <c r="AK727" s="131">
        <f t="shared" si="269"/>
        <v>0</v>
      </c>
      <c r="AL727" s="131">
        <f t="shared" si="270"/>
        <v>0</v>
      </c>
      <c r="AM727" s="131">
        <f t="shared" si="271"/>
        <v>0</v>
      </c>
      <c r="AN727" s="136">
        <f t="shared" si="272"/>
        <v>0</v>
      </c>
      <c r="AO727" s="133">
        <f t="shared" si="273"/>
        <v>0</v>
      </c>
      <c r="AP727" s="131">
        <f t="shared" si="274"/>
        <v>0</v>
      </c>
      <c r="AQ727" s="131">
        <f t="shared" si="275"/>
        <v>0</v>
      </c>
      <c r="AR727" s="131">
        <f t="shared" si="276"/>
        <v>0</v>
      </c>
      <c r="AS727" s="136">
        <f t="shared" si="277"/>
        <v>0</v>
      </c>
      <c r="AT727" s="133">
        <f t="shared" si="278"/>
        <v>0</v>
      </c>
      <c r="AU727" s="131">
        <f t="shared" si="279"/>
        <v>0</v>
      </c>
      <c r="AV727" s="131">
        <f t="shared" si="280"/>
        <v>0</v>
      </c>
      <c r="AW727" s="131">
        <f t="shared" si="281"/>
        <v>0</v>
      </c>
      <c r="AX727" s="136">
        <f t="shared" si="282"/>
        <v>0</v>
      </c>
      <c r="AY727" s="133">
        <f t="shared" si="283"/>
        <v>0</v>
      </c>
      <c r="AZ727" s="131">
        <f t="shared" si="284"/>
        <v>0</v>
      </c>
      <c r="BA727" s="131">
        <f t="shared" si="285"/>
        <v>0</v>
      </c>
      <c r="BB727" s="131">
        <f t="shared" si="286"/>
        <v>0</v>
      </c>
      <c r="BC727" s="132">
        <f t="shared" si="287"/>
        <v>0</v>
      </c>
    </row>
    <row r="728" spans="1:55" x14ac:dyDescent="0.25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30">
        <v>0</v>
      </c>
      <c r="G728" s="131">
        <v>0</v>
      </c>
      <c r="H728" s="131">
        <v>0</v>
      </c>
      <c r="I728" s="132">
        <v>0</v>
      </c>
      <c r="J728" s="149"/>
      <c r="K728" s="133">
        <v>0</v>
      </c>
      <c r="L728" s="131">
        <v>0</v>
      </c>
      <c r="M728" s="131">
        <v>0</v>
      </c>
      <c r="N728" s="132">
        <v>0</v>
      </c>
      <c r="O728" s="149"/>
      <c r="P728" s="133">
        <v>0</v>
      </c>
      <c r="Q728" s="131">
        <v>0</v>
      </c>
      <c r="R728" s="131">
        <v>0</v>
      </c>
      <c r="S728" s="132">
        <v>0</v>
      </c>
      <c r="T728" s="149"/>
      <c r="U728" s="133">
        <v>0</v>
      </c>
      <c r="V728" s="131">
        <v>0</v>
      </c>
      <c r="W728" s="131">
        <v>0</v>
      </c>
      <c r="X728" s="132">
        <v>0</v>
      </c>
      <c r="Y728" s="149"/>
      <c r="Z728" s="133">
        <v>0</v>
      </c>
      <c r="AA728" s="131">
        <v>0</v>
      </c>
      <c r="AB728" s="131">
        <v>0</v>
      </c>
      <c r="AC728" s="132">
        <v>0</v>
      </c>
      <c r="AD728" s="149"/>
      <c r="AE728" s="153">
        <f t="shared" si="264"/>
        <v>0</v>
      </c>
      <c r="AF728" s="134">
        <f t="shared" si="265"/>
        <v>0</v>
      </c>
      <c r="AG728" s="135">
        <f t="shared" si="266"/>
        <v>0</v>
      </c>
      <c r="AH728" s="167">
        <f t="shared" si="267"/>
        <v>0</v>
      </c>
      <c r="AI728" s="149"/>
      <c r="AJ728" s="133">
        <f t="shared" si="268"/>
        <v>0</v>
      </c>
      <c r="AK728" s="131">
        <f t="shared" si="269"/>
        <v>0</v>
      </c>
      <c r="AL728" s="131">
        <f t="shared" si="270"/>
        <v>0</v>
      </c>
      <c r="AM728" s="131">
        <f t="shared" si="271"/>
        <v>0</v>
      </c>
      <c r="AN728" s="136">
        <f t="shared" si="272"/>
        <v>0</v>
      </c>
      <c r="AO728" s="133">
        <f t="shared" si="273"/>
        <v>0</v>
      </c>
      <c r="AP728" s="131">
        <f t="shared" si="274"/>
        <v>0</v>
      </c>
      <c r="AQ728" s="131">
        <f t="shared" si="275"/>
        <v>0</v>
      </c>
      <c r="AR728" s="131">
        <f t="shared" si="276"/>
        <v>0</v>
      </c>
      <c r="AS728" s="136">
        <f t="shared" si="277"/>
        <v>0</v>
      </c>
      <c r="AT728" s="133">
        <f t="shared" si="278"/>
        <v>0</v>
      </c>
      <c r="AU728" s="131">
        <f t="shared" si="279"/>
        <v>0</v>
      </c>
      <c r="AV728" s="131">
        <f t="shared" si="280"/>
        <v>0</v>
      </c>
      <c r="AW728" s="131">
        <f t="shared" si="281"/>
        <v>0</v>
      </c>
      <c r="AX728" s="136">
        <f t="shared" si="282"/>
        <v>0</v>
      </c>
      <c r="AY728" s="133">
        <f t="shared" si="283"/>
        <v>0</v>
      </c>
      <c r="AZ728" s="131">
        <f t="shared" si="284"/>
        <v>0</v>
      </c>
      <c r="BA728" s="131">
        <f t="shared" si="285"/>
        <v>0</v>
      </c>
      <c r="BB728" s="131">
        <f t="shared" si="286"/>
        <v>0</v>
      </c>
      <c r="BC728" s="132">
        <f t="shared" si="287"/>
        <v>0</v>
      </c>
    </row>
    <row r="729" spans="1:55" x14ac:dyDescent="0.25">
      <c r="A729" s="138" t="s">
        <v>1550</v>
      </c>
      <c r="B729" s="131" t="s">
        <v>2049</v>
      </c>
      <c r="C729" s="131" t="s">
        <v>303</v>
      </c>
      <c r="D729" s="131" t="s">
        <v>1927</v>
      </c>
      <c r="E729" s="132" t="s">
        <v>1311</v>
      </c>
      <c r="F729" s="130">
        <v>0</v>
      </c>
      <c r="G729" s="131">
        <v>0</v>
      </c>
      <c r="H729" s="131">
        <v>0</v>
      </c>
      <c r="I729" s="132">
        <v>0</v>
      </c>
      <c r="J729" s="149"/>
      <c r="K729" s="133">
        <v>0</v>
      </c>
      <c r="L729" s="131">
        <v>0</v>
      </c>
      <c r="M729" s="131">
        <v>0</v>
      </c>
      <c r="N729" s="132">
        <v>0</v>
      </c>
      <c r="O729" s="149"/>
      <c r="P729" s="133">
        <v>0</v>
      </c>
      <c r="Q729" s="131">
        <v>0</v>
      </c>
      <c r="R729" s="131">
        <v>0</v>
      </c>
      <c r="S729" s="132">
        <v>0</v>
      </c>
      <c r="T729" s="149"/>
      <c r="U729" s="133">
        <v>0</v>
      </c>
      <c r="V729" s="131">
        <v>0</v>
      </c>
      <c r="W729" s="131">
        <v>0</v>
      </c>
      <c r="X729" s="132">
        <v>0</v>
      </c>
      <c r="Y729" s="149"/>
      <c r="Z729" s="133">
        <v>0</v>
      </c>
      <c r="AA729" s="131">
        <v>0</v>
      </c>
      <c r="AB729" s="131">
        <v>0</v>
      </c>
      <c r="AC729" s="132">
        <v>0</v>
      </c>
      <c r="AD729" s="149"/>
      <c r="AE729" s="153">
        <f t="shared" si="264"/>
        <v>0</v>
      </c>
      <c r="AF729" s="134">
        <f t="shared" si="265"/>
        <v>0</v>
      </c>
      <c r="AG729" s="135">
        <f t="shared" si="266"/>
        <v>0</v>
      </c>
      <c r="AH729" s="167">
        <f t="shared" si="267"/>
        <v>0</v>
      </c>
      <c r="AI729" s="149"/>
      <c r="AJ729" s="133">
        <f t="shared" si="268"/>
        <v>0</v>
      </c>
      <c r="AK729" s="131">
        <f t="shared" si="269"/>
        <v>0</v>
      </c>
      <c r="AL729" s="131">
        <f t="shared" si="270"/>
        <v>0</v>
      </c>
      <c r="AM729" s="131">
        <f t="shared" si="271"/>
        <v>0</v>
      </c>
      <c r="AN729" s="136">
        <f t="shared" si="272"/>
        <v>0</v>
      </c>
      <c r="AO729" s="133">
        <f t="shared" si="273"/>
        <v>0</v>
      </c>
      <c r="AP729" s="131">
        <f t="shared" si="274"/>
        <v>0</v>
      </c>
      <c r="AQ729" s="131">
        <f t="shared" si="275"/>
        <v>0</v>
      </c>
      <c r="AR729" s="131">
        <f t="shared" si="276"/>
        <v>0</v>
      </c>
      <c r="AS729" s="136">
        <f t="shared" si="277"/>
        <v>0</v>
      </c>
      <c r="AT729" s="133">
        <f t="shared" si="278"/>
        <v>0</v>
      </c>
      <c r="AU729" s="131">
        <f t="shared" si="279"/>
        <v>0</v>
      </c>
      <c r="AV729" s="131">
        <f t="shared" si="280"/>
        <v>0</v>
      </c>
      <c r="AW729" s="131">
        <f t="shared" si="281"/>
        <v>0</v>
      </c>
      <c r="AX729" s="136">
        <f t="shared" si="282"/>
        <v>0</v>
      </c>
      <c r="AY729" s="133">
        <f t="shared" si="283"/>
        <v>0</v>
      </c>
      <c r="AZ729" s="131">
        <f t="shared" si="284"/>
        <v>0</v>
      </c>
      <c r="BA729" s="131">
        <f t="shared" si="285"/>
        <v>0</v>
      </c>
      <c r="BB729" s="131">
        <f t="shared" si="286"/>
        <v>0</v>
      </c>
      <c r="BC729" s="132">
        <f t="shared" si="287"/>
        <v>0</v>
      </c>
    </row>
    <row r="730" spans="1:55" x14ac:dyDescent="0.25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30">
        <v>0</v>
      </c>
      <c r="G730" s="131">
        <v>0</v>
      </c>
      <c r="H730" s="131">
        <v>0</v>
      </c>
      <c r="I730" s="132">
        <v>0</v>
      </c>
      <c r="J730" s="149"/>
      <c r="K730" s="133">
        <v>0</v>
      </c>
      <c r="L730" s="131">
        <v>0</v>
      </c>
      <c r="M730" s="131">
        <v>0</v>
      </c>
      <c r="N730" s="132">
        <v>0</v>
      </c>
      <c r="O730" s="149"/>
      <c r="P730" s="133">
        <v>0</v>
      </c>
      <c r="Q730" s="131">
        <v>0</v>
      </c>
      <c r="R730" s="131">
        <v>0</v>
      </c>
      <c r="S730" s="132">
        <v>0</v>
      </c>
      <c r="T730" s="149"/>
      <c r="U730" s="133">
        <v>0</v>
      </c>
      <c r="V730" s="131">
        <v>0</v>
      </c>
      <c r="W730" s="131">
        <v>0</v>
      </c>
      <c r="X730" s="132">
        <v>0</v>
      </c>
      <c r="Y730" s="149"/>
      <c r="Z730" s="133">
        <v>0</v>
      </c>
      <c r="AA730" s="131">
        <v>0</v>
      </c>
      <c r="AB730" s="131">
        <v>0</v>
      </c>
      <c r="AC730" s="132">
        <v>0</v>
      </c>
      <c r="AD730" s="149"/>
      <c r="AE730" s="153">
        <f t="shared" si="264"/>
        <v>0</v>
      </c>
      <c r="AF730" s="134">
        <f t="shared" si="265"/>
        <v>0</v>
      </c>
      <c r="AG730" s="135">
        <f t="shared" si="266"/>
        <v>0</v>
      </c>
      <c r="AH730" s="167">
        <f t="shared" si="267"/>
        <v>0</v>
      </c>
      <c r="AI730" s="149"/>
      <c r="AJ730" s="133">
        <f t="shared" si="268"/>
        <v>0</v>
      </c>
      <c r="AK730" s="131">
        <f t="shared" si="269"/>
        <v>0</v>
      </c>
      <c r="AL730" s="131">
        <f t="shared" si="270"/>
        <v>0</v>
      </c>
      <c r="AM730" s="131">
        <f t="shared" si="271"/>
        <v>0</v>
      </c>
      <c r="AN730" s="136">
        <f t="shared" si="272"/>
        <v>0</v>
      </c>
      <c r="AO730" s="133">
        <f t="shared" si="273"/>
        <v>0</v>
      </c>
      <c r="AP730" s="131">
        <f t="shared" si="274"/>
        <v>0</v>
      </c>
      <c r="AQ730" s="131">
        <f t="shared" si="275"/>
        <v>0</v>
      </c>
      <c r="AR730" s="131">
        <f t="shared" si="276"/>
        <v>0</v>
      </c>
      <c r="AS730" s="136">
        <f t="shared" si="277"/>
        <v>0</v>
      </c>
      <c r="AT730" s="133">
        <f t="shared" si="278"/>
        <v>0</v>
      </c>
      <c r="AU730" s="131">
        <f t="shared" si="279"/>
        <v>0</v>
      </c>
      <c r="AV730" s="131">
        <f t="shared" si="280"/>
        <v>0</v>
      </c>
      <c r="AW730" s="131">
        <f t="shared" si="281"/>
        <v>0</v>
      </c>
      <c r="AX730" s="136">
        <f t="shared" si="282"/>
        <v>0</v>
      </c>
      <c r="AY730" s="133">
        <f t="shared" si="283"/>
        <v>0</v>
      </c>
      <c r="AZ730" s="131">
        <f t="shared" si="284"/>
        <v>0</v>
      </c>
      <c r="BA730" s="131">
        <f t="shared" si="285"/>
        <v>0</v>
      </c>
      <c r="BB730" s="131">
        <f t="shared" si="286"/>
        <v>0</v>
      </c>
      <c r="BC730" s="132">
        <f t="shared" si="287"/>
        <v>0</v>
      </c>
    </row>
    <row r="731" spans="1:55" x14ac:dyDescent="0.25">
      <c r="A731" s="138" t="s">
        <v>1552</v>
      </c>
      <c r="B731" s="131" t="s">
        <v>2047</v>
      </c>
      <c r="C731" s="131" t="s">
        <v>342</v>
      </c>
      <c r="D731" s="131" t="s">
        <v>1565</v>
      </c>
      <c r="E731" s="132" t="s">
        <v>1311</v>
      </c>
      <c r="F731" s="130">
        <v>0</v>
      </c>
      <c r="G731" s="131">
        <v>0</v>
      </c>
      <c r="H731" s="131">
        <v>0</v>
      </c>
      <c r="I731" s="132">
        <v>0</v>
      </c>
      <c r="J731" s="149"/>
      <c r="K731" s="133">
        <v>0</v>
      </c>
      <c r="L731" s="131">
        <v>0</v>
      </c>
      <c r="M731" s="131">
        <v>0</v>
      </c>
      <c r="N731" s="132">
        <v>0</v>
      </c>
      <c r="O731" s="149"/>
      <c r="P731" s="133">
        <v>0</v>
      </c>
      <c r="Q731" s="131">
        <v>0</v>
      </c>
      <c r="R731" s="131">
        <v>0</v>
      </c>
      <c r="S731" s="132">
        <v>0</v>
      </c>
      <c r="T731" s="149"/>
      <c r="U731" s="133">
        <v>0</v>
      </c>
      <c r="V731" s="131">
        <v>0</v>
      </c>
      <c r="W731" s="131">
        <v>0</v>
      </c>
      <c r="X731" s="132">
        <v>0</v>
      </c>
      <c r="Y731" s="149"/>
      <c r="Z731" s="133">
        <v>0</v>
      </c>
      <c r="AA731" s="131">
        <v>0</v>
      </c>
      <c r="AB731" s="131">
        <v>0</v>
      </c>
      <c r="AC731" s="132">
        <v>0</v>
      </c>
      <c r="AD731" s="149"/>
      <c r="AE731" s="153">
        <f t="shared" si="264"/>
        <v>0</v>
      </c>
      <c r="AF731" s="134">
        <f t="shared" si="265"/>
        <v>0</v>
      </c>
      <c r="AG731" s="135">
        <f t="shared" si="266"/>
        <v>0</v>
      </c>
      <c r="AH731" s="167">
        <f t="shared" si="267"/>
        <v>0</v>
      </c>
      <c r="AI731" s="149"/>
      <c r="AJ731" s="133">
        <f t="shared" si="268"/>
        <v>0</v>
      </c>
      <c r="AK731" s="131">
        <f t="shared" si="269"/>
        <v>0</v>
      </c>
      <c r="AL731" s="131">
        <f t="shared" si="270"/>
        <v>0</v>
      </c>
      <c r="AM731" s="131">
        <f t="shared" si="271"/>
        <v>0</v>
      </c>
      <c r="AN731" s="136">
        <f t="shared" si="272"/>
        <v>0</v>
      </c>
      <c r="AO731" s="133">
        <f t="shared" si="273"/>
        <v>0</v>
      </c>
      <c r="AP731" s="131">
        <f t="shared" si="274"/>
        <v>0</v>
      </c>
      <c r="AQ731" s="131">
        <f t="shared" si="275"/>
        <v>0</v>
      </c>
      <c r="AR731" s="131">
        <f t="shared" si="276"/>
        <v>0</v>
      </c>
      <c r="AS731" s="136">
        <f t="shared" si="277"/>
        <v>0</v>
      </c>
      <c r="AT731" s="133">
        <f t="shared" si="278"/>
        <v>0</v>
      </c>
      <c r="AU731" s="131">
        <f t="shared" si="279"/>
        <v>0</v>
      </c>
      <c r="AV731" s="131">
        <f t="shared" si="280"/>
        <v>0</v>
      </c>
      <c r="AW731" s="131">
        <f t="shared" si="281"/>
        <v>0</v>
      </c>
      <c r="AX731" s="136">
        <f t="shared" si="282"/>
        <v>0</v>
      </c>
      <c r="AY731" s="133">
        <f t="shared" si="283"/>
        <v>0</v>
      </c>
      <c r="AZ731" s="131">
        <f t="shared" si="284"/>
        <v>0</v>
      </c>
      <c r="BA731" s="131">
        <f t="shared" si="285"/>
        <v>0</v>
      </c>
      <c r="BB731" s="131">
        <f t="shared" si="286"/>
        <v>0</v>
      </c>
      <c r="BC731" s="132">
        <f t="shared" si="287"/>
        <v>0</v>
      </c>
    </row>
    <row r="732" spans="1:55" x14ac:dyDescent="0.25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30">
        <v>0</v>
      </c>
      <c r="G732" s="131">
        <v>1</v>
      </c>
      <c r="H732" s="131">
        <v>9.1</v>
      </c>
      <c r="I732" s="132">
        <v>212</v>
      </c>
      <c r="J732" s="149"/>
      <c r="K732" s="133">
        <v>0</v>
      </c>
      <c r="L732" s="131">
        <v>1</v>
      </c>
      <c r="M732" s="131">
        <v>11.8</v>
      </c>
      <c r="N732" s="132">
        <v>269</v>
      </c>
      <c r="O732" s="149"/>
      <c r="P732" s="133">
        <v>0</v>
      </c>
      <c r="Q732" s="131">
        <v>0</v>
      </c>
      <c r="R732" s="131">
        <v>0</v>
      </c>
      <c r="S732" s="132">
        <v>20</v>
      </c>
      <c r="T732" s="149"/>
      <c r="U732" s="133">
        <v>0</v>
      </c>
      <c r="V732" s="131">
        <v>1</v>
      </c>
      <c r="W732" s="131">
        <v>5</v>
      </c>
      <c r="X732" s="132">
        <v>262</v>
      </c>
      <c r="Y732" s="149"/>
      <c r="Z732" s="133">
        <v>0</v>
      </c>
      <c r="AA732" s="131">
        <v>4</v>
      </c>
      <c r="AB732" s="131">
        <v>55.2</v>
      </c>
      <c r="AC732" s="132">
        <v>264</v>
      </c>
      <c r="AD732" s="149"/>
      <c r="AE732" s="153">
        <f t="shared" si="264"/>
        <v>0</v>
      </c>
      <c r="AF732" s="134">
        <f t="shared" si="265"/>
        <v>7</v>
      </c>
      <c r="AG732" s="135">
        <f t="shared" si="266"/>
        <v>81.099999999999994</v>
      </c>
      <c r="AH732" s="167">
        <f t="shared" si="267"/>
        <v>1007</v>
      </c>
      <c r="AI732" s="149"/>
      <c r="AJ732" s="133">
        <f t="shared" si="268"/>
        <v>212</v>
      </c>
      <c r="AK732" s="131">
        <f t="shared" si="269"/>
        <v>269</v>
      </c>
      <c r="AL732" s="131">
        <f t="shared" si="270"/>
        <v>20</v>
      </c>
      <c r="AM732" s="131">
        <f t="shared" si="271"/>
        <v>262</v>
      </c>
      <c r="AN732" s="136">
        <f t="shared" si="272"/>
        <v>264</v>
      </c>
      <c r="AO732" s="133">
        <f t="shared" si="273"/>
        <v>0</v>
      </c>
      <c r="AP732" s="131">
        <f t="shared" si="274"/>
        <v>0</v>
      </c>
      <c r="AQ732" s="131">
        <f t="shared" si="275"/>
        <v>0</v>
      </c>
      <c r="AR732" s="131">
        <f t="shared" si="276"/>
        <v>0</v>
      </c>
      <c r="AS732" s="136">
        <f t="shared" si="277"/>
        <v>0</v>
      </c>
      <c r="AT732" s="133">
        <f t="shared" si="278"/>
        <v>1</v>
      </c>
      <c r="AU732" s="131">
        <f t="shared" si="279"/>
        <v>1</v>
      </c>
      <c r="AV732" s="131">
        <f t="shared" si="280"/>
        <v>0</v>
      </c>
      <c r="AW732" s="131">
        <f t="shared" si="281"/>
        <v>1</v>
      </c>
      <c r="AX732" s="136">
        <f t="shared" si="282"/>
        <v>4</v>
      </c>
      <c r="AY732" s="133">
        <f t="shared" si="283"/>
        <v>9.1</v>
      </c>
      <c r="AZ732" s="131">
        <f t="shared" si="284"/>
        <v>11.8</v>
      </c>
      <c r="BA732" s="131">
        <f t="shared" si="285"/>
        <v>0</v>
      </c>
      <c r="BB732" s="131">
        <f t="shared" si="286"/>
        <v>5</v>
      </c>
      <c r="BC732" s="132">
        <f t="shared" si="287"/>
        <v>55.2</v>
      </c>
    </row>
    <row r="733" spans="1:55" x14ac:dyDescent="0.25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30">
        <v>0</v>
      </c>
      <c r="G733" s="131">
        <v>0</v>
      </c>
      <c r="H733" s="131">
        <v>0</v>
      </c>
      <c r="I733" s="132">
        <v>0</v>
      </c>
      <c r="J733" s="149"/>
      <c r="K733" s="133">
        <v>0</v>
      </c>
      <c r="L733" s="131">
        <v>0</v>
      </c>
      <c r="M733" s="131">
        <v>0</v>
      </c>
      <c r="N733" s="132">
        <v>0</v>
      </c>
      <c r="O733" s="149"/>
      <c r="P733" s="133">
        <v>0</v>
      </c>
      <c r="Q733" s="131">
        <v>0</v>
      </c>
      <c r="R733" s="131">
        <v>0</v>
      </c>
      <c r="S733" s="132">
        <v>20</v>
      </c>
      <c r="T733" s="149"/>
      <c r="U733" s="133">
        <v>0</v>
      </c>
      <c r="V733" s="131">
        <v>0</v>
      </c>
      <c r="W733" s="131">
        <v>0</v>
      </c>
      <c r="X733" s="132">
        <v>20</v>
      </c>
      <c r="Y733" s="149"/>
      <c r="Z733" s="133">
        <v>0</v>
      </c>
      <c r="AA733" s="131">
        <v>2</v>
      </c>
      <c r="AB733" s="131">
        <v>10.8</v>
      </c>
      <c r="AC733" s="132">
        <v>173</v>
      </c>
      <c r="AD733" s="149"/>
      <c r="AE733" s="153">
        <f t="shared" si="264"/>
        <v>0</v>
      </c>
      <c r="AF733" s="134">
        <f t="shared" si="265"/>
        <v>2</v>
      </c>
      <c r="AG733" s="135">
        <f t="shared" si="266"/>
        <v>10.8</v>
      </c>
      <c r="AH733" s="167">
        <f t="shared" si="267"/>
        <v>213</v>
      </c>
      <c r="AI733" s="149"/>
      <c r="AJ733" s="133">
        <f t="shared" si="268"/>
        <v>0</v>
      </c>
      <c r="AK733" s="131">
        <f t="shared" si="269"/>
        <v>0</v>
      </c>
      <c r="AL733" s="131">
        <f t="shared" si="270"/>
        <v>20</v>
      </c>
      <c r="AM733" s="131">
        <f t="shared" si="271"/>
        <v>20</v>
      </c>
      <c r="AN733" s="136">
        <f t="shared" si="272"/>
        <v>173</v>
      </c>
      <c r="AO733" s="133">
        <f t="shared" si="273"/>
        <v>0</v>
      </c>
      <c r="AP733" s="131">
        <f t="shared" si="274"/>
        <v>0</v>
      </c>
      <c r="AQ733" s="131">
        <f t="shared" si="275"/>
        <v>0</v>
      </c>
      <c r="AR733" s="131">
        <f t="shared" si="276"/>
        <v>0</v>
      </c>
      <c r="AS733" s="136">
        <f t="shared" si="277"/>
        <v>0</v>
      </c>
      <c r="AT733" s="133">
        <f t="shared" si="278"/>
        <v>0</v>
      </c>
      <c r="AU733" s="131">
        <f t="shared" si="279"/>
        <v>0</v>
      </c>
      <c r="AV733" s="131">
        <f t="shared" si="280"/>
        <v>0</v>
      </c>
      <c r="AW733" s="131">
        <f t="shared" si="281"/>
        <v>0</v>
      </c>
      <c r="AX733" s="136">
        <f t="shared" si="282"/>
        <v>2</v>
      </c>
      <c r="AY733" s="133">
        <f t="shared" si="283"/>
        <v>0</v>
      </c>
      <c r="AZ733" s="131">
        <f t="shared" si="284"/>
        <v>0</v>
      </c>
      <c r="BA733" s="131">
        <f t="shared" si="285"/>
        <v>0</v>
      </c>
      <c r="BB733" s="131">
        <f t="shared" si="286"/>
        <v>0</v>
      </c>
      <c r="BC733" s="132">
        <f t="shared" si="287"/>
        <v>10.8</v>
      </c>
    </row>
    <row r="734" spans="1:55" x14ac:dyDescent="0.25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30">
        <v>0</v>
      </c>
      <c r="G734" s="131">
        <v>0</v>
      </c>
      <c r="H734" s="131">
        <v>0</v>
      </c>
      <c r="I734" s="132">
        <v>0</v>
      </c>
      <c r="J734" s="149"/>
      <c r="K734" s="133">
        <v>0</v>
      </c>
      <c r="L734" s="131">
        <v>0</v>
      </c>
      <c r="M734" s="131">
        <v>0</v>
      </c>
      <c r="N734" s="132">
        <v>0</v>
      </c>
      <c r="O734" s="149"/>
      <c r="P734" s="133">
        <v>0</v>
      </c>
      <c r="Q734" s="131">
        <v>0</v>
      </c>
      <c r="R734" s="131">
        <v>0</v>
      </c>
      <c r="S734" s="132">
        <v>0</v>
      </c>
      <c r="T734" s="149"/>
      <c r="U734" s="133">
        <v>0</v>
      </c>
      <c r="V734" s="131">
        <v>0</v>
      </c>
      <c r="W734" s="131">
        <v>0</v>
      </c>
      <c r="X734" s="132">
        <v>0</v>
      </c>
      <c r="Y734" s="149"/>
      <c r="Z734" s="133">
        <v>0</v>
      </c>
      <c r="AA734" s="131">
        <v>0</v>
      </c>
      <c r="AB734" s="131">
        <v>0</v>
      </c>
      <c r="AC734" s="132">
        <v>0</v>
      </c>
      <c r="AD734" s="149"/>
      <c r="AE734" s="153">
        <f t="shared" si="264"/>
        <v>0</v>
      </c>
      <c r="AF734" s="134">
        <f t="shared" si="265"/>
        <v>0</v>
      </c>
      <c r="AG734" s="135">
        <f t="shared" si="266"/>
        <v>0</v>
      </c>
      <c r="AH734" s="167">
        <f t="shared" si="267"/>
        <v>0</v>
      </c>
      <c r="AI734" s="149"/>
      <c r="AJ734" s="133">
        <f t="shared" si="268"/>
        <v>0</v>
      </c>
      <c r="AK734" s="131">
        <f t="shared" si="269"/>
        <v>0</v>
      </c>
      <c r="AL734" s="131">
        <f t="shared" si="270"/>
        <v>0</v>
      </c>
      <c r="AM734" s="131">
        <f t="shared" si="271"/>
        <v>0</v>
      </c>
      <c r="AN734" s="136">
        <f t="shared" si="272"/>
        <v>0</v>
      </c>
      <c r="AO734" s="133">
        <f t="shared" si="273"/>
        <v>0</v>
      </c>
      <c r="AP734" s="131">
        <f t="shared" si="274"/>
        <v>0</v>
      </c>
      <c r="AQ734" s="131">
        <f t="shared" si="275"/>
        <v>0</v>
      </c>
      <c r="AR734" s="131">
        <f t="shared" si="276"/>
        <v>0</v>
      </c>
      <c r="AS734" s="136">
        <f t="shared" si="277"/>
        <v>0</v>
      </c>
      <c r="AT734" s="133">
        <f t="shared" si="278"/>
        <v>0</v>
      </c>
      <c r="AU734" s="131">
        <f t="shared" si="279"/>
        <v>0</v>
      </c>
      <c r="AV734" s="131">
        <f t="shared" si="280"/>
        <v>0</v>
      </c>
      <c r="AW734" s="131">
        <f t="shared" si="281"/>
        <v>0</v>
      </c>
      <c r="AX734" s="136">
        <f t="shared" si="282"/>
        <v>0</v>
      </c>
      <c r="AY734" s="133">
        <f t="shared" si="283"/>
        <v>0</v>
      </c>
      <c r="AZ734" s="131">
        <f t="shared" si="284"/>
        <v>0</v>
      </c>
      <c r="BA734" s="131">
        <f t="shared" si="285"/>
        <v>0</v>
      </c>
      <c r="BB734" s="131">
        <f t="shared" si="286"/>
        <v>0</v>
      </c>
      <c r="BC734" s="132">
        <f t="shared" si="287"/>
        <v>0</v>
      </c>
    </row>
    <row r="735" spans="1:55" x14ac:dyDescent="0.25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30">
        <v>0</v>
      </c>
      <c r="G735" s="131">
        <v>0</v>
      </c>
      <c r="H735" s="131">
        <v>0</v>
      </c>
      <c r="I735" s="132">
        <v>0</v>
      </c>
      <c r="J735" s="149"/>
      <c r="K735" s="133">
        <v>0</v>
      </c>
      <c r="L735" s="131">
        <v>0</v>
      </c>
      <c r="M735" s="131">
        <v>0</v>
      </c>
      <c r="N735" s="132">
        <v>0</v>
      </c>
      <c r="O735" s="149"/>
      <c r="P735" s="133">
        <v>0</v>
      </c>
      <c r="Q735" s="131">
        <v>0</v>
      </c>
      <c r="R735" s="131">
        <v>0</v>
      </c>
      <c r="S735" s="132">
        <v>0</v>
      </c>
      <c r="T735" s="149"/>
      <c r="U735" s="133">
        <v>0</v>
      </c>
      <c r="V735" s="131">
        <v>0</v>
      </c>
      <c r="W735" s="131">
        <v>0</v>
      </c>
      <c r="X735" s="132">
        <v>0</v>
      </c>
      <c r="Y735" s="149"/>
      <c r="Z735" s="133">
        <v>0</v>
      </c>
      <c r="AA735" s="131">
        <v>0</v>
      </c>
      <c r="AB735" s="131">
        <v>0</v>
      </c>
      <c r="AC735" s="132">
        <v>0</v>
      </c>
      <c r="AD735" s="149"/>
      <c r="AE735" s="153">
        <f t="shared" si="264"/>
        <v>0</v>
      </c>
      <c r="AF735" s="134">
        <f t="shared" si="265"/>
        <v>0</v>
      </c>
      <c r="AG735" s="135">
        <f t="shared" si="266"/>
        <v>0</v>
      </c>
      <c r="AH735" s="167">
        <f t="shared" si="267"/>
        <v>0</v>
      </c>
      <c r="AI735" s="149"/>
      <c r="AJ735" s="133">
        <f t="shared" si="268"/>
        <v>0</v>
      </c>
      <c r="AK735" s="131">
        <f t="shared" si="269"/>
        <v>0</v>
      </c>
      <c r="AL735" s="131">
        <f t="shared" si="270"/>
        <v>0</v>
      </c>
      <c r="AM735" s="131">
        <f t="shared" si="271"/>
        <v>0</v>
      </c>
      <c r="AN735" s="136">
        <f t="shared" si="272"/>
        <v>0</v>
      </c>
      <c r="AO735" s="133">
        <f t="shared" si="273"/>
        <v>0</v>
      </c>
      <c r="AP735" s="131">
        <f t="shared" si="274"/>
        <v>0</v>
      </c>
      <c r="AQ735" s="131">
        <f t="shared" si="275"/>
        <v>0</v>
      </c>
      <c r="AR735" s="131">
        <f t="shared" si="276"/>
        <v>0</v>
      </c>
      <c r="AS735" s="136">
        <f t="shared" si="277"/>
        <v>0</v>
      </c>
      <c r="AT735" s="133">
        <f t="shared" si="278"/>
        <v>0</v>
      </c>
      <c r="AU735" s="131">
        <f t="shared" si="279"/>
        <v>0</v>
      </c>
      <c r="AV735" s="131">
        <f t="shared" si="280"/>
        <v>0</v>
      </c>
      <c r="AW735" s="131">
        <f t="shared" si="281"/>
        <v>0</v>
      </c>
      <c r="AX735" s="136">
        <f t="shared" si="282"/>
        <v>0</v>
      </c>
      <c r="AY735" s="133">
        <f t="shared" si="283"/>
        <v>0</v>
      </c>
      <c r="AZ735" s="131">
        <f t="shared" si="284"/>
        <v>0</v>
      </c>
      <c r="BA735" s="131">
        <f t="shared" si="285"/>
        <v>0</v>
      </c>
      <c r="BB735" s="131">
        <f t="shared" si="286"/>
        <v>0</v>
      </c>
      <c r="BC735" s="132">
        <f t="shared" si="287"/>
        <v>0</v>
      </c>
    </row>
    <row r="736" spans="1:55" x14ac:dyDescent="0.25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30">
        <v>0</v>
      </c>
      <c r="G736" s="131">
        <v>0</v>
      </c>
      <c r="H736" s="131">
        <v>0</v>
      </c>
      <c r="I736" s="132">
        <v>0</v>
      </c>
      <c r="J736" s="149"/>
      <c r="K736" s="133">
        <v>0</v>
      </c>
      <c r="L736" s="131">
        <v>0</v>
      </c>
      <c r="M736" s="131">
        <v>0</v>
      </c>
      <c r="N736" s="132">
        <v>0</v>
      </c>
      <c r="O736" s="149"/>
      <c r="P736" s="133">
        <v>0</v>
      </c>
      <c r="Q736" s="131">
        <v>0</v>
      </c>
      <c r="R736" s="131">
        <v>0</v>
      </c>
      <c r="S736" s="132">
        <v>0</v>
      </c>
      <c r="T736" s="149"/>
      <c r="U736" s="133">
        <v>0</v>
      </c>
      <c r="V736" s="131">
        <v>0</v>
      </c>
      <c r="W736" s="131">
        <v>0</v>
      </c>
      <c r="X736" s="132">
        <v>0</v>
      </c>
      <c r="Y736" s="149"/>
      <c r="Z736" s="133">
        <v>0</v>
      </c>
      <c r="AA736" s="131">
        <v>0</v>
      </c>
      <c r="AB736" s="131">
        <v>0</v>
      </c>
      <c r="AC736" s="132">
        <v>0</v>
      </c>
      <c r="AD736" s="149"/>
      <c r="AE736" s="153">
        <f t="shared" si="264"/>
        <v>0</v>
      </c>
      <c r="AF736" s="134">
        <f t="shared" si="265"/>
        <v>0</v>
      </c>
      <c r="AG736" s="135">
        <f t="shared" si="266"/>
        <v>0</v>
      </c>
      <c r="AH736" s="167">
        <f t="shared" si="267"/>
        <v>0</v>
      </c>
      <c r="AI736" s="149"/>
      <c r="AJ736" s="133">
        <f t="shared" si="268"/>
        <v>0</v>
      </c>
      <c r="AK736" s="131">
        <f t="shared" si="269"/>
        <v>0</v>
      </c>
      <c r="AL736" s="131">
        <f t="shared" si="270"/>
        <v>0</v>
      </c>
      <c r="AM736" s="131">
        <f t="shared" si="271"/>
        <v>0</v>
      </c>
      <c r="AN736" s="136">
        <f t="shared" si="272"/>
        <v>0</v>
      </c>
      <c r="AO736" s="133">
        <f t="shared" si="273"/>
        <v>0</v>
      </c>
      <c r="AP736" s="131">
        <f t="shared" si="274"/>
        <v>0</v>
      </c>
      <c r="AQ736" s="131">
        <f t="shared" si="275"/>
        <v>0</v>
      </c>
      <c r="AR736" s="131">
        <f t="shared" si="276"/>
        <v>0</v>
      </c>
      <c r="AS736" s="136">
        <f t="shared" si="277"/>
        <v>0</v>
      </c>
      <c r="AT736" s="133">
        <f t="shared" si="278"/>
        <v>0</v>
      </c>
      <c r="AU736" s="131">
        <f t="shared" si="279"/>
        <v>0</v>
      </c>
      <c r="AV736" s="131">
        <f t="shared" si="280"/>
        <v>0</v>
      </c>
      <c r="AW736" s="131">
        <f t="shared" si="281"/>
        <v>0</v>
      </c>
      <c r="AX736" s="136">
        <f t="shared" si="282"/>
        <v>0</v>
      </c>
      <c r="AY736" s="133">
        <f t="shared" si="283"/>
        <v>0</v>
      </c>
      <c r="AZ736" s="131">
        <f t="shared" si="284"/>
        <v>0</v>
      </c>
      <c r="BA736" s="131">
        <f t="shared" si="285"/>
        <v>0</v>
      </c>
      <c r="BB736" s="131">
        <f t="shared" si="286"/>
        <v>0</v>
      </c>
      <c r="BC736" s="132">
        <f t="shared" si="287"/>
        <v>0</v>
      </c>
    </row>
    <row r="737" spans="1:55" x14ac:dyDescent="0.25">
      <c r="A737" s="138" t="s">
        <v>1574</v>
      </c>
      <c r="B737" s="131" t="s">
        <v>1278</v>
      </c>
      <c r="C737" s="131" t="s">
        <v>446</v>
      </c>
      <c r="D737" s="131" t="s">
        <v>91</v>
      </c>
      <c r="E737" s="132" t="s">
        <v>1954</v>
      </c>
      <c r="F737" s="130">
        <v>0</v>
      </c>
      <c r="G737" s="131">
        <v>0</v>
      </c>
      <c r="H737" s="131">
        <v>0</v>
      </c>
      <c r="I737" s="132">
        <v>0</v>
      </c>
      <c r="J737" s="149"/>
      <c r="K737" s="133">
        <v>0</v>
      </c>
      <c r="L737" s="131">
        <v>0</v>
      </c>
      <c r="M737" s="131">
        <v>0</v>
      </c>
      <c r="N737" s="132">
        <v>0</v>
      </c>
      <c r="O737" s="149"/>
      <c r="P737" s="133">
        <v>0</v>
      </c>
      <c r="Q737" s="131">
        <v>0</v>
      </c>
      <c r="R737" s="131">
        <v>0</v>
      </c>
      <c r="S737" s="132">
        <v>0</v>
      </c>
      <c r="T737" s="149"/>
      <c r="U737" s="133">
        <v>0</v>
      </c>
      <c r="V737" s="131">
        <v>0</v>
      </c>
      <c r="W737" s="131">
        <v>0</v>
      </c>
      <c r="X737" s="132">
        <v>0</v>
      </c>
      <c r="Y737" s="149"/>
      <c r="Z737" s="133">
        <v>0</v>
      </c>
      <c r="AA737" s="131">
        <v>0</v>
      </c>
      <c r="AB737" s="131">
        <v>0</v>
      </c>
      <c r="AC737" s="132">
        <v>0</v>
      </c>
      <c r="AD737" s="149"/>
      <c r="AE737" s="153">
        <f t="shared" si="264"/>
        <v>0</v>
      </c>
      <c r="AF737" s="134">
        <f t="shared" si="265"/>
        <v>0</v>
      </c>
      <c r="AG737" s="135">
        <f t="shared" si="266"/>
        <v>0</v>
      </c>
      <c r="AH737" s="167">
        <f t="shared" si="267"/>
        <v>0</v>
      </c>
      <c r="AI737" s="149"/>
      <c r="AJ737" s="133">
        <f t="shared" si="268"/>
        <v>0</v>
      </c>
      <c r="AK737" s="131">
        <f t="shared" si="269"/>
        <v>0</v>
      </c>
      <c r="AL737" s="131">
        <f t="shared" si="270"/>
        <v>0</v>
      </c>
      <c r="AM737" s="131">
        <f t="shared" si="271"/>
        <v>0</v>
      </c>
      <c r="AN737" s="136">
        <f t="shared" si="272"/>
        <v>0</v>
      </c>
      <c r="AO737" s="133">
        <f t="shared" si="273"/>
        <v>0</v>
      </c>
      <c r="AP737" s="131">
        <f t="shared" si="274"/>
        <v>0</v>
      </c>
      <c r="AQ737" s="131">
        <f t="shared" si="275"/>
        <v>0</v>
      </c>
      <c r="AR737" s="131">
        <f t="shared" si="276"/>
        <v>0</v>
      </c>
      <c r="AS737" s="136">
        <f t="shared" si="277"/>
        <v>0</v>
      </c>
      <c r="AT737" s="133">
        <f t="shared" si="278"/>
        <v>0</v>
      </c>
      <c r="AU737" s="131">
        <f t="shared" si="279"/>
        <v>0</v>
      </c>
      <c r="AV737" s="131">
        <f t="shared" si="280"/>
        <v>0</v>
      </c>
      <c r="AW737" s="131">
        <f t="shared" si="281"/>
        <v>0</v>
      </c>
      <c r="AX737" s="136">
        <f t="shared" si="282"/>
        <v>0</v>
      </c>
      <c r="AY737" s="133">
        <f t="shared" si="283"/>
        <v>0</v>
      </c>
      <c r="AZ737" s="131">
        <f t="shared" si="284"/>
        <v>0</v>
      </c>
      <c r="BA737" s="131">
        <f t="shared" si="285"/>
        <v>0</v>
      </c>
      <c r="BB737" s="131">
        <f t="shared" si="286"/>
        <v>0</v>
      </c>
      <c r="BC737" s="132">
        <f t="shared" si="287"/>
        <v>0</v>
      </c>
    </row>
    <row r="738" spans="1:55" x14ac:dyDescent="0.25">
      <c r="A738" s="138" t="s">
        <v>1575</v>
      </c>
      <c r="B738" s="131" t="s">
        <v>1278</v>
      </c>
      <c r="C738" s="131" t="s">
        <v>1597</v>
      </c>
      <c r="D738" s="131" t="s">
        <v>91</v>
      </c>
      <c r="E738" s="132" t="s">
        <v>1303</v>
      </c>
      <c r="F738" s="130">
        <v>0</v>
      </c>
      <c r="G738" s="131">
        <v>0</v>
      </c>
      <c r="H738" s="131">
        <v>0</v>
      </c>
      <c r="I738" s="132">
        <v>0</v>
      </c>
      <c r="J738" s="149"/>
      <c r="K738" s="133">
        <v>0</v>
      </c>
      <c r="L738" s="131">
        <v>0</v>
      </c>
      <c r="M738" s="131">
        <v>0</v>
      </c>
      <c r="N738" s="132">
        <v>0</v>
      </c>
      <c r="O738" s="149"/>
      <c r="P738" s="133">
        <v>0</v>
      </c>
      <c r="Q738" s="131">
        <v>0</v>
      </c>
      <c r="R738" s="131">
        <v>0</v>
      </c>
      <c r="S738" s="132">
        <v>0</v>
      </c>
      <c r="T738" s="149"/>
      <c r="U738" s="133">
        <v>0</v>
      </c>
      <c r="V738" s="131">
        <v>0</v>
      </c>
      <c r="W738" s="131">
        <v>0</v>
      </c>
      <c r="X738" s="132">
        <v>0</v>
      </c>
      <c r="Y738" s="149"/>
      <c r="Z738" s="133">
        <v>0</v>
      </c>
      <c r="AA738" s="131">
        <v>0</v>
      </c>
      <c r="AB738" s="131">
        <v>0</v>
      </c>
      <c r="AC738" s="132">
        <v>0</v>
      </c>
      <c r="AD738" s="149"/>
      <c r="AE738" s="153">
        <f t="shared" si="264"/>
        <v>0</v>
      </c>
      <c r="AF738" s="134">
        <f t="shared" si="265"/>
        <v>0</v>
      </c>
      <c r="AG738" s="135">
        <f t="shared" si="266"/>
        <v>0</v>
      </c>
      <c r="AH738" s="167">
        <f t="shared" si="267"/>
        <v>0</v>
      </c>
      <c r="AI738" s="149"/>
      <c r="AJ738" s="133">
        <f t="shared" si="268"/>
        <v>0</v>
      </c>
      <c r="AK738" s="131">
        <f t="shared" si="269"/>
        <v>0</v>
      </c>
      <c r="AL738" s="131">
        <f t="shared" si="270"/>
        <v>0</v>
      </c>
      <c r="AM738" s="131">
        <f t="shared" si="271"/>
        <v>0</v>
      </c>
      <c r="AN738" s="136">
        <f t="shared" si="272"/>
        <v>0</v>
      </c>
      <c r="AO738" s="133">
        <f t="shared" si="273"/>
        <v>0</v>
      </c>
      <c r="AP738" s="131">
        <f t="shared" si="274"/>
        <v>0</v>
      </c>
      <c r="AQ738" s="131">
        <f t="shared" si="275"/>
        <v>0</v>
      </c>
      <c r="AR738" s="131">
        <f t="shared" si="276"/>
        <v>0</v>
      </c>
      <c r="AS738" s="136">
        <f t="shared" si="277"/>
        <v>0</v>
      </c>
      <c r="AT738" s="133">
        <f t="shared" si="278"/>
        <v>0</v>
      </c>
      <c r="AU738" s="131">
        <f t="shared" si="279"/>
        <v>0</v>
      </c>
      <c r="AV738" s="131">
        <f t="shared" si="280"/>
        <v>0</v>
      </c>
      <c r="AW738" s="131">
        <f t="shared" si="281"/>
        <v>0</v>
      </c>
      <c r="AX738" s="136">
        <f t="shared" si="282"/>
        <v>0</v>
      </c>
      <c r="AY738" s="133">
        <f t="shared" si="283"/>
        <v>0</v>
      </c>
      <c r="AZ738" s="131">
        <f t="shared" si="284"/>
        <v>0</v>
      </c>
      <c r="BA738" s="131">
        <f t="shared" si="285"/>
        <v>0</v>
      </c>
      <c r="BB738" s="131">
        <f t="shared" si="286"/>
        <v>0</v>
      </c>
      <c r="BC738" s="132">
        <f t="shared" si="287"/>
        <v>0</v>
      </c>
    </row>
    <row r="739" spans="1:55" x14ac:dyDescent="0.25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30">
        <v>0</v>
      </c>
      <c r="G739" s="131">
        <v>0</v>
      </c>
      <c r="H739" s="131">
        <v>0</v>
      </c>
      <c r="I739" s="132">
        <v>0</v>
      </c>
      <c r="J739" s="149"/>
      <c r="K739" s="133">
        <v>0</v>
      </c>
      <c r="L739" s="131">
        <v>0</v>
      </c>
      <c r="M739" s="131">
        <v>0</v>
      </c>
      <c r="N739" s="132">
        <v>0</v>
      </c>
      <c r="O739" s="149"/>
      <c r="P739" s="133">
        <v>0</v>
      </c>
      <c r="Q739" s="131">
        <v>0</v>
      </c>
      <c r="R739" s="131">
        <v>0</v>
      </c>
      <c r="S739" s="132">
        <v>0</v>
      </c>
      <c r="T739" s="149"/>
      <c r="U739" s="133">
        <v>0</v>
      </c>
      <c r="V739" s="131">
        <v>0</v>
      </c>
      <c r="W739" s="131">
        <v>0</v>
      </c>
      <c r="X739" s="132">
        <v>0</v>
      </c>
      <c r="Y739" s="149"/>
      <c r="Z739" s="133">
        <v>0</v>
      </c>
      <c r="AA739" s="131">
        <v>0</v>
      </c>
      <c r="AB739" s="131">
        <v>0</v>
      </c>
      <c r="AC739" s="132">
        <v>0</v>
      </c>
      <c r="AD739" s="149"/>
      <c r="AE739" s="153">
        <f t="shared" si="264"/>
        <v>0</v>
      </c>
      <c r="AF739" s="134">
        <f t="shared" si="265"/>
        <v>0</v>
      </c>
      <c r="AG739" s="135">
        <f t="shared" si="266"/>
        <v>0</v>
      </c>
      <c r="AH739" s="167">
        <f t="shared" si="267"/>
        <v>0</v>
      </c>
      <c r="AI739" s="149"/>
      <c r="AJ739" s="133">
        <f t="shared" si="268"/>
        <v>0</v>
      </c>
      <c r="AK739" s="131">
        <f t="shared" si="269"/>
        <v>0</v>
      </c>
      <c r="AL739" s="131">
        <f t="shared" si="270"/>
        <v>0</v>
      </c>
      <c r="AM739" s="131">
        <f t="shared" si="271"/>
        <v>0</v>
      </c>
      <c r="AN739" s="136">
        <f t="shared" si="272"/>
        <v>0</v>
      </c>
      <c r="AO739" s="133">
        <f t="shared" si="273"/>
        <v>0</v>
      </c>
      <c r="AP739" s="131">
        <f t="shared" si="274"/>
        <v>0</v>
      </c>
      <c r="AQ739" s="131">
        <f t="shared" si="275"/>
        <v>0</v>
      </c>
      <c r="AR739" s="131">
        <f t="shared" si="276"/>
        <v>0</v>
      </c>
      <c r="AS739" s="136">
        <f t="shared" si="277"/>
        <v>0</v>
      </c>
      <c r="AT739" s="133">
        <f t="shared" si="278"/>
        <v>0</v>
      </c>
      <c r="AU739" s="131">
        <f t="shared" si="279"/>
        <v>0</v>
      </c>
      <c r="AV739" s="131">
        <f t="shared" si="280"/>
        <v>0</v>
      </c>
      <c r="AW739" s="131">
        <f t="shared" si="281"/>
        <v>0</v>
      </c>
      <c r="AX739" s="136">
        <f t="shared" si="282"/>
        <v>0</v>
      </c>
      <c r="AY739" s="133">
        <f t="shared" si="283"/>
        <v>0</v>
      </c>
      <c r="AZ739" s="131">
        <f t="shared" si="284"/>
        <v>0</v>
      </c>
      <c r="BA739" s="131">
        <f t="shared" si="285"/>
        <v>0</v>
      </c>
      <c r="BB739" s="131">
        <f t="shared" si="286"/>
        <v>0</v>
      </c>
      <c r="BC739" s="132">
        <f t="shared" si="287"/>
        <v>0</v>
      </c>
    </row>
    <row r="740" spans="1:55" x14ac:dyDescent="0.25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30">
        <v>0</v>
      </c>
      <c r="G740" s="131">
        <v>0</v>
      </c>
      <c r="H740" s="131">
        <v>0</v>
      </c>
      <c r="I740" s="132">
        <v>0</v>
      </c>
      <c r="J740" s="149"/>
      <c r="K740" s="133">
        <v>0</v>
      </c>
      <c r="L740" s="131">
        <v>0</v>
      </c>
      <c r="M740" s="131">
        <v>0</v>
      </c>
      <c r="N740" s="132">
        <v>0</v>
      </c>
      <c r="O740" s="149"/>
      <c r="P740" s="133">
        <v>0</v>
      </c>
      <c r="Q740" s="131">
        <v>0</v>
      </c>
      <c r="R740" s="131">
        <v>0</v>
      </c>
      <c r="S740" s="132">
        <v>0</v>
      </c>
      <c r="T740" s="149"/>
      <c r="U740" s="133">
        <v>0</v>
      </c>
      <c r="V740" s="131">
        <v>0</v>
      </c>
      <c r="W740" s="131">
        <v>0</v>
      </c>
      <c r="X740" s="132">
        <v>0</v>
      </c>
      <c r="Y740" s="149"/>
      <c r="Z740" s="133">
        <v>0</v>
      </c>
      <c r="AA740" s="131">
        <v>0</v>
      </c>
      <c r="AB740" s="131">
        <v>0</v>
      </c>
      <c r="AC740" s="132">
        <v>0</v>
      </c>
      <c r="AD740" s="149"/>
      <c r="AE740" s="153">
        <f t="shared" si="264"/>
        <v>0</v>
      </c>
      <c r="AF740" s="134">
        <f t="shared" si="265"/>
        <v>0</v>
      </c>
      <c r="AG740" s="135">
        <f t="shared" si="266"/>
        <v>0</v>
      </c>
      <c r="AH740" s="167">
        <f t="shared" si="267"/>
        <v>0</v>
      </c>
      <c r="AI740" s="149"/>
      <c r="AJ740" s="133">
        <f t="shared" si="268"/>
        <v>0</v>
      </c>
      <c r="AK740" s="131">
        <f t="shared" si="269"/>
        <v>0</v>
      </c>
      <c r="AL740" s="131">
        <f t="shared" si="270"/>
        <v>0</v>
      </c>
      <c r="AM740" s="131">
        <f t="shared" si="271"/>
        <v>0</v>
      </c>
      <c r="AN740" s="136">
        <f t="shared" si="272"/>
        <v>0</v>
      </c>
      <c r="AO740" s="133">
        <f t="shared" si="273"/>
        <v>0</v>
      </c>
      <c r="AP740" s="131">
        <f t="shared" si="274"/>
        <v>0</v>
      </c>
      <c r="AQ740" s="131">
        <f t="shared" si="275"/>
        <v>0</v>
      </c>
      <c r="AR740" s="131">
        <f t="shared" si="276"/>
        <v>0</v>
      </c>
      <c r="AS740" s="136">
        <f t="shared" si="277"/>
        <v>0</v>
      </c>
      <c r="AT740" s="133">
        <f t="shared" si="278"/>
        <v>0</v>
      </c>
      <c r="AU740" s="131">
        <f t="shared" si="279"/>
        <v>0</v>
      </c>
      <c r="AV740" s="131">
        <f t="shared" si="280"/>
        <v>0</v>
      </c>
      <c r="AW740" s="131">
        <f t="shared" si="281"/>
        <v>0</v>
      </c>
      <c r="AX740" s="136">
        <f t="shared" si="282"/>
        <v>0</v>
      </c>
      <c r="AY740" s="133">
        <f t="shared" si="283"/>
        <v>0</v>
      </c>
      <c r="AZ740" s="131">
        <f t="shared" si="284"/>
        <v>0</v>
      </c>
      <c r="BA740" s="131">
        <f t="shared" si="285"/>
        <v>0</v>
      </c>
      <c r="BB740" s="131">
        <f t="shared" si="286"/>
        <v>0</v>
      </c>
      <c r="BC740" s="132">
        <f t="shared" si="287"/>
        <v>0</v>
      </c>
    </row>
    <row r="741" spans="1:55" x14ac:dyDescent="0.25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30">
        <v>0</v>
      </c>
      <c r="G741" s="131">
        <v>0</v>
      </c>
      <c r="H741" s="131">
        <v>0</v>
      </c>
      <c r="I741" s="132">
        <v>0</v>
      </c>
      <c r="J741" s="149"/>
      <c r="K741" s="133">
        <v>0</v>
      </c>
      <c r="L741" s="131">
        <v>0</v>
      </c>
      <c r="M741" s="131">
        <v>0</v>
      </c>
      <c r="N741" s="132">
        <v>0</v>
      </c>
      <c r="O741" s="149"/>
      <c r="P741" s="133">
        <v>0</v>
      </c>
      <c r="Q741" s="131">
        <v>0</v>
      </c>
      <c r="R741" s="131">
        <v>0</v>
      </c>
      <c r="S741" s="132">
        <v>0</v>
      </c>
      <c r="T741" s="149"/>
      <c r="U741" s="133">
        <v>0</v>
      </c>
      <c r="V741" s="131">
        <v>0</v>
      </c>
      <c r="W741" s="131">
        <v>0</v>
      </c>
      <c r="X741" s="132">
        <v>0</v>
      </c>
      <c r="Y741" s="149"/>
      <c r="Z741" s="133">
        <v>0</v>
      </c>
      <c r="AA741" s="131">
        <v>0</v>
      </c>
      <c r="AB741" s="131">
        <v>0</v>
      </c>
      <c r="AC741" s="132">
        <v>0</v>
      </c>
      <c r="AD741" s="149"/>
      <c r="AE741" s="153">
        <f t="shared" si="264"/>
        <v>0</v>
      </c>
      <c r="AF741" s="134">
        <f t="shared" si="265"/>
        <v>0</v>
      </c>
      <c r="AG741" s="135">
        <f t="shared" si="266"/>
        <v>0</v>
      </c>
      <c r="AH741" s="167">
        <f t="shared" si="267"/>
        <v>0</v>
      </c>
      <c r="AI741" s="149"/>
      <c r="AJ741" s="133">
        <f t="shared" si="268"/>
        <v>0</v>
      </c>
      <c r="AK741" s="131">
        <f t="shared" si="269"/>
        <v>0</v>
      </c>
      <c r="AL741" s="131">
        <f t="shared" si="270"/>
        <v>0</v>
      </c>
      <c r="AM741" s="131">
        <f t="shared" si="271"/>
        <v>0</v>
      </c>
      <c r="AN741" s="136">
        <f t="shared" si="272"/>
        <v>0</v>
      </c>
      <c r="AO741" s="133">
        <f t="shared" si="273"/>
        <v>0</v>
      </c>
      <c r="AP741" s="131">
        <f t="shared" si="274"/>
        <v>0</v>
      </c>
      <c r="AQ741" s="131">
        <f t="shared" si="275"/>
        <v>0</v>
      </c>
      <c r="AR741" s="131">
        <f t="shared" si="276"/>
        <v>0</v>
      </c>
      <c r="AS741" s="136">
        <f t="shared" si="277"/>
        <v>0</v>
      </c>
      <c r="AT741" s="133">
        <f t="shared" si="278"/>
        <v>0</v>
      </c>
      <c r="AU741" s="131">
        <f t="shared" si="279"/>
        <v>0</v>
      </c>
      <c r="AV741" s="131">
        <f t="shared" si="280"/>
        <v>0</v>
      </c>
      <c r="AW741" s="131">
        <f t="shared" si="281"/>
        <v>0</v>
      </c>
      <c r="AX741" s="136">
        <f t="shared" si="282"/>
        <v>0</v>
      </c>
      <c r="AY741" s="133">
        <f t="shared" si="283"/>
        <v>0</v>
      </c>
      <c r="AZ741" s="131">
        <f t="shared" si="284"/>
        <v>0</v>
      </c>
      <c r="BA741" s="131">
        <f t="shared" si="285"/>
        <v>0</v>
      </c>
      <c r="BB741" s="131">
        <f t="shared" si="286"/>
        <v>0</v>
      </c>
      <c r="BC741" s="132">
        <f t="shared" si="287"/>
        <v>0</v>
      </c>
    </row>
    <row r="742" spans="1:55" x14ac:dyDescent="0.25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30">
        <v>0</v>
      </c>
      <c r="G742" s="131">
        <v>0</v>
      </c>
      <c r="H742" s="131">
        <v>0</v>
      </c>
      <c r="I742" s="132">
        <v>0</v>
      </c>
      <c r="J742" s="149"/>
      <c r="K742" s="133">
        <v>0</v>
      </c>
      <c r="L742" s="131">
        <v>0</v>
      </c>
      <c r="M742" s="131">
        <v>0</v>
      </c>
      <c r="N742" s="132">
        <v>0</v>
      </c>
      <c r="O742" s="149"/>
      <c r="P742" s="133">
        <v>0</v>
      </c>
      <c r="Q742" s="131">
        <v>0</v>
      </c>
      <c r="R742" s="131">
        <v>0</v>
      </c>
      <c r="S742" s="132">
        <v>0</v>
      </c>
      <c r="T742" s="149"/>
      <c r="U742" s="133">
        <v>0</v>
      </c>
      <c r="V742" s="131">
        <v>0</v>
      </c>
      <c r="W742" s="131">
        <v>0</v>
      </c>
      <c r="X742" s="132">
        <v>0</v>
      </c>
      <c r="Y742" s="149"/>
      <c r="Z742" s="133">
        <v>0</v>
      </c>
      <c r="AA742" s="131">
        <v>0</v>
      </c>
      <c r="AB742" s="131">
        <v>0</v>
      </c>
      <c r="AC742" s="132">
        <v>0</v>
      </c>
      <c r="AD742" s="149"/>
      <c r="AE742" s="153">
        <f t="shared" si="264"/>
        <v>0</v>
      </c>
      <c r="AF742" s="134">
        <f t="shared" si="265"/>
        <v>0</v>
      </c>
      <c r="AG742" s="135">
        <f t="shared" si="266"/>
        <v>0</v>
      </c>
      <c r="AH742" s="167">
        <f t="shared" si="267"/>
        <v>0</v>
      </c>
      <c r="AI742" s="149"/>
      <c r="AJ742" s="133">
        <f t="shared" si="268"/>
        <v>0</v>
      </c>
      <c r="AK742" s="131">
        <f t="shared" si="269"/>
        <v>0</v>
      </c>
      <c r="AL742" s="131">
        <f t="shared" si="270"/>
        <v>0</v>
      </c>
      <c r="AM742" s="131">
        <f t="shared" si="271"/>
        <v>0</v>
      </c>
      <c r="AN742" s="136">
        <f t="shared" si="272"/>
        <v>0</v>
      </c>
      <c r="AO742" s="133">
        <f t="shared" si="273"/>
        <v>0</v>
      </c>
      <c r="AP742" s="131">
        <f t="shared" si="274"/>
        <v>0</v>
      </c>
      <c r="AQ742" s="131">
        <f t="shared" si="275"/>
        <v>0</v>
      </c>
      <c r="AR742" s="131">
        <f t="shared" si="276"/>
        <v>0</v>
      </c>
      <c r="AS742" s="136">
        <f t="shared" si="277"/>
        <v>0</v>
      </c>
      <c r="AT742" s="133">
        <f t="shared" si="278"/>
        <v>0</v>
      </c>
      <c r="AU742" s="131">
        <f t="shared" si="279"/>
        <v>0</v>
      </c>
      <c r="AV742" s="131">
        <f t="shared" si="280"/>
        <v>0</v>
      </c>
      <c r="AW742" s="131">
        <f t="shared" si="281"/>
        <v>0</v>
      </c>
      <c r="AX742" s="136">
        <f t="shared" si="282"/>
        <v>0</v>
      </c>
      <c r="AY742" s="133">
        <f t="shared" si="283"/>
        <v>0</v>
      </c>
      <c r="AZ742" s="131">
        <f t="shared" si="284"/>
        <v>0</v>
      </c>
      <c r="BA742" s="131">
        <f t="shared" si="285"/>
        <v>0</v>
      </c>
      <c r="BB742" s="131">
        <f t="shared" si="286"/>
        <v>0</v>
      </c>
      <c r="BC742" s="132">
        <f t="shared" si="287"/>
        <v>0</v>
      </c>
    </row>
    <row r="743" spans="1:55" x14ac:dyDescent="0.25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30">
        <v>0</v>
      </c>
      <c r="G743" s="131">
        <v>0</v>
      </c>
      <c r="H743" s="131">
        <v>0</v>
      </c>
      <c r="I743" s="132">
        <v>0</v>
      </c>
      <c r="J743" s="149"/>
      <c r="K743" s="133">
        <v>0</v>
      </c>
      <c r="L743" s="131">
        <v>0</v>
      </c>
      <c r="M743" s="131">
        <v>0</v>
      </c>
      <c r="N743" s="132">
        <v>0</v>
      </c>
      <c r="O743" s="149"/>
      <c r="P743" s="133">
        <v>0</v>
      </c>
      <c r="Q743" s="131">
        <v>0</v>
      </c>
      <c r="R743" s="131">
        <v>0</v>
      </c>
      <c r="S743" s="132">
        <v>0</v>
      </c>
      <c r="T743" s="149"/>
      <c r="U743" s="133">
        <v>0</v>
      </c>
      <c r="V743" s="131">
        <v>0</v>
      </c>
      <c r="W743" s="131">
        <v>0</v>
      </c>
      <c r="X743" s="132">
        <v>0</v>
      </c>
      <c r="Y743" s="149"/>
      <c r="Z743" s="133">
        <v>0</v>
      </c>
      <c r="AA743" s="131">
        <v>0</v>
      </c>
      <c r="AB743" s="131">
        <v>0</v>
      </c>
      <c r="AC743" s="132">
        <v>0</v>
      </c>
      <c r="AD743" s="149"/>
      <c r="AE743" s="153">
        <f t="shared" si="264"/>
        <v>0</v>
      </c>
      <c r="AF743" s="134">
        <f t="shared" si="265"/>
        <v>0</v>
      </c>
      <c r="AG743" s="135">
        <f t="shared" si="266"/>
        <v>0</v>
      </c>
      <c r="AH743" s="167">
        <f t="shared" si="267"/>
        <v>0</v>
      </c>
      <c r="AI743" s="149"/>
      <c r="AJ743" s="133">
        <f t="shared" si="268"/>
        <v>0</v>
      </c>
      <c r="AK743" s="131">
        <f t="shared" si="269"/>
        <v>0</v>
      </c>
      <c r="AL743" s="131">
        <f t="shared" si="270"/>
        <v>0</v>
      </c>
      <c r="AM743" s="131">
        <f t="shared" si="271"/>
        <v>0</v>
      </c>
      <c r="AN743" s="136">
        <f t="shared" si="272"/>
        <v>0</v>
      </c>
      <c r="AO743" s="133">
        <f t="shared" si="273"/>
        <v>0</v>
      </c>
      <c r="AP743" s="131">
        <f t="shared" si="274"/>
        <v>0</v>
      </c>
      <c r="AQ743" s="131">
        <f t="shared" si="275"/>
        <v>0</v>
      </c>
      <c r="AR743" s="131">
        <f t="shared" si="276"/>
        <v>0</v>
      </c>
      <c r="AS743" s="136">
        <f t="shared" si="277"/>
        <v>0</v>
      </c>
      <c r="AT743" s="133">
        <f t="shared" si="278"/>
        <v>0</v>
      </c>
      <c r="AU743" s="131">
        <f t="shared" si="279"/>
        <v>0</v>
      </c>
      <c r="AV743" s="131">
        <f t="shared" si="280"/>
        <v>0</v>
      </c>
      <c r="AW743" s="131">
        <f t="shared" si="281"/>
        <v>0</v>
      </c>
      <c r="AX743" s="136">
        <f t="shared" si="282"/>
        <v>0</v>
      </c>
      <c r="AY743" s="133">
        <f t="shared" si="283"/>
        <v>0</v>
      </c>
      <c r="AZ743" s="131">
        <f t="shared" si="284"/>
        <v>0</v>
      </c>
      <c r="BA743" s="131">
        <f t="shared" si="285"/>
        <v>0</v>
      </c>
      <c r="BB743" s="131">
        <f t="shared" si="286"/>
        <v>0</v>
      </c>
      <c r="BC743" s="132">
        <f t="shared" si="287"/>
        <v>0</v>
      </c>
    </row>
    <row r="744" spans="1:55" x14ac:dyDescent="0.25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1311</v>
      </c>
      <c r="F744" s="130">
        <v>0</v>
      </c>
      <c r="G744" s="131">
        <v>0</v>
      </c>
      <c r="H744" s="131">
        <v>0</v>
      </c>
      <c r="I744" s="132">
        <v>0</v>
      </c>
      <c r="J744" s="149"/>
      <c r="K744" s="133">
        <v>0</v>
      </c>
      <c r="L744" s="131">
        <v>0</v>
      </c>
      <c r="M744" s="131">
        <v>0</v>
      </c>
      <c r="N744" s="132">
        <v>0</v>
      </c>
      <c r="O744" s="149"/>
      <c r="P744" s="133">
        <v>0</v>
      </c>
      <c r="Q744" s="131">
        <v>0</v>
      </c>
      <c r="R744" s="131">
        <v>0</v>
      </c>
      <c r="S744" s="132">
        <v>0</v>
      </c>
      <c r="T744" s="149"/>
      <c r="U744" s="133">
        <v>0</v>
      </c>
      <c r="V744" s="131">
        <v>0</v>
      </c>
      <c r="W744" s="131">
        <v>0</v>
      </c>
      <c r="X744" s="132">
        <v>0</v>
      </c>
      <c r="Y744" s="149"/>
      <c r="Z744" s="133">
        <v>0</v>
      </c>
      <c r="AA744" s="131">
        <v>0</v>
      </c>
      <c r="AB744" s="131">
        <v>0</v>
      </c>
      <c r="AC744" s="132">
        <v>0</v>
      </c>
      <c r="AD744" s="149"/>
      <c r="AE744" s="153">
        <f t="shared" si="264"/>
        <v>0</v>
      </c>
      <c r="AF744" s="134">
        <f t="shared" si="265"/>
        <v>0</v>
      </c>
      <c r="AG744" s="135">
        <f t="shared" si="266"/>
        <v>0</v>
      </c>
      <c r="AH744" s="167">
        <f t="shared" si="267"/>
        <v>0</v>
      </c>
      <c r="AI744" s="149"/>
      <c r="AJ744" s="133">
        <f t="shared" si="268"/>
        <v>0</v>
      </c>
      <c r="AK744" s="131">
        <f t="shared" si="269"/>
        <v>0</v>
      </c>
      <c r="AL744" s="131">
        <f t="shared" si="270"/>
        <v>0</v>
      </c>
      <c r="AM744" s="131">
        <f t="shared" si="271"/>
        <v>0</v>
      </c>
      <c r="AN744" s="136">
        <f t="shared" si="272"/>
        <v>0</v>
      </c>
      <c r="AO744" s="133">
        <f t="shared" si="273"/>
        <v>0</v>
      </c>
      <c r="AP744" s="131">
        <f t="shared" si="274"/>
        <v>0</v>
      </c>
      <c r="AQ744" s="131">
        <f t="shared" si="275"/>
        <v>0</v>
      </c>
      <c r="AR744" s="131">
        <f t="shared" si="276"/>
        <v>0</v>
      </c>
      <c r="AS744" s="136">
        <f t="shared" si="277"/>
        <v>0</v>
      </c>
      <c r="AT744" s="133">
        <f t="shared" si="278"/>
        <v>0</v>
      </c>
      <c r="AU744" s="131">
        <f t="shared" si="279"/>
        <v>0</v>
      </c>
      <c r="AV744" s="131">
        <f t="shared" si="280"/>
        <v>0</v>
      </c>
      <c r="AW744" s="131">
        <f t="shared" si="281"/>
        <v>0</v>
      </c>
      <c r="AX744" s="136">
        <f t="shared" si="282"/>
        <v>0</v>
      </c>
      <c r="AY744" s="133">
        <f t="shared" si="283"/>
        <v>0</v>
      </c>
      <c r="AZ744" s="131">
        <f t="shared" si="284"/>
        <v>0</v>
      </c>
      <c r="BA744" s="131">
        <f t="shared" si="285"/>
        <v>0</v>
      </c>
      <c r="BB744" s="131">
        <f t="shared" si="286"/>
        <v>0</v>
      </c>
      <c r="BC744" s="132">
        <f t="shared" si="287"/>
        <v>0</v>
      </c>
    </row>
    <row r="745" spans="1:55" x14ac:dyDescent="0.25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30">
        <v>0</v>
      </c>
      <c r="G745" s="131">
        <v>0</v>
      </c>
      <c r="H745" s="131">
        <v>0</v>
      </c>
      <c r="I745" s="132">
        <v>0</v>
      </c>
      <c r="J745" s="149"/>
      <c r="K745" s="133">
        <v>0</v>
      </c>
      <c r="L745" s="131">
        <v>0</v>
      </c>
      <c r="M745" s="131">
        <v>0</v>
      </c>
      <c r="N745" s="132">
        <v>0</v>
      </c>
      <c r="O745" s="149"/>
      <c r="P745" s="133">
        <v>0</v>
      </c>
      <c r="Q745" s="131">
        <v>0</v>
      </c>
      <c r="R745" s="131">
        <v>0</v>
      </c>
      <c r="S745" s="132">
        <v>0</v>
      </c>
      <c r="T745" s="149"/>
      <c r="U745" s="133">
        <v>0</v>
      </c>
      <c r="V745" s="131">
        <v>0</v>
      </c>
      <c r="W745" s="131">
        <v>0</v>
      </c>
      <c r="X745" s="132">
        <v>0</v>
      </c>
      <c r="Y745" s="149"/>
      <c r="Z745" s="133">
        <v>0</v>
      </c>
      <c r="AA745" s="131">
        <v>0</v>
      </c>
      <c r="AB745" s="131">
        <v>0</v>
      </c>
      <c r="AC745" s="132">
        <v>0</v>
      </c>
      <c r="AD745" s="149"/>
      <c r="AE745" s="153">
        <f t="shared" si="264"/>
        <v>0</v>
      </c>
      <c r="AF745" s="134">
        <f t="shared" si="265"/>
        <v>0</v>
      </c>
      <c r="AG745" s="135">
        <f t="shared" si="266"/>
        <v>0</v>
      </c>
      <c r="AH745" s="167">
        <f t="shared" si="267"/>
        <v>0</v>
      </c>
      <c r="AI745" s="149"/>
      <c r="AJ745" s="133">
        <f t="shared" si="268"/>
        <v>0</v>
      </c>
      <c r="AK745" s="131">
        <f t="shared" si="269"/>
        <v>0</v>
      </c>
      <c r="AL745" s="131">
        <f t="shared" si="270"/>
        <v>0</v>
      </c>
      <c r="AM745" s="131">
        <f t="shared" si="271"/>
        <v>0</v>
      </c>
      <c r="AN745" s="136">
        <f t="shared" si="272"/>
        <v>0</v>
      </c>
      <c r="AO745" s="133">
        <f t="shared" si="273"/>
        <v>0</v>
      </c>
      <c r="AP745" s="131">
        <f t="shared" si="274"/>
        <v>0</v>
      </c>
      <c r="AQ745" s="131">
        <f t="shared" si="275"/>
        <v>0</v>
      </c>
      <c r="AR745" s="131">
        <f t="shared" si="276"/>
        <v>0</v>
      </c>
      <c r="AS745" s="136">
        <f t="shared" si="277"/>
        <v>0</v>
      </c>
      <c r="AT745" s="133">
        <f t="shared" si="278"/>
        <v>0</v>
      </c>
      <c r="AU745" s="131">
        <f t="shared" si="279"/>
        <v>0</v>
      </c>
      <c r="AV745" s="131">
        <f t="shared" si="280"/>
        <v>0</v>
      </c>
      <c r="AW745" s="131">
        <f t="shared" si="281"/>
        <v>0</v>
      </c>
      <c r="AX745" s="136">
        <f t="shared" si="282"/>
        <v>0</v>
      </c>
      <c r="AY745" s="133">
        <f t="shared" si="283"/>
        <v>0</v>
      </c>
      <c r="AZ745" s="131">
        <f t="shared" si="284"/>
        <v>0</v>
      </c>
      <c r="BA745" s="131">
        <f t="shared" si="285"/>
        <v>0</v>
      </c>
      <c r="BB745" s="131">
        <f t="shared" si="286"/>
        <v>0</v>
      </c>
      <c r="BC745" s="132">
        <f t="shared" si="287"/>
        <v>0</v>
      </c>
    </row>
    <row r="746" spans="1:55" x14ac:dyDescent="0.25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30">
        <v>0</v>
      </c>
      <c r="G746" s="131">
        <v>2</v>
      </c>
      <c r="H746" s="131">
        <v>7.8</v>
      </c>
      <c r="I746" s="132">
        <v>204</v>
      </c>
      <c r="J746" s="149"/>
      <c r="K746" s="133">
        <v>0</v>
      </c>
      <c r="L746" s="131">
        <v>0</v>
      </c>
      <c r="M746" s="131">
        <v>0</v>
      </c>
      <c r="N746" s="132">
        <v>20</v>
      </c>
      <c r="O746" s="149"/>
      <c r="P746" s="133">
        <v>0</v>
      </c>
      <c r="Q746" s="131">
        <v>0</v>
      </c>
      <c r="R746" s="131">
        <v>0</v>
      </c>
      <c r="S746" s="132">
        <v>0</v>
      </c>
      <c r="T746" s="149"/>
      <c r="U746" s="133">
        <v>0</v>
      </c>
      <c r="V746" s="131">
        <v>0</v>
      </c>
      <c r="W746" s="131">
        <v>0</v>
      </c>
      <c r="X746" s="132">
        <v>0</v>
      </c>
      <c r="Y746" s="149"/>
      <c r="Z746" s="133">
        <v>0</v>
      </c>
      <c r="AA746" s="131">
        <v>1</v>
      </c>
      <c r="AB746" s="131">
        <v>5.5</v>
      </c>
      <c r="AC746" s="132">
        <v>141</v>
      </c>
      <c r="AD746" s="149"/>
      <c r="AE746" s="153">
        <f t="shared" si="264"/>
        <v>0</v>
      </c>
      <c r="AF746" s="134">
        <f t="shared" si="265"/>
        <v>3</v>
      </c>
      <c r="AG746" s="135">
        <f t="shared" si="266"/>
        <v>13.3</v>
      </c>
      <c r="AH746" s="167">
        <f t="shared" si="267"/>
        <v>365</v>
      </c>
      <c r="AI746" s="149"/>
      <c r="AJ746" s="133">
        <f t="shared" si="268"/>
        <v>204</v>
      </c>
      <c r="AK746" s="131">
        <f t="shared" si="269"/>
        <v>20</v>
      </c>
      <c r="AL746" s="131">
        <f t="shared" si="270"/>
        <v>0</v>
      </c>
      <c r="AM746" s="131">
        <f t="shared" si="271"/>
        <v>0</v>
      </c>
      <c r="AN746" s="136">
        <f t="shared" si="272"/>
        <v>141</v>
      </c>
      <c r="AO746" s="133">
        <f t="shared" si="273"/>
        <v>0</v>
      </c>
      <c r="AP746" s="131">
        <f t="shared" si="274"/>
        <v>0</v>
      </c>
      <c r="AQ746" s="131">
        <f t="shared" si="275"/>
        <v>0</v>
      </c>
      <c r="AR746" s="131">
        <f t="shared" si="276"/>
        <v>0</v>
      </c>
      <c r="AS746" s="136">
        <f t="shared" si="277"/>
        <v>0</v>
      </c>
      <c r="AT746" s="133">
        <f t="shared" si="278"/>
        <v>2</v>
      </c>
      <c r="AU746" s="131">
        <f t="shared" si="279"/>
        <v>0</v>
      </c>
      <c r="AV746" s="131">
        <f t="shared" si="280"/>
        <v>0</v>
      </c>
      <c r="AW746" s="131">
        <f t="shared" si="281"/>
        <v>0</v>
      </c>
      <c r="AX746" s="136">
        <f t="shared" si="282"/>
        <v>1</v>
      </c>
      <c r="AY746" s="133">
        <f t="shared" si="283"/>
        <v>7.8</v>
      </c>
      <c r="AZ746" s="131">
        <f t="shared" si="284"/>
        <v>0</v>
      </c>
      <c r="BA746" s="131">
        <f t="shared" si="285"/>
        <v>0</v>
      </c>
      <c r="BB746" s="131">
        <f t="shared" si="286"/>
        <v>0</v>
      </c>
      <c r="BC746" s="132">
        <f t="shared" si="287"/>
        <v>5.5</v>
      </c>
    </row>
    <row r="747" spans="1:55" x14ac:dyDescent="0.25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30">
        <v>0</v>
      </c>
      <c r="G747" s="131">
        <v>0</v>
      </c>
      <c r="H747" s="131">
        <v>0</v>
      </c>
      <c r="I747" s="132">
        <v>0</v>
      </c>
      <c r="J747" s="149"/>
      <c r="K747" s="133">
        <v>0</v>
      </c>
      <c r="L747" s="131">
        <v>0</v>
      </c>
      <c r="M747" s="131">
        <v>0</v>
      </c>
      <c r="N747" s="132">
        <v>0</v>
      </c>
      <c r="O747" s="149"/>
      <c r="P747" s="133">
        <v>0</v>
      </c>
      <c r="Q747" s="131">
        <v>0</v>
      </c>
      <c r="R747" s="131">
        <v>0</v>
      </c>
      <c r="S747" s="132">
        <v>0</v>
      </c>
      <c r="T747" s="149"/>
      <c r="U747" s="133">
        <v>0</v>
      </c>
      <c r="V747" s="131">
        <v>0</v>
      </c>
      <c r="W747" s="131">
        <v>0</v>
      </c>
      <c r="X747" s="132">
        <v>0</v>
      </c>
      <c r="Y747" s="149"/>
      <c r="Z747" s="133">
        <v>0</v>
      </c>
      <c r="AA747" s="131">
        <v>0</v>
      </c>
      <c r="AB747" s="131">
        <v>0</v>
      </c>
      <c r="AC747" s="132">
        <v>0</v>
      </c>
      <c r="AD747" s="149"/>
      <c r="AE747" s="153">
        <f t="shared" si="264"/>
        <v>0</v>
      </c>
      <c r="AF747" s="134">
        <f t="shared" si="265"/>
        <v>0</v>
      </c>
      <c r="AG747" s="135">
        <f t="shared" si="266"/>
        <v>0</v>
      </c>
      <c r="AH747" s="167">
        <f t="shared" si="267"/>
        <v>0</v>
      </c>
      <c r="AI747" s="149"/>
      <c r="AJ747" s="133">
        <f t="shared" si="268"/>
        <v>0</v>
      </c>
      <c r="AK747" s="131">
        <f t="shared" si="269"/>
        <v>0</v>
      </c>
      <c r="AL747" s="131">
        <f t="shared" si="270"/>
        <v>0</v>
      </c>
      <c r="AM747" s="131">
        <f t="shared" si="271"/>
        <v>0</v>
      </c>
      <c r="AN747" s="136">
        <f t="shared" si="272"/>
        <v>0</v>
      </c>
      <c r="AO747" s="133">
        <f t="shared" si="273"/>
        <v>0</v>
      </c>
      <c r="AP747" s="131">
        <f t="shared" si="274"/>
        <v>0</v>
      </c>
      <c r="AQ747" s="131">
        <f t="shared" si="275"/>
        <v>0</v>
      </c>
      <c r="AR747" s="131">
        <f t="shared" si="276"/>
        <v>0</v>
      </c>
      <c r="AS747" s="136">
        <f t="shared" si="277"/>
        <v>0</v>
      </c>
      <c r="AT747" s="133">
        <f t="shared" si="278"/>
        <v>0</v>
      </c>
      <c r="AU747" s="131">
        <f t="shared" si="279"/>
        <v>0</v>
      </c>
      <c r="AV747" s="131">
        <f t="shared" si="280"/>
        <v>0</v>
      </c>
      <c r="AW747" s="131">
        <f t="shared" si="281"/>
        <v>0</v>
      </c>
      <c r="AX747" s="136">
        <f t="shared" si="282"/>
        <v>0</v>
      </c>
      <c r="AY747" s="133">
        <f t="shared" si="283"/>
        <v>0</v>
      </c>
      <c r="AZ747" s="131">
        <f t="shared" si="284"/>
        <v>0</v>
      </c>
      <c r="BA747" s="131">
        <f t="shared" si="285"/>
        <v>0</v>
      </c>
      <c r="BB747" s="131">
        <f t="shared" si="286"/>
        <v>0</v>
      </c>
      <c r="BC747" s="132">
        <f t="shared" si="287"/>
        <v>0</v>
      </c>
    </row>
    <row r="748" spans="1:55" x14ac:dyDescent="0.25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30">
        <v>0</v>
      </c>
      <c r="G748" s="131">
        <v>0</v>
      </c>
      <c r="H748" s="131">
        <v>0</v>
      </c>
      <c r="I748" s="132">
        <v>0</v>
      </c>
      <c r="J748" s="149"/>
      <c r="K748" s="133">
        <v>0</v>
      </c>
      <c r="L748" s="131">
        <v>0</v>
      </c>
      <c r="M748" s="131">
        <v>0</v>
      </c>
      <c r="N748" s="132">
        <v>0</v>
      </c>
      <c r="O748" s="149"/>
      <c r="P748" s="133">
        <v>0</v>
      </c>
      <c r="Q748" s="131">
        <v>0</v>
      </c>
      <c r="R748" s="131">
        <v>0</v>
      </c>
      <c r="S748" s="132">
        <v>0</v>
      </c>
      <c r="T748" s="149"/>
      <c r="U748" s="133">
        <v>0</v>
      </c>
      <c r="V748" s="131">
        <v>0</v>
      </c>
      <c r="W748" s="131">
        <v>0</v>
      </c>
      <c r="X748" s="132">
        <v>0</v>
      </c>
      <c r="Y748" s="149"/>
      <c r="Z748" s="133">
        <v>0</v>
      </c>
      <c r="AA748" s="131">
        <v>0</v>
      </c>
      <c r="AB748" s="131">
        <v>0</v>
      </c>
      <c r="AC748" s="132">
        <v>0</v>
      </c>
      <c r="AD748" s="149"/>
      <c r="AE748" s="153">
        <f t="shared" si="264"/>
        <v>0</v>
      </c>
      <c r="AF748" s="134">
        <f t="shared" si="265"/>
        <v>0</v>
      </c>
      <c r="AG748" s="135">
        <f t="shared" si="266"/>
        <v>0</v>
      </c>
      <c r="AH748" s="167">
        <f t="shared" si="267"/>
        <v>0</v>
      </c>
      <c r="AI748" s="149"/>
      <c r="AJ748" s="133">
        <f t="shared" si="268"/>
        <v>0</v>
      </c>
      <c r="AK748" s="131">
        <f t="shared" si="269"/>
        <v>0</v>
      </c>
      <c r="AL748" s="131">
        <f t="shared" si="270"/>
        <v>0</v>
      </c>
      <c r="AM748" s="131">
        <f t="shared" si="271"/>
        <v>0</v>
      </c>
      <c r="AN748" s="136">
        <f t="shared" si="272"/>
        <v>0</v>
      </c>
      <c r="AO748" s="133">
        <f t="shared" si="273"/>
        <v>0</v>
      </c>
      <c r="AP748" s="131">
        <f t="shared" si="274"/>
        <v>0</v>
      </c>
      <c r="AQ748" s="131">
        <f t="shared" si="275"/>
        <v>0</v>
      </c>
      <c r="AR748" s="131">
        <f t="shared" si="276"/>
        <v>0</v>
      </c>
      <c r="AS748" s="136">
        <f t="shared" si="277"/>
        <v>0</v>
      </c>
      <c r="AT748" s="133">
        <f t="shared" si="278"/>
        <v>0</v>
      </c>
      <c r="AU748" s="131">
        <f t="shared" si="279"/>
        <v>0</v>
      </c>
      <c r="AV748" s="131">
        <f t="shared" si="280"/>
        <v>0</v>
      </c>
      <c r="AW748" s="131">
        <f t="shared" si="281"/>
        <v>0</v>
      </c>
      <c r="AX748" s="136">
        <f t="shared" si="282"/>
        <v>0</v>
      </c>
      <c r="AY748" s="133">
        <f t="shared" si="283"/>
        <v>0</v>
      </c>
      <c r="AZ748" s="131">
        <f t="shared" si="284"/>
        <v>0</v>
      </c>
      <c r="BA748" s="131">
        <f t="shared" si="285"/>
        <v>0</v>
      </c>
      <c r="BB748" s="131">
        <f t="shared" si="286"/>
        <v>0</v>
      </c>
      <c r="BC748" s="132">
        <f t="shared" si="287"/>
        <v>0</v>
      </c>
    </row>
    <row r="749" spans="1:55" x14ac:dyDescent="0.25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30">
        <v>0</v>
      </c>
      <c r="G749" s="131">
        <v>0</v>
      </c>
      <c r="H749" s="131">
        <v>0</v>
      </c>
      <c r="I749" s="132">
        <v>0</v>
      </c>
      <c r="J749" s="149"/>
      <c r="K749" s="133">
        <v>0</v>
      </c>
      <c r="L749" s="131">
        <v>0</v>
      </c>
      <c r="M749" s="131">
        <v>0</v>
      </c>
      <c r="N749" s="132">
        <v>0</v>
      </c>
      <c r="O749" s="149"/>
      <c r="P749" s="133">
        <v>0</v>
      </c>
      <c r="Q749" s="131">
        <v>0</v>
      </c>
      <c r="R749" s="131">
        <v>0</v>
      </c>
      <c r="S749" s="132">
        <v>0</v>
      </c>
      <c r="T749" s="149"/>
      <c r="U749" s="133">
        <v>0</v>
      </c>
      <c r="V749" s="131">
        <v>0</v>
      </c>
      <c r="W749" s="131">
        <v>0</v>
      </c>
      <c r="X749" s="132">
        <v>0</v>
      </c>
      <c r="Y749" s="149"/>
      <c r="Z749" s="133">
        <v>0</v>
      </c>
      <c r="AA749" s="131">
        <v>0</v>
      </c>
      <c r="AB749" s="131">
        <v>0</v>
      </c>
      <c r="AC749" s="132">
        <v>0</v>
      </c>
      <c r="AD749" s="149"/>
      <c r="AE749" s="153">
        <f t="shared" si="264"/>
        <v>0</v>
      </c>
      <c r="AF749" s="134">
        <f t="shared" si="265"/>
        <v>0</v>
      </c>
      <c r="AG749" s="135">
        <f t="shared" si="266"/>
        <v>0</v>
      </c>
      <c r="AH749" s="167">
        <f t="shared" si="267"/>
        <v>0</v>
      </c>
      <c r="AI749" s="149"/>
      <c r="AJ749" s="133">
        <f t="shared" si="268"/>
        <v>0</v>
      </c>
      <c r="AK749" s="131">
        <f t="shared" si="269"/>
        <v>0</v>
      </c>
      <c r="AL749" s="131">
        <f t="shared" si="270"/>
        <v>0</v>
      </c>
      <c r="AM749" s="131">
        <f t="shared" si="271"/>
        <v>0</v>
      </c>
      <c r="AN749" s="136">
        <f t="shared" si="272"/>
        <v>0</v>
      </c>
      <c r="AO749" s="133">
        <f t="shared" si="273"/>
        <v>0</v>
      </c>
      <c r="AP749" s="131">
        <f t="shared" si="274"/>
        <v>0</v>
      </c>
      <c r="AQ749" s="131">
        <f t="shared" si="275"/>
        <v>0</v>
      </c>
      <c r="AR749" s="131">
        <f t="shared" si="276"/>
        <v>0</v>
      </c>
      <c r="AS749" s="136">
        <f t="shared" si="277"/>
        <v>0</v>
      </c>
      <c r="AT749" s="133">
        <f t="shared" si="278"/>
        <v>0</v>
      </c>
      <c r="AU749" s="131">
        <f t="shared" si="279"/>
        <v>0</v>
      </c>
      <c r="AV749" s="131">
        <f t="shared" si="280"/>
        <v>0</v>
      </c>
      <c r="AW749" s="131">
        <f t="shared" si="281"/>
        <v>0</v>
      </c>
      <c r="AX749" s="136">
        <f t="shared" si="282"/>
        <v>0</v>
      </c>
      <c r="AY749" s="133">
        <f t="shared" si="283"/>
        <v>0</v>
      </c>
      <c r="AZ749" s="131">
        <f t="shared" si="284"/>
        <v>0</v>
      </c>
      <c r="BA749" s="131">
        <f t="shared" si="285"/>
        <v>0</v>
      </c>
      <c r="BB749" s="131">
        <f t="shared" si="286"/>
        <v>0</v>
      </c>
      <c r="BC749" s="132">
        <f t="shared" si="287"/>
        <v>0</v>
      </c>
    </row>
    <row r="750" spans="1:55" x14ac:dyDescent="0.25">
      <c r="A750" s="138" t="s">
        <v>1587</v>
      </c>
      <c r="B750" s="131" t="s">
        <v>39</v>
      </c>
      <c r="C750" s="131" t="s">
        <v>342</v>
      </c>
      <c r="D750" s="131" t="s">
        <v>332</v>
      </c>
      <c r="E750" s="132" t="s">
        <v>1311</v>
      </c>
      <c r="F750" s="130">
        <v>0</v>
      </c>
      <c r="G750" s="131">
        <v>0</v>
      </c>
      <c r="H750" s="131">
        <v>0</v>
      </c>
      <c r="I750" s="132">
        <v>0</v>
      </c>
      <c r="J750" s="149"/>
      <c r="K750" s="133">
        <v>0</v>
      </c>
      <c r="L750" s="131">
        <v>0</v>
      </c>
      <c r="M750" s="131">
        <v>0</v>
      </c>
      <c r="N750" s="132">
        <v>0</v>
      </c>
      <c r="O750" s="149"/>
      <c r="P750" s="133">
        <v>0</v>
      </c>
      <c r="Q750" s="131">
        <v>0</v>
      </c>
      <c r="R750" s="131">
        <v>0</v>
      </c>
      <c r="S750" s="132">
        <v>0</v>
      </c>
      <c r="T750" s="149"/>
      <c r="U750" s="133">
        <v>0</v>
      </c>
      <c r="V750" s="131">
        <v>0</v>
      </c>
      <c r="W750" s="131">
        <v>0</v>
      </c>
      <c r="X750" s="132">
        <v>0</v>
      </c>
      <c r="Y750" s="149"/>
      <c r="Z750" s="133">
        <v>0</v>
      </c>
      <c r="AA750" s="131">
        <v>0</v>
      </c>
      <c r="AB750" s="131">
        <v>0</v>
      </c>
      <c r="AC750" s="132">
        <v>0</v>
      </c>
      <c r="AD750" s="149"/>
      <c r="AE750" s="153">
        <f t="shared" si="264"/>
        <v>0</v>
      </c>
      <c r="AF750" s="134">
        <f t="shared" si="265"/>
        <v>0</v>
      </c>
      <c r="AG750" s="135">
        <f t="shared" si="266"/>
        <v>0</v>
      </c>
      <c r="AH750" s="167">
        <f t="shared" si="267"/>
        <v>0</v>
      </c>
      <c r="AI750" s="149"/>
      <c r="AJ750" s="133">
        <f t="shared" si="268"/>
        <v>0</v>
      </c>
      <c r="AK750" s="131">
        <f t="shared" si="269"/>
        <v>0</v>
      </c>
      <c r="AL750" s="131">
        <f t="shared" si="270"/>
        <v>0</v>
      </c>
      <c r="AM750" s="131">
        <f t="shared" si="271"/>
        <v>0</v>
      </c>
      <c r="AN750" s="136">
        <f t="shared" si="272"/>
        <v>0</v>
      </c>
      <c r="AO750" s="133">
        <f t="shared" si="273"/>
        <v>0</v>
      </c>
      <c r="AP750" s="131">
        <f t="shared" si="274"/>
        <v>0</v>
      </c>
      <c r="AQ750" s="131">
        <f t="shared" si="275"/>
        <v>0</v>
      </c>
      <c r="AR750" s="131">
        <f t="shared" si="276"/>
        <v>0</v>
      </c>
      <c r="AS750" s="136">
        <f t="shared" si="277"/>
        <v>0</v>
      </c>
      <c r="AT750" s="133">
        <f t="shared" si="278"/>
        <v>0</v>
      </c>
      <c r="AU750" s="131">
        <f t="shared" si="279"/>
        <v>0</v>
      </c>
      <c r="AV750" s="131">
        <f t="shared" si="280"/>
        <v>0</v>
      </c>
      <c r="AW750" s="131">
        <f t="shared" si="281"/>
        <v>0</v>
      </c>
      <c r="AX750" s="136">
        <f t="shared" si="282"/>
        <v>0</v>
      </c>
      <c r="AY750" s="133">
        <f t="shared" si="283"/>
        <v>0</v>
      </c>
      <c r="AZ750" s="131">
        <f t="shared" si="284"/>
        <v>0</v>
      </c>
      <c r="BA750" s="131">
        <f t="shared" si="285"/>
        <v>0</v>
      </c>
      <c r="BB750" s="131">
        <f t="shared" si="286"/>
        <v>0</v>
      </c>
      <c r="BC750" s="132">
        <f t="shared" si="287"/>
        <v>0</v>
      </c>
    </row>
    <row r="751" spans="1:55" x14ac:dyDescent="0.25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30">
        <v>0</v>
      </c>
      <c r="G751" s="131">
        <v>0</v>
      </c>
      <c r="H751" s="131">
        <v>0</v>
      </c>
      <c r="I751" s="132">
        <v>0</v>
      </c>
      <c r="J751" s="149"/>
      <c r="K751" s="133">
        <v>0</v>
      </c>
      <c r="L751" s="131">
        <v>0</v>
      </c>
      <c r="M751" s="131">
        <v>0</v>
      </c>
      <c r="N751" s="132">
        <v>0</v>
      </c>
      <c r="O751" s="149"/>
      <c r="P751" s="133">
        <v>0</v>
      </c>
      <c r="Q751" s="131">
        <v>0</v>
      </c>
      <c r="R751" s="131">
        <v>0</v>
      </c>
      <c r="S751" s="132">
        <v>0</v>
      </c>
      <c r="T751" s="149"/>
      <c r="U751" s="133">
        <v>0</v>
      </c>
      <c r="V751" s="131">
        <v>0</v>
      </c>
      <c r="W751" s="131">
        <v>0</v>
      </c>
      <c r="X751" s="132">
        <v>0</v>
      </c>
      <c r="Y751" s="149"/>
      <c r="Z751" s="133">
        <v>0</v>
      </c>
      <c r="AA751" s="131">
        <v>0</v>
      </c>
      <c r="AB751" s="131">
        <v>0</v>
      </c>
      <c r="AC751" s="132">
        <v>0</v>
      </c>
      <c r="AD751" s="149"/>
      <c r="AE751" s="153">
        <f t="shared" si="264"/>
        <v>0</v>
      </c>
      <c r="AF751" s="134">
        <f t="shared" si="265"/>
        <v>0</v>
      </c>
      <c r="AG751" s="135">
        <f t="shared" si="266"/>
        <v>0</v>
      </c>
      <c r="AH751" s="167">
        <f t="shared" si="267"/>
        <v>0</v>
      </c>
      <c r="AI751" s="149"/>
      <c r="AJ751" s="133">
        <f t="shared" si="268"/>
        <v>0</v>
      </c>
      <c r="AK751" s="131">
        <f t="shared" si="269"/>
        <v>0</v>
      </c>
      <c r="AL751" s="131">
        <f t="shared" si="270"/>
        <v>0</v>
      </c>
      <c r="AM751" s="131">
        <f t="shared" si="271"/>
        <v>0</v>
      </c>
      <c r="AN751" s="136">
        <f t="shared" si="272"/>
        <v>0</v>
      </c>
      <c r="AO751" s="133">
        <f t="shared" si="273"/>
        <v>0</v>
      </c>
      <c r="AP751" s="131">
        <f t="shared" si="274"/>
        <v>0</v>
      </c>
      <c r="AQ751" s="131">
        <f t="shared" si="275"/>
        <v>0</v>
      </c>
      <c r="AR751" s="131">
        <f t="shared" si="276"/>
        <v>0</v>
      </c>
      <c r="AS751" s="136">
        <f t="shared" si="277"/>
        <v>0</v>
      </c>
      <c r="AT751" s="133">
        <f t="shared" si="278"/>
        <v>0</v>
      </c>
      <c r="AU751" s="131">
        <f t="shared" si="279"/>
        <v>0</v>
      </c>
      <c r="AV751" s="131">
        <f t="shared" si="280"/>
        <v>0</v>
      </c>
      <c r="AW751" s="131">
        <f t="shared" si="281"/>
        <v>0</v>
      </c>
      <c r="AX751" s="136">
        <f t="shared" si="282"/>
        <v>0</v>
      </c>
      <c r="AY751" s="133">
        <f t="shared" si="283"/>
        <v>0</v>
      </c>
      <c r="AZ751" s="131">
        <f t="shared" si="284"/>
        <v>0</v>
      </c>
      <c r="BA751" s="131">
        <f t="shared" si="285"/>
        <v>0</v>
      </c>
      <c r="BB751" s="131">
        <f t="shared" si="286"/>
        <v>0</v>
      </c>
      <c r="BC751" s="132">
        <f t="shared" si="287"/>
        <v>0</v>
      </c>
    </row>
    <row r="752" spans="1:55" x14ac:dyDescent="0.25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30">
        <v>0</v>
      </c>
      <c r="G752" s="131">
        <v>0</v>
      </c>
      <c r="H752" s="131">
        <v>0</v>
      </c>
      <c r="I752" s="132">
        <v>0</v>
      </c>
      <c r="J752" s="149"/>
      <c r="K752" s="133">
        <v>0</v>
      </c>
      <c r="L752" s="131">
        <v>0</v>
      </c>
      <c r="M752" s="131">
        <v>0</v>
      </c>
      <c r="N752" s="132">
        <v>0</v>
      </c>
      <c r="O752" s="149"/>
      <c r="P752" s="133">
        <v>0</v>
      </c>
      <c r="Q752" s="131">
        <v>0</v>
      </c>
      <c r="R752" s="131">
        <v>0</v>
      </c>
      <c r="S752" s="132">
        <v>0</v>
      </c>
      <c r="T752" s="149"/>
      <c r="U752" s="133">
        <v>0</v>
      </c>
      <c r="V752" s="131">
        <v>0</v>
      </c>
      <c r="W752" s="131">
        <v>0</v>
      </c>
      <c r="X752" s="132">
        <v>0</v>
      </c>
      <c r="Y752" s="149"/>
      <c r="Z752" s="133">
        <v>0</v>
      </c>
      <c r="AA752" s="131">
        <v>0</v>
      </c>
      <c r="AB752" s="131">
        <v>0</v>
      </c>
      <c r="AC752" s="132">
        <v>0</v>
      </c>
      <c r="AD752" s="149"/>
      <c r="AE752" s="153">
        <f t="shared" si="264"/>
        <v>0</v>
      </c>
      <c r="AF752" s="134">
        <f t="shared" si="265"/>
        <v>0</v>
      </c>
      <c r="AG752" s="135">
        <f t="shared" si="266"/>
        <v>0</v>
      </c>
      <c r="AH752" s="167">
        <f t="shared" si="267"/>
        <v>0</v>
      </c>
      <c r="AI752" s="149"/>
      <c r="AJ752" s="133">
        <f t="shared" si="268"/>
        <v>0</v>
      </c>
      <c r="AK752" s="131">
        <f t="shared" si="269"/>
        <v>0</v>
      </c>
      <c r="AL752" s="131">
        <f t="shared" si="270"/>
        <v>0</v>
      </c>
      <c r="AM752" s="131">
        <f t="shared" si="271"/>
        <v>0</v>
      </c>
      <c r="AN752" s="136">
        <f t="shared" si="272"/>
        <v>0</v>
      </c>
      <c r="AO752" s="133">
        <f t="shared" si="273"/>
        <v>0</v>
      </c>
      <c r="AP752" s="131">
        <f t="shared" si="274"/>
        <v>0</v>
      </c>
      <c r="AQ752" s="131">
        <f t="shared" si="275"/>
        <v>0</v>
      </c>
      <c r="AR752" s="131">
        <f t="shared" si="276"/>
        <v>0</v>
      </c>
      <c r="AS752" s="136">
        <f t="shared" si="277"/>
        <v>0</v>
      </c>
      <c r="AT752" s="133">
        <f t="shared" si="278"/>
        <v>0</v>
      </c>
      <c r="AU752" s="131">
        <f t="shared" si="279"/>
        <v>0</v>
      </c>
      <c r="AV752" s="131">
        <f t="shared" si="280"/>
        <v>0</v>
      </c>
      <c r="AW752" s="131">
        <f t="shared" si="281"/>
        <v>0</v>
      </c>
      <c r="AX752" s="136">
        <f t="shared" si="282"/>
        <v>0</v>
      </c>
      <c r="AY752" s="133">
        <f t="shared" si="283"/>
        <v>0</v>
      </c>
      <c r="AZ752" s="131">
        <f t="shared" si="284"/>
        <v>0</v>
      </c>
      <c r="BA752" s="131">
        <f t="shared" si="285"/>
        <v>0</v>
      </c>
      <c r="BB752" s="131">
        <f t="shared" si="286"/>
        <v>0</v>
      </c>
      <c r="BC752" s="132">
        <f t="shared" si="287"/>
        <v>0</v>
      </c>
    </row>
    <row r="753" spans="1:55" x14ac:dyDescent="0.25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1311</v>
      </c>
      <c r="F753" s="130">
        <v>0</v>
      </c>
      <c r="G753" s="131">
        <v>0</v>
      </c>
      <c r="H753" s="131">
        <v>0</v>
      </c>
      <c r="I753" s="132">
        <v>0</v>
      </c>
      <c r="J753" s="149"/>
      <c r="K753" s="133">
        <v>0</v>
      </c>
      <c r="L753" s="131">
        <v>0</v>
      </c>
      <c r="M753" s="131">
        <v>0</v>
      </c>
      <c r="N753" s="132">
        <v>0</v>
      </c>
      <c r="O753" s="149"/>
      <c r="P753" s="133">
        <v>0</v>
      </c>
      <c r="Q753" s="131">
        <v>0</v>
      </c>
      <c r="R753" s="131">
        <v>0</v>
      </c>
      <c r="S753" s="132">
        <v>0</v>
      </c>
      <c r="T753" s="149"/>
      <c r="U753" s="133">
        <v>0</v>
      </c>
      <c r="V753" s="131">
        <v>0</v>
      </c>
      <c r="W753" s="131">
        <v>0</v>
      </c>
      <c r="X753" s="132">
        <v>0</v>
      </c>
      <c r="Y753" s="149"/>
      <c r="Z753" s="133">
        <v>0</v>
      </c>
      <c r="AA753" s="131">
        <v>0</v>
      </c>
      <c r="AB753" s="131">
        <v>0</v>
      </c>
      <c r="AC753" s="132">
        <v>0</v>
      </c>
      <c r="AD753" s="149"/>
      <c r="AE753" s="153">
        <f t="shared" si="264"/>
        <v>0</v>
      </c>
      <c r="AF753" s="134">
        <f t="shared" si="265"/>
        <v>0</v>
      </c>
      <c r="AG753" s="135">
        <f t="shared" si="266"/>
        <v>0</v>
      </c>
      <c r="AH753" s="167">
        <f t="shared" si="267"/>
        <v>0</v>
      </c>
      <c r="AI753" s="149"/>
      <c r="AJ753" s="133">
        <f t="shared" si="268"/>
        <v>0</v>
      </c>
      <c r="AK753" s="131">
        <f t="shared" si="269"/>
        <v>0</v>
      </c>
      <c r="AL753" s="131">
        <f t="shared" si="270"/>
        <v>0</v>
      </c>
      <c r="AM753" s="131">
        <f t="shared" si="271"/>
        <v>0</v>
      </c>
      <c r="AN753" s="136">
        <f t="shared" si="272"/>
        <v>0</v>
      </c>
      <c r="AO753" s="133">
        <f t="shared" si="273"/>
        <v>0</v>
      </c>
      <c r="AP753" s="131">
        <f t="shared" si="274"/>
        <v>0</v>
      </c>
      <c r="AQ753" s="131">
        <f t="shared" si="275"/>
        <v>0</v>
      </c>
      <c r="AR753" s="131">
        <f t="shared" si="276"/>
        <v>0</v>
      </c>
      <c r="AS753" s="136">
        <f t="shared" si="277"/>
        <v>0</v>
      </c>
      <c r="AT753" s="133">
        <f t="shared" si="278"/>
        <v>0</v>
      </c>
      <c r="AU753" s="131">
        <f t="shared" si="279"/>
        <v>0</v>
      </c>
      <c r="AV753" s="131">
        <f t="shared" si="280"/>
        <v>0</v>
      </c>
      <c r="AW753" s="131">
        <f t="shared" si="281"/>
        <v>0</v>
      </c>
      <c r="AX753" s="136">
        <f t="shared" si="282"/>
        <v>0</v>
      </c>
      <c r="AY753" s="133">
        <f t="shared" si="283"/>
        <v>0</v>
      </c>
      <c r="AZ753" s="131">
        <f t="shared" si="284"/>
        <v>0</v>
      </c>
      <c r="BA753" s="131">
        <f t="shared" si="285"/>
        <v>0</v>
      </c>
      <c r="BB753" s="131">
        <f t="shared" si="286"/>
        <v>0</v>
      </c>
      <c r="BC753" s="132">
        <f t="shared" si="287"/>
        <v>0</v>
      </c>
    </row>
    <row r="754" spans="1:55" x14ac:dyDescent="0.25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1311</v>
      </c>
      <c r="F754" s="130">
        <v>0</v>
      </c>
      <c r="G754" s="131">
        <v>0</v>
      </c>
      <c r="H754" s="131">
        <v>0</v>
      </c>
      <c r="I754" s="132">
        <v>0</v>
      </c>
      <c r="J754" s="149"/>
      <c r="K754" s="133">
        <v>0</v>
      </c>
      <c r="L754" s="131">
        <v>0</v>
      </c>
      <c r="M754" s="131">
        <v>0</v>
      </c>
      <c r="N754" s="132">
        <v>0</v>
      </c>
      <c r="O754" s="149"/>
      <c r="P754" s="133">
        <v>0</v>
      </c>
      <c r="Q754" s="131">
        <v>0</v>
      </c>
      <c r="R754" s="131">
        <v>0</v>
      </c>
      <c r="S754" s="132">
        <v>0</v>
      </c>
      <c r="T754" s="149"/>
      <c r="U754" s="133">
        <v>0</v>
      </c>
      <c r="V754" s="131">
        <v>0</v>
      </c>
      <c r="W754" s="131">
        <v>0</v>
      </c>
      <c r="X754" s="132">
        <v>0</v>
      </c>
      <c r="Y754" s="149"/>
      <c r="Z754" s="133">
        <v>0</v>
      </c>
      <c r="AA754" s="131">
        <v>0</v>
      </c>
      <c r="AB754" s="131">
        <v>0</v>
      </c>
      <c r="AC754" s="132">
        <v>0</v>
      </c>
      <c r="AD754" s="149"/>
      <c r="AE754" s="153">
        <f t="shared" si="264"/>
        <v>0</v>
      </c>
      <c r="AF754" s="134">
        <f t="shared" si="265"/>
        <v>0</v>
      </c>
      <c r="AG754" s="135">
        <f t="shared" si="266"/>
        <v>0</v>
      </c>
      <c r="AH754" s="167">
        <f t="shared" si="267"/>
        <v>0</v>
      </c>
      <c r="AI754" s="149"/>
      <c r="AJ754" s="133">
        <f t="shared" si="268"/>
        <v>0</v>
      </c>
      <c r="AK754" s="131">
        <f t="shared" si="269"/>
        <v>0</v>
      </c>
      <c r="AL754" s="131">
        <f t="shared" si="270"/>
        <v>0</v>
      </c>
      <c r="AM754" s="131">
        <f t="shared" si="271"/>
        <v>0</v>
      </c>
      <c r="AN754" s="136">
        <f t="shared" si="272"/>
        <v>0</v>
      </c>
      <c r="AO754" s="133">
        <f t="shared" si="273"/>
        <v>0</v>
      </c>
      <c r="AP754" s="131">
        <f t="shared" si="274"/>
        <v>0</v>
      </c>
      <c r="AQ754" s="131">
        <f t="shared" si="275"/>
        <v>0</v>
      </c>
      <c r="AR754" s="131">
        <f t="shared" si="276"/>
        <v>0</v>
      </c>
      <c r="AS754" s="136">
        <f t="shared" si="277"/>
        <v>0</v>
      </c>
      <c r="AT754" s="133">
        <f t="shared" si="278"/>
        <v>0</v>
      </c>
      <c r="AU754" s="131">
        <f t="shared" si="279"/>
        <v>0</v>
      </c>
      <c r="AV754" s="131">
        <f t="shared" si="280"/>
        <v>0</v>
      </c>
      <c r="AW754" s="131">
        <f t="shared" si="281"/>
        <v>0</v>
      </c>
      <c r="AX754" s="136">
        <f t="shared" si="282"/>
        <v>0</v>
      </c>
      <c r="AY754" s="133">
        <f t="shared" si="283"/>
        <v>0</v>
      </c>
      <c r="AZ754" s="131">
        <f t="shared" si="284"/>
        <v>0</v>
      </c>
      <c r="BA754" s="131">
        <f t="shared" si="285"/>
        <v>0</v>
      </c>
      <c r="BB754" s="131">
        <f t="shared" si="286"/>
        <v>0</v>
      </c>
      <c r="BC754" s="132">
        <f t="shared" si="287"/>
        <v>0</v>
      </c>
    </row>
    <row r="755" spans="1:55" x14ac:dyDescent="0.25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30">
        <v>0</v>
      </c>
      <c r="G755" s="131">
        <v>0</v>
      </c>
      <c r="H755" s="131">
        <v>0</v>
      </c>
      <c r="I755" s="132">
        <v>20</v>
      </c>
      <c r="J755" s="149"/>
      <c r="K755" s="133">
        <v>0</v>
      </c>
      <c r="L755" s="131">
        <v>0</v>
      </c>
      <c r="M755" s="131">
        <v>0</v>
      </c>
      <c r="N755" s="132">
        <v>0</v>
      </c>
      <c r="O755" s="149"/>
      <c r="P755" s="133">
        <v>0</v>
      </c>
      <c r="Q755" s="131">
        <v>0</v>
      </c>
      <c r="R755" s="131">
        <v>0</v>
      </c>
      <c r="S755" s="132">
        <v>0</v>
      </c>
      <c r="T755" s="149"/>
      <c r="U755" s="133">
        <v>0</v>
      </c>
      <c r="V755" s="131">
        <v>0</v>
      </c>
      <c r="W755" s="131">
        <v>0</v>
      </c>
      <c r="X755" s="132">
        <v>0</v>
      </c>
      <c r="Y755" s="149"/>
      <c r="Z755" s="133">
        <v>0</v>
      </c>
      <c r="AA755" s="131">
        <v>0</v>
      </c>
      <c r="AB755" s="131">
        <v>0</v>
      </c>
      <c r="AC755" s="132">
        <v>0</v>
      </c>
      <c r="AD755" s="149"/>
      <c r="AE755" s="153">
        <f t="shared" si="264"/>
        <v>0</v>
      </c>
      <c r="AF755" s="134">
        <f t="shared" si="265"/>
        <v>0</v>
      </c>
      <c r="AG755" s="135">
        <f t="shared" si="266"/>
        <v>0</v>
      </c>
      <c r="AH755" s="167">
        <f t="shared" si="267"/>
        <v>20</v>
      </c>
      <c r="AI755" s="149"/>
      <c r="AJ755" s="133">
        <f t="shared" si="268"/>
        <v>20</v>
      </c>
      <c r="AK755" s="131">
        <f t="shared" si="269"/>
        <v>0</v>
      </c>
      <c r="AL755" s="131">
        <f t="shared" si="270"/>
        <v>0</v>
      </c>
      <c r="AM755" s="131">
        <f t="shared" si="271"/>
        <v>0</v>
      </c>
      <c r="AN755" s="136">
        <f t="shared" si="272"/>
        <v>0</v>
      </c>
      <c r="AO755" s="133">
        <f t="shared" si="273"/>
        <v>0</v>
      </c>
      <c r="AP755" s="131">
        <f t="shared" si="274"/>
        <v>0</v>
      </c>
      <c r="AQ755" s="131">
        <f t="shared" si="275"/>
        <v>0</v>
      </c>
      <c r="AR755" s="131">
        <f t="shared" si="276"/>
        <v>0</v>
      </c>
      <c r="AS755" s="136">
        <f t="shared" si="277"/>
        <v>0</v>
      </c>
      <c r="AT755" s="133">
        <f t="shared" si="278"/>
        <v>0</v>
      </c>
      <c r="AU755" s="131">
        <f t="shared" si="279"/>
        <v>0</v>
      </c>
      <c r="AV755" s="131">
        <f t="shared" si="280"/>
        <v>0</v>
      </c>
      <c r="AW755" s="131">
        <f t="shared" si="281"/>
        <v>0</v>
      </c>
      <c r="AX755" s="136">
        <f t="shared" si="282"/>
        <v>0</v>
      </c>
      <c r="AY755" s="133">
        <f t="shared" si="283"/>
        <v>0</v>
      </c>
      <c r="AZ755" s="131">
        <f t="shared" si="284"/>
        <v>0</v>
      </c>
      <c r="BA755" s="131">
        <f t="shared" si="285"/>
        <v>0</v>
      </c>
      <c r="BB755" s="131">
        <f t="shared" si="286"/>
        <v>0</v>
      </c>
      <c r="BC755" s="132">
        <f t="shared" si="287"/>
        <v>0</v>
      </c>
    </row>
    <row r="756" spans="1:55" x14ac:dyDescent="0.25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30">
        <v>0</v>
      </c>
      <c r="G756" s="131">
        <v>0</v>
      </c>
      <c r="H756" s="131">
        <v>0</v>
      </c>
      <c r="I756" s="132">
        <v>0</v>
      </c>
      <c r="J756" s="149"/>
      <c r="K756" s="133">
        <v>0</v>
      </c>
      <c r="L756" s="131">
        <v>0</v>
      </c>
      <c r="M756" s="131">
        <v>0</v>
      </c>
      <c r="N756" s="132">
        <v>0</v>
      </c>
      <c r="O756" s="149"/>
      <c r="P756" s="133">
        <v>0</v>
      </c>
      <c r="Q756" s="131">
        <v>0</v>
      </c>
      <c r="R756" s="131">
        <v>0</v>
      </c>
      <c r="S756" s="132">
        <v>0</v>
      </c>
      <c r="T756" s="149"/>
      <c r="U756" s="133">
        <v>0</v>
      </c>
      <c r="V756" s="131">
        <v>0</v>
      </c>
      <c r="W756" s="131">
        <v>0</v>
      </c>
      <c r="X756" s="132">
        <v>0</v>
      </c>
      <c r="Y756" s="149"/>
      <c r="Z756" s="133">
        <v>0</v>
      </c>
      <c r="AA756" s="131">
        <v>0</v>
      </c>
      <c r="AB756" s="131">
        <v>0</v>
      </c>
      <c r="AC756" s="132">
        <v>0</v>
      </c>
      <c r="AD756" s="149"/>
      <c r="AE756" s="153">
        <f t="shared" si="264"/>
        <v>0</v>
      </c>
      <c r="AF756" s="134">
        <f t="shared" si="265"/>
        <v>0</v>
      </c>
      <c r="AG756" s="135">
        <f t="shared" si="266"/>
        <v>0</v>
      </c>
      <c r="AH756" s="167">
        <f t="shared" si="267"/>
        <v>0</v>
      </c>
      <c r="AI756" s="149"/>
      <c r="AJ756" s="133">
        <f t="shared" si="268"/>
        <v>0</v>
      </c>
      <c r="AK756" s="131">
        <f t="shared" si="269"/>
        <v>0</v>
      </c>
      <c r="AL756" s="131">
        <f t="shared" si="270"/>
        <v>0</v>
      </c>
      <c r="AM756" s="131">
        <f t="shared" si="271"/>
        <v>0</v>
      </c>
      <c r="AN756" s="136">
        <f t="shared" si="272"/>
        <v>0</v>
      </c>
      <c r="AO756" s="133">
        <f t="shared" si="273"/>
        <v>0</v>
      </c>
      <c r="AP756" s="131">
        <f t="shared" si="274"/>
        <v>0</v>
      </c>
      <c r="AQ756" s="131">
        <f t="shared" si="275"/>
        <v>0</v>
      </c>
      <c r="AR756" s="131">
        <f t="shared" si="276"/>
        <v>0</v>
      </c>
      <c r="AS756" s="136">
        <f t="shared" si="277"/>
        <v>0</v>
      </c>
      <c r="AT756" s="133">
        <f t="shared" si="278"/>
        <v>0</v>
      </c>
      <c r="AU756" s="131">
        <f t="shared" si="279"/>
        <v>0</v>
      </c>
      <c r="AV756" s="131">
        <f t="shared" si="280"/>
        <v>0</v>
      </c>
      <c r="AW756" s="131">
        <f t="shared" si="281"/>
        <v>0</v>
      </c>
      <c r="AX756" s="136">
        <f t="shared" si="282"/>
        <v>0</v>
      </c>
      <c r="AY756" s="133">
        <f t="shared" si="283"/>
        <v>0</v>
      </c>
      <c r="AZ756" s="131">
        <f t="shared" si="284"/>
        <v>0</v>
      </c>
      <c r="BA756" s="131">
        <f t="shared" si="285"/>
        <v>0</v>
      </c>
      <c r="BB756" s="131">
        <f t="shared" si="286"/>
        <v>0</v>
      </c>
      <c r="BC756" s="132">
        <f t="shared" si="287"/>
        <v>0</v>
      </c>
    </row>
    <row r="757" spans="1:55" x14ac:dyDescent="0.25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30">
        <v>0</v>
      </c>
      <c r="G757" s="131">
        <v>0</v>
      </c>
      <c r="H757" s="131">
        <v>0</v>
      </c>
      <c r="I757" s="132">
        <v>0</v>
      </c>
      <c r="J757" s="149"/>
      <c r="K757" s="133">
        <v>0</v>
      </c>
      <c r="L757" s="131">
        <v>0</v>
      </c>
      <c r="M757" s="131">
        <v>0</v>
      </c>
      <c r="N757" s="132">
        <v>0</v>
      </c>
      <c r="O757" s="149"/>
      <c r="P757" s="133">
        <v>0</v>
      </c>
      <c r="Q757" s="131">
        <v>0</v>
      </c>
      <c r="R757" s="131">
        <v>0</v>
      </c>
      <c r="S757" s="132">
        <v>0</v>
      </c>
      <c r="T757" s="149"/>
      <c r="U757" s="133">
        <v>0</v>
      </c>
      <c r="V757" s="131">
        <v>0</v>
      </c>
      <c r="W757" s="131">
        <v>0</v>
      </c>
      <c r="X757" s="132">
        <v>0</v>
      </c>
      <c r="Y757" s="149"/>
      <c r="Z757" s="133">
        <v>0</v>
      </c>
      <c r="AA757" s="131">
        <v>0</v>
      </c>
      <c r="AB757" s="131">
        <v>0</v>
      </c>
      <c r="AC757" s="132">
        <v>0</v>
      </c>
      <c r="AD757" s="149"/>
      <c r="AE757" s="153">
        <f t="shared" si="264"/>
        <v>0</v>
      </c>
      <c r="AF757" s="134">
        <f t="shared" si="265"/>
        <v>0</v>
      </c>
      <c r="AG757" s="135">
        <f t="shared" si="266"/>
        <v>0</v>
      </c>
      <c r="AH757" s="167">
        <f t="shared" si="267"/>
        <v>0</v>
      </c>
      <c r="AI757" s="149"/>
      <c r="AJ757" s="133">
        <f t="shared" si="268"/>
        <v>0</v>
      </c>
      <c r="AK757" s="131">
        <f t="shared" si="269"/>
        <v>0</v>
      </c>
      <c r="AL757" s="131">
        <f t="shared" si="270"/>
        <v>0</v>
      </c>
      <c r="AM757" s="131">
        <f t="shared" si="271"/>
        <v>0</v>
      </c>
      <c r="AN757" s="136">
        <f t="shared" si="272"/>
        <v>0</v>
      </c>
      <c r="AO757" s="133">
        <f t="shared" si="273"/>
        <v>0</v>
      </c>
      <c r="AP757" s="131">
        <f t="shared" si="274"/>
        <v>0</v>
      </c>
      <c r="AQ757" s="131">
        <f t="shared" si="275"/>
        <v>0</v>
      </c>
      <c r="AR757" s="131">
        <f t="shared" si="276"/>
        <v>0</v>
      </c>
      <c r="AS757" s="136">
        <f t="shared" si="277"/>
        <v>0</v>
      </c>
      <c r="AT757" s="133">
        <f t="shared" si="278"/>
        <v>0</v>
      </c>
      <c r="AU757" s="131">
        <f t="shared" si="279"/>
        <v>0</v>
      </c>
      <c r="AV757" s="131">
        <f t="shared" si="280"/>
        <v>0</v>
      </c>
      <c r="AW757" s="131">
        <f t="shared" si="281"/>
        <v>0</v>
      </c>
      <c r="AX757" s="136">
        <f t="shared" si="282"/>
        <v>0</v>
      </c>
      <c r="AY757" s="133">
        <f t="shared" si="283"/>
        <v>0</v>
      </c>
      <c r="AZ757" s="131">
        <f t="shared" si="284"/>
        <v>0</v>
      </c>
      <c r="BA757" s="131">
        <f t="shared" si="285"/>
        <v>0</v>
      </c>
      <c r="BB757" s="131">
        <f t="shared" si="286"/>
        <v>0</v>
      </c>
      <c r="BC757" s="132">
        <f t="shared" si="287"/>
        <v>0</v>
      </c>
    </row>
    <row r="758" spans="1:55" x14ac:dyDescent="0.25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30">
        <v>0</v>
      </c>
      <c r="G758" s="131">
        <v>0</v>
      </c>
      <c r="H758" s="131">
        <v>0</v>
      </c>
      <c r="I758" s="132">
        <v>0</v>
      </c>
      <c r="J758" s="149"/>
      <c r="K758" s="133">
        <v>0</v>
      </c>
      <c r="L758" s="131">
        <v>0</v>
      </c>
      <c r="M758" s="131">
        <v>0</v>
      </c>
      <c r="N758" s="132">
        <v>0</v>
      </c>
      <c r="O758" s="149"/>
      <c r="P758" s="133">
        <v>3</v>
      </c>
      <c r="Q758" s="131">
        <v>0</v>
      </c>
      <c r="R758" s="131">
        <v>6</v>
      </c>
      <c r="S758" s="132">
        <v>290</v>
      </c>
      <c r="T758" s="149"/>
      <c r="U758" s="133">
        <v>0</v>
      </c>
      <c r="V758" s="131">
        <v>0</v>
      </c>
      <c r="W758" s="131">
        <v>0</v>
      </c>
      <c r="X758" s="132">
        <v>0</v>
      </c>
      <c r="Y758" s="149"/>
      <c r="Z758" s="133">
        <v>0</v>
      </c>
      <c r="AA758" s="131">
        <v>3</v>
      </c>
      <c r="AB758" s="131">
        <v>36.5</v>
      </c>
      <c r="AC758" s="132">
        <v>237</v>
      </c>
      <c r="AD758" s="149"/>
      <c r="AE758" s="153">
        <f t="shared" si="264"/>
        <v>3</v>
      </c>
      <c r="AF758" s="134">
        <f t="shared" si="265"/>
        <v>3</v>
      </c>
      <c r="AG758" s="135">
        <f t="shared" si="266"/>
        <v>42.5</v>
      </c>
      <c r="AH758" s="167">
        <f t="shared" si="267"/>
        <v>527</v>
      </c>
      <c r="AI758" s="149"/>
      <c r="AJ758" s="133">
        <f t="shared" si="268"/>
        <v>0</v>
      </c>
      <c r="AK758" s="131">
        <f t="shared" si="269"/>
        <v>0</v>
      </c>
      <c r="AL758" s="131">
        <f t="shared" si="270"/>
        <v>290</v>
      </c>
      <c r="AM758" s="131">
        <f t="shared" si="271"/>
        <v>0</v>
      </c>
      <c r="AN758" s="136">
        <f t="shared" si="272"/>
        <v>237</v>
      </c>
      <c r="AO758" s="133">
        <f t="shared" si="273"/>
        <v>0</v>
      </c>
      <c r="AP758" s="131">
        <f t="shared" si="274"/>
        <v>0</v>
      </c>
      <c r="AQ758" s="131">
        <f t="shared" si="275"/>
        <v>3</v>
      </c>
      <c r="AR758" s="131">
        <f t="shared" si="276"/>
        <v>0</v>
      </c>
      <c r="AS758" s="136">
        <f t="shared" si="277"/>
        <v>0</v>
      </c>
      <c r="AT758" s="133">
        <f t="shared" si="278"/>
        <v>0</v>
      </c>
      <c r="AU758" s="131">
        <f t="shared" si="279"/>
        <v>0</v>
      </c>
      <c r="AV758" s="131">
        <f t="shared" si="280"/>
        <v>0</v>
      </c>
      <c r="AW758" s="131">
        <f t="shared" si="281"/>
        <v>0</v>
      </c>
      <c r="AX758" s="136">
        <f t="shared" si="282"/>
        <v>3</v>
      </c>
      <c r="AY758" s="133">
        <f t="shared" si="283"/>
        <v>0</v>
      </c>
      <c r="AZ758" s="131">
        <f t="shared" si="284"/>
        <v>0</v>
      </c>
      <c r="BA758" s="131">
        <f t="shared" si="285"/>
        <v>6</v>
      </c>
      <c r="BB758" s="131">
        <f t="shared" si="286"/>
        <v>0</v>
      </c>
      <c r="BC758" s="132">
        <f t="shared" si="287"/>
        <v>36.5</v>
      </c>
    </row>
    <row r="759" spans="1:55" x14ac:dyDescent="0.25">
      <c r="A759" s="138" t="s">
        <v>1620</v>
      </c>
      <c r="B759" s="131" t="s">
        <v>43</v>
      </c>
      <c r="C759" s="131" t="s">
        <v>1655</v>
      </c>
      <c r="D759" s="131" t="s">
        <v>408</v>
      </c>
      <c r="E759" s="132" t="s">
        <v>1311</v>
      </c>
      <c r="F759" s="130">
        <v>0</v>
      </c>
      <c r="G759" s="131">
        <v>0</v>
      </c>
      <c r="H759" s="131">
        <v>0</v>
      </c>
      <c r="I759" s="132">
        <v>0</v>
      </c>
      <c r="J759" s="149"/>
      <c r="K759" s="133">
        <v>0</v>
      </c>
      <c r="L759" s="131">
        <v>0</v>
      </c>
      <c r="M759" s="131">
        <v>0</v>
      </c>
      <c r="N759" s="132">
        <v>0</v>
      </c>
      <c r="O759" s="149"/>
      <c r="P759" s="133">
        <v>0</v>
      </c>
      <c r="Q759" s="131">
        <v>0</v>
      </c>
      <c r="R759" s="131">
        <v>0</v>
      </c>
      <c r="S759" s="132">
        <v>0</v>
      </c>
      <c r="T759" s="149"/>
      <c r="U759" s="133">
        <v>0</v>
      </c>
      <c r="V759" s="131">
        <v>0</v>
      </c>
      <c r="W759" s="131">
        <v>0</v>
      </c>
      <c r="X759" s="132">
        <v>0</v>
      </c>
      <c r="Y759" s="149"/>
      <c r="Z759" s="133">
        <v>0</v>
      </c>
      <c r="AA759" s="131">
        <v>0</v>
      </c>
      <c r="AB759" s="131">
        <v>0</v>
      </c>
      <c r="AC759" s="132">
        <v>0</v>
      </c>
      <c r="AD759" s="149"/>
      <c r="AE759" s="153">
        <f t="shared" si="264"/>
        <v>0</v>
      </c>
      <c r="AF759" s="134">
        <f t="shared" si="265"/>
        <v>0</v>
      </c>
      <c r="AG759" s="135">
        <f t="shared" si="266"/>
        <v>0</v>
      </c>
      <c r="AH759" s="167">
        <f t="shared" si="267"/>
        <v>0</v>
      </c>
      <c r="AI759" s="149"/>
      <c r="AJ759" s="133">
        <f t="shared" si="268"/>
        <v>0</v>
      </c>
      <c r="AK759" s="131">
        <f t="shared" si="269"/>
        <v>0</v>
      </c>
      <c r="AL759" s="131">
        <f t="shared" si="270"/>
        <v>0</v>
      </c>
      <c r="AM759" s="131">
        <f t="shared" si="271"/>
        <v>0</v>
      </c>
      <c r="AN759" s="136">
        <f t="shared" si="272"/>
        <v>0</v>
      </c>
      <c r="AO759" s="133">
        <f t="shared" si="273"/>
        <v>0</v>
      </c>
      <c r="AP759" s="131">
        <f t="shared" si="274"/>
        <v>0</v>
      </c>
      <c r="AQ759" s="131">
        <f t="shared" si="275"/>
        <v>0</v>
      </c>
      <c r="AR759" s="131">
        <f t="shared" si="276"/>
        <v>0</v>
      </c>
      <c r="AS759" s="136">
        <f t="shared" si="277"/>
        <v>0</v>
      </c>
      <c r="AT759" s="133">
        <f t="shared" si="278"/>
        <v>0</v>
      </c>
      <c r="AU759" s="131">
        <f t="shared" si="279"/>
        <v>0</v>
      </c>
      <c r="AV759" s="131">
        <f t="shared" si="280"/>
        <v>0</v>
      </c>
      <c r="AW759" s="131">
        <f t="shared" si="281"/>
        <v>0</v>
      </c>
      <c r="AX759" s="136">
        <f t="shared" si="282"/>
        <v>0</v>
      </c>
      <c r="AY759" s="133">
        <f t="shared" si="283"/>
        <v>0</v>
      </c>
      <c r="AZ759" s="131">
        <f t="shared" si="284"/>
        <v>0</v>
      </c>
      <c r="BA759" s="131">
        <f t="shared" si="285"/>
        <v>0</v>
      </c>
      <c r="BB759" s="131">
        <f t="shared" si="286"/>
        <v>0</v>
      </c>
      <c r="BC759" s="132">
        <f t="shared" si="287"/>
        <v>0</v>
      </c>
    </row>
    <row r="760" spans="1:55" x14ac:dyDescent="0.25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30">
        <v>0</v>
      </c>
      <c r="G760" s="131">
        <v>0</v>
      </c>
      <c r="H760" s="131">
        <v>0</v>
      </c>
      <c r="I760" s="132">
        <v>0</v>
      </c>
      <c r="J760" s="149"/>
      <c r="K760" s="133">
        <v>0</v>
      </c>
      <c r="L760" s="131">
        <v>0</v>
      </c>
      <c r="M760" s="131">
        <v>0</v>
      </c>
      <c r="N760" s="132">
        <v>0</v>
      </c>
      <c r="O760" s="149"/>
      <c r="P760" s="133">
        <v>0</v>
      </c>
      <c r="Q760" s="131">
        <v>0</v>
      </c>
      <c r="R760" s="131">
        <v>0</v>
      </c>
      <c r="S760" s="132">
        <v>0</v>
      </c>
      <c r="T760" s="149"/>
      <c r="U760" s="133">
        <v>0</v>
      </c>
      <c r="V760" s="131">
        <v>0</v>
      </c>
      <c r="W760" s="131">
        <v>0</v>
      </c>
      <c r="X760" s="132">
        <v>0</v>
      </c>
      <c r="Y760" s="149"/>
      <c r="Z760" s="133">
        <v>0</v>
      </c>
      <c r="AA760" s="131">
        <v>0</v>
      </c>
      <c r="AB760" s="131">
        <v>0</v>
      </c>
      <c r="AC760" s="132">
        <v>0</v>
      </c>
      <c r="AD760" s="149"/>
      <c r="AE760" s="153">
        <f t="shared" si="264"/>
        <v>0</v>
      </c>
      <c r="AF760" s="134">
        <f t="shared" si="265"/>
        <v>0</v>
      </c>
      <c r="AG760" s="135">
        <f t="shared" si="266"/>
        <v>0</v>
      </c>
      <c r="AH760" s="167">
        <f t="shared" si="267"/>
        <v>0</v>
      </c>
      <c r="AI760" s="149"/>
      <c r="AJ760" s="133">
        <f t="shared" si="268"/>
        <v>0</v>
      </c>
      <c r="AK760" s="131">
        <f t="shared" si="269"/>
        <v>0</v>
      </c>
      <c r="AL760" s="131">
        <f t="shared" si="270"/>
        <v>0</v>
      </c>
      <c r="AM760" s="131">
        <f t="shared" si="271"/>
        <v>0</v>
      </c>
      <c r="AN760" s="136">
        <f t="shared" si="272"/>
        <v>0</v>
      </c>
      <c r="AO760" s="133">
        <f t="shared" si="273"/>
        <v>0</v>
      </c>
      <c r="AP760" s="131">
        <f t="shared" si="274"/>
        <v>0</v>
      </c>
      <c r="AQ760" s="131">
        <f t="shared" si="275"/>
        <v>0</v>
      </c>
      <c r="AR760" s="131">
        <f t="shared" si="276"/>
        <v>0</v>
      </c>
      <c r="AS760" s="136">
        <f t="shared" si="277"/>
        <v>0</v>
      </c>
      <c r="AT760" s="133">
        <f t="shared" si="278"/>
        <v>0</v>
      </c>
      <c r="AU760" s="131">
        <f t="shared" si="279"/>
        <v>0</v>
      </c>
      <c r="AV760" s="131">
        <f t="shared" si="280"/>
        <v>0</v>
      </c>
      <c r="AW760" s="131">
        <f t="shared" si="281"/>
        <v>0</v>
      </c>
      <c r="AX760" s="136">
        <f t="shared" si="282"/>
        <v>0</v>
      </c>
      <c r="AY760" s="133">
        <f t="shared" si="283"/>
        <v>0</v>
      </c>
      <c r="AZ760" s="131">
        <f t="shared" si="284"/>
        <v>0</v>
      </c>
      <c r="BA760" s="131">
        <f t="shared" si="285"/>
        <v>0</v>
      </c>
      <c r="BB760" s="131">
        <f t="shared" si="286"/>
        <v>0</v>
      </c>
      <c r="BC760" s="132">
        <f t="shared" si="287"/>
        <v>0</v>
      </c>
    </row>
    <row r="761" spans="1:55" x14ac:dyDescent="0.25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30">
        <v>0</v>
      </c>
      <c r="G761" s="131">
        <v>0</v>
      </c>
      <c r="H761" s="131">
        <v>0</v>
      </c>
      <c r="I761" s="132">
        <v>0</v>
      </c>
      <c r="J761" s="149"/>
      <c r="K761" s="133">
        <v>0</v>
      </c>
      <c r="L761" s="131">
        <v>0</v>
      </c>
      <c r="M761" s="131">
        <v>0</v>
      </c>
      <c r="N761" s="132">
        <v>0</v>
      </c>
      <c r="O761" s="149"/>
      <c r="P761" s="133">
        <v>0</v>
      </c>
      <c r="Q761" s="131">
        <v>0</v>
      </c>
      <c r="R761" s="131">
        <v>0</v>
      </c>
      <c r="S761" s="132">
        <v>0</v>
      </c>
      <c r="T761" s="149"/>
      <c r="U761" s="133">
        <v>0</v>
      </c>
      <c r="V761" s="131">
        <v>0</v>
      </c>
      <c r="W761" s="131">
        <v>0</v>
      </c>
      <c r="X761" s="132">
        <v>0</v>
      </c>
      <c r="Y761" s="149"/>
      <c r="Z761" s="133">
        <v>0</v>
      </c>
      <c r="AA761" s="131">
        <v>0</v>
      </c>
      <c r="AB761" s="131">
        <v>0</v>
      </c>
      <c r="AC761" s="132">
        <v>0</v>
      </c>
      <c r="AD761" s="149"/>
      <c r="AE761" s="153">
        <f t="shared" si="264"/>
        <v>0</v>
      </c>
      <c r="AF761" s="134">
        <f t="shared" si="265"/>
        <v>0</v>
      </c>
      <c r="AG761" s="135">
        <f t="shared" si="266"/>
        <v>0</v>
      </c>
      <c r="AH761" s="167">
        <f t="shared" si="267"/>
        <v>0</v>
      </c>
      <c r="AI761" s="149"/>
      <c r="AJ761" s="133">
        <f t="shared" si="268"/>
        <v>0</v>
      </c>
      <c r="AK761" s="131">
        <f t="shared" si="269"/>
        <v>0</v>
      </c>
      <c r="AL761" s="131">
        <f t="shared" si="270"/>
        <v>0</v>
      </c>
      <c r="AM761" s="131">
        <f t="shared" si="271"/>
        <v>0</v>
      </c>
      <c r="AN761" s="136">
        <f t="shared" si="272"/>
        <v>0</v>
      </c>
      <c r="AO761" s="133">
        <f t="shared" si="273"/>
        <v>0</v>
      </c>
      <c r="AP761" s="131">
        <f t="shared" si="274"/>
        <v>0</v>
      </c>
      <c r="AQ761" s="131">
        <f t="shared" si="275"/>
        <v>0</v>
      </c>
      <c r="AR761" s="131">
        <f t="shared" si="276"/>
        <v>0</v>
      </c>
      <c r="AS761" s="136">
        <f t="shared" si="277"/>
        <v>0</v>
      </c>
      <c r="AT761" s="133">
        <f t="shared" si="278"/>
        <v>0</v>
      </c>
      <c r="AU761" s="131">
        <f t="shared" si="279"/>
        <v>0</v>
      </c>
      <c r="AV761" s="131">
        <f t="shared" si="280"/>
        <v>0</v>
      </c>
      <c r="AW761" s="131">
        <f t="shared" si="281"/>
        <v>0</v>
      </c>
      <c r="AX761" s="136">
        <f t="shared" si="282"/>
        <v>0</v>
      </c>
      <c r="AY761" s="133">
        <f t="shared" si="283"/>
        <v>0</v>
      </c>
      <c r="AZ761" s="131">
        <f t="shared" si="284"/>
        <v>0</v>
      </c>
      <c r="BA761" s="131">
        <f t="shared" si="285"/>
        <v>0</v>
      </c>
      <c r="BB761" s="131">
        <f t="shared" si="286"/>
        <v>0</v>
      </c>
      <c r="BC761" s="132">
        <f t="shared" si="287"/>
        <v>0</v>
      </c>
    </row>
    <row r="762" spans="1:55" x14ac:dyDescent="0.25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30">
        <v>0</v>
      </c>
      <c r="G762" s="131">
        <v>0</v>
      </c>
      <c r="H762" s="131">
        <v>0</v>
      </c>
      <c r="I762" s="132">
        <v>0</v>
      </c>
      <c r="J762" s="149"/>
      <c r="K762" s="133">
        <v>0</v>
      </c>
      <c r="L762" s="131">
        <v>0</v>
      </c>
      <c r="M762" s="131">
        <v>0</v>
      </c>
      <c r="N762" s="132">
        <v>0</v>
      </c>
      <c r="O762" s="149"/>
      <c r="P762" s="133">
        <v>0</v>
      </c>
      <c r="Q762" s="131">
        <v>0</v>
      </c>
      <c r="R762" s="131">
        <v>0</v>
      </c>
      <c r="S762" s="132">
        <v>0</v>
      </c>
      <c r="T762" s="149"/>
      <c r="U762" s="133">
        <v>0</v>
      </c>
      <c r="V762" s="131">
        <v>0</v>
      </c>
      <c r="W762" s="131">
        <v>0</v>
      </c>
      <c r="X762" s="132">
        <v>0</v>
      </c>
      <c r="Y762" s="149"/>
      <c r="Z762" s="133">
        <v>0</v>
      </c>
      <c r="AA762" s="131">
        <v>0</v>
      </c>
      <c r="AB762" s="131">
        <v>0</v>
      </c>
      <c r="AC762" s="132">
        <v>0</v>
      </c>
      <c r="AD762" s="149"/>
      <c r="AE762" s="153">
        <f t="shared" si="264"/>
        <v>0</v>
      </c>
      <c r="AF762" s="134">
        <f t="shared" si="265"/>
        <v>0</v>
      </c>
      <c r="AG762" s="135">
        <f t="shared" si="266"/>
        <v>0</v>
      </c>
      <c r="AH762" s="167">
        <f t="shared" si="267"/>
        <v>0</v>
      </c>
      <c r="AI762" s="149"/>
      <c r="AJ762" s="133">
        <f t="shared" si="268"/>
        <v>0</v>
      </c>
      <c r="AK762" s="131">
        <f t="shared" si="269"/>
        <v>0</v>
      </c>
      <c r="AL762" s="131">
        <f t="shared" si="270"/>
        <v>0</v>
      </c>
      <c r="AM762" s="131">
        <f t="shared" si="271"/>
        <v>0</v>
      </c>
      <c r="AN762" s="136">
        <f t="shared" si="272"/>
        <v>0</v>
      </c>
      <c r="AO762" s="133">
        <f t="shared" si="273"/>
        <v>0</v>
      </c>
      <c r="AP762" s="131">
        <f t="shared" si="274"/>
        <v>0</v>
      </c>
      <c r="AQ762" s="131">
        <f t="shared" si="275"/>
        <v>0</v>
      </c>
      <c r="AR762" s="131">
        <f t="shared" si="276"/>
        <v>0</v>
      </c>
      <c r="AS762" s="136">
        <f t="shared" si="277"/>
        <v>0</v>
      </c>
      <c r="AT762" s="133">
        <f t="shared" si="278"/>
        <v>0</v>
      </c>
      <c r="AU762" s="131">
        <f t="shared" si="279"/>
        <v>0</v>
      </c>
      <c r="AV762" s="131">
        <f t="shared" si="280"/>
        <v>0</v>
      </c>
      <c r="AW762" s="131">
        <f t="shared" si="281"/>
        <v>0</v>
      </c>
      <c r="AX762" s="136">
        <f t="shared" si="282"/>
        <v>0</v>
      </c>
      <c r="AY762" s="133">
        <f t="shared" si="283"/>
        <v>0</v>
      </c>
      <c r="AZ762" s="131">
        <f t="shared" si="284"/>
        <v>0</v>
      </c>
      <c r="BA762" s="131">
        <f t="shared" si="285"/>
        <v>0</v>
      </c>
      <c r="BB762" s="131">
        <f t="shared" si="286"/>
        <v>0</v>
      </c>
      <c r="BC762" s="132">
        <f t="shared" si="287"/>
        <v>0</v>
      </c>
    </row>
    <row r="763" spans="1:55" x14ac:dyDescent="0.25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30">
        <v>0</v>
      </c>
      <c r="G763" s="131">
        <v>1</v>
      </c>
      <c r="H763" s="131">
        <v>4.5</v>
      </c>
      <c r="I763" s="132">
        <v>181</v>
      </c>
      <c r="J763" s="149"/>
      <c r="K763" s="133">
        <v>1</v>
      </c>
      <c r="L763" s="131">
        <v>0</v>
      </c>
      <c r="M763" s="131">
        <v>0.6</v>
      </c>
      <c r="N763" s="132">
        <v>224</v>
      </c>
      <c r="O763" s="149"/>
      <c r="P763" s="133">
        <v>0</v>
      </c>
      <c r="Q763" s="131">
        <v>0</v>
      </c>
      <c r="R763" s="131">
        <v>0</v>
      </c>
      <c r="S763" s="132">
        <v>20</v>
      </c>
      <c r="T763" s="149"/>
      <c r="U763" s="133">
        <v>0</v>
      </c>
      <c r="V763" s="131">
        <v>0</v>
      </c>
      <c r="W763" s="131">
        <v>0</v>
      </c>
      <c r="X763" s="132">
        <v>20</v>
      </c>
      <c r="Y763" s="149"/>
      <c r="Z763" s="133">
        <v>0</v>
      </c>
      <c r="AA763" s="131">
        <v>0</v>
      </c>
      <c r="AB763" s="131">
        <v>0</v>
      </c>
      <c r="AC763" s="132">
        <v>20</v>
      </c>
      <c r="AD763" s="149"/>
      <c r="AE763" s="153">
        <f t="shared" si="264"/>
        <v>1</v>
      </c>
      <c r="AF763" s="134">
        <f t="shared" si="265"/>
        <v>1</v>
      </c>
      <c r="AG763" s="135">
        <f t="shared" si="266"/>
        <v>5.0999999999999996</v>
      </c>
      <c r="AH763" s="167">
        <f t="shared" si="267"/>
        <v>445</v>
      </c>
      <c r="AI763" s="149"/>
      <c r="AJ763" s="133">
        <f t="shared" si="268"/>
        <v>181</v>
      </c>
      <c r="AK763" s="131">
        <f t="shared" si="269"/>
        <v>224</v>
      </c>
      <c r="AL763" s="131">
        <f t="shared" si="270"/>
        <v>20</v>
      </c>
      <c r="AM763" s="131">
        <f t="shared" si="271"/>
        <v>20</v>
      </c>
      <c r="AN763" s="136">
        <f t="shared" si="272"/>
        <v>20</v>
      </c>
      <c r="AO763" s="133">
        <f t="shared" si="273"/>
        <v>0</v>
      </c>
      <c r="AP763" s="131">
        <f t="shared" si="274"/>
        <v>1</v>
      </c>
      <c r="AQ763" s="131">
        <f t="shared" si="275"/>
        <v>0</v>
      </c>
      <c r="AR763" s="131">
        <f t="shared" si="276"/>
        <v>0</v>
      </c>
      <c r="AS763" s="136">
        <f t="shared" si="277"/>
        <v>0</v>
      </c>
      <c r="AT763" s="133">
        <f t="shared" si="278"/>
        <v>1</v>
      </c>
      <c r="AU763" s="131">
        <f t="shared" si="279"/>
        <v>0</v>
      </c>
      <c r="AV763" s="131">
        <f t="shared" si="280"/>
        <v>0</v>
      </c>
      <c r="AW763" s="131">
        <f t="shared" si="281"/>
        <v>0</v>
      </c>
      <c r="AX763" s="136">
        <f t="shared" si="282"/>
        <v>0</v>
      </c>
      <c r="AY763" s="133">
        <f t="shared" si="283"/>
        <v>4.5</v>
      </c>
      <c r="AZ763" s="131">
        <f t="shared" si="284"/>
        <v>0.6</v>
      </c>
      <c r="BA763" s="131">
        <f t="shared" si="285"/>
        <v>0</v>
      </c>
      <c r="BB763" s="131">
        <f t="shared" si="286"/>
        <v>0</v>
      </c>
      <c r="BC763" s="132">
        <f t="shared" si="287"/>
        <v>0</v>
      </c>
    </row>
    <row r="764" spans="1:55" x14ac:dyDescent="0.25">
      <c r="A764" s="138" t="s">
        <v>1625</v>
      </c>
      <c r="B764" s="131" t="s">
        <v>44</v>
      </c>
      <c r="C764" s="131" t="s">
        <v>190</v>
      </c>
      <c r="D764" s="131" t="s">
        <v>78</v>
      </c>
      <c r="E764" s="132" t="s">
        <v>1312</v>
      </c>
      <c r="F764" s="130">
        <v>0</v>
      </c>
      <c r="G764" s="131">
        <v>2</v>
      </c>
      <c r="H764" s="131">
        <v>19.7</v>
      </c>
      <c r="I764" s="132">
        <v>257</v>
      </c>
      <c r="J764" s="149"/>
      <c r="K764" s="133">
        <v>0</v>
      </c>
      <c r="L764" s="131">
        <v>0</v>
      </c>
      <c r="M764" s="131">
        <v>0</v>
      </c>
      <c r="N764" s="132">
        <v>20</v>
      </c>
      <c r="O764" s="149"/>
      <c r="P764" s="133">
        <v>0</v>
      </c>
      <c r="Q764" s="131">
        <v>0</v>
      </c>
      <c r="R764" s="131">
        <v>0</v>
      </c>
      <c r="S764" s="132">
        <v>0</v>
      </c>
      <c r="T764" s="149"/>
      <c r="U764" s="133">
        <v>0</v>
      </c>
      <c r="V764" s="131">
        <v>0</v>
      </c>
      <c r="W764" s="131">
        <v>0</v>
      </c>
      <c r="X764" s="132">
        <v>0</v>
      </c>
      <c r="Y764" s="149"/>
      <c r="Z764" s="133">
        <v>0</v>
      </c>
      <c r="AA764" s="131">
        <v>0</v>
      </c>
      <c r="AB764" s="131">
        <v>0</v>
      </c>
      <c r="AC764" s="132">
        <v>0</v>
      </c>
      <c r="AD764" s="149"/>
      <c r="AE764" s="153">
        <f t="shared" si="264"/>
        <v>0</v>
      </c>
      <c r="AF764" s="134">
        <f t="shared" si="265"/>
        <v>2</v>
      </c>
      <c r="AG764" s="135">
        <f t="shared" si="266"/>
        <v>19.7</v>
      </c>
      <c r="AH764" s="167">
        <f t="shared" si="267"/>
        <v>277</v>
      </c>
      <c r="AI764" s="149"/>
      <c r="AJ764" s="133">
        <f t="shared" si="268"/>
        <v>257</v>
      </c>
      <c r="AK764" s="131">
        <f t="shared" si="269"/>
        <v>20</v>
      </c>
      <c r="AL764" s="131">
        <f t="shared" si="270"/>
        <v>0</v>
      </c>
      <c r="AM764" s="131">
        <f t="shared" si="271"/>
        <v>0</v>
      </c>
      <c r="AN764" s="136">
        <f t="shared" si="272"/>
        <v>0</v>
      </c>
      <c r="AO764" s="133">
        <f t="shared" si="273"/>
        <v>0</v>
      </c>
      <c r="AP764" s="131">
        <f t="shared" si="274"/>
        <v>0</v>
      </c>
      <c r="AQ764" s="131">
        <f t="shared" si="275"/>
        <v>0</v>
      </c>
      <c r="AR764" s="131">
        <f t="shared" si="276"/>
        <v>0</v>
      </c>
      <c r="AS764" s="136">
        <f t="shared" si="277"/>
        <v>0</v>
      </c>
      <c r="AT764" s="133">
        <f t="shared" si="278"/>
        <v>2</v>
      </c>
      <c r="AU764" s="131">
        <f t="shared" si="279"/>
        <v>0</v>
      </c>
      <c r="AV764" s="131">
        <f t="shared" si="280"/>
        <v>0</v>
      </c>
      <c r="AW764" s="131">
        <f t="shared" si="281"/>
        <v>0</v>
      </c>
      <c r="AX764" s="136">
        <f t="shared" si="282"/>
        <v>0</v>
      </c>
      <c r="AY764" s="133">
        <f t="shared" si="283"/>
        <v>19.7</v>
      </c>
      <c r="AZ764" s="131">
        <f t="shared" si="284"/>
        <v>0</v>
      </c>
      <c r="BA764" s="131">
        <f t="shared" si="285"/>
        <v>0</v>
      </c>
      <c r="BB764" s="131">
        <f t="shared" si="286"/>
        <v>0</v>
      </c>
      <c r="BC764" s="132">
        <f t="shared" si="287"/>
        <v>0</v>
      </c>
    </row>
    <row r="765" spans="1:55" x14ac:dyDescent="0.25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30">
        <v>0</v>
      </c>
      <c r="G765" s="131">
        <v>0</v>
      </c>
      <c r="H765" s="131">
        <v>0</v>
      </c>
      <c r="I765" s="132">
        <v>0</v>
      </c>
      <c r="J765" s="149"/>
      <c r="K765" s="133">
        <v>0</v>
      </c>
      <c r="L765" s="131">
        <v>0</v>
      </c>
      <c r="M765" s="131">
        <v>0</v>
      </c>
      <c r="N765" s="132">
        <v>0</v>
      </c>
      <c r="O765" s="149"/>
      <c r="P765" s="133">
        <v>0</v>
      </c>
      <c r="Q765" s="131">
        <v>0</v>
      </c>
      <c r="R765" s="131">
        <v>0</v>
      </c>
      <c r="S765" s="132">
        <v>0</v>
      </c>
      <c r="T765" s="149"/>
      <c r="U765" s="133">
        <v>0</v>
      </c>
      <c r="V765" s="131">
        <v>0</v>
      </c>
      <c r="W765" s="131">
        <v>0</v>
      </c>
      <c r="X765" s="132">
        <v>0</v>
      </c>
      <c r="Y765" s="149"/>
      <c r="Z765" s="133">
        <v>0</v>
      </c>
      <c r="AA765" s="131">
        <v>0</v>
      </c>
      <c r="AB765" s="131">
        <v>0</v>
      </c>
      <c r="AC765" s="132">
        <v>0</v>
      </c>
      <c r="AD765" s="149"/>
      <c r="AE765" s="153">
        <f t="shared" si="264"/>
        <v>0</v>
      </c>
      <c r="AF765" s="134">
        <f t="shared" si="265"/>
        <v>0</v>
      </c>
      <c r="AG765" s="135">
        <f t="shared" si="266"/>
        <v>0</v>
      </c>
      <c r="AH765" s="167">
        <f t="shared" si="267"/>
        <v>0</v>
      </c>
      <c r="AI765" s="149"/>
      <c r="AJ765" s="133">
        <f t="shared" si="268"/>
        <v>0</v>
      </c>
      <c r="AK765" s="131">
        <f t="shared" si="269"/>
        <v>0</v>
      </c>
      <c r="AL765" s="131">
        <f t="shared" si="270"/>
        <v>0</v>
      </c>
      <c r="AM765" s="131">
        <f t="shared" si="271"/>
        <v>0</v>
      </c>
      <c r="AN765" s="136">
        <f t="shared" si="272"/>
        <v>0</v>
      </c>
      <c r="AO765" s="133">
        <f t="shared" si="273"/>
        <v>0</v>
      </c>
      <c r="AP765" s="131">
        <f t="shared" si="274"/>
        <v>0</v>
      </c>
      <c r="AQ765" s="131">
        <f t="shared" si="275"/>
        <v>0</v>
      </c>
      <c r="AR765" s="131">
        <f t="shared" si="276"/>
        <v>0</v>
      </c>
      <c r="AS765" s="136">
        <f t="shared" si="277"/>
        <v>0</v>
      </c>
      <c r="AT765" s="133">
        <f t="shared" si="278"/>
        <v>0</v>
      </c>
      <c r="AU765" s="131">
        <f t="shared" si="279"/>
        <v>0</v>
      </c>
      <c r="AV765" s="131">
        <f t="shared" si="280"/>
        <v>0</v>
      </c>
      <c r="AW765" s="131">
        <f t="shared" si="281"/>
        <v>0</v>
      </c>
      <c r="AX765" s="136">
        <f t="shared" si="282"/>
        <v>0</v>
      </c>
      <c r="AY765" s="133">
        <f t="shared" si="283"/>
        <v>0</v>
      </c>
      <c r="AZ765" s="131">
        <f t="shared" si="284"/>
        <v>0</v>
      </c>
      <c r="BA765" s="131">
        <f t="shared" si="285"/>
        <v>0</v>
      </c>
      <c r="BB765" s="131">
        <f t="shared" si="286"/>
        <v>0</v>
      </c>
      <c r="BC765" s="132">
        <f t="shared" si="287"/>
        <v>0</v>
      </c>
    </row>
    <row r="766" spans="1:55" x14ac:dyDescent="0.25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30">
        <v>0</v>
      </c>
      <c r="G766" s="131">
        <v>0</v>
      </c>
      <c r="H766" s="131">
        <v>0</v>
      </c>
      <c r="I766" s="132">
        <v>0</v>
      </c>
      <c r="J766" s="149"/>
      <c r="K766" s="133">
        <v>0</v>
      </c>
      <c r="L766" s="131">
        <v>0</v>
      </c>
      <c r="M766" s="131">
        <v>0</v>
      </c>
      <c r="N766" s="132">
        <v>0</v>
      </c>
      <c r="O766" s="149"/>
      <c r="P766" s="133">
        <v>0</v>
      </c>
      <c r="Q766" s="131">
        <v>0</v>
      </c>
      <c r="R766" s="131">
        <v>0</v>
      </c>
      <c r="S766" s="132">
        <v>0</v>
      </c>
      <c r="T766" s="149"/>
      <c r="U766" s="133">
        <v>0</v>
      </c>
      <c r="V766" s="131">
        <v>0</v>
      </c>
      <c r="W766" s="131">
        <v>0</v>
      </c>
      <c r="X766" s="132">
        <v>0</v>
      </c>
      <c r="Y766" s="149"/>
      <c r="Z766" s="133">
        <v>0</v>
      </c>
      <c r="AA766" s="131">
        <v>0</v>
      </c>
      <c r="AB766" s="131">
        <v>0</v>
      </c>
      <c r="AC766" s="132">
        <v>0</v>
      </c>
      <c r="AD766" s="149"/>
      <c r="AE766" s="153">
        <f t="shared" si="264"/>
        <v>0</v>
      </c>
      <c r="AF766" s="134">
        <f t="shared" si="265"/>
        <v>0</v>
      </c>
      <c r="AG766" s="135">
        <f t="shared" si="266"/>
        <v>0</v>
      </c>
      <c r="AH766" s="167">
        <f t="shared" si="267"/>
        <v>0</v>
      </c>
      <c r="AI766" s="149"/>
      <c r="AJ766" s="133">
        <f t="shared" si="268"/>
        <v>0</v>
      </c>
      <c r="AK766" s="131">
        <f t="shared" si="269"/>
        <v>0</v>
      </c>
      <c r="AL766" s="131">
        <f t="shared" si="270"/>
        <v>0</v>
      </c>
      <c r="AM766" s="131">
        <f t="shared" si="271"/>
        <v>0</v>
      </c>
      <c r="AN766" s="136">
        <f t="shared" si="272"/>
        <v>0</v>
      </c>
      <c r="AO766" s="133">
        <f t="shared" si="273"/>
        <v>0</v>
      </c>
      <c r="AP766" s="131">
        <f t="shared" si="274"/>
        <v>0</v>
      </c>
      <c r="AQ766" s="131">
        <f t="shared" si="275"/>
        <v>0</v>
      </c>
      <c r="AR766" s="131">
        <f t="shared" si="276"/>
        <v>0</v>
      </c>
      <c r="AS766" s="136">
        <f t="shared" si="277"/>
        <v>0</v>
      </c>
      <c r="AT766" s="133">
        <f t="shared" si="278"/>
        <v>0</v>
      </c>
      <c r="AU766" s="131">
        <f t="shared" si="279"/>
        <v>0</v>
      </c>
      <c r="AV766" s="131">
        <f t="shared" si="280"/>
        <v>0</v>
      </c>
      <c r="AW766" s="131">
        <f t="shared" si="281"/>
        <v>0</v>
      </c>
      <c r="AX766" s="136">
        <f t="shared" si="282"/>
        <v>0</v>
      </c>
      <c r="AY766" s="133">
        <f t="shared" si="283"/>
        <v>0</v>
      </c>
      <c r="AZ766" s="131">
        <f t="shared" si="284"/>
        <v>0</v>
      </c>
      <c r="BA766" s="131">
        <f t="shared" si="285"/>
        <v>0</v>
      </c>
      <c r="BB766" s="131">
        <f t="shared" si="286"/>
        <v>0</v>
      </c>
      <c r="BC766" s="132">
        <f t="shared" si="287"/>
        <v>0</v>
      </c>
    </row>
    <row r="767" spans="1:55" x14ac:dyDescent="0.25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30">
        <v>0</v>
      </c>
      <c r="G767" s="131">
        <v>0</v>
      </c>
      <c r="H767" s="131">
        <v>0</v>
      </c>
      <c r="I767" s="132">
        <v>0</v>
      </c>
      <c r="J767" s="149"/>
      <c r="K767" s="133">
        <v>0</v>
      </c>
      <c r="L767" s="131">
        <v>0</v>
      </c>
      <c r="M767" s="131">
        <v>0</v>
      </c>
      <c r="N767" s="132">
        <v>0</v>
      </c>
      <c r="O767" s="149"/>
      <c r="P767" s="133">
        <v>0</v>
      </c>
      <c r="Q767" s="131">
        <v>0</v>
      </c>
      <c r="R767" s="131">
        <v>0</v>
      </c>
      <c r="S767" s="132">
        <v>0</v>
      </c>
      <c r="T767" s="149"/>
      <c r="U767" s="133">
        <v>0</v>
      </c>
      <c r="V767" s="131">
        <v>0</v>
      </c>
      <c r="W767" s="131">
        <v>0</v>
      </c>
      <c r="X767" s="132">
        <v>0</v>
      </c>
      <c r="Y767" s="149"/>
      <c r="Z767" s="133">
        <v>0</v>
      </c>
      <c r="AA767" s="131">
        <v>0</v>
      </c>
      <c r="AB767" s="131">
        <v>0</v>
      </c>
      <c r="AC767" s="132">
        <v>0</v>
      </c>
      <c r="AD767" s="149"/>
      <c r="AE767" s="153">
        <f t="shared" si="264"/>
        <v>0</v>
      </c>
      <c r="AF767" s="134">
        <f t="shared" si="265"/>
        <v>0</v>
      </c>
      <c r="AG767" s="135">
        <f t="shared" si="266"/>
        <v>0</v>
      </c>
      <c r="AH767" s="167">
        <f t="shared" si="267"/>
        <v>0</v>
      </c>
      <c r="AI767" s="149"/>
      <c r="AJ767" s="133">
        <f t="shared" si="268"/>
        <v>0</v>
      </c>
      <c r="AK767" s="131">
        <f t="shared" si="269"/>
        <v>0</v>
      </c>
      <c r="AL767" s="131">
        <f t="shared" si="270"/>
        <v>0</v>
      </c>
      <c r="AM767" s="131">
        <f t="shared" si="271"/>
        <v>0</v>
      </c>
      <c r="AN767" s="136">
        <f t="shared" si="272"/>
        <v>0</v>
      </c>
      <c r="AO767" s="133">
        <f t="shared" si="273"/>
        <v>0</v>
      </c>
      <c r="AP767" s="131">
        <f t="shared" si="274"/>
        <v>0</v>
      </c>
      <c r="AQ767" s="131">
        <f t="shared" si="275"/>
        <v>0</v>
      </c>
      <c r="AR767" s="131">
        <f t="shared" si="276"/>
        <v>0</v>
      </c>
      <c r="AS767" s="136">
        <f t="shared" si="277"/>
        <v>0</v>
      </c>
      <c r="AT767" s="133">
        <f t="shared" si="278"/>
        <v>0</v>
      </c>
      <c r="AU767" s="131">
        <f t="shared" si="279"/>
        <v>0</v>
      </c>
      <c r="AV767" s="131">
        <f t="shared" si="280"/>
        <v>0</v>
      </c>
      <c r="AW767" s="131">
        <f t="shared" si="281"/>
        <v>0</v>
      </c>
      <c r="AX767" s="136">
        <f t="shared" si="282"/>
        <v>0</v>
      </c>
      <c r="AY767" s="133">
        <f t="shared" si="283"/>
        <v>0</v>
      </c>
      <c r="AZ767" s="131">
        <f t="shared" si="284"/>
        <v>0</v>
      </c>
      <c r="BA767" s="131">
        <f t="shared" si="285"/>
        <v>0</v>
      </c>
      <c r="BB767" s="131">
        <f t="shared" si="286"/>
        <v>0</v>
      </c>
      <c r="BC767" s="132">
        <f t="shared" si="287"/>
        <v>0</v>
      </c>
    </row>
    <row r="768" spans="1:55" x14ac:dyDescent="0.25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30">
        <v>0</v>
      </c>
      <c r="G768" s="131">
        <v>0</v>
      </c>
      <c r="H768" s="131">
        <v>0</v>
      </c>
      <c r="I768" s="132">
        <v>0</v>
      </c>
      <c r="J768" s="149"/>
      <c r="K768" s="133">
        <v>0</v>
      </c>
      <c r="L768" s="131">
        <v>0</v>
      </c>
      <c r="M768" s="131">
        <v>0</v>
      </c>
      <c r="N768" s="132">
        <v>0</v>
      </c>
      <c r="O768" s="149"/>
      <c r="P768" s="133">
        <v>0</v>
      </c>
      <c r="Q768" s="131">
        <v>0</v>
      </c>
      <c r="R768" s="131">
        <v>0</v>
      </c>
      <c r="S768" s="132">
        <v>0</v>
      </c>
      <c r="T768" s="149"/>
      <c r="U768" s="133">
        <v>0</v>
      </c>
      <c r="V768" s="131">
        <v>0</v>
      </c>
      <c r="W768" s="131">
        <v>0</v>
      </c>
      <c r="X768" s="132">
        <v>0</v>
      </c>
      <c r="Y768" s="149"/>
      <c r="Z768" s="133">
        <v>0</v>
      </c>
      <c r="AA768" s="131">
        <v>0</v>
      </c>
      <c r="AB768" s="131">
        <v>0</v>
      </c>
      <c r="AC768" s="132">
        <v>0</v>
      </c>
      <c r="AD768" s="149"/>
      <c r="AE768" s="153">
        <f t="shared" si="264"/>
        <v>0</v>
      </c>
      <c r="AF768" s="134">
        <f t="shared" si="265"/>
        <v>0</v>
      </c>
      <c r="AG768" s="135">
        <f t="shared" si="266"/>
        <v>0</v>
      </c>
      <c r="AH768" s="167">
        <f t="shared" si="267"/>
        <v>0</v>
      </c>
      <c r="AI768" s="149"/>
      <c r="AJ768" s="133">
        <f t="shared" si="268"/>
        <v>0</v>
      </c>
      <c r="AK768" s="131">
        <f t="shared" si="269"/>
        <v>0</v>
      </c>
      <c r="AL768" s="131">
        <f t="shared" si="270"/>
        <v>0</v>
      </c>
      <c r="AM768" s="131">
        <f t="shared" si="271"/>
        <v>0</v>
      </c>
      <c r="AN768" s="136">
        <f t="shared" si="272"/>
        <v>0</v>
      </c>
      <c r="AO768" s="133">
        <f t="shared" si="273"/>
        <v>0</v>
      </c>
      <c r="AP768" s="131">
        <f t="shared" si="274"/>
        <v>0</v>
      </c>
      <c r="AQ768" s="131">
        <f t="shared" si="275"/>
        <v>0</v>
      </c>
      <c r="AR768" s="131">
        <f t="shared" si="276"/>
        <v>0</v>
      </c>
      <c r="AS768" s="136">
        <f t="shared" si="277"/>
        <v>0</v>
      </c>
      <c r="AT768" s="133">
        <f t="shared" si="278"/>
        <v>0</v>
      </c>
      <c r="AU768" s="131">
        <f t="shared" si="279"/>
        <v>0</v>
      </c>
      <c r="AV768" s="131">
        <f t="shared" si="280"/>
        <v>0</v>
      </c>
      <c r="AW768" s="131">
        <f t="shared" si="281"/>
        <v>0</v>
      </c>
      <c r="AX768" s="136">
        <f t="shared" si="282"/>
        <v>0</v>
      </c>
      <c r="AY768" s="133">
        <f t="shared" si="283"/>
        <v>0</v>
      </c>
      <c r="AZ768" s="131">
        <f t="shared" si="284"/>
        <v>0</v>
      </c>
      <c r="BA768" s="131">
        <f t="shared" si="285"/>
        <v>0</v>
      </c>
      <c r="BB768" s="131">
        <f t="shared" si="286"/>
        <v>0</v>
      </c>
      <c r="BC768" s="132">
        <f t="shared" si="287"/>
        <v>0</v>
      </c>
    </row>
    <row r="769" spans="1:55" x14ac:dyDescent="0.25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30">
        <v>0</v>
      </c>
      <c r="G769" s="131">
        <v>0</v>
      </c>
      <c r="H769" s="131">
        <v>0</v>
      </c>
      <c r="I769" s="132">
        <v>0</v>
      </c>
      <c r="J769" s="149"/>
      <c r="K769" s="133">
        <v>0</v>
      </c>
      <c r="L769" s="131">
        <v>0</v>
      </c>
      <c r="M769" s="131">
        <v>0</v>
      </c>
      <c r="N769" s="132">
        <v>0</v>
      </c>
      <c r="O769" s="149"/>
      <c r="P769" s="133">
        <v>0</v>
      </c>
      <c r="Q769" s="131">
        <v>0</v>
      </c>
      <c r="R769" s="131">
        <v>0</v>
      </c>
      <c r="S769" s="132">
        <v>0</v>
      </c>
      <c r="T769" s="149"/>
      <c r="U769" s="133">
        <v>0</v>
      </c>
      <c r="V769" s="131">
        <v>0</v>
      </c>
      <c r="W769" s="131">
        <v>0</v>
      </c>
      <c r="X769" s="132">
        <v>0</v>
      </c>
      <c r="Y769" s="149"/>
      <c r="Z769" s="133">
        <v>0</v>
      </c>
      <c r="AA769" s="131">
        <v>0</v>
      </c>
      <c r="AB769" s="131">
        <v>0</v>
      </c>
      <c r="AC769" s="132">
        <v>0</v>
      </c>
      <c r="AD769" s="149"/>
      <c r="AE769" s="153">
        <f t="shared" si="264"/>
        <v>0</v>
      </c>
      <c r="AF769" s="134">
        <f t="shared" si="265"/>
        <v>0</v>
      </c>
      <c r="AG769" s="135">
        <f t="shared" si="266"/>
        <v>0</v>
      </c>
      <c r="AH769" s="167">
        <f t="shared" si="267"/>
        <v>0</v>
      </c>
      <c r="AI769" s="149"/>
      <c r="AJ769" s="133">
        <f t="shared" si="268"/>
        <v>0</v>
      </c>
      <c r="AK769" s="131">
        <f t="shared" si="269"/>
        <v>0</v>
      </c>
      <c r="AL769" s="131">
        <f t="shared" si="270"/>
        <v>0</v>
      </c>
      <c r="AM769" s="131">
        <f t="shared" si="271"/>
        <v>0</v>
      </c>
      <c r="AN769" s="136">
        <f t="shared" si="272"/>
        <v>0</v>
      </c>
      <c r="AO769" s="133">
        <f t="shared" si="273"/>
        <v>0</v>
      </c>
      <c r="AP769" s="131">
        <f t="shared" si="274"/>
        <v>0</v>
      </c>
      <c r="AQ769" s="131">
        <f t="shared" si="275"/>
        <v>0</v>
      </c>
      <c r="AR769" s="131">
        <f t="shared" si="276"/>
        <v>0</v>
      </c>
      <c r="AS769" s="136">
        <f t="shared" si="277"/>
        <v>0</v>
      </c>
      <c r="AT769" s="133">
        <f t="shared" si="278"/>
        <v>0</v>
      </c>
      <c r="AU769" s="131">
        <f t="shared" si="279"/>
        <v>0</v>
      </c>
      <c r="AV769" s="131">
        <f t="shared" si="280"/>
        <v>0</v>
      </c>
      <c r="AW769" s="131">
        <f t="shared" si="281"/>
        <v>0</v>
      </c>
      <c r="AX769" s="136">
        <f t="shared" si="282"/>
        <v>0</v>
      </c>
      <c r="AY769" s="133">
        <f t="shared" si="283"/>
        <v>0</v>
      </c>
      <c r="AZ769" s="131">
        <f t="shared" si="284"/>
        <v>0</v>
      </c>
      <c r="BA769" s="131">
        <f t="shared" si="285"/>
        <v>0</v>
      </c>
      <c r="BB769" s="131">
        <f t="shared" si="286"/>
        <v>0</v>
      </c>
      <c r="BC769" s="132">
        <f t="shared" si="287"/>
        <v>0</v>
      </c>
    </row>
    <row r="770" spans="1:55" x14ac:dyDescent="0.25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30">
        <v>0</v>
      </c>
      <c r="G770" s="131">
        <v>0</v>
      </c>
      <c r="H770" s="131">
        <v>0</v>
      </c>
      <c r="I770" s="132">
        <v>20</v>
      </c>
      <c r="J770" s="149"/>
      <c r="K770" s="133">
        <v>0</v>
      </c>
      <c r="L770" s="131">
        <v>0</v>
      </c>
      <c r="M770" s="131">
        <v>0</v>
      </c>
      <c r="N770" s="132">
        <v>0</v>
      </c>
      <c r="O770" s="149"/>
      <c r="P770" s="133">
        <v>0</v>
      </c>
      <c r="Q770" s="131">
        <v>0</v>
      </c>
      <c r="R770" s="131">
        <v>0</v>
      </c>
      <c r="S770" s="132">
        <v>0</v>
      </c>
      <c r="T770" s="149"/>
      <c r="U770" s="133">
        <v>0</v>
      </c>
      <c r="V770" s="131">
        <v>0</v>
      </c>
      <c r="W770" s="131">
        <v>0</v>
      </c>
      <c r="X770" s="132">
        <v>0</v>
      </c>
      <c r="Y770" s="149"/>
      <c r="Z770" s="133">
        <v>0</v>
      </c>
      <c r="AA770" s="131">
        <v>0</v>
      </c>
      <c r="AB770" s="131">
        <v>0</v>
      </c>
      <c r="AC770" s="132">
        <v>0</v>
      </c>
      <c r="AD770" s="149"/>
      <c r="AE770" s="153">
        <f t="shared" si="264"/>
        <v>0</v>
      </c>
      <c r="AF770" s="134">
        <f t="shared" si="265"/>
        <v>0</v>
      </c>
      <c r="AG770" s="135">
        <f t="shared" si="266"/>
        <v>0</v>
      </c>
      <c r="AH770" s="167">
        <f t="shared" si="267"/>
        <v>20</v>
      </c>
      <c r="AI770" s="149"/>
      <c r="AJ770" s="133">
        <f t="shared" si="268"/>
        <v>20</v>
      </c>
      <c r="AK770" s="131">
        <f t="shared" si="269"/>
        <v>0</v>
      </c>
      <c r="AL770" s="131">
        <f t="shared" si="270"/>
        <v>0</v>
      </c>
      <c r="AM770" s="131">
        <f t="shared" si="271"/>
        <v>0</v>
      </c>
      <c r="AN770" s="136">
        <f t="shared" si="272"/>
        <v>0</v>
      </c>
      <c r="AO770" s="133">
        <f t="shared" si="273"/>
        <v>0</v>
      </c>
      <c r="AP770" s="131">
        <f t="shared" si="274"/>
        <v>0</v>
      </c>
      <c r="AQ770" s="131">
        <f t="shared" si="275"/>
        <v>0</v>
      </c>
      <c r="AR770" s="131">
        <f t="shared" si="276"/>
        <v>0</v>
      </c>
      <c r="AS770" s="136">
        <f t="shared" si="277"/>
        <v>0</v>
      </c>
      <c r="AT770" s="133">
        <f t="shared" si="278"/>
        <v>0</v>
      </c>
      <c r="AU770" s="131">
        <f t="shared" si="279"/>
        <v>0</v>
      </c>
      <c r="AV770" s="131">
        <f t="shared" si="280"/>
        <v>0</v>
      </c>
      <c r="AW770" s="131">
        <f t="shared" si="281"/>
        <v>0</v>
      </c>
      <c r="AX770" s="136">
        <f t="shared" si="282"/>
        <v>0</v>
      </c>
      <c r="AY770" s="133">
        <f t="shared" si="283"/>
        <v>0</v>
      </c>
      <c r="AZ770" s="131">
        <f t="shared" si="284"/>
        <v>0</v>
      </c>
      <c r="BA770" s="131">
        <f t="shared" si="285"/>
        <v>0</v>
      </c>
      <c r="BB770" s="131">
        <f t="shared" si="286"/>
        <v>0</v>
      </c>
      <c r="BC770" s="132">
        <f t="shared" si="287"/>
        <v>0</v>
      </c>
    </row>
    <row r="771" spans="1:55" x14ac:dyDescent="0.25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30">
        <v>0</v>
      </c>
      <c r="G771" s="131">
        <v>4</v>
      </c>
      <c r="H771" s="131">
        <v>59.599999999999994</v>
      </c>
      <c r="I771" s="132">
        <v>296</v>
      </c>
      <c r="J771" s="149"/>
      <c r="K771" s="133">
        <v>1</v>
      </c>
      <c r="L771" s="131">
        <v>0</v>
      </c>
      <c r="M771" s="131">
        <v>0.6</v>
      </c>
      <c r="N771" s="132">
        <v>224</v>
      </c>
      <c r="O771" s="149"/>
      <c r="P771" s="133">
        <v>0</v>
      </c>
      <c r="Q771" s="131">
        <v>0</v>
      </c>
      <c r="R771" s="131">
        <v>0</v>
      </c>
      <c r="S771" s="132">
        <v>20</v>
      </c>
      <c r="T771" s="149"/>
      <c r="U771" s="133">
        <v>0</v>
      </c>
      <c r="V771" s="131">
        <v>2</v>
      </c>
      <c r="W771" s="131">
        <v>6.4</v>
      </c>
      <c r="X771" s="132">
        <v>263</v>
      </c>
      <c r="Y771" s="149"/>
      <c r="Z771" s="133">
        <v>0</v>
      </c>
      <c r="AA771" s="131">
        <v>4</v>
      </c>
      <c r="AB771" s="131">
        <v>55.5</v>
      </c>
      <c r="AC771" s="132">
        <v>266</v>
      </c>
      <c r="AD771" s="149"/>
      <c r="AE771" s="153">
        <f t="shared" ref="AE771:AE834" si="288">LARGE(AO771:AS771,1)+LARGE(AO771:AS771,2)+LARGE(AO771:AS771,3)+LARGE(AO771:AS771,4)</f>
        <v>1</v>
      </c>
      <c r="AF771" s="134">
        <f t="shared" ref="AF771:AF834" si="289">LARGE(AT771:AX771,1)+LARGE(AT771:AX771,2)+LARGE(AT771:AX771,3)+LARGE(AT771:AX771,4)</f>
        <v>10</v>
      </c>
      <c r="AG771" s="135">
        <f t="shared" ref="AG771:AG834" si="290">LARGE(AY771:BC771,1)+LARGE(AY771:BC771,2)+LARGE(AY771:BC771,3)+LARGE(AY771:BC771,4)</f>
        <v>122.1</v>
      </c>
      <c r="AH771" s="167">
        <f t="shared" ref="AH771:AH834" si="291">LARGE(AJ771:AN771,1)+LARGE(AJ771:AN771,2)+LARGE(AJ771:AN771,3)+LARGE(AJ771:AN771,4)</f>
        <v>1049</v>
      </c>
      <c r="AI771" s="149"/>
      <c r="AJ771" s="133">
        <f t="shared" ref="AJ771:AJ834" si="292">I771</f>
        <v>296</v>
      </c>
      <c r="AK771" s="131">
        <f t="shared" ref="AK771:AK834" si="293">N771</f>
        <v>224</v>
      </c>
      <c r="AL771" s="131">
        <f t="shared" ref="AL771:AL834" si="294">S771</f>
        <v>20</v>
      </c>
      <c r="AM771" s="131">
        <f t="shared" ref="AM771:AM834" si="295">X771</f>
        <v>263</v>
      </c>
      <c r="AN771" s="136">
        <f t="shared" ref="AN771:AN834" si="296">AC771</f>
        <v>266</v>
      </c>
      <c r="AO771" s="133">
        <f t="shared" ref="AO771:AO834" si="297">F771</f>
        <v>0</v>
      </c>
      <c r="AP771" s="131">
        <f t="shared" ref="AP771:AP834" si="298">K771</f>
        <v>1</v>
      </c>
      <c r="AQ771" s="131">
        <f t="shared" ref="AQ771:AQ834" si="299">P771</f>
        <v>0</v>
      </c>
      <c r="AR771" s="131">
        <f t="shared" ref="AR771:AR834" si="300">U771</f>
        <v>0</v>
      </c>
      <c r="AS771" s="136">
        <f t="shared" ref="AS771:AS834" si="301">U771</f>
        <v>0</v>
      </c>
      <c r="AT771" s="133">
        <f t="shared" ref="AT771:AT834" si="302">G771</f>
        <v>4</v>
      </c>
      <c r="AU771" s="131">
        <f t="shared" ref="AU771:AU834" si="303">L771</f>
        <v>0</v>
      </c>
      <c r="AV771" s="131">
        <f t="shared" ref="AV771:AV834" si="304">Q771</f>
        <v>0</v>
      </c>
      <c r="AW771" s="131">
        <f t="shared" ref="AW771:AW834" si="305">V771</f>
        <v>2</v>
      </c>
      <c r="AX771" s="136">
        <f t="shared" ref="AX771:AX834" si="306">AA771</f>
        <v>4</v>
      </c>
      <c r="AY771" s="133">
        <f t="shared" ref="AY771:AY834" si="307">H771</f>
        <v>59.599999999999994</v>
      </c>
      <c r="AZ771" s="131">
        <f t="shared" ref="AZ771:AZ834" si="308">M771</f>
        <v>0.6</v>
      </c>
      <c r="BA771" s="131">
        <f t="shared" ref="BA771:BA834" si="309">R771</f>
        <v>0</v>
      </c>
      <c r="BB771" s="131">
        <f t="shared" ref="BB771:BB834" si="310">W771</f>
        <v>6.4</v>
      </c>
      <c r="BC771" s="132">
        <f t="shared" ref="BC771:BC834" si="311">AB771</f>
        <v>55.5</v>
      </c>
    </row>
    <row r="772" spans="1:55" x14ac:dyDescent="0.25">
      <c r="A772" s="138" t="s">
        <v>1635</v>
      </c>
      <c r="B772" s="131" t="s">
        <v>1292</v>
      </c>
      <c r="C772" s="131" t="s">
        <v>156</v>
      </c>
      <c r="D772" s="131" t="s">
        <v>1199</v>
      </c>
      <c r="E772" s="132" t="s">
        <v>1311</v>
      </c>
      <c r="F772" s="130">
        <v>0</v>
      </c>
      <c r="G772" s="131">
        <v>0</v>
      </c>
      <c r="H772" s="131">
        <v>0</v>
      </c>
      <c r="I772" s="132">
        <v>0</v>
      </c>
      <c r="J772" s="149"/>
      <c r="K772" s="133">
        <v>0</v>
      </c>
      <c r="L772" s="131">
        <v>0</v>
      </c>
      <c r="M772" s="131">
        <v>0</v>
      </c>
      <c r="N772" s="132">
        <v>0</v>
      </c>
      <c r="O772" s="149"/>
      <c r="P772" s="133">
        <v>0</v>
      </c>
      <c r="Q772" s="131">
        <v>0</v>
      </c>
      <c r="R772" s="131">
        <v>0</v>
      </c>
      <c r="S772" s="132">
        <v>0</v>
      </c>
      <c r="T772" s="149"/>
      <c r="U772" s="133">
        <v>0</v>
      </c>
      <c r="V772" s="131">
        <v>0</v>
      </c>
      <c r="W772" s="131">
        <v>0</v>
      </c>
      <c r="X772" s="132">
        <v>0</v>
      </c>
      <c r="Y772" s="149"/>
      <c r="Z772" s="133">
        <v>0</v>
      </c>
      <c r="AA772" s="131">
        <v>0</v>
      </c>
      <c r="AB772" s="131">
        <v>0</v>
      </c>
      <c r="AC772" s="132">
        <v>0</v>
      </c>
      <c r="AD772" s="149"/>
      <c r="AE772" s="153">
        <f t="shared" si="288"/>
        <v>0</v>
      </c>
      <c r="AF772" s="134">
        <f t="shared" si="289"/>
        <v>0</v>
      </c>
      <c r="AG772" s="135">
        <f t="shared" si="290"/>
        <v>0</v>
      </c>
      <c r="AH772" s="167">
        <f t="shared" si="291"/>
        <v>0</v>
      </c>
      <c r="AI772" s="149"/>
      <c r="AJ772" s="133">
        <f t="shared" si="292"/>
        <v>0</v>
      </c>
      <c r="AK772" s="131">
        <f t="shared" si="293"/>
        <v>0</v>
      </c>
      <c r="AL772" s="131">
        <f t="shared" si="294"/>
        <v>0</v>
      </c>
      <c r="AM772" s="131">
        <f t="shared" si="295"/>
        <v>0</v>
      </c>
      <c r="AN772" s="136">
        <f t="shared" si="296"/>
        <v>0</v>
      </c>
      <c r="AO772" s="133">
        <f t="shared" si="297"/>
        <v>0</v>
      </c>
      <c r="AP772" s="131">
        <f t="shared" si="298"/>
        <v>0</v>
      </c>
      <c r="AQ772" s="131">
        <f t="shared" si="299"/>
        <v>0</v>
      </c>
      <c r="AR772" s="131">
        <f t="shared" si="300"/>
        <v>0</v>
      </c>
      <c r="AS772" s="136">
        <f t="shared" si="301"/>
        <v>0</v>
      </c>
      <c r="AT772" s="133">
        <f t="shared" si="302"/>
        <v>0</v>
      </c>
      <c r="AU772" s="131">
        <f t="shared" si="303"/>
        <v>0</v>
      </c>
      <c r="AV772" s="131">
        <f t="shared" si="304"/>
        <v>0</v>
      </c>
      <c r="AW772" s="131">
        <f t="shared" si="305"/>
        <v>0</v>
      </c>
      <c r="AX772" s="136">
        <f t="shared" si="306"/>
        <v>0</v>
      </c>
      <c r="AY772" s="133">
        <f t="shared" si="307"/>
        <v>0</v>
      </c>
      <c r="AZ772" s="131">
        <f t="shared" si="308"/>
        <v>0</v>
      </c>
      <c r="BA772" s="131">
        <f t="shared" si="309"/>
        <v>0</v>
      </c>
      <c r="BB772" s="131">
        <f t="shared" si="310"/>
        <v>0</v>
      </c>
      <c r="BC772" s="132">
        <f t="shared" si="311"/>
        <v>0</v>
      </c>
    </row>
    <row r="773" spans="1:55" x14ac:dyDescent="0.25">
      <c r="A773" s="138" t="s">
        <v>1636</v>
      </c>
      <c r="B773" s="131" t="s">
        <v>1292</v>
      </c>
      <c r="C773" s="131" t="s">
        <v>1670</v>
      </c>
      <c r="D773" s="131" t="s">
        <v>1671</v>
      </c>
      <c r="E773" s="132" t="s">
        <v>2025</v>
      </c>
      <c r="F773" s="130">
        <v>0</v>
      </c>
      <c r="G773" s="131">
        <v>0</v>
      </c>
      <c r="H773" s="131">
        <v>0</v>
      </c>
      <c r="I773" s="132">
        <v>0</v>
      </c>
      <c r="J773" s="149"/>
      <c r="K773" s="133">
        <v>0</v>
      </c>
      <c r="L773" s="131">
        <v>0</v>
      </c>
      <c r="M773" s="131">
        <v>0</v>
      </c>
      <c r="N773" s="132">
        <v>0</v>
      </c>
      <c r="O773" s="149"/>
      <c r="P773" s="133">
        <v>0</v>
      </c>
      <c r="Q773" s="131">
        <v>0</v>
      </c>
      <c r="R773" s="131">
        <v>0</v>
      </c>
      <c r="S773" s="132">
        <v>0</v>
      </c>
      <c r="T773" s="149"/>
      <c r="U773" s="133">
        <v>0</v>
      </c>
      <c r="V773" s="131">
        <v>0</v>
      </c>
      <c r="W773" s="131">
        <v>0</v>
      </c>
      <c r="X773" s="132">
        <v>0</v>
      </c>
      <c r="Y773" s="149"/>
      <c r="Z773" s="133">
        <v>0</v>
      </c>
      <c r="AA773" s="131">
        <v>0</v>
      </c>
      <c r="AB773" s="131">
        <v>0</v>
      </c>
      <c r="AC773" s="132">
        <v>0</v>
      </c>
      <c r="AD773" s="149"/>
      <c r="AE773" s="153">
        <f t="shared" si="288"/>
        <v>0</v>
      </c>
      <c r="AF773" s="134">
        <f t="shared" si="289"/>
        <v>0</v>
      </c>
      <c r="AG773" s="135">
        <f t="shared" si="290"/>
        <v>0</v>
      </c>
      <c r="AH773" s="167">
        <f t="shared" si="291"/>
        <v>0</v>
      </c>
      <c r="AI773" s="149"/>
      <c r="AJ773" s="133">
        <f t="shared" si="292"/>
        <v>0</v>
      </c>
      <c r="AK773" s="131">
        <f t="shared" si="293"/>
        <v>0</v>
      </c>
      <c r="AL773" s="131">
        <f t="shared" si="294"/>
        <v>0</v>
      </c>
      <c r="AM773" s="131">
        <f t="shared" si="295"/>
        <v>0</v>
      </c>
      <c r="AN773" s="136">
        <f t="shared" si="296"/>
        <v>0</v>
      </c>
      <c r="AO773" s="133">
        <f t="shared" si="297"/>
        <v>0</v>
      </c>
      <c r="AP773" s="131">
        <f t="shared" si="298"/>
        <v>0</v>
      </c>
      <c r="AQ773" s="131">
        <f t="shared" si="299"/>
        <v>0</v>
      </c>
      <c r="AR773" s="131">
        <f t="shared" si="300"/>
        <v>0</v>
      </c>
      <c r="AS773" s="136">
        <f t="shared" si="301"/>
        <v>0</v>
      </c>
      <c r="AT773" s="133">
        <f t="shared" si="302"/>
        <v>0</v>
      </c>
      <c r="AU773" s="131">
        <f t="shared" si="303"/>
        <v>0</v>
      </c>
      <c r="AV773" s="131">
        <f t="shared" si="304"/>
        <v>0</v>
      </c>
      <c r="AW773" s="131">
        <f t="shared" si="305"/>
        <v>0</v>
      </c>
      <c r="AX773" s="136">
        <f t="shared" si="306"/>
        <v>0</v>
      </c>
      <c r="AY773" s="133">
        <f t="shared" si="307"/>
        <v>0</v>
      </c>
      <c r="AZ773" s="131">
        <f t="shared" si="308"/>
        <v>0</v>
      </c>
      <c r="BA773" s="131">
        <f t="shared" si="309"/>
        <v>0</v>
      </c>
      <c r="BB773" s="131">
        <f t="shared" si="310"/>
        <v>0</v>
      </c>
      <c r="BC773" s="132">
        <f t="shared" si="311"/>
        <v>0</v>
      </c>
    </row>
    <row r="774" spans="1:55" x14ac:dyDescent="0.25">
      <c r="A774" s="138" t="s">
        <v>1637</v>
      </c>
      <c r="B774" s="131" t="s">
        <v>1529</v>
      </c>
      <c r="C774" s="131" t="s">
        <v>1672</v>
      </c>
      <c r="D774" s="131" t="s">
        <v>74</v>
      </c>
      <c r="E774" s="132" t="s">
        <v>1307</v>
      </c>
      <c r="F774" s="130">
        <v>0</v>
      </c>
      <c r="G774" s="131">
        <v>0</v>
      </c>
      <c r="H774" s="131">
        <v>0</v>
      </c>
      <c r="I774" s="132">
        <v>0</v>
      </c>
      <c r="J774" s="149"/>
      <c r="K774" s="133">
        <v>0</v>
      </c>
      <c r="L774" s="131">
        <v>0</v>
      </c>
      <c r="M774" s="131">
        <v>0</v>
      </c>
      <c r="N774" s="132">
        <v>0</v>
      </c>
      <c r="O774" s="149"/>
      <c r="P774" s="133">
        <v>0</v>
      </c>
      <c r="Q774" s="131">
        <v>0</v>
      </c>
      <c r="R774" s="131">
        <v>0</v>
      </c>
      <c r="S774" s="132">
        <v>0</v>
      </c>
      <c r="T774" s="149"/>
      <c r="U774" s="133">
        <v>0</v>
      </c>
      <c r="V774" s="131">
        <v>0</v>
      </c>
      <c r="W774" s="131">
        <v>0</v>
      </c>
      <c r="X774" s="132">
        <v>0</v>
      </c>
      <c r="Y774" s="149"/>
      <c r="Z774" s="133">
        <v>0</v>
      </c>
      <c r="AA774" s="131">
        <v>0</v>
      </c>
      <c r="AB774" s="131">
        <v>0</v>
      </c>
      <c r="AC774" s="132">
        <v>0</v>
      </c>
      <c r="AD774" s="149"/>
      <c r="AE774" s="153">
        <f t="shared" si="288"/>
        <v>0</v>
      </c>
      <c r="AF774" s="134">
        <f t="shared" si="289"/>
        <v>0</v>
      </c>
      <c r="AG774" s="135">
        <f t="shared" si="290"/>
        <v>0</v>
      </c>
      <c r="AH774" s="167">
        <f t="shared" si="291"/>
        <v>0</v>
      </c>
      <c r="AI774" s="149"/>
      <c r="AJ774" s="133">
        <f t="shared" si="292"/>
        <v>0</v>
      </c>
      <c r="AK774" s="131">
        <f t="shared" si="293"/>
        <v>0</v>
      </c>
      <c r="AL774" s="131">
        <f t="shared" si="294"/>
        <v>0</v>
      </c>
      <c r="AM774" s="131">
        <f t="shared" si="295"/>
        <v>0</v>
      </c>
      <c r="AN774" s="136">
        <f t="shared" si="296"/>
        <v>0</v>
      </c>
      <c r="AO774" s="133">
        <f t="shared" si="297"/>
        <v>0</v>
      </c>
      <c r="AP774" s="131">
        <f t="shared" si="298"/>
        <v>0</v>
      </c>
      <c r="AQ774" s="131">
        <f t="shared" si="299"/>
        <v>0</v>
      </c>
      <c r="AR774" s="131">
        <f t="shared" si="300"/>
        <v>0</v>
      </c>
      <c r="AS774" s="136">
        <f t="shared" si="301"/>
        <v>0</v>
      </c>
      <c r="AT774" s="133">
        <f t="shared" si="302"/>
        <v>0</v>
      </c>
      <c r="AU774" s="131">
        <f t="shared" si="303"/>
        <v>0</v>
      </c>
      <c r="AV774" s="131">
        <f t="shared" si="304"/>
        <v>0</v>
      </c>
      <c r="AW774" s="131">
        <f t="shared" si="305"/>
        <v>0</v>
      </c>
      <c r="AX774" s="136">
        <f t="shared" si="306"/>
        <v>0</v>
      </c>
      <c r="AY774" s="133">
        <f t="shared" si="307"/>
        <v>0</v>
      </c>
      <c r="AZ774" s="131">
        <f t="shared" si="308"/>
        <v>0</v>
      </c>
      <c r="BA774" s="131">
        <f t="shared" si="309"/>
        <v>0</v>
      </c>
      <c r="BB774" s="131">
        <f t="shared" si="310"/>
        <v>0</v>
      </c>
      <c r="BC774" s="132">
        <f t="shared" si="311"/>
        <v>0</v>
      </c>
    </row>
    <row r="775" spans="1:55" x14ac:dyDescent="0.25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30">
        <v>1</v>
      </c>
      <c r="G775" s="131">
        <v>0</v>
      </c>
      <c r="H775" s="131">
        <v>0.9</v>
      </c>
      <c r="I775" s="132">
        <v>148</v>
      </c>
      <c r="J775" s="149"/>
      <c r="K775" s="133">
        <v>0</v>
      </c>
      <c r="L775" s="131">
        <v>0</v>
      </c>
      <c r="M775" s="131">
        <v>0</v>
      </c>
      <c r="N775" s="132">
        <v>20</v>
      </c>
      <c r="O775" s="149"/>
      <c r="P775" s="133">
        <v>0</v>
      </c>
      <c r="Q775" s="131">
        <v>0</v>
      </c>
      <c r="R775" s="131">
        <v>0</v>
      </c>
      <c r="S775" s="132">
        <v>20</v>
      </c>
      <c r="T775" s="149"/>
      <c r="U775" s="133">
        <v>0</v>
      </c>
      <c r="V775" s="131">
        <v>0</v>
      </c>
      <c r="W775" s="131">
        <v>0</v>
      </c>
      <c r="X775" s="132">
        <v>20</v>
      </c>
      <c r="Y775" s="149"/>
      <c r="Z775" s="133">
        <v>0</v>
      </c>
      <c r="AA775" s="131">
        <v>1</v>
      </c>
      <c r="AB775" s="131">
        <v>2.6</v>
      </c>
      <c r="AC775" s="132">
        <v>127</v>
      </c>
      <c r="AD775" s="149"/>
      <c r="AE775" s="153">
        <f t="shared" si="288"/>
        <v>1</v>
      </c>
      <c r="AF775" s="134">
        <f t="shared" si="289"/>
        <v>1</v>
      </c>
      <c r="AG775" s="135">
        <f t="shared" si="290"/>
        <v>3.5</v>
      </c>
      <c r="AH775" s="167">
        <f t="shared" si="291"/>
        <v>315</v>
      </c>
      <c r="AI775" s="149"/>
      <c r="AJ775" s="133">
        <f t="shared" si="292"/>
        <v>148</v>
      </c>
      <c r="AK775" s="131">
        <f t="shared" si="293"/>
        <v>20</v>
      </c>
      <c r="AL775" s="131">
        <f t="shared" si="294"/>
        <v>20</v>
      </c>
      <c r="AM775" s="131">
        <f t="shared" si="295"/>
        <v>20</v>
      </c>
      <c r="AN775" s="136">
        <f t="shared" si="296"/>
        <v>127</v>
      </c>
      <c r="AO775" s="133">
        <f t="shared" si="297"/>
        <v>1</v>
      </c>
      <c r="AP775" s="131">
        <f t="shared" si="298"/>
        <v>0</v>
      </c>
      <c r="AQ775" s="131">
        <f t="shared" si="299"/>
        <v>0</v>
      </c>
      <c r="AR775" s="131">
        <f t="shared" si="300"/>
        <v>0</v>
      </c>
      <c r="AS775" s="136">
        <f t="shared" si="301"/>
        <v>0</v>
      </c>
      <c r="AT775" s="133">
        <f t="shared" si="302"/>
        <v>0</v>
      </c>
      <c r="AU775" s="131">
        <f t="shared" si="303"/>
        <v>0</v>
      </c>
      <c r="AV775" s="131">
        <f t="shared" si="304"/>
        <v>0</v>
      </c>
      <c r="AW775" s="131">
        <f t="shared" si="305"/>
        <v>0</v>
      </c>
      <c r="AX775" s="136">
        <f t="shared" si="306"/>
        <v>1</v>
      </c>
      <c r="AY775" s="133">
        <f t="shared" si="307"/>
        <v>0.9</v>
      </c>
      <c r="AZ775" s="131">
        <f t="shared" si="308"/>
        <v>0</v>
      </c>
      <c r="BA775" s="131">
        <f t="shared" si="309"/>
        <v>0</v>
      </c>
      <c r="BB775" s="131">
        <f t="shared" si="310"/>
        <v>0</v>
      </c>
      <c r="BC775" s="132">
        <f t="shared" si="311"/>
        <v>2.6</v>
      </c>
    </row>
    <row r="776" spans="1:55" x14ac:dyDescent="0.25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30">
        <v>0</v>
      </c>
      <c r="G776" s="131">
        <v>3</v>
      </c>
      <c r="H776" s="131">
        <v>40.200000000000003</v>
      </c>
      <c r="I776" s="132">
        <v>286</v>
      </c>
      <c r="J776" s="149"/>
      <c r="K776" s="133">
        <v>0</v>
      </c>
      <c r="L776" s="131">
        <v>0</v>
      </c>
      <c r="M776" s="131">
        <v>0</v>
      </c>
      <c r="N776" s="132">
        <v>0</v>
      </c>
      <c r="O776" s="149"/>
      <c r="P776" s="133">
        <v>1</v>
      </c>
      <c r="Q776" s="131">
        <v>0</v>
      </c>
      <c r="R776" s="131">
        <v>0.5</v>
      </c>
      <c r="S776" s="132">
        <v>233</v>
      </c>
      <c r="T776" s="149"/>
      <c r="U776" s="133">
        <v>0</v>
      </c>
      <c r="V776" s="131">
        <v>0</v>
      </c>
      <c r="W776" s="131">
        <v>0</v>
      </c>
      <c r="X776" s="132">
        <v>0</v>
      </c>
      <c r="Y776" s="149"/>
      <c r="Z776" s="133">
        <v>0</v>
      </c>
      <c r="AA776" s="131">
        <v>3</v>
      </c>
      <c r="AB776" s="131">
        <v>52.1</v>
      </c>
      <c r="AC776" s="132">
        <v>259</v>
      </c>
      <c r="AD776" s="149"/>
      <c r="AE776" s="153">
        <f t="shared" si="288"/>
        <v>1</v>
      </c>
      <c r="AF776" s="134">
        <f t="shared" si="289"/>
        <v>6</v>
      </c>
      <c r="AG776" s="135">
        <f t="shared" si="290"/>
        <v>92.800000000000011</v>
      </c>
      <c r="AH776" s="167">
        <f t="shared" si="291"/>
        <v>778</v>
      </c>
      <c r="AI776" s="149"/>
      <c r="AJ776" s="133">
        <f t="shared" si="292"/>
        <v>286</v>
      </c>
      <c r="AK776" s="131">
        <f t="shared" si="293"/>
        <v>0</v>
      </c>
      <c r="AL776" s="131">
        <f t="shared" si="294"/>
        <v>233</v>
      </c>
      <c r="AM776" s="131">
        <f t="shared" si="295"/>
        <v>0</v>
      </c>
      <c r="AN776" s="136">
        <f t="shared" si="296"/>
        <v>259</v>
      </c>
      <c r="AO776" s="133">
        <f t="shared" si="297"/>
        <v>0</v>
      </c>
      <c r="AP776" s="131">
        <f t="shared" si="298"/>
        <v>0</v>
      </c>
      <c r="AQ776" s="131">
        <f t="shared" si="299"/>
        <v>1</v>
      </c>
      <c r="AR776" s="131">
        <f t="shared" si="300"/>
        <v>0</v>
      </c>
      <c r="AS776" s="136">
        <f t="shared" si="301"/>
        <v>0</v>
      </c>
      <c r="AT776" s="133">
        <f t="shared" si="302"/>
        <v>3</v>
      </c>
      <c r="AU776" s="131">
        <f t="shared" si="303"/>
        <v>0</v>
      </c>
      <c r="AV776" s="131">
        <f t="shared" si="304"/>
        <v>0</v>
      </c>
      <c r="AW776" s="131">
        <f t="shared" si="305"/>
        <v>0</v>
      </c>
      <c r="AX776" s="136">
        <f t="shared" si="306"/>
        <v>3</v>
      </c>
      <c r="AY776" s="133">
        <f t="shared" si="307"/>
        <v>40.200000000000003</v>
      </c>
      <c r="AZ776" s="131">
        <f t="shared" si="308"/>
        <v>0</v>
      </c>
      <c r="BA776" s="131">
        <f t="shared" si="309"/>
        <v>0.5</v>
      </c>
      <c r="BB776" s="131">
        <f t="shared" si="310"/>
        <v>0</v>
      </c>
      <c r="BC776" s="132">
        <f t="shared" si="311"/>
        <v>52.1</v>
      </c>
    </row>
    <row r="777" spans="1:55" x14ac:dyDescent="0.25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30">
        <v>0</v>
      </c>
      <c r="G777" s="131">
        <v>0</v>
      </c>
      <c r="H777" s="131">
        <v>0</v>
      </c>
      <c r="I777" s="132">
        <v>0</v>
      </c>
      <c r="J777" s="149"/>
      <c r="K777" s="133">
        <v>0</v>
      </c>
      <c r="L777" s="131">
        <v>0</v>
      </c>
      <c r="M777" s="131">
        <v>0</v>
      </c>
      <c r="N777" s="132">
        <v>0</v>
      </c>
      <c r="O777" s="149"/>
      <c r="P777" s="133">
        <v>0</v>
      </c>
      <c r="Q777" s="131">
        <v>0</v>
      </c>
      <c r="R777" s="131">
        <v>0</v>
      </c>
      <c r="S777" s="132">
        <v>0</v>
      </c>
      <c r="T777" s="149"/>
      <c r="U777" s="133">
        <v>0</v>
      </c>
      <c r="V777" s="131">
        <v>0</v>
      </c>
      <c r="W777" s="131">
        <v>0</v>
      </c>
      <c r="X777" s="132">
        <v>0</v>
      </c>
      <c r="Y777" s="149"/>
      <c r="Z777" s="133">
        <v>0</v>
      </c>
      <c r="AA777" s="131">
        <v>0</v>
      </c>
      <c r="AB777" s="131">
        <v>0</v>
      </c>
      <c r="AC777" s="132">
        <v>0</v>
      </c>
      <c r="AD777" s="149"/>
      <c r="AE777" s="153">
        <f t="shared" si="288"/>
        <v>0</v>
      </c>
      <c r="AF777" s="134">
        <f t="shared" si="289"/>
        <v>0</v>
      </c>
      <c r="AG777" s="135">
        <f t="shared" si="290"/>
        <v>0</v>
      </c>
      <c r="AH777" s="167">
        <f t="shared" si="291"/>
        <v>0</v>
      </c>
      <c r="AI777" s="149"/>
      <c r="AJ777" s="133">
        <f t="shared" si="292"/>
        <v>0</v>
      </c>
      <c r="AK777" s="131">
        <f t="shared" si="293"/>
        <v>0</v>
      </c>
      <c r="AL777" s="131">
        <f t="shared" si="294"/>
        <v>0</v>
      </c>
      <c r="AM777" s="131">
        <f t="shared" si="295"/>
        <v>0</v>
      </c>
      <c r="AN777" s="136">
        <f t="shared" si="296"/>
        <v>0</v>
      </c>
      <c r="AO777" s="133">
        <f t="shared" si="297"/>
        <v>0</v>
      </c>
      <c r="AP777" s="131">
        <f t="shared" si="298"/>
        <v>0</v>
      </c>
      <c r="AQ777" s="131">
        <f t="shared" si="299"/>
        <v>0</v>
      </c>
      <c r="AR777" s="131">
        <f t="shared" si="300"/>
        <v>0</v>
      </c>
      <c r="AS777" s="136">
        <f t="shared" si="301"/>
        <v>0</v>
      </c>
      <c r="AT777" s="133">
        <f t="shared" si="302"/>
        <v>0</v>
      </c>
      <c r="AU777" s="131">
        <f t="shared" si="303"/>
        <v>0</v>
      </c>
      <c r="AV777" s="131">
        <f t="shared" si="304"/>
        <v>0</v>
      </c>
      <c r="AW777" s="131">
        <f t="shared" si="305"/>
        <v>0</v>
      </c>
      <c r="AX777" s="136">
        <f t="shared" si="306"/>
        <v>0</v>
      </c>
      <c r="AY777" s="133">
        <f t="shared" si="307"/>
        <v>0</v>
      </c>
      <c r="AZ777" s="131">
        <f t="shared" si="308"/>
        <v>0</v>
      </c>
      <c r="BA777" s="131">
        <f t="shared" si="309"/>
        <v>0</v>
      </c>
      <c r="BB777" s="131">
        <f t="shared" si="310"/>
        <v>0</v>
      </c>
      <c r="BC777" s="132">
        <f t="shared" si="311"/>
        <v>0</v>
      </c>
    </row>
    <row r="778" spans="1:55" x14ac:dyDescent="0.25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2025</v>
      </c>
      <c r="F778" s="130">
        <v>0</v>
      </c>
      <c r="G778" s="131">
        <v>0</v>
      </c>
      <c r="H778" s="131">
        <v>0</v>
      </c>
      <c r="I778" s="132">
        <v>0</v>
      </c>
      <c r="J778" s="149"/>
      <c r="K778" s="133">
        <v>0</v>
      </c>
      <c r="L778" s="131">
        <v>0</v>
      </c>
      <c r="M778" s="131">
        <v>0</v>
      </c>
      <c r="N778" s="132">
        <v>0</v>
      </c>
      <c r="O778" s="149"/>
      <c r="P778" s="133">
        <v>0</v>
      </c>
      <c r="Q778" s="131">
        <v>0</v>
      </c>
      <c r="R778" s="131">
        <v>0</v>
      </c>
      <c r="S778" s="132">
        <v>0</v>
      </c>
      <c r="T778" s="149"/>
      <c r="U778" s="133">
        <v>0</v>
      </c>
      <c r="V778" s="131">
        <v>0</v>
      </c>
      <c r="W778" s="131">
        <v>0</v>
      </c>
      <c r="X778" s="132">
        <v>0</v>
      </c>
      <c r="Y778" s="149"/>
      <c r="Z778" s="133">
        <v>0</v>
      </c>
      <c r="AA778" s="131">
        <v>0</v>
      </c>
      <c r="AB778" s="131">
        <v>0</v>
      </c>
      <c r="AC778" s="132">
        <v>0</v>
      </c>
      <c r="AD778" s="149"/>
      <c r="AE778" s="153">
        <f t="shared" si="288"/>
        <v>0</v>
      </c>
      <c r="AF778" s="134">
        <f t="shared" si="289"/>
        <v>0</v>
      </c>
      <c r="AG778" s="135">
        <f t="shared" si="290"/>
        <v>0</v>
      </c>
      <c r="AH778" s="167">
        <f t="shared" si="291"/>
        <v>0</v>
      </c>
      <c r="AI778" s="149"/>
      <c r="AJ778" s="133">
        <f t="shared" si="292"/>
        <v>0</v>
      </c>
      <c r="AK778" s="131">
        <f t="shared" si="293"/>
        <v>0</v>
      </c>
      <c r="AL778" s="131">
        <f t="shared" si="294"/>
        <v>0</v>
      </c>
      <c r="AM778" s="131">
        <f t="shared" si="295"/>
        <v>0</v>
      </c>
      <c r="AN778" s="136">
        <f t="shared" si="296"/>
        <v>0</v>
      </c>
      <c r="AO778" s="133">
        <f t="shared" si="297"/>
        <v>0</v>
      </c>
      <c r="AP778" s="131">
        <f t="shared" si="298"/>
        <v>0</v>
      </c>
      <c r="AQ778" s="131">
        <f t="shared" si="299"/>
        <v>0</v>
      </c>
      <c r="AR778" s="131">
        <f t="shared" si="300"/>
        <v>0</v>
      </c>
      <c r="AS778" s="136">
        <f t="shared" si="301"/>
        <v>0</v>
      </c>
      <c r="AT778" s="133">
        <f t="shared" si="302"/>
        <v>0</v>
      </c>
      <c r="AU778" s="131">
        <f t="shared" si="303"/>
        <v>0</v>
      </c>
      <c r="AV778" s="131">
        <f t="shared" si="304"/>
        <v>0</v>
      </c>
      <c r="AW778" s="131">
        <f t="shared" si="305"/>
        <v>0</v>
      </c>
      <c r="AX778" s="136">
        <f t="shared" si="306"/>
        <v>0</v>
      </c>
      <c r="AY778" s="133">
        <f t="shared" si="307"/>
        <v>0</v>
      </c>
      <c r="AZ778" s="131">
        <f t="shared" si="308"/>
        <v>0</v>
      </c>
      <c r="BA778" s="131">
        <f t="shared" si="309"/>
        <v>0</v>
      </c>
      <c r="BB778" s="131">
        <f t="shared" si="310"/>
        <v>0</v>
      </c>
      <c r="BC778" s="132">
        <f t="shared" si="311"/>
        <v>0</v>
      </c>
    </row>
    <row r="779" spans="1:55" x14ac:dyDescent="0.25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30">
        <v>0</v>
      </c>
      <c r="G779" s="131">
        <v>0</v>
      </c>
      <c r="H779" s="131">
        <v>0</v>
      </c>
      <c r="I779" s="132">
        <v>20</v>
      </c>
      <c r="J779" s="149"/>
      <c r="K779" s="133">
        <v>1</v>
      </c>
      <c r="L779" s="131">
        <v>0</v>
      </c>
      <c r="M779" s="131">
        <v>0.5</v>
      </c>
      <c r="N779" s="132">
        <v>221</v>
      </c>
      <c r="O779" s="149"/>
      <c r="P779" s="133">
        <v>0</v>
      </c>
      <c r="Q779" s="131">
        <v>0</v>
      </c>
      <c r="R779" s="131">
        <v>0</v>
      </c>
      <c r="S779" s="132">
        <v>20</v>
      </c>
      <c r="T779" s="149"/>
      <c r="U779" s="133">
        <v>0</v>
      </c>
      <c r="V779" s="131">
        <v>1</v>
      </c>
      <c r="W779" s="131">
        <v>5</v>
      </c>
      <c r="X779" s="132">
        <v>262</v>
      </c>
      <c r="Y779" s="149"/>
      <c r="Z779" s="133">
        <v>0</v>
      </c>
      <c r="AA779" s="131">
        <v>0</v>
      </c>
      <c r="AB779" s="131">
        <v>0</v>
      </c>
      <c r="AC779" s="132">
        <v>20</v>
      </c>
      <c r="AD779" s="149"/>
      <c r="AE779" s="153">
        <f t="shared" si="288"/>
        <v>1</v>
      </c>
      <c r="AF779" s="134">
        <f t="shared" si="289"/>
        <v>1</v>
      </c>
      <c r="AG779" s="135">
        <f t="shared" si="290"/>
        <v>5.5</v>
      </c>
      <c r="AH779" s="167">
        <f t="shared" si="291"/>
        <v>523</v>
      </c>
      <c r="AI779" s="149"/>
      <c r="AJ779" s="133">
        <f t="shared" si="292"/>
        <v>20</v>
      </c>
      <c r="AK779" s="131">
        <f t="shared" si="293"/>
        <v>221</v>
      </c>
      <c r="AL779" s="131">
        <f t="shared" si="294"/>
        <v>20</v>
      </c>
      <c r="AM779" s="131">
        <f t="shared" si="295"/>
        <v>262</v>
      </c>
      <c r="AN779" s="136">
        <f t="shared" si="296"/>
        <v>20</v>
      </c>
      <c r="AO779" s="133">
        <f t="shared" si="297"/>
        <v>0</v>
      </c>
      <c r="AP779" s="131">
        <f t="shared" si="298"/>
        <v>1</v>
      </c>
      <c r="AQ779" s="131">
        <f t="shared" si="299"/>
        <v>0</v>
      </c>
      <c r="AR779" s="131">
        <f t="shared" si="300"/>
        <v>0</v>
      </c>
      <c r="AS779" s="136">
        <f t="shared" si="301"/>
        <v>0</v>
      </c>
      <c r="AT779" s="133">
        <f t="shared" si="302"/>
        <v>0</v>
      </c>
      <c r="AU779" s="131">
        <f t="shared" si="303"/>
        <v>0</v>
      </c>
      <c r="AV779" s="131">
        <f t="shared" si="304"/>
        <v>0</v>
      </c>
      <c r="AW779" s="131">
        <f t="shared" si="305"/>
        <v>1</v>
      </c>
      <c r="AX779" s="136">
        <f t="shared" si="306"/>
        <v>0</v>
      </c>
      <c r="AY779" s="133">
        <f t="shared" si="307"/>
        <v>0</v>
      </c>
      <c r="AZ779" s="131">
        <f t="shared" si="308"/>
        <v>0.5</v>
      </c>
      <c r="BA779" s="131">
        <f t="shared" si="309"/>
        <v>0</v>
      </c>
      <c r="BB779" s="131">
        <f t="shared" si="310"/>
        <v>5</v>
      </c>
      <c r="BC779" s="132">
        <f t="shared" si="311"/>
        <v>0</v>
      </c>
    </row>
    <row r="780" spans="1:55" x14ac:dyDescent="0.25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30">
        <v>0</v>
      </c>
      <c r="G780" s="131">
        <v>0</v>
      </c>
      <c r="H780" s="131">
        <v>0</v>
      </c>
      <c r="I780" s="132">
        <v>0</v>
      </c>
      <c r="J780" s="149"/>
      <c r="K780" s="133">
        <v>0</v>
      </c>
      <c r="L780" s="131">
        <v>0</v>
      </c>
      <c r="M780" s="131">
        <v>0</v>
      </c>
      <c r="N780" s="132">
        <v>0</v>
      </c>
      <c r="O780" s="149"/>
      <c r="P780" s="133">
        <v>0</v>
      </c>
      <c r="Q780" s="131">
        <v>0</v>
      </c>
      <c r="R780" s="131">
        <v>0</v>
      </c>
      <c r="S780" s="132">
        <v>0</v>
      </c>
      <c r="T780" s="149"/>
      <c r="U780" s="133">
        <v>0</v>
      </c>
      <c r="V780" s="131">
        <v>0</v>
      </c>
      <c r="W780" s="131">
        <v>0</v>
      </c>
      <c r="X780" s="132">
        <v>0</v>
      </c>
      <c r="Y780" s="149"/>
      <c r="Z780" s="133">
        <v>0</v>
      </c>
      <c r="AA780" s="131">
        <v>0</v>
      </c>
      <c r="AB780" s="131">
        <v>0</v>
      </c>
      <c r="AC780" s="132">
        <v>0</v>
      </c>
      <c r="AD780" s="149"/>
      <c r="AE780" s="153">
        <f t="shared" si="288"/>
        <v>0</v>
      </c>
      <c r="AF780" s="134">
        <f t="shared" si="289"/>
        <v>0</v>
      </c>
      <c r="AG780" s="135">
        <f t="shared" si="290"/>
        <v>0</v>
      </c>
      <c r="AH780" s="167">
        <f t="shared" si="291"/>
        <v>0</v>
      </c>
      <c r="AI780" s="149"/>
      <c r="AJ780" s="133">
        <f t="shared" si="292"/>
        <v>0</v>
      </c>
      <c r="AK780" s="131">
        <f t="shared" si="293"/>
        <v>0</v>
      </c>
      <c r="AL780" s="131">
        <f t="shared" si="294"/>
        <v>0</v>
      </c>
      <c r="AM780" s="131">
        <f t="shared" si="295"/>
        <v>0</v>
      </c>
      <c r="AN780" s="136">
        <f t="shared" si="296"/>
        <v>0</v>
      </c>
      <c r="AO780" s="133">
        <f t="shared" si="297"/>
        <v>0</v>
      </c>
      <c r="AP780" s="131">
        <f t="shared" si="298"/>
        <v>0</v>
      </c>
      <c r="AQ780" s="131">
        <f t="shared" si="299"/>
        <v>0</v>
      </c>
      <c r="AR780" s="131">
        <f t="shared" si="300"/>
        <v>0</v>
      </c>
      <c r="AS780" s="136">
        <f t="shared" si="301"/>
        <v>0</v>
      </c>
      <c r="AT780" s="133">
        <f t="shared" si="302"/>
        <v>0</v>
      </c>
      <c r="AU780" s="131">
        <f t="shared" si="303"/>
        <v>0</v>
      </c>
      <c r="AV780" s="131">
        <f t="shared" si="304"/>
        <v>0</v>
      </c>
      <c r="AW780" s="131">
        <f t="shared" si="305"/>
        <v>0</v>
      </c>
      <c r="AX780" s="136">
        <f t="shared" si="306"/>
        <v>0</v>
      </c>
      <c r="AY780" s="133">
        <f t="shared" si="307"/>
        <v>0</v>
      </c>
      <c r="AZ780" s="131">
        <f t="shared" si="308"/>
        <v>0</v>
      </c>
      <c r="BA780" s="131">
        <f t="shared" si="309"/>
        <v>0</v>
      </c>
      <c r="BB780" s="131">
        <f t="shared" si="310"/>
        <v>0</v>
      </c>
      <c r="BC780" s="132">
        <f t="shared" si="311"/>
        <v>0</v>
      </c>
    </row>
    <row r="781" spans="1:55" x14ac:dyDescent="0.25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30">
        <v>0</v>
      </c>
      <c r="G781" s="131">
        <v>1</v>
      </c>
      <c r="H781" s="131">
        <v>15.9</v>
      </c>
      <c r="I781" s="132">
        <v>240</v>
      </c>
      <c r="J781" s="149"/>
      <c r="K781" s="133">
        <v>0</v>
      </c>
      <c r="L781" s="131">
        <v>0</v>
      </c>
      <c r="M781" s="131">
        <v>0</v>
      </c>
      <c r="N781" s="132">
        <v>0</v>
      </c>
      <c r="O781" s="149"/>
      <c r="P781" s="133">
        <v>0</v>
      </c>
      <c r="Q781" s="131">
        <v>0</v>
      </c>
      <c r="R781" s="131">
        <v>0</v>
      </c>
      <c r="S781" s="132">
        <v>0</v>
      </c>
      <c r="T781" s="149"/>
      <c r="U781" s="133">
        <v>0</v>
      </c>
      <c r="V781" s="131">
        <v>0</v>
      </c>
      <c r="W781" s="131">
        <v>0</v>
      </c>
      <c r="X781" s="132">
        <v>0</v>
      </c>
      <c r="Y781" s="149"/>
      <c r="Z781" s="133">
        <v>0</v>
      </c>
      <c r="AA781" s="131">
        <v>0</v>
      </c>
      <c r="AB781" s="131">
        <v>0</v>
      </c>
      <c r="AC781" s="132">
        <v>20</v>
      </c>
      <c r="AD781" s="149"/>
      <c r="AE781" s="153">
        <f t="shared" si="288"/>
        <v>0</v>
      </c>
      <c r="AF781" s="134">
        <f t="shared" si="289"/>
        <v>1</v>
      </c>
      <c r="AG781" s="135">
        <f t="shared" si="290"/>
        <v>15.9</v>
      </c>
      <c r="AH781" s="167">
        <f t="shared" si="291"/>
        <v>260</v>
      </c>
      <c r="AI781" s="149"/>
      <c r="AJ781" s="133">
        <f t="shared" si="292"/>
        <v>240</v>
      </c>
      <c r="AK781" s="131">
        <f t="shared" si="293"/>
        <v>0</v>
      </c>
      <c r="AL781" s="131">
        <f t="shared" si="294"/>
        <v>0</v>
      </c>
      <c r="AM781" s="131">
        <f t="shared" si="295"/>
        <v>0</v>
      </c>
      <c r="AN781" s="136">
        <f t="shared" si="296"/>
        <v>20</v>
      </c>
      <c r="AO781" s="133">
        <f t="shared" si="297"/>
        <v>0</v>
      </c>
      <c r="AP781" s="131">
        <f t="shared" si="298"/>
        <v>0</v>
      </c>
      <c r="AQ781" s="131">
        <f t="shared" si="299"/>
        <v>0</v>
      </c>
      <c r="AR781" s="131">
        <f t="shared" si="300"/>
        <v>0</v>
      </c>
      <c r="AS781" s="136">
        <f t="shared" si="301"/>
        <v>0</v>
      </c>
      <c r="AT781" s="133">
        <f t="shared" si="302"/>
        <v>1</v>
      </c>
      <c r="AU781" s="131">
        <f t="shared" si="303"/>
        <v>0</v>
      </c>
      <c r="AV781" s="131">
        <f t="shared" si="304"/>
        <v>0</v>
      </c>
      <c r="AW781" s="131">
        <f t="shared" si="305"/>
        <v>0</v>
      </c>
      <c r="AX781" s="136">
        <f t="shared" si="306"/>
        <v>0</v>
      </c>
      <c r="AY781" s="133">
        <f t="shared" si="307"/>
        <v>15.9</v>
      </c>
      <c r="AZ781" s="131">
        <f t="shared" si="308"/>
        <v>0</v>
      </c>
      <c r="BA781" s="131">
        <f t="shared" si="309"/>
        <v>0</v>
      </c>
      <c r="BB781" s="131">
        <f t="shared" si="310"/>
        <v>0</v>
      </c>
      <c r="BC781" s="132">
        <f t="shared" si="311"/>
        <v>0</v>
      </c>
    </row>
    <row r="782" spans="1:55" x14ac:dyDescent="0.25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30">
        <v>0</v>
      </c>
      <c r="G782" s="131">
        <v>0</v>
      </c>
      <c r="H782" s="131">
        <v>0</v>
      </c>
      <c r="I782" s="132">
        <v>0</v>
      </c>
      <c r="J782" s="149"/>
      <c r="K782" s="133">
        <v>0</v>
      </c>
      <c r="L782" s="131">
        <v>0</v>
      </c>
      <c r="M782" s="131">
        <v>0</v>
      </c>
      <c r="N782" s="132">
        <v>0</v>
      </c>
      <c r="O782" s="149"/>
      <c r="P782" s="133">
        <v>0</v>
      </c>
      <c r="Q782" s="131">
        <v>0</v>
      </c>
      <c r="R782" s="131">
        <v>0</v>
      </c>
      <c r="S782" s="132">
        <v>0</v>
      </c>
      <c r="T782" s="149"/>
      <c r="U782" s="133">
        <v>0</v>
      </c>
      <c r="V782" s="131">
        <v>0</v>
      </c>
      <c r="W782" s="131">
        <v>0</v>
      </c>
      <c r="X782" s="132">
        <v>0</v>
      </c>
      <c r="Y782" s="149"/>
      <c r="Z782" s="133">
        <v>0</v>
      </c>
      <c r="AA782" s="131">
        <v>0</v>
      </c>
      <c r="AB782" s="131">
        <v>0</v>
      </c>
      <c r="AC782" s="132">
        <v>0</v>
      </c>
      <c r="AD782" s="149"/>
      <c r="AE782" s="153">
        <f t="shared" si="288"/>
        <v>0</v>
      </c>
      <c r="AF782" s="134">
        <f t="shared" si="289"/>
        <v>0</v>
      </c>
      <c r="AG782" s="135">
        <f t="shared" si="290"/>
        <v>0</v>
      </c>
      <c r="AH782" s="167">
        <f t="shared" si="291"/>
        <v>0</v>
      </c>
      <c r="AI782" s="149"/>
      <c r="AJ782" s="133">
        <f t="shared" si="292"/>
        <v>0</v>
      </c>
      <c r="AK782" s="131">
        <f t="shared" si="293"/>
        <v>0</v>
      </c>
      <c r="AL782" s="131">
        <f t="shared" si="294"/>
        <v>0</v>
      </c>
      <c r="AM782" s="131">
        <f t="shared" si="295"/>
        <v>0</v>
      </c>
      <c r="AN782" s="136">
        <f t="shared" si="296"/>
        <v>0</v>
      </c>
      <c r="AO782" s="133">
        <f t="shared" si="297"/>
        <v>0</v>
      </c>
      <c r="AP782" s="131">
        <f t="shared" si="298"/>
        <v>0</v>
      </c>
      <c r="AQ782" s="131">
        <f t="shared" si="299"/>
        <v>0</v>
      </c>
      <c r="AR782" s="131">
        <f t="shared" si="300"/>
        <v>0</v>
      </c>
      <c r="AS782" s="136">
        <f t="shared" si="301"/>
        <v>0</v>
      </c>
      <c r="AT782" s="133">
        <f t="shared" si="302"/>
        <v>0</v>
      </c>
      <c r="AU782" s="131">
        <f t="shared" si="303"/>
        <v>0</v>
      </c>
      <c r="AV782" s="131">
        <f t="shared" si="304"/>
        <v>0</v>
      </c>
      <c r="AW782" s="131">
        <f t="shared" si="305"/>
        <v>0</v>
      </c>
      <c r="AX782" s="136">
        <f t="shared" si="306"/>
        <v>0</v>
      </c>
      <c r="AY782" s="133">
        <f t="shared" si="307"/>
        <v>0</v>
      </c>
      <c r="AZ782" s="131">
        <f t="shared" si="308"/>
        <v>0</v>
      </c>
      <c r="BA782" s="131">
        <f t="shared" si="309"/>
        <v>0</v>
      </c>
      <c r="BB782" s="131">
        <f t="shared" si="310"/>
        <v>0</v>
      </c>
      <c r="BC782" s="132">
        <f t="shared" si="311"/>
        <v>0</v>
      </c>
    </row>
    <row r="783" spans="1:55" x14ac:dyDescent="0.25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30">
        <v>0</v>
      </c>
      <c r="G783" s="131">
        <v>0</v>
      </c>
      <c r="H783" s="131">
        <v>0</v>
      </c>
      <c r="I783" s="132">
        <v>0</v>
      </c>
      <c r="J783" s="149"/>
      <c r="K783" s="133">
        <v>0</v>
      </c>
      <c r="L783" s="131">
        <v>0</v>
      </c>
      <c r="M783" s="131">
        <v>0</v>
      </c>
      <c r="N783" s="132">
        <v>0</v>
      </c>
      <c r="O783" s="149"/>
      <c r="P783" s="133">
        <v>0</v>
      </c>
      <c r="Q783" s="131">
        <v>0</v>
      </c>
      <c r="R783" s="131">
        <v>0</v>
      </c>
      <c r="S783" s="132">
        <v>0</v>
      </c>
      <c r="T783" s="149"/>
      <c r="U783" s="133">
        <v>0</v>
      </c>
      <c r="V783" s="131">
        <v>0</v>
      </c>
      <c r="W783" s="131">
        <v>0</v>
      </c>
      <c r="X783" s="132">
        <v>0</v>
      </c>
      <c r="Y783" s="149"/>
      <c r="Z783" s="133">
        <v>0</v>
      </c>
      <c r="AA783" s="131">
        <v>0</v>
      </c>
      <c r="AB783" s="131">
        <v>0</v>
      </c>
      <c r="AC783" s="132">
        <v>0</v>
      </c>
      <c r="AD783" s="149"/>
      <c r="AE783" s="153">
        <f t="shared" si="288"/>
        <v>0</v>
      </c>
      <c r="AF783" s="134">
        <f t="shared" si="289"/>
        <v>0</v>
      </c>
      <c r="AG783" s="135">
        <f t="shared" si="290"/>
        <v>0</v>
      </c>
      <c r="AH783" s="167">
        <f t="shared" si="291"/>
        <v>0</v>
      </c>
      <c r="AI783" s="149"/>
      <c r="AJ783" s="133">
        <f t="shared" si="292"/>
        <v>0</v>
      </c>
      <c r="AK783" s="131">
        <f t="shared" si="293"/>
        <v>0</v>
      </c>
      <c r="AL783" s="131">
        <f t="shared" si="294"/>
        <v>0</v>
      </c>
      <c r="AM783" s="131">
        <f t="shared" si="295"/>
        <v>0</v>
      </c>
      <c r="AN783" s="136">
        <f t="shared" si="296"/>
        <v>0</v>
      </c>
      <c r="AO783" s="133">
        <f t="shared" si="297"/>
        <v>0</v>
      </c>
      <c r="AP783" s="131">
        <f t="shared" si="298"/>
        <v>0</v>
      </c>
      <c r="AQ783" s="131">
        <f t="shared" si="299"/>
        <v>0</v>
      </c>
      <c r="AR783" s="131">
        <f t="shared" si="300"/>
        <v>0</v>
      </c>
      <c r="AS783" s="136">
        <f t="shared" si="301"/>
        <v>0</v>
      </c>
      <c r="AT783" s="133">
        <f t="shared" si="302"/>
        <v>0</v>
      </c>
      <c r="AU783" s="131">
        <f t="shared" si="303"/>
        <v>0</v>
      </c>
      <c r="AV783" s="131">
        <f t="shared" si="304"/>
        <v>0</v>
      </c>
      <c r="AW783" s="131">
        <f t="shared" si="305"/>
        <v>0</v>
      </c>
      <c r="AX783" s="136">
        <f t="shared" si="306"/>
        <v>0</v>
      </c>
      <c r="AY783" s="133">
        <f t="shared" si="307"/>
        <v>0</v>
      </c>
      <c r="AZ783" s="131">
        <f t="shared" si="308"/>
        <v>0</v>
      </c>
      <c r="BA783" s="131">
        <f t="shared" si="309"/>
        <v>0</v>
      </c>
      <c r="BB783" s="131">
        <f t="shared" si="310"/>
        <v>0</v>
      </c>
      <c r="BC783" s="132">
        <f t="shared" si="311"/>
        <v>0</v>
      </c>
    </row>
    <row r="784" spans="1:55" x14ac:dyDescent="0.25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30">
        <v>0</v>
      </c>
      <c r="G784" s="131">
        <v>0</v>
      </c>
      <c r="H784" s="131">
        <v>0</v>
      </c>
      <c r="I784" s="132">
        <v>0</v>
      </c>
      <c r="J784" s="149"/>
      <c r="K784" s="133">
        <v>0</v>
      </c>
      <c r="L784" s="131">
        <v>0</v>
      </c>
      <c r="M784" s="131">
        <v>0</v>
      </c>
      <c r="N784" s="132">
        <v>0</v>
      </c>
      <c r="O784" s="149"/>
      <c r="P784" s="133">
        <v>0</v>
      </c>
      <c r="Q784" s="131">
        <v>0</v>
      </c>
      <c r="R784" s="131">
        <v>0</v>
      </c>
      <c r="S784" s="132">
        <v>0</v>
      </c>
      <c r="T784" s="149"/>
      <c r="U784" s="133">
        <v>0</v>
      </c>
      <c r="V784" s="131">
        <v>0</v>
      </c>
      <c r="W784" s="131">
        <v>0</v>
      </c>
      <c r="X784" s="132">
        <v>0</v>
      </c>
      <c r="Y784" s="149"/>
      <c r="Z784" s="133">
        <v>0</v>
      </c>
      <c r="AA784" s="131">
        <v>0</v>
      </c>
      <c r="AB784" s="131">
        <v>0</v>
      </c>
      <c r="AC784" s="132">
        <v>0</v>
      </c>
      <c r="AD784" s="149"/>
      <c r="AE784" s="153">
        <f t="shared" si="288"/>
        <v>0</v>
      </c>
      <c r="AF784" s="134">
        <f t="shared" si="289"/>
        <v>0</v>
      </c>
      <c r="AG784" s="135">
        <f t="shared" si="290"/>
        <v>0</v>
      </c>
      <c r="AH784" s="167">
        <f t="shared" si="291"/>
        <v>0</v>
      </c>
      <c r="AI784" s="149"/>
      <c r="AJ784" s="133">
        <f t="shared" si="292"/>
        <v>0</v>
      </c>
      <c r="AK784" s="131">
        <f t="shared" si="293"/>
        <v>0</v>
      </c>
      <c r="AL784" s="131">
        <f t="shared" si="294"/>
        <v>0</v>
      </c>
      <c r="AM784" s="131">
        <f t="shared" si="295"/>
        <v>0</v>
      </c>
      <c r="AN784" s="136">
        <f t="shared" si="296"/>
        <v>0</v>
      </c>
      <c r="AO784" s="133">
        <f t="shared" si="297"/>
        <v>0</v>
      </c>
      <c r="AP784" s="131">
        <f t="shared" si="298"/>
        <v>0</v>
      </c>
      <c r="AQ784" s="131">
        <f t="shared" si="299"/>
        <v>0</v>
      </c>
      <c r="AR784" s="131">
        <f t="shared" si="300"/>
        <v>0</v>
      </c>
      <c r="AS784" s="136">
        <f t="shared" si="301"/>
        <v>0</v>
      </c>
      <c r="AT784" s="133">
        <f t="shared" si="302"/>
        <v>0</v>
      </c>
      <c r="AU784" s="131">
        <f t="shared" si="303"/>
        <v>0</v>
      </c>
      <c r="AV784" s="131">
        <f t="shared" si="304"/>
        <v>0</v>
      </c>
      <c r="AW784" s="131">
        <f t="shared" si="305"/>
        <v>0</v>
      </c>
      <c r="AX784" s="136">
        <f t="shared" si="306"/>
        <v>0</v>
      </c>
      <c r="AY784" s="133">
        <f t="shared" si="307"/>
        <v>0</v>
      </c>
      <c r="AZ784" s="131">
        <f t="shared" si="308"/>
        <v>0</v>
      </c>
      <c r="BA784" s="131">
        <f t="shared" si="309"/>
        <v>0</v>
      </c>
      <c r="BB784" s="131">
        <f t="shared" si="310"/>
        <v>0</v>
      </c>
      <c r="BC784" s="132">
        <f t="shared" si="311"/>
        <v>0</v>
      </c>
    </row>
    <row r="785" spans="1:55" x14ac:dyDescent="0.25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1311</v>
      </c>
      <c r="F785" s="130">
        <v>0</v>
      </c>
      <c r="G785" s="131">
        <v>0</v>
      </c>
      <c r="H785" s="131">
        <v>0</v>
      </c>
      <c r="I785" s="132">
        <v>20</v>
      </c>
      <c r="J785" s="149"/>
      <c r="K785" s="133">
        <v>1</v>
      </c>
      <c r="L785" s="131">
        <v>1</v>
      </c>
      <c r="M785" s="131">
        <v>4.0999999999999996</v>
      </c>
      <c r="N785" s="132">
        <v>257</v>
      </c>
      <c r="O785" s="149"/>
      <c r="P785" s="133">
        <v>1</v>
      </c>
      <c r="Q785" s="131">
        <v>0</v>
      </c>
      <c r="R785" s="131">
        <v>1.1000000000000001</v>
      </c>
      <c r="S785" s="132">
        <v>256</v>
      </c>
      <c r="T785" s="149"/>
      <c r="U785" s="133">
        <v>0</v>
      </c>
      <c r="V785" s="131">
        <v>1</v>
      </c>
      <c r="W785" s="131">
        <v>3.6</v>
      </c>
      <c r="X785" s="132">
        <v>258</v>
      </c>
      <c r="Y785" s="149"/>
      <c r="Z785" s="133">
        <v>0</v>
      </c>
      <c r="AA785" s="131">
        <v>4</v>
      </c>
      <c r="AB785" s="131">
        <v>46.4</v>
      </c>
      <c r="AC785" s="132">
        <v>253</v>
      </c>
      <c r="AD785" s="149"/>
      <c r="AE785" s="153">
        <f t="shared" si="288"/>
        <v>2</v>
      </c>
      <c r="AF785" s="134">
        <f t="shared" si="289"/>
        <v>6</v>
      </c>
      <c r="AG785" s="135">
        <f t="shared" si="290"/>
        <v>55.2</v>
      </c>
      <c r="AH785" s="167">
        <f t="shared" si="291"/>
        <v>1024</v>
      </c>
      <c r="AI785" s="149"/>
      <c r="AJ785" s="133">
        <f t="shared" si="292"/>
        <v>20</v>
      </c>
      <c r="AK785" s="131">
        <f t="shared" si="293"/>
        <v>257</v>
      </c>
      <c r="AL785" s="131">
        <f t="shared" si="294"/>
        <v>256</v>
      </c>
      <c r="AM785" s="131">
        <f t="shared" si="295"/>
        <v>258</v>
      </c>
      <c r="AN785" s="136">
        <f t="shared" si="296"/>
        <v>253</v>
      </c>
      <c r="AO785" s="133">
        <f t="shared" si="297"/>
        <v>0</v>
      </c>
      <c r="AP785" s="131">
        <f t="shared" si="298"/>
        <v>1</v>
      </c>
      <c r="AQ785" s="131">
        <f t="shared" si="299"/>
        <v>1</v>
      </c>
      <c r="AR785" s="131">
        <f t="shared" si="300"/>
        <v>0</v>
      </c>
      <c r="AS785" s="136">
        <f t="shared" si="301"/>
        <v>0</v>
      </c>
      <c r="AT785" s="133">
        <f t="shared" si="302"/>
        <v>0</v>
      </c>
      <c r="AU785" s="131">
        <f t="shared" si="303"/>
        <v>1</v>
      </c>
      <c r="AV785" s="131">
        <f t="shared" si="304"/>
        <v>0</v>
      </c>
      <c r="AW785" s="131">
        <f t="shared" si="305"/>
        <v>1</v>
      </c>
      <c r="AX785" s="136">
        <f t="shared" si="306"/>
        <v>4</v>
      </c>
      <c r="AY785" s="133">
        <f t="shared" si="307"/>
        <v>0</v>
      </c>
      <c r="AZ785" s="131">
        <f t="shared" si="308"/>
        <v>4.0999999999999996</v>
      </c>
      <c r="BA785" s="131">
        <f t="shared" si="309"/>
        <v>1.1000000000000001</v>
      </c>
      <c r="BB785" s="131">
        <f t="shared" si="310"/>
        <v>3.6</v>
      </c>
      <c r="BC785" s="132">
        <f t="shared" si="311"/>
        <v>46.4</v>
      </c>
    </row>
    <row r="786" spans="1:55" x14ac:dyDescent="0.25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30">
        <v>0</v>
      </c>
      <c r="G786" s="131">
        <v>0</v>
      </c>
      <c r="H786" s="131">
        <v>0</v>
      </c>
      <c r="I786" s="132">
        <v>0</v>
      </c>
      <c r="J786" s="149"/>
      <c r="K786" s="133">
        <v>0</v>
      </c>
      <c r="L786" s="131">
        <v>0</v>
      </c>
      <c r="M786" s="131">
        <v>0</v>
      </c>
      <c r="N786" s="132">
        <v>0</v>
      </c>
      <c r="O786" s="149"/>
      <c r="P786" s="133">
        <v>0</v>
      </c>
      <c r="Q786" s="131">
        <v>0</v>
      </c>
      <c r="R786" s="131">
        <v>0</v>
      </c>
      <c r="S786" s="132">
        <v>0</v>
      </c>
      <c r="T786" s="149"/>
      <c r="U786" s="133">
        <v>0</v>
      </c>
      <c r="V786" s="131">
        <v>0</v>
      </c>
      <c r="W786" s="131">
        <v>0</v>
      </c>
      <c r="X786" s="132">
        <v>0</v>
      </c>
      <c r="Y786" s="149"/>
      <c r="Z786" s="133">
        <v>0</v>
      </c>
      <c r="AA786" s="131">
        <v>0</v>
      </c>
      <c r="AB786" s="131">
        <v>0</v>
      </c>
      <c r="AC786" s="132">
        <v>0</v>
      </c>
      <c r="AD786" s="149"/>
      <c r="AE786" s="153">
        <f t="shared" si="288"/>
        <v>0</v>
      </c>
      <c r="AF786" s="134">
        <f t="shared" si="289"/>
        <v>0</v>
      </c>
      <c r="AG786" s="135">
        <f t="shared" si="290"/>
        <v>0</v>
      </c>
      <c r="AH786" s="167">
        <f t="shared" si="291"/>
        <v>0</v>
      </c>
      <c r="AI786" s="149"/>
      <c r="AJ786" s="133">
        <f t="shared" si="292"/>
        <v>0</v>
      </c>
      <c r="AK786" s="131">
        <f t="shared" si="293"/>
        <v>0</v>
      </c>
      <c r="AL786" s="131">
        <f t="shared" si="294"/>
        <v>0</v>
      </c>
      <c r="AM786" s="131">
        <f t="shared" si="295"/>
        <v>0</v>
      </c>
      <c r="AN786" s="136">
        <f t="shared" si="296"/>
        <v>0</v>
      </c>
      <c r="AO786" s="133">
        <f t="shared" si="297"/>
        <v>0</v>
      </c>
      <c r="AP786" s="131">
        <f t="shared" si="298"/>
        <v>0</v>
      </c>
      <c r="AQ786" s="131">
        <f t="shared" si="299"/>
        <v>0</v>
      </c>
      <c r="AR786" s="131">
        <f t="shared" si="300"/>
        <v>0</v>
      </c>
      <c r="AS786" s="136">
        <f t="shared" si="301"/>
        <v>0</v>
      </c>
      <c r="AT786" s="133">
        <f t="shared" si="302"/>
        <v>0</v>
      </c>
      <c r="AU786" s="131">
        <f t="shared" si="303"/>
        <v>0</v>
      </c>
      <c r="AV786" s="131">
        <f t="shared" si="304"/>
        <v>0</v>
      </c>
      <c r="AW786" s="131">
        <f t="shared" si="305"/>
        <v>0</v>
      </c>
      <c r="AX786" s="136">
        <f t="shared" si="306"/>
        <v>0</v>
      </c>
      <c r="AY786" s="133">
        <f t="shared" si="307"/>
        <v>0</v>
      </c>
      <c r="AZ786" s="131">
        <f t="shared" si="308"/>
        <v>0</v>
      </c>
      <c r="BA786" s="131">
        <f t="shared" si="309"/>
        <v>0</v>
      </c>
      <c r="BB786" s="131">
        <f t="shared" si="310"/>
        <v>0</v>
      </c>
      <c r="BC786" s="132">
        <f t="shared" si="311"/>
        <v>0</v>
      </c>
    </row>
    <row r="787" spans="1:55" x14ac:dyDescent="0.25">
      <c r="A787" s="138" t="s">
        <v>1681</v>
      </c>
      <c r="B787" s="131" t="s">
        <v>43</v>
      </c>
      <c r="C787" s="131" t="s">
        <v>1940</v>
      </c>
      <c r="D787" s="131" t="s">
        <v>1941</v>
      </c>
      <c r="E787" s="132" t="s">
        <v>1312</v>
      </c>
      <c r="F787" s="130">
        <v>0</v>
      </c>
      <c r="G787" s="131">
        <v>0</v>
      </c>
      <c r="H787" s="131">
        <v>0</v>
      </c>
      <c r="I787" s="132">
        <v>0</v>
      </c>
      <c r="J787" s="149"/>
      <c r="K787" s="133">
        <v>0</v>
      </c>
      <c r="L787" s="131">
        <v>0</v>
      </c>
      <c r="M787" s="131">
        <v>0</v>
      </c>
      <c r="N787" s="132">
        <v>0</v>
      </c>
      <c r="O787" s="149"/>
      <c r="P787" s="133">
        <v>0</v>
      </c>
      <c r="Q787" s="131">
        <v>0</v>
      </c>
      <c r="R787" s="131">
        <v>0</v>
      </c>
      <c r="S787" s="132">
        <v>0</v>
      </c>
      <c r="T787" s="149"/>
      <c r="U787" s="133">
        <v>0</v>
      </c>
      <c r="V787" s="131">
        <v>0</v>
      </c>
      <c r="W787" s="131">
        <v>0</v>
      </c>
      <c r="X787" s="132">
        <v>0</v>
      </c>
      <c r="Y787" s="149"/>
      <c r="Z787" s="133">
        <v>0</v>
      </c>
      <c r="AA787" s="131">
        <v>0</v>
      </c>
      <c r="AB787" s="131">
        <v>0</v>
      </c>
      <c r="AC787" s="132">
        <v>0</v>
      </c>
      <c r="AD787" s="149"/>
      <c r="AE787" s="153">
        <f t="shared" si="288"/>
        <v>0</v>
      </c>
      <c r="AF787" s="134">
        <f t="shared" si="289"/>
        <v>0</v>
      </c>
      <c r="AG787" s="135">
        <f t="shared" si="290"/>
        <v>0</v>
      </c>
      <c r="AH787" s="167">
        <f t="shared" si="291"/>
        <v>0</v>
      </c>
      <c r="AI787" s="149"/>
      <c r="AJ787" s="133">
        <f t="shared" si="292"/>
        <v>0</v>
      </c>
      <c r="AK787" s="131">
        <f t="shared" si="293"/>
        <v>0</v>
      </c>
      <c r="AL787" s="131">
        <f t="shared" si="294"/>
        <v>0</v>
      </c>
      <c r="AM787" s="131">
        <f t="shared" si="295"/>
        <v>0</v>
      </c>
      <c r="AN787" s="136">
        <f t="shared" si="296"/>
        <v>0</v>
      </c>
      <c r="AO787" s="133">
        <f t="shared" si="297"/>
        <v>0</v>
      </c>
      <c r="AP787" s="131">
        <f t="shared" si="298"/>
        <v>0</v>
      </c>
      <c r="AQ787" s="131">
        <f t="shared" si="299"/>
        <v>0</v>
      </c>
      <c r="AR787" s="131">
        <f t="shared" si="300"/>
        <v>0</v>
      </c>
      <c r="AS787" s="136">
        <f t="shared" si="301"/>
        <v>0</v>
      </c>
      <c r="AT787" s="133">
        <f t="shared" si="302"/>
        <v>0</v>
      </c>
      <c r="AU787" s="131">
        <f t="shared" si="303"/>
        <v>0</v>
      </c>
      <c r="AV787" s="131">
        <f t="shared" si="304"/>
        <v>0</v>
      </c>
      <c r="AW787" s="131">
        <f t="shared" si="305"/>
        <v>0</v>
      </c>
      <c r="AX787" s="136">
        <f t="shared" si="306"/>
        <v>0</v>
      </c>
      <c r="AY787" s="133">
        <f t="shared" si="307"/>
        <v>0</v>
      </c>
      <c r="AZ787" s="131">
        <f t="shared" si="308"/>
        <v>0</v>
      </c>
      <c r="BA787" s="131">
        <f t="shared" si="309"/>
        <v>0</v>
      </c>
      <c r="BB787" s="131">
        <f t="shared" si="310"/>
        <v>0</v>
      </c>
      <c r="BC787" s="132">
        <f t="shared" si="311"/>
        <v>0</v>
      </c>
    </row>
    <row r="788" spans="1:55" x14ac:dyDescent="0.25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1311</v>
      </c>
      <c r="F788" s="130">
        <v>0</v>
      </c>
      <c r="G788" s="131">
        <v>0</v>
      </c>
      <c r="H788" s="131">
        <v>0</v>
      </c>
      <c r="I788" s="132">
        <v>0</v>
      </c>
      <c r="J788" s="149"/>
      <c r="K788" s="133">
        <v>0</v>
      </c>
      <c r="L788" s="131">
        <v>0</v>
      </c>
      <c r="M788" s="131">
        <v>0</v>
      </c>
      <c r="N788" s="132">
        <v>0</v>
      </c>
      <c r="O788" s="149"/>
      <c r="P788" s="133">
        <v>0</v>
      </c>
      <c r="Q788" s="131">
        <v>0</v>
      </c>
      <c r="R788" s="131">
        <v>0</v>
      </c>
      <c r="S788" s="132">
        <v>0</v>
      </c>
      <c r="T788" s="149"/>
      <c r="U788" s="133">
        <v>0</v>
      </c>
      <c r="V788" s="131">
        <v>0</v>
      </c>
      <c r="W788" s="131">
        <v>0</v>
      </c>
      <c r="X788" s="132">
        <v>0</v>
      </c>
      <c r="Y788" s="149"/>
      <c r="Z788" s="133">
        <v>0</v>
      </c>
      <c r="AA788" s="131">
        <v>0</v>
      </c>
      <c r="AB788" s="131">
        <v>0</v>
      </c>
      <c r="AC788" s="132">
        <v>0</v>
      </c>
      <c r="AD788" s="149"/>
      <c r="AE788" s="153">
        <f t="shared" si="288"/>
        <v>0</v>
      </c>
      <c r="AF788" s="134">
        <f t="shared" si="289"/>
        <v>0</v>
      </c>
      <c r="AG788" s="135">
        <f t="shared" si="290"/>
        <v>0</v>
      </c>
      <c r="AH788" s="167">
        <f t="shared" si="291"/>
        <v>0</v>
      </c>
      <c r="AI788" s="149"/>
      <c r="AJ788" s="133">
        <f t="shared" si="292"/>
        <v>0</v>
      </c>
      <c r="AK788" s="131">
        <f t="shared" si="293"/>
        <v>0</v>
      </c>
      <c r="AL788" s="131">
        <f t="shared" si="294"/>
        <v>0</v>
      </c>
      <c r="AM788" s="131">
        <f t="shared" si="295"/>
        <v>0</v>
      </c>
      <c r="AN788" s="136">
        <f t="shared" si="296"/>
        <v>0</v>
      </c>
      <c r="AO788" s="133">
        <f t="shared" si="297"/>
        <v>0</v>
      </c>
      <c r="AP788" s="131">
        <f t="shared" si="298"/>
        <v>0</v>
      </c>
      <c r="AQ788" s="131">
        <f t="shared" si="299"/>
        <v>0</v>
      </c>
      <c r="AR788" s="131">
        <f t="shared" si="300"/>
        <v>0</v>
      </c>
      <c r="AS788" s="136">
        <f t="shared" si="301"/>
        <v>0</v>
      </c>
      <c r="AT788" s="133">
        <f t="shared" si="302"/>
        <v>0</v>
      </c>
      <c r="AU788" s="131">
        <f t="shared" si="303"/>
        <v>0</v>
      </c>
      <c r="AV788" s="131">
        <f t="shared" si="304"/>
        <v>0</v>
      </c>
      <c r="AW788" s="131">
        <f t="shared" si="305"/>
        <v>0</v>
      </c>
      <c r="AX788" s="136">
        <f t="shared" si="306"/>
        <v>0</v>
      </c>
      <c r="AY788" s="133">
        <f t="shared" si="307"/>
        <v>0</v>
      </c>
      <c r="AZ788" s="131">
        <f t="shared" si="308"/>
        <v>0</v>
      </c>
      <c r="BA788" s="131">
        <f t="shared" si="309"/>
        <v>0</v>
      </c>
      <c r="BB788" s="131">
        <f t="shared" si="310"/>
        <v>0</v>
      </c>
      <c r="BC788" s="132">
        <f t="shared" si="311"/>
        <v>0</v>
      </c>
    </row>
    <row r="789" spans="1:55" x14ac:dyDescent="0.25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30">
        <v>0</v>
      </c>
      <c r="G789" s="131">
        <v>0</v>
      </c>
      <c r="H789" s="131">
        <v>0</v>
      </c>
      <c r="I789" s="132">
        <v>0</v>
      </c>
      <c r="J789" s="149"/>
      <c r="K789" s="133">
        <v>0</v>
      </c>
      <c r="L789" s="131">
        <v>0</v>
      </c>
      <c r="M789" s="131">
        <v>0</v>
      </c>
      <c r="N789" s="132">
        <v>0</v>
      </c>
      <c r="O789" s="149"/>
      <c r="P789" s="133">
        <v>0</v>
      </c>
      <c r="Q789" s="131">
        <v>0</v>
      </c>
      <c r="R789" s="131">
        <v>0</v>
      </c>
      <c r="S789" s="132">
        <v>0</v>
      </c>
      <c r="T789" s="149"/>
      <c r="U789" s="133">
        <v>0</v>
      </c>
      <c r="V789" s="131">
        <v>0</v>
      </c>
      <c r="W789" s="131">
        <v>0</v>
      </c>
      <c r="X789" s="132">
        <v>0</v>
      </c>
      <c r="Y789" s="149"/>
      <c r="Z789" s="133">
        <v>0</v>
      </c>
      <c r="AA789" s="131">
        <v>0</v>
      </c>
      <c r="AB789" s="131">
        <v>0</v>
      </c>
      <c r="AC789" s="132">
        <v>0</v>
      </c>
      <c r="AD789" s="149"/>
      <c r="AE789" s="153">
        <f t="shared" si="288"/>
        <v>0</v>
      </c>
      <c r="AF789" s="134">
        <f t="shared" si="289"/>
        <v>0</v>
      </c>
      <c r="AG789" s="135">
        <f t="shared" si="290"/>
        <v>0</v>
      </c>
      <c r="AH789" s="167">
        <f t="shared" si="291"/>
        <v>0</v>
      </c>
      <c r="AI789" s="149"/>
      <c r="AJ789" s="133">
        <f t="shared" si="292"/>
        <v>0</v>
      </c>
      <c r="AK789" s="131">
        <f t="shared" si="293"/>
        <v>0</v>
      </c>
      <c r="AL789" s="131">
        <f t="shared" si="294"/>
        <v>0</v>
      </c>
      <c r="AM789" s="131">
        <f t="shared" si="295"/>
        <v>0</v>
      </c>
      <c r="AN789" s="136">
        <f t="shared" si="296"/>
        <v>0</v>
      </c>
      <c r="AO789" s="133">
        <f t="shared" si="297"/>
        <v>0</v>
      </c>
      <c r="AP789" s="131">
        <f t="shared" si="298"/>
        <v>0</v>
      </c>
      <c r="AQ789" s="131">
        <f t="shared" si="299"/>
        <v>0</v>
      </c>
      <c r="AR789" s="131">
        <f t="shared" si="300"/>
        <v>0</v>
      </c>
      <c r="AS789" s="136">
        <f t="shared" si="301"/>
        <v>0</v>
      </c>
      <c r="AT789" s="133">
        <f t="shared" si="302"/>
        <v>0</v>
      </c>
      <c r="AU789" s="131">
        <f t="shared" si="303"/>
        <v>0</v>
      </c>
      <c r="AV789" s="131">
        <f t="shared" si="304"/>
        <v>0</v>
      </c>
      <c r="AW789" s="131">
        <f t="shared" si="305"/>
        <v>0</v>
      </c>
      <c r="AX789" s="136">
        <f t="shared" si="306"/>
        <v>0</v>
      </c>
      <c r="AY789" s="133">
        <f t="shared" si="307"/>
        <v>0</v>
      </c>
      <c r="AZ789" s="131">
        <f t="shared" si="308"/>
        <v>0</v>
      </c>
      <c r="BA789" s="131">
        <f t="shared" si="309"/>
        <v>0</v>
      </c>
      <c r="BB789" s="131">
        <f t="shared" si="310"/>
        <v>0</v>
      </c>
      <c r="BC789" s="132">
        <f t="shared" si="311"/>
        <v>0</v>
      </c>
    </row>
    <row r="790" spans="1:55" x14ac:dyDescent="0.25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30">
        <v>0</v>
      </c>
      <c r="G790" s="131">
        <v>0</v>
      </c>
      <c r="H790" s="131">
        <v>0</v>
      </c>
      <c r="I790" s="132">
        <v>0</v>
      </c>
      <c r="J790" s="149"/>
      <c r="K790" s="133">
        <v>0</v>
      </c>
      <c r="L790" s="131">
        <v>0</v>
      </c>
      <c r="M790" s="131">
        <v>0</v>
      </c>
      <c r="N790" s="132">
        <v>0</v>
      </c>
      <c r="O790" s="149"/>
      <c r="P790" s="133">
        <v>0</v>
      </c>
      <c r="Q790" s="131">
        <v>0</v>
      </c>
      <c r="R790" s="131">
        <v>0</v>
      </c>
      <c r="S790" s="132">
        <v>0</v>
      </c>
      <c r="T790" s="149"/>
      <c r="U790" s="133">
        <v>0</v>
      </c>
      <c r="V790" s="131">
        <v>0</v>
      </c>
      <c r="W790" s="131">
        <v>0</v>
      </c>
      <c r="X790" s="132">
        <v>0</v>
      </c>
      <c r="Y790" s="149"/>
      <c r="Z790" s="133">
        <v>0</v>
      </c>
      <c r="AA790" s="131">
        <v>0</v>
      </c>
      <c r="AB790" s="131">
        <v>0</v>
      </c>
      <c r="AC790" s="132">
        <v>0</v>
      </c>
      <c r="AD790" s="149"/>
      <c r="AE790" s="153">
        <f t="shared" si="288"/>
        <v>0</v>
      </c>
      <c r="AF790" s="134">
        <f t="shared" si="289"/>
        <v>0</v>
      </c>
      <c r="AG790" s="135">
        <f t="shared" si="290"/>
        <v>0</v>
      </c>
      <c r="AH790" s="167">
        <f t="shared" si="291"/>
        <v>0</v>
      </c>
      <c r="AI790" s="149"/>
      <c r="AJ790" s="133">
        <f t="shared" si="292"/>
        <v>0</v>
      </c>
      <c r="AK790" s="131">
        <f t="shared" si="293"/>
        <v>0</v>
      </c>
      <c r="AL790" s="131">
        <f t="shared" si="294"/>
        <v>0</v>
      </c>
      <c r="AM790" s="131">
        <f t="shared" si="295"/>
        <v>0</v>
      </c>
      <c r="AN790" s="136">
        <f t="shared" si="296"/>
        <v>0</v>
      </c>
      <c r="AO790" s="133">
        <f t="shared" si="297"/>
        <v>0</v>
      </c>
      <c r="AP790" s="131">
        <f t="shared" si="298"/>
        <v>0</v>
      </c>
      <c r="AQ790" s="131">
        <f t="shared" si="299"/>
        <v>0</v>
      </c>
      <c r="AR790" s="131">
        <f t="shared" si="300"/>
        <v>0</v>
      </c>
      <c r="AS790" s="136">
        <f t="shared" si="301"/>
        <v>0</v>
      </c>
      <c r="AT790" s="133">
        <f t="shared" si="302"/>
        <v>0</v>
      </c>
      <c r="AU790" s="131">
        <f t="shared" si="303"/>
        <v>0</v>
      </c>
      <c r="AV790" s="131">
        <f t="shared" si="304"/>
        <v>0</v>
      </c>
      <c r="AW790" s="131">
        <f t="shared" si="305"/>
        <v>0</v>
      </c>
      <c r="AX790" s="136">
        <f t="shared" si="306"/>
        <v>0</v>
      </c>
      <c r="AY790" s="133">
        <f t="shared" si="307"/>
        <v>0</v>
      </c>
      <c r="AZ790" s="131">
        <f t="shared" si="308"/>
        <v>0</v>
      </c>
      <c r="BA790" s="131">
        <f t="shared" si="309"/>
        <v>0</v>
      </c>
      <c r="BB790" s="131">
        <f t="shared" si="310"/>
        <v>0</v>
      </c>
      <c r="BC790" s="132">
        <f t="shared" si="311"/>
        <v>0</v>
      </c>
    </row>
    <row r="791" spans="1:55" x14ac:dyDescent="0.25">
      <c r="A791" s="138" t="s">
        <v>1685</v>
      </c>
      <c r="B791" s="131" t="s">
        <v>49</v>
      </c>
      <c r="C791" s="131" t="s">
        <v>399</v>
      </c>
      <c r="D791" s="131" t="s">
        <v>1725</v>
      </c>
      <c r="E791" s="132" t="s">
        <v>1954</v>
      </c>
      <c r="F791" s="130">
        <v>0</v>
      </c>
      <c r="G791" s="131">
        <v>0</v>
      </c>
      <c r="H791" s="131">
        <v>0</v>
      </c>
      <c r="I791" s="132">
        <v>20</v>
      </c>
      <c r="J791" s="149"/>
      <c r="K791" s="133">
        <v>0</v>
      </c>
      <c r="L791" s="131">
        <v>0</v>
      </c>
      <c r="M791" s="131">
        <v>0</v>
      </c>
      <c r="N791" s="132">
        <v>0</v>
      </c>
      <c r="O791" s="149"/>
      <c r="P791" s="133">
        <v>0</v>
      </c>
      <c r="Q791" s="131">
        <v>0</v>
      </c>
      <c r="R791" s="131">
        <v>0</v>
      </c>
      <c r="S791" s="132">
        <v>0</v>
      </c>
      <c r="T791" s="149"/>
      <c r="U791" s="133">
        <v>0</v>
      </c>
      <c r="V791" s="131">
        <v>0</v>
      </c>
      <c r="W791" s="131">
        <v>0</v>
      </c>
      <c r="X791" s="132">
        <v>0</v>
      </c>
      <c r="Y791" s="149"/>
      <c r="Z791" s="133">
        <v>0</v>
      </c>
      <c r="AA791" s="131">
        <v>2</v>
      </c>
      <c r="AB791" s="131">
        <v>25.9</v>
      </c>
      <c r="AC791" s="132">
        <v>212</v>
      </c>
      <c r="AD791" s="149"/>
      <c r="AE791" s="153">
        <f t="shared" si="288"/>
        <v>0</v>
      </c>
      <c r="AF791" s="134">
        <f t="shared" si="289"/>
        <v>2</v>
      </c>
      <c r="AG791" s="135">
        <f t="shared" si="290"/>
        <v>25.9</v>
      </c>
      <c r="AH791" s="167">
        <f t="shared" si="291"/>
        <v>232</v>
      </c>
      <c r="AI791" s="149"/>
      <c r="AJ791" s="133">
        <f t="shared" si="292"/>
        <v>20</v>
      </c>
      <c r="AK791" s="131">
        <f t="shared" si="293"/>
        <v>0</v>
      </c>
      <c r="AL791" s="131">
        <f t="shared" si="294"/>
        <v>0</v>
      </c>
      <c r="AM791" s="131">
        <f t="shared" si="295"/>
        <v>0</v>
      </c>
      <c r="AN791" s="136">
        <f t="shared" si="296"/>
        <v>212</v>
      </c>
      <c r="AO791" s="133">
        <f t="shared" si="297"/>
        <v>0</v>
      </c>
      <c r="AP791" s="131">
        <f t="shared" si="298"/>
        <v>0</v>
      </c>
      <c r="AQ791" s="131">
        <f t="shared" si="299"/>
        <v>0</v>
      </c>
      <c r="AR791" s="131">
        <f t="shared" si="300"/>
        <v>0</v>
      </c>
      <c r="AS791" s="136">
        <f t="shared" si="301"/>
        <v>0</v>
      </c>
      <c r="AT791" s="133">
        <f t="shared" si="302"/>
        <v>0</v>
      </c>
      <c r="AU791" s="131">
        <f t="shared" si="303"/>
        <v>0</v>
      </c>
      <c r="AV791" s="131">
        <f t="shared" si="304"/>
        <v>0</v>
      </c>
      <c r="AW791" s="131">
        <f t="shared" si="305"/>
        <v>0</v>
      </c>
      <c r="AX791" s="136">
        <f t="shared" si="306"/>
        <v>2</v>
      </c>
      <c r="AY791" s="133">
        <f t="shared" si="307"/>
        <v>0</v>
      </c>
      <c r="AZ791" s="131">
        <f t="shared" si="308"/>
        <v>0</v>
      </c>
      <c r="BA791" s="131">
        <f t="shared" si="309"/>
        <v>0</v>
      </c>
      <c r="BB791" s="131">
        <f t="shared" si="310"/>
        <v>0</v>
      </c>
      <c r="BC791" s="132">
        <f t="shared" si="311"/>
        <v>25.9</v>
      </c>
    </row>
    <row r="792" spans="1:55" x14ac:dyDescent="0.25">
      <c r="A792" s="138" t="s">
        <v>1686</v>
      </c>
      <c r="B792" s="131" t="s">
        <v>2047</v>
      </c>
      <c r="C792" s="131" t="s">
        <v>2028</v>
      </c>
      <c r="D792" s="131" t="s">
        <v>130</v>
      </c>
      <c r="E792" s="132" t="s">
        <v>1311</v>
      </c>
      <c r="F792" s="130">
        <v>0</v>
      </c>
      <c r="G792" s="131">
        <v>3</v>
      </c>
      <c r="H792" s="131">
        <v>33.900000000000006</v>
      </c>
      <c r="I792" s="132">
        <v>280</v>
      </c>
      <c r="J792" s="149"/>
      <c r="K792" s="133">
        <v>0</v>
      </c>
      <c r="L792" s="131">
        <v>2</v>
      </c>
      <c r="M792" s="131">
        <v>17.100000000000001</v>
      </c>
      <c r="N792" s="132">
        <v>281</v>
      </c>
      <c r="O792" s="149"/>
      <c r="P792" s="133">
        <v>0</v>
      </c>
      <c r="Q792" s="131">
        <v>0</v>
      </c>
      <c r="R792" s="131">
        <v>0</v>
      </c>
      <c r="S792" s="132">
        <v>20</v>
      </c>
      <c r="T792" s="149"/>
      <c r="U792" s="133">
        <v>0</v>
      </c>
      <c r="V792" s="131">
        <v>1</v>
      </c>
      <c r="W792" s="131">
        <v>9.6</v>
      </c>
      <c r="X792" s="132">
        <v>268</v>
      </c>
      <c r="Y792" s="149"/>
      <c r="Z792" s="133">
        <v>0</v>
      </c>
      <c r="AA792" s="131">
        <v>5</v>
      </c>
      <c r="AB792" s="131">
        <v>69.099999999999994</v>
      </c>
      <c r="AC792" s="132">
        <v>278</v>
      </c>
      <c r="AD792" s="149"/>
      <c r="AE792" s="153">
        <f t="shared" si="288"/>
        <v>0</v>
      </c>
      <c r="AF792" s="134">
        <f t="shared" si="289"/>
        <v>11</v>
      </c>
      <c r="AG792" s="135">
        <f t="shared" si="290"/>
        <v>129.69999999999999</v>
      </c>
      <c r="AH792" s="167">
        <f t="shared" si="291"/>
        <v>1107</v>
      </c>
      <c r="AI792" s="149"/>
      <c r="AJ792" s="133">
        <f t="shared" si="292"/>
        <v>280</v>
      </c>
      <c r="AK792" s="131">
        <f t="shared" si="293"/>
        <v>281</v>
      </c>
      <c r="AL792" s="131">
        <f t="shared" si="294"/>
        <v>20</v>
      </c>
      <c r="AM792" s="131">
        <f t="shared" si="295"/>
        <v>268</v>
      </c>
      <c r="AN792" s="136">
        <f t="shared" si="296"/>
        <v>278</v>
      </c>
      <c r="AO792" s="133">
        <f t="shared" si="297"/>
        <v>0</v>
      </c>
      <c r="AP792" s="131">
        <f t="shared" si="298"/>
        <v>0</v>
      </c>
      <c r="AQ792" s="131">
        <f t="shared" si="299"/>
        <v>0</v>
      </c>
      <c r="AR792" s="131">
        <f t="shared" si="300"/>
        <v>0</v>
      </c>
      <c r="AS792" s="136">
        <f t="shared" si="301"/>
        <v>0</v>
      </c>
      <c r="AT792" s="133">
        <f t="shared" si="302"/>
        <v>3</v>
      </c>
      <c r="AU792" s="131">
        <f t="shared" si="303"/>
        <v>2</v>
      </c>
      <c r="AV792" s="131">
        <f t="shared" si="304"/>
        <v>0</v>
      </c>
      <c r="AW792" s="131">
        <f t="shared" si="305"/>
        <v>1</v>
      </c>
      <c r="AX792" s="136">
        <f t="shared" si="306"/>
        <v>5</v>
      </c>
      <c r="AY792" s="133">
        <f t="shared" si="307"/>
        <v>33.900000000000006</v>
      </c>
      <c r="AZ792" s="131">
        <f t="shared" si="308"/>
        <v>17.100000000000001</v>
      </c>
      <c r="BA792" s="131">
        <f t="shared" si="309"/>
        <v>0</v>
      </c>
      <c r="BB792" s="131">
        <f t="shared" si="310"/>
        <v>9.6</v>
      </c>
      <c r="BC792" s="132">
        <f t="shared" si="311"/>
        <v>69.099999999999994</v>
      </c>
    </row>
    <row r="793" spans="1:55" x14ac:dyDescent="0.25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30">
        <v>0</v>
      </c>
      <c r="G793" s="131">
        <v>0</v>
      </c>
      <c r="H793" s="131">
        <v>0</v>
      </c>
      <c r="I793" s="132">
        <v>0</v>
      </c>
      <c r="J793" s="149"/>
      <c r="K793" s="133">
        <v>0</v>
      </c>
      <c r="L793" s="131">
        <v>0</v>
      </c>
      <c r="M793" s="131">
        <v>0</v>
      </c>
      <c r="N793" s="132">
        <v>0</v>
      </c>
      <c r="O793" s="149"/>
      <c r="P793" s="133">
        <v>0</v>
      </c>
      <c r="Q793" s="131">
        <v>0</v>
      </c>
      <c r="R793" s="131">
        <v>0</v>
      </c>
      <c r="S793" s="132">
        <v>0</v>
      </c>
      <c r="T793" s="149"/>
      <c r="U793" s="133">
        <v>0</v>
      </c>
      <c r="V793" s="131">
        <v>0</v>
      </c>
      <c r="W793" s="131">
        <v>0</v>
      </c>
      <c r="X793" s="132">
        <v>0</v>
      </c>
      <c r="Y793" s="149"/>
      <c r="Z793" s="133">
        <v>0</v>
      </c>
      <c r="AA793" s="131">
        <v>0</v>
      </c>
      <c r="AB793" s="131">
        <v>0</v>
      </c>
      <c r="AC793" s="132">
        <v>0</v>
      </c>
      <c r="AD793" s="149"/>
      <c r="AE793" s="153">
        <f t="shared" si="288"/>
        <v>0</v>
      </c>
      <c r="AF793" s="134">
        <f t="shared" si="289"/>
        <v>0</v>
      </c>
      <c r="AG793" s="135">
        <f t="shared" si="290"/>
        <v>0</v>
      </c>
      <c r="AH793" s="167">
        <f t="shared" si="291"/>
        <v>0</v>
      </c>
      <c r="AI793" s="149"/>
      <c r="AJ793" s="133">
        <f t="shared" si="292"/>
        <v>0</v>
      </c>
      <c r="AK793" s="131">
        <f t="shared" si="293"/>
        <v>0</v>
      </c>
      <c r="AL793" s="131">
        <f t="shared" si="294"/>
        <v>0</v>
      </c>
      <c r="AM793" s="131">
        <f t="shared" si="295"/>
        <v>0</v>
      </c>
      <c r="AN793" s="136">
        <f t="shared" si="296"/>
        <v>0</v>
      </c>
      <c r="AO793" s="133">
        <f t="shared" si="297"/>
        <v>0</v>
      </c>
      <c r="AP793" s="131">
        <f t="shared" si="298"/>
        <v>0</v>
      </c>
      <c r="AQ793" s="131">
        <f t="shared" si="299"/>
        <v>0</v>
      </c>
      <c r="AR793" s="131">
        <f t="shared" si="300"/>
        <v>0</v>
      </c>
      <c r="AS793" s="136">
        <f t="shared" si="301"/>
        <v>0</v>
      </c>
      <c r="AT793" s="133">
        <f t="shared" si="302"/>
        <v>0</v>
      </c>
      <c r="AU793" s="131">
        <f t="shared" si="303"/>
        <v>0</v>
      </c>
      <c r="AV793" s="131">
        <f t="shared" si="304"/>
        <v>0</v>
      </c>
      <c r="AW793" s="131">
        <f t="shared" si="305"/>
        <v>0</v>
      </c>
      <c r="AX793" s="136">
        <f t="shared" si="306"/>
        <v>0</v>
      </c>
      <c r="AY793" s="133">
        <f t="shared" si="307"/>
        <v>0</v>
      </c>
      <c r="AZ793" s="131">
        <f t="shared" si="308"/>
        <v>0</v>
      </c>
      <c r="BA793" s="131">
        <f t="shared" si="309"/>
        <v>0</v>
      </c>
      <c r="BB793" s="131">
        <f t="shared" si="310"/>
        <v>0</v>
      </c>
      <c r="BC793" s="132">
        <f t="shared" si="311"/>
        <v>0</v>
      </c>
    </row>
    <row r="794" spans="1:55" x14ac:dyDescent="0.25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30">
        <v>0</v>
      </c>
      <c r="G794" s="131">
        <v>1</v>
      </c>
      <c r="H794" s="131">
        <v>7</v>
      </c>
      <c r="I794" s="132">
        <v>195</v>
      </c>
      <c r="J794" s="149"/>
      <c r="K794" s="133">
        <v>0</v>
      </c>
      <c r="L794" s="131">
        <v>0</v>
      </c>
      <c r="M794" s="131">
        <v>0</v>
      </c>
      <c r="N794" s="132">
        <v>20</v>
      </c>
      <c r="O794" s="149"/>
      <c r="P794" s="133">
        <v>1</v>
      </c>
      <c r="Q794" s="131">
        <v>0</v>
      </c>
      <c r="R794" s="131">
        <v>1.5</v>
      </c>
      <c r="S794" s="132">
        <v>266</v>
      </c>
      <c r="T794" s="149"/>
      <c r="U794" s="133">
        <v>0</v>
      </c>
      <c r="V794" s="131">
        <v>0</v>
      </c>
      <c r="W794" s="131">
        <v>0</v>
      </c>
      <c r="X794" s="132">
        <v>20</v>
      </c>
      <c r="Y794" s="149"/>
      <c r="Z794" s="133">
        <v>0</v>
      </c>
      <c r="AA794" s="131">
        <v>6</v>
      </c>
      <c r="AB794" s="131">
        <v>70.3</v>
      </c>
      <c r="AC794" s="132">
        <v>279</v>
      </c>
      <c r="AD794" s="149"/>
      <c r="AE794" s="153">
        <f t="shared" si="288"/>
        <v>1</v>
      </c>
      <c r="AF794" s="134">
        <f t="shared" si="289"/>
        <v>7</v>
      </c>
      <c r="AG794" s="135">
        <f t="shared" si="290"/>
        <v>78.8</v>
      </c>
      <c r="AH794" s="167">
        <f t="shared" si="291"/>
        <v>760</v>
      </c>
      <c r="AI794" s="149"/>
      <c r="AJ794" s="133">
        <f t="shared" si="292"/>
        <v>195</v>
      </c>
      <c r="AK794" s="131">
        <f t="shared" si="293"/>
        <v>20</v>
      </c>
      <c r="AL794" s="131">
        <f t="shared" si="294"/>
        <v>266</v>
      </c>
      <c r="AM794" s="131">
        <f t="shared" si="295"/>
        <v>20</v>
      </c>
      <c r="AN794" s="136">
        <f t="shared" si="296"/>
        <v>279</v>
      </c>
      <c r="AO794" s="133">
        <f t="shared" si="297"/>
        <v>0</v>
      </c>
      <c r="AP794" s="131">
        <f t="shared" si="298"/>
        <v>0</v>
      </c>
      <c r="AQ794" s="131">
        <f t="shared" si="299"/>
        <v>1</v>
      </c>
      <c r="AR794" s="131">
        <f t="shared" si="300"/>
        <v>0</v>
      </c>
      <c r="AS794" s="136">
        <f t="shared" si="301"/>
        <v>0</v>
      </c>
      <c r="AT794" s="133">
        <f t="shared" si="302"/>
        <v>1</v>
      </c>
      <c r="AU794" s="131">
        <f t="shared" si="303"/>
        <v>0</v>
      </c>
      <c r="AV794" s="131">
        <f t="shared" si="304"/>
        <v>0</v>
      </c>
      <c r="AW794" s="131">
        <f t="shared" si="305"/>
        <v>0</v>
      </c>
      <c r="AX794" s="136">
        <f t="shared" si="306"/>
        <v>6</v>
      </c>
      <c r="AY794" s="133">
        <f t="shared" si="307"/>
        <v>7</v>
      </c>
      <c r="AZ794" s="131">
        <f t="shared" si="308"/>
        <v>0</v>
      </c>
      <c r="BA794" s="131">
        <f t="shared" si="309"/>
        <v>1.5</v>
      </c>
      <c r="BB794" s="131">
        <f t="shared" si="310"/>
        <v>0</v>
      </c>
      <c r="BC794" s="132">
        <f t="shared" si="311"/>
        <v>70.3</v>
      </c>
    </row>
    <row r="795" spans="1:55" x14ac:dyDescent="0.25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30">
        <v>0</v>
      </c>
      <c r="G795" s="131">
        <v>0</v>
      </c>
      <c r="H795" s="131">
        <v>0</v>
      </c>
      <c r="I795" s="132">
        <v>20</v>
      </c>
      <c r="J795" s="149"/>
      <c r="K795" s="133">
        <v>0</v>
      </c>
      <c r="L795" s="131">
        <v>0</v>
      </c>
      <c r="M795" s="131">
        <v>0</v>
      </c>
      <c r="N795" s="132">
        <v>0</v>
      </c>
      <c r="O795" s="149"/>
      <c r="P795" s="133">
        <v>1</v>
      </c>
      <c r="Q795" s="131">
        <v>0</v>
      </c>
      <c r="R795" s="131">
        <v>0.5</v>
      </c>
      <c r="S795" s="132">
        <v>233</v>
      </c>
      <c r="T795" s="149"/>
      <c r="U795" s="133">
        <v>0</v>
      </c>
      <c r="V795" s="131">
        <v>1</v>
      </c>
      <c r="W795" s="131">
        <v>19.5</v>
      </c>
      <c r="X795" s="132">
        <v>282</v>
      </c>
      <c r="Y795" s="149"/>
      <c r="Z795" s="133">
        <v>0</v>
      </c>
      <c r="AA795" s="131">
        <v>5</v>
      </c>
      <c r="AB795" s="131">
        <v>82.5</v>
      </c>
      <c r="AC795" s="132">
        <v>284</v>
      </c>
      <c r="AD795" s="149"/>
      <c r="AE795" s="153">
        <f t="shared" si="288"/>
        <v>1</v>
      </c>
      <c r="AF795" s="134">
        <f t="shared" si="289"/>
        <v>6</v>
      </c>
      <c r="AG795" s="135">
        <f t="shared" si="290"/>
        <v>102.5</v>
      </c>
      <c r="AH795" s="167">
        <f t="shared" si="291"/>
        <v>819</v>
      </c>
      <c r="AI795" s="149"/>
      <c r="AJ795" s="133">
        <f t="shared" si="292"/>
        <v>20</v>
      </c>
      <c r="AK795" s="131">
        <f t="shared" si="293"/>
        <v>0</v>
      </c>
      <c r="AL795" s="131">
        <f t="shared" si="294"/>
        <v>233</v>
      </c>
      <c r="AM795" s="131">
        <f t="shared" si="295"/>
        <v>282</v>
      </c>
      <c r="AN795" s="136">
        <f t="shared" si="296"/>
        <v>284</v>
      </c>
      <c r="AO795" s="133">
        <f t="shared" si="297"/>
        <v>0</v>
      </c>
      <c r="AP795" s="131">
        <f t="shared" si="298"/>
        <v>0</v>
      </c>
      <c r="AQ795" s="131">
        <f t="shared" si="299"/>
        <v>1</v>
      </c>
      <c r="AR795" s="131">
        <f t="shared" si="300"/>
        <v>0</v>
      </c>
      <c r="AS795" s="136">
        <f t="shared" si="301"/>
        <v>0</v>
      </c>
      <c r="AT795" s="133">
        <f t="shared" si="302"/>
        <v>0</v>
      </c>
      <c r="AU795" s="131">
        <f t="shared" si="303"/>
        <v>0</v>
      </c>
      <c r="AV795" s="131">
        <f t="shared" si="304"/>
        <v>0</v>
      </c>
      <c r="AW795" s="131">
        <f t="shared" si="305"/>
        <v>1</v>
      </c>
      <c r="AX795" s="136">
        <f t="shared" si="306"/>
        <v>5</v>
      </c>
      <c r="AY795" s="133">
        <f t="shared" si="307"/>
        <v>0</v>
      </c>
      <c r="AZ795" s="131">
        <f t="shared" si="308"/>
        <v>0</v>
      </c>
      <c r="BA795" s="131">
        <f t="shared" si="309"/>
        <v>0.5</v>
      </c>
      <c r="BB795" s="131">
        <f t="shared" si="310"/>
        <v>19.5</v>
      </c>
      <c r="BC795" s="132">
        <f t="shared" si="311"/>
        <v>82.5</v>
      </c>
    </row>
    <row r="796" spans="1:55" x14ac:dyDescent="0.25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30">
        <v>0</v>
      </c>
      <c r="G796" s="131">
        <v>0</v>
      </c>
      <c r="H796" s="131">
        <v>0</v>
      </c>
      <c r="I796" s="132">
        <v>0</v>
      </c>
      <c r="J796" s="149"/>
      <c r="K796" s="133">
        <v>0</v>
      </c>
      <c r="L796" s="131">
        <v>0</v>
      </c>
      <c r="M796" s="131">
        <v>0</v>
      </c>
      <c r="N796" s="132">
        <v>0</v>
      </c>
      <c r="O796" s="149"/>
      <c r="P796" s="133">
        <v>0</v>
      </c>
      <c r="Q796" s="131">
        <v>0</v>
      </c>
      <c r="R796" s="131">
        <v>0</v>
      </c>
      <c r="S796" s="132">
        <v>0</v>
      </c>
      <c r="T796" s="149"/>
      <c r="U796" s="133">
        <v>0</v>
      </c>
      <c r="V796" s="131">
        <v>0</v>
      </c>
      <c r="W796" s="131">
        <v>0</v>
      </c>
      <c r="X796" s="132">
        <v>0</v>
      </c>
      <c r="Y796" s="149"/>
      <c r="Z796" s="133">
        <v>0</v>
      </c>
      <c r="AA796" s="131">
        <v>0</v>
      </c>
      <c r="AB796" s="131">
        <v>0</v>
      </c>
      <c r="AC796" s="132">
        <v>0</v>
      </c>
      <c r="AD796" s="149"/>
      <c r="AE796" s="153">
        <f t="shared" si="288"/>
        <v>0</v>
      </c>
      <c r="AF796" s="134">
        <f t="shared" si="289"/>
        <v>0</v>
      </c>
      <c r="AG796" s="135">
        <f t="shared" si="290"/>
        <v>0</v>
      </c>
      <c r="AH796" s="167">
        <f t="shared" si="291"/>
        <v>0</v>
      </c>
      <c r="AI796" s="149"/>
      <c r="AJ796" s="133">
        <f t="shared" si="292"/>
        <v>0</v>
      </c>
      <c r="AK796" s="131">
        <f t="shared" si="293"/>
        <v>0</v>
      </c>
      <c r="AL796" s="131">
        <f t="shared" si="294"/>
        <v>0</v>
      </c>
      <c r="AM796" s="131">
        <f t="shared" si="295"/>
        <v>0</v>
      </c>
      <c r="AN796" s="136">
        <f t="shared" si="296"/>
        <v>0</v>
      </c>
      <c r="AO796" s="133">
        <f t="shared" si="297"/>
        <v>0</v>
      </c>
      <c r="AP796" s="131">
        <f t="shared" si="298"/>
        <v>0</v>
      </c>
      <c r="AQ796" s="131">
        <f t="shared" si="299"/>
        <v>0</v>
      </c>
      <c r="AR796" s="131">
        <f t="shared" si="300"/>
        <v>0</v>
      </c>
      <c r="AS796" s="136">
        <f t="shared" si="301"/>
        <v>0</v>
      </c>
      <c r="AT796" s="133">
        <f t="shared" si="302"/>
        <v>0</v>
      </c>
      <c r="AU796" s="131">
        <f t="shared" si="303"/>
        <v>0</v>
      </c>
      <c r="AV796" s="131">
        <f t="shared" si="304"/>
        <v>0</v>
      </c>
      <c r="AW796" s="131">
        <f t="shared" si="305"/>
        <v>0</v>
      </c>
      <c r="AX796" s="136">
        <f t="shared" si="306"/>
        <v>0</v>
      </c>
      <c r="AY796" s="133">
        <f t="shared" si="307"/>
        <v>0</v>
      </c>
      <c r="AZ796" s="131">
        <f t="shared" si="308"/>
        <v>0</v>
      </c>
      <c r="BA796" s="131">
        <f t="shared" si="309"/>
        <v>0</v>
      </c>
      <c r="BB796" s="131">
        <f t="shared" si="310"/>
        <v>0</v>
      </c>
      <c r="BC796" s="132">
        <f t="shared" si="311"/>
        <v>0</v>
      </c>
    </row>
    <row r="797" spans="1:55" x14ac:dyDescent="0.25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30">
        <v>0</v>
      </c>
      <c r="G797" s="131">
        <v>0</v>
      </c>
      <c r="H797" s="131">
        <v>0</v>
      </c>
      <c r="I797" s="132">
        <v>0</v>
      </c>
      <c r="J797" s="149"/>
      <c r="K797" s="133">
        <v>0</v>
      </c>
      <c r="L797" s="131">
        <v>0</v>
      </c>
      <c r="M797" s="131">
        <v>0</v>
      </c>
      <c r="N797" s="132">
        <v>0</v>
      </c>
      <c r="O797" s="149"/>
      <c r="P797" s="133">
        <v>0</v>
      </c>
      <c r="Q797" s="131">
        <v>0</v>
      </c>
      <c r="R797" s="131">
        <v>0</v>
      </c>
      <c r="S797" s="132">
        <v>0</v>
      </c>
      <c r="T797" s="149"/>
      <c r="U797" s="133">
        <v>0</v>
      </c>
      <c r="V797" s="131">
        <v>0</v>
      </c>
      <c r="W797" s="131">
        <v>0</v>
      </c>
      <c r="X797" s="132">
        <v>0</v>
      </c>
      <c r="Y797" s="149"/>
      <c r="Z797" s="133">
        <v>0</v>
      </c>
      <c r="AA797" s="131">
        <v>0</v>
      </c>
      <c r="AB797" s="131">
        <v>0</v>
      </c>
      <c r="AC797" s="132">
        <v>0</v>
      </c>
      <c r="AD797" s="149"/>
      <c r="AE797" s="153">
        <f t="shared" si="288"/>
        <v>0</v>
      </c>
      <c r="AF797" s="134">
        <f t="shared" si="289"/>
        <v>0</v>
      </c>
      <c r="AG797" s="135">
        <f t="shared" si="290"/>
        <v>0</v>
      </c>
      <c r="AH797" s="167">
        <f t="shared" si="291"/>
        <v>0</v>
      </c>
      <c r="AI797" s="149"/>
      <c r="AJ797" s="133">
        <f t="shared" si="292"/>
        <v>0</v>
      </c>
      <c r="AK797" s="131">
        <f t="shared" si="293"/>
        <v>0</v>
      </c>
      <c r="AL797" s="131">
        <f t="shared" si="294"/>
        <v>0</v>
      </c>
      <c r="AM797" s="131">
        <f t="shared" si="295"/>
        <v>0</v>
      </c>
      <c r="AN797" s="136">
        <f t="shared" si="296"/>
        <v>0</v>
      </c>
      <c r="AO797" s="133">
        <f t="shared" si="297"/>
        <v>0</v>
      </c>
      <c r="AP797" s="131">
        <f t="shared" si="298"/>
        <v>0</v>
      </c>
      <c r="AQ797" s="131">
        <f t="shared" si="299"/>
        <v>0</v>
      </c>
      <c r="AR797" s="131">
        <f t="shared" si="300"/>
        <v>0</v>
      </c>
      <c r="AS797" s="136">
        <f t="shared" si="301"/>
        <v>0</v>
      </c>
      <c r="AT797" s="133">
        <f t="shared" si="302"/>
        <v>0</v>
      </c>
      <c r="AU797" s="131">
        <f t="shared" si="303"/>
        <v>0</v>
      </c>
      <c r="AV797" s="131">
        <f t="shared" si="304"/>
        <v>0</v>
      </c>
      <c r="AW797" s="131">
        <f t="shared" si="305"/>
        <v>0</v>
      </c>
      <c r="AX797" s="136">
        <f t="shared" si="306"/>
        <v>0</v>
      </c>
      <c r="AY797" s="133">
        <f t="shared" si="307"/>
        <v>0</v>
      </c>
      <c r="AZ797" s="131">
        <f t="shared" si="308"/>
        <v>0</v>
      </c>
      <c r="BA797" s="131">
        <f t="shared" si="309"/>
        <v>0</v>
      </c>
      <c r="BB797" s="131">
        <f t="shared" si="310"/>
        <v>0</v>
      </c>
      <c r="BC797" s="132">
        <f t="shared" si="311"/>
        <v>0</v>
      </c>
    </row>
    <row r="798" spans="1:55" x14ac:dyDescent="0.25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1311</v>
      </c>
      <c r="F798" s="130">
        <v>0</v>
      </c>
      <c r="G798" s="131">
        <v>0</v>
      </c>
      <c r="H798" s="131">
        <v>0</v>
      </c>
      <c r="I798" s="132">
        <v>20</v>
      </c>
      <c r="J798" s="149"/>
      <c r="K798" s="133">
        <v>0</v>
      </c>
      <c r="L798" s="131">
        <v>0</v>
      </c>
      <c r="M798" s="131">
        <v>0</v>
      </c>
      <c r="N798" s="132">
        <v>0</v>
      </c>
      <c r="O798" s="149"/>
      <c r="P798" s="133">
        <v>0</v>
      </c>
      <c r="Q798" s="131">
        <v>0</v>
      </c>
      <c r="R798" s="131">
        <v>0</v>
      </c>
      <c r="S798" s="132">
        <v>20</v>
      </c>
      <c r="T798" s="149"/>
      <c r="U798" s="133">
        <v>1</v>
      </c>
      <c r="V798" s="131">
        <v>0</v>
      </c>
      <c r="W798" s="131">
        <v>1</v>
      </c>
      <c r="X798" s="132">
        <v>240</v>
      </c>
      <c r="Y798" s="149"/>
      <c r="Z798" s="133">
        <v>0</v>
      </c>
      <c r="AA798" s="131">
        <v>0</v>
      </c>
      <c r="AB798" s="131">
        <v>0</v>
      </c>
      <c r="AC798" s="132">
        <v>20</v>
      </c>
      <c r="AD798" s="149"/>
      <c r="AE798" s="153">
        <f t="shared" si="288"/>
        <v>2</v>
      </c>
      <c r="AF798" s="134">
        <f t="shared" si="289"/>
        <v>0</v>
      </c>
      <c r="AG798" s="135">
        <f t="shared" si="290"/>
        <v>1</v>
      </c>
      <c r="AH798" s="167">
        <f t="shared" si="291"/>
        <v>300</v>
      </c>
      <c r="AI798" s="149"/>
      <c r="AJ798" s="133">
        <f t="shared" si="292"/>
        <v>20</v>
      </c>
      <c r="AK798" s="131">
        <f t="shared" si="293"/>
        <v>0</v>
      </c>
      <c r="AL798" s="131">
        <f t="shared" si="294"/>
        <v>20</v>
      </c>
      <c r="AM798" s="131">
        <f t="shared" si="295"/>
        <v>240</v>
      </c>
      <c r="AN798" s="136">
        <f t="shared" si="296"/>
        <v>20</v>
      </c>
      <c r="AO798" s="133">
        <f t="shared" si="297"/>
        <v>0</v>
      </c>
      <c r="AP798" s="131">
        <f t="shared" si="298"/>
        <v>0</v>
      </c>
      <c r="AQ798" s="131">
        <f t="shared" si="299"/>
        <v>0</v>
      </c>
      <c r="AR798" s="131">
        <f t="shared" si="300"/>
        <v>1</v>
      </c>
      <c r="AS798" s="136">
        <f t="shared" si="301"/>
        <v>1</v>
      </c>
      <c r="AT798" s="133">
        <f t="shared" si="302"/>
        <v>0</v>
      </c>
      <c r="AU798" s="131">
        <f t="shared" si="303"/>
        <v>0</v>
      </c>
      <c r="AV798" s="131">
        <f t="shared" si="304"/>
        <v>0</v>
      </c>
      <c r="AW798" s="131">
        <f t="shared" si="305"/>
        <v>0</v>
      </c>
      <c r="AX798" s="136">
        <f t="shared" si="306"/>
        <v>0</v>
      </c>
      <c r="AY798" s="133">
        <f t="shared" si="307"/>
        <v>0</v>
      </c>
      <c r="AZ798" s="131">
        <f t="shared" si="308"/>
        <v>0</v>
      </c>
      <c r="BA798" s="131">
        <f t="shared" si="309"/>
        <v>0</v>
      </c>
      <c r="BB798" s="131">
        <f t="shared" si="310"/>
        <v>1</v>
      </c>
      <c r="BC798" s="132">
        <f t="shared" si="311"/>
        <v>0</v>
      </c>
    </row>
    <row r="799" spans="1:55" x14ac:dyDescent="0.25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30">
        <v>0</v>
      </c>
      <c r="G799" s="131">
        <v>0</v>
      </c>
      <c r="H799" s="131">
        <v>0</v>
      </c>
      <c r="I799" s="132">
        <v>0</v>
      </c>
      <c r="J799" s="149"/>
      <c r="K799" s="133">
        <v>0</v>
      </c>
      <c r="L799" s="131">
        <v>0</v>
      </c>
      <c r="M799" s="131">
        <v>0</v>
      </c>
      <c r="N799" s="132">
        <v>0</v>
      </c>
      <c r="O799" s="149"/>
      <c r="P799" s="133">
        <v>0</v>
      </c>
      <c r="Q799" s="131">
        <v>0</v>
      </c>
      <c r="R799" s="131">
        <v>0</v>
      </c>
      <c r="S799" s="132">
        <v>0</v>
      </c>
      <c r="T799" s="149"/>
      <c r="U799" s="133">
        <v>0</v>
      </c>
      <c r="V799" s="131">
        <v>0</v>
      </c>
      <c r="W799" s="131">
        <v>0</v>
      </c>
      <c r="X799" s="132">
        <v>0</v>
      </c>
      <c r="Y799" s="149"/>
      <c r="Z799" s="133">
        <v>0</v>
      </c>
      <c r="AA799" s="131">
        <v>0</v>
      </c>
      <c r="AB799" s="131">
        <v>0</v>
      </c>
      <c r="AC799" s="132">
        <v>0</v>
      </c>
      <c r="AD799" s="149"/>
      <c r="AE799" s="153">
        <f t="shared" si="288"/>
        <v>0</v>
      </c>
      <c r="AF799" s="134">
        <f t="shared" si="289"/>
        <v>0</v>
      </c>
      <c r="AG799" s="135">
        <f t="shared" si="290"/>
        <v>0</v>
      </c>
      <c r="AH799" s="167">
        <f t="shared" si="291"/>
        <v>0</v>
      </c>
      <c r="AI799" s="149"/>
      <c r="AJ799" s="133">
        <f t="shared" si="292"/>
        <v>0</v>
      </c>
      <c r="AK799" s="131">
        <f t="shared" si="293"/>
        <v>0</v>
      </c>
      <c r="AL799" s="131">
        <f t="shared" si="294"/>
        <v>0</v>
      </c>
      <c r="AM799" s="131">
        <f t="shared" si="295"/>
        <v>0</v>
      </c>
      <c r="AN799" s="136">
        <f t="shared" si="296"/>
        <v>0</v>
      </c>
      <c r="AO799" s="133">
        <f t="shared" si="297"/>
        <v>0</v>
      </c>
      <c r="AP799" s="131">
        <f t="shared" si="298"/>
        <v>0</v>
      </c>
      <c r="AQ799" s="131">
        <f t="shared" si="299"/>
        <v>0</v>
      </c>
      <c r="AR799" s="131">
        <f t="shared" si="300"/>
        <v>0</v>
      </c>
      <c r="AS799" s="136">
        <f t="shared" si="301"/>
        <v>0</v>
      </c>
      <c r="AT799" s="133">
        <f t="shared" si="302"/>
        <v>0</v>
      </c>
      <c r="AU799" s="131">
        <f t="shared" si="303"/>
        <v>0</v>
      </c>
      <c r="AV799" s="131">
        <f t="shared" si="304"/>
        <v>0</v>
      </c>
      <c r="AW799" s="131">
        <f t="shared" si="305"/>
        <v>0</v>
      </c>
      <c r="AX799" s="136">
        <f t="shared" si="306"/>
        <v>0</v>
      </c>
      <c r="AY799" s="133">
        <f t="shared" si="307"/>
        <v>0</v>
      </c>
      <c r="AZ799" s="131">
        <f t="shared" si="308"/>
        <v>0</v>
      </c>
      <c r="BA799" s="131">
        <f t="shared" si="309"/>
        <v>0</v>
      </c>
      <c r="BB799" s="131">
        <f t="shared" si="310"/>
        <v>0</v>
      </c>
      <c r="BC799" s="132">
        <f t="shared" si="311"/>
        <v>0</v>
      </c>
    </row>
    <row r="800" spans="1:55" x14ac:dyDescent="0.25">
      <c r="A800" s="138" t="s">
        <v>1694</v>
      </c>
      <c r="B800" s="131" t="s">
        <v>2049</v>
      </c>
      <c r="C800" s="131" t="s">
        <v>1926</v>
      </c>
      <c r="D800" s="131" t="s">
        <v>962</v>
      </c>
      <c r="E800" s="132" t="s">
        <v>2025</v>
      </c>
      <c r="F800" s="130">
        <v>0</v>
      </c>
      <c r="G800" s="131">
        <v>0</v>
      </c>
      <c r="H800" s="131">
        <v>0</v>
      </c>
      <c r="I800" s="132">
        <v>0</v>
      </c>
      <c r="J800" s="149"/>
      <c r="K800" s="133">
        <v>0</v>
      </c>
      <c r="L800" s="131">
        <v>0</v>
      </c>
      <c r="M800" s="131">
        <v>0</v>
      </c>
      <c r="N800" s="132">
        <v>0</v>
      </c>
      <c r="O800" s="149"/>
      <c r="P800" s="133">
        <v>0</v>
      </c>
      <c r="Q800" s="131">
        <v>0</v>
      </c>
      <c r="R800" s="131">
        <v>0</v>
      </c>
      <c r="S800" s="132">
        <v>0</v>
      </c>
      <c r="T800" s="149"/>
      <c r="U800" s="133">
        <v>0</v>
      </c>
      <c r="V800" s="131">
        <v>0</v>
      </c>
      <c r="W800" s="131">
        <v>0</v>
      </c>
      <c r="X800" s="132">
        <v>0</v>
      </c>
      <c r="Y800" s="149"/>
      <c r="Z800" s="133">
        <v>0</v>
      </c>
      <c r="AA800" s="131">
        <v>0</v>
      </c>
      <c r="AB800" s="131">
        <v>0</v>
      </c>
      <c r="AC800" s="132">
        <v>0</v>
      </c>
      <c r="AD800" s="149"/>
      <c r="AE800" s="153">
        <f t="shared" si="288"/>
        <v>0</v>
      </c>
      <c r="AF800" s="134">
        <f t="shared" si="289"/>
        <v>0</v>
      </c>
      <c r="AG800" s="135">
        <f t="shared" si="290"/>
        <v>0</v>
      </c>
      <c r="AH800" s="167">
        <f t="shared" si="291"/>
        <v>0</v>
      </c>
      <c r="AI800" s="149"/>
      <c r="AJ800" s="133">
        <f t="shared" si="292"/>
        <v>0</v>
      </c>
      <c r="AK800" s="131">
        <f t="shared" si="293"/>
        <v>0</v>
      </c>
      <c r="AL800" s="131">
        <f t="shared" si="294"/>
        <v>0</v>
      </c>
      <c r="AM800" s="131">
        <f t="shared" si="295"/>
        <v>0</v>
      </c>
      <c r="AN800" s="136">
        <f t="shared" si="296"/>
        <v>0</v>
      </c>
      <c r="AO800" s="133">
        <f t="shared" si="297"/>
        <v>0</v>
      </c>
      <c r="AP800" s="131">
        <f t="shared" si="298"/>
        <v>0</v>
      </c>
      <c r="AQ800" s="131">
        <f t="shared" si="299"/>
        <v>0</v>
      </c>
      <c r="AR800" s="131">
        <f t="shared" si="300"/>
        <v>0</v>
      </c>
      <c r="AS800" s="136">
        <f t="shared" si="301"/>
        <v>0</v>
      </c>
      <c r="AT800" s="133">
        <f t="shared" si="302"/>
        <v>0</v>
      </c>
      <c r="AU800" s="131">
        <f t="shared" si="303"/>
        <v>0</v>
      </c>
      <c r="AV800" s="131">
        <f t="shared" si="304"/>
        <v>0</v>
      </c>
      <c r="AW800" s="131">
        <f t="shared" si="305"/>
        <v>0</v>
      </c>
      <c r="AX800" s="136">
        <f t="shared" si="306"/>
        <v>0</v>
      </c>
      <c r="AY800" s="133">
        <f t="shared" si="307"/>
        <v>0</v>
      </c>
      <c r="AZ800" s="131">
        <f t="shared" si="308"/>
        <v>0</v>
      </c>
      <c r="BA800" s="131">
        <f t="shared" si="309"/>
        <v>0</v>
      </c>
      <c r="BB800" s="131">
        <f t="shared" si="310"/>
        <v>0</v>
      </c>
      <c r="BC800" s="132">
        <f t="shared" si="311"/>
        <v>0</v>
      </c>
    </row>
    <row r="801" spans="1:55" x14ac:dyDescent="0.25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30">
        <v>0</v>
      </c>
      <c r="G801" s="131">
        <v>0</v>
      </c>
      <c r="H801" s="131">
        <v>0</v>
      </c>
      <c r="I801" s="132">
        <v>0</v>
      </c>
      <c r="J801" s="149"/>
      <c r="K801" s="133">
        <v>0</v>
      </c>
      <c r="L801" s="131">
        <v>0</v>
      </c>
      <c r="M801" s="131">
        <v>0</v>
      </c>
      <c r="N801" s="132">
        <v>0</v>
      </c>
      <c r="O801" s="149"/>
      <c r="P801" s="133">
        <v>0</v>
      </c>
      <c r="Q801" s="131">
        <v>0</v>
      </c>
      <c r="R801" s="131">
        <v>0</v>
      </c>
      <c r="S801" s="132">
        <v>0</v>
      </c>
      <c r="T801" s="149"/>
      <c r="U801" s="133">
        <v>0</v>
      </c>
      <c r="V801" s="131">
        <v>0</v>
      </c>
      <c r="W801" s="131">
        <v>0</v>
      </c>
      <c r="X801" s="132">
        <v>0</v>
      </c>
      <c r="Y801" s="149"/>
      <c r="Z801" s="133">
        <v>0</v>
      </c>
      <c r="AA801" s="131">
        <v>0</v>
      </c>
      <c r="AB801" s="131">
        <v>0</v>
      </c>
      <c r="AC801" s="132">
        <v>0</v>
      </c>
      <c r="AD801" s="149"/>
      <c r="AE801" s="153">
        <f t="shared" si="288"/>
        <v>0</v>
      </c>
      <c r="AF801" s="134">
        <f t="shared" si="289"/>
        <v>0</v>
      </c>
      <c r="AG801" s="135">
        <f t="shared" si="290"/>
        <v>0</v>
      </c>
      <c r="AH801" s="167">
        <f t="shared" si="291"/>
        <v>0</v>
      </c>
      <c r="AI801" s="149"/>
      <c r="AJ801" s="133">
        <f t="shared" si="292"/>
        <v>0</v>
      </c>
      <c r="AK801" s="131">
        <f t="shared" si="293"/>
        <v>0</v>
      </c>
      <c r="AL801" s="131">
        <f t="shared" si="294"/>
        <v>0</v>
      </c>
      <c r="AM801" s="131">
        <f t="shared" si="295"/>
        <v>0</v>
      </c>
      <c r="AN801" s="136">
        <f t="shared" si="296"/>
        <v>0</v>
      </c>
      <c r="AO801" s="133">
        <f t="shared" si="297"/>
        <v>0</v>
      </c>
      <c r="AP801" s="131">
        <f t="shared" si="298"/>
        <v>0</v>
      </c>
      <c r="AQ801" s="131">
        <f t="shared" si="299"/>
        <v>0</v>
      </c>
      <c r="AR801" s="131">
        <f t="shared" si="300"/>
        <v>0</v>
      </c>
      <c r="AS801" s="136">
        <f t="shared" si="301"/>
        <v>0</v>
      </c>
      <c r="AT801" s="133">
        <f t="shared" si="302"/>
        <v>0</v>
      </c>
      <c r="AU801" s="131">
        <f t="shared" si="303"/>
        <v>0</v>
      </c>
      <c r="AV801" s="131">
        <f t="shared" si="304"/>
        <v>0</v>
      </c>
      <c r="AW801" s="131">
        <f t="shared" si="305"/>
        <v>0</v>
      </c>
      <c r="AX801" s="136">
        <f t="shared" si="306"/>
        <v>0</v>
      </c>
      <c r="AY801" s="133">
        <f t="shared" si="307"/>
        <v>0</v>
      </c>
      <c r="AZ801" s="131">
        <f t="shared" si="308"/>
        <v>0</v>
      </c>
      <c r="BA801" s="131">
        <f t="shared" si="309"/>
        <v>0</v>
      </c>
      <c r="BB801" s="131">
        <f t="shared" si="310"/>
        <v>0</v>
      </c>
      <c r="BC801" s="132">
        <f t="shared" si="311"/>
        <v>0</v>
      </c>
    </row>
    <row r="802" spans="1:55" x14ac:dyDescent="0.25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30">
        <v>0</v>
      </c>
      <c r="G802" s="131">
        <v>1</v>
      </c>
      <c r="H802" s="131">
        <v>5.3</v>
      </c>
      <c r="I802" s="132">
        <v>187</v>
      </c>
      <c r="J802" s="149"/>
      <c r="K802" s="133">
        <v>0</v>
      </c>
      <c r="L802" s="131">
        <v>0</v>
      </c>
      <c r="M802" s="131">
        <v>0</v>
      </c>
      <c r="N802" s="132">
        <v>0</v>
      </c>
      <c r="O802" s="149"/>
      <c r="P802" s="133">
        <v>0</v>
      </c>
      <c r="Q802" s="131">
        <v>0</v>
      </c>
      <c r="R802" s="131">
        <v>0</v>
      </c>
      <c r="S802" s="132">
        <v>20</v>
      </c>
      <c r="T802" s="149"/>
      <c r="U802" s="133">
        <v>0</v>
      </c>
      <c r="V802" s="131">
        <v>0</v>
      </c>
      <c r="W802" s="131">
        <v>0</v>
      </c>
      <c r="X802" s="132">
        <v>20</v>
      </c>
      <c r="Y802" s="149"/>
      <c r="Z802" s="133">
        <v>0</v>
      </c>
      <c r="AA802" s="131">
        <v>3</v>
      </c>
      <c r="AB802" s="131">
        <v>26.500000000000004</v>
      </c>
      <c r="AC802" s="132">
        <v>214</v>
      </c>
      <c r="AD802" s="149"/>
      <c r="AE802" s="153">
        <f t="shared" si="288"/>
        <v>0</v>
      </c>
      <c r="AF802" s="134">
        <f t="shared" si="289"/>
        <v>4</v>
      </c>
      <c r="AG802" s="135">
        <f t="shared" si="290"/>
        <v>31.800000000000004</v>
      </c>
      <c r="AH802" s="167">
        <f t="shared" si="291"/>
        <v>441</v>
      </c>
      <c r="AI802" s="149"/>
      <c r="AJ802" s="133">
        <f t="shared" si="292"/>
        <v>187</v>
      </c>
      <c r="AK802" s="131">
        <f t="shared" si="293"/>
        <v>0</v>
      </c>
      <c r="AL802" s="131">
        <f t="shared" si="294"/>
        <v>20</v>
      </c>
      <c r="AM802" s="131">
        <f t="shared" si="295"/>
        <v>20</v>
      </c>
      <c r="AN802" s="136">
        <f t="shared" si="296"/>
        <v>214</v>
      </c>
      <c r="AO802" s="133">
        <f t="shared" si="297"/>
        <v>0</v>
      </c>
      <c r="AP802" s="131">
        <f t="shared" si="298"/>
        <v>0</v>
      </c>
      <c r="AQ802" s="131">
        <f t="shared" si="299"/>
        <v>0</v>
      </c>
      <c r="AR802" s="131">
        <f t="shared" si="300"/>
        <v>0</v>
      </c>
      <c r="AS802" s="136">
        <f t="shared" si="301"/>
        <v>0</v>
      </c>
      <c r="AT802" s="133">
        <f t="shared" si="302"/>
        <v>1</v>
      </c>
      <c r="AU802" s="131">
        <f t="shared" si="303"/>
        <v>0</v>
      </c>
      <c r="AV802" s="131">
        <f t="shared" si="304"/>
        <v>0</v>
      </c>
      <c r="AW802" s="131">
        <f t="shared" si="305"/>
        <v>0</v>
      </c>
      <c r="AX802" s="136">
        <f t="shared" si="306"/>
        <v>3</v>
      </c>
      <c r="AY802" s="133">
        <f t="shared" si="307"/>
        <v>5.3</v>
      </c>
      <c r="AZ802" s="131">
        <f t="shared" si="308"/>
        <v>0</v>
      </c>
      <c r="BA802" s="131">
        <f t="shared" si="309"/>
        <v>0</v>
      </c>
      <c r="BB802" s="131">
        <f t="shared" si="310"/>
        <v>0</v>
      </c>
      <c r="BC802" s="132">
        <f t="shared" si="311"/>
        <v>26.500000000000004</v>
      </c>
    </row>
    <row r="803" spans="1:55" x14ac:dyDescent="0.25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30">
        <v>0</v>
      </c>
      <c r="G803" s="131">
        <v>0</v>
      </c>
      <c r="H803" s="131">
        <v>0</v>
      </c>
      <c r="I803" s="132">
        <v>0</v>
      </c>
      <c r="J803" s="149"/>
      <c r="K803" s="133">
        <v>0</v>
      </c>
      <c r="L803" s="131">
        <v>0</v>
      </c>
      <c r="M803" s="131">
        <v>0</v>
      </c>
      <c r="N803" s="132">
        <v>0</v>
      </c>
      <c r="O803" s="149"/>
      <c r="P803" s="133">
        <v>0</v>
      </c>
      <c r="Q803" s="131">
        <v>0</v>
      </c>
      <c r="R803" s="131">
        <v>0</v>
      </c>
      <c r="S803" s="132">
        <v>0</v>
      </c>
      <c r="T803" s="149"/>
      <c r="U803" s="133">
        <v>0</v>
      </c>
      <c r="V803" s="131">
        <v>0</v>
      </c>
      <c r="W803" s="131">
        <v>0</v>
      </c>
      <c r="X803" s="132">
        <v>0</v>
      </c>
      <c r="Y803" s="149"/>
      <c r="Z803" s="133">
        <v>0</v>
      </c>
      <c r="AA803" s="131">
        <v>0</v>
      </c>
      <c r="AB803" s="131">
        <v>0</v>
      </c>
      <c r="AC803" s="132">
        <v>0</v>
      </c>
      <c r="AD803" s="149"/>
      <c r="AE803" s="153">
        <f t="shared" si="288"/>
        <v>0</v>
      </c>
      <c r="AF803" s="134">
        <f t="shared" si="289"/>
        <v>0</v>
      </c>
      <c r="AG803" s="135">
        <f t="shared" si="290"/>
        <v>0</v>
      </c>
      <c r="AH803" s="167">
        <f t="shared" si="291"/>
        <v>0</v>
      </c>
      <c r="AI803" s="149"/>
      <c r="AJ803" s="133">
        <f t="shared" si="292"/>
        <v>0</v>
      </c>
      <c r="AK803" s="131">
        <f t="shared" si="293"/>
        <v>0</v>
      </c>
      <c r="AL803" s="131">
        <f t="shared" si="294"/>
        <v>0</v>
      </c>
      <c r="AM803" s="131">
        <f t="shared" si="295"/>
        <v>0</v>
      </c>
      <c r="AN803" s="136">
        <f t="shared" si="296"/>
        <v>0</v>
      </c>
      <c r="AO803" s="133">
        <f t="shared" si="297"/>
        <v>0</v>
      </c>
      <c r="AP803" s="131">
        <f t="shared" si="298"/>
        <v>0</v>
      </c>
      <c r="AQ803" s="131">
        <f t="shared" si="299"/>
        <v>0</v>
      </c>
      <c r="AR803" s="131">
        <f t="shared" si="300"/>
        <v>0</v>
      </c>
      <c r="AS803" s="136">
        <f t="shared" si="301"/>
        <v>0</v>
      </c>
      <c r="AT803" s="133">
        <f t="shared" si="302"/>
        <v>0</v>
      </c>
      <c r="AU803" s="131">
        <f t="shared" si="303"/>
        <v>0</v>
      </c>
      <c r="AV803" s="131">
        <f t="shared" si="304"/>
        <v>0</v>
      </c>
      <c r="AW803" s="131">
        <f t="shared" si="305"/>
        <v>0</v>
      </c>
      <c r="AX803" s="136">
        <f t="shared" si="306"/>
        <v>0</v>
      </c>
      <c r="AY803" s="133">
        <f t="shared" si="307"/>
        <v>0</v>
      </c>
      <c r="AZ803" s="131">
        <f t="shared" si="308"/>
        <v>0</v>
      </c>
      <c r="BA803" s="131">
        <f t="shared" si="309"/>
        <v>0</v>
      </c>
      <c r="BB803" s="131">
        <f t="shared" si="310"/>
        <v>0</v>
      </c>
      <c r="BC803" s="132">
        <f t="shared" si="311"/>
        <v>0</v>
      </c>
    </row>
    <row r="804" spans="1:55" x14ac:dyDescent="0.25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30">
        <v>0</v>
      </c>
      <c r="G804" s="131">
        <v>0</v>
      </c>
      <c r="H804" s="131">
        <v>0</v>
      </c>
      <c r="I804" s="132">
        <v>20</v>
      </c>
      <c r="J804" s="149"/>
      <c r="K804" s="133">
        <v>0</v>
      </c>
      <c r="L804" s="131">
        <v>0</v>
      </c>
      <c r="M804" s="131">
        <v>0</v>
      </c>
      <c r="N804" s="132">
        <v>0</v>
      </c>
      <c r="O804" s="149"/>
      <c r="P804" s="133">
        <v>0</v>
      </c>
      <c r="Q804" s="131">
        <v>0</v>
      </c>
      <c r="R804" s="131">
        <v>0</v>
      </c>
      <c r="S804" s="132">
        <v>0</v>
      </c>
      <c r="T804" s="149"/>
      <c r="U804" s="133">
        <v>0</v>
      </c>
      <c r="V804" s="131">
        <v>0</v>
      </c>
      <c r="W804" s="131">
        <v>0</v>
      </c>
      <c r="X804" s="132">
        <v>0</v>
      </c>
      <c r="Y804" s="149"/>
      <c r="Z804" s="133">
        <v>0</v>
      </c>
      <c r="AA804" s="131">
        <v>0</v>
      </c>
      <c r="AB804" s="131">
        <v>0</v>
      </c>
      <c r="AC804" s="132">
        <v>0</v>
      </c>
      <c r="AD804" s="149"/>
      <c r="AE804" s="153">
        <f t="shared" si="288"/>
        <v>0</v>
      </c>
      <c r="AF804" s="134">
        <f t="shared" si="289"/>
        <v>0</v>
      </c>
      <c r="AG804" s="135">
        <f t="shared" si="290"/>
        <v>0</v>
      </c>
      <c r="AH804" s="167">
        <f t="shared" si="291"/>
        <v>20</v>
      </c>
      <c r="AI804" s="149"/>
      <c r="AJ804" s="133">
        <f t="shared" si="292"/>
        <v>20</v>
      </c>
      <c r="AK804" s="131">
        <f t="shared" si="293"/>
        <v>0</v>
      </c>
      <c r="AL804" s="131">
        <f t="shared" si="294"/>
        <v>0</v>
      </c>
      <c r="AM804" s="131">
        <f t="shared" si="295"/>
        <v>0</v>
      </c>
      <c r="AN804" s="136">
        <f t="shared" si="296"/>
        <v>0</v>
      </c>
      <c r="AO804" s="133">
        <f t="shared" si="297"/>
        <v>0</v>
      </c>
      <c r="AP804" s="131">
        <f t="shared" si="298"/>
        <v>0</v>
      </c>
      <c r="AQ804" s="131">
        <f t="shared" si="299"/>
        <v>0</v>
      </c>
      <c r="AR804" s="131">
        <f t="shared" si="300"/>
        <v>0</v>
      </c>
      <c r="AS804" s="136">
        <f t="shared" si="301"/>
        <v>0</v>
      </c>
      <c r="AT804" s="133">
        <f t="shared" si="302"/>
        <v>0</v>
      </c>
      <c r="AU804" s="131">
        <f t="shared" si="303"/>
        <v>0</v>
      </c>
      <c r="AV804" s="131">
        <f t="shared" si="304"/>
        <v>0</v>
      </c>
      <c r="AW804" s="131">
        <f t="shared" si="305"/>
        <v>0</v>
      </c>
      <c r="AX804" s="136">
        <f t="shared" si="306"/>
        <v>0</v>
      </c>
      <c r="AY804" s="133">
        <f t="shared" si="307"/>
        <v>0</v>
      </c>
      <c r="AZ804" s="131">
        <f t="shared" si="308"/>
        <v>0</v>
      </c>
      <c r="BA804" s="131">
        <f t="shared" si="309"/>
        <v>0</v>
      </c>
      <c r="BB804" s="131">
        <f t="shared" si="310"/>
        <v>0</v>
      </c>
      <c r="BC804" s="132">
        <f t="shared" si="311"/>
        <v>0</v>
      </c>
    </row>
    <row r="805" spans="1:55" x14ac:dyDescent="0.25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1312</v>
      </c>
      <c r="F805" s="130">
        <v>0</v>
      </c>
      <c r="G805" s="131">
        <v>0</v>
      </c>
      <c r="H805" s="131">
        <v>0</v>
      </c>
      <c r="I805" s="132">
        <v>0</v>
      </c>
      <c r="J805" s="149"/>
      <c r="K805" s="133">
        <v>0</v>
      </c>
      <c r="L805" s="131">
        <v>0</v>
      </c>
      <c r="M805" s="131">
        <v>0</v>
      </c>
      <c r="N805" s="132">
        <v>0</v>
      </c>
      <c r="O805" s="149"/>
      <c r="P805" s="133">
        <v>0</v>
      </c>
      <c r="Q805" s="131">
        <v>0</v>
      </c>
      <c r="R805" s="131">
        <v>0</v>
      </c>
      <c r="S805" s="132">
        <v>0</v>
      </c>
      <c r="T805" s="149"/>
      <c r="U805" s="133">
        <v>0</v>
      </c>
      <c r="V805" s="131">
        <v>0</v>
      </c>
      <c r="W805" s="131">
        <v>0</v>
      </c>
      <c r="X805" s="132">
        <v>0</v>
      </c>
      <c r="Y805" s="149"/>
      <c r="Z805" s="133">
        <v>0</v>
      </c>
      <c r="AA805" s="131">
        <v>0</v>
      </c>
      <c r="AB805" s="131">
        <v>0</v>
      </c>
      <c r="AC805" s="132">
        <v>0</v>
      </c>
      <c r="AD805" s="149"/>
      <c r="AE805" s="153">
        <f t="shared" si="288"/>
        <v>0</v>
      </c>
      <c r="AF805" s="134">
        <f t="shared" si="289"/>
        <v>0</v>
      </c>
      <c r="AG805" s="135">
        <f t="shared" si="290"/>
        <v>0</v>
      </c>
      <c r="AH805" s="167">
        <f t="shared" si="291"/>
        <v>0</v>
      </c>
      <c r="AI805" s="149"/>
      <c r="AJ805" s="133">
        <f t="shared" si="292"/>
        <v>0</v>
      </c>
      <c r="AK805" s="131">
        <f t="shared" si="293"/>
        <v>0</v>
      </c>
      <c r="AL805" s="131">
        <f t="shared" si="294"/>
        <v>0</v>
      </c>
      <c r="AM805" s="131">
        <f t="shared" si="295"/>
        <v>0</v>
      </c>
      <c r="AN805" s="136">
        <f t="shared" si="296"/>
        <v>0</v>
      </c>
      <c r="AO805" s="133">
        <f t="shared" si="297"/>
        <v>0</v>
      </c>
      <c r="AP805" s="131">
        <f t="shared" si="298"/>
        <v>0</v>
      </c>
      <c r="AQ805" s="131">
        <f t="shared" si="299"/>
        <v>0</v>
      </c>
      <c r="AR805" s="131">
        <f t="shared" si="300"/>
        <v>0</v>
      </c>
      <c r="AS805" s="136">
        <f t="shared" si="301"/>
        <v>0</v>
      </c>
      <c r="AT805" s="133">
        <f t="shared" si="302"/>
        <v>0</v>
      </c>
      <c r="AU805" s="131">
        <f t="shared" si="303"/>
        <v>0</v>
      </c>
      <c r="AV805" s="131">
        <f t="shared" si="304"/>
        <v>0</v>
      </c>
      <c r="AW805" s="131">
        <f t="shared" si="305"/>
        <v>0</v>
      </c>
      <c r="AX805" s="136">
        <f t="shared" si="306"/>
        <v>0</v>
      </c>
      <c r="AY805" s="133">
        <f t="shared" si="307"/>
        <v>0</v>
      </c>
      <c r="AZ805" s="131">
        <f t="shared" si="308"/>
        <v>0</v>
      </c>
      <c r="BA805" s="131">
        <f t="shared" si="309"/>
        <v>0</v>
      </c>
      <c r="BB805" s="131">
        <f t="shared" si="310"/>
        <v>0</v>
      </c>
      <c r="BC805" s="132">
        <f t="shared" si="311"/>
        <v>0</v>
      </c>
    </row>
    <row r="806" spans="1:55" x14ac:dyDescent="0.25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30">
        <v>0</v>
      </c>
      <c r="G806" s="131">
        <v>0</v>
      </c>
      <c r="H806" s="131">
        <v>0</v>
      </c>
      <c r="I806" s="132">
        <v>0</v>
      </c>
      <c r="J806" s="149"/>
      <c r="K806" s="133">
        <v>0</v>
      </c>
      <c r="L806" s="131">
        <v>0</v>
      </c>
      <c r="M806" s="131">
        <v>0</v>
      </c>
      <c r="N806" s="132">
        <v>0</v>
      </c>
      <c r="O806" s="149"/>
      <c r="P806" s="133">
        <v>0</v>
      </c>
      <c r="Q806" s="131">
        <v>0</v>
      </c>
      <c r="R806" s="131">
        <v>0</v>
      </c>
      <c r="S806" s="132">
        <v>0</v>
      </c>
      <c r="T806" s="149"/>
      <c r="U806" s="133">
        <v>0</v>
      </c>
      <c r="V806" s="131">
        <v>0</v>
      </c>
      <c r="W806" s="131">
        <v>0</v>
      </c>
      <c r="X806" s="132">
        <v>0</v>
      </c>
      <c r="Y806" s="149"/>
      <c r="Z806" s="133">
        <v>0</v>
      </c>
      <c r="AA806" s="131">
        <v>0</v>
      </c>
      <c r="AB806" s="131">
        <v>0</v>
      </c>
      <c r="AC806" s="132">
        <v>0</v>
      </c>
      <c r="AD806" s="149"/>
      <c r="AE806" s="153">
        <f t="shared" si="288"/>
        <v>0</v>
      </c>
      <c r="AF806" s="134">
        <f t="shared" si="289"/>
        <v>0</v>
      </c>
      <c r="AG806" s="135">
        <f t="shared" si="290"/>
        <v>0</v>
      </c>
      <c r="AH806" s="167">
        <f t="shared" si="291"/>
        <v>0</v>
      </c>
      <c r="AI806" s="149"/>
      <c r="AJ806" s="133">
        <f t="shared" si="292"/>
        <v>0</v>
      </c>
      <c r="AK806" s="131">
        <f t="shared" si="293"/>
        <v>0</v>
      </c>
      <c r="AL806" s="131">
        <f t="shared" si="294"/>
        <v>0</v>
      </c>
      <c r="AM806" s="131">
        <f t="shared" si="295"/>
        <v>0</v>
      </c>
      <c r="AN806" s="136">
        <f t="shared" si="296"/>
        <v>0</v>
      </c>
      <c r="AO806" s="133">
        <f t="shared" si="297"/>
        <v>0</v>
      </c>
      <c r="AP806" s="131">
        <f t="shared" si="298"/>
        <v>0</v>
      </c>
      <c r="AQ806" s="131">
        <f t="shared" si="299"/>
        <v>0</v>
      </c>
      <c r="AR806" s="131">
        <f t="shared" si="300"/>
        <v>0</v>
      </c>
      <c r="AS806" s="136">
        <f t="shared" si="301"/>
        <v>0</v>
      </c>
      <c r="AT806" s="133">
        <f t="shared" si="302"/>
        <v>0</v>
      </c>
      <c r="AU806" s="131">
        <f t="shared" si="303"/>
        <v>0</v>
      </c>
      <c r="AV806" s="131">
        <f t="shared" si="304"/>
        <v>0</v>
      </c>
      <c r="AW806" s="131">
        <f t="shared" si="305"/>
        <v>0</v>
      </c>
      <c r="AX806" s="136">
        <f t="shared" si="306"/>
        <v>0</v>
      </c>
      <c r="AY806" s="133">
        <f t="shared" si="307"/>
        <v>0</v>
      </c>
      <c r="AZ806" s="131">
        <f t="shared" si="308"/>
        <v>0</v>
      </c>
      <c r="BA806" s="131">
        <f t="shared" si="309"/>
        <v>0</v>
      </c>
      <c r="BB806" s="131">
        <f t="shared" si="310"/>
        <v>0</v>
      </c>
      <c r="BC806" s="132">
        <f t="shared" si="311"/>
        <v>0</v>
      </c>
    </row>
    <row r="807" spans="1:55" x14ac:dyDescent="0.25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30">
        <v>0</v>
      </c>
      <c r="G807" s="131">
        <v>0</v>
      </c>
      <c r="H807" s="131">
        <v>0</v>
      </c>
      <c r="I807" s="132">
        <v>0</v>
      </c>
      <c r="J807" s="149"/>
      <c r="K807" s="133">
        <v>0</v>
      </c>
      <c r="L807" s="131">
        <v>0</v>
      </c>
      <c r="M807" s="131">
        <v>0</v>
      </c>
      <c r="N807" s="132">
        <v>0</v>
      </c>
      <c r="O807" s="149"/>
      <c r="P807" s="133">
        <v>0</v>
      </c>
      <c r="Q807" s="131">
        <v>0</v>
      </c>
      <c r="R807" s="131">
        <v>0</v>
      </c>
      <c r="S807" s="132">
        <v>0</v>
      </c>
      <c r="T807" s="149"/>
      <c r="U807" s="133">
        <v>0</v>
      </c>
      <c r="V807" s="131">
        <v>0</v>
      </c>
      <c r="W807" s="131">
        <v>0</v>
      </c>
      <c r="X807" s="132">
        <v>0</v>
      </c>
      <c r="Y807" s="149"/>
      <c r="Z807" s="133">
        <v>0</v>
      </c>
      <c r="AA807" s="131">
        <v>0</v>
      </c>
      <c r="AB807" s="131">
        <v>0</v>
      </c>
      <c r="AC807" s="132">
        <v>0</v>
      </c>
      <c r="AD807" s="149"/>
      <c r="AE807" s="153">
        <f t="shared" si="288"/>
        <v>0</v>
      </c>
      <c r="AF807" s="134">
        <f t="shared" si="289"/>
        <v>0</v>
      </c>
      <c r="AG807" s="135">
        <f t="shared" si="290"/>
        <v>0</v>
      </c>
      <c r="AH807" s="167">
        <f t="shared" si="291"/>
        <v>0</v>
      </c>
      <c r="AI807" s="149"/>
      <c r="AJ807" s="133">
        <f t="shared" si="292"/>
        <v>0</v>
      </c>
      <c r="AK807" s="131">
        <f t="shared" si="293"/>
        <v>0</v>
      </c>
      <c r="AL807" s="131">
        <f t="shared" si="294"/>
        <v>0</v>
      </c>
      <c r="AM807" s="131">
        <f t="shared" si="295"/>
        <v>0</v>
      </c>
      <c r="AN807" s="136">
        <f t="shared" si="296"/>
        <v>0</v>
      </c>
      <c r="AO807" s="133">
        <f t="shared" si="297"/>
        <v>0</v>
      </c>
      <c r="AP807" s="131">
        <f t="shared" si="298"/>
        <v>0</v>
      </c>
      <c r="AQ807" s="131">
        <f t="shared" si="299"/>
        <v>0</v>
      </c>
      <c r="AR807" s="131">
        <f t="shared" si="300"/>
        <v>0</v>
      </c>
      <c r="AS807" s="136">
        <f t="shared" si="301"/>
        <v>0</v>
      </c>
      <c r="AT807" s="133">
        <f t="shared" si="302"/>
        <v>0</v>
      </c>
      <c r="AU807" s="131">
        <f t="shared" si="303"/>
        <v>0</v>
      </c>
      <c r="AV807" s="131">
        <f t="shared" si="304"/>
        <v>0</v>
      </c>
      <c r="AW807" s="131">
        <f t="shared" si="305"/>
        <v>0</v>
      </c>
      <c r="AX807" s="136">
        <f t="shared" si="306"/>
        <v>0</v>
      </c>
      <c r="AY807" s="133">
        <f t="shared" si="307"/>
        <v>0</v>
      </c>
      <c r="AZ807" s="131">
        <f t="shared" si="308"/>
        <v>0</v>
      </c>
      <c r="BA807" s="131">
        <f t="shared" si="309"/>
        <v>0</v>
      </c>
      <c r="BB807" s="131">
        <f t="shared" si="310"/>
        <v>0</v>
      </c>
      <c r="BC807" s="132">
        <f t="shared" si="311"/>
        <v>0</v>
      </c>
    </row>
    <row r="808" spans="1:55" x14ac:dyDescent="0.25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30">
        <v>0</v>
      </c>
      <c r="G808" s="131">
        <v>0</v>
      </c>
      <c r="H808" s="131">
        <v>0</v>
      </c>
      <c r="I808" s="132">
        <v>0</v>
      </c>
      <c r="J808" s="149"/>
      <c r="K808" s="133">
        <v>0</v>
      </c>
      <c r="L808" s="131">
        <v>0</v>
      </c>
      <c r="M808" s="131">
        <v>0</v>
      </c>
      <c r="N808" s="132">
        <v>0</v>
      </c>
      <c r="O808" s="149"/>
      <c r="P808" s="133">
        <v>0</v>
      </c>
      <c r="Q808" s="131">
        <v>0</v>
      </c>
      <c r="R808" s="131">
        <v>0</v>
      </c>
      <c r="S808" s="132">
        <v>0</v>
      </c>
      <c r="T808" s="149"/>
      <c r="U808" s="133">
        <v>0</v>
      </c>
      <c r="V808" s="131">
        <v>0</v>
      </c>
      <c r="W808" s="131">
        <v>0</v>
      </c>
      <c r="X808" s="132">
        <v>0</v>
      </c>
      <c r="Y808" s="149"/>
      <c r="Z808" s="133">
        <v>0</v>
      </c>
      <c r="AA808" s="131">
        <v>0</v>
      </c>
      <c r="AB808" s="131">
        <v>0</v>
      </c>
      <c r="AC808" s="132">
        <v>0</v>
      </c>
      <c r="AD808" s="149"/>
      <c r="AE808" s="153">
        <f t="shared" si="288"/>
        <v>0</v>
      </c>
      <c r="AF808" s="134">
        <f t="shared" si="289"/>
        <v>0</v>
      </c>
      <c r="AG808" s="135">
        <f t="shared" si="290"/>
        <v>0</v>
      </c>
      <c r="AH808" s="167">
        <f t="shared" si="291"/>
        <v>0</v>
      </c>
      <c r="AI808" s="149"/>
      <c r="AJ808" s="133">
        <f t="shared" si="292"/>
        <v>0</v>
      </c>
      <c r="AK808" s="131">
        <f t="shared" si="293"/>
        <v>0</v>
      </c>
      <c r="AL808" s="131">
        <f t="shared" si="294"/>
        <v>0</v>
      </c>
      <c r="AM808" s="131">
        <f t="shared" si="295"/>
        <v>0</v>
      </c>
      <c r="AN808" s="136">
        <f t="shared" si="296"/>
        <v>0</v>
      </c>
      <c r="AO808" s="133">
        <f t="shared" si="297"/>
        <v>0</v>
      </c>
      <c r="AP808" s="131">
        <f t="shared" si="298"/>
        <v>0</v>
      </c>
      <c r="AQ808" s="131">
        <f t="shared" si="299"/>
        <v>0</v>
      </c>
      <c r="AR808" s="131">
        <f t="shared" si="300"/>
        <v>0</v>
      </c>
      <c r="AS808" s="136">
        <f t="shared" si="301"/>
        <v>0</v>
      </c>
      <c r="AT808" s="133">
        <f t="shared" si="302"/>
        <v>0</v>
      </c>
      <c r="AU808" s="131">
        <f t="shared" si="303"/>
        <v>0</v>
      </c>
      <c r="AV808" s="131">
        <f t="shared" si="304"/>
        <v>0</v>
      </c>
      <c r="AW808" s="131">
        <f t="shared" si="305"/>
        <v>0</v>
      </c>
      <c r="AX808" s="136">
        <f t="shared" si="306"/>
        <v>0</v>
      </c>
      <c r="AY808" s="133">
        <f t="shared" si="307"/>
        <v>0</v>
      </c>
      <c r="AZ808" s="131">
        <f t="shared" si="308"/>
        <v>0</v>
      </c>
      <c r="BA808" s="131">
        <f t="shared" si="309"/>
        <v>0</v>
      </c>
      <c r="BB808" s="131">
        <f t="shared" si="310"/>
        <v>0</v>
      </c>
      <c r="BC808" s="132">
        <f t="shared" si="311"/>
        <v>0</v>
      </c>
    </row>
    <row r="809" spans="1:55" x14ac:dyDescent="0.25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30">
        <v>0</v>
      </c>
      <c r="G809" s="131">
        <v>0</v>
      </c>
      <c r="H809" s="131">
        <v>0</v>
      </c>
      <c r="I809" s="132">
        <v>20</v>
      </c>
      <c r="J809" s="149"/>
      <c r="K809" s="133">
        <v>0</v>
      </c>
      <c r="L809" s="131">
        <v>0</v>
      </c>
      <c r="M809" s="131">
        <v>0</v>
      </c>
      <c r="N809" s="132">
        <v>0</v>
      </c>
      <c r="O809" s="149"/>
      <c r="P809" s="133">
        <v>0</v>
      </c>
      <c r="Q809" s="131">
        <v>0</v>
      </c>
      <c r="R809" s="131">
        <v>0</v>
      </c>
      <c r="S809" s="132">
        <v>0</v>
      </c>
      <c r="T809" s="149"/>
      <c r="U809" s="133">
        <v>0</v>
      </c>
      <c r="V809" s="131">
        <v>0</v>
      </c>
      <c r="W809" s="131">
        <v>0</v>
      </c>
      <c r="X809" s="132">
        <v>0</v>
      </c>
      <c r="Y809" s="149"/>
      <c r="Z809" s="133">
        <v>0</v>
      </c>
      <c r="AA809" s="131">
        <v>0</v>
      </c>
      <c r="AB809" s="131">
        <v>0</v>
      </c>
      <c r="AC809" s="132">
        <v>0</v>
      </c>
      <c r="AD809" s="149"/>
      <c r="AE809" s="153">
        <f t="shared" si="288"/>
        <v>0</v>
      </c>
      <c r="AF809" s="134">
        <f t="shared" si="289"/>
        <v>0</v>
      </c>
      <c r="AG809" s="135">
        <f t="shared" si="290"/>
        <v>0</v>
      </c>
      <c r="AH809" s="167">
        <f t="shared" si="291"/>
        <v>20</v>
      </c>
      <c r="AI809" s="149"/>
      <c r="AJ809" s="133">
        <f t="shared" si="292"/>
        <v>20</v>
      </c>
      <c r="AK809" s="131">
        <f t="shared" si="293"/>
        <v>0</v>
      </c>
      <c r="AL809" s="131">
        <f t="shared" si="294"/>
        <v>0</v>
      </c>
      <c r="AM809" s="131">
        <f t="shared" si="295"/>
        <v>0</v>
      </c>
      <c r="AN809" s="136">
        <f t="shared" si="296"/>
        <v>0</v>
      </c>
      <c r="AO809" s="133">
        <f t="shared" si="297"/>
        <v>0</v>
      </c>
      <c r="AP809" s="131">
        <f t="shared" si="298"/>
        <v>0</v>
      </c>
      <c r="AQ809" s="131">
        <f t="shared" si="299"/>
        <v>0</v>
      </c>
      <c r="AR809" s="131">
        <f t="shared" si="300"/>
        <v>0</v>
      </c>
      <c r="AS809" s="136">
        <f t="shared" si="301"/>
        <v>0</v>
      </c>
      <c r="AT809" s="133">
        <f t="shared" si="302"/>
        <v>0</v>
      </c>
      <c r="AU809" s="131">
        <f t="shared" si="303"/>
        <v>0</v>
      </c>
      <c r="AV809" s="131">
        <f t="shared" si="304"/>
        <v>0</v>
      </c>
      <c r="AW809" s="131">
        <f t="shared" si="305"/>
        <v>0</v>
      </c>
      <c r="AX809" s="136">
        <f t="shared" si="306"/>
        <v>0</v>
      </c>
      <c r="AY809" s="133">
        <f t="shared" si="307"/>
        <v>0</v>
      </c>
      <c r="AZ809" s="131">
        <f t="shared" si="308"/>
        <v>0</v>
      </c>
      <c r="BA809" s="131">
        <f t="shared" si="309"/>
        <v>0</v>
      </c>
      <c r="BB809" s="131">
        <f t="shared" si="310"/>
        <v>0</v>
      </c>
      <c r="BC809" s="132">
        <f t="shared" si="311"/>
        <v>0</v>
      </c>
    </row>
    <row r="810" spans="1:55" x14ac:dyDescent="0.25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30">
        <v>0</v>
      </c>
      <c r="G810" s="131">
        <v>0</v>
      </c>
      <c r="H810" s="131">
        <v>0</v>
      </c>
      <c r="I810" s="132">
        <v>0</v>
      </c>
      <c r="J810" s="149"/>
      <c r="K810" s="133">
        <v>0</v>
      </c>
      <c r="L810" s="131">
        <v>0</v>
      </c>
      <c r="M810" s="131">
        <v>0</v>
      </c>
      <c r="N810" s="132">
        <v>0</v>
      </c>
      <c r="O810" s="149"/>
      <c r="P810" s="133">
        <v>0</v>
      </c>
      <c r="Q810" s="131">
        <v>0</v>
      </c>
      <c r="R810" s="131">
        <v>0</v>
      </c>
      <c r="S810" s="132">
        <v>0</v>
      </c>
      <c r="T810" s="149"/>
      <c r="U810" s="133">
        <v>0</v>
      </c>
      <c r="V810" s="131">
        <v>0</v>
      </c>
      <c r="W810" s="131">
        <v>0</v>
      </c>
      <c r="X810" s="132">
        <v>0</v>
      </c>
      <c r="Y810" s="149"/>
      <c r="Z810" s="133">
        <v>0</v>
      </c>
      <c r="AA810" s="131">
        <v>0</v>
      </c>
      <c r="AB810" s="131">
        <v>0</v>
      </c>
      <c r="AC810" s="132">
        <v>0</v>
      </c>
      <c r="AD810" s="149"/>
      <c r="AE810" s="153">
        <f t="shared" si="288"/>
        <v>0</v>
      </c>
      <c r="AF810" s="134">
        <f t="shared" si="289"/>
        <v>0</v>
      </c>
      <c r="AG810" s="135">
        <f t="shared" si="290"/>
        <v>0</v>
      </c>
      <c r="AH810" s="167">
        <f t="shared" si="291"/>
        <v>0</v>
      </c>
      <c r="AI810" s="149"/>
      <c r="AJ810" s="133">
        <f t="shared" si="292"/>
        <v>0</v>
      </c>
      <c r="AK810" s="131">
        <f t="shared" si="293"/>
        <v>0</v>
      </c>
      <c r="AL810" s="131">
        <f t="shared" si="294"/>
        <v>0</v>
      </c>
      <c r="AM810" s="131">
        <f t="shared" si="295"/>
        <v>0</v>
      </c>
      <c r="AN810" s="136">
        <f t="shared" si="296"/>
        <v>0</v>
      </c>
      <c r="AO810" s="133">
        <f t="shared" si="297"/>
        <v>0</v>
      </c>
      <c r="AP810" s="131">
        <f t="shared" si="298"/>
        <v>0</v>
      </c>
      <c r="AQ810" s="131">
        <f t="shared" si="299"/>
        <v>0</v>
      </c>
      <c r="AR810" s="131">
        <f t="shared" si="300"/>
        <v>0</v>
      </c>
      <c r="AS810" s="136">
        <f t="shared" si="301"/>
        <v>0</v>
      </c>
      <c r="AT810" s="133">
        <f t="shared" si="302"/>
        <v>0</v>
      </c>
      <c r="AU810" s="131">
        <f t="shared" si="303"/>
        <v>0</v>
      </c>
      <c r="AV810" s="131">
        <f t="shared" si="304"/>
        <v>0</v>
      </c>
      <c r="AW810" s="131">
        <f t="shared" si="305"/>
        <v>0</v>
      </c>
      <c r="AX810" s="136">
        <f t="shared" si="306"/>
        <v>0</v>
      </c>
      <c r="AY810" s="133">
        <f t="shared" si="307"/>
        <v>0</v>
      </c>
      <c r="AZ810" s="131">
        <f t="shared" si="308"/>
        <v>0</v>
      </c>
      <c r="BA810" s="131">
        <f t="shared" si="309"/>
        <v>0</v>
      </c>
      <c r="BB810" s="131">
        <f t="shared" si="310"/>
        <v>0</v>
      </c>
      <c r="BC810" s="132">
        <f t="shared" si="311"/>
        <v>0</v>
      </c>
    </row>
    <row r="811" spans="1:55" x14ac:dyDescent="0.25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30">
        <v>0</v>
      </c>
      <c r="G811" s="131">
        <v>0</v>
      </c>
      <c r="H811" s="131">
        <v>0</v>
      </c>
      <c r="I811" s="132">
        <v>0</v>
      </c>
      <c r="J811" s="149"/>
      <c r="K811" s="133">
        <v>0</v>
      </c>
      <c r="L811" s="131">
        <v>0</v>
      </c>
      <c r="M811" s="131">
        <v>0</v>
      </c>
      <c r="N811" s="132">
        <v>0</v>
      </c>
      <c r="O811" s="149"/>
      <c r="P811" s="133">
        <v>0</v>
      </c>
      <c r="Q811" s="131">
        <v>0</v>
      </c>
      <c r="R811" s="131">
        <v>0</v>
      </c>
      <c r="S811" s="132">
        <v>0</v>
      </c>
      <c r="T811" s="149"/>
      <c r="U811" s="133">
        <v>0</v>
      </c>
      <c r="V811" s="131">
        <v>0</v>
      </c>
      <c r="W811" s="131">
        <v>0</v>
      </c>
      <c r="X811" s="132">
        <v>0</v>
      </c>
      <c r="Y811" s="149"/>
      <c r="Z811" s="133">
        <v>0</v>
      </c>
      <c r="AA811" s="131">
        <v>0</v>
      </c>
      <c r="AB811" s="131">
        <v>0</v>
      </c>
      <c r="AC811" s="132">
        <v>0</v>
      </c>
      <c r="AD811" s="149"/>
      <c r="AE811" s="153">
        <f t="shared" si="288"/>
        <v>0</v>
      </c>
      <c r="AF811" s="134">
        <f t="shared" si="289"/>
        <v>0</v>
      </c>
      <c r="AG811" s="135">
        <f t="shared" si="290"/>
        <v>0</v>
      </c>
      <c r="AH811" s="167">
        <f t="shared" si="291"/>
        <v>0</v>
      </c>
      <c r="AI811" s="149"/>
      <c r="AJ811" s="133">
        <f t="shared" si="292"/>
        <v>0</v>
      </c>
      <c r="AK811" s="131">
        <f t="shared" si="293"/>
        <v>0</v>
      </c>
      <c r="AL811" s="131">
        <f t="shared" si="294"/>
        <v>0</v>
      </c>
      <c r="AM811" s="131">
        <f t="shared" si="295"/>
        <v>0</v>
      </c>
      <c r="AN811" s="136">
        <f t="shared" si="296"/>
        <v>0</v>
      </c>
      <c r="AO811" s="133">
        <f t="shared" si="297"/>
        <v>0</v>
      </c>
      <c r="AP811" s="131">
        <f t="shared" si="298"/>
        <v>0</v>
      </c>
      <c r="AQ811" s="131">
        <f t="shared" si="299"/>
        <v>0</v>
      </c>
      <c r="AR811" s="131">
        <f t="shared" si="300"/>
        <v>0</v>
      </c>
      <c r="AS811" s="136">
        <f t="shared" si="301"/>
        <v>0</v>
      </c>
      <c r="AT811" s="133">
        <f t="shared" si="302"/>
        <v>0</v>
      </c>
      <c r="AU811" s="131">
        <f t="shared" si="303"/>
        <v>0</v>
      </c>
      <c r="AV811" s="131">
        <f t="shared" si="304"/>
        <v>0</v>
      </c>
      <c r="AW811" s="131">
        <f t="shared" si="305"/>
        <v>0</v>
      </c>
      <c r="AX811" s="136">
        <f t="shared" si="306"/>
        <v>0</v>
      </c>
      <c r="AY811" s="133">
        <f t="shared" si="307"/>
        <v>0</v>
      </c>
      <c r="AZ811" s="131">
        <f t="shared" si="308"/>
        <v>0</v>
      </c>
      <c r="BA811" s="131">
        <f t="shared" si="309"/>
        <v>0</v>
      </c>
      <c r="BB811" s="131">
        <f t="shared" si="310"/>
        <v>0</v>
      </c>
      <c r="BC811" s="132">
        <f t="shared" si="311"/>
        <v>0</v>
      </c>
    </row>
    <row r="812" spans="1:55" x14ac:dyDescent="0.25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30">
        <v>0</v>
      </c>
      <c r="G812" s="131">
        <v>1</v>
      </c>
      <c r="H812" s="131">
        <v>10.9</v>
      </c>
      <c r="I812" s="132">
        <v>222</v>
      </c>
      <c r="J812" s="149"/>
      <c r="K812" s="133">
        <v>0</v>
      </c>
      <c r="L812" s="131">
        <v>0</v>
      </c>
      <c r="M812" s="131">
        <v>0</v>
      </c>
      <c r="N812" s="132">
        <v>0</v>
      </c>
      <c r="O812" s="149"/>
      <c r="P812" s="133">
        <v>0</v>
      </c>
      <c r="Q812" s="131">
        <v>0</v>
      </c>
      <c r="R812" s="131">
        <v>0</v>
      </c>
      <c r="S812" s="132">
        <v>0</v>
      </c>
      <c r="T812" s="149"/>
      <c r="U812" s="133">
        <v>0</v>
      </c>
      <c r="V812" s="131">
        <v>0</v>
      </c>
      <c r="W812" s="131">
        <v>0</v>
      </c>
      <c r="X812" s="132">
        <v>0</v>
      </c>
      <c r="Y812" s="149"/>
      <c r="Z812" s="133">
        <v>0</v>
      </c>
      <c r="AA812" s="131">
        <v>0</v>
      </c>
      <c r="AB812" s="131">
        <v>0</v>
      </c>
      <c r="AC812" s="132">
        <v>0</v>
      </c>
      <c r="AD812" s="149"/>
      <c r="AE812" s="153">
        <f t="shared" si="288"/>
        <v>0</v>
      </c>
      <c r="AF812" s="134">
        <f t="shared" si="289"/>
        <v>1</v>
      </c>
      <c r="AG812" s="135">
        <f t="shared" si="290"/>
        <v>10.9</v>
      </c>
      <c r="AH812" s="167">
        <f t="shared" si="291"/>
        <v>222</v>
      </c>
      <c r="AI812" s="149"/>
      <c r="AJ812" s="133">
        <f t="shared" si="292"/>
        <v>222</v>
      </c>
      <c r="AK812" s="131">
        <f t="shared" si="293"/>
        <v>0</v>
      </c>
      <c r="AL812" s="131">
        <f t="shared" si="294"/>
        <v>0</v>
      </c>
      <c r="AM812" s="131">
        <f t="shared" si="295"/>
        <v>0</v>
      </c>
      <c r="AN812" s="136">
        <f t="shared" si="296"/>
        <v>0</v>
      </c>
      <c r="AO812" s="133">
        <f t="shared" si="297"/>
        <v>0</v>
      </c>
      <c r="AP812" s="131">
        <f t="shared" si="298"/>
        <v>0</v>
      </c>
      <c r="AQ812" s="131">
        <f t="shared" si="299"/>
        <v>0</v>
      </c>
      <c r="AR812" s="131">
        <f t="shared" si="300"/>
        <v>0</v>
      </c>
      <c r="AS812" s="136">
        <f t="shared" si="301"/>
        <v>0</v>
      </c>
      <c r="AT812" s="133">
        <f t="shared" si="302"/>
        <v>1</v>
      </c>
      <c r="AU812" s="131">
        <f t="shared" si="303"/>
        <v>0</v>
      </c>
      <c r="AV812" s="131">
        <f t="shared" si="304"/>
        <v>0</v>
      </c>
      <c r="AW812" s="131">
        <f t="shared" si="305"/>
        <v>0</v>
      </c>
      <c r="AX812" s="136">
        <f t="shared" si="306"/>
        <v>0</v>
      </c>
      <c r="AY812" s="133">
        <f t="shared" si="307"/>
        <v>10.9</v>
      </c>
      <c r="AZ812" s="131">
        <f t="shared" si="308"/>
        <v>0</v>
      </c>
      <c r="BA812" s="131">
        <f t="shared" si="309"/>
        <v>0</v>
      </c>
      <c r="BB812" s="131">
        <f t="shared" si="310"/>
        <v>0</v>
      </c>
      <c r="BC812" s="132">
        <f t="shared" si="311"/>
        <v>0</v>
      </c>
    </row>
    <row r="813" spans="1:55" x14ac:dyDescent="0.25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30">
        <v>0</v>
      </c>
      <c r="G813" s="131">
        <v>0</v>
      </c>
      <c r="H813" s="131">
        <v>0</v>
      </c>
      <c r="I813" s="132">
        <v>20</v>
      </c>
      <c r="J813" s="149"/>
      <c r="K813" s="133">
        <v>0</v>
      </c>
      <c r="L813" s="131">
        <v>0</v>
      </c>
      <c r="M813" s="131">
        <v>0</v>
      </c>
      <c r="N813" s="132">
        <v>0</v>
      </c>
      <c r="O813" s="149"/>
      <c r="P813" s="133">
        <v>0</v>
      </c>
      <c r="Q813" s="131">
        <v>0</v>
      </c>
      <c r="R813" s="131">
        <v>0</v>
      </c>
      <c r="S813" s="132">
        <v>20</v>
      </c>
      <c r="T813" s="149"/>
      <c r="U813" s="133">
        <v>0</v>
      </c>
      <c r="V813" s="131">
        <v>0</v>
      </c>
      <c r="W813" s="131">
        <v>0</v>
      </c>
      <c r="X813" s="132">
        <v>0</v>
      </c>
      <c r="Y813" s="149"/>
      <c r="Z813" s="133">
        <v>0</v>
      </c>
      <c r="AA813" s="131">
        <v>3</v>
      </c>
      <c r="AB813" s="131">
        <v>48.9</v>
      </c>
      <c r="AC813" s="132">
        <v>257</v>
      </c>
      <c r="AD813" s="149"/>
      <c r="AE813" s="153">
        <f t="shared" si="288"/>
        <v>0</v>
      </c>
      <c r="AF813" s="134">
        <f t="shared" si="289"/>
        <v>3</v>
      </c>
      <c r="AG813" s="135">
        <f t="shared" si="290"/>
        <v>48.9</v>
      </c>
      <c r="AH813" s="167">
        <f t="shared" si="291"/>
        <v>297</v>
      </c>
      <c r="AI813" s="149"/>
      <c r="AJ813" s="133">
        <f t="shared" si="292"/>
        <v>20</v>
      </c>
      <c r="AK813" s="131">
        <f t="shared" si="293"/>
        <v>0</v>
      </c>
      <c r="AL813" s="131">
        <f t="shared" si="294"/>
        <v>20</v>
      </c>
      <c r="AM813" s="131">
        <f t="shared" si="295"/>
        <v>0</v>
      </c>
      <c r="AN813" s="136">
        <f t="shared" si="296"/>
        <v>257</v>
      </c>
      <c r="AO813" s="133">
        <f t="shared" si="297"/>
        <v>0</v>
      </c>
      <c r="AP813" s="131">
        <f t="shared" si="298"/>
        <v>0</v>
      </c>
      <c r="AQ813" s="131">
        <f t="shared" si="299"/>
        <v>0</v>
      </c>
      <c r="AR813" s="131">
        <f t="shared" si="300"/>
        <v>0</v>
      </c>
      <c r="AS813" s="136">
        <f t="shared" si="301"/>
        <v>0</v>
      </c>
      <c r="AT813" s="133">
        <f t="shared" si="302"/>
        <v>0</v>
      </c>
      <c r="AU813" s="131">
        <f t="shared" si="303"/>
        <v>0</v>
      </c>
      <c r="AV813" s="131">
        <f t="shared" si="304"/>
        <v>0</v>
      </c>
      <c r="AW813" s="131">
        <f t="shared" si="305"/>
        <v>0</v>
      </c>
      <c r="AX813" s="136">
        <f t="shared" si="306"/>
        <v>3</v>
      </c>
      <c r="AY813" s="133">
        <f t="shared" si="307"/>
        <v>0</v>
      </c>
      <c r="AZ813" s="131">
        <f t="shared" si="308"/>
        <v>0</v>
      </c>
      <c r="BA813" s="131">
        <f t="shared" si="309"/>
        <v>0</v>
      </c>
      <c r="BB813" s="131">
        <f t="shared" si="310"/>
        <v>0</v>
      </c>
      <c r="BC813" s="132">
        <f t="shared" si="311"/>
        <v>48.9</v>
      </c>
    </row>
    <row r="814" spans="1:55" x14ac:dyDescent="0.25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30">
        <v>0</v>
      </c>
      <c r="G814" s="131">
        <v>0</v>
      </c>
      <c r="H814" s="131">
        <v>0</v>
      </c>
      <c r="I814" s="132">
        <v>0</v>
      </c>
      <c r="J814" s="149"/>
      <c r="K814" s="133">
        <v>0</v>
      </c>
      <c r="L814" s="131">
        <v>0</v>
      </c>
      <c r="M814" s="131">
        <v>0</v>
      </c>
      <c r="N814" s="132">
        <v>0</v>
      </c>
      <c r="O814" s="149"/>
      <c r="P814" s="133">
        <v>0</v>
      </c>
      <c r="Q814" s="131">
        <v>0</v>
      </c>
      <c r="R814" s="131">
        <v>0</v>
      </c>
      <c r="S814" s="132">
        <v>0</v>
      </c>
      <c r="T814" s="149"/>
      <c r="U814" s="133">
        <v>0</v>
      </c>
      <c r="V814" s="131">
        <v>0</v>
      </c>
      <c r="W814" s="131">
        <v>0</v>
      </c>
      <c r="X814" s="132">
        <v>0</v>
      </c>
      <c r="Y814" s="149"/>
      <c r="Z814" s="133">
        <v>0</v>
      </c>
      <c r="AA814" s="131">
        <v>0</v>
      </c>
      <c r="AB814" s="131">
        <v>0</v>
      </c>
      <c r="AC814" s="132">
        <v>0</v>
      </c>
      <c r="AD814" s="149"/>
      <c r="AE814" s="153">
        <f t="shared" si="288"/>
        <v>0</v>
      </c>
      <c r="AF814" s="134">
        <f t="shared" si="289"/>
        <v>0</v>
      </c>
      <c r="AG814" s="135">
        <f t="shared" si="290"/>
        <v>0</v>
      </c>
      <c r="AH814" s="167">
        <f t="shared" si="291"/>
        <v>0</v>
      </c>
      <c r="AI814" s="149"/>
      <c r="AJ814" s="133">
        <f t="shared" si="292"/>
        <v>0</v>
      </c>
      <c r="AK814" s="131">
        <f t="shared" si="293"/>
        <v>0</v>
      </c>
      <c r="AL814" s="131">
        <f t="shared" si="294"/>
        <v>0</v>
      </c>
      <c r="AM814" s="131">
        <f t="shared" si="295"/>
        <v>0</v>
      </c>
      <c r="AN814" s="136">
        <f t="shared" si="296"/>
        <v>0</v>
      </c>
      <c r="AO814" s="133">
        <f t="shared" si="297"/>
        <v>0</v>
      </c>
      <c r="AP814" s="131">
        <f t="shared" si="298"/>
        <v>0</v>
      </c>
      <c r="AQ814" s="131">
        <f t="shared" si="299"/>
        <v>0</v>
      </c>
      <c r="AR814" s="131">
        <f t="shared" si="300"/>
        <v>0</v>
      </c>
      <c r="AS814" s="136">
        <f t="shared" si="301"/>
        <v>0</v>
      </c>
      <c r="AT814" s="133">
        <f t="shared" si="302"/>
        <v>0</v>
      </c>
      <c r="AU814" s="131">
        <f t="shared" si="303"/>
        <v>0</v>
      </c>
      <c r="AV814" s="131">
        <f t="shared" si="304"/>
        <v>0</v>
      </c>
      <c r="AW814" s="131">
        <f t="shared" si="305"/>
        <v>0</v>
      </c>
      <c r="AX814" s="136">
        <f t="shared" si="306"/>
        <v>0</v>
      </c>
      <c r="AY814" s="133">
        <f t="shared" si="307"/>
        <v>0</v>
      </c>
      <c r="AZ814" s="131">
        <f t="shared" si="308"/>
        <v>0</v>
      </c>
      <c r="BA814" s="131">
        <f t="shared" si="309"/>
        <v>0</v>
      </c>
      <c r="BB814" s="131">
        <f t="shared" si="310"/>
        <v>0</v>
      </c>
      <c r="BC814" s="132">
        <f t="shared" si="311"/>
        <v>0</v>
      </c>
    </row>
    <row r="815" spans="1:55" x14ac:dyDescent="0.25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30">
        <v>0</v>
      </c>
      <c r="G815" s="131">
        <v>0</v>
      </c>
      <c r="H815" s="131">
        <v>0</v>
      </c>
      <c r="I815" s="132">
        <v>0</v>
      </c>
      <c r="J815" s="149"/>
      <c r="K815" s="133">
        <v>0</v>
      </c>
      <c r="L815" s="131">
        <v>0</v>
      </c>
      <c r="M815" s="131">
        <v>0</v>
      </c>
      <c r="N815" s="132">
        <v>0</v>
      </c>
      <c r="O815" s="149"/>
      <c r="P815" s="133">
        <v>0</v>
      </c>
      <c r="Q815" s="131">
        <v>0</v>
      </c>
      <c r="R815" s="131">
        <v>0</v>
      </c>
      <c r="S815" s="132">
        <v>0</v>
      </c>
      <c r="T815" s="149"/>
      <c r="U815" s="133">
        <v>0</v>
      </c>
      <c r="V815" s="131">
        <v>0</v>
      </c>
      <c r="W815" s="131">
        <v>0</v>
      </c>
      <c r="X815" s="132">
        <v>0</v>
      </c>
      <c r="Y815" s="149"/>
      <c r="Z815" s="133">
        <v>0</v>
      </c>
      <c r="AA815" s="131">
        <v>0</v>
      </c>
      <c r="AB815" s="131">
        <v>0</v>
      </c>
      <c r="AC815" s="132">
        <v>0</v>
      </c>
      <c r="AD815" s="149"/>
      <c r="AE815" s="153">
        <f t="shared" si="288"/>
        <v>0</v>
      </c>
      <c r="AF815" s="134">
        <f t="shared" si="289"/>
        <v>0</v>
      </c>
      <c r="AG815" s="135">
        <f t="shared" si="290"/>
        <v>0</v>
      </c>
      <c r="AH815" s="167">
        <f t="shared" si="291"/>
        <v>0</v>
      </c>
      <c r="AI815" s="149"/>
      <c r="AJ815" s="133">
        <f t="shared" si="292"/>
        <v>0</v>
      </c>
      <c r="AK815" s="131">
        <f t="shared" si="293"/>
        <v>0</v>
      </c>
      <c r="AL815" s="131">
        <f t="shared" si="294"/>
        <v>0</v>
      </c>
      <c r="AM815" s="131">
        <f t="shared" si="295"/>
        <v>0</v>
      </c>
      <c r="AN815" s="136">
        <f t="shared" si="296"/>
        <v>0</v>
      </c>
      <c r="AO815" s="133">
        <f t="shared" si="297"/>
        <v>0</v>
      </c>
      <c r="AP815" s="131">
        <f t="shared" si="298"/>
        <v>0</v>
      </c>
      <c r="AQ815" s="131">
        <f t="shared" si="299"/>
        <v>0</v>
      </c>
      <c r="AR815" s="131">
        <f t="shared" si="300"/>
        <v>0</v>
      </c>
      <c r="AS815" s="136">
        <f t="shared" si="301"/>
        <v>0</v>
      </c>
      <c r="AT815" s="133">
        <f t="shared" si="302"/>
        <v>0</v>
      </c>
      <c r="AU815" s="131">
        <f t="shared" si="303"/>
        <v>0</v>
      </c>
      <c r="AV815" s="131">
        <f t="shared" si="304"/>
        <v>0</v>
      </c>
      <c r="AW815" s="131">
        <f t="shared" si="305"/>
        <v>0</v>
      </c>
      <c r="AX815" s="136">
        <f t="shared" si="306"/>
        <v>0</v>
      </c>
      <c r="AY815" s="133">
        <f t="shared" si="307"/>
        <v>0</v>
      </c>
      <c r="AZ815" s="131">
        <f t="shared" si="308"/>
        <v>0</v>
      </c>
      <c r="BA815" s="131">
        <f t="shared" si="309"/>
        <v>0</v>
      </c>
      <c r="BB815" s="131">
        <f t="shared" si="310"/>
        <v>0</v>
      </c>
      <c r="BC815" s="132">
        <f t="shared" si="311"/>
        <v>0</v>
      </c>
    </row>
    <row r="816" spans="1:55" x14ac:dyDescent="0.25">
      <c r="A816" s="138" t="s">
        <v>1710</v>
      </c>
      <c r="B816" s="131" t="s">
        <v>39</v>
      </c>
      <c r="C816" s="131" t="s">
        <v>1742</v>
      </c>
      <c r="D816" s="131" t="s">
        <v>1743</v>
      </c>
      <c r="E816" s="132" t="s">
        <v>1311</v>
      </c>
      <c r="F816" s="130">
        <v>0</v>
      </c>
      <c r="G816" s="131">
        <v>2</v>
      </c>
      <c r="H816" s="131">
        <v>11.399999999999999</v>
      </c>
      <c r="I816" s="132">
        <v>227</v>
      </c>
      <c r="J816" s="149"/>
      <c r="K816" s="133">
        <v>0</v>
      </c>
      <c r="L816" s="131">
        <v>0</v>
      </c>
      <c r="M816" s="131">
        <v>0</v>
      </c>
      <c r="N816" s="132">
        <v>20</v>
      </c>
      <c r="O816" s="149"/>
      <c r="P816" s="133">
        <v>0</v>
      </c>
      <c r="Q816" s="131">
        <v>1</v>
      </c>
      <c r="R816" s="131">
        <v>1.8</v>
      </c>
      <c r="S816" s="132">
        <v>268</v>
      </c>
      <c r="T816" s="149"/>
      <c r="U816" s="133">
        <v>0</v>
      </c>
      <c r="V816" s="131">
        <v>0</v>
      </c>
      <c r="W816" s="131">
        <v>0</v>
      </c>
      <c r="X816" s="132">
        <v>20</v>
      </c>
      <c r="Y816" s="149"/>
      <c r="Z816" s="133">
        <v>0</v>
      </c>
      <c r="AA816" s="131">
        <v>3</v>
      </c>
      <c r="AB816" s="131">
        <v>33.599999999999994</v>
      </c>
      <c r="AC816" s="132">
        <v>231</v>
      </c>
      <c r="AD816" s="149"/>
      <c r="AE816" s="153">
        <f t="shared" si="288"/>
        <v>0</v>
      </c>
      <c r="AF816" s="134">
        <f t="shared" si="289"/>
        <v>6</v>
      </c>
      <c r="AG816" s="135">
        <f t="shared" si="290"/>
        <v>46.79999999999999</v>
      </c>
      <c r="AH816" s="167">
        <f t="shared" si="291"/>
        <v>746</v>
      </c>
      <c r="AI816" s="149"/>
      <c r="AJ816" s="133">
        <f t="shared" si="292"/>
        <v>227</v>
      </c>
      <c r="AK816" s="131">
        <f t="shared" si="293"/>
        <v>20</v>
      </c>
      <c r="AL816" s="131">
        <f t="shared" si="294"/>
        <v>268</v>
      </c>
      <c r="AM816" s="131">
        <f t="shared" si="295"/>
        <v>20</v>
      </c>
      <c r="AN816" s="136">
        <f t="shared" si="296"/>
        <v>231</v>
      </c>
      <c r="AO816" s="133">
        <f t="shared" si="297"/>
        <v>0</v>
      </c>
      <c r="AP816" s="131">
        <f t="shared" si="298"/>
        <v>0</v>
      </c>
      <c r="AQ816" s="131">
        <f t="shared" si="299"/>
        <v>0</v>
      </c>
      <c r="AR816" s="131">
        <f t="shared" si="300"/>
        <v>0</v>
      </c>
      <c r="AS816" s="136">
        <f t="shared" si="301"/>
        <v>0</v>
      </c>
      <c r="AT816" s="133">
        <f t="shared" si="302"/>
        <v>2</v>
      </c>
      <c r="AU816" s="131">
        <f t="shared" si="303"/>
        <v>0</v>
      </c>
      <c r="AV816" s="131">
        <f t="shared" si="304"/>
        <v>1</v>
      </c>
      <c r="AW816" s="131">
        <f t="shared" si="305"/>
        <v>0</v>
      </c>
      <c r="AX816" s="136">
        <f t="shared" si="306"/>
        <v>3</v>
      </c>
      <c r="AY816" s="133">
        <f t="shared" si="307"/>
        <v>11.399999999999999</v>
      </c>
      <c r="AZ816" s="131">
        <f t="shared" si="308"/>
        <v>0</v>
      </c>
      <c r="BA816" s="131">
        <f t="shared" si="309"/>
        <v>1.8</v>
      </c>
      <c r="BB816" s="131">
        <f t="shared" si="310"/>
        <v>0</v>
      </c>
      <c r="BC816" s="132">
        <f t="shared" si="311"/>
        <v>33.599999999999994</v>
      </c>
    </row>
    <row r="817" spans="1:55" x14ac:dyDescent="0.25">
      <c r="A817" s="138" t="s">
        <v>1711</v>
      </c>
      <c r="B817" s="131" t="s">
        <v>39</v>
      </c>
      <c r="C817" s="131" t="s">
        <v>458</v>
      </c>
      <c r="D817" s="131" t="s">
        <v>1743</v>
      </c>
      <c r="E817" s="132" t="s">
        <v>1304</v>
      </c>
      <c r="F817" s="130">
        <v>0</v>
      </c>
      <c r="G817" s="131">
        <v>0</v>
      </c>
      <c r="H817" s="131">
        <v>0</v>
      </c>
      <c r="I817" s="132">
        <v>20</v>
      </c>
      <c r="J817" s="149"/>
      <c r="K817" s="133">
        <v>0</v>
      </c>
      <c r="L817" s="131">
        <v>0</v>
      </c>
      <c r="M817" s="131">
        <v>0</v>
      </c>
      <c r="N817" s="132">
        <v>20</v>
      </c>
      <c r="O817" s="149"/>
      <c r="P817" s="133">
        <v>0</v>
      </c>
      <c r="Q817" s="131">
        <v>0</v>
      </c>
      <c r="R817" s="131">
        <v>0</v>
      </c>
      <c r="S817" s="132">
        <v>20</v>
      </c>
      <c r="T817" s="149"/>
      <c r="U817" s="133">
        <v>0</v>
      </c>
      <c r="V817" s="131">
        <v>0</v>
      </c>
      <c r="W817" s="131">
        <v>0</v>
      </c>
      <c r="X817" s="132">
        <v>20</v>
      </c>
      <c r="Y817" s="149"/>
      <c r="Z817" s="133">
        <v>0</v>
      </c>
      <c r="AA817" s="131">
        <v>0</v>
      </c>
      <c r="AB817" s="131">
        <v>0</v>
      </c>
      <c r="AC817" s="132">
        <v>20</v>
      </c>
      <c r="AD817" s="149"/>
      <c r="AE817" s="153">
        <f t="shared" si="288"/>
        <v>0</v>
      </c>
      <c r="AF817" s="134">
        <f t="shared" si="289"/>
        <v>0</v>
      </c>
      <c r="AG817" s="135">
        <f t="shared" si="290"/>
        <v>0</v>
      </c>
      <c r="AH817" s="167">
        <f t="shared" si="291"/>
        <v>80</v>
      </c>
      <c r="AI817" s="149"/>
      <c r="AJ817" s="133">
        <f t="shared" si="292"/>
        <v>20</v>
      </c>
      <c r="AK817" s="131">
        <f t="shared" si="293"/>
        <v>20</v>
      </c>
      <c r="AL817" s="131">
        <f t="shared" si="294"/>
        <v>20</v>
      </c>
      <c r="AM817" s="131">
        <f t="shared" si="295"/>
        <v>20</v>
      </c>
      <c r="AN817" s="136">
        <f t="shared" si="296"/>
        <v>20</v>
      </c>
      <c r="AO817" s="133">
        <f t="shared" si="297"/>
        <v>0</v>
      </c>
      <c r="AP817" s="131">
        <f t="shared" si="298"/>
        <v>0</v>
      </c>
      <c r="AQ817" s="131">
        <f t="shared" si="299"/>
        <v>0</v>
      </c>
      <c r="AR817" s="131">
        <f t="shared" si="300"/>
        <v>0</v>
      </c>
      <c r="AS817" s="136">
        <f t="shared" si="301"/>
        <v>0</v>
      </c>
      <c r="AT817" s="133">
        <f t="shared" si="302"/>
        <v>0</v>
      </c>
      <c r="AU817" s="131">
        <f t="shared" si="303"/>
        <v>0</v>
      </c>
      <c r="AV817" s="131">
        <f t="shared" si="304"/>
        <v>0</v>
      </c>
      <c r="AW817" s="131">
        <f t="shared" si="305"/>
        <v>0</v>
      </c>
      <c r="AX817" s="136">
        <f t="shared" si="306"/>
        <v>0</v>
      </c>
      <c r="AY817" s="133">
        <f t="shared" si="307"/>
        <v>0</v>
      </c>
      <c r="AZ817" s="131">
        <f t="shared" si="308"/>
        <v>0</v>
      </c>
      <c r="BA817" s="131">
        <f t="shared" si="309"/>
        <v>0</v>
      </c>
      <c r="BB817" s="131">
        <f t="shared" si="310"/>
        <v>0</v>
      </c>
      <c r="BC817" s="132">
        <f t="shared" si="311"/>
        <v>0</v>
      </c>
    </row>
    <row r="818" spans="1:55" x14ac:dyDescent="0.25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30">
        <v>0</v>
      </c>
      <c r="G818" s="131">
        <v>1</v>
      </c>
      <c r="H818" s="131">
        <v>2.2999999999999998</v>
      </c>
      <c r="I818" s="132">
        <v>163</v>
      </c>
      <c r="J818" s="149"/>
      <c r="K818" s="133">
        <v>0</v>
      </c>
      <c r="L818" s="131">
        <v>0</v>
      </c>
      <c r="M818" s="131">
        <v>0</v>
      </c>
      <c r="N818" s="132">
        <v>0</v>
      </c>
      <c r="O818" s="149"/>
      <c r="P818" s="133">
        <v>0</v>
      </c>
      <c r="Q818" s="131">
        <v>0</v>
      </c>
      <c r="R818" s="131">
        <v>0</v>
      </c>
      <c r="S818" s="132">
        <v>0</v>
      </c>
      <c r="T818" s="149"/>
      <c r="U818" s="133">
        <v>0</v>
      </c>
      <c r="V818" s="131">
        <v>0</v>
      </c>
      <c r="W818" s="131">
        <v>0</v>
      </c>
      <c r="X818" s="132">
        <v>20</v>
      </c>
      <c r="Y818" s="149"/>
      <c r="Z818" s="133">
        <v>0</v>
      </c>
      <c r="AA818" s="131">
        <v>0</v>
      </c>
      <c r="AB818" s="131">
        <v>0</v>
      </c>
      <c r="AC818" s="132">
        <v>20</v>
      </c>
      <c r="AD818" s="149"/>
      <c r="AE818" s="153">
        <f t="shared" si="288"/>
        <v>0</v>
      </c>
      <c r="AF818" s="134">
        <f t="shared" si="289"/>
        <v>1</v>
      </c>
      <c r="AG818" s="135">
        <f t="shared" si="290"/>
        <v>2.2999999999999998</v>
      </c>
      <c r="AH818" s="167">
        <f t="shared" si="291"/>
        <v>203</v>
      </c>
      <c r="AI818" s="149"/>
      <c r="AJ818" s="133">
        <f t="shared" si="292"/>
        <v>163</v>
      </c>
      <c r="AK818" s="131">
        <f t="shared" si="293"/>
        <v>0</v>
      </c>
      <c r="AL818" s="131">
        <f t="shared" si="294"/>
        <v>0</v>
      </c>
      <c r="AM818" s="131">
        <f t="shared" si="295"/>
        <v>20</v>
      </c>
      <c r="AN818" s="136">
        <f t="shared" si="296"/>
        <v>20</v>
      </c>
      <c r="AO818" s="133">
        <f t="shared" si="297"/>
        <v>0</v>
      </c>
      <c r="AP818" s="131">
        <f t="shared" si="298"/>
        <v>0</v>
      </c>
      <c r="AQ818" s="131">
        <f t="shared" si="299"/>
        <v>0</v>
      </c>
      <c r="AR818" s="131">
        <f t="shared" si="300"/>
        <v>0</v>
      </c>
      <c r="AS818" s="136">
        <f t="shared" si="301"/>
        <v>0</v>
      </c>
      <c r="AT818" s="133">
        <f t="shared" si="302"/>
        <v>1</v>
      </c>
      <c r="AU818" s="131">
        <f t="shared" si="303"/>
        <v>0</v>
      </c>
      <c r="AV818" s="131">
        <f t="shared" si="304"/>
        <v>0</v>
      </c>
      <c r="AW818" s="131">
        <f t="shared" si="305"/>
        <v>0</v>
      </c>
      <c r="AX818" s="136">
        <f t="shared" si="306"/>
        <v>0</v>
      </c>
      <c r="AY818" s="133">
        <f t="shared" si="307"/>
        <v>2.2999999999999998</v>
      </c>
      <c r="AZ818" s="131">
        <f t="shared" si="308"/>
        <v>0</v>
      </c>
      <c r="BA818" s="131">
        <f t="shared" si="309"/>
        <v>0</v>
      </c>
      <c r="BB818" s="131">
        <f t="shared" si="310"/>
        <v>0</v>
      </c>
      <c r="BC818" s="132">
        <f t="shared" si="311"/>
        <v>0</v>
      </c>
    </row>
    <row r="819" spans="1:55" x14ac:dyDescent="0.25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30">
        <v>0</v>
      </c>
      <c r="G819" s="131">
        <v>0</v>
      </c>
      <c r="H819" s="131">
        <v>0</v>
      </c>
      <c r="I819" s="132">
        <v>0</v>
      </c>
      <c r="J819" s="149"/>
      <c r="K819" s="133">
        <v>0</v>
      </c>
      <c r="L819" s="131">
        <v>0</v>
      </c>
      <c r="M819" s="131">
        <v>0</v>
      </c>
      <c r="N819" s="132">
        <v>0</v>
      </c>
      <c r="O819" s="149"/>
      <c r="P819" s="133">
        <v>0</v>
      </c>
      <c r="Q819" s="131">
        <v>0</v>
      </c>
      <c r="R819" s="131">
        <v>0</v>
      </c>
      <c r="S819" s="132">
        <v>0</v>
      </c>
      <c r="T819" s="149"/>
      <c r="U819" s="133">
        <v>0</v>
      </c>
      <c r="V819" s="131">
        <v>0</v>
      </c>
      <c r="W819" s="131">
        <v>0</v>
      </c>
      <c r="X819" s="132">
        <v>0</v>
      </c>
      <c r="Y819" s="149"/>
      <c r="Z819" s="133">
        <v>0</v>
      </c>
      <c r="AA819" s="131">
        <v>0</v>
      </c>
      <c r="AB819" s="131">
        <v>0</v>
      </c>
      <c r="AC819" s="132">
        <v>0</v>
      </c>
      <c r="AD819" s="149"/>
      <c r="AE819" s="153">
        <f t="shared" si="288"/>
        <v>0</v>
      </c>
      <c r="AF819" s="134">
        <f t="shared" si="289"/>
        <v>0</v>
      </c>
      <c r="AG819" s="135">
        <f t="shared" si="290"/>
        <v>0</v>
      </c>
      <c r="AH819" s="167">
        <f t="shared" si="291"/>
        <v>0</v>
      </c>
      <c r="AI819" s="149"/>
      <c r="AJ819" s="133">
        <f t="shared" si="292"/>
        <v>0</v>
      </c>
      <c r="AK819" s="131">
        <f t="shared" si="293"/>
        <v>0</v>
      </c>
      <c r="AL819" s="131">
        <f t="shared" si="294"/>
        <v>0</v>
      </c>
      <c r="AM819" s="131">
        <f t="shared" si="295"/>
        <v>0</v>
      </c>
      <c r="AN819" s="136">
        <f t="shared" si="296"/>
        <v>0</v>
      </c>
      <c r="AO819" s="133">
        <f t="shared" si="297"/>
        <v>0</v>
      </c>
      <c r="AP819" s="131">
        <f t="shared" si="298"/>
        <v>0</v>
      </c>
      <c r="AQ819" s="131">
        <f t="shared" si="299"/>
        <v>0</v>
      </c>
      <c r="AR819" s="131">
        <f t="shared" si="300"/>
        <v>0</v>
      </c>
      <c r="AS819" s="136">
        <f t="shared" si="301"/>
        <v>0</v>
      </c>
      <c r="AT819" s="133">
        <f t="shared" si="302"/>
        <v>0</v>
      </c>
      <c r="AU819" s="131">
        <f t="shared" si="303"/>
        <v>0</v>
      </c>
      <c r="AV819" s="131">
        <f t="shared" si="304"/>
        <v>0</v>
      </c>
      <c r="AW819" s="131">
        <f t="shared" si="305"/>
        <v>0</v>
      </c>
      <c r="AX819" s="136">
        <f t="shared" si="306"/>
        <v>0</v>
      </c>
      <c r="AY819" s="133">
        <f t="shared" si="307"/>
        <v>0</v>
      </c>
      <c r="AZ819" s="131">
        <f t="shared" si="308"/>
        <v>0</v>
      </c>
      <c r="BA819" s="131">
        <f t="shared" si="309"/>
        <v>0</v>
      </c>
      <c r="BB819" s="131">
        <f t="shared" si="310"/>
        <v>0</v>
      </c>
      <c r="BC819" s="132">
        <f t="shared" si="311"/>
        <v>0</v>
      </c>
    </row>
    <row r="820" spans="1:55" x14ac:dyDescent="0.25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30">
        <v>0</v>
      </c>
      <c r="G820" s="131">
        <v>0</v>
      </c>
      <c r="H820" s="131">
        <v>0</v>
      </c>
      <c r="I820" s="132">
        <v>0</v>
      </c>
      <c r="J820" s="149"/>
      <c r="K820" s="133">
        <v>0</v>
      </c>
      <c r="L820" s="131">
        <v>0</v>
      </c>
      <c r="M820" s="131">
        <v>0</v>
      </c>
      <c r="N820" s="132">
        <v>0</v>
      </c>
      <c r="O820" s="149"/>
      <c r="P820" s="133">
        <v>0</v>
      </c>
      <c r="Q820" s="131">
        <v>0</v>
      </c>
      <c r="R820" s="131">
        <v>0</v>
      </c>
      <c r="S820" s="132">
        <v>0</v>
      </c>
      <c r="T820" s="149"/>
      <c r="U820" s="133">
        <v>0</v>
      </c>
      <c r="V820" s="131">
        <v>0</v>
      </c>
      <c r="W820" s="131">
        <v>0</v>
      </c>
      <c r="X820" s="132">
        <v>0</v>
      </c>
      <c r="Y820" s="149"/>
      <c r="Z820" s="133">
        <v>0</v>
      </c>
      <c r="AA820" s="131">
        <v>0</v>
      </c>
      <c r="AB820" s="131">
        <v>0</v>
      </c>
      <c r="AC820" s="132">
        <v>0</v>
      </c>
      <c r="AD820" s="149"/>
      <c r="AE820" s="153">
        <f t="shared" si="288"/>
        <v>0</v>
      </c>
      <c r="AF820" s="134">
        <f t="shared" si="289"/>
        <v>0</v>
      </c>
      <c r="AG820" s="135">
        <f t="shared" si="290"/>
        <v>0</v>
      </c>
      <c r="AH820" s="167">
        <f t="shared" si="291"/>
        <v>0</v>
      </c>
      <c r="AI820" s="149"/>
      <c r="AJ820" s="133">
        <f t="shared" si="292"/>
        <v>0</v>
      </c>
      <c r="AK820" s="131">
        <f t="shared" si="293"/>
        <v>0</v>
      </c>
      <c r="AL820" s="131">
        <f t="shared" si="294"/>
        <v>0</v>
      </c>
      <c r="AM820" s="131">
        <f t="shared" si="295"/>
        <v>0</v>
      </c>
      <c r="AN820" s="136">
        <f t="shared" si="296"/>
        <v>0</v>
      </c>
      <c r="AO820" s="133">
        <f t="shared" si="297"/>
        <v>0</v>
      </c>
      <c r="AP820" s="131">
        <f t="shared" si="298"/>
        <v>0</v>
      </c>
      <c r="AQ820" s="131">
        <f t="shared" si="299"/>
        <v>0</v>
      </c>
      <c r="AR820" s="131">
        <f t="shared" si="300"/>
        <v>0</v>
      </c>
      <c r="AS820" s="136">
        <f t="shared" si="301"/>
        <v>0</v>
      </c>
      <c r="AT820" s="133">
        <f t="shared" si="302"/>
        <v>0</v>
      </c>
      <c r="AU820" s="131">
        <f t="shared" si="303"/>
        <v>0</v>
      </c>
      <c r="AV820" s="131">
        <f t="shared" si="304"/>
        <v>0</v>
      </c>
      <c r="AW820" s="131">
        <f t="shared" si="305"/>
        <v>0</v>
      </c>
      <c r="AX820" s="136">
        <f t="shared" si="306"/>
        <v>0</v>
      </c>
      <c r="AY820" s="133">
        <f t="shared" si="307"/>
        <v>0</v>
      </c>
      <c r="AZ820" s="131">
        <f t="shared" si="308"/>
        <v>0</v>
      </c>
      <c r="BA820" s="131">
        <f t="shared" si="309"/>
        <v>0</v>
      </c>
      <c r="BB820" s="131">
        <f t="shared" si="310"/>
        <v>0</v>
      </c>
      <c r="BC820" s="132">
        <f t="shared" si="311"/>
        <v>0</v>
      </c>
    </row>
    <row r="821" spans="1:55" x14ac:dyDescent="0.25">
      <c r="A821" s="138" t="s">
        <v>1715</v>
      </c>
      <c r="B821" s="131" t="s">
        <v>1529</v>
      </c>
      <c r="C821" s="131" t="s">
        <v>1812</v>
      </c>
      <c r="D821" s="131" t="s">
        <v>1813</v>
      </c>
      <c r="E821" s="132" t="s">
        <v>1312</v>
      </c>
      <c r="F821" s="130">
        <v>0</v>
      </c>
      <c r="G821" s="131">
        <v>0</v>
      </c>
      <c r="H821" s="131">
        <v>0</v>
      </c>
      <c r="I821" s="132">
        <v>0</v>
      </c>
      <c r="J821" s="149"/>
      <c r="K821" s="133">
        <v>0</v>
      </c>
      <c r="L821" s="131">
        <v>0</v>
      </c>
      <c r="M821" s="131">
        <v>0</v>
      </c>
      <c r="N821" s="132">
        <v>0</v>
      </c>
      <c r="O821" s="149"/>
      <c r="P821" s="133">
        <v>0</v>
      </c>
      <c r="Q821" s="131">
        <v>0</v>
      </c>
      <c r="R821" s="131">
        <v>0</v>
      </c>
      <c r="S821" s="132">
        <v>0</v>
      </c>
      <c r="T821" s="149"/>
      <c r="U821" s="133">
        <v>0</v>
      </c>
      <c r="V821" s="131">
        <v>0</v>
      </c>
      <c r="W821" s="131">
        <v>0</v>
      </c>
      <c r="X821" s="132">
        <v>0</v>
      </c>
      <c r="Y821" s="149"/>
      <c r="Z821" s="133">
        <v>0</v>
      </c>
      <c r="AA821" s="131">
        <v>0</v>
      </c>
      <c r="AB821" s="131">
        <v>0</v>
      </c>
      <c r="AC821" s="132">
        <v>0</v>
      </c>
      <c r="AD821" s="149"/>
      <c r="AE821" s="153">
        <f t="shared" si="288"/>
        <v>0</v>
      </c>
      <c r="AF821" s="134">
        <f t="shared" si="289"/>
        <v>0</v>
      </c>
      <c r="AG821" s="135">
        <f t="shared" si="290"/>
        <v>0</v>
      </c>
      <c r="AH821" s="167">
        <f t="shared" si="291"/>
        <v>0</v>
      </c>
      <c r="AI821" s="149"/>
      <c r="AJ821" s="133">
        <f t="shared" si="292"/>
        <v>0</v>
      </c>
      <c r="AK821" s="131">
        <f t="shared" si="293"/>
        <v>0</v>
      </c>
      <c r="AL821" s="131">
        <f t="shared" si="294"/>
        <v>0</v>
      </c>
      <c r="AM821" s="131">
        <f t="shared" si="295"/>
        <v>0</v>
      </c>
      <c r="AN821" s="136">
        <f t="shared" si="296"/>
        <v>0</v>
      </c>
      <c r="AO821" s="133">
        <f t="shared" si="297"/>
        <v>0</v>
      </c>
      <c r="AP821" s="131">
        <f t="shared" si="298"/>
        <v>0</v>
      </c>
      <c r="AQ821" s="131">
        <f t="shared" si="299"/>
        <v>0</v>
      </c>
      <c r="AR821" s="131">
        <f t="shared" si="300"/>
        <v>0</v>
      </c>
      <c r="AS821" s="136">
        <f t="shared" si="301"/>
        <v>0</v>
      </c>
      <c r="AT821" s="133">
        <f t="shared" si="302"/>
        <v>0</v>
      </c>
      <c r="AU821" s="131">
        <f t="shared" si="303"/>
        <v>0</v>
      </c>
      <c r="AV821" s="131">
        <f t="shared" si="304"/>
        <v>0</v>
      </c>
      <c r="AW821" s="131">
        <f t="shared" si="305"/>
        <v>0</v>
      </c>
      <c r="AX821" s="136">
        <f t="shared" si="306"/>
        <v>0</v>
      </c>
      <c r="AY821" s="133">
        <f t="shared" si="307"/>
        <v>0</v>
      </c>
      <c r="AZ821" s="131">
        <f t="shared" si="308"/>
        <v>0</v>
      </c>
      <c r="BA821" s="131">
        <f t="shared" si="309"/>
        <v>0</v>
      </c>
      <c r="BB821" s="131">
        <f t="shared" si="310"/>
        <v>0</v>
      </c>
      <c r="BC821" s="132">
        <f t="shared" si="311"/>
        <v>0</v>
      </c>
    </row>
    <row r="822" spans="1:55" x14ac:dyDescent="0.25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30">
        <v>0</v>
      </c>
      <c r="G822" s="131">
        <v>0</v>
      </c>
      <c r="H822" s="131">
        <v>0</v>
      </c>
      <c r="I822" s="132">
        <v>0</v>
      </c>
      <c r="J822" s="149"/>
      <c r="K822" s="133">
        <v>0</v>
      </c>
      <c r="L822" s="131">
        <v>0</v>
      </c>
      <c r="M822" s="131">
        <v>0</v>
      </c>
      <c r="N822" s="132">
        <v>0</v>
      </c>
      <c r="O822" s="149"/>
      <c r="P822" s="133">
        <v>0</v>
      </c>
      <c r="Q822" s="131">
        <v>0</v>
      </c>
      <c r="R822" s="131">
        <v>0</v>
      </c>
      <c r="S822" s="132">
        <v>0</v>
      </c>
      <c r="T822" s="149"/>
      <c r="U822" s="133">
        <v>0</v>
      </c>
      <c r="V822" s="131">
        <v>0</v>
      </c>
      <c r="W822" s="131">
        <v>0</v>
      </c>
      <c r="X822" s="132">
        <v>20</v>
      </c>
      <c r="Y822" s="149"/>
      <c r="Z822" s="133">
        <v>0</v>
      </c>
      <c r="AA822" s="131">
        <v>0</v>
      </c>
      <c r="AB822" s="131">
        <v>0</v>
      </c>
      <c r="AC822" s="132">
        <v>0</v>
      </c>
      <c r="AD822" s="149"/>
      <c r="AE822" s="153">
        <f t="shared" si="288"/>
        <v>0</v>
      </c>
      <c r="AF822" s="134">
        <f t="shared" si="289"/>
        <v>0</v>
      </c>
      <c r="AG822" s="135">
        <f t="shared" si="290"/>
        <v>0</v>
      </c>
      <c r="AH822" s="167">
        <f t="shared" si="291"/>
        <v>20</v>
      </c>
      <c r="AI822" s="149"/>
      <c r="AJ822" s="133">
        <f t="shared" si="292"/>
        <v>0</v>
      </c>
      <c r="AK822" s="131">
        <f t="shared" si="293"/>
        <v>0</v>
      </c>
      <c r="AL822" s="131">
        <f t="shared" si="294"/>
        <v>0</v>
      </c>
      <c r="AM822" s="131">
        <f t="shared" si="295"/>
        <v>20</v>
      </c>
      <c r="AN822" s="136">
        <f t="shared" si="296"/>
        <v>0</v>
      </c>
      <c r="AO822" s="133">
        <f t="shared" si="297"/>
        <v>0</v>
      </c>
      <c r="AP822" s="131">
        <f t="shared" si="298"/>
        <v>0</v>
      </c>
      <c r="AQ822" s="131">
        <f t="shared" si="299"/>
        <v>0</v>
      </c>
      <c r="AR822" s="131">
        <f t="shared" si="300"/>
        <v>0</v>
      </c>
      <c r="AS822" s="136">
        <f t="shared" si="301"/>
        <v>0</v>
      </c>
      <c r="AT822" s="133">
        <f t="shared" si="302"/>
        <v>0</v>
      </c>
      <c r="AU822" s="131">
        <f t="shared" si="303"/>
        <v>0</v>
      </c>
      <c r="AV822" s="131">
        <f t="shared" si="304"/>
        <v>0</v>
      </c>
      <c r="AW822" s="131">
        <f t="shared" si="305"/>
        <v>0</v>
      </c>
      <c r="AX822" s="136">
        <f t="shared" si="306"/>
        <v>0</v>
      </c>
      <c r="AY822" s="133">
        <f t="shared" si="307"/>
        <v>0</v>
      </c>
      <c r="AZ822" s="131">
        <f t="shared" si="308"/>
        <v>0</v>
      </c>
      <c r="BA822" s="131">
        <f t="shared" si="309"/>
        <v>0</v>
      </c>
      <c r="BB822" s="131">
        <f t="shared" si="310"/>
        <v>0</v>
      </c>
      <c r="BC822" s="132">
        <f t="shared" si="311"/>
        <v>0</v>
      </c>
    </row>
    <row r="823" spans="1:55" x14ac:dyDescent="0.25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1314</v>
      </c>
      <c r="F823" s="130">
        <v>0</v>
      </c>
      <c r="G823" s="131">
        <v>0</v>
      </c>
      <c r="H823" s="131">
        <v>0</v>
      </c>
      <c r="I823" s="132">
        <v>0</v>
      </c>
      <c r="J823" s="149"/>
      <c r="K823" s="133">
        <v>0</v>
      </c>
      <c r="L823" s="131">
        <v>0</v>
      </c>
      <c r="M823" s="131">
        <v>0</v>
      </c>
      <c r="N823" s="132">
        <v>0</v>
      </c>
      <c r="O823" s="149"/>
      <c r="P823" s="133">
        <v>0</v>
      </c>
      <c r="Q823" s="131">
        <v>0</v>
      </c>
      <c r="R823" s="131">
        <v>0</v>
      </c>
      <c r="S823" s="132">
        <v>0</v>
      </c>
      <c r="T823" s="149"/>
      <c r="U823" s="133">
        <v>0</v>
      </c>
      <c r="V823" s="131">
        <v>0</v>
      </c>
      <c r="W823" s="131">
        <v>0</v>
      </c>
      <c r="X823" s="132">
        <v>0</v>
      </c>
      <c r="Y823" s="149"/>
      <c r="Z823" s="133">
        <v>0</v>
      </c>
      <c r="AA823" s="131">
        <v>0</v>
      </c>
      <c r="AB823" s="131">
        <v>0</v>
      </c>
      <c r="AC823" s="132">
        <v>0</v>
      </c>
      <c r="AD823" s="149"/>
      <c r="AE823" s="153">
        <f t="shared" si="288"/>
        <v>0</v>
      </c>
      <c r="AF823" s="134">
        <f t="shared" si="289"/>
        <v>0</v>
      </c>
      <c r="AG823" s="135">
        <f t="shared" si="290"/>
        <v>0</v>
      </c>
      <c r="AH823" s="167">
        <f t="shared" si="291"/>
        <v>0</v>
      </c>
      <c r="AI823" s="149"/>
      <c r="AJ823" s="133">
        <f t="shared" si="292"/>
        <v>0</v>
      </c>
      <c r="AK823" s="131">
        <f t="shared" si="293"/>
        <v>0</v>
      </c>
      <c r="AL823" s="131">
        <f t="shared" si="294"/>
        <v>0</v>
      </c>
      <c r="AM823" s="131">
        <f t="shared" si="295"/>
        <v>0</v>
      </c>
      <c r="AN823" s="136">
        <f t="shared" si="296"/>
        <v>0</v>
      </c>
      <c r="AO823" s="133">
        <f t="shared" si="297"/>
        <v>0</v>
      </c>
      <c r="AP823" s="131">
        <f t="shared" si="298"/>
        <v>0</v>
      </c>
      <c r="AQ823" s="131">
        <f t="shared" si="299"/>
        <v>0</v>
      </c>
      <c r="AR823" s="131">
        <f t="shared" si="300"/>
        <v>0</v>
      </c>
      <c r="AS823" s="136">
        <f t="shared" si="301"/>
        <v>0</v>
      </c>
      <c r="AT823" s="133">
        <f t="shared" si="302"/>
        <v>0</v>
      </c>
      <c r="AU823" s="131">
        <f t="shared" si="303"/>
        <v>0</v>
      </c>
      <c r="AV823" s="131">
        <f t="shared" si="304"/>
        <v>0</v>
      </c>
      <c r="AW823" s="131">
        <f t="shared" si="305"/>
        <v>0</v>
      </c>
      <c r="AX823" s="136">
        <f t="shared" si="306"/>
        <v>0</v>
      </c>
      <c r="AY823" s="133">
        <f t="shared" si="307"/>
        <v>0</v>
      </c>
      <c r="AZ823" s="131">
        <f t="shared" si="308"/>
        <v>0</v>
      </c>
      <c r="BA823" s="131">
        <f t="shared" si="309"/>
        <v>0</v>
      </c>
      <c r="BB823" s="131">
        <f t="shared" si="310"/>
        <v>0</v>
      </c>
      <c r="BC823" s="132">
        <f t="shared" si="311"/>
        <v>0</v>
      </c>
    </row>
    <row r="824" spans="1:55" x14ac:dyDescent="0.25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30">
        <v>0</v>
      </c>
      <c r="G824" s="131">
        <v>0</v>
      </c>
      <c r="H824" s="131">
        <v>0</v>
      </c>
      <c r="I824" s="132">
        <v>0</v>
      </c>
      <c r="J824" s="149"/>
      <c r="K824" s="133">
        <v>0</v>
      </c>
      <c r="L824" s="131">
        <v>0</v>
      </c>
      <c r="M824" s="131">
        <v>0</v>
      </c>
      <c r="N824" s="132">
        <v>0</v>
      </c>
      <c r="O824" s="149"/>
      <c r="P824" s="133">
        <v>0</v>
      </c>
      <c r="Q824" s="131">
        <v>0</v>
      </c>
      <c r="R824" s="131">
        <v>0</v>
      </c>
      <c r="S824" s="132">
        <v>20</v>
      </c>
      <c r="T824" s="149"/>
      <c r="U824" s="133">
        <v>0</v>
      </c>
      <c r="V824" s="131">
        <v>0</v>
      </c>
      <c r="W824" s="131">
        <v>0</v>
      </c>
      <c r="X824" s="132">
        <v>20</v>
      </c>
      <c r="Y824" s="149"/>
      <c r="Z824" s="133">
        <v>0</v>
      </c>
      <c r="AA824" s="131">
        <v>0</v>
      </c>
      <c r="AB824" s="131">
        <v>0</v>
      </c>
      <c r="AC824" s="132">
        <v>0</v>
      </c>
      <c r="AD824" s="149"/>
      <c r="AE824" s="153">
        <f t="shared" si="288"/>
        <v>0</v>
      </c>
      <c r="AF824" s="134">
        <f t="shared" si="289"/>
        <v>0</v>
      </c>
      <c r="AG824" s="135">
        <f t="shared" si="290"/>
        <v>0</v>
      </c>
      <c r="AH824" s="167">
        <f t="shared" si="291"/>
        <v>40</v>
      </c>
      <c r="AI824" s="149"/>
      <c r="AJ824" s="133">
        <f t="shared" si="292"/>
        <v>0</v>
      </c>
      <c r="AK824" s="131">
        <f t="shared" si="293"/>
        <v>0</v>
      </c>
      <c r="AL824" s="131">
        <f t="shared" si="294"/>
        <v>20</v>
      </c>
      <c r="AM824" s="131">
        <f t="shared" si="295"/>
        <v>20</v>
      </c>
      <c r="AN824" s="136">
        <f t="shared" si="296"/>
        <v>0</v>
      </c>
      <c r="AO824" s="133">
        <f t="shared" si="297"/>
        <v>0</v>
      </c>
      <c r="AP824" s="131">
        <f t="shared" si="298"/>
        <v>0</v>
      </c>
      <c r="AQ824" s="131">
        <f t="shared" si="299"/>
        <v>0</v>
      </c>
      <c r="AR824" s="131">
        <f t="shared" si="300"/>
        <v>0</v>
      </c>
      <c r="AS824" s="136">
        <f t="shared" si="301"/>
        <v>0</v>
      </c>
      <c r="AT824" s="133">
        <f t="shared" si="302"/>
        <v>0</v>
      </c>
      <c r="AU824" s="131">
        <f t="shared" si="303"/>
        <v>0</v>
      </c>
      <c r="AV824" s="131">
        <f t="shared" si="304"/>
        <v>0</v>
      </c>
      <c r="AW824" s="131">
        <f t="shared" si="305"/>
        <v>0</v>
      </c>
      <c r="AX824" s="136">
        <f t="shared" si="306"/>
        <v>0</v>
      </c>
      <c r="AY824" s="133">
        <f t="shared" si="307"/>
        <v>0</v>
      </c>
      <c r="AZ824" s="131">
        <f t="shared" si="308"/>
        <v>0</v>
      </c>
      <c r="BA824" s="131">
        <f t="shared" si="309"/>
        <v>0</v>
      </c>
      <c r="BB824" s="131">
        <f t="shared" si="310"/>
        <v>0</v>
      </c>
      <c r="BC824" s="132">
        <f t="shared" si="311"/>
        <v>0</v>
      </c>
    </row>
    <row r="825" spans="1:55" x14ac:dyDescent="0.25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1311</v>
      </c>
      <c r="F825" s="130">
        <v>0</v>
      </c>
      <c r="G825" s="131">
        <v>0</v>
      </c>
      <c r="H825" s="131">
        <v>0</v>
      </c>
      <c r="I825" s="132">
        <v>0</v>
      </c>
      <c r="J825" s="149"/>
      <c r="K825" s="133">
        <v>0</v>
      </c>
      <c r="L825" s="131">
        <v>0</v>
      </c>
      <c r="M825" s="131">
        <v>0</v>
      </c>
      <c r="N825" s="132">
        <v>0</v>
      </c>
      <c r="O825" s="149"/>
      <c r="P825" s="133">
        <v>0</v>
      </c>
      <c r="Q825" s="131">
        <v>0</v>
      </c>
      <c r="R825" s="131">
        <v>0</v>
      </c>
      <c r="S825" s="132">
        <v>0</v>
      </c>
      <c r="T825" s="149"/>
      <c r="U825" s="133">
        <v>0</v>
      </c>
      <c r="V825" s="131">
        <v>0</v>
      </c>
      <c r="W825" s="131">
        <v>0</v>
      </c>
      <c r="X825" s="132">
        <v>0</v>
      </c>
      <c r="Y825" s="149"/>
      <c r="Z825" s="133">
        <v>0</v>
      </c>
      <c r="AA825" s="131">
        <v>0</v>
      </c>
      <c r="AB825" s="131">
        <v>0</v>
      </c>
      <c r="AC825" s="132">
        <v>0</v>
      </c>
      <c r="AD825" s="149"/>
      <c r="AE825" s="153">
        <f t="shared" si="288"/>
        <v>0</v>
      </c>
      <c r="AF825" s="134">
        <f t="shared" si="289"/>
        <v>0</v>
      </c>
      <c r="AG825" s="135">
        <f t="shared" si="290"/>
        <v>0</v>
      </c>
      <c r="AH825" s="167">
        <f t="shared" si="291"/>
        <v>0</v>
      </c>
      <c r="AI825" s="149"/>
      <c r="AJ825" s="133">
        <f t="shared" si="292"/>
        <v>0</v>
      </c>
      <c r="AK825" s="131">
        <f t="shared" si="293"/>
        <v>0</v>
      </c>
      <c r="AL825" s="131">
        <f t="shared" si="294"/>
        <v>0</v>
      </c>
      <c r="AM825" s="131">
        <f t="shared" si="295"/>
        <v>0</v>
      </c>
      <c r="AN825" s="136">
        <f t="shared" si="296"/>
        <v>0</v>
      </c>
      <c r="AO825" s="133">
        <f t="shared" si="297"/>
        <v>0</v>
      </c>
      <c r="AP825" s="131">
        <f t="shared" si="298"/>
        <v>0</v>
      </c>
      <c r="AQ825" s="131">
        <f t="shared" si="299"/>
        <v>0</v>
      </c>
      <c r="AR825" s="131">
        <f t="shared" si="300"/>
        <v>0</v>
      </c>
      <c r="AS825" s="136">
        <f t="shared" si="301"/>
        <v>0</v>
      </c>
      <c r="AT825" s="133">
        <f t="shared" si="302"/>
        <v>0</v>
      </c>
      <c r="AU825" s="131">
        <f t="shared" si="303"/>
        <v>0</v>
      </c>
      <c r="AV825" s="131">
        <f t="shared" si="304"/>
        <v>0</v>
      </c>
      <c r="AW825" s="131">
        <f t="shared" si="305"/>
        <v>0</v>
      </c>
      <c r="AX825" s="136">
        <f t="shared" si="306"/>
        <v>0</v>
      </c>
      <c r="AY825" s="133">
        <f t="shared" si="307"/>
        <v>0</v>
      </c>
      <c r="AZ825" s="131">
        <f t="shared" si="308"/>
        <v>0</v>
      </c>
      <c r="BA825" s="131">
        <f t="shared" si="309"/>
        <v>0</v>
      </c>
      <c r="BB825" s="131">
        <f t="shared" si="310"/>
        <v>0</v>
      </c>
      <c r="BC825" s="132">
        <f t="shared" si="311"/>
        <v>0</v>
      </c>
    </row>
    <row r="826" spans="1:55" x14ac:dyDescent="0.25">
      <c r="A826" s="138" t="s">
        <v>1750</v>
      </c>
      <c r="B826" s="131" t="s">
        <v>49</v>
      </c>
      <c r="C826" s="131" t="s">
        <v>1760</v>
      </c>
      <c r="D826" s="131" t="s">
        <v>1761</v>
      </c>
      <c r="E826" s="132" t="s">
        <v>1955</v>
      </c>
      <c r="F826" s="130">
        <v>1</v>
      </c>
      <c r="G826" s="131">
        <v>0</v>
      </c>
      <c r="H826" s="131">
        <v>0.7</v>
      </c>
      <c r="I826" s="132">
        <v>142</v>
      </c>
      <c r="J826" s="149"/>
      <c r="K826" s="133">
        <v>0</v>
      </c>
      <c r="L826" s="131">
        <v>0</v>
      </c>
      <c r="M826" s="131">
        <v>0</v>
      </c>
      <c r="N826" s="132">
        <v>0</v>
      </c>
      <c r="O826" s="149"/>
      <c r="P826" s="133">
        <v>0</v>
      </c>
      <c r="Q826" s="131">
        <v>0</v>
      </c>
      <c r="R826" s="131">
        <v>0</v>
      </c>
      <c r="S826" s="132">
        <v>0</v>
      </c>
      <c r="T826" s="149"/>
      <c r="U826" s="133">
        <v>0</v>
      </c>
      <c r="V826" s="131">
        <v>0</v>
      </c>
      <c r="W826" s="131">
        <v>0</v>
      </c>
      <c r="X826" s="132">
        <v>0</v>
      </c>
      <c r="Y826" s="149"/>
      <c r="Z826" s="133">
        <v>0</v>
      </c>
      <c r="AA826" s="131">
        <v>0</v>
      </c>
      <c r="AB826" s="131">
        <v>0</v>
      </c>
      <c r="AC826" s="132">
        <v>0</v>
      </c>
      <c r="AD826" s="149"/>
      <c r="AE826" s="153">
        <f t="shared" si="288"/>
        <v>1</v>
      </c>
      <c r="AF826" s="134">
        <f t="shared" si="289"/>
        <v>0</v>
      </c>
      <c r="AG826" s="135">
        <f t="shared" si="290"/>
        <v>0.7</v>
      </c>
      <c r="AH826" s="167">
        <f t="shared" si="291"/>
        <v>142</v>
      </c>
      <c r="AI826" s="149"/>
      <c r="AJ826" s="133">
        <f t="shared" si="292"/>
        <v>142</v>
      </c>
      <c r="AK826" s="131">
        <f t="shared" si="293"/>
        <v>0</v>
      </c>
      <c r="AL826" s="131">
        <f t="shared" si="294"/>
        <v>0</v>
      </c>
      <c r="AM826" s="131">
        <f t="shared" si="295"/>
        <v>0</v>
      </c>
      <c r="AN826" s="136">
        <f t="shared" si="296"/>
        <v>0</v>
      </c>
      <c r="AO826" s="133">
        <f t="shared" si="297"/>
        <v>1</v>
      </c>
      <c r="AP826" s="131">
        <f t="shared" si="298"/>
        <v>0</v>
      </c>
      <c r="AQ826" s="131">
        <f t="shared" si="299"/>
        <v>0</v>
      </c>
      <c r="AR826" s="131">
        <f t="shared" si="300"/>
        <v>0</v>
      </c>
      <c r="AS826" s="136">
        <f t="shared" si="301"/>
        <v>0</v>
      </c>
      <c r="AT826" s="133">
        <f t="shared" si="302"/>
        <v>0</v>
      </c>
      <c r="AU826" s="131">
        <f t="shared" si="303"/>
        <v>0</v>
      </c>
      <c r="AV826" s="131">
        <f t="shared" si="304"/>
        <v>0</v>
      </c>
      <c r="AW826" s="131">
        <f t="shared" si="305"/>
        <v>0</v>
      </c>
      <c r="AX826" s="136">
        <f t="shared" si="306"/>
        <v>0</v>
      </c>
      <c r="AY826" s="133">
        <f t="shared" si="307"/>
        <v>0.7</v>
      </c>
      <c r="AZ826" s="131">
        <f t="shared" si="308"/>
        <v>0</v>
      </c>
      <c r="BA826" s="131">
        <f t="shared" si="309"/>
        <v>0</v>
      </c>
      <c r="BB826" s="131">
        <f t="shared" si="310"/>
        <v>0</v>
      </c>
      <c r="BC826" s="132">
        <f t="shared" si="311"/>
        <v>0</v>
      </c>
    </row>
    <row r="827" spans="1:55" x14ac:dyDescent="0.25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30">
        <v>0</v>
      </c>
      <c r="G827" s="131">
        <v>0</v>
      </c>
      <c r="H827" s="131">
        <v>0</v>
      </c>
      <c r="I827" s="132">
        <v>0</v>
      </c>
      <c r="J827" s="149"/>
      <c r="K827" s="133">
        <v>0</v>
      </c>
      <c r="L827" s="131">
        <v>0</v>
      </c>
      <c r="M827" s="131">
        <v>0</v>
      </c>
      <c r="N827" s="132">
        <v>0</v>
      </c>
      <c r="O827" s="149"/>
      <c r="P827" s="133">
        <v>0</v>
      </c>
      <c r="Q827" s="131">
        <v>0</v>
      </c>
      <c r="R827" s="131">
        <v>0</v>
      </c>
      <c r="S827" s="132">
        <v>0</v>
      </c>
      <c r="T827" s="149"/>
      <c r="U827" s="133">
        <v>0</v>
      </c>
      <c r="V827" s="131">
        <v>0</v>
      </c>
      <c r="W827" s="131">
        <v>0</v>
      </c>
      <c r="X827" s="132">
        <v>0</v>
      </c>
      <c r="Y827" s="149"/>
      <c r="Z827" s="133">
        <v>0</v>
      </c>
      <c r="AA827" s="131">
        <v>0</v>
      </c>
      <c r="AB827" s="131">
        <v>0</v>
      </c>
      <c r="AC827" s="132">
        <v>0</v>
      </c>
      <c r="AD827" s="149"/>
      <c r="AE827" s="153">
        <f t="shared" si="288"/>
        <v>0</v>
      </c>
      <c r="AF827" s="134">
        <f t="shared" si="289"/>
        <v>0</v>
      </c>
      <c r="AG827" s="135">
        <f t="shared" si="290"/>
        <v>0</v>
      </c>
      <c r="AH827" s="167">
        <f t="shared" si="291"/>
        <v>0</v>
      </c>
      <c r="AI827" s="149"/>
      <c r="AJ827" s="133">
        <f t="shared" si="292"/>
        <v>0</v>
      </c>
      <c r="AK827" s="131">
        <f t="shared" si="293"/>
        <v>0</v>
      </c>
      <c r="AL827" s="131">
        <f t="shared" si="294"/>
        <v>0</v>
      </c>
      <c r="AM827" s="131">
        <f t="shared" si="295"/>
        <v>0</v>
      </c>
      <c r="AN827" s="136">
        <f t="shared" si="296"/>
        <v>0</v>
      </c>
      <c r="AO827" s="133">
        <f t="shared" si="297"/>
        <v>0</v>
      </c>
      <c r="AP827" s="131">
        <f t="shared" si="298"/>
        <v>0</v>
      </c>
      <c r="AQ827" s="131">
        <f t="shared" si="299"/>
        <v>0</v>
      </c>
      <c r="AR827" s="131">
        <f t="shared" si="300"/>
        <v>0</v>
      </c>
      <c r="AS827" s="136">
        <f t="shared" si="301"/>
        <v>0</v>
      </c>
      <c r="AT827" s="133">
        <f t="shared" si="302"/>
        <v>0</v>
      </c>
      <c r="AU827" s="131">
        <f t="shared" si="303"/>
        <v>0</v>
      </c>
      <c r="AV827" s="131">
        <f t="shared" si="304"/>
        <v>0</v>
      </c>
      <c r="AW827" s="131">
        <f t="shared" si="305"/>
        <v>0</v>
      </c>
      <c r="AX827" s="136">
        <f t="shared" si="306"/>
        <v>0</v>
      </c>
      <c r="AY827" s="133">
        <f t="shared" si="307"/>
        <v>0</v>
      </c>
      <c r="AZ827" s="131">
        <f t="shared" si="308"/>
        <v>0</v>
      </c>
      <c r="BA827" s="131">
        <f t="shared" si="309"/>
        <v>0</v>
      </c>
      <c r="BB827" s="131">
        <f t="shared" si="310"/>
        <v>0</v>
      </c>
      <c r="BC827" s="132">
        <f t="shared" si="311"/>
        <v>0</v>
      </c>
    </row>
    <row r="828" spans="1:55" x14ac:dyDescent="0.25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30">
        <v>0</v>
      </c>
      <c r="G828" s="131">
        <v>0</v>
      </c>
      <c r="H828" s="131">
        <v>0</v>
      </c>
      <c r="I828" s="132">
        <v>0</v>
      </c>
      <c r="J828" s="149"/>
      <c r="K828" s="133">
        <v>0</v>
      </c>
      <c r="L828" s="131">
        <v>0</v>
      </c>
      <c r="M828" s="131">
        <v>0</v>
      </c>
      <c r="N828" s="132">
        <v>0</v>
      </c>
      <c r="O828" s="149"/>
      <c r="P828" s="133">
        <v>0</v>
      </c>
      <c r="Q828" s="131">
        <v>0</v>
      </c>
      <c r="R828" s="131">
        <v>0</v>
      </c>
      <c r="S828" s="132">
        <v>0</v>
      </c>
      <c r="T828" s="149"/>
      <c r="U828" s="133">
        <v>0</v>
      </c>
      <c r="V828" s="131">
        <v>0</v>
      </c>
      <c r="W828" s="131">
        <v>0</v>
      </c>
      <c r="X828" s="132">
        <v>0</v>
      </c>
      <c r="Y828" s="149"/>
      <c r="Z828" s="133">
        <v>0</v>
      </c>
      <c r="AA828" s="131">
        <v>0</v>
      </c>
      <c r="AB828" s="131">
        <v>0</v>
      </c>
      <c r="AC828" s="132">
        <v>0</v>
      </c>
      <c r="AD828" s="149"/>
      <c r="AE828" s="153">
        <f t="shared" si="288"/>
        <v>0</v>
      </c>
      <c r="AF828" s="134">
        <f t="shared" si="289"/>
        <v>0</v>
      </c>
      <c r="AG828" s="135">
        <f t="shared" si="290"/>
        <v>0</v>
      </c>
      <c r="AH828" s="167">
        <f t="shared" si="291"/>
        <v>0</v>
      </c>
      <c r="AI828" s="149"/>
      <c r="AJ828" s="133">
        <f t="shared" si="292"/>
        <v>0</v>
      </c>
      <c r="AK828" s="131">
        <f t="shared" si="293"/>
        <v>0</v>
      </c>
      <c r="AL828" s="131">
        <f t="shared" si="294"/>
        <v>0</v>
      </c>
      <c r="AM828" s="131">
        <f t="shared" si="295"/>
        <v>0</v>
      </c>
      <c r="AN828" s="136">
        <f t="shared" si="296"/>
        <v>0</v>
      </c>
      <c r="AO828" s="133">
        <f t="shared" si="297"/>
        <v>0</v>
      </c>
      <c r="AP828" s="131">
        <f t="shared" si="298"/>
        <v>0</v>
      </c>
      <c r="AQ828" s="131">
        <f t="shared" si="299"/>
        <v>0</v>
      </c>
      <c r="AR828" s="131">
        <f t="shared" si="300"/>
        <v>0</v>
      </c>
      <c r="AS828" s="136">
        <f t="shared" si="301"/>
        <v>0</v>
      </c>
      <c r="AT828" s="133">
        <f t="shared" si="302"/>
        <v>0</v>
      </c>
      <c r="AU828" s="131">
        <f t="shared" si="303"/>
        <v>0</v>
      </c>
      <c r="AV828" s="131">
        <f t="shared" si="304"/>
        <v>0</v>
      </c>
      <c r="AW828" s="131">
        <f t="shared" si="305"/>
        <v>0</v>
      </c>
      <c r="AX828" s="136">
        <f t="shared" si="306"/>
        <v>0</v>
      </c>
      <c r="AY828" s="133">
        <f t="shared" si="307"/>
        <v>0</v>
      </c>
      <c r="AZ828" s="131">
        <f t="shared" si="308"/>
        <v>0</v>
      </c>
      <c r="BA828" s="131">
        <f t="shared" si="309"/>
        <v>0</v>
      </c>
      <c r="BB828" s="131">
        <f t="shared" si="310"/>
        <v>0</v>
      </c>
      <c r="BC828" s="132">
        <f t="shared" si="311"/>
        <v>0</v>
      </c>
    </row>
    <row r="829" spans="1:55" x14ac:dyDescent="0.25">
      <c r="A829" s="138" t="s">
        <v>1753</v>
      </c>
      <c r="B829" s="131" t="s">
        <v>49</v>
      </c>
      <c r="C829" s="131" t="s">
        <v>1765</v>
      </c>
      <c r="D829" s="131" t="s">
        <v>1725</v>
      </c>
      <c r="E829" s="132" t="s">
        <v>1311</v>
      </c>
      <c r="F829" s="130">
        <v>0</v>
      </c>
      <c r="G829" s="131">
        <v>0</v>
      </c>
      <c r="H829" s="131">
        <v>0</v>
      </c>
      <c r="I829" s="132">
        <v>20</v>
      </c>
      <c r="J829" s="149"/>
      <c r="K829" s="133">
        <v>0</v>
      </c>
      <c r="L829" s="131">
        <v>0</v>
      </c>
      <c r="M829" s="131">
        <v>0</v>
      </c>
      <c r="N829" s="132">
        <v>0</v>
      </c>
      <c r="O829" s="149"/>
      <c r="P829" s="133">
        <v>0</v>
      </c>
      <c r="Q829" s="131">
        <v>0</v>
      </c>
      <c r="R829" s="131">
        <v>0</v>
      </c>
      <c r="S829" s="132">
        <v>0</v>
      </c>
      <c r="T829" s="149"/>
      <c r="U829" s="133">
        <v>0</v>
      </c>
      <c r="V829" s="131">
        <v>0</v>
      </c>
      <c r="W829" s="131">
        <v>0</v>
      </c>
      <c r="X829" s="132">
        <v>0</v>
      </c>
      <c r="Y829" s="149"/>
      <c r="Z829" s="133">
        <v>0</v>
      </c>
      <c r="AA829" s="131">
        <v>1</v>
      </c>
      <c r="AB829" s="131">
        <v>21.3</v>
      </c>
      <c r="AC829" s="132">
        <v>198</v>
      </c>
      <c r="AD829" s="149"/>
      <c r="AE829" s="153">
        <f t="shared" si="288"/>
        <v>0</v>
      </c>
      <c r="AF829" s="134">
        <f t="shared" si="289"/>
        <v>1</v>
      </c>
      <c r="AG829" s="135">
        <f t="shared" si="290"/>
        <v>21.3</v>
      </c>
      <c r="AH829" s="167">
        <f t="shared" si="291"/>
        <v>218</v>
      </c>
      <c r="AI829" s="149"/>
      <c r="AJ829" s="133">
        <f t="shared" si="292"/>
        <v>20</v>
      </c>
      <c r="AK829" s="131">
        <f t="shared" si="293"/>
        <v>0</v>
      </c>
      <c r="AL829" s="131">
        <f t="shared" si="294"/>
        <v>0</v>
      </c>
      <c r="AM829" s="131">
        <f t="shared" si="295"/>
        <v>0</v>
      </c>
      <c r="AN829" s="136">
        <f t="shared" si="296"/>
        <v>198</v>
      </c>
      <c r="AO829" s="133">
        <f t="shared" si="297"/>
        <v>0</v>
      </c>
      <c r="AP829" s="131">
        <f t="shared" si="298"/>
        <v>0</v>
      </c>
      <c r="AQ829" s="131">
        <f t="shared" si="299"/>
        <v>0</v>
      </c>
      <c r="AR829" s="131">
        <f t="shared" si="300"/>
        <v>0</v>
      </c>
      <c r="AS829" s="136">
        <f t="shared" si="301"/>
        <v>0</v>
      </c>
      <c r="AT829" s="133">
        <f t="shared" si="302"/>
        <v>0</v>
      </c>
      <c r="AU829" s="131">
        <f t="shared" si="303"/>
        <v>0</v>
      </c>
      <c r="AV829" s="131">
        <f t="shared" si="304"/>
        <v>0</v>
      </c>
      <c r="AW829" s="131">
        <f t="shared" si="305"/>
        <v>0</v>
      </c>
      <c r="AX829" s="136">
        <f t="shared" si="306"/>
        <v>1</v>
      </c>
      <c r="AY829" s="133">
        <f t="shared" si="307"/>
        <v>0</v>
      </c>
      <c r="AZ829" s="131">
        <f t="shared" si="308"/>
        <v>0</v>
      </c>
      <c r="BA829" s="131">
        <f t="shared" si="309"/>
        <v>0</v>
      </c>
      <c r="BB829" s="131">
        <f t="shared" si="310"/>
        <v>0</v>
      </c>
      <c r="BC829" s="132">
        <f t="shared" si="311"/>
        <v>21.3</v>
      </c>
    </row>
    <row r="830" spans="1:55" x14ac:dyDescent="0.25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30">
        <v>0</v>
      </c>
      <c r="G830" s="131">
        <v>0</v>
      </c>
      <c r="H830" s="131">
        <v>0</v>
      </c>
      <c r="I830" s="132">
        <v>0</v>
      </c>
      <c r="J830" s="149"/>
      <c r="K830" s="133">
        <v>0</v>
      </c>
      <c r="L830" s="131">
        <v>5</v>
      </c>
      <c r="M830" s="131">
        <v>26.7</v>
      </c>
      <c r="N830" s="132">
        <v>291</v>
      </c>
      <c r="O830" s="149"/>
      <c r="P830" s="133">
        <v>0</v>
      </c>
      <c r="Q830" s="131">
        <v>0</v>
      </c>
      <c r="R830" s="131">
        <v>0</v>
      </c>
      <c r="S830" s="132">
        <v>0</v>
      </c>
      <c r="T830" s="149"/>
      <c r="U830" s="133">
        <v>0</v>
      </c>
      <c r="V830" s="131">
        <v>0</v>
      </c>
      <c r="W830" s="131">
        <v>0</v>
      </c>
      <c r="X830" s="132">
        <v>20</v>
      </c>
      <c r="Y830" s="149"/>
      <c r="Z830" s="133">
        <v>0</v>
      </c>
      <c r="AA830" s="131">
        <v>0</v>
      </c>
      <c r="AB830" s="131">
        <v>0</v>
      </c>
      <c r="AC830" s="132">
        <v>0</v>
      </c>
      <c r="AD830" s="149"/>
      <c r="AE830" s="153">
        <f t="shared" si="288"/>
        <v>0</v>
      </c>
      <c r="AF830" s="134">
        <f t="shared" si="289"/>
        <v>5</v>
      </c>
      <c r="AG830" s="135">
        <f t="shared" si="290"/>
        <v>26.7</v>
      </c>
      <c r="AH830" s="167">
        <f t="shared" si="291"/>
        <v>311</v>
      </c>
      <c r="AI830" s="149"/>
      <c r="AJ830" s="133">
        <f t="shared" si="292"/>
        <v>0</v>
      </c>
      <c r="AK830" s="131">
        <f t="shared" si="293"/>
        <v>291</v>
      </c>
      <c r="AL830" s="131">
        <f t="shared" si="294"/>
        <v>0</v>
      </c>
      <c r="AM830" s="131">
        <f t="shared" si="295"/>
        <v>20</v>
      </c>
      <c r="AN830" s="136">
        <f t="shared" si="296"/>
        <v>0</v>
      </c>
      <c r="AO830" s="133">
        <f t="shared" si="297"/>
        <v>0</v>
      </c>
      <c r="AP830" s="131">
        <f t="shared" si="298"/>
        <v>0</v>
      </c>
      <c r="AQ830" s="131">
        <f t="shared" si="299"/>
        <v>0</v>
      </c>
      <c r="AR830" s="131">
        <f t="shared" si="300"/>
        <v>0</v>
      </c>
      <c r="AS830" s="136">
        <f t="shared" si="301"/>
        <v>0</v>
      </c>
      <c r="AT830" s="133">
        <f t="shared" si="302"/>
        <v>0</v>
      </c>
      <c r="AU830" s="131">
        <f t="shared" si="303"/>
        <v>5</v>
      </c>
      <c r="AV830" s="131">
        <f t="shared" si="304"/>
        <v>0</v>
      </c>
      <c r="AW830" s="131">
        <f t="shared" si="305"/>
        <v>0</v>
      </c>
      <c r="AX830" s="136">
        <f t="shared" si="306"/>
        <v>0</v>
      </c>
      <c r="AY830" s="133">
        <f t="shared" si="307"/>
        <v>0</v>
      </c>
      <c r="AZ830" s="131">
        <f t="shared" si="308"/>
        <v>26.7</v>
      </c>
      <c r="BA830" s="131">
        <f t="shared" si="309"/>
        <v>0</v>
      </c>
      <c r="BB830" s="131">
        <f t="shared" si="310"/>
        <v>0</v>
      </c>
      <c r="BC830" s="132">
        <f t="shared" si="311"/>
        <v>0</v>
      </c>
    </row>
    <row r="831" spans="1:55" x14ac:dyDescent="0.25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30">
        <v>0</v>
      </c>
      <c r="G831" s="131">
        <v>0</v>
      </c>
      <c r="H831" s="131">
        <v>0</v>
      </c>
      <c r="I831" s="132">
        <v>0</v>
      </c>
      <c r="J831" s="149"/>
      <c r="K831" s="133">
        <v>0</v>
      </c>
      <c r="L831" s="131">
        <v>0</v>
      </c>
      <c r="M831" s="131">
        <v>0</v>
      </c>
      <c r="N831" s="132">
        <v>0</v>
      </c>
      <c r="O831" s="149"/>
      <c r="P831" s="133">
        <v>0</v>
      </c>
      <c r="Q831" s="131">
        <v>0</v>
      </c>
      <c r="R831" s="131">
        <v>0</v>
      </c>
      <c r="S831" s="132">
        <v>0</v>
      </c>
      <c r="T831" s="149"/>
      <c r="U831" s="133">
        <v>0</v>
      </c>
      <c r="V831" s="131">
        <v>0</v>
      </c>
      <c r="W831" s="131">
        <v>0</v>
      </c>
      <c r="X831" s="132">
        <v>0</v>
      </c>
      <c r="Y831" s="149"/>
      <c r="Z831" s="133">
        <v>0</v>
      </c>
      <c r="AA831" s="131">
        <v>0</v>
      </c>
      <c r="AB831" s="131">
        <v>0</v>
      </c>
      <c r="AC831" s="132">
        <v>0</v>
      </c>
      <c r="AD831" s="149"/>
      <c r="AE831" s="153">
        <f t="shared" si="288"/>
        <v>0</v>
      </c>
      <c r="AF831" s="134">
        <f t="shared" si="289"/>
        <v>0</v>
      </c>
      <c r="AG831" s="135">
        <f t="shared" si="290"/>
        <v>0</v>
      </c>
      <c r="AH831" s="167">
        <f t="shared" si="291"/>
        <v>0</v>
      </c>
      <c r="AI831" s="149"/>
      <c r="AJ831" s="133">
        <f t="shared" si="292"/>
        <v>0</v>
      </c>
      <c r="AK831" s="131">
        <f t="shared" si="293"/>
        <v>0</v>
      </c>
      <c r="AL831" s="131">
        <f t="shared" si="294"/>
        <v>0</v>
      </c>
      <c r="AM831" s="131">
        <f t="shared" si="295"/>
        <v>0</v>
      </c>
      <c r="AN831" s="136">
        <f t="shared" si="296"/>
        <v>0</v>
      </c>
      <c r="AO831" s="133">
        <f t="shared" si="297"/>
        <v>0</v>
      </c>
      <c r="AP831" s="131">
        <f t="shared" si="298"/>
        <v>0</v>
      </c>
      <c r="AQ831" s="131">
        <f t="shared" si="299"/>
        <v>0</v>
      </c>
      <c r="AR831" s="131">
        <f t="shared" si="300"/>
        <v>0</v>
      </c>
      <c r="AS831" s="136">
        <f t="shared" si="301"/>
        <v>0</v>
      </c>
      <c r="AT831" s="133">
        <f t="shared" si="302"/>
        <v>0</v>
      </c>
      <c r="AU831" s="131">
        <f t="shared" si="303"/>
        <v>0</v>
      </c>
      <c r="AV831" s="131">
        <f t="shared" si="304"/>
        <v>0</v>
      </c>
      <c r="AW831" s="131">
        <f t="shared" si="305"/>
        <v>0</v>
      </c>
      <c r="AX831" s="136">
        <f t="shared" si="306"/>
        <v>0</v>
      </c>
      <c r="AY831" s="133">
        <f t="shared" si="307"/>
        <v>0</v>
      </c>
      <c r="AZ831" s="131">
        <f t="shared" si="308"/>
        <v>0</v>
      </c>
      <c r="BA831" s="131">
        <f t="shared" si="309"/>
        <v>0</v>
      </c>
      <c r="BB831" s="131">
        <f t="shared" si="310"/>
        <v>0</v>
      </c>
      <c r="BC831" s="132">
        <f t="shared" si="311"/>
        <v>0</v>
      </c>
    </row>
    <row r="832" spans="1:55" x14ac:dyDescent="0.25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30">
        <v>0</v>
      </c>
      <c r="G832" s="131">
        <v>0</v>
      </c>
      <c r="H832" s="131">
        <v>0</v>
      </c>
      <c r="I832" s="132">
        <v>0</v>
      </c>
      <c r="J832" s="149"/>
      <c r="K832" s="133">
        <v>0</v>
      </c>
      <c r="L832" s="131">
        <v>0</v>
      </c>
      <c r="M832" s="131">
        <v>0</v>
      </c>
      <c r="N832" s="132">
        <v>0</v>
      </c>
      <c r="O832" s="149"/>
      <c r="P832" s="133">
        <v>0</v>
      </c>
      <c r="Q832" s="131">
        <v>0</v>
      </c>
      <c r="R832" s="131">
        <v>0</v>
      </c>
      <c r="S832" s="132">
        <v>0</v>
      </c>
      <c r="T832" s="149"/>
      <c r="U832" s="133">
        <v>0</v>
      </c>
      <c r="V832" s="131">
        <v>0</v>
      </c>
      <c r="W832" s="131">
        <v>0</v>
      </c>
      <c r="X832" s="132">
        <v>0</v>
      </c>
      <c r="Y832" s="149"/>
      <c r="Z832" s="133">
        <v>0</v>
      </c>
      <c r="AA832" s="131">
        <v>0</v>
      </c>
      <c r="AB832" s="131">
        <v>0</v>
      </c>
      <c r="AC832" s="132">
        <v>0</v>
      </c>
      <c r="AD832" s="149"/>
      <c r="AE832" s="153">
        <f t="shared" si="288"/>
        <v>0</v>
      </c>
      <c r="AF832" s="134">
        <f t="shared" si="289"/>
        <v>0</v>
      </c>
      <c r="AG832" s="135">
        <f t="shared" si="290"/>
        <v>0</v>
      </c>
      <c r="AH832" s="167">
        <f t="shared" si="291"/>
        <v>0</v>
      </c>
      <c r="AI832" s="149"/>
      <c r="AJ832" s="133">
        <f t="shared" si="292"/>
        <v>0</v>
      </c>
      <c r="AK832" s="131">
        <f t="shared" si="293"/>
        <v>0</v>
      </c>
      <c r="AL832" s="131">
        <f t="shared" si="294"/>
        <v>0</v>
      </c>
      <c r="AM832" s="131">
        <f t="shared" si="295"/>
        <v>0</v>
      </c>
      <c r="AN832" s="136">
        <f t="shared" si="296"/>
        <v>0</v>
      </c>
      <c r="AO832" s="133">
        <f t="shared" si="297"/>
        <v>0</v>
      </c>
      <c r="AP832" s="131">
        <f t="shared" si="298"/>
        <v>0</v>
      </c>
      <c r="AQ832" s="131">
        <f t="shared" si="299"/>
        <v>0</v>
      </c>
      <c r="AR832" s="131">
        <f t="shared" si="300"/>
        <v>0</v>
      </c>
      <c r="AS832" s="136">
        <f t="shared" si="301"/>
        <v>0</v>
      </c>
      <c r="AT832" s="133">
        <f t="shared" si="302"/>
        <v>0</v>
      </c>
      <c r="AU832" s="131">
        <f t="shared" si="303"/>
        <v>0</v>
      </c>
      <c r="AV832" s="131">
        <f t="shared" si="304"/>
        <v>0</v>
      </c>
      <c r="AW832" s="131">
        <f t="shared" si="305"/>
        <v>0</v>
      </c>
      <c r="AX832" s="136">
        <f t="shared" si="306"/>
        <v>0</v>
      </c>
      <c r="AY832" s="133">
        <f t="shared" si="307"/>
        <v>0</v>
      </c>
      <c r="AZ832" s="131">
        <f t="shared" si="308"/>
        <v>0</v>
      </c>
      <c r="BA832" s="131">
        <f t="shared" si="309"/>
        <v>0</v>
      </c>
      <c r="BB832" s="131">
        <f t="shared" si="310"/>
        <v>0</v>
      </c>
      <c r="BC832" s="132">
        <f t="shared" si="311"/>
        <v>0</v>
      </c>
    </row>
    <row r="833" spans="1:55" x14ac:dyDescent="0.25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30">
        <v>0</v>
      </c>
      <c r="G833" s="131">
        <v>0</v>
      </c>
      <c r="H833" s="131">
        <v>0</v>
      </c>
      <c r="I833" s="132">
        <v>0</v>
      </c>
      <c r="J833" s="149"/>
      <c r="K833" s="133">
        <v>0</v>
      </c>
      <c r="L833" s="131">
        <v>0</v>
      </c>
      <c r="M833" s="131">
        <v>0</v>
      </c>
      <c r="N833" s="132">
        <v>0</v>
      </c>
      <c r="O833" s="149"/>
      <c r="P833" s="133">
        <v>0</v>
      </c>
      <c r="Q833" s="131">
        <v>0</v>
      </c>
      <c r="R833" s="131">
        <v>0</v>
      </c>
      <c r="S833" s="132">
        <v>0</v>
      </c>
      <c r="T833" s="149"/>
      <c r="U833" s="133">
        <v>0</v>
      </c>
      <c r="V833" s="131">
        <v>0</v>
      </c>
      <c r="W833" s="131">
        <v>0</v>
      </c>
      <c r="X833" s="132">
        <v>0</v>
      </c>
      <c r="Y833" s="149"/>
      <c r="Z833" s="133">
        <v>0</v>
      </c>
      <c r="AA833" s="131">
        <v>0</v>
      </c>
      <c r="AB833" s="131">
        <v>0</v>
      </c>
      <c r="AC833" s="132">
        <v>0</v>
      </c>
      <c r="AD833" s="149"/>
      <c r="AE833" s="153">
        <f t="shared" si="288"/>
        <v>0</v>
      </c>
      <c r="AF833" s="134">
        <f t="shared" si="289"/>
        <v>0</v>
      </c>
      <c r="AG833" s="135">
        <f t="shared" si="290"/>
        <v>0</v>
      </c>
      <c r="AH833" s="167">
        <f t="shared" si="291"/>
        <v>0</v>
      </c>
      <c r="AI833" s="149"/>
      <c r="AJ833" s="133">
        <f t="shared" si="292"/>
        <v>0</v>
      </c>
      <c r="AK833" s="131">
        <f t="shared" si="293"/>
        <v>0</v>
      </c>
      <c r="AL833" s="131">
        <f t="shared" si="294"/>
        <v>0</v>
      </c>
      <c r="AM833" s="131">
        <f t="shared" si="295"/>
        <v>0</v>
      </c>
      <c r="AN833" s="136">
        <f t="shared" si="296"/>
        <v>0</v>
      </c>
      <c r="AO833" s="133">
        <f t="shared" si="297"/>
        <v>0</v>
      </c>
      <c r="AP833" s="131">
        <f t="shared" si="298"/>
        <v>0</v>
      </c>
      <c r="AQ833" s="131">
        <f t="shared" si="299"/>
        <v>0</v>
      </c>
      <c r="AR833" s="131">
        <f t="shared" si="300"/>
        <v>0</v>
      </c>
      <c r="AS833" s="136">
        <f t="shared" si="301"/>
        <v>0</v>
      </c>
      <c r="AT833" s="133">
        <f t="shared" si="302"/>
        <v>0</v>
      </c>
      <c r="AU833" s="131">
        <f t="shared" si="303"/>
        <v>0</v>
      </c>
      <c r="AV833" s="131">
        <f t="shared" si="304"/>
        <v>0</v>
      </c>
      <c r="AW833" s="131">
        <f t="shared" si="305"/>
        <v>0</v>
      </c>
      <c r="AX833" s="136">
        <f t="shared" si="306"/>
        <v>0</v>
      </c>
      <c r="AY833" s="133">
        <f t="shared" si="307"/>
        <v>0</v>
      </c>
      <c r="AZ833" s="131">
        <f t="shared" si="308"/>
        <v>0</v>
      </c>
      <c r="BA833" s="131">
        <f t="shared" si="309"/>
        <v>0</v>
      </c>
      <c r="BB833" s="131">
        <f t="shared" si="310"/>
        <v>0</v>
      </c>
      <c r="BC833" s="132">
        <f t="shared" si="311"/>
        <v>0</v>
      </c>
    </row>
    <row r="834" spans="1:55" x14ac:dyDescent="0.25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30">
        <v>0</v>
      </c>
      <c r="G834" s="131">
        <v>0</v>
      </c>
      <c r="H834" s="131">
        <v>0</v>
      </c>
      <c r="I834" s="132">
        <v>20</v>
      </c>
      <c r="J834" s="149"/>
      <c r="K834" s="133">
        <v>0</v>
      </c>
      <c r="L834" s="131">
        <v>0</v>
      </c>
      <c r="M834" s="131">
        <v>0</v>
      </c>
      <c r="N834" s="132">
        <v>0</v>
      </c>
      <c r="O834" s="149"/>
      <c r="P834" s="133">
        <v>1</v>
      </c>
      <c r="Q834" s="131">
        <v>0</v>
      </c>
      <c r="R834" s="131">
        <v>0.6</v>
      </c>
      <c r="S834" s="132">
        <v>238</v>
      </c>
      <c r="T834" s="149"/>
      <c r="U834" s="133">
        <v>0</v>
      </c>
      <c r="V834" s="131">
        <v>0</v>
      </c>
      <c r="W834" s="131">
        <v>0</v>
      </c>
      <c r="X834" s="132">
        <v>20</v>
      </c>
      <c r="Y834" s="149"/>
      <c r="Z834" s="133">
        <v>0</v>
      </c>
      <c r="AA834" s="131">
        <v>3</v>
      </c>
      <c r="AB834" s="131">
        <v>26.9</v>
      </c>
      <c r="AC834" s="132">
        <v>215</v>
      </c>
      <c r="AD834" s="149"/>
      <c r="AE834" s="153">
        <f t="shared" si="288"/>
        <v>1</v>
      </c>
      <c r="AF834" s="134">
        <f t="shared" si="289"/>
        <v>3</v>
      </c>
      <c r="AG834" s="135">
        <f t="shared" si="290"/>
        <v>27.5</v>
      </c>
      <c r="AH834" s="167">
        <f t="shared" si="291"/>
        <v>493</v>
      </c>
      <c r="AI834" s="149"/>
      <c r="AJ834" s="133">
        <f t="shared" si="292"/>
        <v>20</v>
      </c>
      <c r="AK834" s="131">
        <f t="shared" si="293"/>
        <v>0</v>
      </c>
      <c r="AL834" s="131">
        <f t="shared" si="294"/>
        <v>238</v>
      </c>
      <c r="AM834" s="131">
        <f t="shared" si="295"/>
        <v>20</v>
      </c>
      <c r="AN834" s="136">
        <f t="shared" si="296"/>
        <v>215</v>
      </c>
      <c r="AO834" s="133">
        <f t="shared" si="297"/>
        <v>0</v>
      </c>
      <c r="AP834" s="131">
        <f t="shared" si="298"/>
        <v>0</v>
      </c>
      <c r="AQ834" s="131">
        <f t="shared" si="299"/>
        <v>1</v>
      </c>
      <c r="AR834" s="131">
        <f t="shared" si="300"/>
        <v>0</v>
      </c>
      <c r="AS834" s="136">
        <f t="shared" si="301"/>
        <v>0</v>
      </c>
      <c r="AT834" s="133">
        <f t="shared" si="302"/>
        <v>0</v>
      </c>
      <c r="AU834" s="131">
        <f t="shared" si="303"/>
        <v>0</v>
      </c>
      <c r="AV834" s="131">
        <f t="shared" si="304"/>
        <v>0</v>
      </c>
      <c r="AW834" s="131">
        <f t="shared" si="305"/>
        <v>0</v>
      </c>
      <c r="AX834" s="136">
        <f t="shared" si="306"/>
        <v>3</v>
      </c>
      <c r="AY834" s="133">
        <f t="shared" si="307"/>
        <v>0</v>
      </c>
      <c r="AZ834" s="131">
        <f t="shared" si="308"/>
        <v>0</v>
      </c>
      <c r="BA834" s="131">
        <f t="shared" si="309"/>
        <v>0.6</v>
      </c>
      <c r="BB834" s="131">
        <f t="shared" si="310"/>
        <v>0</v>
      </c>
      <c r="BC834" s="132">
        <f t="shared" si="311"/>
        <v>26.9</v>
      </c>
    </row>
    <row r="835" spans="1:55" x14ac:dyDescent="0.25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30">
        <v>0</v>
      </c>
      <c r="G835" s="131">
        <v>1</v>
      </c>
      <c r="H835" s="131">
        <v>9</v>
      </c>
      <c r="I835" s="132">
        <v>211</v>
      </c>
      <c r="J835" s="149"/>
      <c r="K835" s="133">
        <v>0</v>
      </c>
      <c r="L835" s="131">
        <v>0</v>
      </c>
      <c r="M835" s="131">
        <v>0</v>
      </c>
      <c r="N835" s="132">
        <v>20</v>
      </c>
      <c r="O835" s="149"/>
      <c r="P835" s="133">
        <v>0</v>
      </c>
      <c r="Q835" s="131">
        <v>0</v>
      </c>
      <c r="R835" s="131">
        <v>0</v>
      </c>
      <c r="S835" s="132">
        <v>20</v>
      </c>
      <c r="T835" s="149"/>
      <c r="U835" s="133">
        <v>0</v>
      </c>
      <c r="V835" s="131">
        <v>0</v>
      </c>
      <c r="W835" s="131">
        <v>0</v>
      </c>
      <c r="X835" s="132">
        <v>20</v>
      </c>
      <c r="Y835" s="149"/>
      <c r="Z835" s="133">
        <v>0</v>
      </c>
      <c r="AA835" s="131">
        <v>2</v>
      </c>
      <c r="AB835" s="131">
        <v>29.5</v>
      </c>
      <c r="AC835" s="132">
        <v>223</v>
      </c>
      <c r="AD835" s="149"/>
      <c r="AE835" s="153">
        <f t="shared" ref="AE835:AE885" si="312">LARGE(AO835:AS835,1)+LARGE(AO835:AS835,2)+LARGE(AO835:AS835,3)+LARGE(AO835:AS835,4)</f>
        <v>0</v>
      </c>
      <c r="AF835" s="134">
        <f t="shared" ref="AF835:AF885" si="313">LARGE(AT835:AX835,1)+LARGE(AT835:AX835,2)+LARGE(AT835:AX835,3)+LARGE(AT835:AX835,4)</f>
        <v>3</v>
      </c>
      <c r="AG835" s="135">
        <f t="shared" ref="AG835:AG885" si="314">LARGE(AY835:BC835,1)+LARGE(AY835:BC835,2)+LARGE(AY835:BC835,3)+LARGE(AY835:BC835,4)</f>
        <v>38.5</v>
      </c>
      <c r="AH835" s="167">
        <f t="shared" ref="AH835:AH885" si="315">LARGE(AJ835:AN835,1)+LARGE(AJ835:AN835,2)+LARGE(AJ835:AN835,3)+LARGE(AJ835:AN835,4)</f>
        <v>474</v>
      </c>
      <c r="AI835" s="149"/>
      <c r="AJ835" s="133">
        <f t="shared" ref="AJ835:AJ885" si="316">I835</f>
        <v>211</v>
      </c>
      <c r="AK835" s="131">
        <f t="shared" ref="AK835:AK885" si="317">N835</f>
        <v>20</v>
      </c>
      <c r="AL835" s="131">
        <f t="shared" ref="AL835:AL885" si="318">S835</f>
        <v>20</v>
      </c>
      <c r="AM835" s="131">
        <f t="shared" ref="AM835:AM885" si="319">X835</f>
        <v>20</v>
      </c>
      <c r="AN835" s="136">
        <f t="shared" ref="AN835:AN885" si="320">AC835</f>
        <v>223</v>
      </c>
      <c r="AO835" s="133">
        <f t="shared" ref="AO835:AO885" si="321">F835</f>
        <v>0</v>
      </c>
      <c r="AP835" s="131">
        <f t="shared" ref="AP835:AP885" si="322">K835</f>
        <v>0</v>
      </c>
      <c r="AQ835" s="131">
        <f t="shared" ref="AQ835:AQ885" si="323">P835</f>
        <v>0</v>
      </c>
      <c r="AR835" s="131">
        <f t="shared" ref="AR835:AR885" si="324">U835</f>
        <v>0</v>
      </c>
      <c r="AS835" s="136">
        <f t="shared" ref="AS835:AS885" si="325">U835</f>
        <v>0</v>
      </c>
      <c r="AT835" s="133">
        <f t="shared" ref="AT835:AT885" si="326">G835</f>
        <v>1</v>
      </c>
      <c r="AU835" s="131">
        <f t="shared" ref="AU835:AU885" si="327">L835</f>
        <v>0</v>
      </c>
      <c r="AV835" s="131">
        <f t="shared" ref="AV835:AV885" si="328">Q835</f>
        <v>0</v>
      </c>
      <c r="AW835" s="131">
        <f t="shared" ref="AW835:AW885" si="329">V835</f>
        <v>0</v>
      </c>
      <c r="AX835" s="136">
        <f t="shared" ref="AX835:AX885" si="330">AA835</f>
        <v>2</v>
      </c>
      <c r="AY835" s="133">
        <f t="shared" ref="AY835:AY885" si="331">H835</f>
        <v>9</v>
      </c>
      <c r="AZ835" s="131">
        <f t="shared" ref="AZ835:AZ885" si="332">M835</f>
        <v>0</v>
      </c>
      <c r="BA835" s="131">
        <f t="shared" ref="BA835:BA885" si="333">R835</f>
        <v>0</v>
      </c>
      <c r="BB835" s="131">
        <f t="shared" ref="BB835:BB885" si="334">W835</f>
        <v>0</v>
      </c>
      <c r="BC835" s="132">
        <f t="shared" ref="BC835:BC885" si="335">AB835</f>
        <v>29.5</v>
      </c>
    </row>
    <row r="836" spans="1:55" x14ac:dyDescent="0.25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30">
        <v>0</v>
      </c>
      <c r="G836" s="131">
        <v>0</v>
      </c>
      <c r="H836" s="131">
        <v>0</v>
      </c>
      <c r="I836" s="132">
        <v>0</v>
      </c>
      <c r="J836" s="149"/>
      <c r="K836" s="133">
        <v>0</v>
      </c>
      <c r="L836" s="131">
        <v>0</v>
      </c>
      <c r="M836" s="131">
        <v>0</v>
      </c>
      <c r="N836" s="132">
        <v>0</v>
      </c>
      <c r="O836" s="149"/>
      <c r="P836" s="133">
        <v>0</v>
      </c>
      <c r="Q836" s="131">
        <v>0</v>
      </c>
      <c r="R836" s="131">
        <v>0</v>
      </c>
      <c r="S836" s="132">
        <v>0</v>
      </c>
      <c r="T836" s="149"/>
      <c r="U836" s="133">
        <v>0</v>
      </c>
      <c r="V836" s="131">
        <v>0</v>
      </c>
      <c r="W836" s="131">
        <v>0</v>
      </c>
      <c r="X836" s="132">
        <v>0</v>
      </c>
      <c r="Y836" s="149"/>
      <c r="Z836" s="133">
        <v>0</v>
      </c>
      <c r="AA836" s="131">
        <v>0</v>
      </c>
      <c r="AB836" s="131">
        <v>0</v>
      </c>
      <c r="AC836" s="132">
        <v>0</v>
      </c>
      <c r="AD836" s="149"/>
      <c r="AE836" s="153">
        <f t="shared" si="312"/>
        <v>0</v>
      </c>
      <c r="AF836" s="134">
        <f t="shared" si="313"/>
        <v>0</v>
      </c>
      <c r="AG836" s="135">
        <f t="shared" si="314"/>
        <v>0</v>
      </c>
      <c r="AH836" s="167">
        <f t="shared" si="315"/>
        <v>0</v>
      </c>
      <c r="AI836" s="149"/>
      <c r="AJ836" s="133">
        <f t="shared" si="316"/>
        <v>0</v>
      </c>
      <c r="AK836" s="131">
        <f t="shared" si="317"/>
        <v>0</v>
      </c>
      <c r="AL836" s="131">
        <f t="shared" si="318"/>
        <v>0</v>
      </c>
      <c r="AM836" s="131">
        <f t="shared" si="319"/>
        <v>0</v>
      </c>
      <c r="AN836" s="136">
        <f t="shared" si="320"/>
        <v>0</v>
      </c>
      <c r="AO836" s="133">
        <f t="shared" si="321"/>
        <v>0</v>
      </c>
      <c r="AP836" s="131">
        <f t="shared" si="322"/>
        <v>0</v>
      </c>
      <c r="AQ836" s="131">
        <f t="shared" si="323"/>
        <v>0</v>
      </c>
      <c r="AR836" s="131">
        <f t="shared" si="324"/>
        <v>0</v>
      </c>
      <c r="AS836" s="136">
        <f t="shared" si="325"/>
        <v>0</v>
      </c>
      <c r="AT836" s="133">
        <f t="shared" si="326"/>
        <v>0</v>
      </c>
      <c r="AU836" s="131">
        <f t="shared" si="327"/>
        <v>0</v>
      </c>
      <c r="AV836" s="131">
        <f t="shared" si="328"/>
        <v>0</v>
      </c>
      <c r="AW836" s="131">
        <f t="shared" si="329"/>
        <v>0</v>
      </c>
      <c r="AX836" s="136">
        <f t="shared" si="330"/>
        <v>0</v>
      </c>
      <c r="AY836" s="133">
        <f t="shared" si="331"/>
        <v>0</v>
      </c>
      <c r="AZ836" s="131">
        <f t="shared" si="332"/>
        <v>0</v>
      </c>
      <c r="BA836" s="131">
        <f t="shared" si="333"/>
        <v>0</v>
      </c>
      <c r="BB836" s="131">
        <f t="shared" si="334"/>
        <v>0</v>
      </c>
      <c r="BC836" s="132">
        <f t="shared" si="335"/>
        <v>0</v>
      </c>
    </row>
    <row r="837" spans="1:55" x14ac:dyDescent="0.25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30">
        <v>0</v>
      </c>
      <c r="G837" s="131">
        <v>0</v>
      </c>
      <c r="H837" s="131">
        <v>0</v>
      </c>
      <c r="I837" s="132">
        <v>20</v>
      </c>
      <c r="J837" s="149"/>
      <c r="K837" s="133">
        <v>0</v>
      </c>
      <c r="L837" s="131">
        <v>0</v>
      </c>
      <c r="M837" s="131">
        <v>0</v>
      </c>
      <c r="N837" s="132">
        <v>20</v>
      </c>
      <c r="O837" s="149"/>
      <c r="P837" s="133">
        <v>0</v>
      </c>
      <c r="Q837" s="131">
        <v>0</v>
      </c>
      <c r="R837" s="131">
        <v>0</v>
      </c>
      <c r="S837" s="132">
        <v>20</v>
      </c>
      <c r="T837" s="149"/>
      <c r="U837" s="133">
        <v>0</v>
      </c>
      <c r="V837" s="131">
        <v>0</v>
      </c>
      <c r="W837" s="131">
        <v>0</v>
      </c>
      <c r="X837" s="132">
        <v>20</v>
      </c>
      <c r="Y837" s="149"/>
      <c r="Z837" s="133">
        <v>0</v>
      </c>
      <c r="AA837" s="131">
        <v>1</v>
      </c>
      <c r="AB837" s="131">
        <v>2</v>
      </c>
      <c r="AC837" s="132">
        <v>126</v>
      </c>
      <c r="AD837" s="149"/>
      <c r="AE837" s="153">
        <f t="shared" si="312"/>
        <v>0</v>
      </c>
      <c r="AF837" s="134">
        <f t="shared" si="313"/>
        <v>1</v>
      </c>
      <c r="AG837" s="135">
        <f t="shared" si="314"/>
        <v>2</v>
      </c>
      <c r="AH837" s="167">
        <f t="shared" si="315"/>
        <v>186</v>
      </c>
      <c r="AI837" s="149"/>
      <c r="AJ837" s="133">
        <f t="shared" si="316"/>
        <v>20</v>
      </c>
      <c r="AK837" s="131">
        <f t="shared" si="317"/>
        <v>20</v>
      </c>
      <c r="AL837" s="131">
        <f t="shared" si="318"/>
        <v>20</v>
      </c>
      <c r="AM837" s="131">
        <f t="shared" si="319"/>
        <v>20</v>
      </c>
      <c r="AN837" s="136">
        <f t="shared" si="320"/>
        <v>126</v>
      </c>
      <c r="AO837" s="133">
        <f t="shared" si="321"/>
        <v>0</v>
      </c>
      <c r="AP837" s="131">
        <f t="shared" si="322"/>
        <v>0</v>
      </c>
      <c r="AQ837" s="131">
        <f t="shared" si="323"/>
        <v>0</v>
      </c>
      <c r="AR837" s="131">
        <f t="shared" si="324"/>
        <v>0</v>
      </c>
      <c r="AS837" s="136">
        <f t="shared" si="325"/>
        <v>0</v>
      </c>
      <c r="AT837" s="133">
        <f t="shared" si="326"/>
        <v>0</v>
      </c>
      <c r="AU837" s="131">
        <f t="shared" si="327"/>
        <v>0</v>
      </c>
      <c r="AV837" s="131">
        <f t="shared" si="328"/>
        <v>0</v>
      </c>
      <c r="AW837" s="131">
        <f t="shared" si="329"/>
        <v>0</v>
      </c>
      <c r="AX837" s="136">
        <f t="shared" si="330"/>
        <v>1</v>
      </c>
      <c r="AY837" s="133">
        <f t="shared" si="331"/>
        <v>0</v>
      </c>
      <c r="AZ837" s="131">
        <f t="shared" si="332"/>
        <v>0</v>
      </c>
      <c r="BA837" s="131">
        <f t="shared" si="333"/>
        <v>0</v>
      </c>
      <c r="BB837" s="131">
        <f t="shared" si="334"/>
        <v>0</v>
      </c>
      <c r="BC837" s="132">
        <f t="shared" si="335"/>
        <v>2</v>
      </c>
    </row>
    <row r="838" spans="1:55" x14ac:dyDescent="0.25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30">
        <v>0</v>
      </c>
      <c r="G838" s="131">
        <v>2</v>
      </c>
      <c r="H838" s="131">
        <v>3.1</v>
      </c>
      <c r="I838" s="132">
        <v>171</v>
      </c>
      <c r="J838" s="149"/>
      <c r="K838" s="133">
        <v>0</v>
      </c>
      <c r="L838" s="131">
        <v>0</v>
      </c>
      <c r="M838" s="131">
        <v>0</v>
      </c>
      <c r="N838" s="132">
        <v>20</v>
      </c>
      <c r="O838" s="149"/>
      <c r="P838" s="133">
        <v>0</v>
      </c>
      <c r="Q838" s="131">
        <v>0</v>
      </c>
      <c r="R838" s="131">
        <v>0</v>
      </c>
      <c r="S838" s="132">
        <v>20</v>
      </c>
      <c r="T838" s="149"/>
      <c r="U838" s="133">
        <v>0</v>
      </c>
      <c r="V838" s="131">
        <v>0</v>
      </c>
      <c r="W838" s="131">
        <v>0</v>
      </c>
      <c r="X838" s="132">
        <v>20</v>
      </c>
      <c r="Y838" s="149"/>
      <c r="Z838" s="133">
        <v>0</v>
      </c>
      <c r="AA838" s="131">
        <v>0</v>
      </c>
      <c r="AB838" s="131">
        <v>0</v>
      </c>
      <c r="AC838" s="132">
        <v>20</v>
      </c>
      <c r="AD838" s="149"/>
      <c r="AE838" s="153">
        <f t="shared" si="312"/>
        <v>0</v>
      </c>
      <c r="AF838" s="134">
        <f t="shared" si="313"/>
        <v>2</v>
      </c>
      <c r="AG838" s="135">
        <f t="shared" si="314"/>
        <v>3.1</v>
      </c>
      <c r="AH838" s="167">
        <f t="shared" si="315"/>
        <v>231</v>
      </c>
      <c r="AI838" s="149"/>
      <c r="AJ838" s="133">
        <f t="shared" si="316"/>
        <v>171</v>
      </c>
      <c r="AK838" s="131">
        <f t="shared" si="317"/>
        <v>20</v>
      </c>
      <c r="AL838" s="131">
        <f t="shared" si="318"/>
        <v>20</v>
      </c>
      <c r="AM838" s="131">
        <f t="shared" si="319"/>
        <v>20</v>
      </c>
      <c r="AN838" s="136">
        <f t="shared" si="320"/>
        <v>20</v>
      </c>
      <c r="AO838" s="133">
        <f t="shared" si="321"/>
        <v>0</v>
      </c>
      <c r="AP838" s="131">
        <f t="shared" si="322"/>
        <v>0</v>
      </c>
      <c r="AQ838" s="131">
        <f t="shared" si="323"/>
        <v>0</v>
      </c>
      <c r="AR838" s="131">
        <f t="shared" si="324"/>
        <v>0</v>
      </c>
      <c r="AS838" s="136">
        <f t="shared" si="325"/>
        <v>0</v>
      </c>
      <c r="AT838" s="133">
        <f t="shared" si="326"/>
        <v>2</v>
      </c>
      <c r="AU838" s="131">
        <f t="shared" si="327"/>
        <v>0</v>
      </c>
      <c r="AV838" s="131">
        <f t="shared" si="328"/>
        <v>0</v>
      </c>
      <c r="AW838" s="131">
        <f t="shared" si="329"/>
        <v>0</v>
      </c>
      <c r="AX838" s="136">
        <f t="shared" si="330"/>
        <v>0</v>
      </c>
      <c r="AY838" s="133">
        <f t="shared" si="331"/>
        <v>3.1</v>
      </c>
      <c r="AZ838" s="131">
        <f t="shared" si="332"/>
        <v>0</v>
      </c>
      <c r="BA838" s="131">
        <f t="shared" si="333"/>
        <v>0</v>
      </c>
      <c r="BB838" s="131">
        <f t="shared" si="334"/>
        <v>0</v>
      </c>
      <c r="BC838" s="132">
        <f t="shared" si="335"/>
        <v>0</v>
      </c>
    </row>
    <row r="839" spans="1:55" x14ac:dyDescent="0.25">
      <c r="A839" s="138" t="s">
        <v>1775</v>
      </c>
      <c r="B839" s="131" t="s">
        <v>50</v>
      </c>
      <c r="C839" s="131" t="s">
        <v>1816</v>
      </c>
      <c r="D839" s="131" t="s">
        <v>1817</v>
      </c>
      <c r="E839" s="132" t="s">
        <v>1954</v>
      </c>
      <c r="F839" s="130">
        <v>0</v>
      </c>
      <c r="G839" s="131">
        <v>0</v>
      </c>
      <c r="H839" s="131">
        <v>0</v>
      </c>
      <c r="I839" s="132">
        <v>0</v>
      </c>
      <c r="J839" s="149"/>
      <c r="K839" s="133">
        <v>0</v>
      </c>
      <c r="L839" s="131">
        <v>0</v>
      </c>
      <c r="M839" s="131">
        <v>0</v>
      </c>
      <c r="N839" s="132">
        <v>0</v>
      </c>
      <c r="O839" s="149"/>
      <c r="P839" s="133">
        <v>0</v>
      </c>
      <c r="Q839" s="131">
        <v>0</v>
      </c>
      <c r="R839" s="131">
        <v>0</v>
      </c>
      <c r="S839" s="132">
        <v>0</v>
      </c>
      <c r="T839" s="149"/>
      <c r="U839" s="133">
        <v>0</v>
      </c>
      <c r="V839" s="131">
        <v>0</v>
      </c>
      <c r="W839" s="131">
        <v>0</v>
      </c>
      <c r="X839" s="132">
        <v>0</v>
      </c>
      <c r="Y839" s="149"/>
      <c r="Z839" s="133">
        <v>0</v>
      </c>
      <c r="AA839" s="131">
        <v>0</v>
      </c>
      <c r="AB839" s="131">
        <v>0</v>
      </c>
      <c r="AC839" s="132">
        <v>0</v>
      </c>
      <c r="AD839" s="149"/>
      <c r="AE839" s="153">
        <f t="shared" si="312"/>
        <v>0</v>
      </c>
      <c r="AF839" s="134">
        <f t="shared" si="313"/>
        <v>0</v>
      </c>
      <c r="AG839" s="135">
        <f t="shared" si="314"/>
        <v>0</v>
      </c>
      <c r="AH839" s="167">
        <f t="shared" si="315"/>
        <v>0</v>
      </c>
      <c r="AI839" s="149"/>
      <c r="AJ839" s="133">
        <f t="shared" si="316"/>
        <v>0</v>
      </c>
      <c r="AK839" s="131">
        <f t="shared" si="317"/>
        <v>0</v>
      </c>
      <c r="AL839" s="131">
        <f t="shared" si="318"/>
        <v>0</v>
      </c>
      <c r="AM839" s="131">
        <f t="shared" si="319"/>
        <v>0</v>
      </c>
      <c r="AN839" s="136">
        <f t="shared" si="320"/>
        <v>0</v>
      </c>
      <c r="AO839" s="133">
        <f t="shared" si="321"/>
        <v>0</v>
      </c>
      <c r="AP839" s="131">
        <f t="shared" si="322"/>
        <v>0</v>
      </c>
      <c r="AQ839" s="131">
        <f t="shared" si="323"/>
        <v>0</v>
      </c>
      <c r="AR839" s="131">
        <f t="shared" si="324"/>
        <v>0</v>
      </c>
      <c r="AS839" s="136">
        <f t="shared" si="325"/>
        <v>0</v>
      </c>
      <c r="AT839" s="133">
        <f t="shared" si="326"/>
        <v>0</v>
      </c>
      <c r="AU839" s="131">
        <f t="shared" si="327"/>
        <v>0</v>
      </c>
      <c r="AV839" s="131">
        <f t="shared" si="328"/>
        <v>0</v>
      </c>
      <c r="AW839" s="131">
        <f t="shared" si="329"/>
        <v>0</v>
      </c>
      <c r="AX839" s="136">
        <f t="shared" si="330"/>
        <v>0</v>
      </c>
      <c r="AY839" s="133">
        <f t="shared" si="331"/>
        <v>0</v>
      </c>
      <c r="AZ839" s="131">
        <f t="shared" si="332"/>
        <v>0</v>
      </c>
      <c r="BA839" s="131">
        <f t="shared" si="333"/>
        <v>0</v>
      </c>
      <c r="BB839" s="131">
        <f t="shared" si="334"/>
        <v>0</v>
      </c>
      <c r="BC839" s="132">
        <f t="shared" si="335"/>
        <v>0</v>
      </c>
    </row>
    <row r="840" spans="1:55" x14ac:dyDescent="0.25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30">
        <v>0</v>
      </c>
      <c r="G840" s="131">
        <v>0</v>
      </c>
      <c r="H840" s="131">
        <v>0</v>
      </c>
      <c r="I840" s="132">
        <v>0</v>
      </c>
      <c r="J840" s="149"/>
      <c r="K840" s="133">
        <v>0</v>
      </c>
      <c r="L840" s="131">
        <v>0</v>
      </c>
      <c r="M840" s="131">
        <v>0</v>
      </c>
      <c r="N840" s="132">
        <v>0</v>
      </c>
      <c r="O840" s="149"/>
      <c r="P840" s="133">
        <v>0</v>
      </c>
      <c r="Q840" s="131">
        <v>0</v>
      </c>
      <c r="R840" s="131">
        <v>0</v>
      </c>
      <c r="S840" s="132">
        <v>0</v>
      </c>
      <c r="T840" s="149"/>
      <c r="U840" s="133">
        <v>0</v>
      </c>
      <c r="V840" s="131">
        <v>0</v>
      </c>
      <c r="W840" s="131">
        <v>0</v>
      </c>
      <c r="X840" s="132">
        <v>0</v>
      </c>
      <c r="Y840" s="149"/>
      <c r="Z840" s="133">
        <v>0</v>
      </c>
      <c r="AA840" s="131">
        <v>0</v>
      </c>
      <c r="AB840" s="131">
        <v>0</v>
      </c>
      <c r="AC840" s="132">
        <v>0</v>
      </c>
      <c r="AD840" s="149"/>
      <c r="AE840" s="153">
        <f t="shared" si="312"/>
        <v>0</v>
      </c>
      <c r="AF840" s="134">
        <f t="shared" si="313"/>
        <v>0</v>
      </c>
      <c r="AG840" s="135">
        <f t="shared" si="314"/>
        <v>0</v>
      </c>
      <c r="AH840" s="167">
        <f t="shared" si="315"/>
        <v>0</v>
      </c>
      <c r="AI840" s="149"/>
      <c r="AJ840" s="133">
        <f t="shared" si="316"/>
        <v>0</v>
      </c>
      <c r="AK840" s="131">
        <f t="shared" si="317"/>
        <v>0</v>
      </c>
      <c r="AL840" s="131">
        <f t="shared" si="318"/>
        <v>0</v>
      </c>
      <c r="AM840" s="131">
        <f t="shared" si="319"/>
        <v>0</v>
      </c>
      <c r="AN840" s="136">
        <f t="shared" si="320"/>
        <v>0</v>
      </c>
      <c r="AO840" s="133">
        <f t="shared" si="321"/>
        <v>0</v>
      </c>
      <c r="AP840" s="131">
        <f t="shared" si="322"/>
        <v>0</v>
      </c>
      <c r="AQ840" s="131">
        <f t="shared" si="323"/>
        <v>0</v>
      </c>
      <c r="AR840" s="131">
        <f t="shared" si="324"/>
        <v>0</v>
      </c>
      <c r="AS840" s="136">
        <f t="shared" si="325"/>
        <v>0</v>
      </c>
      <c r="AT840" s="133">
        <f t="shared" si="326"/>
        <v>0</v>
      </c>
      <c r="AU840" s="131">
        <f t="shared" si="327"/>
        <v>0</v>
      </c>
      <c r="AV840" s="131">
        <f t="shared" si="328"/>
        <v>0</v>
      </c>
      <c r="AW840" s="131">
        <f t="shared" si="329"/>
        <v>0</v>
      </c>
      <c r="AX840" s="136">
        <f t="shared" si="330"/>
        <v>0</v>
      </c>
      <c r="AY840" s="133">
        <f t="shared" si="331"/>
        <v>0</v>
      </c>
      <c r="AZ840" s="131">
        <f t="shared" si="332"/>
        <v>0</v>
      </c>
      <c r="BA840" s="131">
        <f t="shared" si="333"/>
        <v>0</v>
      </c>
      <c r="BB840" s="131">
        <f t="shared" si="334"/>
        <v>0</v>
      </c>
      <c r="BC840" s="132">
        <f t="shared" si="335"/>
        <v>0</v>
      </c>
    </row>
    <row r="841" spans="1:55" x14ac:dyDescent="0.25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30">
        <v>0</v>
      </c>
      <c r="G841" s="131">
        <v>0</v>
      </c>
      <c r="H841" s="131">
        <v>0</v>
      </c>
      <c r="I841" s="132">
        <v>0</v>
      </c>
      <c r="J841" s="149"/>
      <c r="K841" s="133">
        <v>0</v>
      </c>
      <c r="L841" s="131">
        <v>0</v>
      </c>
      <c r="M841" s="131">
        <v>0</v>
      </c>
      <c r="N841" s="132">
        <v>0</v>
      </c>
      <c r="O841" s="149"/>
      <c r="P841" s="133">
        <v>0</v>
      </c>
      <c r="Q841" s="131">
        <v>0</v>
      </c>
      <c r="R841" s="131">
        <v>0</v>
      </c>
      <c r="S841" s="132">
        <v>0</v>
      </c>
      <c r="T841" s="149"/>
      <c r="U841" s="133">
        <v>0</v>
      </c>
      <c r="V841" s="131">
        <v>0</v>
      </c>
      <c r="W841" s="131">
        <v>0</v>
      </c>
      <c r="X841" s="132">
        <v>0</v>
      </c>
      <c r="Y841" s="149"/>
      <c r="Z841" s="133">
        <v>0</v>
      </c>
      <c r="AA841" s="131">
        <v>0</v>
      </c>
      <c r="AB841" s="131">
        <v>0</v>
      </c>
      <c r="AC841" s="132">
        <v>0</v>
      </c>
      <c r="AD841" s="149"/>
      <c r="AE841" s="153">
        <f t="shared" si="312"/>
        <v>0</v>
      </c>
      <c r="AF841" s="134">
        <f t="shared" si="313"/>
        <v>0</v>
      </c>
      <c r="AG841" s="135">
        <f t="shared" si="314"/>
        <v>0</v>
      </c>
      <c r="AH841" s="167">
        <f t="shared" si="315"/>
        <v>0</v>
      </c>
      <c r="AI841" s="149"/>
      <c r="AJ841" s="133">
        <f t="shared" si="316"/>
        <v>0</v>
      </c>
      <c r="AK841" s="131">
        <f t="shared" si="317"/>
        <v>0</v>
      </c>
      <c r="AL841" s="131">
        <f t="shared" si="318"/>
        <v>0</v>
      </c>
      <c r="AM841" s="131">
        <f t="shared" si="319"/>
        <v>0</v>
      </c>
      <c r="AN841" s="136">
        <f t="shared" si="320"/>
        <v>0</v>
      </c>
      <c r="AO841" s="133">
        <f t="shared" si="321"/>
        <v>0</v>
      </c>
      <c r="AP841" s="131">
        <f t="shared" si="322"/>
        <v>0</v>
      </c>
      <c r="AQ841" s="131">
        <f t="shared" si="323"/>
        <v>0</v>
      </c>
      <c r="AR841" s="131">
        <f t="shared" si="324"/>
        <v>0</v>
      </c>
      <c r="AS841" s="136">
        <f t="shared" si="325"/>
        <v>0</v>
      </c>
      <c r="AT841" s="133">
        <f t="shared" si="326"/>
        <v>0</v>
      </c>
      <c r="AU841" s="131">
        <f t="shared" si="327"/>
        <v>0</v>
      </c>
      <c r="AV841" s="131">
        <f t="shared" si="328"/>
        <v>0</v>
      </c>
      <c r="AW841" s="131">
        <f t="shared" si="329"/>
        <v>0</v>
      </c>
      <c r="AX841" s="136">
        <f t="shared" si="330"/>
        <v>0</v>
      </c>
      <c r="AY841" s="133">
        <f t="shared" si="331"/>
        <v>0</v>
      </c>
      <c r="AZ841" s="131">
        <f t="shared" si="332"/>
        <v>0</v>
      </c>
      <c r="BA841" s="131">
        <f t="shared" si="333"/>
        <v>0</v>
      </c>
      <c r="BB841" s="131">
        <f t="shared" si="334"/>
        <v>0</v>
      </c>
      <c r="BC841" s="132">
        <f t="shared" si="335"/>
        <v>0</v>
      </c>
    </row>
    <row r="842" spans="1:55" x14ac:dyDescent="0.25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1311</v>
      </c>
      <c r="F842" s="130">
        <v>0</v>
      </c>
      <c r="G842" s="131">
        <v>0</v>
      </c>
      <c r="H842" s="131">
        <v>0</v>
      </c>
      <c r="I842" s="132">
        <v>0</v>
      </c>
      <c r="J842" s="149"/>
      <c r="K842" s="133">
        <v>0</v>
      </c>
      <c r="L842" s="131">
        <v>0</v>
      </c>
      <c r="M842" s="131">
        <v>0</v>
      </c>
      <c r="N842" s="132">
        <v>0</v>
      </c>
      <c r="O842" s="149"/>
      <c r="P842" s="133">
        <v>0</v>
      </c>
      <c r="Q842" s="131">
        <v>0</v>
      </c>
      <c r="R842" s="131">
        <v>0</v>
      </c>
      <c r="S842" s="132">
        <v>0</v>
      </c>
      <c r="T842" s="149"/>
      <c r="U842" s="133">
        <v>0</v>
      </c>
      <c r="V842" s="131">
        <v>0</v>
      </c>
      <c r="W842" s="131">
        <v>0</v>
      </c>
      <c r="X842" s="132">
        <v>0</v>
      </c>
      <c r="Y842" s="149"/>
      <c r="Z842" s="133">
        <v>0</v>
      </c>
      <c r="AA842" s="131">
        <v>0</v>
      </c>
      <c r="AB842" s="131">
        <v>0</v>
      </c>
      <c r="AC842" s="132">
        <v>0</v>
      </c>
      <c r="AD842" s="149"/>
      <c r="AE842" s="153">
        <f t="shared" si="312"/>
        <v>0</v>
      </c>
      <c r="AF842" s="134">
        <f t="shared" si="313"/>
        <v>0</v>
      </c>
      <c r="AG842" s="135">
        <f t="shared" si="314"/>
        <v>0</v>
      </c>
      <c r="AH842" s="167">
        <f t="shared" si="315"/>
        <v>0</v>
      </c>
      <c r="AI842" s="149"/>
      <c r="AJ842" s="133">
        <f t="shared" si="316"/>
        <v>0</v>
      </c>
      <c r="AK842" s="131">
        <f t="shared" si="317"/>
        <v>0</v>
      </c>
      <c r="AL842" s="131">
        <f t="shared" si="318"/>
        <v>0</v>
      </c>
      <c r="AM842" s="131">
        <f t="shared" si="319"/>
        <v>0</v>
      </c>
      <c r="AN842" s="136">
        <f t="shared" si="320"/>
        <v>0</v>
      </c>
      <c r="AO842" s="133">
        <f t="shared" si="321"/>
        <v>0</v>
      </c>
      <c r="AP842" s="131">
        <f t="shared" si="322"/>
        <v>0</v>
      </c>
      <c r="AQ842" s="131">
        <f t="shared" si="323"/>
        <v>0</v>
      </c>
      <c r="AR842" s="131">
        <f t="shared" si="324"/>
        <v>0</v>
      </c>
      <c r="AS842" s="136">
        <f t="shared" si="325"/>
        <v>0</v>
      </c>
      <c r="AT842" s="133">
        <f t="shared" si="326"/>
        <v>0</v>
      </c>
      <c r="AU842" s="131">
        <f t="shared" si="327"/>
        <v>0</v>
      </c>
      <c r="AV842" s="131">
        <f t="shared" si="328"/>
        <v>0</v>
      </c>
      <c r="AW842" s="131">
        <f t="shared" si="329"/>
        <v>0</v>
      </c>
      <c r="AX842" s="136">
        <f t="shared" si="330"/>
        <v>0</v>
      </c>
      <c r="AY842" s="133">
        <f t="shared" si="331"/>
        <v>0</v>
      </c>
      <c r="AZ842" s="131">
        <f t="shared" si="332"/>
        <v>0</v>
      </c>
      <c r="BA842" s="131">
        <f t="shared" si="333"/>
        <v>0</v>
      </c>
      <c r="BB842" s="131">
        <f t="shared" si="334"/>
        <v>0</v>
      </c>
      <c r="BC842" s="132">
        <f t="shared" si="335"/>
        <v>0</v>
      </c>
    </row>
    <row r="843" spans="1:55" x14ac:dyDescent="0.25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30">
        <v>0</v>
      </c>
      <c r="G843" s="131">
        <v>0</v>
      </c>
      <c r="H843" s="131">
        <v>0</v>
      </c>
      <c r="I843" s="132">
        <v>0</v>
      </c>
      <c r="J843" s="149"/>
      <c r="K843" s="133">
        <v>0</v>
      </c>
      <c r="L843" s="131">
        <v>0</v>
      </c>
      <c r="M843" s="131">
        <v>0</v>
      </c>
      <c r="N843" s="132">
        <v>0</v>
      </c>
      <c r="O843" s="149"/>
      <c r="P843" s="133">
        <v>0</v>
      </c>
      <c r="Q843" s="131">
        <v>0</v>
      </c>
      <c r="R843" s="131">
        <v>0</v>
      </c>
      <c r="S843" s="132">
        <v>0</v>
      </c>
      <c r="T843" s="149"/>
      <c r="U843" s="133">
        <v>0</v>
      </c>
      <c r="V843" s="131">
        <v>0</v>
      </c>
      <c r="W843" s="131">
        <v>0</v>
      </c>
      <c r="X843" s="132">
        <v>0</v>
      </c>
      <c r="Y843" s="149"/>
      <c r="Z843" s="133">
        <v>0</v>
      </c>
      <c r="AA843" s="131">
        <v>0</v>
      </c>
      <c r="AB843" s="131">
        <v>0</v>
      </c>
      <c r="AC843" s="132">
        <v>0</v>
      </c>
      <c r="AD843" s="149"/>
      <c r="AE843" s="153">
        <f t="shared" si="312"/>
        <v>0</v>
      </c>
      <c r="AF843" s="134">
        <f t="shared" si="313"/>
        <v>0</v>
      </c>
      <c r="AG843" s="135">
        <f t="shared" si="314"/>
        <v>0</v>
      </c>
      <c r="AH843" s="167">
        <f t="shared" si="315"/>
        <v>0</v>
      </c>
      <c r="AI843" s="149"/>
      <c r="AJ843" s="133">
        <f t="shared" si="316"/>
        <v>0</v>
      </c>
      <c r="AK843" s="131">
        <f t="shared" si="317"/>
        <v>0</v>
      </c>
      <c r="AL843" s="131">
        <f t="shared" si="318"/>
        <v>0</v>
      </c>
      <c r="AM843" s="131">
        <f t="shared" si="319"/>
        <v>0</v>
      </c>
      <c r="AN843" s="136">
        <f t="shared" si="320"/>
        <v>0</v>
      </c>
      <c r="AO843" s="133">
        <f t="shared" si="321"/>
        <v>0</v>
      </c>
      <c r="AP843" s="131">
        <f t="shared" si="322"/>
        <v>0</v>
      </c>
      <c r="AQ843" s="131">
        <f t="shared" si="323"/>
        <v>0</v>
      </c>
      <c r="AR843" s="131">
        <f t="shared" si="324"/>
        <v>0</v>
      </c>
      <c r="AS843" s="136">
        <f t="shared" si="325"/>
        <v>0</v>
      </c>
      <c r="AT843" s="133">
        <f t="shared" si="326"/>
        <v>0</v>
      </c>
      <c r="AU843" s="131">
        <f t="shared" si="327"/>
        <v>0</v>
      </c>
      <c r="AV843" s="131">
        <f t="shared" si="328"/>
        <v>0</v>
      </c>
      <c r="AW843" s="131">
        <f t="shared" si="329"/>
        <v>0</v>
      </c>
      <c r="AX843" s="136">
        <f t="shared" si="330"/>
        <v>0</v>
      </c>
      <c r="AY843" s="133">
        <f t="shared" si="331"/>
        <v>0</v>
      </c>
      <c r="AZ843" s="131">
        <f t="shared" si="332"/>
        <v>0</v>
      </c>
      <c r="BA843" s="131">
        <f t="shared" si="333"/>
        <v>0</v>
      </c>
      <c r="BB843" s="131">
        <f t="shared" si="334"/>
        <v>0</v>
      </c>
      <c r="BC843" s="132">
        <f t="shared" si="335"/>
        <v>0</v>
      </c>
    </row>
    <row r="844" spans="1:55" x14ac:dyDescent="0.25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30">
        <v>0</v>
      </c>
      <c r="G844" s="131">
        <v>0</v>
      </c>
      <c r="H844" s="131">
        <v>0</v>
      </c>
      <c r="I844" s="132">
        <v>0</v>
      </c>
      <c r="J844" s="149"/>
      <c r="K844" s="133">
        <v>0</v>
      </c>
      <c r="L844" s="131">
        <v>0</v>
      </c>
      <c r="M844" s="131">
        <v>0</v>
      </c>
      <c r="N844" s="132">
        <v>0</v>
      </c>
      <c r="O844" s="149"/>
      <c r="P844" s="133">
        <v>0</v>
      </c>
      <c r="Q844" s="131">
        <v>0</v>
      </c>
      <c r="R844" s="131">
        <v>0</v>
      </c>
      <c r="S844" s="132">
        <v>0</v>
      </c>
      <c r="T844" s="149"/>
      <c r="U844" s="133">
        <v>0</v>
      </c>
      <c r="V844" s="131">
        <v>0</v>
      </c>
      <c r="W844" s="131">
        <v>0</v>
      </c>
      <c r="X844" s="132">
        <v>0</v>
      </c>
      <c r="Y844" s="149"/>
      <c r="Z844" s="133">
        <v>0</v>
      </c>
      <c r="AA844" s="131">
        <v>0</v>
      </c>
      <c r="AB844" s="131">
        <v>0</v>
      </c>
      <c r="AC844" s="132">
        <v>0</v>
      </c>
      <c r="AD844" s="149"/>
      <c r="AE844" s="153">
        <f t="shared" si="312"/>
        <v>0</v>
      </c>
      <c r="AF844" s="134">
        <f t="shared" si="313"/>
        <v>0</v>
      </c>
      <c r="AG844" s="135">
        <f t="shared" si="314"/>
        <v>0</v>
      </c>
      <c r="AH844" s="167">
        <f t="shared" si="315"/>
        <v>0</v>
      </c>
      <c r="AI844" s="149"/>
      <c r="AJ844" s="133">
        <f t="shared" si="316"/>
        <v>0</v>
      </c>
      <c r="AK844" s="131">
        <f t="shared" si="317"/>
        <v>0</v>
      </c>
      <c r="AL844" s="131">
        <f t="shared" si="318"/>
        <v>0</v>
      </c>
      <c r="AM844" s="131">
        <f t="shared" si="319"/>
        <v>0</v>
      </c>
      <c r="AN844" s="136">
        <f t="shared" si="320"/>
        <v>0</v>
      </c>
      <c r="AO844" s="133">
        <f t="shared" si="321"/>
        <v>0</v>
      </c>
      <c r="AP844" s="131">
        <f t="shared" si="322"/>
        <v>0</v>
      </c>
      <c r="AQ844" s="131">
        <f t="shared" si="323"/>
        <v>0</v>
      </c>
      <c r="AR844" s="131">
        <f t="shared" si="324"/>
        <v>0</v>
      </c>
      <c r="AS844" s="136">
        <f t="shared" si="325"/>
        <v>0</v>
      </c>
      <c r="AT844" s="133">
        <f t="shared" si="326"/>
        <v>0</v>
      </c>
      <c r="AU844" s="131">
        <f t="shared" si="327"/>
        <v>0</v>
      </c>
      <c r="AV844" s="131">
        <f t="shared" si="328"/>
        <v>0</v>
      </c>
      <c r="AW844" s="131">
        <f t="shared" si="329"/>
        <v>0</v>
      </c>
      <c r="AX844" s="136">
        <f t="shared" si="330"/>
        <v>0</v>
      </c>
      <c r="AY844" s="133">
        <f t="shared" si="331"/>
        <v>0</v>
      </c>
      <c r="AZ844" s="131">
        <f t="shared" si="332"/>
        <v>0</v>
      </c>
      <c r="BA844" s="131">
        <f t="shared" si="333"/>
        <v>0</v>
      </c>
      <c r="BB844" s="131">
        <f t="shared" si="334"/>
        <v>0</v>
      </c>
      <c r="BC844" s="132">
        <f t="shared" si="335"/>
        <v>0</v>
      </c>
    </row>
    <row r="845" spans="1:55" x14ac:dyDescent="0.25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30">
        <v>0</v>
      </c>
      <c r="G845" s="131">
        <v>1</v>
      </c>
      <c r="H845" s="131">
        <v>8.1</v>
      </c>
      <c r="I845" s="132">
        <v>206</v>
      </c>
      <c r="J845" s="149"/>
      <c r="K845" s="133">
        <v>0</v>
      </c>
      <c r="L845" s="131">
        <v>0</v>
      </c>
      <c r="M845" s="131">
        <v>0</v>
      </c>
      <c r="N845" s="132">
        <v>20</v>
      </c>
      <c r="O845" s="149"/>
      <c r="P845" s="133">
        <v>0</v>
      </c>
      <c r="Q845" s="131">
        <v>0</v>
      </c>
      <c r="R845" s="131">
        <v>0</v>
      </c>
      <c r="S845" s="132">
        <v>0</v>
      </c>
      <c r="T845" s="149"/>
      <c r="U845" s="133">
        <v>0</v>
      </c>
      <c r="V845" s="131">
        <v>0</v>
      </c>
      <c r="W845" s="131">
        <v>0</v>
      </c>
      <c r="X845" s="132">
        <v>0</v>
      </c>
      <c r="Y845" s="149"/>
      <c r="Z845" s="133">
        <v>0</v>
      </c>
      <c r="AA845" s="131">
        <v>1</v>
      </c>
      <c r="AB845" s="131">
        <v>10.9</v>
      </c>
      <c r="AC845" s="132">
        <v>174</v>
      </c>
      <c r="AD845" s="149"/>
      <c r="AE845" s="153">
        <f t="shared" si="312"/>
        <v>0</v>
      </c>
      <c r="AF845" s="134">
        <f t="shared" si="313"/>
        <v>2</v>
      </c>
      <c r="AG845" s="135">
        <f t="shared" si="314"/>
        <v>19</v>
      </c>
      <c r="AH845" s="167">
        <f t="shared" si="315"/>
        <v>400</v>
      </c>
      <c r="AI845" s="149"/>
      <c r="AJ845" s="133">
        <f t="shared" si="316"/>
        <v>206</v>
      </c>
      <c r="AK845" s="131">
        <f t="shared" si="317"/>
        <v>20</v>
      </c>
      <c r="AL845" s="131">
        <f t="shared" si="318"/>
        <v>0</v>
      </c>
      <c r="AM845" s="131">
        <f t="shared" si="319"/>
        <v>0</v>
      </c>
      <c r="AN845" s="136">
        <f t="shared" si="320"/>
        <v>174</v>
      </c>
      <c r="AO845" s="133">
        <f t="shared" si="321"/>
        <v>0</v>
      </c>
      <c r="AP845" s="131">
        <f t="shared" si="322"/>
        <v>0</v>
      </c>
      <c r="AQ845" s="131">
        <f t="shared" si="323"/>
        <v>0</v>
      </c>
      <c r="AR845" s="131">
        <f t="shared" si="324"/>
        <v>0</v>
      </c>
      <c r="AS845" s="136">
        <f t="shared" si="325"/>
        <v>0</v>
      </c>
      <c r="AT845" s="133">
        <f t="shared" si="326"/>
        <v>1</v>
      </c>
      <c r="AU845" s="131">
        <f t="shared" si="327"/>
        <v>0</v>
      </c>
      <c r="AV845" s="131">
        <f t="shared" si="328"/>
        <v>0</v>
      </c>
      <c r="AW845" s="131">
        <f t="shared" si="329"/>
        <v>0</v>
      </c>
      <c r="AX845" s="136">
        <f t="shared" si="330"/>
        <v>1</v>
      </c>
      <c r="AY845" s="133">
        <f t="shared" si="331"/>
        <v>8.1</v>
      </c>
      <c r="AZ845" s="131">
        <f t="shared" si="332"/>
        <v>0</v>
      </c>
      <c r="BA845" s="131">
        <f t="shared" si="333"/>
        <v>0</v>
      </c>
      <c r="BB845" s="131">
        <f t="shared" si="334"/>
        <v>0</v>
      </c>
      <c r="BC845" s="132">
        <f t="shared" si="335"/>
        <v>10.9</v>
      </c>
    </row>
    <row r="846" spans="1:55" x14ac:dyDescent="0.25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30">
        <v>0</v>
      </c>
      <c r="G846" s="131">
        <v>0</v>
      </c>
      <c r="H846" s="131">
        <v>0</v>
      </c>
      <c r="I846" s="132">
        <v>20</v>
      </c>
      <c r="J846" s="149"/>
      <c r="K846" s="133">
        <v>0</v>
      </c>
      <c r="L846" s="131">
        <v>0</v>
      </c>
      <c r="M846" s="131">
        <v>0</v>
      </c>
      <c r="N846" s="132">
        <v>0</v>
      </c>
      <c r="O846" s="149"/>
      <c r="P846" s="133">
        <v>0</v>
      </c>
      <c r="Q846" s="131">
        <v>0</v>
      </c>
      <c r="R846" s="131">
        <v>0</v>
      </c>
      <c r="S846" s="132">
        <v>0</v>
      </c>
      <c r="T846" s="149"/>
      <c r="U846" s="133">
        <v>0</v>
      </c>
      <c r="V846" s="131">
        <v>0</v>
      </c>
      <c r="W846" s="131">
        <v>0</v>
      </c>
      <c r="X846" s="132">
        <v>20</v>
      </c>
      <c r="Y846" s="149"/>
      <c r="Z846" s="133">
        <v>0</v>
      </c>
      <c r="AA846" s="131">
        <v>0</v>
      </c>
      <c r="AB846" s="131">
        <v>0</v>
      </c>
      <c r="AC846" s="132">
        <v>0</v>
      </c>
      <c r="AD846" s="149"/>
      <c r="AE846" s="153">
        <f t="shared" si="312"/>
        <v>0</v>
      </c>
      <c r="AF846" s="134">
        <f t="shared" si="313"/>
        <v>0</v>
      </c>
      <c r="AG846" s="135">
        <f t="shared" si="314"/>
        <v>0</v>
      </c>
      <c r="AH846" s="167">
        <f t="shared" si="315"/>
        <v>40</v>
      </c>
      <c r="AI846" s="149"/>
      <c r="AJ846" s="133">
        <f t="shared" si="316"/>
        <v>20</v>
      </c>
      <c r="AK846" s="131">
        <f t="shared" si="317"/>
        <v>0</v>
      </c>
      <c r="AL846" s="131">
        <f t="shared" si="318"/>
        <v>0</v>
      </c>
      <c r="AM846" s="131">
        <f t="shared" si="319"/>
        <v>20</v>
      </c>
      <c r="AN846" s="136">
        <f t="shared" si="320"/>
        <v>0</v>
      </c>
      <c r="AO846" s="133">
        <f t="shared" si="321"/>
        <v>0</v>
      </c>
      <c r="AP846" s="131">
        <f t="shared" si="322"/>
        <v>0</v>
      </c>
      <c r="AQ846" s="131">
        <f t="shared" si="323"/>
        <v>0</v>
      </c>
      <c r="AR846" s="131">
        <f t="shared" si="324"/>
        <v>0</v>
      </c>
      <c r="AS846" s="136">
        <f t="shared" si="325"/>
        <v>0</v>
      </c>
      <c r="AT846" s="133">
        <f t="shared" si="326"/>
        <v>0</v>
      </c>
      <c r="AU846" s="131">
        <f t="shared" si="327"/>
        <v>0</v>
      </c>
      <c r="AV846" s="131">
        <f t="shared" si="328"/>
        <v>0</v>
      </c>
      <c r="AW846" s="131">
        <f t="shared" si="329"/>
        <v>0</v>
      </c>
      <c r="AX846" s="136">
        <f t="shared" si="330"/>
        <v>0</v>
      </c>
      <c r="AY846" s="133">
        <f t="shared" si="331"/>
        <v>0</v>
      </c>
      <c r="AZ846" s="131">
        <f t="shared" si="332"/>
        <v>0</v>
      </c>
      <c r="BA846" s="131">
        <f t="shared" si="333"/>
        <v>0</v>
      </c>
      <c r="BB846" s="131">
        <f t="shared" si="334"/>
        <v>0</v>
      </c>
      <c r="BC846" s="132">
        <f t="shared" si="335"/>
        <v>0</v>
      </c>
    </row>
    <row r="847" spans="1:55" x14ac:dyDescent="0.25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30">
        <v>0</v>
      </c>
      <c r="G847" s="131">
        <v>0</v>
      </c>
      <c r="H847" s="131">
        <v>0</v>
      </c>
      <c r="I847" s="132">
        <v>0</v>
      </c>
      <c r="J847" s="149"/>
      <c r="K847" s="133">
        <v>0</v>
      </c>
      <c r="L847" s="131">
        <v>0</v>
      </c>
      <c r="M847" s="131">
        <v>0</v>
      </c>
      <c r="N847" s="132">
        <v>0</v>
      </c>
      <c r="O847" s="149"/>
      <c r="P847" s="133">
        <v>0</v>
      </c>
      <c r="Q847" s="131">
        <v>0</v>
      </c>
      <c r="R847" s="131">
        <v>0</v>
      </c>
      <c r="S847" s="132">
        <v>0</v>
      </c>
      <c r="T847" s="149"/>
      <c r="U847" s="133">
        <v>0</v>
      </c>
      <c r="V847" s="131">
        <v>0</v>
      </c>
      <c r="W847" s="131">
        <v>0</v>
      </c>
      <c r="X847" s="132">
        <v>0</v>
      </c>
      <c r="Y847" s="149"/>
      <c r="Z847" s="133">
        <v>0</v>
      </c>
      <c r="AA847" s="131">
        <v>0</v>
      </c>
      <c r="AB847" s="131">
        <v>0</v>
      </c>
      <c r="AC847" s="132">
        <v>0</v>
      </c>
      <c r="AD847" s="149"/>
      <c r="AE847" s="153">
        <f t="shared" si="312"/>
        <v>0</v>
      </c>
      <c r="AF847" s="134">
        <f t="shared" si="313"/>
        <v>0</v>
      </c>
      <c r="AG847" s="135">
        <f t="shared" si="314"/>
        <v>0</v>
      </c>
      <c r="AH847" s="167">
        <f t="shared" si="315"/>
        <v>0</v>
      </c>
      <c r="AI847" s="149"/>
      <c r="AJ847" s="133">
        <f t="shared" si="316"/>
        <v>0</v>
      </c>
      <c r="AK847" s="131">
        <f t="shared" si="317"/>
        <v>0</v>
      </c>
      <c r="AL847" s="131">
        <f t="shared" si="318"/>
        <v>0</v>
      </c>
      <c r="AM847" s="131">
        <f t="shared" si="319"/>
        <v>0</v>
      </c>
      <c r="AN847" s="136">
        <f t="shared" si="320"/>
        <v>0</v>
      </c>
      <c r="AO847" s="133">
        <f t="shared" si="321"/>
        <v>0</v>
      </c>
      <c r="AP847" s="131">
        <f t="shared" si="322"/>
        <v>0</v>
      </c>
      <c r="AQ847" s="131">
        <f t="shared" si="323"/>
        <v>0</v>
      </c>
      <c r="AR847" s="131">
        <f t="shared" si="324"/>
        <v>0</v>
      </c>
      <c r="AS847" s="136">
        <f t="shared" si="325"/>
        <v>0</v>
      </c>
      <c r="AT847" s="133">
        <f t="shared" si="326"/>
        <v>0</v>
      </c>
      <c r="AU847" s="131">
        <f t="shared" si="327"/>
        <v>0</v>
      </c>
      <c r="AV847" s="131">
        <f t="shared" si="328"/>
        <v>0</v>
      </c>
      <c r="AW847" s="131">
        <f t="shared" si="329"/>
        <v>0</v>
      </c>
      <c r="AX847" s="136">
        <f t="shared" si="330"/>
        <v>0</v>
      </c>
      <c r="AY847" s="133">
        <f t="shared" si="331"/>
        <v>0</v>
      </c>
      <c r="AZ847" s="131">
        <f t="shared" si="332"/>
        <v>0</v>
      </c>
      <c r="BA847" s="131">
        <f t="shared" si="333"/>
        <v>0</v>
      </c>
      <c r="BB847" s="131">
        <f t="shared" si="334"/>
        <v>0</v>
      </c>
      <c r="BC847" s="132">
        <f t="shared" si="335"/>
        <v>0</v>
      </c>
    </row>
    <row r="848" spans="1:55" x14ac:dyDescent="0.25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30">
        <v>0</v>
      </c>
      <c r="G848" s="131">
        <v>0</v>
      </c>
      <c r="H848" s="131">
        <v>0</v>
      </c>
      <c r="I848" s="132">
        <v>0</v>
      </c>
      <c r="J848" s="149"/>
      <c r="K848" s="133">
        <v>0</v>
      </c>
      <c r="L848" s="131">
        <v>0</v>
      </c>
      <c r="M848" s="131">
        <v>0</v>
      </c>
      <c r="N848" s="132">
        <v>0</v>
      </c>
      <c r="O848" s="149"/>
      <c r="P848" s="133">
        <v>0</v>
      </c>
      <c r="Q848" s="131">
        <v>0</v>
      </c>
      <c r="R848" s="131">
        <v>0</v>
      </c>
      <c r="S848" s="132">
        <v>0</v>
      </c>
      <c r="T848" s="149"/>
      <c r="U848" s="133">
        <v>0</v>
      </c>
      <c r="V848" s="131">
        <v>0</v>
      </c>
      <c r="W848" s="131">
        <v>0</v>
      </c>
      <c r="X848" s="132">
        <v>0</v>
      </c>
      <c r="Y848" s="149"/>
      <c r="Z848" s="133">
        <v>0</v>
      </c>
      <c r="AA848" s="131">
        <v>0</v>
      </c>
      <c r="AB848" s="131">
        <v>0</v>
      </c>
      <c r="AC848" s="132">
        <v>0</v>
      </c>
      <c r="AD848" s="149"/>
      <c r="AE848" s="153">
        <f t="shared" si="312"/>
        <v>0</v>
      </c>
      <c r="AF848" s="134">
        <f t="shared" si="313"/>
        <v>0</v>
      </c>
      <c r="AG848" s="135">
        <f t="shared" si="314"/>
        <v>0</v>
      </c>
      <c r="AH848" s="167">
        <f t="shared" si="315"/>
        <v>0</v>
      </c>
      <c r="AI848" s="149"/>
      <c r="AJ848" s="133">
        <f t="shared" si="316"/>
        <v>0</v>
      </c>
      <c r="AK848" s="131">
        <f t="shared" si="317"/>
        <v>0</v>
      </c>
      <c r="AL848" s="131">
        <f t="shared" si="318"/>
        <v>0</v>
      </c>
      <c r="AM848" s="131">
        <f t="shared" si="319"/>
        <v>0</v>
      </c>
      <c r="AN848" s="136">
        <f t="shared" si="320"/>
        <v>0</v>
      </c>
      <c r="AO848" s="133">
        <f t="shared" si="321"/>
        <v>0</v>
      </c>
      <c r="AP848" s="131">
        <f t="shared" si="322"/>
        <v>0</v>
      </c>
      <c r="AQ848" s="131">
        <f t="shared" si="323"/>
        <v>0</v>
      </c>
      <c r="AR848" s="131">
        <f t="shared" si="324"/>
        <v>0</v>
      </c>
      <c r="AS848" s="136">
        <f t="shared" si="325"/>
        <v>0</v>
      </c>
      <c r="AT848" s="133">
        <f t="shared" si="326"/>
        <v>0</v>
      </c>
      <c r="AU848" s="131">
        <f t="shared" si="327"/>
        <v>0</v>
      </c>
      <c r="AV848" s="131">
        <f t="shared" si="328"/>
        <v>0</v>
      </c>
      <c r="AW848" s="131">
        <f t="shared" si="329"/>
        <v>0</v>
      </c>
      <c r="AX848" s="136">
        <f t="shared" si="330"/>
        <v>0</v>
      </c>
      <c r="AY848" s="133">
        <f t="shared" si="331"/>
        <v>0</v>
      </c>
      <c r="AZ848" s="131">
        <f t="shared" si="332"/>
        <v>0</v>
      </c>
      <c r="BA848" s="131">
        <f t="shared" si="333"/>
        <v>0</v>
      </c>
      <c r="BB848" s="131">
        <f t="shared" si="334"/>
        <v>0</v>
      </c>
      <c r="BC848" s="132">
        <f t="shared" si="335"/>
        <v>0</v>
      </c>
    </row>
    <row r="849" spans="1:55" x14ac:dyDescent="0.25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30">
        <v>0</v>
      </c>
      <c r="G849" s="131">
        <v>0</v>
      </c>
      <c r="H849" s="131">
        <v>0</v>
      </c>
      <c r="I849" s="132">
        <v>20</v>
      </c>
      <c r="J849" s="149"/>
      <c r="K849" s="133">
        <v>0</v>
      </c>
      <c r="L849" s="131">
        <v>0</v>
      </c>
      <c r="M849" s="131">
        <v>0</v>
      </c>
      <c r="N849" s="132">
        <v>0</v>
      </c>
      <c r="O849" s="149"/>
      <c r="P849" s="133">
        <v>0</v>
      </c>
      <c r="Q849" s="131">
        <v>0</v>
      </c>
      <c r="R849" s="131">
        <v>0</v>
      </c>
      <c r="S849" s="132">
        <v>20</v>
      </c>
      <c r="T849" s="149"/>
      <c r="U849" s="133">
        <v>0</v>
      </c>
      <c r="V849" s="131">
        <v>0</v>
      </c>
      <c r="W849" s="131">
        <v>0</v>
      </c>
      <c r="X849" s="132">
        <v>0</v>
      </c>
      <c r="Y849" s="149"/>
      <c r="Z849" s="133">
        <v>1</v>
      </c>
      <c r="AA849" s="131">
        <v>1</v>
      </c>
      <c r="AB849" s="131">
        <v>6.9</v>
      </c>
      <c r="AC849" s="132">
        <v>148</v>
      </c>
      <c r="AD849" s="149"/>
      <c r="AE849" s="153">
        <f t="shared" si="312"/>
        <v>0</v>
      </c>
      <c r="AF849" s="134">
        <f t="shared" si="313"/>
        <v>1</v>
      </c>
      <c r="AG849" s="135">
        <f t="shared" si="314"/>
        <v>6.9</v>
      </c>
      <c r="AH849" s="167">
        <f t="shared" si="315"/>
        <v>188</v>
      </c>
      <c r="AI849" s="149"/>
      <c r="AJ849" s="133">
        <f t="shared" si="316"/>
        <v>20</v>
      </c>
      <c r="AK849" s="131">
        <f t="shared" si="317"/>
        <v>0</v>
      </c>
      <c r="AL849" s="131">
        <f t="shared" si="318"/>
        <v>20</v>
      </c>
      <c r="AM849" s="131">
        <f t="shared" si="319"/>
        <v>0</v>
      </c>
      <c r="AN849" s="136">
        <f t="shared" si="320"/>
        <v>148</v>
      </c>
      <c r="AO849" s="133">
        <f t="shared" si="321"/>
        <v>0</v>
      </c>
      <c r="AP849" s="131">
        <f t="shared" si="322"/>
        <v>0</v>
      </c>
      <c r="AQ849" s="131">
        <f t="shared" si="323"/>
        <v>0</v>
      </c>
      <c r="AR849" s="131">
        <f t="shared" si="324"/>
        <v>0</v>
      </c>
      <c r="AS849" s="136">
        <f t="shared" si="325"/>
        <v>0</v>
      </c>
      <c r="AT849" s="133">
        <f t="shared" si="326"/>
        <v>0</v>
      </c>
      <c r="AU849" s="131">
        <f t="shared" si="327"/>
        <v>0</v>
      </c>
      <c r="AV849" s="131">
        <f t="shared" si="328"/>
        <v>0</v>
      </c>
      <c r="AW849" s="131">
        <f t="shared" si="329"/>
        <v>0</v>
      </c>
      <c r="AX849" s="136">
        <f t="shared" si="330"/>
        <v>1</v>
      </c>
      <c r="AY849" s="133">
        <f t="shared" si="331"/>
        <v>0</v>
      </c>
      <c r="AZ849" s="131">
        <f t="shared" si="332"/>
        <v>0</v>
      </c>
      <c r="BA849" s="131">
        <f t="shared" si="333"/>
        <v>0</v>
      </c>
      <c r="BB849" s="131">
        <f t="shared" si="334"/>
        <v>0</v>
      </c>
      <c r="BC849" s="132">
        <f t="shared" si="335"/>
        <v>6.9</v>
      </c>
    </row>
    <row r="850" spans="1:55" x14ac:dyDescent="0.25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30">
        <v>0</v>
      </c>
      <c r="G850" s="131">
        <v>0</v>
      </c>
      <c r="H850" s="131">
        <v>0</v>
      </c>
      <c r="I850" s="132">
        <v>0</v>
      </c>
      <c r="J850" s="149"/>
      <c r="K850" s="133">
        <v>0</v>
      </c>
      <c r="L850" s="131">
        <v>0</v>
      </c>
      <c r="M850" s="131">
        <v>0</v>
      </c>
      <c r="N850" s="132">
        <v>0</v>
      </c>
      <c r="O850" s="149"/>
      <c r="P850" s="133">
        <v>0</v>
      </c>
      <c r="Q850" s="131">
        <v>0</v>
      </c>
      <c r="R850" s="131">
        <v>0</v>
      </c>
      <c r="S850" s="132">
        <v>0</v>
      </c>
      <c r="T850" s="149"/>
      <c r="U850" s="133">
        <v>0</v>
      </c>
      <c r="V850" s="131">
        <v>0</v>
      </c>
      <c r="W850" s="131">
        <v>0</v>
      </c>
      <c r="X850" s="132">
        <v>0</v>
      </c>
      <c r="Y850" s="149"/>
      <c r="Z850" s="133">
        <v>0</v>
      </c>
      <c r="AA850" s="131">
        <v>0</v>
      </c>
      <c r="AB850" s="131">
        <v>0</v>
      </c>
      <c r="AC850" s="132">
        <v>0</v>
      </c>
      <c r="AD850" s="149"/>
      <c r="AE850" s="153">
        <f t="shared" si="312"/>
        <v>0</v>
      </c>
      <c r="AF850" s="134">
        <f t="shared" si="313"/>
        <v>0</v>
      </c>
      <c r="AG850" s="135">
        <f t="shared" si="314"/>
        <v>0</v>
      </c>
      <c r="AH850" s="167">
        <f t="shared" si="315"/>
        <v>0</v>
      </c>
      <c r="AI850" s="149"/>
      <c r="AJ850" s="133">
        <f t="shared" si="316"/>
        <v>0</v>
      </c>
      <c r="AK850" s="131">
        <f t="shared" si="317"/>
        <v>0</v>
      </c>
      <c r="AL850" s="131">
        <f t="shared" si="318"/>
        <v>0</v>
      </c>
      <c r="AM850" s="131">
        <f t="shared" si="319"/>
        <v>0</v>
      </c>
      <c r="AN850" s="136">
        <f t="shared" si="320"/>
        <v>0</v>
      </c>
      <c r="AO850" s="133">
        <f t="shared" si="321"/>
        <v>0</v>
      </c>
      <c r="AP850" s="131">
        <f t="shared" si="322"/>
        <v>0</v>
      </c>
      <c r="AQ850" s="131">
        <f t="shared" si="323"/>
        <v>0</v>
      </c>
      <c r="AR850" s="131">
        <f t="shared" si="324"/>
        <v>0</v>
      </c>
      <c r="AS850" s="136">
        <f t="shared" si="325"/>
        <v>0</v>
      </c>
      <c r="AT850" s="133">
        <f t="shared" si="326"/>
        <v>0</v>
      </c>
      <c r="AU850" s="131">
        <f t="shared" si="327"/>
        <v>0</v>
      </c>
      <c r="AV850" s="131">
        <f t="shared" si="328"/>
        <v>0</v>
      </c>
      <c r="AW850" s="131">
        <f t="shared" si="329"/>
        <v>0</v>
      </c>
      <c r="AX850" s="136">
        <f t="shared" si="330"/>
        <v>0</v>
      </c>
      <c r="AY850" s="133">
        <f t="shared" si="331"/>
        <v>0</v>
      </c>
      <c r="AZ850" s="131">
        <f t="shared" si="332"/>
        <v>0</v>
      </c>
      <c r="BA850" s="131">
        <f t="shared" si="333"/>
        <v>0</v>
      </c>
      <c r="BB850" s="131">
        <f t="shared" si="334"/>
        <v>0</v>
      </c>
      <c r="BC850" s="132">
        <f t="shared" si="335"/>
        <v>0</v>
      </c>
    </row>
    <row r="851" spans="1:55" x14ac:dyDescent="0.25">
      <c r="A851" s="138" t="s">
        <v>1787</v>
      </c>
      <c r="B851" s="131" t="s">
        <v>43</v>
      </c>
      <c r="C851" s="131" t="s">
        <v>1559</v>
      </c>
      <c r="D851" s="131" t="s">
        <v>1098</v>
      </c>
      <c r="E851" s="132" t="s">
        <v>1311</v>
      </c>
      <c r="F851" s="130">
        <v>0</v>
      </c>
      <c r="G851" s="131">
        <v>0</v>
      </c>
      <c r="H851" s="131">
        <v>0</v>
      </c>
      <c r="I851" s="132">
        <v>0</v>
      </c>
      <c r="J851" s="149"/>
      <c r="K851" s="133">
        <v>3</v>
      </c>
      <c r="L851" s="131">
        <v>0</v>
      </c>
      <c r="M851" s="131">
        <v>2.2999999999999998</v>
      </c>
      <c r="N851" s="132">
        <v>250</v>
      </c>
      <c r="O851" s="149"/>
      <c r="P851" s="133">
        <v>0</v>
      </c>
      <c r="Q851" s="131">
        <v>0</v>
      </c>
      <c r="R851" s="131">
        <v>0</v>
      </c>
      <c r="S851" s="132">
        <v>20</v>
      </c>
      <c r="T851" s="149"/>
      <c r="U851" s="133">
        <v>0</v>
      </c>
      <c r="V851" s="131">
        <v>1</v>
      </c>
      <c r="W851" s="131">
        <v>7.4</v>
      </c>
      <c r="X851" s="132">
        <v>266</v>
      </c>
      <c r="Y851" s="149"/>
      <c r="Z851" s="133">
        <v>0</v>
      </c>
      <c r="AA851" s="131">
        <v>6</v>
      </c>
      <c r="AB851" s="131">
        <v>39</v>
      </c>
      <c r="AC851" s="132">
        <v>244</v>
      </c>
      <c r="AD851" s="149"/>
      <c r="AE851" s="153">
        <f t="shared" si="312"/>
        <v>3</v>
      </c>
      <c r="AF851" s="134">
        <f t="shared" si="313"/>
        <v>7</v>
      </c>
      <c r="AG851" s="135">
        <f t="shared" si="314"/>
        <v>48.699999999999996</v>
      </c>
      <c r="AH851" s="167">
        <f t="shared" si="315"/>
        <v>780</v>
      </c>
      <c r="AI851" s="149"/>
      <c r="AJ851" s="133">
        <f t="shared" si="316"/>
        <v>0</v>
      </c>
      <c r="AK851" s="131">
        <f t="shared" si="317"/>
        <v>250</v>
      </c>
      <c r="AL851" s="131">
        <f t="shared" si="318"/>
        <v>20</v>
      </c>
      <c r="AM851" s="131">
        <f t="shared" si="319"/>
        <v>266</v>
      </c>
      <c r="AN851" s="136">
        <f t="shared" si="320"/>
        <v>244</v>
      </c>
      <c r="AO851" s="133">
        <f t="shared" si="321"/>
        <v>0</v>
      </c>
      <c r="AP851" s="131">
        <f t="shared" si="322"/>
        <v>3</v>
      </c>
      <c r="AQ851" s="131">
        <f t="shared" si="323"/>
        <v>0</v>
      </c>
      <c r="AR851" s="131">
        <f t="shared" si="324"/>
        <v>0</v>
      </c>
      <c r="AS851" s="136">
        <f t="shared" si="325"/>
        <v>0</v>
      </c>
      <c r="AT851" s="133">
        <f t="shared" si="326"/>
        <v>0</v>
      </c>
      <c r="AU851" s="131">
        <f t="shared" si="327"/>
        <v>0</v>
      </c>
      <c r="AV851" s="131">
        <f t="shared" si="328"/>
        <v>0</v>
      </c>
      <c r="AW851" s="131">
        <f t="shared" si="329"/>
        <v>1</v>
      </c>
      <c r="AX851" s="136">
        <f t="shared" si="330"/>
        <v>6</v>
      </c>
      <c r="AY851" s="133">
        <f t="shared" si="331"/>
        <v>0</v>
      </c>
      <c r="AZ851" s="131">
        <f t="shared" si="332"/>
        <v>2.2999999999999998</v>
      </c>
      <c r="BA851" s="131">
        <f t="shared" si="333"/>
        <v>0</v>
      </c>
      <c r="BB851" s="131">
        <f t="shared" si="334"/>
        <v>7.4</v>
      </c>
      <c r="BC851" s="132">
        <f t="shared" si="335"/>
        <v>39</v>
      </c>
    </row>
    <row r="852" spans="1:55" x14ac:dyDescent="0.25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30">
        <v>0</v>
      </c>
      <c r="G852" s="131">
        <v>0</v>
      </c>
      <c r="H852" s="131">
        <v>0</v>
      </c>
      <c r="I852" s="132">
        <v>20</v>
      </c>
      <c r="J852" s="149"/>
      <c r="K852" s="133">
        <v>3</v>
      </c>
      <c r="L852" s="131">
        <v>0</v>
      </c>
      <c r="M852" s="131">
        <v>2.0999999999999996</v>
      </c>
      <c r="N852" s="132">
        <v>249</v>
      </c>
      <c r="O852" s="149"/>
      <c r="P852" s="133">
        <v>0</v>
      </c>
      <c r="Q852" s="131">
        <v>0</v>
      </c>
      <c r="R852" s="131">
        <v>0</v>
      </c>
      <c r="S852" s="132">
        <v>20</v>
      </c>
      <c r="T852" s="149"/>
      <c r="U852" s="133">
        <v>0</v>
      </c>
      <c r="V852" s="131">
        <v>0</v>
      </c>
      <c r="W852" s="131">
        <v>0</v>
      </c>
      <c r="X852" s="132">
        <v>20</v>
      </c>
      <c r="Y852" s="149"/>
      <c r="Z852" s="133">
        <v>0</v>
      </c>
      <c r="AA852" s="131">
        <v>0</v>
      </c>
      <c r="AB852" s="131">
        <v>0</v>
      </c>
      <c r="AC852" s="132">
        <v>20</v>
      </c>
      <c r="AD852" s="149"/>
      <c r="AE852" s="153">
        <f t="shared" si="312"/>
        <v>3</v>
      </c>
      <c r="AF852" s="134">
        <f t="shared" si="313"/>
        <v>0</v>
      </c>
      <c r="AG852" s="135">
        <f t="shared" si="314"/>
        <v>2.0999999999999996</v>
      </c>
      <c r="AH852" s="167">
        <f t="shared" si="315"/>
        <v>309</v>
      </c>
      <c r="AI852" s="149"/>
      <c r="AJ852" s="133">
        <f t="shared" si="316"/>
        <v>20</v>
      </c>
      <c r="AK852" s="131">
        <f t="shared" si="317"/>
        <v>249</v>
      </c>
      <c r="AL852" s="131">
        <f t="shared" si="318"/>
        <v>20</v>
      </c>
      <c r="AM852" s="131">
        <f t="shared" si="319"/>
        <v>20</v>
      </c>
      <c r="AN852" s="136">
        <f t="shared" si="320"/>
        <v>20</v>
      </c>
      <c r="AO852" s="133">
        <f t="shared" si="321"/>
        <v>0</v>
      </c>
      <c r="AP852" s="131">
        <f t="shared" si="322"/>
        <v>3</v>
      </c>
      <c r="AQ852" s="131">
        <f t="shared" si="323"/>
        <v>0</v>
      </c>
      <c r="AR852" s="131">
        <f t="shared" si="324"/>
        <v>0</v>
      </c>
      <c r="AS852" s="136">
        <f t="shared" si="325"/>
        <v>0</v>
      </c>
      <c r="AT852" s="133">
        <f t="shared" si="326"/>
        <v>0</v>
      </c>
      <c r="AU852" s="131">
        <f t="shared" si="327"/>
        <v>0</v>
      </c>
      <c r="AV852" s="131">
        <f t="shared" si="328"/>
        <v>0</v>
      </c>
      <c r="AW852" s="131">
        <f t="shared" si="329"/>
        <v>0</v>
      </c>
      <c r="AX852" s="136">
        <f t="shared" si="330"/>
        <v>0</v>
      </c>
      <c r="AY852" s="133">
        <f t="shared" si="331"/>
        <v>0</v>
      </c>
      <c r="AZ852" s="131">
        <f t="shared" si="332"/>
        <v>2.0999999999999996</v>
      </c>
      <c r="BA852" s="131">
        <f t="shared" si="333"/>
        <v>0</v>
      </c>
      <c r="BB852" s="131">
        <f t="shared" si="334"/>
        <v>0</v>
      </c>
      <c r="BC852" s="132">
        <f t="shared" si="335"/>
        <v>0</v>
      </c>
    </row>
    <row r="853" spans="1:55" x14ac:dyDescent="0.25">
      <c r="A853" s="138" t="s">
        <v>1789</v>
      </c>
      <c r="B853" s="131" t="s">
        <v>39</v>
      </c>
      <c r="C853" s="131" t="s">
        <v>1506</v>
      </c>
      <c r="D853" s="131" t="s">
        <v>1827</v>
      </c>
      <c r="E853" s="132" t="s">
        <v>1311</v>
      </c>
      <c r="F853" s="130">
        <v>0</v>
      </c>
      <c r="G853" s="131">
        <v>1</v>
      </c>
      <c r="H853" s="131">
        <v>21.3</v>
      </c>
      <c r="I853" s="132">
        <v>263</v>
      </c>
      <c r="J853" s="149"/>
      <c r="K853" s="133">
        <v>0</v>
      </c>
      <c r="L853" s="131">
        <v>0</v>
      </c>
      <c r="M853" s="131">
        <v>0</v>
      </c>
      <c r="N853" s="132">
        <v>20</v>
      </c>
      <c r="O853" s="149"/>
      <c r="P853" s="133">
        <v>1</v>
      </c>
      <c r="Q853" s="131">
        <v>0</v>
      </c>
      <c r="R853" s="131">
        <v>0.8</v>
      </c>
      <c r="S853" s="132">
        <v>244</v>
      </c>
      <c r="T853" s="149"/>
      <c r="U853" s="133">
        <v>1</v>
      </c>
      <c r="V853" s="131">
        <v>0</v>
      </c>
      <c r="W853" s="131">
        <v>0.7</v>
      </c>
      <c r="X853" s="132">
        <v>233</v>
      </c>
      <c r="Y853" s="149"/>
      <c r="Z853" s="133">
        <v>0</v>
      </c>
      <c r="AA853" s="131">
        <v>2</v>
      </c>
      <c r="AB853" s="131">
        <v>17</v>
      </c>
      <c r="AC853" s="132">
        <v>188</v>
      </c>
      <c r="AD853" s="149"/>
      <c r="AE853" s="153">
        <f t="shared" si="312"/>
        <v>3</v>
      </c>
      <c r="AF853" s="134">
        <f t="shared" si="313"/>
        <v>3</v>
      </c>
      <c r="AG853" s="135">
        <f t="shared" si="314"/>
        <v>39.799999999999997</v>
      </c>
      <c r="AH853" s="167">
        <f t="shared" si="315"/>
        <v>928</v>
      </c>
      <c r="AI853" s="149"/>
      <c r="AJ853" s="133">
        <f t="shared" si="316"/>
        <v>263</v>
      </c>
      <c r="AK853" s="131">
        <f t="shared" si="317"/>
        <v>20</v>
      </c>
      <c r="AL853" s="131">
        <f t="shared" si="318"/>
        <v>244</v>
      </c>
      <c r="AM853" s="131">
        <f t="shared" si="319"/>
        <v>233</v>
      </c>
      <c r="AN853" s="136">
        <f t="shared" si="320"/>
        <v>188</v>
      </c>
      <c r="AO853" s="133">
        <f t="shared" si="321"/>
        <v>0</v>
      </c>
      <c r="AP853" s="131">
        <f t="shared" si="322"/>
        <v>0</v>
      </c>
      <c r="AQ853" s="131">
        <f t="shared" si="323"/>
        <v>1</v>
      </c>
      <c r="AR853" s="131">
        <f t="shared" si="324"/>
        <v>1</v>
      </c>
      <c r="AS853" s="136">
        <f t="shared" si="325"/>
        <v>1</v>
      </c>
      <c r="AT853" s="133">
        <f t="shared" si="326"/>
        <v>1</v>
      </c>
      <c r="AU853" s="131">
        <f t="shared" si="327"/>
        <v>0</v>
      </c>
      <c r="AV853" s="131">
        <f t="shared" si="328"/>
        <v>0</v>
      </c>
      <c r="AW853" s="131">
        <f t="shared" si="329"/>
        <v>0</v>
      </c>
      <c r="AX853" s="136">
        <f t="shared" si="330"/>
        <v>2</v>
      </c>
      <c r="AY853" s="133">
        <f t="shared" si="331"/>
        <v>21.3</v>
      </c>
      <c r="AZ853" s="131">
        <f t="shared" si="332"/>
        <v>0</v>
      </c>
      <c r="BA853" s="131">
        <f t="shared" si="333"/>
        <v>0.8</v>
      </c>
      <c r="BB853" s="131">
        <f t="shared" si="334"/>
        <v>0.7</v>
      </c>
      <c r="BC853" s="132">
        <f t="shared" si="335"/>
        <v>17</v>
      </c>
    </row>
    <row r="854" spans="1:55" x14ac:dyDescent="0.25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30">
        <v>0</v>
      </c>
      <c r="G854" s="131">
        <v>0</v>
      </c>
      <c r="H854" s="131">
        <v>0</v>
      </c>
      <c r="I854" s="132">
        <v>20</v>
      </c>
      <c r="J854" s="149"/>
      <c r="K854" s="133">
        <v>0</v>
      </c>
      <c r="L854" s="131">
        <v>0</v>
      </c>
      <c r="M854" s="131">
        <v>0</v>
      </c>
      <c r="N854" s="132">
        <v>0</v>
      </c>
      <c r="O854" s="149"/>
      <c r="P854" s="133">
        <v>0</v>
      </c>
      <c r="Q854" s="131">
        <v>0</v>
      </c>
      <c r="R854" s="131">
        <v>0</v>
      </c>
      <c r="S854" s="132">
        <v>0</v>
      </c>
      <c r="T854" s="149"/>
      <c r="U854" s="133">
        <v>0</v>
      </c>
      <c r="V854" s="131">
        <v>0</v>
      </c>
      <c r="W854" s="131">
        <v>0</v>
      </c>
      <c r="X854" s="132">
        <v>0</v>
      </c>
      <c r="Y854" s="149"/>
      <c r="Z854" s="133">
        <v>0</v>
      </c>
      <c r="AA854" s="131">
        <v>0</v>
      </c>
      <c r="AB854" s="131">
        <v>0</v>
      </c>
      <c r="AC854" s="132">
        <v>0</v>
      </c>
      <c r="AD854" s="149"/>
      <c r="AE854" s="153">
        <f t="shared" si="312"/>
        <v>0</v>
      </c>
      <c r="AF854" s="134">
        <f t="shared" si="313"/>
        <v>0</v>
      </c>
      <c r="AG854" s="135">
        <f t="shared" si="314"/>
        <v>0</v>
      </c>
      <c r="AH854" s="167">
        <f t="shared" si="315"/>
        <v>20</v>
      </c>
      <c r="AI854" s="149"/>
      <c r="AJ854" s="133">
        <f t="shared" si="316"/>
        <v>20</v>
      </c>
      <c r="AK854" s="131">
        <f t="shared" si="317"/>
        <v>0</v>
      </c>
      <c r="AL854" s="131">
        <f t="shared" si="318"/>
        <v>0</v>
      </c>
      <c r="AM854" s="131">
        <f t="shared" si="319"/>
        <v>0</v>
      </c>
      <c r="AN854" s="136">
        <f t="shared" si="320"/>
        <v>0</v>
      </c>
      <c r="AO854" s="133">
        <f t="shared" si="321"/>
        <v>0</v>
      </c>
      <c r="AP854" s="131">
        <f t="shared" si="322"/>
        <v>0</v>
      </c>
      <c r="AQ854" s="131">
        <f t="shared" si="323"/>
        <v>0</v>
      </c>
      <c r="AR854" s="131">
        <f t="shared" si="324"/>
        <v>0</v>
      </c>
      <c r="AS854" s="136">
        <f t="shared" si="325"/>
        <v>0</v>
      </c>
      <c r="AT854" s="133">
        <f t="shared" si="326"/>
        <v>0</v>
      </c>
      <c r="AU854" s="131">
        <f t="shared" si="327"/>
        <v>0</v>
      </c>
      <c r="AV854" s="131">
        <f t="shared" si="328"/>
        <v>0</v>
      </c>
      <c r="AW854" s="131">
        <f t="shared" si="329"/>
        <v>0</v>
      </c>
      <c r="AX854" s="136">
        <f t="shared" si="330"/>
        <v>0</v>
      </c>
      <c r="AY854" s="133">
        <f t="shared" si="331"/>
        <v>0</v>
      </c>
      <c r="AZ854" s="131">
        <f t="shared" si="332"/>
        <v>0</v>
      </c>
      <c r="BA854" s="131">
        <f t="shared" si="333"/>
        <v>0</v>
      </c>
      <c r="BB854" s="131">
        <f t="shared" si="334"/>
        <v>0</v>
      </c>
      <c r="BC854" s="132">
        <f t="shared" si="335"/>
        <v>0</v>
      </c>
    </row>
    <row r="855" spans="1:55" x14ac:dyDescent="0.25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30">
        <v>0</v>
      </c>
      <c r="G855" s="131">
        <v>0</v>
      </c>
      <c r="H855" s="131">
        <v>0</v>
      </c>
      <c r="I855" s="132">
        <v>0</v>
      </c>
      <c r="J855" s="149"/>
      <c r="K855" s="133">
        <v>0</v>
      </c>
      <c r="L855" s="131">
        <v>0</v>
      </c>
      <c r="M855" s="131">
        <v>0</v>
      </c>
      <c r="N855" s="132">
        <v>0</v>
      </c>
      <c r="O855" s="149"/>
      <c r="P855" s="133">
        <v>0</v>
      </c>
      <c r="Q855" s="131">
        <v>0</v>
      </c>
      <c r="R855" s="131">
        <v>0</v>
      </c>
      <c r="S855" s="132">
        <v>0</v>
      </c>
      <c r="T855" s="149"/>
      <c r="U855" s="133">
        <v>0</v>
      </c>
      <c r="V855" s="131">
        <v>0</v>
      </c>
      <c r="W855" s="131">
        <v>0</v>
      </c>
      <c r="X855" s="132">
        <v>0</v>
      </c>
      <c r="Y855" s="149"/>
      <c r="Z855" s="133">
        <v>0</v>
      </c>
      <c r="AA855" s="131">
        <v>0</v>
      </c>
      <c r="AB855" s="131">
        <v>0</v>
      </c>
      <c r="AC855" s="132">
        <v>0</v>
      </c>
      <c r="AD855" s="149"/>
      <c r="AE855" s="153">
        <f t="shared" si="312"/>
        <v>0</v>
      </c>
      <c r="AF855" s="134">
        <f t="shared" si="313"/>
        <v>0</v>
      </c>
      <c r="AG855" s="135">
        <f t="shared" si="314"/>
        <v>0</v>
      </c>
      <c r="AH855" s="167">
        <f t="shared" si="315"/>
        <v>0</v>
      </c>
      <c r="AI855" s="149"/>
      <c r="AJ855" s="133">
        <f t="shared" si="316"/>
        <v>0</v>
      </c>
      <c r="AK855" s="131">
        <f t="shared" si="317"/>
        <v>0</v>
      </c>
      <c r="AL855" s="131">
        <f t="shared" si="318"/>
        <v>0</v>
      </c>
      <c r="AM855" s="131">
        <f t="shared" si="319"/>
        <v>0</v>
      </c>
      <c r="AN855" s="136">
        <f t="shared" si="320"/>
        <v>0</v>
      </c>
      <c r="AO855" s="133">
        <f t="shared" si="321"/>
        <v>0</v>
      </c>
      <c r="AP855" s="131">
        <f t="shared" si="322"/>
        <v>0</v>
      </c>
      <c r="AQ855" s="131">
        <f t="shared" si="323"/>
        <v>0</v>
      </c>
      <c r="AR855" s="131">
        <f t="shared" si="324"/>
        <v>0</v>
      </c>
      <c r="AS855" s="136">
        <f t="shared" si="325"/>
        <v>0</v>
      </c>
      <c r="AT855" s="133">
        <f t="shared" si="326"/>
        <v>0</v>
      </c>
      <c r="AU855" s="131">
        <f t="shared" si="327"/>
        <v>0</v>
      </c>
      <c r="AV855" s="131">
        <f t="shared" si="328"/>
        <v>0</v>
      </c>
      <c r="AW855" s="131">
        <f t="shared" si="329"/>
        <v>0</v>
      </c>
      <c r="AX855" s="136">
        <f t="shared" si="330"/>
        <v>0</v>
      </c>
      <c r="AY855" s="133">
        <f t="shared" si="331"/>
        <v>0</v>
      </c>
      <c r="AZ855" s="131">
        <f t="shared" si="332"/>
        <v>0</v>
      </c>
      <c r="BA855" s="131">
        <f t="shared" si="333"/>
        <v>0</v>
      </c>
      <c r="BB855" s="131">
        <f t="shared" si="334"/>
        <v>0</v>
      </c>
      <c r="BC855" s="132">
        <f t="shared" si="335"/>
        <v>0</v>
      </c>
    </row>
    <row r="856" spans="1:55" x14ac:dyDescent="0.25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30">
        <v>0</v>
      </c>
      <c r="G856" s="131">
        <v>0</v>
      </c>
      <c r="H856" s="131">
        <v>0</v>
      </c>
      <c r="I856" s="132">
        <v>0</v>
      </c>
      <c r="J856" s="149"/>
      <c r="K856" s="133">
        <v>0</v>
      </c>
      <c r="L856" s="131">
        <v>0</v>
      </c>
      <c r="M856" s="131">
        <v>0</v>
      </c>
      <c r="N856" s="132">
        <v>0</v>
      </c>
      <c r="O856" s="149"/>
      <c r="P856" s="133">
        <v>0</v>
      </c>
      <c r="Q856" s="131">
        <v>0</v>
      </c>
      <c r="R856" s="131">
        <v>0</v>
      </c>
      <c r="S856" s="132">
        <v>0</v>
      </c>
      <c r="T856" s="149"/>
      <c r="U856" s="133">
        <v>0</v>
      </c>
      <c r="V856" s="131">
        <v>0</v>
      </c>
      <c r="W856" s="131">
        <v>0</v>
      </c>
      <c r="X856" s="132">
        <v>0</v>
      </c>
      <c r="Y856" s="149"/>
      <c r="Z856" s="133">
        <v>0</v>
      </c>
      <c r="AA856" s="131">
        <v>0</v>
      </c>
      <c r="AB856" s="131">
        <v>0</v>
      </c>
      <c r="AC856" s="132">
        <v>0</v>
      </c>
      <c r="AD856" s="149"/>
      <c r="AE856" s="153">
        <f t="shared" si="312"/>
        <v>0</v>
      </c>
      <c r="AF856" s="134">
        <f t="shared" si="313"/>
        <v>0</v>
      </c>
      <c r="AG856" s="135">
        <f t="shared" si="314"/>
        <v>0</v>
      </c>
      <c r="AH856" s="167">
        <f t="shared" si="315"/>
        <v>0</v>
      </c>
      <c r="AI856" s="149"/>
      <c r="AJ856" s="133">
        <f t="shared" si="316"/>
        <v>0</v>
      </c>
      <c r="AK856" s="131">
        <f t="shared" si="317"/>
        <v>0</v>
      </c>
      <c r="AL856" s="131">
        <f t="shared" si="318"/>
        <v>0</v>
      </c>
      <c r="AM856" s="131">
        <f t="shared" si="319"/>
        <v>0</v>
      </c>
      <c r="AN856" s="136">
        <f t="shared" si="320"/>
        <v>0</v>
      </c>
      <c r="AO856" s="133">
        <f t="shared" si="321"/>
        <v>0</v>
      </c>
      <c r="AP856" s="131">
        <f t="shared" si="322"/>
        <v>0</v>
      </c>
      <c r="AQ856" s="131">
        <f t="shared" si="323"/>
        <v>0</v>
      </c>
      <c r="AR856" s="131">
        <f t="shared" si="324"/>
        <v>0</v>
      </c>
      <c r="AS856" s="136">
        <f t="shared" si="325"/>
        <v>0</v>
      </c>
      <c r="AT856" s="133">
        <f t="shared" si="326"/>
        <v>0</v>
      </c>
      <c r="AU856" s="131">
        <f t="shared" si="327"/>
        <v>0</v>
      </c>
      <c r="AV856" s="131">
        <f t="shared" si="328"/>
        <v>0</v>
      </c>
      <c r="AW856" s="131">
        <f t="shared" si="329"/>
        <v>0</v>
      </c>
      <c r="AX856" s="136">
        <f t="shared" si="330"/>
        <v>0</v>
      </c>
      <c r="AY856" s="133">
        <f t="shared" si="331"/>
        <v>0</v>
      </c>
      <c r="AZ856" s="131">
        <f t="shared" si="332"/>
        <v>0</v>
      </c>
      <c r="BA856" s="131">
        <f t="shared" si="333"/>
        <v>0</v>
      </c>
      <c r="BB856" s="131">
        <f t="shared" si="334"/>
        <v>0</v>
      </c>
      <c r="BC856" s="132">
        <f t="shared" si="335"/>
        <v>0</v>
      </c>
    </row>
    <row r="857" spans="1:55" x14ac:dyDescent="0.25">
      <c r="A857" s="138" t="s">
        <v>1793</v>
      </c>
      <c r="B857" s="131" t="s">
        <v>41</v>
      </c>
      <c r="C857" s="131" t="s">
        <v>1830</v>
      </c>
      <c r="D857" s="131" t="s">
        <v>1831</v>
      </c>
      <c r="E857" s="132" t="s">
        <v>1311</v>
      </c>
      <c r="F857" s="130">
        <v>1</v>
      </c>
      <c r="G857" s="131">
        <v>4</v>
      </c>
      <c r="H857" s="131">
        <v>34.200000000000003</v>
      </c>
      <c r="I857" s="132">
        <v>281</v>
      </c>
      <c r="J857" s="149"/>
      <c r="K857" s="133">
        <v>1</v>
      </c>
      <c r="L857" s="131">
        <v>1</v>
      </c>
      <c r="M857" s="131">
        <v>13</v>
      </c>
      <c r="N857" s="132">
        <v>273</v>
      </c>
      <c r="O857" s="149"/>
      <c r="P857" s="133">
        <v>0</v>
      </c>
      <c r="Q857" s="131">
        <v>0</v>
      </c>
      <c r="R857" s="131">
        <v>0</v>
      </c>
      <c r="S857" s="132">
        <v>20</v>
      </c>
      <c r="T857" s="149"/>
      <c r="U857" s="133">
        <v>0</v>
      </c>
      <c r="V857" s="131">
        <v>0</v>
      </c>
      <c r="W857" s="131">
        <v>0</v>
      </c>
      <c r="X857" s="132">
        <v>20</v>
      </c>
      <c r="Y857" s="149"/>
      <c r="Z857" s="133">
        <v>0</v>
      </c>
      <c r="AA857" s="131">
        <v>2</v>
      </c>
      <c r="AB857" s="131">
        <v>28.700000000000003</v>
      </c>
      <c r="AC857" s="132">
        <v>219</v>
      </c>
      <c r="AD857" s="149"/>
      <c r="AE857" s="153">
        <f t="shared" si="312"/>
        <v>2</v>
      </c>
      <c r="AF857" s="134">
        <f t="shared" si="313"/>
        <v>7</v>
      </c>
      <c r="AG857" s="135">
        <f t="shared" si="314"/>
        <v>75.900000000000006</v>
      </c>
      <c r="AH857" s="167">
        <f t="shared" si="315"/>
        <v>793</v>
      </c>
      <c r="AI857" s="149"/>
      <c r="AJ857" s="133">
        <f t="shared" si="316"/>
        <v>281</v>
      </c>
      <c r="AK857" s="131">
        <f t="shared" si="317"/>
        <v>273</v>
      </c>
      <c r="AL857" s="131">
        <f t="shared" si="318"/>
        <v>20</v>
      </c>
      <c r="AM857" s="131">
        <f t="shared" si="319"/>
        <v>20</v>
      </c>
      <c r="AN857" s="136">
        <f t="shared" si="320"/>
        <v>219</v>
      </c>
      <c r="AO857" s="133">
        <f t="shared" si="321"/>
        <v>1</v>
      </c>
      <c r="AP857" s="131">
        <f t="shared" si="322"/>
        <v>1</v>
      </c>
      <c r="AQ857" s="131">
        <f t="shared" si="323"/>
        <v>0</v>
      </c>
      <c r="AR857" s="131">
        <f t="shared" si="324"/>
        <v>0</v>
      </c>
      <c r="AS857" s="136">
        <f t="shared" si="325"/>
        <v>0</v>
      </c>
      <c r="AT857" s="133">
        <f t="shared" si="326"/>
        <v>4</v>
      </c>
      <c r="AU857" s="131">
        <f t="shared" si="327"/>
        <v>1</v>
      </c>
      <c r="AV857" s="131">
        <f t="shared" si="328"/>
        <v>0</v>
      </c>
      <c r="AW857" s="131">
        <f t="shared" si="329"/>
        <v>0</v>
      </c>
      <c r="AX857" s="136">
        <f t="shared" si="330"/>
        <v>2</v>
      </c>
      <c r="AY857" s="133">
        <f t="shared" si="331"/>
        <v>34.200000000000003</v>
      </c>
      <c r="AZ857" s="131">
        <f t="shared" si="332"/>
        <v>13</v>
      </c>
      <c r="BA857" s="131">
        <f t="shared" si="333"/>
        <v>0</v>
      </c>
      <c r="BB857" s="131">
        <f t="shared" si="334"/>
        <v>0</v>
      </c>
      <c r="BC857" s="132">
        <f t="shared" si="335"/>
        <v>28.700000000000003</v>
      </c>
    </row>
    <row r="858" spans="1:55" x14ac:dyDescent="0.25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30">
        <v>0</v>
      </c>
      <c r="G858" s="131">
        <v>1</v>
      </c>
      <c r="H858" s="131">
        <v>12.8</v>
      </c>
      <c r="I858" s="132">
        <v>233</v>
      </c>
      <c r="J858" s="149"/>
      <c r="K858" s="133">
        <v>0</v>
      </c>
      <c r="L858" s="131">
        <v>0</v>
      </c>
      <c r="M858" s="131">
        <v>0</v>
      </c>
      <c r="N858" s="132">
        <v>20</v>
      </c>
      <c r="O858" s="149"/>
      <c r="P858" s="133">
        <v>1</v>
      </c>
      <c r="Q858" s="131">
        <v>0</v>
      </c>
      <c r="R858" s="131">
        <v>0.6</v>
      </c>
      <c r="S858" s="132">
        <v>238</v>
      </c>
      <c r="T858" s="149"/>
      <c r="U858" s="133">
        <v>0</v>
      </c>
      <c r="V858" s="131">
        <v>0</v>
      </c>
      <c r="W858" s="131">
        <v>0</v>
      </c>
      <c r="X858" s="132">
        <v>20</v>
      </c>
      <c r="Y858" s="149"/>
      <c r="Z858" s="133">
        <v>0</v>
      </c>
      <c r="AA858" s="131">
        <v>0</v>
      </c>
      <c r="AB858" s="131">
        <v>0</v>
      </c>
      <c r="AC858" s="132">
        <v>0</v>
      </c>
      <c r="AD858" s="149"/>
      <c r="AE858" s="153">
        <f t="shared" si="312"/>
        <v>1</v>
      </c>
      <c r="AF858" s="134">
        <f t="shared" si="313"/>
        <v>1</v>
      </c>
      <c r="AG858" s="135">
        <f t="shared" si="314"/>
        <v>13.4</v>
      </c>
      <c r="AH858" s="167">
        <f t="shared" si="315"/>
        <v>511</v>
      </c>
      <c r="AI858" s="149"/>
      <c r="AJ858" s="133">
        <f t="shared" si="316"/>
        <v>233</v>
      </c>
      <c r="AK858" s="131">
        <f t="shared" si="317"/>
        <v>20</v>
      </c>
      <c r="AL858" s="131">
        <f t="shared" si="318"/>
        <v>238</v>
      </c>
      <c r="AM858" s="131">
        <f t="shared" si="319"/>
        <v>20</v>
      </c>
      <c r="AN858" s="136">
        <f t="shared" si="320"/>
        <v>0</v>
      </c>
      <c r="AO858" s="133">
        <f t="shared" si="321"/>
        <v>0</v>
      </c>
      <c r="AP858" s="131">
        <f t="shared" si="322"/>
        <v>0</v>
      </c>
      <c r="AQ858" s="131">
        <f t="shared" si="323"/>
        <v>1</v>
      </c>
      <c r="AR858" s="131">
        <f t="shared" si="324"/>
        <v>0</v>
      </c>
      <c r="AS858" s="136">
        <f t="shared" si="325"/>
        <v>0</v>
      </c>
      <c r="AT858" s="133">
        <f t="shared" si="326"/>
        <v>1</v>
      </c>
      <c r="AU858" s="131">
        <f t="shared" si="327"/>
        <v>0</v>
      </c>
      <c r="AV858" s="131">
        <f t="shared" si="328"/>
        <v>0</v>
      </c>
      <c r="AW858" s="131">
        <f t="shared" si="329"/>
        <v>0</v>
      </c>
      <c r="AX858" s="136">
        <f t="shared" si="330"/>
        <v>0</v>
      </c>
      <c r="AY858" s="133">
        <f t="shared" si="331"/>
        <v>12.8</v>
      </c>
      <c r="AZ858" s="131">
        <f t="shared" si="332"/>
        <v>0</v>
      </c>
      <c r="BA858" s="131">
        <f t="shared" si="333"/>
        <v>0.6</v>
      </c>
      <c r="BB858" s="131">
        <f t="shared" si="334"/>
        <v>0</v>
      </c>
      <c r="BC858" s="132">
        <f t="shared" si="335"/>
        <v>0</v>
      </c>
    </row>
    <row r="859" spans="1:55" x14ac:dyDescent="0.25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30">
        <v>0</v>
      </c>
      <c r="G859" s="131">
        <v>0</v>
      </c>
      <c r="H859" s="131">
        <v>0</v>
      </c>
      <c r="I859" s="132">
        <v>0</v>
      </c>
      <c r="J859" s="149"/>
      <c r="K859" s="133">
        <v>0</v>
      </c>
      <c r="L859" s="131">
        <v>0</v>
      </c>
      <c r="M859" s="131">
        <v>0</v>
      </c>
      <c r="N859" s="132">
        <v>0</v>
      </c>
      <c r="O859" s="149"/>
      <c r="P859" s="133">
        <v>0</v>
      </c>
      <c r="Q859" s="131">
        <v>0</v>
      </c>
      <c r="R859" s="131">
        <v>0</v>
      </c>
      <c r="S859" s="132">
        <v>0</v>
      </c>
      <c r="T859" s="149"/>
      <c r="U859" s="133">
        <v>0</v>
      </c>
      <c r="V859" s="131">
        <v>0</v>
      </c>
      <c r="W859" s="131">
        <v>0</v>
      </c>
      <c r="X859" s="132">
        <v>0</v>
      </c>
      <c r="Y859" s="149"/>
      <c r="Z859" s="133">
        <v>0</v>
      </c>
      <c r="AA859" s="131">
        <v>0</v>
      </c>
      <c r="AB859" s="131">
        <v>0</v>
      </c>
      <c r="AC859" s="132">
        <v>0</v>
      </c>
      <c r="AD859" s="149"/>
      <c r="AE859" s="153">
        <f t="shared" si="312"/>
        <v>0</v>
      </c>
      <c r="AF859" s="134">
        <f t="shared" si="313"/>
        <v>0</v>
      </c>
      <c r="AG859" s="135">
        <f t="shared" si="314"/>
        <v>0</v>
      </c>
      <c r="AH859" s="167">
        <f t="shared" si="315"/>
        <v>0</v>
      </c>
      <c r="AI859" s="149"/>
      <c r="AJ859" s="133">
        <f t="shared" si="316"/>
        <v>0</v>
      </c>
      <c r="AK859" s="131">
        <f t="shared" si="317"/>
        <v>0</v>
      </c>
      <c r="AL859" s="131">
        <f t="shared" si="318"/>
        <v>0</v>
      </c>
      <c r="AM859" s="131">
        <f t="shared" si="319"/>
        <v>0</v>
      </c>
      <c r="AN859" s="136">
        <f t="shared" si="320"/>
        <v>0</v>
      </c>
      <c r="AO859" s="133">
        <f t="shared" si="321"/>
        <v>0</v>
      </c>
      <c r="AP859" s="131">
        <f t="shared" si="322"/>
        <v>0</v>
      </c>
      <c r="AQ859" s="131">
        <f t="shared" si="323"/>
        <v>0</v>
      </c>
      <c r="AR859" s="131">
        <f t="shared" si="324"/>
        <v>0</v>
      </c>
      <c r="AS859" s="136">
        <f t="shared" si="325"/>
        <v>0</v>
      </c>
      <c r="AT859" s="133">
        <f t="shared" si="326"/>
        <v>0</v>
      </c>
      <c r="AU859" s="131">
        <f t="shared" si="327"/>
        <v>0</v>
      </c>
      <c r="AV859" s="131">
        <f t="shared" si="328"/>
        <v>0</v>
      </c>
      <c r="AW859" s="131">
        <f t="shared" si="329"/>
        <v>0</v>
      </c>
      <c r="AX859" s="136">
        <f t="shared" si="330"/>
        <v>0</v>
      </c>
      <c r="AY859" s="133">
        <f t="shared" si="331"/>
        <v>0</v>
      </c>
      <c r="AZ859" s="131">
        <f t="shared" si="332"/>
        <v>0</v>
      </c>
      <c r="BA859" s="131">
        <f t="shared" si="333"/>
        <v>0</v>
      </c>
      <c r="BB859" s="131">
        <f t="shared" si="334"/>
        <v>0</v>
      </c>
      <c r="BC859" s="132">
        <f t="shared" si="335"/>
        <v>0</v>
      </c>
    </row>
    <row r="860" spans="1:55" x14ac:dyDescent="0.25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30">
        <v>0</v>
      </c>
      <c r="G860" s="131">
        <v>0</v>
      </c>
      <c r="H860" s="131">
        <v>0</v>
      </c>
      <c r="I860" s="132">
        <v>0</v>
      </c>
      <c r="J860" s="149"/>
      <c r="K860" s="133">
        <v>0</v>
      </c>
      <c r="L860" s="131">
        <v>0</v>
      </c>
      <c r="M860" s="131">
        <v>0</v>
      </c>
      <c r="N860" s="132">
        <v>0</v>
      </c>
      <c r="O860" s="149"/>
      <c r="P860" s="133">
        <v>0</v>
      </c>
      <c r="Q860" s="131">
        <v>0</v>
      </c>
      <c r="R860" s="131">
        <v>0</v>
      </c>
      <c r="S860" s="132">
        <v>0</v>
      </c>
      <c r="T860" s="149"/>
      <c r="U860" s="133">
        <v>0</v>
      </c>
      <c r="V860" s="131">
        <v>0</v>
      </c>
      <c r="W860" s="131">
        <v>0</v>
      </c>
      <c r="X860" s="132">
        <v>0</v>
      </c>
      <c r="Y860" s="149"/>
      <c r="Z860" s="133">
        <v>0</v>
      </c>
      <c r="AA860" s="131">
        <v>0</v>
      </c>
      <c r="AB860" s="131">
        <v>0</v>
      </c>
      <c r="AC860" s="132">
        <v>0</v>
      </c>
      <c r="AD860" s="149"/>
      <c r="AE860" s="153">
        <f t="shared" si="312"/>
        <v>0</v>
      </c>
      <c r="AF860" s="134">
        <f t="shared" si="313"/>
        <v>0</v>
      </c>
      <c r="AG860" s="135">
        <f t="shared" si="314"/>
        <v>0</v>
      </c>
      <c r="AH860" s="167">
        <f t="shared" si="315"/>
        <v>0</v>
      </c>
      <c r="AI860" s="149"/>
      <c r="AJ860" s="133">
        <f t="shared" si="316"/>
        <v>0</v>
      </c>
      <c r="AK860" s="131">
        <f t="shared" si="317"/>
        <v>0</v>
      </c>
      <c r="AL860" s="131">
        <f t="shared" si="318"/>
        <v>0</v>
      </c>
      <c r="AM860" s="131">
        <f t="shared" si="319"/>
        <v>0</v>
      </c>
      <c r="AN860" s="136">
        <f t="shared" si="320"/>
        <v>0</v>
      </c>
      <c r="AO860" s="133">
        <f t="shared" si="321"/>
        <v>0</v>
      </c>
      <c r="AP860" s="131">
        <f t="shared" si="322"/>
        <v>0</v>
      </c>
      <c r="AQ860" s="131">
        <f t="shared" si="323"/>
        <v>0</v>
      </c>
      <c r="AR860" s="131">
        <f t="shared" si="324"/>
        <v>0</v>
      </c>
      <c r="AS860" s="136">
        <f t="shared" si="325"/>
        <v>0</v>
      </c>
      <c r="AT860" s="133">
        <f t="shared" si="326"/>
        <v>0</v>
      </c>
      <c r="AU860" s="131">
        <f t="shared" si="327"/>
        <v>0</v>
      </c>
      <c r="AV860" s="131">
        <f t="shared" si="328"/>
        <v>0</v>
      </c>
      <c r="AW860" s="131">
        <f t="shared" si="329"/>
        <v>0</v>
      </c>
      <c r="AX860" s="136">
        <f t="shared" si="330"/>
        <v>0</v>
      </c>
      <c r="AY860" s="133">
        <f t="shared" si="331"/>
        <v>0</v>
      </c>
      <c r="AZ860" s="131">
        <f t="shared" si="332"/>
        <v>0</v>
      </c>
      <c r="BA860" s="131">
        <f t="shared" si="333"/>
        <v>0</v>
      </c>
      <c r="BB860" s="131">
        <f t="shared" si="334"/>
        <v>0</v>
      </c>
      <c r="BC860" s="132">
        <f t="shared" si="335"/>
        <v>0</v>
      </c>
    </row>
    <row r="861" spans="1:55" x14ac:dyDescent="0.25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30">
        <v>0</v>
      </c>
      <c r="G861" s="131">
        <v>0</v>
      </c>
      <c r="H861" s="131">
        <v>0</v>
      </c>
      <c r="I861" s="132">
        <v>0</v>
      </c>
      <c r="J861" s="149"/>
      <c r="K861" s="133">
        <v>0</v>
      </c>
      <c r="L861" s="131">
        <v>0</v>
      </c>
      <c r="M861" s="131">
        <v>0</v>
      </c>
      <c r="N861" s="132">
        <v>0</v>
      </c>
      <c r="O861" s="149"/>
      <c r="P861" s="133">
        <v>0</v>
      </c>
      <c r="Q861" s="131">
        <v>0</v>
      </c>
      <c r="R861" s="131">
        <v>0</v>
      </c>
      <c r="S861" s="132">
        <v>0</v>
      </c>
      <c r="T861" s="149"/>
      <c r="U861" s="133">
        <v>0</v>
      </c>
      <c r="V861" s="131">
        <v>0</v>
      </c>
      <c r="W861" s="131">
        <v>0</v>
      </c>
      <c r="X861" s="132">
        <v>0</v>
      </c>
      <c r="Y861" s="149"/>
      <c r="Z861" s="133">
        <v>0</v>
      </c>
      <c r="AA861" s="131">
        <v>0</v>
      </c>
      <c r="AB861" s="131">
        <v>0</v>
      </c>
      <c r="AC861" s="132">
        <v>0</v>
      </c>
      <c r="AD861" s="149"/>
      <c r="AE861" s="153">
        <f t="shared" si="312"/>
        <v>0</v>
      </c>
      <c r="AF861" s="134">
        <f t="shared" si="313"/>
        <v>0</v>
      </c>
      <c r="AG861" s="135">
        <f t="shared" si="314"/>
        <v>0</v>
      </c>
      <c r="AH861" s="167">
        <f t="shared" si="315"/>
        <v>0</v>
      </c>
      <c r="AI861" s="149"/>
      <c r="AJ861" s="133">
        <f t="shared" si="316"/>
        <v>0</v>
      </c>
      <c r="AK861" s="131">
        <f t="shared" si="317"/>
        <v>0</v>
      </c>
      <c r="AL861" s="131">
        <f t="shared" si="318"/>
        <v>0</v>
      </c>
      <c r="AM861" s="131">
        <f t="shared" si="319"/>
        <v>0</v>
      </c>
      <c r="AN861" s="136">
        <f t="shared" si="320"/>
        <v>0</v>
      </c>
      <c r="AO861" s="133">
        <f t="shared" si="321"/>
        <v>0</v>
      </c>
      <c r="AP861" s="131">
        <f t="shared" si="322"/>
        <v>0</v>
      </c>
      <c r="AQ861" s="131">
        <f t="shared" si="323"/>
        <v>0</v>
      </c>
      <c r="AR861" s="131">
        <f t="shared" si="324"/>
        <v>0</v>
      </c>
      <c r="AS861" s="136">
        <f t="shared" si="325"/>
        <v>0</v>
      </c>
      <c r="AT861" s="133">
        <f t="shared" si="326"/>
        <v>0</v>
      </c>
      <c r="AU861" s="131">
        <f t="shared" si="327"/>
        <v>0</v>
      </c>
      <c r="AV861" s="131">
        <f t="shared" si="328"/>
        <v>0</v>
      </c>
      <c r="AW861" s="131">
        <f t="shared" si="329"/>
        <v>0</v>
      </c>
      <c r="AX861" s="136">
        <f t="shared" si="330"/>
        <v>0</v>
      </c>
      <c r="AY861" s="133">
        <f t="shared" si="331"/>
        <v>0</v>
      </c>
      <c r="AZ861" s="131">
        <f t="shared" si="332"/>
        <v>0</v>
      </c>
      <c r="BA861" s="131">
        <f t="shared" si="333"/>
        <v>0</v>
      </c>
      <c r="BB861" s="131">
        <f t="shared" si="334"/>
        <v>0</v>
      </c>
      <c r="BC861" s="132">
        <f t="shared" si="335"/>
        <v>0</v>
      </c>
    </row>
    <row r="862" spans="1:55" x14ac:dyDescent="0.25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30">
        <v>0</v>
      </c>
      <c r="G862" s="131">
        <v>2</v>
      </c>
      <c r="H862" s="131">
        <v>18.600000000000001</v>
      </c>
      <c r="I862" s="132">
        <v>254</v>
      </c>
      <c r="J862" s="149"/>
      <c r="K862" s="133">
        <v>0</v>
      </c>
      <c r="L862" s="131">
        <v>0</v>
      </c>
      <c r="M862" s="131">
        <v>0</v>
      </c>
      <c r="N862" s="132">
        <v>0</v>
      </c>
      <c r="O862" s="149"/>
      <c r="P862" s="133">
        <v>0</v>
      </c>
      <c r="Q862" s="131">
        <v>0</v>
      </c>
      <c r="R862" s="131">
        <v>0</v>
      </c>
      <c r="S862" s="132">
        <v>20</v>
      </c>
      <c r="T862" s="149"/>
      <c r="U862" s="133">
        <v>0</v>
      </c>
      <c r="V862" s="131">
        <v>0</v>
      </c>
      <c r="W862" s="131">
        <v>0</v>
      </c>
      <c r="X862" s="132">
        <v>20</v>
      </c>
      <c r="Y862" s="149"/>
      <c r="Z862" s="133">
        <v>0</v>
      </c>
      <c r="AA862" s="131">
        <v>1</v>
      </c>
      <c r="AB862" s="131">
        <v>8.3000000000000007</v>
      </c>
      <c r="AC862" s="132">
        <v>157</v>
      </c>
      <c r="AD862" s="149"/>
      <c r="AE862" s="153">
        <f t="shared" si="312"/>
        <v>0</v>
      </c>
      <c r="AF862" s="134">
        <f t="shared" si="313"/>
        <v>3</v>
      </c>
      <c r="AG862" s="135">
        <f t="shared" si="314"/>
        <v>26.900000000000002</v>
      </c>
      <c r="AH862" s="167">
        <f t="shared" si="315"/>
        <v>451</v>
      </c>
      <c r="AI862" s="149"/>
      <c r="AJ862" s="133">
        <f t="shared" si="316"/>
        <v>254</v>
      </c>
      <c r="AK862" s="131">
        <f t="shared" si="317"/>
        <v>0</v>
      </c>
      <c r="AL862" s="131">
        <f t="shared" si="318"/>
        <v>20</v>
      </c>
      <c r="AM862" s="131">
        <f t="shared" si="319"/>
        <v>20</v>
      </c>
      <c r="AN862" s="136">
        <f t="shared" si="320"/>
        <v>157</v>
      </c>
      <c r="AO862" s="133">
        <f t="shared" si="321"/>
        <v>0</v>
      </c>
      <c r="AP862" s="131">
        <f t="shared" si="322"/>
        <v>0</v>
      </c>
      <c r="AQ862" s="131">
        <f t="shared" si="323"/>
        <v>0</v>
      </c>
      <c r="AR862" s="131">
        <f t="shared" si="324"/>
        <v>0</v>
      </c>
      <c r="AS862" s="136">
        <f t="shared" si="325"/>
        <v>0</v>
      </c>
      <c r="AT862" s="133">
        <f t="shared" si="326"/>
        <v>2</v>
      </c>
      <c r="AU862" s="131">
        <f t="shared" si="327"/>
        <v>0</v>
      </c>
      <c r="AV862" s="131">
        <f t="shared" si="328"/>
        <v>0</v>
      </c>
      <c r="AW862" s="131">
        <f t="shared" si="329"/>
        <v>0</v>
      </c>
      <c r="AX862" s="136">
        <f t="shared" si="330"/>
        <v>1</v>
      </c>
      <c r="AY862" s="133">
        <f t="shared" si="331"/>
        <v>18.600000000000001</v>
      </c>
      <c r="AZ862" s="131">
        <f t="shared" si="332"/>
        <v>0</v>
      </c>
      <c r="BA862" s="131">
        <f t="shared" si="333"/>
        <v>0</v>
      </c>
      <c r="BB862" s="131">
        <f t="shared" si="334"/>
        <v>0</v>
      </c>
      <c r="BC862" s="132">
        <f t="shared" si="335"/>
        <v>8.3000000000000007</v>
      </c>
    </row>
    <row r="863" spans="1:55" x14ac:dyDescent="0.25">
      <c r="A863" s="138" t="s">
        <v>1799</v>
      </c>
      <c r="B863" s="131" t="s">
        <v>50</v>
      </c>
      <c r="C863" s="131" t="s">
        <v>1464</v>
      </c>
      <c r="D863" s="131" t="s">
        <v>1138</v>
      </c>
      <c r="E863" s="132" t="s">
        <v>1311</v>
      </c>
      <c r="F863" s="130">
        <v>0</v>
      </c>
      <c r="G863" s="131">
        <v>0</v>
      </c>
      <c r="H863" s="131">
        <v>0</v>
      </c>
      <c r="I863" s="132">
        <v>0</v>
      </c>
      <c r="J863" s="149"/>
      <c r="K863" s="133">
        <v>0</v>
      </c>
      <c r="L863" s="131">
        <v>0</v>
      </c>
      <c r="M863" s="131">
        <v>0</v>
      </c>
      <c r="N863" s="132">
        <v>20</v>
      </c>
      <c r="O863" s="149"/>
      <c r="P863" s="133">
        <v>0</v>
      </c>
      <c r="Q863" s="131">
        <v>0</v>
      </c>
      <c r="R863" s="131">
        <v>0</v>
      </c>
      <c r="S863" s="132">
        <v>0</v>
      </c>
      <c r="T863" s="149"/>
      <c r="U863" s="133">
        <v>0</v>
      </c>
      <c r="V863" s="131">
        <v>0</v>
      </c>
      <c r="W863" s="131">
        <v>0</v>
      </c>
      <c r="X863" s="132">
        <v>0</v>
      </c>
      <c r="Y863" s="149"/>
      <c r="Z863" s="133">
        <v>0</v>
      </c>
      <c r="AA863" s="131">
        <v>0</v>
      </c>
      <c r="AB863" s="131">
        <v>0</v>
      </c>
      <c r="AC863" s="132">
        <v>0</v>
      </c>
      <c r="AD863" s="149"/>
      <c r="AE863" s="153">
        <f t="shared" si="312"/>
        <v>0</v>
      </c>
      <c r="AF863" s="134">
        <f t="shared" si="313"/>
        <v>0</v>
      </c>
      <c r="AG863" s="135">
        <f t="shared" si="314"/>
        <v>0</v>
      </c>
      <c r="AH863" s="167">
        <f t="shared" si="315"/>
        <v>20</v>
      </c>
      <c r="AI863" s="149"/>
      <c r="AJ863" s="133">
        <f t="shared" si="316"/>
        <v>0</v>
      </c>
      <c r="AK863" s="131">
        <f t="shared" si="317"/>
        <v>20</v>
      </c>
      <c r="AL863" s="131">
        <f t="shared" si="318"/>
        <v>0</v>
      </c>
      <c r="AM863" s="131">
        <f t="shared" si="319"/>
        <v>0</v>
      </c>
      <c r="AN863" s="136">
        <f t="shared" si="320"/>
        <v>0</v>
      </c>
      <c r="AO863" s="133">
        <f t="shared" si="321"/>
        <v>0</v>
      </c>
      <c r="AP863" s="131">
        <f t="shared" si="322"/>
        <v>0</v>
      </c>
      <c r="AQ863" s="131">
        <f t="shared" si="323"/>
        <v>0</v>
      </c>
      <c r="AR863" s="131">
        <f t="shared" si="324"/>
        <v>0</v>
      </c>
      <c r="AS863" s="136">
        <f t="shared" si="325"/>
        <v>0</v>
      </c>
      <c r="AT863" s="133">
        <f t="shared" si="326"/>
        <v>0</v>
      </c>
      <c r="AU863" s="131">
        <f t="shared" si="327"/>
        <v>0</v>
      </c>
      <c r="AV863" s="131">
        <f t="shared" si="328"/>
        <v>0</v>
      </c>
      <c r="AW863" s="131">
        <f t="shared" si="329"/>
        <v>0</v>
      </c>
      <c r="AX863" s="136">
        <f t="shared" si="330"/>
        <v>0</v>
      </c>
      <c r="AY863" s="133">
        <f t="shared" si="331"/>
        <v>0</v>
      </c>
      <c r="AZ863" s="131">
        <f t="shared" si="332"/>
        <v>0</v>
      </c>
      <c r="BA863" s="131">
        <f t="shared" si="333"/>
        <v>0</v>
      </c>
      <c r="BB863" s="131">
        <f t="shared" si="334"/>
        <v>0</v>
      </c>
      <c r="BC863" s="132">
        <f t="shared" si="335"/>
        <v>0</v>
      </c>
    </row>
    <row r="864" spans="1:55" x14ac:dyDescent="0.25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30">
        <v>0</v>
      </c>
      <c r="G864" s="131">
        <v>0</v>
      </c>
      <c r="H864" s="131">
        <v>0</v>
      </c>
      <c r="I864" s="132">
        <v>0</v>
      </c>
      <c r="J864" s="149"/>
      <c r="K864" s="133">
        <v>0</v>
      </c>
      <c r="L864" s="131">
        <v>0</v>
      </c>
      <c r="M864" s="131">
        <v>0</v>
      </c>
      <c r="N864" s="132">
        <v>0</v>
      </c>
      <c r="O864" s="149"/>
      <c r="P864" s="133">
        <v>0</v>
      </c>
      <c r="Q864" s="131">
        <v>0</v>
      </c>
      <c r="R864" s="131">
        <v>0</v>
      </c>
      <c r="S864" s="132">
        <v>0</v>
      </c>
      <c r="T864" s="149"/>
      <c r="U864" s="133">
        <v>0</v>
      </c>
      <c r="V864" s="131">
        <v>0</v>
      </c>
      <c r="W864" s="131">
        <v>0</v>
      </c>
      <c r="X864" s="132">
        <v>0</v>
      </c>
      <c r="Y864" s="149"/>
      <c r="Z864" s="133">
        <v>0</v>
      </c>
      <c r="AA864" s="131">
        <v>0</v>
      </c>
      <c r="AB864" s="131">
        <v>0</v>
      </c>
      <c r="AC864" s="132">
        <v>0</v>
      </c>
      <c r="AD864" s="149"/>
      <c r="AE864" s="153">
        <f t="shared" si="312"/>
        <v>0</v>
      </c>
      <c r="AF864" s="134">
        <f t="shared" si="313"/>
        <v>0</v>
      </c>
      <c r="AG864" s="135">
        <f t="shared" si="314"/>
        <v>0</v>
      </c>
      <c r="AH864" s="167">
        <f t="shared" si="315"/>
        <v>0</v>
      </c>
      <c r="AI864" s="149"/>
      <c r="AJ864" s="133">
        <f t="shared" si="316"/>
        <v>0</v>
      </c>
      <c r="AK864" s="131">
        <f t="shared" si="317"/>
        <v>0</v>
      </c>
      <c r="AL864" s="131">
        <f t="shared" si="318"/>
        <v>0</v>
      </c>
      <c r="AM864" s="131">
        <f t="shared" si="319"/>
        <v>0</v>
      </c>
      <c r="AN864" s="136">
        <f t="shared" si="320"/>
        <v>0</v>
      </c>
      <c r="AO864" s="133">
        <f t="shared" si="321"/>
        <v>0</v>
      </c>
      <c r="AP864" s="131">
        <f t="shared" si="322"/>
        <v>0</v>
      </c>
      <c r="AQ864" s="131">
        <f t="shared" si="323"/>
        <v>0</v>
      </c>
      <c r="AR864" s="131">
        <f t="shared" si="324"/>
        <v>0</v>
      </c>
      <c r="AS864" s="136">
        <f t="shared" si="325"/>
        <v>0</v>
      </c>
      <c r="AT864" s="133">
        <f t="shared" si="326"/>
        <v>0</v>
      </c>
      <c r="AU864" s="131">
        <f t="shared" si="327"/>
        <v>0</v>
      </c>
      <c r="AV864" s="131">
        <f t="shared" si="328"/>
        <v>0</v>
      </c>
      <c r="AW864" s="131">
        <f t="shared" si="329"/>
        <v>0</v>
      </c>
      <c r="AX864" s="136">
        <f t="shared" si="330"/>
        <v>0</v>
      </c>
      <c r="AY864" s="133">
        <f t="shared" si="331"/>
        <v>0</v>
      </c>
      <c r="AZ864" s="131">
        <f t="shared" si="332"/>
        <v>0</v>
      </c>
      <c r="BA864" s="131">
        <f t="shared" si="333"/>
        <v>0</v>
      </c>
      <c r="BB864" s="131">
        <f t="shared" si="334"/>
        <v>0</v>
      </c>
      <c r="BC864" s="132">
        <f t="shared" si="335"/>
        <v>0</v>
      </c>
    </row>
    <row r="865" spans="1:55" x14ac:dyDescent="0.25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30">
        <v>0</v>
      </c>
      <c r="G865" s="131">
        <v>0</v>
      </c>
      <c r="H865" s="131">
        <v>0</v>
      </c>
      <c r="I865" s="132">
        <v>0</v>
      </c>
      <c r="J865" s="149"/>
      <c r="K865" s="133">
        <v>0</v>
      </c>
      <c r="L865" s="131">
        <v>0</v>
      </c>
      <c r="M865" s="131">
        <v>0</v>
      </c>
      <c r="N865" s="132">
        <v>0</v>
      </c>
      <c r="O865" s="149"/>
      <c r="P865" s="133">
        <v>0</v>
      </c>
      <c r="Q865" s="131">
        <v>0</v>
      </c>
      <c r="R865" s="131">
        <v>0</v>
      </c>
      <c r="S865" s="132">
        <v>0</v>
      </c>
      <c r="T865" s="149"/>
      <c r="U865" s="133">
        <v>0</v>
      </c>
      <c r="V865" s="131">
        <v>0</v>
      </c>
      <c r="W865" s="131">
        <v>0</v>
      </c>
      <c r="X865" s="132">
        <v>0</v>
      </c>
      <c r="Y865" s="149"/>
      <c r="Z865" s="133">
        <v>0</v>
      </c>
      <c r="AA865" s="131">
        <v>0</v>
      </c>
      <c r="AB865" s="131">
        <v>0</v>
      </c>
      <c r="AC865" s="132">
        <v>0</v>
      </c>
      <c r="AD865" s="149"/>
      <c r="AE865" s="153">
        <f t="shared" si="312"/>
        <v>0</v>
      </c>
      <c r="AF865" s="134">
        <f t="shared" si="313"/>
        <v>0</v>
      </c>
      <c r="AG865" s="135">
        <f t="shared" si="314"/>
        <v>0</v>
      </c>
      <c r="AH865" s="167">
        <f t="shared" si="315"/>
        <v>0</v>
      </c>
      <c r="AI865" s="149"/>
      <c r="AJ865" s="133">
        <f t="shared" si="316"/>
        <v>0</v>
      </c>
      <c r="AK865" s="131">
        <f t="shared" si="317"/>
        <v>0</v>
      </c>
      <c r="AL865" s="131">
        <f t="shared" si="318"/>
        <v>0</v>
      </c>
      <c r="AM865" s="131">
        <f t="shared" si="319"/>
        <v>0</v>
      </c>
      <c r="AN865" s="136">
        <f t="shared" si="320"/>
        <v>0</v>
      </c>
      <c r="AO865" s="133">
        <f t="shared" si="321"/>
        <v>0</v>
      </c>
      <c r="AP865" s="131">
        <f t="shared" si="322"/>
        <v>0</v>
      </c>
      <c r="AQ865" s="131">
        <f t="shared" si="323"/>
        <v>0</v>
      </c>
      <c r="AR865" s="131">
        <f t="shared" si="324"/>
        <v>0</v>
      </c>
      <c r="AS865" s="136">
        <f t="shared" si="325"/>
        <v>0</v>
      </c>
      <c r="AT865" s="133">
        <f t="shared" si="326"/>
        <v>0</v>
      </c>
      <c r="AU865" s="131">
        <f t="shared" si="327"/>
        <v>0</v>
      </c>
      <c r="AV865" s="131">
        <f t="shared" si="328"/>
        <v>0</v>
      </c>
      <c r="AW865" s="131">
        <f t="shared" si="329"/>
        <v>0</v>
      </c>
      <c r="AX865" s="136">
        <f t="shared" si="330"/>
        <v>0</v>
      </c>
      <c r="AY865" s="133">
        <f t="shared" si="331"/>
        <v>0</v>
      </c>
      <c r="AZ865" s="131">
        <f t="shared" si="332"/>
        <v>0</v>
      </c>
      <c r="BA865" s="131">
        <f t="shared" si="333"/>
        <v>0</v>
      </c>
      <c r="BB865" s="131">
        <f t="shared" si="334"/>
        <v>0</v>
      </c>
      <c r="BC865" s="132">
        <f t="shared" si="335"/>
        <v>0</v>
      </c>
    </row>
    <row r="866" spans="1:55" x14ac:dyDescent="0.25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30">
        <v>0</v>
      </c>
      <c r="G866" s="131">
        <v>0</v>
      </c>
      <c r="H866" s="131">
        <v>0</v>
      </c>
      <c r="I866" s="132">
        <v>0</v>
      </c>
      <c r="J866" s="149"/>
      <c r="K866" s="133">
        <v>0</v>
      </c>
      <c r="L866" s="131">
        <v>0</v>
      </c>
      <c r="M866" s="131">
        <v>0</v>
      </c>
      <c r="N866" s="132">
        <v>0</v>
      </c>
      <c r="O866" s="149"/>
      <c r="P866" s="133">
        <v>0</v>
      </c>
      <c r="Q866" s="131">
        <v>0</v>
      </c>
      <c r="R866" s="131">
        <v>0</v>
      </c>
      <c r="S866" s="132">
        <v>0</v>
      </c>
      <c r="T866" s="149"/>
      <c r="U866" s="133">
        <v>0</v>
      </c>
      <c r="V866" s="131">
        <v>0</v>
      </c>
      <c r="W866" s="131">
        <v>0</v>
      </c>
      <c r="X866" s="132">
        <v>0</v>
      </c>
      <c r="Y866" s="149"/>
      <c r="Z866" s="133">
        <v>0</v>
      </c>
      <c r="AA866" s="131">
        <v>0</v>
      </c>
      <c r="AB866" s="131">
        <v>0</v>
      </c>
      <c r="AC866" s="132">
        <v>0</v>
      </c>
      <c r="AD866" s="149"/>
      <c r="AE866" s="153">
        <f t="shared" si="312"/>
        <v>0</v>
      </c>
      <c r="AF866" s="134">
        <f t="shared" si="313"/>
        <v>0</v>
      </c>
      <c r="AG866" s="135">
        <f t="shared" si="314"/>
        <v>0</v>
      </c>
      <c r="AH866" s="167">
        <f t="shared" si="315"/>
        <v>0</v>
      </c>
      <c r="AI866" s="149"/>
      <c r="AJ866" s="133">
        <f t="shared" si="316"/>
        <v>0</v>
      </c>
      <c r="AK866" s="131">
        <f t="shared" si="317"/>
        <v>0</v>
      </c>
      <c r="AL866" s="131">
        <f t="shared" si="318"/>
        <v>0</v>
      </c>
      <c r="AM866" s="131">
        <f t="shared" si="319"/>
        <v>0</v>
      </c>
      <c r="AN866" s="136">
        <f t="shared" si="320"/>
        <v>0</v>
      </c>
      <c r="AO866" s="133">
        <f t="shared" si="321"/>
        <v>0</v>
      </c>
      <c r="AP866" s="131">
        <f t="shared" si="322"/>
        <v>0</v>
      </c>
      <c r="AQ866" s="131">
        <f t="shared" si="323"/>
        <v>0</v>
      </c>
      <c r="AR866" s="131">
        <f t="shared" si="324"/>
        <v>0</v>
      </c>
      <c r="AS866" s="136">
        <f t="shared" si="325"/>
        <v>0</v>
      </c>
      <c r="AT866" s="133">
        <f t="shared" si="326"/>
        <v>0</v>
      </c>
      <c r="AU866" s="131">
        <f t="shared" si="327"/>
        <v>0</v>
      </c>
      <c r="AV866" s="131">
        <f t="shared" si="328"/>
        <v>0</v>
      </c>
      <c r="AW866" s="131">
        <f t="shared" si="329"/>
        <v>0</v>
      </c>
      <c r="AX866" s="136">
        <f t="shared" si="330"/>
        <v>0</v>
      </c>
      <c r="AY866" s="133">
        <f t="shared" si="331"/>
        <v>0</v>
      </c>
      <c r="AZ866" s="131">
        <f t="shared" si="332"/>
        <v>0</v>
      </c>
      <c r="BA866" s="131">
        <f t="shared" si="333"/>
        <v>0</v>
      </c>
      <c r="BB866" s="131">
        <f t="shared" si="334"/>
        <v>0</v>
      </c>
      <c r="BC866" s="132">
        <f t="shared" si="335"/>
        <v>0</v>
      </c>
    </row>
    <row r="867" spans="1:55" x14ac:dyDescent="0.25">
      <c r="A867" s="138" t="s">
        <v>1803</v>
      </c>
      <c r="B867" s="131" t="s">
        <v>38</v>
      </c>
      <c r="C867" s="131" t="s">
        <v>1767</v>
      </c>
      <c r="D867" s="131" t="s">
        <v>1663</v>
      </c>
      <c r="E867" s="132" t="s">
        <v>1954</v>
      </c>
      <c r="F867" s="130">
        <v>0</v>
      </c>
      <c r="G867" s="131">
        <v>0</v>
      </c>
      <c r="H867" s="131">
        <v>0</v>
      </c>
      <c r="I867" s="132">
        <v>0</v>
      </c>
      <c r="J867" s="149"/>
      <c r="K867" s="133">
        <v>0</v>
      </c>
      <c r="L867" s="131">
        <v>0</v>
      </c>
      <c r="M867" s="131">
        <v>0</v>
      </c>
      <c r="N867" s="132">
        <v>0</v>
      </c>
      <c r="O867" s="149"/>
      <c r="P867" s="133">
        <v>0</v>
      </c>
      <c r="Q867" s="131">
        <v>0</v>
      </c>
      <c r="R867" s="131">
        <v>0</v>
      </c>
      <c r="S867" s="132">
        <v>0</v>
      </c>
      <c r="T867" s="149"/>
      <c r="U867" s="133">
        <v>0</v>
      </c>
      <c r="V867" s="131">
        <v>0</v>
      </c>
      <c r="W867" s="131">
        <v>0</v>
      </c>
      <c r="X867" s="132">
        <v>0</v>
      </c>
      <c r="Y867" s="149"/>
      <c r="Z867" s="133">
        <v>0</v>
      </c>
      <c r="AA867" s="131">
        <v>0</v>
      </c>
      <c r="AB867" s="131">
        <v>0</v>
      </c>
      <c r="AC867" s="132">
        <v>0</v>
      </c>
      <c r="AD867" s="149"/>
      <c r="AE867" s="153">
        <f t="shared" si="312"/>
        <v>0</v>
      </c>
      <c r="AF867" s="134">
        <f t="shared" si="313"/>
        <v>0</v>
      </c>
      <c r="AG867" s="135">
        <f t="shared" si="314"/>
        <v>0</v>
      </c>
      <c r="AH867" s="167">
        <f t="shared" si="315"/>
        <v>0</v>
      </c>
      <c r="AI867" s="149"/>
      <c r="AJ867" s="133">
        <f t="shared" si="316"/>
        <v>0</v>
      </c>
      <c r="AK867" s="131">
        <f t="shared" si="317"/>
        <v>0</v>
      </c>
      <c r="AL867" s="131">
        <f t="shared" si="318"/>
        <v>0</v>
      </c>
      <c r="AM867" s="131">
        <f t="shared" si="319"/>
        <v>0</v>
      </c>
      <c r="AN867" s="136">
        <f t="shared" si="320"/>
        <v>0</v>
      </c>
      <c r="AO867" s="133">
        <f t="shared" si="321"/>
        <v>0</v>
      </c>
      <c r="AP867" s="131">
        <f t="shared" si="322"/>
        <v>0</v>
      </c>
      <c r="AQ867" s="131">
        <f t="shared" si="323"/>
        <v>0</v>
      </c>
      <c r="AR867" s="131">
        <f t="shared" si="324"/>
        <v>0</v>
      </c>
      <c r="AS867" s="136">
        <f t="shared" si="325"/>
        <v>0</v>
      </c>
      <c r="AT867" s="133">
        <f t="shared" si="326"/>
        <v>0</v>
      </c>
      <c r="AU867" s="131">
        <f t="shared" si="327"/>
        <v>0</v>
      </c>
      <c r="AV867" s="131">
        <f t="shared" si="328"/>
        <v>0</v>
      </c>
      <c r="AW867" s="131">
        <f t="shared" si="329"/>
        <v>0</v>
      </c>
      <c r="AX867" s="136">
        <f t="shared" si="330"/>
        <v>0</v>
      </c>
      <c r="AY867" s="133">
        <f t="shared" si="331"/>
        <v>0</v>
      </c>
      <c r="AZ867" s="131">
        <f t="shared" si="332"/>
        <v>0</v>
      </c>
      <c r="BA867" s="131">
        <f t="shared" si="333"/>
        <v>0</v>
      </c>
      <c r="BB867" s="131">
        <f t="shared" si="334"/>
        <v>0</v>
      </c>
      <c r="BC867" s="132">
        <f t="shared" si="335"/>
        <v>0</v>
      </c>
    </row>
    <row r="868" spans="1:55" x14ac:dyDescent="0.25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30">
        <v>0</v>
      </c>
      <c r="G868" s="131">
        <v>0</v>
      </c>
      <c r="H868" s="131">
        <v>0</v>
      </c>
      <c r="I868" s="132">
        <v>0</v>
      </c>
      <c r="J868" s="149"/>
      <c r="K868" s="133">
        <v>0</v>
      </c>
      <c r="L868" s="131">
        <v>0</v>
      </c>
      <c r="M868" s="131">
        <v>0</v>
      </c>
      <c r="N868" s="132">
        <v>0</v>
      </c>
      <c r="O868" s="149"/>
      <c r="P868" s="133">
        <v>0</v>
      </c>
      <c r="Q868" s="131">
        <v>0</v>
      </c>
      <c r="R868" s="131">
        <v>0</v>
      </c>
      <c r="S868" s="132">
        <v>0</v>
      </c>
      <c r="T868" s="149"/>
      <c r="U868" s="133">
        <v>0</v>
      </c>
      <c r="V868" s="131">
        <v>0</v>
      </c>
      <c r="W868" s="131">
        <v>0</v>
      </c>
      <c r="X868" s="132">
        <v>0</v>
      </c>
      <c r="Y868" s="149"/>
      <c r="Z868" s="133">
        <v>0</v>
      </c>
      <c r="AA868" s="131">
        <v>0</v>
      </c>
      <c r="AB868" s="131">
        <v>0</v>
      </c>
      <c r="AC868" s="132">
        <v>0</v>
      </c>
      <c r="AD868" s="149"/>
      <c r="AE868" s="153">
        <f t="shared" si="312"/>
        <v>0</v>
      </c>
      <c r="AF868" s="134">
        <f t="shared" si="313"/>
        <v>0</v>
      </c>
      <c r="AG868" s="135">
        <f t="shared" si="314"/>
        <v>0</v>
      </c>
      <c r="AH868" s="167">
        <f t="shared" si="315"/>
        <v>0</v>
      </c>
      <c r="AI868" s="149"/>
      <c r="AJ868" s="133">
        <f t="shared" si="316"/>
        <v>0</v>
      </c>
      <c r="AK868" s="131">
        <f t="shared" si="317"/>
        <v>0</v>
      </c>
      <c r="AL868" s="131">
        <f t="shared" si="318"/>
        <v>0</v>
      </c>
      <c r="AM868" s="131">
        <f t="shared" si="319"/>
        <v>0</v>
      </c>
      <c r="AN868" s="136">
        <f t="shared" si="320"/>
        <v>0</v>
      </c>
      <c r="AO868" s="133">
        <f t="shared" si="321"/>
        <v>0</v>
      </c>
      <c r="AP868" s="131">
        <f t="shared" si="322"/>
        <v>0</v>
      </c>
      <c r="AQ868" s="131">
        <f t="shared" si="323"/>
        <v>0</v>
      </c>
      <c r="AR868" s="131">
        <f t="shared" si="324"/>
        <v>0</v>
      </c>
      <c r="AS868" s="136">
        <f t="shared" si="325"/>
        <v>0</v>
      </c>
      <c r="AT868" s="133">
        <f t="shared" si="326"/>
        <v>0</v>
      </c>
      <c r="AU868" s="131">
        <f t="shared" si="327"/>
        <v>0</v>
      </c>
      <c r="AV868" s="131">
        <f t="shared" si="328"/>
        <v>0</v>
      </c>
      <c r="AW868" s="131">
        <f t="shared" si="329"/>
        <v>0</v>
      </c>
      <c r="AX868" s="136">
        <f t="shared" si="330"/>
        <v>0</v>
      </c>
      <c r="AY868" s="133">
        <f t="shared" si="331"/>
        <v>0</v>
      </c>
      <c r="AZ868" s="131">
        <f t="shared" si="332"/>
        <v>0</v>
      </c>
      <c r="BA868" s="131">
        <f t="shared" si="333"/>
        <v>0</v>
      </c>
      <c r="BB868" s="131">
        <f t="shared" si="334"/>
        <v>0</v>
      </c>
      <c r="BC868" s="132">
        <f t="shared" si="335"/>
        <v>0</v>
      </c>
    </row>
    <row r="869" spans="1:55" x14ac:dyDescent="0.25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30">
        <v>0</v>
      </c>
      <c r="G869" s="131">
        <v>4</v>
      </c>
      <c r="H869" s="131">
        <v>12.3</v>
      </c>
      <c r="I869" s="132">
        <v>230</v>
      </c>
      <c r="J869" s="149"/>
      <c r="K869" s="133">
        <v>1</v>
      </c>
      <c r="L869" s="131">
        <v>1</v>
      </c>
      <c r="M869" s="131">
        <v>15.299999999999999</v>
      </c>
      <c r="N869" s="132">
        <v>277</v>
      </c>
      <c r="O869" s="149"/>
      <c r="P869" s="133">
        <v>1</v>
      </c>
      <c r="Q869" s="131">
        <v>0</v>
      </c>
      <c r="R869" s="131">
        <v>1.4</v>
      </c>
      <c r="S869" s="132">
        <v>264</v>
      </c>
      <c r="T869" s="149"/>
      <c r="U869" s="133">
        <v>0</v>
      </c>
      <c r="V869" s="131">
        <v>1</v>
      </c>
      <c r="W869" s="131">
        <v>9</v>
      </c>
      <c r="X869" s="132">
        <v>267</v>
      </c>
      <c r="Y869" s="149"/>
      <c r="Z869" s="133">
        <v>0</v>
      </c>
      <c r="AA869" s="131">
        <v>3</v>
      </c>
      <c r="AB869" s="131">
        <v>41.400000000000006</v>
      </c>
      <c r="AC869" s="132">
        <v>247</v>
      </c>
      <c r="AD869" s="149"/>
      <c r="AE869" s="153">
        <f t="shared" si="312"/>
        <v>2</v>
      </c>
      <c r="AF869" s="134">
        <f t="shared" si="313"/>
        <v>9</v>
      </c>
      <c r="AG869" s="135">
        <f t="shared" si="314"/>
        <v>78</v>
      </c>
      <c r="AH869" s="167">
        <f t="shared" si="315"/>
        <v>1055</v>
      </c>
      <c r="AI869" s="149"/>
      <c r="AJ869" s="133">
        <f t="shared" si="316"/>
        <v>230</v>
      </c>
      <c r="AK869" s="131">
        <f t="shared" si="317"/>
        <v>277</v>
      </c>
      <c r="AL869" s="131">
        <f t="shared" si="318"/>
        <v>264</v>
      </c>
      <c r="AM869" s="131">
        <f t="shared" si="319"/>
        <v>267</v>
      </c>
      <c r="AN869" s="136">
        <f t="shared" si="320"/>
        <v>247</v>
      </c>
      <c r="AO869" s="133">
        <f t="shared" si="321"/>
        <v>0</v>
      </c>
      <c r="AP869" s="131">
        <f t="shared" si="322"/>
        <v>1</v>
      </c>
      <c r="AQ869" s="131">
        <f t="shared" si="323"/>
        <v>1</v>
      </c>
      <c r="AR869" s="131">
        <f t="shared" si="324"/>
        <v>0</v>
      </c>
      <c r="AS869" s="136">
        <f t="shared" si="325"/>
        <v>0</v>
      </c>
      <c r="AT869" s="133">
        <f t="shared" si="326"/>
        <v>4</v>
      </c>
      <c r="AU869" s="131">
        <f t="shared" si="327"/>
        <v>1</v>
      </c>
      <c r="AV869" s="131">
        <f t="shared" si="328"/>
        <v>0</v>
      </c>
      <c r="AW869" s="131">
        <f t="shared" si="329"/>
        <v>1</v>
      </c>
      <c r="AX869" s="136">
        <f t="shared" si="330"/>
        <v>3</v>
      </c>
      <c r="AY869" s="133">
        <f t="shared" si="331"/>
        <v>12.3</v>
      </c>
      <c r="AZ869" s="131">
        <f t="shared" si="332"/>
        <v>15.299999999999999</v>
      </c>
      <c r="BA869" s="131">
        <f t="shared" si="333"/>
        <v>1.4</v>
      </c>
      <c r="BB869" s="131">
        <f t="shared" si="334"/>
        <v>9</v>
      </c>
      <c r="BC869" s="132">
        <f t="shared" si="335"/>
        <v>41.400000000000006</v>
      </c>
    </row>
    <row r="870" spans="1:55" x14ac:dyDescent="0.25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30">
        <v>0</v>
      </c>
      <c r="G870" s="131">
        <v>0</v>
      </c>
      <c r="H870" s="131">
        <v>0</v>
      </c>
      <c r="I870" s="132">
        <v>0</v>
      </c>
      <c r="J870" s="149"/>
      <c r="K870" s="133">
        <v>0</v>
      </c>
      <c r="L870" s="131">
        <v>0</v>
      </c>
      <c r="M870" s="131">
        <v>0</v>
      </c>
      <c r="N870" s="132">
        <v>0</v>
      </c>
      <c r="O870" s="149"/>
      <c r="P870" s="133">
        <v>0</v>
      </c>
      <c r="Q870" s="131">
        <v>0</v>
      </c>
      <c r="R870" s="131">
        <v>0</v>
      </c>
      <c r="S870" s="132">
        <v>0</v>
      </c>
      <c r="T870" s="149"/>
      <c r="U870" s="133">
        <v>0</v>
      </c>
      <c r="V870" s="131">
        <v>0</v>
      </c>
      <c r="W870" s="131">
        <v>0</v>
      </c>
      <c r="X870" s="132">
        <v>0</v>
      </c>
      <c r="Y870" s="149"/>
      <c r="Z870" s="133">
        <v>0</v>
      </c>
      <c r="AA870" s="131">
        <v>0</v>
      </c>
      <c r="AB870" s="131">
        <v>0</v>
      </c>
      <c r="AC870" s="132">
        <v>0</v>
      </c>
      <c r="AD870" s="149"/>
      <c r="AE870" s="153">
        <f t="shared" si="312"/>
        <v>0</v>
      </c>
      <c r="AF870" s="134">
        <f t="shared" si="313"/>
        <v>0</v>
      </c>
      <c r="AG870" s="135">
        <f t="shared" si="314"/>
        <v>0</v>
      </c>
      <c r="AH870" s="167">
        <f t="shared" si="315"/>
        <v>0</v>
      </c>
      <c r="AI870" s="149"/>
      <c r="AJ870" s="133">
        <f t="shared" si="316"/>
        <v>0</v>
      </c>
      <c r="AK870" s="131">
        <f t="shared" si="317"/>
        <v>0</v>
      </c>
      <c r="AL870" s="131">
        <f t="shared" si="318"/>
        <v>0</v>
      </c>
      <c r="AM870" s="131">
        <f t="shared" si="319"/>
        <v>0</v>
      </c>
      <c r="AN870" s="136">
        <f t="shared" si="320"/>
        <v>0</v>
      </c>
      <c r="AO870" s="133">
        <f t="shared" si="321"/>
        <v>0</v>
      </c>
      <c r="AP870" s="131">
        <f t="shared" si="322"/>
        <v>0</v>
      </c>
      <c r="AQ870" s="131">
        <f t="shared" si="323"/>
        <v>0</v>
      </c>
      <c r="AR870" s="131">
        <f t="shared" si="324"/>
        <v>0</v>
      </c>
      <c r="AS870" s="136">
        <f t="shared" si="325"/>
        <v>0</v>
      </c>
      <c r="AT870" s="133">
        <f t="shared" si="326"/>
        <v>0</v>
      </c>
      <c r="AU870" s="131">
        <f t="shared" si="327"/>
        <v>0</v>
      </c>
      <c r="AV870" s="131">
        <f t="shared" si="328"/>
        <v>0</v>
      </c>
      <c r="AW870" s="131">
        <f t="shared" si="329"/>
        <v>0</v>
      </c>
      <c r="AX870" s="136">
        <f t="shared" si="330"/>
        <v>0</v>
      </c>
      <c r="AY870" s="133">
        <f t="shared" si="331"/>
        <v>0</v>
      </c>
      <c r="AZ870" s="131">
        <f t="shared" si="332"/>
        <v>0</v>
      </c>
      <c r="BA870" s="131">
        <f t="shared" si="333"/>
        <v>0</v>
      </c>
      <c r="BB870" s="131">
        <f t="shared" si="334"/>
        <v>0</v>
      </c>
      <c r="BC870" s="132">
        <f t="shared" si="335"/>
        <v>0</v>
      </c>
    </row>
    <row r="871" spans="1:55" x14ac:dyDescent="0.25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1311</v>
      </c>
      <c r="F871" s="130">
        <v>0</v>
      </c>
      <c r="G871" s="131">
        <v>0</v>
      </c>
      <c r="H871" s="131">
        <v>0</v>
      </c>
      <c r="I871" s="132">
        <v>0</v>
      </c>
      <c r="J871" s="149"/>
      <c r="K871" s="133">
        <v>0</v>
      </c>
      <c r="L871" s="131">
        <v>0</v>
      </c>
      <c r="M871" s="131">
        <v>0</v>
      </c>
      <c r="N871" s="132">
        <v>0</v>
      </c>
      <c r="O871" s="149"/>
      <c r="P871" s="133">
        <v>0</v>
      </c>
      <c r="Q871" s="131">
        <v>0</v>
      </c>
      <c r="R871" s="131">
        <v>0</v>
      </c>
      <c r="S871" s="132">
        <v>0</v>
      </c>
      <c r="T871" s="149"/>
      <c r="U871" s="133">
        <v>0</v>
      </c>
      <c r="V871" s="131">
        <v>0</v>
      </c>
      <c r="W871" s="131">
        <v>0</v>
      </c>
      <c r="X871" s="132">
        <v>0</v>
      </c>
      <c r="Y871" s="149"/>
      <c r="Z871" s="133">
        <v>0</v>
      </c>
      <c r="AA871" s="131">
        <v>0</v>
      </c>
      <c r="AB871" s="131">
        <v>0</v>
      </c>
      <c r="AC871" s="132">
        <v>0</v>
      </c>
      <c r="AD871" s="149"/>
      <c r="AE871" s="153">
        <f t="shared" si="312"/>
        <v>0</v>
      </c>
      <c r="AF871" s="134">
        <f t="shared" si="313"/>
        <v>0</v>
      </c>
      <c r="AG871" s="135">
        <f t="shared" si="314"/>
        <v>0</v>
      </c>
      <c r="AH871" s="167">
        <f t="shared" si="315"/>
        <v>0</v>
      </c>
      <c r="AI871" s="149"/>
      <c r="AJ871" s="133">
        <f t="shared" si="316"/>
        <v>0</v>
      </c>
      <c r="AK871" s="131">
        <f t="shared" si="317"/>
        <v>0</v>
      </c>
      <c r="AL871" s="131">
        <f t="shared" si="318"/>
        <v>0</v>
      </c>
      <c r="AM871" s="131">
        <f t="shared" si="319"/>
        <v>0</v>
      </c>
      <c r="AN871" s="136">
        <f t="shared" si="320"/>
        <v>0</v>
      </c>
      <c r="AO871" s="133">
        <f t="shared" si="321"/>
        <v>0</v>
      </c>
      <c r="AP871" s="131">
        <f t="shared" si="322"/>
        <v>0</v>
      </c>
      <c r="AQ871" s="131">
        <f t="shared" si="323"/>
        <v>0</v>
      </c>
      <c r="AR871" s="131">
        <f t="shared" si="324"/>
        <v>0</v>
      </c>
      <c r="AS871" s="136">
        <f t="shared" si="325"/>
        <v>0</v>
      </c>
      <c r="AT871" s="133">
        <f t="shared" si="326"/>
        <v>0</v>
      </c>
      <c r="AU871" s="131">
        <f t="shared" si="327"/>
        <v>0</v>
      </c>
      <c r="AV871" s="131">
        <f t="shared" si="328"/>
        <v>0</v>
      </c>
      <c r="AW871" s="131">
        <f t="shared" si="329"/>
        <v>0</v>
      </c>
      <c r="AX871" s="136">
        <f t="shared" si="330"/>
        <v>0</v>
      </c>
      <c r="AY871" s="133">
        <f t="shared" si="331"/>
        <v>0</v>
      </c>
      <c r="AZ871" s="131">
        <f t="shared" si="332"/>
        <v>0</v>
      </c>
      <c r="BA871" s="131">
        <f t="shared" si="333"/>
        <v>0</v>
      </c>
      <c r="BB871" s="131">
        <f t="shared" si="334"/>
        <v>0</v>
      </c>
      <c r="BC871" s="132">
        <f t="shared" si="335"/>
        <v>0</v>
      </c>
    </row>
    <row r="872" spans="1:55" x14ac:dyDescent="0.25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30">
        <v>0</v>
      </c>
      <c r="G872" s="131">
        <v>0</v>
      </c>
      <c r="H872" s="131">
        <v>0</v>
      </c>
      <c r="I872" s="132">
        <v>0</v>
      </c>
      <c r="J872" s="149"/>
      <c r="K872" s="133">
        <v>0</v>
      </c>
      <c r="L872" s="131">
        <v>0</v>
      </c>
      <c r="M872" s="131">
        <v>0</v>
      </c>
      <c r="N872" s="132">
        <v>0</v>
      </c>
      <c r="O872" s="149"/>
      <c r="P872" s="133">
        <v>0</v>
      </c>
      <c r="Q872" s="131">
        <v>0</v>
      </c>
      <c r="R872" s="131">
        <v>0</v>
      </c>
      <c r="S872" s="132">
        <v>0</v>
      </c>
      <c r="T872" s="149"/>
      <c r="U872" s="133">
        <v>0</v>
      </c>
      <c r="V872" s="131">
        <v>0</v>
      </c>
      <c r="W872" s="131">
        <v>0</v>
      </c>
      <c r="X872" s="132">
        <v>0</v>
      </c>
      <c r="Y872" s="149"/>
      <c r="Z872" s="133">
        <v>0</v>
      </c>
      <c r="AA872" s="131">
        <v>0</v>
      </c>
      <c r="AB872" s="131">
        <v>0</v>
      </c>
      <c r="AC872" s="132">
        <v>0</v>
      </c>
      <c r="AD872" s="149"/>
      <c r="AE872" s="153">
        <f t="shared" si="312"/>
        <v>0</v>
      </c>
      <c r="AF872" s="134">
        <f t="shared" si="313"/>
        <v>0</v>
      </c>
      <c r="AG872" s="135">
        <f t="shared" si="314"/>
        <v>0</v>
      </c>
      <c r="AH872" s="167">
        <f t="shared" si="315"/>
        <v>0</v>
      </c>
      <c r="AI872" s="149"/>
      <c r="AJ872" s="133">
        <f t="shared" si="316"/>
        <v>0</v>
      </c>
      <c r="AK872" s="131">
        <f t="shared" si="317"/>
        <v>0</v>
      </c>
      <c r="AL872" s="131">
        <f t="shared" si="318"/>
        <v>0</v>
      </c>
      <c r="AM872" s="131">
        <f t="shared" si="319"/>
        <v>0</v>
      </c>
      <c r="AN872" s="136">
        <f t="shared" si="320"/>
        <v>0</v>
      </c>
      <c r="AO872" s="133">
        <f t="shared" si="321"/>
        <v>0</v>
      </c>
      <c r="AP872" s="131">
        <f t="shared" si="322"/>
        <v>0</v>
      </c>
      <c r="AQ872" s="131">
        <f t="shared" si="323"/>
        <v>0</v>
      </c>
      <c r="AR872" s="131">
        <f t="shared" si="324"/>
        <v>0</v>
      </c>
      <c r="AS872" s="136">
        <f t="shared" si="325"/>
        <v>0</v>
      </c>
      <c r="AT872" s="133">
        <f t="shared" si="326"/>
        <v>0</v>
      </c>
      <c r="AU872" s="131">
        <f t="shared" si="327"/>
        <v>0</v>
      </c>
      <c r="AV872" s="131">
        <f t="shared" si="328"/>
        <v>0</v>
      </c>
      <c r="AW872" s="131">
        <f t="shared" si="329"/>
        <v>0</v>
      </c>
      <c r="AX872" s="136">
        <f t="shared" si="330"/>
        <v>0</v>
      </c>
      <c r="AY872" s="133">
        <f t="shared" si="331"/>
        <v>0</v>
      </c>
      <c r="AZ872" s="131">
        <f t="shared" si="332"/>
        <v>0</v>
      </c>
      <c r="BA872" s="131">
        <f t="shared" si="333"/>
        <v>0</v>
      </c>
      <c r="BB872" s="131">
        <f t="shared" si="334"/>
        <v>0</v>
      </c>
      <c r="BC872" s="132">
        <f t="shared" si="335"/>
        <v>0</v>
      </c>
    </row>
    <row r="873" spans="1:55" x14ac:dyDescent="0.25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30">
        <v>0</v>
      </c>
      <c r="G873" s="131">
        <v>0</v>
      </c>
      <c r="H873" s="131">
        <v>0</v>
      </c>
      <c r="I873" s="132">
        <v>20</v>
      </c>
      <c r="J873" s="149"/>
      <c r="K873" s="133">
        <v>0</v>
      </c>
      <c r="L873" s="131">
        <v>0</v>
      </c>
      <c r="M873" s="131">
        <v>0</v>
      </c>
      <c r="N873" s="132">
        <v>0</v>
      </c>
      <c r="O873" s="149"/>
      <c r="P873" s="133">
        <v>0</v>
      </c>
      <c r="Q873" s="131">
        <v>0</v>
      </c>
      <c r="R873" s="131">
        <v>0</v>
      </c>
      <c r="S873" s="132">
        <v>0</v>
      </c>
      <c r="T873" s="149"/>
      <c r="U873" s="133">
        <v>0</v>
      </c>
      <c r="V873" s="131">
        <v>0</v>
      </c>
      <c r="W873" s="131">
        <v>0</v>
      </c>
      <c r="X873" s="132">
        <v>0</v>
      </c>
      <c r="Y873" s="149"/>
      <c r="Z873" s="133">
        <v>1</v>
      </c>
      <c r="AA873" s="131">
        <v>2</v>
      </c>
      <c r="AB873" s="131">
        <v>13.8</v>
      </c>
      <c r="AC873" s="132">
        <v>180</v>
      </c>
      <c r="AD873" s="149"/>
      <c r="AE873" s="153">
        <f t="shared" si="312"/>
        <v>0</v>
      </c>
      <c r="AF873" s="134">
        <f t="shared" si="313"/>
        <v>2</v>
      </c>
      <c r="AG873" s="135">
        <f t="shared" si="314"/>
        <v>13.8</v>
      </c>
      <c r="AH873" s="167">
        <f t="shared" si="315"/>
        <v>200</v>
      </c>
      <c r="AI873" s="149"/>
      <c r="AJ873" s="133">
        <f t="shared" si="316"/>
        <v>20</v>
      </c>
      <c r="AK873" s="131">
        <f t="shared" si="317"/>
        <v>0</v>
      </c>
      <c r="AL873" s="131">
        <f t="shared" si="318"/>
        <v>0</v>
      </c>
      <c r="AM873" s="131">
        <f t="shared" si="319"/>
        <v>0</v>
      </c>
      <c r="AN873" s="136">
        <f t="shared" si="320"/>
        <v>180</v>
      </c>
      <c r="AO873" s="133">
        <f t="shared" si="321"/>
        <v>0</v>
      </c>
      <c r="AP873" s="131">
        <f t="shared" si="322"/>
        <v>0</v>
      </c>
      <c r="AQ873" s="131">
        <f t="shared" si="323"/>
        <v>0</v>
      </c>
      <c r="AR873" s="131">
        <f t="shared" si="324"/>
        <v>0</v>
      </c>
      <c r="AS873" s="136">
        <f t="shared" si="325"/>
        <v>0</v>
      </c>
      <c r="AT873" s="133">
        <f t="shared" si="326"/>
        <v>0</v>
      </c>
      <c r="AU873" s="131">
        <f t="shared" si="327"/>
        <v>0</v>
      </c>
      <c r="AV873" s="131">
        <f t="shared" si="328"/>
        <v>0</v>
      </c>
      <c r="AW873" s="131">
        <f t="shared" si="329"/>
        <v>0</v>
      </c>
      <c r="AX873" s="136">
        <f t="shared" si="330"/>
        <v>2</v>
      </c>
      <c r="AY873" s="133">
        <f t="shared" si="331"/>
        <v>0</v>
      </c>
      <c r="AZ873" s="131">
        <f t="shared" si="332"/>
        <v>0</v>
      </c>
      <c r="BA873" s="131">
        <f t="shared" si="333"/>
        <v>0</v>
      </c>
      <c r="BB873" s="131">
        <f t="shared" si="334"/>
        <v>0</v>
      </c>
      <c r="BC873" s="132">
        <f t="shared" si="335"/>
        <v>13.8</v>
      </c>
    </row>
    <row r="874" spans="1:55" x14ac:dyDescent="0.25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30">
        <v>0</v>
      </c>
      <c r="G874" s="131">
        <v>0</v>
      </c>
      <c r="H874" s="131">
        <v>0</v>
      </c>
      <c r="I874" s="132">
        <v>0</v>
      </c>
      <c r="J874" s="149"/>
      <c r="K874" s="133">
        <v>0</v>
      </c>
      <c r="L874" s="131">
        <v>0</v>
      </c>
      <c r="M874" s="131">
        <v>0</v>
      </c>
      <c r="N874" s="132">
        <v>0</v>
      </c>
      <c r="O874" s="149"/>
      <c r="P874" s="133">
        <v>0</v>
      </c>
      <c r="Q874" s="131">
        <v>0</v>
      </c>
      <c r="R874" s="131">
        <v>0</v>
      </c>
      <c r="S874" s="132">
        <v>0</v>
      </c>
      <c r="T874" s="149"/>
      <c r="U874" s="133">
        <v>0</v>
      </c>
      <c r="V874" s="131">
        <v>0</v>
      </c>
      <c r="W874" s="131">
        <v>0</v>
      </c>
      <c r="X874" s="132">
        <v>0</v>
      </c>
      <c r="Y874" s="149"/>
      <c r="Z874" s="133">
        <v>0</v>
      </c>
      <c r="AA874" s="131">
        <v>0</v>
      </c>
      <c r="AB874" s="131">
        <v>0</v>
      </c>
      <c r="AC874" s="132">
        <v>0</v>
      </c>
      <c r="AD874" s="149"/>
      <c r="AE874" s="153">
        <f t="shared" si="312"/>
        <v>0</v>
      </c>
      <c r="AF874" s="134">
        <f t="shared" si="313"/>
        <v>0</v>
      </c>
      <c r="AG874" s="135">
        <f t="shared" si="314"/>
        <v>0</v>
      </c>
      <c r="AH874" s="167">
        <f t="shared" si="315"/>
        <v>0</v>
      </c>
      <c r="AI874" s="149"/>
      <c r="AJ874" s="133">
        <f t="shared" si="316"/>
        <v>0</v>
      </c>
      <c r="AK874" s="131">
        <f t="shared" si="317"/>
        <v>0</v>
      </c>
      <c r="AL874" s="131">
        <f t="shared" si="318"/>
        <v>0</v>
      </c>
      <c r="AM874" s="131">
        <f t="shared" si="319"/>
        <v>0</v>
      </c>
      <c r="AN874" s="136">
        <f t="shared" si="320"/>
        <v>0</v>
      </c>
      <c r="AO874" s="133">
        <f t="shared" si="321"/>
        <v>0</v>
      </c>
      <c r="AP874" s="131">
        <f t="shared" si="322"/>
        <v>0</v>
      </c>
      <c r="AQ874" s="131">
        <f t="shared" si="323"/>
        <v>0</v>
      </c>
      <c r="AR874" s="131">
        <f t="shared" si="324"/>
        <v>0</v>
      </c>
      <c r="AS874" s="136">
        <f t="shared" si="325"/>
        <v>0</v>
      </c>
      <c r="AT874" s="133">
        <f t="shared" si="326"/>
        <v>0</v>
      </c>
      <c r="AU874" s="131">
        <f t="shared" si="327"/>
        <v>0</v>
      </c>
      <c r="AV874" s="131">
        <f t="shared" si="328"/>
        <v>0</v>
      </c>
      <c r="AW874" s="131">
        <f t="shared" si="329"/>
        <v>0</v>
      </c>
      <c r="AX874" s="136">
        <f t="shared" si="330"/>
        <v>0</v>
      </c>
      <c r="AY874" s="133">
        <f t="shared" si="331"/>
        <v>0</v>
      </c>
      <c r="AZ874" s="131">
        <f t="shared" si="332"/>
        <v>0</v>
      </c>
      <c r="BA874" s="131">
        <f t="shared" si="333"/>
        <v>0</v>
      </c>
      <c r="BB874" s="131">
        <f t="shared" si="334"/>
        <v>0</v>
      </c>
      <c r="BC874" s="132">
        <f t="shared" si="335"/>
        <v>0</v>
      </c>
    </row>
    <row r="875" spans="1:55" x14ac:dyDescent="0.25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30">
        <v>0</v>
      </c>
      <c r="G875" s="131">
        <v>0</v>
      </c>
      <c r="H875" s="131">
        <v>0</v>
      </c>
      <c r="I875" s="132">
        <v>0</v>
      </c>
      <c r="J875" s="149"/>
      <c r="K875" s="133">
        <v>0</v>
      </c>
      <c r="L875" s="131">
        <v>0</v>
      </c>
      <c r="M875" s="131">
        <v>0</v>
      </c>
      <c r="N875" s="132">
        <v>20</v>
      </c>
      <c r="O875" s="149"/>
      <c r="P875" s="133">
        <v>0</v>
      </c>
      <c r="Q875" s="131">
        <v>0</v>
      </c>
      <c r="R875" s="131">
        <v>0</v>
      </c>
      <c r="S875" s="132">
        <v>20</v>
      </c>
      <c r="T875" s="149"/>
      <c r="U875" s="133">
        <v>0</v>
      </c>
      <c r="V875" s="131">
        <v>0</v>
      </c>
      <c r="W875" s="131">
        <v>0</v>
      </c>
      <c r="X875" s="132">
        <v>0</v>
      </c>
      <c r="Y875" s="149"/>
      <c r="Z875" s="133">
        <v>0</v>
      </c>
      <c r="AA875" s="131">
        <v>0</v>
      </c>
      <c r="AB875" s="131">
        <v>0</v>
      </c>
      <c r="AC875" s="132">
        <v>20</v>
      </c>
      <c r="AD875" s="149"/>
      <c r="AE875" s="153">
        <f t="shared" si="312"/>
        <v>0</v>
      </c>
      <c r="AF875" s="134">
        <f t="shared" si="313"/>
        <v>0</v>
      </c>
      <c r="AG875" s="135">
        <f t="shared" si="314"/>
        <v>0</v>
      </c>
      <c r="AH875" s="167">
        <f t="shared" si="315"/>
        <v>60</v>
      </c>
      <c r="AI875" s="149"/>
      <c r="AJ875" s="133">
        <f t="shared" si="316"/>
        <v>0</v>
      </c>
      <c r="AK875" s="131">
        <f t="shared" si="317"/>
        <v>20</v>
      </c>
      <c r="AL875" s="131">
        <f t="shared" si="318"/>
        <v>20</v>
      </c>
      <c r="AM875" s="131">
        <f t="shared" si="319"/>
        <v>0</v>
      </c>
      <c r="AN875" s="136">
        <f t="shared" si="320"/>
        <v>20</v>
      </c>
      <c r="AO875" s="133">
        <f t="shared" si="321"/>
        <v>0</v>
      </c>
      <c r="AP875" s="131">
        <f t="shared" si="322"/>
        <v>0</v>
      </c>
      <c r="AQ875" s="131">
        <f t="shared" si="323"/>
        <v>0</v>
      </c>
      <c r="AR875" s="131">
        <f t="shared" si="324"/>
        <v>0</v>
      </c>
      <c r="AS875" s="136">
        <f t="shared" si="325"/>
        <v>0</v>
      </c>
      <c r="AT875" s="133">
        <f t="shared" si="326"/>
        <v>0</v>
      </c>
      <c r="AU875" s="131">
        <f t="shared" si="327"/>
        <v>0</v>
      </c>
      <c r="AV875" s="131">
        <f t="shared" si="328"/>
        <v>0</v>
      </c>
      <c r="AW875" s="131">
        <f t="shared" si="329"/>
        <v>0</v>
      </c>
      <c r="AX875" s="136">
        <f t="shared" si="330"/>
        <v>0</v>
      </c>
      <c r="AY875" s="133">
        <f t="shared" si="331"/>
        <v>0</v>
      </c>
      <c r="AZ875" s="131">
        <f t="shared" si="332"/>
        <v>0</v>
      </c>
      <c r="BA875" s="131">
        <f t="shared" si="333"/>
        <v>0</v>
      </c>
      <c r="BB875" s="131">
        <f t="shared" si="334"/>
        <v>0</v>
      </c>
      <c r="BC875" s="132">
        <f t="shared" si="335"/>
        <v>0</v>
      </c>
    </row>
    <row r="876" spans="1:55" x14ac:dyDescent="0.25">
      <c r="A876" s="138" t="s">
        <v>1845</v>
      </c>
      <c r="B876" s="131" t="s">
        <v>43</v>
      </c>
      <c r="C876" s="131" t="s">
        <v>1149</v>
      </c>
      <c r="D876" s="131" t="s">
        <v>1891</v>
      </c>
      <c r="E876" s="132" t="s">
        <v>1311</v>
      </c>
      <c r="F876" s="130">
        <v>0</v>
      </c>
      <c r="G876" s="131">
        <v>0</v>
      </c>
      <c r="H876" s="131">
        <v>0</v>
      </c>
      <c r="I876" s="132">
        <v>0</v>
      </c>
      <c r="J876" s="149"/>
      <c r="K876" s="133">
        <v>0</v>
      </c>
      <c r="L876" s="131">
        <v>0</v>
      </c>
      <c r="M876" s="131">
        <v>0</v>
      </c>
      <c r="N876" s="132">
        <v>0</v>
      </c>
      <c r="O876" s="149"/>
      <c r="P876" s="133">
        <v>0</v>
      </c>
      <c r="Q876" s="131">
        <v>0</v>
      </c>
      <c r="R876" s="131">
        <v>0</v>
      </c>
      <c r="S876" s="132">
        <v>0</v>
      </c>
      <c r="T876" s="149"/>
      <c r="U876" s="133">
        <v>0</v>
      </c>
      <c r="V876" s="131">
        <v>0</v>
      </c>
      <c r="W876" s="131">
        <v>0</v>
      </c>
      <c r="X876" s="132">
        <v>0</v>
      </c>
      <c r="Y876" s="149"/>
      <c r="Z876" s="133">
        <v>0</v>
      </c>
      <c r="AA876" s="131">
        <v>0</v>
      </c>
      <c r="AB876" s="131">
        <v>0</v>
      </c>
      <c r="AC876" s="132">
        <v>0</v>
      </c>
      <c r="AD876" s="149"/>
      <c r="AE876" s="153">
        <f t="shared" si="312"/>
        <v>0</v>
      </c>
      <c r="AF876" s="134">
        <f t="shared" si="313"/>
        <v>0</v>
      </c>
      <c r="AG876" s="135">
        <f t="shared" si="314"/>
        <v>0</v>
      </c>
      <c r="AH876" s="167">
        <f t="shared" si="315"/>
        <v>0</v>
      </c>
      <c r="AI876" s="149"/>
      <c r="AJ876" s="133">
        <f t="shared" si="316"/>
        <v>0</v>
      </c>
      <c r="AK876" s="131">
        <f t="shared" si="317"/>
        <v>0</v>
      </c>
      <c r="AL876" s="131">
        <f t="shared" si="318"/>
        <v>0</v>
      </c>
      <c r="AM876" s="131">
        <f t="shared" si="319"/>
        <v>0</v>
      </c>
      <c r="AN876" s="136">
        <f t="shared" si="320"/>
        <v>0</v>
      </c>
      <c r="AO876" s="133">
        <f t="shared" si="321"/>
        <v>0</v>
      </c>
      <c r="AP876" s="131">
        <f t="shared" si="322"/>
        <v>0</v>
      </c>
      <c r="AQ876" s="131">
        <f t="shared" si="323"/>
        <v>0</v>
      </c>
      <c r="AR876" s="131">
        <f t="shared" si="324"/>
        <v>0</v>
      </c>
      <c r="AS876" s="136">
        <f t="shared" si="325"/>
        <v>0</v>
      </c>
      <c r="AT876" s="133">
        <f t="shared" si="326"/>
        <v>0</v>
      </c>
      <c r="AU876" s="131">
        <f t="shared" si="327"/>
        <v>0</v>
      </c>
      <c r="AV876" s="131">
        <f t="shared" si="328"/>
        <v>0</v>
      </c>
      <c r="AW876" s="131">
        <f t="shared" si="329"/>
        <v>0</v>
      </c>
      <c r="AX876" s="136">
        <f t="shared" si="330"/>
        <v>0</v>
      </c>
      <c r="AY876" s="133">
        <f t="shared" si="331"/>
        <v>0</v>
      </c>
      <c r="AZ876" s="131">
        <f t="shared" si="332"/>
        <v>0</v>
      </c>
      <c r="BA876" s="131">
        <f t="shared" si="333"/>
        <v>0</v>
      </c>
      <c r="BB876" s="131">
        <f t="shared" si="334"/>
        <v>0</v>
      </c>
      <c r="BC876" s="132">
        <f t="shared" si="335"/>
        <v>0</v>
      </c>
    </row>
    <row r="877" spans="1:55" x14ac:dyDescent="0.25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30">
        <v>0</v>
      </c>
      <c r="G877" s="131">
        <v>1</v>
      </c>
      <c r="H877" s="131">
        <v>7.6</v>
      </c>
      <c r="I877" s="132">
        <v>201</v>
      </c>
      <c r="J877" s="149"/>
      <c r="K877" s="133">
        <v>0</v>
      </c>
      <c r="L877" s="131">
        <v>0</v>
      </c>
      <c r="M877" s="131">
        <v>0</v>
      </c>
      <c r="N877" s="132">
        <v>20</v>
      </c>
      <c r="O877" s="149"/>
      <c r="P877" s="133">
        <v>0</v>
      </c>
      <c r="Q877" s="131">
        <v>0</v>
      </c>
      <c r="R877" s="131">
        <v>0</v>
      </c>
      <c r="S877" s="132">
        <v>20</v>
      </c>
      <c r="T877" s="149"/>
      <c r="U877" s="133">
        <v>0</v>
      </c>
      <c r="V877" s="131">
        <v>0</v>
      </c>
      <c r="W877" s="131">
        <v>0</v>
      </c>
      <c r="X877" s="132">
        <v>20</v>
      </c>
      <c r="Y877" s="149"/>
      <c r="Z877" s="133">
        <v>0</v>
      </c>
      <c r="AA877" s="131">
        <v>3</v>
      </c>
      <c r="AB877" s="131">
        <v>49.7</v>
      </c>
      <c r="AC877" s="132">
        <v>258</v>
      </c>
      <c r="AD877" s="149"/>
      <c r="AE877" s="153">
        <f t="shared" si="312"/>
        <v>0</v>
      </c>
      <c r="AF877" s="134">
        <f t="shared" si="313"/>
        <v>4</v>
      </c>
      <c r="AG877" s="135">
        <f t="shared" si="314"/>
        <v>57.300000000000004</v>
      </c>
      <c r="AH877" s="167">
        <f t="shared" si="315"/>
        <v>499</v>
      </c>
      <c r="AI877" s="149"/>
      <c r="AJ877" s="133">
        <f t="shared" si="316"/>
        <v>201</v>
      </c>
      <c r="AK877" s="131">
        <f t="shared" si="317"/>
        <v>20</v>
      </c>
      <c r="AL877" s="131">
        <f t="shared" si="318"/>
        <v>20</v>
      </c>
      <c r="AM877" s="131">
        <f t="shared" si="319"/>
        <v>20</v>
      </c>
      <c r="AN877" s="136">
        <f t="shared" si="320"/>
        <v>258</v>
      </c>
      <c r="AO877" s="133">
        <f t="shared" si="321"/>
        <v>0</v>
      </c>
      <c r="AP877" s="131">
        <f t="shared" si="322"/>
        <v>0</v>
      </c>
      <c r="AQ877" s="131">
        <f t="shared" si="323"/>
        <v>0</v>
      </c>
      <c r="AR877" s="131">
        <f t="shared" si="324"/>
        <v>0</v>
      </c>
      <c r="AS877" s="136">
        <f t="shared" si="325"/>
        <v>0</v>
      </c>
      <c r="AT877" s="133">
        <f t="shared" si="326"/>
        <v>1</v>
      </c>
      <c r="AU877" s="131">
        <f t="shared" si="327"/>
        <v>0</v>
      </c>
      <c r="AV877" s="131">
        <f t="shared" si="328"/>
        <v>0</v>
      </c>
      <c r="AW877" s="131">
        <f t="shared" si="329"/>
        <v>0</v>
      </c>
      <c r="AX877" s="136">
        <f t="shared" si="330"/>
        <v>3</v>
      </c>
      <c r="AY877" s="133">
        <f t="shared" si="331"/>
        <v>7.6</v>
      </c>
      <c r="AZ877" s="131">
        <f t="shared" si="332"/>
        <v>0</v>
      </c>
      <c r="BA877" s="131">
        <f t="shared" si="333"/>
        <v>0</v>
      </c>
      <c r="BB877" s="131">
        <f t="shared" si="334"/>
        <v>0</v>
      </c>
      <c r="BC877" s="132">
        <f t="shared" si="335"/>
        <v>49.7</v>
      </c>
    </row>
    <row r="878" spans="1:55" ht="13.8" thickBot="1" x14ac:dyDescent="0.3">
      <c r="A878" s="139" t="s">
        <v>1847</v>
      </c>
      <c r="B878" s="140" t="s">
        <v>42</v>
      </c>
      <c r="C878" s="140" t="s">
        <v>189</v>
      </c>
      <c r="D878" s="140" t="s">
        <v>1893</v>
      </c>
      <c r="E878" s="141" t="s">
        <v>1955</v>
      </c>
      <c r="F878" s="159">
        <v>0</v>
      </c>
      <c r="G878" s="140">
        <v>0</v>
      </c>
      <c r="H878" s="140">
        <v>0</v>
      </c>
      <c r="I878" s="141">
        <v>0</v>
      </c>
      <c r="J878" s="149"/>
      <c r="K878" s="146">
        <v>0</v>
      </c>
      <c r="L878" s="140">
        <v>0</v>
      </c>
      <c r="M878" s="140">
        <v>0</v>
      </c>
      <c r="N878" s="141">
        <v>0</v>
      </c>
      <c r="O878" s="149"/>
      <c r="P878" s="146">
        <v>0</v>
      </c>
      <c r="Q878" s="140">
        <v>0</v>
      </c>
      <c r="R878" s="140">
        <v>0</v>
      </c>
      <c r="S878" s="141">
        <v>20</v>
      </c>
      <c r="T878" s="149"/>
      <c r="U878" s="146">
        <v>0</v>
      </c>
      <c r="V878" s="140">
        <v>0</v>
      </c>
      <c r="W878" s="140">
        <v>0</v>
      </c>
      <c r="X878" s="141">
        <v>0</v>
      </c>
      <c r="Y878" s="149"/>
      <c r="Z878" s="146">
        <v>0</v>
      </c>
      <c r="AA878" s="140">
        <v>0</v>
      </c>
      <c r="AB878" s="140">
        <v>0</v>
      </c>
      <c r="AC878" s="141">
        <v>20</v>
      </c>
      <c r="AD878" s="149"/>
      <c r="AE878" s="160">
        <f t="shared" si="312"/>
        <v>0</v>
      </c>
      <c r="AF878" s="161">
        <f t="shared" si="313"/>
        <v>0</v>
      </c>
      <c r="AG878" s="164">
        <f t="shared" si="314"/>
        <v>0</v>
      </c>
      <c r="AH878" s="168">
        <f t="shared" si="315"/>
        <v>40</v>
      </c>
      <c r="AI878" s="149"/>
      <c r="AJ878" s="146">
        <f t="shared" si="316"/>
        <v>0</v>
      </c>
      <c r="AK878" s="140">
        <f t="shared" si="317"/>
        <v>0</v>
      </c>
      <c r="AL878" s="140">
        <f t="shared" si="318"/>
        <v>20</v>
      </c>
      <c r="AM878" s="140">
        <f t="shared" si="319"/>
        <v>0</v>
      </c>
      <c r="AN878" s="142">
        <f t="shared" si="320"/>
        <v>20</v>
      </c>
      <c r="AO878" s="146">
        <f t="shared" si="321"/>
        <v>0</v>
      </c>
      <c r="AP878" s="140">
        <f t="shared" si="322"/>
        <v>0</v>
      </c>
      <c r="AQ878" s="140">
        <f t="shared" si="323"/>
        <v>0</v>
      </c>
      <c r="AR878" s="140">
        <f t="shared" si="324"/>
        <v>0</v>
      </c>
      <c r="AS878" s="142">
        <f t="shared" si="325"/>
        <v>0</v>
      </c>
      <c r="AT878" s="146">
        <f t="shared" si="326"/>
        <v>0</v>
      </c>
      <c r="AU878" s="140">
        <f t="shared" si="327"/>
        <v>0</v>
      </c>
      <c r="AV878" s="140">
        <f t="shared" si="328"/>
        <v>0</v>
      </c>
      <c r="AW878" s="140">
        <f t="shared" si="329"/>
        <v>0</v>
      </c>
      <c r="AX878" s="142">
        <f t="shared" si="330"/>
        <v>0</v>
      </c>
      <c r="AY878" s="146">
        <f t="shared" si="331"/>
        <v>0</v>
      </c>
      <c r="AZ878" s="140">
        <f t="shared" si="332"/>
        <v>0</v>
      </c>
      <c r="BA878" s="140">
        <f t="shared" si="333"/>
        <v>0</v>
      </c>
      <c r="BB878" s="140">
        <f t="shared" si="334"/>
        <v>0</v>
      </c>
      <c r="BC878" s="141">
        <f t="shared" si="335"/>
        <v>0</v>
      </c>
    </row>
    <row r="879" spans="1:55" ht="13.8" thickBot="1" x14ac:dyDescent="0.3">
      <c r="A879" s="138" t="s">
        <v>1848</v>
      </c>
      <c r="B879" s="131" t="s">
        <v>1292</v>
      </c>
      <c r="C879" s="131" t="s">
        <v>73</v>
      </c>
      <c r="D879" s="131" t="s">
        <v>1896</v>
      </c>
      <c r="E879" s="132" t="s">
        <v>1311</v>
      </c>
      <c r="F879" s="130">
        <v>0</v>
      </c>
      <c r="G879" s="131">
        <v>0</v>
      </c>
      <c r="H879" s="131">
        <v>0</v>
      </c>
      <c r="I879" s="132">
        <v>0</v>
      </c>
      <c r="J879" s="149"/>
      <c r="K879" s="133">
        <v>0</v>
      </c>
      <c r="L879" s="131">
        <v>0</v>
      </c>
      <c r="M879" s="131">
        <v>0</v>
      </c>
      <c r="N879" s="132">
        <v>0</v>
      </c>
      <c r="O879" s="149"/>
      <c r="P879" s="133">
        <v>0</v>
      </c>
      <c r="Q879" s="131">
        <v>0</v>
      </c>
      <c r="R879" s="131">
        <v>0</v>
      </c>
      <c r="S879" s="132">
        <v>0</v>
      </c>
      <c r="T879" s="149"/>
      <c r="U879" s="133">
        <v>0</v>
      </c>
      <c r="V879" s="131">
        <v>0</v>
      </c>
      <c r="W879" s="131">
        <v>0</v>
      </c>
      <c r="X879" s="132">
        <v>0</v>
      </c>
      <c r="Y879" s="149"/>
      <c r="Z879" s="133">
        <v>0</v>
      </c>
      <c r="AA879" s="131">
        <v>0</v>
      </c>
      <c r="AB879" s="131">
        <v>0</v>
      </c>
      <c r="AC879" s="132">
        <v>0</v>
      </c>
      <c r="AD879" s="149"/>
      <c r="AE879" s="160">
        <f t="shared" si="312"/>
        <v>0</v>
      </c>
      <c r="AF879" s="161">
        <f t="shared" si="313"/>
        <v>0</v>
      </c>
      <c r="AG879" s="164">
        <f t="shared" si="314"/>
        <v>0</v>
      </c>
      <c r="AH879" s="168">
        <f t="shared" si="315"/>
        <v>0</v>
      </c>
      <c r="AI879" s="149"/>
      <c r="AJ879" s="146">
        <f t="shared" si="316"/>
        <v>0</v>
      </c>
      <c r="AK879" s="140">
        <f t="shared" si="317"/>
        <v>0</v>
      </c>
      <c r="AL879" s="140">
        <f t="shared" si="318"/>
        <v>0</v>
      </c>
      <c r="AM879" s="140">
        <f t="shared" si="319"/>
        <v>0</v>
      </c>
      <c r="AN879" s="142">
        <f t="shared" si="320"/>
        <v>0</v>
      </c>
      <c r="AO879" s="146">
        <f t="shared" si="321"/>
        <v>0</v>
      </c>
      <c r="AP879" s="140">
        <f t="shared" si="322"/>
        <v>0</v>
      </c>
      <c r="AQ879" s="140">
        <f t="shared" si="323"/>
        <v>0</v>
      </c>
      <c r="AR879" s="140">
        <f t="shared" si="324"/>
        <v>0</v>
      </c>
      <c r="AS879" s="142">
        <f t="shared" si="325"/>
        <v>0</v>
      </c>
      <c r="AT879" s="146">
        <f t="shared" si="326"/>
        <v>0</v>
      </c>
      <c r="AU879" s="140">
        <f t="shared" si="327"/>
        <v>0</v>
      </c>
      <c r="AV879" s="140">
        <f t="shared" si="328"/>
        <v>0</v>
      </c>
      <c r="AW879" s="140">
        <f t="shared" si="329"/>
        <v>0</v>
      </c>
      <c r="AX879" s="142">
        <f t="shared" si="330"/>
        <v>0</v>
      </c>
      <c r="AY879" s="146">
        <f t="shared" si="331"/>
        <v>0</v>
      </c>
      <c r="AZ879" s="140">
        <f t="shared" si="332"/>
        <v>0</v>
      </c>
      <c r="BA879" s="140">
        <f t="shared" si="333"/>
        <v>0</v>
      </c>
      <c r="BB879" s="140">
        <f t="shared" si="334"/>
        <v>0</v>
      </c>
      <c r="BC879" s="141">
        <f t="shared" si="335"/>
        <v>0</v>
      </c>
    </row>
    <row r="880" spans="1:55" ht="13.8" thickBot="1" x14ac:dyDescent="0.3">
      <c r="A880" s="138" t="s">
        <v>1849</v>
      </c>
      <c r="B880" s="131" t="s">
        <v>43</v>
      </c>
      <c r="C880" s="131" t="s">
        <v>307</v>
      </c>
      <c r="D880" s="131" t="s">
        <v>1898</v>
      </c>
      <c r="E880" s="132" t="s">
        <v>1313</v>
      </c>
      <c r="F880" s="130">
        <v>0</v>
      </c>
      <c r="G880" s="131">
        <v>0</v>
      </c>
      <c r="H880" s="131">
        <v>0</v>
      </c>
      <c r="I880" s="132">
        <v>0</v>
      </c>
      <c r="J880" s="149"/>
      <c r="K880" s="133">
        <v>0</v>
      </c>
      <c r="L880" s="131">
        <v>0</v>
      </c>
      <c r="M880" s="131">
        <v>0</v>
      </c>
      <c r="N880" s="132">
        <v>0</v>
      </c>
      <c r="O880" s="149"/>
      <c r="P880" s="133">
        <v>0</v>
      </c>
      <c r="Q880" s="131">
        <v>0</v>
      </c>
      <c r="R880" s="131">
        <v>0</v>
      </c>
      <c r="S880" s="132">
        <v>0</v>
      </c>
      <c r="T880" s="149"/>
      <c r="U880" s="133">
        <v>0</v>
      </c>
      <c r="V880" s="131">
        <v>0</v>
      </c>
      <c r="W880" s="131">
        <v>0</v>
      </c>
      <c r="X880" s="132">
        <v>0</v>
      </c>
      <c r="Y880" s="149"/>
      <c r="Z880" s="133">
        <v>0</v>
      </c>
      <c r="AA880" s="131">
        <v>0</v>
      </c>
      <c r="AB880" s="131">
        <v>0</v>
      </c>
      <c r="AC880" s="132">
        <v>0</v>
      </c>
      <c r="AD880" s="149"/>
      <c r="AE880" s="160">
        <f t="shared" si="312"/>
        <v>0</v>
      </c>
      <c r="AF880" s="161">
        <f t="shared" si="313"/>
        <v>0</v>
      </c>
      <c r="AG880" s="164">
        <f t="shared" si="314"/>
        <v>0</v>
      </c>
      <c r="AH880" s="168">
        <f t="shared" si="315"/>
        <v>0</v>
      </c>
      <c r="AI880" s="149"/>
      <c r="AJ880" s="146">
        <f t="shared" si="316"/>
        <v>0</v>
      </c>
      <c r="AK880" s="140">
        <f t="shared" si="317"/>
        <v>0</v>
      </c>
      <c r="AL880" s="140">
        <f t="shared" si="318"/>
        <v>0</v>
      </c>
      <c r="AM880" s="140">
        <f t="shared" si="319"/>
        <v>0</v>
      </c>
      <c r="AN880" s="142">
        <f t="shared" si="320"/>
        <v>0</v>
      </c>
      <c r="AO880" s="146">
        <f t="shared" si="321"/>
        <v>0</v>
      </c>
      <c r="AP880" s="140">
        <f t="shared" si="322"/>
        <v>0</v>
      </c>
      <c r="AQ880" s="140">
        <f t="shared" si="323"/>
        <v>0</v>
      </c>
      <c r="AR880" s="140">
        <f t="shared" si="324"/>
        <v>0</v>
      </c>
      <c r="AS880" s="142">
        <f t="shared" si="325"/>
        <v>0</v>
      </c>
      <c r="AT880" s="146">
        <f t="shared" si="326"/>
        <v>0</v>
      </c>
      <c r="AU880" s="140">
        <f t="shared" si="327"/>
        <v>0</v>
      </c>
      <c r="AV880" s="140">
        <f t="shared" si="328"/>
        <v>0</v>
      </c>
      <c r="AW880" s="140">
        <f t="shared" si="329"/>
        <v>0</v>
      </c>
      <c r="AX880" s="142">
        <f t="shared" si="330"/>
        <v>0</v>
      </c>
      <c r="AY880" s="146">
        <f t="shared" si="331"/>
        <v>0</v>
      </c>
      <c r="AZ880" s="140">
        <f t="shared" si="332"/>
        <v>0</v>
      </c>
      <c r="BA880" s="140">
        <f t="shared" si="333"/>
        <v>0</v>
      </c>
      <c r="BB880" s="140">
        <f t="shared" si="334"/>
        <v>0</v>
      </c>
      <c r="BC880" s="141">
        <f t="shared" si="335"/>
        <v>0</v>
      </c>
    </row>
    <row r="881" spans="1:55" ht="13.8" thickBot="1" x14ac:dyDescent="0.3">
      <c r="A881" s="138" t="s">
        <v>1850</v>
      </c>
      <c r="B881" s="131" t="s">
        <v>43</v>
      </c>
      <c r="C881" s="131" t="s">
        <v>172</v>
      </c>
      <c r="D881" s="131" t="s">
        <v>1900</v>
      </c>
      <c r="E881" s="132" t="s">
        <v>1312</v>
      </c>
      <c r="F881" s="130">
        <v>0</v>
      </c>
      <c r="G881" s="131">
        <v>1</v>
      </c>
      <c r="H881" s="131">
        <v>6.2</v>
      </c>
      <c r="I881" s="132">
        <v>190</v>
      </c>
      <c r="J881" s="149"/>
      <c r="K881" s="133">
        <v>0</v>
      </c>
      <c r="L881" s="131">
        <v>0</v>
      </c>
      <c r="M881" s="131">
        <v>0</v>
      </c>
      <c r="N881" s="132">
        <v>20</v>
      </c>
      <c r="O881" s="149"/>
      <c r="P881" s="133">
        <v>2</v>
      </c>
      <c r="Q881" s="131">
        <v>0</v>
      </c>
      <c r="R881" s="131">
        <v>1.2</v>
      </c>
      <c r="S881" s="132">
        <v>258</v>
      </c>
      <c r="T881" s="149"/>
      <c r="U881" s="133">
        <v>0</v>
      </c>
      <c r="V881" s="131">
        <v>0</v>
      </c>
      <c r="W881" s="131">
        <v>0</v>
      </c>
      <c r="X881" s="132">
        <v>20</v>
      </c>
      <c r="Y881" s="149"/>
      <c r="Z881" s="133">
        <v>0</v>
      </c>
      <c r="AA881" s="131">
        <v>3</v>
      </c>
      <c r="AB881" s="131">
        <v>36.300000000000004</v>
      </c>
      <c r="AC881" s="132">
        <v>236</v>
      </c>
      <c r="AD881" s="149"/>
      <c r="AE881" s="160">
        <f t="shared" si="312"/>
        <v>2</v>
      </c>
      <c r="AF881" s="161">
        <f t="shared" si="313"/>
        <v>4</v>
      </c>
      <c r="AG881" s="164">
        <f t="shared" si="314"/>
        <v>43.70000000000001</v>
      </c>
      <c r="AH881" s="168">
        <f t="shared" si="315"/>
        <v>704</v>
      </c>
      <c r="AI881" s="149"/>
      <c r="AJ881" s="146">
        <f t="shared" si="316"/>
        <v>190</v>
      </c>
      <c r="AK881" s="140">
        <f t="shared" si="317"/>
        <v>20</v>
      </c>
      <c r="AL881" s="140">
        <f t="shared" si="318"/>
        <v>258</v>
      </c>
      <c r="AM881" s="140">
        <f t="shared" si="319"/>
        <v>20</v>
      </c>
      <c r="AN881" s="142">
        <f t="shared" si="320"/>
        <v>236</v>
      </c>
      <c r="AO881" s="146">
        <f t="shared" si="321"/>
        <v>0</v>
      </c>
      <c r="AP881" s="140">
        <f t="shared" si="322"/>
        <v>0</v>
      </c>
      <c r="AQ881" s="140">
        <f t="shared" si="323"/>
        <v>2</v>
      </c>
      <c r="AR881" s="140">
        <f t="shared" si="324"/>
        <v>0</v>
      </c>
      <c r="AS881" s="142">
        <f t="shared" si="325"/>
        <v>0</v>
      </c>
      <c r="AT881" s="146">
        <f t="shared" si="326"/>
        <v>1</v>
      </c>
      <c r="AU881" s="140">
        <f t="shared" si="327"/>
        <v>0</v>
      </c>
      <c r="AV881" s="140">
        <f t="shared" si="328"/>
        <v>0</v>
      </c>
      <c r="AW881" s="140">
        <f t="shared" si="329"/>
        <v>0</v>
      </c>
      <c r="AX881" s="142">
        <f t="shared" si="330"/>
        <v>3</v>
      </c>
      <c r="AY881" s="146">
        <f t="shared" si="331"/>
        <v>6.2</v>
      </c>
      <c r="AZ881" s="140">
        <f t="shared" si="332"/>
        <v>0</v>
      </c>
      <c r="BA881" s="140">
        <f t="shared" si="333"/>
        <v>1.2</v>
      </c>
      <c r="BB881" s="140">
        <f t="shared" si="334"/>
        <v>0</v>
      </c>
      <c r="BC881" s="141">
        <f t="shared" si="335"/>
        <v>36.300000000000004</v>
      </c>
    </row>
    <row r="882" spans="1:55" ht="13.8" thickBot="1" x14ac:dyDescent="0.3">
      <c r="A882" s="138" t="s">
        <v>1851</v>
      </c>
      <c r="B882" s="131" t="s">
        <v>1529</v>
      </c>
      <c r="C882" s="131" t="s">
        <v>438</v>
      </c>
      <c r="D882" s="131" t="s">
        <v>1900</v>
      </c>
      <c r="E882" s="132" t="s">
        <v>1312</v>
      </c>
      <c r="F882" s="130">
        <v>0</v>
      </c>
      <c r="G882" s="131">
        <v>0</v>
      </c>
      <c r="H882" s="131">
        <v>0</v>
      </c>
      <c r="I882" s="132">
        <v>0</v>
      </c>
      <c r="J882" s="149"/>
      <c r="K882" s="133">
        <v>0</v>
      </c>
      <c r="L882" s="131">
        <v>0</v>
      </c>
      <c r="M882" s="131">
        <v>0</v>
      </c>
      <c r="N882" s="132">
        <v>0</v>
      </c>
      <c r="O882" s="149"/>
      <c r="P882" s="133">
        <v>0</v>
      </c>
      <c r="Q882" s="131">
        <v>0</v>
      </c>
      <c r="R882" s="131">
        <v>0</v>
      </c>
      <c r="S882" s="132">
        <v>0</v>
      </c>
      <c r="T882" s="149"/>
      <c r="U882" s="133">
        <v>0</v>
      </c>
      <c r="V882" s="131">
        <v>0</v>
      </c>
      <c r="W882" s="131">
        <v>0</v>
      </c>
      <c r="X882" s="132">
        <v>0</v>
      </c>
      <c r="Y882" s="149"/>
      <c r="Z882" s="133">
        <v>0</v>
      </c>
      <c r="AA882" s="131">
        <v>0</v>
      </c>
      <c r="AB882" s="131">
        <v>0</v>
      </c>
      <c r="AC882" s="132">
        <v>0</v>
      </c>
      <c r="AD882" s="149"/>
      <c r="AE882" s="160">
        <f t="shared" si="312"/>
        <v>0</v>
      </c>
      <c r="AF882" s="161">
        <f t="shared" si="313"/>
        <v>0</v>
      </c>
      <c r="AG882" s="164">
        <f t="shared" si="314"/>
        <v>0</v>
      </c>
      <c r="AH882" s="168">
        <f t="shared" si="315"/>
        <v>0</v>
      </c>
      <c r="AI882" s="149"/>
      <c r="AJ882" s="146">
        <f t="shared" si="316"/>
        <v>0</v>
      </c>
      <c r="AK882" s="140">
        <f t="shared" si="317"/>
        <v>0</v>
      </c>
      <c r="AL882" s="140">
        <f t="shared" si="318"/>
        <v>0</v>
      </c>
      <c r="AM882" s="140">
        <f t="shared" si="319"/>
        <v>0</v>
      </c>
      <c r="AN882" s="142">
        <f t="shared" si="320"/>
        <v>0</v>
      </c>
      <c r="AO882" s="146">
        <f t="shared" si="321"/>
        <v>0</v>
      </c>
      <c r="AP882" s="140">
        <f t="shared" si="322"/>
        <v>0</v>
      </c>
      <c r="AQ882" s="140">
        <f t="shared" si="323"/>
        <v>0</v>
      </c>
      <c r="AR882" s="140">
        <f t="shared" si="324"/>
        <v>0</v>
      </c>
      <c r="AS882" s="142">
        <f t="shared" si="325"/>
        <v>0</v>
      </c>
      <c r="AT882" s="146">
        <f t="shared" si="326"/>
        <v>0</v>
      </c>
      <c r="AU882" s="140">
        <f t="shared" si="327"/>
        <v>0</v>
      </c>
      <c r="AV882" s="140">
        <f t="shared" si="328"/>
        <v>0</v>
      </c>
      <c r="AW882" s="140">
        <f t="shared" si="329"/>
        <v>0</v>
      </c>
      <c r="AX882" s="142">
        <f t="shared" si="330"/>
        <v>0</v>
      </c>
      <c r="AY882" s="146">
        <f t="shared" si="331"/>
        <v>0</v>
      </c>
      <c r="AZ882" s="140">
        <f t="shared" si="332"/>
        <v>0</v>
      </c>
      <c r="BA882" s="140">
        <f t="shared" si="333"/>
        <v>0</v>
      </c>
      <c r="BB882" s="140">
        <f t="shared" si="334"/>
        <v>0</v>
      </c>
      <c r="BC882" s="141">
        <f t="shared" si="335"/>
        <v>0</v>
      </c>
    </row>
    <row r="883" spans="1:55" ht="13.8" thickBot="1" x14ac:dyDescent="0.3">
      <c r="A883" s="138" t="s">
        <v>1852</v>
      </c>
      <c r="B883" s="131" t="s">
        <v>1529</v>
      </c>
      <c r="C883" s="131" t="s">
        <v>1270</v>
      </c>
      <c r="D883" s="131" t="s">
        <v>1902</v>
      </c>
      <c r="E883" s="132" t="s">
        <v>1314</v>
      </c>
      <c r="F883" s="130">
        <v>0</v>
      </c>
      <c r="G883" s="131">
        <v>0</v>
      </c>
      <c r="H883" s="131">
        <v>0</v>
      </c>
      <c r="I883" s="132">
        <v>0</v>
      </c>
      <c r="J883" s="149"/>
      <c r="K883" s="133">
        <v>0</v>
      </c>
      <c r="L883" s="131">
        <v>0</v>
      </c>
      <c r="M883" s="131">
        <v>0</v>
      </c>
      <c r="N883" s="132">
        <v>0</v>
      </c>
      <c r="O883" s="149"/>
      <c r="P883" s="133">
        <v>0</v>
      </c>
      <c r="Q883" s="131">
        <v>0</v>
      </c>
      <c r="R883" s="131">
        <v>0</v>
      </c>
      <c r="S883" s="132">
        <v>0</v>
      </c>
      <c r="T883" s="149"/>
      <c r="U883" s="133">
        <v>0</v>
      </c>
      <c r="V883" s="131">
        <v>0</v>
      </c>
      <c r="W883" s="131">
        <v>0</v>
      </c>
      <c r="X883" s="132">
        <v>0</v>
      </c>
      <c r="Y883" s="149"/>
      <c r="Z883" s="133">
        <v>0</v>
      </c>
      <c r="AA883" s="131">
        <v>0</v>
      </c>
      <c r="AB883" s="131">
        <v>0</v>
      </c>
      <c r="AC883" s="132">
        <v>0</v>
      </c>
      <c r="AD883" s="149"/>
      <c r="AE883" s="160">
        <f t="shared" si="312"/>
        <v>0</v>
      </c>
      <c r="AF883" s="161">
        <f t="shared" si="313"/>
        <v>0</v>
      </c>
      <c r="AG883" s="164">
        <f t="shared" si="314"/>
        <v>0</v>
      </c>
      <c r="AH883" s="168">
        <f t="shared" si="315"/>
        <v>0</v>
      </c>
      <c r="AI883" s="149"/>
      <c r="AJ883" s="146">
        <f t="shared" si="316"/>
        <v>0</v>
      </c>
      <c r="AK883" s="140">
        <f t="shared" si="317"/>
        <v>0</v>
      </c>
      <c r="AL883" s="140">
        <f t="shared" si="318"/>
        <v>0</v>
      </c>
      <c r="AM883" s="140">
        <f t="shared" si="319"/>
        <v>0</v>
      </c>
      <c r="AN883" s="142">
        <f t="shared" si="320"/>
        <v>0</v>
      </c>
      <c r="AO883" s="146">
        <f t="shared" si="321"/>
        <v>0</v>
      </c>
      <c r="AP883" s="140">
        <f t="shared" si="322"/>
        <v>0</v>
      </c>
      <c r="AQ883" s="140">
        <f t="shared" si="323"/>
        <v>0</v>
      </c>
      <c r="AR883" s="140">
        <f t="shared" si="324"/>
        <v>0</v>
      </c>
      <c r="AS883" s="142">
        <f t="shared" si="325"/>
        <v>0</v>
      </c>
      <c r="AT883" s="146">
        <f t="shared" si="326"/>
        <v>0</v>
      </c>
      <c r="AU883" s="140">
        <f t="shared" si="327"/>
        <v>0</v>
      </c>
      <c r="AV883" s="140">
        <f t="shared" si="328"/>
        <v>0</v>
      </c>
      <c r="AW883" s="140">
        <f t="shared" si="329"/>
        <v>0</v>
      </c>
      <c r="AX883" s="142">
        <f t="shared" si="330"/>
        <v>0</v>
      </c>
      <c r="AY883" s="146">
        <f t="shared" si="331"/>
        <v>0</v>
      </c>
      <c r="AZ883" s="140">
        <f t="shared" si="332"/>
        <v>0</v>
      </c>
      <c r="BA883" s="140">
        <f t="shared" si="333"/>
        <v>0</v>
      </c>
      <c r="BB883" s="140">
        <f t="shared" si="334"/>
        <v>0</v>
      </c>
      <c r="BC883" s="141">
        <f t="shared" si="335"/>
        <v>0</v>
      </c>
    </row>
    <row r="884" spans="1:55" ht="13.8" thickBot="1" x14ac:dyDescent="0.3">
      <c r="A884" s="138" t="s">
        <v>1853</v>
      </c>
      <c r="B884" s="131" t="s">
        <v>43</v>
      </c>
      <c r="C884" s="131" t="s">
        <v>1903</v>
      </c>
      <c r="D884" s="131" t="s">
        <v>241</v>
      </c>
      <c r="E884" s="132" t="s">
        <v>1312</v>
      </c>
      <c r="F884" s="130">
        <v>1</v>
      </c>
      <c r="G884" s="131">
        <v>1</v>
      </c>
      <c r="H884" s="131">
        <v>16.7</v>
      </c>
      <c r="I884" s="132">
        <v>246</v>
      </c>
      <c r="J884" s="149"/>
      <c r="K884" s="133">
        <v>0</v>
      </c>
      <c r="L884" s="131">
        <v>0</v>
      </c>
      <c r="M884" s="131">
        <v>0</v>
      </c>
      <c r="N884" s="132">
        <v>0</v>
      </c>
      <c r="O884" s="149"/>
      <c r="P884" s="133">
        <v>0</v>
      </c>
      <c r="Q884" s="131">
        <v>0</v>
      </c>
      <c r="R884" s="131">
        <v>0</v>
      </c>
      <c r="S884" s="132">
        <v>0</v>
      </c>
      <c r="T884" s="149"/>
      <c r="U884" s="133">
        <v>0</v>
      </c>
      <c r="V884" s="131">
        <v>0</v>
      </c>
      <c r="W884" s="131">
        <v>0</v>
      </c>
      <c r="X884" s="132">
        <v>20</v>
      </c>
      <c r="Y884" s="149"/>
      <c r="Z884" s="133">
        <v>0</v>
      </c>
      <c r="AA884" s="131">
        <v>0</v>
      </c>
      <c r="AB884" s="131">
        <v>0</v>
      </c>
      <c r="AC884" s="132">
        <v>20</v>
      </c>
      <c r="AD884" s="149"/>
      <c r="AE884" s="160">
        <f t="shared" si="312"/>
        <v>1</v>
      </c>
      <c r="AF884" s="161">
        <f t="shared" si="313"/>
        <v>1</v>
      </c>
      <c r="AG884" s="164">
        <f t="shared" si="314"/>
        <v>16.7</v>
      </c>
      <c r="AH884" s="168">
        <f t="shared" si="315"/>
        <v>286</v>
      </c>
      <c r="AI884" s="149"/>
      <c r="AJ884" s="146">
        <f t="shared" si="316"/>
        <v>246</v>
      </c>
      <c r="AK884" s="140">
        <f t="shared" si="317"/>
        <v>0</v>
      </c>
      <c r="AL884" s="140">
        <f t="shared" si="318"/>
        <v>0</v>
      </c>
      <c r="AM884" s="140">
        <f t="shared" si="319"/>
        <v>20</v>
      </c>
      <c r="AN884" s="142">
        <f t="shared" si="320"/>
        <v>20</v>
      </c>
      <c r="AO884" s="146">
        <f t="shared" si="321"/>
        <v>1</v>
      </c>
      <c r="AP884" s="140">
        <f t="shared" si="322"/>
        <v>0</v>
      </c>
      <c r="AQ884" s="140">
        <f t="shared" si="323"/>
        <v>0</v>
      </c>
      <c r="AR884" s="140">
        <f t="shared" si="324"/>
        <v>0</v>
      </c>
      <c r="AS884" s="142">
        <f t="shared" si="325"/>
        <v>0</v>
      </c>
      <c r="AT884" s="146">
        <f t="shared" si="326"/>
        <v>1</v>
      </c>
      <c r="AU884" s="140">
        <f t="shared" si="327"/>
        <v>0</v>
      </c>
      <c r="AV884" s="140">
        <f t="shared" si="328"/>
        <v>0</v>
      </c>
      <c r="AW884" s="140">
        <f t="shared" si="329"/>
        <v>0</v>
      </c>
      <c r="AX884" s="142">
        <f t="shared" si="330"/>
        <v>0</v>
      </c>
      <c r="AY884" s="146">
        <f t="shared" si="331"/>
        <v>16.7</v>
      </c>
      <c r="AZ884" s="140">
        <f t="shared" si="332"/>
        <v>0</v>
      </c>
      <c r="BA884" s="140">
        <f t="shared" si="333"/>
        <v>0</v>
      </c>
      <c r="BB884" s="140">
        <f t="shared" si="334"/>
        <v>0</v>
      </c>
      <c r="BC884" s="141">
        <f t="shared" si="335"/>
        <v>0</v>
      </c>
    </row>
    <row r="885" spans="1:55" ht="13.8" thickBot="1" x14ac:dyDescent="0.3">
      <c r="A885" s="138" t="s">
        <v>1953</v>
      </c>
      <c r="B885" s="131" t="s">
        <v>43</v>
      </c>
      <c r="C885" s="131" t="s">
        <v>1904</v>
      </c>
      <c r="D885" s="131" t="s">
        <v>946</v>
      </c>
      <c r="E885" s="132" t="s">
        <v>1312</v>
      </c>
      <c r="F885" s="130">
        <v>0</v>
      </c>
      <c r="G885" s="131">
        <v>1</v>
      </c>
      <c r="H885" s="131">
        <v>6.6</v>
      </c>
      <c r="I885" s="132">
        <v>192</v>
      </c>
      <c r="J885" s="149"/>
      <c r="K885" s="133">
        <v>0</v>
      </c>
      <c r="L885" s="131">
        <v>0</v>
      </c>
      <c r="M885" s="131">
        <v>0</v>
      </c>
      <c r="N885" s="132">
        <v>0</v>
      </c>
      <c r="O885" s="149"/>
      <c r="P885" s="133">
        <v>0</v>
      </c>
      <c r="Q885" s="131">
        <v>0</v>
      </c>
      <c r="R885" s="131">
        <v>0</v>
      </c>
      <c r="S885" s="132">
        <v>0</v>
      </c>
      <c r="T885" s="149"/>
      <c r="U885" s="133">
        <v>0</v>
      </c>
      <c r="V885" s="131">
        <v>0</v>
      </c>
      <c r="W885" s="131">
        <v>0</v>
      </c>
      <c r="X885" s="132">
        <v>0</v>
      </c>
      <c r="Y885" s="149"/>
      <c r="Z885" s="133">
        <v>0</v>
      </c>
      <c r="AA885" s="131">
        <v>0</v>
      </c>
      <c r="AB885" s="131">
        <v>0</v>
      </c>
      <c r="AC885" s="132">
        <v>0</v>
      </c>
      <c r="AD885" s="149"/>
      <c r="AE885" s="160">
        <f t="shared" si="312"/>
        <v>0</v>
      </c>
      <c r="AF885" s="161">
        <f t="shared" si="313"/>
        <v>1</v>
      </c>
      <c r="AG885" s="164">
        <f t="shared" si="314"/>
        <v>6.6</v>
      </c>
      <c r="AH885" s="168">
        <f t="shared" si="315"/>
        <v>192</v>
      </c>
      <c r="AI885" s="149"/>
      <c r="AJ885" s="146">
        <f t="shared" si="316"/>
        <v>192</v>
      </c>
      <c r="AK885" s="140">
        <f t="shared" si="317"/>
        <v>0</v>
      </c>
      <c r="AL885" s="140">
        <f t="shared" si="318"/>
        <v>0</v>
      </c>
      <c r="AM885" s="140">
        <f t="shared" si="319"/>
        <v>0</v>
      </c>
      <c r="AN885" s="142">
        <f t="shared" si="320"/>
        <v>0</v>
      </c>
      <c r="AO885" s="146">
        <f t="shared" si="321"/>
        <v>0</v>
      </c>
      <c r="AP885" s="140">
        <f t="shared" si="322"/>
        <v>0</v>
      </c>
      <c r="AQ885" s="140">
        <f t="shared" si="323"/>
        <v>0</v>
      </c>
      <c r="AR885" s="140">
        <f t="shared" si="324"/>
        <v>0</v>
      </c>
      <c r="AS885" s="142">
        <f t="shared" si="325"/>
        <v>0</v>
      </c>
      <c r="AT885" s="146">
        <f t="shared" si="326"/>
        <v>1</v>
      </c>
      <c r="AU885" s="140">
        <f t="shared" si="327"/>
        <v>0</v>
      </c>
      <c r="AV885" s="140">
        <f t="shared" si="328"/>
        <v>0</v>
      </c>
      <c r="AW885" s="140">
        <f t="shared" si="329"/>
        <v>0</v>
      </c>
      <c r="AX885" s="142">
        <f t="shared" si="330"/>
        <v>0</v>
      </c>
      <c r="AY885" s="146">
        <f t="shared" si="331"/>
        <v>6.6</v>
      </c>
      <c r="AZ885" s="140">
        <f t="shared" si="332"/>
        <v>0</v>
      </c>
      <c r="BA885" s="140">
        <f t="shared" si="333"/>
        <v>0</v>
      </c>
      <c r="BB885" s="140">
        <f t="shared" si="334"/>
        <v>0</v>
      </c>
      <c r="BC885" s="141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AY1:BC1"/>
    <mergeCell ref="AO1:AS1"/>
    <mergeCell ref="AE1:AH1"/>
    <mergeCell ref="AJ1:AN1"/>
    <mergeCell ref="AT1:AX1"/>
    <mergeCell ref="F1:I1"/>
    <mergeCell ref="K1:N1"/>
    <mergeCell ref="P1:S1"/>
    <mergeCell ref="U1:X1"/>
    <mergeCell ref="Z1:AC1"/>
  </mergeCells>
  <pageMargins left="0.25" right="0.25" top="0.25" bottom="0.25" header="0" footer="0"/>
  <pageSetup paperSize="9" scale="10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2EA5F-FDEA-4AE0-9DA2-838026D79C44}">
  <sheetPr>
    <pageSetUpPr fitToPage="1"/>
  </sheetPr>
  <dimension ref="A1:BC885"/>
  <sheetViews>
    <sheetView view="pageBreakPreview" topLeftCell="A757" zoomScale="70" zoomScaleNormal="70" zoomScaleSheetLayoutView="70" workbookViewId="0">
      <selection activeCell="A794" sqref="A794"/>
    </sheetView>
  </sheetViews>
  <sheetFormatPr defaultColWidth="9.109375" defaultRowHeight="13.2" x14ac:dyDescent="0.25"/>
  <cols>
    <col min="1" max="1" width="10.88671875" style="32" customWidth="1"/>
    <col min="2" max="2" width="18.5546875" style="30" bestFit="1" customWidth="1"/>
    <col min="3" max="3" width="20.44140625" style="30" bestFit="1" customWidth="1"/>
    <col min="4" max="4" width="16.6640625" style="30" bestFit="1" customWidth="1"/>
    <col min="5" max="5" width="19.5546875" style="30" bestFit="1" customWidth="1"/>
    <col min="6" max="6" width="9.109375" style="30" customWidth="1"/>
    <col min="7" max="7" width="11.109375" style="30" customWidth="1"/>
    <col min="8" max="8" width="9.109375" style="30" customWidth="1"/>
    <col min="9" max="9" width="12.5546875" style="30" customWidth="1"/>
    <col min="10" max="10" width="0.88671875" style="30" customWidth="1"/>
    <col min="11" max="13" width="9.109375" style="30" customWidth="1"/>
    <col min="14" max="14" width="12.5546875" style="30" customWidth="1"/>
    <col min="15" max="15" width="0.88671875" style="30" customWidth="1"/>
    <col min="16" max="17" width="9.109375" style="30" customWidth="1"/>
    <col min="18" max="18" width="13.5546875" style="30" customWidth="1"/>
    <col min="19" max="19" width="16.88671875" style="30" customWidth="1"/>
    <col min="20" max="20" width="0.88671875" style="30" customWidth="1"/>
    <col min="21" max="21" width="13.109375" style="30" customWidth="1"/>
    <col min="22" max="22" width="14.5546875" style="30" customWidth="1"/>
    <col min="23" max="23" width="13.5546875" style="30" customWidth="1"/>
    <col min="24" max="24" width="16.88671875" style="30" customWidth="1"/>
    <col min="25" max="25" width="0.88671875" style="30" customWidth="1"/>
    <col min="26" max="26" width="13.109375" style="30" customWidth="1"/>
    <col min="27" max="27" width="14.5546875" style="30" customWidth="1"/>
    <col min="28" max="28" width="13.5546875" style="30" customWidth="1"/>
    <col min="29" max="29" width="16.88671875" style="30" customWidth="1"/>
    <col min="30" max="30" width="0.88671875" style="30" customWidth="1"/>
    <col min="31" max="31" width="13.109375" style="30" bestFit="1" customWidth="1"/>
    <col min="32" max="32" width="11.109375" style="30" customWidth="1"/>
    <col min="33" max="33" width="9.109375" style="43"/>
    <col min="34" max="34" width="9.6640625" style="148" customWidth="1"/>
    <col min="35" max="35" width="0.88671875" style="30" customWidth="1"/>
    <col min="36" max="16384" width="9.109375" style="30"/>
  </cols>
  <sheetData>
    <row r="1" spans="1:55" ht="13.8" thickBot="1" x14ac:dyDescent="0.3">
      <c r="F1" s="337" t="s">
        <v>2179</v>
      </c>
      <c r="G1" s="338"/>
      <c r="H1" s="338"/>
      <c r="I1" s="339"/>
      <c r="J1" s="149"/>
      <c r="K1" s="337" t="s">
        <v>2180</v>
      </c>
      <c r="L1" s="338"/>
      <c r="M1" s="338"/>
      <c r="N1" s="339"/>
      <c r="O1" s="149"/>
      <c r="P1" s="337" t="s">
        <v>2181</v>
      </c>
      <c r="Q1" s="338"/>
      <c r="R1" s="338"/>
      <c r="S1" s="339"/>
      <c r="T1" s="149"/>
      <c r="U1" s="337" t="s">
        <v>2182</v>
      </c>
      <c r="V1" s="338"/>
      <c r="W1" s="338"/>
      <c r="X1" s="339"/>
      <c r="Y1" s="149"/>
      <c r="Z1" s="337" t="s">
        <v>2183</v>
      </c>
      <c r="AA1" s="338"/>
      <c r="AB1" s="338"/>
      <c r="AC1" s="339"/>
      <c r="AD1" s="149"/>
      <c r="AE1" s="331" t="s">
        <v>2184</v>
      </c>
      <c r="AF1" s="332"/>
      <c r="AG1" s="332"/>
      <c r="AH1" s="333"/>
      <c r="AI1" s="149"/>
      <c r="AJ1" s="334" t="s">
        <v>2029</v>
      </c>
      <c r="AK1" s="335"/>
      <c r="AL1" s="335"/>
      <c r="AM1" s="335"/>
      <c r="AN1" s="336"/>
      <c r="AO1" s="334" t="s">
        <v>2031</v>
      </c>
      <c r="AP1" s="335"/>
      <c r="AQ1" s="335"/>
      <c r="AR1" s="335"/>
      <c r="AS1" s="336"/>
      <c r="AT1" s="334" t="s">
        <v>2030</v>
      </c>
      <c r="AU1" s="335"/>
      <c r="AV1" s="335"/>
      <c r="AW1" s="335"/>
      <c r="AX1" s="336"/>
      <c r="AY1" s="334" t="s">
        <v>492</v>
      </c>
      <c r="AZ1" s="335"/>
      <c r="BA1" s="335"/>
      <c r="BB1" s="335"/>
      <c r="BC1" s="336"/>
    </row>
    <row r="2" spans="1:55" s="137" customFormat="1" ht="27" thickBot="1" x14ac:dyDescent="0.3">
      <c r="A2" s="123" t="s">
        <v>68</v>
      </c>
      <c r="B2" s="124" t="s">
        <v>0</v>
      </c>
      <c r="C2" s="124" t="s">
        <v>1</v>
      </c>
      <c r="D2" s="124" t="s">
        <v>2</v>
      </c>
      <c r="E2" s="125" t="s">
        <v>4</v>
      </c>
      <c r="F2" s="143" t="s">
        <v>493</v>
      </c>
      <c r="G2" s="144" t="s">
        <v>1315</v>
      </c>
      <c r="H2" s="144" t="s">
        <v>1148</v>
      </c>
      <c r="I2" s="145" t="s">
        <v>2035</v>
      </c>
      <c r="J2" s="150"/>
      <c r="K2" s="147" t="s">
        <v>493</v>
      </c>
      <c r="L2" s="144" t="s">
        <v>1315</v>
      </c>
      <c r="M2" s="144" t="s">
        <v>1148</v>
      </c>
      <c r="N2" s="145" t="s">
        <v>2035</v>
      </c>
      <c r="O2" s="150"/>
      <c r="P2" s="147" t="s">
        <v>493</v>
      </c>
      <c r="Q2" s="144" t="s">
        <v>1315</v>
      </c>
      <c r="R2" s="144" t="s">
        <v>1148</v>
      </c>
      <c r="S2" s="145" t="s">
        <v>2035</v>
      </c>
      <c r="T2" s="150"/>
      <c r="U2" s="147" t="s">
        <v>493</v>
      </c>
      <c r="V2" s="144" t="s">
        <v>1315</v>
      </c>
      <c r="W2" s="144" t="s">
        <v>1148</v>
      </c>
      <c r="X2" s="145" t="s">
        <v>2035</v>
      </c>
      <c r="Y2" s="150"/>
      <c r="Z2" s="147" t="s">
        <v>493</v>
      </c>
      <c r="AA2" s="144" t="s">
        <v>1315</v>
      </c>
      <c r="AB2" s="144" t="s">
        <v>1148</v>
      </c>
      <c r="AC2" s="145" t="s">
        <v>2035</v>
      </c>
      <c r="AD2" s="150"/>
      <c r="AE2" s="147" t="s">
        <v>493</v>
      </c>
      <c r="AF2" s="144" t="s">
        <v>1315</v>
      </c>
      <c r="AG2" s="162" t="s">
        <v>1148</v>
      </c>
      <c r="AH2" s="165" t="s">
        <v>2036</v>
      </c>
      <c r="AI2" s="150"/>
      <c r="AJ2" s="154" t="s">
        <v>2179</v>
      </c>
      <c r="AK2" s="155" t="s">
        <v>2180</v>
      </c>
      <c r="AL2" s="155" t="s">
        <v>2181</v>
      </c>
      <c r="AM2" s="155" t="s">
        <v>2182</v>
      </c>
      <c r="AN2" s="156" t="s">
        <v>2183</v>
      </c>
      <c r="AO2" s="154" t="s">
        <v>2179</v>
      </c>
      <c r="AP2" s="155" t="s">
        <v>2180</v>
      </c>
      <c r="AQ2" s="155" t="s">
        <v>2181</v>
      </c>
      <c r="AR2" s="155" t="s">
        <v>2182</v>
      </c>
      <c r="AS2" s="156" t="s">
        <v>2183</v>
      </c>
      <c r="AT2" s="154" t="s">
        <v>2179</v>
      </c>
      <c r="AU2" s="155" t="s">
        <v>2180</v>
      </c>
      <c r="AV2" s="155" t="s">
        <v>2181</v>
      </c>
      <c r="AW2" s="155" t="s">
        <v>2182</v>
      </c>
      <c r="AX2" s="156" t="s">
        <v>2183</v>
      </c>
      <c r="AY2" s="169" t="s">
        <v>2179</v>
      </c>
      <c r="AZ2" s="170" t="s">
        <v>2180</v>
      </c>
      <c r="BA2" s="170" t="s">
        <v>2181</v>
      </c>
      <c r="BB2" s="170" t="s">
        <v>2182</v>
      </c>
      <c r="BC2" s="171" t="s">
        <v>2183</v>
      </c>
    </row>
    <row r="3" spans="1:55" x14ac:dyDescent="0.25">
      <c r="A3" s="158" t="s">
        <v>497</v>
      </c>
      <c r="B3" s="127" t="s">
        <v>44</v>
      </c>
      <c r="C3" s="127" t="s">
        <v>198</v>
      </c>
      <c r="D3" s="127" t="s">
        <v>174</v>
      </c>
      <c r="E3" s="128" t="s">
        <v>1313</v>
      </c>
      <c r="F3" s="126">
        <v>0</v>
      </c>
      <c r="G3" s="127">
        <v>0</v>
      </c>
      <c r="H3" s="127">
        <v>0</v>
      </c>
      <c r="I3" s="128">
        <v>20</v>
      </c>
      <c r="J3" s="149"/>
      <c r="K3" s="129">
        <v>0</v>
      </c>
      <c r="L3" s="127">
        <v>1</v>
      </c>
      <c r="M3" s="127">
        <v>1.1000000000000001</v>
      </c>
      <c r="N3" s="128">
        <v>217</v>
      </c>
      <c r="O3" s="149"/>
      <c r="P3" s="129">
        <v>1</v>
      </c>
      <c r="Q3" s="127">
        <v>0</v>
      </c>
      <c r="R3" s="127">
        <v>1.7</v>
      </c>
      <c r="S3" s="128">
        <v>262</v>
      </c>
      <c r="T3" s="149"/>
      <c r="U3" s="129">
        <v>0</v>
      </c>
      <c r="V3" s="127">
        <v>0</v>
      </c>
      <c r="W3" s="127">
        <v>0</v>
      </c>
      <c r="X3" s="128">
        <v>0</v>
      </c>
      <c r="Y3" s="149"/>
      <c r="Z3" s="129">
        <v>0</v>
      </c>
      <c r="AA3" s="127">
        <v>1</v>
      </c>
      <c r="AB3" s="127">
        <v>1.6</v>
      </c>
      <c r="AC3" s="128">
        <v>224</v>
      </c>
      <c r="AD3" s="149"/>
      <c r="AE3" s="151">
        <f t="shared" ref="AE3:AE66" si="0">LARGE(AO3:AS3,1)+LARGE(AO3:AS3,2)+LARGE(AO3:AS3,3)+LARGE(AO3:AS3,4)</f>
        <v>1</v>
      </c>
      <c r="AF3" s="152">
        <f t="shared" ref="AF3:AF66" si="1">LARGE(AT3:AX3,1)+LARGE(AT3:AX3,2)+LARGE(AT3:AX3,3)+LARGE(AT3:AX3,4)</f>
        <v>2</v>
      </c>
      <c r="AG3" s="163">
        <f t="shared" ref="AG3:AG66" si="2">LARGE(AY3:BC3,1)+LARGE(AY3:BC3,2)+LARGE(AY3:BC3,3)+LARGE(AY3:BC3,4)</f>
        <v>4.4000000000000004</v>
      </c>
      <c r="AH3" s="166">
        <f t="shared" ref="AH3:AH66" si="3">LARGE(AJ3:AN3,1)+LARGE(AJ3:AN3,2)+LARGE(AJ3:AN3,3)+LARGE(AJ3:AN3,4)</f>
        <v>723</v>
      </c>
      <c r="AI3" s="149"/>
      <c r="AJ3" s="129">
        <f t="shared" ref="AJ3:AJ66" si="4">I3</f>
        <v>20</v>
      </c>
      <c r="AK3" s="127">
        <f t="shared" ref="AK3:AK66" si="5">N3</f>
        <v>217</v>
      </c>
      <c r="AL3" s="127">
        <f t="shared" ref="AL3:AL66" si="6">S3</f>
        <v>262</v>
      </c>
      <c r="AM3" s="127">
        <f t="shared" ref="AM3:AM66" si="7">X3</f>
        <v>0</v>
      </c>
      <c r="AN3" s="157">
        <f t="shared" ref="AN3:AN66" si="8">AC3</f>
        <v>224</v>
      </c>
      <c r="AO3" s="129">
        <f t="shared" ref="AO3:AO66" si="9">F3</f>
        <v>0</v>
      </c>
      <c r="AP3" s="127">
        <f t="shared" ref="AP3:AP66" si="10">K3</f>
        <v>0</v>
      </c>
      <c r="AQ3" s="127">
        <f t="shared" ref="AQ3:AQ66" si="11">P3</f>
        <v>1</v>
      </c>
      <c r="AR3" s="127">
        <f t="shared" ref="AR3:AR66" si="12">U3</f>
        <v>0</v>
      </c>
      <c r="AS3" s="157">
        <f t="shared" ref="AS3:AS66" si="13">U3</f>
        <v>0</v>
      </c>
      <c r="AT3" s="129">
        <f t="shared" ref="AT3:AT66" si="14">G3</f>
        <v>0</v>
      </c>
      <c r="AU3" s="127">
        <f t="shared" ref="AU3:AU66" si="15">L3</f>
        <v>1</v>
      </c>
      <c r="AV3" s="127">
        <f t="shared" ref="AV3:AV66" si="16">Q3</f>
        <v>0</v>
      </c>
      <c r="AW3" s="127">
        <f t="shared" ref="AW3:AW66" si="17">V3</f>
        <v>0</v>
      </c>
      <c r="AX3" s="157">
        <f t="shared" ref="AX3:AX66" si="18">AA3</f>
        <v>1</v>
      </c>
      <c r="AY3" s="129">
        <f t="shared" ref="AY3:AY66" si="19">H3</f>
        <v>0</v>
      </c>
      <c r="AZ3" s="127">
        <f t="shared" ref="AZ3:AZ66" si="20">M3</f>
        <v>1.1000000000000001</v>
      </c>
      <c r="BA3" s="127">
        <f t="shared" ref="BA3:BA66" si="21">R3</f>
        <v>1.7</v>
      </c>
      <c r="BB3" s="127">
        <f t="shared" ref="BB3:BB66" si="22">W3</f>
        <v>0</v>
      </c>
      <c r="BC3" s="128">
        <f t="shared" ref="BC3:BC66" si="23">AB3</f>
        <v>1.6</v>
      </c>
    </row>
    <row r="4" spans="1:55" x14ac:dyDescent="0.25">
      <c r="A4" s="138" t="s">
        <v>498</v>
      </c>
      <c r="B4" s="131" t="s">
        <v>44</v>
      </c>
      <c r="C4" s="131" t="s">
        <v>1861</v>
      </c>
      <c r="D4" s="131" t="s">
        <v>1862</v>
      </c>
      <c r="E4" s="132" t="s">
        <v>1314</v>
      </c>
      <c r="F4" s="130">
        <v>0</v>
      </c>
      <c r="G4" s="131">
        <v>0</v>
      </c>
      <c r="H4" s="131">
        <v>0</v>
      </c>
      <c r="I4" s="132">
        <v>20</v>
      </c>
      <c r="J4" s="149"/>
      <c r="K4" s="133">
        <v>0</v>
      </c>
      <c r="L4" s="131">
        <v>0</v>
      </c>
      <c r="M4" s="131">
        <v>0</v>
      </c>
      <c r="N4" s="132">
        <v>20</v>
      </c>
      <c r="O4" s="149"/>
      <c r="P4" s="133">
        <v>1</v>
      </c>
      <c r="Q4" s="131">
        <v>0</v>
      </c>
      <c r="R4" s="131">
        <v>0.5</v>
      </c>
      <c r="S4" s="132">
        <v>240</v>
      </c>
      <c r="T4" s="149"/>
      <c r="U4" s="133">
        <v>0</v>
      </c>
      <c r="V4" s="131">
        <v>0</v>
      </c>
      <c r="W4" s="131">
        <v>0</v>
      </c>
      <c r="X4" s="132">
        <v>0</v>
      </c>
      <c r="Y4" s="149"/>
      <c r="Z4" s="133">
        <v>0</v>
      </c>
      <c r="AA4" s="131">
        <v>1</v>
      </c>
      <c r="AB4" s="131">
        <v>20.399999999999999</v>
      </c>
      <c r="AC4" s="132">
        <v>280</v>
      </c>
      <c r="AD4" s="149"/>
      <c r="AE4" s="153">
        <f t="shared" si="0"/>
        <v>1</v>
      </c>
      <c r="AF4" s="134">
        <f t="shared" si="1"/>
        <v>1</v>
      </c>
      <c r="AG4" s="135">
        <f t="shared" si="2"/>
        <v>20.9</v>
      </c>
      <c r="AH4" s="167">
        <f t="shared" si="3"/>
        <v>560</v>
      </c>
      <c r="AI4" s="149"/>
      <c r="AJ4" s="133">
        <f t="shared" si="4"/>
        <v>20</v>
      </c>
      <c r="AK4" s="131">
        <f t="shared" si="5"/>
        <v>20</v>
      </c>
      <c r="AL4" s="131">
        <f t="shared" si="6"/>
        <v>240</v>
      </c>
      <c r="AM4" s="131">
        <f t="shared" si="7"/>
        <v>0</v>
      </c>
      <c r="AN4" s="136">
        <f t="shared" si="8"/>
        <v>280</v>
      </c>
      <c r="AO4" s="133">
        <f t="shared" si="9"/>
        <v>0</v>
      </c>
      <c r="AP4" s="131">
        <f t="shared" si="10"/>
        <v>0</v>
      </c>
      <c r="AQ4" s="131">
        <f t="shared" si="11"/>
        <v>1</v>
      </c>
      <c r="AR4" s="131">
        <f t="shared" si="12"/>
        <v>0</v>
      </c>
      <c r="AS4" s="136">
        <f t="shared" si="13"/>
        <v>0</v>
      </c>
      <c r="AT4" s="133">
        <f t="shared" si="14"/>
        <v>0</v>
      </c>
      <c r="AU4" s="131">
        <f t="shared" si="15"/>
        <v>0</v>
      </c>
      <c r="AV4" s="131">
        <f t="shared" si="16"/>
        <v>0</v>
      </c>
      <c r="AW4" s="131">
        <f t="shared" si="17"/>
        <v>0</v>
      </c>
      <c r="AX4" s="136">
        <f t="shared" si="18"/>
        <v>1</v>
      </c>
      <c r="AY4" s="133">
        <f t="shared" si="19"/>
        <v>0</v>
      </c>
      <c r="AZ4" s="131">
        <f t="shared" si="20"/>
        <v>0</v>
      </c>
      <c r="BA4" s="131">
        <f t="shared" si="21"/>
        <v>0.5</v>
      </c>
      <c r="BB4" s="131">
        <f t="shared" si="22"/>
        <v>0</v>
      </c>
      <c r="BC4" s="132">
        <f t="shared" si="23"/>
        <v>20.399999999999999</v>
      </c>
    </row>
    <row r="5" spans="1:55" x14ac:dyDescent="0.25">
      <c r="A5" s="138" t="s">
        <v>499</v>
      </c>
      <c r="B5" s="131" t="s">
        <v>41</v>
      </c>
      <c r="C5" s="131" t="s">
        <v>476</v>
      </c>
      <c r="D5" s="131" t="s">
        <v>141</v>
      </c>
      <c r="E5" s="132" t="s">
        <v>1955</v>
      </c>
      <c r="F5" s="130">
        <v>0</v>
      </c>
      <c r="G5" s="131">
        <v>1</v>
      </c>
      <c r="H5" s="131">
        <v>5.8</v>
      </c>
      <c r="I5" s="132">
        <v>247</v>
      </c>
      <c r="J5" s="149"/>
      <c r="K5" s="133">
        <v>0</v>
      </c>
      <c r="L5" s="131">
        <v>0</v>
      </c>
      <c r="M5" s="131">
        <v>0</v>
      </c>
      <c r="N5" s="132">
        <v>0</v>
      </c>
      <c r="O5" s="149"/>
      <c r="P5" s="133">
        <v>0</v>
      </c>
      <c r="Q5" s="131">
        <v>0</v>
      </c>
      <c r="R5" s="131">
        <v>0</v>
      </c>
      <c r="S5" s="132">
        <v>20</v>
      </c>
      <c r="T5" s="149"/>
      <c r="U5" s="133">
        <v>0</v>
      </c>
      <c r="V5" s="131">
        <v>0</v>
      </c>
      <c r="W5" s="131">
        <v>0</v>
      </c>
      <c r="X5" s="132">
        <v>0</v>
      </c>
      <c r="Y5" s="149"/>
      <c r="Z5" s="133">
        <v>0</v>
      </c>
      <c r="AA5" s="131">
        <v>0</v>
      </c>
      <c r="AB5" s="131">
        <v>0</v>
      </c>
      <c r="AC5" s="132">
        <v>0</v>
      </c>
      <c r="AD5" s="149"/>
      <c r="AE5" s="153">
        <f t="shared" si="0"/>
        <v>0</v>
      </c>
      <c r="AF5" s="134">
        <f t="shared" si="1"/>
        <v>1</v>
      </c>
      <c r="AG5" s="135">
        <f t="shared" si="2"/>
        <v>5.8</v>
      </c>
      <c r="AH5" s="167">
        <f t="shared" si="3"/>
        <v>267</v>
      </c>
      <c r="AI5" s="149"/>
      <c r="AJ5" s="133">
        <f t="shared" si="4"/>
        <v>247</v>
      </c>
      <c r="AK5" s="131">
        <f t="shared" si="5"/>
        <v>0</v>
      </c>
      <c r="AL5" s="131">
        <f t="shared" si="6"/>
        <v>20</v>
      </c>
      <c r="AM5" s="131">
        <f t="shared" si="7"/>
        <v>0</v>
      </c>
      <c r="AN5" s="136">
        <f t="shared" si="8"/>
        <v>0</v>
      </c>
      <c r="AO5" s="133">
        <f t="shared" si="9"/>
        <v>0</v>
      </c>
      <c r="AP5" s="131">
        <f t="shared" si="10"/>
        <v>0</v>
      </c>
      <c r="AQ5" s="131">
        <f t="shared" si="11"/>
        <v>0</v>
      </c>
      <c r="AR5" s="131">
        <f t="shared" si="12"/>
        <v>0</v>
      </c>
      <c r="AS5" s="136">
        <f t="shared" si="13"/>
        <v>0</v>
      </c>
      <c r="AT5" s="133">
        <f t="shared" si="14"/>
        <v>1</v>
      </c>
      <c r="AU5" s="131">
        <f t="shared" si="15"/>
        <v>0</v>
      </c>
      <c r="AV5" s="131">
        <f t="shared" si="16"/>
        <v>0</v>
      </c>
      <c r="AW5" s="131">
        <f t="shared" si="17"/>
        <v>0</v>
      </c>
      <c r="AX5" s="136">
        <f t="shared" si="18"/>
        <v>0</v>
      </c>
      <c r="AY5" s="133">
        <f t="shared" si="19"/>
        <v>5.8</v>
      </c>
      <c r="AZ5" s="131">
        <f t="shared" si="20"/>
        <v>0</v>
      </c>
      <c r="BA5" s="131">
        <f t="shared" si="21"/>
        <v>0</v>
      </c>
      <c r="BB5" s="131">
        <f t="shared" si="22"/>
        <v>0</v>
      </c>
      <c r="BC5" s="132">
        <f t="shared" si="23"/>
        <v>0</v>
      </c>
    </row>
    <row r="6" spans="1:55" x14ac:dyDescent="0.25">
      <c r="A6" s="138" t="s">
        <v>500</v>
      </c>
      <c r="B6" s="131" t="s">
        <v>37</v>
      </c>
      <c r="C6" s="131" t="s">
        <v>188</v>
      </c>
      <c r="D6" s="131" t="s">
        <v>89</v>
      </c>
      <c r="E6" s="132" t="s">
        <v>1955</v>
      </c>
      <c r="F6" s="130">
        <v>0</v>
      </c>
      <c r="G6" s="131">
        <v>1</v>
      </c>
      <c r="H6" s="131">
        <v>6.4</v>
      </c>
      <c r="I6" s="132">
        <v>249</v>
      </c>
      <c r="J6" s="149"/>
      <c r="K6" s="133">
        <v>0</v>
      </c>
      <c r="L6" s="131">
        <v>0</v>
      </c>
      <c r="M6" s="131">
        <v>0</v>
      </c>
      <c r="N6" s="132">
        <v>0</v>
      </c>
      <c r="O6" s="149"/>
      <c r="P6" s="133">
        <v>0</v>
      </c>
      <c r="Q6" s="131">
        <v>0</v>
      </c>
      <c r="R6" s="131">
        <v>0</v>
      </c>
      <c r="S6" s="132">
        <v>20</v>
      </c>
      <c r="T6" s="149"/>
      <c r="U6" s="133">
        <v>0</v>
      </c>
      <c r="V6" s="131">
        <v>0</v>
      </c>
      <c r="W6" s="131">
        <v>0</v>
      </c>
      <c r="X6" s="132">
        <v>0</v>
      </c>
      <c r="Y6" s="149"/>
      <c r="Z6" s="133">
        <v>1</v>
      </c>
      <c r="AA6" s="131">
        <v>0</v>
      </c>
      <c r="AB6" s="131">
        <v>0.7</v>
      </c>
      <c r="AC6" s="132">
        <v>207</v>
      </c>
      <c r="AD6" s="149"/>
      <c r="AE6" s="153">
        <f t="shared" si="0"/>
        <v>0</v>
      </c>
      <c r="AF6" s="134">
        <f t="shared" si="1"/>
        <v>1</v>
      </c>
      <c r="AG6" s="135">
        <f t="shared" si="2"/>
        <v>7.1000000000000005</v>
      </c>
      <c r="AH6" s="167">
        <f t="shared" si="3"/>
        <v>476</v>
      </c>
      <c r="AI6" s="149"/>
      <c r="AJ6" s="133">
        <f t="shared" si="4"/>
        <v>249</v>
      </c>
      <c r="AK6" s="131">
        <f t="shared" si="5"/>
        <v>0</v>
      </c>
      <c r="AL6" s="131">
        <f t="shared" si="6"/>
        <v>20</v>
      </c>
      <c r="AM6" s="131">
        <f t="shared" si="7"/>
        <v>0</v>
      </c>
      <c r="AN6" s="136">
        <f t="shared" si="8"/>
        <v>207</v>
      </c>
      <c r="AO6" s="133">
        <f t="shared" si="9"/>
        <v>0</v>
      </c>
      <c r="AP6" s="131">
        <f t="shared" si="10"/>
        <v>0</v>
      </c>
      <c r="AQ6" s="131">
        <f t="shared" si="11"/>
        <v>0</v>
      </c>
      <c r="AR6" s="131">
        <f t="shared" si="12"/>
        <v>0</v>
      </c>
      <c r="AS6" s="136">
        <f t="shared" si="13"/>
        <v>0</v>
      </c>
      <c r="AT6" s="133">
        <f t="shared" si="14"/>
        <v>1</v>
      </c>
      <c r="AU6" s="131">
        <f t="shared" si="15"/>
        <v>0</v>
      </c>
      <c r="AV6" s="131">
        <f t="shared" si="16"/>
        <v>0</v>
      </c>
      <c r="AW6" s="131">
        <f t="shared" si="17"/>
        <v>0</v>
      </c>
      <c r="AX6" s="136">
        <f t="shared" si="18"/>
        <v>0</v>
      </c>
      <c r="AY6" s="133">
        <f t="shared" si="19"/>
        <v>6.4</v>
      </c>
      <c r="AZ6" s="131">
        <f t="shared" si="20"/>
        <v>0</v>
      </c>
      <c r="BA6" s="131">
        <f t="shared" si="21"/>
        <v>0</v>
      </c>
      <c r="BB6" s="131">
        <f t="shared" si="22"/>
        <v>0</v>
      </c>
      <c r="BC6" s="132">
        <f t="shared" si="23"/>
        <v>0.7</v>
      </c>
    </row>
    <row r="7" spans="1:55" x14ac:dyDescent="0.25">
      <c r="A7" s="138" t="s">
        <v>501</v>
      </c>
      <c r="B7" s="131" t="s">
        <v>37</v>
      </c>
      <c r="C7" s="131" t="s">
        <v>291</v>
      </c>
      <c r="D7" s="131" t="s">
        <v>292</v>
      </c>
      <c r="E7" s="132" t="s">
        <v>1954</v>
      </c>
      <c r="F7" s="130">
        <v>0</v>
      </c>
      <c r="G7" s="131">
        <v>2</v>
      </c>
      <c r="H7" s="131">
        <v>16.700000000000003</v>
      </c>
      <c r="I7" s="132">
        <v>284</v>
      </c>
      <c r="J7" s="149"/>
      <c r="K7" s="133">
        <v>0</v>
      </c>
      <c r="L7" s="131">
        <v>0</v>
      </c>
      <c r="M7" s="131">
        <v>0</v>
      </c>
      <c r="N7" s="132">
        <v>0</v>
      </c>
      <c r="O7" s="149"/>
      <c r="P7" s="133">
        <v>0</v>
      </c>
      <c r="Q7" s="131">
        <v>0</v>
      </c>
      <c r="R7" s="131">
        <v>0</v>
      </c>
      <c r="S7" s="132">
        <v>0</v>
      </c>
      <c r="T7" s="149"/>
      <c r="U7" s="133">
        <v>0</v>
      </c>
      <c r="V7" s="131">
        <v>0</v>
      </c>
      <c r="W7" s="131">
        <v>0</v>
      </c>
      <c r="X7" s="132">
        <v>20</v>
      </c>
      <c r="Y7" s="149"/>
      <c r="Z7" s="133">
        <v>0</v>
      </c>
      <c r="AA7" s="131">
        <v>1</v>
      </c>
      <c r="AB7" s="131">
        <v>10.4</v>
      </c>
      <c r="AC7" s="132">
        <v>260</v>
      </c>
      <c r="AD7" s="149"/>
      <c r="AE7" s="153">
        <f t="shared" si="0"/>
        <v>0</v>
      </c>
      <c r="AF7" s="134">
        <f t="shared" si="1"/>
        <v>3</v>
      </c>
      <c r="AG7" s="135">
        <f t="shared" si="2"/>
        <v>27.1</v>
      </c>
      <c r="AH7" s="167">
        <f t="shared" si="3"/>
        <v>564</v>
      </c>
      <c r="AI7" s="149"/>
      <c r="AJ7" s="133">
        <f t="shared" si="4"/>
        <v>284</v>
      </c>
      <c r="AK7" s="131">
        <f t="shared" si="5"/>
        <v>0</v>
      </c>
      <c r="AL7" s="131">
        <f t="shared" si="6"/>
        <v>0</v>
      </c>
      <c r="AM7" s="131">
        <f t="shared" si="7"/>
        <v>20</v>
      </c>
      <c r="AN7" s="136">
        <f t="shared" si="8"/>
        <v>260</v>
      </c>
      <c r="AO7" s="133">
        <f t="shared" si="9"/>
        <v>0</v>
      </c>
      <c r="AP7" s="131">
        <f t="shared" si="10"/>
        <v>0</v>
      </c>
      <c r="AQ7" s="131">
        <f t="shared" si="11"/>
        <v>0</v>
      </c>
      <c r="AR7" s="131">
        <f t="shared" si="12"/>
        <v>0</v>
      </c>
      <c r="AS7" s="136">
        <f t="shared" si="13"/>
        <v>0</v>
      </c>
      <c r="AT7" s="133">
        <f t="shared" si="14"/>
        <v>2</v>
      </c>
      <c r="AU7" s="131">
        <f t="shared" si="15"/>
        <v>0</v>
      </c>
      <c r="AV7" s="131">
        <f t="shared" si="16"/>
        <v>0</v>
      </c>
      <c r="AW7" s="131">
        <f t="shared" si="17"/>
        <v>0</v>
      </c>
      <c r="AX7" s="136">
        <f t="shared" si="18"/>
        <v>1</v>
      </c>
      <c r="AY7" s="133">
        <f t="shared" si="19"/>
        <v>16.700000000000003</v>
      </c>
      <c r="AZ7" s="131">
        <f t="shared" si="20"/>
        <v>0</v>
      </c>
      <c r="BA7" s="131">
        <f t="shared" si="21"/>
        <v>0</v>
      </c>
      <c r="BB7" s="131">
        <f t="shared" si="22"/>
        <v>0</v>
      </c>
      <c r="BC7" s="132">
        <f t="shared" si="23"/>
        <v>10.4</v>
      </c>
    </row>
    <row r="8" spans="1:55" x14ac:dyDescent="0.25">
      <c r="A8" s="138" t="s">
        <v>502</v>
      </c>
      <c r="B8" s="131" t="s">
        <v>37</v>
      </c>
      <c r="C8" s="131" t="s">
        <v>193</v>
      </c>
      <c r="D8" s="131" t="s">
        <v>130</v>
      </c>
      <c r="E8" s="132" t="s">
        <v>1314</v>
      </c>
      <c r="F8" s="130">
        <v>0</v>
      </c>
      <c r="G8" s="131">
        <v>0</v>
      </c>
      <c r="H8" s="131">
        <v>0</v>
      </c>
      <c r="I8" s="132">
        <v>0</v>
      </c>
      <c r="J8" s="149"/>
      <c r="K8" s="133">
        <v>0</v>
      </c>
      <c r="L8" s="131">
        <v>1</v>
      </c>
      <c r="M8" s="131">
        <v>7.2</v>
      </c>
      <c r="N8" s="132">
        <v>247</v>
      </c>
      <c r="O8" s="149"/>
      <c r="P8" s="133">
        <v>0</v>
      </c>
      <c r="Q8" s="131">
        <v>0</v>
      </c>
      <c r="R8" s="131">
        <v>0</v>
      </c>
      <c r="S8" s="132">
        <v>20</v>
      </c>
      <c r="T8" s="149"/>
      <c r="U8" s="133">
        <v>0</v>
      </c>
      <c r="V8" s="131">
        <v>0</v>
      </c>
      <c r="W8" s="131">
        <v>0</v>
      </c>
      <c r="X8" s="132">
        <v>0</v>
      </c>
      <c r="Y8" s="149"/>
      <c r="Z8" s="133">
        <v>0</v>
      </c>
      <c r="AA8" s="131">
        <v>0</v>
      </c>
      <c r="AB8" s="131">
        <v>0</v>
      </c>
      <c r="AC8" s="132">
        <v>0</v>
      </c>
      <c r="AD8" s="149"/>
      <c r="AE8" s="153">
        <f t="shared" si="0"/>
        <v>0</v>
      </c>
      <c r="AF8" s="134">
        <f t="shared" si="1"/>
        <v>1</v>
      </c>
      <c r="AG8" s="135">
        <f t="shared" si="2"/>
        <v>7.2</v>
      </c>
      <c r="AH8" s="167">
        <f t="shared" si="3"/>
        <v>267</v>
      </c>
      <c r="AI8" s="149"/>
      <c r="AJ8" s="133">
        <f t="shared" si="4"/>
        <v>0</v>
      </c>
      <c r="AK8" s="131">
        <f t="shared" si="5"/>
        <v>247</v>
      </c>
      <c r="AL8" s="131">
        <f t="shared" si="6"/>
        <v>20</v>
      </c>
      <c r="AM8" s="131">
        <f t="shared" si="7"/>
        <v>0</v>
      </c>
      <c r="AN8" s="136">
        <f t="shared" si="8"/>
        <v>0</v>
      </c>
      <c r="AO8" s="133">
        <f t="shared" si="9"/>
        <v>0</v>
      </c>
      <c r="AP8" s="131">
        <f t="shared" si="10"/>
        <v>0</v>
      </c>
      <c r="AQ8" s="131">
        <f t="shared" si="11"/>
        <v>0</v>
      </c>
      <c r="AR8" s="131">
        <f t="shared" si="12"/>
        <v>0</v>
      </c>
      <c r="AS8" s="136">
        <f t="shared" si="13"/>
        <v>0</v>
      </c>
      <c r="AT8" s="133">
        <f t="shared" si="14"/>
        <v>0</v>
      </c>
      <c r="AU8" s="131">
        <f t="shared" si="15"/>
        <v>1</v>
      </c>
      <c r="AV8" s="131">
        <f t="shared" si="16"/>
        <v>0</v>
      </c>
      <c r="AW8" s="131">
        <f t="shared" si="17"/>
        <v>0</v>
      </c>
      <c r="AX8" s="136">
        <f t="shared" si="18"/>
        <v>0</v>
      </c>
      <c r="AY8" s="133">
        <f t="shared" si="19"/>
        <v>0</v>
      </c>
      <c r="AZ8" s="131">
        <f t="shared" si="20"/>
        <v>7.2</v>
      </c>
      <c r="BA8" s="131">
        <f t="shared" si="21"/>
        <v>0</v>
      </c>
      <c r="BB8" s="131">
        <f t="shared" si="22"/>
        <v>0</v>
      </c>
      <c r="BC8" s="132">
        <f t="shared" si="23"/>
        <v>0</v>
      </c>
    </row>
    <row r="9" spans="1:55" x14ac:dyDescent="0.25">
      <c r="A9" s="138" t="s">
        <v>503</v>
      </c>
      <c r="B9" s="131" t="s">
        <v>38</v>
      </c>
      <c r="C9" s="131" t="s">
        <v>204</v>
      </c>
      <c r="D9" s="131" t="s">
        <v>205</v>
      </c>
      <c r="E9" s="132" t="s">
        <v>1311</v>
      </c>
      <c r="F9" s="130">
        <v>0</v>
      </c>
      <c r="G9" s="131">
        <v>3</v>
      </c>
      <c r="H9" s="131">
        <v>34.1</v>
      </c>
      <c r="I9" s="132">
        <v>297</v>
      </c>
      <c r="J9" s="149"/>
      <c r="K9" s="133">
        <v>0</v>
      </c>
      <c r="L9" s="131">
        <v>2</v>
      </c>
      <c r="M9" s="131">
        <v>41.6</v>
      </c>
      <c r="N9" s="132">
        <v>285</v>
      </c>
      <c r="O9" s="149"/>
      <c r="P9" s="133">
        <v>0</v>
      </c>
      <c r="Q9" s="131">
        <v>0</v>
      </c>
      <c r="R9" s="131">
        <v>0</v>
      </c>
      <c r="S9" s="132">
        <v>20</v>
      </c>
      <c r="T9" s="149"/>
      <c r="U9" s="133">
        <v>0</v>
      </c>
      <c r="V9" s="131">
        <v>2</v>
      </c>
      <c r="W9" s="131">
        <v>32.200000000000003</v>
      </c>
      <c r="X9" s="132">
        <v>298</v>
      </c>
      <c r="Y9" s="149"/>
      <c r="Z9" s="133">
        <v>0</v>
      </c>
      <c r="AA9" s="131">
        <v>0</v>
      </c>
      <c r="AB9" s="131">
        <v>0</v>
      </c>
      <c r="AC9" s="132">
        <v>20</v>
      </c>
      <c r="AD9" s="149"/>
      <c r="AE9" s="153">
        <f t="shared" si="0"/>
        <v>0</v>
      </c>
      <c r="AF9" s="134">
        <f t="shared" si="1"/>
        <v>7</v>
      </c>
      <c r="AG9" s="135">
        <f t="shared" si="2"/>
        <v>107.9</v>
      </c>
      <c r="AH9" s="167">
        <f t="shared" si="3"/>
        <v>900</v>
      </c>
      <c r="AI9" s="149"/>
      <c r="AJ9" s="133">
        <f t="shared" si="4"/>
        <v>297</v>
      </c>
      <c r="AK9" s="131">
        <f t="shared" si="5"/>
        <v>285</v>
      </c>
      <c r="AL9" s="131">
        <f t="shared" si="6"/>
        <v>20</v>
      </c>
      <c r="AM9" s="131">
        <f t="shared" si="7"/>
        <v>298</v>
      </c>
      <c r="AN9" s="136">
        <f t="shared" si="8"/>
        <v>20</v>
      </c>
      <c r="AO9" s="133">
        <f t="shared" si="9"/>
        <v>0</v>
      </c>
      <c r="AP9" s="131">
        <f t="shared" si="10"/>
        <v>0</v>
      </c>
      <c r="AQ9" s="131">
        <f t="shared" si="11"/>
        <v>0</v>
      </c>
      <c r="AR9" s="131">
        <f t="shared" si="12"/>
        <v>0</v>
      </c>
      <c r="AS9" s="136">
        <f t="shared" si="13"/>
        <v>0</v>
      </c>
      <c r="AT9" s="133">
        <f t="shared" si="14"/>
        <v>3</v>
      </c>
      <c r="AU9" s="131">
        <f t="shared" si="15"/>
        <v>2</v>
      </c>
      <c r="AV9" s="131">
        <f t="shared" si="16"/>
        <v>0</v>
      </c>
      <c r="AW9" s="131">
        <f t="shared" si="17"/>
        <v>2</v>
      </c>
      <c r="AX9" s="136">
        <f t="shared" si="18"/>
        <v>0</v>
      </c>
      <c r="AY9" s="133">
        <f t="shared" si="19"/>
        <v>34.1</v>
      </c>
      <c r="AZ9" s="131">
        <f t="shared" si="20"/>
        <v>41.6</v>
      </c>
      <c r="BA9" s="131">
        <f t="shared" si="21"/>
        <v>0</v>
      </c>
      <c r="BB9" s="131">
        <f t="shared" si="22"/>
        <v>32.200000000000003</v>
      </c>
      <c r="BC9" s="132">
        <f t="shared" si="23"/>
        <v>0</v>
      </c>
    </row>
    <row r="10" spans="1:55" x14ac:dyDescent="0.25">
      <c r="A10" s="138" t="s">
        <v>504</v>
      </c>
      <c r="B10" s="131" t="s">
        <v>40</v>
      </c>
      <c r="C10" s="131" t="s">
        <v>189</v>
      </c>
      <c r="D10" s="131" t="s">
        <v>82</v>
      </c>
      <c r="E10" s="132" t="s">
        <v>1955</v>
      </c>
      <c r="F10" s="130">
        <v>2</v>
      </c>
      <c r="G10" s="131">
        <v>0</v>
      </c>
      <c r="H10" s="131">
        <v>2.6</v>
      </c>
      <c r="I10" s="132">
        <v>232</v>
      </c>
      <c r="J10" s="149"/>
      <c r="K10" s="133">
        <v>1</v>
      </c>
      <c r="L10" s="131">
        <v>1</v>
      </c>
      <c r="M10" s="131">
        <v>2.2999999999999998</v>
      </c>
      <c r="N10" s="132">
        <v>229</v>
      </c>
      <c r="O10" s="149"/>
      <c r="P10" s="133">
        <v>0</v>
      </c>
      <c r="Q10" s="131">
        <v>0</v>
      </c>
      <c r="R10" s="131">
        <v>0</v>
      </c>
      <c r="S10" s="132">
        <v>20</v>
      </c>
      <c r="T10" s="149"/>
      <c r="U10" s="133">
        <v>0</v>
      </c>
      <c r="V10" s="131">
        <v>0</v>
      </c>
      <c r="W10" s="131">
        <v>0</v>
      </c>
      <c r="X10" s="132">
        <v>20</v>
      </c>
      <c r="Y10" s="149"/>
      <c r="Z10" s="133">
        <v>1</v>
      </c>
      <c r="AA10" s="131">
        <v>0</v>
      </c>
      <c r="AB10" s="131">
        <v>2.2000000000000002</v>
      </c>
      <c r="AC10" s="132">
        <v>228</v>
      </c>
      <c r="AD10" s="149"/>
      <c r="AE10" s="153">
        <f t="shared" si="0"/>
        <v>3</v>
      </c>
      <c r="AF10" s="134">
        <f t="shared" si="1"/>
        <v>1</v>
      </c>
      <c r="AG10" s="135">
        <f t="shared" si="2"/>
        <v>7.1000000000000005</v>
      </c>
      <c r="AH10" s="167">
        <f t="shared" si="3"/>
        <v>709</v>
      </c>
      <c r="AI10" s="149"/>
      <c r="AJ10" s="133">
        <f t="shared" si="4"/>
        <v>232</v>
      </c>
      <c r="AK10" s="131">
        <f t="shared" si="5"/>
        <v>229</v>
      </c>
      <c r="AL10" s="131">
        <f t="shared" si="6"/>
        <v>20</v>
      </c>
      <c r="AM10" s="131">
        <f t="shared" si="7"/>
        <v>20</v>
      </c>
      <c r="AN10" s="136">
        <f t="shared" si="8"/>
        <v>228</v>
      </c>
      <c r="AO10" s="133">
        <f t="shared" si="9"/>
        <v>2</v>
      </c>
      <c r="AP10" s="131">
        <f t="shared" si="10"/>
        <v>1</v>
      </c>
      <c r="AQ10" s="131">
        <f t="shared" si="11"/>
        <v>0</v>
      </c>
      <c r="AR10" s="131">
        <f t="shared" si="12"/>
        <v>0</v>
      </c>
      <c r="AS10" s="136">
        <f t="shared" si="13"/>
        <v>0</v>
      </c>
      <c r="AT10" s="133">
        <f t="shared" si="14"/>
        <v>0</v>
      </c>
      <c r="AU10" s="131">
        <f t="shared" si="15"/>
        <v>1</v>
      </c>
      <c r="AV10" s="131">
        <f t="shared" si="16"/>
        <v>0</v>
      </c>
      <c r="AW10" s="131">
        <f t="shared" si="17"/>
        <v>0</v>
      </c>
      <c r="AX10" s="136">
        <f t="shared" si="18"/>
        <v>0</v>
      </c>
      <c r="AY10" s="133">
        <f t="shared" si="19"/>
        <v>2.6</v>
      </c>
      <c r="AZ10" s="131">
        <f t="shared" si="20"/>
        <v>2.2999999999999998</v>
      </c>
      <c r="BA10" s="131">
        <f t="shared" si="21"/>
        <v>0</v>
      </c>
      <c r="BB10" s="131">
        <f t="shared" si="22"/>
        <v>0</v>
      </c>
      <c r="BC10" s="132">
        <f t="shared" si="23"/>
        <v>2.2000000000000002</v>
      </c>
    </row>
    <row r="11" spans="1:55" x14ac:dyDescent="0.25">
      <c r="A11" s="138" t="s">
        <v>505</v>
      </c>
      <c r="B11" s="131" t="s">
        <v>37</v>
      </c>
      <c r="C11" s="131" t="s">
        <v>72</v>
      </c>
      <c r="D11" s="131" t="s">
        <v>287</v>
      </c>
      <c r="E11" s="132" t="s">
        <v>1955</v>
      </c>
      <c r="F11" s="130">
        <v>0</v>
      </c>
      <c r="G11" s="131">
        <v>1</v>
      </c>
      <c r="H11" s="131">
        <v>9.3000000000000007</v>
      </c>
      <c r="I11" s="132">
        <v>265</v>
      </c>
      <c r="J11" s="149"/>
      <c r="K11" s="133">
        <v>0</v>
      </c>
      <c r="L11" s="131">
        <v>2</v>
      </c>
      <c r="M11" s="131">
        <v>39</v>
      </c>
      <c r="N11" s="132">
        <v>281</v>
      </c>
      <c r="O11" s="149"/>
      <c r="P11" s="133">
        <v>2</v>
      </c>
      <c r="Q11" s="131">
        <v>4</v>
      </c>
      <c r="R11" s="131">
        <v>18.600000000000001</v>
      </c>
      <c r="S11" s="132">
        <v>292</v>
      </c>
      <c r="T11" s="149"/>
      <c r="U11" s="133">
        <v>1</v>
      </c>
      <c r="V11" s="131">
        <v>1</v>
      </c>
      <c r="W11" s="131">
        <v>7.9</v>
      </c>
      <c r="X11" s="132">
        <v>283</v>
      </c>
      <c r="Y11" s="149"/>
      <c r="Z11" s="133">
        <v>0</v>
      </c>
      <c r="AA11" s="131">
        <v>4</v>
      </c>
      <c r="AB11" s="131">
        <v>35.299999999999997</v>
      </c>
      <c r="AC11" s="132">
        <v>296</v>
      </c>
      <c r="AD11" s="149"/>
      <c r="AE11" s="153">
        <f t="shared" si="0"/>
        <v>4</v>
      </c>
      <c r="AF11" s="134">
        <f t="shared" si="1"/>
        <v>11</v>
      </c>
      <c r="AG11" s="135">
        <f t="shared" si="2"/>
        <v>102.2</v>
      </c>
      <c r="AH11" s="167">
        <f t="shared" si="3"/>
        <v>1152</v>
      </c>
      <c r="AI11" s="149"/>
      <c r="AJ11" s="133">
        <f t="shared" si="4"/>
        <v>265</v>
      </c>
      <c r="AK11" s="131">
        <f t="shared" si="5"/>
        <v>281</v>
      </c>
      <c r="AL11" s="131">
        <f t="shared" si="6"/>
        <v>292</v>
      </c>
      <c r="AM11" s="131">
        <f t="shared" si="7"/>
        <v>283</v>
      </c>
      <c r="AN11" s="136">
        <f t="shared" si="8"/>
        <v>296</v>
      </c>
      <c r="AO11" s="133">
        <f t="shared" si="9"/>
        <v>0</v>
      </c>
      <c r="AP11" s="131">
        <f t="shared" si="10"/>
        <v>0</v>
      </c>
      <c r="AQ11" s="131">
        <f t="shared" si="11"/>
        <v>2</v>
      </c>
      <c r="AR11" s="131">
        <f t="shared" si="12"/>
        <v>1</v>
      </c>
      <c r="AS11" s="136">
        <f t="shared" si="13"/>
        <v>1</v>
      </c>
      <c r="AT11" s="133">
        <f t="shared" si="14"/>
        <v>1</v>
      </c>
      <c r="AU11" s="131">
        <f t="shared" si="15"/>
        <v>2</v>
      </c>
      <c r="AV11" s="131">
        <f t="shared" si="16"/>
        <v>4</v>
      </c>
      <c r="AW11" s="131">
        <f t="shared" si="17"/>
        <v>1</v>
      </c>
      <c r="AX11" s="136">
        <f t="shared" si="18"/>
        <v>4</v>
      </c>
      <c r="AY11" s="133">
        <f t="shared" si="19"/>
        <v>9.3000000000000007</v>
      </c>
      <c r="AZ11" s="131">
        <f t="shared" si="20"/>
        <v>39</v>
      </c>
      <c r="BA11" s="131">
        <f t="shared" si="21"/>
        <v>18.600000000000001</v>
      </c>
      <c r="BB11" s="131">
        <f t="shared" si="22"/>
        <v>7.9</v>
      </c>
      <c r="BC11" s="132">
        <f t="shared" si="23"/>
        <v>35.299999999999997</v>
      </c>
    </row>
    <row r="12" spans="1:55" x14ac:dyDescent="0.25">
      <c r="A12" s="138" t="s">
        <v>506</v>
      </c>
      <c r="B12" s="131" t="s">
        <v>1386</v>
      </c>
      <c r="C12" s="131" t="s">
        <v>104</v>
      </c>
      <c r="D12" s="131" t="s">
        <v>1863</v>
      </c>
      <c r="E12" s="132" t="s">
        <v>1311</v>
      </c>
      <c r="F12" s="130">
        <v>0</v>
      </c>
      <c r="G12" s="131">
        <v>0</v>
      </c>
      <c r="H12" s="131">
        <v>0</v>
      </c>
      <c r="I12" s="132">
        <v>0</v>
      </c>
      <c r="J12" s="149"/>
      <c r="K12" s="133">
        <v>0</v>
      </c>
      <c r="L12" s="131">
        <v>0</v>
      </c>
      <c r="M12" s="131">
        <v>0</v>
      </c>
      <c r="N12" s="132">
        <v>0</v>
      </c>
      <c r="O12" s="149"/>
      <c r="P12" s="133">
        <v>0</v>
      </c>
      <c r="Q12" s="131">
        <v>0</v>
      </c>
      <c r="R12" s="131">
        <v>0</v>
      </c>
      <c r="S12" s="132">
        <v>0</v>
      </c>
      <c r="T12" s="149"/>
      <c r="U12" s="133">
        <v>0</v>
      </c>
      <c r="V12" s="131">
        <v>0</v>
      </c>
      <c r="W12" s="131">
        <v>0</v>
      </c>
      <c r="X12" s="132">
        <v>0</v>
      </c>
      <c r="Y12" s="149"/>
      <c r="Z12" s="133">
        <v>0</v>
      </c>
      <c r="AA12" s="131">
        <v>0</v>
      </c>
      <c r="AB12" s="131">
        <v>0</v>
      </c>
      <c r="AC12" s="132">
        <v>0</v>
      </c>
      <c r="AD12" s="149"/>
      <c r="AE12" s="153">
        <f t="shared" si="0"/>
        <v>0</v>
      </c>
      <c r="AF12" s="134">
        <f t="shared" si="1"/>
        <v>0</v>
      </c>
      <c r="AG12" s="135">
        <f t="shared" si="2"/>
        <v>0</v>
      </c>
      <c r="AH12" s="167">
        <f t="shared" si="3"/>
        <v>0</v>
      </c>
      <c r="AI12" s="149"/>
      <c r="AJ12" s="133">
        <f t="shared" si="4"/>
        <v>0</v>
      </c>
      <c r="AK12" s="131">
        <f t="shared" si="5"/>
        <v>0</v>
      </c>
      <c r="AL12" s="131">
        <f t="shared" si="6"/>
        <v>0</v>
      </c>
      <c r="AM12" s="131">
        <f t="shared" si="7"/>
        <v>0</v>
      </c>
      <c r="AN12" s="136">
        <f t="shared" si="8"/>
        <v>0</v>
      </c>
      <c r="AO12" s="133">
        <f t="shared" si="9"/>
        <v>0</v>
      </c>
      <c r="AP12" s="131">
        <f t="shared" si="10"/>
        <v>0</v>
      </c>
      <c r="AQ12" s="131">
        <f t="shared" si="11"/>
        <v>0</v>
      </c>
      <c r="AR12" s="131">
        <f t="shared" si="12"/>
        <v>0</v>
      </c>
      <c r="AS12" s="136">
        <f t="shared" si="13"/>
        <v>0</v>
      </c>
      <c r="AT12" s="133">
        <f t="shared" si="14"/>
        <v>0</v>
      </c>
      <c r="AU12" s="131">
        <f t="shared" si="15"/>
        <v>0</v>
      </c>
      <c r="AV12" s="131">
        <f t="shared" si="16"/>
        <v>0</v>
      </c>
      <c r="AW12" s="131">
        <f t="shared" si="17"/>
        <v>0</v>
      </c>
      <c r="AX12" s="136">
        <f t="shared" si="18"/>
        <v>0</v>
      </c>
      <c r="AY12" s="133">
        <f t="shared" si="19"/>
        <v>0</v>
      </c>
      <c r="AZ12" s="131">
        <f t="shared" si="20"/>
        <v>0</v>
      </c>
      <c r="BA12" s="131">
        <f t="shared" si="21"/>
        <v>0</v>
      </c>
      <c r="BB12" s="131">
        <f t="shared" si="22"/>
        <v>0</v>
      </c>
      <c r="BC12" s="132">
        <f t="shared" si="23"/>
        <v>0</v>
      </c>
    </row>
    <row r="13" spans="1:55" x14ac:dyDescent="0.25">
      <c r="A13" s="138" t="s">
        <v>507</v>
      </c>
      <c r="B13" s="131" t="s">
        <v>42</v>
      </c>
      <c r="C13" s="131" t="s">
        <v>104</v>
      </c>
      <c r="D13" s="131" t="s">
        <v>406</v>
      </c>
      <c r="E13" s="132" t="s">
        <v>1311</v>
      </c>
      <c r="F13" s="130">
        <v>0</v>
      </c>
      <c r="G13" s="131">
        <v>0</v>
      </c>
      <c r="H13" s="131">
        <v>0</v>
      </c>
      <c r="I13" s="132">
        <v>20</v>
      </c>
      <c r="J13" s="149"/>
      <c r="K13" s="133">
        <v>0</v>
      </c>
      <c r="L13" s="131">
        <v>0</v>
      </c>
      <c r="M13" s="131">
        <v>0</v>
      </c>
      <c r="N13" s="132">
        <v>0</v>
      </c>
      <c r="O13" s="149"/>
      <c r="P13" s="133">
        <v>0</v>
      </c>
      <c r="Q13" s="131">
        <v>0</v>
      </c>
      <c r="R13" s="131">
        <v>0</v>
      </c>
      <c r="S13" s="132">
        <v>0</v>
      </c>
      <c r="T13" s="149"/>
      <c r="U13" s="133">
        <v>0</v>
      </c>
      <c r="V13" s="131">
        <v>1</v>
      </c>
      <c r="W13" s="131">
        <v>17.399999999999999</v>
      </c>
      <c r="X13" s="132">
        <v>290</v>
      </c>
      <c r="Y13" s="149"/>
      <c r="Z13" s="133">
        <v>0</v>
      </c>
      <c r="AA13" s="131">
        <v>0</v>
      </c>
      <c r="AB13" s="131">
        <v>0</v>
      </c>
      <c r="AC13" s="132">
        <v>0</v>
      </c>
      <c r="AD13" s="149"/>
      <c r="AE13" s="153">
        <f t="shared" si="0"/>
        <v>0</v>
      </c>
      <c r="AF13" s="134">
        <f t="shared" si="1"/>
        <v>1</v>
      </c>
      <c r="AG13" s="135">
        <f t="shared" si="2"/>
        <v>17.399999999999999</v>
      </c>
      <c r="AH13" s="167">
        <f t="shared" si="3"/>
        <v>310</v>
      </c>
      <c r="AI13" s="149"/>
      <c r="AJ13" s="133">
        <f t="shared" si="4"/>
        <v>20</v>
      </c>
      <c r="AK13" s="131">
        <f t="shared" si="5"/>
        <v>0</v>
      </c>
      <c r="AL13" s="131">
        <f t="shared" si="6"/>
        <v>0</v>
      </c>
      <c r="AM13" s="131">
        <f t="shared" si="7"/>
        <v>290</v>
      </c>
      <c r="AN13" s="136">
        <f t="shared" si="8"/>
        <v>0</v>
      </c>
      <c r="AO13" s="133">
        <f t="shared" si="9"/>
        <v>0</v>
      </c>
      <c r="AP13" s="131">
        <f t="shared" si="10"/>
        <v>0</v>
      </c>
      <c r="AQ13" s="131">
        <f t="shared" si="11"/>
        <v>0</v>
      </c>
      <c r="AR13" s="131">
        <f t="shared" si="12"/>
        <v>0</v>
      </c>
      <c r="AS13" s="136">
        <f t="shared" si="13"/>
        <v>0</v>
      </c>
      <c r="AT13" s="133">
        <f t="shared" si="14"/>
        <v>0</v>
      </c>
      <c r="AU13" s="131">
        <f t="shared" si="15"/>
        <v>0</v>
      </c>
      <c r="AV13" s="131">
        <f t="shared" si="16"/>
        <v>0</v>
      </c>
      <c r="AW13" s="131">
        <f t="shared" si="17"/>
        <v>1</v>
      </c>
      <c r="AX13" s="136">
        <f t="shared" si="18"/>
        <v>0</v>
      </c>
      <c r="AY13" s="133">
        <f t="shared" si="19"/>
        <v>0</v>
      </c>
      <c r="AZ13" s="131">
        <f t="shared" si="20"/>
        <v>0</v>
      </c>
      <c r="BA13" s="131">
        <f t="shared" si="21"/>
        <v>0</v>
      </c>
      <c r="BB13" s="131">
        <f t="shared" si="22"/>
        <v>17.399999999999999</v>
      </c>
      <c r="BC13" s="132">
        <f t="shared" si="23"/>
        <v>0</v>
      </c>
    </row>
    <row r="14" spans="1:55" x14ac:dyDescent="0.25">
      <c r="A14" s="138" t="s">
        <v>508</v>
      </c>
      <c r="B14" s="131" t="s">
        <v>1728</v>
      </c>
      <c r="C14" s="131" t="s">
        <v>79</v>
      </c>
      <c r="D14" s="131" t="s">
        <v>401</v>
      </c>
      <c r="E14" s="132" t="s">
        <v>1954</v>
      </c>
      <c r="F14" s="130">
        <v>0</v>
      </c>
      <c r="G14" s="131">
        <v>0</v>
      </c>
      <c r="H14" s="131">
        <v>0</v>
      </c>
      <c r="I14" s="132">
        <v>0</v>
      </c>
      <c r="J14" s="149"/>
      <c r="K14" s="133">
        <v>0</v>
      </c>
      <c r="L14" s="131">
        <v>0</v>
      </c>
      <c r="M14" s="131">
        <v>0</v>
      </c>
      <c r="N14" s="132">
        <v>0</v>
      </c>
      <c r="O14" s="149"/>
      <c r="P14" s="133">
        <v>0</v>
      </c>
      <c r="Q14" s="131">
        <v>0</v>
      </c>
      <c r="R14" s="131">
        <v>0</v>
      </c>
      <c r="S14" s="132">
        <v>0</v>
      </c>
      <c r="T14" s="149"/>
      <c r="U14" s="133">
        <v>0</v>
      </c>
      <c r="V14" s="131">
        <v>0</v>
      </c>
      <c r="W14" s="131">
        <v>0</v>
      </c>
      <c r="X14" s="132">
        <v>0</v>
      </c>
      <c r="Y14" s="149"/>
      <c r="Z14" s="133">
        <v>0</v>
      </c>
      <c r="AA14" s="131">
        <v>0</v>
      </c>
      <c r="AB14" s="131">
        <v>0</v>
      </c>
      <c r="AC14" s="132">
        <v>0</v>
      </c>
      <c r="AD14" s="149"/>
      <c r="AE14" s="153">
        <f t="shared" si="0"/>
        <v>0</v>
      </c>
      <c r="AF14" s="134">
        <f t="shared" si="1"/>
        <v>0</v>
      </c>
      <c r="AG14" s="135">
        <f t="shared" si="2"/>
        <v>0</v>
      </c>
      <c r="AH14" s="167">
        <f t="shared" si="3"/>
        <v>0</v>
      </c>
      <c r="AI14" s="149"/>
      <c r="AJ14" s="133">
        <f t="shared" si="4"/>
        <v>0</v>
      </c>
      <c r="AK14" s="131">
        <f t="shared" si="5"/>
        <v>0</v>
      </c>
      <c r="AL14" s="131">
        <f t="shared" si="6"/>
        <v>0</v>
      </c>
      <c r="AM14" s="131">
        <f t="shared" si="7"/>
        <v>0</v>
      </c>
      <c r="AN14" s="136">
        <f t="shared" si="8"/>
        <v>0</v>
      </c>
      <c r="AO14" s="133">
        <f t="shared" si="9"/>
        <v>0</v>
      </c>
      <c r="AP14" s="131">
        <f t="shared" si="10"/>
        <v>0</v>
      </c>
      <c r="AQ14" s="131">
        <f t="shared" si="11"/>
        <v>0</v>
      </c>
      <c r="AR14" s="131">
        <f t="shared" si="12"/>
        <v>0</v>
      </c>
      <c r="AS14" s="136">
        <f t="shared" si="13"/>
        <v>0</v>
      </c>
      <c r="AT14" s="133">
        <f t="shared" si="14"/>
        <v>0</v>
      </c>
      <c r="AU14" s="131">
        <f t="shared" si="15"/>
        <v>0</v>
      </c>
      <c r="AV14" s="131">
        <f t="shared" si="16"/>
        <v>0</v>
      </c>
      <c r="AW14" s="131">
        <f t="shared" si="17"/>
        <v>0</v>
      </c>
      <c r="AX14" s="136">
        <f t="shared" si="18"/>
        <v>0</v>
      </c>
      <c r="AY14" s="133">
        <f t="shared" si="19"/>
        <v>0</v>
      </c>
      <c r="AZ14" s="131">
        <f t="shared" si="20"/>
        <v>0</v>
      </c>
      <c r="BA14" s="131">
        <f t="shared" si="21"/>
        <v>0</v>
      </c>
      <c r="BB14" s="131">
        <f t="shared" si="22"/>
        <v>0</v>
      </c>
      <c r="BC14" s="132">
        <f t="shared" si="23"/>
        <v>0</v>
      </c>
    </row>
    <row r="15" spans="1:55" x14ac:dyDescent="0.25">
      <c r="A15" s="138" t="s">
        <v>509</v>
      </c>
      <c r="B15" s="131" t="s">
        <v>40</v>
      </c>
      <c r="C15" s="131" t="s">
        <v>186</v>
      </c>
      <c r="D15" s="131" t="s">
        <v>187</v>
      </c>
      <c r="E15" s="132" t="s">
        <v>1954</v>
      </c>
      <c r="F15" s="130">
        <v>0</v>
      </c>
      <c r="G15" s="131">
        <v>0</v>
      </c>
      <c r="H15" s="131">
        <v>0</v>
      </c>
      <c r="I15" s="132">
        <v>20</v>
      </c>
      <c r="J15" s="149"/>
      <c r="K15" s="133">
        <v>0</v>
      </c>
      <c r="L15" s="131">
        <v>0</v>
      </c>
      <c r="M15" s="131">
        <v>0</v>
      </c>
      <c r="N15" s="132">
        <v>20</v>
      </c>
      <c r="O15" s="149"/>
      <c r="P15" s="133">
        <v>1</v>
      </c>
      <c r="Q15" s="131">
        <v>0</v>
      </c>
      <c r="R15" s="131">
        <v>1.5</v>
      </c>
      <c r="S15" s="132">
        <v>256</v>
      </c>
      <c r="T15" s="149"/>
      <c r="U15" s="133">
        <v>0</v>
      </c>
      <c r="V15" s="131">
        <v>0</v>
      </c>
      <c r="W15" s="131">
        <v>0</v>
      </c>
      <c r="X15" s="132">
        <v>0</v>
      </c>
      <c r="Y15" s="149"/>
      <c r="Z15" s="133">
        <v>0</v>
      </c>
      <c r="AA15" s="131">
        <v>0</v>
      </c>
      <c r="AB15" s="131">
        <v>0</v>
      </c>
      <c r="AC15" s="132">
        <v>0</v>
      </c>
      <c r="AD15" s="149"/>
      <c r="AE15" s="153">
        <f t="shared" si="0"/>
        <v>1</v>
      </c>
      <c r="AF15" s="134">
        <f t="shared" si="1"/>
        <v>0</v>
      </c>
      <c r="AG15" s="135">
        <f t="shared" si="2"/>
        <v>1.5</v>
      </c>
      <c r="AH15" s="167">
        <f t="shared" si="3"/>
        <v>296</v>
      </c>
      <c r="AI15" s="149"/>
      <c r="AJ15" s="133">
        <f t="shared" si="4"/>
        <v>20</v>
      </c>
      <c r="AK15" s="131">
        <f t="shared" si="5"/>
        <v>20</v>
      </c>
      <c r="AL15" s="131">
        <f t="shared" si="6"/>
        <v>256</v>
      </c>
      <c r="AM15" s="131">
        <f t="shared" si="7"/>
        <v>0</v>
      </c>
      <c r="AN15" s="136">
        <f t="shared" si="8"/>
        <v>0</v>
      </c>
      <c r="AO15" s="133">
        <f t="shared" si="9"/>
        <v>0</v>
      </c>
      <c r="AP15" s="131">
        <f t="shared" si="10"/>
        <v>0</v>
      </c>
      <c r="AQ15" s="131">
        <f t="shared" si="11"/>
        <v>1</v>
      </c>
      <c r="AR15" s="131">
        <f t="shared" si="12"/>
        <v>0</v>
      </c>
      <c r="AS15" s="136">
        <f t="shared" si="13"/>
        <v>0</v>
      </c>
      <c r="AT15" s="133">
        <f t="shared" si="14"/>
        <v>0</v>
      </c>
      <c r="AU15" s="131">
        <f t="shared" si="15"/>
        <v>0</v>
      </c>
      <c r="AV15" s="131">
        <f t="shared" si="16"/>
        <v>0</v>
      </c>
      <c r="AW15" s="131">
        <f t="shared" si="17"/>
        <v>0</v>
      </c>
      <c r="AX15" s="136">
        <f t="shared" si="18"/>
        <v>0</v>
      </c>
      <c r="AY15" s="133">
        <f t="shared" si="19"/>
        <v>0</v>
      </c>
      <c r="AZ15" s="131">
        <f t="shared" si="20"/>
        <v>0</v>
      </c>
      <c r="BA15" s="131">
        <f t="shared" si="21"/>
        <v>1.5</v>
      </c>
      <c r="BB15" s="131">
        <f t="shared" si="22"/>
        <v>0</v>
      </c>
      <c r="BC15" s="132">
        <f t="shared" si="23"/>
        <v>0</v>
      </c>
    </row>
    <row r="16" spans="1:55" x14ac:dyDescent="0.25">
      <c r="A16" s="138" t="s">
        <v>510</v>
      </c>
      <c r="B16" s="131" t="s">
        <v>41</v>
      </c>
      <c r="C16" s="131" t="s">
        <v>398</v>
      </c>
      <c r="D16" s="131" t="s">
        <v>108</v>
      </c>
      <c r="E16" s="132" t="s">
        <v>1314</v>
      </c>
      <c r="F16" s="130">
        <v>0</v>
      </c>
      <c r="G16" s="131">
        <v>0</v>
      </c>
      <c r="H16" s="131">
        <v>0</v>
      </c>
      <c r="I16" s="132">
        <v>20</v>
      </c>
      <c r="J16" s="149"/>
      <c r="K16" s="133">
        <v>0</v>
      </c>
      <c r="L16" s="131">
        <v>0</v>
      </c>
      <c r="M16" s="131">
        <v>0</v>
      </c>
      <c r="N16" s="132">
        <v>0</v>
      </c>
      <c r="O16" s="149"/>
      <c r="P16" s="133">
        <v>0</v>
      </c>
      <c r="Q16" s="131">
        <v>0</v>
      </c>
      <c r="R16" s="131">
        <v>0</v>
      </c>
      <c r="S16" s="132">
        <v>20</v>
      </c>
      <c r="T16" s="149"/>
      <c r="U16" s="133">
        <v>0</v>
      </c>
      <c r="V16" s="131">
        <v>0</v>
      </c>
      <c r="W16" s="131">
        <v>0</v>
      </c>
      <c r="X16" s="132">
        <v>20</v>
      </c>
      <c r="Y16" s="149"/>
      <c r="Z16" s="133">
        <v>0</v>
      </c>
      <c r="AA16" s="131">
        <v>2</v>
      </c>
      <c r="AB16" s="131">
        <v>5.3000000000000007</v>
      </c>
      <c r="AC16" s="132">
        <v>247</v>
      </c>
      <c r="AD16" s="149"/>
      <c r="AE16" s="153">
        <f t="shared" si="0"/>
        <v>0</v>
      </c>
      <c r="AF16" s="134">
        <f t="shared" si="1"/>
        <v>2</v>
      </c>
      <c r="AG16" s="135">
        <f t="shared" si="2"/>
        <v>5.3000000000000007</v>
      </c>
      <c r="AH16" s="167">
        <f t="shared" si="3"/>
        <v>307</v>
      </c>
      <c r="AI16" s="149"/>
      <c r="AJ16" s="133">
        <f t="shared" si="4"/>
        <v>20</v>
      </c>
      <c r="AK16" s="131">
        <f t="shared" si="5"/>
        <v>0</v>
      </c>
      <c r="AL16" s="131">
        <f t="shared" si="6"/>
        <v>20</v>
      </c>
      <c r="AM16" s="131">
        <f t="shared" si="7"/>
        <v>20</v>
      </c>
      <c r="AN16" s="136">
        <f t="shared" si="8"/>
        <v>247</v>
      </c>
      <c r="AO16" s="133">
        <f t="shared" si="9"/>
        <v>0</v>
      </c>
      <c r="AP16" s="131">
        <f t="shared" si="10"/>
        <v>0</v>
      </c>
      <c r="AQ16" s="131">
        <f t="shared" si="11"/>
        <v>0</v>
      </c>
      <c r="AR16" s="131">
        <f t="shared" si="12"/>
        <v>0</v>
      </c>
      <c r="AS16" s="136">
        <f t="shared" si="13"/>
        <v>0</v>
      </c>
      <c r="AT16" s="133">
        <f t="shared" si="14"/>
        <v>0</v>
      </c>
      <c r="AU16" s="131">
        <f t="shared" si="15"/>
        <v>0</v>
      </c>
      <c r="AV16" s="131">
        <f t="shared" si="16"/>
        <v>0</v>
      </c>
      <c r="AW16" s="131">
        <f t="shared" si="17"/>
        <v>0</v>
      </c>
      <c r="AX16" s="136">
        <f t="shared" si="18"/>
        <v>2</v>
      </c>
      <c r="AY16" s="133">
        <f t="shared" si="19"/>
        <v>0</v>
      </c>
      <c r="AZ16" s="131">
        <f t="shared" si="20"/>
        <v>0</v>
      </c>
      <c r="BA16" s="131">
        <f t="shared" si="21"/>
        <v>0</v>
      </c>
      <c r="BB16" s="131">
        <f t="shared" si="22"/>
        <v>0</v>
      </c>
      <c r="BC16" s="132">
        <f t="shared" si="23"/>
        <v>5.3000000000000007</v>
      </c>
    </row>
    <row r="17" spans="1:55" x14ac:dyDescent="0.25">
      <c r="A17" s="138" t="s">
        <v>511</v>
      </c>
      <c r="B17" s="131" t="s">
        <v>47</v>
      </c>
      <c r="C17" s="131" t="s">
        <v>239</v>
      </c>
      <c r="D17" s="131" t="s">
        <v>240</v>
      </c>
      <c r="E17" s="132" t="s">
        <v>1955</v>
      </c>
      <c r="F17" s="130">
        <v>1</v>
      </c>
      <c r="G17" s="131">
        <v>0</v>
      </c>
      <c r="H17" s="131">
        <v>0.9</v>
      </c>
      <c r="I17" s="132">
        <v>211</v>
      </c>
      <c r="J17" s="149"/>
      <c r="K17" s="133">
        <v>0</v>
      </c>
      <c r="L17" s="131">
        <v>0</v>
      </c>
      <c r="M17" s="131">
        <v>0</v>
      </c>
      <c r="N17" s="132">
        <v>20</v>
      </c>
      <c r="O17" s="149"/>
      <c r="P17" s="133">
        <v>0</v>
      </c>
      <c r="Q17" s="131">
        <v>0</v>
      </c>
      <c r="R17" s="131">
        <v>0</v>
      </c>
      <c r="S17" s="132">
        <v>0</v>
      </c>
      <c r="T17" s="149"/>
      <c r="U17" s="133">
        <v>2</v>
      </c>
      <c r="V17" s="131">
        <v>0</v>
      </c>
      <c r="W17" s="131">
        <v>4.2</v>
      </c>
      <c r="X17" s="132">
        <v>281</v>
      </c>
      <c r="Y17" s="149"/>
      <c r="Z17" s="133">
        <v>0</v>
      </c>
      <c r="AA17" s="131">
        <v>1</v>
      </c>
      <c r="AB17" s="131">
        <v>1.1000000000000001</v>
      </c>
      <c r="AC17" s="132">
        <v>216</v>
      </c>
      <c r="AD17" s="149"/>
      <c r="AE17" s="153">
        <f t="shared" si="0"/>
        <v>5</v>
      </c>
      <c r="AF17" s="134">
        <f t="shared" si="1"/>
        <v>1</v>
      </c>
      <c r="AG17" s="135">
        <f t="shared" si="2"/>
        <v>6.2000000000000011</v>
      </c>
      <c r="AH17" s="167">
        <f t="shared" si="3"/>
        <v>728</v>
      </c>
      <c r="AI17" s="149"/>
      <c r="AJ17" s="133">
        <f t="shared" si="4"/>
        <v>211</v>
      </c>
      <c r="AK17" s="131">
        <f t="shared" si="5"/>
        <v>20</v>
      </c>
      <c r="AL17" s="131">
        <f t="shared" si="6"/>
        <v>0</v>
      </c>
      <c r="AM17" s="131">
        <f t="shared" si="7"/>
        <v>281</v>
      </c>
      <c r="AN17" s="136">
        <f t="shared" si="8"/>
        <v>216</v>
      </c>
      <c r="AO17" s="133">
        <f t="shared" si="9"/>
        <v>1</v>
      </c>
      <c r="AP17" s="131">
        <f t="shared" si="10"/>
        <v>0</v>
      </c>
      <c r="AQ17" s="131">
        <f t="shared" si="11"/>
        <v>0</v>
      </c>
      <c r="AR17" s="131">
        <f t="shared" si="12"/>
        <v>2</v>
      </c>
      <c r="AS17" s="136">
        <f t="shared" si="13"/>
        <v>2</v>
      </c>
      <c r="AT17" s="133">
        <f t="shared" si="14"/>
        <v>0</v>
      </c>
      <c r="AU17" s="131">
        <f t="shared" si="15"/>
        <v>0</v>
      </c>
      <c r="AV17" s="131">
        <f t="shared" si="16"/>
        <v>0</v>
      </c>
      <c r="AW17" s="131">
        <f t="shared" si="17"/>
        <v>0</v>
      </c>
      <c r="AX17" s="136">
        <f t="shared" si="18"/>
        <v>1</v>
      </c>
      <c r="AY17" s="133">
        <f t="shared" si="19"/>
        <v>0.9</v>
      </c>
      <c r="AZ17" s="131">
        <f t="shared" si="20"/>
        <v>0</v>
      </c>
      <c r="BA17" s="131">
        <f t="shared" si="21"/>
        <v>0</v>
      </c>
      <c r="BB17" s="131">
        <f t="shared" si="22"/>
        <v>4.2</v>
      </c>
      <c r="BC17" s="132">
        <f t="shared" si="23"/>
        <v>1.1000000000000001</v>
      </c>
    </row>
    <row r="18" spans="1:55" x14ac:dyDescent="0.25">
      <c r="A18" s="138" t="s">
        <v>512</v>
      </c>
      <c r="B18" s="131" t="s">
        <v>41</v>
      </c>
      <c r="C18" s="131" t="s">
        <v>104</v>
      </c>
      <c r="D18" s="131" t="s">
        <v>141</v>
      </c>
      <c r="E18" s="132" t="s">
        <v>1311</v>
      </c>
      <c r="F18" s="130">
        <v>0</v>
      </c>
      <c r="G18" s="131">
        <v>0</v>
      </c>
      <c r="H18" s="131">
        <v>0</v>
      </c>
      <c r="I18" s="132">
        <v>0</v>
      </c>
      <c r="J18" s="149"/>
      <c r="K18" s="133">
        <v>0</v>
      </c>
      <c r="L18" s="131">
        <v>0</v>
      </c>
      <c r="M18" s="131">
        <v>0</v>
      </c>
      <c r="N18" s="132">
        <v>0</v>
      </c>
      <c r="O18" s="149"/>
      <c r="P18" s="133">
        <v>0</v>
      </c>
      <c r="Q18" s="131">
        <v>0</v>
      </c>
      <c r="R18" s="131">
        <v>0</v>
      </c>
      <c r="S18" s="132">
        <v>20</v>
      </c>
      <c r="T18" s="149"/>
      <c r="U18" s="133">
        <v>0</v>
      </c>
      <c r="V18" s="131">
        <v>0</v>
      </c>
      <c r="W18" s="131">
        <v>0</v>
      </c>
      <c r="X18" s="132">
        <v>0</v>
      </c>
      <c r="Y18" s="149"/>
      <c r="Z18" s="133">
        <v>0</v>
      </c>
      <c r="AA18" s="131">
        <v>0</v>
      </c>
      <c r="AB18" s="131">
        <v>0</v>
      </c>
      <c r="AC18" s="132">
        <v>20</v>
      </c>
      <c r="AD18" s="149"/>
      <c r="AE18" s="153">
        <f t="shared" si="0"/>
        <v>0</v>
      </c>
      <c r="AF18" s="134">
        <f t="shared" si="1"/>
        <v>0</v>
      </c>
      <c r="AG18" s="135">
        <f t="shared" si="2"/>
        <v>0</v>
      </c>
      <c r="AH18" s="167">
        <f t="shared" si="3"/>
        <v>40</v>
      </c>
      <c r="AI18" s="149"/>
      <c r="AJ18" s="133">
        <f t="shared" si="4"/>
        <v>0</v>
      </c>
      <c r="AK18" s="131">
        <f t="shared" si="5"/>
        <v>0</v>
      </c>
      <c r="AL18" s="131">
        <f t="shared" si="6"/>
        <v>20</v>
      </c>
      <c r="AM18" s="131">
        <f t="shared" si="7"/>
        <v>0</v>
      </c>
      <c r="AN18" s="136">
        <f t="shared" si="8"/>
        <v>20</v>
      </c>
      <c r="AO18" s="133">
        <f t="shared" si="9"/>
        <v>0</v>
      </c>
      <c r="AP18" s="131">
        <f t="shared" si="10"/>
        <v>0</v>
      </c>
      <c r="AQ18" s="131">
        <f t="shared" si="11"/>
        <v>0</v>
      </c>
      <c r="AR18" s="131">
        <f t="shared" si="12"/>
        <v>0</v>
      </c>
      <c r="AS18" s="136">
        <f t="shared" si="13"/>
        <v>0</v>
      </c>
      <c r="AT18" s="133">
        <f t="shared" si="14"/>
        <v>0</v>
      </c>
      <c r="AU18" s="131">
        <f t="shared" si="15"/>
        <v>0</v>
      </c>
      <c r="AV18" s="131">
        <f t="shared" si="16"/>
        <v>0</v>
      </c>
      <c r="AW18" s="131">
        <f t="shared" si="17"/>
        <v>0</v>
      </c>
      <c r="AX18" s="136">
        <f t="shared" si="18"/>
        <v>0</v>
      </c>
      <c r="AY18" s="133">
        <f t="shared" si="19"/>
        <v>0</v>
      </c>
      <c r="AZ18" s="131">
        <f t="shared" si="20"/>
        <v>0</v>
      </c>
      <c r="BA18" s="131">
        <f t="shared" si="21"/>
        <v>0</v>
      </c>
      <c r="BB18" s="131">
        <f t="shared" si="22"/>
        <v>0</v>
      </c>
      <c r="BC18" s="132">
        <f t="shared" si="23"/>
        <v>0</v>
      </c>
    </row>
    <row r="19" spans="1:55" x14ac:dyDescent="0.25">
      <c r="A19" s="138" t="s">
        <v>513</v>
      </c>
      <c r="B19" s="131" t="s">
        <v>44</v>
      </c>
      <c r="C19" s="131" t="s">
        <v>175</v>
      </c>
      <c r="D19" s="131" t="s">
        <v>176</v>
      </c>
      <c r="E19" s="132" t="s">
        <v>1314</v>
      </c>
      <c r="F19" s="130">
        <v>1</v>
      </c>
      <c r="G19" s="131">
        <v>0</v>
      </c>
      <c r="H19" s="131">
        <v>0.9</v>
      </c>
      <c r="I19" s="132">
        <v>211</v>
      </c>
      <c r="J19" s="149"/>
      <c r="K19" s="133">
        <v>0</v>
      </c>
      <c r="L19" s="131">
        <v>0</v>
      </c>
      <c r="M19" s="131">
        <v>0</v>
      </c>
      <c r="N19" s="132">
        <v>0</v>
      </c>
      <c r="O19" s="149"/>
      <c r="P19" s="133">
        <v>0</v>
      </c>
      <c r="Q19" s="131">
        <v>0</v>
      </c>
      <c r="R19" s="131">
        <v>0</v>
      </c>
      <c r="S19" s="132">
        <v>0</v>
      </c>
      <c r="T19" s="149"/>
      <c r="U19" s="133">
        <v>0</v>
      </c>
      <c r="V19" s="131">
        <v>0</v>
      </c>
      <c r="W19" s="131">
        <v>0</v>
      </c>
      <c r="X19" s="132">
        <v>0</v>
      </c>
      <c r="Y19" s="149"/>
      <c r="Z19" s="133">
        <v>0</v>
      </c>
      <c r="AA19" s="131">
        <v>0</v>
      </c>
      <c r="AB19" s="131">
        <v>0</v>
      </c>
      <c r="AC19" s="132">
        <v>0</v>
      </c>
      <c r="AD19" s="149"/>
      <c r="AE19" s="153">
        <f t="shared" si="0"/>
        <v>1</v>
      </c>
      <c r="AF19" s="134">
        <f t="shared" si="1"/>
        <v>0</v>
      </c>
      <c r="AG19" s="135">
        <f t="shared" si="2"/>
        <v>0.9</v>
      </c>
      <c r="AH19" s="167">
        <f t="shared" si="3"/>
        <v>211</v>
      </c>
      <c r="AI19" s="149"/>
      <c r="AJ19" s="133">
        <f t="shared" si="4"/>
        <v>211</v>
      </c>
      <c r="AK19" s="131">
        <f t="shared" si="5"/>
        <v>0</v>
      </c>
      <c r="AL19" s="131">
        <f t="shared" si="6"/>
        <v>0</v>
      </c>
      <c r="AM19" s="131">
        <f t="shared" si="7"/>
        <v>0</v>
      </c>
      <c r="AN19" s="136">
        <f t="shared" si="8"/>
        <v>0</v>
      </c>
      <c r="AO19" s="133">
        <f t="shared" si="9"/>
        <v>1</v>
      </c>
      <c r="AP19" s="131">
        <f t="shared" si="10"/>
        <v>0</v>
      </c>
      <c r="AQ19" s="131">
        <f t="shared" si="11"/>
        <v>0</v>
      </c>
      <c r="AR19" s="131">
        <f t="shared" si="12"/>
        <v>0</v>
      </c>
      <c r="AS19" s="136">
        <f t="shared" si="13"/>
        <v>0</v>
      </c>
      <c r="AT19" s="133">
        <f t="shared" si="14"/>
        <v>0</v>
      </c>
      <c r="AU19" s="131">
        <f t="shared" si="15"/>
        <v>0</v>
      </c>
      <c r="AV19" s="131">
        <f t="shared" si="16"/>
        <v>0</v>
      </c>
      <c r="AW19" s="131">
        <f t="shared" si="17"/>
        <v>0</v>
      </c>
      <c r="AX19" s="136">
        <f t="shared" si="18"/>
        <v>0</v>
      </c>
      <c r="AY19" s="133">
        <f t="shared" si="19"/>
        <v>0.9</v>
      </c>
      <c r="AZ19" s="131">
        <f t="shared" si="20"/>
        <v>0</v>
      </c>
      <c r="BA19" s="131">
        <f t="shared" si="21"/>
        <v>0</v>
      </c>
      <c r="BB19" s="131">
        <f t="shared" si="22"/>
        <v>0</v>
      </c>
      <c r="BC19" s="132">
        <f t="shared" si="23"/>
        <v>0</v>
      </c>
    </row>
    <row r="20" spans="1:55" x14ac:dyDescent="0.25">
      <c r="A20" s="138" t="s">
        <v>514</v>
      </c>
      <c r="B20" s="131" t="s">
        <v>38</v>
      </c>
      <c r="C20" s="131" t="s">
        <v>211</v>
      </c>
      <c r="D20" s="131" t="s">
        <v>212</v>
      </c>
      <c r="E20" s="132" t="s">
        <v>1314</v>
      </c>
      <c r="F20" s="130">
        <v>0</v>
      </c>
      <c r="G20" s="131">
        <v>1</v>
      </c>
      <c r="H20" s="131">
        <v>17.399999999999999</v>
      </c>
      <c r="I20" s="132">
        <v>286</v>
      </c>
      <c r="J20" s="149"/>
      <c r="K20" s="133">
        <v>0</v>
      </c>
      <c r="L20" s="131">
        <v>0</v>
      </c>
      <c r="M20" s="131">
        <v>0</v>
      </c>
      <c r="N20" s="132">
        <v>0</v>
      </c>
      <c r="O20" s="149"/>
      <c r="P20" s="133">
        <v>0</v>
      </c>
      <c r="Q20" s="131">
        <v>0</v>
      </c>
      <c r="R20" s="131">
        <v>0</v>
      </c>
      <c r="S20" s="132">
        <v>0</v>
      </c>
      <c r="T20" s="149"/>
      <c r="U20" s="133">
        <v>0</v>
      </c>
      <c r="V20" s="131">
        <v>0</v>
      </c>
      <c r="W20" s="131">
        <v>0</v>
      </c>
      <c r="X20" s="132">
        <v>0</v>
      </c>
      <c r="Y20" s="149"/>
      <c r="Z20" s="133">
        <v>0</v>
      </c>
      <c r="AA20" s="131">
        <v>0</v>
      </c>
      <c r="AB20" s="131">
        <v>0</v>
      </c>
      <c r="AC20" s="132">
        <v>0</v>
      </c>
      <c r="AD20" s="149"/>
      <c r="AE20" s="153">
        <f t="shared" si="0"/>
        <v>0</v>
      </c>
      <c r="AF20" s="134">
        <f t="shared" si="1"/>
        <v>1</v>
      </c>
      <c r="AG20" s="135">
        <f t="shared" si="2"/>
        <v>17.399999999999999</v>
      </c>
      <c r="AH20" s="167">
        <f t="shared" si="3"/>
        <v>286</v>
      </c>
      <c r="AI20" s="149"/>
      <c r="AJ20" s="133">
        <f t="shared" si="4"/>
        <v>286</v>
      </c>
      <c r="AK20" s="131">
        <f t="shared" si="5"/>
        <v>0</v>
      </c>
      <c r="AL20" s="131">
        <f t="shared" si="6"/>
        <v>0</v>
      </c>
      <c r="AM20" s="131">
        <f t="shared" si="7"/>
        <v>0</v>
      </c>
      <c r="AN20" s="136">
        <f t="shared" si="8"/>
        <v>0</v>
      </c>
      <c r="AO20" s="133">
        <f t="shared" si="9"/>
        <v>0</v>
      </c>
      <c r="AP20" s="131">
        <f t="shared" si="10"/>
        <v>0</v>
      </c>
      <c r="AQ20" s="131">
        <f t="shared" si="11"/>
        <v>0</v>
      </c>
      <c r="AR20" s="131">
        <f t="shared" si="12"/>
        <v>0</v>
      </c>
      <c r="AS20" s="136">
        <f t="shared" si="13"/>
        <v>0</v>
      </c>
      <c r="AT20" s="133">
        <f t="shared" si="14"/>
        <v>1</v>
      </c>
      <c r="AU20" s="131">
        <f t="shared" si="15"/>
        <v>0</v>
      </c>
      <c r="AV20" s="131">
        <f t="shared" si="16"/>
        <v>0</v>
      </c>
      <c r="AW20" s="131">
        <f t="shared" si="17"/>
        <v>0</v>
      </c>
      <c r="AX20" s="136">
        <f t="shared" si="18"/>
        <v>0</v>
      </c>
      <c r="AY20" s="133">
        <f t="shared" si="19"/>
        <v>17.399999999999999</v>
      </c>
      <c r="AZ20" s="131">
        <f t="shared" si="20"/>
        <v>0</v>
      </c>
      <c r="BA20" s="131">
        <f t="shared" si="21"/>
        <v>0</v>
      </c>
      <c r="BB20" s="131">
        <f t="shared" si="22"/>
        <v>0</v>
      </c>
      <c r="BC20" s="132">
        <f t="shared" si="23"/>
        <v>0</v>
      </c>
    </row>
    <row r="21" spans="1:55" x14ac:dyDescent="0.25">
      <c r="A21" s="138" t="s">
        <v>515</v>
      </c>
      <c r="B21" s="131" t="s">
        <v>44</v>
      </c>
      <c r="C21" s="131" t="s">
        <v>104</v>
      </c>
      <c r="D21" s="131" t="s">
        <v>382</v>
      </c>
      <c r="E21" s="132" t="s">
        <v>1314</v>
      </c>
      <c r="F21" s="130">
        <v>2</v>
      </c>
      <c r="G21" s="131">
        <v>1</v>
      </c>
      <c r="H21" s="131">
        <v>12.4</v>
      </c>
      <c r="I21" s="132">
        <v>274</v>
      </c>
      <c r="J21" s="149"/>
      <c r="K21" s="133">
        <v>0</v>
      </c>
      <c r="L21" s="131">
        <v>0</v>
      </c>
      <c r="M21" s="131">
        <v>0</v>
      </c>
      <c r="N21" s="132">
        <v>0</v>
      </c>
      <c r="O21" s="149"/>
      <c r="P21" s="133">
        <v>3</v>
      </c>
      <c r="Q21" s="131">
        <v>0</v>
      </c>
      <c r="R21" s="131">
        <v>1.7</v>
      </c>
      <c r="S21" s="132">
        <v>262</v>
      </c>
      <c r="T21" s="149"/>
      <c r="U21" s="133">
        <v>0</v>
      </c>
      <c r="V21" s="131">
        <v>0</v>
      </c>
      <c r="W21" s="131">
        <v>0</v>
      </c>
      <c r="X21" s="132">
        <v>0</v>
      </c>
      <c r="Y21" s="149"/>
      <c r="Z21" s="133">
        <v>0</v>
      </c>
      <c r="AA21" s="131">
        <v>2</v>
      </c>
      <c r="AB21" s="131">
        <v>20.799999999999997</v>
      </c>
      <c r="AC21" s="132">
        <v>284</v>
      </c>
      <c r="AD21" s="149"/>
      <c r="AE21" s="153">
        <f t="shared" si="0"/>
        <v>5</v>
      </c>
      <c r="AF21" s="134">
        <f t="shared" si="1"/>
        <v>3</v>
      </c>
      <c r="AG21" s="135">
        <f t="shared" si="2"/>
        <v>34.9</v>
      </c>
      <c r="AH21" s="167">
        <f t="shared" si="3"/>
        <v>820</v>
      </c>
      <c r="AI21" s="149"/>
      <c r="AJ21" s="133">
        <f t="shared" si="4"/>
        <v>274</v>
      </c>
      <c r="AK21" s="131">
        <f t="shared" si="5"/>
        <v>0</v>
      </c>
      <c r="AL21" s="131">
        <f t="shared" si="6"/>
        <v>262</v>
      </c>
      <c r="AM21" s="131">
        <f t="shared" si="7"/>
        <v>0</v>
      </c>
      <c r="AN21" s="136">
        <f t="shared" si="8"/>
        <v>284</v>
      </c>
      <c r="AO21" s="133">
        <f t="shared" si="9"/>
        <v>2</v>
      </c>
      <c r="AP21" s="131">
        <f t="shared" si="10"/>
        <v>0</v>
      </c>
      <c r="AQ21" s="131">
        <f t="shared" si="11"/>
        <v>3</v>
      </c>
      <c r="AR21" s="131">
        <f t="shared" si="12"/>
        <v>0</v>
      </c>
      <c r="AS21" s="136">
        <f t="shared" si="13"/>
        <v>0</v>
      </c>
      <c r="AT21" s="133">
        <f t="shared" si="14"/>
        <v>1</v>
      </c>
      <c r="AU21" s="131">
        <f t="shared" si="15"/>
        <v>0</v>
      </c>
      <c r="AV21" s="131">
        <f t="shared" si="16"/>
        <v>0</v>
      </c>
      <c r="AW21" s="131">
        <f t="shared" si="17"/>
        <v>0</v>
      </c>
      <c r="AX21" s="136">
        <f t="shared" si="18"/>
        <v>2</v>
      </c>
      <c r="AY21" s="133">
        <f t="shared" si="19"/>
        <v>12.4</v>
      </c>
      <c r="AZ21" s="131">
        <f t="shared" si="20"/>
        <v>0</v>
      </c>
      <c r="BA21" s="131">
        <f t="shared" si="21"/>
        <v>1.7</v>
      </c>
      <c r="BB21" s="131">
        <f t="shared" si="22"/>
        <v>0</v>
      </c>
      <c r="BC21" s="132">
        <f t="shared" si="23"/>
        <v>20.799999999999997</v>
      </c>
    </row>
    <row r="22" spans="1:55" x14ac:dyDescent="0.25">
      <c r="A22" s="138" t="s">
        <v>516</v>
      </c>
      <c r="B22" s="131" t="s">
        <v>2047</v>
      </c>
      <c r="C22" s="131" t="s">
        <v>172</v>
      </c>
      <c r="D22" s="131" t="s">
        <v>91</v>
      </c>
      <c r="E22" s="132" t="s">
        <v>1314</v>
      </c>
      <c r="F22" s="130">
        <v>0</v>
      </c>
      <c r="G22" s="131">
        <v>0</v>
      </c>
      <c r="H22" s="131">
        <v>0</v>
      </c>
      <c r="I22" s="132">
        <v>20</v>
      </c>
      <c r="J22" s="149"/>
      <c r="K22" s="133">
        <v>0</v>
      </c>
      <c r="L22" s="131">
        <v>0</v>
      </c>
      <c r="M22" s="131">
        <v>0</v>
      </c>
      <c r="N22" s="132">
        <v>0</v>
      </c>
      <c r="O22" s="149"/>
      <c r="P22" s="133">
        <v>0</v>
      </c>
      <c r="Q22" s="131">
        <v>0</v>
      </c>
      <c r="R22" s="131">
        <v>0</v>
      </c>
      <c r="S22" s="132">
        <v>20</v>
      </c>
      <c r="T22" s="149"/>
      <c r="U22" s="133">
        <v>1</v>
      </c>
      <c r="V22" s="131">
        <v>0</v>
      </c>
      <c r="W22" s="131">
        <v>0.7</v>
      </c>
      <c r="X22" s="132">
        <v>257</v>
      </c>
      <c r="Y22" s="149"/>
      <c r="Z22" s="133">
        <v>0</v>
      </c>
      <c r="AA22" s="131">
        <v>0</v>
      </c>
      <c r="AB22" s="131">
        <v>0</v>
      </c>
      <c r="AC22" s="132">
        <v>20</v>
      </c>
      <c r="AD22" s="149"/>
      <c r="AE22" s="153">
        <f t="shared" si="0"/>
        <v>2</v>
      </c>
      <c r="AF22" s="134">
        <f t="shared" si="1"/>
        <v>0</v>
      </c>
      <c r="AG22" s="135">
        <f t="shared" si="2"/>
        <v>0.7</v>
      </c>
      <c r="AH22" s="167">
        <f t="shared" si="3"/>
        <v>317</v>
      </c>
      <c r="AI22" s="149"/>
      <c r="AJ22" s="133">
        <f t="shared" si="4"/>
        <v>20</v>
      </c>
      <c r="AK22" s="131">
        <f t="shared" si="5"/>
        <v>0</v>
      </c>
      <c r="AL22" s="131">
        <f t="shared" si="6"/>
        <v>20</v>
      </c>
      <c r="AM22" s="131">
        <f t="shared" si="7"/>
        <v>257</v>
      </c>
      <c r="AN22" s="136">
        <f t="shared" si="8"/>
        <v>20</v>
      </c>
      <c r="AO22" s="133">
        <f t="shared" si="9"/>
        <v>0</v>
      </c>
      <c r="AP22" s="131">
        <f t="shared" si="10"/>
        <v>0</v>
      </c>
      <c r="AQ22" s="131">
        <f t="shared" si="11"/>
        <v>0</v>
      </c>
      <c r="AR22" s="131">
        <f t="shared" si="12"/>
        <v>1</v>
      </c>
      <c r="AS22" s="136">
        <f t="shared" si="13"/>
        <v>1</v>
      </c>
      <c r="AT22" s="133">
        <f t="shared" si="14"/>
        <v>0</v>
      </c>
      <c r="AU22" s="131">
        <f t="shared" si="15"/>
        <v>0</v>
      </c>
      <c r="AV22" s="131">
        <f t="shared" si="16"/>
        <v>0</v>
      </c>
      <c r="AW22" s="131">
        <f t="shared" si="17"/>
        <v>0</v>
      </c>
      <c r="AX22" s="136">
        <f t="shared" si="18"/>
        <v>0</v>
      </c>
      <c r="AY22" s="133">
        <f t="shared" si="19"/>
        <v>0</v>
      </c>
      <c r="AZ22" s="131">
        <f t="shared" si="20"/>
        <v>0</v>
      </c>
      <c r="BA22" s="131">
        <f t="shared" si="21"/>
        <v>0</v>
      </c>
      <c r="BB22" s="131">
        <f t="shared" si="22"/>
        <v>0.7</v>
      </c>
      <c r="BC22" s="132">
        <f t="shared" si="23"/>
        <v>0</v>
      </c>
    </row>
    <row r="23" spans="1:55" x14ac:dyDescent="0.25">
      <c r="A23" s="138" t="s">
        <v>517</v>
      </c>
      <c r="B23" s="131" t="s">
        <v>37</v>
      </c>
      <c r="C23" s="131" t="s">
        <v>272</v>
      </c>
      <c r="D23" s="131" t="s">
        <v>254</v>
      </c>
      <c r="E23" s="132" t="s">
        <v>1311</v>
      </c>
      <c r="F23" s="130">
        <v>0</v>
      </c>
      <c r="G23" s="131">
        <v>0</v>
      </c>
      <c r="H23" s="131">
        <v>0</v>
      </c>
      <c r="I23" s="132">
        <v>0</v>
      </c>
      <c r="J23" s="149"/>
      <c r="K23" s="133">
        <v>0</v>
      </c>
      <c r="L23" s="131">
        <v>0</v>
      </c>
      <c r="M23" s="131">
        <v>0</v>
      </c>
      <c r="N23" s="132">
        <v>0</v>
      </c>
      <c r="O23" s="149"/>
      <c r="P23" s="133">
        <v>0</v>
      </c>
      <c r="Q23" s="131">
        <v>0</v>
      </c>
      <c r="R23" s="131">
        <v>0</v>
      </c>
      <c r="S23" s="132">
        <v>0</v>
      </c>
      <c r="T23" s="149"/>
      <c r="U23" s="133">
        <v>0</v>
      </c>
      <c r="V23" s="131">
        <v>0</v>
      </c>
      <c r="W23" s="131">
        <v>0</v>
      </c>
      <c r="X23" s="132">
        <v>0</v>
      </c>
      <c r="Y23" s="149"/>
      <c r="Z23" s="133">
        <v>0</v>
      </c>
      <c r="AA23" s="131">
        <v>0</v>
      </c>
      <c r="AB23" s="131">
        <v>0</v>
      </c>
      <c r="AC23" s="132">
        <v>0</v>
      </c>
      <c r="AD23" s="149"/>
      <c r="AE23" s="153">
        <f t="shared" si="0"/>
        <v>0</v>
      </c>
      <c r="AF23" s="134">
        <f t="shared" si="1"/>
        <v>0</v>
      </c>
      <c r="AG23" s="135">
        <f t="shared" si="2"/>
        <v>0</v>
      </c>
      <c r="AH23" s="167">
        <f t="shared" si="3"/>
        <v>0</v>
      </c>
      <c r="AI23" s="149"/>
      <c r="AJ23" s="133">
        <f t="shared" si="4"/>
        <v>0</v>
      </c>
      <c r="AK23" s="131">
        <f t="shared" si="5"/>
        <v>0</v>
      </c>
      <c r="AL23" s="131">
        <f t="shared" si="6"/>
        <v>0</v>
      </c>
      <c r="AM23" s="131">
        <f t="shared" si="7"/>
        <v>0</v>
      </c>
      <c r="AN23" s="136">
        <f t="shared" si="8"/>
        <v>0</v>
      </c>
      <c r="AO23" s="133">
        <f t="shared" si="9"/>
        <v>0</v>
      </c>
      <c r="AP23" s="131">
        <f t="shared" si="10"/>
        <v>0</v>
      </c>
      <c r="AQ23" s="131">
        <f t="shared" si="11"/>
        <v>0</v>
      </c>
      <c r="AR23" s="131">
        <f t="shared" si="12"/>
        <v>0</v>
      </c>
      <c r="AS23" s="136">
        <f t="shared" si="13"/>
        <v>0</v>
      </c>
      <c r="AT23" s="133">
        <f t="shared" si="14"/>
        <v>0</v>
      </c>
      <c r="AU23" s="131">
        <f t="shared" si="15"/>
        <v>0</v>
      </c>
      <c r="AV23" s="131">
        <f t="shared" si="16"/>
        <v>0</v>
      </c>
      <c r="AW23" s="131">
        <f t="shared" si="17"/>
        <v>0</v>
      </c>
      <c r="AX23" s="136">
        <f t="shared" si="18"/>
        <v>0</v>
      </c>
      <c r="AY23" s="133">
        <f t="shared" si="19"/>
        <v>0</v>
      </c>
      <c r="AZ23" s="131">
        <f t="shared" si="20"/>
        <v>0</v>
      </c>
      <c r="BA23" s="131">
        <f t="shared" si="21"/>
        <v>0</v>
      </c>
      <c r="BB23" s="131">
        <f t="shared" si="22"/>
        <v>0</v>
      </c>
      <c r="BC23" s="132">
        <f t="shared" si="23"/>
        <v>0</v>
      </c>
    </row>
    <row r="24" spans="1:55" x14ac:dyDescent="0.25">
      <c r="A24" s="138" t="s">
        <v>518</v>
      </c>
      <c r="B24" s="131" t="s">
        <v>37</v>
      </c>
      <c r="C24" s="131" t="s">
        <v>167</v>
      </c>
      <c r="D24" s="131" t="s">
        <v>168</v>
      </c>
      <c r="E24" s="132" t="s">
        <v>1314</v>
      </c>
      <c r="F24" s="130">
        <v>2</v>
      </c>
      <c r="G24" s="131">
        <v>0</v>
      </c>
      <c r="H24" s="131">
        <v>3.5</v>
      </c>
      <c r="I24" s="132">
        <v>237</v>
      </c>
      <c r="J24" s="149"/>
      <c r="K24" s="133">
        <v>0</v>
      </c>
      <c r="L24" s="131">
        <v>5</v>
      </c>
      <c r="M24" s="131">
        <v>107.30000000000001</v>
      </c>
      <c r="N24" s="132">
        <v>299</v>
      </c>
      <c r="O24" s="149"/>
      <c r="P24" s="133">
        <v>2</v>
      </c>
      <c r="Q24" s="131">
        <v>2</v>
      </c>
      <c r="R24" s="131">
        <v>25.9</v>
      </c>
      <c r="S24" s="132">
        <v>300</v>
      </c>
      <c r="T24" s="149"/>
      <c r="U24" s="133">
        <v>1</v>
      </c>
      <c r="V24" s="131">
        <v>0</v>
      </c>
      <c r="W24" s="131">
        <v>1.4</v>
      </c>
      <c r="X24" s="132">
        <v>266</v>
      </c>
      <c r="Y24" s="149"/>
      <c r="Z24" s="133">
        <v>0</v>
      </c>
      <c r="AA24" s="131">
        <v>10</v>
      </c>
      <c r="AB24" s="131">
        <v>92.4</v>
      </c>
      <c r="AC24" s="132">
        <v>300</v>
      </c>
      <c r="AD24" s="149"/>
      <c r="AE24" s="153">
        <f t="shared" si="0"/>
        <v>6</v>
      </c>
      <c r="AF24" s="134">
        <f t="shared" si="1"/>
        <v>17</v>
      </c>
      <c r="AG24" s="135">
        <f t="shared" si="2"/>
        <v>229.10000000000002</v>
      </c>
      <c r="AH24" s="167">
        <f t="shared" si="3"/>
        <v>1165</v>
      </c>
      <c r="AI24" s="149"/>
      <c r="AJ24" s="133">
        <f t="shared" si="4"/>
        <v>237</v>
      </c>
      <c r="AK24" s="131">
        <f t="shared" si="5"/>
        <v>299</v>
      </c>
      <c r="AL24" s="131">
        <f t="shared" si="6"/>
        <v>300</v>
      </c>
      <c r="AM24" s="131">
        <f t="shared" si="7"/>
        <v>266</v>
      </c>
      <c r="AN24" s="136">
        <f t="shared" si="8"/>
        <v>300</v>
      </c>
      <c r="AO24" s="133">
        <f t="shared" si="9"/>
        <v>2</v>
      </c>
      <c r="AP24" s="131">
        <f t="shared" si="10"/>
        <v>0</v>
      </c>
      <c r="AQ24" s="131">
        <f t="shared" si="11"/>
        <v>2</v>
      </c>
      <c r="AR24" s="131">
        <f t="shared" si="12"/>
        <v>1</v>
      </c>
      <c r="AS24" s="136">
        <f t="shared" si="13"/>
        <v>1</v>
      </c>
      <c r="AT24" s="133">
        <f t="shared" si="14"/>
        <v>0</v>
      </c>
      <c r="AU24" s="131">
        <f t="shared" si="15"/>
        <v>5</v>
      </c>
      <c r="AV24" s="131">
        <f t="shared" si="16"/>
        <v>2</v>
      </c>
      <c r="AW24" s="131">
        <f t="shared" si="17"/>
        <v>0</v>
      </c>
      <c r="AX24" s="136">
        <f t="shared" si="18"/>
        <v>10</v>
      </c>
      <c r="AY24" s="133">
        <f t="shared" si="19"/>
        <v>3.5</v>
      </c>
      <c r="AZ24" s="131">
        <f t="shared" si="20"/>
        <v>107.30000000000001</v>
      </c>
      <c r="BA24" s="131">
        <f t="shared" si="21"/>
        <v>25.9</v>
      </c>
      <c r="BB24" s="131">
        <f t="shared" si="22"/>
        <v>1.4</v>
      </c>
      <c r="BC24" s="132">
        <f t="shared" si="23"/>
        <v>92.4</v>
      </c>
    </row>
    <row r="25" spans="1:55" x14ac:dyDescent="0.25">
      <c r="A25" s="138" t="s">
        <v>519</v>
      </c>
      <c r="B25" s="131" t="s">
        <v>42</v>
      </c>
      <c r="C25" s="131" t="s">
        <v>1070</v>
      </c>
      <c r="D25" s="131" t="s">
        <v>79</v>
      </c>
      <c r="E25" s="132" t="s">
        <v>1955</v>
      </c>
      <c r="F25" s="130">
        <v>0</v>
      </c>
      <c r="G25" s="131">
        <v>0</v>
      </c>
      <c r="H25" s="131">
        <v>0</v>
      </c>
      <c r="I25" s="132">
        <v>0</v>
      </c>
      <c r="J25" s="149"/>
      <c r="K25" s="133">
        <v>0</v>
      </c>
      <c r="L25" s="131">
        <v>0</v>
      </c>
      <c r="M25" s="131">
        <v>0</v>
      </c>
      <c r="N25" s="132">
        <v>0</v>
      </c>
      <c r="O25" s="149"/>
      <c r="P25" s="133">
        <v>0</v>
      </c>
      <c r="Q25" s="131">
        <v>0</v>
      </c>
      <c r="R25" s="131">
        <v>0</v>
      </c>
      <c r="S25" s="132">
        <v>20</v>
      </c>
      <c r="T25" s="149"/>
      <c r="U25" s="133">
        <v>0</v>
      </c>
      <c r="V25" s="131">
        <v>0</v>
      </c>
      <c r="W25" s="131">
        <v>0</v>
      </c>
      <c r="X25" s="132">
        <v>20</v>
      </c>
      <c r="Y25" s="149"/>
      <c r="Z25" s="133">
        <v>0</v>
      </c>
      <c r="AA25" s="131">
        <v>0</v>
      </c>
      <c r="AB25" s="131">
        <v>0</v>
      </c>
      <c r="AC25" s="132">
        <v>0</v>
      </c>
      <c r="AD25" s="149"/>
      <c r="AE25" s="153">
        <f t="shared" si="0"/>
        <v>0</v>
      </c>
      <c r="AF25" s="134">
        <f t="shared" si="1"/>
        <v>0</v>
      </c>
      <c r="AG25" s="135">
        <f t="shared" si="2"/>
        <v>0</v>
      </c>
      <c r="AH25" s="167">
        <f t="shared" si="3"/>
        <v>40</v>
      </c>
      <c r="AI25" s="149"/>
      <c r="AJ25" s="133">
        <f t="shared" si="4"/>
        <v>0</v>
      </c>
      <c r="AK25" s="131">
        <f t="shared" si="5"/>
        <v>0</v>
      </c>
      <c r="AL25" s="131">
        <f t="shared" si="6"/>
        <v>20</v>
      </c>
      <c r="AM25" s="131">
        <f t="shared" si="7"/>
        <v>20</v>
      </c>
      <c r="AN25" s="136">
        <f t="shared" si="8"/>
        <v>0</v>
      </c>
      <c r="AO25" s="133">
        <f t="shared" si="9"/>
        <v>0</v>
      </c>
      <c r="AP25" s="131">
        <f t="shared" si="10"/>
        <v>0</v>
      </c>
      <c r="AQ25" s="131">
        <f t="shared" si="11"/>
        <v>0</v>
      </c>
      <c r="AR25" s="131">
        <f t="shared" si="12"/>
        <v>0</v>
      </c>
      <c r="AS25" s="136">
        <f t="shared" si="13"/>
        <v>0</v>
      </c>
      <c r="AT25" s="133">
        <f t="shared" si="14"/>
        <v>0</v>
      </c>
      <c r="AU25" s="131">
        <f t="shared" si="15"/>
        <v>0</v>
      </c>
      <c r="AV25" s="131">
        <f t="shared" si="16"/>
        <v>0</v>
      </c>
      <c r="AW25" s="131">
        <f t="shared" si="17"/>
        <v>0</v>
      </c>
      <c r="AX25" s="136">
        <f t="shared" si="18"/>
        <v>0</v>
      </c>
      <c r="AY25" s="133">
        <f t="shared" si="19"/>
        <v>0</v>
      </c>
      <c r="AZ25" s="131">
        <f t="shared" si="20"/>
        <v>0</v>
      </c>
      <c r="BA25" s="131">
        <f t="shared" si="21"/>
        <v>0</v>
      </c>
      <c r="BB25" s="131">
        <f t="shared" si="22"/>
        <v>0</v>
      </c>
      <c r="BC25" s="132">
        <f t="shared" si="23"/>
        <v>0</v>
      </c>
    </row>
    <row r="26" spans="1:55" x14ac:dyDescent="0.25">
      <c r="A26" s="138" t="s">
        <v>520</v>
      </c>
      <c r="B26" s="131" t="s">
        <v>44</v>
      </c>
      <c r="C26" s="131" t="s">
        <v>177</v>
      </c>
      <c r="D26" s="131" t="s">
        <v>1110</v>
      </c>
      <c r="E26" s="132" t="s">
        <v>1314</v>
      </c>
      <c r="F26" s="130">
        <v>0</v>
      </c>
      <c r="G26" s="131">
        <v>0</v>
      </c>
      <c r="H26" s="131">
        <v>0</v>
      </c>
      <c r="I26" s="132">
        <v>0</v>
      </c>
      <c r="J26" s="149"/>
      <c r="K26" s="133">
        <v>0</v>
      </c>
      <c r="L26" s="131">
        <v>0</v>
      </c>
      <c r="M26" s="131">
        <v>0</v>
      </c>
      <c r="N26" s="132">
        <v>0</v>
      </c>
      <c r="O26" s="149"/>
      <c r="P26" s="133">
        <v>0</v>
      </c>
      <c r="Q26" s="131">
        <v>0</v>
      </c>
      <c r="R26" s="131">
        <v>0</v>
      </c>
      <c r="S26" s="132">
        <v>0</v>
      </c>
      <c r="T26" s="149"/>
      <c r="U26" s="133">
        <v>0</v>
      </c>
      <c r="V26" s="131">
        <v>0</v>
      </c>
      <c r="W26" s="131">
        <v>0</v>
      </c>
      <c r="X26" s="132">
        <v>0</v>
      </c>
      <c r="Y26" s="149"/>
      <c r="Z26" s="133">
        <v>0</v>
      </c>
      <c r="AA26" s="131">
        <v>0</v>
      </c>
      <c r="AB26" s="131">
        <v>0</v>
      </c>
      <c r="AC26" s="132">
        <v>0</v>
      </c>
      <c r="AD26" s="149"/>
      <c r="AE26" s="153">
        <f t="shared" si="0"/>
        <v>0</v>
      </c>
      <c r="AF26" s="134">
        <f t="shared" si="1"/>
        <v>0</v>
      </c>
      <c r="AG26" s="135">
        <f t="shared" si="2"/>
        <v>0</v>
      </c>
      <c r="AH26" s="167">
        <f t="shared" si="3"/>
        <v>0</v>
      </c>
      <c r="AI26" s="149"/>
      <c r="AJ26" s="133">
        <f t="shared" si="4"/>
        <v>0</v>
      </c>
      <c r="AK26" s="131">
        <f t="shared" si="5"/>
        <v>0</v>
      </c>
      <c r="AL26" s="131">
        <f t="shared" si="6"/>
        <v>0</v>
      </c>
      <c r="AM26" s="131">
        <f t="shared" si="7"/>
        <v>0</v>
      </c>
      <c r="AN26" s="136">
        <f t="shared" si="8"/>
        <v>0</v>
      </c>
      <c r="AO26" s="133">
        <f t="shared" si="9"/>
        <v>0</v>
      </c>
      <c r="AP26" s="131">
        <f t="shared" si="10"/>
        <v>0</v>
      </c>
      <c r="AQ26" s="131">
        <f t="shared" si="11"/>
        <v>0</v>
      </c>
      <c r="AR26" s="131">
        <f t="shared" si="12"/>
        <v>0</v>
      </c>
      <c r="AS26" s="136">
        <f t="shared" si="13"/>
        <v>0</v>
      </c>
      <c r="AT26" s="133">
        <f t="shared" si="14"/>
        <v>0</v>
      </c>
      <c r="AU26" s="131">
        <f t="shared" si="15"/>
        <v>0</v>
      </c>
      <c r="AV26" s="131">
        <f t="shared" si="16"/>
        <v>0</v>
      </c>
      <c r="AW26" s="131">
        <f t="shared" si="17"/>
        <v>0</v>
      </c>
      <c r="AX26" s="136">
        <f t="shared" si="18"/>
        <v>0</v>
      </c>
      <c r="AY26" s="133">
        <f t="shared" si="19"/>
        <v>0</v>
      </c>
      <c r="AZ26" s="131">
        <f t="shared" si="20"/>
        <v>0</v>
      </c>
      <c r="BA26" s="131">
        <f t="shared" si="21"/>
        <v>0</v>
      </c>
      <c r="BB26" s="131">
        <f t="shared" si="22"/>
        <v>0</v>
      </c>
      <c r="BC26" s="132">
        <f t="shared" si="23"/>
        <v>0</v>
      </c>
    </row>
    <row r="27" spans="1:55" x14ac:dyDescent="0.25">
      <c r="A27" s="138" t="s">
        <v>521</v>
      </c>
      <c r="B27" s="131" t="s">
        <v>38</v>
      </c>
      <c r="C27" s="131" t="s">
        <v>1877</v>
      </c>
      <c r="D27" s="131" t="s">
        <v>1878</v>
      </c>
      <c r="E27" s="132" t="s">
        <v>1311</v>
      </c>
      <c r="F27" s="130">
        <v>0</v>
      </c>
      <c r="G27" s="131">
        <v>0</v>
      </c>
      <c r="H27" s="131">
        <v>0</v>
      </c>
      <c r="I27" s="132">
        <v>20</v>
      </c>
      <c r="J27" s="149"/>
      <c r="K27" s="133">
        <v>0</v>
      </c>
      <c r="L27" s="131">
        <v>0</v>
      </c>
      <c r="M27" s="131">
        <v>0</v>
      </c>
      <c r="N27" s="132">
        <v>0</v>
      </c>
      <c r="O27" s="149"/>
      <c r="P27" s="133">
        <v>0</v>
      </c>
      <c r="Q27" s="131">
        <v>0</v>
      </c>
      <c r="R27" s="131">
        <v>0</v>
      </c>
      <c r="S27" s="132">
        <v>20</v>
      </c>
      <c r="T27" s="149"/>
      <c r="U27" s="133">
        <v>0</v>
      </c>
      <c r="V27" s="131">
        <v>0</v>
      </c>
      <c r="W27" s="131">
        <v>0</v>
      </c>
      <c r="X27" s="132">
        <v>20</v>
      </c>
      <c r="Y27" s="149"/>
      <c r="Z27" s="133">
        <v>0</v>
      </c>
      <c r="AA27" s="131">
        <v>1</v>
      </c>
      <c r="AB27" s="131">
        <v>9.6</v>
      </c>
      <c r="AC27" s="132">
        <v>258</v>
      </c>
      <c r="AD27" s="149"/>
      <c r="AE27" s="153">
        <f t="shared" si="0"/>
        <v>0</v>
      </c>
      <c r="AF27" s="134">
        <f t="shared" si="1"/>
        <v>1</v>
      </c>
      <c r="AG27" s="135">
        <f t="shared" si="2"/>
        <v>9.6</v>
      </c>
      <c r="AH27" s="167">
        <f t="shared" si="3"/>
        <v>318</v>
      </c>
      <c r="AI27" s="149"/>
      <c r="AJ27" s="133">
        <f t="shared" si="4"/>
        <v>20</v>
      </c>
      <c r="AK27" s="131">
        <f t="shared" si="5"/>
        <v>0</v>
      </c>
      <c r="AL27" s="131">
        <f t="shared" si="6"/>
        <v>20</v>
      </c>
      <c r="AM27" s="131">
        <f t="shared" si="7"/>
        <v>20</v>
      </c>
      <c r="AN27" s="136">
        <f t="shared" si="8"/>
        <v>258</v>
      </c>
      <c r="AO27" s="133">
        <f t="shared" si="9"/>
        <v>0</v>
      </c>
      <c r="AP27" s="131">
        <f t="shared" si="10"/>
        <v>0</v>
      </c>
      <c r="AQ27" s="131">
        <f t="shared" si="11"/>
        <v>0</v>
      </c>
      <c r="AR27" s="131">
        <f t="shared" si="12"/>
        <v>0</v>
      </c>
      <c r="AS27" s="136">
        <f t="shared" si="13"/>
        <v>0</v>
      </c>
      <c r="AT27" s="133">
        <f t="shared" si="14"/>
        <v>0</v>
      </c>
      <c r="AU27" s="131">
        <f t="shared" si="15"/>
        <v>0</v>
      </c>
      <c r="AV27" s="131">
        <f t="shared" si="16"/>
        <v>0</v>
      </c>
      <c r="AW27" s="131">
        <f t="shared" si="17"/>
        <v>0</v>
      </c>
      <c r="AX27" s="136">
        <f t="shared" si="18"/>
        <v>1</v>
      </c>
      <c r="AY27" s="133">
        <f t="shared" si="19"/>
        <v>0</v>
      </c>
      <c r="AZ27" s="131">
        <f t="shared" si="20"/>
        <v>0</v>
      </c>
      <c r="BA27" s="131">
        <f t="shared" si="21"/>
        <v>0</v>
      </c>
      <c r="BB27" s="131">
        <f t="shared" si="22"/>
        <v>0</v>
      </c>
      <c r="BC27" s="132">
        <f t="shared" si="23"/>
        <v>9.6</v>
      </c>
    </row>
    <row r="28" spans="1:55" x14ac:dyDescent="0.25">
      <c r="A28" s="138" t="s">
        <v>522</v>
      </c>
      <c r="B28" s="131" t="s">
        <v>39</v>
      </c>
      <c r="C28" s="131" t="s">
        <v>104</v>
      </c>
      <c r="D28" s="131" t="s">
        <v>1120</v>
      </c>
      <c r="E28" s="132" t="s">
        <v>1954</v>
      </c>
      <c r="F28" s="130">
        <v>0</v>
      </c>
      <c r="G28" s="131">
        <v>0</v>
      </c>
      <c r="H28" s="131">
        <v>0</v>
      </c>
      <c r="I28" s="132">
        <v>20</v>
      </c>
      <c r="J28" s="149"/>
      <c r="K28" s="133">
        <v>0</v>
      </c>
      <c r="L28" s="131">
        <v>0</v>
      </c>
      <c r="M28" s="131">
        <v>0</v>
      </c>
      <c r="N28" s="132">
        <v>20</v>
      </c>
      <c r="O28" s="149"/>
      <c r="P28" s="133">
        <v>1</v>
      </c>
      <c r="Q28" s="131">
        <v>0</v>
      </c>
      <c r="R28" s="131">
        <v>15.3</v>
      </c>
      <c r="S28" s="132">
        <v>290</v>
      </c>
      <c r="T28" s="149"/>
      <c r="U28" s="133">
        <v>0</v>
      </c>
      <c r="V28" s="131">
        <v>0</v>
      </c>
      <c r="W28" s="131">
        <v>0</v>
      </c>
      <c r="X28" s="132">
        <v>20</v>
      </c>
      <c r="Y28" s="149"/>
      <c r="Z28" s="133">
        <v>0</v>
      </c>
      <c r="AA28" s="131">
        <v>1</v>
      </c>
      <c r="AB28" s="131">
        <v>17.899999999999999</v>
      </c>
      <c r="AC28" s="132">
        <v>271</v>
      </c>
      <c r="AD28" s="149"/>
      <c r="AE28" s="153">
        <f t="shared" si="0"/>
        <v>1</v>
      </c>
      <c r="AF28" s="134">
        <f t="shared" si="1"/>
        <v>1</v>
      </c>
      <c r="AG28" s="135">
        <f t="shared" si="2"/>
        <v>33.200000000000003</v>
      </c>
      <c r="AH28" s="167">
        <f t="shared" si="3"/>
        <v>601</v>
      </c>
      <c r="AI28" s="149"/>
      <c r="AJ28" s="133">
        <f t="shared" si="4"/>
        <v>20</v>
      </c>
      <c r="AK28" s="131">
        <f t="shared" si="5"/>
        <v>20</v>
      </c>
      <c r="AL28" s="131">
        <f t="shared" si="6"/>
        <v>290</v>
      </c>
      <c r="AM28" s="131">
        <f t="shared" si="7"/>
        <v>20</v>
      </c>
      <c r="AN28" s="136">
        <f t="shared" si="8"/>
        <v>271</v>
      </c>
      <c r="AO28" s="133">
        <f t="shared" si="9"/>
        <v>0</v>
      </c>
      <c r="AP28" s="131">
        <f t="shared" si="10"/>
        <v>0</v>
      </c>
      <c r="AQ28" s="131">
        <f t="shared" si="11"/>
        <v>1</v>
      </c>
      <c r="AR28" s="131">
        <f t="shared" si="12"/>
        <v>0</v>
      </c>
      <c r="AS28" s="136">
        <f t="shared" si="13"/>
        <v>0</v>
      </c>
      <c r="AT28" s="133">
        <f t="shared" si="14"/>
        <v>0</v>
      </c>
      <c r="AU28" s="131">
        <f t="shared" si="15"/>
        <v>0</v>
      </c>
      <c r="AV28" s="131">
        <f t="shared" si="16"/>
        <v>0</v>
      </c>
      <c r="AW28" s="131">
        <f t="shared" si="17"/>
        <v>0</v>
      </c>
      <c r="AX28" s="136">
        <f t="shared" si="18"/>
        <v>1</v>
      </c>
      <c r="AY28" s="133">
        <f t="shared" si="19"/>
        <v>0</v>
      </c>
      <c r="AZ28" s="131">
        <f t="shared" si="20"/>
        <v>0</v>
      </c>
      <c r="BA28" s="131">
        <f t="shared" si="21"/>
        <v>15.3</v>
      </c>
      <c r="BB28" s="131">
        <f t="shared" si="22"/>
        <v>0</v>
      </c>
      <c r="BC28" s="132">
        <f t="shared" si="23"/>
        <v>17.899999999999999</v>
      </c>
    </row>
    <row r="29" spans="1:55" x14ac:dyDescent="0.25">
      <c r="A29" s="138" t="s">
        <v>523</v>
      </c>
      <c r="B29" s="131" t="s">
        <v>1279</v>
      </c>
      <c r="C29" s="131" t="s">
        <v>189</v>
      </c>
      <c r="D29" s="131" t="s">
        <v>312</v>
      </c>
      <c r="E29" s="132" t="s">
        <v>1955</v>
      </c>
      <c r="F29" s="130">
        <v>0</v>
      </c>
      <c r="G29" s="131">
        <v>0</v>
      </c>
      <c r="H29" s="131">
        <v>0</v>
      </c>
      <c r="I29" s="132">
        <v>0</v>
      </c>
      <c r="J29" s="149"/>
      <c r="K29" s="133">
        <v>0</v>
      </c>
      <c r="L29" s="131">
        <v>0</v>
      </c>
      <c r="M29" s="131">
        <v>0</v>
      </c>
      <c r="N29" s="132">
        <v>0</v>
      </c>
      <c r="O29" s="149"/>
      <c r="P29" s="133">
        <v>0</v>
      </c>
      <c r="Q29" s="131">
        <v>0</v>
      </c>
      <c r="R29" s="131">
        <v>0</v>
      </c>
      <c r="S29" s="132">
        <v>0</v>
      </c>
      <c r="T29" s="149"/>
      <c r="U29" s="133">
        <v>0</v>
      </c>
      <c r="V29" s="131">
        <v>0</v>
      </c>
      <c r="W29" s="131">
        <v>0</v>
      </c>
      <c r="X29" s="132">
        <v>0</v>
      </c>
      <c r="Y29" s="149"/>
      <c r="Z29" s="133">
        <v>0</v>
      </c>
      <c r="AA29" s="131">
        <v>0</v>
      </c>
      <c r="AB29" s="131">
        <v>0</v>
      </c>
      <c r="AC29" s="132">
        <v>0</v>
      </c>
      <c r="AD29" s="149"/>
      <c r="AE29" s="153">
        <f t="shared" si="0"/>
        <v>0</v>
      </c>
      <c r="AF29" s="134">
        <f t="shared" si="1"/>
        <v>0</v>
      </c>
      <c r="AG29" s="135">
        <f t="shared" si="2"/>
        <v>0</v>
      </c>
      <c r="AH29" s="167">
        <f t="shared" si="3"/>
        <v>0</v>
      </c>
      <c r="AI29" s="149"/>
      <c r="AJ29" s="133">
        <f t="shared" si="4"/>
        <v>0</v>
      </c>
      <c r="AK29" s="131">
        <f t="shared" si="5"/>
        <v>0</v>
      </c>
      <c r="AL29" s="131">
        <f t="shared" si="6"/>
        <v>0</v>
      </c>
      <c r="AM29" s="131">
        <f t="shared" si="7"/>
        <v>0</v>
      </c>
      <c r="AN29" s="136">
        <f t="shared" si="8"/>
        <v>0</v>
      </c>
      <c r="AO29" s="133">
        <f t="shared" si="9"/>
        <v>0</v>
      </c>
      <c r="AP29" s="131">
        <f t="shared" si="10"/>
        <v>0</v>
      </c>
      <c r="AQ29" s="131">
        <f t="shared" si="11"/>
        <v>0</v>
      </c>
      <c r="AR29" s="131">
        <f t="shared" si="12"/>
        <v>0</v>
      </c>
      <c r="AS29" s="136">
        <f t="shared" si="13"/>
        <v>0</v>
      </c>
      <c r="AT29" s="133">
        <f t="shared" si="14"/>
        <v>0</v>
      </c>
      <c r="AU29" s="131">
        <f t="shared" si="15"/>
        <v>0</v>
      </c>
      <c r="AV29" s="131">
        <f t="shared" si="16"/>
        <v>0</v>
      </c>
      <c r="AW29" s="131">
        <f t="shared" si="17"/>
        <v>0</v>
      </c>
      <c r="AX29" s="136">
        <f t="shared" si="18"/>
        <v>0</v>
      </c>
      <c r="AY29" s="133">
        <f t="shared" si="19"/>
        <v>0</v>
      </c>
      <c r="AZ29" s="131">
        <f t="shared" si="20"/>
        <v>0</v>
      </c>
      <c r="BA29" s="131">
        <f t="shared" si="21"/>
        <v>0</v>
      </c>
      <c r="BB29" s="131">
        <f t="shared" si="22"/>
        <v>0</v>
      </c>
      <c r="BC29" s="132">
        <f t="shared" si="23"/>
        <v>0</v>
      </c>
    </row>
    <row r="30" spans="1:55" x14ac:dyDescent="0.25">
      <c r="A30" s="138" t="s">
        <v>524</v>
      </c>
      <c r="B30" s="131" t="s">
        <v>1292</v>
      </c>
      <c r="C30" s="131" t="s">
        <v>416</v>
      </c>
      <c r="D30" s="131" t="s">
        <v>82</v>
      </c>
      <c r="E30" s="132" t="s">
        <v>1954</v>
      </c>
      <c r="F30" s="130">
        <v>0</v>
      </c>
      <c r="G30" s="131">
        <v>0</v>
      </c>
      <c r="H30" s="131">
        <v>0</v>
      </c>
      <c r="I30" s="132">
        <v>0</v>
      </c>
      <c r="J30" s="149"/>
      <c r="K30" s="133">
        <v>0</v>
      </c>
      <c r="L30" s="131">
        <v>0</v>
      </c>
      <c r="M30" s="131">
        <v>0</v>
      </c>
      <c r="N30" s="132">
        <v>0</v>
      </c>
      <c r="O30" s="149"/>
      <c r="P30" s="133">
        <v>0</v>
      </c>
      <c r="Q30" s="131">
        <v>0</v>
      </c>
      <c r="R30" s="131">
        <v>0</v>
      </c>
      <c r="S30" s="132">
        <v>0</v>
      </c>
      <c r="T30" s="149"/>
      <c r="U30" s="133">
        <v>0</v>
      </c>
      <c r="V30" s="131">
        <v>0</v>
      </c>
      <c r="W30" s="131">
        <v>0</v>
      </c>
      <c r="X30" s="132">
        <v>0</v>
      </c>
      <c r="Y30" s="149"/>
      <c r="Z30" s="133">
        <v>0</v>
      </c>
      <c r="AA30" s="131">
        <v>0</v>
      </c>
      <c r="AB30" s="131">
        <v>0</v>
      </c>
      <c r="AC30" s="132">
        <v>0</v>
      </c>
      <c r="AD30" s="149"/>
      <c r="AE30" s="153">
        <f t="shared" si="0"/>
        <v>0</v>
      </c>
      <c r="AF30" s="134">
        <f t="shared" si="1"/>
        <v>0</v>
      </c>
      <c r="AG30" s="135">
        <f t="shared" si="2"/>
        <v>0</v>
      </c>
      <c r="AH30" s="167">
        <f t="shared" si="3"/>
        <v>0</v>
      </c>
      <c r="AI30" s="149"/>
      <c r="AJ30" s="133">
        <f t="shared" si="4"/>
        <v>0</v>
      </c>
      <c r="AK30" s="131">
        <f t="shared" si="5"/>
        <v>0</v>
      </c>
      <c r="AL30" s="131">
        <f t="shared" si="6"/>
        <v>0</v>
      </c>
      <c r="AM30" s="131">
        <f t="shared" si="7"/>
        <v>0</v>
      </c>
      <c r="AN30" s="136">
        <f t="shared" si="8"/>
        <v>0</v>
      </c>
      <c r="AO30" s="133">
        <f t="shared" si="9"/>
        <v>0</v>
      </c>
      <c r="AP30" s="131">
        <f t="shared" si="10"/>
        <v>0</v>
      </c>
      <c r="AQ30" s="131">
        <f t="shared" si="11"/>
        <v>0</v>
      </c>
      <c r="AR30" s="131">
        <f t="shared" si="12"/>
        <v>0</v>
      </c>
      <c r="AS30" s="136">
        <f t="shared" si="13"/>
        <v>0</v>
      </c>
      <c r="AT30" s="133">
        <f t="shared" si="14"/>
        <v>0</v>
      </c>
      <c r="AU30" s="131">
        <f t="shared" si="15"/>
        <v>0</v>
      </c>
      <c r="AV30" s="131">
        <f t="shared" si="16"/>
        <v>0</v>
      </c>
      <c r="AW30" s="131">
        <f t="shared" si="17"/>
        <v>0</v>
      </c>
      <c r="AX30" s="136">
        <f t="shared" si="18"/>
        <v>0</v>
      </c>
      <c r="AY30" s="133">
        <f t="shared" si="19"/>
        <v>0</v>
      </c>
      <c r="AZ30" s="131">
        <f t="shared" si="20"/>
        <v>0</v>
      </c>
      <c r="BA30" s="131">
        <f t="shared" si="21"/>
        <v>0</v>
      </c>
      <c r="BB30" s="131">
        <f t="shared" si="22"/>
        <v>0</v>
      </c>
      <c r="BC30" s="132">
        <f t="shared" si="23"/>
        <v>0</v>
      </c>
    </row>
    <row r="31" spans="1:55" x14ac:dyDescent="0.25">
      <c r="A31" s="138" t="s">
        <v>525</v>
      </c>
      <c r="B31" s="131" t="s">
        <v>1386</v>
      </c>
      <c r="C31" s="131" t="s">
        <v>192</v>
      </c>
      <c r="D31" s="131" t="s">
        <v>1277</v>
      </c>
      <c r="E31" s="132" t="s">
        <v>1311</v>
      </c>
      <c r="F31" s="130">
        <v>0</v>
      </c>
      <c r="G31" s="131">
        <v>0</v>
      </c>
      <c r="H31" s="131">
        <v>0</v>
      </c>
      <c r="I31" s="132">
        <v>0</v>
      </c>
      <c r="J31" s="149"/>
      <c r="K31" s="133">
        <v>0</v>
      </c>
      <c r="L31" s="131">
        <v>0</v>
      </c>
      <c r="M31" s="131">
        <v>0</v>
      </c>
      <c r="N31" s="132">
        <v>0</v>
      </c>
      <c r="O31" s="149"/>
      <c r="P31" s="133">
        <v>0</v>
      </c>
      <c r="Q31" s="131">
        <v>0</v>
      </c>
      <c r="R31" s="131">
        <v>0</v>
      </c>
      <c r="S31" s="132">
        <v>0</v>
      </c>
      <c r="T31" s="149"/>
      <c r="U31" s="133">
        <v>0</v>
      </c>
      <c r="V31" s="131">
        <v>0</v>
      </c>
      <c r="W31" s="131">
        <v>0</v>
      </c>
      <c r="X31" s="132">
        <v>0</v>
      </c>
      <c r="Y31" s="149"/>
      <c r="Z31" s="133">
        <v>0</v>
      </c>
      <c r="AA31" s="131">
        <v>0</v>
      </c>
      <c r="AB31" s="131">
        <v>0</v>
      </c>
      <c r="AC31" s="132">
        <v>0</v>
      </c>
      <c r="AD31" s="149"/>
      <c r="AE31" s="153">
        <f t="shared" si="0"/>
        <v>0</v>
      </c>
      <c r="AF31" s="134">
        <f t="shared" si="1"/>
        <v>0</v>
      </c>
      <c r="AG31" s="135">
        <f t="shared" si="2"/>
        <v>0</v>
      </c>
      <c r="AH31" s="167">
        <f t="shared" si="3"/>
        <v>0</v>
      </c>
      <c r="AI31" s="149"/>
      <c r="AJ31" s="133">
        <f t="shared" si="4"/>
        <v>0</v>
      </c>
      <c r="AK31" s="131">
        <f t="shared" si="5"/>
        <v>0</v>
      </c>
      <c r="AL31" s="131">
        <f t="shared" si="6"/>
        <v>0</v>
      </c>
      <c r="AM31" s="131">
        <f t="shared" si="7"/>
        <v>0</v>
      </c>
      <c r="AN31" s="136">
        <f t="shared" si="8"/>
        <v>0</v>
      </c>
      <c r="AO31" s="133">
        <f t="shared" si="9"/>
        <v>0</v>
      </c>
      <c r="AP31" s="131">
        <f t="shared" si="10"/>
        <v>0</v>
      </c>
      <c r="AQ31" s="131">
        <f t="shared" si="11"/>
        <v>0</v>
      </c>
      <c r="AR31" s="131">
        <f t="shared" si="12"/>
        <v>0</v>
      </c>
      <c r="AS31" s="136">
        <f t="shared" si="13"/>
        <v>0</v>
      </c>
      <c r="AT31" s="133">
        <f t="shared" si="14"/>
        <v>0</v>
      </c>
      <c r="AU31" s="131">
        <f t="shared" si="15"/>
        <v>0</v>
      </c>
      <c r="AV31" s="131">
        <f t="shared" si="16"/>
        <v>0</v>
      </c>
      <c r="AW31" s="131">
        <f t="shared" si="17"/>
        <v>0</v>
      </c>
      <c r="AX31" s="136">
        <f t="shared" si="18"/>
        <v>0</v>
      </c>
      <c r="AY31" s="133">
        <f t="shared" si="19"/>
        <v>0</v>
      </c>
      <c r="AZ31" s="131">
        <f t="shared" si="20"/>
        <v>0</v>
      </c>
      <c r="BA31" s="131">
        <f t="shared" si="21"/>
        <v>0</v>
      </c>
      <c r="BB31" s="131">
        <f t="shared" si="22"/>
        <v>0</v>
      </c>
      <c r="BC31" s="132">
        <f t="shared" si="23"/>
        <v>0</v>
      </c>
    </row>
    <row r="32" spans="1:55" x14ac:dyDescent="0.25">
      <c r="A32" s="138" t="s">
        <v>526</v>
      </c>
      <c r="B32" s="131" t="s">
        <v>50</v>
      </c>
      <c r="C32" s="131" t="s">
        <v>1137</v>
      </c>
      <c r="D32" s="131" t="s">
        <v>117</v>
      </c>
      <c r="E32" s="132" t="s">
        <v>1955</v>
      </c>
      <c r="F32" s="130">
        <v>0</v>
      </c>
      <c r="G32" s="131">
        <v>0</v>
      </c>
      <c r="H32" s="131">
        <v>0</v>
      </c>
      <c r="I32" s="132">
        <v>20</v>
      </c>
      <c r="J32" s="149"/>
      <c r="K32" s="133">
        <v>0</v>
      </c>
      <c r="L32" s="131">
        <v>0</v>
      </c>
      <c r="M32" s="131">
        <v>0</v>
      </c>
      <c r="N32" s="132">
        <v>20</v>
      </c>
      <c r="O32" s="149"/>
      <c r="P32" s="133">
        <v>0</v>
      </c>
      <c r="Q32" s="131">
        <v>0</v>
      </c>
      <c r="R32" s="131">
        <v>0</v>
      </c>
      <c r="S32" s="132">
        <v>0</v>
      </c>
      <c r="T32" s="149"/>
      <c r="U32" s="133">
        <v>0</v>
      </c>
      <c r="V32" s="131">
        <v>0</v>
      </c>
      <c r="W32" s="131">
        <v>0</v>
      </c>
      <c r="X32" s="132">
        <v>0</v>
      </c>
      <c r="Y32" s="149"/>
      <c r="Z32" s="133">
        <v>0</v>
      </c>
      <c r="AA32" s="131">
        <v>0</v>
      </c>
      <c r="AB32" s="131">
        <v>0</v>
      </c>
      <c r="AC32" s="132">
        <v>20</v>
      </c>
      <c r="AD32" s="149"/>
      <c r="AE32" s="153">
        <f t="shared" si="0"/>
        <v>0</v>
      </c>
      <c r="AF32" s="134">
        <f t="shared" si="1"/>
        <v>0</v>
      </c>
      <c r="AG32" s="135">
        <f t="shared" si="2"/>
        <v>0</v>
      </c>
      <c r="AH32" s="167">
        <f t="shared" si="3"/>
        <v>60</v>
      </c>
      <c r="AI32" s="149"/>
      <c r="AJ32" s="133">
        <f t="shared" si="4"/>
        <v>20</v>
      </c>
      <c r="AK32" s="131">
        <f t="shared" si="5"/>
        <v>20</v>
      </c>
      <c r="AL32" s="131">
        <f t="shared" si="6"/>
        <v>0</v>
      </c>
      <c r="AM32" s="131">
        <f t="shared" si="7"/>
        <v>0</v>
      </c>
      <c r="AN32" s="136">
        <f t="shared" si="8"/>
        <v>20</v>
      </c>
      <c r="AO32" s="133">
        <f t="shared" si="9"/>
        <v>0</v>
      </c>
      <c r="AP32" s="131">
        <f t="shared" si="10"/>
        <v>0</v>
      </c>
      <c r="AQ32" s="131">
        <f t="shared" si="11"/>
        <v>0</v>
      </c>
      <c r="AR32" s="131">
        <f t="shared" si="12"/>
        <v>0</v>
      </c>
      <c r="AS32" s="136">
        <f t="shared" si="13"/>
        <v>0</v>
      </c>
      <c r="AT32" s="133">
        <f t="shared" si="14"/>
        <v>0</v>
      </c>
      <c r="AU32" s="131">
        <f t="shared" si="15"/>
        <v>0</v>
      </c>
      <c r="AV32" s="131">
        <f t="shared" si="16"/>
        <v>0</v>
      </c>
      <c r="AW32" s="131">
        <f t="shared" si="17"/>
        <v>0</v>
      </c>
      <c r="AX32" s="136">
        <f t="shared" si="18"/>
        <v>0</v>
      </c>
      <c r="AY32" s="133">
        <f t="shared" si="19"/>
        <v>0</v>
      </c>
      <c r="AZ32" s="131">
        <f t="shared" si="20"/>
        <v>0</v>
      </c>
      <c r="BA32" s="131">
        <f t="shared" si="21"/>
        <v>0</v>
      </c>
      <c r="BB32" s="131">
        <f t="shared" si="22"/>
        <v>0</v>
      </c>
      <c r="BC32" s="132">
        <f t="shared" si="23"/>
        <v>0</v>
      </c>
    </row>
    <row r="33" spans="1:55" x14ac:dyDescent="0.25">
      <c r="A33" s="138" t="s">
        <v>527</v>
      </c>
      <c r="B33" s="131" t="s">
        <v>39</v>
      </c>
      <c r="C33" s="131" t="s">
        <v>300</v>
      </c>
      <c r="D33" s="131" t="s">
        <v>133</v>
      </c>
      <c r="E33" s="132" t="s">
        <v>1314</v>
      </c>
      <c r="F33" s="130">
        <v>0</v>
      </c>
      <c r="G33" s="131">
        <v>2</v>
      </c>
      <c r="H33" s="131">
        <v>36.700000000000003</v>
      </c>
      <c r="I33" s="132">
        <v>298</v>
      </c>
      <c r="J33" s="149"/>
      <c r="K33" s="133">
        <v>0</v>
      </c>
      <c r="L33" s="131">
        <v>0</v>
      </c>
      <c r="M33" s="131">
        <v>0</v>
      </c>
      <c r="N33" s="132">
        <v>20</v>
      </c>
      <c r="O33" s="149"/>
      <c r="P33" s="133">
        <v>0</v>
      </c>
      <c r="Q33" s="131">
        <v>0</v>
      </c>
      <c r="R33" s="131">
        <v>0</v>
      </c>
      <c r="S33" s="132">
        <v>0</v>
      </c>
      <c r="T33" s="149"/>
      <c r="U33" s="133">
        <v>0</v>
      </c>
      <c r="V33" s="131">
        <v>0</v>
      </c>
      <c r="W33" s="131">
        <v>0</v>
      </c>
      <c r="X33" s="132">
        <v>0</v>
      </c>
      <c r="Y33" s="149"/>
      <c r="Z33" s="133">
        <v>0</v>
      </c>
      <c r="AA33" s="131">
        <v>0</v>
      </c>
      <c r="AB33" s="131">
        <v>0</v>
      </c>
      <c r="AC33" s="132">
        <v>0</v>
      </c>
      <c r="AD33" s="149"/>
      <c r="AE33" s="153">
        <f t="shared" si="0"/>
        <v>0</v>
      </c>
      <c r="AF33" s="134">
        <f t="shared" si="1"/>
        <v>2</v>
      </c>
      <c r="AG33" s="135">
        <f t="shared" si="2"/>
        <v>36.700000000000003</v>
      </c>
      <c r="AH33" s="167">
        <f t="shared" si="3"/>
        <v>318</v>
      </c>
      <c r="AI33" s="149"/>
      <c r="AJ33" s="133">
        <f t="shared" si="4"/>
        <v>298</v>
      </c>
      <c r="AK33" s="131">
        <f t="shared" si="5"/>
        <v>20</v>
      </c>
      <c r="AL33" s="131">
        <f t="shared" si="6"/>
        <v>0</v>
      </c>
      <c r="AM33" s="131">
        <f t="shared" si="7"/>
        <v>0</v>
      </c>
      <c r="AN33" s="136">
        <f t="shared" si="8"/>
        <v>0</v>
      </c>
      <c r="AO33" s="133">
        <f t="shared" si="9"/>
        <v>0</v>
      </c>
      <c r="AP33" s="131">
        <f t="shared" si="10"/>
        <v>0</v>
      </c>
      <c r="AQ33" s="131">
        <f t="shared" si="11"/>
        <v>0</v>
      </c>
      <c r="AR33" s="131">
        <f t="shared" si="12"/>
        <v>0</v>
      </c>
      <c r="AS33" s="136">
        <f t="shared" si="13"/>
        <v>0</v>
      </c>
      <c r="AT33" s="133">
        <f t="shared" si="14"/>
        <v>2</v>
      </c>
      <c r="AU33" s="131">
        <f t="shared" si="15"/>
        <v>0</v>
      </c>
      <c r="AV33" s="131">
        <f t="shared" si="16"/>
        <v>0</v>
      </c>
      <c r="AW33" s="131">
        <f t="shared" si="17"/>
        <v>0</v>
      </c>
      <c r="AX33" s="136">
        <f t="shared" si="18"/>
        <v>0</v>
      </c>
      <c r="AY33" s="133">
        <f t="shared" si="19"/>
        <v>36.700000000000003</v>
      </c>
      <c r="AZ33" s="131">
        <f t="shared" si="20"/>
        <v>0</v>
      </c>
      <c r="BA33" s="131">
        <f t="shared" si="21"/>
        <v>0</v>
      </c>
      <c r="BB33" s="131">
        <f t="shared" si="22"/>
        <v>0</v>
      </c>
      <c r="BC33" s="132">
        <f t="shared" si="23"/>
        <v>0</v>
      </c>
    </row>
    <row r="34" spans="1:55" x14ac:dyDescent="0.25">
      <c r="A34" s="138" t="s">
        <v>528</v>
      </c>
      <c r="B34" s="131" t="s">
        <v>2047</v>
      </c>
      <c r="C34" s="131" t="s">
        <v>97</v>
      </c>
      <c r="D34" s="131" t="s">
        <v>349</v>
      </c>
      <c r="E34" s="132" t="s">
        <v>1311</v>
      </c>
      <c r="F34" s="130">
        <v>0</v>
      </c>
      <c r="G34" s="131">
        <v>0</v>
      </c>
      <c r="H34" s="131">
        <v>0</v>
      </c>
      <c r="I34" s="132">
        <v>20</v>
      </c>
      <c r="J34" s="149"/>
      <c r="K34" s="133">
        <v>0</v>
      </c>
      <c r="L34" s="131">
        <v>0</v>
      </c>
      <c r="M34" s="131">
        <v>0</v>
      </c>
      <c r="N34" s="132">
        <v>20</v>
      </c>
      <c r="O34" s="149"/>
      <c r="P34" s="133">
        <v>0</v>
      </c>
      <c r="Q34" s="131">
        <v>0</v>
      </c>
      <c r="R34" s="131">
        <v>0</v>
      </c>
      <c r="S34" s="132">
        <v>0</v>
      </c>
      <c r="T34" s="149"/>
      <c r="U34" s="133">
        <v>0</v>
      </c>
      <c r="V34" s="131">
        <v>0</v>
      </c>
      <c r="W34" s="131">
        <v>0</v>
      </c>
      <c r="X34" s="132">
        <v>20</v>
      </c>
      <c r="Y34" s="149"/>
      <c r="Z34" s="133">
        <v>0</v>
      </c>
      <c r="AA34" s="131">
        <v>0</v>
      </c>
      <c r="AB34" s="131">
        <v>0</v>
      </c>
      <c r="AC34" s="132">
        <v>20</v>
      </c>
      <c r="AD34" s="149"/>
      <c r="AE34" s="153">
        <f t="shared" si="0"/>
        <v>0</v>
      </c>
      <c r="AF34" s="134">
        <f t="shared" si="1"/>
        <v>0</v>
      </c>
      <c r="AG34" s="135">
        <f t="shared" si="2"/>
        <v>0</v>
      </c>
      <c r="AH34" s="167">
        <f t="shared" si="3"/>
        <v>80</v>
      </c>
      <c r="AI34" s="149"/>
      <c r="AJ34" s="133">
        <f t="shared" si="4"/>
        <v>20</v>
      </c>
      <c r="AK34" s="131">
        <f t="shared" si="5"/>
        <v>20</v>
      </c>
      <c r="AL34" s="131">
        <f t="shared" si="6"/>
        <v>0</v>
      </c>
      <c r="AM34" s="131">
        <f t="shared" si="7"/>
        <v>20</v>
      </c>
      <c r="AN34" s="136">
        <f t="shared" si="8"/>
        <v>20</v>
      </c>
      <c r="AO34" s="133">
        <f t="shared" si="9"/>
        <v>0</v>
      </c>
      <c r="AP34" s="131">
        <f t="shared" si="10"/>
        <v>0</v>
      </c>
      <c r="AQ34" s="131">
        <f t="shared" si="11"/>
        <v>0</v>
      </c>
      <c r="AR34" s="131">
        <f t="shared" si="12"/>
        <v>0</v>
      </c>
      <c r="AS34" s="136">
        <f t="shared" si="13"/>
        <v>0</v>
      </c>
      <c r="AT34" s="133">
        <f t="shared" si="14"/>
        <v>0</v>
      </c>
      <c r="AU34" s="131">
        <f t="shared" si="15"/>
        <v>0</v>
      </c>
      <c r="AV34" s="131">
        <f t="shared" si="16"/>
        <v>0</v>
      </c>
      <c r="AW34" s="131">
        <f t="shared" si="17"/>
        <v>0</v>
      </c>
      <c r="AX34" s="136">
        <f t="shared" si="18"/>
        <v>0</v>
      </c>
      <c r="AY34" s="133">
        <f t="shared" si="19"/>
        <v>0</v>
      </c>
      <c r="AZ34" s="131">
        <f t="shared" si="20"/>
        <v>0</v>
      </c>
      <c r="BA34" s="131">
        <f t="shared" si="21"/>
        <v>0</v>
      </c>
      <c r="BB34" s="131">
        <f t="shared" si="22"/>
        <v>0</v>
      </c>
      <c r="BC34" s="132">
        <f t="shared" si="23"/>
        <v>0</v>
      </c>
    </row>
    <row r="35" spans="1:55" x14ac:dyDescent="0.25">
      <c r="A35" s="138" t="s">
        <v>529</v>
      </c>
      <c r="B35" s="131" t="s">
        <v>39</v>
      </c>
      <c r="C35" s="131" t="s">
        <v>271</v>
      </c>
      <c r="D35" s="131" t="s">
        <v>78</v>
      </c>
      <c r="E35" s="132" t="s">
        <v>1954</v>
      </c>
      <c r="F35" s="130">
        <v>1</v>
      </c>
      <c r="G35" s="131">
        <v>0</v>
      </c>
      <c r="H35" s="131">
        <v>0.8</v>
      </c>
      <c r="I35" s="132">
        <v>206</v>
      </c>
      <c r="J35" s="149"/>
      <c r="K35" s="133">
        <v>2</v>
      </c>
      <c r="L35" s="131">
        <v>0</v>
      </c>
      <c r="M35" s="131">
        <v>2</v>
      </c>
      <c r="N35" s="132">
        <v>225</v>
      </c>
      <c r="O35" s="149"/>
      <c r="P35" s="133">
        <v>0</v>
      </c>
      <c r="Q35" s="131">
        <v>1</v>
      </c>
      <c r="R35" s="131">
        <v>4.8</v>
      </c>
      <c r="S35" s="132">
        <v>282</v>
      </c>
      <c r="T35" s="149"/>
      <c r="U35" s="133">
        <v>0</v>
      </c>
      <c r="V35" s="131">
        <v>0</v>
      </c>
      <c r="W35" s="131">
        <v>0</v>
      </c>
      <c r="X35" s="132">
        <v>20</v>
      </c>
      <c r="Y35" s="149"/>
      <c r="Z35" s="133">
        <v>0</v>
      </c>
      <c r="AA35" s="131">
        <v>0</v>
      </c>
      <c r="AB35" s="131">
        <v>0</v>
      </c>
      <c r="AC35" s="132">
        <v>0</v>
      </c>
      <c r="AD35" s="149"/>
      <c r="AE35" s="153">
        <f t="shared" si="0"/>
        <v>3</v>
      </c>
      <c r="AF35" s="134">
        <f t="shared" si="1"/>
        <v>1</v>
      </c>
      <c r="AG35" s="135">
        <f t="shared" si="2"/>
        <v>7.6</v>
      </c>
      <c r="AH35" s="167">
        <f t="shared" si="3"/>
        <v>733</v>
      </c>
      <c r="AI35" s="149"/>
      <c r="AJ35" s="133">
        <f t="shared" si="4"/>
        <v>206</v>
      </c>
      <c r="AK35" s="131">
        <f t="shared" si="5"/>
        <v>225</v>
      </c>
      <c r="AL35" s="131">
        <f t="shared" si="6"/>
        <v>282</v>
      </c>
      <c r="AM35" s="131">
        <f t="shared" si="7"/>
        <v>20</v>
      </c>
      <c r="AN35" s="136">
        <f t="shared" si="8"/>
        <v>0</v>
      </c>
      <c r="AO35" s="133">
        <f t="shared" si="9"/>
        <v>1</v>
      </c>
      <c r="AP35" s="131">
        <f t="shared" si="10"/>
        <v>2</v>
      </c>
      <c r="AQ35" s="131">
        <f t="shared" si="11"/>
        <v>0</v>
      </c>
      <c r="AR35" s="131">
        <f t="shared" si="12"/>
        <v>0</v>
      </c>
      <c r="AS35" s="136">
        <f t="shared" si="13"/>
        <v>0</v>
      </c>
      <c r="AT35" s="133">
        <f t="shared" si="14"/>
        <v>0</v>
      </c>
      <c r="AU35" s="131">
        <f t="shared" si="15"/>
        <v>0</v>
      </c>
      <c r="AV35" s="131">
        <f t="shared" si="16"/>
        <v>1</v>
      </c>
      <c r="AW35" s="131">
        <f t="shared" si="17"/>
        <v>0</v>
      </c>
      <c r="AX35" s="136">
        <f t="shared" si="18"/>
        <v>0</v>
      </c>
      <c r="AY35" s="133">
        <f t="shared" si="19"/>
        <v>0.8</v>
      </c>
      <c r="AZ35" s="131">
        <f t="shared" si="20"/>
        <v>2</v>
      </c>
      <c r="BA35" s="131">
        <f t="shared" si="21"/>
        <v>4.8</v>
      </c>
      <c r="BB35" s="131">
        <f t="shared" si="22"/>
        <v>0</v>
      </c>
      <c r="BC35" s="132">
        <f t="shared" si="23"/>
        <v>0</v>
      </c>
    </row>
    <row r="36" spans="1:55" x14ac:dyDescent="0.25">
      <c r="A36" s="138" t="s">
        <v>530</v>
      </c>
      <c r="B36" s="131" t="s">
        <v>38</v>
      </c>
      <c r="C36" s="131" t="s">
        <v>1876</v>
      </c>
      <c r="D36" s="131" t="s">
        <v>91</v>
      </c>
      <c r="E36" s="132" t="s">
        <v>2025</v>
      </c>
      <c r="F36" s="130">
        <v>0</v>
      </c>
      <c r="G36" s="131">
        <v>0</v>
      </c>
      <c r="H36" s="131">
        <v>0</v>
      </c>
      <c r="I36" s="132">
        <v>20</v>
      </c>
      <c r="J36" s="149"/>
      <c r="K36" s="133">
        <v>0</v>
      </c>
      <c r="L36" s="131">
        <v>0</v>
      </c>
      <c r="M36" s="131">
        <v>0</v>
      </c>
      <c r="N36" s="132">
        <v>0</v>
      </c>
      <c r="O36" s="149"/>
      <c r="P36" s="133">
        <v>0</v>
      </c>
      <c r="Q36" s="131">
        <v>0</v>
      </c>
      <c r="R36" s="131">
        <v>0</v>
      </c>
      <c r="S36" s="132">
        <v>0</v>
      </c>
      <c r="T36" s="149"/>
      <c r="U36" s="133">
        <v>0</v>
      </c>
      <c r="V36" s="131">
        <v>0</v>
      </c>
      <c r="W36" s="131">
        <v>0</v>
      </c>
      <c r="X36" s="132">
        <v>0</v>
      </c>
      <c r="Y36" s="149"/>
      <c r="Z36" s="133">
        <v>0</v>
      </c>
      <c r="AA36" s="131">
        <v>0</v>
      </c>
      <c r="AB36" s="131">
        <v>0</v>
      </c>
      <c r="AC36" s="132">
        <v>0</v>
      </c>
      <c r="AD36" s="149"/>
      <c r="AE36" s="153">
        <f t="shared" si="0"/>
        <v>0</v>
      </c>
      <c r="AF36" s="134">
        <f t="shared" si="1"/>
        <v>0</v>
      </c>
      <c r="AG36" s="135">
        <f t="shared" si="2"/>
        <v>0</v>
      </c>
      <c r="AH36" s="167">
        <f t="shared" si="3"/>
        <v>20</v>
      </c>
      <c r="AI36" s="149"/>
      <c r="AJ36" s="133">
        <f t="shared" si="4"/>
        <v>20</v>
      </c>
      <c r="AK36" s="131">
        <f t="shared" si="5"/>
        <v>0</v>
      </c>
      <c r="AL36" s="131">
        <f t="shared" si="6"/>
        <v>0</v>
      </c>
      <c r="AM36" s="131">
        <f t="shared" si="7"/>
        <v>0</v>
      </c>
      <c r="AN36" s="136">
        <f t="shared" si="8"/>
        <v>0</v>
      </c>
      <c r="AO36" s="133">
        <f t="shared" si="9"/>
        <v>0</v>
      </c>
      <c r="AP36" s="131">
        <f t="shared" si="10"/>
        <v>0</v>
      </c>
      <c r="AQ36" s="131">
        <f t="shared" si="11"/>
        <v>0</v>
      </c>
      <c r="AR36" s="131">
        <f t="shared" si="12"/>
        <v>0</v>
      </c>
      <c r="AS36" s="136">
        <f t="shared" si="13"/>
        <v>0</v>
      </c>
      <c r="AT36" s="133">
        <f t="shared" si="14"/>
        <v>0</v>
      </c>
      <c r="AU36" s="131">
        <f t="shared" si="15"/>
        <v>0</v>
      </c>
      <c r="AV36" s="131">
        <f t="shared" si="16"/>
        <v>0</v>
      </c>
      <c r="AW36" s="131">
        <f t="shared" si="17"/>
        <v>0</v>
      </c>
      <c r="AX36" s="136">
        <f t="shared" si="18"/>
        <v>0</v>
      </c>
      <c r="AY36" s="133">
        <f t="shared" si="19"/>
        <v>0</v>
      </c>
      <c r="AZ36" s="131">
        <f t="shared" si="20"/>
        <v>0</v>
      </c>
      <c r="BA36" s="131">
        <f t="shared" si="21"/>
        <v>0</v>
      </c>
      <c r="BB36" s="131">
        <f t="shared" si="22"/>
        <v>0</v>
      </c>
      <c r="BC36" s="132">
        <f t="shared" si="23"/>
        <v>0</v>
      </c>
    </row>
    <row r="37" spans="1:55" x14ac:dyDescent="0.25">
      <c r="A37" s="138" t="s">
        <v>531</v>
      </c>
      <c r="B37" s="131" t="s">
        <v>44</v>
      </c>
      <c r="C37" s="131" t="s">
        <v>104</v>
      </c>
      <c r="D37" s="131" t="s">
        <v>1273</v>
      </c>
      <c r="E37" s="132" t="s">
        <v>1314</v>
      </c>
      <c r="F37" s="130">
        <v>0</v>
      </c>
      <c r="G37" s="131">
        <v>0</v>
      </c>
      <c r="H37" s="131">
        <v>0</v>
      </c>
      <c r="I37" s="132">
        <v>20</v>
      </c>
      <c r="J37" s="149"/>
      <c r="K37" s="133">
        <v>0</v>
      </c>
      <c r="L37" s="131">
        <v>0</v>
      </c>
      <c r="M37" s="131">
        <v>0</v>
      </c>
      <c r="N37" s="132">
        <v>0</v>
      </c>
      <c r="O37" s="149"/>
      <c r="P37" s="133">
        <v>0</v>
      </c>
      <c r="Q37" s="131">
        <v>0</v>
      </c>
      <c r="R37" s="131">
        <v>0</v>
      </c>
      <c r="S37" s="132">
        <v>20</v>
      </c>
      <c r="T37" s="149"/>
      <c r="U37" s="133">
        <v>0</v>
      </c>
      <c r="V37" s="131">
        <v>0</v>
      </c>
      <c r="W37" s="131">
        <v>0</v>
      </c>
      <c r="X37" s="132">
        <v>0</v>
      </c>
      <c r="Y37" s="149"/>
      <c r="Z37" s="133">
        <v>0</v>
      </c>
      <c r="AA37" s="131">
        <v>0</v>
      </c>
      <c r="AB37" s="131">
        <v>0</v>
      </c>
      <c r="AC37" s="132">
        <v>0</v>
      </c>
      <c r="AD37" s="149"/>
      <c r="AE37" s="153">
        <f t="shared" si="0"/>
        <v>0</v>
      </c>
      <c r="AF37" s="134">
        <f t="shared" si="1"/>
        <v>0</v>
      </c>
      <c r="AG37" s="135">
        <f t="shared" si="2"/>
        <v>0</v>
      </c>
      <c r="AH37" s="167">
        <f t="shared" si="3"/>
        <v>40</v>
      </c>
      <c r="AI37" s="149"/>
      <c r="AJ37" s="133">
        <f t="shared" si="4"/>
        <v>20</v>
      </c>
      <c r="AK37" s="131">
        <f t="shared" si="5"/>
        <v>0</v>
      </c>
      <c r="AL37" s="131">
        <f t="shared" si="6"/>
        <v>20</v>
      </c>
      <c r="AM37" s="131">
        <f t="shared" si="7"/>
        <v>0</v>
      </c>
      <c r="AN37" s="136">
        <f t="shared" si="8"/>
        <v>0</v>
      </c>
      <c r="AO37" s="133">
        <f t="shared" si="9"/>
        <v>0</v>
      </c>
      <c r="AP37" s="131">
        <f t="shared" si="10"/>
        <v>0</v>
      </c>
      <c r="AQ37" s="131">
        <f t="shared" si="11"/>
        <v>0</v>
      </c>
      <c r="AR37" s="131">
        <f t="shared" si="12"/>
        <v>0</v>
      </c>
      <c r="AS37" s="136">
        <f t="shared" si="13"/>
        <v>0</v>
      </c>
      <c r="AT37" s="133">
        <f t="shared" si="14"/>
        <v>0</v>
      </c>
      <c r="AU37" s="131">
        <f t="shared" si="15"/>
        <v>0</v>
      </c>
      <c r="AV37" s="131">
        <f t="shared" si="16"/>
        <v>0</v>
      </c>
      <c r="AW37" s="131">
        <f t="shared" si="17"/>
        <v>0</v>
      </c>
      <c r="AX37" s="136">
        <f t="shared" si="18"/>
        <v>0</v>
      </c>
      <c r="AY37" s="133">
        <f t="shared" si="19"/>
        <v>0</v>
      </c>
      <c r="AZ37" s="131">
        <f t="shared" si="20"/>
        <v>0</v>
      </c>
      <c r="BA37" s="131">
        <f t="shared" si="21"/>
        <v>0</v>
      </c>
      <c r="BB37" s="131">
        <f t="shared" si="22"/>
        <v>0</v>
      </c>
      <c r="BC37" s="132">
        <f t="shared" si="23"/>
        <v>0</v>
      </c>
    </row>
    <row r="38" spans="1:55" x14ac:dyDescent="0.25">
      <c r="A38" s="138" t="s">
        <v>532</v>
      </c>
      <c r="B38" s="131" t="s">
        <v>44</v>
      </c>
      <c r="C38" s="131" t="s">
        <v>375</v>
      </c>
      <c r="D38" s="131" t="s">
        <v>254</v>
      </c>
      <c r="E38" s="132" t="s">
        <v>1311</v>
      </c>
      <c r="F38" s="130">
        <v>0</v>
      </c>
      <c r="G38" s="131">
        <v>0</v>
      </c>
      <c r="H38" s="131">
        <v>0</v>
      </c>
      <c r="I38" s="132">
        <v>0</v>
      </c>
      <c r="J38" s="149"/>
      <c r="K38" s="133">
        <v>0</v>
      </c>
      <c r="L38" s="131">
        <v>0</v>
      </c>
      <c r="M38" s="131">
        <v>0</v>
      </c>
      <c r="N38" s="132">
        <v>0</v>
      </c>
      <c r="O38" s="149"/>
      <c r="P38" s="133">
        <v>0</v>
      </c>
      <c r="Q38" s="131">
        <v>0</v>
      </c>
      <c r="R38" s="131">
        <v>0</v>
      </c>
      <c r="S38" s="132">
        <v>0</v>
      </c>
      <c r="T38" s="149"/>
      <c r="U38" s="133">
        <v>0</v>
      </c>
      <c r="V38" s="131">
        <v>0</v>
      </c>
      <c r="W38" s="131">
        <v>0</v>
      </c>
      <c r="X38" s="132">
        <v>0</v>
      </c>
      <c r="Y38" s="149"/>
      <c r="Z38" s="133">
        <v>0</v>
      </c>
      <c r="AA38" s="131">
        <v>0</v>
      </c>
      <c r="AB38" s="131">
        <v>0</v>
      </c>
      <c r="AC38" s="132">
        <v>0</v>
      </c>
      <c r="AD38" s="149"/>
      <c r="AE38" s="153">
        <f t="shared" si="0"/>
        <v>0</v>
      </c>
      <c r="AF38" s="134">
        <f t="shared" si="1"/>
        <v>0</v>
      </c>
      <c r="AG38" s="135">
        <f t="shared" si="2"/>
        <v>0</v>
      </c>
      <c r="AH38" s="167">
        <f t="shared" si="3"/>
        <v>0</v>
      </c>
      <c r="AI38" s="149"/>
      <c r="AJ38" s="133">
        <f t="shared" si="4"/>
        <v>0</v>
      </c>
      <c r="AK38" s="131">
        <f t="shared" si="5"/>
        <v>0</v>
      </c>
      <c r="AL38" s="131">
        <f t="shared" si="6"/>
        <v>0</v>
      </c>
      <c r="AM38" s="131">
        <f t="shared" si="7"/>
        <v>0</v>
      </c>
      <c r="AN38" s="136">
        <f t="shared" si="8"/>
        <v>0</v>
      </c>
      <c r="AO38" s="133">
        <f t="shared" si="9"/>
        <v>0</v>
      </c>
      <c r="AP38" s="131">
        <f t="shared" si="10"/>
        <v>0</v>
      </c>
      <c r="AQ38" s="131">
        <f t="shared" si="11"/>
        <v>0</v>
      </c>
      <c r="AR38" s="131">
        <f t="shared" si="12"/>
        <v>0</v>
      </c>
      <c r="AS38" s="136">
        <f t="shared" si="13"/>
        <v>0</v>
      </c>
      <c r="AT38" s="133">
        <f t="shared" si="14"/>
        <v>0</v>
      </c>
      <c r="AU38" s="131">
        <f t="shared" si="15"/>
        <v>0</v>
      </c>
      <c r="AV38" s="131">
        <f t="shared" si="16"/>
        <v>0</v>
      </c>
      <c r="AW38" s="131">
        <f t="shared" si="17"/>
        <v>0</v>
      </c>
      <c r="AX38" s="136">
        <f t="shared" si="18"/>
        <v>0</v>
      </c>
      <c r="AY38" s="133">
        <f t="shared" si="19"/>
        <v>0</v>
      </c>
      <c r="AZ38" s="131">
        <f t="shared" si="20"/>
        <v>0</v>
      </c>
      <c r="BA38" s="131">
        <f t="shared" si="21"/>
        <v>0</v>
      </c>
      <c r="BB38" s="131">
        <f t="shared" si="22"/>
        <v>0</v>
      </c>
      <c r="BC38" s="132">
        <f t="shared" si="23"/>
        <v>0</v>
      </c>
    </row>
    <row r="39" spans="1:55" x14ac:dyDescent="0.25">
      <c r="A39" s="138" t="s">
        <v>533</v>
      </c>
      <c r="B39" s="131" t="s">
        <v>40</v>
      </c>
      <c r="C39" s="131" t="s">
        <v>104</v>
      </c>
      <c r="D39" s="131" t="s">
        <v>1854</v>
      </c>
      <c r="E39" s="132" t="s">
        <v>1311</v>
      </c>
      <c r="F39" s="130">
        <v>1</v>
      </c>
      <c r="G39" s="131">
        <v>0</v>
      </c>
      <c r="H39" s="131">
        <v>1.3</v>
      </c>
      <c r="I39" s="132">
        <v>218</v>
      </c>
      <c r="J39" s="149"/>
      <c r="K39" s="133">
        <v>1</v>
      </c>
      <c r="L39" s="131">
        <v>0</v>
      </c>
      <c r="M39" s="131">
        <v>1.8</v>
      </c>
      <c r="N39" s="132">
        <v>223</v>
      </c>
      <c r="O39" s="149"/>
      <c r="P39" s="133">
        <v>0</v>
      </c>
      <c r="Q39" s="131">
        <v>0</v>
      </c>
      <c r="R39" s="131">
        <v>0</v>
      </c>
      <c r="S39" s="132">
        <v>20</v>
      </c>
      <c r="T39" s="149"/>
      <c r="U39" s="133">
        <v>0</v>
      </c>
      <c r="V39" s="131">
        <v>0</v>
      </c>
      <c r="W39" s="131">
        <v>0</v>
      </c>
      <c r="X39" s="132">
        <v>20</v>
      </c>
      <c r="Y39" s="149"/>
      <c r="Z39" s="133">
        <v>0</v>
      </c>
      <c r="AA39" s="131">
        <v>0</v>
      </c>
      <c r="AB39" s="131">
        <v>0</v>
      </c>
      <c r="AC39" s="132">
        <v>0</v>
      </c>
      <c r="AD39" s="149"/>
      <c r="AE39" s="153">
        <f t="shared" si="0"/>
        <v>2</v>
      </c>
      <c r="AF39" s="134">
        <f t="shared" si="1"/>
        <v>0</v>
      </c>
      <c r="AG39" s="135">
        <f t="shared" si="2"/>
        <v>3.1</v>
      </c>
      <c r="AH39" s="167">
        <f t="shared" si="3"/>
        <v>481</v>
      </c>
      <c r="AI39" s="149"/>
      <c r="AJ39" s="133">
        <f t="shared" si="4"/>
        <v>218</v>
      </c>
      <c r="AK39" s="131">
        <f t="shared" si="5"/>
        <v>223</v>
      </c>
      <c r="AL39" s="131">
        <f t="shared" si="6"/>
        <v>20</v>
      </c>
      <c r="AM39" s="131">
        <f t="shared" si="7"/>
        <v>20</v>
      </c>
      <c r="AN39" s="136">
        <f t="shared" si="8"/>
        <v>0</v>
      </c>
      <c r="AO39" s="133">
        <f t="shared" si="9"/>
        <v>1</v>
      </c>
      <c r="AP39" s="131">
        <f t="shared" si="10"/>
        <v>1</v>
      </c>
      <c r="AQ39" s="131">
        <f t="shared" si="11"/>
        <v>0</v>
      </c>
      <c r="AR39" s="131">
        <f t="shared" si="12"/>
        <v>0</v>
      </c>
      <c r="AS39" s="136">
        <f t="shared" si="13"/>
        <v>0</v>
      </c>
      <c r="AT39" s="133">
        <f t="shared" si="14"/>
        <v>0</v>
      </c>
      <c r="AU39" s="131">
        <f t="shared" si="15"/>
        <v>0</v>
      </c>
      <c r="AV39" s="131">
        <f t="shared" si="16"/>
        <v>0</v>
      </c>
      <c r="AW39" s="131">
        <f t="shared" si="17"/>
        <v>0</v>
      </c>
      <c r="AX39" s="136">
        <f t="shared" si="18"/>
        <v>0</v>
      </c>
      <c r="AY39" s="133">
        <f t="shared" si="19"/>
        <v>1.3</v>
      </c>
      <c r="AZ39" s="131">
        <f t="shared" si="20"/>
        <v>1.8</v>
      </c>
      <c r="BA39" s="131">
        <f t="shared" si="21"/>
        <v>0</v>
      </c>
      <c r="BB39" s="131">
        <f t="shared" si="22"/>
        <v>0</v>
      </c>
      <c r="BC39" s="132">
        <f t="shared" si="23"/>
        <v>0</v>
      </c>
    </row>
    <row r="40" spans="1:55" x14ac:dyDescent="0.25">
      <c r="A40" s="138" t="s">
        <v>534</v>
      </c>
      <c r="B40" s="131" t="s">
        <v>1383</v>
      </c>
      <c r="C40" s="131" t="s">
        <v>182</v>
      </c>
      <c r="D40" s="131" t="s">
        <v>183</v>
      </c>
      <c r="E40" s="132" t="s">
        <v>1311</v>
      </c>
      <c r="F40" s="130">
        <v>0</v>
      </c>
      <c r="G40" s="131">
        <v>0</v>
      </c>
      <c r="H40" s="131">
        <v>0</v>
      </c>
      <c r="I40" s="132">
        <v>0</v>
      </c>
      <c r="J40" s="149"/>
      <c r="K40" s="133">
        <v>0</v>
      </c>
      <c r="L40" s="131">
        <v>0</v>
      </c>
      <c r="M40" s="131">
        <v>0</v>
      </c>
      <c r="N40" s="132">
        <v>0</v>
      </c>
      <c r="O40" s="149"/>
      <c r="P40" s="133">
        <v>0</v>
      </c>
      <c r="Q40" s="131">
        <v>0</v>
      </c>
      <c r="R40" s="131">
        <v>0</v>
      </c>
      <c r="S40" s="132">
        <v>0</v>
      </c>
      <c r="T40" s="149"/>
      <c r="U40" s="133">
        <v>0</v>
      </c>
      <c r="V40" s="131">
        <v>0</v>
      </c>
      <c r="W40" s="131">
        <v>0</v>
      </c>
      <c r="X40" s="132">
        <v>0</v>
      </c>
      <c r="Y40" s="149"/>
      <c r="Z40" s="133">
        <v>0</v>
      </c>
      <c r="AA40" s="131">
        <v>0</v>
      </c>
      <c r="AB40" s="131">
        <v>0</v>
      </c>
      <c r="AC40" s="132">
        <v>0</v>
      </c>
      <c r="AD40" s="149"/>
      <c r="AE40" s="153">
        <f t="shared" si="0"/>
        <v>0</v>
      </c>
      <c r="AF40" s="134">
        <f t="shared" si="1"/>
        <v>0</v>
      </c>
      <c r="AG40" s="135">
        <f t="shared" si="2"/>
        <v>0</v>
      </c>
      <c r="AH40" s="167">
        <f t="shared" si="3"/>
        <v>0</v>
      </c>
      <c r="AI40" s="149"/>
      <c r="AJ40" s="133">
        <f t="shared" si="4"/>
        <v>0</v>
      </c>
      <c r="AK40" s="131">
        <f t="shared" si="5"/>
        <v>0</v>
      </c>
      <c r="AL40" s="131">
        <f t="shared" si="6"/>
        <v>0</v>
      </c>
      <c r="AM40" s="131">
        <f t="shared" si="7"/>
        <v>0</v>
      </c>
      <c r="AN40" s="136">
        <f t="shared" si="8"/>
        <v>0</v>
      </c>
      <c r="AO40" s="133">
        <f t="shared" si="9"/>
        <v>0</v>
      </c>
      <c r="AP40" s="131">
        <f t="shared" si="10"/>
        <v>0</v>
      </c>
      <c r="AQ40" s="131">
        <f t="shared" si="11"/>
        <v>0</v>
      </c>
      <c r="AR40" s="131">
        <f t="shared" si="12"/>
        <v>0</v>
      </c>
      <c r="AS40" s="136">
        <f t="shared" si="13"/>
        <v>0</v>
      </c>
      <c r="AT40" s="133">
        <f t="shared" si="14"/>
        <v>0</v>
      </c>
      <c r="AU40" s="131">
        <f t="shared" si="15"/>
        <v>0</v>
      </c>
      <c r="AV40" s="131">
        <f t="shared" si="16"/>
        <v>0</v>
      </c>
      <c r="AW40" s="131">
        <f t="shared" si="17"/>
        <v>0</v>
      </c>
      <c r="AX40" s="136">
        <f t="shared" si="18"/>
        <v>0</v>
      </c>
      <c r="AY40" s="133">
        <f t="shared" si="19"/>
        <v>0</v>
      </c>
      <c r="AZ40" s="131">
        <f t="shared" si="20"/>
        <v>0</v>
      </c>
      <c r="BA40" s="131">
        <f t="shared" si="21"/>
        <v>0</v>
      </c>
      <c r="BB40" s="131">
        <f t="shared" si="22"/>
        <v>0</v>
      </c>
      <c r="BC40" s="132">
        <f t="shared" si="23"/>
        <v>0</v>
      </c>
    </row>
    <row r="41" spans="1:55" x14ac:dyDescent="0.25">
      <c r="A41" s="138" t="s">
        <v>535</v>
      </c>
      <c r="B41" s="131" t="s">
        <v>42</v>
      </c>
      <c r="C41" s="131" t="s">
        <v>85</v>
      </c>
      <c r="D41" s="131" t="s">
        <v>86</v>
      </c>
      <c r="E41" s="132" t="s">
        <v>1314</v>
      </c>
      <c r="F41" s="130">
        <v>0</v>
      </c>
      <c r="G41" s="131">
        <v>0</v>
      </c>
      <c r="H41" s="131">
        <v>0</v>
      </c>
      <c r="I41" s="132">
        <v>0</v>
      </c>
      <c r="J41" s="149"/>
      <c r="K41" s="133">
        <v>0</v>
      </c>
      <c r="L41" s="131">
        <v>0</v>
      </c>
      <c r="M41" s="131">
        <v>0</v>
      </c>
      <c r="N41" s="132">
        <v>0</v>
      </c>
      <c r="O41" s="149"/>
      <c r="P41" s="133">
        <v>0</v>
      </c>
      <c r="Q41" s="131">
        <v>0</v>
      </c>
      <c r="R41" s="131">
        <v>0</v>
      </c>
      <c r="S41" s="132">
        <v>0</v>
      </c>
      <c r="T41" s="149"/>
      <c r="U41" s="133">
        <v>0</v>
      </c>
      <c r="V41" s="131">
        <v>0</v>
      </c>
      <c r="W41" s="131">
        <v>0</v>
      </c>
      <c r="X41" s="132">
        <v>0</v>
      </c>
      <c r="Y41" s="149"/>
      <c r="Z41" s="133">
        <v>0</v>
      </c>
      <c r="AA41" s="131">
        <v>0</v>
      </c>
      <c r="AB41" s="131">
        <v>0</v>
      </c>
      <c r="AC41" s="132">
        <v>0</v>
      </c>
      <c r="AD41" s="149"/>
      <c r="AE41" s="153">
        <f t="shared" si="0"/>
        <v>0</v>
      </c>
      <c r="AF41" s="134">
        <f t="shared" si="1"/>
        <v>0</v>
      </c>
      <c r="AG41" s="135">
        <f t="shared" si="2"/>
        <v>0</v>
      </c>
      <c r="AH41" s="167">
        <f t="shared" si="3"/>
        <v>0</v>
      </c>
      <c r="AI41" s="149"/>
      <c r="AJ41" s="133">
        <f t="shared" si="4"/>
        <v>0</v>
      </c>
      <c r="AK41" s="131">
        <f t="shared" si="5"/>
        <v>0</v>
      </c>
      <c r="AL41" s="131">
        <f t="shared" si="6"/>
        <v>0</v>
      </c>
      <c r="AM41" s="131">
        <f t="shared" si="7"/>
        <v>0</v>
      </c>
      <c r="AN41" s="136">
        <f t="shared" si="8"/>
        <v>0</v>
      </c>
      <c r="AO41" s="133">
        <f t="shared" si="9"/>
        <v>0</v>
      </c>
      <c r="AP41" s="131">
        <f t="shared" si="10"/>
        <v>0</v>
      </c>
      <c r="AQ41" s="131">
        <f t="shared" si="11"/>
        <v>0</v>
      </c>
      <c r="AR41" s="131">
        <f t="shared" si="12"/>
        <v>0</v>
      </c>
      <c r="AS41" s="136">
        <f t="shared" si="13"/>
        <v>0</v>
      </c>
      <c r="AT41" s="133">
        <f t="shared" si="14"/>
        <v>0</v>
      </c>
      <c r="AU41" s="131">
        <f t="shared" si="15"/>
        <v>0</v>
      </c>
      <c r="AV41" s="131">
        <f t="shared" si="16"/>
        <v>0</v>
      </c>
      <c r="AW41" s="131">
        <f t="shared" si="17"/>
        <v>0</v>
      </c>
      <c r="AX41" s="136">
        <f t="shared" si="18"/>
        <v>0</v>
      </c>
      <c r="AY41" s="133">
        <f t="shared" si="19"/>
        <v>0</v>
      </c>
      <c r="AZ41" s="131">
        <f t="shared" si="20"/>
        <v>0</v>
      </c>
      <c r="BA41" s="131">
        <f t="shared" si="21"/>
        <v>0</v>
      </c>
      <c r="BB41" s="131">
        <f t="shared" si="22"/>
        <v>0</v>
      </c>
      <c r="BC41" s="132">
        <f t="shared" si="23"/>
        <v>0</v>
      </c>
    </row>
    <row r="42" spans="1:55" x14ac:dyDescent="0.25">
      <c r="A42" s="138" t="s">
        <v>536</v>
      </c>
      <c r="B42" s="131" t="s">
        <v>1728</v>
      </c>
      <c r="C42" s="131" t="s">
        <v>172</v>
      </c>
      <c r="D42" s="131" t="s">
        <v>392</v>
      </c>
      <c r="E42" s="132" t="s">
        <v>1314</v>
      </c>
      <c r="F42" s="130">
        <v>0</v>
      </c>
      <c r="G42" s="131">
        <v>0</v>
      </c>
      <c r="H42" s="131">
        <v>0</v>
      </c>
      <c r="I42" s="132">
        <v>0</v>
      </c>
      <c r="J42" s="149"/>
      <c r="K42" s="133">
        <v>0</v>
      </c>
      <c r="L42" s="131">
        <v>0</v>
      </c>
      <c r="M42" s="131">
        <v>0</v>
      </c>
      <c r="N42" s="132">
        <v>0</v>
      </c>
      <c r="O42" s="149"/>
      <c r="P42" s="133">
        <v>0</v>
      </c>
      <c r="Q42" s="131">
        <v>0</v>
      </c>
      <c r="R42" s="131">
        <v>0</v>
      </c>
      <c r="S42" s="132">
        <v>0</v>
      </c>
      <c r="T42" s="149"/>
      <c r="U42" s="133">
        <v>0</v>
      </c>
      <c r="V42" s="131">
        <v>0</v>
      </c>
      <c r="W42" s="131">
        <v>0</v>
      </c>
      <c r="X42" s="132">
        <v>0</v>
      </c>
      <c r="Y42" s="149"/>
      <c r="Z42" s="133">
        <v>0</v>
      </c>
      <c r="AA42" s="131">
        <v>0</v>
      </c>
      <c r="AB42" s="131">
        <v>0</v>
      </c>
      <c r="AC42" s="132">
        <v>0</v>
      </c>
      <c r="AD42" s="149"/>
      <c r="AE42" s="153">
        <f t="shared" si="0"/>
        <v>0</v>
      </c>
      <c r="AF42" s="134">
        <f t="shared" si="1"/>
        <v>0</v>
      </c>
      <c r="AG42" s="135">
        <f t="shared" si="2"/>
        <v>0</v>
      </c>
      <c r="AH42" s="167">
        <f t="shared" si="3"/>
        <v>0</v>
      </c>
      <c r="AI42" s="149"/>
      <c r="AJ42" s="133">
        <f t="shared" si="4"/>
        <v>0</v>
      </c>
      <c r="AK42" s="131">
        <f t="shared" si="5"/>
        <v>0</v>
      </c>
      <c r="AL42" s="131">
        <f t="shared" si="6"/>
        <v>0</v>
      </c>
      <c r="AM42" s="131">
        <f t="shared" si="7"/>
        <v>0</v>
      </c>
      <c r="AN42" s="136">
        <f t="shared" si="8"/>
        <v>0</v>
      </c>
      <c r="AO42" s="133">
        <f t="shared" si="9"/>
        <v>0</v>
      </c>
      <c r="AP42" s="131">
        <f t="shared" si="10"/>
        <v>0</v>
      </c>
      <c r="AQ42" s="131">
        <f t="shared" si="11"/>
        <v>0</v>
      </c>
      <c r="AR42" s="131">
        <f t="shared" si="12"/>
        <v>0</v>
      </c>
      <c r="AS42" s="136">
        <f t="shared" si="13"/>
        <v>0</v>
      </c>
      <c r="AT42" s="133">
        <f t="shared" si="14"/>
        <v>0</v>
      </c>
      <c r="AU42" s="131">
        <f t="shared" si="15"/>
        <v>0</v>
      </c>
      <c r="AV42" s="131">
        <f t="shared" si="16"/>
        <v>0</v>
      </c>
      <c r="AW42" s="131">
        <f t="shared" si="17"/>
        <v>0</v>
      </c>
      <c r="AX42" s="136">
        <f t="shared" si="18"/>
        <v>0</v>
      </c>
      <c r="AY42" s="133">
        <f t="shared" si="19"/>
        <v>0</v>
      </c>
      <c r="AZ42" s="131">
        <f t="shared" si="20"/>
        <v>0</v>
      </c>
      <c r="BA42" s="131">
        <f t="shared" si="21"/>
        <v>0</v>
      </c>
      <c r="BB42" s="131">
        <f t="shared" si="22"/>
        <v>0</v>
      </c>
      <c r="BC42" s="132">
        <f t="shared" si="23"/>
        <v>0</v>
      </c>
    </row>
    <row r="43" spans="1:55" x14ac:dyDescent="0.25">
      <c r="A43" s="138" t="s">
        <v>537</v>
      </c>
      <c r="B43" s="131" t="s">
        <v>43</v>
      </c>
      <c r="C43" s="131" t="s">
        <v>482</v>
      </c>
      <c r="D43" s="131" t="s">
        <v>404</v>
      </c>
      <c r="E43" s="132" t="s">
        <v>1955</v>
      </c>
      <c r="F43" s="130">
        <v>0</v>
      </c>
      <c r="G43" s="131">
        <v>0</v>
      </c>
      <c r="H43" s="131">
        <v>0</v>
      </c>
      <c r="I43" s="132">
        <v>0</v>
      </c>
      <c r="J43" s="149"/>
      <c r="K43" s="133">
        <v>0</v>
      </c>
      <c r="L43" s="131">
        <v>0</v>
      </c>
      <c r="M43" s="131">
        <v>0</v>
      </c>
      <c r="N43" s="132">
        <v>20</v>
      </c>
      <c r="O43" s="149"/>
      <c r="P43" s="133">
        <v>0</v>
      </c>
      <c r="Q43" s="131">
        <v>0</v>
      </c>
      <c r="R43" s="131">
        <v>0</v>
      </c>
      <c r="S43" s="132">
        <v>0</v>
      </c>
      <c r="T43" s="149"/>
      <c r="U43" s="133">
        <v>1</v>
      </c>
      <c r="V43" s="131">
        <v>0</v>
      </c>
      <c r="W43" s="131">
        <v>2</v>
      </c>
      <c r="X43" s="132">
        <v>272</v>
      </c>
      <c r="Y43" s="149"/>
      <c r="Z43" s="133">
        <v>0</v>
      </c>
      <c r="AA43" s="131">
        <v>0</v>
      </c>
      <c r="AB43" s="131">
        <v>0</v>
      </c>
      <c r="AC43" s="132">
        <v>20</v>
      </c>
      <c r="AD43" s="149"/>
      <c r="AE43" s="153">
        <f t="shared" si="0"/>
        <v>2</v>
      </c>
      <c r="AF43" s="134">
        <f t="shared" si="1"/>
        <v>0</v>
      </c>
      <c r="AG43" s="135">
        <f t="shared" si="2"/>
        <v>2</v>
      </c>
      <c r="AH43" s="167">
        <f t="shared" si="3"/>
        <v>312</v>
      </c>
      <c r="AI43" s="149"/>
      <c r="AJ43" s="133">
        <f t="shared" si="4"/>
        <v>0</v>
      </c>
      <c r="AK43" s="131">
        <f t="shared" si="5"/>
        <v>20</v>
      </c>
      <c r="AL43" s="131">
        <f t="shared" si="6"/>
        <v>0</v>
      </c>
      <c r="AM43" s="131">
        <f t="shared" si="7"/>
        <v>272</v>
      </c>
      <c r="AN43" s="136">
        <f t="shared" si="8"/>
        <v>20</v>
      </c>
      <c r="AO43" s="133">
        <f t="shared" si="9"/>
        <v>0</v>
      </c>
      <c r="AP43" s="131">
        <f t="shared" si="10"/>
        <v>0</v>
      </c>
      <c r="AQ43" s="131">
        <f t="shared" si="11"/>
        <v>0</v>
      </c>
      <c r="AR43" s="131">
        <f t="shared" si="12"/>
        <v>1</v>
      </c>
      <c r="AS43" s="136">
        <f t="shared" si="13"/>
        <v>1</v>
      </c>
      <c r="AT43" s="133">
        <f t="shared" si="14"/>
        <v>0</v>
      </c>
      <c r="AU43" s="131">
        <f t="shared" si="15"/>
        <v>0</v>
      </c>
      <c r="AV43" s="131">
        <f t="shared" si="16"/>
        <v>0</v>
      </c>
      <c r="AW43" s="131">
        <f t="shared" si="17"/>
        <v>0</v>
      </c>
      <c r="AX43" s="136">
        <f t="shared" si="18"/>
        <v>0</v>
      </c>
      <c r="AY43" s="133">
        <f t="shared" si="19"/>
        <v>0</v>
      </c>
      <c r="AZ43" s="131">
        <f t="shared" si="20"/>
        <v>0</v>
      </c>
      <c r="BA43" s="131">
        <f t="shared" si="21"/>
        <v>0</v>
      </c>
      <c r="BB43" s="131">
        <f t="shared" si="22"/>
        <v>2</v>
      </c>
      <c r="BC43" s="132">
        <f t="shared" si="23"/>
        <v>0</v>
      </c>
    </row>
    <row r="44" spans="1:55" x14ac:dyDescent="0.25">
      <c r="A44" s="138" t="s">
        <v>538</v>
      </c>
      <c r="B44" s="131" t="s">
        <v>1371</v>
      </c>
      <c r="C44" s="131" t="s">
        <v>111</v>
      </c>
      <c r="D44" s="131" t="s">
        <v>123</v>
      </c>
      <c r="E44" s="132" t="s">
        <v>1311</v>
      </c>
      <c r="F44" s="130">
        <v>0</v>
      </c>
      <c r="G44" s="131">
        <v>0</v>
      </c>
      <c r="H44" s="131">
        <v>0</v>
      </c>
      <c r="I44" s="132">
        <v>0</v>
      </c>
      <c r="J44" s="149"/>
      <c r="K44" s="133">
        <v>0</v>
      </c>
      <c r="L44" s="131">
        <v>0</v>
      </c>
      <c r="M44" s="131">
        <v>0</v>
      </c>
      <c r="N44" s="132">
        <v>0</v>
      </c>
      <c r="O44" s="149"/>
      <c r="P44" s="133">
        <v>0</v>
      </c>
      <c r="Q44" s="131">
        <v>0</v>
      </c>
      <c r="R44" s="131">
        <v>0</v>
      </c>
      <c r="S44" s="132">
        <v>0</v>
      </c>
      <c r="T44" s="149"/>
      <c r="U44" s="133">
        <v>0</v>
      </c>
      <c r="V44" s="131">
        <v>0</v>
      </c>
      <c r="W44" s="131">
        <v>0</v>
      </c>
      <c r="X44" s="132">
        <v>0</v>
      </c>
      <c r="Y44" s="149"/>
      <c r="Z44" s="133">
        <v>0</v>
      </c>
      <c r="AA44" s="131">
        <v>0</v>
      </c>
      <c r="AB44" s="131">
        <v>0</v>
      </c>
      <c r="AC44" s="132">
        <v>0</v>
      </c>
      <c r="AD44" s="149"/>
      <c r="AE44" s="153">
        <f t="shared" si="0"/>
        <v>0</v>
      </c>
      <c r="AF44" s="134">
        <f t="shared" si="1"/>
        <v>0</v>
      </c>
      <c r="AG44" s="135">
        <f t="shared" si="2"/>
        <v>0</v>
      </c>
      <c r="AH44" s="167">
        <f t="shared" si="3"/>
        <v>0</v>
      </c>
      <c r="AI44" s="149"/>
      <c r="AJ44" s="133">
        <f t="shared" si="4"/>
        <v>0</v>
      </c>
      <c r="AK44" s="131">
        <f t="shared" si="5"/>
        <v>0</v>
      </c>
      <c r="AL44" s="131">
        <f t="shared" si="6"/>
        <v>0</v>
      </c>
      <c r="AM44" s="131">
        <f t="shared" si="7"/>
        <v>0</v>
      </c>
      <c r="AN44" s="136">
        <f t="shared" si="8"/>
        <v>0</v>
      </c>
      <c r="AO44" s="133">
        <f t="shared" si="9"/>
        <v>0</v>
      </c>
      <c r="AP44" s="131">
        <f t="shared" si="10"/>
        <v>0</v>
      </c>
      <c r="AQ44" s="131">
        <f t="shared" si="11"/>
        <v>0</v>
      </c>
      <c r="AR44" s="131">
        <f t="shared" si="12"/>
        <v>0</v>
      </c>
      <c r="AS44" s="136">
        <f t="shared" si="13"/>
        <v>0</v>
      </c>
      <c r="AT44" s="133">
        <f t="shared" si="14"/>
        <v>0</v>
      </c>
      <c r="AU44" s="131">
        <f t="shared" si="15"/>
        <v>0</v>
      </c>
      <c r="AV44" s="131">
        <f t="shared" si="16"/>
        <v>0</v>
      </c>
      <c r="AW44" s="131">
        <f t="shared" si="17"/>
        <v>0</v>
      </c>
      <c r="AX44" s="136">
        <f t="shared" si="18"/>
        <v>0</v>
      </c>
      <c r="AY44" s="133">
        <f t="shared" si="19"/>
        <v>0</v>
      </c>
      <c r="AZ44" s="131">
        <f t="shared" si="20"/>
        <v>0</v>
      </c>
      <c r="BA44" s="131">
        <f t="shared" si="21"/>
        <v>0</v>
      </c>
      <c r="BB44" s="131">
        <f t="shared" si="22"/>
        <v>0</v>
      </c>
      <c r="BC44" s="132">
        <f t="shared" si="23"/>
        <v>0</v>
      </c>
    </row>
    <row r="45" spans="1:55" x14ac:dyDescent="0.25">
      <c r="A45" s="138" t="s">
        <v>539</v>
      </c>
      <c r="B45" s="131" t="s">
        <v>1728</v>
      </c>
      <c r="C45" s="131" t="s">
        <v>459</v>
      </c>
      <c r="D45" s="131" t="s">
        <v>494</v>
      </c>
      <c r="E45" s="132" t="s">
        <v>1303</v>
      </c>
      <c r="F45" s="130">
        <v>0</v>
      </c>
      <c r="G45" s="131">
        <v>0</v>
      </c>
      <c r="H45" s="131">
        <v>0</v>
      </c>
      <c r="I45" s="132">
        <v>0</v>
      </c>
      <c r="J45" s="149"/>
      <c r="K45" s="133">
        <v>0</v>
      </c>
      <c r="L45" s="131">
        <v>0</v>
      </c>
      <c r="M45" s="131">
        <v>0</v>
      </c>
      <c r="N45" s="132">
        <v>0</v>
      </c>
      <c r="O45" s="149"/>
      <c r="P45" s="133">
        <v>0</v>
      </c>
      <c r="Q45" s="131">
        <v>0</v>
      </c>
      <c r="R45" s="131">
        <v>0</v>
      </c>
      <c r="S45" s="132">
        <v>0</v>
      </c>
      <c r="T45" s="149"/>
      <c r="U45" s="133">
        <v>0</v>
      </c>
      <c r="V45" s="131">
        <v>0</v>
      </c>
      <c r="W45" s="131">
        <v>0</v>
      </c>
      <c r="X45" s="132">
        <v>0</v>
      </c>
      <c r="Y45" s="149"/>
      <c r="Z45" s="133">
        <v>0</v>
      </c>
      <c r="AA45" s="131">
        <v>0</v>
      </c>
      <c r="AB45" s="131">
        <v>0</v>
      </c>
      <c r="AC45" s="132">
        <v>0</v>
      </c>
      <c r="AD45" s="149"/>
      <c r="AE45" s="153">
        <f t="shared" si="0"/>
        <v>0</v>
      </c>
      <c r="AF45" s="134">
        <f t="shared" si="1"/>
        <v>0</v>
      </c>
      <c r="AG45" s="135">
        <f t="shared" si="2"/>
        <v>0</v>
      </c>
      <c r="AH45" s="167">
        <f t="shared" si="3"/>
        <v>0</v>
      </c>
      <c r="AI45" s="149"/>
      <c r="AJ45" s="133">
        <f t="shared" si="4"/>
        <v>0</v>
      </c>
      <c r="AK45" s="131">
        <f t="shared" si="5"/>
        <v>0</v>
      </c>
      <c r="AL45" s="131">
        <f t="shared" si="6"/>
        <v>0</v>
      </c>
      <c r="AM45" s="131">
        <f t="shared" si="7"/>
        <v>0</v>
      </c>
      <c r="AN45" s="136">
        <f t="shared" si="8"/>
        <v>0</v>
      </c>
      <c r="AO45" s="133">
        <f t="shared" si="9"/>
        <v>0</v>
      </c>
      <c r="AP45" s="131">
        <f t="shared" si="10"/>
        <v>0</v>
      </c>
      <c r="AQ45" s="131">
        <f t="shared" si="11"/>
        <v>0</v>
      </c>
      <c r="AR45" s="131">
        <f t="shared" si="12"/>
        <v>0</v>
      </c>
      <c r="AS45" s="136">
        <f t="shared" si="13"/>
        <v>0</v>
      </c>
      <c r="AT45" s="133">
        <f t="shared" si="14"/>
        <v>0</v>
      </c>
      <c r="AU45" s="131">
        <f t="shared" si="15"/>
        <v>0</v>
      </c>
      <c r="AV45" s="131">
        <f t="shared" si="16"/>
        <v>0</v>
      </c>
      <c r="AW45" s="131">
        <f t="shared" si="17"/>
        <v>0</v>
      </c>
      <c r="AX45" s="136">
        <f t="shared" si="18"/>
        <v>0</v>
      </c>
      <c r="AY45" s="133">
        <f t="shared" si="19"/>
        <v>0</v>
      </c>
      <c r="AZ45" s="131">
        <f t="shared" si="20"/>
        <v>0</v>
      </c>
      <c r="BA45" s="131">
        <f t="shared" si="21"/>
        <v>0</v>
      </c>
      <c r="BB45" s="131">
        <f t="shared" si="22"/>
        <v>0</v>
      </c>
      <c r="BC45" s="132">
        <f t="shared" si="23"/>
        <v>0</v>
      </c>
    </row>
    <row r="46" spans="1:55" x14ac:dyDescent="0.25">
      <c r="A46" s="138" t="s">
        <v>540</v>
      </c>
      <c r="B46" s="131" t="s">
        <v>38</v>
      </c>
      <c r="C46" s="131" t="s">
        <v>150</v>
      </c>
      <c r="D46" s="131" t="s">
        <v>70</v>
      </c>
      <c r="E46" s="132" t="s">
        <v>1314</v>
      </c>
      <c r="F46" s="130">
        <v>0</v>
      </c>
      <c r="G46" s="131">
        <v>0</v>
      </c>
      <c r="H46" s="131">
        <v>0</v>
      </c>
      <c r="I46" s="132">
        <v>20</v>
      </c>
      <c r="J46" s="149"/>
      <c r="K46" s="133">
        <v>0</v>
      </c>
      <c r="L46" s="131">
        <v>1</v>
      </c>
      <c r="M46" s="131">
        <v>1</v>
      </c>
      <c r="N46" s="132">
        <v>216</v>
      </c>
      <c r="O46" s="149"/>
      <c r="P46" s="133">
        <v>1</v>
      </c>
      <c r="Q46" s="131">
        <v>0</v>
      </c>
      <c r="R46" s="131">
        <v>1.2</v>
      </c>
      <c r="S46" s="132">
        <v>251</v>
      </c>
      <c r="T46" s="149"/>
      <c r="U46" s="133">
        <v>0</v>
      </c>
      <c r="V46" s="131">
        <v>0</v>
      </c>
      <c r="W46" s="131">
        <v>0</v>
      </c>
      <c r="X46" s="132">
        <v>20</v>
      </c>
      <c r="Y46" s="149"/>
      <c r="Z46" s="133">
        <v>0</v>
      </c>
      <c r="AA46" s="131">
        <v>0</v>
      </c>
      <c r="AB46" s="131">
        <v>0</v>
      </c>
      <c r="AC46" s="132">
        <v>20</v>
      </c>
      <c r="AD46" s="149"/>
      <c r="AE46" s="153">
        <f t="shared" si="0"/>
        <v>1</v>
      </c>
      <c r="AF46" s="134">
        <f t="shared" si="1"/>
        <v>1</v>
      </c>
      <c r="AG46" s="135">
        <f t="shared" si="2"/>
        <v>2.2000000000000002</v>
      </c>
      <c r="AH46" s="167">
        <f t="shared" si="3"/>
        <v>507</v>
      </c>
      <c r="AI46" s="149"/>
      <c r="AJ46" s="133">
        <f t="shared" si="4"/>
        <v>20</v>
      </c>
      <c r="AK46" s="131">
        <f t="shared" si="5"/>
        <v>216</v>
      </c>
      <c r="AL46" s="131">
        <f t="shared" si="6"/>
        <v>251</v>
      </c>
      <c r="AM46" s="131">
        <f t="shared" si="7"/>
        <v>20</v>
      </c>
      <c r="AN46" s="136">
        <f t="shared" si="8"/>
        <v>20</v>
      </c>
      <c r="AO46" s="133">
        <f t="shared" si="9"/>
        <v>0</v>
      </c>
      <c r="AP46" s="131">
        <f t="shared" si="10"/>
        <v>0</v>
      </c>
      <c r="AQ46" s="131">
        <f t="shared" si="11"/>
        <v>1</v>
      </c>
      <c r="AR46" s="131">
        <f t="shared" si="12"/>
        <v>0</v>
      </c>
      <c r="AS46" s="136">
        <f t="shared" si="13"/>
        <v>0</v>
      </c>
      <c r="AT46" s="133">
        <f t="shared" si="14"/>
        <v>0</v>
      </c>
      <c r="AU46" s="131">
        <f t="shared" si="15"/>
        <v>1</v>
      </c>
      <c r="AV46" s="131">
        <f t="shared" si="16"/>
        <v>0</v>
      </c>
      <c r="AW46" s="131">
        <f t="shared" si="17"/>
        <v>0</v>
      </c>
      <c r="AX46" s="136">
        <f t="shared" si="18"/>
        <v>0</v>
      </c>
      <c r="AY46" s="133">
        <f t="shared" si="19"/>
        <v>0</v>
      </c>
      <c r="AZ46" s="131">
        <f t="shared" si="20"/>
        <v>1</v>
      </c>
      <c r="BA46" s="131">
        <f t="shared" si="21"/>
        <v>1.2</v>
      </c>
      <c r="BB46" s="131">
        <f t="shared" si="22"/>
        <v>0</v>
      </c>
      <c r="BC46" s="132">
        <f t="shared" si="23"/>
        <v>0</v>
      </c>
    </row>
    <row r="47" spans="1:55" x14ac:dyDescent="0.25">
      <c r="A47" s="138" t="s">
        <v>541</v>
      </c>
      <c r="B47" s="131" t="s">
        <v>2047</v>
      </c>
      <c r="C47" s="131" t="s">
        <v>354</v>
      </c>
      <c r="D47" s="131" t="s">
        <v>355</v>
      </c>
      <c r="E47" s="132" t="s">
        <v>1314</v>
      </c>
      <c r="F47" s="130">
        <v>0</v>
      </c>
      <c r="G47" s="131">
        <v>1</v>
      </c>
      <c r="H47" s="131">
        <v>7.2</v>
      </c>
      <c r="I47" s="132">
        <v>254</v>
      </c>
      <c r="J47" s="149"/>
      <c r="K47" s="133">
        <v>0</v>
      </c>
      <c r="L47" s="131">
        <v>3</v>
      </c>
      <c r="M47" s="131">
        <v>38.900000000000006</v>
      </c>
      <c r="N47" s="132">
        <v>280</v>
      </c>
      <c r="O47" s="149"/>
      <c r="P47" s="133">
        <v>0</v>
      </c>
      <c r="Q47" s="131">
        <v>0</v>
      </c>
      <c r="R47" s="131">
        <v>0</v>
      </c>
      <c r="S47" s="132">
        <v>20</v>
      </c>
      <c r="T47" s="149"/>
      <c r="U47" s="133">
        <v>0</v>
      </c>
      <c r="V47" s="131">
        <v>0</v>
      </c>
      <c r="W47" s="131">
        <v>0</v>
      </c>
      <c r="X47" s="132">
        <v>20</v>
      </c>
      <c r="Y47" s="149"/>
      <c r="Z47" s="133">
        <v>0</v>
      </c>
      <c r="AA47" s="131">
        <v>3</v>
      </c>
      <c r="AB47" s="131">
        <v>30.2</v>
      </c>
      <c r="AC47" s="132">
        <v>289</v>
      </c>
      <c r="AD47" s="149"/>
      <c r="AE47" s="153">
        <f t="shared" si="0"/>
        <v>0</v>
      </c>
      <c r="AF47" s="134">
        <f t="shared" si="1"/>
        <v>7</v>
      </c>
      <c r="AG47" s="135">
        <f t="shared" si="2"/>
        <v>76.300000000000011</v>
      </c>
      <c r="AH47" s="167">
        <f t="shared" si="3"/>
        <v>843</v>
      </c>
      <c r="AI47" s="149"/>
      <c r="AJ47" s="133">
        <f t="shared" si="4"/>
        <v>254</v>
      </c>
      <c r="AK47" s="131">
        <f t="shared" si="5"/>
        <v>280</v>
      </c>
      <c r="AL47" s="131">
        <f t="shared" si="6"/>
        <v>20</v>
      </c>
      <c r="AM47" s="131">
        <f t="shared" si="7"/>
        <v>20</v>
      </c>
      <c r="AN47" s="136">
        <f t="shared" si="8"/>
        <v>289</v>
      </c>
      <c r="AO47" s="133">
        <f t="shared" si="9"/>
        <v>0</v>
      </c>
      <c r="AP47" s="131">
        <f t="shared" si="10"/>
        <v>0</v>
      </c>
      <c r="AQ47" s="131">
        <f t="shared" si="11"/>
        <v>0</v>
      </c>
      <c r="AR47" s="131">
        <f t="shared" si="12"/>
        <v>0</v>
      </c>
      <c r="AS47" s="136">
        <f t="shared" si="13"/>
        <v>0</v>
      </c>
      <c r="AT47" s="133">
        <f t="shared" si="14"/>
        <v>1</v>
      </c>
      <c r="AU47" s="131">
        <f t="shared" si="15"/>
        <v>3</v>
      </c>
      <c r="AV47" s="131">
        <f t="shared" si="16"/>
        <v>0</v>
      </c>
      <c r="AW47" s="131">
        <f t="shared" si="17"/>
        <v>0</v>
      </c>
      <c r="AX47" s="136">
        <f t="shared" si="18"/>
        <v>3</v>
      </c>
      <c r="AY47" s="133">
        <f t="shared" si="19"/>
        <v>7.2</v>
      </c>
      <c r="AZ47" s="131">
        <f t="shared" si="20"/>
        <v>38.900000000000006</v>
      </c>
      <c r="BA47" s="131">
        <f t="shared" si="21"/>
        <v>0</v>
      </c>
      <c r="BB47" s="131">
        <f t="shared" si="22"/>
        <v>0</v>
      </c>
      <c r="BC47" s="132">
        <f t="shared" si="23"/>
        <v>30.2</v>
      </c>
    </row>
    <row r="48" spans="1:55" x14ac:dyDescent="0.25">
      <c r="A48" s="138" t="s">
        <v>542</v>
      </c>
      <c r="B48" s="131" t="s">
        <v>37</v>
      </c>
      <c r="C48" s="131" t="s">
        <v>2048</v>
      </c>
      <c r="D48" s="131" t="s">
        <v>151</v>
      </c>
      <c r="E48" s="132" t="s">
        <v>1314</v>
      </c>
      <c r="F48" s="130">
        <v>0</v>
      </c>
      <c r="G48" s="131">
        <v>0</v>
      </c>
      <c r="H48" s="131">
        <v>0</v>
      </c>
      <c r="I48" s="132">
        <v>0</v>
      </c>
      <c r="J48" s="149"/>
      <c r="K48" s="133">
        <v>0</v>
      </c>
      <c r="L48" s="131">
        <v>0</v>
      </c>
      <c r="M48" s="131">
        <v>0</v>
      </c>
      <c r="N48" s="132">
        <v>20</v>
      </c>
      <c r="O48" s="149"/>
      <c r="P48" s="133">
        <v>0</v>
      </c>
      <c r="Q48" s="131">
        <v>0</v>
      </c>
      <c r="R48" s="131">
        <v>0</v>
      </c>
      <c r="S48" s="132">
        <v>0</v>
      </c>
      <c r="T48" s="149"/>
      <c r="U48" s="133">
        <v>0</v>
      </c>
      <c r="V48" s="131">
        <v>0</v>
      </c>
      <c r="W48" s="131">
        <v>0</v>
      </c>
      <c r="X48" s="132">
        <v>0</v>
      </c>
      <c r="Y48" s="149"/>
      <c r="Z48" s="133">
        <v>0</v>
      </c>
      <c r="AA48" s="131">
        <v>0</v>
      </c>
      <c r="AB48" s="131">
        <v>0</v>
      </c>
      <c r="AC48" s="132">
        <v>0</v>
      </c>
      <c r="AD48" s="149"/>
      <c r="AE48" s="153">
        <f t="shared" si="0"/>
        <v>0</v>
      </c>
      <c r="AF48" s="134">
        <f t="shared" si="1"/>
        <v>0</v>
      </c>
      <c r="AG48" s="135">
        <f t="shared" si="2"/>
        <v>0</v>
      </c>
      <c r="AH48" s="167">
        <f t="shared" si="3"/>
        <v>20</v>
      </c>
      <c r="AI48" s="149"/>
      <c r="AJ48" s="133">
        <f t="shared" si="4"/>
        <v>0</v>
      </c>
      <c r="AK48" s="131">
        <f t="shared" si="5"/>
        <v>20</v>
      </c>
      <c r="AL48" s="131">
        <f t="shared" si="6"/>
        <v>0</v>
      </c>
      <c r="AM48" s="131">
        <f t="shared" si="7"/>
        <v>0</v>
      </c>
      <c r="AN48" s="136">
        <f t="shared" si="8"/>
        <v>0</v>
      </c>
      <c r="AO48" s="133">
        <f t="shared" si="9"/>
        <v>0</v>
      </c>
      <c r="AP48" s="131">
        <f t="shared" si="10"/>
        <v>0</v>
      </c>
      <c r="AQ48" s="131">
        <f t="shared" si="11"/>
        <v>0</v>
      </c>
      <c r="AR48" s="131">
        <f t="shared" si="12"/>
        <v>0</v>
      </c>
      <c r="AS48" s="136">
        <f t="shared" si="13"/>
        <v>0</v>
      </c>
      <c r="AT48" s="133">
        <f t="shared" si="14"/>
        <v>0</v>
      </c>
      <c r="AU48" s="131">
        <f t="shared" si="15"/>
        <v>0</v>
      </c>
      <c r="AV48" s="131">
        <f t="shared" si="16"/>
        <v>0</v>
      </c>
      <c r="AW48" s="131">
        <f t="shared" si="17"/>
        <v>0</v>
      </c>
      <c r="AX48" s="136">
        <f t="shared" si="18"/>
        <v>0</v>
      </c>
      <c r="AY48" s="133">
        <f t="shared" si="19"/>
        <v>0</v>
      </c>
      <c r="AZ48" s="131">
        <f t="shared" si="20"/>
        <v>0</v>
      </c>
      <c r="BA48" s="131">
        <f t="shared" si="21"/>
        <v>0</v>
      </c>
      <c r="BB48" s="131">
        <f t="shared" si="22"/>
        <v>0</v>
      </c>
      <c r="BC48" s="132">
        <f t="shared" si="23"/>
        <v>0</v>
      </c>
    </row>
    <row r="49" spans="1:55" x14ac:dyDescent="0.25">
      <c r="A49" s="138" t="s">
        <v>543</v>
      </c>
      <c r="B49" s="131" t="s">
        <v>1279</v>
      </c>
      <c r="C49" s="131" t="s">
        <v>97</v>
      </c>
      <c r="D49" s="131" t="s">
        <v>318</v>
      </c>
      <c r="E49" s="132" t="s">
        <v>1311</v>
      </c>
      <c r="F49" s="130">
        <v>0</v>
      </c>
      <c r="G49" s="131">
        <v>0</v>
      </c>
      <c r="H49" s="131">
        <v>0</v>
      </c>
      <c r="I49" s="132">
        <v>0</v>
      </c>
      <c r="J49" s="149"/>
      <c r="K49" s="133">
        <v>0</v>
      </c>
      <c r="L49" s="131">
        <v>0</v>
      </c>
      <c r="M49" s="131">
        <v>0</v>
      </c>
      <c r="N49" s="132">
        <v>0</v>
      </c>
      <c r="O49" s="149"/>
      <c r="P49" s="133">
        <v>0</v>
      </c>
      <c r="Q49" s="131">
        <v>0</v>
      </c>
      <c r="R49" s="131">
        <v>0</v>
      </c>
      <c r="S49" s="132">
        <v>0</v>
      </c>
      <c r="T49" s="149"/>
      <c r="U49" s="133">
        <v>0</v>
      </c>
      <c r="V49" s="131">
        <v>0</v>
      </c>
      <c r="W49" s="131">
        <v>0</v>
      </c>
      <c r="X49" s="132">
        <v>0</v>
      </c>
      <c r="Y49" s="149"/>
      <c r="Z49" s="133">
        <v>0</v>
      </c>
      <c r="AA49" s="131">
        <v>0</v>
      </c>
      <c r="AB49" s="131">
        <v>0</v>
      </c>
      <c r="AC49" s="132">
        <v>0</v>
      </c>
      <c r="AD49" s="149"/>
      <c r="AE49" s="153">
        <f t="shared" si="0"/>
        <v>0</v>
      </c>
      <c r="AF49" s="134">
        <f t="shared" si="1"/>
        <v>0</v>
      </c>
      <c r="AG49" s="135">
        <f t="shared" si="2"/>
        <v>0</v>
      </c>
      <c r="AH49" s="167">
        <f t="shared" si="3"/>
        <v>0</v>
      </c>
      <c r="AI49" s="149"/>
      <c r="AJ49" s="133">
        <f t="shared" si="4"/>
        <v>0</v>
      </c>
      <c r="AK49" s="131">
        <f t="shared" si="5"/>
        <v>0</v>
      </c>
      <c r="AL49" s="131">
        <f t="shared" si="6"/>
        <v>0</v>
      </c>
      <c r="AM49" s="131">
        <f t="shared" si="7"/>
        <v>0</v>
      </c>
      <c r="AN49" s="136">
        <f t="shared" si="8"/>
        <v>0</v>
      </c>
      <c r="AO49" s="133">
        <f t="shared" si="9"/>
        <v>0</v>
      </c>
      <c r="AP49" s="131">
        <f t="shared" si="10"/>
        <v>0</v>
      </c>
      <c r="AQ49" s="131">
        <f t="shared" si="11"/>
        <v>0</v>
      </c>
      <c r="AR49" s="131">
        <f t="shared" si="12"/>
        <v>0</v>
      </c>
      <c r="AS49" s="136">
        <f t="shared" si="13"/>
        <v>0</v>
      </c>
      <c r="AT49" s="133">
        <f t="shared" si="14"/>
        <v>0</v>
      </c>
      <c r="AU49" s="131">
        <f t="shared" si="15"/>
        <v>0</v>
      </c>
      <c r="AV49" s="131">
        <f t="shared" si="16"/>
        <v>0</v>
      </c>
      <c r="AW49" s="131">
        <f t="shared" si="17"/>
        <v>0</v>
      </c>
      <c r="AX49" s="136">
        <f t="shared" si="18"/>
        <v>0</v>
      </c>
      <c r="AY49" s="133">
        <f t="shared" si="19"/>
        <v>0</v>
      </c>
      <c r="AZ49" s="131">
        <f t="shared" si="20"/>
        <v>0</v>
      </c>
      <c r="BA49" s="131">
        <f t="shared" si="21"/>
        <v>0</v>
      </c>
      <c r="BB49" s="131">
        <f t="shared" si="22"/>
        <v>0</v>
      </c>
      <c r="BC49" s="132">
        <f t="shared" si="23"/>
        <v>0</v>
      </c>
    </row>
    <row r="50" spans="1:55" x14ac:dyDescent="0.25">
      <c r="A50" s="138" t="s">
        <v>544</v>
      </c>
      <c r="B50" s="131" t="s">
        <v>37</v>
      </c>
      <c r="C50" s="131" t="s">
        <v>172</v>
      </c>
      <c r="D50" s="131" t="s">
        <v>181</v>
      </c>
      <c r="E50" s="132" t="s">
        <v>1314</v>
      </c>
      <c r="F50" s="130">
        <v>0</v>
      </c>
      <c r="G50" s="131">
        <v>0</v>
      </c>
      <c r="H50" s="131">
        <v>0</v>
      </c>
      <c r="I50" s="132">
        <v>0</v>
      </c>
      <c r="J50" s="149"/>
      <c r="K50" s="133">
        <v>0</v>
      </c>
      <c r="L50" s="131">
        <v>0</v>
      </c>
      <c r="M50" s="131">
        <v>0</v>
      </c>
      <c r="N50" s="132">
        <v>0</v>
      </c>
      <c r="O50" s="149"/>
      <c r="P50" s="133">
        <v>0</v>
      </c>
      <c r="Q50" s="131">
        <v>0</v>
      </c>
      <c r="R50" s="131">
        <v>0</v>
      </c>
      <c r="S50" s="132">
        <v>0</v>
      </c>
      <c r="T50" s="149"/>
      <c r="U50" s="133">
        <v>0</v>
      </c>
      <c r="V50" s="131">
        <v>0</v>
      </c>
      <c r="W50" s="131">
        <v>0</v>
      </c>
      <c r="X50" s="132">
        <v>0</v>
      </c>
      <c r="Y50" s="149"/>
      <c r="Z50" s="133">
        <v>0</v>
      </c>
      <c r="AA50" s="131">
        <v>0</v>
      </c>
      <c r="AB50" s="131">
        <v>0</v>
      </c>
      <c r="AC50" s="132">
        <v>0</v>
      </c>
      <c r="AD50" s="149"/>
      <c r="AE50" s="153">
        <f t="shared" si="0"/>
        <v>0</v>
      </c>
      <c r="AF50" s="134">
        <f t="shared" si="1"/>
        <v>0</v>
      </c>
      <c r="AG50" s="135">
        <f t="shared" si="2"/>
        <v>0</v>
      </c>
      <c r="AH50" s="167">
        <f t="shared" si="3"/>
        <v>0</v>
      </c>
      <c r="AI50" s="149"/>
      <c r="AJ50" s="133">
        <f t="shared" si="4"/>
        <v>0</v>
      </c>
      <c r="AK50" s="131">
        <f t="shared" si="5"/>
        <v>0</v>
      </c>
      <c r="AL50" s="131">
        <f t="shared" si="6"/>
        <v>0</v>
      </c>
      <c r="AM50" s="131">
        <f t="shared" si="7"/>
        <v>0</v>
      </c>
      <c r="AN50" s="136">
        <f t="shared" si="8"/>
        <v>0</v>
      </c>
      <c r="AO50" s="133">
        <f t="shared" si="9"/>
        <v>0</v>
      </c>
      <c r="AP50" s="131">
        <f t="shared" si="10"/>
        <v>0</v>
      </c>
      <c r="AQ50" s="131">
        <f t="shared" si="11"/>
        <v>0</v>
      </c>
      <c r="AR50" s="131">
        <f t="shared" si="12"/>
        <v>0</v>
      </c>
      <c r="AS50" s="136">
        <f t="shared" si="13"/>
        <v>0</v>
      </c>
      <c r="AT50" s="133">
        <f t="shared" si="14"/>
        <v>0</v>
      </c>
      <c r="AU50" s="131">
        <f t="shared" si="15"/>
        <v>0</v>
      </c>
      <c r="AV50" s="131">
        <f t="shared" si="16"/>
        <v>0</v>
      </c>
      <c r="AW50" s="131">
        <f t="shared" si="17"/>
        <v>0</v>
      </c>
      <c r="AX50" s="136">
        <f t="shared" si="18"/>
        <v>0</v>
      </c>
      <c r="AY50" s="133">
        <f t="shared" si="19"/>
        <v>0</v>
      </c>
      <c r="AZ50" s="131">
        <f t="shared" si="20"/>
        <v>0</v>
      </c>
      <c r="BA50" s="131">
        <f t="shared" si="21"/>
        <v>0</v>
      </c>
      <c r="BB50" s="131">
        <f t="shared" si="22"/>
        <v>0</v>
      </c>
      <c r="BC50" s="132">
        <f t="shared" si="23"/>
        <v>0</v>
      </c>
    </row>
    <row r="51" spans="1:55" x14ac:dyDescent="0.25">
      <c r="A51" s="138" t="s">
        <v>545</v>
      </c>
      <c r="B51" s="131" t="s">
        <v>1432</v>
      </c>
      <c r="C51" s="131" t="s">
        <v>357</v>
      </c>
      <c r="D51" s="131" t="s">
        <v>199</v>
      </c>
      <c r="E51" s="132" t="s">
        <v>1954</v>
      </c>
      <c r="F51" s="130">
        <v>0</v>
      </c>
      <c r="G51" s="131">
        <v>0</v>
      </c>
      <c r="H51" s="131">
        <v>0</v>
      </c>
      <c r="I51" s="132">
        <v>0</v>
      </c>
      <c r="J51" s="149"/>
      <c r="K51" s="133">
        <v>0</v>
      </c>
      <c r="L51" s="131">
        <v>0</v>
      </c>
      <c r="M51" s="131">
        <v>0</v>
      </c>
      <c r="N51" s="132">
        <v>0</v>
      </c>
      <c r="O51" s="149"/>
      <c r="P51" s="133">
        <v>0</v>
      </c>
      <c r="Q51" s="131">
        <v>0</v>
      </c>
      <c r="R51" s="131">
        <v>0</v>
      </c>
      <c r="S51" s="132">
        <v>0</v>
      </c>
      <c r="T51" s="149"/>
      <c r="U51" s="133">
        <v>0</v>
      </c>
      <c r="V51" s="131">
        <v>0</v>
      </c>
      <c r="W51" s="131">
        <v>0</v>
      </c>
      <c r="X51" s="132">
        <v>0</v>
      </c>
      <c r="Y51" s="149"/>
      <c r="Z51" s="133">
        <v>0</v>
      </c>
      <c r="AA51" s="131">
        <v>0</v>
      </c>
      <c r="AB51" s="131">
        <v>0</v>
      </c>
      <c r="AC51" s="132">
        <v>0</v>
      </c>
      <c r="AD51" s="149"/>
      <c r="AE51" s="153">
        <f t="shared" si="0"/>
        <v>0</v>
      </c>
      <c r="AF51" s="134">
        <f t="shared" si="1"/>
        <v>0</v>
      </c>
      <c r="AG51" s="135">
        <f t="shared" si="2"/>
        <v>0</v>
      </c>
      <c r="AH51" s="167">
        <f t="shared" si="3"/>
        <v>0</v>
      </c>
      <c r="AI51" s="149"/>
      <c r="AJ51" s="133">
        <f t="shared" si="4"/>
        <v>0</v>
      </c>
      <c r="AK51" s="131">
        <f t="shared" si="5"/>
        <v>0</v>
      </c>
      <c r="AL51" s="131">
        <f t="shared" si="6"/>
        <v>0</v>
      </c>
      <c r="AM51" s="131">
        <f t="shared" si="7"/>
        <v>0</v>
      </c>
      <c r="AN51" s="136">
        <f t="shared" si="8"/>
        <v>0</v>
      </c>
      <c r="AO51" s="133">
        <f t="shared" si="9"/>
        <v>0</v>
      </c>
      <c r="AP51" s="131">
        <f t="shared" si="10"/>
        <v>0</v>
      </c>
      <c r="AQ51" s="131">
        <f t="shared" si="11"/>
        <v>0</v>
      </c>
      <c r="AR51" s="131">
        <f t="shared" si="12"/>
        <v>0</v>
      </c>
      <c r="AS51" s="136">
        <f t="shared" si="13"/>
        <v>0</v>
      </c>
      <c r="AT51" s="133">
        <f t="shared" si="14"/>
        <v>0</v>
      </c>
      <c r="AU51" s="131">
        <f t="shared" si="15"/>
        <v>0</v>
      </c>
      <c r="AV51" s="131">
        <f t="shared" si="16"/>
        <v>0</v>
      </c>
      <c r="AW51" s="131">
        <f t="shared" si="17"/>
        <v>0</v>
      </c>
      <c r="AX51" s="136">
        <f t="shared" si="18"/>
        <v>0</v>
      </c>
      <c r="AY51" s="133">
        <f t="shared" si="19"/>
        <v>0</v>
      </c>
      <c r="AZ51" s="131">
        <f t="shared" si="20"/>
        <v>0</v>
      </c>
      <c r="BA51" s="131">
        <f t="shared" si="21"/>
        <v>0</v>
      </c>
      <c r="BB51" s="131">
        <f t="shared" si="22"/>
        <v>0</v>
      </c>
      <c r="BC51" s="132">
        <f t="shared" si="23"/>
        <v>0</v>
      </c>
    </row>
    <row r="52" spans="1:55" x14ac:dyDescent="0.25">
      <c r="A52" s="138" t="s">
        <v>546</v>
      </c>
      <c r="B52" s="131" t="s">
        <v>2047</v>
      </c>
      <c r="C52" s="131" t="s">
        <v>278</v>
      </c>
      <c r="D52" s="131" t="s">
        <v>1929</v>
      </c>
      <c r="E52" s="132" t="s">
        <v>1314</v>
      </c>
      <c r="F52" s="130">
        <v>0</v>
      </c>
      <c r="G52" s="131">
        <v>2</v>
      </c>
      <c r="H52" s="131">
        <v>22.8</v>
      </c>
      <c r="I52" s="132">
        <v>293</v>
      </c>
      <c r="J52" s="149"/>
      <c r="K52" s="133">
        <v>0</v>
      </c>
      <c r="L52" s="131">
        <v>1</v>
      </c>
      <c r="M52" s="131">
        <v>2</v>
      </c>
      <c r="N52" s="132">
        <v>225</v>
      </c>
      <c r="O52" s="149"/>
      <c r="P52" s="133">
        <v>1</v>
      </c>
      <c r="Q52" s="131">
        <v>0</v>
      </c>
      <c r="R52" s="131">
        <v>15.3</v>
      </c>
      <c r="S52" s="132">
        <v>290</v>
      </c>
      <c r="T52" s="149"/>
      <c r="U52" s="133">
        <v>1</v>
      </c>
      <c r="V52" s="131">
        <v>0</v>
      </c>
      <c r="W52" s="131">
        <v>0.7</v>
      </c>
      <c r="X52" s="132">
        <v>257</v>
      </c>
      <c r="Y52" s="149"/>
      <c r="Z52" s="133">
        <v>0</v>
      </c>
      <c r="AA52" s="131">
        <v>0</v>
      </c>
      <c r="AB52" s="131">
        <v>0</v>
      </c>
      <c r="AC52" s="132">
        <v>20</v>
      </c>
      <c r="AD52" s="149"/>
      <c r="AE52" s="153">
        <f t="shared" si="0"/>
        <v>3</v>
      </c>
      <c r="AF52" s="134">
        <f t="shared" si="1"/>
        <v>3</v>
      </c>
      <c r="AG52" s="135">
        <f t="shared" si="2"/>
        <v>40.800000000000004</v>
      </c>
      <c r="AH52" s="167">
        <f t="shared" si="3"/>
        <v>1065</v>
      </c>
      <c r="AI52" s="149"/>
      <c r="AJ52" s="133">
        <f t="shared" si="4"/>
        <v>293</v>
      </c>
      <c r="AK52" s="131">
        <f t="shared" si="5"/>
        <v>225</v>
      </c>
      <c r="AL52" s="131">
        <f t="shared" si="6"/>
        <v>290</v>
      </c>
      <c r="AM52" s="131">
        <f t="shared" si="7"/>
        <v>257</v>
      </c>
      <c r="AN52" s="136">
        <f t="shared" si="8"/>
        <v>20</v>
      </c>
      <c r="AO52" s="133">
        <f t="shared" si="9"/>
        <v>0</v>
      </c>
      <c r="AP52" s="131">
        <f t="shared" si="10"/>
        <v>0</v>
      </c>
      <c r="AQ52" s="131">
        <f t="shared" si="11"/>
        <v>1</v>
      </c>
      <c r="AR52" s="131">
        <f t="shared" si="12"/>
        <v>1</v>
      </c>
      <c r="AS52" s="136">
        <f t="shared" si="13"/>
        <v>1</v>
      </c>
      <c r="AT52" s="133">
        <f t="shared" si="14"/>
        <v>2</v>
      </c>
      <c r="AU52" s="131">
        <f t="shared" si="15"/>
        <v>1</v>
      </c>
      <c r="AV52" s="131">
        <f t="shared" si="16"/>
        <v>0</v>
      </c>
      <c r="AW52" s="131">
        <f t="shared" si="17"/>
        <v>0</v>
      </c>
      <c r="AX52" s="136">
        <f t="shared" si="18"/>
        <v>0</v>
      </c>
      <c r="AY52" s="133">
        <f t="shared" si="19"/>
        <v>22.8</v>
      </c>
      <c r="AZ52" s="131">
        <f t="shared" si="20"/>
        <v>2</v>
      </c>
      <c r="BA52" s="131">
        <f t="shared" si="21"/>
        <v>15.3</v>
      </c>
      <c r="BB52" s="131">
        <f t="shared" si="22"/>
        <v>0.7</v>
      </c>
      <c r="BC52" s="132">
        <f t="shared" si="23"/>
        <v>0</v>
      </c>
    </row>
    <row r="53" spans="1:55" x14ac:dyDescent="0.25">
      <c r="A53" s="138" t="s">
        <v>547</v>
      </c>
      <c r="B53" s="131" t="s">
        <v>37</v>
      </c>
      <c r="C53" s="131" t="s">
        <v>414</v>
      </c>
      <c r="D53" s="131" t="s">
        <v>80</v>
      </c>
      <c r="E53" s="132" t="s">
        <v>1954</v>
      </c>
      <c r="F53" s="130">
        <v>0</v>
      </c>
      <c r="G53" s="131">
        <v>1</v>
      </c>
      <c r="H53" s="131">
        <v>6.2</v>
      </c>
      <c r="I53" s="132">
        <v>248</v>
      </c>
      <c r="J53" s="149"/>
      <c r="K53" s="133">
        <v>0</v>
      </c>
      <c r="L53" s="131">
        <v>0</v>
      </c>
      <c r="M53" s="131">
        <v>0</v>
      </c>
      <c r="N53" s="132">
        <v>0</v>
      </c>
      <c r="O53" s="149"/>
      <c r="P53" s="133">
        <v>0</v>
      </c>
      <c r="Q53" s="131">
        <v>0</v>
      </c>
      <c r="R53" s="131">
        <v>0</v>
      </c>
      <c r="S53" s="132">
        <v>0</v>
      </c>
      <c r="T53" s="149"/>
      <c r="U53" s="133">
        <v>0</v>
      </c>
      <c r="V53" s="131">
        <v>0</v>
      </c>
      <c r="W53" s="131">
        <v>0</v>
      </c>
      <c r="X53" s="132">
        <v>0</v>
      </c>
      <c r="Y53" s="149"/>
      <c r="Z53" s="133">
        <v>0</v>
      </c>
      <c r="AA53" s="131">
        <v>0</v>
      </c>
      <c r="AB53" s="131">
        <v>0</v>
      </c>
      <c r="AC53" s="132">
        <v>0</v>
      </c>
      <c r="AD53" s="149"/>
      <c r="AE53" s="153">
        <f t="shared" si="0"/>
        <v>0</v>
      </c>
      <c r="AF53" s="134">
        <f t="shared" si="1"/>
        <v>1</v>
      </c>
      <c r="AG53" s="135">
        <f t="shared" si="2"/>
        <v>6.2</v>
      </c>
      <c r="AH53" s="167">
        <f t="shared" si="3"/>
        <v>248</v>
      </c>
      <c r="AI53" s="149"/>
      <c r="AJ53" s="133">
        <f t="shared" si="4"/>
        <v>248</v>
      </c>
      <c r="AK53" s="131">
        <f t="shared" si="5"/>
        <v>0</v>
      </c>
      <c r="AL53" s="131">
        <f t="shared" si="6"/>
        <v>0</v>
      </c>
      <c r="AM53" s="131">
        <f t="shared" si="7"/>
        <v>0</v>
      </c>
      <c r="AN53" s="136">
        <f t="shared" si="8"/>
        <v>0</v>
      </c>
      <c r="AO53" s="133">
        <f t="shared" si="9"/>
        <v>0</v>
      </c>
      <c r="AP53" s="131">
        <f t="shared" si="10"/>
        <v>0</v>
      </c>
      <c r="AQ53" s="131">
        <f t="shared" si="11"/>
        <v>0</v>
      </c>
      <c r="AR53" s="131">
        <f t="shared" si="12"/>
        <v>0</v>
      </c>
      <c r="AS53" s="136">
        <f t="shared" si="13"/>
        <v>0</v>
      </c>
      <c r="AT53" s="133">
        <f t="shared" si="14"/>
        <v>1</v>
      </c>
      <c r="AU53" s="131">
        <f t="shared" si="15"/>
        <v>0</v>
      </c>
      <c r="AV53" s="131">
        <f t="shared" si="16"/>
        <v>0</v>
      </c>
      <c r="AW53" s="131">
        <f t="shared" si="17"/>
        <v>0</v>
      </c>
      <c r="AX53" s="136">
        <f t="shared" si="18"/>
        <v>0</v>
      </c>
      <c r="AY53" s="133">
        <f t="shared" si="19"/>
        <v>6.2</v>
      </c>
      <c r="AZ53" s="131">
        <f t="shared" si="20"/>
        <v>0</v>
      </c>
      <c r="BA53" s="131">
        <f t="shared" si="21"/>
        <v>0</v>
      </c>
      <c r="BB53" s="131">
        <f t="shared" si="22"/>
        <v>0</v>
      </c>
      <c r="BC53" s="132">
        <f t="shared" si="23"/>
        <v>0</v>
      </c>
    </row>
    <row r="54" spans="1:55" x14ac:dyDescent="0.25">
      <c r="A54" s="138" t="s">
        <v>548</v>
      </c>
      <c r="B54" s="131" t="s">
        <v>1292</v>
      </c>
      <c r="C54" s="131" t="s">
        <v>75</v>
      </c>
      <c r="D54" s="131" t="s">
        <v>76</v>
      </c>
      <c r="E54" s="132" t="s">
        <v>1314</v>
      </c>
      <c r="F54" s="130">
        <v>0</v>
      </c>
      <c r="G54" s="131">
        <v>0</v>
      </c>
      <c r="H54" s="131">
        <v>0</v>
      </c>
      <c r="I54" s="132">
        <v>0</v>
      </c>
      <c r="J54" s="149"/>
      <c r="K54" s="133">
        <v>0</v>
      </c>
      <c r="L54" s="131">
        <v>0</v>
      </c>
      <c r="M54" s="131">
        <v>0</v>
      </c>
      <c r="N54" s="132">
        <v>0</v>
      </c>
      <c r="O54" s="149"/>
      <c r="P54" s="133">
        <v>0</v>
      </c>
      <c r="Q54" s="131">
        <v>0</v>
      </c>
      <c r="R54" s="131">
        <v>0</v>
      </c>
      <c r="S54" s="132">
        <v>0</v>
      </c>
      <c r="T54" s="149"/>
      <c r="U54" s="133">
        <v>0</v>
      </c>
      <c r="V54" s="131">
        <v>0</v>
      </c>
      <c r="W54" s="131">
        <v>0</v>
      </c>
      <c r="X54" s="132">
        <v>0</v>
      </c>
      <c r="Y54" s="149"/>
      <c r="Z54" s="133">
        <v>0</v>
      </c>
      <c r="AA54" s="131">
        <v>0</v>
      </c>
      <c r="AB54" s="131">
        <v>0</v>
      </c>
      <c r="AC54" s="132">
        <v>0</v>
      </c>
      <c r="AD54" s="149"/>
      <c r="AE54" s="153">
        <f t="shared" si="0"/>
        <v>0</v>
      </c>
      <c r="AF54" s="134">
        <f t="shared" si="1"/>
        <v>0</v>
      </c>
      <c r="AG54" s="135">
        <f t="shared" si="2"/>
        <v>0</v>
      </c>
      <c r="AH54" s="167">
        <f t="shared" si="3"/>
        <v>0</v>
      </c>
      <c r="AI54" s="149"/>
      <c r="AJ54" s="133">
        <f t="shared" si="4"/>
        <v>0</v>
      </c>
      <c r="AK54" s="131">
        <f t="shared" si="5"/>
        <v>0</v>
      </c>
      <c r="AL54" s="131">
        <f t="shared" si="6"/>
        <v>0</v>
      </c>
      <c r="AM54" s="131">
        <f t="shared" si="7"/>
        <v>0</v>
      </c>
      <c r="AN54" s="136">
        <f t="shared" si="8"/>
        <v>0</v>
      </c>
      <c r="AO54" s="133">
        <f t="shared" si="9"/>
        <v>0</v>
      </c>
      <c r="AP54" s="131">
        <f t="shared" si="10"/>
        <v>0</v>
      </c>
      <c r="AQ54" s="131">
        <f t="shared" si="11"/>
        <v>0</v>
      </c>
      <c r="AR54" s="131">
        <f t="shared" si="12"/>
        <v>0</v>
      </c>
      <c r="AS54" s="136">
        <f t="shared" si="13"/>
        <v>0</v>
      </c>
      <c r="AT54" s="133">
        <f t="shared" si="14"/>
        <v>0</v>
      </c>
      <c r="AU54" s="131">
        <f t="shared" si="15"/>
        <v>0</v>
      </c>
      <c r="AV54" s="131">
        <f t="shared" si="16"/>
        <v>0</v>
      </c>
      <c r="AW54" s="131">
        <f t="shared" si="17"/>
        <v>0</v>
      </c>
      <c r="AX54" s="136">
        <f t="shared" si="18"/>
        <v>0</v>
      </c>
      <c r="AY54" s="133">
        <f t="shared" si="19"/>
        <v>0</v>
      </c>
      <c r="AZ54" s="131">
        <f t="shared" si="20"/>
        <v>0</v>
      </c>
      <c r="BA54" s="131">
        <f t="shared" si="21"/>
        <v>0</v>
      </c>
      <c r="BB54" s="131">
        <f t="shared" si="22"/>
        <v>0</v>
      </c>
      <c r="BC54" s="132">
        <f t="shared" si="23"/>
        <v>0</v>
      </c>
    </row>
    <row r="55" spans="1:55" x14ac:dyDescent="0.25">
      <c r="A55" s="138" t="s">
        <v>549</v>
      </c>
      <c r="B55" s="131" t="s">
        <v>43</v>
      </c>
      <c r="C55" s="131" t="s">
        <v>307</v>
      </c>
      <c r="D55" s="131" t="s">
        <v>1264</v>
      </c>
      <c r="E55" s="132" t="s">
        <v>1954</v>
      </c>
      <c r="F55" s="130">
        <v>0</v>
      </c>
      <c r="G55" s="131">
        <v>0</v>
      </c>
      <c r="H55" s="131">
        <v>0</v>
      </c>
      <c r="I55" s="132">
        <v>20</v>
      </c>
      <c r="J55" s="149"/>
      <c r="K55" s="133">
        <v>0</v>
      </c>
      <c r="L55" s="131">
        <v>2</v>
      </c>
      <c r="M55" s="131">
        <v>23.1</v>
      </c>
      <c r="N55" s="132">
        <v>274</v>
      </c>
      <c r="O55" s="149"/>
      <c r="P55" s="133">
        <v>0</v>
      </c>
      <c r="Q55" s="131">
        <v>0</v>
      </c>
      <c r="R55" s="131">
        <v>0</v>
      </c>
      <c r="S55" s="132">
        <v>20</v>
      </c>
      <c r="T55" s="149"/>
      <c r="U55" s="133">
        <v>1</v>
      </c>
      <c r="V55" s="131">
        <v>0</v>
      </c>
      <c r="W55" s="131">
        <v>0.5</v>
      </c>
      <c r="X55" s="132">
        <v>245</v>
      </c>
      <c r="Y55" s="149"/>
      <c r="Z55" s="133">
        <v>0</v>
      </c>
      <c r="AA55" s="131">
        <v>1</v>
      </c>
      <c r="AB55" s="131">
        <v>3.8</v>
      </c>
      <c r="AC55" s="132">
        <v>243</v>
      </c>
      <c r="AD55" s="149"/>
      <c r="AE55" s="153">
        <f t="shared" si="0"/>
        <v>2</v>
      </c>
      <c r="AF55" s="134">
        <f t="shared" si="1"/>
        <v>3</v>
      </c>
      <c r="AG55" s="135">
        <f t="shared" si="2"/>
        <v>27.400000000000002</v>
      </c>
      <c r="AH55" s="167">
        <f t="shared" si="3"/>
        <v>782</v>
      </c>
      <c r="AI55" s="149"/>
      <c r="AJ55" s="133">
        <f t="shared" si="4"/>
        <v>20</v>
      </c>
      <c r="AK55" s="131">
        <f t="shared" si="5"/>
        <v>274</v>
      </c>
      <c r="AL55" s="131">
        <f t="shared" si="6"/>
        <v>20</v>
      </c>
      <c r="AM55" s="131">
        <f t="shared" si="7"/>
        <v>245</v>
      </c>
      <c r="AN55" s="136">
        <f t="shared" si="8"/>
        <v>243</v>
      </c>
      <c r="AO55" s="133">
        <f t="shared" si="9"/>
        <v>0</v>
      </c>
      <c r="AP55" s="131">
        <f t="shared" si="10"/>
        <v>0</v>
      </c>
      <c r="AQ55" s="131">
        <f t="shared" si="11"/>
        <v>0</v>
      </c>
      <c r="AR55" s="131">
        <f t="shared" si="12"/>
        <v>1</v>
      </c>
      <c r="AS55" s="136">
        <f t="shared" si="13"/>
        <v>1</v>
      </c>
      <c r="AT55" s="133">
        <f t="shared" si="14"/>
        <v>0</v>
      </c>
      <c r="AU55" s="131">
        <f t="shared" si="15"/>
        <v>2</v>
      </c>
      <c r="AV55" s="131">
        <f t="shared" si="16"/>
        <v>0</v>
      </c>
      <c r="AW55" s="131">
        <f t="shared" si="17"/>
        <v>0</v>
      </c>
      <c r="AX55" s="136">
        <f t="shared" si="18"/>
        <v>1</v>
      </c>
      <c r="AY55" s="133">
        <f t="shared" si="19"/>
        <v>0</v>
      </c>
      <c r="AZ55" s="131">
        <f t="shared" si="20"/>
        <v>23.1</v>
      </c>
      <c r="BA55" s="131">
        <f t="shared" si="21"/>
        <v>0</v>
      </c>
      <c r="BB55" s="131">
        <f t="shared" si="22"/>
        <v>0.5</v>
      </c>
      <c r="BC55" s="132">
        <f t="shared" si="23"/>
        <v>3.8</v>
      </c>
    </row>
    <row r="56" spans="1:55" x14ac:dyDescent="0.25">
      <c r="A56" s="138" t="s">
        <v>550</v>
      </c>
      <c r="B56" s="131" t="s">
        <v>48</v>
      </c>
      <c r="C56" s="131" t="s">
        <v>101</v>
      </c>
      <c r="D56" s="131" t="s">
        <v>1881</v>
      </c>
      <c r="E56" s="132" t="s">
        <v>1311</v>
      </c>
      <c r="F56" s="130">
        <v>0</v>
      </c>
      <c r="G56" s="131">
        <v>0</v>
      </c>
      <c r="H56" s="131">
        <v>0</v>
      </c>
      <c r="I56" s="132">
        <v>20</v>
      </c>
      <c r="J56" s="149"/>
      <c r="K56" s="133">
        <v>0</v>
      </c>
      <c r="L56" s="131">
        <v>0</v>
      </c>
      <c r="M56" s="131">
        <v>0</v>
      </c>
      <c r="N56" s="132">
        <v>0</v>
      </c>
      <c r="O56" s="149"/>
      <c r="P56" s="133">
        <v>0</v>
      </c>
      <c r="Q56" s="131">
        <v>0</v>
      </c>
      <c r="R56" s="131">
        <v>0</v>
      </c>
      <c r="S56" s="132">
        <v>0</v>
      </c>
      <c r="T56" s="149"/>
      <c r="U56" s="133">
        <v>0</v>
      </c>
      <c r="V56" s="131">
        <v>0</v>
      </c>
      <c r="W56" s="131">
        <v>0</v>
      </c>
      <c r="X56" s="132">
        <v>20</v>
      </c>
      <c r="Y56" s="149"/>
      <c r="Z56" s="133">
        <v>0</v>
      </c>
      <c r="AA56" s="131">
        <v>0</v>
      </c>
      <c r="AB56" s="131">
        <v>0</v>
      </c>
      <c r="AC56" s="132">
        <v>20</v>
      </c>
      <c r="AD56" s="149"/>
      <c r="AE56" s="153">
        <f t="shared" si="0"/>
        <v>0</v>
      </c>
      <c r="AF56" s="134">
        <f t="shared" si="1"/>
        <v>0</v>
      </c>
      <c r="AG56" s="135">
        <f t="shared" si="2"/>
        <v>0</v>
      </c>
      <c r="AH56" s="167">
        <f t="shared" si="3"/>
        <v>60</v>
      </c>
      <c r="AI56" s="149"/>
      <c r="AJ56" s="133">
        <f t="shared" si="4"/>
        <v>20</v>
      </c>
      <c r="AK56" s="131">
        <f t="shared" si="5"/>
        <v>0</v>
      </c>
      <c r="AL56" s="131">
        <f t="shared" si="6"/>
        <v>0</v>
      </c>
      <c r="AM56" s="131">
        <f t="shared" si="7"/>
        <v>20</v>
      </c>
      <c r="AN56" s="136">
        <f t="shared" si="8"/>
        <v>20</v>
      </c>
      <c r="AO56" s="133">
        <f t="shared" si="9"/>
        <v>0</v>
      </c>
      <c r="AP56" s="131">
        <f t="shared" si="10"/>
        <v>0</v>
      </c>
      <c r="AQ56" s="131">
        <f t="shared" si="11"/>
        <v>0</v>
      </c>
      <c r="AR56" s="131">
        <f t="shared" si="12"/>
        <v>0</v>
      </c>
      <c r="AS56" s="136">
        <f t="shared" si="13"/>
        <v>0</v>
      </c>
      <c r="AT56" s="133">
        <f t="shared" si="14"/>
        <v>0</v>
      </c>
      <c r="AU56" s="131">
        <f t="shared" si="15"/>
        <v>0</v>
      </c>
      <c r="AV56" s="131">
        <f t="shared" si="16"/>
        <v>0</v>
      </c>
      <c r="AW56" s="131">
        <f t="shared" si="17"/>
        <v>0</v>
      </c>
      <c r="AX56" s="136">
        <f t="shared" si="18"/>
        <v>0</v>
      </c>
      <c r="AY56" s="133">
        <f t="shared" si="19"/>
        <v>0</v>
      </c>
      <c r="AZ56" s="131">
        <f t="shared" si="20"/>
        <v>0</v>
      </c>
      <c r="BA56" s="131">
        <f t="shared" si="21"/>
        <v>0</v>
      </c>
      <c r="BB56" s="131">
        <f t="shared" si="22"/>
        <v>0</v>
      </c>
      <c r="BC56" s="132">
        <f t="shared" si="23"/>
        <v>0</v>
      </c>
    </row>
    <row r="57" spans="1:55" x14ac:dyDescent="0.25">
      <c r="A57" s="138" t="s">
        <v>551</v>
      </c>
      <c r="B57" s="131" t="s">
        <v>1386</v>
      </c>
      <c r="C57" s="131" t="s">
        <v>172</v>
      </c>
      <c r="D57" s="131" t="s">
        <v>86</v>
      </c>
      <c r="E57" s="132" t="s">
        <v>1311</v>
      </c>
      <c r="F57" s="130">
        <v>0</v>
      </c>
      <c r="G57" s="131">
        <v>0</v>
      </c>
      <c r="H57" s="131">
        <v>0</v>
      </c>
      <c r="I57" s="132">
        <v>0</v>
      </c>
      <c r="J57" s="149"/>
      <c r="K57" s="133">
        <v>0</v>
      </c>
      <c r="L57" s="131">
        <v>0</v>
      </c>
      <c r="M57" s="131">
        <v>0</v>
      </c>
      <c r="N57" s="132">
        <v>0</v>
      </c>
      <c r="O57" s="149"/>
      <c r="P57" s="133">
        <v>0</v>
      </c>
      <c r="Q57" s="131">
        <v>0</v>
      </c>
      <c r="R57" s="131">
        <v>0</v>
      </c>
      <c r="S57" s="132">
        <v>0</v>
      </c>
      <c r="T57" s="149"/>
      <c r="U57" s="133">
        <v>0</v>
      </c>
      <c r="V57" s="131">
        <v>0</v>
      </c>
      <c r="W57" s="131">
        <v>0</v>
      </c>
      <c r="X57" s="132">
        <v>0</v>
      </c>
      <c r="Y57" s="149"/>
      <c r="Z57" s="133">
        <v>0</v>
      </c>
      <c r="AA57" s="131">
        <v>0</v>
      </c>
      <c r="AB57" s="131">
        <v>0</v>
      </c>
      <c r="AC57" s="132">
        <v>0</v>
      </c>
      <c r="AD57" s="149"/>
      <c r="AE57" s="153">
        <f t="shared" si="0"/>
        <v>0</v>
      </c>
      <c r="AF57" s="134">
        <f t="shared" si="1"/>
        <v>0</v>
      </c>
      <c r="AG57" s="135">
        <f t="shared" si="2"/>
        <v>0</v>
      </c>
      <c r="AH57" s="167">
        <f t="shared" si="3"/>
        <v>0</v>
      </c>
      <c r="AI57" s="149"/>
      <c r="AJ57" s="133">
        <f t="shared" si="4"/>
        <v>0</v>
      </c>
      <c r="AK57" s="131">
        <f t="shared" si="5"/>
        <v>0</v>
      </c>
      <c r="AL57" s="131">
        <f t="shared" si="6"/>
        <v>0</v>
      </c>
      <c r="AM57" s="131">
        <f t="shared" si="7"/>
        <v>0</v>
      </c>
      <c r="AN57" s="136">
        <f t="shared" si="8"/>
        <v>0</v>
      </c>
      <c r="AO57" s="133">
        <f t="shared" si="9"/>
        <v>0</v>
      </c>
      <c r="AP57" s="131">
        <f t="shared" si="10"/>
        <v>0</v>
      </c>
      <c r="AQ57" s="131">
        <f t="shared" si="11"/>
        <v>0</v>
      </c>
      <c r="AR57" s="131">
        <f t="shared" si="12"/>
        <v>0</v>
      </c>
      <c r="AS57" s="136">
        <f t="shared" si="13"/>
        <v>0</v>
      </c>
      <c r="AT57" s="133">
        <f t="shared" si="14"/>
        <v>0</v>
      </c>
      <c r="AU57" s="131">
        <f t="shared" si="15"/>
        <v>0</v>
      </c>
      <c r="AV57" s="131">
        <f t="shared" si="16"/>
        <v>0</v>
      </c>
      <c r="AW57" s="131">
        <f t="shared" si="17"/>
        <v>0</v>
      </c>
      <c r="AX57" s="136">
        <f t="shared" si="18"/>
        <v>0</v>
      </c>
      <c r="AY57" s="133">
        <f t="shared" si="19"/>
        <v>0</v>
      </c>
      <c r="AZ57" s="131">
        <f t="shared" si="20"/>
        <v>0</v>
      </c>
      <c r="BA57" s="131">
        <f t="shared" si="21"/>
        <v>0</v>
      </c>
      <c r="BB57" s="131">
        <f t="shared" si="22"/>
        <v>0</v>
      </c>
      <c r="BC57" s="132">
        <f t="shared" si="23"/>
        <v>0</v>
      </c>
    </row>
    <row r="58" spans="1:55" x14ac:dyDescent="0.25">
      <c r="A58" s="138" t="s">
        <v>552</v>
      </c>
      <c r="B58" s="131" t="s">
        <v>38</v>
      </c>
      <c r="C58" s="131" t="s">
        <v>207</v>
      </c>
      <c r="D58" s="131" t="s">
        <v>208</v>
      </c>
      <c r="E58" s="132" t="s">
        <v>1311</v>
      </c>
      <c r="F58" s="130">
        <v>0</v>
      </c>
      <c r="G58" s="131">
        <v>0</v>
      </c>
      <c r="H58" s="131">
        <v>0</v>
      </c>
      <c r="I58" s="132">
        <v>20</v>
      </c>
      <c r="J58" s="149"/>
      <c r="K58" s="133">
        <v>0</v>
      </c>
      <c r="L58" s="131">
        <v>1</v>
      </c>
      <c r="M58" s="131">
        <v>17.399999999999999</v>
      </c>
      <c r="N58" s="132">
        <v>256</v>
      </c>
      <c r="O58" s="149"/>
      <c r="P58" s="133">
        <v>0</v>
      </c>
      <c r="Q58" s="131">
        <v>0</v>
      </c>
      <c r="R58" s="131">
        <v>0</v>
      </c>
      <c r="S58" s="132">
        <v>20</v>
      </c>
      <c r="T58" s="149"/>
      <c r="U58" s="133">
        <v>0</v>
      </c>
      <c r="V58" s="131">
        <v>0</v>
      </c>
      <c r="W58" s="131">
        <v>0</v>
      </c>
      <c r="X58" s="132">
        <v>20</v>
      </c>
      <c r="Y58" s="149"/>
      <c r="Z58" s="133">
        <v>0</v>
      </c>
      <c r="AA58" s="131">
        <v>1</v>
      </c>
      <c r="AB58" s="131">
        <v>6.2</v>
      </c>
      <c r="AC58" s="132">
        <v>252</v>
      </c>
      <c r="AD58" s="149"/>
      <c r="AE58" s="153">
        <f t="shared" si="0"/>
        <v>0</v>
      </c>
      <c r="AF58" s="134">
        <f t="shared" si="1"/>
        <v>2</v>
      </c>
      <c r="AG58" s="135">
        <f t="shared" si="2"/>
        <v>23.599999999999998</v>
      </c>
      <c r="AH58" s="167">
        <f t="shared" si="3"/>
        <v>548</v>
      </c>
      <c r="AI58" s="149"/>
      <c r="AJ58" s="133">
        <f t="shared" si="4"/>
        <v>20</v>
      </c>
      <c r="AK58" s="131">
        <f t="shared" si="5"/>
        <v>256</v>
      </c>
      <c r="AL58" s="131">
        <f t="shared" si="6"/>
        <v>20</v>
      </c>
      <c r="AM58" s="131">
        <f t="shared" si="7"/>
        <v>20</v>
      </c>
      <c r="AN58" s="136">
        <f t="shared" si="8"/>
        <v>252</v>
      </c>
      <c r="AO58" s="133">
        <f t="shared" si="9"/>
        <v>0</v>
      </c>
      <c r="AP58" s="131">
        <f t="shared" si="10"/>
        <v>0</v>
      </c>
      <c r="AQ58" s="131">
        <f t="shared" si="11"/>
        <v>0</v>
      </c>
      <c r="AR58" s="131">
        <f t="shared" si="12"/>
        <v>0</v>
      </c>
      <c r="AS58" s="136">
        <f t="shared" si="13"/>
        <v>0</v>
      </c>
      <c r="AT58" s="133">
        <f t="shared" si="14"/>
        <v>0</v>
      </c>
      <c r="AU58" s="131">
        <f t="shared" si="15"/>
        <v>1</v>
      </c>
      <c r="AV58" s="131">
        <f t="shared" si="16"/>
        <v>0</v>
      </c>
      <c r="AW58" s="131">
        <f t="shared" si="17"/>
        <v>0</v>
      </c>
      <c r="AX58" s="136">
        <f t="shared" si="18"/>
        <v>1</v>
      </c>
      <c r="AY58" s="133">
        <f t="shared" si="19"/>
        <v>0</v>
      </c>
      <c r="AZ58" s="131">
        <f t="shared" si="20"/>
        <v>17.399999999999999</v>
      </c>
      <c r="BA58" s="131">
        <f t="shared" si="21"/>
        <v>0</v>
      </c>
      <c r="BB58" s="131">
        <f t="shared" si="22"/>
        <v>0</v>
      </c>
      <c r="BC58" s="132">
        <f t="shared" si="23"/>
        <v>6.2</v>
      </c>
    </row>
    <row r="59" spans="1:55" x14ac:dyDescent="0.25">
      <c r="A59" s="138" t="s">
        <v>553</v>
      </c>
      <c r="B59" s="131" t="s">
        <v>1383</v>
      </c>
      <c r="C59" s="131" t="s">
        <v>477</v>
      </c>
      <c r="D59" s="131" t="s">
        <v>169</v>
      </c>
      <c r="E59" s="132" t="s">
        <v>1955</v>
      </c>
      <c r="F59" s="130">
        <v>0</v>
      </c>
      <c r="G59" s="131">
        <v>0</v>
      </c>
      <c r="H59" s="131">
        <v>0</v>
      </c>
      <c r="I59" s="132">
        <v>0</v>
      </c>
      <c r="J59" s="149"/>
      <c r="K59" s="133">
        <v>0</v>
      </c>
      <c r="L59" s="131">
        <v>0</v>
      </c>
      <c r="M59" s="131">
        <v>0</v>
      </c>
      <c r="N59" s="132">
        <v>0</v>
      </c>
      <c r="O59" s="149"/>
      <c r="P59" s="133">
        <v>0</v>
      </c>
      <c r="Q59" s="131">
        <v>0</v>
      </c>
      <c r="R59" s="131">
        <v>0</v>
      </c>
      <c r="S59" s="132">
        <v>0</v>
      </c>
      <c r="T59" s="149"/>
      <c r="U59" s="133">
        <v>0</v>
      </c>
      <c r="V59" s="131">
        <v>0</v>
      </c>
      <c r="W59" s="131">
        <v>0</v>
      </c>
      <c r="X59" s="132">
        <v>0</v>
      </c>
      <c r="Y59" s="149"/>
      <c r="Z59" s="133">
        <v>0</v>
      </c>
      <c r="AA59" s="131">
        <v>0</v>
      </c>
      <c r="AB59" s="131">
        <v>0</v>
      </c>
      <c r="AC59" s="132">
        <v>0</v>
      </c>
      <c r="AD59" s="149"/>
      <c r="AE59" s="153">
        <f t="shared" si="0"/>
        <v>0</v>
      </c>
      <c r="AF59" s="134">
        <f t="shared" si="1"/>
        <v>0</v>
      </c>
      <c r="AG59" s="135">
        <f t="shared" si="2"/>
        <v>0</v>
      </c>
      <c r="AH59" s="167">
        <f t="shared" si="3"/>
        <v>0</v>
      </c>
      <c r="AI59" s="149"/>
      <c r="AJ59" s="133">
        <f t="shared" si="4"/>
        <v>0</v>
      </c>
      <c r="AK59" s="131">
        <f t="shared" si="5"/>
        <v>0</v>
      </c>
      <c r="AL59" s="131">
        <f t="shared" si="6"/>
        <v>0</v>
      </c>
      <c r="AM59" s="131">
        <f t="shared" si="7"/>
        <v>0</v>
      </c>
      <c r="AN59" s="136">
        <f t="shared" si="8"/>
        <v>0</v>
      </c>
      <c r="AO59" s="133">
        <f t="shared" si="9"/>
        <v>0</v>
      </c>
      <c r="AP59" s="131">
        <f t="shared" si="10"/>
        <v>0</v>
      </c>
      <c r="AQ59" s="131">
        <f t="shared" si="11"/>
        <v>0</v>
      </c>
      <c r="AR59" s="131">
        <f t="shared" si="12"/>
        <v>0</v>
      </c>
      <c r="AS59" s="136">
        <f t="shared" si="13"/>
        <v>0</v>
      </c>
      <c r="AT59" s="133">
        <f t="shared" si="14"/>
        <v>0</v>
      </c>
      <c r="AU59" s="131">
        <f t="shared" si="15"/>
        <v>0</v>
      </c>
      <c r="AV59" s="131">
        <f t="shared" si="16"/>
        <v>0</v>
      </c>
      <c r="AW59" s="131">
        <f t="shared" si="17"/>
        <v>0</v>
      </c>
      <c r="AX59" s="136">
        <f t="shared" si="18"/>
        <v>0</v>
      </c>
      <c r="AY59" s="133">
        <f t="shared" si="19"/>
        <v>0</v>
      </c>
      <c r="AZ59" s="131">
        <f t="shared" si="20"/>
        <v>0</v>
      </c>
      <c r="BA59" s="131">
        <f t="shared" si="21"/>
        <v>0</v>
      </c>
      <c r="BB59" s="131">
        <f t="shared" si="22"/>
        <v>0</v>
      </c>
      <c r="BC59" s="132">
        <f t="shared" si="23"/>
        <v>0</v>
      </c>
    </row>
    <row r="60" spans="1:55" x14ac:dyDescent="0.25">
      <c r="A60" s="138" t="s">
        <v>554</v>
      </c>
      <c r="B60" s="131" t="s">
        <v>1279</v>
      </c>
      <c r="C60" s="131" t="s">
        <v>243</v>
      </c>
      <c r="D60" s="131" t="s">
        <v>310</v>
      </c>
      <c r="E60" s="132" t="s">
        <v>1954</v>
      </c>
      <c r="F60" s="130">
        <v>0</v>
      </c>
      <c r="G60" s="131">
        <v>0</v>
      </c>
      <c r="H60" s="131">
        <v>0</v>
      </c>
      <c r="I60" s="132">
        <v>0</v>
      </c>
      <c r="J60" s="149"/>
      <c r="K60" s="133">
        <v>0</v>
      </c>
      <c r="L60" s="131">
        <v>0</v>
      </c>
      <c r="M60" s="131">
        <v>0</v>
      </c>
      <c r="N60" s="132">
        <v>0</v>
      </c>
      <c r="O60" s="149"/>
      <c r="P60" s="133">
        <v>0</v>
      </c>
      <c r="Q60" s="131">
        <v>0</v>
      </c>
      <c r="R60" s="131">
        <v>0</v>
      </c>
      <c r="S60" s="132">
        <v>0</v>
      </c>
      <c r="T60" s="149"/>
      <c r="U60" s="133">
        <v>0</v>
      </c>
      <c r="V60" s="131">
        <v>0</v>
      </c>
      <c r="W60" s="131">
        <v>0</v>
      </c>
      <c r="X60" s="132">
        <v>0</v>
      </c>
      <c r="Y60" s="149"/>
      <c r="Z60" s="133">
        <v>0</v>
      </c>
      <c r="AA60" s="131">
        <v>0</v>
      </c>
      <c r="AB60" s="131">
        <v>0</v>
      </c>
      <c r="AC60" s="132">
        <v>0</v>
      </c>
      <c r="AD60" s="149"/>
      <c r="AE60" s="153">
        <f t="shared" si="0"/>
        <v>0</v>
      </c>
      <c r="AF60" s="134">
        <f t="shared" si="1"/>
        <v>0</v>
      </c>
      <c r="AG60" s="135">
        <f t="shared" si="2"/>
        <v>0</v>
      </c>
      <c r="AH60" s="167">
        <f t="shared" si="3"/>
        <v>0</v>
      </c>
      <c r="AI60" s="149"/>
      <c r="AJ60" s="133">
        <f t="shared" si="4"/>
        <v>0</v>
      </c>
      <c r="AK60" s="131">
        <f t="shared" si="5"/>
        <v>0</v>
      </c>
      <c r="AL60" s="131">
        <f t="shared" si="6"/>
        <v>0</v>
      </c>
      <c r="AM60" s="131">
        <f t="shared" si="7"/>
        <v>0</v>
      </c>
      <c r="AN60" s="136">
        <f t="shared" si="8"/>
        <v>0</v>
      </c>
      <c r="AO60" s="133">
        <f t="shared" si="9"/>
        <v>0</v>
      </c>
      <c r="AP60" s="131">
        <f t="shared" si="10"/>
        <v>0</v>
      </c>
      <c r="AQ60" s="131">
        <f t="shared" si="11"/>
        <v>0</v>
      </c>
      <c r="AR60" s="131">
        <f t="shared" si="12"/>
        <v>0</v>
      </c>
      <c r="AS60" s="136">
        <f t="shared" si="13"/>
        <v>0</v>
      </c>
      <c r="AT60" s="133">
        <f t="shared" si="14"/>
        <v>0</v>
      </c>
      <c r="AU60" s="131">
        <f t="shared" si="15"/>
        <v>0</v>
      </c>
      <c r="AV60" s="131">
        <f t="shared" si="16"/>
        <v>0</v>
      </c>
      <c r="AW60" s="131">
        <f t="shared" si="17"/>
        <v>0</v>
      </c>
      <c r="AX60" s="136">
        <f t="shared" si="18"/>
        <v>0</v>
      </c>
      <c r="AY60" s="133">
        <f t="shared" si="19"/>
        <v>0</v>
      </c>
      <c r="AZ60" s="131">
        <f t="shared" si="20"/>
        <v>0</v>
      </c>
      <c r="BA60" s="131">
        <f t="shared" si="21"/>
        <v>0</v>
      </c>
      <c r="BB60" s="131">
        <f t="shared" si="22"/>
        <v>0</v>
      </c>
      <c r="BC60" s="132">
        <f t="shared" si="23"/>
        <v>0</v>
      </c>
    </row>
    <row r="61" spans="1:55" x14ac:dyDescent="0.25">
      <c r="A61" s="138" t="s">
        <v>555</v>
      </c>
      <c r="B61" s="131" t="s">
        <v>41</v>
      </c>
      <c r="C61" s="131" t="s">
        <v>83</v>
      </c>
      <c r="D61" s="131" t="s">
        <v>961</v>
      </c>
      <c r="E61" s="132" t="s">
        <v>1311</v>
      </c>
      <c r="F61" s="130">
        <v>0</v>
      </c>
      <c r="G61" s="131">
        <v>0</v>
      </c>
      <c r="H61" s="131">
        <v>0</v>
      </c>
      <c r="I61" s="132">
        <v>0</v>
      </c>
      <c r="J61" s="149"/>
      <c r="K61" s="133">
        <v>0</v>
      </c>
      <c r="L61" s="131">
        <v>0</v>
      </c>
      <c r="M61" s="131">
        <v>0</v>
      </c>
      <c r="N61" s="132">
        <v>0</v>
      </c>
      <c r="O61" s="149"/>
      <c r="P61" s="133">
        <v>0</v>
      </c>
      <c r="Q61" s="131">
        <v>0</v>
      </c>
      <c r="R61" s="131">
        <v>0</v>
      </c>
      <c r="S61" s="132">
        <v>0</v>
      </c>
      <c r="T61" s="149"/>
      <c r="U61" s="133">
        <v>0</v>
      </c>
      <c r="V61" s="131">
        <v>0</v>
      </c>
      <c r="W61" s="131">
        <v>0</v>
      </c>
      <c r="X61" s="132">
        <v>0</v>
      </c>
      <c r="Y61" s="149"/>
      <c r="Z61" s="133">
        <v>0</v>
      </c>
      <c r="AA61" s="131">
        <v>0</v>
      </c>
      <c r="AB61" s="131">
        <v>0</v>
      </c>
      <c r="AC61" s="132">
        <v>0</v>
      </c>
      <c r="AD61" s="149"/>
      <c r="AE61" s="153">
        <f t="shared" si="0"/>
        <v>0</v>
      </c>
      <c r="AF61" s="134">
        <f t="shared" si="1"/>
        <v>0</v>
      </c>
      <c r="AG61" s="135">
        <f t="shared" si="2"/>
        <v>0</v>
      </c>
      <c r="AH61" s="167">
        <f t="shared" si="3"/>
        <v>0</v>
      </c>
      <c r="AI61" s="149"/>
      <c r="AJ61" s="133">
        <f t="shared" si="4"/>
        <v>0</v>
      </c>
      <c r="AK61" s="131">
        <f t="shared" si="5"/>
        <v>0</v>
      </c>
      <c r="AL61" s="131">
        <f t="shared" si="6"/>
        <v>0</v>
      </c>
      <c r="AM61" s="131">
        <f t="shared" si="7"/>
        <v>0</v>
      </c>
      <c r="AN61" s="136">
        <f t="shared" si="8"/>
        <v>0</v>
      </c>
      <c r="AO61" s="133">
        <f t="shared" si="9"/>
        <v>0</v>
      </c>
      <c r="AP61" s="131">
        <f t="shared" si="10"/>
        <v>0</v>
      </c>
      <c r="AQ61" s="131">
        <f t="shared" si="11"/>
        <v>0</v>
      </c>
      <c r="AR61" s="131">
        <f t="shared" si="12"/>
        <v>0</v>
      </c>
      <c r="AS61" s="136">
        <f t="shared" si="13"/>
        <v>0</v>
      </c>
      <c r="AT61" s="133">
        <f t="shared" si="14"/>
        <v>0</v>
      </c>
      <c r="AU61" s="131">
        <f t="shared" si="15"/>
        <v>0</v>
      </c>
      <c r="AV61" s="131">
        <f t="shared" si="16"/>
        <v>0</v>
      </c>
      <c r="AW61" s="131">
        <f t="shared" si="17"/>
        <v>0</v>
      </c>
      <c r="AX61" s="136">
        <f t="shared" si="18"/>
        <v>0</v>
      </c>
      <c r="AY61" s="133">
        <f t="shared" si="19"/>
        <v>0</v>
      </c>
      <c r="AZ61" s="131">
        <f t="shared" si="20"/>
        <v>0</v>
      </c>
      <c r="BA61" s="131">
        <f t="shared" si="21"/>
        <v>0</v>
      </c>
      <c r="BB61" s="131">
        <f t="shared" si="22"/>
        <v>0</v>
      </c>
      <c r="BC61" s="132">
        <f t="shared" si="23"/>
        <v>0</v>
      </c>
    </row>
    <row r="62" spans="1:55" x14ac:dyDescent="0.25">
      <c r="A62" s="138" t="s">
        <v>556</v>
      </c>
      <c r="B62" s="131" t="s">
        <v>37</v>
      </c>
      <c r="C62" s="131" t="s">
        <v>481</v>
      </c>
      <c r="D62" s="131" t="s">
        <v>115</v>
      </c>
      <c r="E62" s="132" t="s">
        <v>1955</v>
      </c>
      <c r="F62" s="130">
        <v>0</v>
      </c>
      <c r="G62" s="131">
        <v>0</v>
      </c>
      <c r="H62" s="131">
        <v>0</v>
      </c>
      <c r="I62" s="132">
        <v>0</v>
      </c>
      <c r="J62" s="149"/>
      <c r="K62" s="133">
        <v>0</v>
      </c>
      <c r="L62" s="131">
        <v>0</v>
      </c>
      <c r="M62" s="131">
        <v>0</v>
      </c>
      <c r="N62" s="132">
        <v>0</v>
      </c>
      <c r="O62" s="149"/>
      <c r="P62" s="133">
        <v>0</v>
      </c>
      <c r="Q62" s="131">
        <v>0</v>
      </c>
      <c r="R62" s="131">
        <v>0</v>
      </c>
      <c r="S62" s="132">
        <v>0</v>
      </c>
      <c r="T62" s="149"/>
      <c r="U62" s="133">
        <v>0</v>
      </c>
      <c r="V62" s="131">
        <v>0</v>
      </c>
      <c r="W62" s="131">
        <v>0</v>
      </c>
      <c r="X62" s="132">
        <v>0</v>
      </c>
      <c r="Y62" s="149"/>
      <c r="Z62" s="133">
        <v>0</v>
      </c>
      <c r="AA62" s="131">
        <v>0</v>
      </c>
      <c r="AB62" s="131">
        <v>0</v>
      </c>
      <c r="AC62" s="132">
        <v>0</v>
      </c>
      <c r="AD62" s="149"/>
      <c r="AE62" s="153">
        <f t="shared" si="0"/>
        <v>0</v>
      </c>
      <c r="AF62" s="134">
        <f t="shared" si="1"/>
        <v>0</v>
      </c>
      <c r="AG62" s="135">
        <f t="shared" si="2"/>
        <v>0</v>
      </c>
      <c r="AH62" s="167">
        <f t="shared" si="3"/>
        <v>0</v>
      </c>
      <c r="AI62" s="149"/>
      <c r="AJ62" s="133">
        <f t="shared" si="4"/>
        <v>0</v>
      </c>
      <c r="AK62" s="131">
        <f t="shared" si="5"/>
        <v>0</v>
      </c>
      <c r="AL62" s="131">
        <f t="shared" si="6"/>
        <v>0</v>
      </c>
      <c r="AM62" s="131">
        <f t="shared" si="7"/>
        <v>0</v>
      </c>
      <c r="AN62" s="136">
        <f t="shared" si="8"/>
        <v>0</v>
      </c>
      <c r="AO62" s="133">
        <f t="shared" si="9"/>
        <v>0</v>
      </c>
      <c r="AP62" s="131">
        <f t="shared" si="10"/>
        <v>0</v>
      </c>
      <c r="AQ62" s="131">
        <f t="shared" si="11"/>
        <v>0</v>
      </c>
      <c r="AR62" s="131">
        <f t="shared" si="12"/>
        <v>0</v>
      </c>
      <c r="AS62" s="136">
        <f t="shared" si="13"/>
        <v>0</v>
      </c>
      <c r="AT62" s="133">
        <f t="shared" si="14"/>
        <v>0</v>
      </c>
      <c r="AU62" s="131">
        <f t="shared" si="15"/>
        <v>0</v>
      </c>
      <c r="AV62" s="131">
        <f t="shared" si="16"/>
        <v>0</v>
      </c>
      <c r="AW62" s="131">
        <f t="shared" si="17"/>
        <v>0</v>
      </c>
      <c r="AX62" s="136">
        <f t="shared" si="18"/>
        <v>0</v>
      </c>
      <c r="AY62" s="133">
        <f t="shared" si="19"/>
        <v>0</v>
      </c>
      <c r="AZ62" s="131">
        <f t="shared" si="20"/>
        <v>0</v>
      </c>
      <c r="BA62" s="131">
        <f t="shared" si="21"/>
        <v>0</v>
      </c>
      <c r="BB62" s="131">
        <f t="shared" si="22"/>
        <v>0</v>
      </c>
      <c r="BC62" s="132">
        <f t="shared" si="23"/>
        <v>0</v>
      </c>
    </row>
    <row r="63" spans="1:55" x14ac:dyDescent="0.25">
      <c r="A63" s="138" t="s">
        <v>557</v>
      </c>
      <c r="B63" s="131" t="s">
        <v>37</v>
      </c>
      <c r="C63" s="131" t="s">
        <v>284</v>
      </c>
      <c r="D63" s="131" t="s">
        <v>285</v>
      </c>
      <c r="E63" s="132" t="s">
        <v>1955</v>
      </c>
      <c r="F63" s="130">
        <v>0</v>
      </c>
      <c r="G63" s="131">
        <v>0</v>
      </c>
      <c r="H63" s="131">
        <v>0</v>
      </c>
      <c r="I63" s="132">
        <v>0</v>
      </c>
      <c r="J63" s="149"/>
      <c r="K63" s="133">
        <v>0</v>
      </c>
      <c r="L63" s="131">
        <v>0</v>
      </c>
      <c r="M63" s="131">
        <v>0</v>
      </c>
      <c r="N63" s="132">
        <v>20</v>
      </c>
      <c r="O63" s="149"/>
      <c r="P63" s="133">
        <v>0</v>
      </c>
      <c r="Q63" s="131">
        <v>0</v>
      </c>
      <c r="R63" s="131">
        <v>0</v>
      </c>
      <c r="S63" s="132">
        <v>0</v>
      </c>
      <c r="T63" s="149"/>
      <c r="U63" s="133">
        <v>0</v>
      </c>
      <c r="V63" s="131">
        <v>0</v>
      </c>
      <c r="W63" s="131">
        <v>0</v>
      </c>
      <c r="X63" s="132">
        <v>0</v>
      </c>
      <c r="Y63" s="149"/>
      <c r="Z63" s="133">
        <v>0</v>
      </c>
      <c r="AA63" s="131">
        <v>0</v>
      </c>
      <c r="AB63" s="131">
        <v>0</v>
      </c>
      <c r="AC63" s="132">
        <v>0</v>
      </c>
      <c r="AD63" s="149"/>
      <c r="AE63" s="153">
        <f t="shared" si="0"/>
        <v>0</v>
      </c>
      <c r="AF63" s="134">
        <f t="shared" si="1"/>
        <v>0</v>
      </c>
      <c r="AG63" s="135">
        <f t="shared" si="2"/>
        <v>0</v>
      </c>
      <c r="AH63" s="167">
        <f t="shared" si="3"/>
        <v>20</v>
      </c>
      <c r="AI63" s="149"/>
      <c r="AJ63" s="133">
        <f t="shared" si="4"/>
        <v>0</v>
      </c>
      <c r="AK63" s="131">
        <f t="shared" si="5"/>
        <v>20</v>
      </c>
      <c r="AL63" s="131">
        <f t="shared" si="6"/>
        <v>0</v>
      </c>
      <c r="AM63" s="131">
        <f t="shared" si="7"/>
        <v>0</v>
      </c>
      <c r="AN63" s="136">
        <f t="shared" si="8"/>
        <v>0</v>
      </c>
      <c r="AO63" s="133">
        <f t="shared" si="9"/>
        <v>0</v>
      </c>
      <c r="AP63" s="131">
        <f t="shared" si="10"/>
        <v>0</v>
      </c>
      <c r="AQ63" s="131">
        <f t="shared" si="11"/>
        <v>0</v>
      </c>
      <c r="AR63" s="131">
        <f t="shared" si="12"/>
        <v>0</v>
      </c>
      <c r="AS63" s="136">
        <f t="shared" si="13"/>
        <v>0</v>
      </c>
      <c r="AT63" s="133">
        <f t="shared" si="14"/>
        <v>0</v>
      </c>
      <c r="AU63" s="131">
        <f t="shared" si="15"/>
        <v>0</v>
      </c>
      <c r="AV63" s="131">
        <f t="shared" si="16"/>
        <v>0</v>
      </c>
      <c r="AW63" s="131">
        <f t="shared" si="17"/>
        <v>0</v>
      </c>
      <c r="AX63" s="136">
        <f t="shared" si="18"/>
        <v>0</v>
      </c>
      <c r="AY63" s="133">
        <f t="shared" si="19"/>
        <v>0</v>
      </c>
      <c r="AZ63" s="131">
        <f t="shared" si="20"/>
        <v>0</v>
      </c>
      <c r="BA63" s="131">
        <f t="shared" si="21"/>
        <v>0</v>
      </c>
      <c r="BB63" s="131">
        <f t="shared" si="22"/>
        <v>0</v>
      </c>
      <c r="BC63" s="132">
        <f t="shared" si="23"/>
        <v>0</v>
      </c>
    </row>
    <row r="64" spans="1:55" x14ac:dyDescent="0.25">
      <c r="A64" s="138" t="s">
        <v>558</v>
      </c>
      <c r="B64" s="131" t="s">
        <v>1371</v>
      </c>
      <c r="C64" s="131" t="s">
        <v>107</v>
      </c>
      <c r="D64" s="131" t="s">
        <v>419</v>
      </c>
      <c r="E64" s="132" t="s">
        <v>1955</v>
      </c>
      <c r="F64" s="130">
        <v>0</v>
      </c>
      <c r="G64" s="131">
        <v>0</v>
      </c>
      <c r="H64" s="131">
        <v>0</v>
      </c>
      <c r="I64" s="132">
        <v>0</v>
      </c>
      <c r="J64" s="149"/>
      <c r="K64" s="133">
        <v>0</v>
      </c>
      <c r="L64" s="131">
        <v>0</v>
      </c>
      <c r="M64" s="131">
        <v>0</v>
      </c>
      <c r="N64" s="132">
        <v>0</v>
      </c>
      <c r="O64" s="149"/>
      <c r="P64" s="133">
        <v>0</v>
      </c>
      <c r="Q64" s="131">
        <v>0</v>
      </c>
      <c r="R64" s="131">
        <v>0</v>
      </c>
      <c r="S64" s="132">
        <v>0</v>
      </c>
      <c r="T64" s="149"/>
      <c r="U64" s="133">
        <v>0</v>
      </c>
      <c r="V64" s="131">
        <v>0</v>
      </c>
      <c r="W64" s="131">
        <v>0</v>
      </c>
      <c r="X64" s="132">
        <v>0</v>
      </c>
      <c r="Y64" s="149"/>
      <c r="Z64" s="133">
        <v>0</v>
      </c>
      <c r="AA64" s="131">
        <v>0</v>
      </c>
      <c r="AB64" s="131">
        <v>0</v>
      </c>
      <c r="AC64" s="132">
        <v>0</v>
      </c>
      <c r="AD64" s="149"/>
      <c r="AE64" s="153">
        <f t="shared" si="0"/>
        <v>0</v>
      </c>
      <c r="AF64" s="134">
        <f t="shared" si="1"/>
        <v>0</v>
      </c>
      <c r="AG64" s="135">
        <f t="shared" si="2"/>
        <v>0</v>
      </c>
      <c r="AH64" s="167">
        <f t="shared" si="3"/>
        <v>0</v>
      </c>
      <c r="AI64" s="149"/>
      <c r="AJ64" s="133">
        <f t="shared" si="4"/>
        <v>0</v>
      </c>
      <c r="AK64" s="131">
        <f t="shared" si="5"/>
        <v>0</v>
      </c>
      <c r="AL64" s="131">
        <f t="shared" si="6"/>
        <v>0</v>
      </c>
      <c r="AM64" s="131">
        <f t="shared" si="7"/>
        <v>0</v>
      </c>
      <c r="AN64" s="136">
        <f t="shared" si="8"/>
        <v>0</v>
      </c>
      <c r="AO64" s="133">
        <f t="shared" si="9"/>
        <v>0</v>
      </c>
      <c r="AP64" s="131">
        <f t="shared" si="10"/>
        <v>0</v>
      </c>
      <c r="AQ64" s="131">
        <f t="shared" si="11"/>
        <v>0</v>
      </c>
      <c r="AR64" s="131">
        <f t="shared" si="12"/>
        <v>0</v>
      </c>
      <c r="AS64" s="136">
        <f t="shared" si="13"/>
        <v>0</v>
      </c>
      <c r="AT64" s="133">
        <f t="shared" si="14"/>
        <v>0</v>
      </c>
      <c r="AU64" s="131">
        <f t="shared" si="15"/>
        <v>0</v>
      </c>
      <c r="AV64" s="131">
        <f t="shared" si="16"/>
        <v>0</v>
      </c>
      <c r="AW64" s="131">
        <f t="shared" si="17"/>
        <v>0</v>
      </c>
      <c r="AX64" s="136">
        <f t="shared" si="18"/>
        <v>0</v>
      </c>
      <c r="AY64" s="133">
        <f t="shared" si="19"/>
        <v>0</v>
      </c>
      <c r="AZ64" s="131">
        <f t="shared" si="20"/>
        <v>0</v>
      </c>
      <c r="BA64" s="131">
        <f t="shared" si="21"/>
        <v>0</v>
      </c>
      <c r="BB64" s="131">
        <f t="shared" si="22"/>
        <v>0</v>
      </c>
      <c r="BC64" s="132">
        <f t="shared" si="23"/>
        <v>0</v>
      </c>
    </row>
    <row r="65" spans="1:55" x14ac:dyDescent="0.25">
      <c r="A65" s="138" t="s">
        <v>559</v>
      </c>
      <c r="B65" s="131" t="s">
        <v>1295</v>
      </c>
      <c r="C65" s="131" t="s">
        <v>445</v>
      </c>
      <c r="D65" s="131" t="s">
        <v>115</v>
      </c>
      <c r="E65" s="132" t="s">
        <v>1311</v>
      </c>
      <c r="F65" s="130">
        <v>0</v>
      </c>
      <c r="G65" s="131">
        <v>0</v>
      </c>
      <c r="H65" s="131">
        <v>0</v>
      </c>
      <c r="I65" s="132">
        <v>0</v>
      </c>
      <c r="J65" s="149"/>
      <c r="K65" s="133">
        <v>0</v>
      </c>
      <c r="L65" s="131">
        <v>0</v>
      </c>
      <c r="M65" s="131">
        <v>0</v>
      </c>
      <c r="N65" s="132">
        <v>0</v>
      </c>
      <c r="O65" s="149"/>
      <c r="P65" s="133">
        <v>0</v>
      </c>
      <c r="Q65" s="131">
        <v>0</v>
      </c>
      <c r="R65" s="131">
        <v>0</v>
      </c>
      <c r="S65" s="132">
        <v>0</v>
      </c>
      <c r="T65" s="149"/>
      <c r="U65" s="133">
        <v>0</v>
      </c>
      <c r="V65" s="131">
        <v>0</v>
      </c>
      <c r="W65" s="131">
        <v>0</v>
      </c>
      <c r="X65" s="132">
        <v>0</v>
      </c>
      <c r="Y65" s="149"/>
      <c r="Z65" s="133">
        <v>0</v>
      </c>
      <c r="AA65" s="131">
        <v>0</v>
      </c>
      <c r="AB65" s="131">
        <v>0</v>
      </c>
      <c r="AC65" s="132">
        <v>0</v>
      </c>
      <c r="AD65" s="149"/>
      <c r="AE65" s="153">
        <f t="shared" si="0"/>
        <v>0</v>
      </c>
      <c r="AF65" s="134">
        <f t="shared" si="1"/>
        <v>0</v>
      </c>
      <c r="AG65" s="135">
        <f t="shared" si="2"/>
        <v>0</v>
      </c>
      <c r="AH65" s="167">
        <f t="shared" si="3"/>
        <v>0</v>
      </c>
      <c r="AI65" s="149"/>
      <c r="AJ65" s="133">
        <f t="shared" si="4"/>
        <v>0</v>
      </c>
      <c r="AK65" s="131">
        <f t="shared" si="5"/>
        <v>0</v>
      </c>
      <c r="AL65" s="131">
        <f t="shared" si="6"/>
        <v>0</v>
      </c>
      <c r="AM65" s="131">
        <f t="shared" si="7"/>
        <v>0</v>
      </c>
      <c r="AN65" s="136">
        <f t="shared" si="8"/>
        <v>0</v>
      </c>
      <c r="AO65" s="133">
        <f t="shared" si="9"/>
        <v>0</v>
      </c>
      <c r="AP65" s="131">
        <f t="shared" si="10"/>
        <v>0</v>
      </c>
      <c r="AQ65" s="131">
        <f t="shared" si="11"/>
        <v>0</v>
      </c>
      <c r="AR65" s="131">
        <f t="shared" si="12"/>
        <v>0</v>
      </c>
      <c r="AS65" s="136">
        <f t="shared" si="13"/>
        <v>0</v>
      </c>
      <c r="AT65" s="133">
        <f t="shared" si="14"/>
        <v>0</v>
      </c>
      <c r="AU65" s="131">
        <f t="shared" si="15"/>
        <v>0</v>
      </c>
      <c r="AV65" s="131">
        <f t="shared" si="16"/>
        <v>0</v>
      </c>
      <c r="AW65" s="131">
        <f t="shared" si="17"/>
        <v>0</v>
      </c>
      <c r="AX65" s="136">
        <f t="shared" si="18"/>
        <v>0</v>
      </c>
      <c r="AY65" s="133">
        <f t="shared" si="19"/>
        <v>0</v>
      </c>
      <c r="AZ65" s="131">
        <f t="shared" si="20"/>
        <v>0</v>
      </c>
      <c r="BA65" s="131">
        <f t="shared" si="21"/>
        <v>0</v>
      </c>
      <c r="BB65" s="131">
        <f t="shared" si="22"/>
        <v>0</v>
      </c>
      <c r="BC65" s="132">
        <f t="shared" si="23"/>
        <v>0</v>
      </c>
    </row>
    <row r="66" spans="1:55" x14ac:dyDescent="0.25">
      <c r="A66" s="138" t="s">
        <v>560</v>
      </c>
      <c r="B66" s="131" t="s">
        <v>44</v>
      </c>
      <c r="C66" s="131" t="s">
        <v>214</v>
      </c>
      <c r="D66" s="131" t="s">
        <v>311</v>
      </c>
      <c r="E66" s="132" t="s">
        <v>1954</v>
      </c>
      <c r="F66" s="130">
        <v>0</v>
      </c>
      <c r="G66" s="131">
        <v>0</v>
      </c>
      <c r="H66" s="131">
        <v>0</v>
      </c>
      <c r="I66" s="132">
        <v>0</v>
      </c>
      <c r="J66" s="149"/>
      <c r="K66" s="133">
        <v>0</v>
      </c>
      <c r="L66" s="131">
        <v>0</v>
      </c>
      <c r="M66" s="131">
        <v>0</v>
      </c>
      <c r="N66" s="132">
        <v>0</v>
      </c>
      <c r="O66" s="149"/>
      <c r="P66" s="133">
        <v>0</v>
      </c>
      <c r="Q66" s="131">
        <v>1</v>
      </c>
      <c r="R66" s="131">
        <v>1.8</v>
      </c>
      <c r="S66" s="132">
        <v>265</v>
      </c>
      <c r="T66" s="149"/>
      <c r="U66" s="133">
        <v>0</v>
      </c>
      <c r="V66" s="131">
        <v>0</v>
      </c>
      <c r="W66" s="131">
        <v>0</v>
      </c>
      <c r="X66" s="132">
        <v>0</v>
      </c>
      <c r="Y66" s="149"/>
      <c r="Z66" s="133">
        <v>0</v>
      </c>
      <c r="AA66" s="131">
        <v>0</v>
      </c>
      <c r="AB66" s="131">
        <v>0</v>
      </c>
      <c r="AC66" s="132">
        <v>0</v>
      </c>
      <c r="AD66" s="149"/>
      <c r="AE66" s="153">
        <f t="shared" si="0"/>
        <v>0</v>
      </c>
      <c r="AF66" s="134">
        <f t="shared" si="1"/>
        <v>1</v>
      </c>
      <c r="AG66" s="135">
        <f t="shared" si="2"/>
        <v>1.8</v>
      </c>
      <c r="AH66" s="167">
        <f t="shared" si="3"/>
        <v>265</v>
      </c>
      <c r="AI66" s="149"/>
      <c r="AJ66" s="133">
        <f t="shared" si="4"/>
        <v>0</v>
      </c>
      <c r="AK66" s="131">
        <f t="shared" si="5"/>
        <v>0</v>
      </c>
      <c r="AL66" s="131">
        <f t="shared" si="6"/>
        <v>265</v>
      </c>
      <c r="AM66" s="131">
        <f t="shared" si="7"/>
        <v>0</v>
      </c>
      <c r="AN66" s="136">
        <f t="shared" si="8"/>
        <v>0</v>
      </c>
      <c r="AO66" s="133">
        <f t="shared" si="9"/>
        <v>0</v>
      </c>
      <c r="AP66" s="131">
        <f t="shared" si="10"/>
        <v>0</v>
      </c>
      <c r="AQ66" s="131">
        <f t="shared" si="11"/>
        <v>0</v>
      </c>
      <c r="AR66" s="131">
        <f t="shared" si="12"/>
        <v>0</v>
      </c>
      <c r="AS66" s="136">
        <f t="shared" si="13"/>
        <v>0</v>
      </c>
      <c r="AT66" s="133">
        <f t="shared" si="14"/>
        <v>0</v>
      </c>
      <c r="AU66" s="131">
        <f t="shared" si="15"/>
        <v>0</v>
      </c>
      <c r="AV66" s="131">
        <f t="shared" si="16"/>
        <v>1</v>
      </c>
      <c r="AW66" s="131">
        <f t="shared" si="17"/>
        <v>0</v>
      </c>
      <c r="AX66" s="136">
        <f t="shared" si="18"/>
        <v>0</v>
      </c>
      <c r="AY66" s="133">
        <f t="shared" si="19"/>
        <v>0</v>
      </c>
      <c r="AZ66" s="131">
        <f t="shared" si="20"/>
        <v>0</v>
      </c>
      <c r="BA66" s="131">
        <f t="shared" si="21"/>
        <v>1.8</v>
      </c>
      <c r="BB66" s="131">
        <f t="shared" si="22"/>
        <v>0</v>
      </c>
      <c r="BC66" s="132">
        <f t="shared" si="23"/>
        <v>0</v>
      </c>
    </row>
    <row r="67" spans="1:55" x14ac:dyDescent="0.25">
      <c r="A67" s="138" t="s">
        <v>561</v>
      </c>
      <c r="B67" s="131" t="s">
        <v>1386</v>
      </c>
      <c r="C67" s="131" t="s">
        <v>72</v>
      </c>
      <c r="D67" s="131" t="s">
        <v>2137</v>
      </c>
      <c r="E67" s="132" t="s">
        <v>1311</v>
      </c>
      <c r="F67" s="130">
        <v>0</v>
      </c>
      <c r="G67" s="131">
        <v>0</v>
      </c>
      <c r="H67" s="131">
        <v>0</v>
      </c>
      <c r="I67" s="132">
        <v>0</v>
      </c>
      <c r="J67" s="149"/>
      <c r="K67" s="133">
        <v>0</v>
      </c>
      <c r="L67" s="131">
        <v>0</v>
      </c>
      <c r="M67" s="131">
        <v>0</v>
      </c>
      <c r="N67" s="132">
        <v>0</v>
      </c>
      <c r="O67" s="149"/>
      <c r="P67" s="133">
        <v>0</v>
      </c>
      <c r="Q67" s="131">
        <v>0</v>
      </c>
      <c r="R67" s="131">
        <v>0</v>
      </c>
      <c r="S67" s="132">
        <v>0</v>
      </c>
      <c r="T67" s="149"/>
      <c r="U67" s="133">
        <v>0</v>
      </c>
      <c r="V67" s="131">
        <v>0</v>
      </c>
      <c r="W67" s="131">
        <v>0</v>
      </c>
      <c r="X67" s="132">
        <v>0</v>
      </c>
      <c r="Y67" s="149"/>
      <c r="Z67" s="133">
        <v>0</v>
      </c>
      <c r="AA67" s="131">
        <v>0</v>
      </c>
      <c r="AB67" s="131">
        <v>0</v>
      </c>
      <c r="AC67" s="132">
        <v>0</v>
      </c>
      <c r="AD67" s="149"/>
      <c r="AE67" s="153">
        <f t="shared" ref="AE67:AE130" si="24">LARGE(AO67:AS67,1)+LARGE(AO67:AS67,2)+LARGE(AO67:AS67,3)+LARGE(AO67:AS67,4)</f>
        <v>0</v>
      </c>
      <c r="AF67" s="134">
        <f t="shared" ref="AF67:AF130" si="25">LARGE(AT67:AX67,1)+LARGE(AT67:AX67,2)+LARGE(AT67:AX67,3)+LARGE(AT67:AX67,4)</f>
        <v>0</v>
      </c>
      <c r="AG67" s="135">
        <f t="shared" ref="AG67:AG130" si="26">LARGE(AY67:BC67,1)+LARGE(AY67:BC67,2)+LARGE(AY67:BC67,3)+LARGE(AY67:BC67,4)</f>
        <v>0</v>
      </c>
      <c r="AH67" s="167">
        <f t="shared" ref="AH67:AH130" si="27">LARGE(AJ67:AN67,1)+LARGE(AJ67:AN67,2)+LARGE(AJ67:AN67,3)+LARGE(AJ67:AN67,4)</f>
        <v>0</v>
      </c>
      <c r="AI67" s="149"/>
      <c r="AJ67" s="133">
        <f t="shared" ref="AJ67:AJ130" si="28">I67</f>
        <v>0</v>
      </c>
      <c r="AK67" s="131">
        <f t="shared" ref="AK67:AK130" si="29">N67</f>
        <v>0</v>
      </c>
      <c r="AL67" s="131">
        <f t="shared" ref="AL67:AL130" si="30">S67</f>
        <v>0</v>
      </c>
      <c r="AM67" s="131">
        <f t="shared" ref="AM67:AM130" si="31">X67</f>
        <v>0</v>
      </c>
      <c r="AN67" s="136">
        <f t="shared" ref="AN67:AN130" si="32">AC67</f>
        <v>0</v>
      </c>
      <c r="AO67" s="133">
        <f t="shared" ref="AO67:AO130" si="33">F67</f>
        <v>0</v>
      </c>
      <c r="AP67" s="131">
        <f t="shared" ref="AP67:AP130" si="34">K67</f>
        <v>0</v>
      </c>
      <c r="AQ67" s="131">
        <f t="shared" ref="AQ67:AQ130" si="35">P67</f>
        <v>0</v>
      </c>
      <c r="AR67" s="131">
        <f t="shared" ref="AR67:AR130" si="36">U67</f>
        <v>0</v>
      </c>
      <c r="AS67" s="136">
        <f t="shared" ref="AS67:AS130" si="37">U67</f>
        <v>0</v>
      </c>
      <c r="AT67" s="133">
        <f t="shared" ref="AT67:AT130" si="38">G67</f>
        <v>0</v>
      </c>
      <c r="AU67" s="131">
        <f t="shared" ref="AU67:AU130" si="39">L67</f>
        <v>0</v>
      </c>
      <c r="AV67" s="131">
        <f t="shared" ref="AV67:AV130" si="40">Q67</f>
        <v>0</v>
      </c>
      <c r="AW67" s="131">
        <f t="shared" ref="AW67:AW130" si="41">V67</f>
        <v>0</v>
      </c>
      <c r="AX67" s="136">
        <f t="shared" ref="AX67:AX130" si="42">AA67</f>
        <v>0</v>
      </c>
      <c r="AY67" s="133">
        <f t="shared" ref="AY67:AY130" si="43">H67</f>
        <v>0</v>
      </c>
      <c r="AZ67" s="131">
        <f t="shared" ref="AZ67:AZ130" si="44">M67</f>
        <v>0</v>
      </c>
      <c r="BA67" s="131">
        <f t="shared" ref="BA67:BA130" si="45">R67</f>
        <v>0</v>
      </c>
      <c r="BB67" s="131">
        <f t="shared" ref="BB67:BB130" si="46">W67</f>
        <v>0</v>
      </c>
      <c r="BC67" s="132">
        <f t="shared" ref="BC67:BC130" si="47">AB67</f>
        <v>0</v>
      </c>
    </row>
    <row r="68" spans="1:55" x14ac:dyDescent="0.25">
      <c r="A68" s="138" t="s">
        <v>562</v>
      </c>
      <c r="B68" s="131" t="s">
        <v>41</v>
      </c>
      <c r="C68" s="131" t="s">
        <v>432</v>
      </c>
      <c r="D68" s="131" t="s">
        <v>141</v>
      </c>
      <c r="E68" s="132" t="s">
        <v>1311</v>
      </c>
      <c r="F68" s="130">
        <v>0</v>
      </c>
      <c r="G68" s="131">
        <v>0</v>
      </c>
      <c r="H68" s="131">
        <v>0</v>
      </c>
      <c r="I68" s="132">
        <v>20</v>
      </c>
      <c r="J68" s="149"/>
      <c r="K68" s="133">
        <v>0</v>
      </c>
      <c r="L68" s="131">
        <v>0</v>
      </c>
      <c r="M68" s="131">
        <v>0</v>
      </c>
      <c r="N68" s="132">
        <v>0</v>
      </c>
      <c r="O68" s="149"/>
      <c r="P68" s="133">
        <v>0</v>
      </c>
      <c r="Q68" s="131">
        <v>0</v>
      </c>
      <c r="R68" s="131">
        <v>0</v>
      </c>
      <c r="S68" s="132">
        <v>0</v>
      </c>
      <c r="T68" s="149"/>
      <c r="U68" s="133">
        <v>0</v>
      </c>
      <c r="V68" s="131">
        <v>0</v>
      </c>
      <c r="W68" s="131">
        <v>0</v>
      </c>
      <c r="X68" s="132">
        <v>0</v>
      </c>
      <c r="Y68" s="149"/>
      <c r="Z68" s="133">
        <v>0</v>
      </c>
      <c r="AA68" s="131">
        <v>0</v>
      </c>
      <c r="AB68" s="131">
        <v>0</v>
      </c>
      <c r="AC68" s="132">
        <v>0</v>
      </c>
      <c r="AD68" s="149"/>
      <c r="AE68" s="153">
        <f t="shared" si="24"/>
        <v>0</v>
      </c>
      <c r="AF68" s="134">
        <f t="shared" si="25"/>
        <v>0</v>
      </c>
      <c r="AG68" s="135">
        <f t="shared" si="26"/>
        <v>0</v>
      </c>
      <c r="AH68" s="167">
        <f t="shared" si="27"/>
        <v>20</v>
      </c>
      <c r="AI68" s="149"/>
      <c r="AJ68" s="133">
        <f t="shared" si="28"/>
        <v>20</v>
      </c>
      <c r="AK68" s="131">
        <f t="shared" si="29"/>
        <v>0</v>
      </c>
      <c r="AL68" s="131">
        <f t="shared" si="30"/>
        <v>0</v>
      </c>
      <c r="AM68" s="131">
        <f t="shared" si="31"/>
        <v>0</v>
      </c>
      <c r="AN68" s="136">
        <f t="shared" si="32"/>
        <v>0</v>
      </c>
      <c r="AO68" s="133">
        <f t="shared" si="33"/>
        <v>0</v>
      </c>
      <c r="AP68" s="131">
        <f t="shared" si="34"/>
        <v>0</v>
      </c>
      <c r="AQ68" s="131">
        <f t="shared" si="35"/>
        <v>0</v>
      </c>
      <c r="AR68" s="131">
        <f t="shared" si="36"/>
        <v>0</v>
      </c>
      <c r="AS68" s="136">
        <f t="shared" si="37"/>
        <v>0</v>
      </c>
      <c r="AT68" s="133">
        <f t="shared" si="38"/>
        <v>0</v>
      </c>
      <c r="AU68" s="131">
        <f t="shared" si="39"/>
        <v>0</v>
      </c>
      <c r="AV68" s="131">
        <f t="shared" si="40"/>
        <v>0</v>
      </c>
      <c r="AW68" s="131">
        <f t="shared" si="41"/>
        <v>0</v>
      </c>
      <c r="AX68" s="136">
        <f t="shared" si="42"/>
        <v>0</v>
      </c>
      <c r="AY68" s="133">
        <f t="shared" si="43"/>
        <v>0</v>
      </c>
      <c r="AZ68" s="131">
        <f t="shared" si="44"/>
        <v>0</v>
      </c>
      <c r="BA68" s="131">
        <f t="shared" si="45"/>
        <v>0</v>
      </c>
      <c r="BB68" s="131">
        <f t="shared" si="46"/>
        <v>0</v>
      </c>
      <c r="BC68" s="132">
        <f t="shared" si="47"/>
        <v>0</v>
      </c>
    </row>
    <row r="69" spans="1:55" x14ac:dyDescent="0.25">
      <c r="A69" s="138" t="s">
        <v>563</v>
      </c>
      <c r="B69" s="131" t="s">
        <v>37</v>
      </c>
      <c r="C69" s="131" t="s">
        <v>77</v>
      </c>
      <c r="D69" s="131" t="s">
        <v>355</v>
      </c>
      <c r="E69" s="132" t="s">
        <v>1314</v>
      </c>
      <c r="F69" s="130">
        <v>0</v>
      </c>
      <c r="G69" s="131">
        <v>0</v>
      </c>
      <c r="H69" s="131">
        <v>0</v>
      </c>
      <c r="I69" s="132">
        <v>20</v>
      </c>
      <c r="J69" s="149"/>
      <c r="K69" s="133">
        <v>0</v>
      </c>
      <c r="L69" s="131">
        <v>0</v>
      </c>
      <c r="M69" s="131">
        <v>0</v>
      </c>
      <c r="N69" s="132">
        <v>0</v>
      </c>
      <c r="O69" s="149"/>
      <c r="P69" s="133">
        <v>1</v>
      </c>
      <c r="Q69" s="131">
        <v>0</v>
      </c>
      <c r="R69" s="131">
        <v>2.6</v>
      </c>
      <c r="S69" s="132">
        <v>270</v>
      </c>
      <c r="T69" s="149"/>
      <c r="U69" s="133">
        <v>1</v>
      </c>
      <c r="V69" s="131">
        <v>0</v>
      </c>
      <c r="W69" s="131">
        <v>3.9</v>
      </c>
      <c r="X69" s="132">
        <v>280</v>
      </c>
      <c r="Y69" s="149"/>
      <c r="Z69" s="133">
        <v>0</v>
      </c>
      <c r="AA69" s="131">
        <v>0</v>
      </c>
      <c r="AB69" s="131">
        <v>0</v>
      </c>
      <c r="AC69" s="132">
        <v>20</v>
      </c>
      <c r="AD69" s="149"/>
      <c r="AE69" s="153">
        <f t="shared" si="24"/>
        <v>3</v>
      </c>
      <c r="AF69" s="134">
        <f t="shared" si="25"/>
        <v>0</v>
      </c>
      <c r="AG69" s="135">
        <f t="shared" si="26"/>
        <v>6.5</v>
      </c>
      <c r="AH69" s="167">
        <f t="shared" si="27"/>
        <v>590</v>
      </c>
      <c r="AI69" s="149"/>
      <c r="AJ69" s="133">
        <f t="shared" si="28"/>
        <v>20</v>
      </c>
      <c r="AK69" s="131">
        <f t="shared" si="29"/>
        <v>0</v>
      </c>
      <c r="AL69" s="131">
        <f t="shared" si="30"/>
        <v>270</v>
      </c>
      <c r="AM69" s="131">
        <f t="shared" si="31"/>
        <v>280</v>
      </c>
      <c r="AN69" s="136">
        <f t="shared" si="32"/>
        <v>20</v>
      </c>
      <c r="AO69" s="133">
        <f t="shared" si="33"/>
        <v>0</v>
      </c>
      <c r="AP69" s="131">
        <f t="shared" si="34"/>
        <v>0</v>
      </c>
      <c r="AQ69" s="131">
        <f t="shared" si="35"/>
        <v>1</v>
      </c>
      <c r="AR69" s="131">
        <f t="shared" si="36"/>
        <v>1</v>
      </c>
      <c r="AS69" s="136">
        <f t="shared" si="37"/>
        <v>1</v>
      </c>
      <c r="AT69" s="133">
        <f t="shared" si="38"/>
        <v>0</v>
      </c>
      <c r="AU69" s="131">
        <f t="shared" si="39"/>
        <v>0</v>
      </c>
      <c r="AV69" s="131">
        <f t="shared" si="40"/>
        <v>0</v>
      </c>
      <c r="AW69" s="131">
        <f t="shared" si="41"/>
        <v>0</v>
      </c>
      <c r="AX69" s="136">
        <f t="shared" si="42"/>
        <v>0</v>
      </c>
      <c r="AY69" s="133">
        <f t="shared" si="43"/>
        <v>0</v>
      </c>
      <c r="AZ69" s="131">
        <f t="shared" si="44"/>
        <v>0</v>
      </c>
      <c r="BA69" s="131">
        <f t="shared" si="45"/>
        <v>2.6</v>
      </c>
      <c r="BB69" s="131">
        <f t="shared" si="46"/>
        <v>3.9</v>
      </c>
      <c r="BC69" s="132">
        <f t="shared" si="47"/>
        <v>0</v>
      </c>
    </row>
    <row r="70" spans="1:55" x14ac:dyDescent="0.25">
      <c r="A70" s="138" t="s">
        <v>564</v>
      </c>
      <c r="B70" s="131" t="s">
        <v>49</v>
      </c>
      <c r="C70" s="131" t="s">
        <v>156</v>
      </c>
      <c r="D70" s="131" t="s">
        <v>258</v>
      </c>
      <c r="E70" s="132" t="s">
        <v>1314</v>
      </c>
      <c r="F70" s="130">
        <v>0</v>
      </c>
      <c r="G70" s="131">
        <v>0</v>
      </c>
      <c r="H70" s="131">
        <v>0</v>
      </c>
      <c r="I70" s="132">
        <v>20</v>
      </c>
      <c r="J70" s="149"/>
      <c r="K70" s="133">
        <v>0</v>
      </c>
      <c r="L70" s="131">
        <v>0</v>
      </c>
      <c r="M70" s="131">
        <v>0</v>
      </c>
      <c r="N70" s="132">
        <v>0</v>
      </c>
      <c r="O70" s="149"/>
      <c r="P70" s="133">
        <v>0</v>
      </c>
      <c r="Q70" s="131">
        <v>3</v>
      </c>
      <c r="R70" s="131">
        <v>5.1999999999999993</v>
      </c>
      <c r="S70" s="132">
        <v>284</v>
      </c>
      <c r="T70" s="149"/>
      <c r="U70" s="133">
        <v>0</v>
      </c>
      <c r="V70" s="131">
        <v>0</v>
      </c>
      <c r="W70" s="131">
        <v>0</v>
      </c>
      <c r="X70" s="132">
        <v>20</v>
      </c>
      <c r="Y70" s="149"/>
      <c r="Z70" s="133">
        <v>0</v>
      </c>
      <c r="AA70" s="131">
        <v>0</v>
      </c>
      <c r="AB70" s="131">
        <v>0</v>
      </c>
      <c r="AC70" s="132">
        <v>0</v>
      </c>
      <c r="AD70" s="149"/>
      <c r="AE70" s="153">
        <f t="shared" si="24"/>
        <v>0</v>
      </c>
      <c r="AF70" s="134">
        <f t="shared" si="25"/>
        <v>3</v>
      </c>
      <c r="AG70" s="135">
        <f t="shared" si="26"/>
        <v>5.1999999999999993</v>
      </c>
      <c r="AH70" s="167">
        <f t="shared" si="27"/>
        <v>324</v>
      </c>
      <c r="AI70" s="149"/>
      <c r="AJ70" s="133">
        <f t="shared" si="28"/>
        <v>20</v>
      </c>
      <c r="AK70" s="131">
        <f t="shared" si="29"/>
        <v>0</v>
      </c>
      <c r="AL70" s="131">
        <f t="shared" si="30"/>
        <v>284</v>
      </c>
      <c r="AM70" s="131">
        <f t="shared" si="31"/>
        <v>20</v>
      </c>
      <c r="AN70" s="136">
        <f t="shared" si="32"/>
        <v>0</v>
      </c>
      <c r="AO70" s="133">
        <f t="shared" si="33"/>
        <v>0</v>
      </c>
      <c r="AP70" s="131">
        <f t="shared" si="34"/>
        <v>0</v>
      </c>
      <c r="AQ70" s="131">
        <f t="shared" si="35"/>
        <v>0</v>
      </c>
      <c r="AR70" s="131">
        <f t="shared" si="36"/>
        <v>0</v>
      </c>
      <c r="AS70" s="136">
        <f t="shared" si="37"/>
        <v>0</v>
      </c>
      <c r="AT70" s="133">
        <f t="shared" si="38"/>
        <v>0</v>
      </c>
      <c r="AU70" s="131">
        <f t="shared" si="39"/>
        <v>0</v>
      </c>
      <c r="AV70" s="131">
        <f t="shared" si="40"/>
        <v>3</v>
      </c>
      <c r="AW70" s="131">
        <f t="shared" si="41"/>
        <v>0</v>
      </c>
      <c r="AX70" s="136">
        <f t="shared" si="42"/>
        <v>0</v>
      </c>
      <c r="AY70" s="133">
        <f t="shared" si="43"/>
        <v>0</v>
      </c>
      <c r="AZ70" s="131">
        <f t="shared" si="44"/>
        <v>0</v>
      </c>
      <c r="BA70" s="131">
        <f t="shared" si="45"/>
        <v>5.1999999999999993</v>
      </c>
      <c r="BB70" s="131">
        <f t="shared" si="46"/>
        <v>0</v>
      </c>
      <c r="BC70" s="132">
        <f t="shared" si="47"/>
        <v>0</v>
      </c>
    </row>
    <row r="71" spans="1:55" x14ac:dyDescent="0.25">
      <c r="A71" s="138" t="s">
        <v>565</v>
      </c>
      <c r="B71" s="131" t="s">
        <v>49</v>
      </c>
      <c r="C71" s="131" t="s">
        <v>125</v>
      </c>
      <c r="D71" s="131" t="s">
        <v>259</v>
      </c>
      <c r="E71" s="132" t="s">
        <v>1314</v>
      </c>
      <c r="F71" s="130">
        <v>1</v>
      </c>
      <c r="G71" s="131">
        <v>0</v>
      </c>
      <c r="H71" s="131">
        <v>1.1000000000000001</v>
      </c>
      <c r="I71" s="132">
        <v>216</v>
      </c>
      <c r="J71" s="149"/>
      <c r="K71" s="133">
        <v>0</v>
      </c>
      <c r="L71" s="131">
        <v>0</v>
      </c>
      <c r="M71" s="131">
        <v>0</v>
      </c>
      <c r="N71" s="132">
        <v>20</v>
      </c>
      <c r="O71" s="149"/>
      <c r="P71" s="133">
        <v>0</v>
      </c>
      <c r="Q71" s="131">
        <v>0</v>
      </c>
      <c r="R71" s="131">
        <v>0</v>
      </c>
      <c r="S71" s="132">
        <v>20</v>
      </c>
      <c r="T71" s="149"/>
      <c r="U71" s="133">
        <v>0</v>
      </c>
      <c r="V71" s="131">
        <v>0</v>
      </c>
      <c r="W71" s="131">
        <v>0</v>
      </c>
      <c r="X71" s="132">
        <v>20</v>
      </c>
      <c r="Y71" s="149"/>
      <c r="Z71" s="133">
        <v>0</v>
      </c>
      <c r="AA71" s="131">
        <v>0</v>
      </c>
      <c r="AB71" s="131">
        <v>0</v>
      </c>
      <c r="AC71" s="132">
        <v>0</v>
      </c>
      <c r="AD71" s="149"/>
      <c r="AE71" s="153">
        <f t="shared" si="24"/>
        <v>1</v>
      </c>
      <c r="AF71" s="134">
        <f t="shared" si="25"/>
        <v>0</v>
      </c>
      <c r="AG71" s="135">
        <f t="shared" si="26"/>
        <v>1.1000000000000001</v>
      </c>
      <c r="AH71" s="167">
        <f t="shared" si="27"/>
        <v>276</v>
      </c>
      <c r="AI71" s="149"/>
      <c r="AJ71" s="133">
        <f t="shared" si="28"/>
        <v>216</v>
      </c>
      <c r="AK71" s="131">
        <f t="shared" si="29"/>
        <v>20</v>
      </c>
      <c r="AL71" s="131">
        <f t="shared" si="30"/>
        <v>20</v>
      </c>
      <c r="AM71" s="131">
        <f t="shared" si="31"/>
        <v>20</v>
      </c>
      <c r="AN71" s="136">
        <f t="shared" si="32"/>
        <v>0</v>
      </c>
      <c r="AO71" s="133">
        <f t="shared" si="33"/>
        <v>1</v>
      </c>
      <c r="AP71" s="131">
        <f t="shared" si="34"/>
        <v>0</v>
      </c>
      <c r="AQ71" s="131">
        <f t="shared" si="35"/>
        <v>0</v>
      </c>
      <c r="AR71" s="131">
        <f t="shared" si="36"/>
        <v>0</v>
      </c>
      <c r="AS71" s="136">
        <f t="shared" si="37"/>
        <v>0</v>
      </c>
      <c r="AT71" s="133">
        <f t="shared" si="38"/>
        <v>0</v>
      </c>
      <c r="AU71" s="131">
        <f t="shared" si="39"/>
        <v>0</v>
      </c>
      <c r="AV71" s="131">
        <f t="shared" si="40"/>
        <v>0</v>
      </c>
      <c r="AW71" s="131">
        <f t="shared" si="41"/>
        <v>0</v>
      </c>
      <c r="AX71" s="136">
        <f t="shared" si="42"/>
        <v>0</v>
      </c>
      <c r="AY71" s="133">
        <f t="shared" si="43"/>
        <v>1.1000000000000001</v>
      </c>
      <c r="AZ71" s="131">
        <f t="shared" si="44"/>
        <v>0</v>
      </c>
      <c r="BA71" s="131">
        <f t="shared" si="45"/>
        <v>0</v>
      </c>
      <c r="BB71" s="131">
        <f t="shared" si="46"/>
        <v>0</v>
      </c>
      <c r="BC71" s="132">
        <f t="shared" si="47"/>
        <v>0</v>
      </c>
    </row>
    <row r="72" spans="1:55" x14ac:dyDescent="0.25">
      <c r="A72" s="138" t="s">
        <v>566</v>
      </c>
      <c r="B72" s="131" t="s">
        <v>2047</v>
      </c>
      <c r="C72" s="131" t="s">
        <v>378</v>
      </c>
      <c r="D72" s="131" t="s">
        <v>962</v>
      </c>
      <c r="E72" s="132" t="s">
        <v>1954</v>
      </c>
      <c r="F72" s="130">
        <v>0</v>
      </c>
      <c r="G72" s="131">
        <v>0</v>
      </c>
      <c r="H72" s="131">
        <v>0</v>
      </c>
      <c r="I72" s="132">
        <v>20</v>
      </c>
      <c r="J72" s="149"/>
      <c r="K72" s="133">
        <v>0</v>
      </c>
      <c r="L72" s="131">
        <v>0</v>
      </c>
      <c r="M72" s="131">
        <v>0</v>
      </c>
      <c r="N72" s="132">
        <v>20</v>
      </c>
      <c r="O72" s="149"/>
      <c r="P72" s="133">
        <v>1</v>
      </c>
      <c r="Q72" s="131">
        <v>0</v>
      </c>
      <c r="R72" s="131">
        <v>0.7</v>
      </c>
      <c r="S72" s="132">
        <v>244</v>
      </c>
      <c r="T72" s="149"/>
      <c r="U72" s="133">
        <v>0</v>
      </c>
      <c r="V72" s="131">
        <v>0</v>
      </c>
      <c r="W72" s="131">
        <v>0</v>
      </c>
      <c r="X72" s="132">
        <v>0</v>
      </c>
      <c r="Y72" s="149"/>
      <c r="Z72" s="133">
        <v>0</v>
      </c>
      <c r="AA72" s="131">
        <v>0</v>
      </c>
      <c r="AB72" s="131">
        <v>0</v>
      </c>
      <c r="AC72" s="132">
        <v>0</v>
      </c>
      <c r="AD72" s="149"/>
      <c r="AE72" s="153">
        <f t="shared" si="24"/>
        <v>1</v>
      </c>
      <c r="AF72" s="134">
        <f t="shared" si="25"/>
        <v>0</v>
      </c>
      <c r="AG72" s="135">
        <f t="shared" si="26"/>
        <v>0.7</v>
      </c>
      <c r="AH72" s="167">
        <f t="shared" si="27"/>
        <v>284</v>
      </c>
      <c r="AI72" s="149"/>
      <c r="AJ72" s="133">
        <f t="shared" si="28"/>
        <v>20</v>
      </c>
      <c r="AK72" s="131">
        <f t="shared" si="29"/>
        <v>20</v>
      </c>
      <c r="AL72" s="131">
        <f t="shared" si="30"/>
        <v>244</v>
      </c>
      <c r="AM72" s="131">
        <f t="shared" si="31"/>
        <v>0</v>
      </c>
      <c r="AN72" s="136">
        <f t="shared" si="32"/>
        <v>0</v>
      </c>
      <c r="AO72" s="133">
        <f t="shared" si="33"/>
        <v>0</v>
      </c>
      <c r="AP72" s="131">
        <f t="shared" si="34"/>
        <v>0</v>
      </c>
      <c r="AQ72" s="131">
        <f t="shared" si="35"/>
        <v>1</v>
      </c>
      <c r="AR72" s="131">
        <f t="shared" si="36"/>
        <v>0</v>
      </c>
      <c r="AS72" s="136">
        <f t="shared" si="37"/>
        <v>0</v>
      </c>
      <c r="AT72" s="133">
        <f t="shared" si="38"/>
        <v>0</v>
      </c>
      <c r="AU72" s="131">
        <f t="shared" si="39"/>
        <v>0</v>
      </c>
      <c r="AV72" s="131">
        <f t="shared" si="40"/>
        <v>0</v>
      </c>
      <c r="AW72" s="131">
        <f t="shared" si="41"/>
        <v>0</v>
      </c>
      <c r="AX72" s="136">
        <f t="shared" si="42"/>
        <v>0</v>
      </c>
      <c r="AY72" s="133">
        <f t="shared" si="43"/>
        <v>0</v>
      </c>
      <c r="AZ72" s="131">
        <f t="shared" si="44"/>
        <v>0</v>
      </c>
      <c r="BA72" s="131">
        <f t="shared" si="45"/>
        <v>0.7</v>
      </c>
      <c r="BB72" s="131">
        <f t="shared" si="46"/>
        <v>0</v>
      </c>
      <c r="BC72" s="132">
        <f t="shared" si="47"/>
        <v>0</v>
      </c>
    </row>
    <row r="73" spans="1:55" x14ac:dyDescent="0.25">
      <c r="A73" s="138" t="s">
        <v>567</v>
      </c>
      <c r="B73" s="131" t="s">
        <v>41</v>
      </c>
      <c r="C73" s="131" t="s">
        <v>471</v>
      </c>
      <c r="D73" s="131" t="s">
        <v>108</v>
      </c>
      <c r="E73" s="132" t="s">
        <v>1304</v>
      </c>
      <c r="F73" s="130">
        <v>0</v>
      </c>
      <c r="G73" s="131">
        <v>0</v>
      </c>
      <c r="H73" s="131">
        <v>0</v>
      </c>
      <c r="I73" s="132">
        <v>20</v>
      </c>
      <c r="J73" s="149"/>
      <c r="K73" s="133">
        <v>0</v>
      </c>
      <c r="L73" s="131">
        <v>0</v>
      </c>
      <c r="M73" s="131">
        <v>0</v>
      </c>
      <c r="N73" s="132">
        <v>20</v>
      </c>
      <c r="O73" s="149"/>
      <c r="P73" s="133">
        <v>0</v>
      </c>
      <c r="Q73" s="131">
        <v>0</v>
      </c>
      <c r="R73" s="131">
        <v>0</v>
      </c>
      <c r="S73" s="132">
        <v>20</v>
      </c>
      <c r="T73" s="149"/>
      <c r="U73" s="133">
        <v>0</v>
      </c>
      <c r="V73" s="131">
        <v>0</v>
      </c>
      <c r="W73" s="131">
        <v>0</v>
      </c>
      <c r="X73" s="132">
        <v>20</v>
      </c>
      <c r="Y73" s="149"/>
      <c r="Z73" s="133">
        <v>0</v>
      </c>
      <c r="AA73" s="131">
        <v>0</v>
      </c>
      <c r="AB73" s="131">
        <v>0</v>
      </c>
      <c r="AC73" s="132">
        <v>0</v>
      </c>
      <c r="AD73" s="149"/>
      <c r="AE73" s="153">
        <f t="shared" si="24"/>
        <v>0</v>
      </c>
      <c r="AF73" s="134">
        <f t="shared" si="25"/>
        <v>0</v>
      </c>
      <c r="AG73" s="135">
        <f t="shared" si="26"/>
        <v>0</v>
      </c>
      <c r="AH73" s="167">
        <f t="shared" si="27"/>
        <v>80</v>
      </c>
      <c r="AI73" s="149"/>
      <c r="AJ73" s="133">
        <f t="shared" si="28"/>
        <v>20</v>
      </c>
      <c r="AK73" s="131">
        <f t="shared" si="29"/>
        <v>20</v>
      </c>
      <c r="AL73" s="131">
        <f t="shared" si="30"/>
        <v>20</v>
      </c>
      <c r="AM73" s="131">
        <f t="shared" si="31"/>
        <v>20</v>
      </c>
      <c r="AN73" s="136">
        <f t="shared" si="32"/>
        <v>0</v>
      </c>
      <c r="AO73" s="133">
        <f t="shared" si="33"/>
        <v>0</v>
      </c>
      <c r="AP73" s="131">
        <f t="shared" si="34"/>
        <v>0</v>
      </c>
      <c r="AQ73" s="131">
        <f t="shared" si="35"/>
        <v>0</v>
      </c>
      <c r="AR73" s="131">
        <f t="shared" si="36"/>
        <v>0</v>
      </c>
      <c r="AS73" s="136">
        <f t="shared" si="37"/>
        <v>0</v>
      </c>
      <c r="AT73" s="133">
        <f t="shared" si="38"/>
        <v>0</v>
      </c>
      <c r="AU73" s="131">
        <f t="shared" si="39"/>
        <v>0</v>
      </c>
      <c r="AV73" s="131">
        <f t="shared" si="40"/>
        <v>0</v>
      </c>
      <c r="AW73" s="131">
        <f t="shared" si="41"/>
        <v>0</v>
      </c>
      <c r="AX73" s="136">
        <f t="shared" si="42"/>
        <v>0</v>
      </c>
      <c r="AY73" s="133">
        <f t="shared" si="43"/>
        <v>0</v>
      </c>
      <c r="AZ73" s="131">
        <f t="shared" si="44"/>
        <v>0</v>
      </c>
      <c r="BA73" s="131">
        <f t="shared" si="45"/>
        <v>0</v>
      </c>
      <c r="BB73" s="131">
        <f t="shared" si="46"/>
        <v>0</v>
      </c>
      <c r="BC73" s="132">
        <f t="shared" si="47"/>
        <v>0</v>
      </c>
    </row>
    <row r="74" spans="1:55" x14ac:dyDescent="0.25">
      <c r="A74" s="138" t="s">
        <v>568</v>
      </c>
      <c r="B74" s="131" t="s">
        <v>48</v>
      </c>
      <c r="C74" s="131" t="s">
        <v>77</v>
      </c>
      <c r="D74" s="131" t="s">
        <v>331</v>
      </c>
      <c r="E74" s="132" t="s">
        <v>1955</v>
      </c>
      <c r="F74" s="130">
        <v>0</v>
      </c>
      <c r="G74" s="131">
        <v>0</v>
      </c>
      <c r="H74" s="131">
        <v>0</v>
      </c>
      <c r="I74" s="132">
        <v>0</v>
      </c>
      <c r="J74" s="149"/>
      <c r="K74" s="133">
        <v>0</v>
      </c>
      <c r="L74" s="131">
        <v>0</v>
      </c>
      <c r="M74" s="131">
        <v>0</v>
      </c>
      <c r="N74" s="132">
        <v>0</v>
      </c>
      <c r="O74" s="149"/>
      <c r="P74" s="133">
        <v>0</v>
      </c>
      <c r="Q74" s="131">
        <v>0</v>
      </c>
      <c r="R74" s="131">
        <v>0</v>
      </c>
      <c r="S74" s="132">
        <v>0</v>
      </c>
      <c r="T74" s="149"/>
      <c r="U74" s="133">
        <v>0</v>
      </c>
      <c r="V74" s="131">
        <v>0</v>
      </c>
      <c r="W74" s="131">
        <v>0</v>
      </c>
      <c r="X74" s="132">
        <v>0</v>
      </c>
      <c r="Y74" s="149"/>
      <c r="Z74" s="133">
        <v>0</v>
      </c>
      <c r="AA74" s="131">
        <v>0</v>
      </c>
      <c r="AB74" s="131">
        <v>0</v>
      </c>
      <c r="AC74" s="132">
        <v>20</v>
      </c>
      <c r="AD74" s="149"/>
      <c r="AE74" s="153">
        <f t="shared" si="24"/>
        <v>0</v>
      </c>
      <c r="AF74" s="134">
        <f t="shared" si="25"/>
        <v>0</v>
      </c>
      <c r="AG74" s="135">
        <f t="shared" si="26"/>
        <v>0</v>
      </c>
      <c r="AH74" s="167">
        <f t="shared" si="27"/>
        <v>20</v>
      </c>
      <c r="AI74" s="149"/>
      <c r="AJ74" s="133">
        <f t="shared" si="28"/>
        <v>0</v>
      </c>
      <c r="AK74" s="131">
        <f t="shared" si="29"/>
        <v>0</v>
      </c>
      <c r="AL74" s="131">
        <f t="shared" si="30"/>
        <v>0</v>
      </c>
      <c r="AM74" s="131">
        <f t="shared" si="31"/>
        <v>0</v>
      </c>
      <c r="AN74" s="136">
        <f t="shared" si="32"/>
        <v>20</v>
      </c>
      <c r="AO74" s="133">
        <f t="shared" si="33"/>
        <v>0</v>
      </c>
      <c r="AP74" s="131">
        <f t="shared" si="34"/>
        <v>0</v>
      </c>
      <c r="AQ74" s="131">
        <f t="shared" si="35"/>
        <v>0</v>
      </c>
      <c r="AR74" s="131">
        <f t="shared" si="36"/>
        <v>0</v>
      </c>
      <c r="AS74" s="136">
        <f t="shared" si="37"/>
        <v>0</v>
      </c>
      <c r="AT74" s="133">
        <f t="shared" si="38"/>
        <v>0</v>
      </c>
      <c r="AU74" s="131">
        <f t="shared" si="39"/>
        <v>0</v>
      </c>
      <c r="AV74" s="131">
        <f t="shared" si="40"/>
        <v>0</v>
      </c>
      <c r="AW74" s="131">
        <f t="shared" si="41"/>
        <v>0</v>
      </c>
      <c r="AX74" s="136">
        <f t="shared" si="42"/>
        <v>0</v>
      </c>
      <c r="AY74" s="133">
        <f t="shared" si="43"/>
        <v>0</v>
      </c>
      <c r="AZ74" s="131">
        <f t="shared" si="44"/>
        <v>0</v>
      </c>
      <c r="BA74" s="131">
        <f t="shared" si="45"/>
        <v>0</v>
      </c>
      <c r="BB74" s="131">
        <f t="shared" si="46"/>
        <v>0</v>
      </c>
      <c r="BC74" s="132">
        <f t="shared" si="47"/>
        <v>0</v>
      </c>
    </row>
    <row r="75" spans="1:55" x14ac:dyDescent="0.25">
      <c r="A75" s="138" t="s">
        <v>569</v>
      </c>
      <c r="B75" s="131" t="s">
        <v>1371</v>
      </c>
      <c r="C75" s="131" t="s">
        <v>465</v>
      </c>
      <c r="D75" s="131" t="s">
        <v>151</v>
      </c>
      <c r="E75" s="132" t="s">
        <v>1303</v>
      </c>
      <c r="F75" s="130">
        <v>0</v>
      </c>
      <c r="G75" s="131">
        <v>0</v>
      </c>
      <c r="H75" s="131">
        <v>0</v>
      </c>
      <c r="I75" s="132">
        <v>0</v>
      </c>
      <c r="J75" s="149"/>
      <c r="K75" s="133">
        <v>0</v>
      </c>
      <c r="L75" s="131">
        <v>0</v>
      </c>
      <c r="M75" s="131">
        <v>0</v>
      </c>
      <c r="N75" s="132">
        <v>0</v>
      </c>
      <c r="O75" s="149"/>
      <c r="P75" s="133">
        <v>0</v>
      </c>
      <c r="Q75" s="131">
        <v>0</v>
      </c>
      <c r="R75" s="131">
        <v>0</v>
      </c>
      <c r="S75" s="132">
        <v>0</v>
      </c>
      <c r="T75" s="149"/>
      <c r="U75" s="133">
        <v>0</v>
      </c>
      <c r="V75" s="131">
        <v>0</v>
      </c>
      <c r="W75" s="131">
        <v>0</v>
      </c>
      <c r="X75" s="132">
        <v>0</v>
      </c>
      <c r="Y75" s="149"/>
      <c r="Z75" s="133">
        <v>0</v>
      </c>
      <c r="AA75" s="131">
        <v>0</v>
      </c>
      <c r="AB75" s="131">
        <v>0</v>
      </c>
      <c r="AC75" s="132">
        <v>0</v>
      </c>
      <c r="AD75" s="149"/>
      <c r="AE75" s="153">
        <f t="shared" si="24"/>
        <v>0</v>
      </c>
      <c r="AF75" s="134">
        <f t="shared" si="25"/>
        <v>0</v>
      </c>
      <c r="AG75" s="135">
        <f t="shared" si="26"/>
        <v>0</v>
      </c>
      <c r="AH75" s="167">
        <f t="shared" si="27"/>
        <v>0</v>
      </c>
      <c r="AI75" s="149"/>
      <c r="AJ75" s="133">
        <f t="shared" si="28"/>
        <v>0</v>
      </c>
      <c r="AK75" s="131">
        <f t="shared" si="29"/>
        <v>0</v>
      </c>
      <c r="AL75" s="131">
        <f t="shared" si="30"/>
        <v>0</v>
      </c>
      <c r="AM75" s="131">
        <f t="shared" si="31"/>
        <v>0</v>
      </c>
      <c r="AN75" s="136">
        <f t="shared" si="32"/>
        <v>0</v>
      </c>
      <c r="AO75" s="133">
        <f t="shared" si="33"/>
        <v>0</v>
      </c>
      <c r="AP75" s="131">
        <f t="shared" si="34"/>
        <v>0</v>
      </c>
      <c r="AQ75" s="131">
        <f t="shared" si="35"/>
        <v>0</v>
      </c>
      <c r="AR75" s="131">
        <f t="shared" si="36"/>
        <v>0</v>
      </c>
      <c r="AS75" s="136">
        <f t="shared" si="37"/>
        <v>0</v>
      </c>
      <c r="AT75" s="133">
        <f t="shared" si="38"/>
        <v>0</v>
      </c>
      <c r="AU75" s="131">
        <f t="shared" si="39"/>
        <v>0</v>
      </c>
      <c r="AV75" s="131">
        <f t="shared" si="40"/>
        <v>0</v>
      </c>
      <c r="AW75" s="131">
        <f t="shared" si="41"/>
        <v>0</v>
      </c>
      <c r="AX75" s="136">
        <f t="shared" si="42"/>
        <v>0</v>
      </c>
      <c r="AY75" s="133">
        <f t="shared" si="43"/>
        <v>0</v>
      </c>
      <c r="AZ75" s="131">
        <f t="shared" si="44"/>
        <v>0</v>
      </c>
      <c r="BA75" s="131">
        <f t="shared" si="45"/>
        <v>0</v>
      </c>
      <c r="BB75" s="131">
        <f t="shared" si="46"/>
        <v>0</v>
      </c>
      <c r="BC75" s="132">
        <f t="shared" si="47"/>
        <v>0</v>
      </c>
    </row>
    <row r="76" spans="1:55" x14ac:dyDescent="0.25">
      <c r="A76" s="138" t="s">
        <v>570</v>
      </c>
      <c r="B76" s="131" t="s">
        <v>1278</v>
      </c>
      <c r="C76" s="131" t="s">
        <v>221</v>
      </c>
      <c r="D76" s="131" t="s">
        <v>1120</v>
      </c>
      <c r="E76" s="132" t="s">
        <v>1311</v>
      </c>
      <c r="F76" s="130">
        <v>0</v>
      </c>
      <c r="G76" s="131">
        <v>0</v>
      </c>
      <c r="H76" s="131">
        <v>0</v>
      </c>
      <c r="I76" s="132">
        <v>0</v>
      </c>
      <c r="J76" s="149"/>
      <c r="K76" s="133">
        <v>0</v>
      </c>
      <c r="L76" s="131">
        <v>0</v>
      </c>
      <c r="M76" s="131">
        <v>0</v>
      </c>
      <c r="N76" s="132">
        <v>0</v>
      </c>
      <c r="O76" s="149"/>
      <c r="P76" s="133">
        <v>0</v>
      </c>
      <c r="Q76" s="131">
        <v>0</v>
      </c>
      <c r="R76" s="131">
        <v>0</v>
      </c>
      <c r="S76" s="132">
        <v>0</v>
      </c>
      <c r="T76" s="149"/>
      <c r="U76" s="133">
        <v>0</v>
      </c>
      <c r="V76" s="131">
        <v>0</v>
      </c>
      <c r="W76" s="131">
        <v>0</v>
      </c>
      <c r="X76" s="132">
        <v>0</v>
      </c>
      <c r="Y76" s="149"/>
      <c r="Z76" s="133">
        <v>0</v>
      </c>
      <c r="AA76" s="131">
        <v>0</v>
      </c>
      <c r="AB76" s="131">
        <v>0</v>
      </c>
      <c r="AC76" s="132">
        <v>0</v>
      </c>
      <c r="AD76" s="149"/>
      <c r="AE76" s="153">
        <f t="shared" si="24"/>
        <v>0</v>
      </c>
      <c r="AF76" s="134">
        <f t="shared" si="25"/>
        <v>0</v>
      </c>
      <c r="AG76" s="135">
        <f t="shared" si="26"/>
        <v>0</v>
      </c>
      <c r="AH76" s="167">
        <f t="shared" si="27"/>
        <v>0</v>
      </c>
      <c r="AI76" s="149"/>
      <c r="AJ76" s="133">
        <f t="shared" si="28"/>
        <v>0</v>
      </c>
      <c r="AK76" s="131">
        <f t="shared" si="29"/>
        <v>0</v>
      </c>
      <c r="AL76" s="131">
        <f t="shared" si="30"/>
        <v>0</v>
      </c>
      <c r="AM76" s="131">
        <f t="shared" si="31"/>
        <v>0</v>
      </c>
      <c r="AN76" s="136">
        <f t="shared" si="32"/>
        <v>0</v>
      </c>
      <c r="AO76" s="133">
        <f t="shared" si="33"/>
        <v>0</v>
      </c>
      <c r="AP76" s="131">
        <f t="shared" si="34"/>
        <v>0</v>
      </c>
      <c r="AQ76" s="131">
        <f t="shared" si="35"/>
        <v>0</v>
      </c>
      <c r="AR76" s="131">
        <f t="shared" si="36"/>
        <v>0</v>
      </c>
      <c r="AS76" s="136">
        <f t="shared" si="37"/>
        <v>0</v>
      </c>
      <c r="AT76" s="133">
        <f t="shared" si="38"/>
        <v>0</v>
      </c>
      <c r="AU76" s="131">
        <f t="shared" si="39"/>
        <v>0</v>
      </c>
      <c r="AV76" s="131">
        <f t="shared" si="40"/>
        <v>0</v>
      </c>
      <c r="AW76" s="131">
        <f t="shared" si="41"/>
        <v>0</v>
      </c>
      <c r="AX76" s="136">
        <f t="shared" si="42"/>
        <v>0</v>
      </c>
      <c r="AY76" s="133">
        <f t="shared" si="43"/>
        <v>0</v>
      </c>
      <c r="AZ76" s="131">
        <f t="shared" si="44"/>
        <v>0</v>
      </c>
      <c r="BA76" s="131">
        <f t="shared" si="45"/>
        <v>0</v>
      </c>
      <c r="BB76" s="131">
        <f t="shared" si="46"/>
        <v>0</v>
      </c>
      <c r="BC76" s="132">
        <f t="shared" si="47"/>
        <v>0</v>
      </c>
    </row>
    <row r="77" spans="1:55" x14ac:dyDescent="0.25">
      <c r="A77" s="138" t="s">
        <v>571</v>
      </c>
      <c r="B77" s="131" t="s">
        <v>1529</v>
      </c>
      <c r="C77" s="131" t="s">
        <v>198</v>
      </c>
      <c r="D77" s="131" t="s">
        <v>135</v>
      </c>
      <c r="E77" s="132" t="s">
        <v>1314</v>
      </c>
      <c r="F77" s="130">
        <v>0</v>
      </c>
      <c r="G77" s="131">
        <v>0</v>
      </c>
      <c r="H77" s="131">
        <v>0</v>
      </c>
      <c r="I77" s="132">
        <v>0</v>
      </c>
      <c r="J77" s="149"/>
      <c r="K77" s="133">
        <v>0</v>
      </c>
      <c r="L77" s="131">
        <v>0</v>
      </c>
      <c r="M77" s="131">
        <v>0</v>
      </c>
      <c r="N77" s="132">
        <v>0</v>
      </c>
      <c r="O77" s="149"/>
      <c r="P77" s="133">
        <v>0</v>
      </c>
      <c r="Q77" s="131">
        <v>0</v>
      </c>
      <c r="R77" s="131">
        <v>0</v>
      </c>
      <c r="S77" s="132">
        <v>0</v>
      </c>
      <c r="T77" s="149"/>
      <c r="U77" s="133">
        <v>0</v>
      </c>
      <c r="V77" s="131">
        <v>0</v>
      </c>
      <c r="W77" s="131">
        <v>0</v>
      </c>
      <c r="X77" s="132">
        <v>0</v>
      </c>
      <c r="Y77" s="149"/>
      <c r="Z77" s="133">
        <v>0</v>
      </c>
      <c r="AA77" s="131">
        <v>0</v>
      </c>
      <c r="AB77" s="131">
        <v>0</v>
      </c>
      <c r="AC77" s="132">
        <v>0</v>
      </c>
      <c r="AD77" s="149"/>
      <c r="AE77" s="153">
        <f t="shared" si="24"/>
        <v>0</v>
      </c>
      <c r="AF77" s="134">
        <f t="shared" si="25"/>
        <v>0</v>
      </c>
      <c r="AG77" s="135">
        <f t="shared" si="26"/>
        <v>0</v>
      </c>
      <c r="AH77" s="167">
        <f t="shared" si="27"/>
        <v>0</v>
      </c>
      <c r="AI77" s="149"/>
      <c r="AJ77" s="133">
        <f t="shared" si="28"/>
        <v>0</v>
      </c>
      <c r="AK77" s="131">
        <f t="shared" si="29"/>
        <v>0</v>
      </c>
      <c r="AL77" s="131">
        <f t="shared" si="30"/>
        <v>0</v>
      </c>
      <c r="AM77" s="131">
        <f t="shared" si="31"/>
        <v>0</v>
      </c>
      <c r="AN77" s="136">
        <f t="shared" si="32"/>
        <v>0</v>
      </c>
      <c r="AO77" s="133">
        <f t="shared" si="33"/>
        <v>0</v>
      </c>
      <c r="AP77" s="131">
        <f t="shared" si="34"/>
        <v>0</v>
      </c>
      <c r="AQ77" s="131">
        <f t="shared" si="35"/>
        <v>0</v>
      </c>
      <c r="AR77" s="131">
        <f t="shared" si="36"/>
        <v>0</v>
      </c>
      <c r="AS77" s="136">
        <f t="shared" si="37"/>
        <v>0</v>
      </c>
      <c r="AT77" s="133">
        <f t="shared" si="38"/>
        <v>0</v>
      </c>
      <c r="AU77" s="131">
        <f t="shared" si="39"/>
        <v>0</v>
      </c>
      <c r="AV77" s="131">
        <f t="shared" si="40"/>
        <v>0</v>
      </c>
      <c r="AW77" s="131">
        <f t="shared" si="41"/>
        <v>0</v>
      </c>
      <c r="AX77" s="136">
        <f t="shared" si="42"/>
        <v>0</v>
      </c>
      <c r="AY77" s="133">
        <f t="shared" si="43"/>
        <v>0</v>
      </c>
      <c r="AZ77" s="131">
        <f t="shared" si="44"/>
        <v>0</v>
      </c>
      <c r="BA77" s="131">
        <f t="shared" si="45"/>
        <v>0</v>
      </c>
      <c r="BB77" s="131">
        <f t="shared" si="46"/>
        <v>0</v>
      </c>
      <c r="BC77" s="132">
        <f t="shared" si="47"/>
        <v>0</v>
      </c>
    </row>
    <row r="78" spans="1:55" x14ac:dyDescent="0.25">
      <c r="A78" s="138" t="s">
        <v>572</v>
      </c>
      <c r="B78" s="131" t="s">
        <v>1392</v>
      </c>
      <c r="C78" s="131" t="s">
        <v>237</v>
      </c>
      <c r="D78" s="131" t="s">
        <v>236</v>
      </c>
      <c r="E78" s="132" t="s">
        <v>1955</v>
      </c>
      <c r="F78" s="130">
        <v>0</v>
      </c>
      <c r="G78" s="131">
        <v>0</v>
      </c>
      <c r="H78" s="131">
        <v>0</v>
      </c>
      <c r="I78" s="132">
        <v>0</v>
      </c>
      <c r="J78" s="149"/>
      <c r="K78" s="133">
        <v>0</v>
      </c>
      <c r="L78" s="131">
        <v>0</v>
      </c>
      <c r="M78" s="131">
        <v>0</v>
      </c>
      <c r="N78" s="132">
        <v>0</v>
      </c>
      <c r="O78" s="149"/>
      <c r="P78" s="133">
        <v>0</v>
      </c>
      <c r="Q78" s="131">
        <v>0</v>
      </c>
      <c r="R78" s="131">
        <v>0</v>
      </c>
      <c r="S78" s="132">
        <v>0</v>
      </c>
      <c r="T78" s="149"/>
      <c r="U78" s="133">
        <v>0</v>
      </c>
      <c r="V78" s="131">
        <v>0</v>
      </c>
      <c r="W78" s="131">
        <v>0</v>
      </c>
      <c r="X78" s="132">
        <v>0</v>
      </c>
      <c r="Y78" s="149"/>
      <c r="Z78" s="133">
        <v>0</v>
      </c>
      <c r="AA78" s="131">
        <v>0</v>
      </c>
      <c r="AB78" s="131">
        <v>0</v>
      </c>
      <c r="AC78" s="132">
        <v>0</v>
      </c>
      <c r="AD78" s="149"/>
      <c r="AE78" s="153">
        <f t="shared" si="24"/>
        <v>0</v>
      </c>
      <c r="AF78" s="134">
        <f t="shared" si="25"/>
        <v>0</v>
      </c>
      <c r="AG78" s="135">
        <f t="shared" si="26"/>
        <v>0</v>
      </c>
      <c r="AH78" s="167">
        <f t="shared" si="27"/>
        <v>0</v>
      </c>
      <c r="AI78" s="149"/>
      <c r="AJ78" s="133">
        <f t="shared" si="28"/>
        <v>0</v>
      </c>
      <c r="AK78" s="131">
        <f t="shared" si="29"/>
        <v>0</v>
      </c>
      <c r="AL78" s="131">
        <f t="shared" si="30"/>
        <v>0</v>
      </c>
      <c r="AM78" s="131">
        <f t="shared" si="31"/>
        <v>0</v>
      </c>
      <c r="AN78" s="136">
        <f t="shared" si="32"/>
        <v>0</v>
      </c>
      <c r="AO78" s="133">
        <f t="shared" si="33"/>
        <v>0</v>
      </c>
      <c r="AP78" s="131">
        <f t="shared" si="34"/>
        <v>0</v>
      </c>
      <c r="AQ78" s="131">
        <f t="shared" si="35"/>
        <v>0</v>
      </c>
      <c r="AR78" s="131">
        <f t="shared" si="36"/>
        <v>0</v>
      </c>
      <c r="AS78" s="136">
        <f t="shared" si="37"/>
        <v>0</v>
      </c>
      <c r="AT78" s="133">
        <f t="shared" si="38"/>
        <v>0</v>
      </c>
      <c r="AU78" s="131">
        <f t="shared" si="39"/>
        <v>0</v>
      </c>
      <c r="AV78" s="131">
        <f t="shared" si="40"/>
        <v>0</v>
      </c>
      <c r="AW78" s="131">
        <f t="shared" si="41"/>
        <v>0</v>
      </c>
      <c r="AX78" s="136">
        <f t="shared" si="42"/>
        <v>0</v>
      </c>
      <c r="AY78" s="133">
        <f t="shared" si="43"/>
        <v>0</v>
      </c>
      <c r="AZ78" s="131">
        <f t="shared" si="44"/>
        <v>0</v>
      </c>
      <c r="BA78" s="131">
        <f t="shared" si="45"/>
        <v>0</v>
      </c>
      <c r="BB78" s="131">
        <f t="shared" si="46"/>
        <v>0</v>
      </c>
      <c r="BC78" s="132">
        <f t="shared" si="47"/>
        <v>0</v>
      </c>
    </row>
    <row r="79" spans="1:55" x14ac:dyDescent="0.25">
      <c r="A79" s="138" t="s">
        <v>573</v>
      </c>
      <c r="B79" s="131" t="s">
        <v>1278</v>
      </c>
      <c r="C79" s="131" t="s">
        <v>1478</v>
      </c>
      <c r="D79" s="131" t="s">
        <v>1479</v>
      </c>
      <c r="E79" s="132" t="s">
        <v>2025</v>
      </c>
      <c r="F79" s="130">
        <v>0</v>
      </c>
      <c r="G79" s="131">
        <v>0</v>
      </c>
      <c r="H79" s="131">
        <v>0</v>
      </c>
      <c r="I79" s="132">
        <v>0</v>
      </c>
      <c r="J79" s="149"/>
      <c r="K79" s="133">
        <v>0</v>
      </c>
      <c r="L79" s="131">
        <v>0</v>
      </c>
      <c r="M79" s="131">
        <v>0</v>
      </c>
      <c r="N79" s="132">
        <v>0</v>
      </c>
      <c r="O79" s="149"/>
      <c r="P79" s="133">
        <v>0</v>
      </c>
      <c r="Q79" s="131">
        <v>0</v>
      </c>
      <c r="R79" s="131">
        <v>0</v>
      </c>
      <c r="S79" s="132">
        <v>0</v>
      </c>
      <c r="T79" s="149"/>
      <c r="U79" s="133">
        <v>0</v>
      </c>
      <c r="V79" s="131">
        <v>0</v>
      </c>
      <c r="W79" s="131">
        <v>0</v>
      </c>
      <c r="X79" s="132">
        <v>0</v>
      </c>
      <c r="Y79" s="149"/>
      <c r="Z79" s="133">
        <v>0</v>
      </c>
      <c r="AA79" s="131">
        <v>0</v>
      </c>
      <c r="AB79" s="131">
        <v>0</v>
      </c>
      <c r="AC79" s="132">
        <v>0</v>
      </c>
      <c r="AD79" s="149"/>
      <c r="AE79" s="153">
        <f t="shared" si="24"/>
        <v>0</v>
      </c>
      <c r="AF79" s="134">
        <f t="shared" si="25"/>
        <v>0</v>
      </c>
      <c r="AG79" s="135">
        <f t="shared" si="26"/>
        <v>0</v>
      </c>
      <c r="AH79" s="167">
        <f t="shared" si="27"/>
        <v>0</v>
      </c>
      <c r="AI79" s="149"/>
      <c r="AJ79" s="133">
        <f t="shared" si="28"/>
        <v>0</v>
      </c>
      <c r="AK79" s="131">
        <f t="shared" si="29"/>
        <v>0</v>
      </c>
      <c r="AL79" s="131">
        <f t="shared" si="30"/>
        <v>0</v>
      </c>
      <c r="AM79" s="131">
        <f t="shared" si="31"/>
        <v>0</v>
      </c>
      <c r="AN79" s="136">
        <f t="shared" si="32"/>
        <v>0</v>
      </c>
      <c r="AO79" s="133">
        <f t="shared" si="33"/>
        <v>0</v>
      </c>
      <c r="AP79" s="131">
        <f t="shared" si="34"/>
        <v>0</v>
      </c>
      <c r="AQ79" s="131">
        <f t="shared" si="35"/>
        <v>0</v>
      </c>
      <c r="AR79" s="131">
        <f t="shared" si="36"/>
        <v>0</v>
      </c>
      <c r="AS79" s="136">
        <f t="shared" si="37"/>
        <v>0</v>
      </c>
      <c r="AT79" s="133">
        <f t="shared" si="38"/>
        <v>0</v>
      </c>
      <c r="AU79" s="131">
        <f t="shared" si="39"/>
        <v>0</v>
      </c>
      <c r="AV79" s="131">
        <f t="shared" si="40"/>
        <v>0</v>
      </c>
      <c r="AW79" s="131">
        <f t="shared" si="41"/>
        <v>0</v>
      </c>
      <c r="AX79" s="136">
        <f t="shared" si="42"/>
        <v>0</v>
      </c>
      <c r="AY79" s="133">
        <f t="shared" si="43"/>
        <v>0</v>
      </c>
      <c r="AZ79" s="131">
        <f t="shared" si="44"/>
        <v>0</v>
      </c>
      <c r="BA79" s="131">
        <f t="shared" si="45"/>
        <v>0</v>
      </c>
      <c r="BB79" s="131">
        <f t="shared" si="46"/>
        <v>0</v>
      </c>
      <c r="BC79" s="132">
        <f t="shared" si="47"/>
        <v>0</v>
      </c>
    </row>
    <row r="80" spans="1:55" x14ac:dyDescent="0.25">
      <c r="A80" s="138" t="s">
        <v>574</v>
      </c>
      <c r="B80" s="131" t="s">
        <v>2047</v>
      </c>
      <c r="C80" s="131" t="s">
        <v>226</v>
      </c>
      <c r="D80" s="131" t="s">
        <v>130</v>
      </c>
      <c r="E80" s="132" t="s">
        <v>1955</v>
      </c>
      <c r="F80" s="130">
        <v>3</v>
      </c>
      <c r="G80" s="131">
        <v>0</v>
      </c>
      <c r="H80" s="131">
        <v>2.0999999999999996</v>
      </c>
      <c r="I80" s="132">
        <v>228</v>
      </c>
      <c r="J80" s="149"/>
      <c r="K80" s="133">
        <v>0</v>
      </c>
      <c r="L80" s="131">
        <v>0</v>
      </c>
      <c r="M80" s="131">
        <v>0</v>
      </c>
      <c r="N80" s="132">
        <v>0</v>
      </c>
      <c r="O80" s="149"/>
      <c r="P80" s="133">
        <v>2</v>
      </c>
      <c r="Q80" s="131">
        <v>0</v>
      </c>
      <c r="R80" s="131">
        <v>1.2</v>
      </c>
      <c r="S80" s="132">
        <v>251</v>
      </c>
      <c r="T80" s="149"/>
      <c r="U80" s="133">
        <v>0</v>
      </c>
      <c r="V80" s="131">
        <v>0</v>
      </c>
      <c r="W80" s="131">
        <v>0</v>
      </c>
      <c r="X80" s="132">
        <v>20</v>
      </c>
      <c r="Y80" s="149"/>
      <c r="Z80" s="133">
        <v>0</v>
      </c>
      <c r="AA80" s="131">
        <v>0</v>
      </c>
      <c r="AB80" s="131">
        <v>0</v>
      </c>
      <c r="AC80" s="132">
        <v>0</v>
      </c>
      <c r="AD80" s="149"/>
      <c r="AE80" s="153">
        <f t="shared" si="24"/>
        <v>5</v>
      </c>
      <c r="AF80" s="134">
        <f t="shared" si="25"/>
        <v>0</v>
      </c>
      <c r="AG80" s="135">
        <f t="shared" si="26"/>
        <v>3.3</v>
      </c>
      <c r="AH80" s="167">
        <f t="shared" si="27"/>
        <v>499</v>
      </c>
      <c r="AI80" s="149"/>
      <c r="AJ80" s="133">
        <f t="shared" si="28"/>
        <v>228</v>
      </c>
      <c r="AK80" s="131">
        <f t="shared" si="29"/>
        <v>0</v>
      </c>
      <c r="AL80" s="131">
        <f t="shared" si="30"/>
        <v>251</v>
      </c>
      <c r="AM80" s="131">
        <f t="shared" si="31"/>
        <v>20</v>
      </c>
      <c r="AN80" s="136">
        <f t="shared" si="32"/>
        <v>0</v>
      </c>
      <c r="AO80" s="133">
        <f t="shared" si="33"/>
        <v>3</v>
      </c>
      <c r="AP80" s="131">
        <f t="shared" si="34"/>
        <v>0</v>
      </c>
      <c r="AQ80" s="131">
        <f t="shared" si="35"/>
        <v>2</v>
      </c>
      <c r="AR80" s="131">
        <f t="shared" si="36"/>
        <v>0</v>
      </c>
      <c r="AS80" s="136">
        <f t="shared" si="37"/>
        <v>0</v>
      </c>
      <c r="AT80" s="133">
        <f t="shared" si="38"/>
        <v>0</v>
      </c>
      <c r="AU80" s="131">
        <f t="shared" si="39"/>
        <v>0</v>
      </c>
      <c r="AV80" s="131">
        <f t="shared" si="40"/>
        <v>0</v>
      </c>
      <c r="AW80" s="131">
        <f t="shared" si="41"/>
        <v>0</v>
      </c>
      <c r="AX80" s="136">
        <f t="shared" si="42"/>
        <v>0</v>
      </c>
      <c r="AY80" s="133">
        <f t="shared" si="43"/>
        <v>2.0999999999999996</v>
      </c>
      <c r="AZ80" s="131">
        <f t="shared" si="44"/>
        <v>0</v>
      </c>
      <c r="BA80" s="131">
        <f t="shared" si="45"/>
        <v>1.2</v>
      </c>
      <c r="BB80" s="131">
        <f t="shared" si="46"/>
        <v>0</v>
      </c>
      <c r="BC80" s="132">
        <f t="shared" si="47"/>
        <v>0</v>
      </c>
    </row>
    <row r="81" spans="1:55" x14ac:dyDescent="0.25">
      <c r="A81" s="138" t="s">
        <v>575</v>
      </c>
      <c r="B81" s="131" t="s">
        <v>1392</v>
      </c>
      <c r="C81" s="131" t="s">
        <v>119</v>
      </c>
      <c r="D81" s="131" t="s">
        <v>241</v>
      </c>
      <c r="E81" s="132" t="s">
        <v>1311</v>
      </c>
      <c r="F81" s="130">
        <v>0</v>
      </c>
      <c r="G81" s="131">
        <v>0</v>
      </c>
      <c r="H81" s="131">
        <v>0</v>
      </c>
      <c r="I81" s="132">
        <v>0</v>
      </c>
      <c r="J81" s="149"/>
      <c r="K81" s="133">
        <v>0</v>
      </c>
      <c r="L81" s="131">
        <v>0</v>
      </c>
      <c r="M81" s="131">
        <v>0</v>
      </c>
      <c r="N81" s="132">
        <v>0</v>
      </c>
      <c r="O81" s="149"/>
      <c r="P81" s="133">
        <v>0</v>
      </c>
      <c r="Q81" s="131">
        <v>0</v>
      </c>
      <c r="R81" s="131">
        <v>0</v>
      </c>
      <c r="S81" s="132">
        <v>0</v>
      </c>
      <c r="T81" s="149"/>
      <c r="U81" s="133">
        <v>0</v>
      </c>
      <c r="V81" s="131">
        <v>0</v>
      </c>
      <c r="W81" s="131">
        <v>0</v>
      </c>
      <c r="X81" s="132">
        <v>0</v>
      </c>
      <c r="Y81" s="149"/>
      <c r="Z81" s="133">
        <v>0</v>
      </c>
      <c r="AA81" s="131">
        <v>0</v>
      </c>
      <c r="AB81" s="131">
        <v>0</v>
      </c>
      <c r="AC81" s="132">
        <v>0</v>
      </c>
      <c r="AD81" s="149"/>
      <c r="AE81" s="153">
        <f t="shared" si="24"/>
        <v>0</v>
      </c>
      <c r="AF81" s="134">
        <f t="shared" si="25"/>
        <v>0</v>
      </c>
      <c r="AG81" s="135">
        <f t="shared" si="26"/>
        <v>0</v>
      </c>
      <c r="AH81" s="167">
        <f t="shared" si="27"/>
        <v>0</v>
      </c>
      <c r="AI81" s="149"/>
      <c r="AJ81" s="133">
        <f t="shared" si="28"/>
        <v>0</v>
      </c>
      <c r="AK81" s="131">
        <f t="shared" si="29"/>
        <v>0</v>
      </c>
      <c r="AL81" s="131">
        <f t="shared" si="30"/>
        <v>0</v>
      </c>
      <c r="AM81" s="131">
        <f t="shared" si="31"/>
        <v>0</v>
      </c>
      <c r="AN81" s="136">
        <f t="shared" si="32"/>
        <v>0</v>
      </c>
      <c r="AO81" s="133">
        <f t="shared" si="33"/>
        <v>0</v>
      </c>
      <c r="AP81" s="131">
        <f t="shared" si="34"/>
        <v>0</v>
      </c>
      <c r="AQ81" s="131">
        <f t="shared" si="35"/>
        <v>0</v>
      </c>
      <c r="AR81" s="131">
        <f t="shared" si="36"/>
        <v>0</v>
      </c>
      <c r="AS81" s="136">
        <f t="shared" si="37"/>
        <v>0</v>
      </c>
      <c r="AT81" s="133">
        <f t="shared" si="38"/>
        <v>0</v>
      </c>
      <c r="AU81" s="131">
        <f t="shared" si="39"/>
        <v>0</v>
      </c>
      <c r="AV81" s="131">
        <f t="shared" si="40"/>
        <v>0</v>
      </c>
      <c r="AW81" s="131">
        <f t="shared" si="41"/>
        <v>0</v>
      </c>
      <c r="AX81" s="136">
        <f t="shared" si="42"/>
        <v>0</v>
      </c>
      <c r="AY81" s="133">
        <f t="shared" si="43"/>
        <v>0</v>
      </c>
      <c r="AZ81" s="131">
        <f t="shared" si="44"/>
        <v>0</v>
      </c>
      <c r="BA81" s="131">
        <f t="shared" si="45"/>
        <v>0</v>
      </c>
      <c r="BB81" s="131">
        <f t="shared" si="46"/>
        <v>0</v>
      </c>
      <c r="BC81" s="132">
        <f t="shared" si="47"/>
        <v>0</v>
      </c>
    </row>
    <row r="82" spans="1:55" x14ac:dyDescent="0.25">
      <c r="A82" s="138" t="s">
        <v>576</v>
      </c>
      <c r="B82" s="131" t="s">
        <v>1295</v>
      </c>
      <c r="C82" s="131" t="s">
        <v>288</v>
      </c>
      <c r="D82" s="131" t="s">
        <v>202</v>
      </c>
      <c r="E82" s="132" t="s">
        <v>1954</v>
      </c>
      <c r="F82" s="130">
        <v>0</v>
      </c>
      <c r="G82" s="131">
        <v>0</v>
      </c>
      <c r="H82" s="131">
        <v>0</v>
      </c>
      <c r="I82" s="132">
        <v>0</v>
      </c>
      <c r="J82" s="149"/>
      <c r="K82" s="133">
        <v>0</v>
      </c>
      <c r="L82" s="131">
        <v>0</v>
      </c>
      <c r="M82" s="131">
        <v>0</v>
      </c>
      <c r="N82" s="132">
        <v>0</v>
      </c>
      <c r="O82" s="149"/>
      <c r="P82" s="133">
        <v>0</v>
      </c>
      <c r="Q82" s="131">
        <v>0</v>
      </c>
      <c r="R82" s="131">
        <v>0</v>
      </c>
      <c r="S82" s="132">
        <v>0</v>
      </c>
      <c r="T82" s="149"/>
      <c r="U82" s="133">
        <v>0</v>
      </c>
      <c r="V82" s="131">
        <v>0</v>
      </c>
      <c r="W82" s="131">
        <v>0</v>
      </c>
      <c r="X82" s="132">
        <v>0</v>
      </c>
      <c r="Y82" s="149"/>
      <c r="Z82" s="133">
        <v>0</v>
      </c>
      <c r="AA82" s="131">
        <v>0</v>
      </c>
      <c r="AB82" s="131">
        <v>0</v>
      </c>
      <c r="AC82" s="132">
        <v>0</v>
      </c>
      <c r="AD82" s="149"/>
      <c r="AE82" s="153">
        <f t="shared" si="24"/>
        <v>0</v>
      </c>
      <c r="AF82" s="134">
        <f t="shared" si="25"/>
        <v>0</v>
      </c>
      <c r="AG82" s="135">
        <f t="shared" si="26"/>
        <v>0</v>
      </c>
      <c r="AH82" s="167">
        <f t="shared" si="27"/>
        <v>0</v>
      </c>
      <c r="AI82" s="149"/>
      <c r="AJ82" s="133">
        <f t="shared" si="28"/>
        <v>0</v>
      </c>
      <c r="AK82" s="131">
        <f t="shared" si="29"/>
        <v>0</v>
      </c>
      <c r="AL82" s="131">
        <f t="shared" si="30"/>
        <v>0</v>
      </c>
      <c r="AM82" s="131">
        <f t="shared" si="31"/>
        <v>0</v>
      </c>
      <c r="AN82" s="136">
        <f t="shared" si="32"/>
        <v>0</v>
      </c>
      <c r="AO82" s="133">
        <f t="shared" si="33"/>
        <v>0</v>
      </c>
      <c r="AP82" s="131">
        <f t="shared" si="34"/>
        <v>0</v>
      </c>
      <c r="AQ82" s="131">
        <f t="shared" si="35"/>
        <v>0</v>
      </c>
      <c r="AR82" s="131">
        <f t="shared" si="36"/>
        <v>0</v>
      </c>
      <c r="AS82" s="136">
        <f t="shared" si="37"/>
        <v>0</v>
      </c>
      <c r="AT82" s="133">
        <f t="shared" si="38"/>
        <v>0</v>
      </c>
      <c r="AU82" s="131">
        <f t="shared" si="39"/>
        <v>0</v>
      </c>
      <c r="AV82" s="131">
        <f t="shared" si="40"/>
        <v>0</v>
      </c>
      <c r="AW82" s="131">
        <f t="shared" si="41"/>
        <v>0</v>
      </c>
      <c r="AX82" s="136">
        <f t="shared" si="42"/>
        <v>0</v>
      </c>
      <c r="AY82" s="133">
        <f t="shared" si="43"/>
        <v>0</v>
      </c>
      <c r="AZ82" s="131">
        <f t="shared" si="44"/>
        <v>0</v>
      </c>
      <c r="BA82" s="131">
        <f t="shared" si="45"/>
        <v>0</v>
      </c>
      <c r="BB82" s="131">
        <f t="shared" si="46"/>
        <v>0</v>
      </c>
      <c r="BC82" s="132">
        <f t="shared" si="47"/>
        <v>0</v>
      </c>
    </row>
    <row r="83" spans="1:55" x14ac:dyDescent="0.25">
      <c r="A83" s="138" t="s">
        <v>577</v>
      </c>
      <c r="B83" s="131" t="s">
        <v>44</v>
      </c>
      <c r="C83" s="131" t="s">
        <v>390</v>
      </c>
      <c r="D83" s="131" t="s">
        <v>391</v>
      </c>
      <c r="E83" s="132" t="s">
        <v>1314</v>
      </c>
      <c r="F83" s="130">
        <v>0</v>
      </c>
      <c r="G83" s="131">
        <v>2</v>
      </c>
      <c r="H83" s="131">
        <v>32.6</v>
      </c>
      <c r="I83" s="132">
        <v>296</v>
      </c>
      <c r="J83" s="149"/>
      <c r="K83" s="133">
        <v>0</v>
      </c>
      <c r="L83" s="131">
        <v>0</v>
      </c>
      <c r="M83" s="131">
        <v>0</v>
      </c>
      <c r="N83" s="132">
        <v>0</v>
      </c>
      <c r="O83" s="149"/>
      <c r="P83" s="133">
        <v>2</v>
      </c>
      <c r="Q83" s="131">
        <v>2</v>
      </c>
      <c r="R83" s="131">
        <v>7.1</v>
      </c>
      <c r="S83" s="132">
        <v>285</v>
      </c>
      <c r="T83" s="149"/>
      <c r="U83" s="133">
        <v>0</v>
      </c>
      <c r="V83" s="131">
        <v>0</v>
      </c>
      <c r="W83" s="131">
        <v>0</v>
      </c>
      <c r="X83" s="132">
        <v>0</v>
      </c>
      <c r="Y83" s="149"/>
      <c r="Z83" s="133">
        <v>0</v>
      </c>
      <c r="AA83" s="131">
        <v>2</v>
      </c>
      <c r="AB83" s="131">
        <v>32.6</v>
      </c>
      <c r="AC83" s="132">
        <v>292</v>
      </c>
      <c r="AD83" s="149"/>
      <c r="AE83" s="153">
        <f t="shared" si="24"/>
        <v>2</v>
      </c>
      <c r="AF83" s="134">
        <f t="shared" si="25"/>
        <v>6</v>
      </c>
      <c r="AG83" s="135">
        <f t="shared" si="26"/>
        <v>72.3</v>
      </c>
      <c r="AH83" s="167">
        <f t="shared" si="27"/>
        <v>873</v>
      </c>
      <c r="AI83" s="149"/>
      <c r="AJ83" s="133">
        <f t="shared" si="28"/>
        <v>296</v>
      </c>
      <c r="AK83" s="131">
        <f t="shared" si="29"/>
        <v>0</v>
      </c>
      <c r="AL83" s="131">
        <f t="shared" si="30"/>
        <v>285</v>
      </c>
      <c r="AM83" s="131">
        <f t="shared" si="31"/>
        <v>0</v>
      </c>
      <c r="AN83" s="136">
        <f t="shared" si="32"/>
        <v>292</v>
      </c>
      <c r="AO83" s="133">
        <f t="shared" si="33"/>
        <v>0</v>
      </c>
      <c r="AP83" s="131">
        <f t="shared" si="34"/>
        <v>0</v>
      </c>
      <c r="AQ83" s="131">
        <f t="shared" si="35"/>
        <v>2</v>
      </c>
      <c r="AR83" s="131">
        <f t="shared" si="36"/>
        <v>0</v>
      </c>
      <c r="AS83" s="136">
        <f t="shared" si="37"/>
        <v>0</v>
      </c>
      <c r="AT83" s="133">
        <f t="shared" si="38"/>
        <v>2</v>
      </c>
      <c r="AU83" s="131">
        <f t="shared" si="39"/>
        <v>0</v>
      </c>
      <c r="AV83" s="131">
        <f t="shared" si="40"/>
        <v>2</v>
      </c>
      <c r="AW83" s="131">
        <f t="shared" si="41"/>
        <v>0</v>
      </c>
      <c r="AX83" s="136">
        <f t="shared" si="42"/>
        <v>2</v>
      </c>
      <c r="AY83" s="133">
        <f t="shared" si="43"/>
        <v>32.6</v>
      </c>
      <c r="AZ83" s="131">
        <f t="shared" si="44"/>
        <v>0</v>
      </c>
      <c r="BA83" s="131">
        <f t="shared" si="45"/>
        <v>7.1</v>
      </c>
      <c r="BB83" s="131">
        <f t="shared" si="46"/>
        <v>0</v>
      </c>
      <c r="BC83" s="132">
        <f t="shared" si="47"/>
        <v>32.6</v>
      </c>
    </row>
    <row r="84" spans="1:55" x14ac:dyDescent="0.25">
      <c r="A84" s="138" t="s">
        <v>578</v>
      </c>
      <c r="B84" s="131" t="s">
        <v>1398</v>
      </c>
      <c r="C84" s="131" t="s">
        <v>104</v>
      </c>
      <c r="D84" s="131" t="s">
        <v>355</v>
      </c>
      <c r="E84" s="132" t="s">
        <v>1311</v>
      </c>
      <c r="F84" s="130">
        <v>0</v>
      </c>
      <c r="G84" s="131">
        <v>0</v>
      </c>
      <c r="H84" s="131">
        <v>0</v>
      </c>
      <c r="I84" s="132">
        <v>0</v>
      </c>
      <c r="J84" s="149"/>
      <c r="K84" s="133">
        <v>0</v>
      </c>
      <c r="L84" s="131">
        <v>0</v>
      </c>
      <c r="M84" s="131">
        <v>0</v>
      </c>
      <c r="N84" s="132">
        <v>0</v>
      </c>
      <c r="O84" s="149"/>
      <c r="P84" s="133">
        <v>0</v>
      </c>
      <c r="Q84" s="131">
        <v>0</v>
      </c>
      <c r="R84" s="131">
        <v>0</v>
      </c>
      <c r="S84" s="132">
        <v>0</v>
      </c>
      <c r="T84" s="149"/>
      <c r="U84" s="133">
        <v>0</v>
      </c>
      <c r="V84" s="131">
        <v>0</v>
      </c>
      <c r="W84" s="131">
        <v>0</v>
      </c>
      <c r="X84" s="132">
        <v>0</v>
      </c>
      <c r="Y84" s="149"/>
      <c r="Z84" s="133">
        <v>0</v>
      </c>
      <c r="AA84" s="131">
        <v>0</v>
      </c>
      <c r="AB84" s="131">
        <v>0</v>
      </c>
      <c r="AC84" s="132">
        <v>0</v>
      </c>
      <c r="AD84" s="149"/>
      <c r="AE84" s="153">
        <f t="shared" si="24"/>
        <v>0</v>
      </c>
      <c r="AF84" s="134">
        <f t="shared" si="25"/>
        <v>0</v>
      </c>
      <c r="AG84" s="135">
        <f t="shared" si="26"/>
        <v>0</v>
      </c>
      <c r="AH84" s="167">
        <f t="shared" si="27"/>
        <v>0</v>
      </c>
      <c r="AI84" s="149"/>
      <c r="AJ84" s="133">
        <f t="shared" si="28"/>
        <v>0</v>
      </c>
      <c r="AK84" s="131">
        <f t="shared" si="29"/>
        <v>0</v>
      </c>
      <c r="AL84" s="131">
        <f t="shared" si="30"/>
        <v>0</v>
      </c>
      <c r="AM84" s="131">
        <f t="shared" si="31"/>
        <v>0</v>
      </c>
      <c r="AN84" s="136">
        <f t="shared" si="32"/>
        <v>0</v>
      </c>
      <c r="AO84" s="133">
        <f t="shared" si="33"/>
        <v>0</v>
      </c>
      <c r="AP84" s="131">
        <f t="shared" si="34"/>
        <v>0</v>
      </c>
      <c r="AQ84" s="131">
        <f t="shared" si="35"/>
        <v>0</v>
      </c>
      <c r="AR84" s="131">
        <f t="shared" si="36"/>
        <v>0</v>
      </c>
      <c r="AS84" s="136">
        <f t="shared" si="37"/>
        <v>0</v>
      </c>
      <c r="AT84" s="133">
        <f t="shared" si="38"/>
        <v>0</v>
      </c>
      <c r="AU84" s="131">
        <f t="shared" si="39"/>
        <v>0</v>
      </c>
      <c r="AV84" s="131">
        <f t="shared" si="40"/>
        <v>0</v>
      </c>
      <c r="AW84" s="131">
        <f t="shared" si="41"/>
        <v>0</v>
      </c>
      <c r="AX84" s="136">
        <f t="shared" si="42"/>
        <v>0</v>
      </c>
      <c r="AY84" s="133">
        <f t="shared" si="43"/>
        <v>0</v>
      </c>
      <c r="AZ84" s="131">
        <f t="shared" si="44"/>
        <v>0</v>
      </c>
      <c r="BA84" s="131">
        <f t="shared" si="45"/>
        <v>0</v>
      </c>
      <c r="BB84" s="131">
        <f t="shared" si="46"/>
        <v>0</v>
      </c>
      <c r="BC84" s="132">
        <f t="shared" si="47"/>
        <v>0</v>
      </c>
    </row>
    <row r="85" spans="1:55" x14ac:dyDescent="0.25">
      <c r="A85" s="138" t="s">
        <v>579</v>
      </c>
      <c r="B85" s="131" t="s">
        <v>1293</v>
      </c>
      <c r="C85" s="131" t="s">
        <v>966</v>
      </c>
      <c r="D85" s="131" t="s">
        <v>1273</v>
      </c>
      <c r="E85" s="132" t="s">
        <v>1314</v>
      </c>
      <c r="F85" s="130">
        <v>0</v>
      </c>
      <c r="G85" s="131">
        <v>0</v>
      </c>
      <c r="H85" s="131">
        <v>0</v>
      </c>
      <c r="I85" s="132">
        <v>0</v>
      </c>
      <c r="J85" s="149"/>
      <c r="K85" s="133">
        <v>0</v>
      </c>
      <c r="L85" s="131">
        <v>0</v>
      </c>
      <c r="M85" s="131">
        <v>0</v>
      </c>
      <c r="N85" s="132">
        <v>0</v>
      </c>
      <c r="O85" s="149"/>
      <c r="P85" s="133">
        <v>0</v>
      </c>
      <c r="Q85" s="131">
        <v>0</v>
      </c>
      <c r="R85" s="131">
        <v>0</v>
      </c>
      <c r="S85" s="132">
        <v>0</v>
      </c>
      <c r="T85" s="149"/>
      <c r="U85" s="133">
        <v>0</v>
      </c>
      <c r="V85" s="131">
        <v>0</v>
      </c>
      <c r="W85" s="131">
        <v>0</v>
      </c>
      <c r="X85" s="132">
        <v>0</v>
      </c>
      <c r="Y85" s="149"/>
      <c r="Z85" s="133">
        <v>0</v>
      </c>
      <c r="AA85" s="131">
        <v>0</v>
      </c>
      <c r="AB85" s="131">
        <v>0</v>
      </c>
      <c r="AC85" s="132">
        <v>0</v>
      </c>
      <c r="AD85" s="149"/>
      <c r="AE85" s="153">
        <f t="shared" si="24"/>
        <v>0</v>
      </c>
      <c r="AF85" s="134">
        <f t="shared" si="25"/>
        <v>0</v>
      </c>
      <c r="AG85" s="135">
        <f t="shared" si="26"/>
        <v>0</v>
      </c>
      <c r="AH85" s="167">
        <f t="shared" si="27"/>
        <v>0</v>
      </c>
      <c r="AI85" s="149"/>
      <c r="AJ85" s="133">
        <f t="shared" si="28"/>
        <v>0</v>
      </c>
      <c r="AK85" s="131">
        <f t="shared" si="29"/>
        <v>0</v>
      </c>
      <c r="AL85" s="131">
        <f t="shared" si="30"/>
        <v>0</v>
      </c>
      <c r="AM85" s="131">
        <f t="shared" si="31"/>
        <v>0</v>
      </c>
      <c r="AN85" s="136">
        <f t="shared" si="32"/>
        <v>0</v>
      </c>
      <c r="AO85" s="133">
        <f t="shared" si="33"/>
        <v>0</v>
      </c>
      <c r="AP85" s="131">
        <f t="shared" si="34"/>
        <v>0</v>
      </c>
      <c r="AQ85" s="131">
        <f t="shared" si="35"/>
        <v>0</v>
      </c>
      <c r="AR85" s="131">
        <f t="shared" si="36"/>
        <v>0</v>
      </c>
      <c r="AS85" s="136">
        <f t="shared" si="37"/>
        <v>0</v>
      </c>
      <c r="AT85" s="133">
        <f t="shared" si="38"/>
        <v>0</v>
      </c>
      <c r="AU85" s="131">
        <f t="shared" si="39"/>
        <v>0</v>
      </c>
      <c r="AV85" s="131">
        <f t="shared" si="40"/>
        <v>0</v>
      </c>
      <c r="AW85" s="131">
        <f t="shared" si="41"/>
        <v>0</v>
      </c>
      <c r="AX85" s="136">
        <f t="shared" si="42"/>
        <v>0</v>
      </c>
      <c r="AY85" s="133">
        <f t="shared" si="43"/>
        <v>0</v>
      </c>
      <c r="AZ85" s="131">
        <f t="shared" si="44"/>
        <v>0</v>
      </c>
      <c r="BA85" s="131">
        <f t="shared" si="45"/>
        <v>0</v>
      </c>
      <c r="BB85" s="131">
        <f t="shared" si="46"/>
        <v>0</v>
      </c>
      <c r="BC85" s="132">
        <f t="shared" si="47"/>
        <v>0</v>
      </c>
    </row>
    <row r="86" spans="1:55" x14ac:dyDescent="0.25">
      <c r="A86" s="138" t="s">
        <v>580</v>
      </c>
      <c r="B86" s="131" t="s">
        <v>43</v>
      </c>
      <c r="C86" s="131" t="s">
        <v>1992</v>
      </c>
      <c r="D86" s="131" t="s">
        <v>1111</v>
      </c>
      <c r="E86" s="132" t="s">
        <v>1303</v>
      </c>
      <c r="F86" s="130">
        <v>0</v>
      </c>
      <c r="G86" s="131">
        <v>0</v>
      </c>
      <c r="H86" s="131">
        <v>0</v>
      </c>
      <c r="I86" s="132">
        <v>20</v>
      </c>
      <c r="J86" s="149"/>
      <c r="K86" s="133">
        <v>0</v>
      </c>
      <c r="L86" s="131">
        <v>2</v>
      </c>
      <c r="M86" s="131">
        <v>3.7</v>
      </c>
      <c r="N86" s="132">
        <v>239</v>
      </c>
      <c r="O86" s="149"/>
      <c r="P86" s="133">
        <v>0</v>
      </c>
      <c r="Q86" s="131">
        <v>0</v>
      </c>
      <c r="R86" s="131">
        <v>0</v>
      </c>
      <c r="S86" s="132">
        <v>20</v>
      </c>
      <c r="T86" s="149"/>
      <c r="U86" s="133">
        <v>0</v>
      </c>
      <c r="V86" s="131">
        <v>0</v>
      </c>
      <c r="W86" s="131">
        <v>0</v>
      </c>
      <c r="X86" s="132">
        <v>20</v>
      </c>
      <c r="Y86" s="149"/>
      <c r="Z86" s="133">
        <v>0</v>
      </c>
      <c r="AA86" s="131">
        <v>0</v>
      </c>
      <c r="AB86" s="131">
        <v>0</v>
      </c>
      <c r="AC86" s="132">
        <v>20</v>
      </c>
      <c r="AD86" s="149"/>
      <c r="AE86" s="153">
        <f t="shared" si="24"/>
        <v>0</v>
      </c>
      <c r="AF86" s="134">
        <f t="shared" si="25"/>
        <v>2</v>
      </c>
      <c r="AG86" s="135">
        <f t="shared" si="26"/>
        <v>3.7</v>
      </c>
      <c r="AH86" s="167">
        <f t="shared" si="27"/>
        <v>299</v>
      </c>
      <c r="AI86" s="149"/>
      <c r="AJ86" s="133">
        <f t="shared" si="28"/>
        <v>20</v>
      </c>
      <c r="AK86" s="131">
        <f t="shared" si="29"/>
        <v>239</v>
      </c>
      <c r="AL86" s="131">
        <f t="shared" si="30"/>
        <v>20</v>
      </c>
      <c r="AM86" s="131">
        <f t="shared" si="31"/>
        <v>20</v>
      </c>
      <c r="AN86" s="136">
        <f t="shared" si="32"/>
        <v>20</v>
      </c>
      <c r="AO86" s="133">
        <f t="shared" si="33"/>
        <v>0</v>
      </c>
      <c r="AP86" s="131">
        <f t="shared" si="34"/>
        <v>0</v>
      </c>
      <c r="AQ86" s="131">
        <f t="shared" si="35"/>
        <v>0</v>
      </c>
      <c r="AR86" s="131">
        <f t="shared" si="36"/>
        <v>0</v>
      </c>
      <c r="AS86" s="136">
        <f t="shared" si="37"/>
        <v>0</v>
      </c>
      <c r="AT86" s="133">
        <f t="shared" si="38"/>
        <v>0</v>
      </c>
      <c r="AU86" s="131">
        <f t="shared" si="39"/>
        <v>2</v>
      </c>
      <c r="AV86" s="131">
        <f t="shared" si="40"/>
        <v>0</v>
      </c>
      <c r="AW86" s="131">
        <f t="shared" si="41"/>
        <v>0</v>
      </c>
      <c r="AX86" s="136">
        <f t="shared" si="42"/>
        <v>0</v>
      </c>
      <c r="AY86" s="133">
        <f t="shared" si="43"/>
        <v>0</v>
      </c>
      <c r="AZ86" s="131">
        <f t="shared" si="44"/>
        <v>3.7</v>
      </c>
      <c r="BA86" s="131">
        <f t="shared" si="45"/>
        <v>0</v>
      </c>
      <c r="BB86" s="131">
        <f t="shared" si="46"/>
        <v>0</v>
      </c>
      <c r="BC86" s="132">
        <f t="shared" si="47"/>
        <v>0</v>
      </c>
    </row>
    <row r="87" spans="1:55" x14ac:dyDescent="0.25">
      <c r="A87" s="138" t="s">
        <v>581</v>
      </c>
      <c r="B87" s="131" t="s">
        <v>48</v>
      </c>
      <c r="C87" s="131" t="s">
        <v>2138</v>
      </c>
      <c r="D87" s="131" t="s">
        <v>2139</v>
      </c>
      <c r="E87" s="132" t="s">
        <v>2025</v>
      </c>
      <c r="F87" s="130">
        <v>0</v>
      </c>
      <c r="G87" s="131">
        <v>0</v>
      </c>
      <c r="H87" s="131">
        <v>0</v>
      </c>
      <c r="I87" s="132">
        <v>0</v>
      </c>
      <c r="J87" s="149"/>
      <c r="K87" s="133">
        <v>0</v>
      </c>
      <c r="L87" s="131">
        <v>0</v>
      </c>
      <c r="M87" s="131">
        <v>0</v>
      </c>
      <c r="N87" s="132">
        <v>0</v>
      </c>
      <c r="O87" s="149"/>
      <c r="P87" s="133">
        <v>0</v>
      </c>
      <c r="Q87" s="131">
        <v>0</v>
      </c>
      <c r="R87" s="131">
        <v>0</v>
      </c>
      <c r="S87" s="132">
        <v>20</v>
      </c>
      <c r="T87" s="149"/>
      <c r="U87" s="133">
        <v>0</v>
      </c>
      <c r="V87" s="131">
        <v>0</v>
      </c>
      <c r="W87" s="131">
        <v>0</v>
      </c>
      <c r="X87" s="132">
        <v>0</v>
      </c>
      <c r="Y87" s="149"/>
      <c r="Z87" s="133">
        <v>0</v>
      </c>
      <c r="AA87" s="131">
        <v>0</v>
      </c>
      <c r="AB87" s="131">
        <v>0</v>
      </c>
      <c r="AC87" s="132">
        <v>0</v>
      </c>
      <c r="AD87" s="149"/>
      <c r="AE87" s="153">
        <f t="shared" si="24"/>
        <v>0</v>
      </c>
      <c r="AF87" s="134">
        <f t="shared" si="25"/>
        <v>0</v>
      </c>
      <c r="AG87" s="135">
        <f t="shared" si="26"/>
        <v>0</v>
      </c>
      <c r="AH87" s="167">
        <f t="shared" si="27"/>
        <v>20</v>
      </c>
      <c r="AI87" s="149"/>
      <c r="AJ87" s="133">
        <f t="shared" si="28"/>
        <v>0</v>
      </c>
      <c r="AK87" s="131">
        <f t="shared" si="29"/>
        <v>0</v>
      </c>
      <c r="AL87" s="131">
        <f t="shared" si="30"/>
        <v>20</v>
      </c>
      <c r="AM87" s="131">
        <f t="shared" si="31"/>
        <v>0</v>
      </c>
      <c r="AN87" s="136">
        <f t="shared" si="32"/>
        <v>0</v>
      </c>
      <c r="AO87" s="133">
        <f t="shared" si="33"/>
        <v>0</v>
      </c>
      <c r="AP87" s="131">
        <f t="shared" si="34"/>
        <v>0</v>
      </c>
      <c r="AQ87" s="131">
        <f t="shared" si="35"/>
        <v>0</v>
      </c>
      <c r="AR87" s="131">
        <f t="shared" si="36"/>
        <v>0</v>
      </c>
      <c r="AS87" s="136">
        <f t="shared" si="37"/>
        <v>0</v>
      </c>
      <c r="AT87" s="133">
        <f t="shared" si="38"/>
        <v>0</v>
      </c>
      <c r="AU87" s="131">
        <f t="shared" si="39"/>
        <v>0</v>
      </c>
      <c r="AV87" s="131">
        <f t="shared" si="40"/>
        <v>0</v>
      </c>
      <c r="AW87" s="131">
        <f t="shared" si="41"/>
        <v>0</v>
      </c>
      <c r="AX87" s="136">
        <f t="shared" si="42"/>
        <v>0</v>
      </c>
      <c r="AY87" s="133">
        <f t="shared" si="43"/>
        <v>0</v>
      </c>
      <c r="AZ87" s="131">
        <f t="shared" si="44"/>
        <v>0</v>
      </c>
      <c r="BA87" s="131">
        <f t="shared" si="45"/>
        <v>0</v>
      </c>
      <c r="BB87" s="131">
        <f t="shared" si="46"/>
        <v>0</v>
      </c>
      <c r="BC87" s="132">
        <f t="shared" si="47"/>
        <v>0</v>
      </c>
    </row>
    <row r="88" spans="1:55" x14ac:dyDescent="0.25">
      <c r="A88" s="138" t="s">
        <v>582</v>
      </c>
      <c r="B88" s="131" t="s">
        <v>44</v>
      </c>
      <c r="C88" s="131" t="s">
        <v>325</v>
      </c>
      <c r="D88" s="131" t="s">
        <v>326</v>
      </c>
      <c r="E88" s="132" t="s">
        <v>1314</v>
      </c>
      <c r="F88" s="130">
        <v>0</v>
      </c>
      <c r="G88" s="131">
        <v>0</v>
      </c>
      <c r="H88" s="131">
        <v>0</v>
      </c>
      <c r="I88" s="132">
        <v>20</v>
      </c>
      <c r="J88" s="149"/>
      <c r="K88" s="133">
        <v>0</v>
      </c>
      <c r="L88" s="131">
        <v>0</v>
      </c>
      <c r="M88" s="131">
        <v>0</v>
      </c>
      <c r="N88" s="132">
        <v>20</v>
      </c>
      <c r="O88" s="149"/>
      <c r="P88" s="133">
        <v>0</v>
      </c>
      <c r="Q88" s="131">
        <v>0</v>
      </c>
      <c r="R88" s="131">
        <v>0</v>
      </c>
      <c r="S88" s="132">
        <v>0</v>
      </c>
      <c r="T88" s="149"/>
      <c r="U88" s="133">
        <v>0</v>
      </c>
      <c r="V88" s="131">
        <v>0</v>
      </c>
      <c r="W88" s="131">
        <v>0</v>
      </c>
      <c r="X88" s="132">
        <v>0</v>
      </c>
      <c r="Y88" s="149"/>
      <c r="Z88" s="133">
        <v>0</v>
      </c>
      <c r="AA88" s="131">
        <v>0</v>
      </c>
      <c r="AB88" s="131">
        <v>0</v>
      </c>
      <c r="AC88" s="132">
        <v>0</v>
      </c>
      <c r="AD88" s="149"/>
      <c r="AE88" s="153">
        <f t="shared" si="24"/>
        <v>0</v>
      </c>
      <c r="AF88" s="134">
        <f t="shared" si="25"/>
        <v>0</v>
      </c>
      <c r="AG88" s="135">
        <f t="shared" si="26"/>
        <v>0</v>
      </c>
      <c r="AH88" s="167">
        <f t="shared" si="27"/>
        <v>40</v>
      </c>
      <c r="AI88" s="149"/>
      <c r="AJ88" s="133">
        <f t="shared" si="28"/>
        <v>20</v>
      </c>
      <c r="AK88" s="131">
        <f t="shared" si="29"/>
        <v>20</v>
      </c>
      <c r="AL88" s="131">
        <f t="shared" si="30"/>
        <v>0</v>
      </c>
      <c r="AM88" s="131">
        <f t="shared" si="31"/>
        <v>0</v>
      </c>
      <c r="AN88" s="136">
        <f t="shared" si="32"/>
        <v>0</v>
      </c>
      <c r="AO88" s="133">
        <f t="shared" si="33"/>
        <v>0</v>
      </c>
      <c r="AP88" s="131">
        <f t="shared" si="34"/>
        <v>0</v>
      </c>
      <c r="AQ88" s="131">
        <f t="shared" si="35"/>
        <v>0</v>
      </c>
      <c r="AR88" s="131">
        <f t="shared" si="36"/>
        <v>0</v>
      </c>
      <c r="AS88" s="136">
        <f t="shared" si="37"/>
        <v>0</v>
      </c>
      <c r="AT88" s="133">
        <f t="shared" si="38"/>
        <v>0</v>
      </c>
      <c r="AU88" s="131">
        <f t="shared" si="39"/>
        <v>0</v>
      </c>
      <c r="AV88" s="131">
        <f t="shared" si="40"/>
        <v>0</v>
      </c>
      <c r="AW88" s="131">
        <f t="shared" si="41"/>
        <v>0</v>
      </c>
      <c r="AX88" s="136">
        <f t="shared" si="42"/>
        <v>0</v>
      </c>
      <c r="AY88" s="133">
        <f t="shared" si="43"/>
        <v>0</v>
      </c>
      <c r="AZ88" s="131">
        <f t="shared" si="44"/>
        <v>0</v>
      </c>
      <c r="BA88" s="131">
        <f t="shared" si="45"/>
        <v>0</v>
      </c>
      <c r="BB88" s="131">
        <f t="shared" si="46"/>
        <v>0</v>
      </c>
      <c r="BC88" s="132">
        <f t="shared" si="47"/>
        <v>0</v>
      </c>
    </row>
    <row r="89" spans="1:55" x14ac:dyDescent="0.25">
      <c r="A89" s="138" t="s">
        <v>583</v>
      </c>
      <c r="B89" s="131" t="s">
        <v>1371</v>
      </c>
      <c r="C89" s="131" t="s">
        <v>92</v>
      </c>
      <c r="D89" s="131" t="s">
        <v>417</v>
      </c>
      <c r="E89" s="132" t="s">
        <v>1955</v>
      </c>
      <c r="F89" s="130">
        <v>0</v>
      </c>
      <c r="G89" s="131">
        <v>0</v>
      </c>
      <c r="H89" s="131">
        <v>0</v>
      </c>
      <c r="I89" s="132">
        <v>0</v>
      </c>
      <c r="J89" s="149"/>
      <c r="K89" s="133">
        <v>0</v>
      </c>
      <c r="L89" s="131">
        <v>0</v>
      </c>
      <c r="M89" s="131">
        <v>0</v>
      </c>
      <c r="N89" s="132">
        <v>0</v>
      </c>
      <c r="O89" s="149"/>
      <c r="P89" s="133">
        <v>0</v>
      </c>
      <c r="Q89" s="131">
        <v>0</v>
      </c>
      <c r="R89" s="131">
        <v>0</v>
      </c>
      <c r="S89" s="132">
        <v>0</v>
      </c>
      <c r="T89" s="149"/>
      <c r="U89" s="133">
        <v>0</v>
      </c>
      <c r="V89" s="131">
        <v>0</v>
      </c>
      <c r="W89" s="131">
        <v>0</v>
      </c>
      <c r="X89" s="132">
        <v>0</v>
      </c>
      <c r="Y89" s="149"/>
      <c r="Z89" s="133">
        <v>0</v>
      </c>
      <c r="AA89" s="131">
        <v>0</v>
      </c>
      <c r="AB89" s="131">
        <v>0</v>
      </c>
      <c r="AC89" s="132">
        <v>0</v>
      </c>
      <c r="AD89" s="149"/>
      <c r="AE89" s="153">
        <f t="shared" si="24"/>
        <v>0</v>
      </c>
      <c r="AF89" s="134">
        <f t="shared" si="25"/>
        <v>0</v>
      </c>
      <c r="AG89" s="135">
        <f t="shared" si="26"/>
        <v>0</v>
      </c>
      <c r="AH89" s="167">
        <f t="shared" si="27"/>
        <v>0</v>
      </c>
      <c r="AI89" s="149"/>
      <c r="AJ89" s="133">
        <f t="shared" si="28"/>
        <v>0</v>
      </c>
      <c r="AK89" s="131">
        <f t="shared" si="29"/>
        <v>0</v>
      </c>
      <c r="AL89" s="131">
        <f t="shared" si="30"/>
        <v>0</v>
      </c>
      <c r="AM89" s="131">
        <f t="shared" si="31"/>
        <v>0</v>
      </c>
      <c r="AN89" s="136">
        <f t="shared" si="32"/>
        <v>0</v>
      </c>
      <c r="AO89" s="133">
        <f t="shared" si="33"/>
        <v>0</v>
      </c>
      <c r="AP89" s="131">
        <f t="shared" si="34"/>
        <v>0</v>
      </c>
      <c r="AQ89" s="131">
        <f t="shared" si="35"/>
        <v>0</v>
      </c>
      <c r="AR89" s="131">
        <f t="shared" si="36"/>
        <v>0</v>
      </c>
      <c r="AS89" s="136">
        <f t="shared" si="37"/>
        <v>0</v>
      </c>
      <c r="AT89" s="133">
        <f t="shared" si="38"/>
        <v>0</v>
      </c>
      <c r="AU89" s="131">
        <f t="shared" si="39"/>
        <v>0</v>
      </c>
      <c r="AV89" s="131">
        <f t="shared" si="40"/>
        <v>0</v>
      </c>
      <c r="AW89" s="131">
        <f t="shared" si="41"/>
        <v>0</v>
      </c>
      <c r="AX89" s="136">
        <f t="shared" si="42"/>
        <v>0</v>
      </c>
      <c r="AY89" s="133">
        <f t="shared" si="43"/>
        <v>0</v>
      </c>
      <c r="AZ89" s="131">
        <f t="shared" si="44"/>
        <v>0</v>
      </c>
      <c r="BA89" s="131">
        <f t="shared" si="45"/>
        <v>0</v>
      </c>
      <c r="BB89" s="131">
        <f t="shared" si="46"/>
        <v>0</v>
      </c>
      <c r="BC89" s="132">
        <f t="shared" si="47"/>
        <v>0</v>
      </c>
    </row>
    <row r="90" spans="1:55" x14ac:dyDescent="0.25">
      <c r="A90" s="138" t="s">
        <v>584</v>
      </c>
      <c r="B90" s="131" t="s">
        <v>2049</v>
      </c>
      <c r="C90" s="131" t="s">
        <v>253</v>
      </c>
      <c r="D90" s="131" t="s">
        <v>1928</v>
      </c>
      <c r="E90" s="132" t="s">
        <v>1314</v>
      </c>
      <c r="F90" s="130">
        <v>0</v>
      </c>
      <c r="G90" s="131">
        <v>0</v>
      </c>
      <c r="H90" s="131">
        <v>0</v>
      </c>
      <c r="I90" s="132">
        <v>0</v>
      </c>
      <c r="J90" s="149"/>
      <c r="K90" s="133">
        <v>0</v>
      </c>
      <c r="L90" s="131">
        <v>0</v>
      </c>
      <c r="M90" s="131">
        <v>0</v>
      </c>
      <c r="N90" s="132">
        <v>0</v>
      </c>
      <c r="O90" s="149"/>
      <c r="P90" s="133">
        <v>0</v>
      </c>
      <c r="Q90" s="131">
        <v>0</v>
      </c>
      <c r="R90" s="131">
        <v>0</v>
      </c>
      <c r="S90" s="132">
        <v>0</v>
      </c>
      <c r="T90" s="149"/>
      <c r="U90" s="133">
        <v>0</v>
      </c>
      <c r="V90" s="131">
        <v>0</v>
      </c>
      <c r="W90" s="131">
        <v>0</v>
      </c>
      <c r="X90" s="132">
        <v>0</v>
      </c>
      <c r="Y90" s="149"/>
      <c r="Z90" s="133">
        <v>0</v>
      </c>
      <c r="AA90" s="131">
        <v>0</v>
      </c>
      <c r="AB90" s="131">
        <v>0</v>
      </c>
      <c r="AC90" s="132">
        <v>0</v>
      </c>
      <c r="AD90" s="149"/>
      <c r="AE90" s="153">
        <f t="shared" si="24"/>
        <v>0</v>
      </c>
      <c r="AF90" s="134">
        <f t="shared" si="25"/>
        <v>0</v>
      </c>
      <c r="AG90" s="135">
        <f t="shared" si="26"/>
        <v>0</v>
      </c>
      <c r="AH90" s="167">
        <f t="shared" si="27"/>
        <v>0</v>
      </c>
      <c r="AI90" s="149"/>
      <c r="AJ90" s="133">
        <f t="shared" si="28"/>
        <v>0</v>
      </c>
      <c r="AK90" s="131">
        <f t="shared" si="29"/>
        <v>0</v>
      </c>
      <c r="AL90" s="131">
        <f t="shared" si="30"/>
        <v>0</v>
      </c>
      <c r="AM90" s="131">
        <f t="shared" si="31"/>
        <v>0</v>
      </c>
      <c r="AN90" s="136">
        <f t="shared" si="32"/>
        <v>0</v>
      </c>
      <c r="AO90" s="133">
        <f t="shared" si="33"/>
        <v>0</v>
      </c>
      <c r="AP90" s="131">
        <f t="shared" si="34"/>
        <v>0</v>
      </c>
      <c r="AQ90" s="131">
        <f t="shared" si="35"/>
        <v>0</v>
      </c>
      <c r="AR90" s="131">
        <f t="shared" si="36"/>
        <v>0</v>
      </c>
      <c r="AS90" s="136">
        <f t="shared" si="37"/>
        <v>0</v>
      </c>
      <c r="AT90" s="133">
        <f t="shared" si="38"/>
        <v>0</v>
      </c>
      <c r="AU90" s="131">
        <f t="shared" si="39"/>
        <v>0</v>
      </c>
      <c r="AV90" s="131">
        <f t="shared" si="40"/>
        <v>0</v>
      </c>
      <c r="AW90" s="131">
        <f t="shared" si="41"/>
        <v>0</v>
      </c>
      <c r="AX90" s="136">
        <f t="shared" si="42"/>
        <v>0</v>
      </c>
      <c r="AY90" s="133">
        <f t="shared" si="43"/>
        <v>0</v>
      </c>
      <c r="AZ90" s="131">
        <f t="shared" si="44"/>
        <v>0</v>
      </c>
      <c r="BA90" s="131">
        <f t="shared" si="45"/>
        <v>0</v>
      </c>
      <c r="BB90" s="131">
        <f t="shared" si="46"/>
        <v>0</v>
      </c>
      <c r="BC90" s="132">
        <f t="shared" si="47"/>
        <v>0</v>
      </c>
    </row>
    <row r="91" spans="1:55" x14ac:dyDescent="0.25">
      <c r="A91" s="138" t="s">
        <v>585</v>
      </c>
      <c r="B91" s="131" t="s">
        <v>41</v>
      </c>
      <c r="C91" s="131" t="s">
        <v>402</v>
      </c>
      <c r="D91" s="131" t="s">
        <v>403</v>
      </c>
      <c r="E91" s="132" t="s">
        <v>1314</v>
      </c>
      <c r="F91" s="130">
        <v>0</v>
      </c>
      <c r="G91" s="131">
        <v>0</v>
      </c>
      <c r="H91" s="131">
        <v>0</v>
      </c>
      <c r="I91" s="132">
        <v>20</v>
      </c>
      <c r="J91" s="149"/>
      <c r="K91" s="133">
        <v>3</v>
      </c>
      <c r="L91" s="131">
        <v>0</v>
      </c>
      <c r="M91" s="131">
        <v>1.5</v>
      </c>
      <c r="N91" s="132">
        <v>222</v>
      </c>
      <c r="O91" s="149"/>
      <c r="P91" s="133">
        <v>0</v>
      </c>
      <c r="Q91" s="131">
        <v>0</v>
      </c>
      <c r="R91" s="131">
        <v>0</v>
      </c>
      <c r="S91" s="132">
        <v>0</v>
      </c>
      <c r="T91" s="149"/>
      <c r="U91" s="133">
        <v>0</v>
      </c>
      <c r="V91" s="131">
        <v>0</v>
      </c>
      <c r="W91" s="131">
        <v>0</v>
      </c>
      <c r="X91" s="132">
        <v>0</v>
      </c>
      <c r="Y91" s="149"/>
      <c r="Z91" s="133">
        <v>0</v>
      </c>
      <c r="AA91" s="131">
        <v>0</v>
      </c>
      <c r="AB91" s="131">
        <v>0</v>
      </c>
      <c r="AC91" s="132">
        <v>20</v>
      </c>
      <c r="AD91" s="149"/>
      <c r="AE91" s="153">
        <f t="shared" si="24"/>
        <v>3</v>
      </c>
      <c r="AF91" s="134">
        <f t="shared" si="25"/>
        <v>0</v>
      </c>
      <c r="AG91" s="135">
        <f t="shared" si="26"/>
        <v>1.5</v>
      </c>
      <c r="AH91" s="167">
        <f t="shared" si="27"/>
        <v>262</v>
      </c>
      <c r="AI91" s="149"/>
      <c r="AJ91" s="133">
        <f t="shared" si="28"/>
        <v>20</v>
      </c>
      <c r="AK91" s="131">
        <f t="shared" si="29"/>
        <v>222</v>
      </c>
      <c r="AL91" s="131">
        <f t="shared" si="30"/>
        <v>0</v>
      </c>
      <c r="AM91" s="131">
        <f t="shared" si="31"/>
        <v>0</v>
      </c>
      <c r="AN91" s="136">
        <f t="shared" si="32"/>
        <v>20</v>
      </c>
      <c r="AO91" s="133">
        <f t="shared" si="33"/>
        <v>0</v>
      </c>
      <c r="AP91" s="131">
        <f t="shared" si="34"/>
        <v>3</v>
      </c>
      <c r="AQ91" s="131">
        <f t="shared" si="35"/>
        <v>0</v>
      </c>
      <c r="AR91" s="131">
        <f t="shared" si="36"/>
        <v>0</v>
      </c>
      <c r="AS91" s="136">
        <f t="shared" si="37"/>
        <v>0</v>
      </c>
      <c r="AT91" s="133">
        <f t="shared" si="38"/>
        <v>0</v>
      </c>
      <c r="AU91" s="131">
        <f t="shared" si="39"/>
        <v>0</v>
      </c>
      <c r="AV91" s="131">
        <f t="shared" si="40"/>
        <v>0</v>
      </c>
      <c r="AW91" s="131">
        <f t="shared" si="41"/>
        <v>0</v>
      </c>
      <c r="AX91" s="136">
        <f t="shared" si="42"/>
        <v>0</v>
      </c>
      <c r="AY91" s="133">
        <f t="shared" si="43"/>
        <v>0</v>
      </c>
      <c r="AZ91" s="131">
        <f t="shared" si="44"/>
        <v>1.5</v>
      </c>
      <c r="BA91" s="131">
        <f t="shared" si="45"/>
        <v>0</v>
      </c>
      <c r="BB91" s="131">
        <f t="shared" si="46"/>
        <v>0</v>
      </c>
      <c r="BC91" s="132">
        <f t="shared" si="47"/>
        <v>0</v>
      </c>
    </row>
    <row r="92" spans="1:55" x14ac:dyDescent="0.25">
      <c r="A92" s="138" t="s">
        <v>586</v>
      </c>
      <c r="B92" s="131" t="s">
        <v>1392</v>
      </c>
      <c r="C92" s="131" t="s">
        <v>387</v>
      </c>
      <c r="D92" s="131" t="s">
        <v>388</v>
      </c>
      <c r="E92" s="132" t="s">
        <v>1314</v>
      </c>
      <c r="F92" s="130">
        <v>0</v>
      </c>
      <c r="G92" s="131">
        <v>0</v>
      </c>
      <c r="H92" s="131">
        <v>0</v>
      </c>
      <c r="I92" s="132">
        <v>0</v>
      </c>
      <c r="J92" s="149"/>
      <c r="K92" s="133">
        <v>0</v>
      </c>
      <c r="L92" s="131">
        <v>0</v>
      </c>
      <c r="M92" s="131">
        <v>0</v>
      </c>
      <c r="N92" s="132">
        <v>0</v>
      </c>
      <c r="O92" s="149"/>
      <c r="P92" s="133">
        <v>0</v>
      </c>
      <c r="Q92" s="131">
        <v>0</v>
      </c>
      <c r="R92" s="131">
        <v>0</v>
      </c>
      <c r="S92" s="132">
        <v>0</v>
      </c>
      <c r="T92" s="149"/>
      <c r="U92" s="133">
        <v>0</v>
      </c>
      <c r="V92" s="131">
        <v>0</v>
      </c>
      <c r="W92" s="131">
        <v>0</v>
      </c>
      <c r="X92" s="132">
        <v>0</v>
      </c>
      <c r="Y92" s="149"/>
      <c r="Z92" s="133">
        <v>0</v>
      </c>
      <c r="AA92" s="131">
        <v>0</v>
      </c>
      <c r="AB92" s="131">
        <v>0</v>
      </c>
      <c r="AC92" s="132">
        <v>0</v>
      </c>
      <c r="AD92" s="149"/>
      <c r="AE92" s="153">
        <f t="shared" si="24"/>
        <v>0</v>
      </c>
      <c r="AF92" s="134">
        <f t="shared" si="25"/>
        <v>0</v>
      </c>
      <c r="AG92" s="135">
        <f t="shared" si="26"/>
        <v>0</v>
      </c>
      <c r="AH92" s="167">
        <f t="shared" si="27"/>
        <v>0</v>
      </c>
      <c r="AI92" s="149"/>
      <c r="AJ92" s="133">
        <f t="shared" si="28"/>
        <v>0</v>
      </c>
      <c r="AK92" s="131">
        <f t="shared" si="29"/>
        <v>0</v>
      </c>
      <c r="AL92" s="131">
        <f t="shared" si="30"/>
        <v>0</v>
      </c>
      <c r="AM92" s="131">
        <f t="shared" si="31"/>
        <v>0</v>
      </c>
      <c r="AN92" s="136">
        <f t="shared" si="32"/>
        <v>0</v>
      </c>
      <c r="AO92" s="133">
        <f t="shared" si="33"/>
        <v>0</v>
      </c>
      <c r="AP92" s="131">
        <f t="shared" si="34"/>
        <v>0</v>
      </c>
      <c r="AQ92" s="131">
        <f t="shared" si="35"/>
        <v>0</v>
      </c>
      <c r="AR92" s="131">
        <f t="shared" si="36"/>
        <v>0</v>
      </c>
      <c r="AS92" s="136">
        <f t="shared" si="37"/>
        <v>0</v>
      </c>
      <c r="AT92" s="133">
        <f t="shared" si="38"/>
        <v>0</v>
      </c>
      <c r="AU92" s="131">
        <f t="shared" si="39"/>
        <v>0</v>
      </c>
      <c r="AV92" s="131">
        <f t="shared" si="40"/>
        <v>0</v>
      </c>
      <c r="AW92" s="131">
        <f t="shared" si="41"/>
        <v>0</v>
      </c>
      <c r="AX92" s="136">
        <f t="shared" si="42"/>
        <v>0</v>
      </c>
      <c r="AY92" s="133">
        <f t="shared" si="43"/>
        <v>0</v>
      </c>
      <c r="AZ92" s="131">
        <f t="shared" si="44"/>
        <v>0</v>
      </c>
      <c r="BA92" s="131">
        <f t="shared" si="45"/>
        <v>0</v>
      </c>
      <c r="BB92" s="131">
        <f t="shared" si="46"/>
        <v>0</v>
      </c>
      <c r="BC92" s="132">
        <f t="shared" si="47"/>
        <v>0</v>
      </c>
    </row>
    <row r="93" spans="1:55" x14ac:dyDescent="0.25">
      <c r="A93" s="138" t="s">
        <v>587</v>
      </c>
      <c r="B93" s="131" t="s">
        <v>50</v>
      </c>
      <c r="C93" s="131" t="s">
        <v>93</v>
      </c>
      <c r="D93" s="131" t="s">
        <v>347</v>
      </c>
      <c r="E93" s="132" t="s">
        <v>1955</v>
      </c>
      <c r="F93" s="130">
        <v>0</v>
      </c>
      <c r="G93" s="131">
        <v>0</v>
      </c>
      <c r="H93" s="131">
        <v>0</v>
      </c>
      <c r="I93" s="132">
        <v>20</v>
      </c>
      <c r="J93" s="149"/>
      <c r="K93" s="133">
        <v>0</v>
      </c>
      <c r="L93" s="131">
        <v>0</v>
      </c>
      <c r="M93" s="131">
        <v>0</v>
      </c>
      <c r="N93" s="132">
        <v>0</v>
      </c>
      <c r="O93" s="149"/>
      <c r="P93" s="133">
        <v>0</v>
      </c>
      <c r="Q93" s="131">
        <v>0</v>
      </c>
      <c r="R93" s="131">
        <v>0</v>
      </c>
      <c r="S93" s="132">
        <v>0</v>
      </c>
      <c r="T93" s="149"/>
      <c r="U93" s="133">
        <v>0</v>
      </c>
      <c r="V93" s="131">
        <v>0</v>
      </c>
      <c r="W93" s="131">
        <v>0</v>
      </c>
      <c r="X93" s="132">
        <v>0</v>
      </c>
      <c r="Y93" s="149"/>
      <c r="Z93" s="133">
        <v>0</v>
      </c>
      <c r="AA93" s="131">
        <v>0</v>
      </c>
      <c r="AB93" s="131">
        <v>0</v>
      </c>
      <c r="AC93" s="132">
        <v>20</v>
      </c>
      <c r="AD93" s="149"/>
      <c r="AE93" s="153">
        <f t="shared" si="24"/>
        <v>0</v>
      </c>
      <c r="AF93" s="134">
        <f t="shared" si="25"/>
        <v>0</v>
      </c>
      <c r="AG93" s="135">
        <f t="shared" si="26"/>
        <v>0</v>
      </c>
      <c r="AH93" s="167">
        <f t="shared" si="27"/>
        <v>40</v>
      </c>
      <c r="AI93" s="149"/>
      <c r="AJ93" s="133">
        <f t="shared" si="28"/>
        <v>20</v>
      </c>
      <c r="AK93" s="131">
        <f t="shared" si="29"/>
        <v>0</v>
      </c>
      <c r="AL93" s="131">
        <f t="shared" si="30"/>
        <v>0</v>
      </c>
      <c r="AM93" s="131">
        <f t="shared" si="31"/>
        <v>0</v>
      </c>
      <c r="AN93" s="136">
        <f t="shared" si="32"/>
        <v>20</v>
      </c>
      <c r="AO93" s="133">
        <f t="shared" si="33"/>
        <v>0</v>
      </c>
      <c r="AP93" s="131">
        <f t="shared" si="34"/>
        <v>0</v>
      </c>
      <c r="AQ93" s="131">
        <f t="shared" si="35"/>
        <v>0</v>
      </c>
      <c r="AR93" s="131">
        <f t="shared" si="36"/>
        <v>0</v>
      </c>
      <c r="AS93" s="136">
        <f t="shared" si="37"/>
        <v>0</v>
      </c>
      <c r="AT93" s="133">
        <f t="shared" si="38"/>
        <v>0</v>
      </c>
      <c r="AU93" s="131">
        <f t="shared" si="39"/>
        <v>0</v>
      </c>
      <c r="AV93" s="131">
        <f t="shared" si="40"/>
        <v>0</v>
      </c>
      <c r="AW93" s="131">
        <f t="shared" si="41"/>
        <v>0</v>
      </c>
      <c r="AX93" s="136">
        <f t="shared" si="42"/>
        <v>0</v>
      </c>
      <c r="AY93" s="133">
        <f t="shared" si="43"/>
        <v>0</v>
      </c>
      <c r="AZ93" s="131">
        <f t="shared" si="44"/>
        <v>0</v>
      </c>
      <c r="BA93" s="131">
        <f t="shared" si="45"/>
        <v>0</v>
      </c>
      <c r="BB93" s="131">
        <f t="shared" si="46"/>
        <v>0</v>
      </c>
      <c r="BC93" s="132">
        <f t="shared" si="47"/>
        <v>0</v>
      </c>
    </row>
    <row r="94" spans="1:55" x14ac:dyDescent="0.25">
      <c r="A94" s="138" t="s">
        <v>588</v>
      </c>
      <c r="B94" s="131" t="s">
        <v>1293</v>
      </c>
      <c r="C94" s="131" t="s">
        <v>266</v>
      </c>
      <c r="D94" s="131" t="s">
        <v>267</v>
      </c>
      <c r="E94" s="132" t="s">
        <v>1314</v>
      </c>
      <c r="F94" s="130">
        <v>0</v>
      </c>
      <c r="G94" s="131">
        <v>0</v>
      </c>
      <c r="H94" s="131">
        <v>0</v>
      </c>
      <c r="I94" s="132">
        <v>0</v>
      </c>
      <c r="J94" s="149"/>
      <c r="K94" s="133">
        <v>0</v>
      </c>
      <c r="L94" s="131">
        <v>0</v>
      </c>
      <c r="M94" s="131">
        <v>0</v>
      </c>
      <c r="N94" s="132">
        <v>0</v>
      </c>
      <c r="O94" s="149"/>
      <c r="P94" s="133">
        <v>0</v>
      </c>
      <c r="Q94" s="131">
        <v>0</v>
      </c>
      <c r="R94" s="131">
        <v>0</v>
      </c>
      <c r="S94" s="132">
        <v>0</v>
      </c>
      <c r="T94" s="149"/>
      <c r="U94" s="133">
        <v>0</v>
      </c>
      <c r="V94" s="131">
        <v>0</v>
      </c>
      <c r="W94" s="131">
        <v>0</v>
      </c>
      <c r="X94" s="132">
        <v>0</v>
      </c>
      <c r="Y94" s="149"/>
      <c r="Z94" s="133">
        <v>0</v>
      </c>
      <c r="AA94" s="131">
        <v>0</v>
      </c>
      <c r="AB94" s="131">
        <v>0</v>
      </c>
      <c r="AC94" s="132">
        <v>0</v>
      </c>
      <c r="AD94" s="149"/>
      <c r="AE94" s="153">
        <f t="shared" si="24"/>
        <v>0</v>
      </c>
      <c r="AF94" s="134">
        <f t="shared" si="25"/>
        <v>0</v>
      </c>
      <c r="AG94" s="135">
        <f t="shared" si="26"/>
        <v>0</v>
      </c>
      <c r="AH94" s="167">
        <f t="shared" si="27"/>
        <v>0</v>
      </c>
      <c r="AI94" s="149"/>
      <c r="AJ94" s="133">
        <f t="shared" si="28"/>
        <v>0</v>
      </c>
      <c r="AK94" s="131">
        <f t="shared" si="29"/>
        <v>0</v>
      </c>
      <c r="AL94" s="131">
        <f t="shared" si="30"/>
        <v>0</v>
      </c>
      <c r="AM94" s="131">
        <f t="shared" si="31"/>
        <v>0</v>
      </c>
      <c r="AN94" s="136">
        <f t="shared" si="32"/>
        <v>0</v>
      </c>
      <c r="AO94" s="133">
        <f t="shared" si="33"/>
        <v>0</v>
      </c>
      <c r="AP94" s="131">
        <f t="shared" si="34"/>
        <v>0</v>
      </c>
      <c r="AQ94" s="131">
        <f t="shared" si="35"/>
        <v>0</v>
      </c>
      <c r="AR94" s="131">
        <f t="shared" si="36"/>
        <v>0</v>
      </c>
      <c r="AS94" s="136">
        <f t="shared" si="37"/>
        <v>0</v>
      </c>
      <c r="AT94" s="133">
        <f t="shared" si="38"/>
        <v>0</v>
      </c>
      <c r="AU94" s="131">
        <f t="shared" si="39"/>
        <v>0</v>
      </c>
      <c r="AV94" s="131">
        <f t="shared" si="40"/>
        <v>0</v>
      </c>
      <c r="AW94" s="131">
        <f t="shared" si="41"/>
        <v>0</v>
      </c>
      <c r="AX94" s="136">
        <f t="shared" si="42"/>
        <v>0</v>
      </c>
      <c r="AY94" s="133">
        <f t="shared" si="43"/>
        <v>0</v>
      </c>
      <c r="AZ94" s="131">
        <f t="shared" si="44"/>
        <v>0</v>
      </c>
      <c r="BA94" s="131">
        <f t="shared" si="45"/>
        <v>0</v>
      </c>
      <c r="BB94" s="131">
        <f t="shared" si="46"/>
        <v>0</v>
      </c>
      <c r="BC94" s="132">
        <f t="shared" si="47"/>
        <v>0</v>
      </c>
    </row>
    <row r="95" spans="1:55" x14ac:dyDescent="0.25">
      <c r="A95" s="138" t="s">
        <v>589</v>
      </c>
      <c r="B95" s="131" t="s">
        <v>48</v>
      </c>
      <c r="C95" s="131" t="s">
        <v>181</v>
      </c>
      <c r="D95" s="131" t="s">
        <v>1882</v>
      </c>
      <c r="E95" s="132" t="s">
        <v>1311</v>
      </c>
      <c r="F95" s="130">
        <v>0</v>
      </c>
      <c r="G95" s="131">
        <v>0</v>
      </c>
      <c r="H95" s="131">
        <v>0</v>
      </c>
      <c r="I95" s="132">
        <v>20</v>
      </c>
      <c r="J95" s="149"/>
      <c r="K95" s="133">
        <v>0</v>
      </c>
      <c r="L95" s="131">
        <v>1</v>
      </c>
      <c r="M95" s="131">
        <v>2.5</v>
      </c>
      <c r="N95" s="132">
        <v>231</v>
      </c>
      <c r="O95" s="149"/>
      <c r="P95" s="133">
        <v>0</v>
      </c>
      <c r="Q95" s="131">
        <v>0</v>
      </c>
      <c r="R95" s="131">
        <v>0</v>
      </c>
      <c r="S95" s="132">
        <v>0</v>
      </c>
      <c r="T95" s="149"/>
      <c r="U95" s="133">
        <v>2</v>
      </c>
      <c r="V95" s="131">
        <v>0</v>
      </c>
      <c r="W95" s="131">
        <v>8.1</v>
      </c>
      <c r="X95" s="132">
        <v>284</v>
      </c>
      <c r="Y95" s="149"/>
      <c r="Z95" s="133">
        <v>0</v>
      </c>
      <c r="AA95" s="131">
        <v>1</v>
      </c>
      <c r="AB95" s="131">
        <v>20.8</v>
      </c>
      <c r="AC95" s="132">
        <v>284</v>
      </c>
      <c r="AD95" s="149"/>
      <c r="AE95" s="153">
        <f t="shared" si="24"/>
        <v>4</v>
      </c>
      <c r="AF95" s="134">
        <f t="shared" si="25"/>
        <v>2</v>
      </c>
      <c r="AG95" s="135">
        <f t="shared" si="26"/>
        <v>31.4</v>
      </c>
      <c r="AH95" s="167">
        <f t="shared" si="27"/>
        <v>819</v>
      </c>
      <c r="AI95" s="149"/>
      <c r="AJ95" s="133">
        <f t="shared" si="28"/>
        <v>20</v>
      </c>
      <c r="AK95" s="131">
        <f t="shared" si="29"/>
        <v>231</v>
      </c>
      <c r="AL95" s="131">
        <f t="shared" si="30"/>
        <v>0</v>
      </c>
      <c r="AM95" s="131">
        <f t="shared" si="31"/>
        <v>284</v>
      </c>
      <c r="AN95" s="136">
        <f t="shared" si="32"/>
        <v>284</v>
      </c>
      <c r="AO95" s="133">
        <f t="shared" si="33"/>
        <v>0</v>
      </c>
      <c r="AP95" s="131">
        <f t="shared" si="34"/>
        <v>0</v>
      </c>
      <c r="AQ95" s="131">
        <f t="shared" si="35"/>
        <v>0</v>
      </c>
      <c r="AR95" s="131">
        <f t="shared" si="36"/>
        <v>2</v>
      </c>
      <c r="AS95" s="136">
        <f t="shared" si="37"/>
        <v>2</v>
      </c>
      <c r="AT95" s="133">
        <f t="shared" si="38"/>
        <v>0</v>
      </c>
      <c r="AU95" s="131">
        <f t="shared" si="39"/>
        <v>1</v>
      </c>
      <c r="AV95" s="131">
        <f t="shared" si="40"/>
        <v>0</v>
      </c>
      <c r="AW95" s="131">
        <f t="shared" si="41"/>
        <v>0</v>
      </c>
      <c r="AX95" s="136">
        <f t="shared" si="42"/>
        <v>1</v>
      </c>
      <c r="AY95" s="133">
        <f t="shared" si="43"/>
        <v>0</v>
      </c>
      <c r="AZ95" s="131">
        <f t="shared" si="44"/>
        <v>2.5</v>
      </c>
      <c r="BA95" s="131">
        <f t="shared" si="45"/>
        <v>0</v>
      </c>
      <c r="BB95" s="131">
        <f t="shared" si="46"/>
        <v>8.1</v>
      </c>
      <c r="BC95" s="132">
        <f t="shared" si="47"/>
        <v>20.8</v>
      </c>
    </row>
    <row r="96" spans="1:55" x14ac:dyDescent="0.25">
      <c r="A96" s="138" t="s">
        <v>590</v>
      </c>
      <c r="B96" s="131" t="s">
        <v>1295</v>
      </c>
      <c r="C96" s="131" t="s">
        <v>1864</v>
      </c>
      <c r="D96" s="131" t="s">
        <v>394</v>
      </c>
      <c r="E96" s="132" t="s">
        <v>1311</v>
      </c>
      <c r="F96" s="130">
        <v>0</v>
      </c>
      <c r="G96" s="131">
        <v>0</v>
      </c>
      <c r="H96" s="131">
        <v>0</v>
      </c>
      <c r="I96" s="132">
        <v>0</v>
      </c>
      <c r="J96" s="149"/>
      <c r="K96" s="133">
        <v>0</v>
      </c>
      <c r="L96" s="131">
        <v>0</v>
      </c>
      <c r="M96" s="131">
        <v>0</v>
      </c>
      <c r="N96" s="132">
        <v>0</v>
      </c>
      <c r="O96" s="149"/>
      <c r="P96" s="133">
        <v>0</v>
      </c>
      <c r="Q96" s="131">
        <v>0</v>
      </c>
      <c r="R96" s="131">
        <v>0</v>
      </c>
      <c r="S96" s="132">
        <v>0</v>
      </c>
      <c r="T96" s="149"/>
      <c r="U96" s="133">
        <v>0</v>
      </c>
      <c r="V96" s="131">
        <v>0</v>
      </c>
      <c r="W96" s="131">
        <v>0</v>
      </c>
      <c r="X96" s="132">
        <v>0</v>
      </c>
      <c r="Y96" s="149"/>
      <c r="Z96" s="133">
        <v>0</v>
      </c>
      <c r="AA96" s="131">
        <v>0</v>
      </c>
      <c r="AB96" s="131">
        <v>0</v>
      </c>
      <c r="AC96" s="132">
        <v>0</v>
      </c>
      <c r="AD96" s="149"/>
      <c r="AE96" s="153">
        <f t="shared" si="24"/>
        <v>0</v>
      </c>
      <c r="AF96" s="134">
        <f t="shared" si="25"/>
        <v>0</v>
      </c>
      <c r="AG96" s="135">
        <f t="shared" si="26"/>
        <v>0</v>
      </c>
      <c r="AH96" s="167">
        <f t="shared" si="27"/>
        <v>0</v>
      </c>
      <c r="AI96" s="149"/>
      <c r="AJ96" s="133">
        <f t="shared" si="28"/>
        <v>0</v>
      </c>
      <c r="AK96" s="131">
        <f t="shared" si="29"/>
        <v>0</v>
      </c>
      <c r="AL96" s="131">
        <f t="shared" si="30"/>
        <v>0</v>
      </c>
      <c r="AM96" s="131">
        <f t="shared" si="31"/>
        <v>0</v>
      </c>
      <c r="AN96" s="136">
        <f t="shared" si="32"/>
        <v>0</v>
      </c>
      <c r="AO96" s="133">
        <f t="shared" si="33"/>
        <v>0</v>
      </c>
      <c r="AP96" s="131">
        <f t="shared" si="34"/>
        <v>0</v>
      </c>
      <c r="AQ96" s="131">
        <f t="shared" si="35"/>
        <v>0</v>
      </c>
      <c r="AR96" s="131">
        <f t="shared" si="36"/>
        <v>0</v>
      </c>
      <c r="AS96" s="136">
        <f t="shared" si="37"/>
        <v>0</v>
      </c>
      <c r="AT96" s="133">
        <f t="shared" si="38"/>
        <v>0</v>
      </c>
      <c r="AU96" s="131">
        <f t="shared" si="39"/>
        <v>0</v>
      </c>
      <c r="AV96" s="131">
        <f t="shared" si="40"/>
        <v>0</v>
      </c>
      <c r="AW96" s="131">
        <f t="shared" si="41"/>
        <v>0</v>
      </c>
      <c r="AX96" s="136">
        <f t="shared" si="42"/>
        <v>0</v>
      </c>
      <c r="AY96" s="133">
        <f t="shared" si="43"/>
        <v>0</v>
      </c>
      <c r="AZ96" s="131">
        <f t="shared" si="44"/>
        <v>0</v>
      </c>
      <c r="BA96" s="131">
        <f t="shared" si="45"/>
        <v>0</v>
      </c>
      <c r="BB96" s="131">
        <f t="shared" si="46"/>
        <v>0</v>
      </c>
      <c r="BC96" s="132">
        <f t="shared" si="47"/>
        <v>0</v>
      </c>
    </row>
    <row r="97" spans="1:55" x14ac:dyDescent="0.25">
      <c r="A97" s="138" t="s">
        <v>591</v>
      </c>
      <c r="B97" s="131" t="s">
        <v>39</v>
      </c>
      <c r="C97" s="131" t="s">
        <v>475</v>
      </c>
      <c r="D97" s="131" t="s">
        <v>495</v>
      </c>
      <c r="E97" s="132" t="s">
        <v>1955</v>
      </c>
      <c r="F97" s="130">
        <v>0</v>
      </c>
      <c r="G97" s="131">
        <v>1</v>
      </c>
      <c r="H97" s="131">
        <v>10.1</v>
      </c>
      <c r="I97" s="132">
        <v>268</v>
      </c>
      <c r="J97" s="149"/>
      <c r="K97" s="133">
        <v>0</v>
      </c>
      <c r="L97" s="131">
        <v>2</v>
      </c>
      <c r="M97" s="131">
        <v>42.099999999999994</v>
      </c>
      <c r="N97" s="132">
        <v>286</v>
      </c>
      <c r="O97" s="149"/>
      <c r="P97" s="133">
        <v>1</v>
      </c>
      <c r="Q97" s="131">
        <v>0</v>
      </c>
      <c r="R97" s="131">
        <v>1.4</v>
      </c>
      <c r="S97" s="132">
        <v>253</v>
      </c>
      <c r="T97" s="149"/>
      <c r="U97" s="133">
        <v>1</v>
      </c>
      <c r="V97" s="131">
        <v>0</v>
      </c>
      <c r="W97" s="131">
        <v>3.4</v>
      </c>
      <c r="X97" s="132">
        <v>279</v>
      </c>
      <c r="Y97" s="149"/>
      <c r="Z97" s="133">
        <v>0</v>
      </c>
      <c r="AA97" s="131">
        <v>1</v>
      </c>
      <c r="AB97" s="131">
        <v>17.8</v>
      </c>
      <c r="AC97" s="132">
        <v>270</v>
      </c>
      <c r="AD97" s="149"/>
      <c r="AE97" s="153">
        <f t="shared" si="24"/>
        <v>3</v>
      </c>
      <c r="AF97" s="134">
        <f t="shared" si="25"/>
        <v>4</v>
      </c>
      <c r="AG97" s="135">
        <f t="shared" si="26"/>
        <v>73.399999999999991</v>
      </c>
      <c r="AH97" s="167">
        <f t="shared" si="27"/>
        <v>1103</v>
      </c>
      <c r="AI97" s="149"/>
      <c r="AJ97" s="133">
        <f t="shared" si="28"/>
        <v>268</v>
      </c>
      <c r="AK97" s="131">
        <f t="shared" si="29"/>
        <v>286</v>
      </c>
      <c r="AL97" s="131">
        <f t="shared" si="30"/>
        <v>253</v>
      </c>
      <c r="AM97" s="131">
        <f t="shared" si="31"/>
        <v>279</v>
      </c>
      <c r="AN97" s="136">
        <f t="shared" si="32"/>
        <v>270</v>
      </c>
      <c r="AO97" s="133">
        <f t="shared" si="33"/>
        <v>0</v>
      </c>
      <c r="AP97" s="131">
        <f t="shared" si="34"/>
        <v>0</v>
      </c>
      <c r="AQ97" s="131">
        <f t="shared" si="35"/>
        <v>1</v>
      </c>
      <c r="AR97" s="131">
        <f t="shared" si="36"/>
        <v>1</v>
      </c>
      <c r="AS97" s="136">
        <f t="shared" si="37"/>
        <v>1</v>
      </c>
      <c r="AT97" s="133">
        <f t="shared" si="38"/>
        <v>1</v>
      </c>
      <c r="AU97" s="131">
        <f t="shared" si="39"/>
        <v>2</v>
      </c>
      <c r="AV97" s="131">
        <f t="shared" si="40"/>
        <v>0</v>
      </c>
      <c r="AW97" s="131">
        <f t="shared" si="41"/>
        <v>0</v>
      </c>
      <c r="AX97" s="136">
        <f t="shared" si="42"/>
        <v>1</v>
      </c>
      <c r="AY97" s="133">
        <f t="shared" si="43"/>
        <v>10.1</v>
      </c>
      <c r="AZ97" s="131">
        <f t="shared" si="44"/>
        <v>42.099999999999994</v>
      </c>
      <c r="BA97" s="131">
        <f t="shared" si="45"/>
        <v>1.4</v>
      </c>
      <c r="BB97" s="131">
        <f t="shared" si="46"/>
        <v>3.4</v>
      </c>
      <c r="BC97" s="132">
        <f t="shared" si="47"/>
        <v>17.8</v>
      </c>
    </row>
    <row r="98" spans="1:55" x14ac:dyDescent="0.25">
      <c r="A98" s="138" t="s">
        <v>592</v>
      </c>
      <c r="B98" s="131" t="s">
        <v>38</v>
      </c>
      <c r="C98" s="131" t="s">
        <v>268</v>
      </c>
      <c r="D98" s="131" t="s">
        <v>217</v>
      </c>
      <c r="E98" s="132" t="s">
        <v>1311</v>
      </c>
      <c r="F98" s="130">
        <v>0</v>
      </c>
      <c r="G98" s="131">
        <v>0</v>
      </c>
      <c r="H98" s="131">
        <v>0</v>
      </c>
      <c r="I98" s="132">
        <v>0</v>
      </c>
      <c r="J98" s="149"/>
      <c r="K98" s="133">
        <v>0</v>
      </c>
      <c r="L98" s="131">
        <v>2</v>
      </c>
      <c r="M98" s="131">
        <v>37.299999999999997</v>
      </c>
      <c r="N98" s="132">
        <v>279</v>
      </c>
      <c r="O98" s="149"/>
      <c r="P98" s="133">
        <v>0</v>
      </c>
      <c r="Q98" s="131">
        <v>0</v>
      </c>
      <c r="R98" s="131">
        <v>0</v>
      </c>
      <c r="S98" s="132">
        <v>0</v>
      </c>
      <c r="T98" s="149"/>
      <c r="U98" s="133">
        <v>0</v>
      </c>
      <c r="V98" s="131">
        <v>0</v>
      </c>
      <c r="W98" s="131">
        <v>0</v>
      </c>
      <c r="X98" s="132">
        <v>0</v>
      </c>
      <c r="Y98" s="149"/>
      <c r="Z98" s="133">
        <v>0</v>
      </c>
      <c r="AA98" s="131">
        <v>0</v>
      </c>
      <c r="AB98" s="131">
        <v>0</v>
      </c>
      <c r="AC98" s="132">
        <v>0</v>
      </c>
      <c r="AD98" s="149"/>
      <c r="AE98" s="153">
        <f t="shared" si="24"/>
        <v>0</v>
      </c>
      <c r="AF98" s="134">
        <f t="shared" si="25"/>
        <v>2</v>
      </c>
      <c r="AG98" s="135">
        <f t="shared" si="26"/>
        <v>37.299999999999997</v>
      </c>
      <c r="AH98" s="167">
        <f t="shared" si="27"/>
        <v>279</v>
      </c>
      <c r="AI98" s="149"/>
      <c r="AJ98" s="133">
        <f t="shared" si="28"/>
        <v>0</v>
      </c>
      <c r="AK98" s="131">
        <f t="shared" si="29"/>
        <v>279</v>
      </c>
      <c r="AL98" s="131">
        <f t="shared" si="30"/>
        <v>0</v>
      </c>
      <c r="AM98" s="131">
        <f t="shared" si="31"/>
        <v>0</v>
      </c>
      <c r="AN98" s="136">
        <f t="shared" si="32"/>
        <v>0</v>
      </c>
      <c r="AO98" s="133">
        <f t="shared" si="33"/>
        <v>0</v>
      </c>
      <c r="AP98" s="131">
        <f t="shared" si="34"/>
        <v>0</v>
      </c>
      <c r="AQ98" s="131">
        <f t="shared" si="35"/>
        <v>0</v>
      </c>
      <c r="AR98" s="131">
        <f t="shared" si="36"/>
        <v>0</v>
      </c>
      <c r="AS98" s="136">
        <f t="shared" si="37"/>
        <v>0</v>
      </c>
      <c r="AT98" s="133">
        <f t="shared" si="38"/>
        <v>0</v>
      </c>
      <c r="AU98" s="131">
        <f t="shared" si="39"/>
        <v>2</v>
      </c>
      <c r="AV98" s="131">
        <f t="shared" si="40"/>
        <v>0</v>
      </c>
      <c r="AW98" s="131">
        <f t="shared" si="41"/>
        <v>0</v>
      </c>
      <c r="AX98" s="136">
        <f t="shared" si="42"/>
        <v>0</v>
      </c>
      <c r="AY98" s="133">
        <f t="shared" si="43"/>
        <v>0</v>
      </c>
      <c r="AZ98" s="131">
        <f t="shared" si="44"/>
        <v>37.299999999999997</v>
      </c>
      <c r="BA98" s="131">
        <f t="shared" si="45"/>
        <v>0</v>
      </c>
      <c r="BB98" s="131">
        <f t="shared" si="46"/>
        <v>0</v>
      </c>
      <c r="BC98" s="132">
        <f t="shared" si="47"/>
        <v>0</v>
      </c>
    </row>
    <row r="99" spans="1:55" x14ac:dyDescent="0.25">
      <c r="A99" s="138" t="s">
        <v>593</v>
      </c>
      <c r="B99" s="131" t="s">
        <v>37</v>
      </c>
      <c r="C99" s="131" t="s">
        <v>246</v>
      </c>
      <c r="D99" s="131" t="s">
        <v>2050</v>
      </c>
      <c r="E99" s="132" t="s">
        <v>1311</v>
      </c>
      <c r="F99" s="130">
        <v>0</v>
      </c>
      <c r="G99" s="131">
        <v>0</v>
      </c>
      <c r="H99" s="131">
        <v>0</v>
      </c>
      <c r="I99" s="132">
        <v>0</v>
      </c>
      <c r="J99" s="149"/>
      <c r="K99" s="133">
        <v>0</v>
      </c>
      <c r="L99" s="131">
        <v>0</v>
      </c>
      <c r="M99" s="131">
        <v>0</v>
      </c>
      <c r="N99" s="132">
        <v>20</v>
      </c>
      <c r="O99" s="149"/>
      <c r="P99" s="133">
        <v>0</v>
      </c>
      <c r="Q99" s="131">
        <v>0</v>
      </c>
      <c r="R99" s="131">
        <v>0</v>
      </c>
      <c r="S99" s="132">
        <v>0</v>
      </c>
      <c r="T99" s="149"/>
      <c r="U99" s="133">
        <v>0</v>
      </c>
      <c r="V99" s="131">
        <v>0</v>
      </c>
      <c r="W99" s="131">
        <v>0</v>
      </c>
      <c r="X99" s="132">
        <v>0</v>
      </c>
      <c r="Y99" s="149"/>
      <c r="Z99" s="133">
        <v>0</v>
      </c>
      <c r="AA99" s="131">
        <v>0</v>
      </c>
      <c r="AB99" s="131">
        <v>0</v>
      </c>
      <c r="AC99" s="132">
        <v>0</v>
      </c>
      <c r="AD99" s="149"/>
      <c r="AE99" s="153">
        <f t="shared" si="24"/>
        <v>0</v>
      </c>
      <c r="AF99" s="134">
        <f t="shared" si="25"/>
        <v>0</v>
      </c>
      <c r="AG99" s="135">
        <f t="shared" si="26"/>
        <v>0</v>
      </c>
      <c r="AH99" s="167">
        <f t="shared" si="27"/>
        <v>20</v>
      </c>
      <c r="AI99" s="149"/>
      <c r="AJ99" s="133">
        <f t="shared" si="28"/>
        <v>0</v>
      </c>
      <c r="AK99" s="131">
        <f t="shared" si="29"/>
        <v>20</v>
      </c>
      <c r="AL99" s="131">
        <f t="shared" si="30"/>
        <v>0</v>
      </c>
      <c r="AM99" s="131">
        <f t="shared" si="31"/>
        <v>0</v>
      </c>
      <c r="AN99" s="136">
        <f t="shared" si="32"/>
        <v>0</v>
      </c>
      <c r="AO99" s="133">
        <f t="shared" si="33"/>
        <v>0</v>
      </c>
      <c r="AP99" s="131">
        <f t="shared" si="34"/>
        <v>0</v>
      </c>
      <c r="AQ99" s="131">
        <f t="shared" si="35"/>
        <v>0</v>
      </c>
      <c r="AR99" s="131">
        <f t="shared" si="36"/>
        <v>0</v>
      </c>
      <c r="AS99" s="136">
        <f t="shared" si="37"/>
        <v>0</v>
      </c>
      <c r="AT99" s="133">
        <f t="shared" si="38"/>
        <v>0</v>
      </c>
      <c r="AU99" s="131">
        <f t="shared" si="39"/>
        <v>0</v>
      </c>
      <c r="AV99" s="131">
        <f t="shared" si="40"/>
        <v>0</v>
      </c>
      <c r="AW99" s="131">
        <f t="shared" si="41"/>
        <v>0</v>
      </c>
      <c r="AX99" s="136">
        <f t="shared" si="42"/>
        <v>0</v>
      </c>
      <c r="AY99" s="133">
        <f t="shared" si="43"/>
        <v>0</v>
      </c>
      <c r="AZ99" s="131">
        <f t="shared" si="44"/>
        <v>0</v>
      </c>
      <c r="BA99" s="131">
        <f t="shared" si="45"/>
        <v>0</v>
      </c>
      <c r="BB99" s="131">
        <f t="shared" si="46"/>
        <v>0</v>
      </c>
      <c r="BC99" s="132">
        <f t="shared" si="47"/>
        <v>0</v>
      </c>
    </row>
    <row r="100" spans="1:55" x14ac:dyDescent="0.25">
      <c r="A100" s="138" t="s">
        <v>594</v>
      </c>
      <c r="B100" s="131" t="s">
        <v>1371</v>
      </c>
      <c r="C100" s="131" t="s">
        <v>104</v>
      </c>
      <c r="D100" s="131" t="s">
        <v>421</v>
      </c>
      <c r="E100" s="132" t="s">
        <v>1955</v>
      </c>
      <c r="F100" s="130">
        <v>0</v>
      </c>
      <c r="G100" s="131">
        <v>0</v>
      </c>
      <c r="H100" s="131">
        <v>0</v>
      </c>
      <c r="I100" s="132">
        <v>0</v>
      </c>
      <c r="J100" s="149"/>
      <c r="K100" s="133">
        <v>0</v>
      </c>
      <c r="L100" s="131">
        <v>0</v>
      </c>
      <c r="M100" s="131">
        <v>0</v>
      </c>
      <c r="N100" s="132">
        <v>0</v>
      </c>
      <c r="O100" s="149"/>
      <c r="P100" s="133">
        <v>0</v>
      </c>
      <c r="Q100" s="131">
        <v>0</v>
      </c>
      <c r="R100" s="131">
        <v>0</v>
      </c>
      <c r="S100" s="132">
        <v>0</v>
      </c>
      <c r="T100" s="149"/>
      <c r="U100" s="133">
        <v>0</v>
      </c>
      <c r="V100" s="131">
        <v>0</v>
      </c>
      <c r="W100" s="131">
        <v>0</v>
      </c>
      <c r="X100" s="132">
        <v>0</v>
      </c>
      <c r="Y100" s="149"/>
      <c r="Z100" s="133">
        <v>0</v>
      </c>
      <c r="AA100" s="131">
        <v>0</v>
      </c>
      <c r="AB100" s="131">
        <v>0</v>
      </c>
      <c r="AC100" s="132">
        <v>0</v>
      </c>
      <c r="AD100" s="149"/>
      <c r="AE100" s="153">
        <f t="shared" si="24"/>
        <v>0</v>
      </c>
      <c r="AF100" s="134">
        <f t="shared" si="25"/>
        <v>0</v>
      </c>
      <c r="AG100" s="135">
        <f t="shared" si="26"/>
        <v>0</v>
      </c>
      <c r="AH100" s="167">
        <f t="shared" si="27"/>
        <v>0</v>
      </c>
      <c r="AI100" s="149"/>
      <c r="AJ100" s="133">
        <f t="shared" si="28"/>
        <v>0</v>
      </c>
      <c r="AK100" s="131">
        <f t="shared" si="29"/>
        <v>0</v>
      </c>
      <c r="AL100" s="131">
        <f t="shared" si="30"/>
        <v>0</v>
      </c>
      <c r="AM100" s="131">
        <f t="shared" si="31"/>
        <v>0</v>
      </c>
      <c r="AN100" s="136">
        <f t="shared" si="32"/>
        <v>0</v>
      </c>
      <c r="AO100" s="133">
        <f t="shared" si="33"/>
        <v>0</v>
      </c>
      <c r="AP100" s="131">
        <f t="shared" si="34"/>
        <v>0</v>
      </c>
      <c r="AQ100" s="131">
        <f t="shared" si="35"/>
        <v>0</v>
      </c>
      <c r="AR100" s="131">
        <f t="shared" si="36"/>
        <v>0</v>
      </c>
      <c r="AS100" s="136">
        <f t="shared" si="37"/>
        <v>0</v>
      </c>
      <c r="AT100" s="133">
        <f t="shared" si="38"/>
        <v>0</v>
      </c>
      <c r="AU100" s="131">
        <f t="shared" si="39"/>
        <v>0</v>
      </c>
      <c r="AV100" s="131">
        <f t="shared" si="40"/>
        <v>0</v>
      </c>
      <c r="AW100" s="131">
        <f t="shared" si="41"/>
        <v>0</v>
      </c>
      <c r="AX100" s="136">
        <f t="shared" si="42"/>
        <v>0</v>
      </c>
      <c r="AY100" s="133">
        <f t="shared" si="43"/>
        <v>0</v>
      </c>
      <c r="AZ100" s="131">
        <f t="shared" si="44"/>
        <v>0</v>
      </c>
      <c r="BA100" s="131">
        <f t="shared" si="45"/>
        <v>0</v>
      </c>
      <c r="BB100" s="131">
        <f t="shared" si="46"/>
        <v>0</v>
      </c>
      <c r="BC100" s="132">
        <f t="shared" si="47"/>
        <v>0</v>
      </c>
    </row>
    <row r="101" spans="1:55" x14ac:dyDescent="0.25">
      <c r="A101" s="138" t="s">
        <v>595</v>
      </c>
      <c r="B101" s="131" t="s">
        <v>1392</v>
      </c>
      <c r="C101" s="131" t="s">
        <v>1654</v>
      </c>
      <c r="D101" s="131" t="s">
        <v>154</v>
      </c>
      <c r="E101" s="132" t="s">
        <v>1312</v>
      </c>
      <c r="F101" s="130">
        <v>0</v>
      </c>
      <c r="G101" s="131">
        <v>0</v>
      </c>
      <c r="H101" s="131">
        <v>0</v>
      </c>
      <c r="I101" s="132">
        <v>0</v>
      </c>
      <c r="J101" s="149"/>
      <c r="K101" s="133">
        <v>0</v>
      </c>
      <c r="L101" s="131">
        <v>0</v>
      </c>
      <c r="M101" s="131">
        <v>0</v>
      </c>
      <c r="N101" s="132">
        <v>0</v>
      </c>
      <c r="O101" s="149"/>
      <c r="P101" s="133">
        <v>0</v>
      </c>
      <c r="Q101" s="131">
        <v>0</v>
      </c>
      <c r="R101" s="131">
        <v>0</v>
      </c>
      <c r="S101" s="132">
        <v>0</v>
      </c>
      <c r="T101" s="149"/>
      <c r="U101" s="133">
        <v>0</v>
      </c>
      <c r="V101" s="131">
        <v>0</v>
      </c>
      <c r="W101" s="131">
        <v>0</v>
      </c>
      <c r="X101" s="132">
        <v>0</v>
      </c>
      <c r="Y101" s="149"/>
      <c r="Z101" s="133">
        <v>0</v>
      </c>
      <c r="AA101" s="131">
        <v>0</v>
      </c>
      <c r="AB101" s="131">
        <v>0</v>
      </c>
      <c r="AC101" s="132">
        <v>0</v>
      </c>
      <c r="AD101" s="149"/>
      <c r="AE101" s="153">
        <f t="shared" si="24"/>
        <v>0</v>
      </c>
      <c r="AF101" s="134">
        <f t="shared" si="25"/>
        <v>0</v>
      </c>
      <c r="AG101" s="135">
        <f t="shared" si="26"/>
        <v>0</v>
      </c>
      <c r="AH101" s="167">
        <f t="shared" si="27"/>
        <v>0</v>
      </c>
      <c r="AI101" s="149"/>
      <c r="AJ101" s="133">
        <f t="shared" si="28"/>
        <v>0</v>
      </c>
      <c r="AK101" s="131">
        <f t="shared" si="29"/>
        <v>0</v>
      </c>
      <c r="AL101" s="131">
        <f t="shared" si="30"/>
        <v>0</v>
      </c>
      <c r="AM101" s="131">
        <f t="shared" si="31"/>
        <v>0</v>
      </c>
      <c r="AN101" s="136">
        <f t="shared" si="32"/>
        <v>0</v>
      </c>
      <c r="AO101" s="133">
        <f t="shared" si="33"/>
        <v>0</v>
      </c>
      <c r="AP101" s="131">
        <f t="shared" si="34"/>
        <v>0</v>
      </c>
      <c r="AQ101" s="131">
        <f t="shared" si="35"/>
        <v>0</v>
      </c>
      <c r="AR101" s="131">
        <f t="shared" si="36"/>
        <v>0</v>
      </c>
      <c r="AS101" s="136">
        <f t="shared" si="37"/>
        <v>0</v>
      </c>
      <c r="AT101" s="133">
        <f t="shared" si="38"/>
        <v>0</v>
      </c>
      <c r="AU101" s="131">
        <f t="shared" si="39"/>
        <v>0</v>
      </c>
      <c r="AV101" s="131">
        <f t="shared" si="40"/>
        <v>0</v>
      </c>
      <c r="AW101" s="131">
        <f t="shared" si="41"/>
        <v>0</v>
      </c>
      <c r="AX101" s="136">
        <f t="shared" si="42"/>
        <v>0</v>
      </c>
      <c r="AY101" s="133">
        <f t="shared" si="43"/>
        <v>0</v>
      </c>
      <c r="AZ101" s="131">
        <f t="shared" si="44"/>
        <v>0</v>
      </c>
      <c r="BA101" s="131">
        <f t="shared" si="45"/>
        <v>0</v>
      </c>
      <c r="BB101" s="131">
        <f t="shared" si="46"/>
        <v>0</v>
      </c>
      <c r="BC101" s="132">
        <f t="shared" si="47"/>
        <v>0</v>
      </c>
    </row>
    <row r="102" spans="1:55" x14ac:dyDescent="0.25">
      <c r="A102" s="138" t="s">
        <v>596</v>
      </c>
      <c r="B102" s="131" t="s">
        <v>43</v>
      </c>
      <c r="C102" s="131" t="s">
        <v>251</v>
      </c>
      <c r="D102" s="131" t="s">
        <v>2118</v>
      </c>
      <c r="E102" s="132" t="s">
        <v>1314</v>
      </c>
      <c r="F102" s="130">
        <v>0</v>
      </c>
      <c r="G102" s="131">
        <v>0</v>
      </c>
      <c r="H102" s="131">
        <v>0</v>
      </c>
      <c r="I102" s="132">
        <v>20</v>
      </c>
      <c r="J102" s="149"/>
      <c r="K102" s="133">
        <v>0</v>
      </c>
      <c r="L102" s="131">
        <v>0</v>
      </c>
      <c r="M102" s="131">
        <v>0</v>
      </c>
      <c r="N102" s="132">
        <v>20</v>
      </c>
      <c r="O102" s="149"/>
      <c r="P102" s="133">
        <v>0</v>
      </c>
      <c r="Q102" s="131">
        <v>0</v>
      </c>
      <c r="R102" s="131">
        <v>0</v>
      </c>
      <c r="S102" s="132">
        <v>0</v>
      </c>
      <c r="T102" s="149"/>
      <c r="U102" s="133">
        <v>0</v>
      </c>
      <c r="V102" s="131">
        <v>0</v>
      </c>
      <c r="W102" s="131">
        <v>0</v>
      </c>
      <c r="X102" s="132">
        <v>20</v>
      </c>
      <c r="Y102" s="149"/>
      <c r="Z102" s="133">
        <v>0</v>
      </c>
      <c r="AA102" s="131">
        <v>0</v>
      </c>
      <c r="AB102" s="131">
        <v>0</v>
      </c>
      <c r="AC102" s="132">
        <v>0</v>
      </c>
      <c r="AD102" s="149"/>
      <c r="AE102" s="153">
        <f t="shared" si="24"/>
        <v>0</v>
      </c>
      <c r="AF102" s="134">
        <f t="shared" si="25"/>
        <v>0</v>
      </c>
      <c r="AG102" s="135">
        <f t="shared" si="26"/>
        <v>0</v>
      </c>
      <c r="AH102" s="167">
        <f t="shared" si="27"/>
        <v>60</v>
      </c>
      <c r="AI102" s="149"/>
      <c r="AJ102" s="133">
        <f t="shared" si="28"/>
        <v>20</v>
      </c>
      <c r="AK102" s="131">
        <f t="shared" si="29"/>
        <v>20</v>
      </c>
      <c r="AL102" s="131">
        <f t="shared" si="30"/>
        <v>0</v>
      </c>
      <c r="AM102" s="131">
        <f t="shared" si="31"/>
        <v>20</v>
      </c>
      <c r="AN102" s="136">
        <f t="shared" si="32"/>
        <v>0</v>
      </c>
      <c r="AO102" s="133">
        <f t="shared" si="33"/>
        <v>0</v>
      </c>
      <c r="AP102" s="131">
        <f t="shared" si="34"/>
        <v>0</v>
      </c>
      <c r="AQ102" s="131">
        <f t="shared" si="35"/>
        <v>0</v>
      </c>
      <c r="AR102" s="131">
        <f t="shared" si="36"/>
        <v>0</v>
      </c>
      <c r="AS102" s="136">
        <f t="shared" si="37"/>
        <v>0</v>
      </c>
      <c r="AT102" s="133">
        <f t="shared" si="38"/>
        <v>0</v>
      </c>
      <c r="AU102" s="131">
        <f t="shared" si="39"/>
        <v>0</v>
      </c>
      <c r="AV102" s="131">
        <f t="shared" si="40"/>
        <v>0</v>
      </c>
      <c r="AW102" s="131">
        <f t="shared" si="41"/>
        <v>0</v>
      </c>
      <c r="AX102" s="136">
        <f t="shared" si="42"/>
        <v>0</v>
      </c>
      <c r="AY102" s="133">
        <f t="shared" si="43"/>
        <v>0</v>
      </c>
      <c r="AZ102" s="131">
        <f t="shared" si="44"/>
        <v>0</v>
      </c>
      <c r="BA102" s="131">
        <f t="shared" si="45"/>
        <v>0</v>
      </c>
      <c r="BB102" s="131">
        <f t="shared" si="46"/>
        <v>0</v>
      </c>
      <c r="BC102" s="132">
        <f t="shared" si="47"/>
        <v>0</v>
      </c>
    </row>
    <row r="103" spans="1:55" x14ac:dyDescent="0.25">
      <c r="A103" s="138" t="s">
        <v>597</v>
      </c>
      <c r="B103" s="131" t="s">
        <v>2047</v>
      </c>
      <c r="C103" s="131" t="s">
        <v>356</v>
      </c>
      <c r="D103" s="131" t="s">
        <v>355</v>
      </c>
      <c r="E103" s="132" t="s">
        <v>1311</v>
      </c>
      <c r="F103" s="130">
        <v>0</v>
      </c>
      <c r="G103" s="131">
        <v>1</v>
      </c>
      <c r="H103" s="131">
        <v>14.1</v>
      </c>
      <c r="I103" s="132">
        <v>276</v>
      </c>
      <c r="J103" s="149"/>
      <c r="K103" s="133">
        <v>0</v>
      </c>
      <c r="L103" s="131">
        <v>0</v>
      </c>
      <c r="M103" s="131">
        <v>0</v>
      </c>
      <c r="N103" s="132">
        <v>20</v>
      </c>
      <c r="O103" s="149"/>
      <c r="P103" s="133">
        <v>0</v>
      </c>
      <c r="Q103" s="131">
        <v>0</v>
      </c>
      <c r="R103" s="131">
        <v>0</v>
      </c>
      <c r="S103" s="132">
        <v>20</v>
      </c>
      <c r="T103" s="149"/>
      <c r="U103" s="133">
        <v>0</v>
      </c>
      <c r="V103" s="131">
        <v>0</v>
      </c>
      <c r="W103" s="131">
        <v>0</v>
      </c>
      <c r="X103" s="132">
        <v>20</v>
      </c>
      <c r="Y103" s="149"/>
      <c r="Z103" s="133">
        <v>0</v>
      </c>
      <c r="AA103" s="131">
        <v>0</v>
      </c>
      <c r="AB103" s="131">
        <v>0</v>
      </c>
      <c r="AC103" s="132">
        <v>20</v>
      </c>
      <c r="AD103" s="149"/>
      <c r="AE103" s="153">
        <f t="shared" si="24"/>
        <v>0</v>
      </c>
      <c r="AF103" s="134">
        <f t="shared" si="25"/>
        <v>1</v>
      </c>
      <c r="AG103" s="135">
        <f t="shared" si="26"/>
        <v>14.1</v>
      </c>
      <c r="AH103" s="167">
        <f t="shared" si="27"/>
        <v>336</v>
      </c>
      <c r="AI103" s="149"/>
      <c r="AJ103" s="133">
        <f t="shared" si="28"/>
        <v>276</v>
      </c>
      <c r="AK103" s="131">
        <f t="shared" si="29"/>
        <v>20</v>
      </c>
      <c r="AL103" s="131">
        <f t="shared" si="30"/>
        <v>20</v>
      </c>
      <c r="AM103" s="131">
        <f t="shared" si="31"/>
        <v>20</v>
      </c>
      <c r="AN103" s="136">
        <f t="shared" si="32"/>
        <v>20</v>
      </c>
      <c r="AO103" s="133">
        <f t="shared" si="33"/>
        <v>0</v>
      </c>
      <c r="AP103" s="131">
        <f t="shared" si="34"/>
        <v>0</v>
      </c>
      <c r="AQ103" s="131">
        <f t="shared" si="35"/>
        <v>0</v>
      </c>
      <c r="AR103" s="131">
        <f t="shared" si="36"/>
        <v>0</v>
      </c>
      <c r="AS103" s="136">
        <f t="shared" si="37"/>
        <v>0</v>
      </c>
      <c r="AT103" s="133">
        <f t="shared" si="38"/>
        <v>1</v>
      </c>
      <c r="AU103" s="131">
        <f t="shared" si="39"/>
        <v>0</v>
      </c>
      <c r="AV103" s="131">
        <f t="shared" si="40"/>
        <v>0</v>
      </c>
      <c r="AW103" s="131">
        <f t="shared" si="41"/>
        <v>0</v>
      </c>
      <c r="AX103" s="136">
        <f t="shared" si="42"/>
        <v>0</v>
      </c>
      <c r="AY103" s="133">
        <f t="shared" si="43"/>
        <v>14.1</v>
      </c>
      <c r="AZ103" s="131">
        <f t="shared" si="44"/>
        <v>0</v>
      </c>
      <c r="BA103" s="131">
        <f t="shared" si="45"/>
        <v>0</v>
      </c>
      <c r="BB103" s="131">
        <f t="shared" si="46"/>
        <v>0</v>
      </c>
      <c r="BC103" s="132">
        <f t="shared" si="47"/>
        <v>0</v>
      </c>
    </row>
    <row r="104" spans="1:55" x14ac:dyDescent="0.25">
      <c r="A104" s="138" t="s">
        <v>598</v>
      </c>
      <c r="B104" s="131" t="s">
        <v>1728</v>
      </c>
      <c r="C104" s="131" t="s">
        <v>399</v>
      </c>
      <c r="D104" s="131" t="s">
        <v>400</v>
      </c>
      <c r="E104" s="132" t="s">
        <v>1314</v>
      </c>
      <c r="F104" s="130">
        <v>0</v>
      </c>
      <c r="G104" s="131">
        <v>0</v>
      </c>
      <c r="H104" s="131">
        <v>0</v>
      </c>
      <c r="I104" s="132">
        <v>0</v>
      </c>
      <c r="J104" s="149"/>
      <c r="K104" s="133">
        <v>0</v>
      </c>
      <c r="L104" s="131">
        <v>0</v>
      </c>
      <c r="M104" s="131">
        <v>0</v>
      </c>
      <c r="N104" s="132">
        <v>0</v>
      </c>
      <c r="O104" s="149"/>
      <c r="P104" s="133">
        <v>0</v>
      </c>
      <c r="Q104" s="131">
        <v>0</v>
      </c>
      <c r="R104" s="131">
        <v>0</v>
      </c>
      <c r="S104" s="132">
        <v>0</v>
      </c>
      <c r="T104" s="149"/>
      <c r="U104" s="133">
        <v>0</v>
      </c>
      <c r="V104" s="131">
        <v>0</v>
      </c>
      <c r="W104" s="131">
        <v>0</v>
      </c>
      <c r="X104" s="132">
        <v>0</v>
      </c>
      <c r="Y104" s="149"/>
      <c r="Z104" s="133">
        <v>0</v>
      </c>
      <c r="AA104" s="131">
        <v>0</v>
      </c>
      <c r="AB104" s="131">
        <v>0</v>
      </c>
      <c r="AC104" s="132">
        <v>0</v>
      </c>
      <c r="AD104" s="149"/>
      <c r="AE104" s="153">
        <f t="shared" si="24"/>
        <v>0</v>
      </c>
      <c r="AF104" s="134">
        <f t="shared" si="25"/>
        <v>0</v>
      </c>
      <c r="AG104" s="135">
        <f t="shared" si="26"/>
        <v>0</v>
      </c>
      <c r="AH104" s="167">
        <f t="shared" si="27"/>
        <v>0</v>
      </c>
      <c r="AI104" s="149"/>
      <c r="AJ104" s="133">
        <f t="shared" si="28"/>
        <v>0</v>
      </c>
      <c r="AK104" s="131">
        <f t="shared" si="29"/>
        <v>0</v>
      </c>
      <c r="AL104" s="131">
        <f t="shared" si="30"/>
        <v>0</v>
      </c>
      <c r="AM104" s="131">
        <f t="shared" si="31"/>
        <v>0</v>
      </c>
      <c r="AN104" s="136">
        <f t="shared" si="32"/>
        <v>0</v>
      </c>
      <c r="AO104" s="133">
        <f t="shared" si="33"/>
        <v>0</v>
      </c>
      <c r="AP104" s="131">
        <f t="shared" si="34"/>
        <v>0</v>
      </c>
      <c r="AQ104" s="131">
        <f t="shared" si="35"/>
        <v>0</v>
      </c>
      <c r="AR104" s="131">
        <f t="shared" si="36"/>
        <v>0</v>
      </c>
      <c r="AS104" s="136">
        <f t="shared" si="37"/>
        <v>0</v>
      </c>
      <c r="AT104" s="133">
        <f t="shared" si="38"/>
        <v>0</v>
      </c>
      <c r="AU104" s="131">
        <f t="shared" si="39"/>
        <v>0</v>
      </c>
      <c r="AV104" s="131">
        <f t="shared" si="40"/>
        <v>0</v>
      </c>
      <c r="AW104" s="131">
        <f t="shared" si="41"/>
        <v>0</v>
      </c>
      <c r="AX104" s="136">
        <f t="shared" si="42"/>
        <v>0</v>
      </c>
      <c r="AY104" s="133">
        <f t="shared" si="43"/>
        <v>0</v>
      </c>
      <c r="AZ104" s="131">
        <f t="shared" si="44"/>
        <v>0</v>
      </c>
      <c r="BA104" s="131">
        <f t="shared" si="45"/>
        <v>0</v>
      </c>
      <c r="BB104" s="131">
        <f t="shared" si="46"/>
        <v>0</v>
      </c>
      <c r="BC104" s="132">
        <f t="shared" si="47"/>
        <v>0</v>
      </c>
    </row>
    <row r="105" spans="1:55" x14ac:dyDescent="0.25">
      <c r="A105" s="138" t="s">
        <v>599</v>
      </c>
      <c r="B105" s="131" t="s">
        <v>1279</v>
      </c>
      <c r="C105" s="131" t="s">
        <v>239</v>
      </c>
      <c r="D105" s="131" t="s">
        <v>313</v>
      </c>
      <c r="E105" s="132" t="s">
        <v>1314</v>
      </c>
      <c r="F105" s="130">
        <v>0</v>
      </c>
      <c r="G105" s="131">
        <v>0</v>
      </c>
      <c r="H105" s="131">
        <v>0</v>
      </c>
      <c r="I105" s="132">
        <v>0</v>
      </c>
      <c r="J105" s="149"/>
      <c r="K105" s="133">
        <v>0</v>
      </c>
      <c r="L105" s="131">
        <v>0</v>
      </c>
      <c r="M105" s="131">
        <v>0</v>
      </c>
      <c r="N105" s="132">
        <v>0</v>
      </c>
      <c r="O105" s="149"/>
      <c r="P105" s="133">
        <v>0</v>
      </c>
      <c r="Q105" s="131">
        <v>0</v>
      </c>
      <c r="R105" s="131">
        <v>0</v>
      </c>
      <c r="S105" s="132">
        <v>0</v>
      </c>
      <c r="T105" s="149"/>
      <c r="U105" s="133">
        <v>0</v>
      </c>
      <c r="V105" s="131">
        <v>0</v>
      </c>
      <c r="W105" s="131">
        <v>0</v>
      </c>
      <c r="X105" s="132">
        <v>0</v>
      </c>
      <c r="Y105" s="149"/>
      <c r="Z105" s="133">
        <v>0</v>
      </c>
      <c r="AA105" s="131">
        <v>0</v>
      </c>
      <c r="AB105" s="131">
        <v>0</v>
      </c>
      <c r="AC105" s="132">
        <v>0</v>
      </c>
      <c r="AD105" s="149"/>
      <c r="AE105" s="153">
        <f t="shared" si="24"/>
        <v>0</v>
      </c>
      <c r="AF105" s="134">
        <f t="shared" si="25"/>
        <v>0</v>
      </c>
      <c r="AG105" s="135">
        <f t="shared" si="26"/>
        <v>0</v>
      </c>
      <c r="AH105" s="167">
        <f t="shared" si="27"/>
        <v>0</v>
      </c>
      <c r="AI105" s="149"/>
      <c r="AJ105" s="133">
        <f t="shared" si="28"/>
        <v>0</v>
      </c>
      <c r="AK105" s="131">
        <f t="shared" si="29"/>
        <v>0</v>
      </c>
      <c r="AL105" s="131">
        <f t="shared" si="30"/>
        <v>0</v>
      </c>
      <c r="AM105" s="131">
        <f t="shared" si="31"/>
        <v>0</v>
      </c>
      <c r="AN105" s="136">
        <f t="shared" si="32"/>
        <v>0</v>
      </c>
      <c r="AO105" s="133">
        <f t="shared" si="33"/>
        <v>0</v>
      </c>
      <c r="AP105" s="131">
        <f t="shared" si="34"/>
        <v>0</v>
      </c>
      <c r="AQ105" s="131">
        <f t="shared" si="35"/>
        <v>0</v>
      </c>
      <c r="AR105" s="131">
        <f t="shared" si="36"/>
        <v>0</v>
      </c>
      <c r="AS105" s="136">
        <f t="shared" si="37"/>
        <v>0</v>
      </c>
      <c r="AT105" s="133">
        <f t="shared" si="38"/>
        <v>0</v>
      </c>
      <c r="AU105" s="131">
        <f t="shared" si="39"/>
        <v>0</v>
      </c>
      <c r="AV105" s="131">
        <f t="shared" si="40"/>
        <v>0</v>
      </c>
      <c r="AW105" s="131">
        <f t="shared" si="41"/>
        <v>0</v>
      </c>
      <c r="AX105" s="136">
        <f t="shared" si="42"/>
        <v>0</v>
      </c>
      <c r="AY105" s="133">
        <f t="shared" si="43"/>
        <v>0</v>
      </c>
      <c r="AZ105" s="131">
        <f t="shared" si="44"/>
        <v>0</v>
      </c>
      <c r="BA105" s="131">
        <f t="shared" si="45"/>
        <v>0</v>
      </c>
      <c r="BB105" s="131">
        <f t="shared" si="46"/>
        <v>0</v>
      </c>
      <c r="BC105" s="132">
        <f t="shared" si="47"/>
        <v>0</v>
      </c>
    </row>
    <row r="106" spans="1:55" x14ac:dyDescent="0.25">
      <c r="A106" s="138" t="s">
        <v>600</v>
      </c>
      <c r="B106" s="131" t="s">
        <v>1392</v>
      </c>
      <c r="C106" s="131" t="s">
        <v>365</v>
      </c>
      <c r="D106" s="131" t="s">
        <v>82</v>
      </c>
      <c r="E106" s="132" t="s">
        <v>1954</v>
      </c>
      <c r="F106" s="130">
        <v>0</v>
      </c>
      <c r="G106" s="131">
        <v>0</v>
      </c>
      <c r="H106" s="131">
        <v>0</v>
      </c>
      <c r="I106" s="132">
        <v>0</v>
      </c>
      <c r="J106" s="149"/>
      <c r="K106" s="133">
        <v>0</v>
      </c>
      <c r="L106" s="131">
        <v>0</v>
      </c>
      <c r="M106" s="131">
        <v>0</v>
      </c>
      <c r="N106" s="132">
        <v>0</v>
      </c>
      <c r="O106" s="149"/>
      <c r="P106" s="133">
        <v>0</v>
      </c>
      <c r="Q106" s="131">
        <v>0</v>
      </c>
      <c r="R106" s="131">
        <v>0</v>
      </c>
      <c r="S106" s="132">
        <v>0</v>
      </c>
      <c r="T106" s="149"/>
      <c r="U106" s="133">
        <v>0</v>
      </c>
      <c r="V106" s="131">
        <v>0</v>
      </c>
      <c r="W106" s="131">
        <v>0</v>
      </c>
      <c r="X106" s="132">
        <v>0</v>
      </c>
      <c r="Y106" s="149"/>
      <c r="Z106" s="133">
        <v>0</v>
      </c>
      <c r="AA106" s="131">
        <v>0</v>
      </c>
      <c r="AB106" s="131">
        <v>0</v>
      </c>
      <c r="AC106" s="132">
        <v>0</v>
      </c>
      <c r="AD106" s="149"/>
      <c r="AE106" s="153">
        <f t="shared" si="24"/>
        <v>0</v>
      </c>
      <c r="AF106" s="134">
        <f t="shared" si="25"/>
        <v>0</v>
      </c>
      <c r="AG106" s="135">
        <f t="shared" si="26"/>
        <v>0</v>
      </c>
      <c r="AH106" s="167">
        <f t="shared" si="27"/>
        <v>0</v>
      </c>
      <c r="AI106" s="149"/>
      <c r="AJ106" s="133">
        <f t="shared" si="28"/>
        <v>0</v>
      </c>
      <c r="AK106" s="131">
        <f t="shared" si="29"/>
        <v>0</v>
      </c>
      <c r="AL106" s="131">
        <f t="shared" si="30"/>
        <v>0</v>
      </c>
      <c r="AM106" s="131">
        <f t="shared" si="31"/>
        <v>0</v>
      </c>
      <c r="AN106" s="136">
        <f t="shared" si="32"/>
        <v>0</v>
      </c>
      <c r="AO106" s="133">
        <f t="shared" si="33"/>
        <v>0</v>
      </c>
      <c r="AP106" s="131">
        <f t="shared" si="34"/>
        <v>0</v>
      </c>
      <c r="AQ106" s="131">
        <f t="shared" si="35"/>
        <v>0</v>
      </c>
      <c r="AR106" s="131">
        <f t="shared" si="36"/>
        <v>0</v>
      </c>
      <c r="AS106" s="136">
        <f t="shared" si="37"/>
        <v>0</v>
      </c>
      <c r="AT106" s="133">
        <f t="shared" si="38"/>
        <v>0</v>
      </c>
      <c r="AU106" s="131">
        <f t="shared" si="39"/>
        <v>0</v>
      </c>
      <c r="AV106" s="131">
        <f t="shared" si="40"/>
        <v>0</v>
      </c>
      <c r="AW106" s="131">
        <f t="shared" si="41"/>
        <v>0</v>
      </c>
      <c r="AX106" s="136">
        <f t="shared" si="42"/>
        <v>0</v>
      </c>
      <c r="AY106" s="133">
        <f t="shared" si="43"/>
        <v>0</v>
      </c>
      <c r="AZ106" s="131">
        <f t="shared" si="44"/>
        <v>0</v>
      </c>
      <c r="BA106" s="131">
        <f t="shared" si="45"/>
        <v>0</v>
      </c>
      <c r="BB106" s="131">
        <f t="shared" si="46"/>
        <v>0</v>
      </c>
      <c r="BC106" s="132">
        <f t="shared" si="47"/>
        <v>0</v>
      </c>
    </row>
    <row r="107" spans="1:55" x14ac:dyDescent="0.25">
      <c r="A107" s="138" t="s">
        <v>601</v>
      </c>
      <c r="B107" s="131" t="s">
        <v>1293</v>
      </c>
      <c r="C107" s="131" t="s">
        <v>175</v>
      </c>
      <c r="D107" s="131" t="s">
        <v>260</v>
      </c>
      <c r="E107" s="132" t="s">
        <v>1314</v>
      </c>
      <c r="F107" s="130">
        <v>0</v>
      </c>
      <c r="G107" s="131">
        <v>0</v>
      </c>
      <c r="H107" s="131">
        <v>0</v>
      </c>
      <c r="I107" s="132">
        <v>0</v>
      </c>
      <c r="J107" s="149"/>
      <c r="K107" s="133">
        <v>0</v>
      </c>
      <c r="L107" s="131">
        <v>0</v>
      </c>
      <c r="M107" s="131">
        <v>0</v>
      </c>
      <c r="N107" s="132">
        <v>0</v>
      </c>
      <c r="O107" s="149"/>
      <c r="P107" s="133">
        <v>0</v>
      </c>
      <c r="Q107" s="131">
        <v>0</v>
      </c>
      <c r="R107" s="131">
        <v>0</v>
      </c>
      <c r="S107" s="132">
        <v>0</v>
      </c>
      <c r="T107" s="149"/>
      <c r="U107" s="133">
        <v>0</v>
      </c>
      <c r="V107" s="131">
        <v>0</v>
      </c>
      <c r="W107" s="131">
        <v>0</v>
      </c>
      <c r="X107" s="132">
        <v>0</v>
      </c>
      <c r="Y107" s="149"/>
      <c r="Z107" s="133">
        <v>0</v>
      </c>
      <c r="AA107" s="131">
        <v>0</v>
      </c>
      <c r="AB107" s="131">
        <v>0</v>
      </c>
      <c r="AC107" s="132">
        <v>0</v>
      </c>
      <c r="AD107" s="149"/>
      <c r="AE107" s="153">
        <f t="shared" si="24"/>
        <v>0</v>
      </c>
      <c r="AF107" s="134">
        <f t="shared" si="25"/>
        <v>0</v>
      </c>
      <c r="AG107" s="135">
        <f t="shared" si="26"/>
        <v>0</v>
      </c>
      <c r="AH107" s="167">
        <f t="shared" si="27"/>
        <v>0</v>
      </c>
      <c r="AI107" s="149"/>
      <c r="AJ107" s="133">
        <f t="shared" si="28"/>
        <v>0</v>
      </c>
      <c r="AK107" s="131">
        <f t="shared" si="29"/>
        <v>0</v>
      </c>
      <c r="AL107" s="131">
        <f t="shared" si="30"/>
        <v>0</v>
      </c>
      <c r="AM107" s="131">
        <f t="shared" si="31"/>
        <v>0</v>
      </c>
      <c r="AN107" s="136">
        <f t="shared" si="32"/>
        <v>0</v>
      </c>
      <c r="AO107" s="133">
        <f t="shared" si="33"/>
        <v>0</v>
      </c>
      <c r="AP107" s="131">
        <f t="shared" si="34"/>
        <v>0</v>
      </c>
      <c r="AQ107" s="131">
        <f t="shared" si="35"/>
        <v>0</v>
      </c>
      <c r="AR107" s="131">
        <f t="shared" si="36"/>
        <v>0</v>
      </c>
      <c r="AS107" s="136">
        <f t="shared" si="37"/>
        <v>0</v>
      </c>
      <c r="AT107" s="133">
        <f t="shared" si="38"/>
        <v>0</v>
      </c>
      <c r="AU107" s="131">
        <f t="shared" si="39"/>
        <v>0</v>
      </c>
      <c r="AV107" s="131">
        <f t="shared" si="40"/>
        <v>0</v>
      </c>
      <c r="AW107" s="131">
        <f t="shared" si="41"/>
        <v>0</v>
      </c>
      <c r="AX107" s="136">
        <f t="shared" si="42"/>
        <v>0</v>
      </c>
      <c r="AY107" s="133">
        <f t="shared" si="43"/>
        <v>0</v>
      </c>
      <c r="AZ107" s="131">
        <f t="shared" si="44"/>
        <v>0</v>
      </c>
      <c r="BA107" s="131">
        <f t="shared" si="45"/>
        <v>0</v>
      </c>
      <c r="BB107" s="131">
        <f t="shared" si="46"/>
        <v>0</v>
      </c>
      <c r="BC107" s="132">
        <f t="shared" si="47"/>
        <v>0</v>
      </c>
    </row>
    <row r="108" spans="1:55" x14ac:dyDescent="0.25">
      <c r="A108" s="138" t="s">
        <v>602</v>
      </c>
      <c r="B108" s="131" t="s">
        <v>41</v>
      </c>
      <c r="C108" s="131" t="s">
        <v>480</v>
      </c>
      <c r="D108" s="131" t="s">
        <v>382</v>
      </c>
      <c r="E108" s="132" t="s">
        <v>1955</v>
      </c>
      <c r="F108" s="130">
        <v>0</v>
      </c>
      <c r="G108" s="131">
        <v>0</v>
      </c>
      <c r="H108" s="131">
        <v>0</v>
      </c>
      <c r="I108" s="132">
        <v>0</v>
      </c>
      <c r="J108" s="149"/>
      <c r="K108" s="133">
        <v>0</v>
      </c>
      <c r="L108" s="131">
        <v>0</v>
      </c>
      <c r="M108" s="131">
        <v>0</v>
      </c>
      <c r="N108" s="132">
        <v>0</v>
      </c>
      <c r="O108" s="149"/>
      <c r="P108" s="133">
        <v>0</v>
      </c>
      <c r="Q108" s="131">
        <v>0</v>
      </c>
      <c r="R108" s="131">
        <v>0</v>
      </c>
      <c r="S108" s="132">
        <v>0</v>
      </c>
      <c r="T108" s="149"/>
      <c r="U108" s="133">
        <v>0</v>
      </c>
      <c r="V108" s="131">
        <v>0</v>
      </c>
      <c r="W108" s="131">
        <v>0</v>
      </c>
      <c r="X108" s="132">
        <v>0</v>
      </c>
      <c r="Y108" s="149"/>
      <c r="Z108" s="133">
        <v>0</v>
      </c>
      <c r="AA108" s="131">
        <v>0</v>
      </c>
      <c r="AB108" s="131">
        <v>0</v>
      </c>
      <c r="AC108" s="132">
        <v>0</v>
      </c>
      <c r="AD108" s="149"/>
      <c r="AE108" s="153">
        <f t="shared" si="24"/>
        <v>0</v>
      </c>
      <c r="AF108" s="134">
        <f t="shared" si="25"/>
        <v>0</v>
      </c>
      <c r="AG108" s="135">
        <f t="shared" si="26"/>
        <v>0</v>
      </c>
      <c r="AH108" s="167">
        <f t="shared" si="27"/>
        <v>0</v>
      </c>
      <c r="AI108" s="149"/>
      <c r="AJ108" s="133">
        <f t="shared" si="28"/>
        <v>0</v>
      </c>
      <c r="AK108" s="131">
        <f t="shared" si="29"/>
        <v>0</v>
      </c>
      <c r="AL108" s="131">
        <f t="shared" si="30"/>
        <v>0</v>
      </c>
      <c r="AM108" s="131">
        <f t="shared" si="31"/>
        <v>0</v>
      </c>
      <c r="AN108" s="136">
        <f t="shared" si="32"/>
        <v>0</v>
      </c>
      <c r="AO108" s="133">
        <f t="shared" si="33"/>
        <v>0</v>
      </c>
      <c r="AP108" s="131">
        <f t="shared" si="34"/>
        <v>0</v>
      </c>
      <c r="AQ108" s="131">
        <f t="shared" si="35"/>
        <v>0</v>
      </c>
      <c r="AR108" s="131">
        <f t="shared" si="36"/>
        <v>0</v>
      </c>
      <c r="AS108" s="136">
        <f t="shared" si="37"/>
        <v>0</v>
      </c>
      <c r="AT108" s="133">
        <f t="shared" si="38"/>
        <v>0</v>
      </c>
      <c r="AU108" s="131">
        <f t="shared" si="39"/>
        <v>0</v>
      </c>
      <c r="AV108" s="131">
        <f t="shared" si="40"/>
        <v>0</v>
      </c>
      <c r="AW108" s="131">
        <f t="shared" si="41"/>
        <v>0</v>
      </c>
      <c r="AX108" s="136">
        <f t="shared" si="42"/>
        <v>0</v>
      </c>
      <c r="AY108" s="133">
        <f t="shared" si="43"/>
        <v>0</v>
      </c>
      <c r="AZ108" s="131">
        <f t="shared" si="44"/>
        <v>0</v>
      </c>
      <c r="BA108" s="131">
        <f t="shared" si="45"/>
        <v>0</v>
      </c>
      <c r="BB108" s="131">
        <f t="shared" si="46"/>
        <v>0</v>
      </c>
      <c r="BC108" s="132">
        <f t="shared" si="47"/>
        <v>0</v>
      </c>
    </row>
    <row r="109" spans="1:55" x14ac:dyDescent="0.25">
      <c r="A109" s="138" t="s">
        <v>603</v>
      </c>
      <c r="B109" s="131" t="s">
        <v>40</v>
      </c>
      <c r="C109" s="131" t="s">
        <v>1964</v>
      </c>
      <c r="D109" s="131" t="s">
        <v>1111</v>
      </c>
      <c r="E109" s="132" t="s">
        <v>1954</v>
      </c>
      <c r="F109" s="130">
        <v>0</v>
      </c>
      <c r="G109" s="131">
        <v>0</v>
      </c>
      <c r="H109" s="131">
        <v>0</v>
      </c>
      <c r="I109" s="132">
        <v>20</v>
      </c>
      <c r="J109" s="149"/>
      <c r="K109" s="133">
        <v>0</v>
      </c>
      <c r="L109" s="131">
        <v>0</v>
      </c>
      <c r="M109" s="131">
        <v>0</v>
      </c>
      <c r="N109" s="132">
        <v>0</v>
      </c>
      <c r="O109" s="149"/>
      <c r="P109" s="133">
        <v>1</v>
      </c>
      <c r="Q109" s="131">
        <v>0</v>
      </c>
      <c r="R109" s="131">
        <v>1.4</v>
      </c>
      <c r="S109" s="132">
        <v>253</v>
      </c>
      <c r="T109" s="149"/>
      <c r="U109" s="133">
        <v>0</v>
      </c>
      <c r="V109" s="131">
        <v>0</v>
      </c>
      <c r="W109" s="131">
        <v>0</v>
      </c>
      <c r="X109" s="132">
        <v>20</v>
      </c>
      <c r="Y109" s="149"/>
      <c r="Z109" s="133">
        <v>3</v>
      </c>
      <c r="AA109" s="131">
        <v>0</v>
      </c>
      <c r="AB109" s="131">
        <v>2.5999999999999996</v>
      </c>
      <c r="AC109" s="132">
        <v>233</v>
      </c>
      <c r="AD109" s="149"/>
      <c r="AE109" s="153">
        <f t="shared" si="24"/>
        <v>1</v>
      </c>
      <c r="AF109" s="134">
        <f t="shared" si="25"/>
        <v>0</v>
      </c>
      <c r="AG109" s="135">
        <f t="shared" si="26"/>
        <v>3.9999999999999996</v>
      </c>
      <c r="AH109" s="167">
        <f t="shared" si="27"/>
        <v>526</v>
      </c>
      <c r="AI109" s="149"/>
      <c r="AJ109" s="133">
        <f t="shared" si="28"/>
        <v>20</v>
      </c>
      <c r="AK109" s="131">
        <f t="shared" si="29"/>
        <v>0</v>
      </c>
      <c r="AL109" s="131">
        <f t="shared" si="30"/>
        <v>253</v>
      </c>
      <c r="AM109" s="131">
        <f t="shared" si="31"/>
        <v>20</v>
      </c>
      <c r="AN109" s="136">
        <f t="shared" si="32"/>
        <v>233</v>
      </c>
      <c r="AO109" s="133">
        <f t="shared" si="33"/>
        <v>0</v>
      </c>
      <c r="AP109" s="131">
        <f t="shared" si="34"/>
        <v>0</v>
      </c>
      <c r="AQ109" s="131">
        <f t="shared" si="35"/>
        <v>1</v>
      </c>
      <c r="AR109" s="131">
        <f t="shared" si="36"/>
        <v>0</v>
      </c>
      <c r="AS109" s="136">
        <f t="shared" si="37"/>
        <v>0</v>
      </c>
      <c r="AT109" s="133">
        <f t="shared" si="38"/>
        <v>0</v>
      </c>
      <c r="AU109" s="131">
        <f t="shared" si="39"/>
        <v>0</v>
      </c>
      <c r="AV109" s="131">
        <f t="shared" si="40"/>
        <v>0</v>
      </c>
      <c r="AW109" s="131">
        <f t="shared" si="41"/>
        <v>0</v>
      </c>
      <c r="AX109" s="136">
        <f t="shared" si="42"/>
        <v>0</v>
      </c>
      <c r="AY109" s="133">
        <f t="shared" si="43"/>
        <v>0</v>
      </c>
      <c r="AZ109" s="131">
        <f t="shared" si="44"/>
        <v>0</v>
      </c>
      <c r="BA109" s="131">
        <f t="shared" si="45"/>
        <v>1.4</v>
      </c>
      <c r="BB109" s="131">
        <f t="shared" si="46"/>
        <v>0</v>
      </c>
      <c r="BC109" s="132">
        <f t="shared" si="47"/>
        <v>2.5999999999999996</v>
      </c>
    </row>
    <row r="110" spans="1:55" x14ac:dyDescent="0.25">
      <c r="A110" s="138" t="s">
        <v>604</v>
      </c>
      <c r="B110" s="131" t="s">
        <v>43</v>
      </c>
      <c r="C110" s="131" t="s">
        <v>1656</v>
      </c>
      <c r="D110" s="131" t="s">
        <v>1875</v>
      </c>
      <c r="E110" s="132" t="s">
        <v>1312</v>
      </c>
      <c r="F110" s="130">
        <v>0</v>
      </c>
      <c r="G110" s="131">
        <v>0</v>
      </c>
      <c r="H110" s="131">
        <v>0</v>
      </c>
      <c r="I110" s="132">
        <v>0</v>
      </c>
      <c r="J110" s="149"/>
      <c r="K110" s="133">
        <v>0</v>
      </c>
      <c r="L110" s="131">
        <v>0</v>
      </c>
      <c r="M110" s="131">
        <v>0</v>
      </c>
      <c r="N110" s="132">
        <v>0</v>
      </c>
      <c r="O110" s="149"/>
      <c r="P110" s="133">
        <v>0</v>
      </c>
      <c r="Q110" s="131">
        <v>0</v>
      </c>
      <c r="R110" s="131">
        <v>0</v>
      </c>
      <c r="S110" s="132">
        <v>0</v>
      </c>
      <c r="T110" s="149"/>
      <c r="U110" s="133">
        <v>0</v>
      </c>
      <c r="V110" s="131">
        <v>0</v>
      </c>
      <c r="W110" s="131">
        <v>0</v>
      </c>
      <c r="X110" s="132">
        <v>20</v>
      </c>
      <c r="Y110" s="149"/>
      <c r="Z110" s="133">
        <v>0</v>
      </c>
      <c r="AA110" s="131">
        <v>0</v>
      </c>
      <c r="AB110" s="131">
        <v>0</v>
      </c>
      <c r="AC110" s="132">
        <v>0</v>
      </c>
      <c r="AD110" s="149"/>
      <c r="AE110" s="153">
        <f t="shared" si="24"/>
        <v>0</v>
      </c>
      <c r="AF110" s="134">
        <f t="shared" si="25"/>
        <v>0</v>
      </c>
      <c r="AG110" s="135">
        <f t="shared" si="26"/>
        <v>0</v>
      </c>
      <c r="AH110" s="167">
        <f t="shared" si="27"/>
        <v>20</v>
      </c>
      <c r="AI110" s="149"/>
      <c r="AJ110" s="133">
        <f t="shared" si="28"/>
        <v>0</v>
      </c>
      <c r="AK110" s="131">
        <f t="shared" si="29"/>
        <v>0</v>
      </c>
      <c r="AL110" s="131">
        <f t="shared" si="30"/>
        <v>0</v>
      </c>
      <c r="AM110" s="131">
        <f t="shared" si="31"/>
        <v>20</v>
      </c>
      <c r="AN110" s="136">
        <f t="shared" si="32"/>
        <v>0</v>
      </c>
      <c r="AO110" s="133">
        <f t="shared" si="33"/>
        <v>0</v>
      </c>
      <c r="AP110" s="131">
        <f t="shared" si="34"/>
        <v>0</v>
      </c>
      <c r="AQ110" s="131">
        <f t="shared" si="35"/>
        <v>0</v>
      </c>
      <c r="AR110" s="131">
        <f t="shared" si="36"/>
        <v>0</v>
      </c>
      <c r="AS110" s="136">
        <f t="shared" si="37"/>
        <v>0</v>
      </c>
      <c r="AT110" s="133">
        <f t="shared" si="38"/>
        <v>0</v>
      </c>
      <c r="AU110" s="131">
        <f t="shared" si="39"/>
        <v>0</v>
      </c>
      <c r="AV110" s="131">
        <f t="shared" si="40"/>
        <v>0</v>
      </c>
      <c r="AW110" s="131">
        <f t="shared" si="41"/>
        <v>0</v>
      </c>
      <c r="AX110" s="136">
        <f t="shared" si="42"/>
        <v>0</v>
      </c>
      <c r="AY110" s="133">
        <f t="shared" si="43"/>
        <v>0</v>
      </c>
      <c r="AZ110" s="131">
        <f t="shared" si="44"/>
        <v>0</v>
      </c>
      <c r="BA110" s="131">
        <f t="shared" si="45"/>
        <v>0</v>
      </c>
      <c r="BB110" s="131">
        <f t="shared" si="46"/>
        <v>0</v>
      </c>
      <c r="BC110" s="132">
        <f t="shared" si="47"/>
        <v>0</v>
      </c>
    </row>
    <row r="111" spans="1:55" x14ac:dyDescent="0.25">
      <c r="A111" s="138" t="s">
        <v>605</v>
      </c>
      <c r="B111" s="131" t="s">
        <v>1383</v>
      </c>
      <c r="C111" s="131" t="s">
        <v>170</v>
      </c>
      <c r="D111" s="131" t="s">
        <v>171</v>
      </c>
      <c r="E111" s="132" t="s">
        <v>1954</v>
      </c>
      <c r="F111" s="130">
        <v>0</v>
      </c>
      <c r="G111" s="131">
        <v>0</v>
      </c>
      <c r="H111" s="131">
        <v>0</v>
      </c>
      <c r="I111" s="132">
        <v>0</v>
      </c>
      <c r="J111" s="149"/>
      <c r="K111" s="133">
        <v>0</v>
      </c>
      <c r="L111" s="131">
        <v>0</v>
      </c>
      <c r="M111" s="131">
        <v>0</v>
      </c>
      <c r="N111" s="132">
        <v>0</v>
      </c>
      <c r="O111" s="149"/>
      <c r="P111" s="133">
        <v>0</v>
      </c>
      <c r="Q111" s="131">
        <v>0</v>
      </c>
      <c r="R111" s="131">
        <v>0</v>
      </c>
      <c r="S111" s="132">
        <v>0</v>
      </c>
      <c r="T111" s="149"/>
      <c r="U111" s="133">
        <v>0</v>
      </c>
      <c r="V111" s="131">
        <v>0</v>
      </c>
      <c r="W111" s="131">
        <v>0</v>
      </c>
      <c r="X111" s="132">
        <v>0</v>
      </c>
      <c r="Y111" s="149"/>
      <c r="Z111" s="133">
        <v>0</v>
      </c>
      <c r="AA111" s="131">
        <v>0</v>
      </c>
      <c r="AB111" s="131">
        <v>0</v>
      </c>
      <c r="AC111" s="132">
        <v>0</v>
      </c>
      <c r="AD111" s="149"/>
      <c r="AE111" s="153">
        <f t="shared" si="24"/>
        <v>0</v>
      </c>
      <c r="AF111" s="134">
        <f t="shared" si="25"/>
        <v>0</v>
      </c>
      <c r="AG111" s="135">
        <f t="shared" si="26"/>
        <v>0</v>
      </c>
      <c r="AH111" s="167">
        <f t="shared" si="27"/>
        <v>0</v>
      </c>
      <c r="AI111" s="149"/>
      <c r="AJ111" s="133">
        <f t="shared" si="28"/>
        <v>0</v>
      </c>
      <c r="AK111" s="131">
        <f t="shared" si="29"/>
        <v>0</v>
      </c>
      <c r="AL111" s="131">
        <f t="shared" si="30"/>
        <v>0</v>
      </c>
      <c r="AM111" s="131">
        <f t="shared" si="31"/>
        <v>0</v>
      </c>
      <c r="AN111" s="136">
        <f t="shared" si="32"/>
        <v>0</v>
      </c>
      <c r="AO111" s="133">
        <f t="shared" si="33"/>
        <v>0</v>
      </c>
      <c r="AP111" s="131">
        <f t="shared" si="34"/>
        <v>0</v>
      </c>
      <c r="AQ111" s="131">
        <f t="shared" si="35"/>
        <v>0</v>
      </c>
      <c r="AR111" s="131">
        <f t="shared" si="36"/>
        <v>0</v>
      </c>
      <c r="AS111" s="136">
        <f t="shared" si="37"/>
        <v>0</v>
      </c>
      <c r="AT111" s="133">
        <f t="shared" si="38"/>
        <v>0</v>
      </c>
      <c r="AU111" s="131">
        <f t="shared" si="39"/>
        <v>0</v>
      </c>
      <c r="AV111" s="131">
        <f t="shared" si="40"/>
        <v>0</v>
      </c>
      <c r="AW111" s="131">
        <f t="shared" si="41"/>
        <v>0</v>
      </c>
      <c r="AX111" s="136">
        <f t="shared" si="42"/>
        <v>0</v>
      </c>
      <c r="AY111" s="133">
        <f t="shared" si="43"/>
        <v>0</v>
      </c>
      <c r="AZ111" s="131">
        <f t="shared" si="44"/>
        <v>0</v>
      </c>
      <c r="BA111" s="131">
        <f t="shared" si="45"/>
        <v>0</v>
      </c>
      <c r="BB111" s="131">
        <f t="shared" si="46"/>
        <v>0</v>
      </c>
      <c r="BC111" s="132">
        <f t="shared" si="47"/>
        <v>0</v>
      </c>
    </row>
    <row r="112" spans="1:55" x14ac:dyDescent="0.25">
      <c r="A112" s="138" t="s">
        <v>606</v>
      </c>
      <c r="B112" s="131" t="s">
        <v>49</v>
      </c>
      <c r="C112" s="131" t="s">
        <v>1883</v>
      </c>
      <c r="D112" s="131" t="s">
        <v>1924</v>
      </c>
      <c r="E112" s="132" t="s">
        <v>1314</v>
      </c>
      <c r="F112" s="130">
        <v>0</v>
      </c>
      <c r="G112" s="131">
        <v>0</v>
      </c>
      <c r="H112" s="131">
        <v>0</v>
      </c>
      <c r="I112" s="132">
        <v>0</v>
      </c>
      <c r="J112" s="149"/>
      <c r="K112" s="133">
        <v>0</v>
      </c>
      <c r="L112" s="131">
        <v>0</v>
      </c>
      <c r="M112" s="131">
        <v>0</v>
      </c>
      <c r="N112" s="132">
        <v>0</v>
      </c>
      <c r="O112" s="149"/>
      <c r="P112" s="133">
        <v>0</v>
      </c>
      <c r="Q112" s="131">
        <v>0</v>
      </c>
      <c r="R112" s="131">
        <v>0</v>
      </c>
      <c r="S112" s="132">
        <v>0</v>
      </c>
      <c r="T112" s="149"/>
      <c r="U112" s="133">
        <v>0</v>
      </c>
      <c r="V112" s="131">
        <v>0</v>
      </c>
      <c r="W112" s="131">
        <v>0</v>
      </c>
      <c r="X112" s="132">
        <v>0</v>
      </c>
      <c r="Y112" s="149"/>
      <c r="Z112" s="133">
        <v>0</v>
      </c>
      <c r="AA112" s="131">
        <v>0</v>
      </c>
      <c r="AB112" s="131">
        <v>0</v>
      </c>
      <c r="AC112" s="132">
        <v>0</v>
      </c>
      <c r="AD112" s="149"/>
      <c r="AE112" s="153">
        <f t="shared" si="24"/>
        <v>0</v>
      </c>
      <c r="AF112" s="134">
        <f t="shared" si="25"/>
        <v>0</v>
      </c>
      <c r="AG112" s="135">
        <f t="shared" si="26"/>
        <v>0</v>
      </c>
      <c r="AH112" s="167">
        <f t="shared" si="27"/>
        <v>0</v>
      </c>
      <c r="AI112" s="149"/>
      <c r="AJ112" s="133">
        <f t="shared" si="28"/>
        <v>0</v>
      </c>
      <c r="AK112" s="131">
        <f t="shared" si="29"/>
        <v>0</v>
      </c>
      <c r="AL112" s="131">
        <f t="shared" si="30"/>
        <v>0</v>
      </c>
      <c r="AM112" s="131">
        <f t="shared" si="31"/>
        <v>0</v>
      </c>
      <c r="AN112" s="136">
        <f t="shared" si="32"/>
        <v>0</v>
      </c>
      <c r="AO112" s="133">
        <f t="shared" si="33"/>
        <v>0</v>
      </c>
      <c r="AP112" s="131">
        <f t="shared" si="34"/>
        <v>0</v>
      </c>
      <c r="AQ112" s="131">
        <f t="shared" si="35"/>
        <v>0</v>
      </c>
      <c r="AR112" s="131">
        <f t="shared" si="36"/>
        <v>0</v>
      </c>
      <c r="AS112" s="136">
        <f t="shared" si="37"/>
        <v>0</v>
      </c>
      <c r="AT112" s="133">
        <f t="shared" si="38"/>
        <v>0</v>
      </c>
      <c r="AU112" s="131">
        <f t="shared" si="39"/>
        <v>0</v>
      </c>
      <c r="AV112" s="131">
        <f t="shared" si="40"/>
        <v>0</v>
      </c>
      <c r="AW112" s="131">
        <f t="shared" si="41"/>
        <v>0</v>
      </c>
      <c r="AX112" s="136">
        <f t="shared" si="42"/>
        <v>0</v>
      </c>
      <c r="AY112" s="133">
        <f t="shared" si="43"/>
        <v>0</v>
      </c>
      <c r="AZ112" s="131">
        <f t="shared" si="44"/>
        <v>0</v>
      </c>
      <c r="BA112" s="131">
        <f t="shared" si="45"/>
        <v>0</v>
      </c>
      <c r="BB112" s="131">
        <f t="shared" si="46"/>
        <v>0</v>
      </c>
      <c r="BC112" s="132">
        <f t="shared" si="47"/>
        <v>0</v>
      </c>
    </row>
    <row r="113" spans="1:55" x14ac:dyDescent="0.25">
      <c r="A113" s="138" t="s">
        <v>607</v>
      </c>
      <c r="B113" s="131" t="s">
        <v>1279</v>
      </c>
      <c r="C113" s="131" t="s">
        <v>142</v>
      </c>
      <c r="D113" s="131" t="s">
        <v>143</v>
      </c>
      <c r="E113" s="132" t="s">
        <v>1311</v>
      </c>
      <c r="F113" s="130">
        <v>0</v>
      </c>
      <c r="G113" s="131">
        <v>0</v>
      </c>
      <c r="H113" s="131">
        <v>0</v>
      </c>
      <c r="I113" s="132">
        <v>0</v>
      </c>
      <c r="J113" s="149"/>
      <c r="K113" s="133">
        <v>0</v>
      </c>
      <c r="L113" s="131">
        <v>0</v>
      </c>
      <c r="M113" s="131">
        <v>0</v>
      </c>
      <c r="N113" s="132">
        <v>0</v>
      </c>
      <c r="O113" s="149"/>
      <c r="P113" s="133">
        <v>0</v>
      </c>
      <c r="Q113" s="131">
        <v>0</v>
      </c>
      <c r="R113" s="131">
        <v>0</v>
      </c>
      <c r="S113" s="132">
        <v>0</v>
      </c>
      <c r="T113" s="149"/>
      <c r="U113" s="133">
        <v>0</v>
      </c>
      <c r="V113" s="131">
        <v>0</v>
      </c>
      <c r="W113" s="131">
        <v>0</v>
      </c>
      <c r="X113" s="132">
        <v>0</v>
      </c>
      <c r="Y113" s="149"/>
      <c r="Z113" s="133">
        <v>0</v>
      </c>
      <c r="AA113" s="131">
        <v>0</v>
      </c>
      <c r="AB113" s="131">
        <v>0</v>
      </c>
      <c r="AC113" s="132">
        <v>0</v>
      </c>
      <c r="AD113" s="149"/>
      <c r="AE113" s="153">
        <f t="shared" si="24"/>
        <v>0</v>
      </c>
      <c r="AF113" s="134">
        <f t="shared" si="25"/>
        <v>0</v>
      </c>
      <c r="AG113" s="135">
        <f t="shared" si="26"/>
        <v>0</v>
      </c>
      <c r="AH113" s="167">
        <f t="shared" si="27"/>
        <v>0</v>
      </c>
      <c r="AI113" s="149"/>
      <c r="AJ113" s="133">
        <f t="shared" si="28"/>
        <v>0</v>
      </c>
      <c r="AK113" s="131">
        <f t="shared" si="29"/>
        <v>0</v>
      </c>
      <c r="AL113" s="131">
        <f t="shared" si="30"/>
        <v>0</v>
      </c>
      <c r="AM113" s="131">
        <f t="shared" si="31"/>
        <v>0</v>
      </c>
      <c r="AN113" s="136">
        <f t="shared" si="32"/>
        <v>0</v>
      </c>
      <c r="AO113" s="133">
        <f t="shared" si="33"/>
        <v>0</v>
      </c>
      <c r="AP113" s="131">
        <f t="shared" si="34"/>
        <v>0</v>
      </c>
      <c r="AQ113" s="131">
        <f t="shared" si="35"/>
        <v>0</v>
      </c>
      <c r="AR113" s="131">
        <f t="shared" si="36"/>
        <v>0</v>
      </c>
      <c r="AS113" s="136">
        <f t="shared" si="37"/>
        <v>0</v>
      </c>
      <c r="AT113" s="133">
        <f t="shared" si="38"/>
        <v>0</v>
      </c>
      <c r="AU113" s="131">
        <f t="shared" si="39"/>
        <v>0</v>
      </c>
      <c r="AV113" s="131">
        <f t="shared" si="40"/>
        <v>0</v>
      </c>
      <c r="AW113" s="131">
        <f t="shared" si="41"/>
        <v>0</v>
      </c>
      <c r="AX113" s="136">
        <f t="shared" si="42"/>
        <v>0</v>
      </c>
      <c r="AY113" s="133">
        <f t="shared" si="43"/>
        <v>0</v>
      </c>
      <c r="AZ113" s="131">
        <f t="shared" si="44"/>
        <v>0</v>
      </c>
      <c r="BA113" s="131">
        <f t="shared" si="45"/>
        <v>0</v>
      </c>
      <c r="BB113" s="131">
        <f t="shared" si="46"/>
        <v>0</v>
      </c>
      <c r="BC113" s="132">
        <f t="shared" si="47"/>
        <v>0</v>
      </c>
    </row>
    <row r="114" spans="1:55" x14ac:dyDescent="0.25">
      <c r="A114" s="138" t="s">
        <v>608</v>
      </c>
      <c r="B114" s="131" t="s">
        <v>1392</v>
      </c>
      <c r="C114" s="131" t="s">
        <v>101</v>
      </c>
      <c r="D114" s="131" t="s">
        <v>322</v>
      </c>
      <c r="E114" s="132" t="s">
        <v>1314</v>
      </c>
      <c r="F114" s="130">
        <v>0</v>
      </c>
      <c r="G114" s="131">
        <v>0</v>
      </c>
      <c r="H114" s="131">
        <v>0</v>
      </c>
      <c r="I114" s="132">
        <v>0</v>
      </c>
      <c r="J114" s="149"/>
      <c r="K114" s="133">
        <v>0</v>
      </c>
      <c r="L114" s="131">
        <v>0</v>
      </c>
      <c r="M114" s="131">
        <v>0</v>
      </c>
      <c r="N114" s="132">
        <v>0</v>
      </c>
      <c r="O114" s="149"/>
      <c r="P114" s="133">
        <v>0</v>
      </c>
      <c r="Q114" s="131">
        <v>0</v>
      </c>
      <c r="R114" s="131">
        <v>0</v>
      </c>
      <c r="S114" s="132">
        <v>0</v>
      </c>
      <c r="T114" s="149"/>
      <c r="U114" s="133">
        <v>0</v>
      </c>
      <c r="V114" s="131">
        <v>0</v>
      </c>
      <c r="W114" s="131">
        <v>0</v>
      </c>
      <c r="X114" s="132">
        <v>0</v>
      </c>
      <c r="Y114" s="149"/>
      <c r="Z114" s="133">
        <v>0</v>
      </c>
      <c r="AA114" s="131">
        <v>0</v>
      </c>
      <c r="AB114" s="131">
        <v>0</v>
      </c>
      <c r="AC114" s="132">
        <v>0</v>
      </c>
      <c r="AD114" s="149"/>
      <c r="AE114" s="153">
        <f t="shared" si="24"/>
        <v>0</v>
      </c>
      <c r="AF114" s="134">
        <f t="shared" si="25"/>
        <v>0</v>
      </c>
      <c r="AG114" s="135">
        <f t="shared" si="26"/>
        <v>0</v>
      </c>
      <c r="AH114" s="167">
        <f t="shared" si="27"/>
        <v>0</v>
      </c>
      <c r="AI114" s="149"/>
      <c r="AJ114" s="133">
        <f t="shared" si="28"/>
        <v>0</v>
      </c>
      <c r="AK114" s="131">
        <f t="shared" si="29"/>
        <v>0</v>
      </c>
      <c r="AL114" s="131">
        <f t="shared" si="30"/>
        <v>0</v>
      </c>
      <c r="AM114" s="131">
        <f t="shared" si="31"/>
        <v>0</v>
      </c>
      <c r="AN114" s="136">
        <f t="shared" si="32"/>
        <v>0</v>
      </c>
      <c r="AO114" s="133">
        <f t="shared" si="33"/>
        <v>0</v>
      </c>
      <c r="AP114" s="131">
        <f t="shared" si="34"/>
        <v>0</v>
      </c>
      <c r="AQ114" s="131">
        <f t="shared" si="35"/>
        <v>0</v>
      </c>
      <c r="AR114" s="131">
        <f t="shared" si="36"/>
        <v>0</v>
      </c>
      <c r="AS114" s="136">
        <f t="shared" si="37"/>
        <v>0</v>
      </c>
      <c r="AT114" s="133">
        <f t="shared" si="38"/>
        <v>0</v>
      </c>
      <c r="AU114" s="131">
        <f t="shared" si="39"/>
        <v>0</v>
      </c>
      <c r="AV114" s="131">
        <f t="shared" si="40"/>
        <v>0</v>
      </c>
      <c r="AW114" s="131">
        <f t="shared" si="41"/>
        <v>0</v>
      </c>
      <c r="AX114" s="136">
        <f t="shared" si="42"/>
        <v>0</v>
      </c>
      <c r="AY114" s="133">
        <f t="shared" si="43"/>
        <v>0</v>
      </c>
      <c r="AZ114" s="131">
        <f t="shared" si="44"/>
        <v>0</v>
      </c>
      <c r="BA114" s="131">
        <f t="shared" si="45"/>
        <v>0</v>
      </c>
      <c r="BB114" s="131">
        <f t="shared" si="46"/>
        <v>0</v>
      </c>
      <c r="BC114" s="132">
        <f t="shared" si="47"/>
        <v>0</v>
      </c>
    </row>
    <row r="115" spans="1:55" x14ac:dyDescent="0.25">
      <c r="A115" s="138" t="s">
        <v>609</v>
      </c>
      <c r="B115" s="131" t="s">
        <v>50</v>
      </c>
      <c r="C115" s="131" t="s">
        <v>88</v>
      </c>
      <c r="D115" s="131" t="s">
        <v>89</v>
      </c>
      <c r="E115" s="132" t="s">
        <v>1314</v>
      </c>
      <c r="F115" s="130">
        <v>0</v>
      </c>
      <c r="G115" s="131">
        <v>1</v>
      </c>
      <c r="H115" s="131">
        <v>1.5</v>
      </c>
      <c r="I115" s="132">
        <v>223</v>
      </c>
      <c r="J115" s="149"/>
      <c r="K115" s="133">
        <v>0</v>
      </c>
      <c r="L115" s="131">
        <v>0</v>
      </c>
      <c r="M115" s="131">
        <v>0</v>
      </c>
      <c r="N115" s="132">
        <v>0</v>
      </c>
      <c r="O115" s="149"/>
      <c r="P115" s="133">
        <v>0</v>
      </c>
      <c r="Q115" s="131">
        <v>0</v>
      </c>
      <c r="R115" s="131">
        <v>0</v>
      </c>
      <c r="S115" s="132">
        <v>0</v>
      </c>
      <c r="T115" s="149"/>
      <c r="U115" s="133">
        <v>0</v>
      </c>
      <c r="V115" s="131">
        <v>0</v>
      </c>
      <c r="W115" s="131">
        <v>0</v>
      </c>
      <c r="X115" s="132">
        <v>0</v>
      </c>
      <c r="Y115" s="149"/>
      <c r="Z115" s="133">
        <v>0</v>
      </c>
      <c r="AA115" s="131">
        <v>0</v>
      </c>
      <c r="AB115" s="131">
        <v>0</v>
      </c>
      <c r="AC115" s="132">
        <v>0</v>
      </c>
      <c r="AD115" s="149"/>
      <c r="AE115" s="153">
        <f t="shared" si="24"/>
        <v>0</v>
      </c>
      <c r="AF115" s="134">
        <f t="shared" si="25"/>
        <v>1</v>
      </c>
      <c r="AG115" s="135">
        <f t="shared" si="26"/>
        <v>1.5</v>
      </c>
      <c r="AH115" s="167">
        <f t="shared" si="27"/>
        <v>223</v>
      </c>
      <c r="AI115" s="149"/>
      <c r="AJ115" s="133">
        <f t="shared" si="28"/>
        <v>223</v>
      </c>
      <c r="AK115" s="131">
        <f t="shared" si="29"/>
        <v>0</v>
      </c>
      <c r="AL115" s="131">
        <f t="shared" si="30"/>
        <v>0</v>
      </c>
      <c r="AM115" s="131">
        <f t="shared" si="31"/>
        <v>0</v>
      </c>
      <c r="AN115" s="136">
        <f t="shared" si="32"/>
        <v>0</v>
      </c>
      <c r="AO115" s="133">
        <f t="shared" si="33"/>
        <v>0</v>
      </c>
      <c r="AP115" s="131">
        <f t="shared" si="34"/>
        <v>0</v>
      </c>
      <c r="AQ115" s="131">
        <f t="shared" si="35"/>
        <v>0</v>
      </c>
      <c r="AR115" s="131">
        <f t="shared" si="36"/>
        <v>0</v>
      </c>
      <c r="AS115" s="136">
        <f t="shared" si="37"/>
        <v>0</v>
      </c>
      <c r="AT115" s="133">
        <f t="shared" si="38"/>
        <v>1</v>
      </c>
      <c r="AU115" s="131">
        <f t="shared" si="39"/>
        <v>0</v>
      </c>
      <c r="AV115" s="131">
        <f t="shared" si="40"/>
        <v>0</v>
      </c>
      <c r="AW115" s="131">
        <f t="shared" si="41"/>
        <v>0</v>
      </c>
      <c r="AX115" s="136">
        <f t="shared" si="42"/>
        <v>0</v>
      </c>
      <c r="AY115" s="133">
        <f t="shared" si="43"/>
        <v>1.5</v>
      </c>
      <c r="AZ115" s="131">
        <f t="shared" si="44"/>
        <v>0</v>
      </c>
      <c r="BA115" s="131">
        <f t="shared" si="45"/>
        <v>0</v>
      </c>
      <c r="BB115" s="131">
        <f t="shared" si="46"/>
        <v>0</v>
      </c>
      <c r="BC115" s="132">
        <f t="shared" si="47"/>
        <v>0</v>
      </c>
    </row>
    <row r="116" spans="1:55" x14ac:dyDescent="0.25">
      <c r="A116" s="138" t="s">
        <v>610</v>
      </c>
      <c r="B116" s="131" t="s">
        <v>39</v>
      </c>
      <c r="C116" s="131" t="s">
        <v>930</v>
      </c>
      <c r="D116" s="131" t="s">
        <v>495</v>
      </c>
      <c r="E116" s="132" t="s">
        <v>2026</v>
      </c>
      <c r="F116" s="130">
        <v>0</v>
      </c>
      <c r="G116" s="131">
        <v>0</v>
      </c>
      <c r="H116" s="131">
        <v>0</v>
      </c>
      <c r="I116" s="132">
        <v>20</v>
      </c>
      <c r="J116" s="149"/>
      <c r="K116" s="133">
        <v>0</v>
      </c>
      <c r="L116" s="131">
        <v>0</v>
      </c>
      <c r="M116" s="131">
        <v>0</v>
      </c>
      <c r="N116" s="132">
        <v>20</v>
      </c>
      <c r="O116" s="149"/>
      <c r="P116" s="133">
        <v>0</v>
      </c>
      <c r="Q116" s="131">
        <v>0</v>
      </c>
      <c r="R116" s="131">
        <v>0</v>
      </c>
      <c r="S116" s="132">
        <v>20</v>
      </c>
      <c r="T116" s="149"/>
      <c r="U116" s="133">
        <v>0</v>
      </c>
      <c r="V116" s="131">
        <v>0</v>
      </c>
      <c r="W116" s="131">
        <v>0</v>
      </c>
      <c r="X116" s="132">
        <v>20</v>
      </c>
      <c r="Y116" s="149"/>
      <c r="Z116" s="133">
        <v>0</v>
      </c>
      <c r="AA116" s="131">
        <v>0</v>
      </c>
      <c r="AB116" s="131">
        <v>0</v>
      </c>
      <c r="AC116" s="132">
        <v>0</v>
      </c>
      <c r="AD116" s="149"/>
      <c r="AE116" s="153">
        <f t="shared" si="24"/>
        <v>0</v>
      </c>
      <c r="AF116" s="134">
        <f t="shared" si="25"/>
        <v>0</v>
      </c>
      <c r="AG116" s="135">
        <f t="shared" si="26"/>
        <v>0</v>
      </c>
      <c r="AH116" s="167">
        <f t="shared" si="27"/>
        <v>80</v>
      </c>
      <c r="AI116" s="149"/>
      <c r="AJ116" s="133">
        <f t="shared" si="28"/>
        <v>20</v>
      </c>
      <c r="AK116" s="131">
        <f t="shared" si="29"/>
        <v>20</v>
      </c>
      <c r="AL116" s="131">
        <f t="shared" si="30"/>
        <v>20</v>
      </c>
      <c r="AM116" s="131">
        <f t="shared" si="31"/>
        <v>20</v>
      </c>
      <c r="AN116" s="136">
        <f t="shared" si="32"/>
        <v>0</v>
      </c>
      <c r="AO116" s="133">
        <f t="shared" si="33"/>
        <v>0</v>
      </c>
      <c r="AP116" s="131">
        <f t="shared" si="34"/>
        <v>0</v>
      </c>
      <c r="AQ116" s="131">
        <f t="shared" si="35"/>
        <v>0</v>
      </c>
      <c r="AR116" s="131">
        <f t="shared" si="36"/>
        <v>0</v>
      </c>
      <c r="AS116" s="136">
        <f t="shared" si="37"/>
        <v>0</v>
      </c>
      <c r="AT116" s="133">
        <f t="shared" si="38"/>
        <v>0</v>
      </c>
      <c r="AU116" s="131">
        <f t="shared" si="39"/>
        <v>0</v>
      </c>
      <c r="AV116" s="131">
        <f t="shared" si="40"/>
        <v>0</v>
      </c>
      <c r="AW116" s="131">
        <f t="shared" si="41"/>
        <v>0</v>
      </c>
      <c r="AX116" s="136">
        <f t="shared" si="42"/>
        <v>0</v>
      </c>
      <c r="AY116" s="133">
        <f t="shared" si="43"/>
        <v>0</v>
      </c>
      <c r="AZ116" s="131">
        <f t="shared" si="44"/>
        <v>0</v>
      </c>
      <c r="BA116" s="131">
        <f t="shared" si="45"/>
        <v>0</v>
      </c>
      <c r="BB116" s="131">
        <f t="shared" si="46"/>
        <v>0</v>
      </c>
      <c r="BC116" s="132">
        <f t="shared" si="47"/>
        <v>0</v>
      </c>
    </row>
    <row r="117" spans="1:55" x14ac:dyDescent="0.25">
      <c r="A117" s="138" t="s">
        <v>611</v>
      </c>
      <c r="B117" s="131" t="s">
        <v>44</v>
      </c>
      <c r="C117" s="131" t="s">
        <v>125</v>
      </c>
      <c r="D117" s="131" t="s">
        <v>962</v>
      </c>
      <c r="E117" s="132" t="s">
        <v>1311</v>
      </c>
      <c r="F117" s="130">
        <v>0</v>
      </c>
      <c r="G117" s="131">
        <v>0</v>
      </c>
      <c r="H117" s="131">
        <v>0</v>
      </c>
      <c r="I117" s="132">
        <v>20</v>
      </c>
      <c r="J117" s="149"/>
      <c r="K117" s="133">
        <v>0</v>
      </c>
      <c r="L117" s="131">
        <v>0</v>
      </c>
      <c r="M117" s="131">
        <v>0</v>
      </c>
      <c r="N117" s="132">
        <v>0</v>
      </c>
      <c r="O117" s="149"/>
      <c r="P117" s="133">
        <v>0</v>
      </c>
      <c r="Q117" s="131">
        <v>0</v>
      </c>
      <c r="R117" s="131">
        <v>0</v>
      </c>
      <c r="S117" s="132">
        <v>0</v>
      </c>
      <c r="T117" s="149"/>
      <c r="U117" s="133">
        <v>0</v>
      </c>
      <c r="V117" s="131">
        <v>0</v>
      </c>
      <c r="W117" s="131">
        <v>0</v>
      </c>
      <c r="X117" s="132">
        <v>0</v>
      </c>
      <c r="Y117" s="149"/>
      <c r="Z117" s="133">
        <v>0</v>
      </c>
      <c r="AA117" s="131">
        <v>0</v>
      </c>
      <c r="AB117" s="131">
        <v>0</v>
      </c>
      <c r="AC117" s="132">
        <v>0</v>
      </c>
      <c r="AD117" s="149"/>
      <c r="AE117" s="153">
        <f t="shared" si="24"/>
        <v>0</v>
      </c>
      <c r="AF117" s="134">
        <f t="shared" si="25"/>
        <v>0</v>
      </c>
      <c r="AG117" s="135">
        <f t="shared" si="26"/>
        <v>0</v>
      </c>
      <c r="AH117" s="167">
        <f t="shared" si="27"/>
        <v>20</v>
      </c>
      <c r="AI117" s="149"/>
      <c r="AJ117" s="133">
        <f t="shared" si="28"/>
        <v>20</v>
      </c>
      <c r="AK117" s="131">
        <f t="shared" si="29"/>
        <v>0</v>
      </c>
      <c r="AL117" s="131">
        <f t="shared" si="30"/>
        <v>0</v>
      </c>
      <c r="AM117" s="131">
        <f t="shared" si="31"/>
        <v>0</v>
      </c>
      <c r="AN117" s="136">
        <f t="shared" si="32"/>
        <v>0</v>
      </c>
      <c r="AO117" s="133">
        <f t="shared" si="33"/>
        <v>0</v>
      </c>
      <c r="AP117" s="131">
        <f t="shared" si="34"/>
        <v>0</v>
      </c>
      <c r="AQ117" s="131">
        <f t="shared" si="35"/>
        <v>0</v>
      </c>
      <c r="AR117" s="131">
        <f t="shared" si="36"/>
        <v>0</v>
      </c>
      <c r="AS117" s="136">
        <f t="shared" si="37"/>
        <v>0</v>
      </c>
      <c r="AT117" s="133">
        <f t="shared" si="38"/>
        <v>0</v>
      </c>
      <c r="AU117" s="131">
        <f t="shared" si="39"/>
        <v>0</v>
      </c>
      <c r="AV117" s="131">
        <f t="shared" si="40"/>
        <v>0</v>
      </c>
      <c r="AW117" s="131">
        <f t="shared" si="41"/>
        <v>0</v>
      </c>
      <c r="AX117" s="136">
        <f t="shared" si="42"/>
        <v>0</v>
      </c>
      <c r="AY117" s="133">
        <f t="shared" si="43"/>
        <v>0</v>
      </c>
      <c r="AZ117" s="131">
        <f t="shared" si="44"/>
        <v>0</v>
      </c>
      <c r="BA117" s="131">
        <f t="shared" si="45"/>
        <v>0</v>
      </c>
      <c r="BB117" s="131">
        <f t="shared" si="46"/>
        <v>0</v>
      </c>
      <c r="BC117" s="132">
        <f t="shared" si="47"/>
        <v>0</v>
      </c>
    </row>
    <row r="118" spans="1:55" x14ac:dyDescent="0.25">
      <c r="A118" s="138" t="s">
        <v>612</v>
      </c>
      <c r="B118" s="131" t="s">
        <v>1295</v>
      </c>
      <c r="C118" s="131" t="s">
        <v>1865</v>
      </c>
      <c r="D118" s="131" t="s">
        <v>1866</v>
      </c>
      <c r="E118" s="132" t="s">
        <v>1311</v>
      </c>
      <c r="F118" s="130">
        <v>0</v>
      </c>
      <c r="G118" s="131">
        <v>0</v>
      </c>
      <c r="H118" s="131">
        <v>0</v>
      </c>
      <c r="I118" s="132">
        <v>0</v>
      </c>
      <c r="J118" s="149"/>
      <c r="K118" s="133">
        <v>0</v>
      </c>
      <c r="L118" s="131">
        <v>0</v>
      </c>
      <c r="M118" s="131">
        <v>0</v>
      </c>
      <c r="N118" s="132">
        <v>0</v>
      </c>
      <c r="O118" s="149"/>
      <c r="P118" s="133">
        <v>0</v>
      </c>
      <c r="Q118" s="131">
        <v>0</v>
      </c>
      <c r="R118" s="131">
        <v>0</v>
      </c>
      <c r="S118" s="132">
        <v>0</v>
      </c>
      <c r="T118" s="149"/>
      <c r="U118" s="133">
        <v>0</v>
      </c>
      <c r="V118" s="131">
        <v>0</v>
      </c>
      <c r="W118" s="131">
        <v>0</v>
      </c>
      <c r="X118" s="132">
        <v>0</v>
      </c>
      <c r="Y118" s="149"/>
      <c r="Z118" s="133">
        <v>0</v>
      </c>
      <c r="AA118" s="131">
        <v>0</v>
      </c>
      <c r="AB118" s="131">
        <v>0</v>
      </c>
      <c r="AC118" s="132">
        <v>0</v>
      </c>
      <c r="AD118" s="149"/>
      <c r="AE118" s="153">
        <f t="shared" si="24"/>
        <v>0</v>
      </c>
      <c r="AF118" s="134">
        <f t="shared" si="25"/>
        <v>0</v>
      </c>
      <c r="AG118" s="135">
        <f t="shared" si="26"/>
        <v>0</v>
      </c>
      <c r="AH118" s="167">
        <f t="shared" si="27"/>
        <v>0</v>
      </c>
      <c r="AI118" s="149"/>
      <c r="AJ118" s="133">
        <f t="shared" si="28"/>
        <v>0</v>
      </c>
      <c r="AK118" s="131">
        <f t="shared" si="29"/>
        <v>0</v>
      </c>
      <c r="AL118" s="131">
        <f t="shared" si="30"/>
        <v>0</v>
      </c>
      <c r="AM118" s="131">
        <f t="shared" si="31"/>
        <v>0</v>
      </c>
      <c r="AN118" s="136">
        <f t="shared" si="32"/>
        <v>0</v>
      </c>
      <c r="AO118" s="133">
        <f t="shared" si="33"/>
        <v>0</v>
      </c>
      <c r="AP118" s="131">
        <f t="shared" si="34"/>
        <v>0</v>
      </c>
      <c r="AQ118" s="131">
        <f t="shared" si="35"/>
        <v>0</v>
      </c>
      <c r="AR118" s="131">
        <f t="shared" si="36"/>
        <v>0</v>
      </c>
      <c r="AS118" s="136">
        <f t="shared" si="37"/>
        <v>0</v>
      </c>
      <c r="AT118" s="133">
        <f t="shared" si="38"/>
        <v>0</v>
      </c>
      <c r="AU118" s="131">
        <f t="shared" si="39"/>
        <v>0</v>
      </c>
      <c r="AV118" s="131">
        <f t="shared" si="40"/>
        <v>0</v>
      </c>
      <c r="AW118" s="131">
        <f t="shared" si="41"/>
        <v>0</v>
      </c>
      <c r="AX118" s="136">
        <f t="shared" si="42"/>
        <v>0</v>
      </c>
      <c r="AY118" s="133">
        <f t="shared" si="43"/>
        <v>0</v>
      </c>
      <c r="AZ118" s="131">
        <f t="shared" si="44"/>
        <v>0</v>
      </c>
      <c r="BA118" s="131">
        <f t="shared" si="45"/>
        <v>0</v>
      </c>
      <c r="BB118" s="131">
        <f t="shared" si="46"/>
        <v>0</v>
      </c>
      <c r="BC118" s="132">
        <f t="shared" si="47"/>
        <v>0</v>
      </c>
    </row>
    <row r="119" spans="1:55" x14ac:dyDescent="0.25">
      <c r="A119" s="138" t="s">
        <v>613</v>
      </c>
      <c r="B119" s="131" t="s">
        <v>44</v>
      </c>
      <c r="C119" s="131" t="s">
        <v>177</v>
      </c>
      <c r="D119" s="131" t="s">
        <v>383</v>
      </c>
      <c r="E119" s="132" t="s">
        <v>1314</v>
      </c>
      <c r="F119" s="130">
        <v>0</v>
      </c>
      <c r="G119" s="131">
        <v>0</v>
      </c>
      <c r="H119" s="131">
        <v>0</v>
      </c>
      <c r="I119" s="132">
        <v>20</v>
      </c>
      <c r="J119" s="149"/>
      <c r="K119" s="133">
        <v>0</v>
      </c>
      <c r="L119" s="131">
        <v>0</v>
      </c>
      <c r="M119" s="131">
        <v>0</v>
      </c>
      <c r="N119" s="132">
        <v>20</v>
      </c>
      <c r="O119" s="149"/>
      <c r="P119" s="133">
        <v>1</v>
      </c>
      <c r="Q119" s="131">
        <v>0</v>
      </c>
      <c r="R119" s="131">
        <v>1.5</v>
      </c>
      <c r="S119" s="132">
        <v>256</v>
      </c>
      <c r="T119" s="149"/>
      <c r="U119" s="133">
        <v>0</v>
      </c>
      <c r="V119" s="131">
        <v>0</v>
      </c>
      <c r="W119" s="131">
        <v>0</v>
      </c>
      <c r="X119" s="132">
        <v>0</v>
      </c>
      <c r="Y119" s="149"/>
      <c r="Z119" s="133">
        <v>1</v>
      </c>
      <c r="AA119" s="131">
        <v>0</v>
      </c>
      <c r="AB119" s="131">
        <v>0.8</v>
      </c>
      <c r="AC119" s="132">
        <v>211</v>
      </c>
      <c r="AD119" s="149"/>
      <c r="AE119" s="153">
        <f t="shared" si="24"/>
        <v>1</v>
      </c>
      <c r="AF119" s="134">
        <f t="shared" si="25"/>
        <v>0</v>
      </c>
      <c r="AG119" s="135">
        <f t="shared" si="26"/>
        <v>2.2999999999999998</v>
      </c>
      <c r="AH119" s="167">
        <f t="shared" si="27"/>
        <v>507</v>
      </c>
      <c r="AI119" s="149"/>
      <c r="AJ119" s="133">
        <f t="shared" si="28"/>
        <v>20</v>
      </c>
      <c r="AK119" s="131">
        <f t="shared" si="29"/>
        <v>20</v>
      </c>
      <c r="AL119" s="131">
        <f t="shared" si="30"/>
        <v>256</v>
      </c>
      <c r="AM119" s="131">
        <f t="shared" si="31"/>
        <v>0</v>
      </c>
      <c r="AN119" s="136">
        <f t="shared" si="32"/>
        <v>211</v>
      </c>
      <c r="AO119" s="133">
        <f t="shared" si="33"/>
        <v>0</v>
      </c>
      <c r="AP119" s="131">
        <f t="shared" si="34"/>
        <v>0</v>
      </c>
      <c r="AQ119" s="131">
        <f t="shared" si="35"/>
        <v>1</v>
      </c>
      <c r="AR119" s="131">
        <f t="shared" si="36"/>
        <v>0</v>
      </c>
      <c r="AS119" s="136">
        <f t="shared" si="37"/>
        <v>0</v>
      </c>
      <c r="AT119" s="133">
        <f t="shared" si="38"/>
        <v>0</v>
      </c>
      <c r="AU119" s="131">
        <f t="shared" si="39"/>
        <v>0</v>
      </c>
      <c r="AV119" s="131">
        <f t="shared" si="40"/>
        <v>0</v>
      </c>
      <c r="AW119" s="131">
        <f t="shared" si="41"/>
        <v>0</v>
      </c>
      <c r="AX119" s="136">
        <f t="shared" si="42"/>
        <v>0</v>
      </c>
      <c r="AY119" s="133">
        <f t="shared" si="43"/>
        <v>0</v>
      </c>
      <c r="AZ119" s="131">
        <f t="shared" si="44"/>
        <v>0</v>
      </c>
      <c r="BA119" s="131">
        <f t="shared" si="45"/>
        <v>1.5</v>
      </c>
      <c r="BB119" s="131">
        <f t="shared" si="46"/>
        <v>0</v>
      </c>
      <c r="BC119" s="132">
        <f t="shared" si="47"/>
        <v>0.8</v>
      </c>
    </row>
    <row r="120" spans="1:55" x14ac:dyDescent="0.25">
      <c r="A120" s="138" t="s">
        <v>614</v>
      </c>
      <c r="B120" s="131" t="s">
        <v>1386</v>
      </c>
      <c r="C120" s="131" t="s">
        <v>405</v>
      </c>
      <c r="D120" s="131" t="s">
        <v>82</v>
      </c>
      <c r="E120" s="132" t="s">
        <v>1311</v>
      </c>
      <c r="F120" s="130">
        <v>0</v>
      </c>
      <c r="G120" s="131">
        <v>0</v>
      </c>
      <c r="H120" s="131">
        <v>0</v>
      </c>
      <c r="I120" s="132">
        <v>0</v>
      </c>
      <c r="J120" s="149"/>
      <c r="K120" s="133">
        <v>0</v>
      </c>
      <c r="L120" s="131">
        <v>0</v>
      </c>
      <c r="M120" s="131">
        <v>0</v>
      </c>
      <c r="N120" s="132">
        <v>0</v>
      </c>
      <c r="O120" s="149"/>
      <c r="P120" s="133">
        <v>0</v>
      </c>
      <c r="Q120" s="131">
        <v>0</v>
      </c>
      <c r="R120" s="131">
        <v>0</v>
      </c>
      <c r="S120" s="132">
        <v>0</v>
      </c>
      <c r="T120" s="149"/>
      <c r="U120" s="133">
        <v>0</v>
      </c>
      <c r="V120" s="131">
        <v>0</v>
      </c>
      <c r="W120" s="131">
        <v>0</v>
      </c>
      <c r="X120" s="132">
        <v>0</v>
      </c>
      <c r="Y120" s="149"/>
      <c r="Z120" s="133">
        <v>0</v>
      </c>
      <c r="AA120" s="131">
        <v>0</v>
      </c>
      <c r="AB120" s="131">
        <v>0</v>
      </c>
      <c r="AC120" s="132">
        <v>0</v>
      </c>
      <c r="AD120" s="149"/>
      <c r="AE120" s="153">
        <f t="shared" si="24"/>
        <v>0</v>
      </c>
      <c r="AF120" s="134">
        <f t="shared" si="25"/>
        <v>0</v>
      </c>
      <c r="AG120" s="135">
        <f t="shared" si="26"/>
        <v>0</v>
      </c>
      <c r="AH120" s="167">
        <f t="shared" si="27"/>
        <v>0</v>
      </c>
      <c r="AI120" s="149"/>
      <c r="AJ120" s="133">
        <f t="shared" si="28"/>
        <v>0</v>
      </c>
      <c r="AK120" s="131">
        <f t="shared" si="29"/>
        <v>0</v>
      </c>
      <c r="AL120" s="131">
        <f t="shared" si="30"/>
        <v>0</v>
      </c>
      <c r="AM120" s="131">
        <f t="shared" si="31"/>
        <v>0</v>
      </c>
      <c r="AN120" s="136">
        <f t="shared" si="32"/>
        <v>0</v>
      </c>
      <c r="AO120" s="133">
        <f t="shared" si="33"/>
        <v>0</v>
      </c>
      <c r="AP120" s="131">
        <f t="shared" si="34"/>
        <v>0</v>
      </c>
      <c r="AQ120" s="131">
        <f t="shared" si="35"/>
        <v>0</v>
      </c>
      <c r="AR120" s="131">
        <f t="shared" si="36"/>
        <v>0</v>
      </c>
      <c r="AS120" s="136">
        <f t="shared" si="37"/>
        <v>0</v>
      </c>
      <c r="AT120" s="133">
        <f t="shared" si="38"/>
        <v>0</v>
      </c>
      <c r="AU120" s="131">
        <f t="shared" si="39"/>
        <v>0</v>
      </c>
      <c r="AV120" s="131">
        <f t="shared" si="40"/>
        <v>0</v>
      </c>
      <c r="AW120" s="131">
        <f t="shared" si="41"/>
        <v>0</v>
      </c>
      <c r="AX120" s="136">
        <f t="shared" si="42"/>
        <v>0</v>
      </c>
      <c r="AY120" s="133">
        <f t="shared" si="43"/>
        <v>0</v>
      </c>
      <c r="AZ120" s="131">
        <f t="shared" si="44"/>
        <v>0</v>
      </c>
      <c r="BA120" s="131">
        <f t="shared" si="45"/>
        <v>0</v>
      </c>
      <c r="BB120" s="131">
        <f t="shared" si="46"/>
        <v>0</v>
      </c>
      <c r="BC120" s="132">
        <f t="shared" si="47"/>
        <v>0</v>
      </c>
    </row>
    <row r="121" spans="1:55" x14ac:dyDescent="0.25">
      <c r="A121" s="138" t="s">
        <v>615</v>
      </c>
      <c r="B121" s="131" t="s">
        <v>38</v>
      </c>
      <c r="C121" s="131" t="s">
        <v>209</v>
      </c>
      <c r="D121" s="131" t="s">
        <v>239</v>
      </c>
      <c r="E121" s="132" t="s">
        <v>1311</v>
      </c>
      <c r="F121" s="130">
        <v>0</v>
      </c>
      <c r="G121" s="131">
        <v>1</v>
      </c>
      <c r="H121" s="131">
        <v>9.1</v>
      </c>
      <c r="I121" s="132">
        <v>263</v>
      </c>
      <c r="J121" s="149"/>
      <c r="K121" s="133">
        <v>0</v>
      </c>
      <c r="L121" s="131">
        <v>5</v>
      </c>
      <c r="M121" s="131">
        <v>107.80000000000001</v>
      </c>
      <c r="N121" s="132">
        <v>300</v>
      </c>
      <c r="O121" s="149"/>
      <c r="P121" s="133">
        <v>1</v>
      </c>
      <c r="Q121" s="131">
        <v>0</v>
      </c>
      <c r="R121" s="131">
        <v>2.8</v>
      </c>
      <c r="S121" s="132">
        <v>272</v>
      </c>
      <c r="T121" s="149"/>
      <c r="U121" s="133">
        <v>0</v>
      </c>
      <c r="V121" s="131">
        <v>1</v>
      </c>
      <c r="W121" s="131">
        <v>16.600000000000001</v>
      </c>
      <c r="X121" s="132">
        <v>289</v>
      </c>
      <c r="Y121" s="149"/>
      <c r="Z121" s="133">
        <v>0</v>
      </c>
      <c r="AA121" s="131">
        <v>1</v>
      </c>
      <c r="AB121" s="131">
        <v>15.5</v>
      </c>
      <c r="AC121" s="132">
        <v>265</v>
      </c>
      <c r="AD121" s="149"/>
      <c r="AE121" s="153">
        <f t="shared" si="24"/>
        <v>1</v>
      </c>
      <c r="AF121" s="134">
        <f t="shared" si="25"/>
        <v>8</v>
      </c>
      <c r="AG121" s="135">
        <f t="shared" si="26"/>
        <v>149</v>
      </c>
      <c r="AH121" s="167">
        <f t="shared" si="27"/>
        <v>1126</v>
      </c>
      <c r="AI121" s="149"/>
      <c r="AJ121" s="133">
        <f t="shared" si="28"/>
        <v>263</v>
      </c>
      <c r="AK121" s="131">
        <f t="shared" si="29"/>
        <v>300</v>
      </c>
      <c r="AL121" s="131">
        <f t="shared" si="30"/>
        <v>272</v>
      </c>
      <c r="AM121" s="131">
        <f t="shared" si="31"/>
        <v>289</v>
      </c>
      <c r="AN121" s="136">
        <f t="shared" si="32"/>
        <v>265</v>
      </c>
      <c r="AO121" s="133">
        <f t="shared" si="33"/>
        <v>0</v>
      </c>
      <c r="AP121" s="131">
        <f t="shared" si="34"/>
        <v>0</v>
      </c>
      <c r="AQ121" s="131">
        <f t="shared" si="35"/>
        <v>1</v>
      </c>
      <c r="AR121" s="131">
        <f t="shared" si="36"/>
        <v>0</v>
      </c>
      <c r="AS121" s="136">
        <f t="shared" si="37"/>
        <v>0</v>
      </c>
      <c r="AT121" s="133">
        <f t="shared" si="38"/>
        <v>1</v>
      </c>
      <c r="AU121" s="131">
        <f t="shared" si="39"/>
        <v>5</v>
      </c>
      <c r="AV121" s="131">
        <f t="shared" si="40"/>
        <v>0</v>
      </c>
      <c r="AW121" s="131">
        <f t="shared" si="41"/>
        <v>1</v>
      </c>
      <c r="AX121" s="136">
        <f t="shared" si="42"/>
        <v>1</v>
      </c>
      <c r="AY121" s="133">
        <f t="shared" si="43"/>
        <v>9.1</v>
      </c>
      <c r="AZ121" s="131">
        <f t="shared" si="44"/>
        <v>107.80000000000001</v>
      </c>
      <c r="BA121" s="131">
        <f t="shared" si="45"/>
        <v>2.8</v>
      </c>
      <c r="BB121" s="131">
        <f t="shared" si="46"/>
        <v>16.600000000000001</v>
      </c>
      <c r="BC121" s="132">
        <f t="shared" si="47"/>
        <v>15.5</v>
      </c>
    </row>
    <row r="122" spans="1:55" x14ac:dyDescent="0.25">
      <c r="A122" s="138" t="s">
        <v>616</v>
      </c>
      <c r="B122" s="131" t="s">
        <v>2049</v>
      </c>
      <c r="C122" s="131" t="s">
        <v>350</v>
      </c>
      <c r="D122" s="131" t="s">
        <v>349</v>
      </c>
      <c r="E122" s="132" t="s">
        <v>1311</v>
      </c>
      <c r="F122" s="130">
        <v>0</v>
      </c>
      <c r="G122" s="131">
        <v>0</v>
      </c>
      <c r="H122" s="131">
        <v>0</v>
      </c>
      <c r="I122" s="132">
        <v>0</v>
      </c>
      <c r="J122" s="149"/>
      <c r="K122" s="133">
        <v>0</v>
      </c>
      <c r="L122" s="131">
        <v>0</v>
      </c>
      <c r="M122" s="131">
        <v>0</v>
      </c>
      <c r="N122" s="132">
        <v>0</v>
      </c>
      <c r="O122" s="149"/>
      <c r="P122" s="133">
        <v>0</v>
      </c>
      <c r="Q122" s="131">
        <v>0</v>
      </c>
      <c r="R122" s="131">
        <v>0</v>
      </c>
      <c r="S122" s="132">
        <v>0</v>
      </c>
      <c r="T122" s="149"/>
      <c r="U122" s="133">
        <v>0</v>
      </c>
      <c r="V122" s="131">
        <v>0</v>
      </c>
      <c r="W122" s="131">
        <v>0</v>
      </c>
      <c r="X122" s="132">
        <v>0</v>
      </c>
      <c r="Y122" s="149"/>
      <c r="Z122" s="133">
        <v>0</v>
      </c>
      <c r="AA122" s="131">
        <v>0</v>
      </c>
      <c r="AB122" s="131">
        <v>0</v>
      </c>
      <c r="AC122" s="132">
        <v>0</v>
      </c>
      <c r="AD122" s="149"/>
      <c r="AE122" s="153">
        <f t="shared" si="24"/>
        <v>0</v>
      </c>
      <c r="AF122" s="134">
        <f t="shared" si="25"/>
        <v>0</v>
      </c>
      <c r="AG122" s="135">
        <f t="shared" si="26"/>
        <v>0</v>
      </c>
      <c r="AH122" s="167">
        <f t="shared" si="27"/>
        <v>0</v>
      </c>
      <c r="AI122" s="149"/>
      <c r="AJ122" s="133">
        <f t="shared" si="28"/>
        <v>0</v>
      </c>
      <c r="AK122" s="131">
        <f t="shared" si="29"/>
        <v>0</v>
      </c>
      <c r="AL122" s="131">
        <f t="shared" si="30"/>
        <v>0</v>
      </c>
      <c r="AM122" s="131">
        <f t="shared" si="31"/>
        <v>0</v>
      </c>
      <c r="AN122" s="136">
        <f t="shared" si="32"/>
        <v>0</v>
      </c>
      <c r="AO122" s="133">
        <f t="shared" si="33"/>
        <v>0</v>
      </c>
      <c r="AP122" s="131">
        <f t="shared" si="34"/>
        <v>0</v>
      </c>
      <c r="AQ122" s="131">
        <f t="shared" si="35"/>
        <v>0</v>
      </c>
      <c r="AR122" s="131">
        <f t="shared" si="36"/>
        <v>0</v>
      </c>
      <c r="AS122" s="136">
        <f t="shared" si="37"/>
        <v>0</v>
      </c>
      <c r="AT122" s="133">
        <f t="shared" si="38"/>
        <v>0</v>
      </c>
      <c r="AU122" s="131">
        <f t="shared" si="39"/>
        <v>0</v>
      </c>
      <c r="AV122" s="131">
        <f t="shared" si="40"/>
        <v>0</v>
      </c>
      <c r="AW122" s="131">
        <f t="shared" si="41"/>
        <v>0</v>
      </c>
      <c r="AX122" s="136">
        <f t="shared" si="42"/>
        <v>0</v>
      </c>
      <c r="AY122" s="133">
        <f t="shared" si="43"/>
        <v>0</v>
      </c>
      <c r="AZ122" s="131">
        <f t="shared" si="44"/>
        <v>0</v>
      </c>
      <c r="BA122" s="131">
        <f t="shared" si="45"/>
        <v>0</v>
      </c>
      <c r="BB122" s="131">
        <f t="shared" si="46"/>
        <v>0</v>
      </c>
      <c r="BC122" s="132">
        <f t="shared" si="47"/>
        <v>0</v>
      </c>
    </row>
    <row r="123" spans="1:55" x14ac:dyDescent="0.25">
      <c r="A123" s="138" t="s">
        <v>617</v>
      </c>
      <c r="B123" s="131" t="s">
        <v>50</v>
      </c>
      <c r="C123" s="131" t="s">
        <v>468</v>
      </c>
      <c r="D123" s="131" t="s">
        <v>358</v>
      </c>
      <c r="E123" s="132" t="s">
        <v>1304</v>
      </c>
      <c r="F123" s="130">
        <v>0</v>
      </c>
      <c r="G123" s="131">
        <v>0</v>
      </c>
      <c r="H123" s="131">
        <v>0</v>
      </c>
      <c r="I123" s="132">
        <v>20</v>
      </c>
      <c r="J123" s="149"/>
      <c r="K123" s="133">
        <v>0</v>
      </c>
      <c r="L123" s="131">
        <v>0</v>
      </c>
      <c r="M123" s="131">
        <v>0</v>
      </c>
      <c r="N123" s="132">
        <v>0</v>
      </c>
      <c r="O123" s="149"/>
      <c r="P123" s="133">
        <v>0</v>
      </c>
      <c r="Q123" s="131">
        <v>0</v>
      </c>
      <c r="R123" s="131">
        <v>0</v>
      </c>
      <c r="S123" s="132">
        <v>0</v>
      </c>
      <c r="T123" s="149"/>
      <c r="U123" s="133">
        <v>0</v>
      </c>
      <c r="V123" s="131">
        <v>0</v>
      </c>
      <c r="W123" s="131">
        <v>0</v>
      </c>
      <c r="X123" s="132">
        <v>20</v>
      </c>
      <c r="Y123" s="149"/>
      <c r="Z123" s="133">
        <v>0</v>
      </c>
      <c r="AA123" s="131">
        <v>0</v>
      </c>
      <c r="AB123" s="131">
        <v>0</v>
      </c>
      <c r="AC123" s="132">
        <v>0</v>
      </c>
      <c r="AD123" s="149"/>
      <c r="AE123" s="153">
        <f t="shared" si="24"/>
        <v>0</v>
      </c>
      <c r="AF123" s="134">
        <f t="shared" si="25"/>
        <v>0</v>
      </c>
      <c r="AG123" s="135">
        <f t="shared" si="26"/>
        <v>0</v>
      </c>
      <c r="AH123" s="167">
        <f t="shared" si="27"/>
        <v>40</v>
      </c>
      <c r="AI123" s="149"/>
      <c r="AJ123" s="133">
        <f t="shared" si="28"/>
        <v>20</v>
      </c>
      <c r="AK123" s="131">
        <f t="shared" si="29"/>
        <v>0</v>
      </c>
      <c r="AL123" s="131">
        <f t="shared" si="30"/>
        <v>0</v>
      </c>
      <c r="AM123" s="131">
        <f t="shared" si="31"/>
        <v>20</v>
      </c>
      <c r="AN123" s="136">
        <f t="shared" si="32"/>
        <v>0</v>
      </c>
      <c r="AO123" s="133">
        <f t="shared" si="33"/>
        <v>0</v>
      </c>
      <c r="AP123" s="131">
        <f t="shared" si="34"/>
        <v>0</v>
      </c>
      <c r="AQ123" s="131">
        <f t="shared" si="35"/>
        <v>0</v>
      </c>
      <c r="AR123" s="131">
        <f t="shared" si="36"/>
        <v>0</v>
      </c>
      <c r="AS123" s="136">
        <f t="shared" si="37"/>
        <v>0</v>
      </c>
      <c r="AT123" s="133">
        <f t="shared" si="38"/>
        <v>0</v>
      </c>
      <c r="AU123" s="131">
        <f t="shared" si="39"/>
        <v>0</v>
      </c>
      <c r="AV123" s="131">
        <f t="shared" si="40"/>
        <v>0</v>
      </c>
      <c r="AW123" s="131">
        <f t="shared" si="41"/>
        <v>0</v>
      </c>
      <c r="AX123" s="136">
        <f t="shared" si="42"/>
        <v>0</v>
      </c>
      <c r="AY123" s="133">
        <f t="shared" si="43"/>
        <v>0</v>
      </c>
      <c r="AZ123" s="131">
        <f t="shared" si="44"/>
        <v>0</v>
      </c>
      <c r="BA123" s="131">
        <f t="shared" si="45"/>
        <v>0</v>
      </c>
      <c r="BB123" s="131">
        <f t="shared" si="46"/>
        <v>0</v>
      </c>
      <c r="BC123" s="132">
        <f t="shared" si="47"/>
        <v>0</v>
      </c>
    </row>
    <row r="124" spans="1:55" x14ac:dyDescent="0.25">
      <c r="A124" s="138" t="s">
        <v>618</v>
      </c>
      <c r="B124" s="131" t="s">
        <v>38</v>
      </c>
      <c r="C124" s="131" t="s">
        <v>436</v>
      </c>
      <c r="D124" s="131" t="s">
        <v>206</v>
      </c>
      <c r="E124" s="132" t="s">
        <v>1311</v>
      </c>
      <c r="F124" s="130">
        <v>0</v>
      </c>
      <c r="G124" s="131">
        <v>0</v>
      </c>
      <c r="H124" s="131">
        <v>0</v>
      </c>
      <c r="I124" s="132">
        <v>20</v>
      </c>
      <c r="J124" s="149"/>
      <c r="K124" s="133">
        <v>0</v>
      </c>
      <c r="L124" s="131">
        <v>4</v>
      </c>
      <c r="M124" s="131">
        <v>97.600000000000009</v>
      </c>
      <c r="N124" s="132">
        <v>298</v>
      </c>
      <c r="O124" s="149"/>
      <c r="P124" s="133">
        <v>0</v>
      </c>
      <c r="Q124" s="131">
        <v>0</v>
      </c>
      <c r="R124" s="131">
        <v>0</v>
      </c>
      <c r="S124" s="132">
        <v>0</v>
      </c>
      <c r="T124" s="149"/>
      <c r="U124" s="133">
        <v>0</v>
      </c>
      <c r="V124" s="131">
        <v>0</v>
      </c>
      <c r="W124" s="131">
        <v>0</v>
      </c>
      <c r="X124" s="132">
        <v>0</v>
      </c>
      <c r="Y124" s="149"/>
      <c r="Z124" s="133">
        <v>0</v>
      </c>
      <c r="AA124" s="131">
        <v>0</v>
      </c>
      <c r="AB124" s="131">
        <v>0</v>
      </c>
      <c r="AC124" s="132">
        <v>0</v>
      </c>
      <c r="AD124" s="149"/>
      <c r="AE124" s="153">
        <f t="shared" si="24"/>
        <v>0</v>
      </c>
      <c r="AF124" s="134">
        <f t="shared" si="25"/>
        <v>4</v>
      </c>
      <c r="AG124" s="135">
        <f t="shared" si="26"/>
        <v>97.600000000000009</v>
      </c>
      <c r="AH124" s="167">
        <f t="shared" si="27"/>
        <v>318</v>
      </c>
      <c r="AI124" s="149"/>
      <c r="AJ124" s="133">
        <f t="shared" si="28"/>
        <v>20</v>
      </c>
      <c r="AK124" s="131">
        <f t="shared" si="29"/>
        <v>298</v>
      </c>
      <c r="AL124" s="131">
        <f t="shared" si="30"/>
        <v>0</v>
      </c>
      <c r="AM124" s="131">
        <f t="shared" si="31"/>
        <v>0</v>
      </c>
      <c r="AN124" s="136">
        <f t="shared" si="32"/>
        <v>0</v>
      </c>
      <c r="AO124" s="133">
        <f t="shared" si="33"/>
        <v>0</v>
      </c>
      <c r="AP124" s="131">
        <f t="shared" si="34"/>
        <v>0</v>
      </c>
      <c r="AQ124" s="131">
        <f t="shared" si="35"/>
        <v>0</v>
      </c>
      <c r="AR124" s="131">
        <f t="shared" si="36"/>
        <v>0</v>
      </c>
      <c r="AS124" s="136">
        <f t="shared" si="37"/>
        <v>0</v>
      </c>
      <c r="AT124" s="133">
        <f t="shared" si="38"/>
        <v>0</v>
      </c>
      <c r="AU124" s="131">
        <f t="shared" si="39"/>
        <v>4</v>
      </c>
      <c r="AV124" s="131">
        <f t="shared" si="40"/>
        <v>0</v>
      </c>
      <c r="AW124" s="131">
        <f t="shared" si="41"/>
        <v>0</v>
      </c>
      <c r="AX124" s="136">
        <f t="shared" si="42"/>
        <v>0</v>
      </c>
      <c r="AY124" s="133">
        <f t="shared" si="43"/>
        <v>0</v>
      </c>
      <c r="AZ124" s="131">
        <f t="shared" si="44"/>
        <v>97.600000000000009</v>
      </c>
      <c r="BA124" s="131">
        <f t="shared" si="45"/>
        <v>0</v>
      </c>
      <c r="BB124" s="131">
        <f t="shared" si="46"/>
        <v>0</v>
      </c>
      <c r="BC124" s="132">
        <f t="shared" si="47"/>
        <v>0</v>
      </c>
    </row>
    <row r="125" spans="1:55" x14ac:dyDescent="0.25">
      <c r="A125" s="138" t="s">
        <v>619</v>
      </c>
      <c r="B125" s="131" t="s">
        <v>39</v>
      </c>
      <c r="C125" s="131" t="s">
        <v>460</v>
      </c>
      <c r="D125" s="131" t="s">
        <v>78</v>
      </c>
      <c r="E125" s="132" t="s">
        <v>1303</v>
      </c>
      <c r="F125" s="130">
        <v>0</v>
      </c>
      <c r="G125" s="131">
        <v>0</v>
      </c>
      <c r="H125" s="131">
        <v>0</v>
      </c>
      <c r="I125" s="132">
        <v>20</v>
      </c>
      <c r="J125" s="149"/>
      <c r="K125" s="133">
        <v>0</v>
      </c>
      <c r="L125" s="131">
        <v>0</v>
      </c>
      <c r="M125" s="131">
        <v>0</v>
      </c>
      <c r="N125" s="132">
        <v>20</v>
      </c>
      <c r="O125" s="149"/>
      <c r="P125" s="133">
        <v>0</v>
      </c>
      <c r="Q125" s="131">
        <v>0</v>
      </c>
      <c r="R125" s="131">
        <v>0</v>
      </c>
      <c r="S125" s="132">
        <v>20</v>
      </c>
      <c r="T125" s="149"/>
      <c r="U125" s="133">
        <v>0</v>
      </c>
      <c r="V125" s="131">
        <v>0</v>
      </c>
      <c r="W125" s="131">
        <v>0</v>
      </c>
      <c r="X125" s="132">
        <v>20</v>
      </c>
      <c r="Y125" s="149"/>
      <c r="Z125" s="133">
        <v>0</v>
      </c>
      <c r="AA125" s="131">
        <v>0</v>
      </c>
      <c r="AB125" s="131">
        <v>0</v>
      </c>
      <c r="AC125" s="132">
        <v>0</v>
      </c>
      <c r="AD125" s="149"/>
      <c r="AE125" s="153">
        <f t="shared" si="24"/>
        <v>0</v>
      </c>
      <c r="AF125" s="134">
        <f t="shared" si="25"/>
        <v>0</v>
      </c>
      <c r="AG125" s="135">
        <f t="shared" si="26"/>
        <v>0</v>
      </c>
      <c r="AH125" s="167">
        <f t="shared" si="27"/>
        <v>80</v>
      </c>
      <c r="AI125" s="149"/>
      <c r="AJ125" s="133">
        <f t="shared" si="28"/>
        <v>20</v>
      </c>
      <c r="AK125" s="131">
        <f t="shared" si="29"/>
        <v>20</v>
      </c>
      <c r="AL125" s="131">
        <f t="shared" si="30"/>
        <v>20</v>
      </c>
      <c r="AM125" s="131">
        <f t="shared" si="31"/>
        <v>20</v>
      </c>
      <c r="AN125" s="136">
        <f t="shared" si="32"/>
        <v>0</v>
      </c>
      <c r="AO125" s="133">
        <f t="shared" si="33"/>
        <v>0</v>
      </c>
      <c r="AP125" s="131">
        <f t="shared" si="34"/>
        <v>0</v>
      </c>
      <c r="AQ125" s="131">
        <f t="shared" si="35"/>
        <v>0</v>
      </c>
      <c r="AR125" s="131">
        <f t="shared" si="36"/>
        <v>0</v>
      </c>
      <c r="AS125" s="136">
        <f t="shared" si="37"/>
        <v>0</v>
      </c>
      <c r="AT125" s="133">
        <f t="shared" si="38"/>
        <v>0</v>
      </c>
      <c r="AU125" s="131">
        <f t="shared" si="39"/>
        <v>0</v>
      </c>
      <c r="AV125" s="131">
        <f t="shared" si="40"/>
        <v>0</v>
      </c>
      <c r="AW125" s="131">
        <f t="shared" si="41"/>
        <v>0</v>
      </c>
      <c r="AX125" s="136">
        <f t="shared" si="42"/>
        <v>0</v>
      </c>
      <c r="AY125" s="133">
        <f t="shared" si="43"/>
        <v>0</v>
      </c>
      <c r="AZ125" s="131">
        <f t="shared" si="44"/>
        <v>0</v>
      </c>
      <c r="BA125" s="131">
        <f t="shared" si="45"/>
        <v>0</v>
      </c>
      <c r="BB125" s="131">
        <f t="shared" si="46"/>
        <v>0</v>
      </c>
      <c r="BC125" s="132">
        <f t="shared" si="47"/>
        <v>0</v>
      </c>
    </row>
    <row r="126" spans="1:55" x14ac:dyDescent="0.25">
      <c r="A126" s="138" t="s">
        <v>620</v>
      </c>
      <c r="B126" s="131" t="s">
        <v>43</v>
      </c>
      <c r="C126" s="131" t="s">
        <v>1870</v>
      </c>
      <c r="D126" s="131" t="s">
        <v>1264</v>
      </c>
      <c r="E126" s="132" t="s">
        <v>1312</v>
      </c>
      <c r="F126" s="130">
        <v>0</v>
      </c>
      <c r="G126" s="131">
        <v>1</v>
      </c>
      <c r="H126" s="131">
        <v>12.1</v>
      </c>
      <c r="I126" s="132">
        <v>273</v>
      </c>
      <c r="J126" s="149"/>
      <c r="K126" s="133">
        <v>0</v>
      </c>
      <c r="L126" s="131">
        <v>2</v>
      </c>
      <c r="M126" s="131">
        <v>40.099999999999994</v>
      </c>
      <c r="N126" s="132">
        <v>284</v>
      </c>
      <c r="O126" s="149"/>
      <c r="P126" s="133">
        <v>1</v>
      </c>
      <c r="Q126" s="131">
        <v>0</v>
      </c>
      <c r="R126" s="131">
        <v>0.5</v>
      </c>
      <c r="S126" s="132">
        <v>240</v>
      </c>
      <c r="T126" s="149"/>
      <c r="U126" s="133">
        <v>0</v>
      </c>
      <c r="V126" s="131">
        <v>0</v>
      </c>
      <c r="W126" s="131">
        <v>0</v>
      </c>
      <c r="X126" s="132">
        <v>20</v>
      </c>
      <c r="Y126" s="149"/>
      <c r="Z126" s="133">
        <v>1</v>
      </c>
      <c r="AA126" s="131">
        <v>1</v>
      </c>
      <c r="AB126" s="131">
        <v>20.8</v>
      </c>
      <c r="AC126" s="132">
        <v>284</v>
      </c>
      <c r="AD126" s="149"/>
      <c r="AE126" s="153">
        <f t="shared" si="24"/>
        <v>1</v>
      </c>
      <c r="AF126" s="134">
        <f t="shared" si="25"/>
        <v>4</v>
      </c>
      <c r="AG126" s="135">
        <f t="shared" si="26"/>
        <v>73.499999999999986</v>
      </c>
      <c r="AH126" s="167">
        <f t="shared" si="27"/>
        <v>1081</v>
      </c>
      <c r="AI126" s="149"/>
      <c r="AJ126" s="133">
        <f t="shared" si="28"/>
        <v>273</v>
      </c>
      <c r="AK126" s="131">
        <f t="shared" si="29"/>
        <v>284</v>
      </c>
      <c r="AL126" s="131">
        <f t="shared" si="30"/>
        <v>240</v>
      </c>
      <c r="AM126" s="131">
        <f t="shared" si="31"/>
        <v>20</v>
      </c>
      <c r="AN126" s="136">
        <f t="shared" si="32"/>
        <v>284</v>
      </c>
      <c r="AO126" s="133">
        <f t="shared" si="33"/>
        <v>0</v>
      </c>
      <c r="AP126" s="131">
        <f t="shared" si="34"/>
        <v>0</v>
      </c>
      <c r="AQ126" s="131">
        <f t="shared" si="35"/>
        <v>1</v>
      </c>
      <c r="AR126" s="131">
        <f t="shared" si="36"/>
        <v>0</v>
      </c>
      <c r="AS126" s="136">
        <f t="shared" si="37"/>
        <v>0</v>
      </c>
      <c r="AT126" s="133">
        <f t="shared" si="38"/>
        <v>1</v>
      </c>
      <c r="AU126" s="131">
        <f t="shared" si="39"/>
        <v>2</v>
      </c>
      <c r="AV126" s="131">
        <f t="shared" si="40"/>
        <v>0</v>
      </c>
      <c r="AW126" s="131">
        <f t="shared" si="41"/>
        <v>0</v>
      </c>
      <c r="AX126" s="136">
        <f t="shared" si="42"/>
        <v>1</v>
      </c>
      <c r="AY126" s="133">
        <f t="shared" si="43"/>
        <v>12.1</v>
      </c>
      <c r="AZ126" s="131">
        <f t="shared" si="44"/>
        <v>40.099999999999994</v>
      </c>
      <c r="BA126" s="131">
        <f t="shared" si="45"/>
        <v>0.5</v>
      </c>
      <c r="BB126" s="131">
        <f t="shared" si="46"/>
        <v>0</v>
      </c>
      <c r="BC126" s="132">
        <f t="shared" si="47"/>
        <v>20.8</v>
      </c>
    </row>
    <row r="127" spans="1:55" x14ac:dyDescent="0.25">
      <c r="A127" s="138" t="s">
        <v>621</v>
      </c>
      <c r="B127" s="131" t="s">
        <v>37</v>
      </c>
      <c r="C127" s="131" t="s">
        <v>345</v>
      </c>
      <c r="D127" s="131" t="s">
        <v>346</v>
      </c>
      <c r="E127" s="132" t="s">
        <v>1955</v>
      </c>
      <c r="F127" s="130">
        <v>0</v>
      </c>
      <c r="G127" s="131">
        <v>0</v>
      </c>
      <c r="H127" s="131">
        <v>0</v>
      </c>
      <c r="I127" s="132">
        <v>0</v>
      </c>
      <c r="J127" s="149"/>
      <c r="K127" s="133">
        <v>0</v>
      </c>
      <c r="L127" s="131">
        <v>0</v>
      </c>
      <c r="M127" s="131">
        <v>0</v>
      </c>
      <c r="N127" s="132">
        <v>0</v>
      </c>
      <c r="O127" s="149"/>
      <c r="P127" s="133">
        <v>0</v>
      </c>
      <c r="Q127" s="131">
        <v>0</v>
      </c>
      <c r="R127" s="131">
        <v>0</v>
      </c>
      <c r="S127" s="132">
        <v>0</v>
      </c>
      <c r="T127" s="149"/>
      <c r="U127" s="133">
        <v>0</v>
      </c>
      <c r="V127" s="131">
        <v>0</v>
      </c>
      <c r="W127" s="131">
        <v>0</v>
      </c>
      <c r="X127" s="132">
        <v>0</v>
      </c>
      <c r="Y127" s="149"/>
      <c r="Z127" s="133">
        <v>0</v>
      </c>
      <c r="AA127" s="131">
        <v>0</v>
      </c>
      <c r="AB127" s="131">
        <v>0</v>
      </c>
      <c r="AC127" s="132">
        <v>0</v>
      </c>
      <c r="AD127" s="149"/>
      <c r="AE127" s="153">
        <f t="shared" si="24"/>
        <v>0</v>
      </c>
      <c r="AF127" s="134">
        <f t="shared" si="25"/>
        <v>0</v>
      </c>
      <c r="AG127" s="135">
        <f t="shared" si="26"/>
        <v>0</v>
      </c>
      <c r="AH127" s="167">
        <f t="shared" si="27"/>
        <v>0</v>
      </c>
      <c r="AI127" s="149"/>
      <c r="AJ127" s="133">
        <f t="shared" si="28"/>
        <v>0</v>
      </c>
      <c r="AK127" s="131">
        <f t="shared" si="29"/>
        <v>0</v>
      </c>
      <c r="AL127" s="131">
        <f t="shared" si="30"/>
        <v>0</v>
      </c>
      <c r="AM127" s="131">
        <f t="shared" si="31"/>
        <v>0</v>
      </c>
      <c r="AN127" s="136">
        <f t="shared" si="32"/>
        <v>0</v>
      </c>
      <c r="AO127" s="133">
        <f t="shared" si="33"/>
        <v>0</v>
      </c>
      <c r="AP127" s="131">
        <f t="shared" si="34"/>
        <v>0</v>
      </c>
      <c r="AQ127" s="131">
        <f t="shared" si="35"/>
        <v>0</v>
      </c>
      <c r="AR127" s="131">
        <f t="shared" si="36"/>
        <v>0</v>
      </c>
      <c r="AS127" s="136">
        <f t="shared" si="37"/>
        <v>0</v>
      </c>
      <c r="AT127" s="133">
        <f t="shared" si="38"/>
        <v>0</v>
      </c>
      <c r="AU127" s="131">
        <f t="shared" si="39"/>
        <v>0</v>
      </c>
      <c r="AV127" s="131">
        <f t="shared" si="40"/>
        <v>0</v>
      </c>
      <c r="AW127" s="131">
        <f t="shared" si="41"/>
        <v>0</v>
      </c>
      <c r="AX127" s="136">
        <f t="shared" si="42"/>
        <v>0</v>
      </c>
      <c r="AY127" s="133">
        <f t="shared" si="43"/>
        <v>0</v>
      </c>
      <c r="AZ127" s="131">
        <f t="shared" si="44"/>
        <v>0</v>
      </c>
      <c r="BA127" s="131">
        <f t="shared" si="45"/>
        <v>0</v>
      </c>
      <c r="BB127" s="131">
        <f t="shared" si="46"/>
        <v>0</v>
      </c>
      <c r="BC127" s="132">
        <f t="shared" si="47"/>
        <v>0</v>
      </c>
    </row>
    <row r="128" spans="1:55" x14ac:dyDescent="0.25">
      <c r="A128" s="138" t="s">
        <v>622</v>
      </c>
      <c r="B128" s="131" t="s">
        <v>1728</v>
      </c>
      <c r="C128" s="131" t="s">
        <v>397</v>
      </c>
      <c r="D128" s="131" t="s">
        <v>78</v>
      </c>
      <c r="E128" s="132" t="s">
        <v>1314</v>
      </c>
      <c r="F128" s="130">
        <v>0</v>
      </c>
      <c r="G128" s="131">
        <v>0</v>
      </c>
      <c r="H128" s="131">
        <v>0</v>
      </c>
      <c r="I128" s="132">
        <v>0</v>
      </c>
      <c r="J128" s="149"/>
      <c r="K128" s="133">
        <v>0</v>
      </c>
      <c r="L128" s="131">
        <v>0</v>
      </c>
      <c r="M128" s="131">
        <v>0</v>
      </c>
      <c r="N128" s="132">
        <v>0</v>
      </c>
      <c r="O128" s="149"/>
      <c r="P128" s="133">
        <v>0</v>
      </c>
      <c r="Q128" s="131">
        <v>0</v>
      </c>
      <c r="R128" s="131">
        <v>0</v>
      </c>
      <c r="S128" s="132">
        <v>0</v>
      </c>
      <c r="T128" s="149"/>
      <c r="U128" s="133">
        <v>0</v>
      </c>
      <c r="V128" s="131">
        <v>0</v>
      </c>
      <c r="W128" s="131">
        <v>0</v>
      </c>
      <c r="X128" s="132">
        <v>0</v>
      </c>
      <c r="Y128" s="149"/>
      <c r="Z128" s="133">
        <v>0</v>
      </c>
      <c r="AA128" s="131">
        <v>0</v>
      </c>
      <c r="AB128" s="131">
        <v>0</v>
      </c>
      <c r="AC128" s="132">
        <v>0</v>
      </c>
      <c r="AD128" s="149"/>
      <c r="AE128" s="153">
        <f t="shared" si="24"/>
        <v>0</v>
      </c>
      <c r="AF128" s="134">
        <f t="shared" si="25"/>
        <v>0</v>
      </c>
      <c r="AG128" s="135">
        <f t="shared" si="26"/>
        <v>0</v>
      </c>
      <c r="AH128" s="167">
        <f t="shared" si="27"/>
        <v>0</v>
      </c>
      <c r="AI128" s="149"/>
      <c r="AJ128" s="133">
        <f t="shared" si="28"/>
        <v>0</v>
      </c>
      <c r="AK128" s="131">
        <f t="shared" si="29"/>
        <v>0</v>
      </c>
      <c r="AL128" s="131">
        <f t="shared" si="30"/>
        <v>0</v>
      </c>
      <c r="AM128" s="131">
        <f t="shared" si="31"/>
        <v>0</v>
      </c>
      <c r="AN128" s="136">
        <f t="shared" si="32"/>
        <v>0</v>
      </c>
      <c r="AO128" s="133">
        <f t="shared" si="33"/>
        <v>0</v>
      </c>
      <c r="AP128" s="131">
        <f t="shared" si="34"/>
        <v>0</v>
      </c>
      <c r="AQ128" s="131">
        <f t="shared" si="35"/>
        <v>0</v>
      </c>
      <c r="AR128" s="131">
        <f t="shared" si="36"/>
        <v>0</v>
      </c>
      <c r="AS128" s="136">
        <f t="shared" si="37"/>
        <v>0</v>
      </c>
      <c r="AT128" s="133">
        <f t="shared" si="38"/>
        <v>0</v>
      </c>
      <c r="AU128" s="131">
        <f t="shared" si="39"/>
        <v>0</v>
      </c>
      <c r="AV128" s="131">
        <f t="shared" si="40"/>
        <v>0</v>
      </c>
      <c r="AW128" s="131">
        <f t="shared" si="41"/>
        <v>0</v>
      </c>
      <c r="AX128" s="136">
        <f t="shared" si="42"/>
        <v>0</v>
      </c>
      <c r="AY128" s="133">
        <f t="shared" si="43"/>
        <v>0</v>
      </c>
      <c r="AZ128" s="131">
        <f t="shared" si="44"/>
        <v>0</v>
      </c>
      <c r="BA128" s="131">
        <f t="shared" si="45"/>
        <v>0</v>
      </c>
      <c r="BB128" s="131">
        <f t="shared" si="46"/>
        <v>0</v>
      </c>
      <c r="BC128" s="132">
        <f t="shared" si="47"/>
        <v>0</v>
      </c>
    </row>
    <row r="129" spans="1:55" x14ac:dyDescent="0.25">
      <c r="A129" s="138" t="s">
        <v>623</v>
      </c>
      <c r="B129" s="131" t="s">
        <v>44</v>
      </c>
      <c r="C129" s="131" t="s">
        <v>180</v>
      </c>
      <c r="D129" s="131" t="s">
        <v>181</v>
      </c>
      <c r="E129" s="132" t="s">
        <v>1314</v>
      </c>
      <c r="F129" s="130">
        <v>0</v>
      </c>
      <c r="G129" s="131">
        <v>0</v>
      </c>
      <c r="H129" s="131">
        <v>0</v>
      </c>
      <c r="I129" s="132">
        <v>20</v>
      </c>
      <c r="J129" s="149"/>
      <c r="K129" s="133">
        <v>0</v>
      </c>
      <c r="L129" s="131">
        <v>0</v>
      </c>
      <c r="M129" s="131">
        <v>0</v>
      </c>
      <c r="N129" s="132">
        <v>20</v>
      </c>
      <c r="O129" s="149"/>
      <c r="P129" s="133">
        <v>0</v>
      </c>
      <c r="Q129" s="131">
        <v>0</v>
      </c>
      <c r="R129" s="131">
        <v>0</v>
      </c>
      <c r="S129" s="132">
        <v>20</v>
      </c>
      <c r="T129" s="149"/>
      <c r="U129" s="133">
        <v>0</v>
      </c>
      <c r="V129" s="131">
        <v>0</v>
      </c>
      <c r="W129" s="131">
        <v>0</v>
      </c>
      <c r="X129" s="132">
        <v>0</v>
      </c>
      <c r="Y129" s="149"/>
      <c r="Z129" s="133">
        <v>0</v>
      </c>
      <c r="AA129" s="131">
        <v>0</v>
      </c>
      <c r="AB129" s="131">
        <v>0</v>
      </c>
      <c r="AC129" s="132">
        <v>20</v>
      </c>
      <c r="AD129" s="149"/>
      <c r="AE129" s="153">
        <f t="shared" si="24"/>
        <v>0</v>
      </c>
      <c r="AF129" s="134">
        <f t="shared" si="25"/>
        <v>0</v>
      </c>
      <c r="AG129" s="135">
        <f t="shared" si="26"/>
        <v>0</v>
      </c>
      <c r="AH129" s="167">
        <f t="shared" si="27"/>
        <v>80</v>
      </c>
      <c r="AI129" s="149"/>
      <c r="AJ129" s="133">
        <f t="shared" si="28"/>
        <v>20</v>
      </c>
      <c r="AK129" s="131">
        <f t="shared" si="29"/>
        <v>20</v>
      </c>
      <c r="AL129" s="131">
        <f t="shared" si="30"/>
        <v>20</v>
      </c>
      <c r="AM129" s="131">
        <f t="shared" si="31"/>
        <v>0</v>
      </c>
      <c r="AN129" s="136">
        <f t="shared" si="32"/>
        <v>20</v>
      </c>
      <c r="AO129" s="133">
        <f t="shared" si="33"/>
        <v>0</v>
      </c>
      <c r="AP129" s="131">
        <f t="shared" si="34"/>
        <v>0</v>
      </c>
      <c r="AQ129" s="131">
        <f t="shared" si="35"/>
        <v>0</v>
      </c>
      <c r="AR129" s="131">
        <f t="shared" si="36"/>
        <v>0</v>
      </c>
      <c r="AS129" s="136">
        <f t="shared" si="37"/>
        <v>0</v>
      </c>
      <c r="AT129" s="133">
        <f t="shared" si="38"/>
        <v>0</v>
      </c>
      <c r="AU129" s="131">
        <f t="shared" si="39"/>
        <v>0</v>
      </c>
      <c r="AV129" s="131">
        <f t="shared" si="40"/>
        <v>0</v>
      </c>
      <c r="AW129" s="131">
        <f t="shared" si="41"/>
        <v>0</v>
      </c>
      <c r="AX129" s="136">
        <f t="shared" si="42"/>
        <v>0</v>
      </c>
      <c r="AY129" s="133">
        <f t="shared" si="43"/>
        <v>0</v>
      </c>
      <c r="AZ129" s="131">
        <f t="shared" si="44"/>
        <v>0</v>
      </c>
      <c r="BA129" s="131">
        <f t="shared" si="45"/>
        <v>0</v>
      </c>
      <c r="BB129" s="131">
        <f t="shared" si="46"/>
        <v>0</v>
      </c>
      <c r="BC129" s="132">
        <f t="shared" si="47"/>
        <v>0</v>
      </c>
    </row>
    <row r="130" spans="1:55" x14ac:dyDescent="0.25">
      <c r="A130" s="138" t="s">
        <v>624</v>
      </c>
      <c r="B130" s="131" t="s">
        <v>1295</v>
      </c>
      <c r="C130" s="131" t="s">
        <v>156</v>
      </c>
      <c r="D130" s="131" t="s">
        <v>290</v>
      </c>
      <c r="E130" s="132" t="s">
        <v>1955</v>
      </c>
      <c r="F130" s="130">
        <v>0</v>
      </c>
      <c r="G130" s="131">
        <v>0</v>
      </c>
      <c r="H130" s="131">
        <v>0</v>
      </c>
      <c r="I130" s="132">
        <v>0</v>
      </c>
      <c r="J130" s="149"/>
      <c r="K130" s="133">
        <v>0</v>
      </c>
      <c r="L130" s="131">
        <v>0</v>
      </c>
      <c r="M130" s="131">
        <v>0</v>
      </c>
      <c r="N130" s="132">
        <v>0</v>
      </c>
      <c r="O130" s="149"/>
      <c r="P130" s="133">
        <v>0</v>
      </c>
      <c r="Q130" s="131">
        <v>0</v>
      </c>
      <c r="R130" s="131">
        <v>0</v>
      </c>
      <c r="S130" s="132">
        <v>0</v>
      </c>
      <c r="T130" s="149"/>
      <c r="U130" s="133">
        <v>0</v>
      </c>
      <c r="V130" s="131">
        <v>0</v>
      </c>
      <c r="W130" s="131">
        <v>0</v>
      </c>
      <c r="X130" s="132">
        <v>0</v>
      </c>
      <c r="Y130" s="149"/>
      <c r="Z130" s="133">
        <v>0</v>
      </c>
      <c r="AA130" s="131">
        <v>0</v>
      </c>
      <c r="AB130" s="131">
        <v>0</v>
      </c>
      <c r="AC130" s="132">
        <v>0</v>
      </c>
      <c r="AD130" s="149"/>
      <c r="AE130" s="153">
        <f t="shared" si="24"/>
        <v>0</v>
      </c>
      <c r="AF130" s="134">
        <f t="shared" si="25"/>
        <v>0</v>
      </c>
      <c r="AG130" s="135">
        <f t="shared" si="26"/>
        <v>0</v>
      </c>
      <c r="AH130" s="167">
        <f t="shared" si="27"/>
        <v>0</v>
      </c>
      <c r="AI130" s="149"/>
      <c r="AJ130" s="133">
        <f t="shared" si="28"/>
        <v>0</v>
      </c>
      <c r="AK130" s="131">
        <f t="shared" si="29"/>
        <v>0</v>
      </c>
      <c r="AL130" s="131">
        <f t="shared" si="30"/>
        <v>0</v>
      </c>
      <c r="AM130" s="131">
        <f t="shared" si="31"/>
        <v>0</v>
      </c>
      <c r="AN130" s="136">
        <f t="shared" si="32"/>
        <v>0</v>
      </c>
      <c r="AO130" s="133">
        <f t="shared" si="33"/>
        <v>0</v>
      </c>
      <c r="AP130" s="131">
        <f t="shared" si="34"/>
        <v>0</v>
      </c>
      <c r="AQ130" s="131">
        <f t="shared" si="35"/>
        <v>0</v>
      </c>
      <c r="AR130" s="131">
        <f t="shared" si="36"/>
        <v>0</v>
      </c>
      <c r="AS130" s="136">
        <f t="shared" si="37"/>
        <v>0</v>
      </c>
      <c r="AT130" s="133">
        <f t="shared" si="38"/>
        <v>0</v>
      </c>
      <c r="AU130" s="131">
        <f t="shared" si="39"/>
        <v>0</v>
      </c>
      <c r="AV130" s="131">
        <f t="shared" si="40"/>
        <v>0</v>
      </c>
      <c r="AW130" s="131">
        <f t="shared" si="41"/>
        <v>0</v>
      </c>
      <c r="AX130" s="136">
        <f t="shared" si="42"/>
        <v>0</v>
      </c>
      <c r="AY130" s="133">
        <f t="shared" si="43"/>
        <v>0</v>
      </c>
      <c r="AZ130" s="131">
        <f t="shared" si="44"/>
        <v>0</v>
      </c>
      <c r="BA130" s="131">
        <f t="shared" si="45"/>
        <v>0</v>
      </c>
      <c r="BB130" s="131">
        <f t="shared" si="46"/>
        <v>0</v>
      </c>
      <c r="BC130" s="132">
        <f t="shared" si="47"/>
        <v>0</v>
      </c>
    </row>
    <row r="131" spans="1:55" x14ac:dyDescent="0.25">
      <c r="A131" s="138" t="s">
        <v>625</v>
      </c>
      <c r="B131" s="131" t="s">
        <v>2047</v>
      </c>
      <c r="C131" s="131" t="s">
        <v>92</v>
      </c>
      <c r="D131" s="131" t="s">
        <v>381</v>
      </c>
      <c r="E131" s="132" t="s">
        <v>1311</v>
      </c>
      <c r="F131" s="130">
        <v>0</v>
      </c>
      <c r="G131" s="131">
        <v>1</v>
      </c>
      <c r="H131" s="131">
        <v>11.8</v>
      </c>
      <c r="I131" s="132">
        <v>272</v>
      </c>
      <c r="J131" s="149"/>
      <c r="K131" s="133">
        <v>0</v>
      </c>
      <c r="L131" s="131">
        <v>2</v>
      </c>
      <c r="M131" s="131">
        <v>24.200000000000003</v>
      </c>
      <c r="N131" s="132">
        <v>275</v>
      </c>
      <c r="O131" s="149"/>
      <c r="P131" s="133">
        <v>0</v>
      </c>
      <c r="Q131" s="131">
        <v>0</v>
      </c>
      <c r="R131" s="131">
        <v>0</v>
      </c>
      <c r="S131" s="132">
        <v>20</v>
      </c>
      <c r="T131" s="149"/>
      <c r="U131" s="133">
        <v>2</v>
      </c>
      <c r="V131" s="131">
        <v>0</v>
      </c>
      <c r="W131" s="131">
        <v>1</v>
      </c>
      <c r="X131" s="132">
        <v>261</v>
      </c>
      <c r="Y131" s="149"/>
      <c r="Z131" s="133">
        <v>0</v>
      </c>
      <c r="AA131" s="131">
        <v>2</v>
      </c>
      <c r="AB131" s="131">
        <v>31.400000000000002</v>
      </c>
      <c r="AC131" s="132">
        <v>291</v>
      </c>
      <c r="AD131" s="149"/>
      <c r="AE131" s="153">
        <f t="shared" ref="AE131:AE194" si="48">LARGE(AO131:AS131,1)+LARGE(AO131:AS131,2)+LARGE(AO131:AS131,3)+LARGE(AO131:AS131,4)</f>
        <v>4</v>
      </c>
      <c r="AF131" s="134">
        <f t="shared" ref="AF131:AF194" si="49">LARGE(AT131:AX131,1)+LARGE(AT131:AX131,2)+LARGE(AT131:AX131,3)+LARGE(AT131:AX131,4)</f>
        <v>5</v>
      </c>
      <c r="AG131" s="135">
        <f t="shared" ref="AG131:AG194" si="50">LARGE(AY131:BC131,1)+LARGE(AY131:BC131,2)+LARGE(AY131:BC131,3)+LARGE(AY131:BC131,4)</f>
        <v>68.400000000000006</v>
      </c>
      <c r="AH131" s="167">
        <f t="shared" ref="AH131:AH194" si="51">LARGE(AJ131:AN131,1)+LARGE(AJ131:AN131,2)+LARGE(AJ131:AN131,3)+LARGE(AJ131:AN131,4)</f>
        <v>1099</v>
      </c>
      <c r="AI131" s="149"/>
      <c r="AJ131" s="133">
        <f t="shared" ref="AJ131:AJ194" si="52">I131</f>
        <v>272</v>
      </c>
      <c r="AK131" s="131">
        <f t="shared" ref="AK131:AK194" si="53">N131</f>
        <v>275</v>
      </c>
      <c r="AL131" s="131">
        <f t="shared" ref="AL131:AL194" si="54">S131</f>
        <v>20</v>
      </c>
      <c r="AM131" s="131">
        <f t="shared" ref="AM131:AM194" si="55">X131</f>
        <v>261</v>
      </c>
      <c r="AN131" s="136">
        <f t="shared" ref="AN131:AN194" si="56">AC131</f>
        <v>291</v>
      </c>
      <c r="AO131" s="133">
        <f t="shared" ref="AO131:AO194" si="57">F131</f>
        <v>0</v>
      </c>
      <c r="AP131" s="131">
        <f t="shared" ref="AP131:AP194" si="58">K131</f>
        <v>0</v>
      </c>
      <c r="AQ131" s="131">
        <f t="shared" ref="AQ131:AQ194" si="59">P131</f>
        <v>0</v>
      </c>
      <c r="AR131" s="131">
        <f t="shared" ref="AR131:AR194" si="60">U131</f>
        <v>2</v>
      </c>
      <c r="AS131" s="136">
        <f t="shared" ref="AS131:AS194" si="61">U131</f>
        <v>2</v>
      </c>
      <c r="AT131" s="133">
        <f t="shared" ref="AT131:AT194" si="62">G131</f>
        <v>1</v>
      </c>
      <c r="AU131" s="131">
        <f t="shared" ref="AU131:AU194" si="63">L131</f>
        <v>2</v>
      </c>
      <c r="AV131" s="131">
        <f t="shared" ref="AV131:AV194" si="64">Q131</f>
        <v>0</v>
      </c>
      <c r="AW131" s="131">
        <f t="shared" ref="AW131:AW194" si="65">V131</f>
        <v>0</v>
      </c>
      <c r="AX131" s="136">
        <f t="shared" ref="AX131:AX194" si="66">AA131</f>
        <v>2</v>
      </c>
      <c r="AY131" s="133">
        <f t="shared" ref="AY131:AY194" si="67">H131</f>
        <v>11.8</v>
      </c>
      <c r="AZ131" s="131">
        <f t="shared" ref="AZ131:AZ194" si="68">M131</f>
        <v>24.200000000000003</v>
      </c>
      <c r="BA131" s="131">
        <f t="shared" ref="BA131:BA194" si="69">R131</f>
        <v>0</v>
      </c>
      <c r="BB131" s="131">
        <f t="shared" ref="BB131:BB194" si="70">W131</f>
        <v>1</v>
      </c>
      <c r="BC131" s="132">
        <f t="shared" ref="BC131:BC194" si="71">AB131</f>
        <v>31.400000000000002</v>
      </c>
    </row>
    <row r="132" spans="1:55" x14ac:dyDescent="0.25">
      <c r="A132" s="138" t="s">
        <v>626</v>
      </c>
      <c r="B132" s="131" t="s">
        <v>47</v>
      </c>
      <c r="C132" s="131" t="s">
        <v>437</v>
      </c>
      <c r="D132" s="131" t="s">
        <v>242</v>
      </c>
      <c r="E132" s="132" t="s">
        <v>1311</v>
      </c>
      <c r="F132" s="130">
        <v>0</v>
      </c>
      <c r="G132" s="131">
        <v>0</v>
      </c>
      <c r="H132" s="131">
        <v>0</v>
      </c>
      <c r="I132" s="132">
        <v>20</v>
      </c>
      <c r="J132" s="149"/>
      <c r="K132" s="133">
        <v>0</v>
      </c>
      <c r="L132" s="131">
        <v>0</v>
      </c>
      <c r="M132" s="131">
        <v>0</v>
      </c>
      <c r="N132" s="132">
        <v>0</v>
      </c>
      <c r="O132" s="149"/>
      <c r="P132" s="133">
        <v>0</v>
      </c>
      <c r="Q132" s="131">
        <v>0</v>
      </c>
      <c r="R132" s="131">
        <v>0</v>
      </c>
      <c r="S132" s="132">
        <v>0</v>
      </c>
      <c r="T132" s="149"/>
      <c r="U132" s="133">
        <v>0</v>
      </c>
      <c r="V132" s="131">
        <v>0</v>
      </c>
      <c r="W132" s="131">
        <v>0</v>
      </c>
      <c r="X132" s="132">
        <v>0</v>
      </c>
      <c r="Y132" s="149"/>
      <c r="Z132" s="133">
        <v>0</v>
      </c>
      <c r="AA132" s="131">
        <v>0</v>
      </c>
      <c r="AB132" s="131">
        <v>0</v>
      </c>
      <c r="AC132" s="132">
        <v>0</v>
      </c>
      <c r="AD132" s="149"/>
      <c r="AE132" s="153">
        <f t="shared" si="48"/>
        <v>0</v>
      </c>
      <c r="AF132" s="134">
        <f t="shared" si="49"/>
        <v>0</v>
      </c>
      <c r="AG132" s="135">
        <f t="shared" si="50"/>
        <v>0</v>
      </c>
      <c r="AH132" s="167">
        <f t="shared" si="51"/>
        <v>20</v>
      </c>
      <c r="AI132" s="149"/>
      <c r="AJ132" s="133">
        <f t="shared" si="52"/>
        <v>20</v>
      </c>
      <c r="AK132" s="131">
        <f t="shared" si="53"/>
        <v>0</v>
      </c>
      <c r="AL132" s="131">
        <f t="shared" si="54"/>
        <v>0</v>
      </c>
      <c r="AM132" s="131">
        <f t="shared" si="55"/>
        <v>0</v>
      </c>
      <c r="AN132" s="136">
        <f t="shared" si="56"/>
        <v>0</v>
      </c>
      <c r="AO132" s="133">
        <f t="shared" si="57"/>
        <v>0</v>
      </c>
      <c r="AP132" s="131">
        <f t="shared" si="58"/>
        <v>0</v>
      </c>
      <c r="AQ132" s="131">
        <f t="shared" si="59"/>
        <v>0</v>
      </c>
      <c r="AR132" s="131">
        <f t="shared" si="60"/>
        <v>0</v>
      </c>
      <c r="AS132" s="136">
        <f t="shared" si="61"/>
        <v>0</v>
      </c>
      <c r="AT132" s="133">
        <f t="shared" si="62"/>
        <v>0</v>
      </c>
      <c r="AU132" s="131">
        <f t="shared" si="63"/>
        <v>0</v>
      </c>
      <c r="AV132" s="131">
        <f t="shared" si="64"/>
        <v>0</v>
      </c>
      <c r="AW132" s="131">
        <f t="shared" si="65"/>
        <v>0</v>
      </c>
      <c r="AX132" s="136">
        <f t="shared" si="66"/>
        <v>0</v>
      </c>
      <c r="AY132" s="133">
        <f t="shared" si="67"/>
        <v>0</v>
      </c>
      <c r="AZ132" s="131">
        <f t="shared" si="68"/>
        <v>0</v>
      </c>
      <c r="BA132" s="131">
        <f t="shared" si="69"/>
        <v>0</v>
      </c>
      <c r="BB132" s="131">
        <f t="shared" si="70"/>
        <v>0</v>
      </c>
      <c r="BC132" s="132">
        <f t="shared" si="71"/>
        <v>0</v>
      </c>
    </row>
    <row r="133" spans="1:55" x14ac:dyDescent="0.25">
      <c r="A133" s="138" t="s">
        <v>627</v>
      </c>
      <c r="B133" s="131" t="s">
        <v>2047</v>
      </c>
      <c r="C133" s="131" t="s">
        <v>190</v>
      </c>
      <c r="D133" s="131" t="s">
        <v>361</v>
      </c>
      <c r="E133" s="132" t="s">
        <v>1954</v>
      </c>
      <c r="F133" s="130">
        <v>0</v>
      </c>
      <c r="G133" s="131">
        <v>0</v>
      </c>
      <c r="H133" s="131">
        <v>0</v>
      </c>
      <c r="I133" s="132">
        <v>20</v>
      </c>
      <c r="J133" s="149"/>
      <c r="K133" s="133">
        <v>0</v>
      </c>
      <c r="L133" s="131">
        <v>0</v>
      </c>
      <c r="M133" s="131">
        <v>0</v>
      </c>
      <c r="N133" s="132">
        <v>0</v>
      </c>
      <c r="O133" s="149"/>
      <c r="P133" s="133">
        <v>0</v>
      </c>
      <c r="Q133" s="131">
        <v>0</v>
      </c>
      <c r="R133" s="131">
        <v>0</v>
      </c>
      <c r="S133" s="132">
        <v>0</v>
      </c>
      <c r="T133" s="149"/>
      <c r="U133" s="133">
        <v>0</v>
      </c>
      <c r="V133" s="131">
        <v>0</v>
      </c>
      <c r="W133" s="131">
        <v>0</v>
      </c>
      <c r="X133" s="132">
        <v>0</v>
      </c>
      <c r="Y133" s="149"/>
      <c r="Z133" s="133">
        <v>0</v>
      </c>
      <c r="AA133" s="131">
        <v>0</v>
      </c>
      <c r="AB133" s="131">
        <v>0</v>
      </c>
      <c r="AC133" s="132">
        <v>0</v>
      </c>
      <c r="AD133" s="149"/>
      <c r="AE133" s="153">
        <f t="shared" si="48"/>
        <v>0</v>
      </c>
      <c r="AF133" s="134">
        <f t="shared" si="49"/>
        <v>0</v>
      </c>
      <c r="AG133" s="135">
        <f t="shared" si="50"/>
        <v>0</v>
      </c>
      <c r="AH133" s="167">
        <f t="shared" si="51"/>
        <v>20</v>
      </c>
      <c r="AI133" s="149"/>
      <c r="AJ133" s="133">
        <f t="shared" si="52"/>
        <v>20</v>
      </c>
      <c r="AK133" s="131">
        <f t="shared" si="53"/>
        <v>0</v>
      </c>
      <c r="AL133" s="131">
        <f t="shared" si="54"/>
        <v>0</v>
      </c>
      <c r="AM133" s="131">
        <f t="shared" si="55"/>
        <v>0</v>
      </c>
      <c r="AN133" s="136">
        <f t="shared" si="56"/>
        <v>0</v>
      </c>
      <c r="AO133" s="133">
        <f t="shared" si="57"/>
        <v>0</v>
      </c>
      <c r="AP133" s="131">
        <f t="shared" si="58"/>
        <v>0</v>
      </c>
      <c r="AQ133" s="131">
        <f t="shared" si="59"/>
        <v>0</v>
      </c>
      <c r="AR133" s="131">
        <f t="shared" si="60"/>
        <v>0</v>
      </c>
      <c r="AS133" s="136">
        <f t="shared" si="61"/>
        <v>0</v>
      </c>
      <c r="AT133" s="133">
        <f t="shared" si="62"/>
        <v>0</v>
      </c>
      <c r="AU133" s="131">
        <f t="shared" si="63"/>
        <v>0</v>
      </c>
      <c r="AV133" s="131">
        <f t="shared" si="64"/>
        <v>0</v>
      </c>
      <c r="AW133" s="131">
        <f t="shared" si="65"/>
        <v>0</v>
      </c>
      <c r="AX133" s="136">
        <f t="shared" si="66"/>
        <v>0</v>
      </c>
      <c r="AY133" s="133">
        <f t="shared" si="67"/>
        <v>0</v>
      </c>
      <c r="AZ133" s="131">
        <f t="shared" si="68"/>
        <v>0</v>
      </c>
      <c r="BA133" s="131">
        <f t="shared" si="69"/>
        <v>0</v>
      </c>
      <c r="BB133" s="131">
        <f t="shared" si="70"/>
        <v>0</v>
      </c>
      <c r="BC133" s="132">
        <f t="shared" si="71"/>
        <v>0</v>
      </c>
    </row>
    <row r="134" spans="1:55" x14ac:dyDescent="0.25">
      <c r="A134" s="138" t="s">
        <v>628</v>
      </c>
      <c r="B134" s="131" t="s">
        <v>39</v>
      </c>
      <c r="C134" s="131" t="s">
        <v>156</v>
      </c>
      <c r="D134" s="131" t="s">
        <v>388</v>
      </c>
      <c r="E134" s="132" t="s">
        <v>1314</v>
      </c>
      <c r="F134" s="130">
        <v>0</v>
      </c>
      <c r="G134" s="131">
        <v>0</v>
      </c>
      <c r="H134" s="131">
        <v>0</v>
      </c>
      <c r="I134" s="132">
        <v>20</v>
      </c>
      <c r="J134" s="149"/>
      <c r="K134" s="133">
        <v>0</v>
      </c>
      <c r="L134" s="131">
        <v>0</v>
      </c>
      <c r="M134" s="131">
        <v>0</v>
      </c>
      <c r="N134" s="132">
        <v>0</v>
      </c>
      <c r="O134" s="149"/>
      <c r="P134" s="133">
        <v>0</v>
      </c>
      <c r="Q134" s="131">
        <v>0</v>
      </c>
      <c r="R134" s="131">
        <v>0</v>
      </c>
      <c r="S134" s="132">
        <v>0</v>
      </c>
      <c r="T134" s="149"/>
      <c r="U134" s="133">
        <v>0</v>
      </c>
      <c r="V134" s="131">
        <v>0</v>
      </c>
      <c r="W134" s="131">
        <v>0</v>
      </c>
      <c r="X134" s="132">
        <v>0</v>
      </c>
      <c r="Y134" s="149"/>
      <c r="Z134" s="133">
        <v>0</v>
      </c>
      <c r="AA134" s="131">
        <v>0</v>
      </c>
      <c r="AB134" s="131">
        <v>0</v>
      </c>
      <c r="AC134" s="132">
        <v>0</v>
      </c>
      <c r="AD134" s="149"/>
      <c r="AE134" s="153">
        <f t="shared" si="48"/>
        <v>0</v>
      </c>
      <c r="AF134" s="134">
        <f t="shared" si="49"/>
        <v>0</v>
      </c>
      <c r="AG134" s="135">
        <f t="shared" si="50"/>
        <v>0</v>
      </c>
      <c r="AH134" s="167">
        <f t="shared" si="51"/>
        <v>20</v>
      </c>
      <c r="AI134" s="149"/>
      <c r="AJ134" s="133">
        <f t="shared" si="52"/>
        <v>20</v>
      </c>
      <c r="AK134" s="131">
        <f t="shared" si="53"/>
        <v>0</v>
      </c>
      <c r="AL134" s="131">
        <f t="shared" si="54"/>
        <v>0</v>
      </c>
      <c r="AM134" s="131">
        <f t="shared" si="55"/>
        <v>0</v>
      </c>
      <c r="AN134" s="136">
        <f t="shared" si="56"/>
        <v>0</v>
      </c>
      <c r="AO134" s="133">
        <f t="shared" si="57"/>
        <v>0</v>
      </c>
      <c r="AP134" s="131">
        <f t="shared" si="58"/>
        <v>0</v>
      </c>
      <c r="AQ134" s="131">
        <f t="shared" si="59"/>
        <v>0</v>
      </c>
      <c r="AR134" s="131">
        <f t="shared" si="60"/>
        <v>0</v>
      </c>
      <c r="AS134" s="136">
        <f t="shared" si="61"/>
        <v>0</v>
      </c>
      <c r="AT134" s="133">
        <f t="shared" si="62"/>
        <v>0</v>
      </c>
      <c r="AU134" s="131">
        <f t="shared" si="63"/>
        <v>0</v>
      </c>
      <c r="AV134" s="131">
        <f t="shared" si="64"/>
        <v>0</v>
      </c>
      <c r="AW134" s="131">
        <f t="shared" si="65"/>
        <v>0</v>
      </c>
      <c r="AX134" s="136">
        <f t="shared" si="66"/>
        <v>0</v>
      </c>
      <c r="AY134" s="133">
        <f t="shared" si="67"/>
        <v>0</v>
      </c>
      <c r="AZ134" s="131">
        <f t="shared" si="68"/>
        <v>0</v>
      </c>
      <c r="BA134" s="131">
        <f t="shared" si="69"/>
        <v>0</v>
      </c>
      <c r="BB134" s="131">
        <f t="shared" si="70"/>
        <v>0</v>
      </c>
      <c r="BC134" s="132">
        <f t="shared" si="71"/>
        <v>0</v>
      </c>
    </row>
    <row r="135" spans="1:55" x14ac:dyDescent="0.25">
      <c r="A135" s="138" t="s">
        <v>629</v>
      </c>
      <c r="B135" s="131" t="s">
        <v>1278</v>
      </c>
      <c r="C135" s="131" t="s">
        <v>2119</v>
      </c>
      <c r="D135" s="131" t="s">
        <v>2120</v>
      </c>
      <c r="E135" s="132" t="s">
        <v>1954</v>
      </c>
      <c r="F135" s="130">
        <v>0</v>
      </c>
      <c r="G135" s="131">
        <v>0</v>
      </c>
      <c r="H135" s="131">
        <v>0</v>
      </c>
      <c r="I135" s="132">
        <v>0</v>
      </c>
      <c r="J135" s="149"/>
      <c r="K135" s="133">
        <v>0</v>
      </c>
      <c r="L135" s="131">
        <v>0</v>
      </c>
      <c r="M135" s="131">
        <v>0</v>
      </c>
      <c r="N135" s="132">
        <v>0</v>
      </c>
      <c r="O135" s="149"/>
      <c r="P135" s="133">
        <v>0</v>
      </c>
      <c r="Q135" s="131">
        <v>0</v>
      </c>
      <c r="R135" s="131">
        <v>0</v>
      </c>
      <c r="S135" s="132">
        <v>0</v>
      </c>
      <c r="T135" s="149"/>
      <c r="U135" s="133">
        <v>0</v>
      </c>
      <c r="V135" s="131">
        <v>0</v>
      </c>
      <c r="W135" s="131">
        <v>0</v>
      </c>
      <c r="X135" s="132">
        <v>0</v>
      </c>
      <c r="Y135" s="149"/>
      <c r="Z135" s="133">
        <v>0</v>
      </c>
      <c r="AA135" s="131">
        <v>0</v>
      </c>
      <c r="AB135" s="131">
        <v>0</v>
      </c>
      <c r="AC135" s="132">
        <v>0</v>
      </c>
      <c r="AD135" s="149"/>
      <c r="AE135" s="153">
        <f t="shared" si="48"/>
        <v>0</v>
      </c>
      <c r="AF135" s="134">
        <f t="shared" si="49"/>
        <v>0</v>
      </c>
      <c r="AG135" s="135">
        <f t="shared" si="50"/>
        <v>0</v>
      </c>
      <c r="AH135" s="167">
        <f t="shared" si="51"/>
        <v>0</v>
      </c>
      <c r="AI135" s="149"/>
      <c r="AJ135" s="133">
        <f t="shared" si="52"/>
        <v>0</v>
      </c>
      <c r="AK135" s="131">
        <f t="shared" si="53"/>
        <v>0</v>
      </c>
      <c r="AL135" s="131">
        <f t="shared" si="54"/>
        <v>0</v>
      </c>
      <c r="AM135" s="131">
        <f t="shared" si="55"/>
        <v>0</v>
      </c>
      <c r="AN135" s="136">
        <f t="shared" si="56"/>
        <v>0</v>
      </c>
      <c r="AO135" s="133">
        <f t="shared" si="57"/>
        <v>0</v>
      </c>
      <c r="AP135" s="131">
        <f t="shared" si="58"/>
        <v>0</v>
      </c>
      <c r="AQ135" s="131">
        <f t="shared" si="59"/>
        <v>0</v>
      </c>
      <c r="AR135" s="131">
        <f t="shared" si="60"/>
        <v>0</v>
      </c>
      <c r="AS135" s="136">
        <f t="shared" si="61"/>
        <v>0</v>
      </c>
      <c r="AT135" s="133">
        <f t="shared" si="62"/>
        <v>0</v>
      </c>
      <c r="AU135" s="131">
        <f t="shared" si="63"/>
        <v>0</v>
      </c>
      <c r="AV135" s="131">
        <f t="shared" si="64"/>
        <v>0</v>
      </c>
      <c r="AW135" s="131">
        <f t="shared" si="65"/>
        <v>0</v>
      </c>
      <c r="AX135" s="136">
        <f t="shared" si="66"/>
        <v>0</v>
      </c>
      <c r="AY135" s="133">
        <f t="shared" si="67"/>
        <v>0</v>
      </c>
      <c r="AZ135" s="131">
        <f t="shared" si="68"/>
        <v>0</v>
      </c>
      <c r="BA135" s="131">
        <f t="shared" si="69"/>
        <v>0</v>
      </c>
      <c r="BB135" s="131">
        <f t="shared" si="70"/>
        <v>0</v>
      </c>
      <c r="BC135" s="132">
        <f t="shared" si="71"/>
        <v>0</v>
      </c>
    </row>
    <row r="136" spans="1:55" x14ac:dyDescent="0.25">
      <c r="A136" s="138" t="s">
        <v>630</v>
      </c>
      <c r="B136" s="131" t="s">
        <v>50</v>
      </c>
      <c r="C136" s="131" t="s">
        <v>83</v>
      </c>
      <c r="D136" s="131" t="s">
        <v>422</v>
      </c>
      <c r="E136" s="132" t="s">
        <v>1955</v>
      </c>
      <c r="F136" s="130">
        <v>0</v>
      </c>
      <c r="G136" s="131">
        <v>0</v>
      </c>
      <c r="H136" s="131">
        <v>0</v>
      </c>
      <c r="I136" s="132">
        <v>20</v>
      </c>
      <c r="J136" s="149"/>
      <c r="K136" s="133">
        <v>0</v>
      </c>
      <c r="L136" s="131">
        <v>0</v>
      </c>
      <c r="M136" s="131">
        <v>0</v>
      </c>
      <c r="N136" s="132">
        <v>0</v>
      </c>
      <c r="O136" s="149"/>
      <c r="P136" s="133">
        <v>0</v>
      </c>
      <c r="Q136" s="131">
        <v>0</v>
      </c>
      <c r="R136" s="131">
        <v>0</v>
      </c>
      <c r="S136" s="132">
        <v>0</v>
      </c>
      <c r="T136" s="149"/>
      <c r="U136" s="133">
        <v>0</v>
      </c>
      <c r="V136" s="131">
        <v>0</v>
      </c>
      <c r="W136" s="131">
        <v>0</v>
      </c>
      <c r="X136" s="132">
        <v>0</v>
      </c>
      <c r="Y136" s="149"/>
      <c r="Z136" s="133">
        <v>0</v>
      </c>
      <c r="AA136" s="131">
        <v>0</v>
      </c>
      <c r="AB136" s="131">
        <v>0</v>
      </c>
      <c r="AC136" s="132">
        <v>0</v>
      </c>
      <c r="AD136" s="149"/>
      <c r="AE136" s="153">
        <f t="shared" si="48"/>
        <v>0</v>
      </c>
      <c r="AF136" s="134">
        <f t="shared" si="49"/>
        <v>0</v>
      </c>
      <c r="AG136" s="135">
        <f t="shared" si="50"/>
        <v>0</v>
      </c>
      <c r="AH136" s="167">
        <f t="shared" si="51"/>
        <v>20</v>
      </c>
      <c r="AI136" s="149"/>
      <c r="AJ136" s="133">
        <f t="shared" si="52"/>
        <v>20</v>
      </c>
      <c r="AK136" s="131">
        <f t="shared" si="53"/>
        <v>0</v>
      </c>
      <c r="AL136" s="131">
        <f t="shared" si="54"/>
        <v>0</v>
      </c>
      <c r="AM136" s="131">
        <f t="shared" si="55"/>
        <v>0</v>
      </c>
      <c r="AN136" s="136">
        <f t="shared" si="56"/>
        <v>0</v>
      </c>
      <c r="AO136" s="133">
        <f t="shared" si="57"/>
        <v>0</v>
      </c>
      <c r="AP136" s="131">
        <f t="shared" si="58"/>
        <v>0</v>
      </c>
      <c r="AQ136" s="131">
        <f t="shared" si="59"/>
        <v>0</v>
      </c>
      <c r="AR136" s="131">
        <f t="shared" si="60"/>
        <v>0</v>
      </c>
      <c r="AS136" s="136">
        <f t="shared" si="61"/>
        <v>0</v>
      </c>
      <c r="AT136" s="133">
        <f t="shared" si="62"/>
        <v>0</v>
      </c>
      <c r="AU136" s="131">
        <f t="shared" si="63"/>
        <v>0</v>
      </c>
      <c r="AV136" s="131">
        <f t="shared" si="64"/>
        <v>0</v>
      </c>
      <c r="AW136" s="131">
        <f t="shared" si="65"/>
        <v>0</v>
      </c>
      <c r="AX136" s="136">
        <f t="shared" si="66"/>
        <v>0</v>
      </c>
      <c r="AY136" s="133">
        <f t="shared" si="67"/>
        <v>0</v>
      </c>
      <c r="AZ136" s="131">
        <f t="shared" si="68"/>
        <v>0</v>
      </c>
      <c r="BA136" s="131">
        <f t="shared" si="69"/>
        <v>0</v>
      </c>
      <c r="BB136" s="131">
        <f t="shared" si="70"/>
        <v>0</v>
      </c>
      <c r="BC136" s="132">
        <f t="shared" si="71"/>
        <v>0</v>
      </c>
    </row>
    <row r="137" spans="1:55" x14ac:dyDescent="0.25">
      <c r="A137" s="138" t="s">
        <v>631</v>
      </c>
      <c r="B137" s="131" t="s">
        <v>50</v>
      </c>
      <c r="C137" s="131" t="s">
        <v>2140</v>
      </c>
      <c r="D137" s="131" t="s">
        <v>383</v>
      </c>
      <c r="E137" s="132" t="s">
        <v>2025</v>
      </c>
      <c r="F137" s="130">
        <v>0</v>
      </c>
      <c r="G137" s="131">
        <v>0</v>
      </c>
      <c r="H137" s="131">
        <v>0</v>
      </c>
      <c r="I137" s="132">
        <v>20</v>
      </c>
      <c r="J137" s="149"/>
      <c r="K137" s="133">
        <v>0</v>
      </c>
      <c r="L137" s="131">
        <v>1</v>
      </c>
      <c r="M137" s="131">
        <v>25.7</v>
      </c>
      <c r="N137" s="132">
        <v>277</v>
      </c>
      <c r="O137" s="149"/>
      <c r="P137" s="133">
        <v>0</v>
      </c>
      <c r="Q137" s="131">
        <v>0</v>
      </c>
      <c r="R137" s="131">
        <v>0</v>
      </c>
      <c r="S137" s="132">
        <v>0</v>
      </c>
      <c r="T137" s="149"/>
      <c r="U137" s="133">
        <v>0</v>
      </c>
      <c r="V137" s="131">
        <v>0</v>
      </c>
      <c r="W137" s="131">
        <v>0</v>
      </c>
      <c r="X137" s="132">
        <v>0</v>
      </c>
      <c r="Y137" s="149"/>
      <c r="Z137" s="133">
        <v>0</v>
      </c>
      <c r="AA137" s="131">
        <v>0</v>
      </c>
      <c r="AB137" s="131">
        <v>0</v>
      </c>
      <c r="AC137" s="132">
        <v>20</v>
      </c>
      <c r="AD137" s="149"/>
      <c r="AE137" s="153">
        <f t="shared" si="48"/>
        <v>0</v>
      </c>
      <c r="AF137" s="134">
        <f t="shared" si="49"/>
        <v>1</v>
      </c>
      <c r="AG137" s="135">
        <f t="shared" si="50"/>
        <v>25.7</v>
      </c>
      <c r="AH137" s="167">
        <f t="shared" si="51"/>
        <v>317</v>
      </c>
      <c r="AI137" s="149"/>
      <c r="AJ137" s="133">
        <f t="shared" si="52"/>
        <v>20</v>
      </c>
      <c r="AK137" s="131">
        <f t="shared" si="53"/>
        <v>277</v>
      </c>
      <c r="AL137" s="131">
        <f t="shared" si="54"/>
        <v>0</v>
      </c>
      <c r="AM137" s="131">
        <f t="shared" si="55"/>
        <v>0</v>
      </c>
      <c r="AN137" s="136">
        <f t="shared" si="56"/>
        <v>20</v>
      </c>
      <c r="AO137" s="133">
        <f t="shared" si="57"/>
        <v>0</v>
      </c>
      <c r="AP137" s="131">
        <f t="shared" si="58"/>
        <v>0</v>
      </c>
      <c r="AQ137" s="131">
        <f t="shared" si="59"/>
        <v>0</v>
      </c>
      <c r="AR137" s="131">
        <f t="shared" si="60"/>
        <v>0</v>
      </c>
      <c r="AS137" s="136">
        <f t="shared" si="61"/>
        <v>0</v>
      </c>
      <c r="AT137" s="133">
        <f t="shared" si="62"/>
        <v>0</v>
      </c>
      <c r="AU137" s="131">
        <f t="shared" si="63"/>
        <v>1</v>
      </c>
      <c r="AV137" s="131">
        <f t="shared" si="64"/>
        <v>0</v>
      </c>
      <c r="AW137" s="131">
        <f t="shared" si="65"/>
        <v>0</v>
      </c>
      <c r="AX137" s="136">
        <f t="shared" si="66"/>
        <v>0</v>
      </c>
      <c r="AY137" s="133">
        <f t="shared" si="67"/>
        <v>0</v>
      </c>
      <c r="AZ137" s="131">
        <f t="shared" si="68"/>
        <v>25.7</v>
      </c>
      <c r="BA137" s="131">
        <f t="shared" si="69"/>
        <v>0</v>
      </c>
      <c r="BB137" s="131">
        <f t="shared" si="70"/>
        <v>0</v>
      </c>
      <c r="BC137" s="132">
        <f t="shared" si="71"/>
        <v>0</v>
      </c>
    </row>
    <row r="138" spans="1:55" x14ac:dyDescent="0.25">
      <c r="A138" s="138" t="s">
        <v>632</v>
      </c>
      <c r="B138" s="131" t="s">
        <v>50</v>
      </c>
      <c r="C138" s="131" t="s">
        <v>2141</v>
      </c>
      <c r="D138" s="131" t="s">
        <v>1871</v>
      </c>
      <c r="E138" s="132" t="s">
        <v>1312</v>
      </c>
      <c r="F138" s="130">
        <v>0</v>
      </c>
      <c r="G138" s="131">
        <v>1</v>
      </c>
      <c r="H138" s="131">
        <v>14.8</v>
      </c>
      <c r="I138" s="132">
        <v>280</v>
      </c>
      <c r="J138" s="149"/>
      <c r="K138" s="133">
        <v>0</v>
      </c>
      <c r="L138" s="131">
        <v>0</v>
      </c>
      <c r="M138" s="131">
        <v>0</v>
      </c>
      <c r="N138" s="132">
        <v>0</v>
      </c>
      <c r="O138" s="149"/>
      <c r="P138" s="133">
        <v>0</v>
      </c>
      <c r="Q138" s="131">
        <v>0</v>
      </c>
      <c r="R138" s="131">
        <v>0</v>
      </c>
      <c r="S138" s="132">
        <v>0</v>
      </c>
      <c r="T138" s="149"/>
      <c r="U138" s="133">
        <v>0</v>
      </c>
      <c r="V138" s="131">
        <v>0</v>
      </c>
      <c r="W138" s="131">
        <v>0</v>
      </c>
      <c r="X138" s="132">
        <v>0</v>
      </c>
      <c r="Y138" s="149"/>
      <c r="Z138" s="133">
        <v>0</v>
      </c>
      <c r="AA138" s="131">
        <v>0</v>
      </c>
      <c r="AB138" s="131">
        <v>0</v>
      </c>
      <c r="AC138" s="132">
        <v>0</v>
      </c>
      <c r="AD138" s="149"/>
      <c r="AE138" s="153">
        <f t="shared" si="48"/>
        <v>0</v>
      </c>
      <c r="AF138" s="134">
        <f t="shared" si="49"/>
        <v>1</v>
      </c>
      <c r="AG138" s="135">
        <f t="shared" si="50"/>
        <v>14.8</v>
      </c>
      <c r="AH138" s="167">
        <f t="shared" si="51"/>
        <v>280</v>
      </c>
      <c r="AI138" s="149"/>
      <c r="AJ138" s="133">
        <f t="shared" si="52"/>
        <v>280</v>
      </c>
      <c r="AK138" s="131">
        <f t="shared" si="53"/>
        <v>0</v>
      </c>
      <c r="AL138" s="131">
        <f t="shared" si="54"/>
        <v>0</v>
      </c>
      <c r="AM138" s="131">
        <f t="shared" si="55"/>
        <v>0</v>
      </c>
      <c r="AN138" s="136">
        <f t="shared" si="56"/>
        <v>0</v>
      </c>
      <c r="AO138" s="133">
        <f t="shared" si="57"/>
        <v>0</v>
      </c>
      <c r="AP138" s="131">
        <f t="shared" si="58"/>
        <v>0</v>
      </c>
      <c r="AQ138" s="131">
        <f t="shared" si="59"/>
        <v>0</v>
      </c>
      <c r="AR138" s="131">
        <f t="shared" si="60"/>
        <v>0</v>
      </c>
      <c r="AS138" s="136">
        <f t="shared" si="61"/>
        <v>0</v>
      </c>
      <c r="AT138" s="133">
        <f t="shared" si="62"/>
        <v>1</v>
      </c>
      <c r="AU138" s="131">
        <f t="shared" si="63"/>
        <v>0</v>
      </c>
      <c r="AV138" s="131">
        <f t="shared" si="64"/>
        <v>0</v>
      </c>
      <c r="AW138" s="131">
        <f t="shared" si="65"/>
        <v>0</v>
      </c>
      <c r="AX138" s="136">
        <f t="shared" si="66"/>
        <v>0</v>
      </c>
      <c r="AY138" s="133">
        <f t="shared" si="67"/>
        <v>14.8</v>
      </c>
      <c r="AZ138" s="131">
        <f t="shared" si="68"/>
        <v>0</v>
      </c>
      <c r="BA138" s="131">
        <f t="shared" si="69"/>
        <v>0</v>
      </c>
      <c r="BB138" s="131">
        <f t="shared" si="70"/>
        <v>0</v>
      </c>
      <c r="BC138" s="132">
        <f t="shared" si="71"/>
        <v>0</v>
      </c>
    </row>
    <row r="139" spans="1:55" x14ac:dyDescent="0.25">
      <c r="A139" s="138" t="s">
        <v>633</v>
      </c>
      <c r="B139" s="131" t="s">
        <v>1371</v>
      </c>
      <c r="C139" s="131" t="s">
        <v>110</v>
      </c>
      <c r="D139" s="131" t="s">
        <v>421</v>
      </c>
      <c r="E139" s="132" t="s">
        <v>2026</v>
      </c>
      <c r="F139" s="130">
        <v>0</v>
      </c>
      <c r="G139" s="131">
        <v>0</v>
      </c>
      <c r="H139" s="131">
        <v>0</v>
      </c>
      <c r="I139" s="132">
        <v>0</v>
      </c>
      <c r="J139" s="149"/>
      <c r="K139" s="133">
        <v>0</v>
      </c>
      <c r="L139" s="131">
        <v>0</v>
      </c>
      <c r="M139" s="131">
        <v>0</v>
      </c>
      <c r="N139" s="132">
        <v>0</v>
      </c>
      <c r="O139" s="149"/>
      <c r="P139" s="133">
        <v>0</v>
      </c>
      <c r="Q139" s="131">
        <v>0</v>
      </c>
      <c r="R139" s="131">
        <v>0</v>
      </c>
      <c r="S139" s="132">
        <v>0</v>
      </c>
      <c r="T139" s="149"/>
      <c r="U139" s="133">
        <v>0</v>
      </c>
      <c r="V139" s="131">
        <v>0</v>
      </c>
      <c r="W139" s="131">
        <v>0</v>
      </c>
      <c r="X139" s="132">
        <v>0</v>
      </c>
      <c r="Y139" s="149"/>
      <c r="Z139" s="133">
        <v>0</v>
      </c>
      <c r="AA139" s="131">
        <v>0</v>
      </c>
      <c r="AB139" s="131">
        <v>0</v>
      </c>
      <c r="AC139" s="132">
        <v>0</v>
      </c>
      <c r="AD139" s="149"/>
      <c r="AE139" s="153">
        <f t="shared" si="48"/>
        <v>0</v>
      </c>
      <c r="AF139" s="134">
        <f t="shared" si="49"/>
        <v>0</v>
      </c>
      <c r="AG139" s="135">
        <f t="shared" si="50"/>
        <v>0</v>
      </c>
      <c r="AH139" s="167">
        <f t="shared" si="51"/>
        <v>0</v>
      </c>
      <c r="AI139" s="149"/>
      <c r="AJ139" s="133">
        <f t="shared" si="52"/>
        <v>0</v>
      </c>
      <c r="AK139" s="131">
        <f t="shared" si="53"/>
        <v>0</v>
      </c>
      <c r="AL139" s="131">
        <f t="shared" si="54"/>
        <v>0</v>
      </c>
      <c r="AM139" s="131">
        <f t="shared" si="55"/>
        <v>0</v>
      </c>
      <c r="AN139" s="136">
        <f t="shared" si="56"/>
        <v>0</v>
      </c>
      <c r="AO139" s="133">
        <f t="shared" si="57"/>
        <v>0</v>
      </c>
      <c r="AP139" s="131">
        <f t="shared" si="58"/>
        <v>0</v>
      </c>
      <c r="AQ139" s="131">
        <f t="shared" si="59"/>
        <v>0</v>
      </c>
      <c r="AR139" s="131">
        <f t="shared" si="60"/>
        <v>0</v>
      </c>
      <c r="AS139" s="136">
        <f t="shared" si="61"/>
        <v>0</v>
      </c>
      <c r="AT139" s="133">
        <f t="shared" si="62"/>
        <v>0</v>
      </c>
      <c r="AU139" s="131">
        <f t="shared" si="63"/>
        <v>0</v>
      </c>
      <c r="AV139" s="131">
        <f t="shared" si="64"/>
        <v>0</v>
      </c>
      <c r="AW139" s="131">
        <f t="shared" si="65"/>
        <v>0</v>
      </c>
      <c r="AX139" s="136">
        <f t="shared" si="66"/>
        <v>0</v>
      </c>
      <c r="AY139" s="133">
        <f t="shared" si="67"/>
        <v>0</v>
      </c>
      <c r="AZ139" s="131">
        <f t="shared" si="68"/>
        <v>0</v>
      </c>
      <c r="BA139" s="131">
        <f t="shared" si="69"/>
        <v>0</v>
      </c>
      <c r="BB139" s="131">
        <f t="shared" si="70"/>
        <v>0</v>
      </c>
      <c r="BC139" s="132">
        <f t="shared" si="71"/>
        <v>0</v>
      </c>
    </row>
    <row r="140" spans="1:55" x14ac:dyDescent="0.25">
      <c r="A140" s="138" t="s">
        <v>634</v>
      </c>
      <c r="B140" s="131" t="s">
        <v>40</v>
      </c>
      <c r="C140" s="131" t="s">
        <v>2142</v>
      </c>
      <c r="D140" s="131" t="s">
        <v>1234</v>
      </c>
      <c r="E140" s="132" t="s">
        <v>1311</v>
      </c>
      <c r="F140" s="130">
        <v>0</v>
      </c>
      <c r="G140" s="131">
        <v>0</v>
      </c>
      <c r="H140" s="131">
        <v>0</v>
      </c>
      <c r="I140" s="132">
        <v>20</v>
      </c>
      <c r="J140" s="149"/>
      <c r="K140" s="133">
        <v>0</v>
      </c>
      <c r="L140" s="131">
        <v>0</v>
      </c>
      <c r="M140" s="131">
        <v>0</v>
      </c>
      <c r="N140" s="132">
        <v>0</v>
      </c>
      <c r="O140" s="149"/>
      <c r="P140" s="133">
        <v>0</v>
      </c>
      <c r="Q140" s="131">
        <v>0</v>
      </c>
      <c r="R140" s="131">
        <v>0</v>
      </c>
      <c r="S140" s="132">
        <v>20</v>
      </c>
      <c r="T140" s="149"/>
      <c r="U140" s="133">
        <v>0</v>
      </c>
      <c r="V140" s="131">
        <v>0</v>
      </c>
      <c r="W140" s="131">
        <v>0</v>
      </c>
      <c r="X140" s="132">
        <v>0</v>
      </c>
      <c r="Y140" s="149"/>
      <c r="Z140" s="133">
        <v>0</v>
      </c>
      <c r="AA140" s="131">
        <v>0</v>
      </c>
      <c r="AB140" s="131">
        <v>0</v>
      </c>
      <c r="AC140" s="132">
        <v>0</v>
      </c>
      <c r="AD140" s="149"/>
      <c r="AE140" s="153">
        <f t="shared" si="48"/>
        <v>0</v>
      </c>
      <c r="AF140" s="134">
        <f t="shared" si="49"/>
        <v>0</v>
      </c>
      <c r="AG140" s="135">
        <f t="shared" si="50"/>
        <v>0</v>
      </c>
      <c r="AH140" s="167">
        <f t="shared" si="51"/>
        <v>40</v>
      </c>
      <c r="AI140" s="149"/>
      <c r="AJ140" s="133">
        <f t="shared" si="52"/>
        <v>20</v>
      </c>
      <c r="AK140" s="131">
        <f t="shared" si="53"/>
        <v>0</v>
      </c>
      <c r="AL140" s="131">
        <f t="shared" si="54"/>
        <v>20</v>
      </c>
      <c r="AM140" s="131">
        <f t="shared" si="55"/>
        <v>0</v>
      </c>
      <c r="AN140" s="136">
        <f t="shared" si="56"/>
        <v>0</v>
      </c>
      <c r="AO140" s="133">
        <f t="shared" si="57"/>
        <v>0</v>
      </c>
      <c r="AP140" s="131">
        <f t="shared" si="58"/>
        <v>0</v>
      </c>
      <c r="AQ140" s="131">
        <f t="shared" si="59"/>
        <v>0</v>
      </c>
      <c r="AR140" s="131">
        <f t="shared" si="60"/>
        <v>0</v>
      </c>
      <c r="AS140" s="136">
        <f t="shared" si="61"/>
        <v>0</v>
      </c>
      <c r="AT140" s="133">
        <f t="shared" si="62"/>
        <v>0</v>
      </c>
      <c r="AU140" s="131">
        <f t="shared" si="63"/>
        <v>0</v>
      </c>
      <c r="AV140" s="131">
        <f t="shared" si="64"/>
        <v>0</v>
      </c>
      <c r="AW140" s="131">
        <f t="shared" si="65"/>
        <v>0</v>
      </c>
      <c r="AX140" s="136">
        <f t="shared" si="66"/>
        <v>0</v>
      </c>
      <c r="AY140" s="133">
        <f t="shared" si="67"/>
        <v>0</v>
      </c>
      <c r="AZ140" s="131">
        <f t="shared" si="68"/>
        <v>0</v>
      </c>
      <c r="BA140" s="131">
        <f t="shared" si="69"/>
        <v>0</v>
      </c>
      <c r="BB140" s="131">
        <f t="shared" si="70"/>
        <v>0</v>
      </c>
      <c r="BC140" s="132">
        <f t="shared" si="71"/>
        <v>0</v>
      </c>
    </row>
    <row r="141" spans="1:55" x14ac:dyDescent="0.25">
      <c r="A141" s="138" t="s">
        <v>635</v>
      </c>
      <c r="B141" s="131" t="s">
        <v>40</v>
      </c>
      <c r="C141" s="131" t="s">
        <v>398</v>
      </c>
      <c r="D141" s="131" t="s">
        <v>127</v>
      </c>
      <c r="E141" s="132" t="s">
        <v>1314</v>
      </c>
      <c r="F141" s="130">
        <v>0</v>
      </c>
      <c r="G141" s="131">
        <v>0</v>
      </c>
      <c r="H141" s="131">
        <v>0</v>
      </c>
      <c r="I141" s="132">
        <v>0</v>
      </c>
      <c r="J141" s="149"/>
      <c r="K141" s="133">
        <v>0</v>
      </c>
      <c r="L141" s="131">
        <v>0</v>
      </c>
      <c r="M141" s="131">
        <v>0</v>
      </c>
      <c r="N141" s="132">
        <v>0</v>
      </c>
      <c r="O141" s="149"/>
      <c r="P141" s="133">
        <v>0</v>
      </c>
      <c r="Q141" s="131">
        <v>0</v>
      </c>
      <c r="R141" s="131">
        <v>0</v>
      </c>
      <c r="S141" s="132">
        <v>0</v>
      </c>
      <c r="T141" s="149"/>
      <c r="U141" s="133">
        <v>0</v>
      </c>
      <c r="V141" s="131">
        <v>0</v>
      </c>
      <c r="W141" s="131">
        <v>0</v>
      </c>
      <c r="X141" s="132">
        <v>20</v>
      </c>
      <c r="Y141" s="149"/>
      <c r="Z141" s="133">
        <v>2</v>
      </c>
      <c r="AA141" s="131">
        <v>0</v>
      </c>
      <c r="AB141" s="131">
        <v>3.3</v>
      </c>
      <c r="AC141" s="132">
        <v>240</v>
      </c>
      <c r="AD141" s="149"/>
      <c r="AE141" s="153">
        <f t="shared" si="48"/>
        <v>0</v>
      </c>
      <c r="AF141" s="134">
        <f t="shared" si="49"/>
        <v>0</v>
      </c>
      <c r="AG141" s="135">
        <f t="shared" si="50"/>
        <v>3.3</v>
      </c>
      <c r="AH141" s="167">
        <f t="shared" si="51"/>
        <v>260</v>
      </c>
      <c r="AI141" s="149"/>
      <c r="AJ141" s="133">
        <f t="shared" si="52"/>
        <v>0</v>
      </c>
      <c r="AK141" s="131">
        <f t="shared" si="53"/>
        <v>0</v>
      </c>
      <c r="AL141" s="131">
        <f t="shared" si="54"/>
        <v>0</v>
      </c>
      <c r="AM141" s="131">
        <f t="shared" si="55"/>
        <v>20</v>
      </c>
      <c r="AN141" s="136">
        <f t="shared" si="56"/>
        <v>240</v>
      </c>
      <c r="AO141" s="133">
        <f t="shared" si="57"/>
        <v>0</v>
      </c>
      <c r="AP141" s="131">
        <f t="shared" si="58"/>
        <v>0</v>
      </c>
      <c r="AQ141" s="131">
        <f t="shared" si="59"/>
        <v>0</v>
      </c>
      <c r="AR141" s="131">
        <f t="shared" si="60"/>
        <v>0</v>
      </c>
      <c r="AS141" s="136">
        <f t="shared" si="61"/>
        <v>0</v>
      </c>
      <c r="AT141" s="133">
        <f t="shared" si="62"/>
        <v>0</v>
      </c>
      <c r="AU141" s="131">
        <f t="shared" si="63"/>
        <v>0</v>
      </c>
      <c r="AV141" s="131">
        <f t="shared" si="64"/>
        <v>0</v>
      </c>
      <c r="AW141" s="131">
        <f t="shared" si="65"/>
        <v>0</v>
      </c>
      <c r="AX141" s="136">
        <f t="shared" si="66"/>
        <v>0</v>
      </c>
      <c r="AY141" s="133">
        <f t="shared" si="67"/>
        <v>0</v>
      </c>
      <c r="AZ141" s="131">
        <f t="shared" si="68"/>
        <v>0</v>
      </c>
      <c r="BA141" s="131">
        <f t="shared" si="69"/>
        <v>0</v>
      </c>
      <c r="BB141" s="131">
        <f t="shared" si="70"/>
        <v>0</v>
      </c>
      <c r="BC141" s="132">
        <f t="shared" si="71"/>
        <v>3.3</v>
      </c>
    </row>
    <row r="142" spans="1:55" x14ac:dyDescent="0.25">
      <c r="A142" s="138" t="s">
        <v>636</v>
      </c>
      <c r="B142" s="131" t="s">
        <v>2047</v>
      </c>
      <c r="C142" s="131" t="s">
        <v>243</v>
      </c>
      <c r="D142" s="131" t="s">
        <v>355</v>
      </c>
      <c r="E142" s="132" t="s">
        <v>1314</v>
      </c>
      <c r="F142" s="130">
        <v>0</v>
      </c>
      <c r="G142" s="131">
        <v>0</v>
      </c>
      <c r="H142" s="131">
        <v>0</v>
      </c>
      <c r="I142" s="132">
        <v>20</v>
      </c>
      <c r="J142" s="149"/>
      <c r="K142" s="133">
        <v>0</v>
      </c>
      <c r="L142" s="131">
        <v>0</v>
      </c>
      <c r="M142" s="131">
        <v>0</v>
      </c>
      <c r="N142" s="132">
        <v>20</v>
      </c>
      <c r="O142" s="149"/>
      <c r="P142" s="133">
        <v>0</v>
      </c>
      <c r="Q142" s="131">
        <v>0</v>
      </c>
      <c r="R142" s="131">
        <v>0</v>
      </c>
      <c r="S142" s="132">
        <v>0</v>
      </c>
      <c r="T142" s="149"/>
      <c r="U142" s="133">
        <v>0</v>
      </c>
      <c r="V142" s="131">
        <v>0</v>
      </c>
      <c r="W142" s="131">
        <v>0</v>
      </c>
      <c r="X142" s="132">
        <v>0</v>
      </c>
      <c r="Y142" s="149"/>
      <c r="Z142" s="133">
        <v>0</v>
      </c>
      <c r="AA142" s="131">
        <v>0</v>
      </c>
      <c r="AB142" s="131">
        <v>0</v>
      </c>
      <c r="AC142" s="132">
        <v>0</v>
      </c>
      <c r="AD142" s="149"/>
      <c r="AE142" s="153">
        <f t="shared" si="48"/>
        <v>0</v>
      </c>
      <c r="AF142" s="134">
        <f t="shared" si="49"/>
        <v>0</v>
      </c>
      <c r="AG142" s="135">
        <f t="shared" si="50"/>
        <v>0</v>
      </c>
      <c r="AH142" s="167">
        <f t="shared" si="51"/>
        <v>40</v>
      </c>
      <c r="AI142" s="149"/>
      <c r="AJ142" s="133">
        <f t="shared" si="52"/>
        <v>20</v>
      </c>
      <c r="AK142" s="131">
        <f t="shared" si="53"/>
        <v>20</v>
      </c>
      <c r="AL142" s="131">
        <f t="shared" si="54"/>
        <v>0</v>
      </c>
      <c r="AM142" s="131">
        <f t="shared" si="55"/>
        <v>0</v>
      </c>
      <c r="AN142" s="136">
        <f t="shared" si="56"/>
        <v>0</v>
      </c>
      <c r="AO142" s="133">
        <f t="shared" si="57"/>
        <v>0</v>
      </c>
      <c r="AP142" s="131">
        <f t="shared" si="58"/>
        <v>0</v>
      </c>
      <c r="AQ142" s="131">
        <f t="shared" si="59"/>
        <v>0</v>
      </c>
      <c r="AR142" s="131">
        <f t="shared" si="60"/>
        <v>0</v>
      </c>
      <c r="AS142" s="136">
        <f t="shared" si="61"/>
        <v>0</v>
      </c>
      <c r="AT142" s="133">
        <f t="shared" si="62"/>
        <v>0</v>
      </c>
      <c r="AU142" s="131">
        <f t="shared" si="63"/>
        <v>0</v>
      </c>
      <c r="AV142" s="131">
        <f t="shared" si="64"/>
        <v>0</v>
      </c>
      <c r="AW142" s="131">
        <f t="shared" si="65"/>
        <v>0</v>
      </c>
      <c r="AX142" s="136">
        <f t="shared" si="66"/>
        <v>0</v>
      </c>
      <c r="AY142" s="133">
        <f t="shared" si="67"/>
        <v>0</v>
      </c>
      <c r="AZ142" s="131">
        <f t="shared" si="68"/>
        <v>0</v>
      </c>
      <c r="BA142" s="131">
        <f t="shared" si="69"/>
        <v>0</v>
      </c>
      <c r="BB142" s="131">
        <f t="shared" si="70"/>
        <v>0</v>
      </c>
      <c r="BC142" s="132">
        <f t="shared" si="71"/>
        <v>0</v>
      </c>
    </row>
    <row r="143" spans="1:55" x14ac:dyDescent="0.25">
      <c r="A143" s="138" t="s">
        <v>637</v>
      </c>
      <c r="B143" s="131" t="s">
        <v>40</v>
      </c>
      <c r="C143" s="131" t="s">
        <v>353</v>
      </c>
      <c r="D143" s="131" t="s">
        <v>2133</v>
      </c>
      <c r="E143" s="132" t="s">
        <v>1312</v>
      </c>
      <c r="F143" s="130">
        <v>0</v>
      </c>
      <c r="G143" s="131">
        <v>0</v>
      </c>
      <c r="H143" s="131">
        <v>0</v>
      </c>
      <c r="I143" s="132">
        <v>0</v>
      </c>
      <c r="J143" s="149"/>
      <c r="K143" s="133">
        <v>0</v>
      </c>
      <c r="L143" s="131">
        <v>0</v>
      </c>
      <c r="M143" s="131">
        <v>0</v>
      </c>
      <c r="N143" s="132">
        <v>0</v>
      </c>
      <c r="O143" s="149"/>
      <c r="P143" s="133">
        <v>0</v>
      </c>
      <c r="Q143" s="131">
        <v>0</v>
      </c>
      <c r="R143" s="131">
        <v>0</v>
      </c>
      <c r="S143" s="132">
        <v>0</v>
      </c>
      <c r="T143" s="149"/>
      <c r="U143" s="133">
        <v>0</v>
      </c>
      <c r="V143" s="131">
        <v>0</v>
      </c>
      <c r="W143" s="131">
        <v>0</v>
      </c>
      <c r="X143" s="132">
        <v>0</v>
      </c>
      <c r="Y143" s="149"/>
      <c r="Z143" s="133">
        <v>0</v>
      </c>
      <c r="AA143" s="131">
        <v>0</v>
      </c>
      <c r="AB143" s="131">
        <v>0</v>
      </c>
      <c r="AC143" s="132">
        <v>0</v>
      </c>
      <c r="AD143" s="149"/>
      <c r="AE143" s="153">
        <f t="shared" si="48"/>
        <v>0</v>
      </c>
      <c r="AF143" s="134">
        <f t="shared" si="49"/>
        <v>0</v>
      </c>
      <c r="AG143" s="135">
        <f t="shared" si="50"/>
        <v>0</v>
      </c>
      <c r="AH143" s="167">
        <f t="shared" si="51"/>
        <v>0</v>
      </c>
      <c r="AI143" s="149"/>
      <c r="AJ143" s="133">
        <f t="shared" si="52"/>
        <v>0</v>
      </c>
      <c r="AK143" s="131">
        <f t="shared" si="53"/>
        <v>0</v>
      </c>
      <c r="AL143" s="131">
        <f t="shared" si="54"/>
        <v>0</v>
      </c>
      <c r="AM143" s="131">
        <f t="shared" si="55"/>
        <v>0</v>
      </c>
      <c r="AN143" s="136">
        <f t="shared" si="56"/>
        <v>0</v>
      </c>
      <c r="AO143" s="133">
        <f t="shared" si="57"/>
        <v>0</v>
      </c>
      <c r="AP143" s="131">
        <f t="shared" si="58"/>
        <v>0</v>
      </c>
      <c r="AQ143" s="131">
        <f t="shared" si="59"/>
        <v>0</v>
      </c>
      <c r="AR143" s="131">
        <f t="shared" si="60"/>
        <v>0</v>
      </c>
      <c r="AS143" s="136">
        <f t="shared" si="61"/>
        <v>0</v>
      </c>
      <c r="AT143" s="133">
        <f t="shared" si="62"/>
        <v>0</v>
      </c>
      <c r="AU143" s="131">
        <f t="shared" si="63"/>
        <v>0</v>
      </c>
      <c r="AV143" s="131">
        <f t="shared" si="64"/>
        <v>0</v>
      </c>
      <c r="AW143" s="131">
        <f t="shared" si="65"/>
        <v>0</v>
      </c>
      <c r="AX143" s="136">
        <f t="shared" si="66"/>
        <v>0</v>
      </c>
      <c r="AY143" s="133">
        <f t="shared" si="67"/>
        <v>0</v>
      </c>
      <c r="AZ143" s="131">
        <f t="shared" si="68"/>
        <v>0</v>
      </c>
      <c r="BA143" s="131">
        <f t="shared" si="69"/>
        <v>0</v>
      </c>
      <c r="BB143" s="131">
        <f t="shared" si="70"/>
        <v>0</v>
      </c>
      <c r="BC143" s="132">
        <f t="shared" si="71"/>
        <v>0</v>
      </c>
    </row>
    <row r="144" spans="1:55" x14ac:dyDescent="0.25">
      <c r="A144" s="138" t="s">
        <v>638</v>
      </c>
      <c r="B144" s="131" t="s">
        <v>40</v>
      </c>
      <c r="C144" s="131" t="s">
        <v>178</v>
      </c>
      <c r="D144" s="131" t="s">
        <v>195</v>
      </c>
      <c r="E144" s="132" t="s">
        <v>1955</v>
      </c>
      <c r="F144" s="130">
        <v>0</v>
      </c>
      <c r="G144" s="131">
        <v>0</v>
      </c>
      <c r="H144" s="131">
        <v>0</v>
      </c>
      <c r="I144" s="132">
        <v>0</v>
      </c>
      <c r="J144" s="149"/>
      <c r="K144" s="133">
        <v>0</v>
      </c>
      <c r="L144" s="131">
        <v>0</v>
      </c>
      <c r="M144" s="131">
        <v>0</v>
      </c>
      <c r="N144" s="132">
        <v>20</v>
      </c>
      <c r="O144" s="149"/>
      <c r="P144" s="133">
        <v>0</v>
      </c>
      <c r="Q144" s="131">
        <v>0</v>
      </c>
      <c r="R144" s="131">
        <v>0</v>
      </c>
      <c r="S144" s="132">
        <v>0</v>
      </c>
      <c r="T144" s="149"/>
      <c r="U144" s="133">
        <v>0</v>
      </c>
      <c r="V144" s="131">
        <v>0</v>
      </c>
      <c r="W144" s="131">
        <v>0</v>
      </c>
      <c r="X144" s="132">
        <v>0</v>
      </c>
      <c r="Y144" s="149"/>
      <c r="Z144" s="133">
        <v>0</v>
      </c>
      <c r="AA144" s="131">
        <v>0</v>
      </c>
      <c r="AB144" s="131">
        <v>0</v>
      </c>
      <c r="AC144" s="132">
        <v>0</v>
      </c>
      <c r="AD144" s="149"/>
      <c r="AE144" s="153">
        <f t="shared" si="48"/>
        <v>0</v>
      </c>
      <c r="AF144" s="134">
        <f t="shared" si="49"/>
        <v>0</v>
      </c>
      <c r="AG144" s="135">
        <f t="shared" si="50"/>
        <v>0</v>
      </c>
      <c r="AH144" s="167">
        <f t="shared" si="51"/>
        <v>20</v>
      </c>
      <c r="AI144" s="149"/>
      <c r="AJ144" s="133">
        <f t="shared" si="52"/>
        <v>0</v>
      </c>
      <c r="AK144" s="131">
        <f t="shared" si="53"/>
        <v>20</v>
      </c>
      <c r="AL144" s="131">
        <f t="shared" si="54"/>
        <v>0</v>
      </c>
      <c r="AM144" s="131">
        <f t="shared" si="55"/>
        <v>0</v>
      </c>
      <c r="AN144" s="136">
        <f t="shared" si="56"/>
        <v>0</v>
      </c>
      <c r="AO144" s="133">
        <f t="shared" si="57"/>
        <v>0</v>
      </c>
      <c r="AP144" s="131">
        <f t="shared" si="58"/>
        <v>0</v>
      </c>
      <c r="AQ144" s="131">
        <f t="shared" si="59"/>
        <v>0</v>
      </c>
      <c r="AR144" s="131">
        <f t="shared" si="60"/>
        <v>0</v>
      </c>
      <c r="AS144" s="136">
        <f t="shared" si="61"/>
        <v>0</v>
      </c>
      <c r="AT144" s="133">
        <f t="shared" si="62"/>
        <v>0</v>
      </c>
      <c r="AU144" s="131">
        <f t="shared" si="63"/>
        <v>0</v>
      </c>
      <c r="AV144" s="131">
        <f t="shared" si="64"/>
        <v>0</v>
      </c>
      <c r="AW144" s="131">
        <f t="shared" si="65"/>
        <v>0</v>
      </c>
      <c r="AX144" s="136">
        <f t="shared" si="66"/>
        <v>0</v>
      </c>
      <c r="AY144" s="133">
        <f t="shared" si="67"/>
        <v>0</v>
      </c>
      <c r="AZ144" s="131">
        <f t="shared" si="68"/>
        <v>0</v>
      </c>
      <c r="BA144" s="131">
        <f t="shared" si="69"/>
        <v>0</v>
      </c>
      <c r="BB144" s="131">
        <f t="shared" si="70"/>
        <v>0</v>
      </c>
      <c r="BC144" s="132">
        <f t="shared" si="71"/>
        <v>0</v>
      </c>
    </row>
    <row r="145" spans="1:55" x14ac:dyDescent="0.25">
      <c r="A145" s="138" t="s">
        <v>639</v>
      </c>
      <c r="B145" s="131" t="s">
        <v>1728</v>
      </c>
      <c r="C145" s="131" t="s">
        <v>189</v>
      </c>
      <c r="D145" s="131" t="s">
        <v>159</v>
      </c>
      <c r="E145" s="132" t="s">
        <v>1314</v>
      </c>
      <c r="F145" s="130">
        <v>0</v>
      </c>
      <c r="G145" s="131">
        <v>0</v>
      </c>
      <c r="H145" s="131">
        <v>0</v>
      </c>
      <c r="I145" s="132">
        <v>0</v>
      </c>
      <c r="J145" s="149"/>
      <c r="K145" s="133">
        <v>0</v>
      </c>
      <c r="L145" s="131">
        <v>0</v>
      </c>
      <c r="M145" s="131">
        <v>0</v>
      </c>
      <c r="N145" s="132">
        <v>0</v>
      </c>
      <c r="O145" s="149"/>
      <c r="P145" s="133">
        <v>0</v>
      </c>
      <c r="Q145" s="131">
        <v>0</v>
      </c>
      <c r="R145" s="131">
        <v>0</v>
      </c>
      <c r="S145" s="132">
        <v>0</v>
      </c>
      <c r="T145" s="149"/>
      <c r="U145" s="133">
        <v>0</v>
      </c>
      <c r="V145" s="131">
        <v>0</v>
      </c>
      <c r="W145" s="131">
        <v>0</v>
      </c>
      <c r="X145" s="132">
        <v>0</v>
      </c>
      <c r="Y145" s="149"/>
      <c r="Z145" s="133">
        <v>0</v>
      </c>
      <c r="AA145" s="131">
        <v>0</v>
      </c>
      <c r="AB145" s="131">
        <v>0</v>
      </c>
      <c r="AC145" s="132">
        <v>0</v>
      </c>
      <c r="AD145" s="149"/>
      <c r="AE145" s="153">
        <f t="shared" si="48"/>
        <v>0</v>
      </c>
      <c r="AF145" s="134">
        <f t="shared" si="49"/>
        <v>0</v>
      </c>
      <c r="AG145" s="135">
        <f t="shared" si="50"/>
        <v>0</v>
      </c>
      <c r="AH145" s="167">
        <f t="shared" si="51"/>
        <v>0</v>
      </c>
      <c r="AI145" s="149"/>
      <c r="AJ145" s="133">
        <f t="shared" si="52"/>
        <v>0</v>
      </c>
      <c r="AK145" s="131">
        <f t="shared" si="53"/>
        <v>0</v>
      </c>
      <c r="AL145" s="131">
        <f t="shared" si="54"/>
        <v>0</v>
      </c>
      <c r="AM145" s="131">
        <f t="shared" si="55"/>
        <v>0</v>
      </c>
      <c r="AN145" s="136">
        <f t="shared" si="56"/>
        <v>0</v>
      </c>
      <c r="AO145" s="133">
        <f t="shared" si="57"/>
        <v>0</v>
      </c>
      <c r="AP145" s="131">
        <f t="shared" si="58"/>
        <v>0</v>
      </c>
      <c r="AQ145" s="131">
        <f t="shared" si="59"/>
        <v>0</v>
      </c>
      <c r="AR145" s="131">
        <f t="shared" si="60"/>
        <v>0</v>
      </c>
      <c r="AS145" s="136">
        <f t="shared" si="61"/>
        <v>0</v>
      </c>
      <c r="AT145" s="133">
        <f t="shared" si="62"/>
        <v>0</v>
      </c>
      <c r="AU145" s="131">
        <f t="shared" si="63"/>
        <v>0</v>
      </c>
      <c r="AV145" s="131">
        <f t="shared" si="64"/>
        <v>0</v>
      </c>
      <c r="AW145" s="131">
        <f t="shared" si="65"/>
        <v>0</v>
      </c>
      <c r="AX145" s="136">
        <f t="shared" si="66"/>
        <v>0</v>
      </c>
      <c r="AY145" s="133">
        <f t="shared" si="67"/>
        <v>0</v>
      </c>
      <c r="AZ145" s="131">
        <f t="shared" si="68"/>
        <v>0</v>
      </c>
      <c r="BA145" s="131">
        <f t="shared" si="69"/>
        <v>0</v>
      </c>
      <c r="BB145" s="131">
        <f t="shared" si="70"/>
        <v>0</v>
      </c>
      <c r="BC145" s="132">
        <f t="shared" si="71"/>
        <v>0</v>
      </c>
    </row>
    <row r="146" spans="1:55" x14ac:dyDescent="0.25">
      <c r="A146" s="138" t="s">
        <v>640</v>
      </c>
      <c r="B146" s="131" t="s">
        <v>42</v>
      </c>
      <c r="C146" s="131" t="s">
        <v>415</v>
      </c>
      <c r="D146" s="131" t="s">
        <v>82</v>
      </c>
      <c r="E146" s="132" t="s">
        <v>2026</v>
      </c>
      <c r="F146" s="130">
        <v>0</v>
      </c>
      <c r="G146" s="131">
        <v>0</v>
      </c>
      <c r="H146" s="131">
        <v>0</v>
      </c>
      <c r="I146" s="132">
        <v>20</v>
      </c>
      <c r="J146" s="149"/>
      <c r="K146" s="133">
        <v>0</v>
      </c>
      <c r="L146" s="131">
        <v>0</v>
      </c>
      <c r="M146" s="131">
        <v>0</v>
      </c>
      <c r="N146" s="132">
        <v>0</v>
      </c>
      <c r="O146" s="149"/>
      <c r="P146" s="133">
        <v>0</v>
      </c>
      <c r="Q146" s="131">
        <v>0</v>
      </c>
      <c r="R146" s="131">
        <v>0</v>
      </c>
      <c r="S146" s="132">
        <v>0</v>
      </c>
      <c r="T146" s="149"/>
      <c r="U146" s="133">
        <v>0</v>
      </c>
      <c r="V146" s="131">
        <v>0</v>
      </c>
      <c r="W146" s="131">
        <v>0</v>
      </c>
      <c r="X146" s="132">
        <v>0</v>
      </c>
      <c r="Y146" s="149"/>
      <c r="Z146" s="133">
        <v>0</v>
      </c>
      <c r="AA146" s="131">
        <v>0</v>
      </c>
      <c r="AB146" s="131">
        <v>0</v>
      </c>
      <c r="AC146" s="132">
        <v>0</v>
      </c>
      <c r="AD146" s="149"/>
      <c r="AE146" s="153">
        <f t="shared" si="48"/>
        <v>0</v>
      </c>
      <c r="AF146" s="134">
        <f t="shared" si="49"/>
        <v>0</v>
      </c>
      <c r="AG146" s="135">
        <f t="shared" si="50"/>
        <v>0</v>
      </c>
      <c r="AH146" s="167">
        <f t="shared" si="51"/>
        <v>20</v>
      </c>
      <c r="AI146" s="149"/>
      <c r="AJ146" s="133">
        <f t="shared" si="52"/>
        <v>20</v>
      </c>
      <c r="AK146" s="131">
        <f t="shared" si="53"/>
        <v>0</v>
      </c>
      <c r="AL146" s="131">
        <f t="shared" si="54"/>
        <v>0</v>
      </c>
      <c r="AM146" s="131">
        <f t="shared" si="55"/>
        <v>0</v>
      </c>
      <c r="AN146" s="136">
        <f t="shared" si="56"/>
        <v>0</v>
      </c>
      <c r="AO146" s="133">
        <f t="shared" si="57"/>
        <v>0</v>
      </c>
      <c r="AP146" s="131">
        <f t="shared" si="58"/>
        <v>0</v>
      </c>
      <c r="AQ146" s="131">
        <f t="shared" si="59"/>
        <v>0</v>
      </c>
      <c r="AR146" s="131">
        <f t="shared" si="60"/>
        <v>0</v>
      </c>
      <c r="AS146" s="136">
        <f t="shared" si="61"/>
        <v>0</v>
      </c>
      <c r="AT146" s="133">
        <f t="shared" si="62"/>
        <v>0</v>
      </c>
      <c r="AU146" s="131">
        <f t="shared" si="63"/>
        <v>0</v>
      </c>
      <c r="AV146" s="131">
        <f t="shared" si="64"/>
        <v>0</v>
      </c>
      <c r="AW146" s="131">
        <f t="shared" si="65"/>
        <v>0</v>
      </c>
      <c r="AX146" s="136">
        <f t="shared" si="66"/>
        <v>0</v>
      </c>
      <c r="AY146" s="133">
        <f t="shared" si="67"/>
        <v>0</v>
      </c>
      <c r="AZ146" s="131">
        <f t="shared" si="68"/>
        <v>0</v>
      </c>
      <c r="BA146" s="131">
        <f t="shared" si="69"/>
        <v>0</v>
      </c>
      <c r="BB146" s="131">
        <f t="shared" si="70"/>
        <v>0</v>
      </c>
      <c r="BC146" s="132">
        <f t="shared" si="71"/>
        <v>0</v>
      </c>
    </row>
    <row r="147" spans="1:55" x14ac:dyDescent="0.25">
      <c r="A147" s="138" t="s">
        <v>641</v>
      </c>
      <c r="B147" s="131" t="s">
        <v>1292</v>
      </c>
      <c r="C147" s="131" t="s">
        <v>83</v>
      </c>
      <c r="D147" s="131" t="s">
        <v>84</v>
      </c>
      <c r="E147" s="132" t="s">
        <v>1314</v>
      </c>
      <c r="F147" s="130">
        <v>0</v>
      </c>
      <c r="G147" s="131">
        <v>0</v>
      </c>
      <c r="H147" s="131">
        <v>0</v>
      </c>
      <c r="I147" s="132">
        <v>0</v>
      </c>
      <c r="J147" s="149"/>
      <c r="K147" s="133">
        <v>0</v>
      </c>
      <c r="L147" s="131">
        <v>0</v>
      </c>
      <c r="M147" s="131">
        <v>0</v>
      </c>
      <c r="N147" s="132">
        <v>0</v>
      </c>
      <c r="O147" s="149"/>
      <c r="P147" s="133">
        <v>0</v>
      </c>
      <c r="Q147" s="131">
        <v>0</v>
      </c>
      <c r="R147" s="131">
        <v>0</v>
      </c>
      <c r="S147" s="132">
        <v>0</v>
      </c>
      <c r="T147" s="149"/>
      <c r="U147" s="133">
        <v>0</v>
      </c>
      <c r="V147" s="131">
        <v>0</v>
      </c>
      <c r="W147" s="131">
        <v>0</v>
      </c>
      <c r="X147" s="132">
        <v>0</v>
      </c>
      <c r="Y147" s="149"/>
      <c r="Z147" s="133">
        <v>0</v>
      </c>
      <c r="AA147" s="131">
        <v>0</v>
      </c>
      <c r="AB147" s="131">
        <v>0</v>
      </c>
      <c r="AC147" s="132">
        <v>0</v>
      </c>
      <c r="AD147" s="149"/>
      <c r="AE147" s="153">
        <f t="shared" si="48"/>
        <v>0</v>
      </c>
      <c r="AF147" s="134">
        <f t="shared" si="49"/>
        <v>0</v>
      </c>
      <c r="AG147" s="135">
        <f t="shared" si="50"/>
        <v>0</v>
      </c>
      <c r="AH147" s="167">
        <f t="shared" si="51"/>
        <v>0</v>
      </c>
      <c r="AI147" s="149"/>
      <c r="AJ147" s="133">
        <f t="shared" si="52"/>
        <v>0</v>
      </c>
      <c r="AK147" s="131">
        <f t="shared" si="53"/>
        <v>0</v>
      </c>
      <c r="AL147" s="131">
        <f t="shared" si="54"/>
        <v>0</v>
      </c>
      <c r="AM147" s="131">
        <f t="shared" si="55"/>
        <v>0</v>
      </c>
      <c r="AN147" s="136">
        <f t="shared" si="56"/>
        <v>0</v>
      </c>
      <c r="AO147" s="133">
        <f t="shared" si="57"/>
        <v>0</v>
      </c>
      <c r="AP147" s="131">
        <f t="shared" si="58"/>
        <v>0</v>
      </c>
      <c r="AQ147" s="131">
        <f t="shared" si="59"/>
        <v>0</v>
      </c>
      <c r="AR147" s="131">
        <f t="shared" si="60"/>
        <v>0</v>
      </c>
      <c r="AS147" s="136">
        <f t="shared" si="61"/>
        <v>0</v>
      </c>
      <c r="AT147" s="133">
        <f t="shared" si="62"/>
        <v>0</v>
      </c>
      <c r="AU147" s="131">
        <f t="shared" si="63"/>
        <v>0</v>
      </c>
      <c r="AV147" s="131">
        <f t="shared" si="64"/>
        <v>0</v>
      </c>
      <c r="AW147" s="131">
        <f t="shared" si="65"/>
        <v>0</v>
      </c>
      <c r="AX147" s="136">
        <f t="shared" si="66"/>
        <v>0</v>
      </c>
      <c r="AY147" s="133">
        <f t="shared" si="67"/>
        <v>0</v>
      </c>
      <c r="AZ147" s="131">
        <f t="shared" si="68"/>
        <v>0</v>
      </c>
      <c r="BA147" s="131">
        <f t="shared" si="69"/>
        <v>0</v>
      </c>
      <c r="BB147" s="131">
        <f t="shared" si="70"/>
        <v>0</v>
      </c>
      <c r="BC147" s="132">
        <f t="shared" si="71"/>
        <v>0</v>
      </c>
    </row>
    <row r="148" spans="1:55" x14ac:dyDescent="0.25">
      <c r="A148" s="138" t="s">
        <v>642</v>
      </c>
      <c r="B148" s="131" t="s">
        <v>40</v>
      </c>
      <c r="C148" s="131" t="s">
        <v>101</v>
      </c>
      <c r="D148" s="131" t="s">
        <v>191</v>
      </c>
      <c r="E148" s="132" t="s">
        <v>1955</v>
      </c>
      <c r="F148" s="130">
        <v>0</v>
      </c>
      <c r="G148" s="131">
        <v>0</v>
      </c>
      <c r="H148" s="131">
        <v>0</v>
      </c>
      <c r="I148" s="132">
        <v>0</v>
      </c>
      <c r="J148" s="149"/>
      <c r="K148" s="133">
        <v>0</v>
      </c>
      <c r="L148" s="131">
        <v>0</v>
      </c>
      <c r="M148" s="131">
        <v>0</v>
      </c>
      <c r="N148" s="132">
        <v>0</v>
      </c>
      <c r="O148" s="149"/>
      <c r="P148" s="133">
        <v>0</v>
      </c>
      <c r="Q148" s="131">
        <v>0</v>
      </c>
      <c r="R148" s="131">
        <v>0</v>
      </c>
      <c r="S148" s="132">
        <v>0</v>
      </c>
      <c r="T148" s="149"/>
      <c r="U148" s="133">
        <v>0</v>
      </c>
      <c r="V148" s="131">
        <v>0</v>
      </c>
      <c r="W148" s="131">
        <v>0</v>
      </c>
      <c r="X148" s="132">
        <v>0</v>
      </c>
      <c r="Y148" s="149"/>
      <c r="Z148" s="133">
        <v>0</v>
      </c>
      <c r="AA148" s="131">
        <v>0</v>
      </c>
      <c r="AB148" s="131">
        <v>0</v>
      </c>
      <c r="AC148" s="132">
        <v>0</v>
      </c>
      <c r="AD148" s="149"/>
      <c r="AE148" s="153">
        <f t="shared" si="48"/>
        <v>0</v>
      </c>
      <c r="AF148" s="134">
        <f t="shared" si="49"/>
        <v>0</v>
      </c>
      <c r="AG148" s="135">
        <f t="shared" si="50"/>
        <v>0</v>
      </c>
      <c r="AH148" s="167">
        <f t="shared" si="51"/>
        <v>0</v>
      </c>
      <c r="AI148" s="149"/>
      <c r="AJ148" s="133">
        <f t="shared" si="52"/>
        <v>0</v>
      </c>
      <c r="AK148" s="131">
        <f t="shared" si="53"/>
        <v>0</v>
      </c>
      <c r="AL148" s="131">
        <f t="shared" si="54"/>
        <v>0</v>
      </c>
      <c r="AM148" s="131">
        <f t="shared" si="55"/>
        <v>0</v>
      </c>
      <c r="AN148" s="136">
        <f t="shared" si="56"/>
        <v>0</v>
      </c>
      <c r="AO148" s="133">
        <f t="shared" si="57"/>
        <v>0</v>
      </c>
      <c r="AP148" s="131">
        <f t="shared" si="58"/>
        <v>0</v>
      </c>
      <c r="AQ148" s="131">
        <f t="shared" si="59"/>
        <v>0</v>
      </c>
      <c r="AR148" s="131">
        <f t="shared" si="60"/>
        <v>0</v>
      </c>
      <c r="AS148" s="136">
        <f t="shared" si="61"/>
        <v>0</v>
      </c>
      <c r="AT148" s="133">
        <f t="shared" si="62"/>
        <v>0</v>
      </c>
      <c r="AU148" s="131">
        <f t="shared" si="63"/>
        <v>0</v>
      </c>
      <c r="AV148" s="131">
        <f t="shared" si="64"/>
        <v>0</v>
      </c>
      <c r="AW148" s="131">
        <f t="shared" si="65"/>
        <v>0</v>
      </c>
      <c r="AX148" s="136">
        <f t="shared" si="66"/>
        <v>0</v>
      </c>
      <c r="AY148" s="133">
        <f t="shared" si="67"/>
        <v>0</v>
      </c>
      <c r="AZ148" s="131">
        <f t="shared" si="68"/>
        <v>0</v>
      </c>
      <c r="BA148" s="131">
        <f t="shared" si="69"/>
        <v>0</v>
      </c>
      <c r="BB148" s="131">
        <f t="shared" si="70"/>
        <v>0</v>
      </c>
      <c r="BC148" s="132">
        <f t="shared" si="71"/>
        <v>0</v>
      </c>
    </row>
    <row r="149" spans="1:55" x14ac:dyDescent="0.25">
      <c r="A149" s="138" t="s">
        <v>643</v>
      </c>
      <c r="B149" s="131" t="s">
        <v>2047</v>
      </c>
      <c r="C149" s="131" t="s">
        <v>1879</v>
      </c>
      <c r="D149" s="131" t="s">
        <v>1880</v>
      </c>
      <c r="E149" s="132" t="s">
        <v>1954</v>
      </c>
      <c r="F149" s="130">
        <v>2</v>
      </c>
      <c r="G149" s="131">
        <v>0</v>
      </c>
      <c r="H149" s="131">
        <v>2.7</v>
      </c>
      <c r="I149" s="132">
        <v>233</v>
      </c>
      <c r="J149" s="149"/>
      <c r="K149" s="133">
        <v>0</v>
      </c>
      <c r="L149" s="131">
        <v>0</v>
      </c>
      <c r="M149" s="131">
        <v>0</v>
      </c>
      <c r="N149" s="132">
        <v>0</v>
      </c>
      <c r="O149" s="149"/>
      <c r="P149" s="133">
        <v>2</v>
      </c>
      <c r="Q149" s="131">
        <v>0</v>
      </c>
      <c r="R149" s="131">
        <v>3</v>
      </c>
      <c r="S149" s="132">
        <v>274</v>
      </c>
      <c r="T149" s="149"/>
      <c r="U149" s="133">
        <v>0</v>
      </c>
      <c r="V149" s="131">
        <v>0</v>
      </c>
      <c r="W149" s="131">
        <v>0</v>
      </c>
      <c r="X149" s="132">
        <v>20</v>
      </c>
      <c r="Y149" s="149"/>
      <c r="Z149" s="133">
        <v>0</v>
      </c>
      <c r="AA149" s="131">
        <v>0</v>
      </c>
      <c r="AB149" s="131">
        <v>0</v>
      </c>
      <c r="AC149" s="132">
        <v>0</v>
      </c>
      <c r="AD149" s="149"/>
      <c r="AE149" s="153">
        <f t="shared" si="48"/>
        <v>4</v>
      </c>
      <c r="AF149" s="134">
        <f t="shared" si="49"/>
        <v>0</v>
      </c>
      <c r="AG149" s="135">
        <f t="shared" si="50"/>
        <v>5.7</v>
      </c>
      <c r="AH149" s="167">
        <f t="shared" si="51"/>
        <v>527</v>
      </c>
      <c r="AI149" s="149"/>
      <c r="AJ149" s="133">
        <f t="shared" si="52"/>
        <v>233</v>
      </c>
      <c r="AK149" s="131">
        <f t="shared" si="53"/>
        <v>0</v>
      </c>
      <c r="AL149" s="131">
        <f t="shared" si="54"/>
        <v>274</v>
      </c>
      <c r="AM149" s="131">
        <f t="shared" si="55"/>
        <v>20</v>
      </c>
      <c r="AN149" s="136">
        <f t="shared" si="56"/>
        <v>0</v>
      </c>
      <c r="AO149" s="133">
        <f t="shared" si="57"/>
        <v>2</v>
      </c>
      <c r="AP149" s="131">
        <f t="shared" si="58"/>
        <v>0</v>
      </c>
      <c r="AQ149" s="131">
        <f t="shared" si="59"/>
        <v>2</v>
      </c>
      <c r="AR149" s="131">
        <f t="shared" si="60"/>
        <v>0</v>
      </c>
      <c r="AS149" s="136">
        <f t="shared" si="61"/>
        <v>0</v>
      </c>
      <c r="AT149" s="133">
        <f t="shared" si="62"/>
        <v>0</v>
      </c>
      <c r="AU149" s="131">
        <f t="shared" si="63"/>
        <v>0</v>
      </c>
      <c r="AV149" s="131">
        <f t="shared" si="64"/>
        <v>0</v>
      </c>
      <c r="AW149" s="131">
        <f t="shared" si="65"/>
        <v>0</v>
      </c>
      <c r="AX149" s="136">
        <f t="shared" si="66"/>
        <v>0</v>
      </c>
      <c r="AY149" s="133">
        <f t="shared" si="67"/>
        <v>2.7</v>
      </c>
      <c r="AZ149" s="131">
        <f t="shared" si="68"/>
        <v>0</v>
      </c>
      <c r="BA149" s="131">
        <f t="shared" si="69"/>
        <v>3</v>
      </c>
      <c r="BB149" s="131">
        <f t="shared" si="70"/>
        <v>0</v>
      </c>
      <c r="BC149" s="132">
        <f t="shared" si="71"/>
        <v>0</v>
      </c>
    </row>
    <row r="150" spans="1:55" x14ac:dyDescent="0.25">
      <c r="A150" s="138" t="s">
        <v>644</v>
      </c>
      <c r="B150" s="131" t="s">
        <v>43</v>
      </c>
      <c r="C150" s="131" t="s">
        <v>375</v>
      </c>
      <c r="D150" s="131" t="s">
        <v>409</v>
      </c>
      <c r="E150" s="132" t="s">
        <v>1314</v>
      </c>
      <c r="F150" s="130">
        <v>0</v>
      </c>
      <c r="G150" s="131">
        <v>0</v>
      </c>
      <c r="H150" s="131">
        <v>0</v>
      </c>
      <c r="I150" s="132">
        <v>20</v>
      </c>
      <c r="J150" s="149"/>
      <c r="K150" s="133">
        <v>0</v>
      </c>
      <c r="L150" s="131">
        <v>0</v>
      </c>
      <c r="M150" s="131">
        <v>0</v>
      </c>
      <c r="N150" s="132">
        <v>0</v>
      </c>
      <c r="O150" s="149"/>
      <c r="P150" s="133">
        <v>1</v>
      </c>
      <c r="Q150" s="131">
        <v>1</v>
      </c>
      <c r="R150" s="131">
        <v>2.8</v>
      </c>
      <c r="S150" s="132">
        <v>272</v>
      </c>
      <c r="T150" s="149"/>
      <c r="U150" s="133">
        <v>0</v>
      </c>
      <c r="V150" s="131">
        <v>0</v>
      </c>
      <c r="W150" s="131">
        <v>0</v>
      </c>
      <c r="X150" s="132">
        <v>0</v>
      </c>
      <c r="Y150" s="149"/>
      <c r="Z150" s="133">
        <v>0</v>
      </c>
      <c r="AA150" s="131">
        <v>1</v>
      </c>
      <c r="AB150" s="131">
        <v>12.8</v>
      </c>
      <c r="AC150" s="132">
        <v>263</v>
      </c>
      <c r="AD150" s="149"/>
      <c r="AE150" s="153">
        <f t="shared" si="48"/>
        <v>1</v>
      </c>
      <c r="AF150" s="134">
        <f t="shared" si="49"/>
        <v>2</v>
      </c>
      <c r="AG150" s="135">
        <f t="shared" si="50"/>
        <v>15.600000000000001</v>
      </c>
      <c r="AH150" s="167">
        <f t="shared" si="51"/>
        <v>555</v>
      </c>
      <c r="AI150" s="149"/>
      <c r="AJ150" s="133">
        <f t="shared" si="52"/>
        <v>20</v>
      </c>
      <c r="AK150" s="131">
        <f t="shared" si="53"/>
        <v>0</v>
      </c>
      <c r="AL150" s="131">
        <f t="shared" si="54"/>
        <v>272</v>
      </c>
      <c r="AM150" s="131">
        <f t="shared" si="55"/>
        <v>0</v>
      </c>
      <c r="AN150" s="136">
        <f t="shared" si="56"/>
        <v>263</v>
      </c>
      <c r="AO150" s="133">
        <f t="shared" si="57"/>
        <v>0</v>
      </c>
      <c r="AP150" s="131">
        <f t="shared" si="58"/>
        <v>0</v>
      </c>
      <c r="AQ150" s="131">
        <f t="shared" si="59"/>
        <v>1</v>
      </c>
      <c r="AR150" s="131">
        <f t="shared" si="60"/>
        <v>0</v>
      </c>
      <c r="AS150" s="136">
        <f t="shared" si="61"/>
        <v>0</v>
      </c>
      <c r="AT150" s="133">
        <f t="shared" si="62"/>
        <v>0</v>
      </c>
      <c r="AU150" s="131">
        <f t="shared" si="63"/>
        <v>0</v>
      </c>
      <c r="AV150" s="131">
        <f t="shared" si="64"/>
        <v>1</v>
      </c>
      <c r="AW150" s="131">
        <f t="shared" si="65"/>
        <v>0</v>
      </c>
      <c r="AX150" s="136">
        <f t="shared" si="66"/>
        <v>1</v>
      </c>
      <c r="AY150" s="133">
        <f t="shared" si="67"/>
        <v>0</v>
      </c>
      <c r="AZ150" s="131">
        <f t="shared" si="68"/>
        <v>0</v>
      </c>
      <c r="BA150" s="131">
        <f t="shared" si="69"/>
        <v>2.8</v>
      </c>
      <c r="BB150" s="131">
        <f t="shared" si="70"/>
        <v>0</v>
      </c>
      <c r="BC150" s="132">
        <f t="shared" si="71"/>
        <v>12.8</v>
      </c>
    </row>
    <row r="151" spans="1:55" x14ac:dyDescent="0.25">
      <c r="A151" s="138" t="s">
        <v>645</v>
      </c>
      <c r="B151" s="131" t="s">
        <v>40</v>
      </c>
      <c r="C151" s="131" t="s">
        <v>196</v>
      </c>
      <c r="D151" s="131" t="s">
        <v>197</v>
      </c>
      <c r="E151" s="132" t="s">
        <v>1314</v>
      </c>
      <c r="F151" s="130">
        <v>0</v>
      </c>
      <c r="G151" s="131">
        <v>0</v>
      </c>
      <c r="H151" s="131">
        <v>0</v>
      </c>
      <c r="I151" s="132">
        <v>0</v>
      </c>
      <c r="J151" s="149"/>
      <c r="K151" s="133">
        <v>0</v>
      </c>
      <c r="L151" s="131">
        <v>0</v>
      </c>
      <c r="M151" s="131">
        <v>0</v>
      </c>
      <c r="N151" s="132">
        <v>0</v>
      </c>
      <c r="O151" s="149"/>
      <c r="P151" s="133">
        <v>0</v>
      </c>
      <c r="Q151" s="131">
        <v>0</v>
      </c>
      <c r="R151" s="131">
        <v>0</v>
      </c>
      <c r="S151" s="132">
        <v>0</v>
      </c>
      <c r="T151" s="149"/>
      <c r="U151" s="133">
        <v>0</v>
      </c>
      <c r="V151" s="131">
        <v>0</v>
      </c>
      <c r="W151" s="131">
        <v>0</v>
      </c>
      <c r="X151" s="132">
        <v>0</v>
      </c>
      <c r="Y151" s="149"/>
      <c r="Z151" s="133">
        <v>0</v>
      </c>
      <c r="AA151" s="131">
        <v>0</v>
      </c>
      <c r="AB151" s="131">
        <v>0</v>
      </c>
      <c r="AC151" s="132">
        <v>0</v>
      </c>
      <c r="AD151" s="149"/>
      <c r="AE151" s="153">
        <f t="shared" si="48"/>
        <v>0</v>
      </c>
      <c r="AF151" s="134">
        <f t="shared" si="49"/>
        <v>0</v>
      </c>
      <c r="AG151" s="135">
        <f t="shared" si="50"/>
        <v>0</v>
      </c>
      <c r="AH151" s="167">
        <f t="shared" si="51"/>
        <v>0</v>
      </c>
      <c r="AI151" s="149"/>
      <c r="AJ151" s="133">
        <f t="shared" si="52"/>
        <v>0</v>
      </c>
      <c r="AK151" s="131">
        <f t="shared" si="53"/>
        <v>0</v>
      </c>
      <c r="AL151" s="131">
        <f t="shared" si="54"/>
        <v>0</v>
      </c>
      <c r="AM151" s="131">
        <f t="shared" si="55"/>
        <v>0</v>
      </c>
      <c r="AN151" s="136">
        <f t="shared" si="56"/>
        <v>0</v>
      </c>
      <c r="AO151" s="133">
        <f t="shared" si="57"/>
        <v>0</v>
      </c>
      <c r="AP151" s="131">
        <f t="shared" si="58"/>
        <v>0</v>
      </c>
      <c r="AQ151" s="131">
        <f t="shared" si="59"/>
        <v>0</v>
      </c>
      <c r="AR151" s="131">
        <f t="shared" si="60"/>
        <v>0</v>
      </c>
      <c r="AS151" s="136">
        <f t="shared" si="61"/>
        <v>0</v>
      </c>
      <c r="AT151" s="133">
        <f t="shared" si="62"/>
        <v>0</v>
      </c>
      <c r="AU151" s="131">
        <f t="shared" si="63"/>
        <v>0</v>
      </c>
      <c r="AV151" s="131">
        <f t="shared" si="64"/>
        <v>0</v>
      </c>
      <c r="AW151" s="131">
        <f t="shared" si="65"/>
        <v>0</v>
      </c>
      <c r="AX151" s="136">
        <f t="shared" si="66"/>
        <v>0</v>
      </c>
      <c r="AY151" s="133">
        <f t="shared" si="67"/>
        <v>0</v>
      </c>
      <c r="AZ151" s="131">
        <f t="shared" si="68"/>
        <v>0</v>
      </c>
      <c r="BA151" s="131">
        <f t="shared" si="69"/>
        <v>0</v>
      </c>
      <c r="BB151" s="131">
        <f t="shared" si="70"/>
        <v>0</v>
      </c>
      <c r="BC151" s="132">
        <f t="shared" si="71"/>
        <v>0</v>
      </c>
    </row>
    <row r="152" spans="1:55" x14ac:dyDescent="0.25">
      <c r="A152" s="138" t="s">
        <v>646</v>
      </c>
      <c r="B152" s="131" t="s">
        <v>38</v>
      </c>
      <c r="C152" s="131" t="s">
        <v>458</v>
      </c>
      <c r="D152" s="131" t="s">
        <v>70</v>
      </c>
      <c r="E152" s="132" t="s">
        <v>1304</v>
      </c>
      <c r="F152" s="130">
        <v>0</v>
      </c>
      <c r="G152" s="131">
        <v>1</v>
      </c>
      <c r="H152" s="131">
        <v>11.8</v>
      </c>
      <c r="I152" s="132">
        <v>272</v>
      </c>
      <c r="J152" s="149"/>
      <c r="K152" s="133">
        <v>0</v>
      </c>
      <c r="L152" s="131">
        <v>0</v>
      </c>
      <c r="M152" s="131">
        <v>0</v>
      </c>
      <c r="N152" s="132">
        <v>20</v>
      </c>
      <c r="O152" s="149"/>
      <c r="P152" s="133">
        <v>0</v>
      </c>
      <c r="Q152" s="131">
        <v>0</v>
      </c>
      <c r="R152" s="131">
        <v>0</v>
      </c>
      <c r="S152" s="132">
        <v>20</v>
      </c>
      <c r="T152" s="149"/>
      <c r="U152" s="133">
        <v>1</v>
      </c>
      <c r="V152" s="131">
        <v>0</v>
      </c>
      <c r="W152" s="131">
        <v>1.3</v>
      </c>
      <c r="X152" s="132">
        <v>263</v>
      </c>
      <c r="Y152" s="149"/>
      <c r="Z152" s="133">
        <v>0</v>
      </c>
      <c r="AA152" s="131">
        <v>1</v>
      </c>
      <c r="AB152" s="131">
        <v>19.5</v>
      </c>
      <c r="AC152" s="132">
        <v>274</v>
      </c>
      <c r="AD152" s="149"/>
      <c r="AE152" s="153">
        <f t="shared" si="48"/>
        <v>2</v>
      </c>
      <c r="AF152" s="134">
        <f t="shared" si="49"/>
        <v>2</v>
      </c>
      <c r="AG152" s="135">
        <f t="shared" si="50"/>
        <v>32.6</v>
      </c>
      <c r="AH152" s="167">
        <f t="shared" si="51"/>
        <v>829</v>
      </c>
      <c r="AI152" s="149"/>
      <c r="AJ152" s="133">
        <f t="shared" si="52"/>
        <v>272</v>
      </c>
      <c r="AK152" s="131">
        <f t="shared" si="53"/>
        <v>20</v>
      </c>
      <c r="AL152" s="131">
        <f t="shared" si="54"/>
        <v>20</v>
      </c>
      <c r="AM152" s="131">
        <f t="shared" si="55"/>
        <v>263</v>
      </c>
      <c r="AN152" s="136">
        <f t="shared" si="56"/>
        <v>274</v>
      </c>
      <c r="AO152" s="133">
        <f t="shared" si="57"/>
        <v>0</v>
      </c>
      <c r="AP152" s="131">
        <f t="shared" si="58"/>
        <v>0</v>
      </c>
      <c r="AQ152" s="131">
        <f t="shared" si="59"/>
        <v>0</v>
      </c>
      <c r="AR152" s="131">
        <f t="shared" si="60"/>
        <v>1</v>
      </c>
      <c r="AS152" s="136">
        <f t="shared" si="61"/>
        <v>1</v>
      </c>
      <c r="AT152" s="133">
        <f t="shared" si="62"/>
        <v>1</v>
      </c>
      <c r="AU152" s="131">
        <f t="shared" si="63"/>
        <v>0</v>
      </c>
      <c r="AV152" s="131">
        <f t="shared" si="64"/>
        <v>0</v>
      </c>
      <c r="AW152" s="131">
        <f t="shared" si="65"/>
        <v>0</v>
      </c>
      <c r="AX152" s="136">
        <f t="shared" si="66"/>
        <v>1</v>
      </c>
      <c r="AY152" s="133">
        <f t="shared" si="67"/>
        <v>11.8</v>
      </c>
      <c r="AZ152" s="131">
        <f t="shared" si="68"/>
        <v>0</v>
      </c>
      <c r="BA152" s="131">
        <f t="shared" si="69"/>
        <v>0</v>
      </c>
      <c r="BB152" s="131">
        <f t="shared" si="70"/>
        <v>1.3</v>
      </c>
      <c r="BC152" s="132">
        <f t="shared" si="71"/>
        <v>19.5</v>
      </c>
    </row>
    <row r="153" spans="1:55" x14ac:dyDescent="0.25">
      <c r="A153" s="138" t="s">
        <v>647</v>
      </c>
      <c r="B153" s="131" t="s">
        <v>2047</v>
      </c>
      <c r="C153" s="131" t="s">
        <v>350</v>
      </c>
      <c r="D153" s="131" t="s">
        <v>347</v>
      </c>
      <c r="E153" s="132" t="s">
        <v>2025</v>
      </c>
      <c r="F153" s="130">
        <v>0</v>
      </c>
      <c r="G153" s="131">
        <v>0</v>
      </c>
      <c r="H153" s="131">
        <v>0</v>
      </c>
      <c r="I153" s="132">
        <v>20</v>
      </c>
      <c r="J153" s="149"/>
      <c r="K153" s="133">
        <v>0</v>
      </c>
      <c r="L153" s="131">
        <v>0</v>
      </c>
      <c r="M153" s="131">
        <v>0</v>
      </c>
      <c r="N153" s="132">
        <v>0</v>
      </c>
      <c r="O153" s="149"/>
      <c r="P153" s="133">
        <v>0</v>
      </c>
      <c r="Q153" s="131">
        <v>0</v>
      </c>
      <c r="R153" s="131">
        <v>0</v>
      </c>
      <c r="S153" s="132">
        <v>0</v>
      </c>
      <c r="T153" s="149"/>
      <c r="U153" s="133">
        <v>0</v>
      </c>
      <c r="V153" s="131">
        <v>0</v>
      </c>
      <c r="W153" s="131">
        <v>0</v>
      </c>
      <c r="X153" s="132">
        <v>0</v>
      </c>
      <c r="Y153" s="149"/>
      <c r="Z153" s="133">
        <v>0</v>
      </c>
      <c r="AA153" s="131">
        <v>0</v>
      </c>
      <c r="AB153" s="131">
        <v>0</v>
      </c>
      <c r="AC153" s="132">
        <v>0</v>
      </c>
      <c r="AD153" s="149"/>
      <c r="AE153" s="153">
        <f t="shared" si="48"/>
        <v>0</v>
      </c>
      <c r="AF153" s="134">
        <f t="shared" si="49"/>
        <v>0</v>
      </c>
      <c r="AG153" s="135">
        <f t="shared" si="50"/>
        <v>0</v>
      </c>
      <c r="AH153" s="167">
        <f t="shared" si="51"/>
        <v>20</v>
      </c>
      <c r="AI153" s="149"/>
      <c r="AJ153" s="133">
        <f t="shared" si="52"/>
        <v>20</v>
      </c>
      <c r="AK153" s="131">
        <f t="shared" si="53"/>
        <v>0</v>
      </c>
      <c r="AL153" s="131">
        <f t="shared" si="54"/>
        <v>0</v>
      </c>
      <c r="AM153" s="131">
        <f t="shared" si="55"/>
        <v>0</v>
      </c>
      <c r="AN153" s="136">
        <f t="shared" si="56"/>
        <v>0</v>
      </c>
      <c r="AO153" s="133">
        <f t="shared" si="57"/>
        <v>0</v>
      </c>
      <c r="AP153" s="131">
        <f t="shared" si="58"/>
        <v>0</v>
      </c>
      <c r="AQ153" s="131">
        <f t="shared" si="59"/>
        <v>0</v>
      </c>
      <c r="AR153" s="131">
        <f t="shared" si="60"/>
        <v>0</v>
      </c>
      <c r="AS153" s="136">
        <f t="shared" si="61"/>
        <v>0</v>
      </c>
      <c r="AT153" s="133">
        <f t="shared" si="62"/>
        <v>0</v>
      </c>
      <c r="AU153" s="131">
        <f t="shared" si="63"/>
        <v>0</v>
      </c>
      <c r="AV153" s="131">
        <f t="shared" si="64"/>
        <v>0</v>
      </c>
      <c r="AW153" s="131">
        <f t="shared" si="65"/>
        <v>0</v>
      </c>
      <c r="AX153" s="136">
        <f t="shared" si="66"/>
        <v>0</v>
      </c>
      <c r="AY153" s="133">
        <f t="shared" si="67"/>
        <v>0</v>
      </c>
      <c r="AZ153" s="131">
        <f t="shared" si="68"/>
        <v>0</v>
      </c>
      <c r="BA153" s="131">
        <f t="shared" si="69"/>
        <v>0</v>
      </c>
      <c r="BB153" s="131">
        <f t="shared" si="70"/>
        <v>0</v>
      </c>
      <c r="BC153" s="132">
        <f t="shared" si="71"/>
        <v>0</v>
      </c>
    </row>
    <row r="154" spans="1:55" x14ac:dyDescent="0.25">
      <c r="A154" s="138" t="s">
        <v>648</v>
      </c>
      <c r="B154" s="131" t="s">
        <v>2047</v>
      </c>
      <c r="C154" s="131" t="s">
        <v>352</v>
      </c>
      <c r="D154" s="131" t="s">
        <v>349</v>
      </c>
      <c r="E154" s="132" t="s">
        <v>1955</v>
      </c>
      <c r="F154" s="130">
        <v>0</v>
      </c>
      <c r="G154" s="131">
        <v>0</v>
      </c>
      <c r="H154" s="131">
        <v>0</v>
      </c>
      <c r="I154" s="132">
        <v>0</v>
      </c>
      <c r="J154" s="149"/>
      <c r="K154" s="133">
        <v>0</v>
      </c>
      <c r="L154" s="131">
        <v>0</v>
      </c>
      <c r="M154" s="131">
        <v>0</v>
      </c>
      <c r="N154" s="132">
        <v>20</v>
      </c>
      <c r="O154" s="149"/>
      <c r="P154" s="133">
        <v>0</v>
      </c>
      <c r="Q154" s="131">
        <v>0</v>
      </c>
      <c r="R154" s="131">
        <v>0</v>
      </c>
      <c r="S154" s="132">
        <v>0</v>
      </c>
      <c r="T154" s="149"/>
      <c r="U154" s="133">
        <v>1</v>
      </c>
      <c r="V154" s="131">
        <v>0</v>
      </c>
      <c r="W154" s="131">
        <v>1</v>
      </c>
      <c r="X154" s="132">
        <v>261</v>
      </c>
      <c r="Y154" s="149"/>
      <c r="Z154" s="133">
        <v>1</v>
      </c>
      <c r="AA154" s="131">
        <v>0</v>
      </c>
      <c r="AB154" s="131">
        <v>0.7</v>
      </c>
      <c r="AC154" s="132">
        <v>207</v>
      </c>
      <c r="AD154" s="149"/>
      <c r="AE154" s="153">
        <f t="shared" si="48"/>
        <v>2</v>
      </c>
      <c r="AF154" s="134">
        <f t="shared" si="49"/>
        <v>0</v>
      </c>
      <c r="AG154" s="135">
        <f t="shared" si="50"/>
        <v>1.7</v>
      </c>
      <c r="AH154" s="167">
        <f t="shared" si="51"/>
        <v>488</v>
      </c>
      <c r="AI154" s="149"/>
      <c r="AJ154" s="133">
        <f t="shared" si="52"/>
        <v>0</v>
      </c>
      <c r="AK154" s="131">
        <f t="shared" si="53"/>
        <v>20</v>
      </c>
      <c r="AL154" s="131">
        <f t="shared" si="54"/>
        <v>0</v>
      </c>
      <c r="AM154" s="131">
        <f t="shared" si="55"/>
        <v>261</v>
      </c>
      <c r="AN154" s="136">
        <f t="shared" si="56"/>
        <v>207</v>
      </c>
      <c r="AO154" s="133">
        <f t="shared" si="57"/>
        <v>0</v>
      </c>
      <c r="AP154" s="131">
        <f t="shared" si="58"/>
        <v>0</v>
      </c>
      <c r="AQ154" s="131">
        <f t="shared" si="59"/>
        <v>0</v>
      </c>
      <c r="AR154" s="131">
        <f t="shared" si="60"/>
        <v>1</v>
      </c>
      <c r="AS154" s="136">
        <f t="shared" si="61"/>
        <v>1</v>
      </c>
      <c r="AT154" s="133">
        <f t="shared" si="62"/>
        <v>0</v>
      </c>
      <c r="AU154" s="131">
        <f t="shared" si="63"/>
        <v>0</v>
      </c>
      <c r="AV154" s="131">
        <f t="shared" si="64"/>
        <v>0</v>
      </c>
      <c r="AW154" s="131">
        <f t="shared" si="65"/>
        <v>0</v>
      </c>
      <c r="AX154" s="136">
        <f t="shared" si="66"/>
        <v>0</v>
      </c>
      <c r="AY154" s="133">
        <f t="shared" si="67"/>
        <v>0</v>
      </c>
      <c r="AZ154" s="131">
        <f t="shared" si="68"/>
        <v>0</v>
      </c>
      <c r="BA154" s="131">
        <f t="shared" si="69"/>
        <v>0</v>
      </c>
      <c r="BB154" s="131">
        <f t="shared" si="70"/>
        <v>1</v>
      </c>
      <c r="BC154" s="132">
        <f t="shared" si="71"/>
        <v>0.7</v>
      </c>
    </row>
    <row r="155" spans="1:55" x14ac:dyDescent="0.25">
      <c r="A155" s="138" t="s">
        <v>649</v>
      </c>
      <c r="B155" s="131" t="s">
        <v>2049</v>
      </c>
      <c r="C155" s="131" t="s">
        <v>90</v>
      </c>
      <c r="D155" s="131" t="s">
        <v>379</v>
      </c>
      <c r="E155" s="132" t="s">
        <v>1311</v>
      </c>
      <c r="F155" s="130">
        <v>0</v>
      </c>
      <c r="G155" s="131">
        <v>0</v>
      </c>
      <c r="H155" s="131">
        <v>0</v>
      </c>
      <c r="I155" s="132">
        <v>0</v>
      </c>
      <c r="J155" s="149"/>
      <c r="K155" s="133">
        <v>0</v>
      </c>
      <c r="L155" s="131">
        <v>0</v>
      </c>
      <c r="M155" s="131">
        <v>0</v>
      </c>
      <c r="N155" s="132">
        <v>0</v>
      </c>
      <c r="O155" s="149"/>
      <c r="P155" s="133">
        <v>0</v>
      </c>
      <c r="Q155" s="131">
        <v>0</v>
      </c>
      <c r="R155" s="131">
        <v>0</v>
      </c>
      <c r="S155" s="132">
        <v>0</v>
      </c>
      <c r="T155" s="149"/>
      <c r="U155" s="133">
        <v>0</v>
      </c>
      <c r="V155" s="131">
        <v>0</v>
      </c>
      <c r="W155" s="131">
        <v>0</v>
      </c>
      <c r="X155" s="132">
        <v>0</v>
      </c>
      <c r="Y155" s="149"/>
      <c r="Z155" s="133">
        <v>0</v>
      </c>
      <c r="AA155" s="131">
        <v>0</v>
      </c>
      <c r="AB155" s="131">
        <v>0</v>
      </c>
      <c r="AC155" s="132">
        <v>0</v>
      </c>
      <c r="AD155" s="149"/>
      <c r="AE155" s="153">
        <f t="shared" si="48"/>
        <v>0</v>
      </c>
      <c r="AF155" s="134">
        <f t="shared" si="49"/>
        <v>0</v>
      </c>
      <c r="AG155" s="135">
        <f t="shared" si="50"/>
        <v>0</v>
      </c>
      <c r="AH155" s="167">
        <f t="shared" si="51"/>
        <v>0</v>
      </c>
      <c r="AI155" s="149"/>
      <c r="AJ155" s="133">
        <f t="shared" si="52"/>
        <v>0</v>
      </c>
      <c r="AK155" s="131">
        <f t="shared" si="53"/>
        <v>0</v>
      </c>
      <c r="AL155" s="131">
        <f t="shared" si="54"/>
        <v>0</v>
      </c>
      <c r="AM155" s="131">
        <f t="shared" si="55"/>
        <v>0</v>
      </c>
      <c r="AN155" s="136">
        <f t="shared" si="56"/>
        <v>0</v>
      </c>
      <c r="AO155" s="133">
        <f t="shared" si="57"/>
        <v>0</v>
      </c>
      <c r="AP155" s="131">
        <f t="shared" si="58"/>
        <v>0</v>
      </c>
      <c r="AQ155" s="131">
        <f t="shared" si="59"/>
        <v>0</v>
      </c>
      <c r="AR155" s="131">
        <f t="shared" si="60"/>
        <v>0</v>
      </c>
      <c r="AS155" s="136">
        <f t="shared" si="61"/>
        <v>0</v>
      </c>
      <c r="AT155" s="133">
        <f t="shared" si="62"/>
        <v>0</v>
      </c>
      <c r="AU155" s="131">
        <f t="shared" si="63"/>
        <v>0</v>
      </c>
      <c r="AV155" s="131">
        <f t="shared" si="64"/>
        <v>0</v>
      </c>
      <c r="AW155" s="131">
        <f t="shared" si="65"/>
        <v>0</v>
      </c>
      <c r="AX155" s="136">
        <f t="shared" si="66"/>
        <v>0</v>
      </c>
      <c r="AY155" s="133">
        <f t="shared" si="67"/>
        <v>0</v>
      </c>
      <c r="AZ155" s="131">
        <f t="shared" si="68"/>
        <v>0</v>
      </c>
      <c r="BA155" s="131">
        <f t="shared" si="69"/>
        <v>0</v>
      </c>
      <c r="BB155" s="131">
        <f t="shared" si="70"/>
        <v>0</v>
      </c>
      <c r="BC155" s="132">
        <f t="shared" si="71"/>
        <v>0</v>
      </c>
    </row>
    <row r="156" spans="1:55" x14ac:dyDescent="0.25">
      <c r="A156" s="138" t="s">
        <v>650</v>
      </c>
      <c r="B156" s="131" t="s">
        <v>1278</v>
      </c>
      <c r="C156" s="131" t="s">
        <v>456</v>
      </c>
      <c r="D156" s="131" t="s">
        <v>141</v>
      </c>
      <c r="E156" s="132" t="s">
        <v>1303</v>
      </c>
      <c r="F156" s="130">
        <v>0</v>
      </c>
      <c r="G156" s="131">
        <v>0</v>
      </c>
      <c r="H156" s="131">
        <v>0</v>
      </c>
      <c r="I156" s="132">
        <v>0</v>
      </c>
      <c r="J156" s="149"/>
      <c r="K156" s="133">
        <v>0</v>
      </c>
      <c r="L156" s="131">
        <v>0</v>
      </c>
      <c r="M156" s="131">
        <v>0</v>
      </c>
      <c r="N156" s="132">
        <v>0</v>
      </c>
      <c r="O156" s="149"/>
      <c r="P156" s="133">
        <v>0</v>
      </c>
      <c r="Q156" s="131">
        <v>0</v>
      </c>
      <c r="R156" s="131">
        <v>0</v>
      </c>
      <c r="S156" s="132">
        <v>0</v>
      </c>
      <c r="T156" s="149"/>
      <c r="U156" s="133">
        <v>0</v>
      </c>
      <c r="V156" s="131">
        <v>0</v>
      </c>
      <c r="W156" s="131">
        <v>0</v>
      </c>
      <c r="X156" s="132">
        <v>0</v>
      </c>
      <c r="Y156" s="149"/>
      <c r="Z156" s="133">
        <v>0</v>
      </c>
      <c r="AA156" s="131">
        <v>0</v>
      </c>
      <c r="AB156" s="131">
        <v>0</v>
      </c>
      <c r="AC156" s="132">
        <v>0</v>
      </c>
      <c r="AD156" s="149"/>
      <c r="AE156" s="153">
        <f t="shared" si="48"/>
        <v>0</v>
      </c>
      <c r="AF156" s="134">
        <f t="shared" si="49"/>
        <v>0</v>
      </c>
      <c r="AG156" s="135">
        <f t="shared" si="50"/>
        <v>0</v>
      </c>
      <c r="AH156" s="167">
        <f t="shared" si="51"/>
        <v>0</v>
      </c>
      <c r="AI156" s="149"/>
      <c r="AJ156" s="133">
        <f t="shared" si="52"/>
        <v>0</v>
      </c>
      <c r="AK156" s="131">
        <f t="shared" si="53"/>
        <v>0</v>
      </c>
      <c r="AL156" s="131">
        <f t="shared" si="54"/>
        <v>0</v>
      </c>
      <c r="AM156" s="131">
        <f t="shared" si="55"/>
        <v>0</v>
      </c>
      <c r="AN156" s="136">
        <f t="shared" si="56"/>
        <v>0</v>
      </c>
      <c r="AO156" s="133">
        <f t="shared" si="57"/>
        <v>0</v>
      </c>
      <c r="AP156" s="131">
        <f t="shared" si="58"/>
        <v>0</v>
      </c>
      <c r="AQ156" s="131">
        <f t="shared" si="59"/>
        <v>0</v>
      </c>
      <c r="AR156" s="131">
        <f t="shared" si="60"/>
        <v>0</v>
      </c>
      <c r="AS156" s="136">
        <f t="shared" si="61"/>
        <v>0</v>
      </c>
      <c r="AT156" s="133">
        <f t="shared" si="62"/>
        <v>0</v>
      </c>
      <c r="AU156" s="131">
        <f t="shared" si="63"/>
        <v>0</v>
      </c>
      <c r="AV156" s="131">
        <f t="shared" si="64"/>
        <v>0</v>
      </c>
      <c r="AW156" s="131">
        <f t="shared" si="65"/>
        <v>0</v>
      </c>
      <c r="AX156" s="136">
        <f t="shared" si="66"/>
        <v>0</v>
      </c>
      <c r="AY156" s="133">
        <f t="shared" si="67"/>
        <v>0</v>
      </c>
      <c r="AZ156" s="131">
        <f t="shared" si="68"/>
        <v>0</v>
      </c>
      <c r="BA156" s="131">
        <f t="shared" si="69"/>
        <v>0</v>
      </c>
      <c r="BB156" s="131">
        <f t="shared" si="70"/>
        <v>0</v>
      </c>
      <c r="BC156" s="132">
        <f t="shared" si="71"/>
        <v>0</v>
      </c>
    </row>
    <row r="157" spans="1:55" x14ac:dyDescent="0.25">
      <c r="A157" s="138" t="s">
        <v>651</v>
      </c>
      <c r="B157" s="131" t="s">
        <v>1392</v>
      </c>
      <c r="C157" s="131" t="s">
        <v>438</v>
      </c>
      <c r="D157" s="131" t="s">
        <v>240</v>
      </c>
      <c r="E157" s="132" t="s">
        <v>1311</v>
      </c>
      <c r="F157" s="130">
        <v>0</v>
      </c>
      <c r="G157" s="131">
        <v>0</v>
      </c>
      <c r="H157" s="131">
        <v>0</v>
      </c>
      <c r="I157" s="132">
        <v>0</v>
      </c>
      <c r="J157" s="149"/>
      <c r="K157" s="133">
        <v>0</v>
      </c>
      <c r="L157" s="131">
        <v>0</v>
      </c>
      <c r="M157" s="131">
        <v>0</v>
      </c>
      <c r="N157" s="132">
        <v>0</v>
      </c>
      <c r="O157" s="149"/>
      <c r="P157" s="133">
        <v>0</v>
      </c>
      <c r="Q157" s="131">
        <v>0</v>
      </c>
      <c r="R157" s="131">
        <v>0</v>
      </c>
      <c r="S157" s="132">
        <v>0</v>
      </c>
      <c r="T157" s="149"/>
      <c r="U157" s="133">
        <v>0</v>
      </c>
      <c r="V157" s="131">
        <v>0</v>
      </c>
      <c r="W157" s="131">
        <v>0</v>
      </c>
      <c r="X157" s="132">
        <v>0</v>
      </c>
      <c r="Y157" s="149"/>
      <c r="Z157" s="133">
        <v>0</v>
      </c>
      <c r="AA157" s="131">
        <v>0</v>
      </c>
      <c r="AB157" s="131">
        <v>0</v>
      </c>
      <c r="AC157" s="132">
        <v>0</v>
      </c>
      <c r="AD157" s="149"/>
      <c r="AE157" s="153">
        <f t="shared" si="48"/>
        <v>0</v>
      </c>
      <c r="AF157" s="134">
        <f t="shared" si="49"/>
        <v>0</v>
      </c>
      <c r="AG157" s="135">
        <f t="shared" si="50"/>
        <v>0</v>
      </c>
      <c r="AH157" s="167">
        <f t="shared" si="51"/>
        <v>0</v>
      </c>
      <c r="AI157" s="149"/>
      <c r="AJ157" s="133">
        <f t="shared" si="52"/>
        <v>0</v>
      </c>
      <c r="AK157" s="131">
        <f t="shared" si="53"/>
        <v>0</v>
      </c>
      <c r="AL157" s="131">
        <f t="shared" si="54"/>
        <v>0</v>
      </c>
      <c r="AM157" s="131">
        <f t="shared" si="55"/>
        <v>0</v>
      </c>
      <c r="AN157" s="136">
        <f t="shared" si="56"/>
        <v>0</v>
      </c>
      <c r="AO157" s="133">
        <f t="shared" si="57"/>
        <v>0</v>
      </c>
      <c r="AP157" s="131">
        <f t="shared" si="58"/>
        <v>0</v>
      </c>
      <c r="AQ157" s="131">
        <f t="shared" si="59"/>
        <v>0</v>
      </c>
      <c r="AR157" s="131">
        <f t="shared" si="60"/>
        <v>0</v>
      </c>
      <c r="AS157" s="136">
        <f t="shared" si="61"/>
        <v>0</v>
      </c>
      <c r="AT157" s="133">
        <f t="shared" si="62"/>
        <v>0</v>
      </c>
      <c r="AU157" s="131">
        <f t="shared" si="63"/>
        <v>0</v>
      </c>
      <c r="AV157" s="131">
        <f t="shared" si="64"/>
        <v>0</v>
      </c>
      <c r="AW157" s="131">
        <f t="shared" si="65"/>
        <v>0</v>
      </c>
      <c r="AX157" s="136">
        <f t="shared" si="66"/>
        <v>0</v>
      </c>
      <c r="AY157" s="133">
        <f t="shared" si="67"/>
        <v>0</v>
      </c>
      <c r="AZ157" s="131">
        <f t="shared" si="68"/>
        <v>0</v>
      </c>
      <c r="BA157" s="131">
        <f t="shared" si="69"/>
        <v>0</v>
      </c>
      <c r="BB157" s="131">
        <f t="shared" si="70"/>
        <v>0</v>
      </c>
      <c r="BC157" s="132">
        <f t="shared" si="71"/>
        <v>0</v>
      </c>
    </row>
    <row r="158" spans="1:55" x14ac:dyDescent="0.25">
      <c r="A158" s="138" t="s">
        <v>652</v>
      </c>
      <c r="B158" s="131" t="s">
        <v>44</v>
      </c>
      <c r="C158" s="131" t="s">
        <v>453</v>
      </c>
      <c r="D158" s="131" t="s">
        <v>311</v>
      </c>
      <c r="E158" s="132" t="s">
        <v>1311</v>
      </c>
      <c r="F158" s="130">
        <v>0</v>
      </c>
      <c r="G158" s="131">
        <v>0</v>
      </c>
      <c r="H158" s="131">
        <v>0</v>
      </c>
      <c r="I158" s="132">
        <v>20</v>
      </c>
      <c r="J158" s="149"/>
      <c r="K158" s="133">
        <v>0</v>
      </c>
      <c r="L158" s="131">
        <v>0</v>
      </c>
      <c r="M158" s="131">
        <v>0</v>
      </c>
      <c r="N158" s="132">
        <v>0</v>
      </c>
      <c r="O158" s="149"/>
      <c r="P158" s="133">
        <v>0</v>
      </c>
      <c r="Q158" s="131">
        <v>2</v>
      </c>
      <c r="R158" s="131">
        <v>4.5</v>
      </c>
      <c r="S158" s="132">
        <v>281</v>
      </c>
      <c r="T158" s="149"/>
      <c r="U158" s="133">
        <v>0</v>
      </c>
      <c r="V158" s="131">
        <v>0</v>
      </c>
      <c r="W158" s="131">
        <v>0</v>
      </c>
      <c r="X158" s="132">
        <v>0</v>
      </c>
      <c r="Y158" s="149"/>
      <c r="Z158" s="133">
        <v>0</v>
      </c>
      <c r="AA158" s="131">
        <v>0</v>
      </c>
      <c r="AB158" s="131">
        <v>0</v>
      </c>
      <c r="AC158" s="132">
        <v>0</v>
      </c>
      <c r="AD158" s="149"/>
      <c r="AE158" s="153">
        <f t="shared" si="48"/>
        <v>0</v>
      </c>
      <c r="AF158" s="134">
        <f t="shared" si="49"/>
        <v>2</v>
      </c>
      <c r="AG158" s="135">
        <f t="shared" si="50"/>
        <v>4.5</v>
      </c>
      <c r="AH158" s="167">
        <f t="shared" si="51"/>
        <v>301</v>
      </c>
      <c r="AI158" s="149"/>
      <c r="AJ158" s="133">
        <f t="shared" si="52"/>
        <v>20</v>
      </c>
      <c r="AK158" s="131">
        <f t="shared" si="53"/>
        <v>0</v>
      </c>
      <c r="AL158" s="131">
        <f t="shared" si="54"/>
        <v>281</v>
      </c>
      <c r="AM158" s="131">
        <f t="shared" si="55"/>
        <v>0</v>
      </c>
      <c r="AN158" s="136">
        <f t="shared" si="56"/>
        <v>0</v>
      </c>
      <c r="AO158" s="133">
        <f t="shared" si="57"/>
        <v>0</v>
      </c>
      <c r="AP158" s="131">
        <f t="shared" si="58"/>
        <v>0</v>
      </c>
      <c r="AQ158" s="131">
        <f t="shared" si="59"/>
        <v>0</v>
      </c>
      <c r="AR158" s="131">
        <f t="shared" si="60"/>
        <v>0</v>
      </c>
      <c r="AS158" s="136">
        <f t="shared" si="61"/>
        <v>0</v>
      </c>
      <c r="AT158" s="133">
        <f t="shared" si="62"/>
        <v>0</v>
      </c>
      <c r="AU158" s="131">
        <f t="shared" si="63"/>
        <v>0</v>
      </c>
      <c r="AV158" s="131">
        <f t="shared" si="64"/>
        <v>2</v>
      </c>
      <c r="AW158" s="131">
        <f t="shared" si="65"/>
        <v>0</v>
      </c>
      <c r="AX158" s="136">
        <f t="shared" si="66"/>
        <v>0</v>
      </c>
      <c r="AY158" s="133">
        <f t="shared" si="67"/>
        <v>0</v>
      </c>
      <c r="AZ158" s="131">
        <f t="shared" si="68"/>
        <v>0</v>
      </c>
      <c r="BA158" s="131">
        <f t="shared" si="69"/>
        <v>4.5</v>
      </c>
      <c r="BB158" s="131">
        <f t="shared" si="70"/>
        <v>0</v>
      </c>
      <c r="BC158" s="132">
        <f t="shared" si="71"/>
        <v>0</v>
      </c>
    </row>
    <row r="159" spans="1:55" x14ac:dyDescent="0.25">
      <c r="A159" s="138" t="s">
        <v>653</v>
      </c>
      <c r="B159" s="131" t="s">
        <v>47</v>
      </c>
      <c r="C159" s="131" t="s">
        <v>250</v>
      </c>
      <c r="D159" s="131" t="s">
        <v>115</v>
      </c>
      <c r="E159" s="132" t="s">
        <v>1955</v>
      </c>
      <c r="F159" s="130">
        <v>0</v>
      </c>
      <c r="G159" s="131">
        <v>0</v>
      </c>
      <c r="H159" s="131">
        <v>0</v>
      </c>
      <c r="I159" s="132">
        <v>20</v>
      </c>
      <c r="J159" s="149"/>
      <c r="K159" s="133">
        <v>0</v>
      </c>
      <c r="L159" s="131">
        <v>0</v>
      </c>
      <c r="M159" s="131">
        <v>0</v>
      </c>
      <c r="N159" s="132">
        <v>20</v>
      </c>
      <c r="O159" s="149"/>
      <c r="P159" s="133">
        <v>0</v>
      </c>
      <c r="Q159" s="131">
        <v>0</v>
      </c>
      <c r="R159" s="131">
        <v>0</v>
      </c>
      <c r="S159" s="132">
        <v>20</v>
      </c>
      <c r="T159" s="149"/>
      <c r="U159" s="133">
        <v>0</v>
      </c>
      <c r="V159" s="131">
        <v>0</v>
      </c>
      <c r="W159" s="131">
        <v>0</v>
      </c>
      <c r="X159" s="132">
        <v>20</v>
      </c>
      <c r="Y159" s="149"/>
      <c r="Z159" s="133">
        <v>1</v>
      </c>
      <c r="AA159" s="131">
        <v>0</v>
      </c>
      <c r="AB159" s="131">
        <v>2.8</v>
      </c>
      <c r="AC159" s="132">
        <v>236</v>
      </c>
      <c r="AD159" s="149"/>
      <c r="AE159" s="153">
        <f t="shared" si="48"/>
        <v>0</v>
      </c>
      <c r="AF159" s="134">
        <f t="shared" si="49"/>
        <v>0</v>
      </c>
      <c r="AG159" s="135">
        <f t="shared" si="50"/>
        <v>2.8</v>
      </c>
      <c r="AH159" s="167">
        <f t="shared" si="51"/>
        <v>296</v>
      </c>
      <c r="AI159" s="149"/>
      <c r="AJ159" s="133">
        <f t="shared" si="52"/>
        <v>20</v>
      </c>
      <c r="AK159" s="131">
        <f t="shared" si="53"/>
        <v>20</v>
      </c>
      <c r="AL159" s="131">
        <f t="shared" si="54"/>
        <v>20</v>
      </c>
      <c r="AM159" s="131">
        <f t="shared" si="55"/>
        <v>20</v>
      </c>
      <c r="AN159" s="136">
        <f t="shared" si="56"/>
        <v>236</v>
      </c>
      <c r="AO159" s="133">
        <f t="shared" si="57"/>
        <v>0</v>
      </c>
      <c r="AP159" s="131">
        <f t="shared" si="58"/>
        <v>0</v>
      </c>
      <c r="AQ159" s="131">
        <f t="shared" si="59"/>
        <v>0</v>
      </c>
      <c r="AR159" s="131">
        <f t="shared" si="60"/>
        <v>0</v>
      </c>
      <c r="AS159" s="136">
        <f t="shared" si="61"/>
        <v>0</v>
      </c>
      <c r="AT159" s="133">
        <f t="shared" si="62"/>
        <v>0</v>
      </c>
      <c r="AU159" s="131">
        <f t="shared" si="63"/>
        <v>0</v>
      </c>
      <c r="AV159" s="131">
        <f t="shared" si="64"/>
        <v>0</v>
      </c>
      <c r="AW159" s="131">
        <f t="shared" si="65"/>
        <v>0</v>
      </c>
      <c r="AX159" s="136">
        <f t="shared" si="66"/>
        <v>0</v>
      </c>
      <c r="AY159" s="133">
        <f t="shared" si="67"/>
        <v>0</v>
      </c>
      <c r="AZ159" s="131">
        <f t="shared" si="68"/>
        <v>0</v>
      </c>
      <c r="BA159" s="131">
        <f t="shared" si="69"/>
        <v>0</v>
      </c>
      <c r="BB159" s="131">
        <f t="shared" si="70"/>
        <v>0</v>
      </c>
      <c r="BC159" s="132">
        <f t="shared" si="71"/>
        <v>2.8</v>
      </c>
    </row>
    <row r="160" spans="1:55" x14ac:dyDescent="0.25">
      <c r="A160" s="138" t="s">
        <v>654</v>
      </c>
      <c r="B160" s="131" t="s">
        <v>40</v>
      </c>
      <c r="C160" s="131" t="s">
        <v>238</v>
      </c>
      <c r="D160" s="131" t="s">
        <v>338</v>
      </c>
      <c r="E160" s="132" t="s">
        <v>1314</v>
      </c>
      <c r="F160" s="130">
        <v>0</v>
      </c>
      <c r="G160" s="131">
        <v>0</v>
      </c>
      <c r="H160" s="131">
        <v>0</v>
      </c>
      <c r="I160" s="132">
        <v>20</v>
      </c>
      <c r="J160" s="149"/>
      <c r="K160" s="133">
        <v>0</v>
      </c>
      <c r="L160" s="131">
        <v>0</v>
      </c>
      <c r="M160" s="131">
        <v>0</v>
      </c>
      <c r="N160" s="132">
        <v>20</v>
      </c>
      <c r="O160" s="149"/>
      <c r="P160" s="133">
        <v>0</v>
      </c>
      <c r="Q160" s="131">
        <v>0</v>
      </c>
      <c r="R160" s="131">
        <v>0</v>
      </c>
      <c r="S160" s="132">
        <v>0</v>
      </c>
      <c r="T160" s="149"/>
      <c r="U160" s="133">
        <v>0</v>
      </c>
      <c r="V160" s="131">
        <v>0</v>
      </c>
      <c r="W160" s="131">
        <v>0</v>
      </c>
      <c r="X160" s="132">
        <v>20</v>
      </c>
      <c r="Y160" s="149"/>
      <c r="Z160" s="133">
        <v>0</v>
      </c>
      <c r="AA160" s="131">
        <v>0</v>
      </c>
      <c r="AB160" s="131">
        <v>0</v>
      </c>
      <c r="AC160" s="132">
        <v>0</v>
      </c>
      <c r="AD160" s="149"/>
      <c r="AE160" s="153">
        <f t="shared" si="48"/>
        <v>0</v>
      </c>
      <c r="AF160" s="134">
        <f t="shared" si="49"/>
        <v>0</v>
      </c>
      <c r="AG160" s="135">
        <f t="shared" si="50"/>
        <v>0</v>
      </c>
      <c r="AH160" s="167">
        <f t="shared" si="51"/>
        <v>60</v>
      </c>
      <c r="AI160" s="149"/>
      <c r="AJ160" s="133">
        <f t="shared" si="52"/>
        <v>20</v>
      </c>
      <c r="AK160" s="131">
        <f t="shared" si="53"/>
        <v>20</v>
      </c>
      <c r="AL160" s="131">
        <f t="shared" si="54"/>
        <v>0</v>
      </c>
      <c r="AM160" s="131">
        <f t="shared" si="55"/>
        <v>20</v>
      </c>
      <c r="AN160" s="136">
        <f t="shared" si="56"/>
        <v>0</v>
      </c>
      <c r="AO160" s="133">
        <f t="shared" si="57"/>
        <v>0</v>
      </c>
      <c r="AP160" s="131">
        <f t="shared" si="58"/>
        <v>0</v>
      </c>
      <c r="AQ160" s="131">
        <f t="shared" si="59"/>
        <v>0</v>
      </c>
      <c r="AR160" s="131">
        <f t="shared" si="60"/>
        <v>0</v>
      </c>
      <c r="AS160" s="136">
        <f t="shared" si="61"/>
        <v>0</v>
      </c>
      <c r="AT160" s="133">
        <f t="shared" si="62"/>
        <v>0</v>
      </c>
      <c r="AU160" s="131">
        <f t="shared" si="63"/>
        <v>0</v>
      </c>
      <c r="AV160" s="131">
        <f t="shared" si="64"/>
        <v>0</v>
      </c>
      <c r="AW160" s="131">
        <f t="shared" si="65"/>
        <v>0</v>
      </c>
      <c r="AX160" s="136">
        <f t="shared" si="66"/>
        <v>0</v>
      </c>
      <c r="AY160" s="133">
        <f t="shared" si="67"/>
        <v>0</v>
      </c>
      <c r="AZ160" s="131">
        <f t="shared" si="68"/>
        <v>0</v>
      </c>
      <c r="BA160" s="131">
        <f t="shared" si="69"/>
        <v>0</v>
      </c>
      <c r="BB160" s="131">
        <f t="shared" si="70"/>
        <v>0</v>
      </c>
      <c r="BC160" s="132">
        <f t="shared" si="71"/>
        <v>0</v>
      </c>
    </row>
    <row r="161" spans="1:55" x14ac:dyDescent="0.25">
      <c r="A161" s="138" t="s">
        <v>655</v>
      </c>
      <c r="B161" s="131" t="s">
        <v>1392</v>
      </c>
      <c r="C161" s="131" t="s">
        <v>235</v>
      </c>
      <c r="D161" s="131" t="s">
        <v>236</v>
      </c>
      <c r="E161" s="132" t="s">
        <v>1314</v>
      </c>
      <c r="F161" s="130">
        <v>0</v>
      </c>
      <c r="G161" s="131">
        <v>0</v>
      </c>
      <c r="H161" s="131">
        <v>0</v>
      </c>
      <c r="I161" s="132">
        <v>0</v>
      </c>
      <c r="J161" s="149"/>
      <c r="K161" s="133">
        <v>0</v>
      </c>
      <c r="L161" s="131">
        <v>0</v>
      </c>
      <c r="M161" s="131">
        <v>0</v>
      </c>
      <c r="N161" s="132">
        <v>0</v>
      </c>
      <c r="O161" s="149"/>
      <c r="P161" s="133">
        <v>0</v>
      </c>
      <c r="Q161" s="131">
        <v>0</v>
      </c>
      <c r="R161" s="131">
        <v>0</v>
      </c>
      <c r="S161" s="132">
        <v>0</v>
      </c>
      <c r="T161" s="149"/>
      <c r="U161" s="133">
        <v>0</v>
      </c>
      <c r="V161" s="131">
        <v>0</v>
      </c>
      <c r="W161" s="131">
        <v>0</v>
      </c>
      <c r="X161" s="132">
        <v>0</v>
      </c>
      <c r="Y161" s="149"/>
      <c r="Z161" s="133">
        <v>0</v>
      </c>
      <c r="AA161" s="131">
        <v>0</v>
      </c>
      <c r="AB161" s="131">
        <v>0</v>
      </c>
      <c r="AC161" s="132">
        <v>0</v>
      </c>
      <c r="AD161" s="149"/>
      <c r="AE161" s="153">
        <f t="shared" si="48"/>
        <v>0</v>
      </c>
      <c r="AF161" s="134">
        <f t="shared" si="49"/>
        <v>0</v>
      </c>
      <c r="AG161" s="135">
        <f t="shared" si="50"/>
        <v>0</v>
      </c>
      <c r="AH161" s="167">
        <f t="shared" si="51"/>
        <v>0</v>
      </c>
      <c r="AI161" s="149"/>
      <c r="AJ161" s="133">
        <f t="shared" si="52"/>
        <v>0</v>
      </c>
      <c r="AK161" s="131">
        <f t="shared" si="53"/>
        <v>0</v>
      </c>
      <c r="AL161" s="131">
        <f t="shared" si="54"/>
        <v>0</v>
      </c>
      <c r="AM161" s="131">
        <f t="shared" si="55"/>
        <v>0</v>
      </c>
      <c r="AN161" s="136">
        <f t="shared" si="56"/>
        <v>0</v>
      </c>
      <c r="AO161" s="133">
        <f t="shared" si="57"/>
        <v>0</v>
      </c>
      <c r="AP161" s="131">
        <f t="shared" si="58"/>
        <v>0</v>
      </c>
      <c r="AQ161" s="131">
        <f t="shared" si="59"/>
        <v>0</v>
      </c>
      <c r="AR161" s="131">
        <f t="shared" si="60"/>
        <v>0</v>
      </c>
      <c r="AS161" s="136">
        <f t="shared" si="61"/>
        <v>0</v>
      </c>
      <c r="AT161" s="133">
        <f t="shared" si="62"/>
        <v>0</v>
      </c>
      <c r="AU161" s="131">
        <f t="shared" si="63"/>
        <v>0</v>
      </c>
      <c r="AV161" s="131">
        <f t="shared" si="64"/>
        <v>0</v>
      </c>
      <c r="AW161" s="131">
        <f t="shared" si="65"/>
        <v>0</v>
      </c>
      <c r="AX161" s="136">
        <f t="shared" si="66"/>
        <v>0</v>
      </c>
      <c r="AY161" s="133">
        <f t="shared" si="67"/>
        <v>0</v>
      </c>
      <c r="AZ161" s="131">
        <f t="shared" si="68"/>
        <v>0</v>
      </c>
      <c r="BA161" s="131">
        <f t="shared" si="69"/>
        <v>0</v>
      </c>
      <c r="BB161" s="131">
        <f t="shared" si="70"/>
        <v>0</v>
      </c>
      <c r="BC161" s="132">
        <f t="shared" si="71"/>
        <v>0</v>
      </c>
    </row>
    <row r="162" spans="1:55" x14ac:dyDescent="0.25">
      <c r="A162" s="138" t="s">
        <v>656</v>
      </c>
      <c r="B162" s="131" t="s">
        <v>37</v>
      </c>
      <c r="C162" s="131" t="s">
        <v>467</v>
      </c>
      <c r="D162" s="131" t="s">
        <v>346</v>
      </c>
      <c r="E162" s="132" t="s">
        <v>1303</v>
      </c>
      <c r="F162" s="130">
        <v>0</v>
      </c>
      <c r="G162" s="131">
        <v>0</v>
      </c>
      <c r="H162" s="131">
        <v>0</v>
      </c>
      <c r="I162" s="132">
        <v>0</v>
      </c>
      <c r="J162" s="149"/>
      <c r="K162" s="133">
        <v>0</v>
      </c>
      <c r="L162" s="131">
        <v>0</v>
      </c>
      <c r="M162" s="131">
        <v>0</v>
      </c>
      <c r="N162" s="132">
        <v>0</v>
      </c>
      <c r="O162" s="149"/>
      <c r="P162" s="133">
        <v>0</v>
      </c>
      <c r="Q162" s="131">
        <v>0</v>
      </c>
      <c r="R162" s="131">
        <v>0</v>
      </c>
      <c r="S162" s="132">
        <v>0</v>
      </c>
      <c r="T162" s="149"/>
      <c r="U162" s="133">
        <v>0</v>
      </c>
      <c r="V162" s="131">
        <v>0</v>
      </c>
      <c r="W162" s="131">
        <v>0</v>
      </c>
      <c r="X162" s="132">
        <v>0</v>
      </c>
      <c r="Y162" s="149"/>
      <c r="Z162" s="133">
        <v>0</v>
      </c>
      <c r="AA162" s="131">
        <v>0</v>
      </c>
      <c r="AB162" s="131">
        <v>0</v>
      </c>
      <c r="AC162" s="132">
        <v>0</v>
      </c>
      <c r="AD162" s="149"/>
      <c r="AE162" s="153">
        <f t="shared" si="48"/>
        <v>0</v>
      </c>
      <c r="AF162" s="134">
        <f t="shared" si="49"/>
        <v>0</v>
      </c>
      <c r="AG162" s="135">
        <f t="shared" si="50"/>
        <v>0</v>
      </c>
      <c r="AH162" s="167">
        <f t="shared" si="51"/>
        <v>0</v>
      </c>
      <c r="AI162" s="149"/>
      <c r="AJ162" s="133">
        <f t="shared" si="52"/>
        <v>0</v>
      </c>
      <c r="AK162" s="131">
        <f t="shared" si="53"/>
        <v>0</v>
      </c>
      <c r="AL162" s="131">
        <f t="shared" si="54"/>
        <v>0</v>
      </c>
      <c r="AM162" s="131">
        <f t="shared" si="55"/>
        <v>0</v>
      </c>
      <c r="AN162" s="136">
        <f t="shared" si="56"/>
        <v>0</v>
      </c>
      <c r="AO162" s="133">
        <f t="shared" si="57"/>
        <v>0</v>
      </c>
      <c r="AP162" s="131">
        <f t="shared" si="58"/>
        <v>0</v>
      </c>
      <c r="AQ162" s="131">
        <f t="shared" si="59"/>
        <v>0</v>
      </c>
      <c r="AR162" s="131">
        <f t="shared" si="60"/>
        <v>0</v>
      </c>
      <c r="AS162" s="136">
        <f t="shared" si="61"/>
        <v>0</v>
      </c>
      <c r="AT162" s="133">
        <f t="shared" si="62"/>
        <v>0</v>
      </c>
      <c r="AU162" s="131">
        <f t="shared" si="63"/>
        <v>0</v>
      </c>
      <c r="AV162" s="131">
        <f t="shared" si="64"/>
        <v>0</v>
      </c>
      <c r="AW162" s="131">
        <f t="shared" si="65"/>
        <v>0</v>
      </c>
      <c r="AX162" s="136">
        <f t="shared" si="66"/>
        <v>0</v>
      </c>
      <c r="AY162" s="133">
        <f t="shared" si="67"/>
        <v>0</v>
      </c>
      <c r="AZ162" s="131">
        <f t="shared" si="68"/>
        <v>0</v>
      </c>
      <c r="BA162" s="131">
        <f t="shared" si="69"/>
        <v>0</v>
      </c>
      <c r="BB162" s="131">
        <f t="shared" si="70"/>
        <v>0</v>
      </c>
      <c r="BC162" s="132">
        <f t="shared" si="71"/>
        <v>0</v>
      </c>
    </row>
    <row r="163" spans="1:55" x14ac:dyDescent="0.25">
      <c r="A163" s="138" t="s">
        <v>657</v>
      </c>
      <c r="B163" s="131" t="s">
        <v>1433</v>
      </c>
      <c r="C163" s="131" t="s">
        <v>204</v>
      </c>
      <c r="D163" s="131" t="s">
        <v>377</v>
      </c>
      <c r="E163" s="132" t="s">
        <v>1311</v>
      </c>
      <c r="F163" s="130">
        <v>0</v>
      </c>
      <c r="G163" s="131">
        <v>0</v>
      </c>
      <c r="H163" s="131">
        <v>0</v>
      </c>
      <c r="I163" s="132">
        <v>0</v>
      </c>
      <c r="J163" s="149"/>
      <c r="K163" s="133">
        <v>0</v>
      </c>
      <c r="L163" s="131">
        <v>0</v>
      </c>
      <c r="M163" s="131">
        <v>0</v>
      </c>
      <c r="N163" s="132">
        <v>0</v>
      </c>
      <c r="O163" s="149"/>
      <c r="P163" s="133">
        <v>0</v>
      </c>
      <c r="Q163" s="131">
        <v>0</v>
      </c>
      <c r="R163" s="131">
        <v>0</v>
      </c>
      <c r="S163" s="132">
        <v>0</v>
      </c>
      <c r="T163" s="149"/>
      <c r="U163" s="133">
        <v>0</v>
      </c>
      <c r="V163" s="131">
        <v>0</v>
      </c>
      <c r="W163" s="131">
        <v>0</v>
      </c>
      <c r="X163" s="132">
        <v>0</v>
      </c>
      <c r="Y163" s="149"/>
      <c r="Z163" s="133">
        <v>0</v>
      </c>
      <c r="AA163" s="131">
        <v>0</v>
      </c>
      <c r="AB163" s="131">
        <v>0</v>
      </c>
      <c r="AC163" s="132">
        <v>0</v>
      </c>
      <c r="AD163" s="149"/>
      <c r="AE163" s="153">
        <f t="shared" si="48"/>
        <v>0</v>
      </c>
      <c r="AF163" s="134">
        <f t="shared" si="49"/>
        <v>0</v>
      </c>
      <c r="AG163" s="135">
        <f t="shared" si="50"/>
        <v>0</v>
      </c>
      <c r="AH163" s="167">
        <f t="shared" si="51"/>
        <v>0</v>
      </c>
      <c r="AI163" s="149"/>
      <c r="AJ163" s="133">
        <f t="shared" si="52"/>
        <v>0</v>
      </c>
      <c r="AK163" s="131">
        <f t="shared" si="53"/>
        <v>0</v>
      </c>
      <c r="AL163" s="131">
        <f t="shared" si="54"/>
        <v>0</v>
      </c>
      <c r="AM163" s="131">
        <f t="shared" si="55"/>
        <v>0</v>
      </c>
      <c r="AN163" s="136">
        <f t="shared" si="56"/>
        <v>0</v>
      </c>
      <c r="AO163" s="133">
        <f t="shared" si="57"/>
        <v>0</v>
      </c>
      <c r="AP163" s="131">
        <f t="shared" si="58"/>
        <v>0</v>
      </c>
      <c r="AQ163" s="131">
        <f t="shared" si="59"/>
        <v>0</v>
      </c>
      <c r="AR163" s="131">
        <f t="shared" si="60"/>
        <v>0</v>
      </c>
      <c r="AS163" s="136">
        <f t="shared" si="61"/>
        <v>0</v>
      </c>
      <c r="AT163" s="133">
        <f t="shared" si="62"/>
        <v>0</v>
      </c>
      <c r="AU163" s="131">
        <f t="shared" si="63"/>
        <v>0</v>
      </c>
      <c r="AV163" s="131">
        <f t="shared" si="64"/>
        <v>0</v>
      </c>
      <c r="AW163" s="131">
        <f t="shared" si="65"/>
        <v>0</v>
      </c>
      <c r="AX163" s="136">
        <f t="shared" si="66"/>
        <v>0</v>
      </c>
      <c r="AY163" s="133">
        <f t="shared" si="67"/>
        <v>0</v>
      </c>
      <c r="AZ163" s="131">
        <f t="shared" si="68"/>
        <v>0</v>
      </c>
      <c r="BA163" s="131">
        <f t="shared" si="69"/>
        <v>0</v>
      </c>
      <c r="BB163" s="131">
        <f t="shared" si="70"/>
        <v>0</v>
      </c>
      <c r="BC163" s="132">
        <f t="shared" si="71"/>
        <v>0</v>
      </c>
    </row>
    <row r="164" spans="1:55" x14ac:dyDescent="0.25">
      <c r="A164" s="138" t="s">
        <v>658</v>
      </c>
      <c r="B164" s="131" t="s">
        <v>40</v>
      </c>
      <c r="C164" s="131" t="s">
        <v>367</v>
      </c>
      <c r="D164" s="131" t="s">
        <v>108</v>
      </c>
      <c r="E164" s="132" t="s">
        <v>1955</v>
      </c>
      <c r="F164" s="130">
        <v>2</v>
      </c>
      <c r="G164" s="131">
        <v>0</v>
      </c>
      <c r="H164" s="131">
        <v>1.5</v>
      </c>
      <c r="I164" s="132">
        <v>223</v>
      </c>
      <c r="J164" s="149"/>
      <c r="K164" s="133">
        <v>1</v>
      </c>
      <c r="L164" s="131">
        <v>0</v>
      </c>
      <c r="M164" s="131">
        <v>1.5</v>
      </c>
      <c r="N164" s="132">
        <v>222</v>
      </c>
      <c r="O164" s="149"/>
      <c r="P164" s="133">
        <v>0</v>
      </c>
      <c r="Q164" s="131">
        <v>0</v>
      </c>
      <c r="R164" s="131">
        <v>0</v>
      </c>
      <c r="S164" s="132">
        <v>20</v>
      </c>
      <c r="T164" s="149"/>
      <c r="U164" s="133">
        <v>1</v>
      </c>
      <c r="V164" s="131">
        <v>0</v>
      </c>
      <c r="W164" s="131">
        <v>1</v>
      </c>
      <c r="X164" s="132">
        <v>261</v>
      </c>
      <c r="Y164" s="149"/>
      <c r="Z164" s="133">
        <v>0</v>
      </c>
      <c r="AA164" s="131">
        <v>1</v>
      </c>
      <c r="AB164" s="131">
        <v>2.5</v>
      </c>
      <c r="AC164" s="132">
        <v>232</v>
      </c>
      <c r="AD164" s="149"/>
      <c r="AE164" s="153">
        <f t="shared" si="48"/>
        <v>5</v>
      </c>
      <c r="AF164" s="134">
        <f t="shared" si="49"/>
        <v>1</v>
      </c>
      <c r="AG164" s="135">
        <f t="shared" si="50"/>
        <v>6.5</v>
      </c>
      <c r="AH164" s="167">
        <f t="shared" si="51"/>
        <v>938</v>
      </c>
      <c r="AI164" s="149"/>
      <c r="AJ164" s="133">
        <f t="shared" si="52"/>
        <v>223</v>
      </c>
      <c r="AK164" s="131">
        <f t="shared" si="53"/>
        <v>222</v>
      </c>
      <c r="AL164" s="131">
        <f t="shared" si="54"/>
        <v>20</v>
      </c>
      <c r="AM164" s="131">
        <f t="shared" si="55"/>
        <v>261</v>
      </c>
      <c r="AN164" s="136">
        <f t="shared" si="56"/>
        <v>232</v>
      </c>
      <c r="AO164" s="133">
        <f t="shared" si="57"/>
        <v>2</v>
      </c>
      <c r="AP164" s="131">
        <f t="shared" si="58"/>
        <v>1</v>
      </c>
      <c r="AQ164" s="131">
        <f t="shared" si="59"/>
        <v>0</v>
      </c>
      <c r="AR164" s="131">
        <f t="shared" si="60"/>
        <v>1</v>
      </c>
      <c r="AS164" s="136">
        <f t="shared" si="61"/>
        <v>1</v>
      </c>
      <c r="AT164" s="133">
        <f t="shared" si="62"/>
        <v>0</v>
      </c>
      <c r="AU164" s="131">
        <f t="shared" si="63"/>
        <v>0</v>
      </c>
      <c r="AV164" s="131">
        <f t="shared" si="64"/>
        <v>0</v>
      </c>
      <c r="AW164" s="131">
        <f t="shared" si="65"/>
        <v>0</v>
      </c>
      <c r="AX164" s="136">
        <f t="shared" si="66"/>
        <v>1</v>
      </c>
      <c r="AY164" s="133">
        <f t="shared" si="67"/>
        <v>1.5</v>
      </c>
      <c r="AZ164" s="131">
        <f t="shared" si="68"/>
        <v>1.5</v>
      </c>
      <c r="BA164" s="131">
        <f t="shared" si="69"/>
        <v>0</v>
      </c>
      <c r="BB164" s="131">
        <f t="shared" si="70"/>
        <v>1</v>
      </c>
      <c r="BC164" s="132">
        <f t="shared" si="71"/>
        <v>2.5</v>
      </c>
    </row>
    <row r="165" spans="1:55" x14ac:dyDescent="0.25">
      <c r="A165" s="138" t="s">
        <v>659</v>
      </c>
      <c r="B165" s="131" t="s">
        <v>1293</v>
      </c>
      <c r="C165" s="131" t="s">
        <v>246</v>
      </c>
      <c r="D165" s="131" t="s">
        <v>261</v>
      </c>
      <c r="E165" s="132" t="s">
        <v>1954</v>
      </c>
      <c r="F165" s="130">
        <v>0</v>
      </c>
      <c r="G165" s="131">
        <v>0</v>
      </c>
      <c r="H165" s="131">
        <v>0</v>
      </c>
      <c r="I165" s="132">
        <v>0</v>
      </c>
      <c r="J165" s="149"/>
      <c r="K165" s="133">
        <v>0</v>
      </c>
      <c r="L165" s="131">
        <v>0</v>
      </c>
      <c r="M165" s="131">
        <v>0</v>
      </c>
      <c r="N165" s="132">
        <v>0</v>
      </c>
      <c r="O165" s="149"/>
      <c r="P165" s="133">
        <v>0</v>
      </c>
      <c r="Q165" s="131">
        <v>0</v>
      </c>
      <c r="R165" s="131">
        <v>0</v>
      </c>
      <c r="S165" s="132">
        <v>0</v>
      </c>
      <c r="T165" s="149"/>
      <c r="U165" s="133">
        <v>0</v>
      </c>
      <c r="V165" s="131">
        <v>0</v>
      </c>
      <c r="W165" s="131">
        <v>0</v>
      </c>
      <c r="X165" s="132">
        <v>0</v>
      </c>
      <c r="Y165" s="149"/>
      <c r="Z165" s="133">
        <v>0</v>
      </c>
      <c r="AA165" s="131">
        <v>0</v>
      </c>
      <c r="AB165" s="131">
        <v>0</v>
      </c>
      <c r="AC165" s="132">
        <v>0</v>
      </c>
      <c r="AD165" s="149"/>
      <c r="AE165" s="153">
        <f t="shared" si="48"/>
        <v>0</v>
      </c>
      <c r="AF165" s="134">
        <f t="shared" si="49"/>
        <v>0</v>
      </c>
      <c r="AG165" s="135">
        <f t="shared" si="50"/>
        <v>0</v>
      </c>
      <c r="AH165" s="167">
        <f t="shared" si="51"/>
        <v>0</v>
      </c>
      <c r="AI165" s="149"/>
      <c r="AJ165" s="133">
        <f t="shared" si="52"/>
        <v>0</v>
      </c>
      <c r="AK165" s="131">
        <f t="shared" si="53"/>
        <v>0</v>
      </c>
      <c r="AL165" s="131">
        <f t="shared" si="54"/>
        <v>0</v>
      </c>
      <c r="AM165" s="131">
        <f t="shared" si="55"/>
        <v>0</v>
      </c>
      <c r="AN165" s="136">
        <f t="shared" si="56"/>
        <v>0</v>
      </c>
      <c r="AO165" s="133">
        <f t="shared" si="57"/>
        <v>0</v>
      </c>
      <c r="AP165" s="131">
        <f t="shared" si="58"/>
        <v>0</v>
      </c>
      <c r="AQ165" s="131">
        <f t="shared" si="59"/>
        <v>0</v>
      </c>
      <c r="AR165" s="131">
        <f t="shared" si="60"/>
        <v>0</v>
      </c>
      <c r="AS165" s="136">
        <f t="shared" si="61"/>
        <v>0</v>
      </c>
      <c r="AT165" s="133">
        <f t="shared" si="62"/>
        <v>0</v>
      </c>
      <c r="AU165" s="131">
        <f t="shared" si="63"/>
        <v>0</v>
      </c>
      <c r="AV165" s="131">
        <f t="shared" si="64"/>
        <v>0</v>
      </c>
      <c r="AW165" s="131">
        <f t="shared" si="65"/>
        <v>0</v>
      </c>
      <c r="AX165" s="136">
        <f t="shared" si="66"/>
        <v>0</v>
      </c>
      <c r="AY165" s="133">
        <f t="shared" si="67"/>
        <v>0</v>
      </c>
      <c r="AZ165" s="131">
        <f t="shared" si="68"/>
        <v>0</v>
      </c>
      <c r="BA165" s="131">
        <f t="shared" si="69"/>
        <v>0</v>
      </c>
      <c r="BB165" s="131">
        <f t="shared" si="70"/>
        <v>0</v>
      </c>
      <c r="BC165" s="132">
        <f t="shared" si="71"/>
        <v>0</v>
      </c>
    </row>
    <row r="166" spans="1:55" x14ac:dyDescent="0.25">
      <c r="A166" s="138" t="s">
        <v>660</v>
      </c>
      <c r="B166" s="131" t="s">
        <v>2047</v>
      </c>
      <c r="C166" s="131" t="s">
        <v>2143</v>
      </c>
      <c r="D166" s="131" t="s">
        <v>1914</v>
      </c>
      <c r="E166" s="132" t="s">
        <v>1311</v>
      </c>
      <c r="F166" s="130">
        <v>0</v>
      </c>
      <c r="G166" s="131">
        <v>0</v>
      </c>
      <c r="H166" s="131">
        <v>0</v>
      </c>
      <c r="I166" s="132">
        <v>20</v>
      </c>
      <c r="J166" s="149"/>
      <c r="K166" s="133">
        <v>0</v>
      </c>
      <c r="L166" s="131">
        <v>0</v>
      </c>
      <c r="M166" s="131">
        <v>0</v>
      </c>
      <c r="N166" s="132">
        <v>20</v>
      </c>
      <c r="O166" s="149"/>
      <c r="P166" s="133">
        <v>0</v>
      </c>
      <c r="Q166" s="131">
        <v>0</v>
      </c>
      <c r="R166" s="131">
        <v>0</v>
      </c>
      <c r="S166" s="132">
        <v>0</v>
      </c>
      <c r="T166" s="149"/>
      <c r="U166" s="133">
        <v>0</v>
      </c>
      <c r="V166" s="131">
        <v>0</v>
      </c>
      <c r="W166" s="131">
        <v>0</v>
      </c>
      <c r="X166" s="132">
        <v>20</v>
      </c>
      <c r="Y166" s="149"/>
      <c r="Z166" s="133">
        <v>0</v>
      </c>
      <c r="AA166" s="131">
        <v>0</v>
      </c>
      <c r="AB166" s="131">
        <v>0</v>
      </c>
      <c r="AC166" s="132">
        <v>20</v>
      </c>
      <c r="AD166" s="149"/>
      <c r="AE166" s="153">
        <f t="shared" si="48"/>
        <v>0</v>
      </c>
      <c r="AF166" s="134">
        <f t="shared" si="49"/>
        <v>0</v>
      </c>
      <c r="AG166" s="135">
        <f t="shared" si="50"/>
        <v>0</v>
      </c>
      <c r="AH166" s="167">
        <f t="shared" si="51"/>
        <v>80</v>
      </c>
      <c r="AI166" s="149"/>
      <c r="AJ166" s="133">
        <f t="shared" si="52"/>
        <v>20</v>
      </c>
      <c r="AK166" s="131">
        <f t="shared" si="53"/>
        <v>20</v>
      </c>
      <c r="AL166" s="131">
        <f t="shared" si="54"/>
        <v>0</v>
      </c>
      <c r="AM166" s="131">
        <f t="shared" si="55"/>
        <v>20</v>
      </c>
      <c r="AN166" s="136">
        <f t="shared" si="56"/>
        <v>20</v>
      </c>
      <c r="AO166" s="133">
        <f t="shared" si="57"/>
        <v>0</v>
      </c>
      <c r="AP166" s="131">
        <f t="shared" si="58"/>
        <v>0</v>
      </c>
      <c r="AQ166" s="131">
        <f t="shared" si="59"/>
        <v>0</v>
      </c>
      <c r="AR166" s="131">
        <f t="shared" si="60"/>
        <v>0</v>
      </c>
      <c r="AS166" s="136">
        <f t="shared" si="61"/>
        <v>0</v>
      </c>
      <c r="AT166" s="133">
        <f t="shared" si="62"/>
        <v>0</v>
      </c>
      <c r="AU166" s="131">
        <f t="shared" si="63"/>
        <v>0</v>
      </c>
      <c r="AV166" s="131">
        <f t="shared" si="64"/>
        <v>0</v>
      </c>
      <c r="AW166" s="131">
        <f t="shared" si="65"/>
        <v>0</v>
      </c>
      <c r="AX166" s="136">
        <f t="shared" si="66"/>
        <v>0</v>
      </c>
      <c r="AY166" s="133">
        <f t="shared" si="67"/>
        <v>0</v>
      </c>
      <c r="AZ166" s="131">
        <f t="shared" si="68"/>
        <v>0</v>
      </c>
      <c r="BA166" s="131">
        <f t="shared" si="69"/>
        <v>0</v>
      </c>
      <c r="BB166" s="131">
        <f t="shared" si="70"/>
        <v>0</v>
      </c>
      <c r="BC166" s="132">
        <f t="shared" si="71"/>
        <v>0</v>
      </c>
    </row>
    <row r="167" spans="1:55" x14ac:dyDescent="0.25">
      <c r="A167" s="138" t="s">
        <v>661</v>
      </c>
      <c r="B167" s="131" t="s">
        <v>50</v>
      </c>
      <c r="C167" s="131" t="s">
        <v>1961</v>
      </c>
      <c r="D167" s="131" t="s">
        <v>2121</v>
      </c>
      <c r="E167" s="132" t="s">
        <v>1314</v>
      </c>
      <c r="F167" s="130">
        <v>0</v>
      </c>
      <c r="G167" s="131">
        <v>0</v>
      </c>
      <c r="H167" s="131">
        <v>0</v>
      </c>
      <c r="I167" s="132">
        <v>20</v>
      </c>
      <c r="J167" s="149"/>
      <c r="K167" s="133">
        <v>0</v>
      </c>
      <c r="L167" s="131">
        <v>0</v>
      </c>
      <c r="M167" s="131">
        <v>0</v>
      </c>
      <c r="N167" s="132">
        <v>20</v>
      </c>
      <c r="O167" s="149"/>
      <c r="P167" s="133">
        <v>0</v>
      </c>
      <c r="Q167" s="131">
        <v>0</v>
      </c>
      <c r="R167" s="131">
        <v>0</v>
      </c>
      <c r="S167" s="132">
        <v>20</v>
      </c>
      <c r="T167" s="149"/>
      <c r="U167" s="133">
        <v>3</v>
      </c>
      <c r="V167" s="131">
        <v>0</v>
      </c>
      <c r="W167" s="131">
        <v>3.3000000000000003</v>
      </c>
      <c r="X167" s="132">
        <v>278</v>
      </c>
      <c r="Y167" s="149"/>
      <c r="Z167" s="133">
        <v>3</v>
      </c>
      <c r="AA167" s="131">
        <v>0</v>
      </c>
      <c r="AB167" s="131">
        <v>2.2999999999999998</v>
      </c>
      <c r="AC167" s="132">
        <v>230</v>
      </c>
      <c r="AD167" s="149"/>
      <c r="AE167" s="153">
        <f t="shared" si="48"/>
        <v>6</v>
      </c>
      <c r="AF167" s="134">
        <f t="shared" si="49"/>
        <v>0</v>
      </c>
      <c r="AG167" s="135">
        <f t="shared" si="50"/>
        <v>5.6</v>
      </c>
      <c r="AH167" s="167">
        <f t="shared" si="51"/>
        <v>548</v>
      </c>
      <c r="AI167" s="149"/>
      <c r="AJ167" s="133">
        <f t="shared" si="52"/>
        <v>20</v>
      </c>
      <c r="AK167" s="131">
        <f t="shared" si="53"/>
        <v>20</v>
      </c>
      <c r="AL167" s="131">
        <f t="shared" si="54"/>
        <v>20</v>
      </c>
      <c r="AM167" s="131">
        <f t="shared" si="55"/>
        <v>278</v>
      </c>
      <c r="AN167" s="136">
        <f t="shared" si="56"/>
        <v>230</v>
      </c>
      <c r="AO167" s="133">
        <f t="shared" si="57"/>
        <v>0</v>
      </c>
      <c r="AP167" s="131">
        <f t="shared" si="58"/>
        <v>0</v>
      </c>
      <c r="AQ167" s="131">
        <f t="shared" si="59"/>
        <v>0</v>
      </c>
      <c r="AR167" s="131">
        <f t="shared" si="60"/>
        <v>3</v>
      </c>
      <c r="AS167" s="136">
        <f t="shared" si="61"/>
        <v>3</v>
      </c>
      <c r="AT167" s="133">
        <f t="shared" si="62"/>
        <v>0</v>
      </c>
      <c r="AU167" s="131">
        <f t="shared" si="63"/>
        <v>0</v>
      </c>
      <c r="AV167" s="131">
        <f t="shared" si="64"/>
        <v>0</v>
      </c>
      <c r="AW167" s="131">
        <f t="shared" si="65"/>
        <v>0</v>
      </c>
      <c r="AX167" s="136">
        <f t="shared" si="66"/>
        <v>0</v>
      </c>
      <c r="AY167" s="133">
        <f t="shared" si="67"/>
        <v>0</v>
      </c>
      <c r="AZ167" s="131">
        <f t="shared" si="68"/>
        <v>0</v>
      </c>
      <c r="BA167" s="131">
        <f t="shared" si="69"/>
        <v>0</v>
      </c>
      <c r="BB167" s="131">
        <f t="shared" si="70"/>
        <v>3.3000000000000003</v>
      </c>
      <c r="BC167" s="132">
        <f t="shared" si="71"/>
        <v>2.2999999999999998</v>
      </c>
    </row>
    <row r="168" spans="1:55" x14ac:dyDescent="0.25">
      <c r="A168" s="138" t="s">
        <v>662</v>
      </c>
      <c r="B168" s="131" t="s">
        <v>1295</v>
      </c>
      <c r="C168" s="131" t="s">
        <v>274</v>
      </c>
      <c r="D168" s="131" t="s">
        <v>275</v>
      </c>
      <c r="E168" s="132" t="s">
        <v>1314</v>
      </c>
      <c r="F168" s="130">
        <v>0</v>
      </c>
      <c r="G168" s="131">
        <v>0</v>
      </c>
      <c r="H168" s="131">
        <v>0</v>
      </c>
      <c r="I168" s="132">
        <v>0</v>
      </c>
      <c r="J168" s="149"/>
      <c r="K168" s="133">
        <v>0</v>
      </c>
      <c r="L168" s="131">
        <v>0</v>
      </c>
      <c r="M168" s="131">
        <v>0</v>
      </c>
      <c r="N168" s="132">
        <v>0</v>
      </c>
      <c r="O168" s="149"/>
      <c r="P168" s="133">
        <v>0</v>
      </c>
      <c r="Q168" s="131">
        <v>0</v>
      </c>
      <c r="R168" s="131">
        <v>0</v>
      </c>
      <c r="S168" s="132">
        <v>0</v>
      </c>
      <c r="T168" s="149"/>
      <c r="U168" s="133">
        <v>0</v>
      </c>
      <c r="V168" s="131">
        <v>0</v>
      </c>
      <c r="W168" s="131">
        <v>0</v>
      </c>
      <c r="X168" s="132">
        <v>0</v>
      </c>
      <c r="Y168" s="149"/>
      <c r="Z168" s="133">
        <v>0</v>
      </c>
      <c r="AA168" s="131">
        <v>0</v>
      </c>
      <c r="AB168" s="131">
        <v>0</v>
      </c>
      <c r="AC168" s="132">
        <v>0</v>
      </c>
      <c r="AD168" s="149"/>
      <c r="AE168" s="153">
        <f t="shared" si="48"/>
        <v>0</v>
      </c>
      <c r="AF168" s="134">
        <f t="shared" si="49"/>
        <v>0</v>
      </c>
      <c r="AG168" s="135">
        <f t="shared" si="50"/>
        <v>0</v>
      </c>
      <c r="AH168" s="167">
        <f t="shared" si="51"/>
        <v>0</v>
      </c>
      <c r="AI168" s="149"/>
      <c r="AJ168" s="133">
        <f t="shared" si="52"/>
        <v>0</v>
      </c>
      <c r="AK168" s="131">
        <f t="shared" si="53"/>
        <v>0</v>
      </c>
      <c r="AL168" s="131">
        <f t="shared" si="54"/>
        <v>0</v>
      </c>
      <c r="AM168" s="131">
        <f t="shared" si="55"/>
        <v>0</v>
      </c>
      <c r="AN168" s="136">
        <f t="shared" si="56"/>
        <v>0</v>
      </c>
      <c r="AO168" s="133">
        <f t="shared" si="57"/>
        <v>0</v>
      </c>
      <c r="AP168" s="131">
        <f t="shared" si="58"/>
        <v>0</v>
      </c>
      <c r="AQ168" s="131">
        <f t="shared" si="59"/>
        <v>0</v>
      </c>
      <c r="AR168" s="131">
        <f t="shared" si="60"/>
        <v>0</v>
      </c>
      <c r="AS168" s="136">
        <f t="shared" si="61"/>
        <v>0</v>
      </c>
      <c r="AT168" s="133">
        <f t="shared" si="62"/>
        <v>0</v>
      </c>
      <c r="AU168" s="131">
        <f t="shared" si="63"/>
        <v>0</v>
      </c>
      <c r="AV168" s="131">
        <f t="shared" si="64"/>
        <v>0</v>
      </c>
      <c r="AW168" s="131">
        <f t="shared" si="65"/>
        <v>0</v>
      </c>
      <c r="AX168" s="136">
        <f t="shared" si="66"/>
        <v>0</v>
      </c>
      <c r="AY168" s="133">
        <f t="shared" si="67"/>
        <v>0</v>
      </c>
      <c r="AZ168" s="131">
        <f t="shared" si="68"/>
        <v>0</v>
      </c>
      <c r="BA168" s="131">
        <f t="shared" si="69"/>
        <v>0</v>
      </c>
      <c r="BB168" s="131">
        <f t="shared" si="70"/>
        <v>0</v>
      </c>
      <c r="BC168" s="132">
        <f t="shared" si="71"/>
        <v>0</v>
      </c>
    </row>
    <row r="169" spans="1:55" x14ac:dyDescent="0.25">
      <c r="A169" s="138" t="s">
        <v>663</v>
      </c>
      <c r="B169" s="131" t="s">
        <v>1279</v>
      </c>
      <c r="C169" s="131" t="s">
        <v>278</v>
      </c>
      <c r="D169" s="131" t="s">
        <v>316</v>
      </c>
      <c r="E169" s="132" t="s">
        <v>1311</v>
      </c>
      <c r="F169" s="130">
        <v>0</v>
      </c>
      <c r="G169" s="131">
        <v>0</v>
      </c>
      <c r="H169" s="131">
        <v>0</v>
      </c>
      <c r="I169" s="132">
        <v>0</v>
      </c>
      <c r="J169" s="149"/>
      <c r="K169" s="133">
        <v>0</v>
      </c>
      <c r="L169" s="131">
        <v>0</v>
      </c>
      <c r="M169" s="131">
        <v>0</v>
      </c>
      <c r="N169" s="132">
        <v>0</v>
      </c>
      <c r="O169" s="149"/>
      <c r="P169" s="133">
        <v>0</v>
      </c>
      <c r="Q169" s="131">
        <v>0</v>
      </c>
      <c r="R169" s="131">
        <v>0</v>
      </c>
      <c r="S169" s="132">
        <v>0</v>
      </c>
      <c r="T169" s="149"/>
      <c r="U169" s="133">
        <v>0</v>
      </c>
      <c r="V169" s="131">
        <v>0</v>
      </c>
      <c r="W169" s="131">
        <v>0</v>
      </c>
      <c r="X169" s="132">
        <v>0</v>
      </c>
      <c r="Y169" s="149"/>
      <c r="Z169" s="133">
        <v>0</v>
      </c>
      <c r="AA169" s="131">
        <v>0</v>
      </c>
      <c r="AB169" s="131">
        <v>0</v>
      </c>
      <c r="AC169" s="132">
        <v>0</v>
      </c>
      <c r="AD169" s="149"/>
      <c r="AE169" s="153">
        <f t="shared" si="48"/>
        <v>0</v>
      </c>
      <c r="AF169" s="134">
        <f t="shared" si="49"/>
        <v>0</v>
      </c>
      <c r="AG169" s="135">
        <f t="shared" si="50"/>
        <v>0</v>
      </c>
      <c r="AH169" s="167">
        <f t="shared" si="51"/>
        <v>0</v>
      </c>
      <c r="AI169" s="149"/>
      <c r="AJ169" s="133">
        <f t="shared" si="52"/>
        <v>0</v>
      </c>
      <c r="AK169" s="131">
        <f t="shared" si="53"/>
        <v>0</v>
      </c>
      <c r="AL169" s="131">
        <f t="shared" si="54"/>
        <v>0</v>
      </c>
      <c r="AM169" s="131">
        <f t="shared" si="55"/>
        <v>0</v>
      </c>
      <c r="AN169" s="136">
        <f t="shared" si="56"/>
        <v>0</v>
      </c>
      <c r="AO169" s="133">
        <f t="shared" si="57"/>
        <v>0</v>
      </c>
      <c r="AP169" s="131">
        <f t="shared" si="58"/>
        <v>0</v>
      </c>
      <c r="AQ169" s="131">
        <f t="shared" si="59"/>
        <v>0</v>
      </c>
      <c r="AR169" s="131">
        <f t="shared" si="60"/>
        <v>0</v>
      </c>
      <c r="AS169" s="136">
        <f t="shared" si="61"/>
        <v>0</v>
      </c>
      <c r="AT169" s="133">
        <f t="shared" si="62"/>
        <v>0</v>
      </c>
      <c r="AU169" s="131">
        <f t="shared" si="63"/>
        <v>0</v>
      </c>
      <c r="AV169" s="131">
        <f t="shared" si="64"/>
        <v>0</v>
      </c>
      <c r="AW169" s="131">
        <f t="shared" si="65"/>
        <v>0</v>
      </c>
      <c r="AX169" s="136">
        <f t="shared" si="66"/>
        <v>0</v>
      </c>
      <c r="AY169" s="133">
        <f t="shared" si="67"/>
        <v>0</v>
      </c>
      <c r="AZ169" s="131">
        <f t="shared" si="68"/>
        <v>0</v>
      </c>
      <c r="BA169" s="131">
        <f t="shared" si="69"/>
        <v>0</v>
      </c>
      <c r="BB169" s="131">
        <f t="shared" si="70"/>
        <v>0</v>
      </c>
      <c r="BC169" s="132">
        <f t="shared" si="71"/>
        <v>0</v>
      </c>
    </row>
    <row r="170" spans="1:55" x14ac:dyDescent="0.25">
      <c r="A170" s="138" t="s">
        <v>664</v>
      </c>
      <c r="B170" s="131" t="s">
        <v>1293</v>
      </c>
      <c r="C170" s="131" t="s">
        <v>1983</v>
      </c>
      <c r="D170" s="131" t="s">
        <v>143</v>
      </c>
      <c r="E170" s="132" t="s">
        <v>1314</v>
      </c>
      <c r="F170" s="130">
        <v>0</v>
      </c>
      <c r="G170" s="131">
        <v>0</v>
      </c>
      <c r="H170" s="131">
        <v>0</v>
      </c>
      <c r="I170" s="132">
        <v>0</v>
      </c>
      <c r="J170" s="149"/>
      <c r="K170" s="133">
        <v>0</v>
      </c>
      <c r="L170" s="131">
        <v>0</v>
      </c>
      <c r="M170" s="131">
        <v>0</v>
      </c>
      <c r="N170" s="132">
        <v>0</v>
      </c>
      <c r="O170" s="149"/>
      <c r="P170" s="133">
        <v>0</v>
      </c>
      <c r="Q170" s="131">
        <v>0</v>
      </c>
      <c r="R170" s="131">
        <v>0</v>
      </c>
      <c r="S170" s="132">
        <v>0</v>
      </c>
      <c r="T170" s="149"/>
      <c r="U170" s="133">
        <v>0</v>
      </c>
      <c r="V170" s="131">
        <v>0</v>
      </c>
      <c r="W170" s="131">
        <v>0</v>
      </c>
      <c r="X170" s="132">
        <v>0</v>
      </c>
      <c r="Y170" s="149"/>
      <c r="Z170" s="133">
        <v>0</v>
      </c>
      <c r="AA170" s="131">
        <v>0</v>
      </c>
      <c r="AB170" s="131">
        <v>0</v>
      </c>
      <c r="AC170" s="132">
        <v>0</v>
      </c>
      <c r="AD170" s="149"/>
      <c r="AE170" s="153">
        <f t="shared" si="48"/>
        <v>0</v>
      </c>
      <c r="AF170" s="134">
        <f t="shared" si="49"/>
        <v>0</v>
      </c>
      <c r="AG170" s="135">
        <f t="shared" si="50"/>
        <v>0</v>
      </c>
      <c r="AH170" s="167">
        <f t="shared" si="51"/>
        <v>0</v>
      </c>
      <c r="AI170" s="149"/>
      <c r="AJ170" s="133">
        <f t="shared" si="52"/>
        <v>0</v>
      </c>
      <c r="AK170" s="131">
        <f t="shared" si="53"/>
        <v>0</v>
      </c>
      <c r="AL170" s="131">
        <f t="shared" si="54"/>
        <v>0</v>
      </c>
      <c r="AM170" s="131">
        <f t="shared" si="55"/>
        <v>0</v>
      </c>
      <c r="AN170" s="136">
        <f t="shared" si="56"/>
        <v>0</v>
      </c>
      <c r="AO170" s="133">
        <f t="shared" si="57"/>
        <v>0</v>
      </c>
      <c r="AP170" s="131">
        <f t="shared" si="58"/>
        <v>0</v>
      </c>
      <c r="AQ170" s="131">
        <f t="shared" si="59"/>
        <v>0</v>
      </c>
      <c r="AR170" s="131">
        <f t="shared" si="60"/>
        <v>0</v>
      </c>
      <c r="AS170" s="136">
        <f t="shared" si="61"/>
        <v>0</v>
      </c>
      <c r="AT170" s="133">
        <f t="shared" si="62"/>
        <v>0</v>
      </c>
      <c r="AU170" s="131">
        <f t="shared" si="63"/>
        <v>0</v>
      </c>
      <c r="AV170" s="131">
        <f t="shared" si="64"/>
        <v>0</v>
      </c>
      <c r="AW170" s="131">
        <f t="shared" si="65"/>
        <v>0</v>
      </c>
      <c r="AX170" s="136">
        <f t="shared" si="66"/>
        <v>0</v>
      </c>
      <c r="AY170" s="133">
        <f t="shared" si="67"/>
        <v>0</v>
      </c>
      <c r="AZ170" s="131">
        <f t="shared" si="68"/>
        <v>0</v>
      </c>
      <c r="BA170" s="131">
        <f t="shared" si="69"/>
        <v>0</v>
      </c>
      <c r="BB170" s="131">
        <f t="shared" si="70"/>
        <v>0</v>
      </c>
      <c r="BC170" s="132">
        <f t="shared" si="71"/>
        <v>0</v>
      </c>
    </row>
    <row r="171" spans="1:55" x14ac:dyDescent="0.25">
      <c r="A171" s="138" t="s">
        <v>665</v>
      </c>
      <c r="B171" s="131" t="s">
        <v>43</v>
      </c>
      <c r="C171" s="131" t="s">
        <v>172</v>
      </c>
      <c r="D171" s="131" t="s">
        <v>280</v>
      </c>
      <c r="E171" s="132" t="s">
        <v>1314</v>
      </c>
      <c r="F171" s="130">
        <v>1</v>
      </c>
      <c r="G171" s="131">
        <v>0</v>
      </c>
      <c r="H171" s="131">
        <v>0.9</v>
      </c>
      <c r="I171" s="132">
        <v>211</v>
      </c>
      <c r="J171" s="149"/>
      <c r="K171" s="133">
        <v>0</v>
      </c>
      <c r="L171" s="131">
        <v>0</v>
      </c>
      <c r="M171" s="131">
        <v>0</v>
      </c>
      <c r="N171" s="132">
        <v>0</v>
      </c>
      <c r="O171" s="149"/>
      <c r="P171" s="133">
        <v>0</v>
      </c>
      <c r="Q171" s="131">
        <v>0</v>
      </c>
      <c r="R171" s="131">
        <v>0</v>
      </c>
      <c r="S171" s="132">
        <v>0</v>
      </c>
      <c r="T171" s="149"/>
      <c r="U171" s="133">
        <v>0</v>
      </c>
      <c r="V171" s="131">
        <v>0</v>
      </c>
      <c r="W171" s="131">
        <v>0</v>
      </c>
      <c r="X171" s="132">
        <v>0</v>
      </c>
      <c r="Y171" s="149"/>
      <c r="Z171" s="133">
        <v>0</v>
      </c>
      <c r="AA171" s="131">
        <v>0</v>
      </c>
      <c r="AB171" s="131">
        <v>0</v>
      </c>
      <c r="AC171" s="132">
        <v>0</v>
      </c>
      <c r="AD171" s="149"/>
      <c r="AE171" s="153">
        <f t="shared" si="48"/>
        <v>1</v>
      </c>
      <c r="AF171" s="134">
        <f t="shared" si="49"/>
        <v>0</v>
      </c>
      <c r="AG171" s="135">
        <f t="shared" si="50"/>
        <v>0.9</v>
      </c>
      <c r="AH171" s="167">
        <f t="shared" si="51"/>
        <v>211</v>
      </c>
      <c r="AI171" s="149"/>
      <c r="AJ171" s="133">
        <f t="shared" si="52"/>
        <v>211</v>
      </c>
      <c r="AK171" s="131">
        <f t="shared" si="53"/>
        <v>0</v>
      </c>
      <c r="AL171" s="131">
        <f t="shared" si="54"/>
        <v>0</v>
      </c>
      <c r="AM171" s="131">
        <f t="shared" si="55"/>
        <v>0</v>
      </c>
      <c r="AN171" s="136">
        <f t="shared" si="56"/>
        <v>0</v>
      </c>
      <c r="AO171" s="133">
        <f t="shared" si="57"/>
        <v>1</v>
      </c>
      <c r="AP171" s="131">
        <f t="shared" si="58"/>
        <v>0</v>
      </c>
      <c r="AQ171" s="131">
        <f t="shared" si="59"/>
        <v>0</v>
      </c>
      <c r="AR171" s="131">
        <f t="shared" si="60"/>
        <v>0</v>
      </c>
      <c r="AS171" s="136">
        <f t="shared" si="61"/>
        <v>0</v>
      </c>
      <c r="AT171" s="133">
        <f t="shared" si="62"/>
        <v>0</v>
      </c>
      <c r="AU171" s="131">
        <f t="shared" si="63"/>
        <v>0</v>
      </c>
      <c r="AV171" s="131">
        <f t="shared" si="64"/>
        <v>0</v>
      </c>
      <c r="AW171" s="131">
        <f t="shared" si="65"/>
        <v>0</v>
      </c>
      <c r="AX171" s="136">
        <f t="shared" si="66"/>
        <v>0</v>
      </c>
      <c r="AY171" s="133">
        <f t="shared" si="67"/>
        <v>0.9</v>
      </c>
      <c r="AZ171" s="131">
        <f t="shared" si="68"/>
        <v>0</v>
      </c>
      <c r="BA171" s="131">
        <f t="shared" si="69"/>
        <v>0</v>
      </c>
      <c r="BB171" s="131">
        <f t="shared" si="70"/>
        <v>0</v>
      </c>
      <c r="BC171" s="132">
        <f t="shared" si="71"/>
        <v>0</v>
      </c>
    </row>
    <row r="172" spans="1:55" x14ac:dyDescent="0.25">
      <c r="A172" s="138" t="s">
        <v>666</v>
      </c>
      <c r="B172" s="131" t="s">
        <v>37</v>
      </c>
      <c r="C172" s="131" t="s">
        <v>121</v>
      </c>
      <c r="D172" s="131" t="s">
        <v>302</v>
      </c>
      <c r="E172" s="132" t="s">
        <v>1954</v>
      </c>
      <c r="F172" s="130">
        <v>0</v>
      </c>
      <c r="G172" s="131">
        <v>0</v>
      </c>
      <c r="H172" s="131">
        <v>0</v>
      </c>
      <c r="I172" s="132">
        <v>0</v>
      </c>
      <c r="J172" s="149"/>
      <c r="K172" s="133">
        <v>0</v>
      </c>
      <c r="L172" s="131">
        <v>0</v>
      </c>
      <c r="M172" s="131">
        <v>0</v>
      </c>
      <c r="N172" s="132">
        <v>0</v>
      </c>
      <c r="O172" s="149"/>
      <c r="P172" s="133">
        <v>0</v>
      </c>
      <c r="Q172" s="131">
        <v>0</v>
      </c>
      <c r="R172" s="131">
        <v>0</v>
      </c>
      <c r="S172" s="132">
        <v>0</v>
      </c>
      <c r="T172" s="149"/>
      <c r="U172" s="133">
        <v>0</v>
      </c>
      <c r="V172" s="131">
        <v>0</v>
      </c>
      <c r="W172" s="131">
        <v>0</v>
      </c>
      <c r="X172" s="132">
        <v>0</v>
      </c>
      <c r="Y172" s="149"/>
      <c r="Z172" s="133">
        <v>0</v>
      </c>
      <c r="AA172" s="131">
        <v>0</v>
      </c>
      <c r="AB172" s="131">
        <v>0</v>
      </c>
      <c r="AC172" s="132">
        <v>0</v>
      </c>
      <c r="AD172" s="149"/>
      <c r="AE172" s="153">
        <f t="shared" si="48"/>
        <v>0</v>
      </c>
      <c r="AF172" s="134">
        <f t="shared" si="49"/>
        <v>0</v>
      </c>
      <c r="AG172" s="135">
        <f t="shared" si="50"/>
        <v>0</v>
      </c>
      <c r="AH172" s="167">
        <f t="shared" si="51"/>
        <v>0</v>
      </c>
      <c r="AI172" s="149"/>
      <c r="AJ172" s="133">
        <f t="shared" si="52"/>
        <v>0</v>
      </c>
      <c r="AK172" s="131">
        <f t="shared" si="53"/>
        <v>0</v>
      </c>
      <c r="AL172" s="131">
        <f t="shared" si="54"/>
        <v>0</v>
      </c>
      <c r="AM172" s="131">
        <f t="shared" si="55"/>
        <v>0</v>
      </c>
      <c r="AN172" s="136">
        <f t="shared" si="56"/>
        <v>0</v>
      </c>
      <c r="AO172" s="133">
        <f t="shared" si="57"/>
        <v>0</v>
      </c>
      <c r="AP172" s="131">
        <f t="shared" si="58"/>
        <v>0</v>
      </c>
      <c r="AQ172" s="131">
        <f t="shared" si="59"/>
        <v>0</v>
      </c>
      <c r="AR172" s="131">
        <f t="shared" si="60"/>
        <v>0</v>
      </c>
      <c r="AS172" s="136">
        <f t="shared" si="61"/>
        <v>0</v>
      </c>
      <c r="AT172" s="133">
        <f t="shared" si="62"/>
        <v>0</v>
      </c>
      <c r="AU172" s="131">
        <f t="shared" si="63"/>
        <v>0</v>
      </c>
      <c r="AV172" s="131">
        <f t="shared" si="64"/>
        <v>0</v>
      </c>
      <c r="AW172" s="131">
        <f t="shared" si="65"/>
        <v>0</v>
      </c>
      <c r="AX172" s="136">
        <f t="shared" si="66"/>
        <v>0</v>
      </c>
      <c r="AY172" s="133">
        <f t="shared" si="67"/>
        <v>0</v>
      </c>
      <c r="AZ172" s="131">
        <f t="shared" si="68"/>
        <v>0</v>
      </c>
      <c r="BA172" s="131">
        <f t="shared" si="69"/>
        <v>0</v>
      </c>
      <c r="BB172" s="131">
        <f t="shared" si="70"/>
        <v>0</v>
      </c>
      <c r="BC172" s="132">
        <f t="shared" si="71"/>
        <v>0</v>
      </c>
    </row>
    <row r="173" spans="1:55" x14ac:dyDescent="0.25">
      <c r="A173" s="138" t="s">
        <v>667</v>
      </c>
      <c r="B173" s="131" t="s">
        <v>37</v>
      </c>
      <c r="C173" s="131" t="s">
        <v>221</v>
      </c>
      <c r="D173" s="131" t="s">
        <v>962</v>
      </c>
      <c r="E173" s="132" t="s">
        <v>1311</v>
      </c>
      <c r="F173" s="130">
        <v>0</v>
      </c>
      <c r="G173" s="131">
        <v>0</v>
      </c>
      <c r="H173" s="131">
        <v>0</v>
      </c>
      <c r="I173" s="132">
        <v>20</v>
      </c>
      <c r="J173" s="149"/>
      <c r="K173" s="133">
        <v>0</v>
      </c>
      <c r="L173" s="131">
        <v>1</v>
      </c>
      <c r="M173" s="131">
        <v>1</v>
      </c>
      <c r="N173" s="132">
        <v>216</v>
      </c>
      <c r="O173" s="149"/>
      <c r="P173" s="133">
        <v>0</v>
      </c>
      <c r="Q173" s="131">
        <v>0</v>
      </c>
      <c r="R173" s="131">
        <v>0</v>
      </c>
      <c r="S173" s="132">
        <v>0</v>
      </c>
      <c r="T173" s="149"/>
      <c r="U173" s="133">
        <v>0</v>
      </c>
      <c r="V173" s="131">
        <v>0</v>
      </c>
      <c r="W173" s="131">
        <v>0</v>
      </c>
      <c r="X173" s="132">
        <v>20</v>
      </c>
      <c r="Y173" s="149"/>
      <c r="Z173" s="133">
        <v>0</v>
      </c>
      <c r="AA173" s="131">
        <v>0</v>
      </c>
      <c r="AB173" s="131">
        <v>0</v>
      </c>
      <c r="AC173" s="132">
        <v>0</v>
      </c>
      <c r="AD173" s="149"/>
      <c r="AE173" s="153">
        <f t="shared" si="48"/>
        <v>0</v>
      </c>
      <c r="AF173" s="134">
        <f t="shared" si="49"/>
        <v>1</v>
      </c>
      <c r="AG173" s="135">
        <f t="shared" si="50"/>
        <v>1</v>
      </c>
      <c r="AH173" s="167">
        <f t="shared" si="51"/>
        <v>256</v>
      </c>
      <c r="AI173" s="149"/>
      <c r="AJ173" s="133">
        <f t="shared" si="52"/>
        <v>20</v>
      </c>
      <c r="AK173" s="131">
        <f t="shared" si="53"/>
        <v>216</v>
      </c>
      <c r="AL173" s="131">
        <f t="shared" si="54"/>
        <v>0</v>
      </c>
      <c r="AM173" s="131">
        <f t="shared" si="55"/>
        <v>20</v>
      </c>
      <c r="AN173" s="136">
        <f t="shared" si="56"/>
        <v>0</v>
      </c>
      <c r="AO173" s="133">
        <f t="shared" si="57"/>
        <v>0</v>
      </c>
      <c r="AP173" s="131">
        <f t="shared" si="58"/>
        <v>0</v>
      </c>
      <c r="AQ173" s="131">
        <f t="shared" si="59"/>
        <v>0</v>
      </c>
      <c r="AR173" s="131">
        <f t="shared" si="60"/>
        <v>0</v>
      </c>
      <c r="AS173" s="136">
        <f t="shared" si="61"/>
        <v>0</v>
      </c>
      <c r="AT173" s="133">
        <f t="shared" si="62"/>
        <v>0</v>
      </c>
      <c r="AU173" s="131">
        <f t="shared" si="63"/>
        <v>1</v>
      </c>
      <c r="AV173" s="131">
        <f t="shared" si="64"/>
        <v>0</v>
      </c>
      <c r="AW173" s="131">
        <f t="shared" si="65"/>
        <v>0</v>
      </c>
      <c r="AX173" s="136">
        <f t="shared" si="66"/>
        <v>0</v>
      </c>
      <c r="AY173" s="133">
        <f t="shared" si="67"/>
        <v>0</v>
      </c>
      <c r="AZ173" s="131">
        <f t="shared" si="68"/>
        <v>1</v>
      </c>
      <c r="BA173" s="131">
        <f t="shared" si="69"/>
        <v>0</v>
      </c>
      <c r="BB173" s="131">
        <f t="shared" si="70"/>
        <v>0</v>
      </c>
      <c r="BC173" s="132">
        <f t="shared" si="71"/>
        <v>0</v>
      </c>
    </row>
    <row r="174" spans="1:55" x14ac:dyDescent="0.25">
      <c r="A174" s="138" t="s">
        <v>668</v>
      </c>
      <c r="B174" s="131" t="s">
        <v>50</v>
      </c>
      <c r="C174" s="131" t="s">
        <v>448</v>
      </c>
      <c r="D174" s="131" t="s">
        <v>106</v>
      </c>
      <c r="E174" s="132" t="s">
        <v>1311</v>
      </c>
      <c r="F174" s="130">
        <v>0</v>
      </c>
      <c r="G174" s="131">
        <v>0</v>
      </c>
      <c r="H174" s="131">
        <v>0</v>
      </c>
      <c r="I174" s="132">
        <v>20</v>
      </c>
      <c r="J174" s="149"/>
      <c r="K174" s="133">
        <v>0</v>
      </c>
      <c r="L174" s="131">
        <v>0</v>
      </c>
      <c r="M174" s="131">
        <v>0</v>
      </c>
      <c r="N174" s="132">
        <v>0</v>
      </c>
      <c r="O174" s="149"/>
      <c r="P174" s="133">
        <v>0</v>
      </c>
      <c r="Q174" s="131">
        <v>0</v>
      </c>
      <c r="R174" s="131">
        <v>0</v>
      </c>
      <c r="S174" s="132">
        <v>0</v>
      </c>
      <c r="T174" s="149"/>
      <c r="U174" s="133">
        <v>0</v>
      </c>
      <c r="V174" s="131">
        <v>0</v>
      </c>
      <c r="W174" s="131">
        <v>0</v>
      </c>
      <c r="X174" s="132">
        <v>0</v>
      </c>
      <c r="Y174" s="149"/>
      <c r="Z174" s="133">
        <v>0</v>
      </c>
      <c r="AA174" s="131">
        <v>0</v>
      </c>
      <c r="AB174" s="131">
        <v>0</v>
      </c>
      <c r="AC174" s="132">
        <v>0</v>
      </c>
      <c r="AD174" s="149"/>
      <c r="AE174" s="153">
        <f t="shared" si="48"/>
        <v>0</v>
      </c>
      <c r="AF174" s="134">
        <f t="shared" si="49"/>
        <v>0</v>
      </c>
      <c r="AG174" s="135">
        <f t="shared" si="50"/>
        <v>0</v>
      </c>
      <c r="AH174" s="167">
        <f t="shared" si="51"/>
        <v>20</v>
      </c>
      <c r="AI174" s="149"/>
      <c r="AJ174" s="133">
        <f t="shared" si="52"/>
        <v>20</v>
      </c>
      <c r="AK174" s="131">
        <f t="shared" si="53"/>
        <v>0</v>
      </c>
      <c r="AL174" s="131">
        <f t="shared" si="54"/>
        <v>0</v>
      </c>
      <c r="AM174" s="131">
        <f t="shared" si="55"/>
        <v>0</v>
      </c>
      <c r="AN174" s="136">
        <f t="shared" si="56"/>
        <v>0</v>
      </c>
      <c r="AO174" s="133">
        <f t="shared" si="57"/>
        <v>0</v>
      </c>
      <c r="AP174" s="131">
        <f t="shared" si="58"/>
        <v>0</v>
      </c>
      <c r="AQ174" s="131">
        <f t="shared" si="59"/>
        <v>0</v>
      </c>
      <c r="AR174" s="131">
        <f t="shared" si="60"/>
        <v>0</v>
      </c>
      <c r="AS174" s="136">
        <f t="shared" si="61"/>
        <v>0</v>
      </c>
      <c r="AT174" s="133">
        <f t="shared" si="62"/>
        <v>0</v>
      </c>
      <c r="AU174" s="131">
        <f t="shared" si="63"/>
        <v>0</v>
      </c>
      <c r="AV174" s="131">
        <f t="shared" si="64"/>
        <v>0</v>
      </c>
      <c r="AW174" s="131">
        <f t="shared" si="65"/>
        <v>0</v>
      </c>
      <c r="AX174" s="136">
        <f t="shared" si="66"/>
        <v>0</v>
      </c>
      <c r="AY174" s="133">
        <f t="shared" si="67"/>
        <v>0</v>
      </c>
      <c r="AZ174" s="131">
        <f t="shared" si="68"/>
        <v>0</v>
      </c>
      <c r="BA174" s="131">
        <f t="shared" si="69"/>
        <v>0</v>
      </c>
      <c r="BB174" s="131">
        <f t="shared" si="70"/>
        <v>0</v>
      </c>
      <c r="BC174" s="132">
        <f t="shared" si="71"/>
        <v>0</v>
      </c>
    </row>
    <row r="175" spans="1:55" x14ac:dyDescent="0.25">
      <c r="A175" s="138" t="s">
        <v>669</v>
      </c>
      <c r="B175" s="131" t="s">
        <v>39</v>
      </c>
      <c r="C175" s="131" t="s">
        <v>103</v>
      </c>
      <c r="D175" s="131" t="s">
        <v>1120</v>
      </c>
      <c r="E175" s="132" t="s">
        <v>1311</v>
      </c>
      <c r="F175" s="130">
        <v>0</v>
      </c>
      <c r="G175" s="131">
        <v>0</v>
      </c>
      <c r="H175" s="131">
        <v>0</v>
      </c>
      <c r="I175" s="132">
        <v>20</v>
      </c>
      <c r="J175" s="149"/>
      <c r="K175" s="133">
        <v>0</v>
      </c>
      <c r="L175" s="131">
        <v>0</v>
      </c>
      <c r="M175" s="131">
        <v>0</v>
      </c>
      <c r="N175" s="132">
        <v>0</v>
      </c>
      <c r="O175" s="149"/>
      <c r="P175" s="133">
        <v>0</v>
      </c>
      <c r="Q175" s="131">
        <v>0</v>
      </c>
      <c r="R175" s="131">
        <v>0</v>
      </c>
      <c r="S175" s="132">
        <v>20</v>
      </c>
      <c r="T175" s="149"/>
      <c r="U175" s="133">
        <v>0</v>
      </c>
      <c r="V175" s="131">
        <v>0</v>
      </c>
      <c r="W175" s="131">
        <v>0</v>
      </c>
      <c r="X175" s="132">
        <v>0</v>
      </c>
      <c r="Y175" s="149"/>
      <c r="Z175" s="133">
        <v>0</v>
      </c>
      <c r="AA175" s="131">
        <v>1</v>
      </c>
      <c r="AB175" s="131">
        <v>1</v>
      </c>
      <c r="AC175" s="132">
        <v>215</v>
      </c>
      <c r="AD175" s="149"/>
      <c r="AE175" s="153">
        <f t="shared" si="48"/>
        <v>0</v>
      </c>
      <c r="AF175" s="134">
        <f t="shared" si="49"/>
        <v>1</v>
      </c>
      <c r="AG175" s="135">
        <f t="shared" si="50"/>
        <v>1</v>
      </c>
      <c r="AH175" s="167">
        <f t="shared" si="51"/>
        <v>255</v>
      </c>
      <c r="AI175" s="149"/>
      <c r="AJ175" s="133">
        <f t="shared" si="52"/>
        <v>20</v>
      </c>
      <c r="AK175" s="131">
        <f t="shared" si="53"/>
        <v>0</v>
      </c>
      <c r="AL175" s="131">
        <f t="shared" si="54"/>
        <v>20</v>
      </c>
      <c r="AM175" s="131">
        <f t="shared" si="55"/>
        <v>0</v>
      </c>
      <c r="AN175" s="136">
        <f t="shared" si="56"/>
        <v>215</v>
      </c>
      <c r="AO175" s="133">
        <f t="shared" si="57"/>
        <v>0</v>
      </c>
      <c r="AP175" s="131">
        <f t="shared" si="58"/>
        <v>0</v>
      </c>
      <c r="AQ175" s="131">
        <f t="shared" si="59"/>
        <v>0</v>
      </c>
      <c r="AR175" s="131">
        <f t="shared" si="60"/>
        <v>0</v>
      </c>
      <c r="AS175" s="136">
        <f t="shared" si="61"/>
        <v>0</v>
      </c>
      <c r="AT175" s="133">
        <f t="shared" si="62"/>
        <v>0</v>
      </c>
      <c r="AU175" s="131">
        <f t="shared" si="63"/>
        <v>0</v>
      </c>
      <c r="AV175" s="131">
        <f t="shared" si="64"/>
        <v>0</v>
      </c>
      <c r="AW175" s="131">
        <f t="shared" si="65"/>
        <v>0</v>
      </c>
      <c r="AX175" s="136">
        <f t="shared" si="66"/>
        <v>1</v>
      </c>
      <c r="AY175" s="133">
        <f t="shared" si="67"/>
        <v>0</v>
      </c>
      <c r="AZ175" s="131">
        <f t="shared" si="68"/>
        <v>0</v>
      </c>
      <c r="BA175" s="131">
        <f t="shared" si="69"/>
        <v>0</v>
      </c>
      <c r="BB175" s="131">
        <f t="shared" si="70"/>
        <v>0</v>
      </c>
      <c r="BC175" s="132">
        <f t="shared" si="71"/>
        <v>1</v>
      </c>
    </row>
    <row r="176" spans="1:55" x14ac:dyDescent="0.25">
      <c r="A176" s="138" t="s">
        <v>670</v>
      </c>
      <c r="B176" s="131" t="s">
        <v>49</v>
      </c>
      <c r="C176" s="131" t="s">
        <v>100</v>
      </c>
      <c r="D176" s="131" t="s">
        <v>82</v>
      </c>
      <c r="E176" s="132" t="s">
        <v>1314</v>
      </c>
      <c r="F176" s="130">
        <v>0</v>
      </c>
      <c r="G176" s="131">
        <v>0</v>
      </c>
      <c r="H176" s="131">
        <v>0</v>
      </c>
      <c r="I176" s="132">
        <v>20</v>
      </c>
      <c r="J176" s="149"/>
      <c r="K176" s="133">
        <v>0</v>
      </c>
      <c r="L176" s="131">
        <v>0</v>
      </c>
      <c r="M176" s="131">
        <v>0</v>
      </c>
      <c r="N176" s="132">
        <v>0</v>
      </c>
      <c r="O176" s="149"/>
      <c r="P176" s="133">
        <v>0</v>
      </c>
      <c r="Q176" s="131">
        <v>0</v>
      </c>
      <c r="R176" s="131">
        <v>0</v>
      </c>
      <c r="S176" s="132">
        <v>0</v>
      </c>
      <c r="T176" s="149"/>
      <c r="U176" s="133">
        <v>0</v>
      </c>
      <c r="V176" s="131">
        <v>0</v>
      </c>
      <c r="W176" s="131">
        <v>0</v>
      </c>
      <c r="X176" s="132">
        <v>20</v>
      </c>
      <c r="Y176" s="149"/>
      <c r="Z176" s="133">
        <v>0</v>
      </c>
      <c r="AA176" s="131">
        <v>0</v>
      </c>
      <c r="AB176" s="131">
        <v>0</v>
      </c>
      <c r="AC176" s="132">
        <v>0</v>
      </c>
      <c r="AD176" s="149"/>
      <c r="AE176" s="153">
        <f t="shared" si="48"/>
        <v>0</v>
      </c>
      <c r="AF176" s="134">
        <f t="shared" si="49"/>
        <v>0</v>
      </c>
      <c r="AG176" s="135">
        <f t="shared" si="50"/>
        <v>0</v>
      </c>
      <c r="AH176" s="167">
        <f t="shared" si="51"/>
        <v>40</v>
      </c>
      <c r="AI176" s="149"/>
      <c r="AJ176" s="133">
        <f t="shared" si="52"/>
        <v>20</v>
      </c>
      <c r="AK176" s="131">
        <f t="shared" si="53"/>
        <v>0</v>
      </c>
      <c r="AL176" s="131">
        <f t="shared" si="54"/>
        <v>0</v>
      </c>
      <c r="AM176" s="131">
        <f t="shared" si="55"/>
        <v>20</v>
      </c>
      <c r="AN176" s="136">
        <f t="shared" si="56"/>
        <v>0</v>
      </c>
      <c r="AO176" s="133">
        <f t="shared" si="57"/>
        <v>0</v>
      </c>
      <c r="AP176" s="131">
        <f t="shared" si="58"/>
        <v>0</v>
      </c>
      <c r="AQ176" s="131">
        <f t="shared" si="59"/>
        <v>0</v>
      </c>
      <c r="AR176" s="131">
        <f t="shared" si="60"/>
        <v>0</v>
      </c>
      <c r="AS176" s="136">
        <f t="shared" si="61"/>
        <v>0</v>
      </c>
      <c r="AT176" s="133">
        <f t="shared" si="62"/>
        <v>0</v>
      </c>
      <c r="AU176" s="131">
        <f t="shared" si="63"/>
        <v>0</v>
      </c>
      <c r="AV176" s="131">
        <f t="shared" si="64"/>
        <v>0</v>
      </c>
      <c r="AW176" s="131">
        <f t="shared" si="65"/>
        <v>0</v>
      </c>
      <c r="AX176" s="136">
        <f t="shared" si="66"/>
        <v>0</v>
      </c>
      <c r="AY176" s="133">
        <f t="shared" si="67"/>
        <v>0</v>
      </c>
      <c r="AZ176" s="131">
        <f t="shared" si="68"/>
        <v>0</v>
      </c>
      <c r="BA176" s="131">
        <f t="shared" si="69"/>
        <v>0</v>
      </c>
      <c r="BB176" s="131">
        <f t="shared" si="70"/>
        <v>0</v>
      </c>
      <c r="BC176" s="132">
        <f t="shared" si="71"/>
        <v>0</v>
      </c>
    </row>
    <row r="177" spans="1:55" x14ac:dyDescent="0.25">
      <c r="A177" s="138" t="s">
        <v>671</v>
      </c>
      <c r="B177" s="131" t="s">
        <v>1293</v>
      </c>
      <c r="C177" s="131" t="s">
        <v>1922</v>
      </c>
      <c r="D177" s="131" t="s">
        <v>143</v>
      </c>
      <c r="E177" s="132" t="s">
        <v>1313</v>
      </c>
      <c r="F177" s="130">
        <v>0</v>
      </c>
      <c r="G177" s="131">
        <v>0</v>
      </c>
      <c r="H177" s="131">
        <v>0</v>
      </c>
      <c r="I177" s="132">
        <v>0</v>
      </c>
      <c r="J177" s="149"/>
      <c r="K177" s="133">
        <v>0</v>
      </c>
      <c r="L177" s="131">
        <v>0</v>
      </c>
      <c r="M177" s="131">
        <v>0</v>
      </c>
      <c r="N177" s="132">
        <v>0</v>
      </c>
      <c r="O177" s="149"/>
      <c r="P177" s="133">
        <v>0</v>
      </c>
      <c r="Q177" s="131">
        <v>0</v>
      </c>
      <c r="R177" s="131">
        <v>0</v>
      </c>
      <c r="S177" s="132">
        <v>0</v>
      </c>
      <c r="T177" s="149"/>
      <c r="U177" s="133">
        <v>0</v>
      </c>
      <c r="V177" s="131">
        <v>0</v>
      </c>
      <c r="W177" s="131">
        <v>0</v>
      </c>
      <c r="X177" s="132">
        <v>0</v>
      </c>
      <c r="Y177" s="149"/>
      <c r="Z177" s="133">
        <v>0</v>
      </c>
      <c r="AA177" s="131">
        <v>0</v>
      </c>
      <c r="AB177" s="131">
        <v>0</v>
      </c>
      <c r="AC177" s="132">
        <v>0</v>
      </c>
      <c r="AD177" s="149"/>
      <c r="AE177" s="153">
        <f t="shared" si="48"/>
        <v>0</v>
      </c>
      <c r="AF177" s="134">
        <f t="shared" si="49"/>
        <v>0</v>
      </c>
      <c r="AG177" s="135">
        <f t="shared" si="50"/>
        <v>0</v>
      </c>
      <c r="AH177" s="167">
        <f t="shared" si="51"/>
        <v>0</v>
      </c>
      <c r="AI177" s="149"/>
      <c r="AJ177" s="133">
        <f t="shared" si="52"/>
        <v>0</v>
      </c>
      <c r="AK177" s="131">
        <f t="shared" si="53"/>
        <v>0</v>
      </c>
      <c r="AL177" s="131">
        <f t="shared" si="54"/>
        <v>0</v>
      </c>
      <c r="AM177" s="131">
        <f t="shared" si="55"/>
        <v>0</v>
      </c>
      <c r="AN177" s="136">
        <f t="shared" si="56"/>
        <v>0</v>
      </c>
      <c r="AO177" s="133">
        <f t="shared" si="57"/>
        <v>0</v>
      </c>
      <c r="AP177" s="131">
        <f t="shared" si="58"/>
        <v>0</v>
      </c>
      <c r="AQ177" s="131">
        <f t="shared" si="59"/>
        <v>0</v>
      </c>
      <c r="AR177" s="131">
        <f t="shared" si="60"/>
        <v>0</v>
      </c>
      <c r="AS177" s="136">
        <f t="shared" si="61"/>
        <v>0</v>
      </c>
      <c r="AT177" s="133">
        <f t="shared" si="62"/>
        <v>0</v>
      </c>
      <c r="AU177" s="131">
        <f t="shared" si="63"/>
        <v>0</v>
      </c>
      <c r="AV177" s="131">
        <f t="shared" si="64"/>
        <v>0</v>
      </c>
      <c r="AW177" s="131">
        <f t="shared" si="65"/>
        <v>0</v>
      </c>
      <c r="AX177" s="136">
        <f t="shared" si="66"/>
        <v>0</v>
      </c>
      <c r="AY177" s="133">
        <f t="shared" si="67"/>
        <v>0</v>
      </c>
      <c r="AZ177" s="131">
        <f t="shared" si="68"/>
        <v>0</v>
      </c>
      <c r="BA177" s="131">
        <f t="shared" si="69"/>
        <v>0</v>
      </c>
      <c r="BB177" s="131">
        <f t="shared" si="70"/>
        <v>0</v>
      </c>
      <c r="BC177" s="132">
        <f t="shared" si="71"/>
        <v>0</v>
      </c>
    </row>
    <row r="178" spans="1:55" x14ac:dyDescent="0.25">
      <c r="A178" s="138" t="s">
        <v>672</v>
      </c>
      <c r="B178" s="131" t="s">
        <v>1292</v>
      </c>
      <c r="C178" s="131" t="s">
        <v>271</v>
      </c>
      <c r="D178" s="131" t="s">
        <v>383</v>
      </c>
      <c r="E178" s="132" t="s">
        <v>1314</v>
      </c>
      <c r="F178" s="130">
        <v>0</v>
      </c>
      <c r="G178" s="131">
        <v>0</v>
      </c>
      <c r="H178" s="131">
        <v>0</v>
      </c>
      <c r="I178" s="132">
        <v>0</v>
      </c>
      <c r="J178" s="149"/>
      <c r="K178" s="133">
        <v>0</v>
      </c>
      <c r="L178" s="131">
        <v>0</v>
      </c>
      <c r="M178" s="131">
        <v>0</v>
      </c>
      <c r="N178" s="132">
        <v>0</v>
      </c>
      <c r="O178" s="149"/>
      <c r="P178" s="133">
        <v>0</v>
      </c>
      <c r="Q178" s="131">
        <v>0</v>
      </c>
      <c r="R178" s="131">
        <v>0</v>
      </c>
      <c r="S178" s="132">
        <v>0</v>
      </c>
      <c r="T178" s="149"/>
      <c r="U178" s="133">
        <v>0</v>
      </c>
      <c r="V178" s="131">
        <v>0</v>
      </c>
      <c r="W178" s="131">
        <v>0</v>
      </c>
      <c r="X178" s="132">
        <v>0</v>
      </c>
      <c r="Y178" s="149"/>
      <c r="Z178" s="133">
        <v>0</v>
      </c>
      <c r="AA178" s="131">
        <v>0</v>
      </c>
      <c r="AB178" s="131">
        <v>0</v>
      </c>
      <c r="AC178" s="132">
        <v>0</v>
      </c>
      <c r="AD178" s="149"/>
      <c r="AE178" s="153">
        <f t="shared" si="48"/>
        <v>0</v>
      </c>
      <c r="AF178" s="134">
        <f t="shared" si="49"/>
        <v>0</v>
      </c>
      <c r="AG178" s="135">
        <f t="shared" si="50"/>
        <v>0</v>
      </c>
      <c r="AH178" s="167">
        <f t="shared" si="51"/>
        <v>0</v>
      </c>
      <c r="AI178" s="149"/>
      <c r="AJ178" s="133">
        <f t="shared" si="52"/>
        <v>0</v>
      </c>
      <c r="AK178" s="131">
        <f t="shared" si="53"/>
        <v>0</v>
      </c>
      <c r="AL178" s="131">
        <f t="shared" si="54"/>
        <v>0</v>
      </c>
      <c r="AM178" s="131">
        <f t="shared" si="55"/>
        <v>0</v>
      </c>
      <c r="AN178" s="136">
        <f t="shared" si="56"/>
        <v>0</v>
      </c>
      <c r="AO178" s="133">
        <f t="shared" si="57"/>
        <v>0</v>
      </c>
      <c r="AP178" s="131">
        <f t="shared" si="58"/>
        <v>0</v>
      </c>
      <c r="AQ178" s="131">
        <f t="shared" si="59"/>
        <v>0</v>
      </c>
      <c r="AR178" s="131">
        <f t="shared" si="60"/>
        <v>0</v>
      </c>
      <c r="AS178" s="136">
        <f t="shared" si="61"/>
        <v>0</v>
      </c>
      <c r="AT178" s="133">
        <f t="shared" si="62"/>
        <v>0</v>
      </c>
      <c r="AU178" s="131">
        <f t="shared" si="63"/>
        <v>0</v>
      </c>
      <c r="AV178" s="131">
        <f t="shared" si="64"/>
        <v>0</v>
      </c>
      <c r="AW178" s="131">
        <f t="shared" si="65"/>
        <v>0</v>
      </c>
      <c r="AX178" s="136">
        <f t="shared" si="66"/>
        <v>0</v>
      </c>
      <c r="AY178" s="133">
        <f t="shared" si="67"/>
        <v>0</v>
      </c>
      <c r="AZ178" s="131">
        <f t="shared" si="68"/>
        <v>0</v>
      </c>
      <c r="BA178" s="131">
        <f t="shared" si="69"/>
        <v>0</v>
      </c>
      <c r="BB178" s="131">
        <f t="shared" si="70"/>
        <v>0</v>
      </c>
      <c r="BC178" s="132">
        <f t="shared" si="71"/>
        <v>0</v>
      </c>
    </row>
    <row r="179" spans="1:55" x14ac:dyDescent="0.25">
      <c r="A179" s="138" t="s">
        <v>673</v>
      </c>
      <c r="B179" s="131" t="s">
        <v>37</v>
      </c>
      <c r="C179" s="131" t="s">
        <v>221</v>
      </c>
      <c r="D179" s="131" t="s">
        <v>181</v>
      </c>
      <c r="E179" s="132" t="s">
        <v>1312</v>
      </c>
      <c r="F179" s="130">
        <v>0</v>
      </c>
      <c r="G179" s="131">
        <v>0</v>
      </c>
      <c r="H179" s="131">
        <v>0</v>
      </c>
      <c r="I179" s="132">
        <v>0</v>
      </c>
      <c r="J179" s="149"/>
      <c r="K179" s="133">
        <v>0</v>
      </c>
      <c r="L179" s="131">
        <v>0</v>
      </c>
      <c r="M179" s="131">
        <v>0</v>
      </c>
      <c r="N179" s="132">
        <v>0</v>
      </c>
      <c r="O179" s="149"/>
      <c r="P179" s="133">
        <v>0</v>
      </c>
      <c r="Q179" s="131">
        <v>0</v>
      </c>
      <c r="R179" s="131">
        <v>0</v>
      </c>
      <c r="S179" s="132">
        <v>0</v>
      </c>
      <c r="T179" s="149"/>
      <c r="U179" s="133">
        <v>0</v>
      </c>
      <c r="V179" s="131">
        <v>0</v>
      </c>
      <c r="W179" s="131">
        <v>0</v>
      </c>
      <c r="X179" s="132">
        <v>0</v>
      </c>
      <c r="Y179" s="149"/>
      <c r="Z179" s="133">
        <v>0</v>
      </c>
      <c r="AA179" s="131">
        <v>0</v>
      </c>
      <c r="AB179" s="131">
        <v>0</v>
      </c>
      <c r="AC179" s="132">
        <v>0</v>
      </c>
      <c r="AD179" s="149"/>
      <c r="AE179" s="153">
        <f t="shared" si="48"/>
        <v>0</v>
      </c>
      <c r="AF179" s="134">
        <f t="shared" si="49"/>
        <v>0</v>
      </c>
      <c r="AG179" s="135">
        <f t="shared" si="50"/>
        <v>0</v>
      </c>
      <c r="AH179" s="167">
        <f t="shared" si="51"/>
        <v>0</v>
      </c>
      <c r="AI179" s="149"/>
      <c r="AJ179" s="133">
        <f t="shared" si="52"/>
        <v>0</v>
      </c>
      <c r="AK179" s="131">
        <f t="shared" si="53"/>
        <v>0</v>
      </c>
      <c r="AL179" s="131">
        <f t="shared" si="54"/>
        <v>0</v>
      </c>
      <c r="AM179" s="131">
        <f t="shared" si="55"/>
        <v>0</v>
      </c>
      <c r="AN179" s="136">
        <f t="shared" si="56"/>
        <v>0</v>
      </c>
      <c r="AO179" s="133">
        <f t="shared" si="57"/>
        <v>0</v>
      </c>
      <c r="AP179" s="131">
        <f t="shared" si="58"/>
        <v>0</v>
      </c>
      <c r="AQ179" s="131">
        <f t="shared" si="59"/>
        <v>0</v>
      </c>
      <c r="AR179" s="131">
        <f t="shared" si="60"/>
        <v>0</v>
      </c>
      <c r="AS179" s="136">
        <f t="shared" si="61"/>
        <v>0</v>
      </c>
      <c r="AT179" s="133">
        <f t="shared" si="62"/>
        <v>0</v>
      </c>
      <c r="AU179" s="131">
        <f t="shared" si="63"/>
        <v>0</v>
      </c>
      <c r="AV179" s="131">
        <f t="shared" si="64"/>
        <v>0</v>
      </c>
      <c r="AW179" s="131">
        <f t="shared" si="65"/>
        <v>0</v>
      </c>
      <c r="AX179" s="136">
        <f t="shared" si="66"/>
        <v>0</v>
      </c>
      <c r="AY179" s="133">
        <f t="shared" si="67"/>
        <v>0</v>
      </c>
      <c r="AZ179" s="131">
        <f t="shared" si="68"/>
        <v>0</v>
      </c>
      <c r="BA179" s="131">
        <f t="shared" si="69"/>
        <v>0</v>
      </c>
      <c r="BB179" s="131">
        <f t="shared" si="70"/>
        <v>0</v>
      </c>
      <c r="BC179" s="132">
        <f t="shared" si="71"/>
        <v>0</v>
      </c>
    </row>
    <row r="180" spans="1:55" x14ac:dyDescent="0.25">
      <c r="A180" s="138" t="s">
        <v>674</v>
      </c>
      <c r="B180" s="131" t="s">
        <v>37</v>
      </c>
      <c r="C180" s="131" t="s">
        <v>1836</v>
      </c>
      <c r="D180" s="131" t="s">
        <v>181</v>
      </c>
      <c r="E180" s="132" t="s">
        <v>1312</v>
      </c>
      <c r="F180" s="130">
        <v>0</v>
      </c>
      <c r="G180" s="131">
        <v>0</v>
      </c>
      <c r="H180" s="131">
        <v>0</v>
      </c>
      <c r="I180" s="132">
        <v>20</v>
      </c>
      <c r="J180" s="149"/>
      <c r="K180" s="133">
        <v>0</v>
      </c>
      <c r="L180" s="131">
        <v>0</v>
      </c>
      <c r="M180" s="131">
        <v>0</v>
      </c>
      <c r="N180" s="132">
        <v>0</v>
      </c>
      <c r="O180" s="149"/>
      <c r="P180" s="133">
        <v>0</v>
      </c>
      <c r="Q180" s="131">
        <v>0</v>
      </c>
      <c r="R180" s="131">
        <v>0</v>
      </c>
      <c r="S180" s="132">
        <v>20</v>
      </c>
      <c r="T180" s="149"/>
      <c r="U180" s="133">
        <v>0</v>
      </c>
      <c r="V180" s="131">
        <v>0</v>
      </c>
      <c r="W180" s="131">
        <v>0</v>
      </c>
      <c r="X180" s="132">
        <v>0</v>
      </c>
      <c r="Y180" s="149"/>
      <c r="Z180" s="133">
        <v>1</v>
      </c>
      <c r="AA180" s="131">
        <v>0</v>
      </c>
      <c r="AB180" s="131">
        <v>0.9</v>
      </c>
      <c r="AC180" s="132">
        <v>214</v>
      </c>
      <c r="AD180" s="149"/>
      <c r="AE180" s="153">
        <f t="shared" si="48"/>
        <v>0</v>
      </c>
      <c r="AF180" s="134">
        <f t="shared" si="49"/>
        <v>0</v>
      </c>
      <c r="AG180" s="135">
        <f t="shared" si="50"/>
        <v>0.9</v>
      </c>
      <c r="AH180" s="167">
        <f t="shared" si="51"/>
        <v>254</v>
      </c>
      <c r="AI180" s="149"/>
      <c r="AJ180" s="133">
        <f t="shared" si="52"/>
        <v>20</v>
      </c>
      <c r="AK180" s="131">
        <f t="shared" si="53"/>
        <v>0</v>
      </c>
      <c r="AL180" s="131">
        <f t="shared" si="54"/>
        <v>20</v>
      </c>
      <c r="AM180" s="131">
        <f t="shared" si="55"/>
        <v>0</v>
      </c>
      <c r="AN180" s="136">
        <f t="shared" si="56"/>
        <v>214</v>
      </c>
      <c r="AO180" s="133">
        <f t="shared" si="57"/>
        <v>0</v>
      </c>
      <c r="AP180" s="131">
        <f t="shared" si="58"/>
        <v>0</v>
      </c>
      <c r="AQ180" s="131">
        <f t="shared" si="59"/>
        <v>0</v>
      </c>
      <c r="AR180" s="131">
        <f t="shared" si="60"/>
        <v>0</v>
      </c>
      <c r="AS180" s="136">
        <f t="shared" si="61"/>
        <v>0</v>
      </c>
      <c r="AT180" s="133">
        <f t="shared" si="62"/>
        <v>0</v>
      </c>
      <c r="AU180" s="131">
        <f t="shared" si="63"/>
        <v>0</v>
      </c>
      <c r="AV180" s="131">
        <f t="shared" si="64"/>
        <v>0</v>
      </c>
      <c r="AW180" s="131">
        <f t="shared" si="65"/>
        <v>0</v>
      </c>
      <c r="AX180" s="136">
        <f t="shared" si="66"/>
        <v>0</v>
      </c>
      <c r="AY180" s="133">
        <f t="shared" si="67"/>
        <v>0</v>
      </c>
      <c r="AZ180" s="131">
        <f t="shared" si="68"/>
        <v>0</v>
      </c>
      <c r="BA180" s="131">
        <f t="shared" si="69"/>
        <v>0</v>
      </c>
      <c r="BB180" s="131">
        <f t="shared" si="70"/>
        <v>0</v>
      </c>
      <c r="BC180" s="132">
        <f t="shared" si="71"/>
        <v>0.9</v>
      </c>
    </row>
    <row r="181" spans="1:55" x14ac:dyDescent="0.25">
      <c r="A181" s="138" t="s">
        <v>675</v>
      </c>
      <c r="B181" s="131" t="s">
        <v>2047</v>
      </c>
      <c r="C181" s="131" t="s">
        <v>189</v>
      </c>
      <c r="D181" s="131" t="s">
        <v>380</v>
      </c>
      <c r="E181" s="132" t="s">
        <v>1311</v>
      </c>
      <c r="F181" s="130">
        <v>0</v>
      </c>
      <c r="G181" s="131">
        <v>2</v>
      </c>
      <c r="H181" s="131">
        <v>38.299999999999997</v>
      </c>
      <c r="I181" s="132">
        <v>299</v>
      </c>
      <c r="J181" s="149"/>
      <c r="K181" s="133">
        <v>1</v>
      </c>
      <c r="L181" s="131">
        <v>1</v>
      </c>
      <c r="M181" s="131">
        <v>4.4000000000000004</v>
      </c>
      <c r="N181" s="132">
        <v>243</v>
      </c>
      <c r="O181" s="149"/>
      <c r="P181" s="133">
        <v>0</v>
      </c>
      <c r="Q181" s="131">
        <v>0</v>
      </c>
      <c r="R181" s="131">
        <v>0</v>
      </c>
      <c r="S181" s="132">
        <v>20</v>
      </c>
      <c r="T181" s="149"/>
      <c r="U181" s="133">
        <v>0</v>
      </c>
      <c r="V181" s="131">
        <v>0</v>
      </c>
      <c r="W181" s="131">
        <v>0</v>
      </c>
      <c r="X181" s="132">
        <v>20</v>
      </c>
      <c r="Y181" s="149"/>
      <c r="Z181" s="133">
        <v>0</v>
      </c>
      <c r="AA181" s="131">
        <v>1</v>
      </c>
      <c r="AB181" s="131">
        <v>5.3</v>
      </c>
      <c r="AC181" s="132">
        <v>247</v>
      </c>
      <c r="AD181" s="149"/>
      <c r="AE181" s="153">
        <f t="shared" si="48"/>
        <v>1</v>
      </c>
      <c r="AF181" s="134">
        <f t="shared" si="49"/>
        <v>4</v>
      </c>
      <c r="AG181" s="135">
        <f t="shared" si="50"/>
        <v>47.999999999999993</v>
      </c>
      <c r="AH181" s="167">
        <f t="shared" si="51"/>
        <v>809</v>
      </c>
      <c r="AI181" s="149"/>
      <c r="AJ181" s="133">
        <f t="shared" si="52"/>
        <v>299</v>
      </c>
      <c r="AK181" s="131">
        <f t="shared" si="53"/>
        <v>243</v>
      </c>
      <c r="AL181" s="131">
        <f t="shared" si="54"/>
        <v>20</v>
      </c>
      <c r="AM181" s="131">
        <f t="shared" si="55"/>
        <v>20</v>
      </c>
      <c r="AN181" s="136">
        <f t="shared" si="56"/>
        <v>247</v>
      </c>
      <c r="AO181" s="133">
        <f t="shared" si="57"/>
        <v>0</v>
      </c>
      <c r="AP181" s="131">
        <f t="shared" si="58"/>
        <v>1</v>
      </c>
      <c r="AQ181" s="131">
        <f t="shared" si="59"/>
        <v>0</v>
      </c>
      <c r="AR181" s="131">
        <f t="shared" si="60"/>
        <v>0</v>
      </c>
      <c r="AS181" s="136">
        <f t="shared" si="61"/>
        <v>0</v>
      </c>
      <c r="AT181" s="133">
        <f t="shared" si="62"/>
        <v>2</v>
      </c>
      <c r="AU181" s="131">
        <f t="shared" si="63"/>
        <v>1</v>
      </c>
      <c r="AV181" s="131">
        <f t="shared" si="64"/>
        <v>0</v>
      </c>
      <c r="AW181" s="131">
        <f t="shared" si="65"/>
        <v>0</v>
      </c>
      <c r="AX181" s="136">
        <f t="shared" si="66"/>
        <v>1</v>
      </c>
      <c r="AY181" s="133">
        <f t="shared" si="67"/>
        <v>38.299999999999997</v>
      </c>
      <c r="AZ181" s="131">
        <f t="shared" si="68"/>
        <v>4.4000000000000004</v>
      </c>
      <c r="BA181" s="131">
        <f t="shared" si="69"/>
        <v>0</v>
      </c>
      <c r="BB181" s="131">
        <f t="shared" si="70"/>
        <v>0</v>
      </c>
      <c r="BC181" s="132">
        <f t="shared" si="71"/>
        <v>5.3</v>
      </c>
    </row>
    <row r="182" spans="1:55" x14ac:dyDescent="0.25">
      <c r="A182" s="138" t="s">
        <v>676</v>
      </c>
      <c r="B182" s="131" t="s">
        <v>38</v>
      </c>
      <c r="C182" s="131" t="s">
        <v>457</v>
      </c>
      <c r="D182" s="131" t="s">
        <v>145</v>
      </c>
      <c r="E182" s="132" t="s">
        <v>1304</v>
      </c>
      <c r="F182" s="130">
        <v>0</v>
      </c>
      <c r="G182" s="131">
        <v>0</v>
      </c>
      <c r="H182" s="131">
        <v>0</v>
      </c>
      <c r="I182" s="132">
        <v>20</v>
      </c>
      <c r="J182" s="149"/>
      <c r="K182" s="133">
        <v>0</v>
      </c>
      <c r="L182" s="131">
        <v>0</v>
      </c>
      <c r="M182" s="131">
        <v>0</v>
      </c>
      <c r="N182" s="132">
        <v>20</v>
      </c>
      <c r="O182" s="149"/>
      <c r="P182" s="133">
        <v>0</v>
      </c>
      <c r="Q182" s="131">
        <v>2</v>
      </c>
      <c r="R182" s="131">
        <v>8.1999999999999993</v>
      </c>
      <c r="S182" s="132">
        <v>286</v>
      </c>
      <c r="T182" s="149"/>
      <c r="U182" s="133">
        <v>0</v>
      </c>
      <c r="V182" s="131">
        <v>0</v>
      </c>
      <c r="W182" s="131">
        <v>0</v>
      </c>
      <c r="X182" s="132">
        <v>20</v>
      </c>
      <c r="Y182" s="149"/>
      <c r="Z182" s="133">
        <v>0</v>
      </c>
      <c r="AA182" s="131">
        <v>0</v>
      </c>
      <c r="AB182" s="131">
        <v>0</v>
      </c>
      <c r="AC182" s="132">
        <v>20</v>
      </c>
      <c r="AD182" s="149"/>
      <c r="AE182" s="153">
        <f t="shared" si="48"/>
        <v>0</v>
      </c>
      <c r="AF182" s="134">
        <f t="shared" si="49"/>
        <v>2</v>
      </c>
      <c r="AG182" s="135">
        <f t="shared" si="50"/>
        <v>8.1999999999999993</v>
      </c>
      <c r="AH182" s="167">
        <f t="shared" si="51"/>
        <v>346</v>
      </c>
      <c r="AI182" s="149"/>
      <c r="AJ182" s="133">
        <f t="shared" si="52"/>
        <v>20</v>
      </c>
      <c r="AK182" s="131">
        <f t="shared" si="53"/>
        <v>20</v>
      </c>
      <c r="AL182" s="131">
        <f t="shared" si="54"/>
        <v>286</v>
      </c>
      <c r="AM182" s="131">
        <f t="shared" si="55"/>
        <v>20</v>
      </c>
      <c r="AN182" s="136">
        <f t="shared" si="56"/>
        <v>20</v>
      </c>
      <c r="AO182" s="133">
        <f t="shared" si="57"/>
        <v>0</v>
      </c>
      <c r="AP182" s="131">
        <f t="shared" si="58"/>
        <v>0</v>
      </c>
      <c r="AQ182" s="131">
        <f t="shared" si="59"/>
        <v>0</v>
      </c>
      <c r="AR182" s="131">
        <f t="shared" si="60"/>
        <v>0</v>
      </c>
      <c r="AS182" s="136">
        <f t="shared" si="61"/>
        <v>0</v>
      </c>
      <c r="AT182" s="133">
        <f t="shared" si="62"/>
        <v>0</v>
      </c>
      <c r="AU182" s="131">
        <f t="shared" si="63"/>
        <v>0</v>
      </c>
      <c r="AV182" s="131">
        <f t="shared" si="64"/>
        <v>2</v>
      </c>
      <c r="AW182" s="131">
        <f t="shared" si="65"/>
        <v>0</v>
      </c>
      <c r="AX182" s="136">
        <f t="shared" si="66"/>
        <v>0</v>
      </c>
      <c r="AY182" s="133">
        <f t="shared" si="67"/>
        <v>0</v>
      </c>
      <c r="AZ182" s="131">
        <f t="shared" si="68"/>
        <v>0</v>
      </c>
      <c r="BA182" s="131">
        <f t="shared" si="69"/>
        <v>8.1999999999999993</v>
      </c>
      <c r="BB182" s="131">
        <f t="shared" si="70"/>
        <v>0</v>
      </c>
      <c r="BC182" s="132">
        <f t="shared" si="71"/>
        <v>0</v>
      </c>
    </row>
    <row r="183" spans="1:55" x14ac:dyDescent="0.25">
      <c r="A183" s="138" t="s">
        <v>677</v>
      </c>
      <c r="B183" s="131" t="s">
        <v>41</v>
      </c>
      <c r="C183" s="131" t="s">
        <v>1566</v>
      </c>
      <c r="D183" s="131" t="s">
        <v>382</v>
      </c>
      <c r="E183" s="132" t="s">
        <v>2026</v>
      </c>
      <c r="F183" s="130">
        <v>0</v>
      </c>
      <c r="G183" s="131">
        <v>0</v>
      </c>
      <c r="H183" s="131">
        <v>0</v>
      </c>
      <c r="I183" s="132">
        <v>0</v>
      </c>
      <c r="J183" s="149"/>
      <c r="K183" s="133">
        <v>0</v>
      </c>
      <c r="L183" s="131">
        <v>0</v>
      </c>
      <c r="M183" s="131">
        <v>0</v>
      </c>
      <c r="N183" s="132">
        <v>0</v>
      </c>
      <c r="O183" s="149"/>
      <c r="P183" s="133">
        <v>0</v>
      </c>
      <c r="Q183" s="131">
        <v>0</v>
      </c>
      <c r="R183" s="131">
        <v>0</v>
      </c>
      <c r="S183" s="132">
        <v>0</v>
      </c>
      <c r="T183" s="149"/>
      <c r="U183" s="133">
        <v>0</v>
      </c>
      <c r="V183" s="131">
        <v>0</v>
      </c>
      <c r="W183" s="131">
        <v>0</v>
      </c>
      <c r="X183" s="132">
        <v>0</v>
      </c>
      <c r="Y183" s="149"/>
      <c r="Z183" s="133">
        <v>0</v>
      </c>
      <c r="AA183" s="131">
        <v>0</v>
      </c>
      <c r="AB183" s="131">
        <v>0</v>
      </c>
      <c r="AC183" s="132">
        <v>0</v>
      </c>
      <c r="AD183" s="149"/>
      <c r="AE183" s="153">
        <f t="shared" si="48"/>
        <v>0</v>
      </c>
      <c r="AF183" s="134">
        <f t="shared" si="49"/>
        <v>0</v>
      </c>
      <c r="AG183" s="135">
        <f t="shared" si="50"/>
        <v>0</v>
      </c>
      <c r="AH183" s="167">
        <f t="shared" si="51"/>
        <v>0</v>
      </c>
      <c r="AI183" s="149"/>
      <c r="AJ183" s="133">
        <f t="shared" si="52"/>
        <v>0</v>
      </c>
      <c r="AK183" s="131">
        <f t="shared" si="53"/>
        <v>0</v>
      </c>
      <c r="AL183" s="131">
        <f t="shared" si="54"/>
        <v>0</v>
      </c>
      <c r="AM183" s="131">
        <f t="shared" si="55"/>
        <v>0</v>
      </c>
      <c r="AN183" s="136">
        <f t="shared" si="56"/>
        <v>0</v>
      </c>
      <c r="AO183" s="133">
        <f t="shared" si="57"/>
        <v>0</v>
      </c>
      <c r="AP183" s="131">
        <f t="shared" si="58"/>
        <v>0</v>
      </c>
      <c r="AQ183" s="131">
        <f t="shared" si="59"/>
        <v>0</v>
      </c>
      <c r="AR183" s="131">
        <f t="shared" si="60"/>
        <v>0</v>
      </c>
      <c r="AS183" s="136">
        <f t="shared" si="61"/>
        <v>0</v>
      </c>
      <c r="AT183" s="133">
        <f t="shared" si="62"/>
        <v>0</v>
      </c>
      <c r="AU183" s="131">
        <f t="shared" si="63"/>
        <v>0</v>
      </c>
      <c r="AV183" s="131">
        <f t="shared" si="64"/>
        <v>0</v>
      </c>
      <c r="AW183" s="131">
        <f t="shared" si="65"/>
        <v>0</v>
      </c>
      <c r="AX183" s="136">
        <f t="shared" si="66"/>
        <v>0</v>
      </c>
      <c r="AY183" s="133">
        <f t="shared" si="67"/>
        <v>0</v>
      </c>
      <c r="AZ183" s="131">
        <f t="shared" si="68"/>
        <v>0</v>
      </c>
      <c r="BA183" s="131">
        <f t="shared" si="69"/>
        <v>0</v>
      </c>
      <c r="BB183" s="131">
        <f t="shared" si="70"/>
        <v>0</v>
      </c>
      <c r="BC183" s="132">
        <f t="shared" si="71"/>
        <v>0</v>
      </c>
    </row>
    <row r="184" spans="1:55" x14ac:dyDescent="0.25">
      <c r="A184" s="138" t="s">
        <v>678</v>
      </c>
      <c r="B184" s="131" t="s">
        <v>48</v>
      </c>
      <c r="C184" s="131" t="s">
        <v>101</v>
      </c>
      <c r="D184" s="131" t="s">
        <v>1914</v>
      </c>
      <c r="E184" s="132" t="s">
        <v>1955</v>
      </c>
      <c r="F184" s="130">
        <v>0</v>
      </c>
      <c r="G184" s="131">
        <v>1</v>
      </c>
      <c r="H184" s="131">
        <v>1.1000000000000001</v>
      </c>
      <c r="I184" s="132">
        <v>216</v>
      </c>
      <c r="J184" s="149"/>
      <c r="K184" s="133">
        <v>0</v>
      </c>
      <c r="L184" s="131">
        <v>0</v>
      </c>
      <c r="M184" s="131">
        <v>0</v>
      </c>
      <c r="N184" s="132">
        <v>20</v>
      </c>
      <c r="O184" s="149"/>
      <c r="P184" s="133">
        <v>0</v>
      </c>
      <c r="Q184" s="131">
        <v>0</v>
      </c>
      <c r="R184" s="131">
        <v>0</v>
      </c>
      <c r="S184" s="132">
        <v>0</v>
      </c>
      <c r="T184" s="149"/>
      <c r="U184" s="133">
        <v>0</v>
      </c>
      <c r="V184" s="131">
        <v>0</v>
      </c>
      <c r="W184" s="131">
        <v>0</v>
      </c>
      <c r="X184" s="132">
        <v>0</v>
      </c>
      <c r="Y184" s="149"/>
      <c r="Z184" s="133">
        <v>1</v>
      </c>
      <c r="AA184" s="131">
        <v>0</v>
      </c>
      <c r="AB184" s="131">
        <v>0.8</v>
      </c>
      <c r="AC184" s="132">
        <v>211</v>
      </c>
      <c r="AD184" s="149"/>
      <c r="AE184" s="153">
        <f t="shared" si="48"/>
        <v>0</v>
      </c>
      <c r="AF184" s="134">
        <f t="shared" si="49"/>
        <v>1</v>
      </c>
      <c r="AG184" s="135">
        <f t="shared" si="50"/>
        <v>1.9000000000000001</v>
      </c>
      <c r="AH184" s="167">
        <f t="shared" si="51"/>
        <v>447</v>
      </c>
      <c r="AI184" s="149"/>
      <c r="AJ184" s="133">
        <f t="shared" si="52"/>
        <v>216</v>
      </c>
      <c r="AK184" s="131">
        <f t="shared" si="53"/>
        <v>20</v>
      </c>
      <c r="AL184" s="131">
        <f t="shared" si="54"/>
        <v>0</v>
      </c>
      <c r="AM184" s="131">
        <f t="shared" si="55"/>
        <v>0</v>
      </c>
      <c r="AN184" s="136">
        <f t="shared" si="56"/>
        <v>211</v>
      </c>
      <c r="AO184" s="133">
        <f t="shared" si="57"/>
        <v>0</v>
      </c>
      <c r="AP184" s="131">
        <f t="shared" si="58"/>
        <v>0</v>
      </c>
      <c r="AQ184" s="131">
        <f t="shared" si="59"/>
        <v>0</v>
      </c>
      <c r="AR184" s="131">
        <f t="shared" si="60"/>
        <v>0</v>
      </c>
      <c r="AS184" s="136">
        <f t="shared" si="61"/>
        <v>0</v>
      </c>
      <c r="AT184" s="133">
        <f t="shared" si="62"/>
        <v>1</v>
      </c>
      <c r="AU184" s="131">
        <f t="shared" si="63"/>
        <v>0</v>
      </c>
      <c r="AV184" s="131">
        <f t="shared" si="64"/>
        <v>0</v>
      </c>
      <c r="AW184" s="131">
        <f t="shared" si="65"/>
        <v>0</v>
      </c>
      <c r="AX184" s="136">
        <f t="shared" si="66"/>
        <v>0</v>
      </c>
      <c r="AY184" s="133">
        <f t="shared" si="67"/>
        <v>1.1000000000000001</v>
      </c>
      <c r="AZ184" s="131">
        <f t="shared" si="68"/>
        <v>0</v>
      </c>
      <c r="BA184" s="131">
        <f t="shared" si="69"/>
        <v>0</v>
      </c>
      <c r="BB184" s="131">
        <f t="shared" si="70"/>
        <v>0</v>
      </c>
      <c r="BC184" s="132">
        <f t="shared" si="71"/>
        <v>0.8</v>
      </c>
    </row>
    <row r="185" spans="1:55" x14ac:dyDescent="0.25">
      <c r="A185" s="138" t="s">
        <v>679</v>
      </c>
      <c r="B185" s="131" t="s">
        <v>50</v>
      </c>
      <c r="C185" s="131" t="s">
        <v>2122</v>
      </c>
      <c r="D185" s="131" t="s">
        <v>2121</v>
      </c>
      <c r="E185" s="132" t="s">
        <v>1311</v>
      </c>
      <c r="F185" s="130">
        <v>0</v>
      </c>
      <c r="G185" s="131">
        <v>0</v>
      </c>
      <c r="H185" s="131">
        <v>0</v>
      </c>
      <c r="I185" s="132">
        <v>20</v>
      </c>
      <c r="J185" s="149"/>
      <c r="K185" s="133">
        <v>0</v>
      </c>
      <c r="L185" s="131">
        <v>0</v>
      </c>
      <c r="M185" s="131">
        <v>0</v>
      </c>
      <c r="N185" s="132">
        <v>0</v>
      </c>
      <c r="O185" s="149"/>
      <c r="P185" s="133">
        <v>0</v>
      </c>
      <c r="Q185" s="131">
        <v>0</v>
      </c>
      <c r="R185" s="131">
        <v>0</v>
      </c>
      <c r="S185" s="132">
        <v>20</v>
      </c>
      <c r="T185" s="149"/>
      <c r="U185" s="133">
        <v>1</v>
      </c>
      <c r="V185" s="131">
        <v>1</v>
      </c>
      <c r="W185" s="131">
        <v>26.8</v>
      </c>
      <c r="X185" s="132">
        <v>297</v>
      </c>
      <c r="Y185" s="149"/>
      <c r="Z185" s="133">
        <v>1</v>
      </c>
      <c r="AA185" s="131">
        <v>0</v>
      </c>
      <c r="AB185" s="131">
        <v>0.5</v>
      </c>
      <c r="AC185" s="132">
        <v>203</v>
      </c>
      <c r="AD185" s="149"/>
      <c r="AE185" s="153">
        <f t="shared" si="48"/>
        <v>2</v>
      </c>
      <c r="AF185" s="134">
        <f t="shared" si="49"/>
        <v>1</v>
      </c>
      <c r="AG185" s="135">
        <f t="shared" si="50"/>
        <v>27.3</v>
      </c>
      <c r="AH185" s="167">
        <f t="shared" si="51"/>
        <v>540</v>
      </c>
      <c r="AI185" s="149"/>
      <c r="AJ185" s="133">
        <f t="shared" si="52"/>
        <v>20</v>
      </c>
      <c r="AK185" s="131">
        <f t="shared" si="53"/>
        <v>0</v>
      </c>
      <c r="AL185" s="131">
        <f t="shared" si="54"/>
        <v>20</v>
      </c>
      <c r="AM185" s="131">
        <f t="shared" si="55"/>
        <v>297</v>
      </c>
      <c r="AN185" s="136">
        <f t="shared" si="56"/>
        <v>203</v>
      </c>
      <c r="AO185" s="133">
        <f t="shared" si="57"/>
        <v>0</v>
      </c>
      <c r="AP185" s="131">
        <f t="shared" si="58"/>
        <v>0</v>
      </c>
      <c r="AQ185" s="131">
        <f t="shared" si="59"/>
        <v>0</v>
      </c>
      <c r="AR185" s="131">
        <f t="shared" si="60"/>
        <v>1</v>
      </c>
      <c r="AS185" s="136">
        <f t="shared" si="61"/>
        <v>1</v>
      </c>
      <c r="AT185" s="133">
        <f t="shared" si="62"/>
        <v>0</v>
      </c>
      <c r="AU185" s="131">
        <f t="shared" si="63"/>
        <v>0</v>
      </c>
      <c r="AV185" s="131">
        <f t="shared" si="64"/>
        <v>0</v>
      </c>
      <c r="AW185" s="131">
        <f t="shared" si="65"/>
        <v>1</v>
      </c>
      <c r="AX185" s="136">
        <f t="shared" si="66"/>
        <v>0</v>
      </c>
      <c r="AY185" s="133">
        <f t="shared" si="67"/>
        <v>0</v>
      </c>
      <c r="AZ185" s="131">
        <f t="shared" si="68"/>
        <v>0</v>
      </c>
      <c r="BA185" s="131">
        <f t="shared" si="69"/>
        <v>0</v>
      </c>
      <c r="BB185" s="131">
        <f t="shared" si="70"/>
        <v>26.8</v>
      </c>
      <c r="BC185" s="132">
        <f t="shared" si="71"/>
        <v>0.5</v>
      </c>
    </row>
    <row r="186" spans="1:55" x14ac:dyDescent="0.25">
      <c r="A186" s="138" t="s">
        <v>680</v>
      </c>
      <c r="B186" s="131" t="s">
        <v>1278</v>
      </c>
      <c r="C186" s="131" t="s">
        <v>95</v>
      </c>
      <c r="D186" s="131" t="s">
        <v>96</v>
      </c>
      <c r="E186" s="132" t="s">
        <v>1314</v>
      </c>
      <c r="F186" s="130">
        <v>0</v>
      </c>
      <c r="G186" s="131">
        <v>0</v>
      </c>
      <c r="H186" s="131">
        <v>0</v>
      </c>
      <c r="I186" s="132">
        <v>0</v>
      </c>
      <c r="J186" s="149"/>
      <c r="K186" s="133">
        <v>0</v>
      </c>
      <c r="L186" s="131">
        <v>0</v>
      </c>
      <c r="M186" s="131">
        <v>0</v>
      </c>
      <c r="N186" s="132">
        <v>0</v>
      </c>
      <c r="O186" s="149"/>
      <c r="P186" s="133">
        <v>0</v>
      </c>
      <c r="Q186" s="131">
        <v>0</v>
      </c>
      <c r="R186" s="131">
        <v>0</v>
      </c>
      <c r="S186" s="132">
        <v>0</v>
      </c>
      <c r="T186" s="149"/>
      <c r="U186" s="133">
        <v>0</v>
      </c>
      <c r="V186" s="131">
        <v>0</v>
      </c>
      <c r="W186" s="131">
        <v>0</v>
      </c>
      <c r="X186" s="132">
        <v>0</v>
      </c>
      <c r="Y186" s="149"/>
      <c r="Z186" s="133">
        <v>0</v>
      </c>
      <c r="AA186" s="131">
        <v>0</v>
      </c>
      <c r="AB186" s="131">
        <v>0</v>
      </c>
      <c r="AC186" s="132">
        <v>0</v>
      </c>
      <c r="AD186" s="149"/>
      <c r="AE186" s="153">
        <f t="shared" si="48"/>
        <v>0</v>
      </c>
      <c r="AF186" s="134">
        <f t="shared" si="49"/>
        <v>0</v>
      </c>
      <c r="AG186" s="135">
        <f t="shared" si="50"/>
        <v>0</v>
      </c>
      <c r="AH186" s="167">
        <f t="shared" si="51"/>
        <v>0</v>
      </c>
      <c r="AI186" s="149"/>
      <c r="AJ186" s="133">
        <f t="shared" si="52"/>
        <v>0</v>
      </c>
      <c r="AK186" s="131">
        <f t="shared" si="53"/>
        <v>0</v>
      </c>
      <c r="AL186" s="131">
        <f t="shared" si="54"/>
        <v>0</v>
      </c>
      <c r="AM186" s="131">
        <f t="shared" si="55"/>
        <v>0</v>
      </c>
      <c r="AN186" s="136">
        <f t="shared" si="56"/>
        <v>0</v>
      </c>
      <c r="AO186" s="133">
        <f t="shared" si="57"/>
        <v>0</v>
      </c>
      <c r="AP186" s="131">
        <f t="shared" si="58"/>
        <v>0</v>
      </c>
      <c r="AQ186" s="131">
        <f t="shared" si="59"/>
        <v>0</v>
      </c>
      <c r="AR186" s="131">
        <f t="shared" si="60"/>
        <v>0</v>
      </c>
      <c r="AS186" s="136">
        <f t="shared" si="61"/>
        <v>0</v>
      </c>
      <c r="AT186" s="133">
        <f t="shared" si="62"/>
        <v>0</v>
      </c>
      <c r="AU186" s="131">
        <f t="shared" si="63"/>
        <v>0</v>
      </c>
      <c r="AV186" s="131">
        <f t="shared" si="64"/>
        <v>0</v>
      </c>
      <c r="AW186" s="131">
        <f t="shared" si="65"/>
        <v>0</v>
      </c>
      <c r="AX186" s="136">
        <f t="shared" si="66"/>
        <v>0</v>
      </c>
      <c r="AY186" s="133">
        <f t="shared" si="67"/>
        <v>0</v>
      </c>
      <c r="AZ186" s="131">
        <f t="shared" si="68"/>
        <v>0</v>
      </c>
      <c r="BA186" s="131">
        <f t="shared" si="69"/>
        <v>0</v>
      </c>
      <c r="BB186" s="131">
        <f t="shared" si="70"/>
        <v>0</v>
      </c>
      <c r="BC186" s="132">
        <f t="shared" si="71"/>
        <v>0</v>
      </c>
    </row>
    <row r="187" spans="1:55" x14ac:dyDescent="0.25">
      <c r="A187" s="138" t="s">
        <v>681</v>
      </c>
      <c r="B187" s="131" t="s">
        <v>44</v>
      </c>
      <c r="C187" s="131" t="s">
        <v>462</v>
      </c>
      <c r="D187" s="131" t="s">
        <v>169</v>
      </c>
      <c r="E187" s="132" t="s">
        <v>2026</v>
      </c>
      <c r="F187" s="130">
        <v>0</v>
      </c>
      <c r="G187" s="131">
        <v>0</v>
      </c>
      <c r="H187" s="131">
        <v>0</v>
      </c>
      <c r="I187" s="132">
        <v>20</v>
      </c>
      <c r="J187" s="149"/>
      <c r="K187" s="133">
        <v>0</v>
      </c>
      <c r="L187" s="131">
        <v>0</v>
      </c>
      <c r="M187" s="131">
        <v>0</v>
      </c>
      <c r="N187" s="132">
        <v>0</v>
      </c>
      <c r="O187" s="149"/>
      <c r="P187" s="133">
        <v>0</v>
      </c>
      <c r="Q187" s="131">
        <v>0</v>
      </c>
      <c r="R187" s="131">
        <v>0</v>
      </c>
      <c r="S187" s="132">
        <v>20</v>
      </c>
      <c r="T187" s="149"/>
      <c r="U187" s="133">
        <v>0</v>
      </c>
      <c r="V187" s="131">
        <v>0</v>
      </c>
      <c r="W187" s="131">
        <v>0</v>
      </c>
      <c r="X187" s="132">
        <v>20</v>
      </c>
      <c r="Y187" s="149"/>
      <c r="Z187" s="133">
        <v>0</v>
      </c>
      <c r="AA187" s="131">
        <v>0</v>
      </c>
      <c r="AB187" s="131">
        <v>0</v>
      </c>
      <c r="AC187" s="132">
        <v>0</v>
      </c>
      <c r="AD187" s="149"/>
      <c r="AE187" s="153">
        <f t="shared" si="48"/>
        <v>0</v>
      </c>
      <c r="AF187" s="134">
        <f t="shared" si="49"/>
        <v>0</v>
      </c>
      <c r="AG187" s="135">
        <f t="shared" si="50"/>
        <v>0</v>
      </c>
      <c r="AH187" s="167">
        <f t="shared" si="51"/>
        <v>60</v>
      </c>
      <c r="AI187" s="149"/>
      <c r="AJ187" s="133">
        <f t="shared" si="52"/>
        <v>20</v>
      </c>
      <c r="AK187" s="131">
        <f t="shared" si="53"/>
        <v>0</v>
      </c>
      <c r="AL187" s="131">
        <f t="shared" si="54"/>
        <v>20</v>
      </c>
      <c r="AM187" s="131">
        <f t="shared" si="55"/>
        <v>20</v>
      </c>
      <c r="AN187" s="136">
        <f t="shared" si="56"/>
        <v>0</v>
      </c>
      <c r="AO187" s="133">
        <f t="shared" si="57"/>
        <v>0</v>
      </c>
      <c r="AP187" s="131">
        <f t="shared" si="58"/>
        <v>0</v>
      </c>
      <c r="AQ187" s="131">
        <f t="shared" si="59"/>
        <v>0</v>
      </c>
      <c r="AR187" s="131">
        <f t="shared" si="60"/>
        <v>0</v>
      </c>
      <c r="AS187" s="136">
        <f t="shared" si="61"/>
        <v>0</v>
      </c>
      <c r="AT187" s="133">
        <f t="shared" si="62"/>
        <v>0</v>
      </c>
      <c r="AU187" s="131">
        <f t="shared" si="63"/>
        <v>0</v>
      </c>
      <c r="AV187" s="131">
        <f t="shared" si="64"/>
        <v>0</v>
      </c>
      <c r="AW187" s="131">
        <f t="shared" si="65"/>
        <v>0</v>
      </c>
      <c r="AX187" s="136">
        <f t="shared" si="66"/>
        <v>0</v>
      </c>
      <c r="AY187" s="133">
        <f t="shared" si="67"/>
        <v>0</v>
      </c>
      <c r="AZ187" s="131">
        <f t="shared" si="68"/>
        <v>0</v>
      </c>
      <c r="BA187" s="131">
        <f t="shared" si="69"/>
        <v>0</v>
      </c>
      <c r="BB187" s="131">
        <f t="shared" si="70"/>
        <v>0</v>
      </c>
      <c r="BC187" s="132">
        <f t="shared" si="71"/>
        <v>0</v>
      </c>
    </row>
    <row r="188" spans="1:55" x14ac:dyDescent="0.25">
      <c r="A188" s="138" t="s">
        <v>682</v>
      </c>
      <c r="B188" s="131" t="s">
        <v>1028</v>
      </c>
      <c r="C188" s="131" t="s">
        <v>94</v>
      </c>
      <c r="D188" s="131" t="s">
        <v>376</v>
      </c>
      <c r="E188" s="132" t="s">
        <v>1955</v>
      </c>
      <c r="F188" s="130">
        <v>0</v>
      </c>
      <c r="G188" s="131">
        <v>0</v>
      </c>
      <c r="H188" s="131">
        <v>0</v>
      </c>
      <c r="I188" s="132">
        <v>0</v>
      </c>
      <c r="J188" s="149"/>
      <c r="K188" s="133">
        <v>0</v>
      </c>
      <c r="L188" s="131">
        <v>0</v>
      </c>
      <c r="M188" s="131">
        <v>0</v>
      </c>
      <c r="N188" s="132">
        <v>0</v>
      </c>
      <c r="O188" s="149"/>
      <c r="P188" s="133">
        <v>0</v>
      </c>
      <c r="Q188" s="131">
        <v>0</v>
      </c>
      <c r="R188" s="131">
        <v>0</v>
      </c>
      <c r="S188" s="132">
        <v>0</v>
      </c>
      <c r="T188" s="149"/>
      <c r="U188" s="133">
        <v>0</v>
      </c>
      <c r="V188" s="131">
        <v>0</v>
      </c>
      <c r="W188" s="131">
        <v>0</v>
      </c>
      <c r="X188" s="132">
        <v>0</v>
      </c>
      <c r="Y188" s="149"/>
      <c r="Z188" s="133">
        <v>0</v>
      </c>
      <c r="AA188" s="131">
        <v>0</v>
      </c>
      <c r="AB188" s="131">
        <v>0</v>
      </c>
      <c r="AC188" s="132">
        <v>0</v>
      </c>
      <c r="AD188" s="149"/>
      <c r="AE188" s="153">
        <f t="shared" si="48"/>
        <v>0</v>
      </c>
      <c r="AF188" s="134">
        <f t="shared" si="49"/>
        <v>0</v>
      </c>
      <c r="AG188" s="135">
        <f t="shared" si="50"/>
        <v>0</v>
      </c>
      <c r="AH188" s="167">
        <f t="shared" si="51"/>
        <v>0</v>
      </c>
      <c r="AI188" s="149"/>
      <c r="AJ188" s="133">
        <f t="shared" si="52"/>
        <v>0</v>
      </c>
      <c r="AK188" s="131">
        <f t="shared" si="53"/>
        <v>0</v>
      </c>
      <c r="AL188" s="131">
        <f t="shared" si="54"/>
        <v>0</v>
      </c>
      <c r="AM188" s="131">
        <f t="shared" si="55"/>
        <v>0</v>
      </c>
      <c r="AN188" s="136">
        <f t="shared" si="56"/>
        <v>0</v>
      </c>
      <c r="AO188" s="133">
        <f t="shared" si="57"/>
        <v>0</v>
      </c>
      <c r="AP188" s="131">
        <f t="shared" si="58"/>
        <v>0</v>
      </c>
      <c r="AQ188" s="131">
        <f t="shared" si="59"/>
        <v>0</v>
      </c>
      <c r="AR188" s="131">
        <f t="shared" si="60"/>
        <v>0</v>
      </c>
      <c r="AS188" s="136">
        <f t="shared" si="61"/>
        <v>0</v>
      </c>
      <c r="AT188" s="133">
        <f t="shared" si="62"/>
        <v>0</v>
      </c>
      <c r="AU188" s="131">
        <f t="shared" si="63"/>
        <v>0</v>
      </c>
      <c r="AV188" s="131">
        <f t="shared" si="64"/>
        <v>0</v>
      </c>
      <c r="AW188" s="131">
        <f t="shared" si="65"/>
        <v>0</v>
      </c>
      <c r="AX188" s="136">
        <f t="shared" si="66"/>
        <v>0</v>
      </c>
      <c r="AY188" s="133">
        <f t="shared" si="67"/>
        <v>0</v>
      </c>
      <c r="AZ188" s="131">
        <f t="shared" si="68"/>
        <v>0</v>
      </c>
      <c r="BA188" s="131">
        <f t="shared" si="69"/>
        <v>0</v>
      </c>
      <c r="BB188" s="131">
        <f t="shared" si="70"/>
        <v>0</v>
      </c>
      <c r="BC188" s="132">
        <f t="shared" si="71"/>
        <v>0</v>
      </c>
    </row>
    <row r="189" spans="1:55" x14ac:dyDescent="0.25">
      <c r="A189" s="138" t="s">
        <v>683</v>
      </c>
      <c r="B189" s="131" t="s">
        <v>43</v>
      </c>
      <c r="C189" s="131" t="s">
        <v>1869</v>
      </c>
      <c r="D189" s="131" t="s">
        <v>420</v>
      </c>
      <c r="E189" s="132" t="s">
        <v>1311</v>
      </c>
      <c r="F189" s="130">
        <v>0</v>
      </c>
      <c r="G189" s="131">
        <v>0</v>
      </c>
      <c r="H189" s="131">
        <v>0</v>
      </c>
      <c r="I189" s="132">
        <v>0</v>
      </c>
      <c r="J189" s="149"/>
      <c r="K189" s="133">
        <v>0</v>
      </c>
      <c r="L189" s="131">
        <v>0</v>
      </c>
      <c r="M189" s="131">
        <v>0</v>
      </c>
      <c r="N189" s="132">
        <v>0</v>
      </c>
      <c r="O189" s="149"/>
      <c r="P189" s="133">
        <v>0</v>
      </c>
      <c r="Q189" s="131">
        <v>0</v>
      </c>
      <c r="R189" s="131">
        <v>0</v>
      </c>
      <c r="S189" s="132">
        <v>0</v>
      </c>
      <c r="T189" s="149"/>
      <c r="U189" s="133">
        <v>0</v>
      </c>
      <c r="V189" s="131">
        <v>0</v>
      </c>
      <c r="W189" s="131">
        <v>0</v>
      </c>
      <c r="X189" s="132">
        <v>0</v>
      </c>
      <c r="Y189" s="149"/>
      <c r="Z189" s="133">
        <v>0</v>
      </c>
      <c r="AA189" s="131">
        <v>0</v>
      </c>
      <c r="AB189" s="131">
        <v>0</v>
      </c>
      <c r="AC189" s="132">
        <v>0</v>
      </c>
      <c r="AD189" s="149"/>
      <c r="AE189" s="153">
        <f t="shared" si="48"/>
        <v>0</v>
      </c>
      <c r="AF189" s="134">
        <f t="shared" si="49"/>
        <v>0</v>
      </c>
      <c r="AG189" s="135">
        <f t="shared" si="50"/>
        <v>0</v>
      </c>
      <c r="AH189" s="167">
        <f t="shared" si="51"/>
        <v>0</v>
      </c>
      <c r="AI189" s="149"/>
      <c r="AJ189" s="133">
        <f t="shared" si="52"/>
        <v>0</v>
      </c>
      <c r="AK189" s="131">
        <f t="shared" si="53"/>
        <v>0</v>
      </c>
      <c r="AL189" s="131">
        <f t="shared" si="54"/>
        <v>0</v>
      </c>
      <c r="AM189" s="131">
        <f t="shared" si="55"/>
        <v>0</v>
      </c>
      <c r="AN189" s="136">
        <f t="shared" si="56"/>
        <v>0</v>
      </c>
      <c r="AO189" s="133">
        <f t="shared" si="57"/>
        <v>0</v>
      </c>
      <c r="AP189" s="131">
        <f t="shared" si="58"/>
        <v>0</v>
      </c>
      <c r="AQ189" s="131">
        <f t="shared" si="59"/>
        <v>0</v>
      </c>
      <c r="AR189" s="131">
        <f t="shared" si="60"/>
        <v>0</v>
      </c>
      <c r="AS189" s="136">
        <f t="shared" si="61"/>
        <v>0</v>
      </c>
      <c r="AT189" s="133">
        <f t="shared" si="62"/>
        <v>0</v>
      </c>
      <c r="AU189" s="131">
        <f t="shared" si="63"/>
        <v>0</v>
      </c>
      <c r="AV189" s="131">
        <f t="shared" si="64"/>
        <v>0</v>
      </c>
      <c r="AW189" s="131">
        <f t="shared" si="65"/>
        <v>0</v>
      </c>
      <c r="AX189" s="136">
        <f t="shared" si="66"/>
        <v>0</v>
      </c>
      <c r="AY189" s="133">
        <f t="shared" si="67"/>
        <v>0</v>
      </c>
      <c r="AZ189" s="131">
        <f t="shared" si="68"/>
        <v>0</v>
      </c>
      <c r="BA189" s="131">
        <f t="shared" si="69"/>
        <v>0</v>
      </c>
      <c r="BB189" s="131">
        <f t="shared" si="70"/>
        <v>0</v>
      </c>
      <c r="BC189" s="132">
        <f t="shared" si="71"/>
        <v>0</v>
      </c>
    </row>
    <row r="190" spans="1:55" x14ac:dyDescent="0.25">
      <c r="A190" s="138" t="s">
        <v>684</v>
      </c>
      <c r="B190" s="131" t="s">
        <v>1295</v>
      </c>
      <c r="C190" s="131" t="s">
        <v>97</v>
      </c>
      <c r="D190" s="131" t="s">
        <v>394</v>
      </c>
      <c r="E190" s="132" t="s">
        <v>1311</v>
      </c>
      <c r="F190" s="130">
        <v>0</v>
      </c>
      <c r="G190" s="131">
        <v>0</v>
      </c>
      <c r="H190" s="131">
        <v>0</v>
      </c>
      <c r="I190" s="132">
        <v>0</v>
      </c>
      <c r="J190" s="149"/>
      <c r="K190" s="133">
        <v>0</v>
      </c>
      <c r="L190" s="131">
        <v>0</v>
      </c>
      <c r="M190" s="131">
        <v>0</v>
      </c>
      <c r="N190" s="132">
        <v>0</v>
      </c>
      <c r="O190" s="149"/>
      <c r="P190" s="133">
        <v>0</v>
      </c>
      <c r="Q190" s="131">
        <v>0</v>
      </c>
      <c r="R190" s="131">
        <v>0</v>
      </c>
      <c r="S190" s="132">
        <v>0</v>
      </c>
      <c r="T190" s="149"/>
      <c r="U190" s="133">
        <v>0</v>
      </c>
      <c r="V190" s="131">
        <v>0</v>
      </c>
      <c r="W190" s="131">
        <v>0</v>
      </c>
      <c r="X190" s="132">
        <v>0</v>
      </c>
      <c r="Y190" s="149"/>
      <c r="Z190" s="133">
        <v>0</v>
      </c>
      <c r="AA190" s="131">
        <v>0</v>
      </c>
      <c r="AB190" s="131">
        <v>0</v>
      </c>
      <c r="AC190" s="132">
        <v>0</v>
      </c>
      <c r="AD190" s="149"/>
      <c r="AE190" s="153">
        <f t="shared" si="48"/>
        <v>0</v>
      </c>
      <c r="AF190" s="134">
        <f t="shared" si="49"/>
        <v>0</v>
      </c>
      <c r="AG190" s="135">
        <f t="shared" si="50"/>
        <v>0</v>
      </c>
      <c r="AH190" s="167">
        <f t="shared" si="51"/>
        <v>0</v>
      </c>
      <c r="AI190" s="149"/>
      <c r="AJ190" s="133">
        <f t="shared" si="52"/>
        <v>0</v>
      </c>
      <c r="AK190" s="131">
        <f t="shared" si="53"/>
        <v>0</v>
      </c>
      <c r="AL190" s="131">
        <f t="shared" si="54"/>
        <v>0</v>
      </c>
      <c r="AM190" s="131">
        <f t="shared" si="55"/>
        <v>0</v>
      </c>
      <c r="AN190" s="136">
        <f t="shared" si="56"/>
        <v>0</v>
      </c>
      <c r="AO190" s="133">
        <f t="shared" si="57"/>
        <v>0</v>
      </c>
      <c r="AP190" s="131">
        <f t="shared" si="58"/>
        <v>0</v>
      </c>
      <c r="AQ190" s="131">
        <f t="shared" si="59"/>
        <v>0</v>
      </c>
      <c r="AR190" s="131">
        <f t="shared" si="60"/>
        <v>0</v>
      </c>
      <c r="AS190" s="136">
        <f t="shared" si="61"/>
        <v>0</v>
      </c>
      <c r="AT190" s="133">
        <f t="shared" si="62"/>
        <v>0</v>
      </c>
      <c r="AU190" s="131">
        <f t="shared" si="63"/>
        <v>0</v>
      </c>
      <c r="AV190" s="131">
        <f t="shared" si="64"/>
        <v>0</v>
      </c>
      <c r="AW190" s="131">
        <f t="shared" si="65"/>
        <v>0</v>
      </c>
      <c r="AX190" s="136">
        <f t="shared" si="66"/>
        <v>0</v>
      </c>
      <c r="AY190" s="133">
        <f t="shared" si="67"/>
        <v>0</v>
      </c>
      <c r="AZ190" s="131">
        <f t="shared" si="68"/>
        <v>0</v>
      </c>
      <c r="BA190" s="131">
        <f t="shared" si="69"/>
        <v>0</v>
      </c>
      <c r="BB190" s="131">
        <f t="shared" si="70"/>
        <v>0</v>
      </c>
      <c r="BC190" s="132">
        <f t="shared" si="71"/>
        <v>0</v>
      </c>
    </row>
    <row r="191" spans="1:55" x14ac:dyDescent="0.25">
      <c r="A191" s="138" t="s">
        <v>685</v>
      </c>
      <c r="B191" s="131" t="s">
        <v>42</v>
      </c>
      <c r="C191" s="131" t="s">
        <v>2144</v>
      </c>
      <c r="D191" s="131" t="s">
        <v>1880</v>
      </c>
      <c r="E191" s="132" t="s">
        <v>2025</v>
      </c>
      <c r="F191" s="130">
        <v>0</v>
      </c>
      <c r="G191" s="131">
        <v>0</v>
      </c>
      <c r="H191" s="131">
        <v>0</v>
      </c>
      <c r="I191" s="132">
        <v>0</v>
      </c>
      <c r="J191" s="149"/>
      <c r="K191" s="133">
        <v>0</v>
      </c>
      <c r="L191" s="131">
        <v>0</v>
      </c>
      <c r="M191" s="131">
        <v>0</v>
      </c>
      <c r="N191" s="132">
        <v>0</v>
      </c>
      <c r="O191" s="149"/>
      <c r="P191" s="133">
        <v>0</v>
      </c>
      <c r="Q191" s="131">
        <v>0</v>
      </c>
      <c r="R191" s="131">
        <v>0</v>
      </c>
      <c r="S191" s="132">
        <v>0</v>
      </c>
      <c r="T191" s="149"/>
      <c r="U191" s="133">
        <v>0</v>
      </c>
      <c r="V191" s="131">
        <v>0</v>
      </c>
      <c r="W191" s="131">
        <v>0</v>
      </c>
      <c r="X191" s="132">
        <v>0</v>
      </c>
      <c r="Y191" s="149"/>
      <c r="Z191" s="133">
        <v>0</v>
      </c>
      <c r="AA191" s="131">
        <v>0</v>
      </c>
      <c r="AB191" s="131">
        <v>0</v>
      </c>
      <c r="AC191" s="132">
        <v>0</v>
      </c>
      <c r="AD191" s="149"/>
      <c r="AE191" s="153">
        <f t="shared" si="48"/>
        <v>0</v>
      </c>
      <c r="AF191" s="134">
        <f t="shared" si="49"/>
        <v>0</v>
      </c>
      <c r="AG191" s="135">
        <f t="shared" si="50"/>
        <v>0</v>
      </c>
      <c r="AH191" s="167">
        <f t="shared" si="51"/>
        <v>0</v>
      </c>
      <c r="AI191" s="149"/>
      <c r="AJ191" s="133">
        <f t="shared" si="52"/>
        <v>0</v>
      </c>
      <c r="AK191" s="131">
        <f t="shared" si="53"/>
        <v>0</v>
      </c>
      <c r="AL191" s="131">
        <f t="shared" si="54"/>
        <v>0</v>
      </c>
      <c r="AM191" s="131">
        <f t="shared" si="55"/>
        <v>0</v>
      </c>
      <c r="AN191" s="136">
        <f t="shared" si="56"/>
        <v>0</v>
      </c>
      <c r="AO191" s="133">
        <f t="shared" si="57"/>
        <v>0</v>
      </c>
      <c r="AP191" s="131">
        <f t="shared" si="58"/>
        <v>0</v>
      </c>
      <c r="AQ191" s="131">
        <f t="shared" si="59"/>
        <v>0</v>
      </c>
      <c r="AR191" s="131">
        <f t="shared" si="60"/>
        <v>0</v>
      </c>
      <c r="AS191" s="136">
        <f t="shared" si="61"/>
        <v>0</v>
      </c>
      <c r="AT191" s="133">
        <f t="shared" si="62"/>
        <v>0</v>
      </c>
      <c r="AU191" s="131">
        <f t="shared" si="63"/>
        <v>0</v>
      </c>
      <c r="AV191" s="131">
        <f t="shared" si="64"/>
        <v>0</v>
      </c>
      <c r="AW191" s="131">
        <f t="shared" si="65"/>
        <v>0</v>
      </c>
      <c r="AX191" s="136">
        <f t="shared" si="66"/>
        <v>0</v>
      </c>
      <c r="AY191" s="133">
        <f t="shared" si="67"/>
        <v>0</v>
      </c>
      <c r="AZ191" s="131">
        <f t="shared" si="68"/>
        <v>0</v>
      </c>
      <c r="BA191" s="131">
        <f t="shared" si="69"/>
        <v>0</v>
      </c>
      <c r="BB191" s="131">
        <f t="shared" si="70"/>
        <v>0</v>
      </c>
      <c r="BC191" s="132">
        <f t="shared" si="71"/>
        <v>0</v>
      </c>
    </row>
    <row r="192" spans="1:55" x14ac:dyDescent="0.25">
      <c r="A192" s="138" t="s">
        <v>686</v>
      </c>
      <c r="B192" s="131" t="s">
        <v>37</v>
      </c>
      <c r="C192" s="131" t="s">
        <v>305</v>
      </c>
      <c r="D192" s="131" t="s">
        <v>290</v>
      </c>
      <c r="E192" s="132" t="s">
        <v>1311</v>
      </c>
      <c r="F192" s="130">
        <v>0</v>
      </c>
      <c r="G192" s="131">
        <v>0</v>
      </c>
      <c r="H192" s="131">
        <v>0</v>
      </c>
      <c r="I192" s="132">
        <v>0</v>
      </c>
      <c r="J192" s="149"/>
      <c r="K192" s="133">
        <v>0</v>
      </c>
      <c r="L192" s="131">
        <v>0</v>
      </c>
      <c r="M192" s="131">
        <v>0</v>
      </c>
      <c r="N192" s="132">
        <v>20</v>
      </c>
      <c r="O192" s="149"/>
      <c r="P192" s="133">
        <v>0</v>
      </c>
      <c r="Q192" s="131">
        <v>0</v>
      </c>
      <c r="R192" s="131">
        <v>0</v>
      </c>
      <c r="S192" s="132">
        <v>0</v>
      </c>
      <c r="T192" s="149"/>
      <c r="U192" s="133">
        <v>0</v>
      </c>
      <c r="V192" s="131">
        <v>0</v>
      </c>
      <c r="W192" s="131">
        <v>0</v>
      </c>
      <c r="X192" s="132">
        <v>0</v>
      </c>
      <c r="Y192" s="149"/>
      <c r="Z192" s="133">
        <v>0</v>
      </c>
      <c r="AA192" s="131">
        <v>0</v>
      </c>
      <c r="AB192" s="131">
        <v>0</v>
      </c>
      <c r="AC192" s="132">
        <v>0</v>
      </c>
      <c r="AD192" s="149"/>
      <c r="AE192" s="153">
        <f t="shared" si="48"/>
        <v>0</v>
      </c>
      <c r="AF192" s="134">
        <f t="shared" si="49"/>
        <v>0</v>
      </c>
      <c r="AG192" s="135">
        <f t="shared" si="50"/>
        <v>0</v>
      </c>
      <c r="AH192" s="167">
        <f t="shared" si="51"/>
        <v>20</v>
      </c>
      <c r="AI192" s="149"/>
      <c r="AJ192" s="133">
        <f t="shared" si="52"/>
        <v>0</v>
      </c>
      <c r="AK192" s="131">
        <f t="shared" si="53"/>
        <v>20</v>
      </c>
      <c r="AL192" s="131">
        <f t="shared" si="54"/>
        <v>0</v>
      </c>
      <c r="AM192" s="131">
        <f t="shared" si="55"/>
        <v>0</v>
      </c>
      <c r="AN192" s="136">
        <f t="shared" si="56"/>
        <v>0</v>
      </c>
      <c r="AO192" s="133">
        <f t="shared" si="57"/>
        <v>0</v>
      </c>
      <c r="AP192" s="131">
        <f t="shared" si="58"/>
        <v>0</v>
      </c>
      <c r="AQ192" s="131">
        <f t="shared" si="59"/>
        <v>0</v>
      </c>
      <c r="AR192" s="131">
        <f t="shared" si="60"/>
        <v>0</v>
      </c>
      <c r="AS192" s="136">
        <f t="shared" si="61"/>
        <v>0</v>
      </c>
      <c r="AT192" s="133">
        <f t="shared" si="62"/>
        <v>0</v>
      </c>
      <c r="AU192" s="131">
        <f t="shared" si="63"/>
        <v>0</v>
      </c>
      <c r="AV192" s="131">
        <f t="shared" si="64"/>
        <v>0</v>
      </c>
      <c r="AW192" s="131">
        <f t="shared" si="65"/>
        <v>0</v>
      </c>
      <c r="AX192" s="136">
        <f t="shared" si="66"/>
        <v>0</v>
      </c>
      <c r="AY192" s="133">
        <f t="shared" si="67"/>
        <v>0</v>
      </c>
      <c r="AZ192" s="131">
        <f t="shared" si="68"/>
        <v>0</v>
      </c>
      <c r="BA192" s="131">
        <f t="shared" si="69"/>
        <v>0</v>
      </c>
      <c r="BB192" s="131">
        <f t="shared" si="70"/>
        <v>0</v>
      </c>
      <c r="BC192" s="132">
        <f t="shared" si="71"/>
        <v>0</v>
      </c>
    </row>
    <row r="193" spans="1:55" x14ac:dyDescent="0.25">
      <c r="A193" s="138" t="s">
        <v>687</v>
      </c>
      <c r="B193" s="131" t="s">
        <v>1294</v>
      </c>
      <c r="C193" s="131" t="s">
        <v>452</v>
      </c>
      <c r="D193" s="131" t="s">
        <v>331</v>
      </c>
      <c r="E193" s="132" t="s">
        <v>1311</v>
      </c>
      <c r="F193" s="130">
        <v>0</v>
      </c>
      <c r="G193" s="131">
        <v>0</v>
      </c>
      <c r="H193" s="131">
        <v>0</v>
      </c>
      <c r="I193" s="132">
        <v>0</v>
      </c>
      <c r="J193" s="149"/>
      <c r="K193" s="133">
        <v>0</v>
      </c>
      <c r="L193" s="131">
        <v>0</v>
      </c>
      <c r="M193" s="131">
        <v>0</v>
      </c>
      <c r="N193" s="132">
        <v>0</v>
      </c>
      <c r="O193" s="149"/>
      <c r="P193" s="133">
        <v>0</v>
      </c>
      <c r="Q193" s="131">
        <v>0</v>
      </c>
      <c r="R193" s="131">
        <v>0</v>
      </c>
      <c r="S193" s="132">
        <v>0</v>
      </c>
      <c r="T193" s="149"/>
      <c r="U193" s="133">
        <v>0</v>
      </c>
      <c r="V193" s="131">
        <v>0</v>
      </c>
      <c r="W193" s="131">
        <v>0</v>
      </c>
      <c r="X193" s="132">
        <v>0</v>
      </c>
      <c r="Y193" s="149"/>
      <c r="Z193" s="133">
        <v>0</v>
      </c>
      <c r="AA193" s="131">
        <v>0</v>
      </c>
      <c r="AB193" s="131">
        <v>0</v>
      </c>
      <c r="AC193" s="132">
        <v>0</v>
      </c>
      <c r="AD193" s="149"/>
      <c r="AE193" s="153">
        <f t="shared" si="48"/>
        <v>0</v>
      </c>
      <c r="AF193" s="134">
        <f t="shared" si="49"/>
        <v>0</v>
      </c>
      <c r="AG193" s="135">
        <f t="shared" si="50"/>
        <v>0</v>
      </c>
      <c r="AH193" s="167">
        <f t="shared" si="51"/>
        <v>0</v>
      </c>
      <c r="AI193" s="149"/>
      <c r="AJ193" s="133">
        <f t="shared" si="52"/>
        <v>0</v>
      </c>
      <c r="AK193" s="131">
        <f t="shared" si="53"/>
        <v>0</v>
      </c>
      <c r="AL193" s="131">
        <f t="shared" si="54"/>
        <v>0</v>
      </c>
      <c r="AM193" s="131">
        <f t="shared" si="55"/>
        <v>0</v>
      </c>
      <c r="AN193" s="136">
        <f t="shared" si="56"/>
        <v>0</v>
      </c>
      <c r="AO193" s="133">
        <f t="shared" si="57"/>
        <v>0</v>
      </c>
      <c r="AP193" s="131">
        <f t="shared" si="58"/>
        <v>0</v>
      </c>
      <c r="AQ193" s="131">
        <f t="shared" si="59"/>
        <v>0</v>
      </c>
      <c r="AR193" s="131">
        <f t="shared" si="60"/>
        <v>0</v>
      </c>
      <c r="AS193" s="136">
        <f t="shared" si="61"/>
        <v>0</v>
      </c>
      <c r="AT193" s="133">
        <f t="shared" si="62"/>
        <v>0</v>
      </c>
      <c r="AU193" s="131">
        <f t="shared" si="63"/>
        <v>0</v>
      </c>
      <c r="AV193" s="131">
        <f t="shared" si="64"/>
        <v>0</v>
      </c>
      <c r="AW193" s="131">
        <f t="shared" si="65"/>
        <v>0</v>
      </c>
      <c r="AX193" s="136">
        <f t="shared" si="66"/>
        <v>0</v>
      </c>
      <c r="AY193" s="133">
        <f t="shared" si="67"/>
        <v>0</v>
      </c>
      <c r="AZ193" s="131">
        <f t="shared" si="68"/>
        <v>0</v>
      </c>
      <c r="BA193" s="131">
        <f t="shared" si="69"/>
        <v>0</v>
      </c>
      <c r="BB193" s="131">
        <f t="shared" si="70"/>
        <v>0</v>
      </c>
      <c r="BC193" s="132">
        <f t="shared" si="71"/>
        <v>0</v>
      </c>
    </row>
    <row r="194" spans="1:55" x14ac:dyDescent="0.25">
      <c r="A194" s="138" t="s">
        <v>688</v>
      </c>
      <c r="B194" s="131" t="s">
        <v>48</v>
      </c>
      <c r="C194" s="131" t="s">
        <v>243</v>
      </c>
      <c r="D194" s="131" t="s">
        <v>331</v>
      </c>
      <c r="E194" s="132" t="s">
        <v>1954</v>
      </c>
      <c r="F194" s="130">
        <v>0</v>
      </c>
      <c r="G194" s="131">
        <v>0</v>
      </c>
      <c r="H194" s="131">
        <v>0</v>
      </c>
      <c r="I194" s="132">
        <v>20</v>
      </c>
      <c r="J194" s="149"/>
      <c r="K194" s="133">
        <v>0</v>
      </c>
      <c r="L194" s="131">
        <v>1</v>
      </c>
      <c r="M194" s="131">
        <v>3</v>
      </c>
      <c r="N194" s="132">
        <v>235</v>
      </c>
      <c r="O194" s="149"/>
      <c r="P194" s="133">
        <v>1</v>
      </c>
      <c r="Q194" s="131">
        <v>0</v>
      </c>
      <c r="R194" s="131">
        <v>0.9</v>
      </c>
      <c r="S194" s="132">
        <v>245</v>
      </c>
      <c r="T194" s="149"/>
      <c r="U194" s="133">
        <v>0</v>
      </c>
      <c r="V194" s="131">
        <v>0</v>
      </c>
      <c r="W194" s="131">
        <v>0</v>
      </c>
      <c r="X194" s="132">
        <v>20</v>
      </c>
      <c r="Y194" s="149"/>
      <c r="Z194" s="133">
        <v>0</v>
      </c>
      <c r="AA194" s="131">
        <v>0</v>
      </c>
      <c r="AB194" s="131">
        <v>0</v>
      </c>
      <c r="AC194" s="132">
        <v>20</v>
      </c>
      <c r="AD194" s="149"/>
      <c r="AE194" s="153">
        <f t="shared" si="48"/>
        <v>1</v>
      </c>
      <c r="AF194" s="134">
        <f t="shared" si="49"/>
        <v>1</v>
      </c>
      <c r="AG194" s="135">
        <f t="shared" si="50"/>
        <v>3.9</v>
      </c>
      <c r="AH194" s="167">
        <f t="shared" si="51"/>
        <v>520</v>
      </c>
      <c r="AI194" s="149"/>
      <c r="AJ194" s="133">
        <f t="shared" si="52"/>
        <v>20</v>
      </c>
      <c r="AK194" s="131">
        <f t="shared" si="53"/>
        <v>235</v>
      </c>
      <c r="AL194" s="131">
        <f t="shared" si="54"/>
        <v>245</v>
      </c>
      <c r="AM194" s="131">
        <f t="shared" si="55"/>
        <v>20</v>
      </c>
      <c r="AN194" s="136">
        <f t="shared" si="56"/>
        <v>20</v>
      </c>
      <c r="AO194" s="133">
        <f t="shared" si="57"/>
        <v>0</v>
      </c>
      <c r="AP194" s="131">
        <f t="shared" si="58"/>
        <v>0</v>
      </c>
      <c r="AQ194" s="131">
        <f t="shared" si="59"/>
        <v>1</v>
      </c>
      <c r="AR194" s="131">
        <f t="shared" si="60"/>
        <v>0</v>
      </c>
      <c r="AS194" s="136">
        <f t="shared" si="61"/>
        <v>0</v>
      </c>
      <c r="AT194" s="133">
        <f t="shared" si="62"/>
        <v>0</v>
      </c>
      <c r="AU194" s="131">
        <f t="shared" si="63"/>
        <v>1</v>
      </c>
      <c r="AV194" s="131">
        <f t="shared" si="64"/>
        <v>0</v>
      </c>
      <c r="AW194" s="131">
        <f t="shared" si="65"/>
        <v>0</v>
      </c>
      <c r="AX194" s="136">
        <f t="shared" si="66"/>
        <v>0</v>
      </c>
      <c r="AY194" s="133">
        <f t="shared" si="67"/>
        <v>0</v>
      </c>
      <c r="AZ194" s="131">
        <f t="shared" si="68"/>
        <v>3</v>
      </c>
      <c r="BA194" s="131">
        <f t="shared" si="69"/>
        <v>0.9</v>
      </c>
      <c r="BB194" s="131">
        <f t="shared" si="70"/>
        <v>0</v>
      </c>
      <c r="BC194" s="132">
        <f t="shared" si="71"/>
        <v>0</v>
      </c>
    </row>
    <row r="195" spans="1:55" x14ac:dyDescent="0.25">
      <c r="A195" s="138" t="s">
        <v>689</v>
      </c>
      <c r="B195" s="131" t="s">
        <v>48</v>
      </c>
      <c r="C195" s="131" t="s">
        <v>319</v>
      </c>
      <c r="D195" s="131" t="s">
        <v>330</v>
      </c>
      <c r="E195" s="132" t="s">
        <v>1314</v>
      </c>
      <c r="F195" s="130">
        <v>0</v>
      </c>
      <c r="G195" s="131">
        <v>0</v>
      </c>
      <c r="H195" s="131">
        <v>0</v>
      </c>
      <c r="I195" s="132">
        <v>0</v>
      </c>
      <c r="J195" s="149"/>
      <c r="K195" s="133">
        <v>0</v>
      </c>
      <c r="L195" s="131">
        <v>0</v>
      </c>
      <c r="M195" s="131">
        <v>0</v>
      </c>
      <c r="N195" s="132">
        <v>20</v>
      </c>
      <c r="O195" s="149"/>
      <c r="P195" s="133">
        <v>0</v>
      </c>
      <c r="Q195" s="131">
        <v>0</v>
      </c>
      <c r="R195" s="131">
        <v>0</v>
      </c>
      <c r="S195" s="132">
        <v>0</v>
      </c>
      <c r="T195" s="149"/>
      <c r="U195" s="133">
        <v>0</v>
      </c>
      <c r="V195" s="131">
        <v>0</v>
      </c>
      <c r="W195" s="131">
        <v>0</v>
      </c>
      <c r="X195" s="132">
        <v>0</v>
      </c>
      <c r="Y195" s="149"/>
      <c r="Z195" s="133">
        <v>0</v>
      </c>
      <c r="AA195" s="131">
        <v>0</v>
      </c>
      <c r="AB195" s="131">
        <v>0</v>
      </c>
      <c r="AC195" s="132">
        <v>0</v>
      </c>
      <c r="AD195" s="149"/>
      <c r="AE195" s="153">
        <f t="shared" ref="AE195:AE258" si="72">LARGE(AO195:AS195,1)+LARGE(AO195:AS195,2)+LARGE(AO195:AS195,3)+LARGE(AO195:AS195,4)</f>
        <v>0</v>
      </c>
      <c r="AF195" s="134">
        <f t="shared" ref="AF195:AF258" si="73">LARGE(AT195:AX195,1)+LARGE(AT195:AX195,2)+LARGE(AT195:AX195,3)+LARGE(AT195:AX195,4)</f>
        <v>0</v>
      </c>
      <c r="AG195" s="135">
        <f t="shared" ref="AG195:AG258" si="74">LARGE(AY195:BC195,1)+LARGE(AY195:BC195,2)+LARGE(AY195:BC195,3)+LARGE(AY195:BC195,4)</f>
        <v>0</v>
      </c>
      <c r="AH195" s="167">
        <f t="shared" ref="AH195:AH258" si="75">LARGE(AJ195:AN195,1)+LARGE(AJ195:AN195,2)+LARGE(AJ195:AN195,3)+LARGE(AJ195:AN195,4)</f>
        <v>20</v>
      </c>
      <c r="AI195" s="149"/>
      <c r="AJ195" s="133">
        <f t="shared" ref="AJ195:AJ258" si="76">I195</f>
        <v>0</v>
      </c>
      <c r="AK195" s="131">
        <f t="shared" ref="AK195:AK258" si="77">N195</f>
        <v>20</v>
      </c>
      <c r="AL195" s="131">
        <f t="shared" ref="AL195:AL258" si="78">S195</f>
        <v>0</v>
      </c>
      <c r="AM195" s="131">
        <f t="shared" ref="AM195:AM258" si="79">X195</f>
        <v>0</v>
      </c>
      <c r="AN195" s="136">
        <f t="shared" ref="AN195:AN258" si="80">AC195</f>
        <v>0</v>
      </c>
      <c r="AO195" s="133">
        <f t="shared" ref="AO195:AO258" si="81">F195</f>
        <v>0</v>
      </c>
      <c r="AP195" s="131">
        <f t="shared" ref="AP195:AP258" si="82">K195</f>
        <v>0</v>
      </c>
      <c r="AQ195" s="131">
        <f t="shared" ref="AQ195:AQ258" si="83">P195</f>
        <v>0</v>
      </c>
      <c r="AR195" s="131">
        <f t="shared" ref="AR195:AR258" si="84">U195</f>
        <v>0</v>
      </c>
      <c r="AS195" s="136">
        <f t="shared" ref="AS195:AS258" si="85">U195</f>
        <v>0</v>
      </c>
      <c r="AT195" s="133">
        <f t="shared" ref="AT195:AT258" si="86">G195</f>
        <v>0</v>
      </c>
      <c r="AU195" s="131">
        <f t="shared" ref="AU195:AU258" si="87">L195</f>
        <v>0</v>
      </c>
      <c r="AV195" s="131">
        <f t="shared" ref="AV195:AV258" si="88">Q195</f>
        <v>0</v>
      </c>
      <c r="AW195" s="131">
        <f t="shared" ref="AW195:AW258" si="89">V195</f>
        <v>0</v>
      </c>
      <c r="AX195" s="136">
        <f t="shared" ref="AX195:AX258" si="90">AA195</f>
        <v>0</v>
      </c>
      <c r="AY195" s="133">
        <f t="shared" ref="AY195:AY258" si="91">H195</f>
        <v>0</v>
      </c>
      <c r="AZ195" s="131">
        <f t="shared" ref="AZ195:AZ258" si="92">M195</f>
        <v>0</v>
      </c>
      <c r="BA195" s="131">
        <f t="shared" ref="BA195:BA258" si="93">R195</f>
        <v>0</v>
      </c>
      <c r="BB195" s="131">
        <f t="shared" ref="BB195:BB258" si="94">W195</f>
        <v>0</v>
      </c>
      <c r="BC195" s="132">
        <f t="shared" ref="BC195:BC258" si="95">AB195</f>
        <v>0</v>
      </c>
    </row>
    <row r="196" spans="1:55" x14ac:dyDescent="0.25">
      <c r="A196" s="138" t="s">
        <v>690</v>
      </c>
      <c r="B196" s="131" t="s">
        <v>2047</v>
      </c>
      <c r="C196" s="131" t="s">
        <v>1867</v>
      </c>
      <c r="D196" s="131" t="s">
        <v>1868</v>
      </c>
      <c r="E196" s="132" t="s">
        <v>2025</v>
      </c>
      <c r="F196" s="130">
        <v>0</v>
      </c>
      <c r="G196" s="131">
        <v>0</v>
      </c>
      <c r="H196" s="131">
        <v>0</v>
      </c>
      <c r="I196" s="132">
        <v>20</v>
      </c>
      <c r="J196" s="149"/>
      <c r="K196" s="133">
        <v>0</v>
      </c>
      <c r="L196" s="131">
        <v>0</v>
      </c>
      <c r="M196" s="131">
        <v>0</v>
      </c>
      <c r="N196" s="132">
        <v>0</v>
      </c>
      <c r="O196" s="149"/>
      <c r="P196" s="133">
        <v>1</v>
      </c>
      <c r="Q196" s="131">
        <v>0</v>
      </c>
      <c r="R196" s="131">
        <v>0.5</v>
      </c>
      <c r="S196" s="132">
        <v>240</v>
      </c>
      <c r="T196" s="149"/>
      <c r="U196" s="133">
        <v>0</v>
      </c>
      <c r="V196" s="131">
        <v>0</v>
      </c>
      <c r="W196" s="131">
        <v>0</v>
      </c>
      <c r="X196" s="132">
        <v>20</v>
      </c>
      <c r="Y196" s="149"/>
      <c r="Z196" s="133">
        <v>0</v>
      </c>
      <c r="AA196" s="131">
        <v>0</v>
      </c>
      <c r="AB196" s="131">
        <v>0</v>
      </c>
      <c r="AC196" s="132">
        <v>20</v>
      </c>
      <c r="AD196" s="149"/>
      <c r="AE196" s="153">
        <f t="shared" si="72"/>
        <v>1</v>
      </c>
      <c r="AF196" s="134">
        <f t="shared" si="73"/>
        <v>0</v>
      </c>
      <c r="AG196" s="135">
        <f t="shared" si="74"/>
        <v>0.5</v>
      </c>
      <c r="AH196" s="167">
        <f t="shared" si="75"/>
        <v>300</v>
      </c>
      <c r="AI196" s="149"/>
      <c r="AJ196" s="133">
        <f t="shared" si="76"/>
        <v>20</v>
      </c>
      <c r="AK196" s="131">
        <f t="shared" si="77"/>
        <v>0</v>
      </c>
      <c r="AL196" s="131">
        <f t="shared" si="78"/>
        <v>240</v>
      </c>
      <c r="AM196" s="131">
        <f t="shared" si="79"/>
        <v>20</v>
      </c>
      <c r="AN196" s="136">
        <f t="shared" si="80"/>
        <v>20</v>
      </c>
      <c r="AO196" s="133">
        <f t="shared" si="81"/>
        <v>0</v>
      </c>
      <c r="AP196" s="131">
        <f t="shared" si="82"/>
        <v>0</v>
      </c>
      <c r="AQ196" s="131">
        <f t="shared" si="83"/>
        <v>1</v>
      </c>
      <c r="AR196" s="131">
        <f t="shared" si="84"/>
        <v>0</v>
      </c>
      <c r="AS196" s="136">
        <f t="shared" si="85"/>
        <v>0</v>
      </c>
      <c r="AT196" s="133">
        <f t="shared" si="86"/>
        <v>0</v>
      </c>
      <c r="AU196" s="131">
        <f t="shared" si="87"/>
        <v>0</v>
      </c>
      <c r="AV196" s="131">
        <f t="shared" si="88"/>
        <v>0</v>
      </c>
      <c r="AW196" s="131">
        <f t="shared" si="89"/>
        <v>0</v>
      </c>
      <c r="AX196" s="136">
        <f t="shared" si="90"/>
        <v>0</v>
      </c>
      <c r="AY196" s="133">
        <f t="shared" si="91"/>
        <v>0</v>
      </c>
      <c r="AZ196" s="131">
        <f t="shared" si="92"/>
        <v>0</v>
      </c>
      <c r="BA196" s="131">
        <f t="shared" si="93"/>
        <v>0.5</v>
      </c>
      <c r="BB196" s="131">
        <f t="shared" si="94"/>
        <v>0</v>
      </c>
      <c r="BC196" s="132">
        <f t="shared" si="95"/>
        <v>0</v>
      </c>
    </row>
    <row r="197" spans="1:55" x14ac:dyDescent="0.25">
      <c r="A197" s="138" t="s">
        <v>691</v>
      </c>
      <c r="B197" s="131" t="s">
        <v>39</v>
      </c>
      <c r="C197" s="131" t="s">
        <v>77</v>
      </c>
      <c r="D197" s="131" t="s">
        <v>162</v>
      </c>
      <c r="E197" s="132" t="s">
        <v>1314</v>
      </c>
      <c r="F197" s="130">
        <v>1</v>
      </c>
      <c r="G197" s="131">
        <v>0</v>
      </c>
      <c r="H197" s="131">
        <v>0.8</v>
      </c>
      <c r="I197" s="132">
        <v>206</v>
      </c>
      <c r="J197" s="149"/>
      <c r="K197" s="133">
        <v>0</v>
      </c>
      <c r="L197" s="131">
        <v>1</v>
      </c>
      <c r="M197" s="131">
        <v>3.9</v>
      </c>
      <c r="N197" s="132">
        <v>241</v>
      </c>
      <c r="O197" s="149"/>
      <c r="P197" s="133">
        <v>0</v>
      </c>
      <c r="Q197" s="131">
        <v>0</v>
      </c>
      <c r="R197" s="131">
        <v>0</v>
      </c>
      <c r="S197" s="132">
        <v>20</v>
      </c>
      <c r="T197" s="149"/>
      <c r="U197" s="133">
        <v>0</v>
      </c>
      <c r="V197" s="131">
        <v>0</v>
      </c>
      <c r="W197" s="131">
        <v>0</v>
      </c>
      <c r="X197" s="132">
        <v>20</v>
      </c>
      <c r="Y197" s="149"/>
      <c r="Z197" s="133">
        <v>0</v>
      </c>
      <c r="AA197" s="131">
        <v>0</v>
      </c>
      <c r="AB197" s="131">
        <v>0</v>
      </c>
      <c r="AC197" s="132">
        <v>0</v>
      </c>
      <c r="AD197" s="149"/>
      <c r="AE197" s="153">
        <f t="shared" si="72"/>
        <v>1</v>
      </c>
      <c r="AF197" s="134">
        <f t="shared" si="73"/>
        <v>1</v>
      </c>
      <c r="AG197" s="135">
        <f t="shared" si="74"/>
        <v>4.7</v>
      </c>
      <c r="AH197" s="167">
        <f t="shared" si="75"/>
        <v>487</v>
      </c>
      <c r="AI197" s="149"/>
      <c r="AJ197" s="133">
        <f t="shared" si="76"/>
        <v>206</v>
      </c>
      <c r="AK197" s="131">
        <f t="shared" si="77"/>
        <v>241</v>
      </c>
      <c r="AL197" s="131">
        <f t="shared" si="78"/>
        <v>20</v>
      </c>
      <c r="AM197" s="131">
        <f t="shared" si="79"/>
        <v>20</v>
      </c>
      <c r="AN197" s="136">
        <f t="shared" si="80"/>
        <v>0</v>
      </c>
      <c r="AO197" s="133">
        <f t="shared" si="81"/>
        <v>1</v>
      </c>
      <c r="AP197" s="131">
        <f t="shared" si="82"/>
        <v>0</v>
      </c>
      <c r="AQ197" s="131">
        <f t="shared" si="83"/>
        <v>0</v>
      </c>
      <c r="AR197" s="131">
        <f t="shared" si="84"/>
        <v>0</v>
      </c>
      <c r="AS197" s="136">
        <f t="shared" si="85"/>
        <v>0</v>
      </c>
      <c r="AT197" s="133">
        <f t="shared" si="86"/>
        <v>0</v>
      </c>
      <c r="AU197" s="131">
        <f t="shared" si="87"/>
        <v>1</v>
      </c>
      <c r="AV197" s="131">
        <f t="shared" si="88"/>
        <v>0</v>
      </c>
      <c r="AW197" s="131">
        <f t="shared" si="89"/>
        <v>0</v>
      </c>
      <c r="AX197" s="136">
        <f t="shared" si="90"/>
        <v>0</v>
      </c>
      <c r="AY197" s="133">
        <f t="shared" si="91"/>
        <v>0.8</v>
      </c>
      <c r="AZ197" s="131">
        <f t="shared" si="92"/>
        <v>3.9</v>
      </c>
      <c r="BA197" s="131">
        <f t="shared" si="93"/>
        <v>0</v>
      </c>
      <c r="BB197" s="131">
        <f t="shared" si="94"/>
        <v>0</v>
      </c>
      <c r="BC197" s="132">
        <f t="shared" si="95"/>
        <v>0</v>
      </c>
    </row>
    <row r="198" spans="1:55" x14ac:dyDescent="0.25">
      <c r="A198" s="138" t="s">
        <v>692</v>
      </c>
      <c r="B198" s="131" t="s">
        <v>38</v>
      </c>
      <c r="C198" s="131" t="s">
        <v>2123</v>
      </c>
      <c r="D198" s="131" t="s">
        <v>2124</v>
      </c>
      <c r="E198" s="132" t="s">
        <v>1311</v>
      </c>
      <c r="F198" s="130">
        <v>0</v>
      </c>
      <c r="G198" s="131">
        <v>0</v>
      </c>
      <c r="H198" s="131">
        <v>0</v>
      </c>
      <c r="I198" s="132">
        <v>0</v>
      </c>
      <c r="J198" s="149"/>
      <c r="K198" s="133">
        <v>0</v>
      </c>
      <c r="L198" s="131">
        <v>0</v>
      </c>
      <c r="M198" s="131">
        <v>0</v>
      </c>
      <c r="N198" s="132">
        <v>0</v>
      </c>
      <c r="O198" s="149"/>
      <c r="P198" s="133">
        <v>0</v>
      </c>
      <c r="Q198" s="131">
        <v>0</v>
      </c>
      <c r="R198" s="131">
        <v>0</v>
      </c>
      <c r="S198" s="132">
        <v>0</v>
      </c>
      <c r="T198" s="149"/>
      <c r="U198" s="133">
        <v>0</v>
      </c>
      <c r="V198" s="131">
        <v>0</v>
      </c>
      <c r="W198" s="131">
        <v>0</v>
      </c>
      <c r="X198" s="132">
        <v>0</v>
      </c>
      <c r="Y198" s="149"/>
      <c r="Z198" s="133">
        <v>0</v>
      </c>
      <c r="AA198" s="131">
        <v>0</v>
      </c>
      <c r="AB198" s="131">
        <v>0</v>
      </c>
      <c r="AC198" s="132">
        <v>0</v>
      </c>
      <c r="AD198" s="149"/>
      <c r="AE198" s="153">
        <f t="shared" si="72"/>
        <v>0</v>
      </c>
      <c r="AF198" s="134">
        <f t="shared" si="73"/>
        <v>0</v>
      </c>
      <c r="AG198" s="135">
        <f t="shared" si="74"/>
        <v>0</v>
      </c>
      <c r="AH198" s="167">
        <f t="shared" si="75"/>
        <v>0</v>
      </c>
      <c r="AI198" s="149"/>
      <c r="AJ198" s="133">
        <f t="shared" si="76"/>
        <v>0</v>
      </c>
      <c r="AK198" s="131">
        <f t="shared" si="77"/>
        <v>0</v>
      </c>
      <c r="AL198" s="131">
        <f t="shared" si="78"/>
        <v>0</v>
      </c>
      <c r="AM198" s="131">
        <f t="shared" si="79"/>
        <v>0</v>
      </c>
      <c r="AN198" s="136">
        <f t="shared" si="80"/>
        <v>0</v>
      </c>
      <c r="AO198" s="133">
        <f t="shared" si="81"/>
        <v>0</v>
      </c>
      <c r="AP198" s="131">
        <f t="shared" si="82"/>
        <v>0</v>
      </c>
      <c r="AQ198" s="131">
        <f t="shared" si="83"/>
        <v>0</v>
      </c>
      <c r="AR198" s="131">
        <f t="shared" si="84"/>
        <v>0</v>
      </c>
      <c r="AS198" s="136">
        <f t="shared" si="85"/>
        <v>0</v>
      </c>
      <c r="AT198" s="133">
        <f t="shared" si="86"/>
        <v>0</v>
      </c>
      <c r="AU198" s="131">
        <f t="shared" si="87"/>
        <v>0</v>
      </c>
      <c r="AV198" s="131">
        <f t="shared" si="88"/>
        <v>0</v>
      </c>
      <c r="AW198" s="131">
        <f t="shared" si="89"/>
        <v>0</v>
      </c>
      <c r="AX198" s="136">
        <f t="shared" si="90"/>
        <v>0</v>
      </c>
      <c r="AY198" s="133">
        <f t="shared" si="91"/>
        <v>0</v>
      </c>
      <c r="AZ198" s="131">
        <f t="shared" si="92"/>
        <v>0</v>
      </c>
      <c r="BA198" s="131">
        <f t="shared" si="93"/>
        <v>0</v>
      </c>
      <c r="BB198" s="131">
        <f t="shared" si="94"/>
        <v>0</v>
      </c>
      <c r="BC198" s="132">
        <f t="shared" si="95"/>
        <v>0</v>
      </c>
    </row>
    <row r="199" spans="1:55" x14ac:dyDescent="0.25">
      <c r="A199" s="138" t="s">
        <v>693</v>
      </c>
      <c r="B199" s="131" t="s">
        <v>2047</v>
      </c>
      <c r="C199" s="131" t="s">
        <v>90</v>
      </c>
      <c r="D199" s="131" t="s">
        <v>362</v>
      </c>
      <c r="E199" s="132" t="s">
        <v>1311</v>
      </c>
      <c r="F199" s="130">
        <v>0</v>
      </c>
      <c r="G199" s="131">
        <v>0</v>
      </c>
      <c r="H199" s="131">
        <v>0</v>
      </c>
      <c r="I199" s="132">
        <v>0</v>
      </c>
      <c r="J199" s="149"/>
      <c r="K199" s="133">
        <v>0</v>
      </c>
      <c r="L199" s="131">
        <v>0</v>
      </c>
      <c r="M199" s="131">
        <v>0</v>
      </c>
      <c r="N199" s="132">
        <v>0</v>
      </c>
      <c r="O199" s="149"/>
      <c r="P199" s="133">
        <v>0</v>
      </c>
      <c r="Q199" s="131">
        <v>0</v>
      </c>
      <c r="R199" s="131">
        <v>0</v>
      </c>
      <c r="S199" s="132">
        <v>0</v>
      </c>
      <c r="T199" s="149"/>
      <c r="U199" s="133">
        <v>0</v>
      </c>
      <c r="V199" s="131">
        <v>0</v>
      </c>
      <c r="W199" s="131">
        <v>0</v>
      </c>
      <c r="X199" s="132">
        <v>0</v>
      </c>
      <c r="Y199" s="149"/>
      <c r="Z199" s="133">
        <v>0</v>
      </c>
      <c r="AA199" s="131">
        <v>0</v>
      </c>
      <c r="AB199" s="131">
        <v>0</v>
      </c>
      <c r="AC199" s="132">
        <v>20</v>
      </c>
      <c r="AD199" s="149"/>
      <c r="AE199" s="153">
        <f t="shared" si="72"/>
        <v>0</v>
      </c>
      <c r="AF199" s="134">
        <f t="shared" si="73"/>
        <v>0</v>
      </c>
      <c r="AG199" s="135">
        <f t="shared" si="74"/>
        <v>0</v>
      </c>
      <c r="AH199" s="167">
        <f t="shared" si="75"/>
        <v>20</v>
      </c>
      <c r="AI199" s="149"/>
      <c r="AJ199" s="133">
        <f t="shared" si="76"/>
        <v>0</v>
      </c>
      <c r="AK199" s="131">
        <f t="shared" si="77"/>
        <v>0</v>
      </c>
      <c r="AL199" s="131">
        <f t="shared" si="78"/>
        <v>0</v>
      </c>
      <c r="AM199" s="131">
        <f t="shared" si="79"/>
        <v>0</v>
      </c>
      <c r="AN199" s="136">
        <f t="shared" si="80"/>
        <v>20</v>
      </c>
      <c r="AO199" s="133">
        <f t="shared" si="81"/>
        <v>0</v>
      </c>
      <c r="AP199" s="131">
        <f t="shared" si="82"/>
        <v>0</v>
      </c>
      <c r="AQ199" s="131">
        <f t="shared" si="83"/>
        <v>0</v>
      </c>
      <c r="AR199" s="131">
        <f t="shared" si="84"/>
        <v>0</v>
      </c>
      <c r="AS199" s="136">
        <f t="shared" si="85"/>
        <v>0</v>
      </c>
      <c r="AT199" s="133">
        <f t="shared" si="86"/>
        <v>0</v>
      </c>
      <c r="AU199" s="131">
        <f t="shared" si="87"/>
        <v>0</v>
      </c>
      <c r="AV199" s="131">
        <f t="shared" si="88"/>
        <v>0</v>
      </c>
      <c r="AW199" s="131">
        <f t="shared" si="89"/>
        <v>0</v>
      </c>
      <c r="AX199" s="136">
        <f t="shared" si="90"/>
        <v>0</v>
      </c>
      <c r="AY199" s="133">
        <f t="shared" si="91"/>
        <v>0</v>
      </c>
      <c r="AZ199" s="131">
        <f t="shared" si="92"/>
        <v>0</v>
      </c>
      <c r="BA199" s="131">
        <f t="shared" si="93"/>
        <v>0</v>
      </c>
      <c r="BB199" s="131">
        <f t="shared" si="94"/>
        <v>0</v>
      </c>
      <c r="BC199" s="132">
        <f t="shared" si="95"/>
        <v>0</v>
      </c>
    </row>
    <row r="200" spans="1:55" x14ac:dyDescent="0.25">
      <c r="A200" s="138" t="s">
        <v>694</v>
      </c>
      <c r="B200" s="131" t="s">
        <v>1028</v>
      </c>
      <c r="C200" s="131" t="s">
        <v>363</v>
      </c>
      <c r="D200" s="131" t="s">
        <v>375</v>
      </c>
      <c r="E200" s="132" t="s">
        <v>1955</v>
      </c>
      <c r="F200" s="130">
        <v>0</v>
      </c>
      <c r="G200" s="131">
        <v>0</v>
      </c>
      <c r="H200" s="131">
        <v>0</v>
      </c>
      <c r="I200" s="132">
        <v>0</v>
      </c>
      <c r="J200" s="149"/>
      <c r="K200" s="133">
        <v>0</v>
      </c>
      <c r="L200" s="131">
        <v>0</v>
      </c>
      <c r="M200" s="131">
        <v>0</v>
      </c>
      <c r="N200" s="132">
        <v>0</v>
      </c>
      <c r="O200" s="149"/>
      <c r="P200" s="133">
        <v>0</v>
      </c>
      <c r="Q200" s="131">
        <v>0</v>
      </c>
      <c r="R200" s="131">
        <v>0</v>
      </c>
      <c r="S200" s="132">
        <v>0</v>
      </c>
      <c r="T200" s="149"/>
      <c r="U200" s="133">
        <v>0</v>
      </c>
      <c r="V200" s="131">
        <v>0</v>
      </c>
      <c r="W200" s="131">
        <v>0</v>
      </c>
      <c r="X200" s="132">
        <v>0</v>
      </c>
      <c r="Y200" s="149"/>
      <c r="Z200" s="133">
        <v>0</v>
      </c>
      <c r="AA200" s="131">
        <v>0</v>
      </c>
      <c r="AB200" s="131">
        <v>0</v>
      </c>
      <c r="AC200" s="132">
        <v>0</v>
      </c>
      <c r="AD200" s="149"/>
      <c r="AE200" s="153">
        <f t="shared" si="72"/>
        <v>0</v>
      </c>
      <c r="AF200" s="134">
        <f t="shared" si="73"/>
        <v>0</v>
      </c>
      <c r="AG200" s="135">
        <f t="shared" si="74"/>
        <v>0</v>
      </c>
      <c r="AH200" s="167">
        <f t="shared" si="75"/>
        <v>0</v>
      </c>
      <c r="AI200" s="149"/>
      <c r="AJ200" s="133">
        <f t="shared" si="76"/>
        <v>0</v>
      </c>
      <c r="AK200" s="131">
        <f t="shared" si="77"/>
        <v>0</v>
      </c>
      <c r="AL200" s="131">
        <f t="shared" si="78"/>
        <v>0</v>
      </c>
      <c r="AM200" s="131">
        <f t="shared" si="79"/>
        <v>0</v>
      </c>
      <c r="AN200" s="136">
        <f t="shared" si="80"/>
        <v>0</v>
      </c>
      <c r="AO200" s="133">
        <f t="shared" si="81"/>
        <v>0</v>
      </c>
      <c r="AP200" s="131">
        <f t="shared" si="82"/>
        <v>0</v>
      </c>
      <c r="AQ200" s="131">
        <f t="shared" si="83"/>
        <v>0</v>
      </c>
      <c r="AR200" s="131">
        <f t="shared" si="84"/>
        <v>0</v>
      </c>
      <c r="AS200" s="136">
        <f t="shared" si="85"/>
        <v>0</v>
      </c>
      <c r="AT200" s="133">
        <f t="shared" si="86"/>
        <v>0</v>
      </c>
      <c r="AU200" s="131">
        <f t="shared" si="87"/>
        <v>0</v>
      </c>
      <c r="AV200" s="131">
        <f t="shared" si="88"/>
        <v>0</v>
      </c>
      <c r="AW200" s="131">
        <f t="shared" si="89"/>
        <v>0</v>
      </c>
      <c r="AX200" s="136">
        <f t="shared" si="90"/>
        <v>0</v>
      </c>
      <c r="AY200" s="133">
        <f t="shared" si="91"/>
        <v>0</v>
      </c>
      <c r="AZ200" s="131">
        <f t="shared" si="92"/>
        <v>0</v>
      </c>
      <c r="BA200" s="131">
        <f t="shared" si="93"/>
        <v>0</v>
      </c>
      <c r="BB200" s="131">
        <f t="shared" si="94"/>
        <v>0</v>
      </c>
      <c r="BC200" s="132">
        <f t="shared" si="95"/>
        <v>0</v>
      </c>
    </row>
    <row r="201" spans="1:55" x14ac:dyDescent="0.25">
      <c r="A201" s="138" t="s">
        <v>695</v>
      </c>
      <c r="B201" s="131" t="s">
        <v>50</v>
      </c>
      <c r="C201" s="131" t="s">
        <v>103</v>
      </c>
      <c r="D201" s="131" t="s">
        <v>1911</v>
      </c>
      <c r="E201" s="132" t="s">
        <v>1955</v>
      </c>
      <c r="F201" s="130">
        <v>0</v>
      </c>
      <c r="G201" s="131">
        <v>0</v>
      </c>
      <c r="H201" s="131">
        <v>0</v>
      </c>
      <c r="I201" s="132">
        <v>0</v>
      </c>
      <c r="J201" s="149"/>
      <c r="K201" s="133">
        <v>0</v>
      </c>
      <c r="L201" s="131">
        <v>0</v>
      </c>
      <c r="M201" s="131">
        <v>0</v>
      </c>
      <c r="N201" s="132">
        <v>0</v>
      </c>
      <c r="O201" s="149"/>
      <c r="P201" s="133">
        <v>0</v>
      </c>
      <c r="Q201" s="131">
        <v>0</v>
      </c>
      <c r="R201" s="131">
        <v>0</v>
      </c>
      <c r="S201" s="132">
        <v>0</v>
      </c>
      <c r="T201" s="149"/>
      <c r="U201" s="133">
        <v>0</v>
      </c>
      <c r="V201" s="131">
        <v>0</v>
      </c>
      <c r="W201" s="131">
        <v>0</v>
      </c>
      <c r="X201" s="132">
        <v>0</v>
      </c>
      <c r="Y201" s="149"/>
      <c r="Z201" s="133">
        <v>0</v>
      </c>
      <c r="AA201" s="131">
        <v>0</v>
      </c>
      <c r="AB201" s="131">
        <v>0</v>
      </c>
      <c r="AC201" s="132">
        <v>0</v>
      </c>
      <c r="AD201" s="149"/>
      <c r="AE201" s="153">
        <f t="shared" si="72"/>
        <v>0</v>
      </c>
      <c r="AF201" s="134">
        <f t="shared" si="73"/>
        <v>0</v>
      </c>
      <c r="AG201" s="135">
        <f t="shared" si="74"/>
        <v>0</v>
      </c>
      <c r="AH201" s="167">
        <f t="shared" si="75"/>
        <v>0</v>
      </c>
      <c r="AI201" s="149"/>
      <c r="AJ201" s="133">
        <f t="shared" si="76"/>
        <v>0</v>
      </c>
      <c r="AK201" s="131">
        <f t="shared" si="77"/>
        <v>0</v>
      </c>
      <c r="AL201" s="131">
        <f t="shared" si="78"/>
        <v>0</v>
      </c>
      <c r="AM201" s="131">
        <f t="shared" si="79"/>
        <v>0</v>
      </c>
      <c r="AN201" s="136">
        <f t="shared" si="80"/>
        <v>0</v>
      </c>
      <c r="AO201" s="133">
        <f t="shared" si="81"/>
        <v>0</v>
      </c>
      <c r="AP201" s="131">
        <f t="shared" si="82"/>
        <v>0</v>
      </c>
      <c r="AQ201" s="131">
        <f t="shared" si="83"/>
        <v>0</v>
      </c>
      <c r="AR201" s="131">
        <f t="shared" si="84"/>
        <v>0</v>
      </c>
      <c r="AS201" s="136">
        <f t="shared" si="85"/>
        <v>0</v>
      </c>
      <c r="AT201" s="133">
        <f t="shared" si="86"/>
        <v>0</v>
      </c>
      <c r="AU201" s="131">
        <f t="shared" si="87"/>
        <v>0</v>
      </c>
      <c r="AV201" s="131">
        <f t="shared" si="88"/>
        <v>0</v>
      </c>
      <c r="AW201" s="131">
        <f t="shared" si="89"/>
        <v>0</v>
      </c>
      <c r="AX201" s="136">
        <f t="shared" si="90"/>
        <v>0</v>
      </c>
      <c r="AY201" s="133">
        <f t="shared" si="91"/>
        <v>0</v>
      </c>
      <c r="AZ201" s="131">
        <f t="shared" si="92"/>
        <v>0</v>
      </c>
      <c r="BA201" s="131">
        <f t="shared" si="93"/>
        <v>0</v>
      </c>
      <c r="BB201" s="131">
        <f t="shared" si="94"/>
        <v>0</v>
      </c>
      <c r="BC201" s="132">
        <f t="shared" si="95"/>
        <v>0</v>
      </c>
    </row>
    <row r="202" spans="1:55" x14ac:dyDescent="0.25">
      <c r="A202" s="138" t="s">
        <v>696</v>
      </c>
      <c r="B202" s="131" t="s">
        <v>48</v>
      </c>
      <c r="C202" s="131" t="s">
        <v>1982</v>
      </c>
      <c r="D202" s="131" t="s">
        <v>1918</v>
      </c>
      <c r="E202" s="132" t="s">
        <v>2025</v>
      </c>
      <c r="F202" s="130">
        <v>0</v>
      </c>
      <c r="G202" s="131">
        <v>0</v>
      </c>
      <c r="H202" s="131">
        <v>0</v>
      </c>
      <c r="I202" s="132">
        <v>0</v>
      </c>
      <c r="J202" s="149"/>
      <c r="K202" s="133">
        <v>0</v>
      </c>
      <c r="L202" s="131">
        <v>0</v>
      </c>
      <c r="M202" s="131">
        <v>0</v>
      </c>
      <c r="N202" s="132">
        <v>0</v>
      </c>
      <c r="O202" s="149"/>
      <c r="P202" s="133">
        <v>0</v>
      </c>
      <c r="Q202" s="131">
        <v>0</v>
      </c>
      <c r="R202" s="131">
        <v>0</v>
      </c>
      <c r="S202" s="132">
        <v>20</v>
      </c>
      <c r="T202" s="149"/>
      <c r="U202" s="133">
        <v>0</v>
      </c>
      <c r="V202" s="131">
        <v>0</v>
      </c>
      <c r="W202" s="131">
        <v>0</v>
      </c>
      <c r="X202" s="132">
        <v>0</v>
      </c>
      <c r="Y202" s="149"/>
      <c r="Z202" s="133">
        <v>0</v>
      </c>
      <c r="AA202" s="131">
        <v>0</v>
      </c>
      <c r="AB202" s="131">
        <v>0</v>
      </c>
      <c r="AC202" s="132">
        <v>0</v>
      </c>
      <c r="AD202" s="149"/>
      <c r="AE202" s="153">
        <f t="shared" si="72"/>
        <v>0</v>
      </c>
      <c r="AF202" s="134">
        <f t="shared" si="73"/>
        <v>0</v>
      </c>
      <c r="AG202" s="135">
        <f t="shared" si="74"/>
        <v>0</v>
      </c>
      <c r="AH202" s="167">
        <f t="shared" si="75"/>
        <v>20</v>
      </c>
      <c r="AI202" s="149"/>
      <c r="AJ202" s="133">
        <f t="shared" si="76"/>
        <v>0</v>
      </c>
      <c r="AK202" s="131">
        <f t="shared" si="77"/>
        <v>0</v>
      </c>
      <c r="AL202" s="131">
        <f t="shared" si="78"/>
        <v>20</v>
      </c>
      <c r="AM202" s="131">
        <f t="shared" si="79"/>
        <v>0</v>
      </c>
      <c r="AN202" s="136">
        <f t="shared" si="80"/>
        <v>0</v>
      </c>
      <c r="AO202" s="133">
        <f t="shared" si="81"/>
        <v>0</v>
      </c>
      <c r="AP202" s="131">
        <f t="shared" si="82"/>
        <v>0</v>
      </c>
      <c r="AQ202" s="131">
        <f t="shared" si="83"/>
        <v>0</v>
      </c>
      <c r="AR202" s="131">
        <f t="shared" si="84"/>
        <v>0</v>
      </c>
      <c r="AS202" s="136">
        <f t="shared" si="85"/>
        <v>0</v>
      </c>
      <c r="AT202" s="133">
        <f t="shared" si="86"/>
        <v>0</v>
      </c>
      <c r="AU202" s="131">
        <f t="shared" si="87"/>
        <v>0</v>
      </c>
      <c r="AV202" s="131">
        <f t="shared" si="88"/>
        <v>0</v>
      </c>
      <c r="AW202" s="131">
        <f t="shared" si="89"/>
        <v>0</v>
      </c>
      <c r="AX202" s="136">
        <f t="shared" si="90"/>
        <v>0</v>
      </c>
      <c r="AY202" s="133">
        <f t="shared" si="91"/>
        <v>0</v>
      </c>
      <c r="AZ202" s="131">
        <f t="shared" si="92"/>
        <v>0</v>
      </c>
      <c r="BA202" s="131">
        <f t="shared" si="93"/>
        <v>0</v>
      </c>
      <c r="BB202" s="131">
        <f t="shared" si="94"/>
        <v>0</v>
      </c>
      <c r="BC202" s="132">
        <f t="shared" si="95"/>
        <v>0</v>
      </c>
    </row>
    <row r="203" spans="1:55" x14ac:dyDescent="0.25">
      <c r="A203" s="138" t="s">
        <v>697</v>
      </c>
      <c r="B203" s="131" t="s">
        <v>38</v>
      </c>
      <c r="C203" s="131" t="s">
        <v>156</v>
      </c>
      <c r="D203" s="131" t="s">
        <v>145</v>
      </c>
      <c r="E203" s="132" t="s">
        <v>1314</v>
      </c>
      <c r="F203" s="130">
        <v>0</v>
      </c>
      <c r="G203" s="131">
        <v>0</v>
      </c>
      <c r="H203" s="131">
        <v>0</v>
      </c>
      <c r="I203" s="132">
        <v>0</v>
      </c>
      <c r="J203" s="149"/>
      <c r="K203" s="133">
        <v>0</v>
      </c>
      <c r="L203" s="131">
        <v>0</v>
      </c>
      <c r="M203" s="131">
        <v>0</v>
      </c>
      <c r="N203" s="132">
        <v>0</v>
      </c>
      <c r="O203" s="149"/>
      <c r="P203" s="133">
        <v>0</v>
      </c>
      <c r="Q203" s="131">
        <v>0</v>
      </c>
      <c r="R203" s="131">
        <v>0</v>
      </c>
      <c r="S203" s="132">
        <v>0</v>
      </c>
      <c r="T203" s="149"/>
      <c r="U203" s="133">
        <v>0</v>
      </c>
      <c r="V203" s="131">
        <v>0</v>
      </c>
      <c r="W203" s="131">
        <v>0</v>
      </c>
      <c r="X203" s="132">
        <v>20</v>
      </c>
      <c r="Y203" s="149"/>
      <c r="Z203" s="133">
        <v>0</v>
      </c>
      <c r="AA203" s="131">
        <v>0</v>
      </c>
      <c r="AB203" s="131">
        <v>0</v>
      </c>
      <c r="AC203" s="132">
        <v>0</v>
      </c>
      <c r="AD203" s="149"/>
      <c r="AE203" s="153">
        <f t="shared" si="72"/>
        <v>0</v>
      </c>
      <c r="AF203" s="134">
        <f t="shared" si="73"/>
        <v>0</v>
      </c>
      <c r="AG203" s="135">
        <f t="shared" si="74"/>
        <v>0</v>
      </c>
      <c r="AH203" s="167">
        <f t="shared" si="75"/>
        <v>20</v>
      </c>
      <c r="AI203" s="149"/>
      <c r="AJ203" s="133">
        <f t="shared" si="76"/>
        <v>0</v>
      </c>
      <c r="AK203" s="131">
        <f t="shared" si="77"/>
        <v>0</v>
      </c>
      <c r="AL203" s="131">
        <f t="shared" si="78"/>
        <v>0</v>
      </c>
      <c r="AM203" s="131">
        <f t="shared" si="79"/>
        <v>20</v>
      </c>
      <c r="AN203" s="136">
        <f t="shared" si="80"/>
        <v>0</v>
      </c>
      <c r="AO203" s="133">
        <f t="shared" si="81"/>
        <v>0</v>
      </c>
      <c r="AP203" s="131">
        <f t="shared" si="82"/>
        <v>0</v>
      </c>
      <c r="AQ203" s="131">
        <f t="shared" si="83"/>
        <v>0</v>
      </c>
      <c r="AR203" s="131">
        <f t="shared" si="84"/>
        <v>0</v>
      </c>
      <c r="AS203" s="136">
        <f t="shared" si="85"/>
        <v>0</v>
      </c>
      <c r="AT203" s="133">
        <f t="shared" si="86"/>
        <v>0</v>
      </c>
      <c r="AU203" s="131">
        <f t="shared" si="87"/>
        <v>0</v>
      </c>
      <c r="AV203" s="131">
        <f t="shared" si="88"/>
        <v>0</v>
      </c>
      <c r="AW203" s="131">
        <f t="shared" si="89"/>
        <v>0</v>
      </c>
      <c r="AX203" s="136">
        <f t="shared" si="90"/>
        <v>0</v>
      </c>
      <c r="AY203" s="133">
        <f t="shared" si="91"/>
        <v>0</v>
      </c>
      <c r="AZ203" s="131">
        <f t="shared" si="92"/>
        <v>0</v>
      </c>
      <c r="BA203" s="131">
        <f t="shared" si="93"/>
        <v>0</v>
      </c>
      <c r="BB203" s="131">
        <f t="shared" si="94"/>
        <v>0</v>
      </c>
      <c r="BC203" s="132">
        <f t="shared" si="95"/>
        <v>0</v>
      </c>
    </row>
    <row r="204" spans="1:55" x14ac:dyDescent="0.25">
      <c r="A204" s="138" t="s">
        <v>698</v>
      </c>
      <c r="B204" s="131" t="s">
        <v>48</v>
      </c>
      <c r="C204" s="131" t="s">
        <v>337</v>
      </c>
      <c r="D204" s="131" t="s">
        <v>1914</v>
      </c>
      <c r="E204" s="132" t="s">
        <v>1955</v>
      </c>
      <c r="F204" s="130">
        <v>0</v>
      </c>
      <c r="G204" s="131">
        <v>0</v>
      </c>
      <c r="H204" s="131">
        <v>0</v>
      </c>
      <c r="I204" s="132">
        <v>0</v>
      </c>
      <c r="J204" s="149"/>
      <c r="K204" s="133">
        <v>0</v>
      </c>
      <c r="L204" s="131">
        <v>0</v>
      </c>
      <c r="M204" s="131">
        <v>0</v>
      </c>
      <c r="N204" s="132">
        <v>0</v>
      </c>
      <c r="O204" s="149"/>
      <c r="P204" s="133">
        <v>0</v>
      </c>
      <c r="Q204" s="131">
        <v>0</v>
      </c>
      <c r="R204" s="131">
        <v>0</v>
      </c>
      <c r="S204" s="132">
        <v>0</v>
      </c>
      <c r="T204" s="149"/>
      <c r="U204" s="133">
        <v>0</v>
      </c>
      <c r="V204" s="131">
        <v>0</v>
      </c>
      <c r="W204" s="131">
        <v>0</v>
      </c>
      <c r="X204" s="132">
        <v>0</v>
      </c>
      <c r="Y204" s="149"/>
      <c r="Z204" s="133">
        <v>1</v>
      </c>
      <c r="AA204" s="131">
        <v>0</v>
      </c>
      <c r="AB204" s="131">
        <v>0.9</v>
      </c>
      <c r="AC204" s="132">
        <v>214</v>
      </c>
      <c r="AD204" s="149"/>
      <c r="AE204" s="153">
        <f t="shared" si="72"/>
        <v>0</v>
      </c>
      <c r="AF204" s="134">
        <f t="shared" si="73"/>
        <v>0</v>
      </c>
      <c r="AG204" s="135">
        <f t="shared" si="74"/>
        <v>0.9</v>
      </c>
      <c r="AH204" s="167">
        <f t="shared" si="75"/>
        <v>214</v>
      </c>
      <c r="AI204" s="149"/>
      <c r="AJ204" s="133">
        <f t="shared" si="76"/>
        <v>0</v>
      </c>
      <c r="AK204" s="131">
        <f t="shared" si="77"/>
        <v>0</v>
      </c>
      <c r="AL204" s="131">
        <f t="shared" si="78"/>
        <v>0</v>
      </c>
      <c r="AM204" s="131">
        <f t="shared" si="79"/>
        <v>0</v>
      </c>
      <c r="AN204" s="136">
        <f t="shared" si="80"/>
        <v>214</v>
      </c>
      <c r="AO204" s="133">
        <f t="shared" si="81"/>
        <v>0</v>
      </c>
      <c r="AP204" s="131">
        <f t="shared" si="82"/>
        <v>0</v>
      </c>
      <c r="AQ204" s="131">
        <f t="shared" si="83"/>
        <v>0</v>
      </c>
      <c r="AR204" s="131">
        <f t="shared" si="84"/>
        <v>0</v>
      </c>
      <c r="AS204" s="136">
        <f t="shared" si="85"/>
        <v>0</v>
      </c>
      <c r="AT204" s="133">
        <f t="shared" si="86"/>
        <v>0</v>
      </c>
      <c r="AU204" s="131">
        <f t="shared" si="87"/>
        <v>0</v>
      </c>
      <c r="AV204" s="131">
        <f t="shared" si="88"/>
        <v>0</v>
      </c>
      <c r="AW204" s="131">
        <f t="shared" si="89"/>
        <v>0</v>
      </c>
      <c r="AX204" s="136">
        <f t="shared" si="90"/>
        <v>0</v>
      </c>
      <c r="AY204" s="133">
        <f t="shared" si="91"/>
        <v>0</v>
      </c>
      <c r="AZ204" s="131">
        <f t="shared" si="92"/>
        <v>0</v>
      </c>
      <c r="BA204" s="131">
        <f t="shared" si="93"/>
        <v>0</v>
      </c>
      <c r="BB204" s="131">
        <f t="shared" si="94"/>
        <v>0</v>
      </c>
      <c r="BC204" s="132">
        <f t="shared" si="95"/>
        <v>0.9</v>
      </c>
    </row>
    <row r="205" spans="1:55" x14ac:dyDescent="0.25">
      <c r="A205" s="138" t="s">
        <v>699</v>
      </c>
      <c r="B205" s="131" t="s">
        <v>41</v>
      </c>
      <c r="C205" s="131" t="s">
        <v>189</v>
      </c>
      <c r="D205" s="131" t="s">
        <v>332</v>
      </c>
      <c r="E205" s="132" t="s">
        <v>1955</v>
      </c>
      <c r="F205" s="130">
        <v>0</v>
      </c>
      <c r="G205" s="131">
        <v>0</v>
      </c>
      <c r="H205" s="131">
        <v>0</v>
      </c>
      <c r="I205" s="132">
        <v>20</v>
      </c>
      <c r="J205" s="149"/>
      <c r="K205" s="133">
        <v>0</v>
      </c>
      <c r="L205" s="131">
        <v>0</v>
      </c>
      <c r="M205" s="131">
        <v>0</v>
      </c>
      <c r="N205" s="132">
        <v>0</v>
      </c>
      <c r="O205" s="149"/>
      <c r="P205" s="133">
        <v>0</v>
      </c>
      <c r="Q205" s="131">
        <v>0</v>
      </c>
      <c r="R205" s="131">
        <v>0</v>
      </c>
      <c r="S205" s="132">
        <v>0</v>
      </c>
      <c r="T205" s="149"/>
      <c r="U205" s="133">
        <v>0</v>
      </c>
      <c r="V205" s="131">
        <v>0</v>
      </c>
      <c r="W205" s="131">
        <v>0</v>
      </c>
      <c r="X205" s="132">
        <v>0</v>
      </c>
      <c r="Y205" s="149"/>
      <c r="Z205" s="133">
        <v>0</v>
      </c>
      <c r="AA205" s="131">
        <v>0</v>
      </c>
      <c r="AB205" s="131">
        <v>0</v>
      </c>
      <c r="AC205" s="132">
        <v>0</v>
      </c>
      <c r="AD205" s="149"/>
      <c r="AE205" s="153">
        <f t="shared" si="72"/>
        <v>0</v>
      </c>
      <c r="AF205" s="134">
        <f t="shared" si="73"/>
        <v>0</v>
      </c>
      <c r="AG205" s="135">
        <f t="shared" si="74"/>
        <v>0</v>
      </c>
      <c r="AH205" s="167">
        <f t="shared" si="75"/>
        <v>20</v>
      </c>
      <c r="AI205" s="149"/>
      <c r="AJ205" s="133">
        <f t="shared" si="76"/>
        <v>20</v>
      </c>
      <c r="AK205" s="131">
        <f t="shared" si="77"/>
        <v>0</v>
      </c>
      <c r="AL205" s="131">
        <f t="shared" si="78"/>
        <v>0</v>
      </c>
      <c r="AM205" s="131">
        <f t="shared" si="79"/>
        <v>0</v>
      </c>
      <c r="AN205" s="136">
        <f t="shared" si="80"/>
        <v>0</v>
      </c>
      <c r="AO205" s="133">
        <f t="shared" si="81"/>
        <v>0</v>
      </c>
      <c r="AP205" s="131">
        <f t="shared" si="82"/>
        <v>0</v>
      </c>
      <c r="AQ205" s="131">
        <f t="shared" si="83"/>
        <v>0</v>
      </c>
      <c r="AR205" s="131">
        <f t="shared" si="84"/>
        <v>0</v>
      </c>
      <c r="AS205" s="136">
        <f t="shared" si="85"/>
        <v>0</v>
      </c>
      <c r="AT205" s="133">
        <f t="shared" si="86"/>
        <v>0</v>
      </c>
      <c r="AU205" s="131">
        <f t="shared" si="87"/>
        <v>0</v>
      </c>
      <c r="AV205" s="131">
        <f t="shared" si="88"/>
        <v>0</v>
      </c>
      <c r="AW205" s="131">
        <f t="shared" si="89"/>
        <v>0</v>
      </c>
      <c r="AX205" s="136">
        <f t="shared" si="90"/>
        <v>0</v>
      </c>
      <c r="AY205" s="133">
        <f t="shared" si="91"/>
        <v>0</v>
      </c>
      <c r="AZ205" s="131">
        <f t="shared" si="92"/>
        <v>0</v>
      </c>
      <c r="BA205" s="131">
        <f t="shared" si="93"/>
        <v>0</v>
      </c>
      <c r="BB205" s="131">
        <f t="shared" si="94"/>
        <v>0</v>
      </c>
      <c r="BC205" s="132">
        <f t="shared" si="95"/>
        <v>0</v>
      </c>
    </row>
    <row r="206" spans="1:55" x14ac:dyDescent="0.25">
      <c r="A206" s="138" t="s">
        <v>700</v>
      </c>
      <c r="B206" s="131" t="s">
        <v>44</v>
      </c>
      <c r="C206" s="131" t="s">
        <v>323</v>
      </c>
      <c r="D206" s="131" t="s">
        <v>324</v>
      </c>
      <c r="E206" s="132" t="s">
        <v>1311</v>
      </c>
      <c r="F206" s="130">
        <v>0</v>
      </c>
      <c r="G206" s="131">
        <v>0</v>
      </c>
      <c r="H206" s="131">
        <v>0</v>
      </c>
      <c r="I206" s="132">
        <v>20</v>
      </c>
      <c r="J206" s="149"/>
      <c r="K206" s="133">
        <v>0</v>
      </c>
      <c r="L206" s="131">
        <v>0</v>
      </c>
      <c r="M206" s="131">
        <v>0</v>
      </c>
      <c r="N206" s="132">
        <v>0</v>
      </c>
      <c r="O206" s="149"/>
      <c r="P206" s="133">
        <v>0</v>
      </c>
      <c r="Q206" s="131">
        <v>0</v>
      </c>
      <c r="R206" s="131">
        <v>0</v>
      </c>
      <c r="S206" s="132">
        <v>0</v>
      </c>
      <c r="T206" s="149"/>
      <c r="U206" s="133">
        <v>0</v>
      </c>
      <c r="V206" s="131">
        <v>0</v>
      </c>
      <c r="W206" s="131">
        <v>0</v>
      </c>
      <c r="X206" s="132">
        <v>0</v>
      </c>
      <c r="Y206" s="149"/>
      <c r="Z206" s="133">
        <v>0</v>
      </c>
      <c r="AA206" s="131">
        <v>0</v>
      </c>
      <c r="AB206" s="131">
        <v>0</v>
      </c>
      <c r="AC206" s="132">
        <v>0</v>
      </c>
      <c r="AD206" s="149"/>
      <c r="AE206" s="153">
        <f t="shared" si="72"/>
        <v>0</v>
      </c>
      <c r="AF206" s="134">
        <f t="shared" si="73"/>
        <v>0</v>
      </c>
      <c r="AG206" s="135">
        <f t="shared" si="74"/>
        <v>0</v>
      </c>
      <c r="AH206" s="167">
        <f t="shared" si="75"/>
        <v>20</v>
      </c>
      <c r="AI206" s="149"/>
      <c r="AJ206" s="133">
        <f t="shared" si="76"/>
        <v>20</v>
      </c>
      <c r="AK206" s="131">
        <f t="shared" si="77"/>
        <v>0</v>
      </c>
      <c r="AL206" s="131">
        <f t="shared" si="78"/>
        <v>0</v>
      </c>
      <c r="AM206" s="131">
        <f t="shared" si="79"/>
        <v>0</v>
      </c>
      <c r="AN206" s="136">
        <f t="shared" si="80"/>
        <v>0</v>
      </c>
      <c r="AO206" s="133">
        <f t="shared" si="81"/>
        <v>0</v>
      </c>
      <c r="AP206" s="131">
        <f t="shared" si="82"/>
        <v>0</v>
      </c>
      <c r="AQ206" s="131">
        <f t="shared" si="83"/>
        <v>0</v>
      </c>
      <c r="AR206" s="131">
        <f t="shared" si="84"/>
        <v>0</v>
      </c>
      <c r="AS206" s="136">
        <f t="shared" si="85"/>
        <v>0</v>
      </c>
      <c r="AT206" s="133">
        <f t="shared" si="86"/>
        <v>0</v>
      </c>
      <c r="AU206" s="131">
        <f t="shared" si="87"/>
        <v>0</v>
      </c>
      <c r="AV206" s="131">
        <f t="shared" si="88"/>
        <v>0</v>
      </c>
      <c r="AW206" s="131">
        <f t="shared" si="89"/>
        <v>0</v>
      </c>
      <c r="AX206" s="136">
        <f t="shared" si="90"/>
        <v>0</v>
      </c>
      <c r="AY206" s="133">
        <f t="shared" si="91"/>
        <v>0</v>
      </c>
      <c r="AZ206" s="131">
        <f t="shared" si="92"/>
        <v>0</v>
      </c>
      <c r="BA206" s="131">
        <f t="shared" si="93"/>
        <v>0</v>
      </c>
      <c r="BB206" s="131">
        <f t="shared" si="94"/>
        <v>0</v>
      </c>
      <c r="BC206" s="132">
        <f t="shared" si="95"/>
        <v>0</v>
      </c>
    </row>
    <row r="207" spans="1:55" x14ac:dyDescent="0.25">
      <c r="A207" s="138" t="s">
        <v>701</v>
      </c>
      <c r="B207" s="131" t="s">
        <v>1371</v>
      </c>
      <c r="C207" s="131" t="s">
        <v>92</v>
      </c>
      <c r="D207" s="131" t="s">
        <v>1273</v>
      </c>
      <c r="E207" s="132" t="s">
        <v>1954</v>
      </c>
      <c r="F207" s="130">
        <v>0</v>
      </c>
      <c r="G207" s="131">
        <v>0</v>
      </c>
      <c r="H207" s="131">
        <v>0</v>
      </c>
      <c r="I207" s="132">
        <v>0</v>
      </c>
      <c r="J207" s="149"/>
      <c r="K207" s="133">
        <v>0</v>
      </c>
      <c r="L207" s="131">
        <v>0</v>
      </c>
      <c r="M207" s="131">
        <v>0</v>
      </c>
      <c r="N207" s="132">
        <v>0</v>
      </c>
      <c r="O207" s="149"/>
      <c r="P207" s="133">
        <v>0</v>
      </c>
      <c r="Q207" s="131">
        <v>0</v>
      </c>
      <c r="R207" s="131">
        <v>0</v>
      </c>
      <c r="S207" s="132">
        <v>0</v>
      </c>
      <c r="T207" s="149"/>
      <c r="U207" s="133">
        <v>0</v>
      </c>
      <c r="V207" s="131">
        <v>0</v>
      </c>
      <c r="W207" s="131">
        <v>0</v>
      </c>
      <c r="X207" s="132">
        <v>0</v>
      </c>
      <c r="Y207" s="149"/>
      <c r="Z207" s="133">
        <v>0</v>
      </c>
      <c r="AA207" s="131">
        <v>0</v>
      </c>
      <c r="AB207" s="131">
        <v>0</v>
      </c>
      <c r="AC207" s="132">
        <v>0</v>
      </c>
      <c r="AD207" s="149"/>
      <c r="AE207" s="153">
        <f t="shared" si="72"/>
        <v>0</v>
      </c>
      <c r="AF207" s="134">
        <f t="shared" si="73"/>
        <v>0</v>
      </c>
      <c r="AG207" s="135">
        <f t="shared" si="74"/>
        <v>0</v>
      </c>
      <c r="AH207" s="167">
        <f t="shared" si="75"/>
        <v>0</v>
      </c>
      <c r="AI207" s="149"/>
      <c r="AJ207" s="133">
        <f t="shared" si="76"/>
        <v>0</v>
      </c>
      <c r="AK207" s="131">
        <f t="shared" si="77"/>
        <v>0</v>
      </c>
      <c r="AL207" s="131">
        <f t="shared" si="78"/>
        <v>0</v>
      </c>
      <c r="AM207" s="131">
        <f t="shared" si="79"/>
        <v>0</v>
      </c>
      <c r="AN207" s="136">
        <f t="shared" si="80"/>
        <v>0</v>
      </c>
      <c r="AO207" s="133">
        <f t="shared" si="81"/>
        <v>0</v>
      </c>
      <c r="AP207" s="131">
        <f t="shared" si="82"/>
        <v>0</v>
      </c>
      <c r="AQ207" s="131">
        <f t="shared" si="83"/>
        <v>0</v>
      </c>
      <c r="AR207" s="131">
        <f t="shared" si="84"/>
        <v>0</v>
      </c>
      <c r="AS207" s="136">
        <f t="shared" si="85"/>
        <v>0</v>
      </c>
      <c r="AT207" s="133">
        <f t="shared" si="86"/>
        <v>0</v>
      </c>
      <c r="AU207" s="131">
        <f t="shared" si="87"/>
        <v>0</v>
      </c>
      <c r="AV207" s="131">
        <f t="shared" si="88"/>
        <v>0</v>
      </c>
      <c r="AW207" s="131">
        <f t="shared" si="89"/>
        <v>0</v>
      </c>
      <c r="AX207" s="136">
        <f t="shared" si="90"/>
        <v>0</v>
      </c>
      <c r="AY207" s="133">
        <f t="shared" si="91"/>
        <v>0</v>
      </c>
      <c r="AZ207" s="131">
        <f t="shared" si="92"/>
        <v>0</v>
      </c>
      <c r="BA207" s="131">
        <f t="shared" si="93"/>
        <v>0</v>
      </c>
      <c r="BB207" s="131">
        <f t="shared" si="94"/>
        <v>0</v>
      </c>
      <c r="BC207" s="132">
        <f t="shared" si="95"/>
        <v>0</v>
      </c>
    </row>
    <row r="208" spans="1:55" x14ac:dyDescent="0.25">
      <c r="A208" s="138" t="s">
        <v>702</v>
      </c>
      <c r="B208" s="131" t="s">
        <v>1293</v>
      </c>
      <c r="C208" s="131" t="s">
        <v>319</v>
      </c>
      <c r="D208" s="131" t="s">
        <v>1096</v>
      </c>
      <c r="E208" s="132" t="s">
        <v>1312</v>
      </c>
      <c r="F208" s="130">
        <v>0</v>
      </c>
      <c r="G208" s="131">
        <v>0</v>
      </c>
      <c r="H208" s="131">
        <v>0</v>
      </c>
      <c r="I208" s="132">
        <v>0</v>
      </c>
      <c r="J208" s="149"/>
      <c r="K208" s="133">
        <v>0</v>
      </c>
      <c r="L208" s="131">
        <v>0</v>
      </c>
      <c r="M208" s="131">
        <v>0</v>
      </c>
      <c r="N208" s="132">
        <v>0</v>
      </c>
      <c r="O208" s="149"/>
      <c r="P208" s="133">
        <v>0</v>
      </c>
      <c r="Q208" s="131">
        <v>0</v>
      </c>
      <c r="R208" s="131">
        <v>0</v>
      </c>
      <c r="S208" s="132">
        <v>0</v>
      </c>
      <c r="T208" s="149"/>
      <c r="U208" s="133">
        <v>0</v>
      </c>
      <c r="V208" s="131">
        <v>0</v>
      </c>
      <c r="W208" s="131">
        <v>0</v>
      </c>
      <c r="X208" s="132">
        <v>0</v>
      </c>
      <c r="Y208" s="149"/>
      <c r="Z208" s="133">
        <v>0</v>
      </c>
      <c r="AA208" s="131">
        <v>0</v>
      </c>
      <c r="AB208" s="131">
        <v>0</v>
      </c>
      <c r="AC208" s="132">
        <v>0</v>
      </c>
      <c r="AD208" s="149"/>
      <c r="AE208" s="153">
        <f t="shared" si="72"/>
        <v>0</v>
      </c>
      <c r="AF208" s="134">
        <f t="shared" si="73"/>
        <v>0</v>
      </c>
      <c r="AG208" s="135">
        <f t="shared" si="74"/>
        <v>0</v>
      </c>
      <c r="AH208" s="167">
        <f t="shared" si="75"/>
        <v>0</v>
      </c>
      <c r="AI208" s="149"/>
      <c r="AJ208" s="133">
        <f t="shared" si="76"/>
        <v>0</v>
      </c>
      <c r="AK208" s="131">
        <f t="shared" si="77"/>
        <v>0</v>
      </c>
      <c r="AL208" s="131">
        <f t="shared" si="78"/>
        <v>0</v>
      </c>
      <c r="AM208" s="131">
        <f t="shared" si="79"/>
        <v>0</v>
      </c>
      <c r="AN208" s="136">
        <f t="shared" si="80"/>
        <v>0</v>
      </c>
      <c r="AO208" s="133">
        <f t="shared" si="81"/>
        <v>0</v>
      </c>
      <c r="AP208" s="131">
        <f t="shared" si="82"/>
        <v>0</v>
      </c>
      <c r="AQ208" s="131">
        <f t="shared" si="83"/>
        <v>0</v>
      </c>
      <c r="AR208" s="131">
        <f t="shared" si="84"/>
        <v>0</v>
      </c>
      <c r="AS208" s="136">
        <f t="shared" si="85"/>
        <v>0</v>
      </c>
      <c r="AT208" s="133">
        <f t="shared" si="86"/>
        <v>0</v>
      </c>
      <c r="AU208" s="131">
        <f t="shared" si="87"/>
        <v>0</v>
      </c>
      <c r="AV208" s="131">
        <f t="shared" si="88"/>
        <v>0</v>
      </c>
      <c r="AW208" s="131">
        <f t="shared" si="89"/>
        <v>0</v>
      </c>
      <c r="AX208" s="136">
        <f t="shared" si="90"/>
        <v>0</v>
      </c>
      <c r="AY208" s="133">
        <f t="shared" si="91"/>
        <v>0</v>
      </c>
      <c r="AZ208" s="131">
        <f t="shared" si="92"/>
        <v>0</v>
      </c>
      <c r="BA208" s="131">
        <f t="shared" si="93"/>
        <v>0</v>
      </c>
      <c r="BB208" s="131">
        <f t="shared" si="94"/>
        <v>0</v>
      </c>
      <c r="BC208" s="132">
        <f t="shared" si="95"/>
        <v>0</v>
      </c>
    </row>
    <row r="209" spans="1:55" x14ac:dyDescent="0.25">
      <c r="A209" s="138" t="s">
        <v>703</v>
      </c>
      <c r="B209" s="131" t="s">
        <v>47</v>
      </c>
      <c r="C209" s="131" t="s">
        <v>102</v>
      </c>
      <c r="D209" s="131" t="s">
        <v>242</v>
      </c>
      <c r="E209" s="132" t="s">
        <v>1314</v>
      </c>
      <c r="F209" s="130">
        <v>0</v>
      </c>
      <c r="G209" s="131">
        <v>0</v>
      </c>
      <c r="H209" s="131">
        <v>0</v>
      </c>
      <c r="I209" s="132">
        <v>0</v>
      </c>
      <c r="J209" s="149"/>
      <c r="K209" s="133">
        <v>0</v>
      </c>
      <c r="L209" s="131">
        <v>0</v>
      </c>
      <c r="M209" s="131">
        <v>0</v>
      </c>
      <c r="N209" s="132">
        <v>0</v>
      </c>
      <c r="O209" s="149"/>
      <c r="P209" s="133">
        <v>0</v>
      </c>
      <c r="Q209" s="131">
        <v>0</v>
      </c>
      <c r="R209" s="131">
        <v>0</v>
      </c>
      <c r="S209" s="132">
        <v>0</v>
      </c>
      <c r="T209" s="149"/>
      <c r="U209" s="133">
        <v>0</v>
      </c>
      <c r="V209" s="131">
        <v>0</v>
      </c>
      <c r="W209" s="131">
        <v>0</v>
      </c>
      <c r="X209" s="132">
        <v>0</v>
      </c>
      <c r="Y209" s="149"/>
      <c r="Z209" s="133">
        <v>0</v>
      </c>
      <c r="AA209" s="131">
        <v>0</v>
      </c>
      <c r="AB209" s="131">
        <v>0</v>
      </c>
      <c r="AC209" s="132">
        <v>0</v>
      </c>
      <c r="AD209" s="149"/>
      <c r="AE209" s="153">
        <f t="shared" si="72"/>
        <v>0</v>
      </c>
      <c r="AF209" s="134">
        <f t="shared" si="73"/>
        <v>0</v>
      </c>
      <c r="AG209" s="135">
        <f t="shared" si="74"/>
        <v>0</v>
      </c>
      <c r="AH209" s="167">
        <f t="shared" si="75"/>
        <v>0</v>
      </c>
      <c r="AI209" s="149"/>
      <c r="AJ209" s="133">
        <f t="shared" si="76"/>
        <v>0</v>
      </c>
      <c r="AK209" s="131">
        <f t="shared" si="77"/>
        <v>0</v>
      </c>
      <c r="AL209" s="131">
        <f t="shared" si="78"/>
        <v>0</v>
      </c>
      <c r="AM209" s="131">
        <f t="shared" si="79"/>
        <v>0</v>
      </c>
      <c r="AN209" s="136">
        <f t="shared" si="80"/>
        <v>0</v>
      </c>
      <c r="AO209" s="133">
        <f t="shared" si="81"/>
        <v>0</v>
      </c>
      <c r="AP209" s="131">
        <f t="shared" si="82"/>
        <v>0</v>
      </c>
      <c r="AQ209" s="131">
        <f t="shared" si="83"/>
        <v>0</v>
      </c>
      <c r="AR209" s="131">
        <f t="shared" si="84"/>
        <v>0</v>
      </c>
      <c r="AS209" s="136">
        <f t="shared" si="85"/>
        <v>0</v>
      </c>
      <c r="AT209" s="133">
        <f t="shared" si="86"/>
        <v>0</v>
      </c>
      <c r="AU209" s="131">
        <f t="shared" si="87"/>
        <v>0</v>
      </c>
      <c r="AV209" s="131">
        <f t="shared" si="88"/>
        <v>0</v>
      </c>
      <c r="AW209" s="131">
        <f t="shared" si="89"/>
        <v>0</v>
      </c>
      <c r="AX209" s="136">
        <f t="shared" si="90"/>
        <v>0</v>
      </c>
      <c r="AY209" s="133">
        <f t="shared" si="91"/>
        <v>0</v>
      </c>
      <c r="AZ209" s="131">
        <f t="shared" si="92"/>
        <v>0</v>
      </c>
      <c r="BA209" s="131">
        <f t="shared" si="93"/>
        <v>0</v>
      </c>
      <c r="BB209" s="131">
        <f t="shared" si="94"/>
        <v>0</v>
      </c>
      <c r="BC209" s="132">
        <f t="shared" si="95"/>
        <v>0</v>
      </c>
    </row>
    <row r="210" spans="1:55" x14ac:dyDescent="0.25">
      <c r="A210" s="138" t="s">
        <v>704</v>
      </c>
      <c r="B210" s="131" t="s">
        <v>42</v>
      </c>
      <c r="C210" s="131" t="s">
        <v>235</v>
      </c>
      <c r="D210" s="131" t="s">
        <v>84</v>
      </c>
      <c r="E210" s="132" t="s">
        <v>1954</v>
      </c>
      <c r="F210" s="130">
        <v>0</v>
      </c>
      <c r="G210" s="131">
        <v>1</v>
      </c>
      <c r="H210" s="131">
        <v>5.6</v>
      </c>
      <c r="I210" s="132">
        <v>246</v>
      </c>
      <c r="J210" s="149"/>
      <c r="K210" s="133">
        <v>0</v>
      </c>
      <c r="L210" s="131">
        <v>1</v>
      </c>
      <c r="M210" s="131">
        <v>20.399999999999999</v>
      </c>
      <c r="N210" s="132">
        <v>262</v>
      </c>
      <c r="O210" s="149"/>
      <c r="P210" s="133">
        <v>0</v>
      </c>
      <c r="Q210" s="131">
        <v>0</v>
      </c>
      <c r="R210" s="131">
        <v>0</v>
      </c>
      <c r="S210" s="132">
        <v>20</v>
      </c>
      <c r="T210" s="149"/>
      <c r="U210" s="133">
        <v>0</v>
      </c>
      <c r="V210" s="131">
        <v>0</v>
      </c>
      <c r="W210" s="131">
        <v>0</v>
      </c>
      <c r="X210" s="132">
        <v>20</v>
      </c>
      <c r="Y210" s="149"/>
      <c r="Z210" s="133">
        <v>0</v>
      </c>
      <c r="AA210" s="131">
        <v>0</v>
      </c>
      <c r="AB210" s="131">
        <v>0</v>
      </c>
      <c r="AC210" s="132">
        <v>20</v>
      </c>
      <c r="AD210" s="149"/>
      <c r="AE210" s="153">
        <f t="shared" si="72"/>
        <v>0</v>
      </c>
      <c r="AF210" s="134">
        <f t="shared" si="73"/>
        <v>2</v>
      </c>
      <c r="AG210" s="135">
        <f t="shared" si="74"/>
        <v>26</v>
      </c>
      <c r="AH210" s="167">
        <f t="shared" si="75"/>
        <v>548</v>
      </c>
      <c r="AI210" s="149"/>
      <c r="AJ210" s="133">
        <f t="shared" si="76"/>
        <v>246</v>
      </c>
      <c r="AK210" s="131">
        <f t="shared" si="77"/>
        <v>262</v>
      </c>
      <c r="AL210" s="131">
        <f t="shared" si="78"/>
        <v>20</v>
      </c>
      <c r="AM210" s="131">
        <f t="shared" si="79"/>
        <v>20</v>
      </c>
      <c r="AN210" s="136">
        <f t="shared" si="80"/>
        <v>20</v>
      </c>
      <c r="AO210" s="133">
        <f t="shared" si="81"/>
        <v>0</v>
      </c>
      <c r="AP210" s="131">
        <f t="shared" si="82"/>
        <v>0</v>
      </c>
      <c r="AQ210" s="131">
        <f t="shared" si="83"/>
        <v>0</v>
      </c>
      <c r="AR210" s="131">
        <f t="shared" si="84"/>
        <v>0</v>
      </c>
      <c r="AS210" s="136">
        <f t="shared" si="85"/>
        <v>0</v>
      </c>
      <c r="AT210" s="133">
        <f t="shared" si="86"/>
        <v>1</v>
      </c>
      <c r="AU210" s="131">
        <f t="shared" si="87"/>
        <v>1</v>
      </c>
      <c r="AV210" s="131">
        <f t="shared" si="88"/>
        <v>0</v>
      </c>
      <c r="AW210" s="131">
        <f t="shared" si="89"/>
        <v>0</v>
      </c>
      <c r="AX210" s="136">
        <f t="shared" si="90"/>
        <v>0</v>
      </c>
      <c r="AY210" s="133">
        <f t="shared" si="91"/>
        <v>5.6</v>
      </c>
      <c r="AZ210" s="131">
        <f t="shared" si="92"/>
        <v>20.399999999999999</v>
      </c>
      <c r="BA210" s="131">
        <f t="shared" si="93"/>
        <v>0</v>
      </c>
      <c r="BB210" s="131">
        <f t="shared" si="94"/>
        <v>0</v>
      </c>
      <c r="BC210" s="132">
        <f t="shared" si="95"/>
        <v>0</v>
      </c>
    </row>
    <row r="211" spans="1:55" x14ac:dyDescent="0.25">
      <c r="A211" s="138" t="s">
        <v>705</v>
      </c>
      <c r="B211" s="131" t="s">
        <v>50</v>
      </c>
      <c r="C211" s="131" t="s">
        <v>97</v>
      </c>
      <c r="D211" s="131" t="s">
        <v>113</v>
      </c>
      <c r="E211" s="132" t="s">
        <v>1954</v>
      </c>
      <c r="F211" s="130">
        <v>0</v>
      </c>
      <c r="G211" s="131">
        <v>0</v>
      </c>
      <c r="H211" s="131">
        <v>0</v>
      </c>
      <c r="I211" s="132">
        <v>0</v>
      </c>
      <c r="J211" s="149"/>
      <c r="K211" s="133">
        <v>0</v>
      </c>
      <c r="L211" s="131">
        <v>0</v>
      </c>
      <c r="M211" s="131">
        <v>0</v>
      </c>
      <c r="N211" s="132">
        <v>0</v>
      </c>
      <c r="O211" s="149"/>
      <c r="P211" s="133">
        <v>0</v>
      </c>
      <c r="Q211" s="131">
        <v>0</v>
      </c>
      <c r="R211" s="131">
        <v>0</v>
      </c>
      <c r="S211" s="132">
        <v>0</v>
      </c>
      <c r="T211" s="149"/>
      <c r="U211" s="133">
        <v>0</v>
      </c>
      <c r="V211" s="131">
        <v>0</v>
      </c>
      <c r="W211" s="131">
        <v>0</v>
      </c>
      <c r="X211" s="132">
        <v>0</v>
      </c>
      <c r="Y211" s="149"/>
      <c r="Z211" s="133">
        <v>0</v>
      </c>
      <c r="AA211" s="131">
        <v>0</v>
      </c>
      <c r="AB211" s="131">
        <v>0</v>
      </c>
      <c r="AC211" s="132">
        <v>0</v>
      </c>
      <c r="AD211" s="149"/>
      <c r="AE211" s="153">
        <f t="shared" si="72"/>
        <v>0</v>
      </c>
      <c r="AF211" s="134">
        <f t="shared" si="73"/>
        <v>0</v>
      </c>
      <c r="AG211" s="135">
        <f t="shared" si="74"/>
        <v>0</v>
      </c>
      <c r="AH211" s="167">
        <f t="shared" si="75"/>
        <v>0</v>
      </c>
      <c r="AI211" s="149"/>
      <c r="AJ211" s="133">
        <f t="shared" si="76"/>
        <v>0</v>
      </c>
      <c r="AK211" s="131">
        <f t="shared" si="77"/>
        <v>0</v>
      </c>
      <c r="AL211" s="131">
        <f t="shared" si="78"/>
        <v>0</v>
      </c>
      <c r="AM211" s="131">
        <f t="shared" si="79"/>
        <v>0</v>
      </c>
      <c r="AN211" s="136">
        <f t="shared" si="80"/>
        <v>0</v>
      </c>
      <c r="AO211" s="133">
        <f t="shared" si="81"/>
        <v>0</v>
      </c>
      <c r="AP211" s="131">
        <f t="shared" si="82"/>
        <v>0</v>
      </c>
      <c r="AQ211" s="131">
        <f t="shared" si="83"/>
        <v>0</v>
      </c>
      <c r="AR211" s="131">
        <f t="shared" si="84"/>
        <v>0</v>
      </c>
      <c r="AS211" s="136">
        <f t="shared" si="85"/>
        <v>0</v>
      </c>
      <c r="AT211" s="133">
        <f t="shared" si="86"/>
        <v>0</v>
      </c>
      <c r="AU211" s="131">
        <f t="shared" si="87"/>
        <v>0</v>
      </c>
      <c r="AV211" s="131">
        <f t="shared" si="88"/>
        <v>0</v>
      </c>
      <c r="AW211" s="131">
        <f t="shared" si="89"/>
        <v>0</v>
      </c>
      <c r="AX211" s="136">
        <f t="shared" si="90"/>
        <v>0</v>
      </c>
      <c r="AY211" s="133">
        <f t="shared" si="91"/>
        <v>0</v>
      </c>
      <c r="AZ211" s="131">
        <f t="shared" si="92"/>
        <v>0</v>
      </c>
      <c r="BA211" s="131">
        <f t="shared" si="93"/>
        <v>0</v>
      </c>
      <c r="BB211" s="131">
        <f t="shared" si="94"/>
        <v>0</v>
      </c>
      <c r="BC211" s="132">
        <f t="shared" si="95"/>
        <v>0</v>
      </c>
    </row>
    <row r="212" spans="1:55" x14ac:dyDescent="0.25">
      <c r="A212" s="138" t="s">
        <v>706</v>
      </c>
      <c r="B212" s="131" t="s">
        <v>1293</v>
      </c>
      <c r="C212" s="131" t="s">
        <v>238</v>
      </c>
      <c r="D212" s="131" t="s">
        <v>383</v>
      </c>
      <c r="E212" s="132" t="s">
        <v>1311</v>
      </c>
      <c r="F212" s="130">
        <v>0</v>
      </c>
      <c r="G212" s="131">
        <v>0</v>
      </c>
      <c r="H212" s="131">
        <v>0</v>
      </c>
      <c r="I212" s="132">
        <v>0</v>
      </c>
      <c r="J212" s="149"/>
      <c r="K212" s="133">
        <v>0</v>
      </c>
      <c r="L212" s="131">
        <v>0</v>
      </c>
      <c r="M212" s="131">
        <v>0</v>
      </c>
      <c r="N212" s="132">
        <v>0</v>
      </c>
      <c r="O212" s="149"/>
      <c r="P212" s="133">
        <v>0</v>
      </c>
      <c r="Q212" s="131">
        <v>0</v>
      </c>
      <c r="R212" s="131">
        <v>0</v>
      </c>
      <c r="S212" s="132">
        <v>0</v>
      </c>
      <c r="T212" s="149"/>
      <c r="U212" s="133">
        <v>0</v>
      </c>
      <c r="V212" s="131">
        <v>0</v>
      </c>
      <c r="W212" s="131">
        <v>0</v>
      </c>
      <c r="X212" s="132">
        <v>0</v>
      </c>
      <c r="Y212" s="149"/>
      <c r="Z212" s="133">
        <v>0</v>
      </c>
      <c r="AA212" s="131">
        <v>0</v>
      </c>
      <c r="AB212" s="131">
        <v>0</v>
      </c>
      <c r="AC212" s="132">
        <v>0</v>
      </c>
      <c r="AD212" s="149"/>
      <c r="AE212" s="153">
        <f t="shared" si="72"/>
        <v>0</v>
      </c>
      <c r="AF212" s="134">
        <f t="shared" si="73"/>
        <v>0</v>
      </c>
      <c r="AG212" s="135">
        <f t="shared" si="74"/>
        <v>0</v>
      </c>
      <c r="AH212" s="167">
        <f t="shared" si="75"/>
        <v>0</v>
      </c>
      <c r="AI212" s="149"/>
      <c r="AJ212" s="133">
        <f t="shared" si="76"/>
        <v>0</v>
      </c>
      <c r="AK212" s="131">
        <f t="shared" si="77"/>
        <v>0</v>
      </c>
      <c r="AL212" s="131">
        <f t="shared" si="78"/>
        <v>0</v>
      </c>
      <c r="AM212" s="131">
        <f t="shared" si="79"/>
        <v>0</v>
      </c>
      <c r="AN212" s="136">
        <f t="shared" si="80"/>
        <v>0</v>
      </c>
      <c r="AO212" s="133">
        <f t="shared" si="81"/>
        <v>0</v>
      </c>
      <c r="AP212" s="131">
        <f t="shared" si="82"/>
        <v>0</v>
      </c>
      <c r="AQ212" s="131">
        <f t="shared" si="83"/>
        <v>0</v>
      </c>
      <c r="AR212" s="131">
        <f t="shared" si="84"/>
        <v>0</v>
      </c>
      <c r="AS212" s="136">
        <f t="shared" si="85"/>
        <v>0</v>
      </c>
      <c r="AT212" s="133">
        <f t="shared" si="86"/>
        <v>0</v>
      </c>
      <c r="AU212" s="131">
        <f t="shared" si="87"/>
        <v>0</v>
      </c>
      <c r="AV212" s="131">
        <f t="shared" si="88"/>
        <v>0</v>
      </c>
      <c r="AW212" s="131">
        <f t="shared" si="89"/>
        <v>0</v>
      </c>
      <c r="AX212" s="136">
        <f t="shared" si="90"/>
        <v>0</v>
      </c>
      <c r="AY212" s="133">
        <f t="shared" si="91"/>
        <v>0</v>
      </c>
      <c r="AZ212" s="131">
        <f t="shared" si="92"/>
        <v>0</v>
      </c>
      <c r="BA212" s="131">
        <f t="shared" si="93"/>
        <v>0</v>
      </c>
      <c r="BB212" s="131">
        <f t="shared" si="94"/>
        <v>0</v>
      </c>
      <c r="BC212" s="132">
        <f t="shared" si="95"/>
        <v>0</v>
      </c>
    </row>
    <row r="213" spans="1:55" x14ac:dyDescent="0.25">
      <c r="A213" s="138" t="s">
        <v>707</v>
      </c>
      <c r="B213" s="131" t="s">
        <v>49</v>
      </c>
      <c r="C213" s="131" t="s">
        <v>238</v>
      </c>
      <c r="D213" s="131" t="s">
        <v>1884</v>
      </c>
      <c r="E213" s="132" t="s">
        <v>1311</v>
      </c>
      <c r="F213" s="130">
        <v>0</v>
      </c>
      <c r="G213" s="131">
        <v>0</v>
      </c>
      <c r="H213" s="131">
        <v>0</v>
      </c>
      <c r="I213" s="132">
        <v>20</v>
      </c>
      <c r="J213" s="149"/>
      <c r="K213" s="133">
        <v>0</v>
      </c>
      <c r="L213" s="131">
        <v>0</v>
      </c>
      <c r="M213" s="131">
        <v>0</v>
      </c>
      <c r="N213" s="132">
        <v>0</v>
      </c>
      <c r="O213" s="149"/>
      <c r="P213" s="133">
        <v>0</v>
      </c>
      <c r="Q213" s="131">
        <v>0</v>
      </c>
      <c r="R213" s="131">
        <v>0</v>
      </c>
      <c r="S213" s="132">
        <v>0</v>
      </c>
      <c r="T213" s="149"/>
      <c r="U213" s="133">
        <v>0</v>
      </c>
      <c r="V213" s="131">
        <v>0</v>
      </c>
      <c r="W213" s="131">
        <v>0</v>
      </c>
      <c r="X213" s="132">
        <v>0</v>
      </c>
      <c r="Y213" s="149"/>
      <c r="Z213" s="133">
        <v>0</v>
      </c>
      <c r="AA213" s="131">
        <v>0</v>
      </c>
      <c r="AB213" s="131">
        <v>0</v>
      </c>
      <c r="AC213" s="132">
        <v>20</v>
      </c>
      <c r="AD213" s="149"/>
      <c r="AE213" s="153">
        <f t="shared" si="72"/>
        <v>0</v>
      </c>
      <c r="AF213" s="134">
        <f t="shared" si="73"/>
        <v>0</v>
      </c>
      <c r="AG213" s="135">
        <f t="shared" si="74"/>
        <v>0</v>
      </c>
      <c r="AH213" s="167">
        <f t="shared" si="75"/>
        <v>40</v>
      </c>
      <c r="AI213" s="149"/>
      <c r="AJ213" s="133">
        <f t="shared" si="76"/>
        <v>20</v>
      </c>
      <c r="AK213" s="131">
        <f t="shared" si="77"/>
        <v>0</v>
      </c>
      <c r="AL213" s="131">
        <f t="shared" si="78"/>
        <v>0</v>
      </c>
      <c r="AM213" s="131">
        <f t="shared" si="79"/>
        <v>0</v>
      </c>
      <c r="AN213" s="136">
        <f t="shared" si="80"/>
        <v>20</v>
      </c>
      <c r="AO213" s="133">
        <f t="shared" si="81"/>
        <v>0</v>
      </c>
      <c r="AP213" s="131">
        <f t="shared" si="82"/>
        <v>0</v>
      </c>
      <c r="AQ213" s="131">
        <f t="shared" si="83"/>
        <v>0</v>
      </c>
      <c r="AR213" s="131">
        <f t="shared" si="84"/>
        <v>0</v>
      </c>
      <c r="AS213" s="136">
        <f t="shared" si="85"/>
        <v>0</v>
      </c>
      <c r="AT213" s="133">
        <f t="shared" si="86"/>
        <v>0</v>
      </c>
      <c r="AU213" s="131">
        <f t="shared" si="87"/>
        <v>0</v>
      </c>
      <c r="AV213" s="131">
        <f t="shared" si="88"/>
        <v>0</v>
      </c>
      <c r="AW213" s="131">
        <f t="shared" si="89"/>
        <v>0</v>
      </c>
      <c r="AX213" s="136">
        <f t="shared" si="90"/>
        <v>0</v>
      </c>
      <c r="AY213" s="133">
        <f t="shared" si="91"/>
        <v>0</v>
      </c>
      <c r="AZ213" s="131">
        <f t="shared" si="92"/>
        <v>0</v>
      </c>
      <c r="BA213" s="131">
        <f t="shared" si="93"/>
        <v>0</v>
      </c>
      <c r="BB213" s="131">
        <f t="shared" si="94"/>
        <v>0</v>
      </c>
      <c r="BC213" s="132">
        <f t="shared" si="95"/>
        <v>0</v>
      </c>
    </row>
    <row r="214" spans="1:55" x14ac:dyDescent="0.25">
      <c r="A214" s="138" t="s">
        <v>708</v>
      </c>
      <c r="B214" s="131" t="s">
        <v>1293</v>
      </c>
      <c r="C214" s="131" t="s">
        <v>1885</v>
      </c>
      <c r="D214" s="131" t="s">
        <v>1886</v>
      </c>
      <c r="E214" s="132" t="s">
        <v>1314</v>
      </c>
      <c r="F214" s="130">
        <v>0</v>
      </c>
      <c r="G214" s="131">
        <v>0</v>
      </c>
      <c r="H214" s="131">
        <v>0</v>
      </c>
      <c r="I214" s="132">
        <v>0</v>
      </c>
      <c r="J214" s="149"/>
      <c r="K214" s="133">
        <v>0</v>
      </c>
      <c r="L214" s="131">
        <v>0</v>
      </c>
      <c r="M214" s="131">
        <v>0</v>
      </c>
      <c r="N214" s="132">
        <v>0</v>
      </c>
      <c r="O214" s="149"/>
      <c r="P214" s="133">
        <v>0</v>
      </c>
      <c r="Q214" s="131">
        <v>0</v>
      </c>
      <c r="R214" s="131">
        <v>0</v>
      </c>
      <c r="S214" s="132">
        <v>0</v>
      </c>
      <c r="T214" s="149"/>
      <c r="U214" s="133">
        <v>0</v>
      </c>
      <c r="V214" s="131">
        <v>0</v>
      </c>
      <c r="W214" s="131">
        <v>0</v>
      </c>
      <c r="X214" s="132">
        <v>0</v>
      </c>
      <c r="Y214" s="149"/>
      <c r="Z214" s="133">
        <v>0</v>
      </c>
      <c r="AA214" s="131">
        <v>0</v>
      </c>
      <c r="AB214" s="131">
        <v>0</v>
      </c>
      <c r="AC214" s="132">
        <v>0</v>
      </c>
      <c r="AD214" s="149"/>
      <c r="AE214" s="153">
        <f t="shared" si="72"/>
        <v>0</v>
      </c>
      <c r="AF214" s="134">
        <f t="shared" si="73"/>
        <v>0</v>
      </c>
      <c r="AG214" s="135">
        <f t="shared" si="74"/>
        <v>0</v>
      </c>
      <c r="AH214" s="167">
        <f t="shared" si="75"/>
        <v>0</v>
      </c>
      <c r="AI214" s="149"/>
      <c r="AJ214" s="133">
        <f t="shared" si="76"/>
        <v>0</v>
      </c>
      <c r="AK214" s="131">
        <f t="shared" si="77"/>
        <v>0</v>
      </c>
      <c r="AL214" s="131">
        <f t="shared" si="78"/>
        <v>0</v>
      </c>
      <c r="AM214" s="131">
        <f t="shared" si="79"/>
        <v>0</v>
      </c>
      <c r="AN214" s="136">
        <f t="shared" si="80"/>
        <v>0</v>
      </c>
      <c r="AO214" s="133">
        <f t="shared" si="81"/>
        <v>0</v>
      </c>
      <c r="AP214" s="131">
        <f t="shared" si="82"/>
        <v>0</v>
      </c>
      <c r="AQ214" s="131">
        <f t="shared" si="83"/>
        <v>0</v>
      </c>
      <c r="AR214" s="131">
        <f t="shared" si="84"/>
        <v>0</v>
      </c>
      <c r="AS214" s="136">
        <f t="shared" si="85"/>
        <v>0</v>
      </c>
      <c r="AT214" s="133">
        <f t="shared" si="86"/>
        <v>0</v>
      </c>
      <c r="AU214" s="131">
        <f t="shared" si="87"/>
        <v>0</v>
      </c>
      <c r="AV214" s="131">
        <f t="shared" si="88"/>
        <v>0</v>
      </c>
      <c r="AW214" s="131">
        <f t="shared" si="89"/>
        <v>0</v>
      </c>
      <c r="AX214" s="136">
        <f t="shared" si="90"/>
        <v>0</v>
      </c>
      <c r="AY214" s="133">
        <f t="shared" si="91"/>
        <v>0</v>
      </c>
      <c r="AZ214" s="131">
        <f t="shared" si="92"/>
        <v>0</v>
      </c>
      <c r="BA214" s="131">
        <f t="shared" si="93"/>
        <v>0</v>
      </c>
      <c r="BB214" s="131">
        <f t="shared" si="94"/>
        <v>0</v>
      </c>
      <c r="BC214" s="132">
        <f t="shared" si="95"/>
        <v>0</v>
      </c>
    </row>
    <row r="215" spans="1:55" x14ac:dyDescent="0.25">
      <c r="A215" s="138" t="s">
        <v>709</v>
      </c>
      <c r="B215" s="131" t="s">
        <v>43</v>
      </c>
      <c r="C215" s="131" t="s">
        <v>283</v>
      </c>
      <c r="D215" s="131" t="s">
        <v>280</v>
      </c>
      <c r="E215" s="132" t="s">
        <v>1314</v>
      </c>
      <c r="F215" s="130">
        <v>0</v>
      </c>
      <c r="G215" s="131">
        <v>0</v>
      </c>
      <c r="H215" s="131">
        <v>0</v>
      </c>
      <c r="I215" s="132">
        <v>0</v>
      </c>
      <c r="J215" s="149"/>
      <c r="K215" s="133">
        <v>0</v>
      </c>
      <c r="L215" s="131">
        <v>0</v>
      </c>
      <c r="M215" s="131">
        <v>0</v>
      </c>
      <c r="N215" s="132">
        <v>0</v>
      </c>
      <c r="O215" s="149"/>
      <c r="P215" s="133">
        <v>0</v>
      </c>
      <c r="Q215" s="131">
        <v>0</v>
      </c>
      <c r="R215" s="131">
        <v>0</v>
      </c>
      <c r="S215" s="132">
        <v>0</v>
      </c>
      <c r="T215" s="149"/>
      <c r="U215" s="133">
        <v>0</v>
      </c>
      <c r="V215" s="131">
        <v>0</v>
      </c>
      <c r="W215" s="131">
        <v>0</v>
      </c>
      <c r="X215" s="132">
        <v>0</v>
      </c>
      <c r="Y215" s="149"/>
      <c r="Z215" s="133">
        <v>0</v>
      </c>
      <c r="AA215" s="131">
        <v>0</v>
      </c>
      <c r="AB215" s="131">
        <v>0</v>
      </c>
      <c r="AC215" s="132">
        <v>0</v>
      </c>
      <c r="AD215" s="149"/>
      <c r="AE215" s="153">
        <f t="shared" si="72"/>
        <v>0</v>
      </c>
      <c r="AF215" s="134">
        <f t="shared" si="73"/>
        <v>0</v>
      </c>
      <c r="AG215" s="135">
        <f t="shared" si="74"/>
        <v>0</v>
      </c>
      <c r="AH215" s="167">
        <f t="shared" si="75"/>
        <v>0</v>
      </c>
      <c r="AI215" s="149"/>
      <c r="AJ215" s="133">
        <f t="shared" si="76"/>
        <v>0</v>
      </c>
      <c r="AK215" s="131">
        <f t="shared" si="77"/>
        <v>0</v>
      </c>
      <c r="AL215" s="131">
        <f t="shared" si="78"/>
        <v>0</v>
      </c>
      <c r="AM215" s="131">
        <f t="shared" si="79"/>
        <v>0</v>
      </c>
      <c r="AN215" s="136">
        <f t="shared" si="80"/>
        <v>0</v>
      </c>
      <c r="AO215" s="133">
        <f t="shared" si="81"/>
        <v>0</v>
      </c>
      <c r="AP215" s="131">
        <f t="shared" si="82"/>
        <v>0</v>
      </c>
      <c r="AQ215" s="131">
        <f t="shared" si="83"/>
        <v>0</v>
      </c>
      <c r="AR215" s="131">
        <f t="shared" si="84"/>
        <v>0</v>
      </c>
      <c r="AS215" s="136">
        <f t="shared" si="85"/>
        <v>0</v>
      </c>
      <c r="AT215" s="133">
        <f t="shared" si="86"/>
        <v>0</v>
      </c>
      <c r="AU215" s="131">
        <f t="shared" si="87"/>
        <v>0</v>
      </c>
      <c r="AV215" s="131">
        <f t="shared" si="88"/>
        <v>0</v>
      </c>
      <c r="AW215" s="131">
        <f t="shared" si="89"/>
        <v>0</v>
      </c>
      <c r="AX215" s="136">
        <f t="shared" si="90"/>
        <v>0</v>
      </c>
      <c r="AY215" s="133">
        <f t="shared" si="91"/>
        <v>0</v>
      </c>
      <c r="AZ215" s="131">
        <f t="shared" si="92"/>
        <v>0</v>
      </c>
      <c r="BA215" s="131">
        <f t="shared" si="93"/>
        <v>0</v>
      </c>
      <c r="BB215" s="131">
        <f t="shared" si="94"/>
        <v>0</v>
      </c>
      <c r="BC215" s="132">
        <f t="shared" si="95"/>
        <v>0</v>
      </c>
    </row>
    <row r="216" spans="1:55" x14ac:dyDescent="0.25">
      <c r="A216" s="138" t="s">
        <v>710</v>
      </c>
      <c r="B216" s="131" t="s">
        <v>50</v>
      </c>
      <c r="C216" s="131" t="s">
        <v>1887</v>
      </c>
      <c r="D216" s="131" t="s">
        <v>1888</v>
      </c>
      <c r="E216" s="132" t="s">
        <v>1955</v>
      </c>
      <c r="F216" s="130">
        <v>0</v>
      </c>
      <c r="G216" s="131">
        <v>0</v>
      </c>
      <c r="H216" s="131">
        <v>0</v>
      </c>
      <c r="I216" s="132">
        <v>0</v>
      </c>
      <c r="J216" s="149"/>
      <c r="K216" s="133">
        <v>0</v>
      </c>
      <c r="L216" s="131">
        <v>0</v>
      </c>
      <c r="M216" s="131">
        <v>0</v>
      </c>
      <c r="N216" s="132">
        <v>0</v>
      </c>
      <c r="O216" s="149"/>
      <c r="P216" s="133">
        <v>0</v>
      </c>
      <c r="Q216" s="131">
        <v>0</v>
      </c>
      <c r="R216" s="131">
        <v>0</v>
      </c>
      <c r="S216" s="132">
        <v>0</v>
      </c>
      <c r="T216" s="149"/>
      <c r="U216" s="133">
        <v>0</v>
      </c>
      <c r="V216" s="131">
        <v>0</v>
      </c>
      <c r="W216" s="131">
        <v>0</v>
      </c>
      <c r="X216" s="132">
        <v>0</v>
      </c>
      <c r="Y216" s="149"/>
      <c r="Z216" s="133">
        <v>0</v>
      </c>
      <c r="AA216" s="131">
        <v>0</v>
      </c>
      <c r="AB216" s="131">
        <v>0</v>
      </c>
      <c r="AC216" s="132">
        <v>0</v>
      </c>
      <c r="AD216" s="149"/>
      <c r="AE216" s="153">
        <f t="shared" si="72"/>
        <v>0</v>
      </c>
      <c r="AF216" s="134">
        <f t="shared" si="73"/>
        <v>0</v>
      </c>
      <c r="AG216" s="135">
        <f t="shared" si="74"/>
        <v>0</v>
      </c>
      <c r="AH216" s="167">
        <f t="shared" si="75"/>
        <v>0</v>
      </c>
      <c r="AI216" s="149"/>
      <c r="AJ216" s="133">
        <f t="shared" si="76"/>
        <v>0</v>
      </c>
      <c r="AK216" s="131">
        <f t="shared" si="77"/>
        <v>0</v>
      </c>
      <c r="AL216" s="131">
        <f t="shared" si="78"/>
        <v>0</v>
      </c>
      <c r="AM216" s="131">
        <f t="shared" si="79"/>
        <v>0</v>
      </c>
      <c r="AN216" s="136">
        <f t="shared" si="80"/>
        <v>0</v>
      </c>
      <c r="AO216" s="133">
        <f t="shared" si="81"/>
        <v>0</v>
      </c>
      <c r="AP216" s="131">
        <f t="shared" si="82"/>
        <v>0</v>
      </c>
      <c r="AQ216" s="131">
        <f t="shared" si="83"/>
        <v>0</v>
      </c>
      <c r="AR216" s="131">
        <f t="shared" si="84"/>
        <v>0</v>
      </c>
      <c r="AS216" s="136">
        <f t="shared" si="85"/>
        <v>0</v>
      </c>
      <c r="AT216" s="133">
        <f t="shared" si="86"/>
        <v>0</v>
      </c>
      <c r="AU216" s="131">
        <f t="shared" si="87"/>
        <v>0</v>
      </c>
      <c r="AV216" s="131">
        <f t="shared" si="88"/>
        <v>0</v>
      </c>
      <c r="AW216" s="131">
        <f t="shared" si="89"/>
        <v>0</v>
      </c>
      <c r="AX216" s="136">
        <f t="shared" si="90"/>
        <v>0</v>
      </c>
      <c r="AY216" s="133">
        <f t="shared" si="91"/>
        <v>0</v>
      </c>
      <c r="AZ216" s="131">
        <f t="shared" si="92"/>
        <v>0</v>
      </c>
      <c r="BA216" s="131">
        <f t="shared" si="93"/>
        <v>0</v>
      </c>
      <c r="BB216" s="131">
        <f t="shared" si="94"/>
        <v>0</v>
      </c>
      <c r="BC216" s="132">
        <f t="shared" si="95"/>
        <v>0</v>
      </c>
    </row>
    <row r="217" spans="1:55" x14ac:dyDescent="0.25">
      <c r="A217" s="138" t="s">
        <v>711</v>
      </c>
      <c r="B217" s="131" t="s">
        <v>50</v>
      </c>
      <c r="C217" s="131" t="s">
        <v>437</v>
      </c>
      <c r="D217" s="131" t="s">
        <v>386</v>
      </c>
      <c r="E217" s="132" t="s">
        <v>1954</v>
      </c>
      <c r="F217" s="130">
        <v>0</v>
      </c>
      <c r="G217" s="131">
        <v>1</v>
      </c>
      <c r="H217" s="131">
        <v>13.7</v>
      </c>
      <c r="I217" s="132">
        <v>275</v>
      </c>
      <c r="J217" s="149"/>
      <c r="K217" s="133">
        <v>0</v>
      </c>
      <c r="L217" s="131">
        <v>0</v>
      </c>
      <c r="M217" s="131">
        <v>0</v>
      </c>
      <c r="N217" s="132">
        <v>0</v>
      </c>
      <c r="O217" s="149"/>
      <c r="P217" s="133">
        <v>0</v>
      </c>
      <c r="Q217" s="131">
        <v>0</v>
      </c>
      <c r="R217" s="131">
        <v>0</v>
      </c>
      <c r="S217" s="132">
        <v>20</v>
      </c>
      <c r="T217" s="149"/>
      <c r="U217" s="133">
        <v>0</v>
      </c>
      <c r="V217" s="131">
        <v>0</v>
      </c>
      <c r="W217" s="131">
        <v>0</v>
      </c>
      <c r="X217" s="132">
        <v>20</v>
      </c>
      <c r="Y217" s="149"/>
      <c r="Z217" s="133">
        <v>1</v>
      </c>
      <c r="AA217" s="131">
        <v>0</v>
      </c>
      <c r="AB217" s="131">
        <v>1.4</v>
      </c>
      <c r="AC217" s="132">
        <v>222</v>
      </c>
      <c r="AD217" s="149"/>
      <c r="AE217" s="153">
        <f t="shared" si="72"/>
        <v>0</v>
      </c>
      <c r="AF217" s="134">
        <f t="shared" si="73"/>
        <v>1</v>
      </c>
      <c r="AG217" s="135">
        <f t="shared" si="74"/>
        <v>15.1</v>
      </c>
      <c r="AH217" s="167">
        <f t="shared" si="75"/>
        <v>537</v>
      </c>
      <c r="AI217" s="149"/>
      <c r="AJ217" s="133">
        <f t="shared" si="76"/>
        <v>275</v>
      </c>
      <c r="AK217" s="131">
        <f t="shared" si="77"/>
        <v>0</v>
      </c>
      <c r="AL217" s="131">
        <f t="shared" si="78"/>
        <v>20</v>
      </c>
      <c r="AM217" s="131">
        <f t="shared" si="79"/>
        <v>20</v>
      </c>
      <c r="AN217" s="136">
        <f t="shared" si="80"/>
        <v>222</v>
      </c>
      <c r="AO217" s="133">
        <f t="shared" si="81"/>
        <v>0</v>
      </c>
      <c r="AP217" s="131">
        <f t="shared" si="82"/>
        <v>0</v>
      </c>
      <c r="AQ217" s="131">
        <f t="shared" si="83"/>
        <v>0</v>
      </c>
      <c r="AR217" s="131">
        <f t="shared" si="84"/>
        <v>0</v>
      </c>
      <c r="AS217" s="136">
        <f t="shared" si="85"/>
        <v>0</v>
      </c>
      <c r="AT217" s="133">
        <f t="shared" si="86"/>
        <v>1</v>
      </c>
      <c r="AU217" s="131">
        <f t="shared" si="87"/>
        <v>0</v>
      </c>
      <c r="AV217" s="131">
        <f t="shared" si="88"/>
        <v>0</v>
      </c>
      <c r="AW217" s="131">
        <f t="shared" si="89"/>
        <v>0</v>
      </c>
      <c r="AX217" s="136">
        <f t="shared" si="90"/>
        <v>0</v>
      </c>
      <c r="AY217" s="133">
        <f t="shared" si="91"/>
        <v>13.7</v>
      </c>
      <c r="AZ217" s="131">
        <f t="shared" si="92"/>
        <v>0</v>
      </c>
      <c r="BA217" s="131">
        <f t="shared" si="93"/>
        <v>0</v>
      </c>
      <c r="BB217" s="131">
        <f t="shared" si="94"/>
        <v>0</v>
      </c>
      <c r="BC217" s="132">
        <f t="shared" si="95"/>
        <v>1.4</v>
      </c>
    </row>
    <row r="218" spans="1:55" x14ac:dyDescent="0.25">
      <c r="A218" s="138" t="s">
        <v>712</v>
      </c>
      <c r="B218" s="131" t="s">
        <v>1371</v>
      </c>
      <c r="C218" s="131" t="s">
        <v>160</v>
      </c>
      <c r="D218" s="131" t="s">
        <v>318</v>
      </c>
      <c r="E218" s="132" t="s">
        <v>1955</v>
      </c>
      <c r="F218" s="130">
        <v>0</v>
      </c>
      <c r="G218" s="131">
        <v>0</v>
      </c>
      <c r="H218" s="131">
        <v>0</v>
      </c>
      <c r="I218" s="132">
        <v>0</v>
      </c>
      <c r="J218" s="149"/>
      <c r="K218" s="133">
        <v>0</v>
      </c>
      <c r="L218" s="131">
        <v>0</v>
      </c>
      <c r="M218" s="131">
        <v>0</v>
      </c>
      <c r="N218" s="132">
        <v>0</v>
      </c>
      <c r="O218" s="149"/>
      <c r="P218" s="133">
        <v>0</v>
      </c>
      <c r="Q218" s="131">
        <v>0</v>
      </c>
      <c r="R218" s="131">
        <v>0</v>
      </c>
      <c r="S218" s="132">
        <v>0</v>
      </c>
      <c r="T218" s="149"/>
      <c r="U218" s="133">
        <v>0</v>
      </c>
      <c r="V218" s="131">
        <v>0</v>
      </c>
      <c r="W218" s="131">
        <v>0</v>
      </c>
      <c r="X218" s="132">
        <v>0</v>
      </c>
      <c r="Y218" s="149"/>
      <c r="Z218" s="133">
        <v>0</v>
      </c>
      <c r="AA218" s="131">
        <v>0</v>
      </c>
      <c r="AB218" s="131">
        <v>0</v>
      </c>
      <c r="AC218" s="132">
        <v>0</v>
      </c>
      <c r="AD218" s="149"/>
      <c r="AE218" s="153">
        <f t="shared" si="72"/>
        <v>0</v>
      </c>
      <c r="AF218" s="134">
        <f t="shared" si="73"/>
        <v>0</v>
      </c>
      <c r="AG218" s="135">
        <f t="shared" si="74"/>
        <v>0</v>
      </c>
      <c r="AH218" s="167">
        <f t="shared" si="75"/>
        <v>0</v>
      </c>
      <c r="AI218" s="149"/>
      <c r="AJ218" s="133">
        <f t="shared" si="76"/>
        <v>0</v>
      </c>
      <c r="AK218" s="131">
        <f t="shared" si="77"/>
        <v>0</v>
      </c>
      <c r="AL218" s="131">
        <f t="shared" si="78"/>
        <v>0</v>
      </c>
      <c r="AM218" s="131">
        <f t="shared" si="79"/>
        <v>0</v>
      </c>
      <c r="AN218" s="136">
        <f t="shared" si="80"/>
        <v>0</v>
      </c>
      <c r="AO218" s="133">
        <f t="shared" si="81"/>
        <v>0</v>
      </c>
      <c r="AP218" s="131">
        <f t="shared" si="82"/>
        <v>0</v>
      </c>
      <c r="AQ218" s="131">
        <f t="shared" si="83"/>
        <v>0</v>
      </c>
      <c r="AR218" s="131">
        <f t="shared" si="84"/>
        <v>0</v>
      </c>
      <c r="AS218" s="136">
        <f t="shared" si="85"/>
        <v>0</v>
      </c>
      <c r="AT218" s="133">
        <f t="shared" si="86"/>
        <v>0</v>
      </c>
      <c r="AU218" s="131">
        <f t="shared" si="87"/>
        <v>0</v>
      </c>
      <c r="AV218" s="131">
        <f t="shared" si="88"/>
        <v>0</v>
      </c>
      <c r="AW218" s="131">
        <f t="shared" si="89"/>
        <v>0</v>
      </c>
      <c r="AX218" s="136">
        <f t="shared" si="90"/>
        <v>0</v>
      </c>
      <c r="AY218" s="133">
        <f t="shared" si="91"/>
        <v>0</v>
      </c>
      <c r="AZ218" s="131">
        <f t="shared" si="92"/>
        <v>0</v>
      </c>
      <c r="BA218" s="131">
        <f t="shared" si="93"/>
        <v>0</v>
      </c>
      <c r="BB218" s="131">
        <f t="shared" si="94"/>
        <v>0</v>
      </c>
      <c r="BC218" s="132">
        <f t="shared" si="95"/>
        <v>0</v>
      </c>
    </row>
    <row r="219" spans="1:55" x14ac:dyDescent="0.25">
      <c r="A219" s="138" t="s">
        <v>713</v>
      </c>
      <c r="B219" s="131" t="s">
        <v>49</v>
      </c>
      <c r="C219" s="131" t="s">
        <v>156</v>
      </c>
      <c r="D219" s="131" t="s">
        <v>257</v>
      </c>
      <c r="E219" s="132" t="s">
        <v>1311</v>
      </c>
      <c r="F219" s="130">
        <v>0</v>
      </c>
      <c r="G219" s="131">
        <v>0</v>
      </c>
      <c r="H219" s="131">
        <v>0</v>
      </c>
      <c r="I219" s="132">
        <v>0</v>
      </c>
      <c r="J219" s="149"/>
      <c r="K219" s="133">
        <v>0</v>
      </c>
      <c r="L219" s="131">
        <v>0</v>
      </c>
      <c r="M219" s="131">
        <v>0</v>
      </c>
      <c r="N219" s="132">
        <v>0</v>
      </c>
      <c r="O219" s="149"/>
      <c r="P219" s="133">
        <v>0</v>
      </c>
      <c r="Q219" s="131">
        <v>0</v>
      </c>
      <c r="R219" s="131">
        <v>0</v>
      </c>
      <c r="S219" s="132">
        <v>0</v>
      </c>
      <c r="T219" s="149"/>
      <c r="U219" s="133">
        <v>0</v>
      </c>
      <c r="V219" s="131">
        <v>0</v>
      </c>
      <c r="W219" s="131">
        <v>0</v>
      </c>
      <c r="X219" s="132">
        <v>0</v>
      </c>
      <c r="Y219" s="149"/>
      <c r="Z219" s="133">
        <v>0</v>
      </c>
      <c r="AA219" s="131">
        <v>0</v>
      </c>
      <c r="AB219" s="131">
        <v>0</v>
      </c>
      <c r="AC219" s="132">
        <v>0</v>
      </c>
      <c r="AD219" s="149"/>
      <c r="AE219" s="153">
        <f t="shared" si="72"/>
        <v>0</v>
      </c>
      <c r="AF219" s="134">
        <f t="shared" si="73"/>
        <v>0</v>
      </c>
      <c r="AG219" s="135">
        <f t="shared" si="74"/>
        <v>0</v>
      </c>
      <c r="AH219" s="167">
        <f t="shared" si="75"/>
        <v>0</v>
      </c>
      <c r="AI219" s="149"/>
      <c r="AJ219" s="133">
        <f t="shared" si="76"/>
        <v>0</v>
      </c>
      <c r="AK219" s="131">
        <f t="shared" si="77"/>
        <v>0</v>
      </c>
      <c r="AL219" s="131">
        <f t="shared" si="78"/>
        <v>0</v>
      </c>
      <c r="AM219" s="131">
        <f t="shared" si="79"/>
        <v>0</v>
      </c>
      <c r="AN219" s="136">
        <f t="shared" si="80"/>
        <v>0</v>
      </c>
      <c r="AO219" s="133">
        <f t="shared" si="81"/>
        <v>0</v>
      </c>
      <c r="AP219" s="131">
        <f t="shared" si="82"/>
        <v>0</v>
      </c>
      <c r="AQ219" s="131">
        <f t="shared" si="83"/>
        <v>0</v>
      </c>
      <c r="AR219" s="131">
        <f t="shared" si="84"/>
        <v>0</v>
      </c>
      <c r="AS219" s="136">
        <f t="shared" si="85"/>
        <v>0</v>
      </c>
      <c r="AT219" s="133">
        <f t="shared" si="86"/>
        <v>0</v>
      </c>
      <c r="AU219" s="131">
        <f t="shared" si="87"/>
        <v>0</v>
      </c>
      <c r="AV219" s="131">
        <f t="shared" si="88"/>
        <v>0</v>
      </c>
      <c r="AW219" s="131">
        <f t="shared" si="89"/>
        <v>0</v>
      </c>
      <c r="AX219" s="136">
        <f t="shared" si="90"/>
        <v>0</v>
      </c>
      <c r="AY219" s="133">
        <f t="shared" si="91"/>
        <v>0</v>
      </c>
      <c r="AZ219" s="131">
        <f t="shared" si="92"/>
        <v>0</v>
      </c>
      <c r="BA219" s="131">
        <f t="shared" si="93"/>
        <v>0</v>
      </c>
      <c r="BB219" s="131">
        <f t="shared" si="94"/>
        <v>0</v>
      </c>
      <c r="BC219" s="132">
        <f t="shared" si="95"/>
        <v>0</v>
      </c>
    </row>
    <row r="220" spans="1:55" x14ac:dyDescent="0.25">
      <c r="A220" s="138" t="s">
        <v>714</v>
      </c>
      <c r="B220" s="131" t="s">
        <v>1371</v>
      </c>
      <c r="C220" s="131" t="s">
        <v>97</v>
      </c>
      <c r="D220" s="131" t="s">
        <v>158</v>
      </c>
      <c r="E220" s="132" t="s">
        <v>1314</v>
      </c>
      <c r="F220" s="130">
        <v>0</v>
      </c>
      <c r="G220" s="131">
        <v>0</v>
      </c>
      <c r="H220" s="131">
        <v>0</v>
      </c>
      <c r="I220" s="132">
        <v>0</v>
      </c>
      <c r="J220" s="149"/>
      <c r="K220" s="133">
        <v>0</v>
      </c>
      <c r="L220" s="131">
        <v>0</v>
      </c>
      <c r="M220" s="131">
        <v>0</v>
      </c>
      <c r="N220" s="132">
        <v>0</v>
      </c>
      <c r="O220" s="149"/>
      <c r="P220" s="133">
        <v>0</v>
      </c>
      <c r="Q220" s="131">
        <v>0</v>
      </c>
      <c r="R220" s="131">
        <v>0</v>
      </c>
      <c r="S220" s="132">
        <v>0</v>
      </c>
      <c r="T220" s="149"/>
      <c r="U220" s="133">
        <v>0</v>
      </c>
      <c r="V220" s="131">
        <v>0</v>
      </c>
      <c r="W220" s="131">
        <v>0</v>
      </c>
      <c r="X220" s="132">
        <v>0</v>
      </c>
      <c r="Y220" s="149"/>
      <c r="Z220" s="133">
        <v>0</v>
      </c>
      <c r="AA220" s="131">
        <v>0</v>
      </c>
      <c r="AB220" s="131">
        <v>0</v>
      </c>
      <c r="AC220" s="132">
        <v>0</v>
      </c>
      <c r="AD220" s="149"/>
      <c r="AE220" s="153">
        <f t="shared" si="72"/>
        <v>0</v>
      </c>
      <c r="AF220" s="134">
        <f t="shared" si="73"/>
        <v>0</v>
      </c>
      <c r="AG220" s="135">
        <f t="shared" si="74"/>
        <v>0</v>
      </c>
      <c r="AH220" s="167">
        <f t="shared" si="75"/>
        <v>0</v>
      </c>
      <c r="AI220" s="149"/>
      <c r="AJ220" s="133">
        <f t="shared" si="76"/>
        <v>0</v>
      </c>
      <c r="AK220" s="131">
        <f t="shared" si="77"/>
        <v>0</v>
      </c>
      <c r="AL220" s="131">
        <f t="shared" si="78"/>
        <v>0</v>
      </c>
      <c r="AM220" s="131">
        <f t="shared" si="79"/>
        <v>0</v>
      </c>
      <c r="AN220" s="136">
        <f t="shared" si="80"/>
        <v>0</v>
      </c>
      <c r="AO220" s="133">
        <f t="shared" si="81"/>
        <v>0</v>
      </c>
      <c r="AP220" s="131">
        <f t="shared" si="82"/>
        <v>0</v>
      </c>
      <c r="AQ220" s="131">
        <f t="shared" si="83"/>
        <v>0</v>
      </c>
      <c r="AR220" s="131">
        <f t="shared" si="84"/>
        <v>0</v>
      </c>
      <c r="AS220" s="136">
        <f t="shared" si="85"/>
        <v>0</v>
      </c>
      <c r="AT220" s="133">
        <f t="shared" si="86"/>
        <v>0</v>
      </c>
      <c r="AU220" s="131">
        <f t="shared" si="87"/>
        <v>0</v>
      </c>
      <c r="AV220" s="131">
        <f t="shared" si="88"/>
        <v>0</v>
      </c>
      <c r="AW220" s="131">
        <f t="shared" si="89"/>
        <v>0</v>
      </c>
      <c r="AX220" s="136">
        <f t="shared" si="90"/>
        <v>0</v>
      </c>
      <c r="AY220" s="133">
        <f t="shared" si="91"/>
        <v>0</v>
      </c>
      <c r="AZ220" s="131">
        <f t="shared" si="92"/>
        <v>0</v>
      </c>
      <c r="BA220" s="131">
        <f t="shared" si="93"/>
        <v>0</v>
      </c>
      <c r="BB220" s="131">
        <f t="shared" si="94"/>
        <v>0</v>
      </c>
      <c r="BC220" s="132">
        <f t="shared" si="95"/>
        <v>0</v>
      </c>
    </row>
    <row r="221" spans="1:55" x14ac:dyDescent="0.25">
      <c r="A221" s="138" t="s">
        <v>715</v>
      </c>
      <c r="B221" s="131" t="s">
        <v>50</v>
      </c>
      <c r="C221" s="131" t="s">
        <v>1889</v>
      </c>
      <c r="D221" s="131" t="s">
        <v>386</v>
      </c>
      <c r="E221" s="132" t="s">
        <v>1303</v>
      </c>
      <c r="F221" s="130">
        <v>0</v>
      </c>
      <c r="G221" s="131">
        <v>0</v>
      </c>
      <c r="H221" s="131">
        <v>0</v>
      </c>
      <c r="I221" s="132">
        <v>20</v>
      </c>
      <c r="J221" s="149"/>
      <c r="K221" s="133">
        <v>0</v>
      </c>
      <c r="L221" s="131">
        <v>0</v>
      </c>
      <c r="M221" s="131">
        <v>0</v>
      </c>
      <c r="N221" s="132">
        <v>0</v>
      </c>
      <c r="O221" s="149"/>
      <c r="P221" s="133">
        <v>0</v>
      </c>
      <c r="Q221" s="131">
        <v>0</v>
      </c>
      <c r="R221" s="131">
        <v>0</v>
      </c>
      <c r="S221" s="132">
        <v>20</v>
      </c>
      <c r="T221" s="149"/>
      <c r="U221" s="133">
        <v>0</v>
      </c>
      <c r="V221" s="131">
        <v>0</v>
      </c>
      <c r="W221" s="131">
        <v>0</v>
      </c>
      <c r="X221" s="132">
        <v>20</v>
      </c>
      <c r="Y221" s="149"/>
      <c r="Z221" s="133">
        <v>0</v>
      </c>
      <c r="AA221" s="131">
        <v>0</v>
      </c>
      <c r="AB221" s="131">
        <v>0</v>
      </c>
      <c r="AC221" s="132">
        <v>20</v>
      </c>
      <c r="AD221" s="149"/>
      <c r="AE221" s="153">
        <f t="shared" si="72"/>
        <v>0</v>
      </c>
      <c r="AF221" s="134">
        <f t="shared" si="73"/>
        <v>0</v>
      </c>
      <c r="AG221" s="135">
        <f t="shared" si="74"/>
        <v>0</v>
      </c>
      <c r="AH221" s="167">
        <f t="shared" si="75"/>
        <v>80</v>
      </c>
      <c r="AI221" s="149"/>
      <c r="AJ221" s="133">
        <f t="shared" si="76"/>
        <v>20</v>
      </c>
      <c r="AK221" s="131">
        <f t="shared" si="77"/>
        <v>0</v>
      </c>
      <c r="AL221" s="131">
        <f t="shared" si="78"/>
        <v>20</v>
      </c>
      <c r="AM221" s="131">
        <f t="shared" si="79"/>
        <v>20</v>
      </c>
      <c r="AN221" s="136">
        <f t="shared" si="80"/>
        <v>20</v>
      </c>
      <c r="AO221" s="133">
        <f t="shared" si="81"/>
        <v>0</v>
      </c>
      <c r="AP221" s="131">
        <f t="shared" si="82"/>
        <v>0</v>
      </c>
      <c r="AQ221" s="131">
        <f t="shared" si="83"/>
        <v>0</v>
      </c>
      <c r="AR221" s="131">
        <f t="shared" si="84"/>
        <v>0</v>
      </c>
      <c r="AS221" s="136">
        <f t="shared" si="85"/>
        <v>0</v>
      </c>
      <c r="AT221" s="133">
        <f t="shared" si="86"/>
        <v>0</v>
      </c>
      <c r="AU221" s="131">
        <f t="shared" si="87"/>
        <v>0</v>
      </c>
      <c r="AV221" s="131">
        <f t="shared" si="88"/>
        <v>0</v>
      </c>
      <c r="AW221" s="131">
        <f t="shared" si="89"/>
        <v>0</v>
      </c>
      <c r="AX221" s="136">
        <f t="shared" si="90"/>
        <v>0</v>
      </c>
      <c r="AY221" s="133">
        <f t="shared" si="91"/>
        <v>0</v>
      </c>
      <c r="AZ221" s="131">
        <f t="shared" si="92"/>
        <v>0</v>
      </c>
      <c r="BA221" s="131">
        <f t="shared" si="93"/>
        <v>0</v>
      </c>
      <c r="BB221" s="131">
        <f t="shared" si="94"/>
        <v>0</v>
      </c>
      <c r="BC221" s="132">
        <f t="shared" si="95"/>
        <v>0</v>
      </c>
    </row>
    <row r="222" spans="1:55" x14ac:dyDescent="0.25">
      <c r="A222" s="138" t="s">
        <v>716</v>
      </c>
      <c r="B222" s="131" t="s">
        <v>1432</v>
      </c>
      <c r="C222" s="131" t="s">
        <v>92</v>
      </c>
      <c r="D222" s="131" t="s">
        <v>355</v>
      </c>
      <c r="E222" s="132" t="s">
        <v>1314</v>
      </c>
      <c r="F222" s="130">
        <v>0</v>
      </c>
      <c r="G222" s="131">
        <v>0</v>
      </c>
      <c r="H222" s="131">
        <v>0</v>
      </c>
      <c r="I222" s="132">
        <v>0</v>
      </c>
      <c r="J222" s="149"/>
      <c r="K222" s="133">
        <v>0</v>
      </c>
      <c r="L222" s="131">
        <v>0</v>
      </c>
      <c r="M222" s="131">
        <v>0</v>
      </c>
      <c r="N222" s="132">
        <v>0</v>
      </c>
      <c r="O222" s="149"/>
      <c r="P222" s="133">
        <v>0</v>
      </c>
      <c r="Q222" s="131">
        <v>0</v>
      </c>
      <c r="R222" s="131">
        <v>0</v>
      </c>
      <c r="S222" s="132">
        <v>0</v>
      </c>
      <c r="T222" s="149"/>
      <c r="U222" s="133">
        <v>0</v>
      </c>
      <c r="V222" s="131">
        <v>0</v>
      </c>
      <c r="W222" s="131">
        <v>0</v>
      </c>
      <c r="X222" s="132">
        <v>0</v>
      </c>
      <c r="Y222" s="149"/>
      <c r="Z222" s="133">
        <v>0</v>
      </c>
      <c r="AA222" s="131">
        <v>0</v>
      </c>
      <c r="AB222" s="131">
        <v>0</v>
      </c>
      <c r="AC222" s="132">
        <v>0</v>
      </c>
      <c r="AD222" s="149"/>
      <c r="AE222" s="153">
        <f t="shared" si="72"/>
        <v>0</v>
      </c>
      <c r="AF222" s="134">
        <f t="shared" si="73"/>
        <v>0</v>
      </c>
      <c r="AG222" s="135">
        <f t="shared" si="74"/>
        <v>0</v>
      </c>
      <c r="AH222" s="167">
        <f t="shared" si="75"/>
        <v>0</v>
      </c>
      <c r="AI222" s="149"/>
      <c r="AJ222" s="133">
        <f t="shared" si="76"/>
        <v>0</v>
      </c>
      <c r="AK222" s="131">
        <f t="shared" si="77"/>
        <v>0</v>
      </c>
      <c r="AL222" s="131">
        <f t="shared" si="78"/>
        <v>0</v>
      </c>
      <c r="AM222" s="131">
        <f t="shared" si="79"/>
        <v>0</v>
      </c>
      <c r="AN222" s="136">
        <f t="shared" si="80"/>
        <v>0</v>
      </c>
      <c r="AO222" s="133">
        <f t="shared" si="81"/>
        <v>0</v>
      </c>
      <c r="AP222" s="131">
        <f t="shared" si="82"/>
        <v>0</v>
      </c>
      <c r="AQ222" s="131">
        <f t="shared" si="83"/>
        <v>0</v>
      </c>
      <c r="AR222" s="131">
        <f t="shared" si="84"/>
        <v>0</v>
      </c>
      <c r="AS222" s="136">
        <f t="shared" si="85"/>
        <v>0</v>
      </c>
      <c r="AT222" s="133">
        <f t="shared" si="86"/>
        <v>0</v>
      </c>
      <c r="AU222" s="131">
        <f t="shared" si="87"/>
        <v>0</v>
      </c>
      <c r="AV222" s="131">
        <f t="shared" si="88"/>
        <v>0</v>
      </c>
      <c r="AW222" s="131">
        <f t="shared" si="89"/>
        <v>0</v>
      </c>
      <c r="AX222" s="136">
        <f t="shared" si="90"/>
        <v>0</v>
      </c>
      <c r="AY222" s="133">
        <f t="shared" si="91"/>
        <v>0</v>
      </c>
      <c r="AZ222" s="131">
        <f t="shared" si="92"/>
        <v>0</v>
      </c>
      <c r="BA222" s="131">
        <f t="shared" si="93"/>
        <v>0</v>
      </c>
      <c r="BB222" s="131">
        <f t="shared" si="94"/>
        <v>0</v>
      </c>
      <c r="BC222" s="132">
        <f t="shared" si="95"/>
        <v>0</v>
      </c>
    </row>
    <row r="223" spans="1:55" x14ac:dyDescent="0.25">
      <c r="A223" s="138" t="s">
        <v>717</v>
      </c>
      <c r="B223" s="131" t="s">
        <v>1392</v>
      </c>
      <c r="C223" s="131" t="s">
        <v>398</v>
      </c>
      <c r="D223" s="131" t="s">
        <v>406</v>
      </c>
      <c r="E223" s="132" t="s">
        <v>1311</v>
      </c>
      <c r="F223" s="130">
        <v>0</v>
      </c>
      <c r="G223" s="131">
        <v>0</v>
      </c>
      <c r="H223" s="131">
        <v>0</v>
      </c>
      <c r="I223" s="132">
        <v>0</v>
      </c>
      <c r="J223" s="149"/>
      <c r="K223" s="133">
        <v>0</v>
      </c>
      <c r="L223" s="131">
        <v>0</v>
      </c>
      <c r="M223" s="131">
        <v>0</v>
      </c>
      <c r="N223" s="132">
        <v>0</v>
      </c>
      <c r="O223" s="149"/>
      <c r="P223" s="133">
        <v>0</v>
      </c>
      <c r="Q223" s="131">
        <v>0</v>
      </c>
      <c r="R223" s="131">
        <v>0</v>
      </c>
      <c r="S223" s="132">
        <v>0</v>
      </c>
      <c r="T223" s="149"/>
      <c r="U223" s="133">
        <v>0</v>
      </c>
      <c r="V223" s="131">
        <v>0</v>
      </c>
      <c r="W223" s="131">
        <v>0</v>
      </c>
      <c r="X223" s="132">
        <v>0</v>
      </c>
      <c r="Y223" s="149"/>
      <c r="Z223" s="133">
        <v>0</v>
      </c>
      <c r="AA223" s="131">
        <v>0</v>
      </c>
      <c r="AB223" s="131">
        <v>0</v>
      </c>
      <c r="AC223" s="132">
        <v>0</v>
      </c>
      <c r="AD223" s="149"/>
      <c r="AE223" s="153">
        <f t="shared" si="72"/>
        <v>0</v>
      </c>
      <c r="AF223" s="134">
        <f t="shared" si="73"/>
        <v>0</v>
      </c>
      <c r="AG223" s="135">
        <f t="shared" si="74"/>
        <v>0</v>
      </c>
      <c r="AH223" s="167">
        <f t="shared" si="75"/>
        <v>0</v>
      </c>
      <c r="AI223" s="149"/>
      <c r="AJ223" s="133">
        <f t="shared" si="76"/>
        <v>0</v>
      </c>
      <c r="AK223" s="131">
        <f t="shared" si="77"/>
        <v>0</v>
      </c>
      <c r="AL223" s="131">
        <f t="shared" si="78"/>
        <v>0</v>
      </c>
      <c r="AM223" s="131">
        <f t="shared" si="79"/>
        <v>0</v>
      </c>
      <c r="AN223" s="136">
        <f t="shared" si="80"/>
        <v>0</v>
      </c>
      <c r="AO223" s="133">
        <f t="shared" si="81"/>
        <v>0</v>
      </c>
      <c r="AP223" s="131">
        <f t="shared" si="82"/>
        <v>0</v>
      </c>
      <c r="AQ223" s="131">
        <f t="shared" si="83"/>
        <v>0</v>
      </c>
      <c r="AR223" s="131">
        <f t="shared" si="84"/>
        <v>0</v>
      </c>
      <c r="AS223" s="136">
        <f t="shared" si="85"/>
        <v>0</v>
      </c>
      <c r="AT223" s="133">
        <f t="shared" si="86"/>
        <v>0</v>
      </c>
      <c r="AU223" s="131">
        <f t="shared" si="87"/>
        <v>0</v>
      </c>
      <c r="AV223" s="131">
        <f t="shared" si="88"/>
        <v>0</v>
      </c>
      <c r="AW223" s="131">
        <f t="shared" si="89"/>
        <v>0</v>
      </c>
      <c r="AX223" s="136">
        <f t="shared" si="90"/>
        <v>0</v>
      </c>
      <c r="AY223" s="133">
        <f t="shared" si="91"/>
        <v>0</v>
      </c>
      <c r="AZ223" s="131">
        <f t="shared" si="92"/>
        <v>0</v>
      </c>
      <c r="BA223" s="131">
        <f t="shared" si="93"/>
        <v>0</v>
      </c>
      <c r="BB223" s="131">
        <f t="shared" si="94"/>
        <v>0</v>
      </c>
      <c r="BC223" s="132">
        <f t="shared" si="95"/>
        <v>0</v>
      </c>
    </row>
    <row r="224" spans="1:55" x14ac:dyDescent="0.25">
      <c r="A224" s="138" t="s">
        <v>718</v>
      </c>
      <c r="B224" s="131" t="s">
        <v>1279</v>
      </c>
      <c r="C224" s="131" t="s">
        <v>92</v>
      </c>
      <c r="D224" s="131" t="s">
        <v>311</v>
      </c>
      <c r="E224" s="132" t="s">
        <v>1312</v>
      </c>
      <c r="F224" s="130">
        <v>0</v>
      </c>
      <c r="G224" s="131">
        <v>0</v>
      </c>
      <c r="H224" s="131">
        <v>0</v>
      </c>
      <c r="I224" s="132">
        <v>0</v>
      </c>
      <c r="J224" s="149"/>
      <c r="K224" s="133">
        <v>0</v>
      </c>
      <c r="L224" s="131">
        <v>0</v>
      </c>
      <c r="M224" s="131">
        <v>0</v>
      </c>
      <c r="N224" s="132">
        <v>0</v>
      </c>
      <c r="O224" s="149"/>
      <c r="P224" s="133">
        <v>0</v>
      </c>
      <c r="Q224" s="131">
        <v>0</v>
      </c>
      <c r="R224" s="131">
        <v>0</v>
      </c>
      <c r="S224" s="132">
        <v>0</v>
      </c>
      <c r="T224" s="149"/>
      <c r="U224" s="133">
        <v>0</v>
      </c>
      <c r="V224" s="131">
        <v>0</v>
      </c>
      <c r="W224" s="131">
        <v>0</v>
      </c>
      <c r="X224" s="132">
        <v>0</v>
      </c>
      <c r="Y224" s="149"/>
      <c r="Z224" s="133">
        <v>0</v>
      </c>
      <c r="AA224" s="131">
        <v>0</v>
      </c>
      <c r="AB224" s="131">
        <v>0</v>
      </c>
      <c r="AC224" s="132">
        <v>0</v>
      </c>
      <c r="AD224" s="149"/>
      <c r="AE224" s="153">
        <f t="shared" si="72"/>
        <v>0</v>
      </c>
      <c r="AF224" s="134">
        <f t="shared" si="73"/>
        <v>0</v>
      </c>
      <c r="AG224" s="135">
        <f t="shared" si="74"/>
        <v>0</v>
      </c>
      <c r="AH224" s="167">
        <f t="shared" si="75"/>
        <v>0</v>
      </c>
      <c r="AI224" s="149"/>
      <c r="AJ224" s="133">
        <f t="shared" si="76"/>
        <v>0</v>
      </c>
      <c r="AK224" s="131">
        <f t="shared" si="77"/>
        <v>0</v>
      </c>
      <c r="AL224" s="131">
        <f t="shared" si="78"/>
        <v>0</v>
      </c>
      <c r="AM224" s="131">
        <f t="shared" si="79"/>
        <v>0</v>
      </c>
      <c r="AN224" s="136">
        <f t="shared" si="80"/>
        <v>0</v>
      </c>
      <c r="AO224" s="133">
        <f t="shared" si="81"/>
        <v>0</v>
      </c>
      <c r="AP224" s="131">
        <f t="shared" si="82"/>
        <v>0</v>
      </c>
      <c r="AQ224" s="131">
        <f t="shared" si="83"/>
        <v>0</v>
      </c>
      <c r="AR224" s="131">
        <f t="shared" si="84"/>
        <v>0</v>
      </c>
      <c r="AS224" s="136">
        <f t="shared" si="85"/>
        <v>0</v>
      </c>
      <c r="AT224" s="133">
        <f t="shared" si="86"/>
        <v>0</v>
      </c>
      <c r="AU224" s="131">
        <f t="shared" si="87"/>
        <v>0</v>
      </c>
      <c r="AV224" s="131">
        <f t="shared" si="88"/>
        <v>0</v>
      </c>
      <c r="AW224" s="131">
        <f t="shared" si="89"/>
        <v>0</v>
      </c>
      <c r="AX224" s="136">
        <f t="shared" si="90"/>
        <v>0</v>
      </c>
      <c r="AY224" s="133">
        <f t="shared" si="91"/>
        <v>0</v>
      </c>
      <c r="AZ224" s="131">
        <f t="shared" si="92"/>
        <v>0</v>
      </c>
      <c r="BA224" s="131">
        <f t="shared" si="93"/>
        <v>0</v>
      </c>
      <c r="BB224" s="131">
        <f t="shared" si="94"/>
        <v>0</v>
      </c>
      <c r="BC224" s="132">
        <f t="shared" si="95"/>
        <v>0</v>
      </c>
    </row>
    <row r="225" spans="1:55" x14ac:dyDescent="0.25">
      <c r="A225" s="138" t="s">
        <v>719</v>
      </c>
      <c r="B225" s="131" t="s">
        <v>39</v>
      </c>
      <c r="C225" s="131" t="s">
        <v>1559</v>
      </c>
      <c r="D225" s="131" t="s">
        <v>420</v>
      </c>
      <c r="E225" s="132" t="s">
        <v>1311</v>
      </c>
      <c r="F225" s="130">
        <v>0</v>
      </c>
      <c r="G225" s="131">
        <v>0</v>
      </c>
      <c r="H225" s="131">
        <v>0</v>
      </c>
      <c r="I225" s="132">
        <v>0</v>
      </c>
      <c r="J225" s="149"/>
      <c r="K225" s="133">
        <v>0</v>
      </c>
      <c r="L225" s="131">
        <v>1</v>
      </c>
      <c r="M225" s="131">
        <v>4.5999999999999996</v>
      </c>
      <c r="N225" s="132">
        <v>246</v>
      </c>
      <c r="O225" s="149"/>
      <c r="P225" s="133">
        <v>0</v>
      </c>
      <c r="Q225" s="131">
        <v>0</v>
      </c>
      <c r="R225" s="131">
        <v>0</v>
      </c>
      <c r="S225" s="132">
        <v>20</v>
      </c>
      <c r="T225" s="149"/>
      <c r="U225" s="133">
        <v>0</v>
      </c>
      <c r="V225" s="131">
        <v>0</v>
      </c>
      <c r="W225" s="131">
        <v>0</v>
      </c>
      <c r="X225" s="132">
        <v>0</v>
      </c>
      <c r="Y225" s="149"/>
      <c r="Z225" s="133">
        <v>0</v>
      </c>
      <c r="AA225" s="131">
        <v>0</v>
      </c>
      <c r="AB225" s="131">
        <v>0</v>
      </c>
      <c r="AC225" s="132">
        <v>0</v>
      </c>
      <c r="AD225" s="149"/>
      <c r="AE225" s="153">
        <f t="shared" si="72"/>
        <v>0</v>
      </c>
      <c r="AF225" s="134">
        <f t="shared" si="73"/>
        <v>1</v>
      </c>
      <c r="AG225" s="135">
        <f t="shared" si="74"/>
        <v>4.5999999999999996</v>
      </c>
      <c r="AH225" s="167">
        <f t="shared" si="75"/>
        <v>266</v>
      </c>
      <c r="AI225" s="149"/>
      <c r="AJ225" s="133">
        <f t="shared" si="76"/>
        <v>0</v>
      </c>
      <c r="AK225" s="131">
        <f t="shared" si="77"/>
        <v>246</v>
      </c>
      <c r="AL225" s="131">
        <f t="shared" si="78"/>
        <v>20</v>
      </c>
      <c r="AM225" s="131">
        <f t="shared" si="79"/>
        <v>0</v>
      </c>
      <c r="AN225" s="136">
        <f t="shared" si="80"/>
        <v>0</v>
      </c>
      <c r="AO225" s="133">
        <f t="shared" si="81"/>
        <v>0</v>
      </c>
      <c r="AP225" s="131">
        <f t="shared" si="82"/>
        <v>0</v>
      </c>
      <c r="AQ225" s="131">
        <f t="shared" si="83"/>
        <v>0</v>
      </c>
      <c r="AR225" s="131">
        <f t="shared" si="84"/>
        <v>0</v>
      </c>
      <c r="AS225" s="136">
        <f t="shared" si="85"/>
        <v>0</v>
      </c>
      <c r="AT225" s="133">
        <f t="shared" si="86"/>
        <v>0</v>
      </c>
      <c r="AU225" s="131">
        <f t="shared" si="87"/>
        <v>1</v>
      </c>
      <c r="AV225" s="131">
        <f t="shared" si="88"/>
        <v>0</v>
      </c>
      <c r="AW225" s="131">
        <f t="shared" si="89"/>
        <v>0</v>
      </c>
      <c r="AX225" s="136">
        <f t="shared" si="90"/>
        <v>0</v>
      </c>
      <c r="AY225" s="133">
        <f t="shared" si="91"/>
        <v>0</v>
      </c>
      <c r="AZ225" s="131">
        <f t="shared" si="92"/>
        <v>4.5999999999999996</v>
      </c>
      <c r="BA225" s="131">
        <f t="shared" si="93"/>
        <v>0</v>
      </c>
      <c r="BB225" s="131">
        <f t="shared" si="94"/>
        <v>0</v>
      </c>
      <c r="BC225" s="132">
        <f t="shared" si="95"/>
        <v>0</v>
      </c>
    </row>
    <row r="226" spans="1:55" x14ac:dyDescent="0.25">
      <c r="A226" s="138" t="s">
        <v>720</v>
      </c>
      <c r="B226" s="131" t="s">
        <v>38</v>
      </c>
      <c r="C226" s="131" t="s">
        <v>172</v>
      </c>
      <c r="D226" s="131" t="s">
        <v>961</v>
      </c>
      <c r="E226" s="132" t="s">
        <v>1311</v>
      </c>
      <c r="F226" s="130">
        <v>0</v>
      </c>
      <c r="G226" s="131">
        <v>1</v>
      </c>
      <c r="H226" s="131">
        <v>4.5</v>
      </c>
      <c r="I226" s="132">
        <v>242</v>
      </c>
      <c r="J226" s="149"/>
      <c r="K226" s="133">
        <v>0</v>
      </c>
      <c r="L226" s="131">
        <v>0</v>
      </c>
      <c r="M226" s="131">
        <v>0</v>
      </c>
      <c r="N226" s="132">
        <v>20</v>
      </c>
      <c r="O226" s="149"/>
      <c r="P226" s="133">
        <v>1</v>
      </c>
      <c r="Q226" s="131">
        <v>0</v>
      </c>
      <c r="R226" s="131">
        <v>3.4</v>
      </c>
      <c r="S226" s="132">
        <v>278</v>
      </c>
      <c r="T226" s="149"/>
      <c r="U226" s="133">
        <v>0</v>
      </c>
      <c r="V226" s="131">
        <v>1</v>
      </c>
      <c r="W226" s="131">
        <v>26.2</v>
      </c>
      <c r="X226" s="132">
        <v>296</v>
      </c>
      <c r="Y226" s="149"/>
      <c r="Z226" s="133">
        <v>0</v>
      </c>
      <c r="AA226" s="131">
        <v>1</v>
      </c>
      <c r="AB226" s="131">
        <v>17.8</v>
      </c>
      <c r="AC226" s="132">
        <v>270</v>
      </c>
      <c r="AD226" s="149"/>
      <c r="AE226" s="153">
        <f t="shared" si="72"/>
        <v>1</v>
      </c>
      <c r="AF226" s="134">
        <f t="shared" si="73"/>
        <v>3</v>
      </c>
      <c r="AG226" s="135">
        <f t="shared" si="74"/>
        <v>51.9</v>
      </c>
      <c r="AH226" s="167">
        <f t="shared" si="75"/>
        <v>1086</v>
      </c>
      <c r="AI226" s="149"/>
      <c r="AJ226" s="133">
        <f t="shared" si="76"/>
        <v>242</v>
      </c>
      <c r="AK226" s="131">
        <f t="shared" si="77"/>
        <v>20</v>
      </c>
      <c r="AL226" s="131">
        <f t="shared" si="78"/>
        <v>278</v>
      </c>
      <c r="AM226" s="131">
        <f t="shared" si="79"/>
        <v>296</v>
      </c>
      <c r="AN226" s="136">
        <f t="shared" si="80"/>
        <v>270</v>
      </c>
      <c r="AO226" s="133">
        <f t="shared" si="81"/>
        <v>0</v>
      </c>
      <c r="AP226" s="131">
        <f t="shared" si="82"/>
        <v>0</v>
      </c>
      <c r="AQ226" s="131">
        <f t="shared" si="83"/>
        <v>1</v>
      </c>
      <c r="AR226" s="131">
        <f t="shared" si="84"/>
        <v>0</v>
      </c>
      <c r="AS226" s="136">
        <f t="shared" si="85"/>
        <v>0</v>
      </c>
      <c r="AT226" s="133">
        <f t="shared" si="86"/>
        <v>1</v>
      </c>
      <c r="AU226" s="131">
        <f t="shared" si="87"/>
        <v>0</v>
      </c>
      <c r="AV226" s="131">
        <f t="shared" si="88"/>
        <v>0</v>
      </c>
      <c r="AW226" s="131">
        <f t="shared" si="89"/>
        <v>1</v>
      </c>
      <c r="AX226" s="136">
        <f t="shared" si="90"/>
        <v>1</v>
      </c>
      <c r="AY226" s="133">
        <f t="shared" si="91"/>
        <v>4.5</v>
      </c>
      <c r="AZ226" s="131">
        <f t="shared" si="92"/>
        <v>0</v>
      </c>
      <c r="BA226" s="131">
        <f t="shared" si="93"/>
        <v>3.4</v>
      </c>
      <c r="BB226" s="131">
        <f t="shared" si="94"/>
        <v>26.2</v>
      </c>
      <c r="BC226" s="132">
        <f t="shared" si="95"/>
        <v>17.8</v>
      </c>
    </row>
    <row r="227" spans="1:55" x14ac:dyDescent="0.25">
      <c r="A227" s="138" t="s">
        <v>1052</v>
      </c>
      <c r="B227" s="131" t="s">
        <v>1371</v>
      </c>
      <c r="C227" s="131" t="s">
        <v>1598</v>
      </c>
      <c r="D227" s="131" t="s">
        <v>1599</v>
      </c>
      <c r="E227" s="132" t="s">
        <v>1314</v>
      </c>
      <c r="F227" s="130">
        <v>0</v>
      </c>
      <c r="G227" s="131">
        <v>0</v>
      </c>
      <c r="H227" s="131">
        <v>0</v>
      </c>
      <c r="I227" s="132">
        <v>0</v>
      </c>
      <c r="J227" s="149"/>
      <c r="K227" s="133">
        <v>0</v>
      </c>
      <c r="L227" s="131">
        <v>0</v>
      </c>
      <c r="M227" s="131">
        <v>0</v>
      </c>
      <c r="N227" s="132">
        <v>0</v>
      </c>
      <c r="O227" s="149"/>
      <c r="P227" s="133">
        <v>0</v>
      </c>
      <c r="Q227" s="131">
        <v>0</v>
      </c>
      <c r="R227" s="131">
        <v>0</v>
      </c>
      <c r="S227" s="132">
        <v>0</v>
      </c>
      <c r="T227" s="149"/>
      <c r="U227" s="133">
        <v>0</v>
      </c>
      <c r="V227" s="131">
        <v>0</v>
      </c>
      <c r="W227" s="131">
        <v>0</v>
      </c>
      <c r="X227" s="132">
        <v>0</v>
      </c>
      <c r="Y227" s="149"/>
      <c r="Z227" s="133">
        <v>0</v>
      </c>
      <c r="AA227" s="131">
        <v>0</v>
      </c>
      <c r="AB227" s="131">
        <v>0</v>
      </c>
      <c r="AC227" s="132">
        <v>0</v>
      </c>
      <c r="AD227" s="149"/>
      <c r="AE227" s="153">
        <f t="shared" si="72"/>
        <v>0</v>
      </c>
      <c r="AF227" s="134">
        <f t="shared" si="73"/>
        <v>0</v>
      </c>
      <c r="AG227" s="135">
        <f t="shared" si="74"/>
        <v>0</v>
      </c>
      <c r="AH227" s="167">
        <f t="shared" si="75"/>
        <v>0</v>
      </c>
      <c r="AI227" s="149"/>
      <c r="AJ227" s="133">
        <f t="shared" si="76"/>
        <v>0</v>
      </c>
      <c r="AK227" s="131">
        <f t="shared" si="77"/>
        <v>0</v>
      </c>
      <c r="AL227" s="131">
        <f t="shared" si="78"/>
        <v>0</v>
      </c>
      <c r="AM227" s="131">
        <f t="shared" si="79"/>
        <v>0</v>
      </c>
      <c r="AN227" s="136">
        <f t="shared" si="80"/>
        <v>0</v>
      </c>
      <c r="AO227" s="133">
        <f t="shared" si="81"/>
        <v>0</v>
      </c>
      <c r="AP227" s="131">
        <f t="shared" si="82"/>
        <v>0</v>
      </c>
      <c r="AQ227" s="131">
        <f t="shared" si="83"/>
        <v>0</v>
      </c>
      <c r="AR227" s="131">
        <f t="shared" si="84"/>
        <v>0</v>
      </c>
      <c r="AS227" s="136">
        <f t="shared" si="85"/>
        <v>0</v>
      </c>
      <c r="AT227" s="133">
        <f t="shared" si="86"/>
        <v>0</v>
      </c>
      <c r="AU227" s="131">
        <f t="shared" si="87"/>
        <v>0</v>
      </c>
      <c r="AV227" s="131">
        <f t="shared" si="88"/>
        <v>0</v>
      </c>
      <c r="AW227" s="131">
        <f t="shared" si="89"/>
        <v>0</v>
      </c>
      <c r="AX227" s="136">
        <f t="shared" si="90"/>
        <v>0</v>
      </c>
      <c r="AY227" s="133">
        <f t="shared" si="91"/>
        <v>0</v>
      </c>
      <c r="AZ227" s="131">
        <f t="shared" si="92"/>
        <v>0</v>
      </c>
      <c r="BA227" s="131">
        <f t="shared" si="93"/>
        <v>0</v>
      </c>
      <c r="BB227" s="131">
        <f t="shared" si="94"/>
        <v>0</v>
      </c>
      <c r="BC227" s="132">
        <f t="shared" si="95"/>
        <v>0</v>
      </c>
    </row>
    <row r="228" spans="1:55" x14ac:dyDescent="0.25">
      <c r="A228" s="138" t="s">
        <v>721</v>
      </c>
      <c r="B228" s="131" t="s">
        <v>1398</v>
      </c>
      <c r="C228" s="131" t="s">
        <v>222</v>
      </c>
      <c r="D228" s="131" t="s">
        <v>223</v>
      </c>
      <c r="E228" s="132" t="s">
        <v>1311</v>
      </c>
      <c r="F228" s="130">
        <v>0</v>
      </c>
      <c r="G228" s="131">
        <v>0</v>
      </c>
      <c r="H228" s="131">
        <v>0</v>
      </c>
      <c r="I228" s="132">
        <v>0</v>
      </c>
      <c r="J228" s="149"/>
      <c r="K228" s="133">
        <v>0</v>
      </c>
      <c r="L228" s="131">
        <v>0</v>
      </c>
      <c r="M228" s="131">
        <v>0</v>
      </c>
      <c r="N228" s="132">
        <v>0</v>
      </c>
      <c r="O228" s="149"/>
      <c r="P228" s="133">
        <v>0</v>
      </c>
      <c r="Q228" s="131">
        <v>0</v>
      </c>
      <c r="R228" s="131">
        <v>0</v>
      </c>
      <c r="S228" s="132">
        <v>0</v>
      </c>
      <c r="T228" s="149"/>
      <c r="U228" s="133">
        <v>0</v>
      </c>
      <c r="V228" s="131">
        <v>0</v>
      </c>
      <c r="W228" s="131">
        <v>0</v>
      </c>
      <c r="X228" s="132">
        <v>0</v>
      </c>
      <c r="Y228" s="149"/>
      <c r="Z228" s="133">
        <v>0</v>
      </c>
      <c r="AA228" s="131">
        <v>0</v>
      </c>
      <c r="AB228" s="131">
        <v>0</v>
      </c>
      <c r="AC228" s="132">
        <v>0</v>
      </c>
      <c r="AD228" s="149"/>
      <c r="AE228" s="153">
        <f t="shared" si="72"/>
        <v>0</v>
      </c>
      <c r="AF228" s="134">
        <f t="shared" si="73"/>
        <v>0</v>
      </c>
      <c r="AG228" s="135">
        <f t="shared" si="74"/>
        <v>0</v>
      </c>
      <c r="AH228" s="167">
        <f t="shared" si="75"/>
        <v>0</v>
      </c>
      <c r="AI228" s="149"/>
      <c r="AJ228" s="133">
        <f t="shared" si="76"/>
        <v>0</v>
      </c>
      <c r="AK228" s="131">
        <f t="shared" si="77"/>
        <v>0</v>
      </c>
      <c r="AL228" s="131">
        <f t="shared" si="78"/>
        <v>0</v>
      </c>
      <c r="AM228" s="131">
        <f t="shared" si="79"/>
        <v>0</v>
      </c>
      <c r="AN228" s="136">
        <f t="shared" si="80"/>
        <v>0</v>
      </c>
      <c r="AO228" s="133">
        <f t="shared" si="81"/>
        <v>0</v>
      </c>
      <c r="AP228" s="131">
        <f t="shared" si="82"/>
        <v>0</v>
      </c>
      <c r="AQ228" s="131">
        <f t="shared" si="83"/>
        <v>0</v>
      </c>
      <c r="AR228" s="131">
        <f t="shared" si="84"/>
        <v>0</v>
      </c>
      <c r="AS228" s="136">
        <f t="shared" si="85"/>
        <v>0</v>
      </c>
      <c r="AT228" s="133">
        <f t="shared" si="86"/>
        <v>0</v>
      </c>
      <c r="AU228" s="131">
        <f t="shared" si="87"/>
        <v>0</v>
      </c>
      <c r="AV228" s="131">
        <f t="shared" si="88"/>
        <v>0</v>
      </c>
      <c r="AW228" s="131">
        <f t="shared" si="89"/>
        <v>0</v>
      </c>
      <c r="AX228" s="136">
        <f t="shared" si="90"/>
        <v>0</v>
      </c>
      <c r="AY228" s="133">
        <f t="shared" si="91"/>
        <v>0</v>
      </c>
      <c r="AZ228" s="131">
        <f t="shared" si="92"/>
        <v>0</v>
      </c>
      <c r="BA228" s="131">
        <f t="shared" si="93"/>
        <v>0</v>
      </c>
      <c r="BB228" s="131">
        <f t="shared" si="94"/>
        <v>0</v>
      </c>
      <c r="BC228" s="132">
        <f t="shared" si="95"/>
        <v>0</v>
      </c>
    </row>
    <row r="229" spans="1:55" x14ac:dyDescent="0.25">
      <c r="A229" s="138" t="s">
        <v>722</v>
      </c>
      <c r="B229" s="131" t="s">
        <v>48</v>
      </c>
      <c r="C229" s="131" t="s">
        <v>101</v>
      </c>
      <c r="D229" s="131" t="s">
        <v>338</v>
      </c>
      <c r="E229" s="132" t="s">
        <v>1311</v>
      </c>
      <c r="F229" s="130">
        <v>0</v>
      </c>
      <c r="G229" s="131">
        <v>0</v>
      </c>
      <c r="H229" s="131">
        <v>0</v>
      </c>
      <c r="I229" s="132">
        <v>0</v>
      </c>
      <c r="J229" s="149"/>
      <c r="K229" s="133">
        <v>0</v>
      </c>
      <c r="L229" s="131">
        <v>0</v>
      </c>
      <c r="M229" s="131">
        <v>0</v>
      </c>
      <c r="N229" s="132">
        <v>0</v>
      </c>
      <c r="O229" s="149"/>
      <c r="P229" s="133">
        <v>0</v>
      </c>
      <c r="Q229" s="131">
        <v>0</v>
      </c>
      <c r="R229" s="131">
        <v>0</v>
      </c>
      <c r="S229" s="132">
        <v>0</v>
      </c>
      <c r="T229" s="149"/>
      <c r="U229" s="133">
        <v>0</v>
      </c>
      <c r="V229" s="131">
        <v>0</v>
      </c>
      <c r="W229" s="131">
        <v>0</v>
      </c>
      <c r="X229" s="132">
        <v>0</v>
      </c>
      <c r="Y229" s="149"/>
      <c r="Z229" s="133">
        <v>0</v>
      </c>
      <c r="AA229" s="131">
        <v>0</v>
      </c>
      <c r="AB229" s="131">
        <v>0</v>
      </c>
      <c r="AC229" s="132">
        <v>0</v>
      </c>
      <c r="AD229" s="149"/>
      <c r="AE229" s="153">
        <f t="shared" si="72"/>
        <v>0</v>
      </c>
      <c r="AF229" s="134">
        <f t="shared" si="73"/>
        <v>0</v>
      </c>
      <c r="AG229" s="135">
        <f t="shared" si="74"/>
        <v>0</v>
      </c>
      <c r="AH229" s="167">
        <f t="shared" si="75"/>
        <v>0</v>
      </c>
      <c r="AI229" s="149"/>
      <c r="AJ229" s="133">
        <f t="shared" si="76"/>
        <v>0</v>
      </c>
      <c r="AK229" s="131">
        <f t="shared" si="77"/>
        <v>0</v>
      </c>
      <c r="AL229" s="131">
        <f t="shared" si="78"/>
        <v>0</v>
      </c>
      <c r="AM229" s="131">
        <f t="shared" si="79"/>
        <v>0</v>
      </c>
      <c r="AN229" s="136">
        <f t="shared" si="80"/>
        <v>0</v>
      </c>
      <c r="AO229" s="133">
        <f t="shared" si="81"/>
        <v>0</v>
      </c>
      <c r="AP229" s="131">
        <f t="shared" si="82"/>
        <v>0</v>
      </c>
      <c r="AQ229" s="131">
        <f t="shared" si="83"/>
        <v>0</v>
      </c>
      <c r="AR229" s="131">
        <f t="shared" si="84"/>
        <v>0</v>
      </c>
      <c r="AS229" s="136">
        <f t="shared" si="85"/>
        <v>0</v>
      </c>
      <c r="AT229" s="133">
        <f t="shared" si="86"/>
        <v>0</v>
      </c>
      <c r="AU229" s="131">
        <f t="shared" si="87"/>
        <v>0</v>
      </c>
      <c r="AV229" s="131">
        <f t="shared" si="88"/>
        <v>0</v>
      </c>
      <c r="AW229" s="131">
        <f t="shared" si="89"/>
        <v>0</v>
      </c>
      <c r="AX229" s="136">
        <f t="shared" si="90"/>
        <v>0</v>
      </c>
      <c r="AY229" s="133">
        <f t="shared" si="91"/>
        <v>0</v>
      </c>
      <c r="AZ229" s="131">
        <f t="shared" si="92"/>
        <v>0</v>
      </c>
      <c r="BA229" s="131">
        <f t="shared" si="93"/>
        <v>0</v>
      </c>
      <c r="BB229" s="131">
        <f t="shared" si="94"/>
        <v>0</v>
      </c>
      <c r="BC229" s="132">
        <f t="shared" si="95"/>
        <v>0</v>
      </c>
    </row>
    <row r="230" spans="1:55" x14ac:dyDescent="0.25">
      <c r="A230" s="138" t="s">
        <v>723</v>
      </c>
      <c r="B230" s="131" t="s">
        <v>38</v>
      </c>
      <c r="C230" s="131" t="s">
        <v>221</v>
      </c>
      <c r="D230" s="131" t="s">
        <v>151</v>
      </c>
      <c r="E230" s="132" t="s">
        <v>1311</v>
      </c>
      <c r="F230" s="130">
        <v>1</v>
      </c>
      <c r="G230" s="131">
        <v>0</v>
      </c>
      <c r="H230" s="131">
        <v>0.7</v>
      </c>
      <c r="I230" s="132">
        <v>203</v>
      </c>
      <c r="J230" s="149"/>
      <c r="K230" s="133">
        <v>0</v>
      </c>
      <c r="L230" s="131">
        <v>0</v>
      </c>
      <c r="M230" s="131">
        <v>0</v>
      </c>
      <c r="N230" s="132">
        <v>20</v>
      </c>
      <c r="O230" s="149"/>
      <c r="P230" s="133">
        <v>0</v>
      </c>
      <c r="Q230" s="131">
        <v>1</v>
      </c>
      <c r="R230" s="131">
        <v>1.2</v>
      </c>
      <c r="S230" s="132">
        <v>251</v>
      </c>
      <c r="T230" s="149"/>
      <c r="U230" s="133">
        <v>0</v>
      </c>
      <c r="V230" s="131">
        <v>0</v>
      </c>
      <c r="W230" s="131">
        <v>0</v>
      </c>
      <c r="X230" s="132">
        <v>20</v>
      </c>
      <c r="Y230" s="149"/>
      <c r="Z230" s="133">
        <v>0</v>
      </c>
      <c r="AA230" s="131">
        <v>0</v>
      </c>
      <c r="AB230" s="131">
        <v>0</v>
      </c>
      <c r="AC230" s="132">
        <v>0</v>
      </c>
      <c r="AD230" s="149"/>
      <c r="AE230" s="153">
        <f t="shared" si="72"/>
        <v>1</v>
      </c>
      <c r="AF230" s="134">
        <f t="shared" si="73"/>
        <v>1</v>
      </c>
      <c r="AG230" s="135">
        <f t="shared" si="74"/>
        <v>1.9</v>
      </c>
      <c r="AH230" s="167">
        <f t="shared" si="75"/>
        <v>494</v>
      </c>
      <c r="AI230" s="149"/>
      <c r="AJ230" s="133">
        <f t="shared" si="76"/>
        <v>203</v>
      </c>
      <c r="AK230" s="131">
        <f t="shared" si="77"/>
        <v>20</v>
      </c>
      <c r="AL230" s="131">
        <f t="shared" si="78"/>
        <v>251</v>
      </c>
      <c r="AM230" s="131">
        <f t="shared" si="79"/>
        <v>20</v>
      </c>
      <c r="AN230" s="136">
        <f t="shared" si="80"/>
        <v>0</v>
      </c>
      <c r="AO230" s="133">
        <f t="shared" si="81"/>
        <v>1</v>
      </c>
      <c r="AP230" s="131">
        <f t="shared" si="82"/>
        <v>0</v>
      </c>
      <c r="AQ230" s="131">
        <f t="shared" si="83"/>
        <v>0</v>
      </c>
      <c r="AR230" s="131">
        <f t="shared" si="84"/>
        <v>0</v>
      </c>
      <c r="AS230" s="136">
        <f t="shared" si="85"/>
        <v>0</v>
      </c>
      <c r="AT230" s="133">
        <f t="shared" si="86"/>
        <v>0</v>
      </c>
      <c r="AU230" s="131">
        <f t="shared" si="87"/>
        <v>0</v>
      </c>
      <c r="AV230" s="131">
        <f t="shared" si="88"/>
        <v>1</v>
      </c>
      <c r="AW230" s="131">
        <f t="shared" si="89"/>
        <v>0</v>
      </c>
      <c r="AX230" s="136">
        <f t="shared" si="90"/>
        <v>0</v>
      </c>
      <c r="AY230" s="133">
        <f t="shared" si="91"/>
        <v>0.7</v>
      </c>
      <c r="AZ230" s="131">
        <f t="shared" si="92"/>
        <v>0</v>
      </c>
      <c r="BA230" s="131">
        <f t="shared" si="93"/>
        <v>1.2</v>
      </c>
      <c r="BB230" s="131">
        <f t="shared" si="94"/>
        <v>0</v>
      </c>
      <c r="BC230" s="132">
        <f t="shared" si="95"/>
        <v>0</v>
      </c>
    </row>
    <row r="231" spans="1:55" x14ac:dyDescent="0.25">
      <c r="A231" s="138" t="s">
        <v>724</v>
      </c>
      <c r="B231" s="131" t="s">
        <v>1371</v>
      </c>
      <c r="C231" s="131" t="s">
        <v>484</v>
      </c>
      <c r="D231" s="131" t="s">
        <v>151</v>
      </c>
      <c r="E231" s="132" t="s">
        <v>1954</v>
      </c>
      <c r="F231" s="130">
        <v>0</v>
      </c>
      <c r="G231" s="131">
        <v>0</v>
      </c>
      <c r="H231" s="131">
        <v>0</v>
      </c>
      <c r="I231" s="132">
        <v>0</v>
      </c>
      <c r="J231" s="149"/>
      <c r="K231" s="133">
        <v>0</v>
      </c>
      <c r="L231" s="131">
        <v>0</v>
      </c>
      <c r="M231" s="131">
        <v>0</v>
      </c>
      <c r="N231" s="132">
        <v>0</v>
      </c>
      <c r="O231" s="149"/>
      <c r="P231" s="133">
        <v>0</v>
      </c>
      <c r="Q231" s="131">
        <v>0</v>
      </c>
      <c r="R231" s="131">
        <v>0</v>
      </c>
      <c r="S231" s="132">
        <v>0</v>
      </c>
      <c r="T231" s="149"/>
      <c r="U231" s="133">
        <v>0</v>
      </c>
      <c r="V231" s="131">
        <v>0</v>
      </c>
      <c r="W231" s="131">
        <v>0</v>
      </c>
      <c r="X231" s="132">
        <v>0</v>
      </c>
      <c r="Y231" s="149"/>
      <c r="Z231" s="133">
        <v>0</v>
      </c>
      <c r="AA231" s="131">
        <v>0</v>
      </c>
      <c r="AB231" s="131">
        <v>0</v>
      </c>
      <c r="AC231" s="132">
        <v>0</v>
      </c>
      <c r="AD231" s="149"/>
      <c r="AE231" s="153">
        <f t="shared" si="72"/>
        <v>0</v>
      </c>
      <c r="AF231" s="134">
        <f t="shared" si="73"/>
        <v>0</v>
      </c>
      <c r="AG231" s="135">
        <f t="shared" si="74"/>
        <v>0</v>
      </c>
      <c r="AH231" s="167">
        <f t="shared" si="75"/>
        <v>0</v>
      </c>
      <c r="AI231" s="149"/>
      <c r="AJ231" s="133">
        <f t="shared" si="76"/>
        <v>0</v>
      </c>
      <c r="AK231" s="131">
        <f t="shared" si="77"/>
        <v>0</v>
      </c>
      <c r="AL231" s="131">
        <f t="shared" si="78"/>
        <v>0</v>
      </c>
      <c r="AM231" s="131">
        <f t="shared" si="79"/>
        <v>0</v>
      </c>
      <c r="AN231" s="136">
        <f t="shared" si="80"/>
        <v>0</v>
      </c>
      <c r="AO231" s="133">
        <f t="shared" si="81"/>
        <v>0</v>
      </c>
      <c r="AP231" s="131">
        <f t="shared" si="82"/>
        <v>0</v>
      </c>
      <c r="AQ231" s="131">
        <f t="shared" si="83"/>
        <v>0</v>
      </c>
      <c r="AR231" s="131">
        <f t="shared" si="84"/>
        <v>0</v>
      </c>
      <c r="AS231" s="136">
        <f t="shared" si="85"/>
        <v>0</v>
      </c>
      <c r="AT231" s="133">
        <f t="shared" si="86"/>
        <v>0</v>
      </c>
      <c r="AU231" s="131">
        <f t="shared" si="87"/>
        <v>0</v>
      </c>
      <c r="AV231" s="131">
        <f t="shared" si="88"/>
        <v>0</v>
      </c>
      <c r="AW231" s="131">
        <f t="shared" si="89"/>
        <v>0</v>
      </c>
      <c r="AX231" s="136">
        <f t="shared" si="90"/>
        <v>0</v>
      </c>
      <c r="AY231" s="133">
        <f t="shared" si="91"/>
        <v>0</v>
      </c>
      <c r="AZ231" s="131">
        <f t="shared" si="92"/>
        <v>0</v>
      </c>
      <c r="BA231" s="131">
        <f t="shared" si="93"/>
        <v>0</v>
      </c>
      <c r="BB231" s="131">
        <f t="shared" si="94"/>
        <v>0</v>
      </c>
      <c r="BC231" s="132">
        <f t="shared" si="95"/>
        <v>0</v>
      </c>
    </row>
    <row r="232" spans="1:55" x14ac:dyDescent="0.25">
      <c r="A232" s="138" t="s">
        <v>725</v>
      </c>
      <c r="B232" s="131" t="s">
        <v>1520</v>
      </c>
      <c r="C232" s="131" t="s">
        <v>454</v>
      </c>
      <c r="D232" s="131" t="s">
        <v>181</v>
      </c>
      <c r="E232" s="132" t="s">
        <v>1311</v>
      </c>
      <c r="F232" s="130">
        <v>0</v>
      </c>
      <c r="G232" s="131">
        <v>0</v>
      </c>
      <c r="H232" s="131">
        <v>0</v>
      </c>
      <c r="I232" s="132">
        <v>0</v>
      </c>
      <c r="J232" s="149"/>
      <c r="K232" s="133">
        <v>0</v>
      </c>
      <c r="L232" s="131">
        <v>0</v>
      </c>
      <c r="M232" s="131">
        <v>0</v>
      </c>
      <c r="N232" s="132">
        <v>0</v>
      </c>
      <c r="O232" s="149"/>
      <c r="P232" s="133">
        <v>0</v>
      </c>
      <c r="Q232" s="131">
        <v>0</v>
      </c>
      <c r="R232" s="131">
        <v>0</v>
      </c>
      <c r="S232" s="132">
        <v>0</v>
      </c>
      <c r="T232" s="149"/>
      <c r="U232" s="133">
        <v>0</v>
      </c>
      <c r="V232" s="131">
        <v>0</v>
      </c>
      <c r="W232" s="131">
        <v>0</v>
      </c>
      <c r="X232" s="132">
        <v>0</v>
      </c>
      <c r="Y232" s="149"/>
      <c r="Z232" s="133">
        <v>0</v>
      </c>
      <c r="AA232" s="131">
        <v>0</v>
      </c>
      <c r="AB232" s="131">
        <v>0</v>
      </c>
      <c r="AC232" s="132">
        <v>0</v>
      </c>
      <c r="AD232" s="149"/>
      <c r="AE232" s="153">
        <f t="shared" si="72"/>
        <v>0</v>
      </c>
      <c r="AF232" s="134">
        <f t="shared" si="73"/>
        <v>0</v>
      </c>
      <c r="AG232" s="135">
        <f t="shared" si="74"/>
        <v>0</v>
      </c>
      <c r="AH232" s="167">
        <f t="shared" si="75"/>
        <v>0</v>
      </c>
      <c r="AI232" s="149"/>
      <c r="AJ232" s="133">
        <f t="shared" si="76"/>
        <v>0</v>
      </c>
      <c r="AK232" s="131">
        <f t="shared" si="77"/>
        <v>0</v>
      </c>
      <c r="AL232" s="131">
        <f t="shared" si="78"/>
        <v>0</v>
      </c>
      <c r="AM232" s="131">
        <f t="shared" si="79"/>
        <v>0</v>
      </c>
      <c r="AN232" s="136">
        <f t="shared" si="80"/>
        <v>0</v>
      </c>
      <c r="AO232" s="133">
        <f t="shared" si="81"/>
        <v>0</v>
      </c>
      <c r="AP232" s="131">
        <f t="shared" si="82"/>
        <v>0</v>
      </c>
      <c r="AQ232" s="131">
        <f t="shared" si="83"/>
        <v>0</v>
      </c>
      <c r="AR232" s="131">
        <f t="shared" si="84"/>
        <v>0</v>
      </c>
      <c r="AS232" s="136">
        <f t="shared" si="85"/>
        <v>0</v>
      </c>
      <c r="AT232" s="133">
        <f t="shared" si="86"/>
        <v>0</v>
      </c>
      <c r="AU232" s="131">
        <f t="shared" si="87"/>
        <v>0</v>
      </c>
      <c r="AV232" s="131">
        <f t="shared" si="88"/>
        <v>0</v>
      </c>
      <c r="AW232" s="131">
        <f t="shared" si="89"/>
        <v>0</v>
      </c>
      <c r="AX232" s="136">
        <f t="shared" si="90"/>
        <v>0</v>
      </c>
      <c r="AY232" s="133">
        <f t="shared" si="91"/>
        <v>0</v>
      </c>
      <c r="AZ232" s="131">
        <f t="shared" si="92"/>
        <v>0</v>
      </c>
      <c r="BA232" s="131">
        <f t="shared" si="93"/>
        <v>0</v>
      </c>
      <c r="BB232" s="131">
        <f t="shared" si="94"/>
        <v>0</v>
      </c>
      <c r="BC232" s="132">
        <f t="shared" si="95"/>
        <v>0</v>
      </c>
    </row>
    <row r="233" spans="1:55" x14ac:dyDescent="0.25">
      <c r="A233" s="138" t="s">
        <v>726</v>
      </c>
      <c r="B233" s="131" t="s">
        <v>50</v>
      </c>
      <c r="C233" s="131" t="s">
        <v>134</v>
      </c>
      <c r="D233" s="131" t="s">
        <v>81</v>
      </c>
      <c r="E233" s="132" t="s">
        <v>1311</v>
      </c>
      <c r="F233" s="130">
        <v>0</v>
      </c>
      <c r="G233" s="131">
        <v>0</v>
      </c>
      <c r="H233" s="131">
        <v>0</v>
      </c>
      <c r="I233" s="132">
        <v>20</v>
      </c>
      <c r="J233" s="149"/>
      <c r="K233" s="133">
        <v>0</v>
      </c>
      <c r="L233" s="131">
        <v>0</v>
      </c>
      <c r="M233" s="131">
        <v>0</v>
      </c>
      <c r="N233" s="132">
        <v>0</v>
      </c>
      <c r="O233" s="149"/>
      <c r="P233" s="133">
        <v>0</v>
      </c>
      <c r="Q233" s="131">
        <v>0</v>
      </c>
      <c r="R233" s="131">
        <v>0</v>
      </c>
      <c r="S233" s="132">
        <v>0</v>
      </c>
      <c r="T233" s="149"/>
      <c r="U233" s="133">
        <v>0</v>
      </c>
      <c r="V233" s="131">
        <v>0</v>
      </c>
      <c r="W233" s="131">
        <v>0</v>
      </c>
      <c r="X233" s="132">
        <v>0</v>
      </c>
      <c r="Y233" s="149"/>
      <c r="Z233" s="133">
        <v>0</v>
      </c>
      <c r="AA233" s="131">
        <v>0</v>
      </c>
      <c r="AB233" s="131">
        <v>0</v>
      </c>
      <c r="AC233" s="132">
        <v>0</v>
      </c>
      <c r="AD233" s="149"/>
      <c r="AE233" s="153">
        <f t="shared" si="72"/>
        <v>0</v>
      </c>
      <c r="AF233" s="134">
        <f t="shared" si="73"/>
        <v>0</v>
      </c>
      <c r="AG233" s="135">
        <f t="shared" si="74"/>
        <v>0</v>
      </c>
      <c r="AH233" s="167">
        <f t="shared" si="75"/>
        <v>20</v>
      </c>
      <c r="AI233" s="149"/>
      <c r="AJ233" s="133">
        <f t="shared" si="76"/>
        <v>20</v>
      </c>
      <c r="AK233" s="131">
        <f t="shared" si="77"/>
        <v>0</v>
      </c>
      <c r="AL233" s="131">
        <f t="shared" si="78"/>
        <v>0</v>
      </c>
      <c r="AM233" s="131">
        <f t="shared" si="79"/>
        <v>0</v>
      </c>
      <c r="AN233" s="136">
        <f t="shared" si="80"/>
        <v>0</v>
      </c>
      <c r="AO233" s="133">
        <f t="shared" si="81"/>
        <v>0</v>
      </c>
      <c r="AP233" s="131">
        <f t="shared" si="82"/>
        <v>0</v>
      </c>
      <c r="AQ233" s="131">
        <f t="shared" si="83"/>
        <v>0</v>
      </c>
      <c r="AR233" s="131">
        <f t="shared" si="84"/>
        <v>0</v>
      </c>
      <c r="AS233" s="136">
        <f t="shared" si="85"/>
        <v>0</v>
      </c>
      <c r="AT233" s="133">
        <f t="shared" si="86"/>
        <v>0</v>
      </c>
      <c r="AU233" s="131">
        <f t="shared" si="87"/>
        <v>0</v>
      </c>
      <c r="AV233" s="131">
        <f t="shared" si="88"/>
        <v>0</v>
      </c>
      <c r="AW233" s="131">
        <f t="shared" si="89"/>
        <v>0</v>
      </c>
      <c r="AX233" s="136">
        <f t="shared" si="90"/>
        <v>0</v>
      </c>
      <c r="AY233" s="133">
        <f t="shared" si="91"/>
        <v>0</v>
      </c>
      <c r="AZ233" s="131">
        <f t="shared" si="92"/>
        <v>0</v>
      </c>
      <c r="BA233" s="131">
        <f t="shared" si="93"/>
        <v>0</v>
      </c>
      <c r="BB233" s="131">
        <f t="shared" si="94"/>
        <v>0</v>
      </c>
      <c r="BC233" s="132">
        <f t="shared" si="95"/>
        <v>0</v>
      </c>
    </row>
    <row r="234" spans="1:55" x14ac:dyDescent="0.25">
      <c r="A234" s="138" t="s">
        <v>727</v>
      </c>
      <c r="B234" s="131" t="s">
        <v>50</v>
      </c>
      <c r="C234" s="131" t="s">
        <v>97</v>
      </c>
      <c r="D234" s="131" t="s">
        <v>962</v>
      </c>
      <c r="E234" s="132" t="s">
        <v>1954</v>
      </c>
      <c r="F234" s="130">
        <v>0</v>
      </c>
      <c r="G234" s="131">
        <v>0</v>
      </c>
      <c r="H234" s="131">
        <v>0</v>
      </c>
      <c r="I234" s="132">
        <v>0</v>
      </c>
      <c r="J234" s="149"/>
      <c r="K234" s="133">
        <v>0</v>
      </c>
      <c r="L234" s="131">
        <v>0</v>
      </c>
      <c r="M234" s="131">
        <v>0</v>
      </c>
      <c r="N234" s="132">
        <v>0</v>
      </c>
      <c r="O234" s="149"/>
      <c r="P234" s="133">
        <v>0</v>
      </c>
      <c r="Q234" s="131">
        <v>0</v>
      </c>
      <c r="R234" s="131">
        <v>0</v>
      </c>
      <c r="S234" s="132">
        <v>0</v>
      </c>
      <c r="T234" s="149"/>
      <c r="U234" s="133">
        <v>0</v>
      </c>
      <c r="V234" s="131">
        <v>0</v>
      </c>
      <c r="W234" s="131">
        <v>0</v>
      </c>
      <c r="X234" s="132">
        <v>0</v>
      </c>
      <c r="Y234" s="149"/>
      <c r="Z234" s="133">
        <v>0</v>
      </c>
      <c r="AA234" s="131">
        <v>0</v>
      </c>
      <c r="AB234" s="131">
        <v>0</v>
      </c>
      <c r="AC234" s="132">
        <v>0</v>
      </c>
      <c r="AD234" s="149"/>
      <c r="AE234" s="153">
        <f t="shared" si="72"/>
        <v>0</v>
      </c>
      <c r="AF234" s="134">
        <f t="shared" si="73"/>
        <v>0</v>
      </c>
      <c r="AG234" s="135">
        <f t="shared" si="74"/>
        <v>0</v>
      </c>
      <c r="AH234" s="167">
        <f t="shared" si="75"/>
        <v>0</v>
      </c>
      <c r="AI234" s="149"/>
      <c r="AJ234" s="133">
        <f t="shared" si="76"/>
        <v>0</v>
      </c>
      <c r="AK234" s="131">
        <f t="shared" si="77"/>
        <v>0</v>
      </c>
      <c r="AL234" s="131">
        <f t="shared" si="78"/>
        <v>0</v>
      </c>
      <c r="AM234" s="131">
        <f t="shared" si="79"/>
        <v>0</v>
      </c>
      <c r="AN234" s="136">
        <f t="shared" si="80"/>
        <v>0</v>
      </c>
      <c r="AO234" s="133">
        <f t="shared" si="81"/>
        <v>0</v>
      </c>
      <c r="AP234" s="131">
        <f t="shared" si="82"/>
        <v>0</v>
      </c>
      <c r="AQ234" s="131">
        <f t="shared" si="83"/>
        <v>0</v>
      </c>
      <c r="AR234" s="131">
        <f t="shared" si="84"/>
        <v>0</v>
      </c>
      <c r="AS234" s="136">
        <f t="shared" si="85"/>
        <v>0</v>
      </c>
      <c r="AT234" s="133">
        <f t="shared" si="86"/>
        <v>0</v>
      </c>
      <c r="AU234" s="131">
        <f t="shared" si="87"/>
        <v>0</v>
      </c>
      <c r="AV234" s="131">
        <f t="shared" si="88"/>
        <v>0</v>
      </c>
      <c r="AW234" s="131">
        <f t="shared" si="89"/>
        <v>0</v>
      </c>
      <c r="AX234" s="136">
        <f t="shared" si="90"/>
        <v>0</v>
      </c>
      <c r="AY234" s="133">
        <f t="shared" si="91"/>
        <v>0</v>
      </c>
      <c r="AZ234" s="131">
        <f t="shared" si="92"/>
        <v>0</v>
      </c>
      <c r="BA234" s="131">
        <f t="shared" si="93"/>
        <v>0</v>
      </c>
      <c r="BB234" s="131">
        <f t="shared" si="94"/>
        <v>0</v>
      </c>
      <c r="BC234" s="132">
        <f t="shared" si="95"/>
        <v>0</v>
      </c>
    </row>
    <row r="235" spans="1:55" x14ac:dyDescent="0.25">
      <c r="A235" s="138" t="s">
        <v>728</v>
      </c>
      <c r="B235" s="131" t="s">
        <v>44</v>
      </c>
      <c r="C235" s="131" t="s">
        <v>444</v>
      </c>
      <c r="D235" s="131" t="s">
        <v>1943</v>
      </c>
      <c r="E235" s="132" t="s">
        <v>1311</v>
      </c>
      <c r="F235" s="130">
        <v>0</v>
      </c>
      <c r="G235" s="131">
        <v>0</v>
      </c>
      <c r="H235" s="131">
        <v>0</v>
      </c>
      <c r="I235" s="132">
        <v>20</v>
      </c>
      <c r="J235" s="149"/>
      <c r="K235" s="133">
        <v>1</v>
      </c>
      <c r="L235" s="131">
        <v>0</v>
      </c>
      <c r="M235" s="131">
        <v>2.6</v>
      </c>
      <c r="N235" s="132">
        <v>233</v>
      </c>
      <c r="O235" s="149"/>
      <c r="P235" s="133">
        <v>0</v>
      </c>
      <c r="Q235" s="131">
        <v>0</v>
      </c>
      <c r="R235" s="131">
        <v>0</v>
      </c>
      <c r="S235" s="132">
        <v>0</v>
      </c>
      <c r="T235" s="149"/>
      <c r="U235" s="133">
        <v>0</v>
      </c>
      <c r="V235" s="131">
        <v>0</v>
      </c>
      <c r="W235" s="131">
        <v>0</v>
      </c>
      <c r="X235" s="132">
        <v>0</v>
      </c>
      <c r="Y235" s="149"/>
      <c r="Z235" s="133">
        <v>0</v>
      </c>
      <c r="AA235" s="131">
        <v>0</v>
      </c>
      <c r="AB235" s="131">
        <v>0</v>
      </c>
      <c r="AC235" s="132">
        <v>0</v>
      </c>
      <c r="AD235" s="149"/>
      <c r="AE235" s="153">
        <f t="shared" si="72"/>
        <v>1</v>
      </c>
      <c r="AF235" s="134">
        <f t="shared" si="73"/>
        <v>0</v>
      </c>
      <c r="AG235" s="135">
        <f t="shared" si="74"/>
        <v>2.6</v>
      </c>
      <c r="AH235" s="167">
        <f t="shared" si="75"/>
        <v>253</v>
      </c>
      <c r="AI235" s="149"/>
      <c r="AJ235" s="133">
        <f t="shared" si="76"/>
        <v>20</v>
      </c>
      <c r="AK235" s="131">
        <f t="shared" si="77"/>
        <v>233</v>
      </c>
      <c r="AL235" s="131">
        <f t="shared" si="78"/>
        <v>0</v>
      </c>
      <c r="AM235" s="131">
        <f t="shared" si="79"/>
        <v>0</v>
      </c>
      <c r="AN235" s="136">
        <f t="shared" si="80"/>
        <v>0</v>
      </c>
      <c r="AO235" s="133">
        <f t="shared" si="81"/>
        <v>0</v>
      </c>
      <c r="AP235" s="131">
        <f t="shared" si="82"/>
        <v>1</v>
      </c>
      <c r="AQ235" s="131">
        <f t="shared" si="83"/>
        <v>0</v>
      </c>
      <c r="AR235" s="131">
        <f t="shared" si="84"/>
        <v>0</v>
      </c>
      <c r="AS235" s="136">
        <f t="shared" si="85"/>
        <v>0</v>
      </c>
      <c r="AT235" s="133">
        <f t="shared" si="86"/>
        <v>0</v>
      </c>
      <c r="AU235" s="131">
        <f t="shared" si="87"/>
        <v>0</v>
      </c>
      <c r="AV235" s="131">
        <f t="shared" si="88"/>
        <v>0</v>
      </c>
      <c r="AW235" s="131">
        <f t="shared" si="89"/>
        <v>0</v>
      </c>
      <c r="AX235" s="136">
        <f t="shared" si="90"/>
        <v>0</v>
      </c>
      <c r="AY235" s="133">
        <f t="shared" si="91"/>
        <v>0</v>
      </c>
      <c r="AZ235" s="131">
        <f t="shared" si="92"/>
        <v>2.6</v>
      </c>
      <c r="BA235" s="131">
        <f t="shared" si="93"/>
        <v>0</v>
      </c>
      <c r="BB235" s="131">
        <f t="shared" si="94"/>
        <v>0</v>
      </c>
      <c r="BC235" s="132">
        <f t="shared" si="95"/>
        <v>0</v>
      </c>
    </row>
    <row r="236" spans="1:55" x14ac:dyDescent="0.25">
      <c r="A236" s="138" t="s">
        <v>729</v>
      </c>
      <c r="B236" s="131" t="s">
        <v>42</v>
      </c>
      <c r="C236" s="131" t="s">
        <v>1249</v>
      </c>
      <c r="D236" s="131" t="s">
        <v>961</v>
      </c>
      <c r="E236" s="132" t="s">
        <v>1954</v>
      </c>
      <c r="F236" s="130">
        <v>0</v>
      </c>
      <c r="G236" s="131">
        <v>0</v>
      </c>
      <c r="H236" s="131">
        <v>0</v>
      </c>
      <c r="I236" s="132">
        <v>20</v>
      </c>
      <c r="J236" s="149"/>
      <c r="K236" s="133">
        <v>0</v>
      </c>
      <c r="L236" s="131">
        <v>1</v>
      </c>
      <c r="M236" s="131">
        <v>23.1</v>
      </c>
      <c r="N236" s="132">
        <v>274</v>
      </c>
      <c r="O236" s="149"/>
      <c r="P236" s="133">
        <v>1</v>
      </c>
      <c r="Q236" s="131">
        <v>0</v>
      </c>
      <c r="R236" s="131">
        <v>21.8</v>
      </c>
      <c r="S236" s="132">
        <v>297</v>
      </c>
      <c r="T236" s="149"/>
      <c r="U236" s="133">
        <v>0</v>
      </c>
      <c r="V236" s="131">
        <v>1</v>
      </c>
      <c r="W236" s="131">
        <v>18.2</v>
      </c>
      <c r="X236" s="132">
        <v>291</v>
      </c>
      <c r="Y236" s="149"/>
      <c r="Z236" s="133">
        <v>0</v>
      </c>
      <c r="AA236" s="131">
        <v>0</v>
      </c>
      <c r="AB236" s="131">
        <v>0</v>
      </c>
      <c r="AC236" s="132">
        <v>20</v>
      </c>
      <c r="AD236" s="149"/>
      <c r="AE236" s="153">
        <f t="shared" si="72"/>
        <v>1</v>
      </c>
      <c r="AF236" s="134">
        <f t="shared" si="73"/>
        <v>2</v>
      </c>
      <c r="AG236" s="135">
        <f t="shared" si="74"/>
        <v>63.100000000000009</v>
      </c>
      <c r="AH236" s="167">
        <f t="shared" si="75"/>
        <v>882</v>
      </c>
      <c r="AI236" s="149"/>
      <c r="AJ236" s="133">
        <f t="shared" si="76"/>
        <v>20</v>
      </c>
      <c r="AK236" s="131">
        <f t="shared" si="77"/>
        <v>274</v>
      </c>
      <c r="AL236" s="131">
        <f t="shared" si="78"/>
        <v>297</v>
      </c>
      <c r="AM236" s="131">
        <f t="shared" si="79"/>
        <v>291</v>
      </c>
      <c r="AN236" s="136">
        <f t="shared" si="80"/>
        <v>20</v>
      </c>
      <c r="AO236" s="133">
        <f t="shared" si="81"/>
        <v>0</v>
      </c>
      <c r="AP236" s="131">
        <f t="shared" si="82"/>
        <v>0</v>
      </c>
      <c r="AQ236" s="131">
        <f t="shared" si="83"/>
        <v>1</v>
      </c>
      <c r="AR236" s="131">
        <f t="shared" si="84"/>
        <v>0</v>
      </c>
      <c r="AS236" s="136">
        <f t="shared" si="85"/>
        <v>0</v>
      </c>
      <c r="AT236" s="133">
        <f t="shared" si="86"/>
        <v>0</v>
      </c>
      <c r="AU236" s="131">
        <f t="shared" si="87"/>
        <v>1</v>
      </c>
      <c r="AV236" s="131">
        <f t="shared" si="88"/>
        <v>0</v>
      </c>
      <c r="AW236" s="131">
        <f t="shared" si="89"/>
        <v>1</v>
      </c>
      <c r="AX236" s="136">
        <f t="shared" si="90"/>
        <v>0</v>
      </c>
      <c r="AY236" s="133">
        <f t="shared" si="91"/>
        <v>0</v>
      </c>
      <c r="AZ236" s="131">
        <f t="shared" si="92"/>
        <v>23.1</v>
      </c>
      <c r="BA236" s="131">
        <f t="shared" si="93"/>
        <v>21.8</v>
      </c>
      <c r="BB236" s="131">
        <f t="shared" si="94"/>
        <v>18.2</v>
      </c>
      <c r="BC236" s="132">
        <f t="shared" si="95"/>
        <v>0</v>
      </c>
    </row>
    <row r="237" spans="1:55" x14ac:dyDescent="0.25">
      <c r="A237" s="138" t="s">
        <v>730</v>
      </c>
      <c r="B237" s="131" t="s">
        <v>44</v>
      </c>
      <c r="C237" s="131" t="s">
        <v>378</v>
      </c>
      <c r="D237" s="131" t="s">
        <v>152</v>
      </c>
      <c r="E237" s="132" t="s">
        <v>1954</v>
      </c>
      <c r="F237" s="130">
        <v>0</v>
      </c>
      <c r="G237" s="131">
        <v>0</v>
      </c>
      <c r="H237" s="131">
        <v>0</v>
      </c>
      <c r="I237" s="132">
        <v>20</v>
      </c>
      <c r="J237" s="149"/>
      <c r="K237" s="133">
        <v>0</v>
      </c>
      <c r="L237" s="131">
        <v>0</v>
      </c>
      <c r="M237" s="131">
        <v>0</v>
      </c>
      <c r="N237" s="132">
        <v>0</v>
      </c>
      <c r="O237" s="149"/>
      <c r="P237" s="133">
        <v>0</v>
      </c>
      <c r="Q237" s="131">
        <v>0</v>
      </c>
      <c r="R237" s="131">
        <v>0</v>
      </c>
      <c r="S237" s="132">
        <v>20</v>
      </c>
      <c r="T237" s="149"/>
      <c r="U237" s="133">
        <v>0</v>
      </c>
      <c r="V237" s="131">
        <v>0</v>
      </c>
      <c r="W237" s="131">
        <v>0</v>
      </c>
      <c r="X237" s="132">
        <v>20</v>
      </c>
      <c r="Y237" s="149"/>
      <c r="Z237" s="133">
        <v>0</v>
      </c>
      <c r="AA237" s="131">
        <v>0</v>
      </c>
      <c r="AB237" s="131">
        <v>0</v>
      </c>
      <c r="AC237" s="132">
        <v>0</v>
      </c>
      <c r="AD237" s="149"/>
      <c r="AE237" s="153">
        <f t="shared" si="72"/>
        <v>0</v>
      </c>
      <c r="AF237" s="134">
        <f t="shared" si="73"/>
        <v>0</v>
      </c>
      <c r="AG237" s="135">
        <f t="shared" si="74"/>
        <v>0</v>
      </c>
      <c r="AH237" s="167">
        <f t="shared" si="75"/>
        <v>60</v>
      </c>
      <c r="AI237" s="149"/>
      <c r="AJ237" s="133">
        <f t="shared" si="76"/>
        <v>20</v>
      </c>
      <c r="AK237" s="131">
        <f t="shared" si="77"/>
        <v>0</v>
      </c>
      <c r="AL237" s="131">
        <f t="shared" si="78"/>
        <v>20</v>
      </c>
      <c r="AM237" s="131">
        <f t="shared" si="79"/>
        <v>20</v>
      </c>
      <c r="AN237" s="136">
        <f t="shared" si="80"/>
        <v>0</v>
      </c>
      <c r="AO237" s="133">
        <f t="shared" si="81"/>
        <v>0</v>
      </c>
      <c r="AP237" s="131">
        <f t="shared" si="82"/>
        <v>0</v>
      </c>
      <c r="AQ237" s="131">
        <f t="shared" si="83"/>
        <v>0</v>
      </c>
      <c r="AR237" s="131">
        <f t="shared" si="84"/>
        <v>0</v>
      </c>
      <c r="AS237" s="136">
        <f t="shared" si="85"/>
        <v>0</v>
      </c>
      <c r="AT237" s="133">
        <f t="shared" si="86"/>
        <v>0</v>
      </c>
      <c r="AU237" s="131">
        <f t="shared" si="87"/>
        <v>0</v>
      </c>
      <c r="AV237" s="131">
        <f t="shared" si="88"/>
        <v>0</v>
      </c>
      <c r="AW237" s="131">
        <f t="shared" si="89"/>
        <v>0</v>
      </c>
      <c r="AX237" s="136">
        <f t="shared" si="90"/>
        <v>0</v>
      </c>
      <c r="AY237" s="133">
        <f t="shared" si="91"/>
        <v>0</v>
      </c>
      <c r="AZ237" s="131">
        <f t="shared" si="92"/>
        <v>0</v>
      </c>
      <c r="BA237" s="131">
        <f t="shared" si="93"/>
        <v>0</v>
      </c>
      <c r="BB237" s="131">
        <f t="shared" si="94"/>
        <v>0</v>
      </c>
      <c r="BC237" s="132">
        <f t="shared" si="95"/>
        <v>0</v>
      </c>
    </row>
    <row r="238" spans="1:55" x14ac:dyDescent="0.25">
      <c r="A238" s="138" t="s">
        <v>731</v>
      </c>
      <c r="B238" s="131" t="s">
        <v>1294</v>
      </c>
      <c r="C238" s="131" t="s">
        <v>451</v>
      </c>
      <c r="D238" s="131" t="s">
        <v>334</v>
      </c>
      <c r="E238" s="132" t="s">
        <v>1312</v>
      </c>
      <c r="F238" s="130">
        <v>0</v>
      </c>
      <c r="G238" s="131">
        <v>0</v>
      </c>
      <c r="H238" s="131">
        <v>0</v>
      </c>
      <c r="I238" s="132">
        <v>0</v>
      </c>
      <c r="J238" s="149"/>
      <c r="K238" s="133">
        <v>0</v>
      </c>
      <c r="L238" s="131">
        <v>0</v>
      </c>
      <c r="M238" s="131">
        <v>0</v>
      </c>
      <c r="N238" s="132">
        <v>0</v>
      </c>
      <c r="O238" s="149"/>
      <c r="P238" s="133">
        <v>0</v>
      </c>
      <c r="Q238" s="131">
        <v>0</v>
      </c>
      <c r="R238" s="131">
        <v>0</v>
      </c>
      <c r="S238" s="132">
        <v>0</v>
      </c>
      <c r="T238" s="149"/>
      <c r="U238" s="133">
        <v>0</v>
      </c>
      <c r="V238" s="131">
        <v>0</v>
      </c>
      <c r="W238" s="131">
        <v>0</v>
      </c>
      <c r="X238" s="132">
        <v>0</v>
      </c>
      <c r="Y238" s="149"/>
      <c r="Z238" s="133">
        <v>0</v>
      </c>
      <c r="AA238" s="131">
        <v>0</v>
      </c>
      <c r="AB238" s="131">
        <v>0</v>
      </c>
      <c r="AC238" s="132">
        <v>0</v>
      </c>
      <c r="AD238" s="149"/>
      <c r="AE238" s="153">
        <f t="shared" si="72"/>
        <v>0</v>
      </c>
      <c r="AF238" s="134">
        <f t="shared" si="73"/>
        <v>0</v>
      </c>
      <c r="AG238" s="135">
        <f t="shared" si="74"/>
        <v>0</v>
      </c>
      <c r="AH238" s="167">
        <f t="shared" si="75"/>
        <v>0</v>
      </c>
      <c r="AI238" s="149"/>
      <c r="AJ238" s="133">
        <f t="shared" si="76"/>
        <v>0</v>
      </c>
      <c r="AK238" s="131">
        <f t="shared" si="77"/>
        <v>0</v>
      </c>
      <c r="AL238" s="131">
        <f t="shared" si="78"/>
        <v>0</v>
      </c>
      <c r="AM238" s="131">
        <f t="shared" si="79"/>
        <v>0</v>
      </c>
      <c r="AN238" s="136">
        <f t="shared" si="80"/>
        <v>0</v>
      </c>
      <c r="AO238" s="133">
        <f t="shared" si="81"/>
        <v>0</v>
      </c>
      <c r="AP238" s="131">
        <f t="shared" si="82"/>
        <v>0</v>
      </c>
      <c r="AQ238" s="131">
        <f t="shared" si="83"/>
        <v>0</v>
      </c>
      <c r="AR238" s="131">
        <f t="shared" si="84"/>
        <v>0</v>
      </c>
      <c r="AS238" s="136">
        <f t="shared" si="85"/>
        <v>0</v>
      </c>
      <c r="AT238" s="133">
        <f t="shared" si="86"/>
        <v>0</v>
      </c>
      <c r="AU238" s="131">
        <f t="shared" si="87"/>
        <v>0</v>
      </c>
      <c r="AV238" s="131">
        <f t="shared" si="88"/>
        <v>0</v>
      </c>
      <c r="AW238" s="131">
        <f t="shared" si="89"/>
        <v>0</v>
      </c>
      <c r="AX238" s="136">
        <f t="shared" si="90"/>
        <v>0</v>
      </c>
      <c r="AY238" s="133">
        <f t="shared" si="91"/>
        <v>0</v>
      </c>
      <c r="AZ238" s="131">
        <f t="shared" si="92"/>
        <v>0</v>
      </c>
      <c r="BA238" s="131">
        <f t="shared" si="93"/>
        <v>0</v>
      </c>
      <c r="BB238" s="131">
        <f t="shared" si="94"/>
        <v>0</v>
      </c>
      <c r="BC238" s="132">
        <f t="shared" si="95"/>
        <v>0</v>
      </c>
    </row>
    <row r="239" spans="1:55" x14ac:dyDescent="0.25">
      <c r="A239" s="138" t="s">
        <v>732</v>
      </c>
      <c r="B239" s="131" t="s">
        <v>1295</v>
      </c>
      <c r="C239" s="131" t="s">
        <v>455</v>
      </c>
      <c r="D239" s="131" t="s">
        <v>306</v>
      </c>
      <c r="E239" s="132" t="s">
        <v>1955</v>
      </c>
      <c r="F239" s="130">
        <v>0</v>
      </c>
      <c r="G239" s="131">
        <v>0</v>
      </c>
      <c r="H239" s="131">
        <v>0</v>
      </c>
      <c r="I239" s="132">
        <v>0</v>
      </c>
      <c r="J239" s="149"/>
      <c r="K239" s="133">
        <v>0</v>
      </c>
      <c r="L239" s="131">
        <v>0</v>
      </c>
      <c r="M239" s="131">
        <v>0</v>
      </c>
      <c r="N239" s="132">
        <v>0</v>
      </c>
      <c r="O239" s="149"/>
      <c r="P239" s="133">
        <v>0</v>
      </c>
      <c r="Q239" s="131">
        <v>0</v>
      </c>
      <c r="R239" s="131">
        <v>0</v>
      </c>
      <c r="S239" s="132">
        <v>0</v>
      </c>
      <c r="T239" s="149"/>
      <c r="U239" s="133">
        <v>0</v>
      </c>
      <c r="V239" s="131">
        <v>0</v>
      </c>
      <c r="W239" s="131">
        <v>0</v>
      </c>
      <c r="X239" s="132">
        <v>0</v>
      </c>
      <c r="Y239" s="149"/>
      <c r="Z239" s="133">
        <v>0</v>
      </c>
      <c r="AA239" s="131">
        <v>0</v>
      </c>
      <c r="AB239" s="131">
        <v>0</v>
      </c>
      <c r="AC239" s="132">
        <v>0</v>
      </c>
      <c r="AD239" s="149"/>
      <c r="AE239" s="153">
        <f t="shared" si="72"/>
        <v>0</v>
      </c>
      <c r="AF239" s="134">
        <f t="shared" si="73"/>
        <v>0</v>
      </c>
      <c r="AG239" s="135">
        <f t="shared" si="74"/>
        <v>0</v>
      </c>
      <c r="AH239" s="167">
        <f t="shared" si="75"/>
        <v>0</v>
      </c>
      <c r="AI239" s="149"/>
      <c r="AJ239" s="133">
        <f t="shared" si="76"/>
        <v>0</v>
      </c>
      <c r="AK239" s="131">
        <f t="shared" si="77"/>
        <v>0</v>
      </c>
      <c r="AL239" s="131">
        <f t="shared" si="78"/>
        <v>0</v>
      </c>
      <c r="AM239" s="131">
        <f t="shared" si="79"/>
        <v>0</v>
      </c>
      <c r="AN239" s="136">
        <f t="shared" si="80"/>
        <v>0</v>
      </c>
      <c r="AO239" s="133">
        <f t="shared" si="81"/>
        <v>0</v>
      </c>
      <c r="AP239" s="131">
        <f t="shared" si="82"/>
        <v>0</v>
      </c>
      <c r="AQ239" s="131">
        <f t="shared" si="83"/>
        <v>0</v>
      </c>
      <c r="AR239" s="131">
        <f t="shared" si="84"/>
        <v>0</v>
      </c>
      <c r="AS239" s="136">
        <f t="shared" si="85"/>
        <v>0</v>
      </c>
      <c r="AT239" s="133">
        <f t="shared" si="86"/>
        <v>0</v>
      </c>
      <c r="AU239" s="131">
        <f t="shared" si="87"/>
        <v>0</v>
      </c>
      <c r="AV239" s="131">
        <f t="shared" si="88"/>
        <v>0</v>
      </c>
      <c r="AW239" s="131">
        <f t="shared" si="89"/>
        <v>0</v>
      </c>
      <c r="AX239" s="136">
        <f t="shared" si="90"/>
        <v>0</v>
      </c>
      <c r="AY239" s="133">
        <f t="shared" si="91"/>
        <v>0</v>
      </c>
      <c r="AZ239" s="131">
        <f t="shared" si="92"/>
        <v>0</v>
      </c>
      <c r="BA239" s="131">
        <f t="shared" si="93"/>
        <v>0</v>
      </c>
      <c r="BB239" s="131">
        <f t="shared" si="94"/>
        <v>0</v>
      </c>
      <c r="BC239" s="132">
        <f t="shared" si="95"/>
        <v>0</v>
      </c>
    </row>
    <row r="240" spans="1:55" x14ac:dyDescent="0.25">
      <c r="A240" s="138" t="s">
        <v>733</v>
      </c>
      <c r="B240" s="131" t="s">
        <v>48</v>
      </c>
      <c r="C240" s="131" t="s">
        <v>1958</v>
      </c>
      <c r="D240" s="131" t="s">
        <v>339</v>
      </c>
      <c r="E240" s="132" t="s">
        <v>1313</v>
      </c>
      <c r="F240" s="130">
        <v>0</v>
      </c>
      <c r="G240" s="131">
        <v>0</v>
      </c>
      <c r="H240" s="131">
        <v>0</v>
      </c>
      <c r="I240" s="132">
        <v>20</v>
      </c>
      <c r="J240" s="149"/>
      <c r="K240" s="133">
        <v>0</v>
      </c>
      <c r="L240" s="131">
        <v>0</v>
      </c>
      <c r="M240" s="131">
        <v>0</v>
      </c>
      <c r="N240" s="132">
        <v>0</v>
      </c>
      <c r="O240" s="149"/>
      <c r="P240" s="133">
        <v>0</v>
      </c>
      <c r="Q240" s="131">
        <v>0</v>
      </c>
      <c r="R240" s="131">
        <v>0</v>
      </c>
      <c r="S240" s="132">
        <v>0</v>
      </c>
      <c r="T240" s="149"/>
      <c r="U240" s="133">
        <v>0</v>
      </c>
      <c r="V240" s="131">
        <v>0</v>
      </c>
      <c r="W240" s="131">
        <v>0</v>
      </c>
      <c r="X240" s="132">
        <v>20</v>
      </c>
      <c r="Y240" s="149"/>
      <c r="Z240" s="133">
        <v>0</v>
      </c>
      <c r="AA240" s="131">
        <v>1</v>
      </c>
      <c r="AB240" s="131">
        <v>3.3</v>
      </c>
      <c r="AC240" s="132">
        <v>240</v>
      </c>
      <c r="AD240" s="149"/>
      <c r="AE240" s="153">
        <f t="shared" si="72"/>
        <v>0</v>
      </c>
      <c r="AF240" s="134">
        <f t="shared" si="73"/>
        <v>1</v>
      </c>
      <c r="AG240" s="135">
        <f t="shared" si="74"/>
        <v>3.3</v>
      </c>
      <c r="AH240" s="167">
        <f t="shared" si="75"/>
        <v>280</v>
      </c>
      <c r="AI240" s="149"/>
      <c r="AJ240" s="133">
        <f t="shared" si="76"/>
        <v>20</v>
      </c>
      <c r="AK240" s="131">
        <f t="shared" si="77"/>
        <v>0</v>
      </c>
      <c r="AL240" s="131">
        <f t="shared" si="78"/>
        <v>0</v>
      </c>
      <c r="AM240" s="131">
        <f t="shared" si="79"/>
        <v>20</v>
      </c>
      <c r="AN240" s="136">
        <f t="shared" si="80"/>
        <v>240</v>
      </c>
      <c r="AO240" s="133">
        <f t="shared" si="81"/>
        <v>0</v>
      </c>
      <c r="AP240" s="131">
        <f t="shared" si="82"/>
        <v>0</v>
      </c>
      <c r="AQ240" s="131">
        <f t="shared" si="83"/>
        <v>0</v>
      </c>
      <c r="AR240" s="131">
        <f t="shared" si="84"/>
        <v>0</v>
      </c>
      <c r="AS240" s="136">
        <f t="shared" si="85"/>
        <v>0</v>
      </c>
      <c r="AT240" s="133">
        <f t="shared" si="86"/>
        <v>0</v>
      </c>
      <c r="AU240" s="131">
        <f t="shared" si="87"/>
        <v>0</v>
      </c>
      <c r="AV240" s="131">
        <f t="shared" si="88"/>
        <v>0</v>
      </c>
      <c r="AW240" s="131">
        <f t="shared" si="89"/>
        <v>0</v>
      </c>
      <c r="AX240" s="136">
        <f t="shared" si="90"/>
        <v>1</v>
      </c>
      <c r="AY240" s="133">
        <f t="shared" si="91"/>
        <v>0</v>
      </c>
      <c r="AZ240" s="131">
        <f t="shared" si="92"/>
        <v>0</v>
      </c>
      <c r="BA240" s="131">
        <f t="shared" si="93"/>
        <v>0</v>
      </c>
      <c r="BB240" s="131">
        <f t="shared" si="94"/>
        <v>0</v>
      </c>
      <c r="BC240" s="132">
        <f t="shared" si="95"/>
        <v>3.3</v>
      </c>
    </row>
    <row r="241" spans="1:55" x14ac:dyDescent="0.25">
      <c r="A241" s="138" t="s">
        <v>734</v>
      </c>
      <c r="B241" s="131" t="s">
        <v>1028</v>
      </c>
      <c r="C241" s="131" t="s">
        <v>189</v>
      </c>
      <c r="D241" s="131" t="s">
        <v>382</v>
      </c>
      <c r="E241" s="132" t="s">
        <v>1955</v>
      </c>
      <c r="F241" s="130">
        <v>0</v>
      </c>
      <c r="G241" s="131">
        <v>0</v>
      </c>
      <c r="H241" s="131">
        <v>0</v>
      </c>
      <c r="I241" s="132">
        <v>0</v>
      </c>
      <c r="J241" s="149"/>
      <c r="K241" s="133">
        <v>0</v>
      </c>
      <c r="L241" s="131">
        <v>0</v>
      </c>
      <c r="M241" s="131">
        <v>0</v>
      </c>
      <c r="N241" s="132">
        <v>0</v>
      </c>
      <c r="O241" s="149"/>
      <c r="P241" s="133">
        <v>0</v>
      </c>
      <c r="Q241" s="131">
        <v>0</v>
      </c>
      <c r="R241" s="131">
        <v>0</v>
      </c>
      <c r="S241" s="132">
        <v>0</v>
      </c>
      <c r="T241" s="149"/>
      <c r="U241" s="133">
        <v>0</v>
      </c>
      <c r="V241" s="131">
        <v>0</v>
      </c>
      <c r="W241" s="131">
        <v>0</v>
      </c>
      <c r="X241" s="132">
        <v>0</v>
      </c>
      <c r="Y241" s="149"/>
      <c r="Z241" s="133">
        <v>0</v>
      </c>
      <c r="AA241" s="131">
        <v>0</v>
      </c>
      <c r="AB241" s="131">
        <v>0</v>
      </c>
      <c r="AC241" s="132">
        <v>0</v>
      </c>
      <c r="AD241" s="149"/>
      <c r="AE241" s="153">
        <f t="shared" si="72"/>
        <v>0</v>
      </c>
      <c r="AF241" s="134">
        <f t="shared" si="73"/>
        <v>0</v>
      </c>
      <c r="AG241" s="135">
        <f t="shared" si="74"/>
        <v>0</v>
      </c>
      <c r="AH241" s="167">
        <f t="shared" si="75"/>
        <v>0</v>
      </c>
      <c r="AI241" s="149"/>
      <c r="AJ241" s="133">
        <f t="shared" si="76"/>
        <v>0</v>
      </c>
      <c r="AK241" s="131">
        <f t="shared" si="77"/>
        <v>0</v>
      </c>
      <c r="AL241" s="131">
        <f t="shared" si="78"/>
        <v>0</v>
      </c>
      <c r="AM241" s="131">
        <f t="shared" si="79"/>
        <v>0</v>
      </c>
      <c r="AN241" s="136">
        <f t="shared" si="80"/>
        <v>0</v>
      </c>
      <c r="AO241" s="133">
        <f t="shared" si="81"/>
        <v>0</v>
      </c>
      <c r="AP241" s="131">
        <f t="shared" si="82"/>
        <v>0</v>
      </c>
      <c r="AQ241" s="131">
        <f t="shared" si="83"/>
        <v>0</v>
      </c>
      <c r="AR241" s="131">
        <f t="shared" si="84"/>
        <v>0</v>
      </c>
      <c r="AS241" s="136">
        <f t="shared" si="85"/>
        <v>0</v>
      </c>
      <c r="AT241" s="133">
        <f t="shared" si="86"/>
        <v>0</v>
      </c>
      <c r="AU241" s="131">
        <f t="shared" si="87"/>
        <v>0</v>
      </c>
      <c r="AV241" s="131">
        <f t="shared" si="88"/>
        <v>0</v>
      </c>
      <c r="AW241" s="131">
        <f t="shared" si="89"/>
        <v>0</v>
      </c>
      <c r="AX241" s="136">
        <f t="shared" si="90"/>
        <v>0</v>
      </c>
      <c r="AY241" s="133">
        <f t="shared" si="91"/>
        <v>0</v>
      </c>
      <c r="AZ241" s="131">
        <f t="shared" si="92"/>
        <v>0</v>
      </c>
      <c r="BA241" s="131">
        <f t="shared" si="93"/>
        <v>0</v>
      </c>
      <c r="BB241" s="131">
        <f t="shared" si="94"/>
        <v>0</v>
      </c>
      <c r="BC241" s="132">
        <f t="shared" si="95"/>
        <v>0</v>
      </c>
    </row>
    <row r="242" spans="1:55" x14ac:dyDescent="0.25">
      <c r="A242" s="138" t="s">
        <v>735</v>
      </c>
      <c r="B242" s="131" t="s">
        <v>1292</v>
      </c>
      <c r="C242" s="131" t="s">
        <v>473</v>
      </c>
      <c r="D242" s="131" t="s">
        <v>406</v>
      </c>
      <c r="E242" s="132" t="s">
        <v>2025</v>
      </c>
      <c r="F242" s="130">
        <v>0</v>
      </c>
      <c r="G242" s="131">
        <v>0</v>
      </c>
      <c r="H242" s="131">
        <v>0</v>
      </c>
      <c r="I242" s="132">
        <v>0</v>
      </c>
      <c r="J242" s="149"/>
      <c r="K242" s="133">
        <v>0</v>
      </c>
      <c r="L242" s="131">
        <v>0</v>
      </c>
      <c r="M242" s="131">
        <v>0</v>
      </c>
      <c r="N242" s="132">
        <v>0</v>
      </c>
      <c r="O242" s="149"/>
      <c r="P242" s="133">
        <v>0</v>
      </c>
      <c r="Q242" s="131">
        <v>0</v>
      </c>
      <c r="R242" s="131">
        <v>0</v>
      </c>
      <c r="S242" s="132">
        <v>0</v>
      </c>
      <c r="T242" s="149"/>
      <c r="U242" s="133">
        <v>0</v>
      </c>
      <c r="V242" s="131">
        <v>0</v>
      </c>
      <c r="W242" s="131">
        <v>0</v>
      </c>
      <c r="X242" s="132">
        <v>0</v>
      </c>
      <c r="Y242" s="149"/>
      <c r="Z242" s="133">
        <v>0</v>
      </c>
      <c r="AA242" s="131">
        <v>0</v>
      </c>
      <c r="AB242" s="131">
        <v>0</v>
      </c>
      <c r="AC242" s="132">
        <v>0</v>
      </c>
      <c r="AD242" s="149"/>
      <c r="AE242" s="153">
        <f t="shared" si="72"/>
        <v>0</v>
      </c>
      <c r="AF242" s="134">
        <f t="shared" si="73"/>
        <v>0</v>
      </c>
      <c r="AG242" s="135">
        <f t="shared" si="74"/>
        <v>0</v>
      </c>
      <c r="AH242" s="167">
        <f t="shared" si="75"/>
        <v>0</v>
      </c>
      <c r="AI242" s="149"/>
      <c r="AJ242" s="133">
        <f t="shared" si="76"/>
        <v>0</v>
      </c>
      <c r="AK242" s="131">
        <f t="shared" si="77"/>
        <v>0</v>
      </c>
      <c r="AL242" s="131">
        <f t="shared" si="78"/>
        <v>0</v>
      </c>
      <c r="AM242" s="131">
        <f t="shared" si="79"/>
        <v>0</v>
      </c>
      <c r="AN242" s="136">
        <f t="shared" si="80"/>
        <v>0</v>
      </c>
      <c r="AO242" s="133">
        <f t="shared" si="81"/>
        <v>0</v>
      </c>
      <c r="AP242" s="131">
        <f t="shared" si="82"/>
        <v>0</v>
      </c>
      <c r="AQ242" s="131">
        <f t="shared" si="83"/>
        <v>0</v>
      </c>
      <c r="AR242" s="131">
        <f t="shared" si="84"/>
        <v>0</v>
      </c>
      <c r="AS242" s="136">
        <f t="shared" si="85"/>
        <v>0</v>
      </c>
      <c r="AT242" s="133">
        <f t="shared" si="86"/>
        <v>0</v>
      </c>
      <c r="AU242" s="131">
        <f t="shared" si="87"/>
        <v>0</v>
      </c>
      <c r="AV242" s="131">
        <f t="shared" si="88"/>
        <v>0</v>
      </c>
      <c r="AW242" s="131">
        <f t="shared" si="89"/>
        <v>0</v>
      </c>
      <c r="AX242" s="136">
        <f t="shared" si="90"/>
        <v>0</v>
      </c>
      <c r="AY242" s="133">
        <f t="shared" si="91"/>
        <v>0</v>
      </c>
      <c r="AZ242" s="131">
        <f t="shared" si="92"/>
        <v>0</v>
      </c>
      <c r="BA242" s="131">
        <f t="shared" si="93"/>
        <v>0</v>
      </c>
      <c r="BB242" s="131">
        <f t="shared" si="94"/>
        <v>0</v>
      </c>
      <c r="BC242" s="132">
        <f t="shared" si="95"/>
        <v>0</v>
      </c>
    </row>
    <row r="243" spans="1:55" x14ac:dyDescent="0.25">
      <c r="A243" s="138" t="s">
        <v>736</v>
      </c>
      <c r="B243" s="131" t="s">
        <v>1293</v>
      </c>
      <c r="C243" s="131" t="s">
        <v>137</v>
      </c>
      <c r="D243" s="131" t="s">
        <v>229</v>
      </c>
      <c r="E243" s="132" t="s">
        <v>1314</v>
      </c>
      <c r="F243" s="130">
        <v>0</v>
      </c>
      <c r="G243" s="131">
        <v>0</v>
      </c>
      <c r="H243" s="131">
        <v>0</v>
      </c>
      <c r="I243" s="132">
        <v>0</v>
      </c>
      <c r="J243" s="149"/>
      <c r="K243" s="133">
        <v>0</v>
      </c>
      <c r="L243" s="131">
        <v>0</v>
      </c>
      <c r="M243" s="131">
        <v>0</v>
      </c>
      <c r="N243" s="132">
        <v>0</v>
      </c>
      <c r="O243" s="149"/>
      <c r="P243" s="133">
        <v>0</v>
      </c>
      <c r="Q243" s="131">
        <v>0</v>
      </c>
      <c r="R243" s="131">
        <v>0</v>
      </c>
      <c r="S243" s="132">
        <v>0</v>
      </c>
      <c r="T243" s="149"/>
      <c r="U243" s="133">
        <v>0</v>
      </c>
      <c r="V243" s="131">
        <v>0</v>
      </c>
      <c r="W243" s="131">
        <v>0</v>
      </c>
      <c r="X243" s="132">
        <v>0</v>
      </c>
      <c r="Y243" s="149"/>
      <c r="Z243" s="133">
        <v>0</v>
      </c>
      <c r="AA243" s="131">
        <v>0</v>
      </c>
      <c r="AB243" s="131">
        <v>0</v>
      </c>
      <c r="AC243" s="132">
        <v>0</v>
      </c>
      <c r="AD243" s="149"/>
      <c r="AE243" s="153">
        <f t="shared" si="72"/>
        <v>0</v>
      </c>
      <c r="AF243" s="134">
        <f t="shared" si="73"/>
        <v>0</v>
      </c>
      <c r="AG243" s="135">
        <f t="shared" si="74"/>
        <v>0</v>
      </c>
      <c r="AH243" s="167">
        <f t="shared" si="75"/>
        <v>0</v>
      </c>
      <c r="AI243" s="149"/>
      <c r="AJ243" s="133">
        <f t="shared" si="76"/>
        <v>0</v>
      </c>
      <c r="AK243" s="131">
        <f t="shared" si="77"/>
        <v>0</v>
      </c>
      <c r="AL243" s="131">
        <f t="shared" si="78"/>
        <v>0</v>
      </c>
      <c r="AM243" s="131">
        <f t="shared" si="79"/>
        <v>0</v>
      </c>
      <c r="AN243" s="136">
        <f t="shared" si="80"/>
        <v>0</v>
      </c>
      <c r="AO243" s="133">
        <f t="shared" si="81"/>
        <v>0</v>
      </c>
      <c r="AP243" s="131">
        <f t="shared" si="82"/>
        <v>0</v>
      </c>
      <c r="AQ243" s="131">
        <f t="shared" si="83"/>
        <v>0</v>
      </c>
      <c r="AR243" s="131">
        <f t="shared" si="84"/>
        <v>0</v>
      </c>
      <c r="AS243" s="136">
        <f t="shared" si="85"/>
        <v>0</v>
      </c>
      <c r="AT243" s="133">
        <f t="shared" si="86"/>
        <v>0</v>
      </c>
      <c r="AU243" s="131">
        <f t="shared" si="87"/>
        <v>0</v>
      </c>
      <c r="AV243" s="131">
        <f t="shared" si="88"/>
        <v>0</v>
      </c>
      <c r="AW243" s="131">
        <f t="shared" si="89"/>
        <v>0</v>
      </c>
      <c r="AX243" s="136">
        <f t="shared" si="90"/>
        <v>0</v>
      </c>
      <c r="AY243" s="133">
        <f t="shared" si="91"/>
        <v>0</v>
      </c>
      <c r="AZ243" s="131">
        <f t="shared" si="92"/>
        <v>0</v>
      </c>
      <c r="BA243" s="131">
        <f t="shared" si="93"/>
        <v>0</v>
      </c>
      <c r="BB243" s="131">
        <f t="shared" si="94"/>
        <v>0</v>
      </c>
      <c r="BC243" s="132">
        <f t="shared" si="95"/>
        <v>0</v>
      </c>
    </row>
    <row r="244" spans="1:55" x14ac:dyDescent="0.25">
      <c r="A244" s="138" t="s">
        <v>737</v>
      </c>
      <c r="B244" s="131" t="s">
        <v>2049</v>
      </c>
      <c r="C244" s="131" t="s">
        <v>351</v>
      </c>
      <c r="D244" s="131" t="s">
        <v>349</v>
      </c>
      <c r="E244" s="132" t="s">
        <v>1955</v>
      </c>
      <c r="F244" s="130">
        <v>0</v>
      </c>
      <c r="G244" s="131">
        <v>0</v>
      </c>
      <c r="H244" s="131">
        <v>0</v>
      </c>
      <c r="I244" s="132">
        <v>0</v>
      </c>
      <c r="J244" s="149"/>
      <c r="K244" s="133">
        <v>0</v>
      </c>
      <c r="L244" s="131">
        <v>0</v>
      </c>
      <c r="M244" s="131">
        <v>0</v>
      </c>
      <c r="N244" s="132">
        <v>0</v>
      </c>
      <c r="O244" s="149"/>
      <c r="P244" s="133">
        <v>0</v>
      </c>
      <c r="Q244" s="131">
        <v>0</v>
      </c>
      <c r="R244" s="131">
        <v>0</v>
      </c>
      <c r="S244" s="132">
        <v>0</v>
      </c>
      <c r="T244" s="149"/>
      <c r="U244" s="133">
        <v>0</v>
      </c>
      <c r="V244" s="131">
        <v>0</v>
      </c>
      <c r="W244" s="131">
        <v>0</v>
      </c>
      <c r="X244" s="132">
        <v>0</v>
      </c>
      <c r="Y244" s="149"/>
      <c r="Z244" s="133">
        <v>0</v>
      </c>
      <c r="AA244" s="131">
        <v>0</v>
      </c>
      <c r="AB244" s="131">
        <v>0</v>
      </c>
      <c r="AC244" s="132">
        <v>0</v>
      </c>
      <c r="AD244" s="149"/>
      <c r="AE244" s="153">
        <f t="shared" si="72"/>
        <v>0</v>
      </c>
      <c r="AF244" s="134">
        <f t="shared" si="73"/>
        <v>0</v>
      </c>
      <c r="AG244" s="135">
        <f t="shared" si="74"/>
        <v>0</v>
      </c>
      <c r="AH244" s="167">
        <f t="shared" si="75"/>
        <v>0</v>
      </c>
      <c r="AI244" s="149"/>
      <c r="AJ244" s="133">
        <f t="shared" si="76"/>
        <v>0</v>
      </c>
      <c r="AK244" s="131">
        <f t="shared" si="77"/>
        <v>0</v>
      </c>
      <c r="AL244" s="131">
        <f t="shared" si="78"/>
        <v>0</v>
      </c>
      <c r="AM244" s="131">
        <f t="shared" si="79"/>
        <v>0</v>
      </c>
      <c r="AN244" s="136">
        <f t="shared" si="80"/>
        <v>0</v>
      </c>
      <c r="AO244" s="133">
        <f t="shared" si="81"/>
        <v>0</v>
      </c>
      <c r="AP244" s="131">
        <f t="shared" si="82"/>
        <v>0</v>
      </c>
      <c r="AQ244" s="131">
        <f t="shared" si="83"/>
        <v>0</v>
      </c>
      <c r="AR244" s="131">
        <f t="shared" si="84"/>
        <v>0</v>
      </c>
      <c r="AS244" s="136">
        <f t="shared" si="85"/>
        <v>0</v>
      </c>
      <c r="AT244" s="133">
        <f t="shared" si="86"/>
        <v>0</v>
      </c>
      <c r="AU244" s="131">
        <f t="shared" si="87"/>
        <v>0</v>
      </c>
      <c r="AV244" s="131">
        <f t="shared" si="88"/>
        <v>0</v>
      </c>
      <c r="AW244" s="131">
        <f t="shared" si="89"/>
        <v>0</v>
      </c>
      <c r="AX244" s="136">
        <f t="shared" si="90"/>
        <v>0</v>
      </c>
      <c r="AY244" s="133">
        <f t="shared" si="91"/>
        <v>0</v>
      </c>
      <c r="AZ244" s="131">
        <f t="shared" si="92"/>
        <v>0</v>
      </c>
      <c r="BA244" s="131">
        <f t="shared" si="93"/>
        <v>0</v>
      </c>
      <c r="BB244" s="131">
        <f t="shared" si="94"/>
        <v>0</v>
      </c>
      <c r="BC244" s="132">
        <f t="shared" si="95"/>
        <v>0</v>
      </c>
    </row>
    <row r="245" spans="1:55" x14ac:dyDescent="0.25">
      <c r="A245" s="138" t="s">
        <v>738</v>
      </c>
      <c r="B245" s="131" t="s">
        <v>48</v>
      </c>
      <c r="C245" s="131" t="s">
        <v>100</v>
      </c>
      <c r="D245" s="131" t="s">
        <v>339</v>
      </c>
      <c r="E245" s="132" t="s">
        <v>1314</v>
      </c>
      <c r="F245" s="130">
        <v>0</v>
      </c>
      <c r="G245" s="131">
        <v>0</v>
      </c>
      <c r="H245" s="131">
        <v>0</v>
      </c>
      <c r="I245" s="132">
        <v>20</v>
      </c>
      <c r="J245" s="149"/>
      <c r="K245" s="133">
        <v>0</v>
      </c>
      <c r="L245" s="131">
        <v>0</v>
      </c>
      <c r="M245" s="131">
        <v>0</v>
      </c>
      <c r="N245" s="132">
        <v>20</v>
      </c>
      <c r="O245" s="149"/>
      <c r="P245" s="133">
        <v>1</v>
      </c>
      <c r="Q245" s="131">
        <v>1</v>
      </c>
      <c r="R245" s="131">
        <v>19.399999999999999</v>
      </c>
      <c r="S245" s="132">
        <v>294</v>
      </c>
      <c r="T245" s="149"/>
      <c r="U245" s="133">
        <v>0</v>
      </c>
      <c r="V245" s="131">
        <v>0</v>
      </c>
      <c r="W245" s="131">
        <v>0</v>
      </c>
      <c r="X245" s="132">
        <v>20</v>
      </c>
      <c r="Y245" s="149"/>
      <c r="Z245" s="133">
        <v>0</v>
      </c>
      <c r="AA245" s="131">
        <v>0</v>
      </c>
      <c r="AB245" s="131">
        <v>0</v>
      </c>
      <c r="AC245" s="132">
        <v>0</v>
      </c>
      <c r="AD245" s="149"/>
      <c r="AE245" s="153">
        <f t="shared" si="72"/>
        <v>1</v>
      </c>
      <c r="AF245" s="134">
        <f t="shared" si="73"/>
        <v>1</v>
      </c>
      <c r="AG245" s="135">
        <f t="shared" si="74"/>
        <v>19.399999999999999</v>
      </c>
      <c r="AH245" s="167">
        <f t="shared" si="75"/>
        <v>354</v>
      </c>
      <c r="AI245" s="149"/>
      <c r="AJ245" s="133">
        <f t="shared" si="76"/>
        <v>20</v>
      </c>
      <c r="AK245" s="131">
        <f t="shared" si="77"/>
        <v>20</v>
      </c>
      <c r="AL245" s="131">
        <f t="shared" si="78"/>
        <v>294</v>
      </c>
      <c r="AM245" s="131">
        <f t="shared" si="79"/>
        <v>20</v>
      </c>
      <c r="AN245" s="136">
        <f t="shared" si="80"/>
        <v>0</v>
      </c>
      <c r="AO245" s="133">
        <f t="shared" si="81"/>
        <v>0</v>
      </c>
      <c r="AP245" s="131">
        <f t="shared" si="82"/>
        <v>0</v>
      </c>
      <c r="AQ245" s="131">
        <f t="shared" si="83"/>
        <v>1</v>
      </c>
      <c r="AR245" s="131">
        <f t="shared" si="84"/>
        <v>0</v>
      </c>
      <c r="AS245" s="136">
        <f t="shared" si="85"/>
        <v>0</v>
      </c>
      <c r="AT245" s="133">
        <f t="shared" si="86"/>
        <v>0</v>
      </c>
      <c r="AU245" s="131">
        <f t="shared" si="87"/>
        <v>0</v>
      </c>
      <c r="AV245" s="131">
        <f t="shared" si="88"/>
        <v>1</v>
      </c>
      <c r="AW245" s="131">
        <f t="shared" si="89"/>
        <v>0</v>
      </c>
      <c r="AX245" s="136">
        <f t="shared" si="90"/>
        <v>0</v>
      </c>
      <c r="AY245" s="133">
        <f t="shared" si="91"/>
        <v>0</v>
      </c>
      <c r="AZ245" s="131">
        <f t="shared" si="92"/>
        <v>0</v>
      </c>
      <c r="BA245" s="131">
        <f t="shared" si="93"/>
        <v>19.399999999999999</v>
      </c>
      <c r="BB245" s="131">
        <f t="shared" si="94"/>
        <v>0</v>
      </c>
      <c r="BC245" s="132">
        <f t="shared" si="95"/>
        <v>0</v>
      </c>
    </row>
    <row r="246" spans="1:55" x14ac:dyDescent="0.25">
      <c r="A246" s="138" t="s">
        <v>739</v>
      </c>
      <c r="B246" s="131" t="s">
        <v>1295</v>
      </c>
      <c r="C246" s="131" t="s">
        <v>301</v>
      </c>
      <c r="D246" s="131" t="s">
        <v>279</v>
      </c>
      <c r="E246" s="132" t="s">
        <v>1955</v>
      </c>
      <c r="F246" s="130">
        <v>0</v>
      </c>
      <c r="G246" s="131">
        <v>0</v>
      </c>
      <c r="H246" s="131">
        <v>0</v>
      </c>
      <c r="I246" s="132">
        <v>0</v>
      </c>
      <c r="J246" s="149"/>
      <c r="K246" s="133">
        <v>0</v>
      </c>
      <c r="L246" s="131">
        <v>0</v>
      </c>
      <c r="M246" s="131">
        <v>0</v>
      </c>
      <c r="N246" s="132">
        <v>0</v>
      </c>
      <c r="O246" s="149"/>
      <c r="P246" s="133">
        <v>0</v>
      </c>
      <c r="Q246" s="131">
        <v>0</v>
      </c>
      <c r="R246" s="131">
        <v>0</v>
      </c>
      <c r="S246" s="132">
        <v>0</v>
      </c>
      <c r="T246" s="149"/>
      <c r="U246" s="133">
        <v>0</v>
      </c>
      <c r="V246" s="131">
        <v>0</v>
      </c>
      <c r="W246" s="131">
        <v>0</v>
      </c>
      <c r="X246" s="132">
        <v>0</v>
      </c>
      <c r="Y246" s="149"/>
      <c r="Z246" s="133">
        <v>0</v>
      </c>
      <c r="AA246" s="131">
        <v>0</v>
      </c>
      <c r="AB246" s="131">
        <v>0</v>
      </c>
      <c r="AC246" s="132">
        <v>0</v>
      </c>
      <c r="AD246" s="149"/>
      <c r="AE246" s="153">
        <f t="shared" si="72"/>
        <v>0</v>
      </c>
      <c r="AF246" s="134">
        <f t="shared" si="73"/>
        <v>0</v>
      </c>
      <c r="AG246" s="135">
        <f t="shared" si="74"/>
        <v>0</v>
      </c>
      <c r="AH246" s="167">
        <f t="shared" si="75"/>
        <v>0</v>
      </c>
      <c r="AI246" s="149"/>
      <c r="AJ246" s="133">
        <f t="shared" si="76"/>
        <v>0</v>
      </c>
      <c r="AK246" s="131">
        <f t="shared" si="77"/>
        <v>0</v>
      </c>
      <c r="AL246" s="131">
        <f t="shared" si="78"/>
        <v>0</v>
      </c>
      <c r="AM246" s="131">
        <f t="shared" si="79"/>
        <v>0</v>
      </c>
      <c r="AN246" s="136">
        <f t="shared" si="80"/>
        <v>0</v>
      </c>
      <c r="AO246" s="133">
        <f t="shared" si="81"/>
        <v>0</v>
      </c>
      <c r="AP246" s="131">
        <f t="shared" si="82"/>
        <v>0</v>
      </c>
      <c r="AQ246" s="131">
        <f t="shared" si="83"/>
        <v>0</v>
      </c>
      <c r="AR246" s="131">
        <f t="shared" si="84"/>
        <v>0</v>
      </c>
      <c r="AS246" s="136">
        <f t="shared" si="85"/>
        <v>0</v>
      </c>
      <c r="AT246" s="133">
        <f t="shared" si="86"/>
        <v>0</v>
      </c>
      <c r="AU246" s="131">
        <f t="shared" si="87"/>
        <v>0</v>
      </c>
      <c r="AV246" s="131">
        <f t="shared" si="88"/>
        <v>0</v>
      </c>
      <c r="AW246" s="131">
        <f t="shared" si="89"/>
        <v>0</v>
      </c>
      <c r="AX246" s="136">
        <f t="shared" si="90"/>
        <v>0</v>
      </c>
      <c r="AY246" s="133">
        <f t="shared" si="91"/>
        <v>0</v>
      </c>
      <c r="AZ246" s="131">
        <f t="shared" si="92"/>
        <v>0</v>
      </c>
      <c r="BA246" s="131">
        <f t="shared" si="93"/>
        <v>0</v>
      </c>
      <c r="BB246" s="131">
        <f t="shared" si="94"/>
        <v>0</v>
      </c>
      <c r="BC246" s="132">
        <f t="shared" si="95"/>
        <v>0</v>
      </c>
    </row>
    <row r="247" spans="1:55" x14ac:dyDescent="0.25">
      <c r="A247" s="138" t="s">
        <v>740</v>
      </c>
      <c r="B247" s="131" t="s">
        <v>50</v>
      </c>
      <c r="C247" s="131" t="s">
        <v>2145</v>
      </c>
      <c r="D247" s="131" t="s">
        <v>1372</v>
      </c>
      <c r="E247" s="132" t="s">
        <v>1304</v>
      </c>
      <c r="F247" s="130">
        <v>0</v>
      </c>
      <c r="G247" s="131">
        <v>0</v>
      </c>
      <c r="H247" s="131">
        <v>0</v>
      </c>
      <c r="I247" s="132">
        <v>20</v>
      </c>
      <c r="J247" s="149"/>
      <c r="K247" s="133">
        <v>0</v>
      </c>
      <c r="L247" s="131">
        <v>0</v>
      </c>
      <c r="M247" s="131">
        <v>0</v>
      </c>
      <c r="N247" s="132">
        <v>20</v>
      </c>
      <c r="O247" s="149"/>
      <c r="P247" s="133">
        <v>0</v>
      </c>
      <c r="Q247" s="131">
        <v>0</v>
      </c>
      <c r="R247" s="131">
        <v>0</v>
      </c>
      <c r="S247" s="132">
        <v>20</v>
      </c>
      <c r="T247" s="149"/>
      <c r="U247" s="133">
        <v>0</v>
      </c>
      <c r="V247" s="131">
        <v>0</v>
      </c>
      <c r="W247" s="131">
        <v>0</v>
      </c>
      <c r="X247" s="132">
        <v>20</v>
      </c>
      <c r="Y247" s="149"/>
      <c r="Z247" s="133">
        <v>0</v>
      </c>
      <c r="AA247" s="131">
        <v>0</v>
      </c>
      <c r="AB247" s="131">
        <v>0</v>
      </c>
      <c r="AC247" s="132">
        <v>0</v>
      </c>
      <c r="AD247" s="149"/>
      <c r="AE247" s="153">
        <f t="shared" si="72"/>
        <v>0</v>
      </c>
      <c r="AF247" s="134">
        <f t="shared" si="73"/>
        <v>0</v>
      </c>
      <c r="AG247" s="135">
        <f t="shared" si="74"/>
        <v>0</v>
      </c>
      <c r="AH247" s="167">
        <f t="shared" si="75"/>
        <v>80</v>
      </c>
      <c r="AI247" s="149"/>
      <c r="AJ247" s="133">
        <f t="shared" si="76"/>
        <v>20</v>
      </c>
      <c r="AK247" s="131">
        <f t="shared" si="77"/>
        <v>20</v>
      </c>
      <c r="AL247" s="131">
        <f t="shared" si="78"/>
        <v>20</v>
      </c>
      <c r="AM247" s="131">
        <f t="shared" si="79"/>
        <v>20</v>
      </c>
      <c r="AN247" s="136">
        <f t="shared" si="80"/>
        <v>0</v>
      </c>
      <c r="AO247" s="133">
        <f t="shared" si="81"/>
        <v>0</v>
      </c>
      <c r="AP247" s="131">
        <f t="shared" si="82"/>
        <v>0</v>
      </c>
      <c r="AQ247" s="131">
        <f t="shared" si="83"/>
        <v>0</v>
      </c>
      <c r="AR247" s="131">
        <f t="shared" si="84"/>
        <v>0</v>
      </c>
      <c r="AS247" s="136">
        <f t="shared" si="85"/>
        <v>0</v>
      </c>
      <c r="AT247" s="133">
        <f t="shared" si="86"/>
        <v>0</v>
      </c>
      <c r="AU247" s="131">
        <f t="shared" si="87"/>
        <v>0</v>
      </c>
      <c r="AV247" s="131">
        <f t="shared" si="88"/>
        <v>0</v>
      </c>
      <c r="AW247" s="131">
        <f t="shared" si="89"/>
        <v>0</v>
      </c>
      <c r="AX247" s="136">
        <f t="shared" si="90"/>
        <v>0</v>
      </c>
      <c r="AY247" s="133">
        <f t="shared" si="91"/>
        <v>0</v>
      </c>
      <c r="AZ247" s="131">
        <f t="shared" si="92"/>
        <v>0</v>
      </c>
      <c r="BA247" s="131">
        <f t="shared" si="93"/>
        <v>0</v>
      </c>
      <c r="BB247" s="131">
        <f t="shared" si="94"/>
        <v>0</v>
      </c>
      <c r="BC247" s="132">
        <f t="shared" si="95"/>
        <v>0</v>
      </c>
    </row>
    <row r="248" spans="1:55" x14ac:dyDescent="0.25">
      <c r="A248" s="138" t="s">
        <v>741</v>
      </c>
      <c r="B248" s="131" t="s">
        <v>39</v>
      </c>
      <c r="C248" s="131" t="s">
        <v>2052</v>
      </c>
      <c r="D248" s="131" t="s">
        <v>1827</v>
      </c>
      <c r="E248" s="132" t="s">
        <v>1954</v>
      </c>
      <c r="F248" s="130">
        <v>0</v>
      </c>
      <c r="G248" s="131">
        <v>0</v>
      </c>
      <c r="H248" s="131">
        <v>0</v>
      </c>
      <c r="I248" s="132">
        <v>20</v>
      </c>
      <c r="J248" s="149"/>
      <c r="K248" s="133">
        <v>0</v>
      </c>
      <c r="L248" s="131">
        <v>0</v>
      </c>
      <c r="M248" s="131">
        <v>0</v>
      </c>
      <c r="N248" s="132">
        <v>20</v>
      </c>
      <c r="O248" s="149"/>
      <c r="P248" s="133">
        <v>0</v>
      </c>
      <c r="Q248" s="131">
        <v>1</v>
      </c>
      <c r="R248" s="131">
        <v>1</v>
      </c>
      <c r="S248" s="132">
        <v>247</v>
      </c>
      <c r="T248" s="149"/>
      <c r="U248" s="133">
        <v>0</v>
      </c>
      <c r="V248" s="131">
        <v>0</v>
      </c>
      <c r="W248" s="131">
        <v>0</v>
      </c>
      <c r="X248" s="132">
        <v>20</v>
      </c>
      <c r="Y248" s="149"/>
      <c r="Z248" s="133">
        <v>0</v>
      </c>
      <c r="AA248" s="131">
        <v>1</v>
      </c>
      <c r="AB248" s="131">
        <v>14.4</v>
      </c>
      <c r="AC248" s="132">
        <v>264</v>
      </c>
      <c r="AD248" s="149"/>
      <c r="AE248" s="153">
        <f t="shared" si="72"/>
        <v>0</v>
      </c>
      <c r="AF248" s="134">
        <f t="shared" si="73"/>
        <v>2</v>
      </c>
      <c r="AG248" s="135">
        <f t="shared" si="74"/>
        <v>15.4</v>
      </c>
      <c r="AH248" s="167">
        <f t="shared" si="75"/>
        <v>551</v>
      </c>
      <c r="AI248" s="149"/>
      <c r="AJ248" s="133">
        <f t="shared" si="76"/>
        <v>20</v>
      </c>
      <c r="AK248" s="131">
        <f t="shared" si="77"/>
        <v>20</v>
      </c>
      <c r="AL248" s="131">
        <f t="shared" si="78"/>
        <v>247</v>
      </c>
      <c r="AM248" s="131">
        <f t="shared" si="79"/>
        <v>20</v>
      </c>
      <c r="AN248" s="136">
        <f t="shared" si="80"/>
        <v>264</v>
      </c>
      <c r="AO248" s="133">
        <f t="shared" si="81"/>
        <v>0</v>
      </c>
      <c r="AP248" s="131">
        <f t="shared" si="82"/>
        <v>0</v>
      </c>
      <c r="AQ248" s="131">
        <f t="shared" si="83"/>
        <v>0</v>
      </c>
      <c r="AR248" s="131">
        <f t="shared" si="84"/>
        <v>0</v>
      </c>
      <c r="AS248" s="136">
        <f t="shared" si="85"/>
        <v>0</v>
      </c>
      <c r="AT248" s="133">
        <f t="shared" si="86"/>
        <v>0</v>
      </c>
      <c r="AU248" s="131">
        <f t="shared" si="87"/>
        <v>0</v>
      </c>
      <c r="AV248" s="131">
        <f t="shared" si="88"/>
        <v>1</v>
      </c>
      <c r="AW248" s="131">
        <f t="shared" si="89"/>
        <v>0</v>
      </c>
      <c r="AX248" s="136">
        <f t="shared" si="90"/>
        <v>1</v>
      </c>
      <c r="AY248" s="133">
        <f t="shared" si="91"/>
        <v>0</v>
      </c>
      <c r="AZ248" s="131">
        <f t="shared" si="92"/>
        <v>0</v>
      </c>
      <c r="BA248" s="131">
        <f t="shared" si="93"/>
        <v>1</v>
      </c>
      <c r="BB248" s="131">
        <f t="shared" si="94"/>
        <v>0</v>
      </c>
      <c r="BC248" s="132">
        <f t="shared" si="95"/>
        <v>14.4</v>
      </c>
    </row>
    <row r="249" spans="1:55" x14ac:dyDescent="0.25">
      <c r="A249" s="138" t="s">
        <v>742</v>
      </c>
      <c r="B249" s="131" t="s">
        <v>48</v>
      </c>
      <c r="C249" s="131" t="s">
        <v>1917</v>
      </c>
      <c r="D249" s="131" t="s">
        <v>1918</v>
      </c>
      <c r="E249" s="132" t="s">
        <v>1311</v>
      </c>
      <c r="F249" s="130">
        <v>0</v>
      </c>
      <c r="G249" s="131">
        <v>0</v>
      </c>
      <c r="H249" s="131">
        <v>0</v>
      </c>
      <c r="I249" s="132">
        <v>0</v>
      </c>
      <c r="J249" s="149"/>
      <c r="K249" s="133">
        <v>0</v>
      </c>
      <c r="L249" s="131">
        <v>0</v>
      </c>
      <c r="M249" s="131">
        <v>0</v>
      </c>
      <c r="N249" s="132">
        <v>0</v>
      </c>
      <c r="O249" s="149"/>
      <c r="P249" s="133">
        <v>0</v>
      </c>
      <c r="Q249" s="131">
        <v>0</v>
      </c>
      <c r="R249" s="131">
        <v>0</v>
      </c>
      <c r="S249" s="132">
        <v>20</v>
      </c>
      <c r="T249" s="149"/>
      <c r="U249" s="133">
        <v>0</v>
      </c>
      <c r="V249" s="131">
        <v>0</v>
      </c>
      <c r="W249" s="131">
        <v>0</v>
      </c>
      <c r="X249" s="132">
        <v>0</v>
      </c>
      <c r="Y249" s="149"/>
      <c r="Z249" s="133">
        <v>0</v>
      </c>
      <c r="AA249" s="131">
        <v>0</v>
      </c>
      <c r="AB249" s="131">
        <v>0</v>
      </c>
      <c r="AC249" s="132">
        <v>0</v>
      </c>
      <c r="AD249" s="149"/>
      <c r="AE249" s="153">
        <f t="shared" si="72"/>
        <v>0</v>
      </c>
      <c r="AF249" s="134">
        <f t="shared" si="73"/>
        <v>0</v>
      </c>
      <c r="AG249" s="135">
        <f t="shared" si="74"/>
        <v>0</v>
      </c>
      <c r="AH249" s="167">
        <f t="shared" si="75"/>
        <v>20</v>
      </c>
      <c r="AI249" s="149"/>
      <c r="AJ249" s="133">
        <f t="shared" si="76"/>
        <v>0</v>
      </c>
      <c r="AK249" s="131">
        <f t="shared" si="77"/>
        <v>0</v>
      </c>
      <c r="AL249" s="131">
        <f t="shared" si="78"/>
        <v>20</v>
      </c>
      <c r="AM249" s="131">
        <f t="shared" si="79"/>
        <v>0</v>
      </c>
      <c r="AN249" s="136">
        <f t="shared" si="80"/>
        <v>0</v>
      </c>
      <c r="AO249" s="133">
        <f t="shared" si="81"/>
        <v>0</v>
      </c>
      <c r="AP249" s="131">
        <f t="shared" si="82"/>
        <v>0</v>
      </c>
      <c r="AQ249" s="131">
        <f t="shared" si="83"/>
        <v>0</v>
      </c>
      <c r="AR249" s="131">
        <f t="shared" si="84"/>
        <v>0</v>
      </c>
      <c r="AS249" s="136">
        <f t="shared" si="85"/>
        <v>0</v>
      </c>
      <c r="AT249" s="133">
        <f t="shared" si="86"/>
        <v>0</v>
      </c>
      <c r="AU249" s="131">
        <f t="shared" si="87"/>
        <v>0</v>
      </c>
      <c r="AV249" s="131">
        <f t="shared" si="88"/>
        <v>0</v>
      </c>
      <c r="AW249" s="131">
        <f t="shared" si="89"/>
        <v>0</v>
      </c>
      <c r="AX249" s="136">
        <f t="shared" si="90"/>
        <v>0</v>
      </c>
      <c r="AY249" s="133">
        <f t="shared" si="91"/>
        <v>0</v>
      </c>
      <c r="AZ249" s="131">
        <f t="shared" si="92"/>
        <v>0</v>
      </c>
      <c r="BA249" s="131">
        <f t="shared" si="93"/>
        <v>0</v>
      </c>
      <c r="BB249" s="131">
        <f t="shared" si="94"/>
        <v>0</v>
      </c>
      <c r="BC249" s="132">
        <f t="shared" si="95"/>
        <v>0</v>
      </c>
    </row>
    <row r="250" spans="1:55" x14ac:dyDescent="0.25">
      <c r="A250" s="138" t="s">
        <v>743</v>
      </c>
      <c r="B250" s="131" t="s">
        <v>1432</v>
      </c>
      <c r="C250" s="131" t="s">
        <v>368</v>
      </c>
      <c r="D250" s="131" t="s">
        <v>369</v>
      </c>
      <c r="E250" s="132" t="s">
        <v>1954</v>
      </c>
      <c r="F250" s="130">
        <v>0</v>
      </c>
      <c r="G250" s="131">
        <v>0</v>
      </c>
      <c r="H250" s="131">
        <v>0</v>
      </c>
      <c r="I250" s="132">
        <v>0</v>
      </c>
      <c r="J250" s="149"/>
      <c r="K250" s="133">
        <v>0</v>
      </c>
      <c r="L250" s="131">
        <v>0</v>
      </c>
      <c r="M250" s="131">
        <v>0</v>
      </c>
      <c r="N250" s="132">
        <v>0</v>
      </c>
      <c r="O250" s="149"/>
      <c r="P250" s="133">
        <v>0</v>
      </c>
      <c r="Q250" s="131">
        <v>0</v>
      </c>
      <c r="R250" s="131">
        <v>0</v>
      </c>
      <c r="S250" s="132">
        <v>0</v>
      </c>
      <c r="T250" s="149"/>
      <c r="U250" s="133">
        <v>0</v>
      </c>
      <c r="V250" s="131">
        <v>0</v>
      </c>
      <c r="W250" s="131">
        <v>0</v>
      </c>
      <c r="X250" s="132">
        <v>0</v>
      </c>
      <c r="Y250" s="149"/>
      <c r="Z250" s="133">
        <v>0</v>
      </c>
      <c r="AA250" s="131">
        <v>0</v>
      </c>
      <c r="AB250" s="131">
        <v>0</v>
      </c>
      <c r="AC250" s="132">
        <v>0</v>
      </c>
      <c r="AD250" s="149"/>
      <c r="AE250" s="153">
        <f t="shared" si="72"/>
        <v>0</v>
      </c>
      <c r="AF250" s="134">
        <f t="shared" si="73"/>
        <v>0</v>
      </c>
      <c r="AG250" s="135">
        <f t="shared" si="74"/>
        <v>0</v>
      </c>
      <c r="AH250" s="167">
        <f t="shared" si="75"/>
        <v>0</v>
      </c>
      <c r="AI250" s="149"/>
      <c r="AJ250" s="133">
        <f t="shared" si="76"/>
        <v>0</v>
      </c>
      <c r="AK250" s="131">
        <f t="shared" si="77"/>
        <v>0</v>
      </c>
      <c r="AL250" s="131">
        <f t="shared" si="78"/>
        <v>0</v>
      </c>
      <c r="AM250" s="131">
        <f t="shared" si="79"/>
        <v>0</v>
      </c>
      <c r="AN250" s="136">
        <f t="shared" si="80"/>
        <v>0</v>
      </c>
      <c r="AO250" s="133">
        <f t="shared" si="81"/>
        <v>0</v>
      </c>
      <c r="AP250" s="131">
        <f t="shared" si="82"/>
        <v>0</v>
      </c>
      <c r="AQ250" s="131">
        <f t="shared" si="83"/>
        <v>0</v>
      </c>
      <c r="AR250" s="131">
        <f t="shared" si="84"/>
        <v>0</v>
      </c>
      <c r="AS250" s="136">
        <f t="shared" si="85"/>
        <v>0</v>
      </c>
      <c r="AT250" s="133">
        <f t="shared" si="86"/>
        <v>0</v>
      </c>
      <c r="AU250" s="131">
        <f t="shared" si="87"/>
        <v>0</v>
      </c>
      <c r="AV250" s="131">
        <f t="shared" si="88"/>
        <v>0</v>
      </c>
      <c r="AW250" s="131">
        <f t="shared" si="89"/>
        <v>0</v>
      </c>
      <c r="AX250" s="136">
        <f t="shared" si="90"/>
        <v>0</v>
      </c>
      <c r="AY250" s="133">
        <f t="shared" si="91"/>
        <v>0</v>
      </c>
      <c r="AZ250" s="131">
        <f t="shared" si="92"/>
        <v>0</v>
      </c>
      <c r="BA250" s="131">
        <f t="shared" si="93"/>
        <v>0</v>
      </c>
      <c r="BB250" s="131">
        <f t="shared" si="94"/>
        <v>0</v>
      </c>
      <c r="BC250" s="132">
        <f t="shared" si="95"/>
        <v>0</v>
      </c>
    </row>
    <row r="251" spans="1:55" x14ac:dyDescent="0.25">
      <c r="A251" s="138" t="s">
        <v>744</v>
      </c>
      <c r="B251" s="131" t="s">
        <v>2047</v>
      </c>
      <c r="C251" s="131" t="s">
        <v>2053</v>
      </c>
      <c r="D251" s="131" t="s">
        <v>2054</v>
      </c>
      <c r="E251" s="132" t="s">
        <v>1303</v>
      </c>
      <c r="F251" s="130">
        <v>0</v>
      </c>
      <c r="G251" s="131">
        <v>0</v>
      </c>
      <c r="H251" s="131">
        <v>0</v>
      </c>
      <c r="I251" s="132">
        <v>0</v>
      </c>
      <c r="J251" s="149"/>
      <c r="K251" s="133">
        <v>0</v>
      </c>
      <c r="L251" s="131">
        <v>0</v>
      </c>
      <c r="M251" s="131">
        <v>0</v>
      </c>
      <c r="N251" s="132">
        <v>0</v>
      </c>
      <c r="O251" s="149"/>
      <c r="P251" s="133">
        <v>0</v>
      </c>
      <c r="Q251" s="131">
        <v>0</v>
      </c>
      <c r="R251" s="131">
        <v>0</v>
      </c>
      <c r="S251" s="132">
        <v>0</v>
      </c>
      <c r="T251" s="149"/>
      <c r="U251" s="133">
        <v>0</v>
      </c>
      <c r="V251" s="131">
        <v>0</v>
      </c>
      <c r="W251" s="131">
        <v>0</v>
      </c>
      <c r="X251" s="132">
        <v>0</v>
      </c>
      <c r="Y251" s="149"/>
      <c r="Z251" s="133">
        <v>0</v>
      </c>
      <c r="AA251" s="131">
        <v>0</v>
      </c>
      <c r="AB251" s="131">
        <v>0</v>
      </c>
      <c r="AC251" s="132">
        <v>0</v>
      </c>
      <c r="AD251" s="149"/>
      <c r="AE251" s="153">
        <f t="shared" si="72"/>
        <v>0</v>
      </c>
      <c r="AF251" s="134">
        <f t="shared" si="73"/>
        <v>0</v>
      </c>
      <c r="AG251" s="135">
        <f t="shared" si="74"/>
        <v>0</v>
      </c>
      <c r="AH251" s="167">
        <f t="shared" si="75"/>
        <v>0</v>
      </c>
      <c r="AI251" s="149"/>
      <c r="AJ251" s="133">
        <f t="shared" si="76"/>
        <v>0</v>
      </c>
      <c r="AK251" s="131">
        <f t="shared" si="77"/>
        <v>0</v>
      </c>
      <c r="AL251" s="131">
        <f t="shared" si="78"/>
        <v>0</v>
      </c>
      <c r="AM251" s="131">
        <f t="shared" si="79"/>
        <v>0</v>
      </c>
      <c r="AN251" s="136">
        <f t="shared" si="80"/>
        <v>0</v>
      </c>
      <c r="AO251" s="133">
        <f t="shared" si="81"/>
        <v>0</v>
      </c>
      <c r="AP251" s="131">
        <f t="shared" si="82"/>
        <v>0</v>
      </c>
      <c r="AQ251" s="131">
        <f t="shared" si="83"/>
        <v>0</v>
      </c>
      <c r="AR251" s="131">
        <f t="shared" si="84"/>
        <v>0</v>
      </c>
      <c r="AS251" s="136">
        <f t="shared" si="85"/>
        <v>0</v>
      </c>
      <c r="AT251" s="133">
        <f t="shared" si="86"/>
        <v>0</v>
      </c>
      <c r="AU251" s="131">
        <f t="shared" si="87"/>
        <v>0</v>
      </c>
      <c r="AV251" s="131">
        <f t="shared" si="88"/>
        <v>0</v>
      </c>
      <c r="AW251" s="131">
        <f t="shared" si="89"/>
        <v>0</v>
      </c>
      <c r="AX251" s="136">
        <f t="shared" si="90"/>
        <v>0</v>
      </c>
      <c r="AY251" s="133">
        <f t="shared" si="91"/>
        <v>0</v>
      </c>
      <c r="AZ251" s="131">
        <f t="shared" si="92"/>
        <v>0</v>
      </c>
      <c r="BA251" s="131">
        <f t="shared" si="93"/>
        <v>0</v>
      </c>
      <c r="BB251" s="131">
        <f t="shared" si="94"/>
        <v>0</v>
      </c>
      <c r="BC251" s="132">
        <f t="shared" si="95"/>
        <v>0</v>
      </c>
    </row>
    <row r="252" spans="1:55" x14ac:dyDescent="0.25">
      <c r="A252" s="138" t="s">
        <v>745</v>
      </c>
      <c r="B252" s="131" t="s">
        <v>2047</v>
      </c>
      <c r="C252" s="131" t="s">
        <v>363</v>
      </c>
      <c r="D252" s="131" t="s">
        <v>2054</v>
      </c>
      <c r="E252" s="132" t="s">
        <v>1954</v>
      </c>
      <c r="F252" s="130">
        <v>0</v>
      </c>
      <c r="G252" s="131">
        <v>0</v>
      </c>
      <c r="H252" s="131">
        <v>0</v>
      </c>
      <c r="I252" s="132">
        <v>0</v>
      </c>
      <c r="J252" s="149"/>
      <c r="K252" s="133">
        <v>0</v>
      </c>
      <c r="L252" s="131">
        <v>0</v>
      </c>
      <c r="M252" s="131">
        <v>0</v>
      </c>
      <c r="N252" s="132">
        <v>0</v>
      </c>
      <c r="O252" s="149"/>
      <c r="P252" s="133">
        <v>0</v>
      </c>
      <c r="Q252" s="131">
        <v>0</v>
      </c>
      <c r="R252" s="131">
        <v>0</v>
      </c>
      <c r="S252" s="132">
        <v>0</v>
      </c>
      <c r="T252" s="149"/>
      <c r="U252" s="133">
        <v>0</v>
      </c>
      <c r="V252" s="131">
        <v>0</v>
      </c>
      <c r="W252" s="131">
        <v>0</v>
      </c>
      <c r="X252" s="132">
        <v>0</v>
      </c>
      <c r="Y252" s="149"/>
      <c r="Z252" s="133">
        <v>0</v>
      </c>
      <c r="AA252" s="131">
        <v>0</v>
      </c>
      <c r="AB252" s="131">
        <v>0</v>
      </c>
      <c r="AC252" s="132">
        <v>0</v>
      </c>
      <c r="AD252" s="149"/>
      <c r="AE252" s="153">
        <f t="shared" si="72"/>
        <v>0</v>
      </c>
      <c r="AF252" s="134">
        <f t="shared" si="73"/>
        <v>0</v>
      </c>
      <c r="AG252" s="135">
        <f t="shared" si="74"/>
        <v>0</v>
      </c>
      <c r="AH252" s="167">
        <f t="shared" si="75"/>
        <v>0</v>
      </c>
      <c r="AI252" s="149"/>
      <c r="AJ252" s="133">
        <f t="shared" si="76"/>
        <v>0</v>
      </c>
      <c r="AK252" s="131">
        <f t="shared" si="77"/>
        <v>0</v>
      </c>
      <c r="AL252" s="131">
        <f t="shared" si="78"/>
        <v>0</v>
      </c>
      <c r="AM252" s="131">
        <f t="shared" si="79"/>
        <v>0</v>
      </c>
      <c r="AN252" s="136">
        <f t="shared" si="80"/>
        <v>0</v>
      </c>
      <c r="AO252" s="133">
        <f t="shared" si="81"/>
        <v>0</v>
      </c>
      <c r="AP252" s="131">
        <f t="shared" si="82"/>
        <v>0</v>
      </c>
      <c r="AQ252" s="131">
        <f t="shared" si="83"/>
        <v>0</v>
      </c>
      <c r="AR252" s="131">
        <f t="shared" si="84"/>
        <v>0</v>
      </c>
      <c r="AS252" s="136">
        <f t="shared" si="85"/>
        <v>0</v>
      </c>
      <c r="AT252" s="133">
        <f t="shared" si="86"/>
        <v>0</v>
      </c>
      <c r="AU252" s="131">
        <f t="shared" si="87"/>
        <v>0</v>
      </c>
      <c r="AV252" s="131">
        <f t="shared" si="88"/>
        <v>0</v>
      </c>
      <c r="AW252" s="131">
        <f t="shared" si="89"/>
        <v>0</v>
      </c>
      <c r="AX252" s="136">
        <f t="shared" si="90"/>
        <v>0</v>
      </c>
      <c r="AY252" s="133">
        <f t="shared" si="91"/>
        <v>0</v>
      </c>
      <c r="AZ252" s="131">
        <f t="shared" si="92"/>
        <v>0</v>
      </c>
      <c r="BA252" s="131">
        <f t="shared" si="93"/>
        <v>0</v>
      </c>
      <c r="BB252" s="131">
        <f t="shared" si="94"/>
        <v>0</v>
      </c>
      <c r="BC252" s="132">
        <f t="shared" si="95"/>
        <v>0</v>
      </c>
    </row>
    <row r="253" spans="1:55" x14ac:dyDescent="0.25">
      <c r="A253" s="138" t="s">
        <v>746</v>
      </c>
      <c r="B253" s="131" t="s">
        <v>50</v>
      </c>
      <c r="C253" s="131" t="s">
        <v>239</v>
      </c>
      <c r="D253" s="131" t="s">
        <v>1895</v>
      </c>
      <c r="E253" s="132" t="s">
        <v>1955</v>
      </c>
      <c r="F253" s="130">
        <v>0</v>
      </c>
      <c r="G253" s="131">
        <v>0</v>
      </c>
      <c r="H253" s="131">
        <v>0</v>
      </c>
      <c r="I253" s="132">
        <v>0</v>
      </c>
      <c r="J253" s="149"/>
      <c r="K253" s="133">
        <v>0</v>
      </c>
      <c r="L253" s="131">
        <v>0</v>
      </c>
      <c r="M253" s="131">
        <v>0</v>
      </c>
      <c r="N253" s="132">
        <v>0</v>
      </c>
      <c r="O253" s="149"/>
      <c r="P253" s="133">
        <v>0</v>
      </c>
      <c r="Q253" s="131">
        <v>0</v>
      </c>
      <c r="R253" s="131">
        <v>0</v>
      </c>
      <c r="S253" s="132">
        <v>0</v>
      </c>
      <c r="T253" s="149"/>
      <c r="U253" s="133">
        <v>1</v>
      </c>
      <c r="V253" s="131">
        <v>0</v>
      </c>
      <c r="W253" s="131">
        <v>0.7</v>
      </c>
      <c r="X253" s="132">
        <v>257</v>
      </c>
      <c r="Y253" s="149"/>
      <c r="Z253" s="133">
        <v>0</v>
      </c>
      <c r="AA253" s="131">
        <v>0</v>
      </c>
      <c r="AB253" s="131">
        <v>0</v>
      </c>
      <c r="AC253" s="132">
        <v>0</v>
      </c>
      <c r="AD253" s="149"/>
      <c r="AE253" s="153">
        <f t="shared" si="72"/>
        <v>2</v>
      </c>
      <c r="AF253" s="134">
        <f t="shared" si="73"/>
        <v>0</v>
      </c>
      <c r="AG253" s="135">
        <f t="shared" si="74"/>
        <v>0.7</v>
      </c>
      <c r="AH253" s="167">
        <f t="shared" si="75"/>
        <v>257</v>
      </c>
      <c r="AI253" s="149"/>
      <c r="AJ253" s="133">
        <f t="shared" si="76"/>
        <v>0</v>
      </c>
      <c r="AK253" s="131">
        <f t="shared" si="77"/>
        <v>0</v>
      </c>
      <c r="AL253" s="131">
        <f t="shared" si="78"/>
        <v>0</v>
      </c>
      <c r="AM253" s="131">
        <f t="shared" si="79"/>
        <v>257</v>
      </c>
      <c r="AN253" s="136">
        <f t="shared" si="80"/>
        <v>0</v>
      </c>
      <c r="AO253" s="133">
        <f t="shared" si="81"/>
        <v>0</v>
      </c>
      <c r="AP253" s="131">
        <f t="shared" si="82"/>
        <v>0</v>
      </c>
      <c r="AQ253" s="131">
        <f t="shared" si="83"/>
        <v>0</v>
      </c>
      <c r="AR253" s="131">
        <f t="shared" si="84"/>
        <v>1</v>
      </c>
      <c r="AS253" s="136">
        <f t="shared" si="85"/>
        <v>1</v>
      </c>
      <c r="AT253" s="133">
        <f t="shared" si="86"/>
        <v>0</v>
      </c>
      <c r="AU253" s="131">
        <f t="shared" si="87"/>
        <v>0</v>
      </c>
      <c r="AV253" s="131">
        <f t="shared" si="88"/>
        <v>0</v>
      </c>
      <c r="AW253" s="131">
        <f t="shared" si="89"/>
        <v>0</v>
      </c>
      <c r="AX253" s="136">
        <f t="shared" si="90"/>
        <v>0</v>
      </c>
      <c r="AY253" s="133">
        <f t="shared" si="91"/>
        <v>0</v>
      </c>
      <c r="AZ253" s="131">
        <f t="shared" si="92"/>
        <v>0</v>
      </c>
      <c r="BA253" s="131">
        <f t="shared" si="93"/>
        <v>0</v>
      </c>
      <c r="BB253" s="131">
        <f t="shared" si="94"/>
        <v>0.7</v>
      </c>
      <c r="BC253" s="132">
        <f t="shared" si="95"/>
        <v>0</v>
      </c>
    </row>
    <row r="254" spans="1:55" x14ac:dyDescent="0.25">
      <c r="A254" s="138" t="s">
        <v>747</v>
      </c>
      <c r="B254" s="131" t="s">
        <v>1371</v>
      </c>
      <c r="C254" s="131" t="s">
        <v>423</v>
      </c>
      <c r="D254" s="131" t="s">
        <v>113</v>
      </c>
      <c r="E254" s="132" t="s">
        <v>1304</v>
      </c>
      <c r="F254" s="130">
        <v>0</v>
      </c>
      <c r="G254" s="131">
        <v>0</v>
      </c>
      <c r="H254" s="131">
        <v>0</v>
      </c>
      <c r="I254" s="132">
        <v>0</v>
      </c>
      <c r="J254" s="149"/>
      <c r="K254" s="133">
        <v>0</v>
      </c>
      <c r="L254" s="131">
        <v>0</v>
      </c>
      <c r="M254" s="131">
        <v>0</v>
      </c>
      <c r="N254" s="132">
        <v>0</v>
      </c>
      <c r="O254" s="149"/>
      <c r="P254" s="133">
        <v>0</v>
      </c>
      <c r="Q254" s="131">
        <v>0</v>
      </c>
      <c r="R254" s="131">
        <v>0</v>
      </c>
      <c r="S254" s="132">
        <v>0</v>
      </c>
      <c r="T254" s="149"/>
      <c r="U254" s="133">
        <v>0</v>
      </c>
      <c r="V254" s="131">
        <v>0</v>
      </c>
      <c r="W254" s="131">
        <v>0</v>
      </c>
      <c r="X254" s="132">
        <v>0</v>
      </c>
      <c r="Y254" s="149"/>
      <c r="Z254" s="133">
        <v>0</v>
      </c>
      <c r="AA254" s="131">
        <v>0</v>
      </c>
      <c r="AB254" s="131">
        <v>0</v>
      </c>
      <c r="AC254" s="132">
        <v>0</v>
      </c>
      <c r="AD254" s="149"/>
      <c r="AE254" s="153">
        <f t="shared" si="72"/>
        <v>0</v>
      </c>
      <c r="AF254" s="134">
        <f t="shared" si="73"/>
        <v>0</v>
      </c>
      <c r="AG254" s="135">
        <f t="shared" si="74"/>
        <v>0</v>
      </c>
      <c r="AH254" s="167">
        <f t="shared" si="75"/>
        <v>0</v>
      </c>
      <c r="AI254" s="149"/>
      <c r="AJ254" s="133">
        <f t="shared" si="76"/>
        <v>0</v>
      </c>
      <c r="AK254" s="131">
        <f t="shared" si="77"/>
        <v>0</v>
      </c>
      <c r="AL254" s="131">
        <f t="shared" si="78"/>
        <v>0</v>
      </c>
      <c r="AM254" s="131">
        <f t="shared" si="79"/>
        <v>0</v>
      </c>
      <c r="AN254" s="136">
        <f t="shared" si="80"/>
        <v>0</v>
      </c>
      <c r="AO254" s="133">
        <f t="shared" si="81"/>
        <v>0</v>
      </c>
      <c r="AP254" s="131">
        <f t="shared" si="82"/>
        <v>0</v>
      </c>
      <c r="AQ254" s="131">
        <f t="shared" si="83"/>
        <v>0</v>
      </c>
      <c r="AR254" s="131">
        <f t="shared" si="84"/>
        <v>0</v>
      </c>
      <c r="AS254" s="136">
        <f t="shared" si="85"/>
        <v>0</v>
      </c>
      <c r="AT254" s="133">
        <f t="shared" si="86"/>
        <v>0</v>
      </c>
      <c r="AU254" s="131">
        <f t="shared" si="87"/>
        <v>0</v>
      </c>
      <c r="AV254" s="131">
        <f t="shared" si="88"/>
        <v>0</v>
      </c>
      <c r="AW254" s="131">
        <f t="shared" si="89"/>
        <v>0</v>
      </c>
      <c r="AX254" s="136">
        <f t="shared" si="90"/>
        <v>0</v>
      </c>
      <c r="AY254" s="133">
        <f t="shared" si="91"/>
        <v>0</v>
      </c>
      <c r="AZ254" s="131">
        <f t="shared" si="92"/>
        <v>0</v>
      </c>
      <c r="BA254" s="131">
        <f t="shared" si="93"/>
        <v>0</v>
      </c>
      <c r="BB254" s="131">
        <f t="shared" si="94"/>
        <v>0</v>
      </c>
      <c r="BC254" s="132">
        <f t="shared" si="95"/>
        <v>0</v>
      </c>
    </row>
    <row r="255" spans="1:55" x14ac:dyDescent="0.25">
      <c r="A255" s="138" t="s">
        <v>748</v>
      </c>
      <c r="B255" s="131" t="s">
        <v>1279</v>
      </c>
      <c r="C255" s="131" t="s">
        <v>483</v>
      </c>
      <c r="D255" s="131" t="s">
        <v>244</v>
      </c>
      <c r="E255" s="132" t="s">
        <v>1954</v>
      </c>
      <c r="F255" s="130">
        <v>0</v>
      </c>
      <c r="G255" s="131">
        <v>0</v>
      </c>
      <c r="H255" s="131">
        <v>0</v>
      </c>
      <c r="I255" s="132">
        <v>0</v>
      </c>
      <c r="J255" s="149"/>
      <c r="K255" s="133">
        <v>0</v>
      </c>
      <c r="L255" s="131">
        <v>0</v>
      </c>
      <c r="M255" s="131">
        <v>0</v>
      </c>
      <c r="N255" s="132">
        <v>0</v>
      </c>
      <c r="O255" s="149"/>
      <c r="P255" s="133">
        <v>0</v>
      </c>
      <c r="Q255" s="131">
        <v>0</v>
      </c>
      <c r="R255" s="131">
        <v>0</v>
      </c>
      <c r="S255" s="132">
        <v>0</v>
      </c>
      <c r="T255" s="149"/>
      <c r="U255" s="133">
        <v>0</v>
      </c>
      <c r="V255" s="131">
        <v>0</v>
      </c>
      <c r="W255" s="131">
        <v>0</v>
      </c>
      <c r="X255" s="132">
        <v>0</v>
      </c>
      <c r="Y255" s="149"/>
      <c r="Z255" s="133">
        <v>0</v>
      </c>
      <c r="AA255" s="131">
        <v>0</v>
      </c>
      <c r="AB255" s="131">
        <v>0</v>
      </c>
      <c r="AC255" s="132">
        <v>0</v>
      </c>
      <c r="AD255" s="149"/>
      <c r="AE255" s="153">
        <f t="shared" si="72"/>
        <v>0</v>
      </c>
      <c r="AF255" s="134">
        <f t="shared" si="73"/>
        <v>0</v>
      </c>
      <c r="AG255" s="135">
        <f t="shared" si="74"/>
        <v>0</v>
      </c>
      <c r="AH255" s="167">
        <f t="shared" si="75"/>
        <v>0</v>
      </c>
      <c r="AI255" s="149"/>
      <c r="AJ255" s="133">
        <f t="shared" si="76"/>
        <v>0</v>
      </c>
      <c r="AK255" s="131">
        <f t="shared" si="77"/>
        <v>0</v>
      </c>
      <c r="AL255" s="131">
        <f t="shared" si="78"/>
        <v>0</v>
      </c>
      <c r="AM255" s="131">
        <f t="shared" si="79"/>
        <v>0</v>
      </c>
      <c r="AN255" s="136">
        <f t="shared" si="80"/>
        <v>0</v>
      </c>
      <c r="AO255" s="133">
        <f t="shared" si="81"/>
        <v>0</v>
      </c>
      <c r="AP255" s="131">
        <f t="shared" si="82"/>
        <v>0</v>
      </c>
      <c r="AQ255" s="131">
        <f t="shared" si="83"/>
        <v>0</v>
      </c>
      <c r="AR255" s="131">
        <f t="shared" si="84"/>
        <v>0</v>
      </c>
      <c r="AS255" s="136">
        <f t="shared" si="85"/>
        <v>0</v>
      </c>
      <c r="AT255" s="133">
        <f t="shared" si="86"/>
        <v>0</v>
      </c>
      <c r="AU255" s="131">
        <f t="shared" si="87"/>
        <v>0</v>
      </c>
      <c r="AV255" s="131">
        <f t="shared" si="88"/>
        <v>0</v>
      </c>
      <c r="AW255" s="131">
        <f t="shared" si="89"/>
        <v>0</v>
      </c>
      <c r="AX255" s="136">
        <f t="shared" si="90"/>
        <v>0</v>
      </c>
      <c r="AY255" s="133">
        <f t="shared" si="91"/>
        <v>0</v>
      </c>
      <c r="AZ255" s="131">
        <f t="shared" si="92"/>
        <v>0</v>
      </c>
      <c r="BA255" s="131">
        <f t="shared" si="93"/>
        <v>0</v>
      </c>
      <c r="BB255" s="131">
        <f t="shared" si="94"/>
        <v>0</v>
      </c>
      <c r="BC255" s="132">
        <f t="shared" si="95"/>
        <v>0</v>
      </c>
    </row>
    <row r="256" spans="1:55" x14ac:dyDescent="0.25">
      <c r="A256" s="138" t="s">
        <v>749</v>
      </c>
      <c r="B256" s="131" t="s">
        <v>37</v>
      </c>
      <c r="C256" s="131" t="s">
        <v>314</v>
      </c>
      <c r="D256" s="131" t="s">
        <v>315</v>
      </c>
      <c r="E256" s="132" t="s">
        <v>1314</v>
      </c>
      <c r="F256" s="130">
        <v>0</v>
      </c>
      <c r="G256" s="131">
        <v>0</v>
      </c>
      <c r="H256" s="131">
        <v>0</v>
      </c>
      <c r="I256" s="132">
        <v>20</v>
      </c>
      <c r="J256" s="149"/>
      <c r="K256" s="133">
        <v>0</v>
      </c>
      <c r="L256" s="131">
        <v>3</v>
      </c>
      <c r="M256" s="131">
        <v>62.1</v>
      </c>
      <c r="N256" s="132">
        <v>292</v>
      </c>
      <c r="O256" s="149"/>
      <c r="P256" s="133">
        <v>0</v>
      </c>
      <c r="Q256" s="131">
        <v>1</v>
      </c>
      <c r="R256" s="131">
        <v>22.4</v>
      </c>
      <c r="S256" s="132">
        <v>298</v>
      </c>
      <c r="T256" s="149"/>
      <c r="U256" s="133">
        <v>0</v>
      </c>
      <c r="V256" s="131">
        <v>0</v>
      </c>
      <c r="W256" s="131">
        <v>0</v>
      </c>
      <c r="X256" s="132">
        <v>0</v>
      </c>
      <c r="Y256" s="149"/>
      <c r="Z256" s="133">
        <v>0</v>
      </c>
      <c r="AA256" s="131">
        <v>2</v>
      </c>
      <c r="AB256" s="131">
        <v>18.399999999999999</v>
      </c>
      <c r="AC256" s="132">
        <v>272</v>
      </c>
      <c r="AD256" s="149"/>
      <c r="AE256" s="153">
        <f t="shared" si="72"/>
        <v>0</v>
      </c>
      <c r="AF256" s="134">
        <f t="shared" si="73"/>
        <v>6</v>
      </c>
      <c r="AG256" s="135">
        <f t="shared" si="74"/>
        <v>102.9</v>
      </c>
      <c r="AH256" s="167">
        <f t="shared" si="75"/>
        <v>882</v>
      </c>
      <c r="AI256" s="149"/>
      <c r="AJ256" s="133">
        <f t="shared" si="76"/>
        <v>20</v>
      </c>
      <c r="AK256" s="131">
        <f t="shared" si="77"/>
        <v>292</v>
      </c>
      <c r="AL256" s="131">
        <f t="shared" si="78"/>
        <v>298</v>
      </c>
      <c r="AM256" s="131">
        <f t="shared" si="79"/>
        <v>0</v>
      </c>
      <c r="AN256" s="136">
        <f t="shared" si="80"/>
        <v>272</v>
      </c>
      <c r="AO256" s="133">
        <f t="shared" si="81"/>
        <v>0</v>
      </c>
      <c r="AP256" s="131">
        <f t="shared" si="82"/>
        <v>0</v>
      </c>
      <c r="AQ256" s="131">
        <f t="shared" si="83"/>
        <v>0</v>
      </c>
      <c r="AR256" s="131">
        <f t="shared" si="84"/>
        <v>0</v>
      </c>
      <c r="AS256" s="136">
        <f t="shared" si="85"/>
        <v>0</v>
      </c>
      <c r="AT256" s="133">
        <f t="shared" si="86"/>
        <v>0</v>
      </c>
      <c r="AU256" s="131">
        <f t="shared" si="87"/>
        <v>3</v>
      </c>
      <c r="AV256" s="131">
        <f t="shared" si="88"/>
        <v>1</v>
      </c>
      <c r="AW256" s="131">
        <f t="shared" si="89"/>
        <v>0</v>
      </c>
      <c r="AX256" s="136">
        <f t="shared" si="90"/>
        <v>2</v>
      </c>
      <c r="AY256" s="133">
        <f t="shared" si="91"/>
        <v>0</v>
      </c>
      <c r="AZ256" s="131">
        <f t="shared" si="92"/>
        <v>62.1</v>
      </c>
      <c r="BA256" s="131">
        <f t="shared" si="93"/>
        <v>22.4</v>
      </c>
      <c r="BB256" s="131">
        <f t="shared" si="94"/>
        <v>0</v>
      </c>
      <c r="BC256" s="132">
        <f t="shared" si="95"/>
        <v>18.399999999999999</v>
      </c>
    </row>
    <row r="257" spans="1:55" x14ac:dyDescent="0.25">
      <c r="A257" s="138" t="s">
        <v>750</v>
      </c>
      <c r="B257" s="131" t="s">
        <v>47</v>
      </c>
      <c r="C257" s="131" t="s">
        <v>253</v>
      </c>
      <c r="D257" s="131" t="s">
        <v>254</v>
      </c>
      <c r="E257" s="132" t="s">
        <v>1314</v>
      </c>
      <c r="F257" s="130">
        <v>0</v>
      </c>
      <c r="G257" s="131">
        <v>3</v>
      </c>
      <c r="H257" s="131">
        <v>58.4</v>
      </c>
      <c r="I257" s="132">
        <v>300</v>
      </c>
      <c r="J257" s="149"/>
      <c r="K257" s="133">
        <v>0</v>
      </c>
      <c r="L257" s="131">
        <v>0</v>
      </c>
      <c r="M257" s="131">
        <v>0</v>
      </c>
      <c r="N257" s="132">
        <v>0</v>
      </c>
      <c r="O257" s="149"/>
      <c r="P257" s="133">
        <v>0</v>
      </c>
      <c r="Q257" s="131">
        <v>0</v>
      </c>
      <c r="R257" s="131">
        <v>0</v>
      </c>
      <c r="S257" s="132">
        <v>0</v>
      </c>
      <c r="T257" s="149"/>
      <c r="U257" s="133">
        <v>0</v>
      </c>
      <c r="V257" s="131">
        <v>0</v>
      </c>
      <c r="W257" s="131">
        <v>0</v>
      </c>
      <c r="X257" s="132">
        <v>0</v>
      </c>
      <c r="Y257" s="149"/>
      <c r="Z257" s="133">
        <v>0</v>
      </c>
      <c r="AA257" s="131">
        <v>0</v>
      </c>
      <c r="AB257" s="131">
        <v>0</v>
      </c>
      <c r="AC257" s="132">
        <v>0</v>
      </c>
      <c r="AD257" s="149"/>
      <c r="AE257" s="153">
        <f t="shared" si="72"/>
        <v>0</v>
      </c>
      <c r="AF257" s="134">
        <f t="shared" si="73"/>
        <v>3</v>
      </c>
      <c r="AG257" s="135">
        <f t="shared" si="74"/>
        <v>58.4</v>
      </c>
      <c r="AH257" s="167">
        <f t="shared" si="75"/>
        <v>300</v>
      </c>
      <c r="AI257" s="149"/>
      <c r="AJ257" s="133">
        <f t="shared" si="76"/>
        <v>300</v>
      </c>
      <c r="AK257" s="131">
        <f t="shared" si="77"/>
        <v>0</v>
      </c>
      <c r="AL257" s="131">
        <f t="shared" si="78"/>
        <v>0</v>
      </c>
      <c r="AM257" s="131">
        <f t="shared" si="79"/>
        <v>0</v>
      </c>
      <c r="AN257" s="136">
        <f t="shared" si="80"/>
        <v>0</v>
      </c>
      <c r="AO257" s="133">
        <f t="shared" si="81"/>
        <v>0</v>
      </c>
      <c r="AP257" s="131">
        <f t="shared" si="82"/>
        <v>0</v>
      </c>
      <c r="AQ257" s="131">
        <f t="shared" si="83"/>
        <v>0</v>
      </c>
      <c r="AR257" s="131">
        <f t="shared" si="84"/>
        <v>0</v>
      </c>
      <c r="AS257" s="136">
        <f t="shared" si="85"/>
        <v>0</v>
      </c>
      <c r="AT257" s="133">
        <f t="shared" si="86"/>
        <v>3</v>
      </c>
      <c r="AU257" s="131">
        <f t="shared" si="87"/>
        <v>0</v>
      </c>
      <c r="AV257" s="131">
        <f t="shared" si="88"/>
        <v>0</v>
      </c>
      <c r="AW257" s="131">
        <f t="shared" si="89"/>
        <v>0</v>
      </c>
      <c r="AX257" s="136">
        <f t="shared" si="90"/>
        <v>0</v>
      </c>
      <c r="AY257" s="133">
        <f t="shared" si="91"/>
        <v>58.4</v>
      </c>
      <c r="AZ257" s="131">
        <f t="shared" si="92"/>
        <v>0</v>
      </c>
      <c r="BA257" s="131">
        <f t="shared" si="93"/>
        <v>0</v>
      </c>
      <c r="BB257" s="131">
        <f t="shared" si="94"/>
        <v>0</v>
      </c>
      <c r="BC257" s="132">
        <f t="shared" si="95"/>
        <v>0</v>
      </c>
    </row>
    <row r="258" spans="1:55" x14ac:dyDescent="0.25">
      <c r="A258" s="138" t="s">
        <v>751</v>
      </c>
      <c r="B258" s="131" t="s">
        <v>1371</v>
      </c>
      <c r="C258" s="131" t="s">
        <v>248</v>
      </c>
      <c r="D258" s="131" t="s">
        <v>242</v>
      </c>
      <c r="E258" s="132" t="s">
        <v>1954</v>
      </c>
      <c r="F258" s="130">
        <v>0</v>
      </c>
      <c r="G258" s="131">
        <v>0</v>
      </c>
      <c r="H258" s="131">
        <v>0</v>
      </c>
      <c r="I258" s="132">
        <v>0</v>
      </c>
      <c r="J258" s="149"/>
      <c r="K258" s="133">
        <v>0</v>
      </c>
      <c r="L258" s="131">
        <v>0</v>
      </c>
      <c r="M258" s="131">
        <v>0</v>
      </c>
      <c r="N258" s="132">
        <v>0</v>
      </c>
      <c r="O258" s="149"/>
      <c r="P258" s="133">
        <v>0</v>
      </c>
      <c r="Q258" s="131">
        <v>0</v>
      </c>
      <c r="R258" s="131">
        <v>0</v>
      </c>
      <c r="S258" s="132">
        <v>0</v>
      </c>
      <c r="T258" s="149"/>
      <c r="U258" s="133">
        <v>0</v>
      </c>
      <c r="V258" s="131">
        <v>0</v>
      </c>
      <c r="W258" s="131">
        <v>0</v>
      </c>
      <c r="X258" s="132">
        <v>0</v>
      </c>
      <c r="Y258" s="149"/>
      <c r="Z258" s="133">
        <v>0</v>
      </c>
      <c r="AA258" s="131">
        <v>0</v>
      </c>
      <c r="AB258" s="131">
        <v>0</v>
      </c>
      <c r="AC258" s="132">
        <v>0</v>
      </c>
      <c r="AD258" s="149"/>
      <c r="AE258" s="153">
        <f t="shared" si="72"/>
        <v>0</v>
      </c>
      <c r="AF258" s="134">
        <f t="shared" si="73"/>
        <v>0</v>
      </c>
      <c r="AG258" s="135">
        <f t="shared" si="74"/>
        <v>0</v>
      </c>
      <c r="AH258" s="167">
        <f t="shared" si="75"/>
        <v>0</v>
      </c>
      <c r="AI258" s="149"/>
      <c r="AJ258" s="133">
        <f t="shared" si="76"/>
        <v>0</v>
      </c>
      <c r="AK258" s="131">
        <f t="shared" si="77"/>
        <v>0</v>
      </c>
      <c r="AL258" s="131">
        <f t="shared" si="78"/>
        <v>0</v>
      </c>
      <c r="AM258" s="131">
        <f t="shared" si="79"/>
        <v>0</v>
      </c>
      <c r="AN258" s="136">
        <f t="shared" si="80"/>
        <v>0</v>
      </c>
      <c r="AO258" s="133">
        <f t="shared" si="81"/>
        <v>0</v>
      </c>
      <c r="AP258" s="131">
        <f t="shared" si="82"/>
        <v>0</v>
      </c>
      <c r="AQ258" s="131">
        <f t="shared" si="83"/>
        <v>0</v>
      </c>
      <c r="AR258" s="131">
        <f t="shared" si="84"/>
        <v>0</v>
      </c>
      <c r="AS258" s="136">
        <f t="shared" si="85"/>
        <v>0</v>
      </c>
      <c r="AT258" s="133">
        <f t="shared" si="86"/>
        <v>0</v>
      </c>
      <c r="AU258" s="131">
        <f t="shared" si="87"/>
        <v>0</v>
      </c>
      <c r="AV258" s="131">
        <f t="shared" si="88"/>
        <v>0</v>
      </c>
      <c r="AW258" s="131">
        <f t="shared" si="89"/>
        <v>0</v>
      </c>
      <c r="AX258" s="136">
        <f t="shared" si="90"/>
        <v>0</v>
      </c>
      <c r="AY258" s="133">
        <f t="shared" si="91"/>
        <v>0</v>
      </c>
      <c r="AZ258" s="131">
        <f t="shared" si="92"/>
        <v>0</v>
      </c>
      <c r="BA258" s="131">
        <f t="shared" si="93"/>
        <v>0</v>
      </c>
      <c r="BB258" s="131">
        <f t="shared" si="94"/>
        <v>0</v>
      </c>
      <c r="BC258" s="132">
        <f t="shared" si="95"/>
        <v>0</v>
      </c>
    </row>
    <row r="259" spans="1:55" x14ac:dyDescent="0.25">
      <c r="A259" s="138" t="s">
        <v>752</v>
      </c>
      <c r="B259" s="131" t="s">
        <v>2047</v>
      </c>
      <c r="C259" s="131" t="s">
        <v>384</v>
      </c>
      <c r="D259" s="131" t="s">
        <v>74</v>
      </c>
      <c r="E259" s="132" t="s">
        <v>1311</v>
      </c>
      <c r="F259" s="130">
        <v>0</v>
      </c>
      <c r="G259" s="131">
        <v>1</v>
      </c>
      <c r="H259" s="131">
        <v>10.7</v>
      </c>
      <c r="I259" s="132">
        <v>269</v>
      </c>
      <c r="J259" s="149"/>
      <c r="K259" s="133">
        <v>0</v>
      </c>
      <c r="L259" s="131">
        <v>0</v>
      </c>
      <c r="M259" s="131">
        <v>0</v>
      </c>
      <c r="N259" s="132">
        <v>20</v>
      </c>
      <c r="O259" s="149"/>
      <c r="P259" s="133">
        <v>1</v>
      </c>
      <c r="Q259" s="131">
        <v>0</v>
      </c>
      <c r="R259" s="131">
        <v>20.8</v>
      </c>
      <c r="S259" s="132">
        <v>295</v>
      </c>
      <c r="T259" s="149"/>
      <c r="U259" s="133">
        <v>1</v>
      </c>
      <c r="V259" s="131">
        <v>0</v>
      </c>
      <c r="W259" s="131">
        <v>0.5</v>
      </c>
      <c r="X259" s="132">
        <v>245</v>
      </c>
      <c r="Y259" s="149"/>
      <c r="Z259" s="133">
        <v>0</v>
      </c>
      <c r="AA259" s="131">
        <v>2</v>
      </c>
      <c r="AB259" s="131">
        <v>49</v>
      </c>
      <c r="AC259" s="132">
        <v>298</v>
      </c>
      <c r="AD259" s="149"/>
      <c r="AE259" s="153">
        <f t="shared" ref="AE259:AE322" si="96">LARGE(AO259:AS259,1)+LARGE(AO259:AS259,2)+LARGE(AO259:AS259,3)+LARGE(AO259:AS259,4)</f>
        <v>3</v>
      </c>
      <c r="AF259" s="134">
        <f t="shared" ref="AF259:AF322" si="97">LARGE(AT259:AX259,1)+LARGE(AT259:AX259,2)+LARGE(AT259:AX259,3)+LARGE(AT259:AX259,4)</f>
        <v>3</v>
      </c>
      <c r="AG259" s="135">
        <f t="shared" ref="AG259:AG322" si="98">LARGE(AY259:BC259,1)+LARGE(AY259:BC259,2)+LARGE(AY259:BC259,3)+LARGE(AY259:BC259,4)</f>
        <v>81</v>
      </c>
      <c r="AH259" s="167">
        <f t="shared" ref="AH259:AH322" si="99">LARGE(AJ259:AN259,1)+LARGE(AJ259:AN259,2)+LARGE(AJ259:AN259,3)+LARGE(AJ259:AN259,4)</f>
        <v>1107</v>
      </c>
      <c r="AI259" s="149"/>
      <c r="AJ259" s="133">
        <f t="shared" ref="AJ259:AJ322" si="100">I259</f>
        <v>269</v>
      </c>
      <c r="AK259" s="131">
        <f t="shared" ref="AK259:AK322" si="101">N259</f>
        <v>20</v>
      </c>
      <c r="AL259" s="131">
        <f t="shared" ref="AL259:AL322" si="102">S259</f>
        <v>295</v>
      </c>
      <c r="AM259" s="131">
        <f t="shared" ref="AM259:AM322" si="103">X259</f>
        <v>245</v>
      </c>
      <c r="AN259" s="136">
        <f t="shared" ref="AN259:AN322" si="104">AC259</f>
        <v>298</v>
      </c>
      <c r="AO259" s="133">
        <f t="shared" ref="AO259:AO322" si="105">F259</f>
        <v>0</v>
      </c>
      <c r="AP259" s="131">
        <f t="shared" ref="AP259:AP322" si="106">K259</f>
        <v>0</v>
      </c>
      <c r="AQ259" s="131">
        <f t="shared" ref="AQ259:AQ322" si="107">P259</f>
        <v>1</v>
      </c>
      <c r="AR259" s="131">
        <f t="shared" ref="AR259:AR322" si="108">U259</f>
        <v>1</v>
      </c>
      <c r="AS259" s="136">
        <f t="shared" ref="AS259:AS322" si="109">U259</f>
        <v>1</v>
      </c>
      <c r="AT259" s="133">
        <f t="shared" ref="AT259:AT322" si="110">G259</f>
        <v>1</v>
      </c>
      <c r="AU259" s="131">
        <f t="shared" ref="AU259:AU322" si="111">L259</f>
        <v>0</v>
      </c>
      <c r="AV259" s="131">
        <f t="shared" ref="AV259:AV322" si="112">Q259</f>
        <v>0</v>
      </c>
      <c r="AW259" s="131">
        <f t="shared" ref="AW259:AW322" si="113">V259</f>
        <v>0</v>
      </c>
      <c r="AX259" s="136">
        <f t="shared" ref="AX259:AX322" si="114">AA259</f>
        <v>2</v>
      </c>
      <c r="AY259" s="133">
        <f t="shared" ref="AY259:AY322" si="115">H259</f>
        <v>10.7</v>
      </c>
      <c r="AZ259" s="131">
        <f t="shared" ref="AZ259:AZ322" si="116">M259</f>
        <v>0</v>
      </c>
      <c r="BA259" s="131">
        <f t="shared" ref="BA259:BA322" si="117">R259</f>
        <v>20.8</v>
      </c>
      <c r="BB259" s="131">
        <f t="shared" ref="BB259:BB322" si="118">W259</f>
        <v>0.5</v>
      </c>
      <c r="BC259" s="132">
        <f t="shared" ref="BC259:BC322" si="119">AB259</f>
        <v>49</v>
      </c>
    </row>
    <row r="260" spans="1:55" x14ac:dyDescent="0.25">
      <c r="A260" s="138" t="s">
        <v>753</v>
      </c>
      <c r="B260" s="131" t="s">
        <v>37</v>
      </c>
      <c r="C260" s="131" t="s">
        <v>1865</v>
      </c>
      <c r="D260" s="131" t="s">
        <v>2146</v>
      </c>
      <c r="E260" s="132" t="s">
        <v>1311</v>
      </c>
      <c r="F260" s="130">
        <v>0</v>
      </c>
      <c r="G260" s="131">
        <v>0</v>
      </c>
      <c r="H260" s="131">
        <v>0</v>
      </c>
      <c r="I260" s="132">
        <v>20</v>
      </c>
      <c r="J260" s="149"/>
      <c r="K260" s="133">
        <v>0</v>
      </c>
      <c r="L260" s="131">
        <v>0</v>
      </c>
      <c r="M260" s="131">
        <v>0</v>
      </c>
      <c r="N260" s="132">
        <v>20</v>
      </c>
      <c r="O260" s="149"/>
      <c r="P260" s="133">
        <v>0</v>
      </c>
      <c r="Q260" s="131">
        <v>0</v>
      </c>
      <c r="R260" s="131">
        <v>0</v>
      </c>
      <c r="S260" s="132">
        <v>20</v>
      </c>
      <c r="T260" s="149"/>
      <c r="U260" s="133">
        <v>0</v>
      </c>
      <c r="V260" s="131">
        <v>0</v>
      </c>
      <c r="W260" s="131">
        <v>0</v>
      </c>
      <c r="X260" s="132">
        <v>0</v>
      </c>
      <c r="Y260" s="149"/>
      <c r="Z260" s="133">
        <v>0</v>
      </c>
      <c r="AA260" s="131">
        <v>0</v>
      </c>
      <c r="AB260" s="131">
        <v>0</v>
      </c>
      <c r="AC260" s="132">
        <v>0</v>
      </c>
      <c r="AD260" s="149"/>
      <c r="AE260" s="153">
        <f t="shared" si="96"/>
        <v>0</v>
      </c>
      <c r="AF260" s="134">
        <f t="shared" si="97"/>
        <v>0</v>
      </c>
      <c r="AG260" s="135">
        <f t="shared" si="98"/>
        <v>0</v>
      </c>
      <c r="AH260" s="167">
        <f t="shared" si="99"/>
        <v>60</v>
      </c>
      <c r="AI260" s="149"/>
      <c r="AJ260" s="133">
        <f t="shared" si="100"/>
        <v>20</v>
      </c>
      <c r="AK260" s="131">
        <f t="shared" si="101"/>
        <v>20</v>
      </c>
      <c r="AL260" s="131">
        <f t="shared" si="102"/>
        <v>20</v>
      </c>
      <c r="AM260" s="131">
        <f t="shared" si="103"/>
        <v>0</v>
      </c>
      <c r="AN260" s="136">
        <f t="shared" si="104"/>
        <v>0</v>
      </c>
      <c r="AO260" s="133">
        <f t="shared" si="105"/>
        <v>0</v>
      </c>
      <c r="AP260" s="131">
        <f t="shared" si="106"/>
        <v>0</v>
      </c>
      <c r="AQ260" s="131">
        <f t="shared" si="107"/>
        <v>0</v>
      </c>
      <c r="AR260" s="131">
        <f t="shared" si="108"/>
        <v>0</v>
      </c>
      <c r="AS260" s="136">
        <f t="shared" si="109"/>
        <v>0</v>
      </c>
      <c r="AT260" s="133">
        <f t="shared" si="110"/>
        <v>0</v>
      </c>
      <c r="AU260" s="131">
        <f t="shared" si="111"/>
        <v>0</v>
      </c>
      <c r="AV260" s="131">
        <f t="shared" si="112"/>
        <v>0</v>
      </c>
      <c r="AW260" s="131">
        <f t="shared" si="113"/>
        <v>0</v>
      </c>
      <c r="AX260" s="136">
        <f t="shared" si="114"/>
        <v>0</v>
      </c>
      <c r="AY260" s="133">
        <f t="shared" si="115"/>
        <v>0</v>
      </c>
      <c r="AZ260" s="131">
        <f t="shared" si="116"/>
        <v>0</v>
      </c>
      <c r="BA260" s="131">
        <f t="shared" si="117"/>
        <v>0</v>
      </c>
      <c r="BB260" s="131">
        <f t="shared" si="118"/>
        <v>0</v>
      </c>
      <c r="BC260" s="132">
        <f t="shared" si="119"/>
        <v>0</v>
      </c>
    </row>
    <row r="261" spans="1:55" x14ac:dyDescent="0.25">
      <c r="A261" s="138" t="s">
        <v>754</v>
      </c>
      <c r="B261" s="131" t="s">
        <v>37</v>
      </c>
      <c r="C261" s="131" t="s">
        <v>294</v>
      </c>
      <c r="D261" s="131" t="s">
        <v>295</v>
      </c>
      <c r="E261" s="132" t="s">
        <v>1314</v>
      </c>
      <c r="F261" s="130">
        <v>0</v>
      </c>
      <c r="G261" s="131">
        <v>1</v>
      </c>
      <c r="H261" s="131">
        <v>7.2</v>
      </c>
      <c r="I261" s="132">
        <v>254</v>
      </c>
      <c r="J261" s="149"/>
      <c r="K261" s="133">
        <v>0</v>
      </c>
      <c r="L261" s="131">
        <v>0</v>
      </c>
      <c r="M261" s="131">
        <v>0</v>
      </c>
      <c r="N261" s="132">
        <v>20</v>
      </c>
      <c r="O261" s="149"/>
      <c r="P261" s="133">
        <v>1</v>
      </c>
      <c r="Q261" s="131">
        <v>1</v>
      </c>
      <c r="R261" s="131">
        <v>21.2</v>
      </c>
      <c r="S261" s="132">
        <v>296</v>
      </c>
      <c r="T261" s="149"/>
      <c r="U261" s="133">
        <v>0</v>
      </c>
      <c r="V261" s="131">
        <v>0</v>
      </c>
      <c r="W261" s="131">
        <v>0</v>
      </c>
      <c r="X261" s="132">
        <v>20</v>
      </c>
      <c r="Y261" s="149"/>
      <c r="Z261" s="133">
        <v>0</v>
      </c>
      <c r="AA261" s="131">
        <v>2</v>
      </c>
      <c r="AB261" s="131">
        <v>30.599999999999998</v>
      </c>
      <c r="AC261" s="132">
        <v>290</v>
      </c>
      <c r="AD261" s="149"/>
      <c r="AE261" s="153">
        <f t="shared" si="96"/>
        <v>1</v>
      </c>
      <c r="AF261" s="134">
        <f t="shared" si="97"/>
        <v>4</v>
      </c>
      <c r="AG261" s="135">
        <f t="shared" si="98"/>
        <v>59</v>
      </c>
      <c r="AH261" s="167">
        <f t="shared" si="99"/>
        <v>860</v>
      </c>
      <c r="AI261" s="149"/>
      <c r="AJ261" s="133">
        <f t="shared" si="100"/>
        <v>254</v>
      </c>
      <c r="AK261" s="131">
        <f t="shared" si="101"/>
        <v>20</v>
      </c>
      <c r="AL261" s="131">
        <f t="shared" si="102"/>
        <v>296</v>
      </c>
      <c r="AM261" s="131">
        <f t="shared" si="103"/>
        <v>20</v>
      </c>
      <c r="AN261" s="136">
        <f t="shared" si="104"/>
        <v>290</v>
      </c>
      <c r="AO261" s="133">
        <f t="shared" si="105"/>
        <v>0</v>
      </c>
      <c r="AP261" s="131">
        <f t="shared" si="106"/>
        <v>0</v>
      </c>
      <c r="AQ261" s="131">
        <f t="shared" si="107"/>
        <v>1</v>
      </c>
      <c r="AR261" s="131">
        <f t="shared" si="108"/>
        <v>0</v>
      </c>
      <c r="AS261" s="136">
        <f t="shared" si="109"/>
        <v>0</v>
      </c>
      <c r="AT261" s="133">
        <f t="shared" si="110"/>
        <v>1</v>
      </c>
      <c r="AU261" s="131">
        <f t="shared" si="111"/>
        <v>0</v>
      </c>
      <c r="AV261" s="131">
        <f t="shared" si="112"/>
        <v>1</v>
      </c>
      <c r="AW261" s="131">
        <f t="shared" si="113"/>
        <v>0</v>
      </c>
      <c r="AX261" s="136">
        <f t="shared" si="114"/>
        <v>2</v>
      </c>
      <c r="AY261" s="133">
        <f t="shared" si="115"/>
        <v>7.2</v>
      </c>
      <c r="AZ261" s="131">
        <f t="shared" si="116"/>
        <v>0</v>
      </c>
      <c r="BA261" s="131">
        <f t="shared" si="117"/>
        <v>21.2</v>
      </c>
      <c r="BB261" s="131">
        <f t="shared" si="118"/>
        <v>0</v>
      </c>
      <c r="BC261" s="132">
        <f t="shared" si="119"/>
        <v>30.599999999999998</v>
      </c>
    </row>
    <row r="262" spans="1:55" x14ac:dyDescent="0.25">
      <c r="A262" s="138" t="s">
        <v>755</v>
      </c>
      <c r="B262" s="131" t="s">
        <v>2049</v>
      </c>
      <c r="C262" s="131" t="s">
        <v>77</v>
      </c>
      <c r="D262" s="131" t="s">
        <v>348</v>
      </c>
      <c r="E262" s="132" t="s">
        <v>1954</v>
      </c>
      <c r="F262" s="130">
        <v>0</v>
      </c>
      <c r="G262" s="131">
        <v>0</v>
      </c>
      <c r="H262" s="131">
        <v>0</v>
      </c>
      <c r="I262" s="132">
        <v>0</v>
      </c>
      <c r="J262" s="149"/>
      <c r="K262" s="133">
        <v>0</v>
      </c>
      <c r="L262" s="131">
        <v>0</v>
      </c>
      <c r="M262" s="131">
        <v>0</v>
      </c>
      <c r="N262" s="132">
        <v>0</v>
      </c>
      <c r="O262" s="149"/>
      <c r="P262" s="133">
        <v>0</v>
      </c>
      <c r="Q262" s="131">
        <v>0</v>
      </c>
      <c r="R262" s="131">
        <v>0</v>
      </c>
      <c r="S262" s="132">
        <v>0</v>
      </c>
      <c r="T262" s="149"/>
      <c r="U262" s="133">
        <v>0</v>
      </c>
      <c r="V262" s="131">
        <v>0</v>
      </c>
      <c r="W262" s="131">
        <v>0</v>
      </c>
      <c r="X262" s="132">
        <v>0</v>
      </c>
      <c r="Y262" s="149"/>
      <c r="Z262" s="133">
        <v>0</v>
      </c>
      <c r="AA262" s="131">
        <v>0</v>
      </c>
      <c r="AB262" s="131">
        <v>0</v>
      </c>
      <c r="AC262" s="132">
        <v>0</v>
      </c>
      <c r="AD262" s="149"/>
      <c r="AE262" s="153">
        <f t="shared" si="96"/>
        <v>0</v>
      </c>
      <c r="AF262" s="134">
        <f t="shared" si="97"/>
        <v>0</v>
      </c>
      <c r="AG262" s="135">
        <f t="shared" si="98"/>
        <v>0</v>
      </c>
      <c r="AH262" s="167">
        <f t="shared" si="99"/>
        <v>0</v>
      </c>
      <c r="AI262" s="149"/>
      <c r="AJ262" s="133">
        <f t="shared" si="100"/>
        <v>0</v>
      </c>
      <c r="AK262" s="131">
        <f t="shared" si="101"/>
        <v>0</v>
      </c>
      <c r="AL262" s="131">
        <f t="shared" si="102"/>
        <v>0</v>
      </c>
      <c r="AM262" s="131">
        <f t="shared" si="103"/>
        <v>0</v>
      </c>
      <c r="AN262" s="136">
        <f t="shared" si="104"/>
        <v>0</v>
      </c>
      <c r="AO262" s="133">
        <f t="shared" si="105"/>
        <v>0</v>
      </c>
      <c r="AP262" s="131">
        <f t="shared" si="106"/>
        <v>0</v>
      </c>
      <c r="AQ262" s="131">
        <f t="shared" si="107"/>
        <v>0</v>
      </c>
      <c r="AR262" s="131">
        <f t="shared" si="108"/>
        <v>0</v>
      </c>
      <c r="AS262" s="136">
        <f t="shared" si="109"/>
        <v>0</v>
      </c>
      <c r="AT262" s="133">
        <f t="shared" si="110"/>
        <v>0</v>
      </c>
      <c r="AU262" s="131">
        <f t="shared" si="111"/>
        <v>0</v>
      </c>
      <c r="AV262" s="131">
        <f t="shared" si="112"/>
        <v>0</v>
      </c>
      <c r="AW262" s="131">
        <f t="shared" si="113"/>
        <v>0</v>
      </c>
      <c r="AX262" s="136">
        <f t="shared" si="114"/>
        <v>0</v>
      </c>
      <c r="AY262" s="133">
        <f t="shared" si="115"/>
        <v>0</v>
      </c>
      <c r="AZ262" s="131">
        <f t="shared" si="116"/>
        <v>0</v>
      </c>
      <c r="BA262" s="131">
        <f t="shared" si="117"/>
        <v>0</v>
      </c>
      <c r="BB262" s="131">
        <f t="shared" si="118"/>
        <v>0</v>
      </c>
      <c r="BC262" s="132">
        <f t="shared" si="119"/>
        <v>0</v>
      </c>
    </row>
    <row r="263" spans="1:55" x14ac:dyDescent="0.25">
      <c r="A263" s="138" t="s">
        <v>756</v>
      </c>
      <c r="B263" s="131" t="s">
        <v>38</v>
      </c>
      <c r="C263" s="131" t="s">
        <v>2055</v>
      </c>
      <c r="D263" s="131" t="s">
        <v>1110</v>
      </c>
      <c r="E263" s="132" t="s">
        <v>1311</v>
      </c>
      <c r="F263" s="130">
        <v>0</v>
      </c>
      <c r="G263" s="131">
        <v>0</v>
      </c>
      <c r="H263" s="131">
        <v>0</v>
      </c>
      <c r="I263" s="132">
        <v>0</v>
      </c>
      <c r="J263" s="149"/>
      <c r="K263" s="133">
        <v>0</v>
      </c>
      <c r="L263" s="131">
        <v>0</v>
      </c>
      <c r="M263" s="131">
        <v>0</v>
      </c>
      <c r="N263" s="132">
        <v>20</v>
      </c>
      <c r="O263" s="149"/>
      <c r="P263" s="133">
        <v>0</v>
      </c>
      <c r="Q263" s="131">
        <v>0</v>
      </c>
      <c r="R263" s="131">
        <v>0</v>
      </c>
      <c r="S263" s="132">
        <v>0</v>
      </c>
      <c r="T263" s="149"/>
      <c r="U263" s="133">
        <v>0</v>
      </c>
      <c r="V263" s="131">
        <v>0</v>
      </c>
      <c r="W263" s="131">
        <v>0</v>
      </c>
      <c r="X263" s="132">
        <v>0</v>
      </c>
      <c r="Y263" s="149"/>
      <c r="Z263" s="133">
        <v>0</v>
      </c>
      <c r="AA263" s="131">
        <v>0</v>
      </c>
      <c r="AB263" s="131">
        <v>0</v>
      </c>
      <c r="AC263" s="132">
        <v>0</v>
      </c>
      <c r="AD263" s="149"/>
      <c r="AE263" s="153">
        <f t="shared" si="96"/>
        <v>0</v>
      </c>
      <c r="AF263" s="134">
        <f t="shared" si="97"/>
        <v>0</v>
      </c>
      <c r="AG263" s="135">
        <f t="shared" si="98"/>
        <v>0</v>
      </c>
      <c r="AH263" s="167">
        <f t="shared" si="99"/>
        <v>20</v>
      </c>
      <c r="AI263" s="149"/>
      <c r="AJ263" s="133">
        <f t="shared" si="100"/>
        <v>0</v>
      </c>
      <c r="AK263" s="131">
        <f t="shared" si="101"/>
        <v>20</v>
      </c>
      <c r="AL263" s="131">
        <f t="shared" si="102"/>
        <v>0</v>
      </c>
      <c r="AM263" s="131">
        <f t="shared" si="103"/>
        <v>0</v>
      </c>
      <c r="AN263" s="136">
        <f t="shared" si="104"/>
        <v>0</v>
      </c>
      <c r="AO263" s="133">
        <f t="shared" si="105"/>
        <v>0</v>
      </c>
      <c r="AP263" s="131">
        <f t="shared" si="106"/>
        <v>0</v>
      </c>
      <c r="AQ263" s="131">
        <f t="shared" si="107"/>
        <v>0</v>
      </c>
      <c r="AR263" s="131">
        <f t="shared" si="108"/>
        <v>0</v>
      </c>
      <c r="AS263" s="136">
        <f t="shared" si="109"/>
        <v>0</v>
      </c>
      <c r="AT263" s="133">
        <f t="shared" si="110"/>
        <v>0</v>
      </c>
      <c r="AU263" s="131">
        <f t="shared" si="111"/>
        <v>0</v>
      </c>
      <c r="AV263" s="131">
        <f t="shared" si="112"/>
        <v>0</v>
      </c>
      <c r="AW263" s="131">
        <f t="shared" si="113"/>
        <v>0</v>
      </c>
      <c r="AX263" s="136">
        <f t="shared" si="114"/>
        <v>0</v>
      </c>
      <c r="AY263" s="133">
        <f t="shared" si="115"/>
        <v>0</v>
      </c>
      <c r="AZ263" s="131">
        <f t="shared" si="116"/>
        <v>0</v>
      </c>
      <c r="BA263" s="131">
        <f t="shared" si="117"/>
        <v>0</v>
      </c>
      <c r="BB263" s="131">
        <f t="shared" si="118"/>
        <v>0</v>
      </c>
      <c r="BC263" s="132">
        <f t="shared" si="119"/>
        <v>0</v>
      </c>
    </row>
    <row r="264" spans="1:55" x14ac:dyDescent="0.25">
      <c r="A264" s="138" t="s">
        <v>757</v>
      </c>
      <c r="B264" s="131" t="s">
        <v>2047</v>
      </c>
      <c r="C264" s="131" t="s">
        <v>2147</v>
      </c>
      <c r="D264" s="131" t="s">
        <v>355</v>
      </c>
      <c r="E264" s="132" t="s">
        <v>1313</v>
      </c>
      <c r="F264" s="130">
        <v>0</v>
      </c>
      <c r="G264" s="131">
        <v>0</v>
      </c>
      <c r="H264" s="131">
        <v>0</v>
      </c>
      <c r="I264" s="132">
        <v>20</v>
      </c>
      <c r="J264" s="149"/>
      <c r="K264" s="133">
        <v>0</v>
      </c>
      <c r="L264" s="131">
        <v>0</v>
      </c>
      <c r="M264" s="131">
        <v>0</v>
      </c>
      <c r="N264" s="132">
        <v>0</v>
      </c>
      <c r="O264" s="149"/>
      <c r="P264" s="133">
        <v>0</v>
      </c>
      <c r="Q264" s="131">
        <v>0</v>
      </c>
      <c r="R264" s="131">
        <v>0</v>
      </c>
      <c r="S264" s="132">
        <v>0</v>
      </c>
      <c r="T264" s="149"/>
      <c r="U264" s="133">
        <v>0</v>
      </c>
      <c r="V264" s="131">
        <v>0</v>
      </c>
      <c r="W264" s="131">
        <v>0</v>
      </c>
      <c r="X264" s="132">
        <v>20</v>
      </c>
      <c r="Y264" s="149"/>
      <c r="Z264" s="133">
        <v>0</v>
      </c>
      <c r="AA264" s="131">
        <v>0</v>
      </c>
      <c r="AB264" s="131">
        <v>0</v>
      </c>
      <c r="AC264" s="132">
        <v>0</v>
      </c>
      <c r="AD264" s="149"/>
      <c r="AE264" s="153">
        <f t="shared" si="96"/>
        <v>0</v>
      </c>
      <c r="AF264" s="134">
        <f t="shared" si="97"/>
        <v>0</v>
      </c>
      <c r="AG264" s="135">
        <f t="shared" si="98"/>
        <v>0</v>
      </c>
      <c r="AH264" s="167">
        <f t="shared" si="99"/>
        <v>40</v>
      </c>
      <c r="AI264" s="149"/>
      <c r="AJ264" s="133">
        <f t="shared" si="100"/>
        <v>20</v>
      </c>
      <c r="AK264" s="131">
        <f t="shared" si="101"/>
        <v>0</v>
      </c>
      <c r="AL264" s="131">
        <f t="shared" si="102"/>
        <v>0</v>
      </c>
      <c r="AM264" s="131">
        <f t="shared" si="103"/>
        <v>20</v>
      </c>
      <c r="AN264" s="136">
        <f t="shared" si="104"/>
        <v>0</v>
      </c>
      <c r="AO264" s="133">
        <f t="shared" si="105"/>
        <v>0</v>
      </c>
      <c r="AP264" s="131">
        <f t="shared" si="106"/>
        <v>0</v>
      </c>
      <c r="AQ264" s="131">
        <f t="shared" si="107"/>
        <v>0</v>
      </c>
      <c r="AR264" s="131">
        <f t="shared" si="108"/>
        <v>0</v>
      </c>
      <c r="AS264" s="136">
        <f t="shared" si="109"/>
        <v>0</v>
      </c>
      <c r="AT264" s="133">
        <f t="shared" si="110"/>
        <v>0</v>
      </c>
      <c r="AU264" s="131">
        <f t="shared" si="111"/>
        <v>0</v>
      </c>
      <c r="AV264" s="131">
        <f t="shared" si="112"/>
        <v>0</v>
      </c>
      <c r="AW264" s="131">
        <f t="shared" si="113"/>
        <v>0</v>
      </c>
      <c r="AX264" s="136">
        <f t="shared" si="114"/>
        <v>0</v>
      </c>
      <c r="AY264" s="133">
        <f t="shared" si="115"/>
        <v>0</v>
      </c>
      <c r="AZ264" s="131">
        <f t="shared" si="116"/>
        <v>0</v>
      </c>
      <c r="BA264" s="131">
        <f t="shared" si="117"/>
        <v>0</v>
      </c>
      <c r="BB264" s="131">
        <f t="shared" si="118"/>
        <v>0</v>
      </c>
      <c r="BC264" s="132">
        <f t="shared" si="119"/>
        <v>0</v>
      </c>
    </row>
    <row r="265" spans="1:55" x14ac:dyDescent="0.25">
      <c r="A265" s="138" t="s">
        <v>758</v>
      </c>
      <c r="B265" s="131" t="s">
        <v>38</v>
      </c>
      <c r="C265" s="131" t="s">
        <v>172</v>
      </c>
      <c r="D265" s="131" t="s">
        <v>210</v>
      </c>
      <c r="E265" s="132" t="s">
        <v>1311</v>
      </c>
      <c r="F265" s="130">
        <v>0</v>
      </c>
      <c r="G265" s="131">
        <v>0</v>
      </c>
      <c r="H265" s="131">
        <v>0</v>
      </c>
      <c r="I265" s="132">
        <v>0</v>
      </c>
      <c r="J265" s="149"/>
      <c r="K265" s="133">
        <v>0</v>
      </c>
      <c r="L265" s="131">
        <v>1</v>
      </c>
      <c r="M265" s="131">
        <v>14.4</v>
      </c>
      <c r="N265" s="132">
        <v>253</v>
      </c>
      <c r="O265" s="149"/>
      <c r="P265" s="133">
        <v>0</v>
      </c>
      <c r="Q265" s="131">
        <v>1</v>
      </c>
      <c r="R265" s="131">
        <v>9.8000000000000007</v>
      </c>
      <c r="S265" s="132">
        <v>287</v>
      </c>
      <c r="T265" s="149"/>
      <c r="U265" s="133">
        <v>0</v>
      </c>
      <c r="V265" s="131">
        <v>0</v>
      </c>
      <c r="W265" s="131">
        <v>0</v>
      </c>
      <c r="X265" s="132">
        <v>0</v>
      </c>
      <c r="Y265" s="149"/>
      <c r="Z265" s="133">
        <v>0</v>
      </c>
      <c r="AA265" s="131">
        <v>0</v>
      </c>
      <c r="AB265" s="131">
        <v>0</v>
      </c>
      <c r="AC265" s="132">
        <v>0</v>
      </c>
      <c r="AD265" s="149"/>
      <c r="AE265" s="153">
        <f t="shared" si="96"/>
        <v>0</v>
      </c>
      <c r="AF265" s="134">
        <f t="shared" si="97"/>
        <v>2</v>
      </c>
      <c r="AG265" s="135">
        <f t="shared" si="98"/>
        <v>24.200000000000003</v>
      </c>
      <c r="AH265" s="167">
        <f t="shared" si="99"/>
        <v>540</v>
      </c>
      <c r="AI265" s="149"/>
      <c r="AJ265" s="133">
        <f t="shared" si="100"/>
        <v>0</v>
      </c>
      <c r="AK265" s="131">
        <f t="shared" si="101"/>
        <v>253</v>
      </c>
      <c r="AL265" s="131">
        <f t="shared" si="102"/>
        <v>287</v>
      </c>
      <c r="AM265" s="131">
        <f t="shared" si="103"/>
        <v>0</v>
      </c>
      <c r="AN265" s="136">
        <f t="shared" si="104"/>
        <v>0</v>
      </c>
      <c r="AO265" s="133">
        <f t="shared" si="105"/>
        <v>0</v>
      </c>
      <c r="AP265" s="131">
        <f t="shared" si="106"/>
        <v>0</v>
      </c>
      <c r="AQ265" s="131">
        <f t="shared" si="107"/>
        <v>0</v>
      </c>
      <c r="AR265" s="131">
        <f t="shared" si="108"/>
        <v>0</v>
      </c>
      <c r="AS265" s="136">
        <f t="shared" si="109"/>
        <v>0</v>
      </c>
      <c r="AT265" s="133">
        <f t="shared" si="110"/>
        <v>0</v>
      </c>
      <c r="AU265" s="131">
        <f t="shared" si="111"/>
        <v>1</v>
      </c>
      <c r="AV265" s="131">
        <f t="shared" si="112"/>
        <v>1</v>
      </c>
      <c r="AW265" s="131">
        <f t="shared" si="113"/>
        <v>0</v>
      </c>
      <c r="AX265" s="136">
        <f t="shared" si="114"/>
        <v>0</v>
      </c>
      <c r="AY265" s="133">
        <f t="shared" si="115"/>
        <v>0</v>
      </c>
      <c r="AZ265" s="131">
        <f t="shared" si="116"/>
        <v>14.4</v>
      </c>
      <c r="BA265" s="131">
        <f t="shared" si="117"/>
        <v>9.8000000000000007</v>
      </c>
      <c r="BB265" s="131">
        <f t="shared" si="118"/>
        <v>0</v>
      </c>
      <c r="BC265" s="132">
        <f t="shared" si="119"/>
        <v>0</v>
      </c>
    </row>
    <row r="266" spans="1:55" x14ac:dyDescent="0.25">
      <c r="A266" s="138" t="s">
        <v>759</v>
      </c>
      <c r="B266" s="131" t="s">
        <v>1295</v>
      </c>
      <c r="C266" s="131" t="s">
        <v>270</v>
      </c>
      <c r="D266" s="131" t="s">
        <v>263</v>
      </c>
      <c r="E266" s="132" t="s">
        <v>1955</v>
      </c>
      <c r="F266" s="130">
        <v>0</v>
      </c>
      <c r="G266" s="131">
        <v>0</v>
      </c>
      <c r="H266" s="131">
        <v>0</v>
      </c>
      <c r="I266" s="132">
        <v>0</v>
      </c>
      <c r="J266" s="149"/>
      <c r="K266" s="133">
        <v>0</v>
      </c>
      <c r="L266" s="131">
        <v>0</v>
      </c>
      <c r="M266" s="131">
        <v>0</v>
      </c>
      <c r="N266" s="132">
        <v>0</v>
      </c>
      <c r="O266" s="149"/>
      <c r="P266" s="133">
        <v>0</v>
      </c>
      <c r="Q266" s="131">
        <v>0</v>
      </c>
      <c r="R266" s="131">
        <v>0</v>
      </c>
      <c r="S266" s="132">
        <v>0</v>
      </c>
      <c r="T266" s="149"/>
      <c r="U266" s="133">
        <v>0</v>
      </c>
      <c r="V266" s="131">
        <v>0</v>
      </c>
      <c r="W266" s="131">
        <v>0</v>
      </c>
      <c r="X266" s="132">
        <v>0</v>
      </c>
      <c r="Y266" s="149"/>
      <c r="Z266" s="133">
        <v>0</v>
      </c>
      <c r="AA266" s="131">
        <v>0</v>
      </c>
      <c r="AB266" s="131">
        <v>0</v>
      </c>
      <c r="AC266" s="132">
        <v>0</v>
      </c>
      <c r="AD266" s="149"/>
      <c r="AE266" s="153">
        <f t="shared" si="96"/>
        <v>0</v>
      </c>
      <c r="AF266" s="134">
        <f t="shared" si="97"/>
        <v>0</v>
      </c>
      <c r="AG266" s="135">
        <f t="shared" si="98"/>
        <v>0</v>
      </c>
      <c r="AH266" s="167">
        <f t="shared" si="99"/>
        <v>0</v>
      </c>
      <c r="AI266" s="149"/>
      <c r="AJ266" s="133">
        <f t="shared" si="100"/>
        <v>0</v>
      </c>
      <c r="AK266" s="131">
        <f t="shared" si="101"/>
        <v>0</v>
      </c>
      <c r="AL266" s="131">
        <f t="shared" si="102"/>
        <v>0</v>
      </c>
      <c r="AM266" s="131">
        <f t="shared" si="103"/>
        <v>0</v>
      </c>
      <c r="AN266" s="136">
        <f t="shared" si="104"/>
        <v>0</v>
      </c>
      <c r="AO266" s="133">
        <f t="shared" si="105"/>
        <v>0</v>
      </c>
      <c r="AP266" s="131">
        <f t="shared" si="106"/>
        <v>0</v>
      </c>
      <c r="AQ266" s="131">
        <f t="shared" si="107"/>
        <v>0</v>
      </c>
      <c r="AR266" s="131">
        <f t="shared" si="108"/>
        <v>0</v>
      </c>
      <c r="AS266" s="136">
        <f t="shared" si="109"/>
        <v>0</v>
      </c>
      <c r="AT266" s="133">
        <f t="shared" si="110"/>
        <v>0</v>
      </c>
      <c r="AU266" s="131">
        <f t="shared" si="111"/>
        <v>0</v>
      </c>
      <c r="AV266" s="131">
        <f t="shared" si="112"/>
        <v>0</v>
      </c>
      <c r="AW266" s="131">
        <f t="shared" si="113"/>
        <v>0</v>
      </c>
      <c r="AX266" s="136">
        <f t="shared" si="114"/>
        <v>0</v>
      </c>
      <c r="AY266" s="133">
        <f t="shared" si="115"/>
        <v>0</v>
      </c>
      <c r="AZ266" s="131">
        <f t="shared" si="116"/>
        <v>0</v>
      </c>
      <c r="BA266" s="131">
        <f t="shared" si="117"/>
        <v>0</v>
      </c>
      <c r="BB266" s="131">
        <f t="shared" si="118"/>
        <v>0</v>
      </c>
      <c r="BC266" s="132">
        <f t="shared" si="119"/>
        <v>0</v>
      </c>
    </row>
    <row r="267" spans="1:55" x14ac:dyDescent="0.25">
      <c r="A267" s="138" t="s">
        <v>760</v>
      </c>
      <c r="B267" s="131" t="s">
        <v>1027</v>
      </c>
      <c r="C267" s="131" t="s">
        <v>429</v>
      </c>
      <c r="D267" s="131" t="s">
        <v>131</v>
      </c>
      <c r="E267" s="132" t="s">
        <v>1306</v>
      </c>
      <c r="F267" s="130">
        <v>0</v>
      </c>
      <c r="G267" s="131">
        <v>0</v>
      </c>
      <c r="H267" s="131">
        <v>0</v>
      </c>
      <c r="I267" s="132">
        <v>0</v>
      </c>
      <c r="J267" s="149"/>
      <c r="K267" s="133">
        <v>0</v>
      </c>
      <c r="L267" s="131">
        <v>0</v>
      </c>
      <c r="M267" s="131">
        <v>0</v>
      </c>
      <c r="N267" s="132">
        <v>0</v>
      </c>
      <c r="O267" s="149"/>
      <c r="P267" s="133">
        <v>0</v>
      </c>
      <c r="Q267" s="131">
        <v>0</v>
      </c>
      <c r="R267" s="131">
        <v>0</v>
      </c>
      <c r="S267" s="132">
        <v>0</v>
      </c>
      <c r="T267" s="149"/>
      <c r="U267" s="133">
        <v>0</v>
      </c>
      <c r="V267" s="131">
        <v>0</v>
      </c>
      <c r="W267" s="131">
        <v>0</v>
      </c>
      <c r="X267" s="132">
        <v>0</v>
      </c>
      <c r="Y267" s="149"/>
      <c r="Z267" s="133">
        <v>0</v>
      </c>
      <c r="AA267" s="131">
        <v>0</v>
      </c>
      <c r="AB267" s="131">
        <v>0</v>
      </c>
      <c r="AC267" s="132">
        <v>0</v>
      </c>
      <c r="AD267" s="149"/>
      <c r="AE267" s="153">
        <f t="shared" si="96"/>
        <v>0</v>
      </c>
      <c r="AF267" s="134">
        <f t="shared" si="97"/>
        <v>0</v>
      </c>
      <c r="AG267" s="135">
        <f t="shared" si="98"/>
        <v>0</v>
      </c>
      <c r="AH267" s="167">
        <f t="shared" si="99"/>
        <v>0</v>
      </c>
      <c r="AI267" s="149"/>
      <c r="AJ267" s="133">
        <f t="shared" si="100"/>
        <v>0</v>
      </c>
      <c r="AK267" s="131">
        <f t="shared" si="101"/>
        <v>0</v>
      </c>
      <c r="AL267" s="131">
        <f t="shared" si="102"/>
        <v>0</v>
      </c>
      <c r="AM267" s="131">
        <f t="shared" si="103"/>
        <v>0</v>
      </c>
      <c r="AN267" s="136">
        <f t="shared" si="104"/>
        <v>0</v>
      </c>
      <c r="AO267" s="133">
        <f t="shared" si="105"/>
        <v>0</v>
      </c>
      <c r="AP267" s="131">
        <f t="shared" si="106"/>
        <v>0</v>
      </c>
      <c r="AQ267" s="131">
        <f t="shared" si="107"/>
        <v>0</v>
      </c>
      <c r="AR267" s="131">
        <f t="shared" si="108"/>
        <v>0</v>
      </c>
      <c r="AS267" s="136">
        <f t="shared" si="109"/>
        <v>0</v>
      </c>
      <c r="AT267" s="133">
        <f t="shared" si="110"/>
        <v>0</v>
      </c>
      <c r="AU267" s="131">
        <f t="shared" si="111"/>
        <v>0</v>
      </c>
      <c r="AV267" s="131">
        <f t="shared" si="112"/>
        <v>0</v>
      </c>
      <c r="AW267" s="131">
        <f t="shared" si="113"/>
        <v>0</v>
      </c>
      <c r="AX267" s="136">
        <f t="shared" si="114"/>
        <v>0</v>
      </c>
      <c r="AY267" s="133">
        <f t="shared" si="115"/>
        <v>0</v>
      </c>
      <c r="AZ267" s="131">
        <f t="shared" si="116"/>
        <v>0</v>
      </c>
      <c r="BA267" s="131">
        <f t="shared" si="117"/>
        <v>0</v>
      </c>
      <c r="BB267" s="131">
        <f t="shared" si="118"/>
        <v>0</v>
      </c>
      <c r="BC267" s="132">
        <f t="shared" si="119"/>
        <v>0</v>
      </c>
    </row>
    <row r="268" spans="1:55" x14ac:dyDescent="0.25">
      <c r="A268" s="138" t="s">
        <v>761</v>
      </c>
      <c r="B268" s="131" t="s">
        <v>1294</v>
      </c>
      <c r="C268" s="131" t="s">
        <v>284</v>
      </c>
      <c r="D268" s="131" t="s">
        <v>318</v>
      </c>
      <c r="E268" s="132" t="s">
        <v>1314</v>
      </c>
      <c r="F268" s="130">
        <v>0</v>
      </c>
      <c r="G268" s="131">
        <v>0</v>
      </c>
      <c r="H268" s="131">
        <v>0</v>
      </c>
      <c r="I268" s="132">
        <v>0</v>
      </c>
      <c r="J268" s="149"/>
      <c r="K268" s="133">
        <v>0</v>
      </c>
      <c r="L268" s="131">
        <v>0</v>
      </c>
      <c r="M268" s="131">
        <v>0</v>
      </c>
      <c r="N268" s="132">
        <v>0</v>
      </c>
      <c r="O268" s="149"/>
      <c r="P268" s="133">
        <v>0</v>
      </c>
      <c r="Q268" s="131">
        <v>0</v>
      </c>
      <c r="R268" s="131">
        <v>0</v>
      </c>
      <c r="S268" s="132">
        <v>0</v>
      </c>
      <c r="T268" s="149"/>
      <c r="U268" s="133">
        <v>0</v>
      </c>
      <c r="V268" s="131">
        <v>0</v>
      </c>
      <c r="W268" s="131">
        <v>0</v>
      </c>
      <c r="X268" s="132">
        <v>0</v>
      </c>
      <c r="Y268" s="149"/>
      <c r="Z268" s="133">
        <v>0</v>
      </c>
      <c r="AA268" s="131">
        <v>0</v>
      </c>
      <c r="AB268" s="131">
        <v>0</v>
      </c>
      <c r="AC268" s="132">
        <v>0</v>
      </c>
      <c r="AD268" s="149"/>
      <c r="AE268" s="153">
        <f t="shared" si="96"/>
        <v>0</v>
      </c>
      <c r="AF268" s="134">
        <f t="shared" si="97"/>
        <v>0</v>
      </c>
      <c r="AG268" s="135">
        <f t="shared" si="98"/>
        <v>0</v>
      </c>
      <c r="AH268" s="167">
        <f t="shared" si="99"/>
        <v>0</v>
      </c>
      <c r="AI268" s="149"/>
      <c r="AJ268" s="133">
        <f t="shared" si="100"/>
        <v>0</v>
      </c>
      <c r="AK268" s="131">
        <f t="shared" si="101"/>
        <v>0</v>
      </c>
      <c r="AL268" s="131">
        <f t="shared" si="102"/>
        <v>0</v>
      </c>
      <c r="AM268" s="131">
        <f t="shared" si="103"/>
        <v>0</v>
      </c>
      <c r="AN268" s="136">
        <f t="shared" si="104"/>
        <v>0</v>
      </c>
      <c r="AO268" s="133">
        <f t="shared" si="105"/>
        <v>0</v>
      </c>
      <c r="AP268" s="131">
        <f t="shared" si="106"/>
        <v>0</v>
      </c>
      <c r="AQ268" s="131">
        <f t="shared" si="107"/>
        <v>0</v>
      </c>
      <c r="AR268" s="131">
        <f t="shared" si="108"/>
        <v>0</v>
      </c>
      <c r="AS268" s="136">
        <f t="shared" si="109"/>
        <v>0</v>
      </c>
      <c r="AT268" s="133">
        <f t="shared" si="110"/>
        <v>0</v>
      </c>
      <c r="AU268" s="131">
        <f t="shared" si="111"/>
        <v>0</v>
      </c>
      <c r="AV268" s="131">
        <f t="shared" si="112"/>
        <v>0</v>
      </c>
      <c r="AW268" s="131">
        <f t="shared" si="113"/>
        <v>0</v>
      </c>
      <c r="AX268" s="136">
        <f t="shared" si="114"/>
        <v>0</v>
      </c>
      <c r="AY268" s="133">
        <f t="shared" si="115"/>
        <v>0</v>
      </c>
      <c r="AZ268" s="131">
        <f t="shared" si="116"/>
        <v>0</v>
      </c>
      <c r="BA268" s="131">
        <f t="shared" si="117"/>
        <v>0</v>
      </c>
      <c r="BB268" s="131">
        <f t="shared" si="118"/>
        <v>0</v>
      </c>
      <c r="BC268" s="132">
        <f t="shared" si="119"/>
        <v>0</v>
      </c>
    </row>
    <row r="269" spans="1:55" x14ac:dyDescent="0.25">
      <c r="A269" s="138" t="s">
        <v>762</v>
      </c>
      <c r="B269" s="131" t="s">
        <v>1432</v>
      </c>
      <c r="C269" s="131" t="s">
        <v>1613</v>
      </c>
      <c r="D269" s="131" t="s">
        <v>349</v>
      </c>
      <c r="E269" s="132" t="s">
        <v>1311</v>
      </c>
      <c r="F269" s="130">
        <v>0</v>
      </c>
      <c r="G269" s="131">
        <v>0</v>
      </c>
      <c r="H269" s="131">
        <v>0</v>
      </c>
      <c r="I269" s="132">
        <v>0</v>
      </c>
      <c r="J269" s="149"/>
      <c r="K269" s="133">
        <v>0</v>
      </c>
      <c r="L269" s="131">
        <v>0</v>
      </c>
      <c r="M269" s="131">
        <v>0</v>
      </c>
      <c r="N269" s="132">
        <v>0</v>
      </c>
      <c r="O269" s="149"/>
      <c r="P269" s="133">
        <v>0</v>
      </c>
      <c r="Q269" s="131">
        <v>0</v>
      </c>
      <c r="R269" s="131">
        <v>0</v>
      </c>
      <c r="S269" s="132">
        <v>0</v>
      </c>
      <c r="T269" s="149"/>
      <c r="U269" s="133">
        <v>0</v>
      </c>
      <c r="V269" s="131">
        <v>0</v>
      </c>
      <c r="W269" s="131">
        <v>0</v>
      </c>
      <c r="X269" s="132">
        <v>0</v>
      </c>
      <c r="Y269" s="149"/>
      <c r="Z269" s="133">
        <v>0</v>
      </c>
      <c r="AA269" s="131">
        <v>0</v>
      </c>
      <c r="AB269" s="131">
        <v>0</v>
      </c>
      <c r="AC269" s="132">
        <v>0</v>
      </c>
      <c r="AD269" s="149"/>
      <c r="AE269" s="153">
        <f t="shared" si="96"/>
        <v>0</v>
      </c>
      <c r="AF269" s="134">
        <f t="shared" si="97"/>
        <v>0</v>
      </c>
      <c r="AG269" s="135">
        <f t="shared" si="98"/>
        <v>0</v>
      </c>
      <c r="AH269" s="167">
        <f t="shared" si="99"/>
        <v>0</v>
      </c>
      <c r="AI269" s="149"/>
      <c r="AJ269" s="133">
        <f t="shared" si="100"/>
        <v>0</v>
      </c>
      <c r="AK269" s="131">
        <f t="shared" si="101"/>
        <v>0</v>
      </c>
      <c r="AL269" s="131">
        <f t="shared" si="102"/>
        <v>0</v>
      </c>
      <c r="AM269" s="131">
        <f t="shared" si="103"/>
        <v>0</v>
      </c>
      <c r="AN269" s="136">
        <f t="shared" si="104"/>
        <v>0</v>
      </c>
      <c r="AO269" s="133">
        <f t="shared" si="105"/>
        <v>0</v>
      </c>
      <c r="AP269" s="131">
        <f t="shared" si="106"/>
        <v>0</v>
      </c>
      <c r="AQ269" s="131">
        <f t="shared" si="107"/>
        <v>0</v>
      </c>
      <c r="AR269" s="131">
        <f t="shared" si="108"/>
        <v>0</v>
      </c>
      <c r="AS269" s="136">
        <f t="shared" si="109"/>
        <v>0</v>
      </c>
      <c r="AT269" s="133">
        <f t="shared" si="110"/>
        <v>0</v>
      </c>
      <c r="AU269" s="131">
        <f t="shared" si="111"/>
        <v>0</v>
      </c>
      <c r="AV269" s="131">
        <f t="shared" si="112"/>
        <v>0</v>
      </c>
      <c r="AW269" s="131">
        <f t="shared" si="113"/>
        <v>0</v>
      </c>
      <c r="AX269" s="136">
        <f t="shared" si="114"/>
        <v>0</v>
      </c>
      <c r="AY269" s="133">
        <f t="shared" si="115"/>
        <v>0</v>
      </c>
      <c r="AZ269" s="131">
        <f t="shared" si="116"/>
        <v>0</v>
      </c>
      <c r="BA269" s="131">
        <f t="shared" si="117"/>
        <v>0</v>
      </c>
      <c r="BB269" s="131">
        <f t="shared" si="118"/>
        <v>0</v>
      </c>
      <c r="BC269" s="132">
        <f t="shared" si="119"/>
        <v>0</v>
      </c>
    </row>
    <row r="270" spans="1:55" x14ac:dyDescent="0.25">
      <c r="A270" s="138" t="s">
        <v>763</v>
      </c>
      <c r="B270" s="131" t="s">
        <v>2047</v>
      </c>
      <c r="C270" s="131" t="s">
        <v>189</v>
      </c>
      <c r="D270" s="131" t="s">
        <v>78</v>
      </c>
      <c r="E270" s="132" t="s">
        <v>1314</v>
      </c>
      <c r="F270" s="130">
        <v>2</v>
      </c>
      <c r="G270" s="131">
        <v>0</v>
      </c>
      <c r="H270" s="131">
        <v>1.6</v>
      </c>
      <c r="I270" s="132">
        <v>224</v>
      </c>
      <c r="J270" s="149"/>
      <c r="K270" s="133">
        <v>0</v>
      </c>
      <c r="L270" s="131">
        <v>0</v>
      </c>
      <c r="M270" s="131">
        <v>0</v>
      </c>
      <c r="N270" s="132">
        <v>0</v>
      </c>
      <c r="O270" s="149"/>
      <c r="P270" s="133">
        <v>0</v>
      </c>
      <c r="Q270" s="131">
        <v>0</v>
      </c>
      <c r="R270" s="131">
        <v>0</v>
      </c>
      <c r="S270" s="132">
        <v>0</v>
      </c>
      <c r="T270" s="149"/>
      <c r="U270" s="133">
        <v>1</v>
      </c>
      <c r="V270" s="131">
        <v>0</v>
      </c>
      <c r="W270" s="131">
        <v>1.7</v>
      </c>
      <c r="X270" s="132">
        <v>270</v>
      </c>
      <c r="Y270" s="149"/>
      <c r="Z270" s="133">
        <v>0</v>
      </c>
      <c r="AA270" s="131">
        <v>0</v>
      </c>
      <c r="AB270" s="131">
        <v>0</v>
      </c>
      <c r="AC270" s="132">
        <v>20</v>
      </c>
      <c r="AD270" s="149"/>
      <c r="AE270" s="153">
        <f t="shared" si="96"/>
        <v>4</v>
      </c>
      <c r="AF270" s="134">
        <f t="shared" si="97"/>
        <v>0</v>
      </c>
      <c r="AG270" s="135">
        <f t="shared" si="98"/>
        <v>3.3</v>
      </c>
      <c r="AH270" s="167">
        <f t="shared" si="99"/>
        <v>514</v>
      </c>
      <c r="AI270" s="149"/>
      <c r="AJ270" s="133">
        <f t="shared" si="100"/>
        <v>224</v>
      </c>
      <c r="AK270" s="131">
        <f t="shared" si="101"/>
        <v>0</v>
      </c>
      <c r="AL270" s="131">
        <f t="shared" si="102"/>
        <v>0</v>
      </c>
      <c r="AM270" s="131">
        <f t="shared" si="103"/>
        <v>270</v>
      </c>
      <c r="AN270" s="136">
        <f t="shared" si="104"/>
        <v>20</v>
      </c>
      <c r="AO270" s="133">
        <f t="shared" si="105"/>
        <v>2</v>
      </c>
      <c r="AP270" s="131">
        <f t="shared" si="106"/>
        <v>0</v>
      </c>
      <c r="AQ270" s="131">
        <f t="shared" si="107"/>
        <v>0</v>
      </c>
      <c r="AR270" s="131">
        <f t="shared" si="108"/>
        <v>1</v>
      </c>
      <c r="AS270" s="136">
        <f t="shared" si="109"/>
        <v>1</v>
      </c>
      <c r="AT270" s="133">
        <f t="shared" si="110"/>
        <v>0</v>
      </c>
      <c r="AU270" s="131">
        <f t="shared" si="111"/>
        <v>0</v>
      </c>
      <c r="AV270" s="131">
        <f t="shared" si="112"/>
        <v>0</v>
      </c>
      <c r="AW270" s="131">
        <f t="shared" si="113"/>
        <v>0</v>
      </c>
      <c r="AX270" s="136">
        <f t="shared" si="114"/>
        <v>0</v>
      </c>
      <c r="AY270" s="133">
        <f t="shared" si="115"/>
        <v>1.6</v>
      </c>
      <c r="AZ270" s="131">
        <f t="shared" si="116"/>
        <v>0</v>
      </c>
      <c r="BA270" s="131">
        <f t="shared" si="117"/>
        <v>0</v>
      </c>
      <c r="BB270" s="131">
        <f t="shared" si="118"/>
        <v>1.7</v>
      </c>
      <c r="BC270" s="132">
        <f t="shared" si="119"/>
        <v>0</v>
      </c>
    </row>
    <row r="271" spans="1:55" x14ac:dyDescent="0.25">
      <c r="A271" s="138" t="s">
        <v>764</v>
      </c>
      <c r="B271" s="131" t="s">
        <v>42</v>
      </c>
      <c r="C271" s="131" t="s">
        <v>270</v>
      </c>
      <c r="D271" s="131" t="s">
        <v>263</v>
      </c>
      <c r="E271" s="132" t="s">
        <v>1955</v>
      </c>
      <c r="F271" s="130">
        <v>0</v>
      </c>
      <c r="G271" s="131">
        <v>0</v>
      </c>
      <c r="H271" s="131">
        <v>0</v>
      </c>
      <c r="I271" s="132">
        <v>20</v>
      </c>
      <c r="J271" s="149"/>
      <c r="K271" s="133">
        <v>0</v>
      </c>
      <c r="L271" s="131">
        <v>0</v>
      </c>
      <c r="M271" s="131">
        <v>0</v>
      </c>
      <c r="N271" s="132">
        <v>0</v>
      </c>
      <c r="O271" s="149"/>
      <c r="P271" s="133">
        <v>0</v>
      </c>
      <c r="Q271" s="131">
        <v>0</v>
      </c>
      <c r="R271" s="131">
        <v>0</v>
      </c>
      <c r="S271" s="132">
        <v>0</v>
      </c>
      <c r="T271" s="149"/>
      <c r="U271" s="133">
        <v>0</v>
      </c>
      <c r="V271" s="131">
        <v>0</v>
      </c>
      <c r="W271" s="131">
        <v>0</v>
      </c>
      <c r="X271" s="132">
        <v>20</v>
      </c>
      <c r="Y271" s="149"/>
      <c r="Z271" s="133">
        <v>0</v>
      </c>
      <c r="AA271" s="131">
        <v>0</v>
      </c>
      <c r="AB271" s="131">
        <v>0</v>
      </c>
      <c r="AC271" s="132">
        <v>20</v>
      </c>
      <c r="AD271" s="149"/>
      <c r="AE271" s="153">
        <f t="shared" si="96"/>
        <v>0</v>
      </c>
      <c r="AF271" s="134">
        <f t="shared" si="97"/>
        <v>0</v>
      </c>
      <c r="AG271" s="135">
        <f t="shared" si="98"/>
        <v>0</v>
      </c>
      <c r="AH271" s="167">
        <f t="shared" si="99"/>
        <v>60</v>
      </c>
      <c r="AI271" s="149"/>
      <c r="AJ271" s="133">
        <f t="shared" si="100"/>
        <v>20</v>
      </c>
      <c r="AK271" s="131">
        <f t="shared" si="101"/>
        <v>0</v>
      </c>
      <c r="AL271" s="131">
        <f t="shared" si="102"/>
        <v>0</v>
      </c>
      <c r="AM271" s="131">
        <f t="shared" si="103"/>
        <v>20</v>
      </c>
      <c r="AN271" s="136">
        <f t="shared" si="104"/>
        <v>20</v>
      </c>
      <c r="AO271" s="133">
        <f t="shared" si="105"/>
        <v>0</v>
      </c>
      <c r="AP271" s="131">
        <f t="shared" si="106"/>
        <v>0</v>
      </c>
      <c r="AQ271" s="131">
        <f t="shared" si="107"/>
        <v>0</v>
      </c>
      <c r="AR271" s="131">
        <f t="shared" si="108"/>
        <v>0</v>
      </c>
      <c r="AS271" s="136">
        <f t="shared" si="109"/>
        <v>0</v>
      </c>
      <c r="AT271" s="133">
        <f t="shared" si="110"/>
        <v>0</v>
      </c>
      <c r="AU271" s="131">
        <f t="shared" si="111"/>
        <v>0</v>
      </c>
      <c r="AV271" s="131">
        <f t="shared" si="112"/>
        <v>0</v>
      </c>
      <c r="AW271" s="131">
        <f t="shared" si="113"/>
        <v>0</v>
      </c>
      <c r="AX271" s="136">
        <f t="shared" si="114"/>
        <v>0</v>
      </c>
      <c r="AY271" s="133">
        <f t="shared" si="115"/>
        <v>0</v>
      </c>
      <c r="AZ271" s="131">
        <f t="shared" si="116"/>
        <v>0</v>
      </c>
      <c r="BA271" s="131">
        <f t="shared" si="117"/>
        <v>0</v>
      </c>
      <c r="BB271" s="131">
        <f t="shared" si="118"/>
        <v>0</v>
      </c>
      <c r="BC271" s="132">
        <f t="shared" si="119"/>
        <v>0</v>
      </c>
    </row>
    <row r="272" spans="1:55" x14ac:dyDescent="0.25">
      <c r="A272" s="138" t="s">
        <v>765</v>
      </c>
      <c r="B272" s="131" t="s">
        <v>2047</v>
      </c>
      <c r="C272" s="131" t="s">
        <v>268</v>
      </c>
      <c r="D272" s="131" t="s">
        <v>355</v>
      </c>
      <c r="E272" s="132" t="s">
        <v>1313</v>
      </c>
      <c r="F272" s="130">
        <v>0</v>
      </c>
      <c r="G272" s="131">
        <v>0</v>
      </c>
      <c r="H272" s="131">
        <v>0</v>
      </c>
      <c r="I272" s="132">
        <v>20</v>
      </c>
      <c r="J272" s="149"/>
      <c r="K272" s="133">
        <v>0</v>
      </c>
      <c r="L272" s="131">
        <v>0</v>
      </c>
      <c r="M272" s="131">
        <v>0</v>
      </c>
      <c r="N272" s="132">
        <v>20</v>
      </c>
      <c r="O272" s="149"/>
      <c r="P272" s="133">
        <v>0</v>
      </c>
      <c r="Q272" s="131">
        <v>0</v>
      </c>
      <c r="R272" s="131">
        <v>0</v>
      </c>
      <c r="S272" s="132">
        <v>20</v>
      </c>
      <c r="T272" s="149"/>
      <c r="U272" s="133">
        <v>1</v>
      </c>
      <c r="V272" s="131">
        <v>0</v>
      </c>
      <c r="W272" s="131">
        <v>1.1000000000000001</v>
      </c>
      <c r="X272" s="132">
        <v>262</v>
      </c>
      <c r="Y272" s="149"/>
      <c r="Z272" s="133">
        <v>0</v>
      </c>
      <c r="AA272" s="131">
        <v>0</v>
      </c>
      <c r="AB272" s="131">
        <v>0</v>
      </c>
      <c r="AC272" s="132">
        <v>20</v>
      </c>
      <c r="AD272" s="149"/>
      <c r="AE272" s="153">
        <f t="shared" si="96"/>
        <v>2</v>
      </c>
      <c r="AF272" s="134">
        <f t="shared" si="97"/>
        <v>0</v>
      </c>
      <c r="AG272" s="135">
        <f t="shared" si="98"/>
        <v>1.1000000000000001</v>
      </c>
      <c r="AH272" s="167">
        <f t="shared" si="99"/>
        <v>322</v>
      </c>
      <c r="AI272" s="149"/>
      <c r="AJ272" s="133">
        <f t="shared" si="100"/>
        <v>20</v>
      </c>
      <c r="AK272" s="131">
        <f t="shared" si="101"/>
        <v>20</v>
      </c>
      <c r="AL272" s="131">
        <f t="shared" si="102"/>
        <v>20</v>
      </c>
      <c r="AM272" s="131">
        <f t="shared" si="103"/>
        <v>262</v>
      </c>
      <c r="AN272" s="136">
        <f t="shared" si="104"/>
        <v>20</v>
      </c>
      <c r="AO272" s="133">
        <f t="shared" si="105"/>
        <v>0</v>
      </c>
      <c r="AP272" s="131">
        <f t="shared" si="106"/>
        <v>0</v>
      </c>
      <c r="AQ272" s="131">
        <f t="shared" si="107"/>
        <v>0</v>
      </c>
      <c r="AR272" s="131">
        <f t="shared" si="108"/>
        <v>1</v>
      </c>
      <c r="AS272" s="136">
        <f t="shared" si="109"/>
        <v>1</v>
      </c>
      <c r="AT272" s="133">
        <f t="shared" si="110"/>
        <v>0</v>
      </c>
      <c r="AU272" s="131">
        <f t="shared" si="111"/>
        <v>0</v>
      </c>
      <c r="AV272" s="131">
        <f t="shared" si="112"/>
        <v>0</v>
      </c>
      <c r="AW272" s="131">
        <f t="shared" si="113"/>
        <v>0</v>
      </c>
      <c r="AX272" s="136">
        <f t="shared" si="114"/>
        <v>0</v>
      </c>
      <c r="AY272" s="133">
        <f t="shared" si="115"/>
        <v>0</v>
      </c>
      <c r="AZ272" s="131">
        <f t="shared" si="116"/>
        <v>0</v>
      </c>
      <c r="BA272" s="131">
        <f t="shared" si="117"/>
        <v>0</v>
      </c>
      <c r="BB272" s="131">
        <f t="shared" si="118"/>
        <v>1.1000000000000001</v>
      </c>
      <c r="BC272" s="132">
        <f t="shared" si="119"/>
        <v>0</v>
      </c>
    </row>
    <row r="273" spans="1:55" x14ac:dyDescent="0.25">
      <c r="A273" s="138" t="s">
        <v>766</v>
      </c>
      <c r="B273" s="131" t="s">
        <v>47</v>
      </c>
      <c r="C273" s="131" t="s">
        <v>104</v>
      </c>
      <c r="D273" s="131" t="s">
        <v>1947</v>
      </c>
      <c r="E273" s="132" t="s">
        <v>1311</v>
      </c>
      <c r="F273" s="130">
        <v>0</v>
      </c>
      <c r="G273" s="131">
        <v>0</v>
      </c>
      <c r="H273" s="131">
        <v>0</v>
      </c>
      <c r="I273" s="132">
        <v>20</v>
      </c>
      <c r="J273" s="149"/>
      <c r="K273" s="133">
        <v>0</v>
      </c>
      <c r="L273" s="131">
        <v>0</v>
      </c>
      <c r="M273" s="131">
        <v>0</v>
      </c>
      <c r="N273" s="132">
        <v>0</v>
      </c>
      <c r="O273" s="149"/>
      <c r="P273" s="133">
        <v>0</v>
      </c>
      <c r="Q273" s="131">
        <v>0</v>
      </c>
      <c r="R273" s="131">
        <v>0</v>
      </c>
      <c r="S273" s="132">
        <v>20</v>
      </c>
      <c r="T273" s="149"/>
      <c r="U273" s="133">
        <v>0</v>
      </c>
      <c r="V273" s="131">
        <v>0</v>
      </c>
      <c r="W273" s="131">
        <v>0</v>
      </c>
      <c r="X273" s="132">
        <v>0</v>
      </c>
      <c r="Y273" s="149"/>
      <c r="Z273" s="133">
        <v>1</v>
      </c>
      <c r="AA273" s="131">
        <v>0</v>
      </c>
      <c r="AB273" s="131">
        <v>1.2</v>
      </c>
      <c r="AC273" s="132">
        <v>218</v>
      </c>
      <c r="AD273" s="149"/>
      <c r="AE273" s="153">
        <f t="shared" si="96"/>
        <v>0</v>
      </c>
      <c r="AF273" s="134">
        <f t="shared" si="97"/>
        <v>0</v>
      </c>
      <c r="AG273" s="135">
        <f t="shared" si="98"/>
        <v>1.2</v>
      </c>
      <c r="AH273" s="167">
        <f t="shared" si="99"/>
        <v>258</v>
      </c>
      <c r="AI273" s="149"/>
      <c r="AJ273" s="133">
        <f t="shared" si="100"/>
        <v>20</v>
      </c>
      <c r="AK273" s="131">
        <f t="shared" si="101"/>
        <v>0</v>
      </c>
      <c r="AL273" s="131">
        <f t="shared" si="102"/>
        <v>20</v>
      </c>
      <c r="AM273" s="131">
        <f t="shared" si="103"/>
        <v>0</v>
      </c>
      <c r="AN273" s="136">
        <f t="shared" si="104"/>
        <v>218</v>
      </c>
      <c r="AO273" s="133">
        <f t="shared" si="105"/>
        <v>0</v>
      </c>
      <c r="AP273" s="131">
        <f t="shared" si="106"/>
        <v>0</v>
      </c>
      <c r="AQ273" s="131">
        <f t="shared" si="107"/>
        <v>0</v>
      </c>
      <c r="AR273" s="131">
        <f t="shared" si="108"/>
        <v>0</v>
      </c>
      <c r="AS273" s="136">
        <f t="shared" si="109"/>
        <v>0</v>
      </c>
      <c r="AT273" s="133">
        <f t="shared" si="110"/>
        <v>0</v>
      </c>
      <c r="AU273" s="131">
        <f t="shared" si="111"/>
        <v>0</v>
      </c>
      <c r="AV273" s="131">
        <f t="shared" si="112"/>
        <v>0</v>
      </c>
      <c r="AW273" s="131">
        <f t="shared" si="113"/>
        <v>0</v>
      </c>
      <c r="AX273" s="136">
        <f t="shared" si="114"/>
        <v>0</v>
      </c>
      <c r="AY273" s="133">
        <f t="shared" si="115"/>
        <v>0</v>
      </c>
      <c r="AZ273" s="131">
        <f t="shared" si="116"/>
        <v>0</v>
      </c>
      <c r="BA273" s="131">
        <f t="shared" si="117"/>
        <v>0</v>
      </c>
      <c r="BB273" s="131">
        <f t="shared" si="118"/>
        <v>0</v>
      </c>
      <c r="BC273" s="132">
        <f t="shared" si="119"/>
        <v>1.2</v>
      </c>
    </row>
    <row r="274" spans="1:55" x14ac:dyDescent="0.25">
      <c r="A274" s="138" t="s">
        <v>767</v>
      </c>
      <c r="B274" s="131" t="s">
        <v>1371</v>
      </c>
      <c r="C274" s="131" t="s">
        <v>94</v>
      </c>
      <c r="D274" s="131" t="s">
        <v>109</v>
      </c>
      <c r="E274" s="132" t="s">
        <v>1954</v>
      </c>
      <c r="F274" s="130">
        <v>0</v>
      </c>
      <c r="G274" s="131">
        <v>0</v>
      </c>
      <c r="H274" s="131">
        <v>0</v>
      </c>
      <c r="I274" s="132">
        <v>0</v>
      </c>
      <c r="J274" s="149"/>
      <c r="K274" s="133">
        <v>0</v>
      </c>
      <c r="L274" s="131">
        <v>0</v>
      </c>
      <c r="M274" s="131">
        <v>0</v>
      </c>
      <c r="N274" s="132">
        <v>0</v>
      </c>
      <c r="O274" s="149"/>
      <c r="P274" s="133">
        <v>0</v>
      </c>
      <c r="Q274" s="131">
        <v>0</v>
      </c>
      <c r="R274" s="131">
        <v>0</v>
      </c>
      <c r="S274" s="132">
        <v>0</v>
      </c>
      <c r="T274" s="149"/>
      <c r="U274" s="133">
        <v>0</v>
      </c>
      <c r="V274" s="131">
        <v>0</v>
      </c>
      <c r="W274" s="131">
        <v>0</v>
      </c>
      <c r="X274" s="132">
        <v>0</v>
      </c>
      <c r="Y274" s="149"/>
      <c r="Z274" s="133">
        <v>0</v>
      </c>
      <c r="AA274" s="131">
        <v>0</v>
      </c>
      <c r="AB274" s="131">
        <v>0</v>
      </c>
      <c r="AC274" s="132">
        <v>0</v>
      </c>
      <c r="AD274" s="149"/>
      <c r="AE274" s="153">
        <f t="shared" si="96"/>
        <v>0</v>
      </c>
      <c r="AF274" s="134">
        <f t="shared" si="97"/>
        <v>0</v>
      </c>
      <c r="AG274" s="135">
        <f t="shared" si="98"/>
        <v>0</v>
      </c>
      <c r="AH274" s="167">
        <f t="shared" si="99"/>
        <v>0</v>
      </c>
      <c r="AI274" s="149"/>
      <c r="AJ274" s="133">
        <f t="shared" si="100"/>
        <v>0</v>
      </c>
      <c r="AK274" s="131">
        <f t="shared" si="101"/>
        <v>0</v>
      </c>
      <c r="AL274" s="131">
        <f t="shared" si="102"/>
        <v>0</v>
      </c>
      <c r="AM274" s="131">
        <f t="shared" si="103"/>
        <v>0</v>
      </c>
      <c r="AN274" s="136">
        <f t="shared" si="104"/>
        <v>0</v>
      </c>
      <c r="AO274" s="133">
        <f t="shared" si="105"/>
        <v>0</v>
      </c>
      <c r="AP274" s="131">
        <f t="shared" si="106"/>
        <v>0</v>
      </c>
      <c r="AQ274" s="131">
        <f t="shared" si="107"/>
        <v>0</v>
      </c>
      <c r="AR274" s="131">
        <f t="shared" si="108"/>
        <v>0</v>
      </c>
      <c r="AS274" s="136">
        <f t="shared" si="109"/>
        <v>0</v>
      </c>
      <c r="AT274" s="133">
        <f t="shared" si="110"/>
        <v>0</v>
      </c>
      <c r="AU274" s="131">
        <f t="shared" si="111"/>
        <v>0</v>
      </c>
      <c r="AV274" s="131">
        <f t="shared" si="112"/>
        <v>0</v>
      </c>
      <c r="AW274" s="131">
        <f t="shared" si="113"/>
        <v>0</v>
      </c>
      <c r="AX274" s="136">
        <f t="shared" si="114"/>
        <v>0</v>
      </c>
      <c r="AY274" s="133">
        <f t="shared" si="115"/>
        <v>0</v>
      </c>
      <c r="AZ274" s="131">
        <f t="shared" si="116"/>
        <v>0</v>
      </c>
      <c r="BA274" s="131">
        <f t="shared" si="117"/>
        <v>0</v>
      </c>
      <c r="BB274" s="131">
        <f t="shared" si="118"/>
        <v>0</v>
      </c>
      <c r="BC274" s="132">
        <f t="shared" si="119"/>
        <v>0</v>
      </c>
    </row>
    <row r="275" spans="1:55" x14ac:dyDescent="0.25">
      <c r="A275" s="138" t="s">
        <v>768</v>
      </c>
      <c r="B275" s="131" t="s">
        <v>1279</v>
      </c>
      <c r="C275" s="131" t="s">
        <v>466</v>
      </c>
      <c r="D275" s="131" t="s">
        <v>245</v>
      </c>
      <c r="E275" s="132" t="s">
        <v>1304</v>
      </c>
      <c r="F275" s="130">
        <v>0</v>
      </c>
      <c r="G275" s="131">
        <v>0</v>
      </c>
      <c r="H275" s="131">
        <v>0</v>
      </c>
      <c r="I275" s="132">
        <v>0</v>
      </c>
      <c r="J275" s="149"/>
      <c r="K275" s="133">
        <v>0</v>
      </c>
      <c r="L275" s="131">
        <v>0</v>
      </c>
      <c r="M275" s="131">
        <v>0</v>
      </c>
      <c r="N275" s="132">
        <v>0</v>
      </c>
      <c r="O275" s="149"/>
      <c r="P275" s="133">
        <v>0</v>
      </c>
      <c r="Q275" s="131">
        <v>0</v>
      </c>
      <c r="R275" s="131">
        <v>0</v>
      </c>
      <c r="S275" s="132">
        <v>0</v>
      </c>
      <c r="T275" s="149"/>
      <c r="U275" s="133">
        <v>0</v>
      </c>
      <c r="V275" s="131">
        <v>0</v>
      </c>
      <c r="W275" s="131">
        <v>0</v>
      </c>
      <c r="X275" s="132">
        <v>0</v>
      </c>
      <c r="Y275" s="149"/>
      <c r="Z275" s="133">
        <v>0</v>
      </c>
      <c r="AA275" s="131">
        <v>0</v>
      </c>
      <c r="AB275" s="131">
        <v>0</v>
      </c>
      <c r="AC275" s="132">
        <v>0</v>
      </c>
      <c r="AD275" s="149"/>
      <c r="AE275" s="153">
        <f t="shared" si="96"/>
        <v>0</v>
      </c>
      <c r="AF275" s="134">
        <f t="shared" si="97"/>
        <v>0</v>
      </c>
      <c r="AG275" s="135">
        <f t="shared" si="98"/>
        <v>0</v>
      </c>
      <c r="AH275" s="167">
        <f t="shared" si="99"/>
        <v>0</v>
      </c>
      <c r="AI275" s="149"/>
      <c r="AJ275" s="133">
        <f t="shared" si="100"/>
        <v>0</v>
      </c>
      <c r="AK275" s="131">
        <f t="shared" si="101"/>
        <v>0</v>
      </c>
      <c r="AL275" s="131">
        <f t="shared" si="102"/>
        <v>0</v>
      </c>
      <c r="AM275" s="131">
        <f t="shared" si="103"/>
        <v>0</v>
      </c>
      <c r="AN275" s="136">
        <f t="shared" si="104"/>
        <v>0</v>
      </c>
      <c r="AO275" s="133">
        <f t="shared" si="105"/>
        <v>0</v>
      </c>
      <c r="AP275" s="131">
        <f t="shared" si="106"/>
        <v>0</v>
      </c>
      <c r="AQ275" s="131">
        <f t="shared" si="107"/>
        <v>0</v>
      </c>
      <c r="AR275" s="131">
        <f t="shared" si="108"/>
        <v>0</v>
      </c>
      <c r="AS275" s="136">
        <f t="shared" si="109"/>
        <v>0</v>
      </c>
      <c r="AT275" s="133">
        <f t="shared" si="110"/>
        <v>0</v>
      </c>
      <c r="AU275" s="131">
        <f t="shared" si="111"/>
        <v>0</v>
      </c>
      <c r="AV275" s="131">
        <f t="shared" si="112"/>
        <v>0</v>
      </c>
      <c r="AW275" s="131">
        <f t="shared" si="113"/>
        <v>0</v>
      </c>
      <c r="AX275" s="136">
        <f t="shared" si="114"/>
        <v>0</v>
      </c>
      <c r="AY275" s="133">
        <f t="shared" si="115"/>
        <v>0</v>
      </c>
      <c r="AZ275" s="131">
        <f t="shared" si="116"/>
        <v>0</v>
      </c>
      <c r="BA275" s="131">
        <f t="shared" si="117"/>
        <v>0</v>
      </c>
      <c r="BB275" s="131">
        <f t="shared" si="118"/>
        <v>0</v>
      </c>
      <c r="BC275" s="132">
        <f t="shared" si="119"/>
        <v>0</v>
      </c>
    </row>
    <row r="276" spans="1:55" x14ac:dyDescent="0.25">
      <c r="A276" s="138" t="s">
        <v>769</v>
      </c>
      <c r="B276" s="131" t="s">
        <v>1433</v>
      </c>
      <c r="C276" s="131" t="s">
        <v>204</v>
      </c>
      <c r="D276" s="131" t="s">
        <v>385</v>
      </c>
      <c r="E276" s="132" t="s">
        <v>1955</v>
      </c>
      <c r="F276" s="130">
        <v>0</v>
      </c>
      <c r="G276" s="131">
        <v>0</v>
      </c>
      <c r="H276" s="131">
        <v>0</v>
      </c>
      <c r="I276" s="132">
        <v>0</v>
      </c>
      <c r="J276" s="149"/>
      <c r="K276" s="133">
        <v>0</v>
      </c>
      <c r="L276" s="131">
        <v>0</v>
      </c>
      <c r="M276" s="131">
        <v>0</v>
      </c>
      <c r="N276" s="132">
        <v>0</v>
      </c>
      <c r="O276" s="149"/>
      <c r="P276" s="133">
        <v>0</v>
      </c>
      <c r="Q276" s="131">
        <v>0</v>
      </c>
      <c r="R276" s="131">
        <v>0</v>
      </c>
      <c r="S276" s="132">
        <v>0</v>
      </c>
      <c r="T276" s="149"/>
      <c r="U276" s="133">
        <v>0</v>
      </c>
      <c r="V276" s="131">
        <v>0</v>
      </c>
      <c r="W276" s="131">
        <v>0</v>
      </c>
      <c r="X276" s="132">
        <v>0</v>
      </c>
      <c r="Y276" s="149"/>
      <c r="Z276" s="133">
        <v>0</v>
      </c>
      <c r="AA276" s="131">
        <v>0</v>
      </c>
      <c r="AB276" s="131">
        <v>0</v>
      </c>
      <c r="AC276" s="132">
        <v>0</v>
      </c>
      <c r="AD276" s="149"/>
      <c r="AE276" s="153">
        <f t="shared" si="96"/>
        <v>0</v>
      </c>
      <c r="AF276" s="134">
        <f t="shared" si="97"/>
        <v>0</v>
      </c>
      <c r="AG276" s="135">
        <f t="shared" si="98"/>
        <v>0</v>
      </c>
      <c r="AH276" s="167">
        <f t="shared" si="99"/>
        <v>0</v>
      </c>
      <c r="AI276" s="149"/>
      <c r="AJ276" s="133">
        <f t="shared" si="100"/>
        <v>0</v>
      </c>
      <c r="AK276" s="131">
        <f t="shared" si="101"/>
        <v>0</v>
      </c>
      <c r="AL276" s="131">
        <f t="shared" si="102"/>
        <v>0</v>
      </c>
      <c r="AM276" s="131">
        <f t="shared" si="103"/>
        <v>0</v>
      </c>
      <c r="AN276" s="136">
        <f t="shared" si="104"/>
        <v>0</v>
      </c>
      <c r="AO276" s="133">
        <f t="shared" si="105"/>
        <v>0</v>
      </c>
      <c r="AP276" s="131">
        <f t="shared" si="106"/>
        <v>0</v>
      </c>
      <c r="AQ276" s="131">
        <f t="shared" si="107"/>
        <v>0</v>
      </c>
      <c r="AR276" s="131">
        <f t="shared" si="108"/>
        <v>0</v>
      </c>
      <c r="AS276" s="136">
        <f t="shared" si="109"/>
        <v>0</v>
      </c>
      <c r="AT276" s="133">
        <f t="shared" si="110"/>
        <v>0</v>
      </c>
      <c r="AU276" s="131">
        <f t="shared" si="111"/>
        <v>0</v>
      </c>
      <c r="AV276" s="131">
        <f t="shared" si="112"/>
        <v>0</v>
      </c>
      <c r="AW276" s="131">
        <f t="shared" si="113"/>
        <v>0</v>
      </c>
      <c r="AX276" s="136">
        <f t="shared" si="114"/>
        <v>0</v>
      </c>
      <c r="AY276" s="133">
        <f t="shared" si="115"/>
        <v>0</v>
      </c>
      <c r="AZ276" s="131">
        <f t="shared" si="116"/>
        <v>0</v>
      </c>
      <c r="BA276" s="131">
        <f t="shared" si="117"/>
        <v>0</v>
      </c>
      <c r="BB276" s="131">
        <f t="shared" si="118"/>
        <v>0</v>
      </c>
      <c r="BC276" s="132">
        <f t="shared" si="119"/>
        <v>0</v>
      </c>
    </row>
    <row r="277" spans="1:55" x14ac:dyDescent="0.25">
      <c r="A277" s="138" t="s">
        <v>770</v>
      </c>
      <c r="B277" s="131" t="s">
        <v>49</v>
      </c>
      <c r="C277" s="131" t="s">
        <v>264</v>
      </c>
      <c r="D277" s="131" t="s">
        <v>265</v>
      </c>
      <c r="E277" s="132" t="s">
        <v>1314</v>
      </c>
      <c r="F277" s="130">
        <v>1</v>
      </c>
      <c r="G277" s="131">
        <v>1</v>
      </c>
      <c r="H277" s="131">
        <v>9.6</v>
      </c>
      <c r="I277" s="132">
        <v>266</v>
      </c>
      <c r="J277" s="149"/>
      <c r="K277" s="133">
        <v>0</v>
      </c>
      <c r="L277" s="131">
        <v>0</v>
      </c>
      <c r="M277" s="131">
        <v>0</v>
      </c>
      <c r="N277" s="132">
        <v>0</v>
      </c>
      <c r="O277" s="149"/>
      <c r="P277" s="133">
        <v>0</v>
      </c>
      <c r="Q277" s="131">
        <v>0</v>
      </c>
      <c r="R277" s="131">
        <v>0</v>
      </c>
      <c r="S277" s="132">
        <v>0</v>
      </c>
      <c r="T277" s="149"/>
      <c r="U277" s="133">
        <v>0</v>
      </c>
      <c r="V277" s="131">
        <v>0</v>
      </c>
      <c r="W277" s="131">
        <v>0</v>
      </c>
      <c r="X277" s="132">
        <v>0</v>
      </c>
      <c r="Y277" s="149"/>
      <c r="Z277" s="133">
        <v>0</v>
      </c>
      <c r="AA277" s="131">
        <v>0</v>
      </c>
      <c r="AB277" s="131">
        <v>0</v>
      </c>
      <c r="AC277" s="132">
        <v>0</v>
      </c>
      <c r="AD277" s="149"/>
      <c r="AE277" s="153">
        <f t="shared" si="96"/>
        <v>1</v>
      </c>
      <c r="AF277" s="134">
        <f t="shared" si="97"/>
        <v>1</v>
      </c>
      <c r="AG277" s="135">
        <f t="shared" si="98"/>
        <v>9.6</v>
      </c>
      <c r="AH277" s="167">
        <f t="shared" si="99"/>
        <v>266</v>
      </c>
      <c r="AI277" s="149"/>
      <c r="AJ277" s="133">
        <f t="shared" si="100"/>
        <v>266</v>
      </c>
      <c r="AK277" s="131">
        <f t="shared" si="101"/>
        <v>0</v>
      </c>
      <c r="AL277" s="131">
        <f t="shared" si="102"/>
        <v>0</v>
      </c>
      <c r="AM277" s="131">
        <f t="shared" si="103"/>
        <v>0</v>
      </c>
      <c r="AN277" s="136">
        <f t="shared" si="104"/>
        <v>0</v>
      </c>
      <c r="AO277" s="133">
        <f t="shared" si="105"/>
        <v>1</v>
      </c>
      <c r="AP277" s="131">
        <f t="shared" si="106"/>
        <v>0</v>
      </c>
      <c r="AQ277" s="131">
        <f t="shared" si="107"/>
        <v>0</v>
      </c>
      <c r="AR277" s="131">
        <f t="shared" si="108"/>
        <v>0</v>
      </c>
      <c r="AS277" s="136">
        <f t="shared" si="109"/>
        <v>0</v>
      </c>
      <c r="AT277" s="133">
        <f t="shared" si="110"/>
        <v>1</v>
      </c>
      <c r="AU277" s="131">
        <f t="shared" si="111"/>
        <v>0</v>
      </c>
      <c r="AV277" s="131">
        <f t="shared" si="112"/>
        <v>0</v>
      </c>
      <c r="AW277" s="131">
        <f t="shared" si="113"/>
        <v>0</v>
      </c>
      <c r="AX277" s="136">
        <f t="shared" si="114"/>
        <v>0</v>
      </c>
      <c r="AY277" s="133">
        <f t="shared" si="115"/>
        <v>9.6</v>
      </c>
      <c r="AZ277" s="131">
        <f t="shared" si="116"/>
        <v>0</v>
      </c>
      <c r="BA277" s="131">
        <f t="shared" si="117"/>
        <v>0</v>
      </c>
      <c r="BB277" s="131">
        <f t="shared" si="118"/>
        <v>0</v>
      </c>
      <c r="BC277" s="132">
        <f t="shared" si="119"/>
        <v>0</v>
      </c>
    </row>
    <row r="278" spans="1:55" x14ac:dyDescent="0.25">
      <c r="A278" s="138" t="s">
        <v>771</v>
      </c>
      <c r="B278" s="131" t="s">
        <v>1028</v>
      </c>
      <c r="C278" s="131" t="s">
        <v>252</v>
      </c>
      <c r="D278" s="131" t="s">
        <v>200</v>
      </c>
      <c r="E278" s="132" t="s">
        <v>1955</v>
      </c>
      <c r="F278" s="130">
        <v>0</v>
      </c>
      <c r="G278" s="131">
        <v>0</v>
      </c>
      <c r="H278" s="131">
        <v>0</v>
      </c>
      <c r="I278" s="132">
        <v>0</v>
      </c>
      <c r="J278" s="149"/>
      <c r="K278" s="133">
        <v>0</v>
      </c>
      <c r="L278" s="131">
        <v>0</v>
      </c>
      <c r="M278" s="131">
        <v>0</v>
      </c>
      <c r="N278" s="132">
        <v>0</v>
      </c>
      <c r="O278" s="149"/>
      <c r="P278" s="133">
        <v>0</v>
      </c>
      <c r="Q278" s="131">
        <v>0</v>
      </c>
      <c r="R278" s="131">
        <v>0</v>
      </c>
      <c r="S278" s="132">
        <v>0</v>
      </c>
      <c r="T278" s="149"/>
      <c r="U278" s="133">
        <v>0</v>
      </c>
      <c r="V278" s="131">
        <v>0</v>
      </c>
      <c r="W278" s="131">
        <v>0</v>
      </c>
      <c r="X278" s="132">
        <v>0</v>
      </c>
      <c r="Y278" s="149"/>
      <c r="Z278" s="133">
        <v>0</v>
      </c>
      <c r="AA278" s="131">
        <v>0</v>
      </c>
      <c r="AB278" s="131">
        <v>0</v>
      </c>
      <c r="AC278" s="132">
        <v>0</v>
      </c>
      <c r="AD278" s="149"/>
      <c r="AE278" s="153">
        <f t="shared" si="96"/>
        <v>0</v>
      </c>
      <c r="AF278" s="134">
        <f t="shared" si="97"/>
        <v>0</v>
      </c>
      <c r="AG278" s="135">
        <f t="shared" si="98"/>
        <v>0</v>
      </c>
      <c r="AH278" s="167">
        <f t="shared" si="99"/>
        <v>0</v>
      </c>
      <c r="AI278" s="149"/>
      <c r="AJ278" s="133">
        <f t="shared" si="100"/>
        <v>0</v>
      </c>
      <c r="AK278" s="131">
        <f t="shared" si="101"/>
        <v>0</v>
      </c>
      <c r="AL278" s="131">
        <f t="shared" si="102"/>
        <v>0</v>
      </c>
      <c r="AM278" s="131">
        <f t="shared" si="103"/>
        <v>0</v>
      </c>
      <c r="AN278" s="136">
        <f t="shared" si="104"/>
        <v>0</v>
      </c>
      <c r="AO278" s="133">
        <f t="shared" si="105"/>
        <v>0</v>
      </c>
      <c r="AP278" s="131">
        <f t="shared" si="106"/>
        <v>0</v>
      </c>
      <c r="AQ278" s="131">
        <f t="shared" si="107"/>
        <v>0</v>
      </c>
      <c r="AR278" s="131">
        <f t="shared" si="108"/>
        <v>0</v>
      </c>
      <c r="AS278" s="136">
        <f t="shared" si="109"/>
        <v>0</v>
      </c>
      <c r="AT278" s="133">
        <f t="shared" si="110"/>
        <v>0</v>
      </c>
      <c r="AU278" s="131">
        <f t="shared" si="111"/>
        <v>0</v>
      </c>
      <c r="AV278" s="131">
        <f t="shared" si="112"/>
        <v>0</v>
      </c>
      <c r="AW278" s="131">
        <f t="shared" si="113"/>
        <v>0</v>
      </c>
      <c r="AX278" s="136">
        <f t="shared" si="114"/>
        <v>0</v>
      </c>
      <c r="AY278" s="133">
        <f t="shared" si="115"/>
        <v>0</v>
      </c>
      <c r="AZ278" s="131">
        <f t="shared" si="116"/>
        <v>0</v>
      </c>
      <c r="BA278" s="131">
        <f t="shared" si="117"/>
        <v>0</v>
      </c>
      <c r="BB278" s="131">
        <f t="shared" si="118"/>
        <v>0</v>
      </c>
      <c r="BC278" s="132">
        <f t="shared" si="119"/>
        <v>0</v>
      </c>
    </row>
    <row r="279" spans="1:55" x14ac:dyDescent="0.25">
      <c r="A279" s="138" t="s">
        <v>772</v>
      </c>
      <c r="B279" s="131" t="s">
        <v>2047</v>
      </c>
      <c r="C279" s="131" t="s">
        <v>2148</v>
      </c>
      <c r="D279" s="131" t="s">
        <v>349</v>
      </c>
      <c r="E279" s="132" t="s">
        <v>1313</v>
      </c>
      <c r="F279" s="130">
        <v>3</v>
      </c>
      <c r="G279" s="131">
        <v>1</v>
      </c>
      <c r="H279" s="131">
        <v>9.1999999999999993</v>
      </c>
      <c r="I279" s="132">
        <v>264</v>
      </c>
      <c r="J279" s="149"/>
      <c r="K279" s="133">
        <v>0</v>
      </c>
      <c r="L279" s="131">
        <v>0</v>
      </c>
      <c r="M279" s="131">
        <v>0</v>
      </c>
      <c r="N279" s="132">
        <v>20</v>
      </c>
      <c r="O279" s="149"/>
      <c r="P279" s="133">
        <v>0</v>
      </c>
      <c r="Q279" s="131">
        <v>0</v>
      </c>
      <c r="R279" s="131">
        <v>0</v>
      </c>
      <c r="S279" s="132">
        <v>20</v>
      </c>
      <c r="T279" s="149"/>
      <c r="U279" s="133">
        <v>0</v>
      </c>
      <c r="V279" s="131">
        <v>0</v>
      </c>
      <c r="W279" s="131">
        <v>0</v>
      </c>
      <c r="X279" s="132">
        <v>20</v>
      </c>
      <c r="Y279" s="149"/>
      <c r="Z279" s="133">
        <v>0</v>
      </c>
      <c r="AA279" s="131">
        <v>0</v>
      </c>
      <c r="AB279" s="131">
        <v>0</v>
      </c>
      <c r="AC279" s="132">
        <v>20</v>
      </c>
      <c r="AD279" s="149"/>
      <c r="AE279" s="153">
        <f t="shared" si="96"/>
        <v>3</v>
      </c>
      <c r="AF279" s="134">
        <f t="shared" si="97"/>
        <v>1</v>
      </c>
      <c r="AG279" s="135">
        <f t="shared" si="98"/>
        <v>9.1999999999999993</v>
      </c>
      <c r="AH279" s="167">
        <f t="shared" si="99"/>
        <v>324</v>
      </c>
      <c r="AI279" s="149"/>
      <c r="AJ279" s="133">
        <f t="shared" si="100"/>
        <v>264</v>
      </c>
      <c r="AK279" s="131">
        <f t="shared" si="101"/>
        <v>20</v>
      </c>
      <c r="AL279" s="131">
        <f t="shared" si="102"/>
        <v>20</v>
      </c>
      <c r="AM279" s="131">
        <f t="shared" si="103"/>
        <v>20</v>
      </c>
      <c r="AN279" s="136">
        <f t="shared" si="104"/>
        <v>20</v>
      </c>
      <c r="AO279" s="133">
        <f t="shared" si="105"/>
        <v>3</v>
      </c>
      <c r="AP279" s="131">
        <f t="shared" si="106"/>
        <v>0</v>
      </c>
      <c r="AQ279" s="131">
        <f t="shared" si="107"/>
        <v>0</v>
      </c>
      <c r="AR279" s="131">
        <f t="shared" si="108"/>
        <v>0</v>
      </c>
      <c r="AS279" s="136">
        <f t="shared" si="109"/>
        <v>0</v>
      </c>
      <c r="AT279" s="133">
        <f t="shared" si="110"/>
        <v>1</v>
      </c>
      <c r="AU279" s="131">
        <f t="shared" si="111"/>
        <v>0</v>
      </c>
      <c r="AV279" s="131">
        <f t="shared" si="112"/>
        <v>0</v>
      </c>
      <c r="AW279" s="131">
        <f t="shared" si="113"/>
        <v>0</v>
      </c>
      <c r="AX279" s="136">
        <f t="shared" si="114"/>
        <v>0</v>
      </c>
      <c r="AY279" s="133">
        <f t="shared" si="115"/>
        <v>9.1999999999999993</v>
      </c>
      <c r="AZ279" s="131">
        <f t="shared" si="116"/>
        <v>0</v>
      </c>
      <c r="BA279" s="131">
        <f t="shared" si="117"/>
        <v>0</v>
      </c>
      <c r="BB279" s="131">
        <f t="shared" si="118"/>
        <v>0</v>
      </c>
      <c r="BC279" s="132">
        <f t="shared" si="119"/>
        <v>0</v>
      </c>
    </row>
    <row r="280" spans="1:55" x14ac:dyDescent="0.25">
      <c r="A280" s="138" t="s">
        <v>773</v>
      </c>
      <c r="B280" s="131" t="s">
        <v>47</v>
      </c>
      <c r="C280" s="131" t="s">
        <v>1948</v>
      </c>
      <c r="D280" s="131" t="s">
        <v>1949</v>
      </c>
      <c r="E280" s="132" t="s">
        <v>1314</v>
      </c>
      <c r="F280" s="130">
        <v>0</v>
      </c>
      <c r="G280" s="131">
        <v>0</v>
      </c>
      <c r="H280" s="131">
        <v>0</v>
      </c>
      <c r="I280" s="132">
        <v>0</v>
      </c>
      <c r="J280" s="149"/>
      <c r="K280" s="133">
        <v>0</v>
      </c>
      <c r="L280" s="131">
        <v>0</v>
      </c>
      <c r="M280" s="131">
        <v>0</v>
      </c>
      <c r="N280" s="132">
        <v>0</v>
      </c>
      <c r="O280" s="149"/>
      <c r="P280" s="133">
        <v>0</v>
      </c>
      <c r="Q280" s="131">
        <v>0</v>
      </c>
      <c r="R280" s="131">
        <v>0</v>
      </c>
      <c r="S280" s="132">
        <v>0</v>
      </c>
      <c r="T280" s="149"/>
      <c r="U280" s="133">
        <v>0</v>
      </c>
      <c r="V280" s="131">
        <v>0</v>
      </c>
      <c r="W280" s="131">
        <v>0</v>
      </c>
      <c r="X280" s="132">
        <v>0</v>
      </c>
      <c r="Y280" s="149"/>
      <c r="Z280" s="133">
        <v>1</v>
      </c>
      <c r="AA280" s="131">
        <v>0</v>
      </c>
      <c r="AB280" s="131">
        <v>0.9</v>
      </c>
      <c r="AC280" s="132">
        <v>214</v>
      </c>
      <c r="AD280" s="149"/>
      <c r="AE280" s="153">
        <f t="shared" si="96"/>
        <v>0</v>
      </c>
      <c r="AF280" s="134">
        <f t="shared" si="97"/>
        <v>0</v>
      </c>
      <c r="AG280" s="135">
        <f t="shared" si="98"/>
        <v>0.9</v>
      </c>
      <c r="AH280" s="167">
        <f t="shared" si="99"/>
        <v>214</v>
      </c>
      <c r="AI280" s="149"/>
      <c r="AJ280" s="133">
        <f t="shared" si="100"/>
        <v>0</v>
      </c>
      <c r="AK280" s="131">
        <f t="shared" si="101"/>
        <v>0</v>
      </c>
      <c r="AL280" s="131">
        <f t="shared" si="102"/>
        <v>0</v>
      </c>
      <c r="AM280" s="131">
        <f t="shared" si="103"/>
        <v>0</v>
      </c>
      <c r="AN280" s="136">
        <f t="shared" si="104"/>
        <v>214</v>
      </c>
      <c r="AO280" s="133">
        <f t="shared" si="105"/>
        <v>0</v>
      </c>
      <c r="AP280" s="131">
        <f t="shared" si="106"/>
        <v>0</v>
      </c>
      <c r="AQ280" s="131">
        <f t="shared" si="107"/>
        <v>0</v>
      </c>
      <c r="AR280" s="131">
        <f t="shared" si="108"/>
        <v>0</v>
      </c>
      <c r="AS280" s="136">
        <f t="shared" si="109"/>
        <v>0</v>
      </c>
      <c r="AT280" s="133">
        <f t="shared" si="110"/>
        <v>0</v>
      </c>
      <c r="AU280" s="131">
        <f t="shared" si="111"/>
        <v>0</v>
      </c>
      <c r="AV280" s="131">
        <f t="shared" si="112"/>
        <v>0</v>
      </c>
      <c r="AW280" s="131">
        <f t="shared" si="113"/>
        <v>0</v>
      </c>
      <c r="AX280" s="136">
        <f t="shared" si="114"/>
        <v>0</v>
      </c>
      <c r="AY280" s="133">
        <f t="shared" si="115"/>
        <v>0</v>
      </c>
      <c r="AZ280" s="131">
        <f t="shared" si="116"/>
        <v>0</v>
      </c>
      <c r="BA280" s="131">
        <f t="shared" si="117"/>
        <v>0</v>
      </c>
      <c r="BB280" s="131">
        <f t="shared" si="118"/>
        <v>0</v>
      </c>
      <c r="BC280" s="132">
        <f t="shared" si="119"/>
        <v>0.9</v>
      </c>
    </row>
    <row r="281" spans="1:55" x14ac:dyDescent="0.25">
      <c r="A281" s="138" t="s">
        <v>774</v>
      </c>
      <c r="B281" s="131" t="s">
        <v>41</v>
      </c>
      <c r="C281" s="131" t="s">
        <v>389</v>
      </c>
      <c r="D281" s="131" t="s">
        <v>1110</v>
      </c>
      <c r="E281" s="132" t="s">
        <v>1311</v>
      </c>
      <c r="F281" s="130">
        <v>0</v>
      </c>
      <c r="G281" s="131">
        <v>1</v>
      </c>
      <c r="H281" s="131">
        <v>17.8</v>
      </c>
      <c r="I281" s="132">
        <v>287</v>
      </c>
      <c r="J281" s="149"/>
      <c r="K281" s="133">
        <v>0</v>
      </c>
      <c r="L281" s="131">
        <v>2</v>
      </c>
      <c r="M281" s="131">
        <v>10.3</v>
      </c>
      <c r="N281" s="132">
        <v>249</v>
      </c>
      <c r="O281" s="149"/>
      <c r="P281" s="133">
        <v>0</v>
      </c>
      <c r="Q281" s="131">
        <v>0</v>
      </c>
      <c r="R281" s="131">
        <v>0</v>
      </c>
      <c r="S281" s="132">
        <v>0</v>
      </c>
      <c r="T281" s="149"/>
      <c r="U281" s="133">
        <v>0</v>
      </c>
      <c r="V281" s="131">
        <v>0</v>
      </c>
      <c r="W281" s="131">
        <v>0</v>
      </c>
      <c r="X281" s="132">
        <v>20</v>
      </c>
      <c r="Y281" s="149"/>
      <c r="Z281" s="133">
        <v>0</v>
      </c>
      <c r="AA281" s="131">
        <v>0</v>
      </c>
      <c r="AB281" s="131">
        <v>0</v>
      </c>
      <c r="AC281" s="132">
        <v>20</v>
      </c>
      <c r="AD281" s="149"/>
      <c r="AE281" s="153">
        <f t="shared" si="96"/>
        <v>0</v>
      </c>
      <c r="AF281" s="134">
        <f t="shared" si="97"/>
        <v>3</v>
      </c>
      <c r="AG281" s="135">
        <f t="shared" si="98"/>
        <v>28.1</v>
      </c>
      <c r="AH281" s="167">
        <f t="shared" si="99"/>
        <v>576</v>
      </c>
      <c r="AI281" s="149"/>
      <c r="AJ281" s="133">
        <f t="shared" si="100"/>
        <v>287</v>
      </c>
      <c r="AK281" s="131">
        <f t="shared" si="101"/>
        <v>249</v>
      </c>
      <c r="AL281" s="131">
        <f t="shared" si="102"/>
        <v>0</v>
      </c>
      <c r="AM281" s="131">
        <f t="shared" si="103"/>
        <v>20</v>
      </c>
      <c r="AN281" s="136">
        <f t="shared" si="104"/>
        <v>20</v>
      </c>
      <c r="AO281" s="133">
        <f t="shared" si="105"/>
        <v>0</v>
      </c>
      <c r="AP281" s="131">
        <f t="shared" si="106"/>
        <v>0</v>
      </c>
      <c r="AQ281" s="131">
        <f t="shared" si="107"/>
        <v>0</v>
      </c>
      <c r="AR281" s="131">
        <f t="shared" si="108"/>
        <v>0</v>
      </c>
      <c r="AS281" s="136">
        <f t="shared" si="109"/>
        <v>0</v>
      </c>
      <c r="AT281" s="133">
        <f t="shared" si="110"/>
        <v>1</v>
      </c>
      <c r="AU281" s="131">
        <f t="shared" si="111"/>
        <v>2</v>
      </c>
      <c r="AV281" s="131">
        <f t="shared" si="112"/>
        <v>0</v>
      </c>
      <c r="AW281" s="131">
        <f t="shared" si="113"/>
        <v>0</v>
      </c>
      <c r="AX281" s="136">
        <f t="shared" si="114"/>
        <v>0</v>
      </c>
      <c r="AY281" s="133">
        <f t="shared" si="115"/>
        <v>17.8</v>
      </c>
      <c r="AZ281" s="131">
        <f t="shared" si="116"/>
        <v>10.3</v>
      </c>
      <c r="BA281" s="131">
        <f t="shared" si="117"/>
        <v>0</v>
      </c>
      <c r="BB281" s="131">
        <f t="shared" si="118"/>
        <v>0</v>
      </c>
      <c r="BC281" s="132">
        <f t="shared" si="119"/>
        <v>0</v>
      </c>
    </row>
    <row r="282" spans="1:55" x14ac:dyDescent="0.25">
      <c r="A282" s="138" t="s">
        <v>1053</v>
      </c>
      <c r="B282" s="131" t="s">
        <v>2047</v>
      </c>
      <c r="C282" s="131" t="s">
        <v>2134</v>
      </c>
      <c r="D282" s="131" t="s">
        <v>2135</v>
      </c>
      <c r="E282" s="132" t="s">
        <v>1311</v>
      </c>
      <c r="F282" s="130">
        <v>0</v>
      </c>
      <c r="G282" s="131">
        <v>0</v>
      </c>
      <c r="H282" s="131">
        <v>0</v>
      </c>
      <c r="I282" s="132">
        <v>0</v>
      </c>
      <c r="J282" s="149"/>
      <c r="K282" s="133">
        <v>0</v>
      </c>
      <c r="L282" s="131">
        <v>0</v>
      </c>
      <c r="M282" s="131">
        <v>0</v>
      </c>
      <c r="N282" s="132">
        <v>20</v>
      </c>
      <c r="O282" s="149"/>
      <c r="P282" s="133">
        <v>1</v>
      </c>
      <c r="Q282" s="131">
        <v>0</v>
      </c>
      <c r="R282" s="131">
        <v>19.3</v>
      </c>
      <c r="S282" s="132">
        <v>293</v>
      </c>
      <c r="T282" s="149"/>
      <c r="U282" s="133">
        <v>0</v>
      </c>
      <c r="V282" s="131">
        <v>0</v>
      </c>
      <c r="W282" s="131">
        <v>0</v>
      </c>
      <c r="X282" s="132">
        <v>0</v>
      </c>
      <c r="Y282" s="149"/>
      <c r="Z282" s="133">
        <v>0</v>
      </c>
      <c r="AA282" s="131">
        <v>0</v>
      </c>
      <c r="AB282" s="131">
        <v>0</v>
      </c>
      <c r="AC282" s="132">
        <v>0</v>
      </c>
      <c r="AD282" s="149"/>
      <c r="AE282" s="153">
        <f t="shared" si="96"/>
        <v>1</v>
      </c>
      <c r="AF282" s="134">
        <f t="shared" si="97"/>
        <v>0</v>
      </c>
      <c r="AG282" s="135">
        <f t="shared" si="98"/>
        <v>19.3</v>
      </c>
      <c r="AH282" s="167">
        <f t="shared" si="99"/>
        <v>313</v>
      </c>
      <c r="AI282" s="149"/>
      <c r="AJ282" s="133">
        <f t="shared" si="100"/>
        <v>0</v>
      </c>
      <c r="AK282" s="131">
        <f t="shared" si="101"/>
        <v>20</v>
      </c>
      <c r="AL282" s="131">
        <f t="shared" si="102"/>
        <v>293</v>
      </c>
      <c r="AM282" s="131">
        <f t="shared" si="103"/>
        <v>0</v>
      </c>
      <c r="AN282" s="136">
        <f t="shared" si="104"/>
        <v>0</v>
      </c>
      <c r="AO282" s="133">
        <f t="shared" si="105"/>
        <v>0</v>
      </c>
      <c r="AP282" s="131">
        <f t="shared" si="106"/>
        <v>0</v>
      </c>
      <c r="AQ282" s="131">
        <f t="shared" si="107"/>
        <v>1</v>
      </c>
      <c r="AR282" s="131">
        <f t="shared" si="108"/>
        <v>0</v>
      </c>
      <c r="AS282" s="136">
        <f t="shared" si="109"/>
        <v>0</v>
      </c>
      <c r="AT282" s="133">
        <f t="shared" si="110"/>
        <v>0</v>
      </c>
      <c r="AU282" s="131">
        <f t="shared" si="111"/>
        <v>0</v>
      </c>
      <c r="AV282" s="131">
        <f t="shared" si="112"/>
        <v>0</v>
      </c>
      <c r="AW282" s="131">
        <f t="shared" si="113"/>
        <v>0</v>
      </c>
      <c r="AX282" s="136">
        <f t="shared" si="114"/>
        <v>0</v>
      </c>
      <c r="AY282" s="133">
        <f t="shared" si="115"/>
        <v>0</v>
      </c>
      <c r="AZ282" s="131">
        <f t="shared" si="116"/>
        <v>0</v>
      </c>
      <c r="BA282" s="131">
        <f t="shared" si="117"/>
        <v>19.3</v>
      </c>
      <c r="BB282" s="131">
        <f t="shared" si="118"/>
        <v>0</v>
      </c>
      <c r="BC282" s="132">
        <f t="shared" si="119"/>
        <v>0</v>
      </c>
    </row>
    <row r="283" spans="1:55" x14ac:dyDescent="0.25">
      <c r="A283" s="138" t="s">
        <v>775</v>
      </c>
      <c r="B283" s="131" t="s">
        <v>1293</v>
      </c>
      <c r="C283" s="131" t="s">
        <v>90</v>
      </c>
      <c r="D283" s="131" t="s">
        <v>359</v>
      </c>
      <c r="E283" s="132" t="s">
        <v>1311</v>
      </c>
      <c r="F283" s="130">
        <v>0</v>
      </c>
      <c r="G283" s="131">
        <v>0</v>
      </c>
      <c r="H283" s="131">
        <v>0</v>
      </c>
      <c r="I283" s="132">
        <v>0</v>
      </c>
      <c r="J283" s="149"/>
      <c r="K283" s="133">
        <v>0</v>
      </c>
      <c r="L283" s="131">
        <v>0</v>
      </c>
      <c r="M283" s="131">
        <v>0</v>
      </c>
      <c r="N283" s="132">
        <v>0</v>
      </c>
      <c r="O283" s="149"/>
      <c r="P283" s="133">
        <v>0</v>
      </c>
      <c r="Q283" s="131">
        <v>0</v>
      </c>
      <c r="R283" s="131">
        <v>0</v>
      </c>
      <c r="S283" s="132">
        <v>0</v>
      </c>
      <c r="T283" s="149"/>
      <c r="U283" s="133">
        <v>0</v>
      </c>
      <c r="V283" s="131">
        <v>0</v>
      </c>
      <c r="W283" s="131">
        <v>0</v>
      </c>
      <c r="X283" s="132">
        <v>0</v>
      </c>
      <c r="Y283" s="149"/>
      <c r="Z283" s="133">
        <v>0</v>
      </c>
      <c r="AA283" s="131">
        <v>0</v>
      </c>
      <c r="AB283" s="131">
        <v>0</v>
      </c>
      <c r="AC283" s="132">
        <v>0</v>
      </c>
      <c r="AD283" s="149"/>
      <c r="AE283" s="153">
        <f t="shared" si="96"/>
        <v>0</v>
      </c>
      <c r="AF283" s="134">
        <f t="shared" si="97"/>
        <v>0</v>
      </c>
      <c r="AG283" s="135">
        <f t="shared" si="98"/>
        <v>0</v>
      </c>
      <c r="AH283" s="167">
        <f t="shared" si="99"/>
        <v>0</v>
      </c>
      <c r="AI283" s="149"/>
      <c r="AJ283" s="133">
        <f t="shared" si="100"/>
        <v>0</v>
      </c>
      <c r="AK283" s="131">
        <f t="shared" si="101"/>
        <v>0</v>
      </c>
      <c r="AL283" s="131">
        <f t="shared" si="102"/>
        <v>0</v>
      </c>
      <c r="AM283" s="131">
        <f t="shared" si="103"/>
        <v>0</v>
      </c>
      <c r="AN283" s="136">
        <f t="shared" si="104"/>
        <v>0</v>
      </c>
      <c r="AO283" s="133">
        <f t="shared" si="105"/>
        <v>0</v>
      </c>
      <c r="AP283" s="131">
        <f t="shared" si="106"/>
        <v>0</v>
      </c>
      <c r="AQ283" s="131">
        <f t="shared" si="107"/>
        <v>0</v>
      </c>
      <c r="AR283" s="131">
        <f t="shared" si="108"/>
        <v>0</v>
      </c>
      <c r="AS283" s="136">
        <f t="shared" si="109"/>
        <v>0</v>
      </c>
      <c r="AT283" s="133">
        <f t="shared" si="110"/>
        <v>0</v>
      </c>
      <c r="AU283" s="131">
        <f t="shared" si="111"/>
        <v>0</v>
      </c>
      <c r="AV283" s="131">
        <f t="shared" si="112"/>
        <v>0</v>
      </c>
      <c r="AW283" s="131">
        <f t="shared" si="113"/>
        <v>0</v>
      </c>
      <c r="AX283" s="136">
        <f t="shared" si="114"/>
        <v>0</v>
      </c>
      <c r="AY283" s="133">
        <f t="shared" si="115"/>
        <v>0</v>
      </c>
      <c r="AZ283" s="131">
        <f t="shared" si="116"/>
        <v>0</v>
      </c>
      <c r="BA283" s="131">
        <f t="shared" si="117"/>
        <v>0</v>
      </c>
      <c r="BB283" s="131">
        <f t="shared" si="118"/>
        <v>0</v>
      </c>
      <c r="BC283" s="132">
        <f t="shared" si="119"/>
        <v>0</v>
      </c>
    </row>
    <row r="284" spans="1:55" x14ac:dyDescent="0.25">
      <c r="A284" s="138" t="s">
        <v>776</v>
      </c>
      <c r="B284" s="131" t="s">
        <v>1371</v>
      </c>
      <c r="C284" s="131" t="s">
        <v>116</v>
      </c>
      <c r="D284" s="131" t="s">
        <v>143</v>
      </c>
      <c r="E284" s="132" t="s">
        <v>1954</v>
      </c>
      <c r="F284" s="130">
        <v>0</v>
      </c>
      <c r="G284" s="131">
        <v>0</v>
      </c>
      <c r="H284" s="131">
        <v>0</v>
      </c>
      <c r="I284" s="132">
        <v>0</v>
      </c>
      <c r="J284" s="149"/>
      <c r="K284" s="133">
        <v>0</v>
      </c>
      <c r="L284" s="131">
        <v>0</v>
      </c>
      <c r="M284" s="131">
        <v>0</v>
      </c>
      <c r="N284" s="132">
        <v>0</v>
      </c>
      <c r="O284" s="149"/>
      <c r="P284" s="133">
        <v>0</v>
      </c>
      <c r="Q284" s="131">
        <v>0</v>
      </c>
      <c r="R284" s="131">
        <v>0</v>
      </c>
      <c r="S284" s="132">
        <v>0</v>
      </c>
      <c r="T284" s="149"/>
      <c r="U284" s="133">
        <v>0</v>
      </c>
      <c r="V284" s="131">
        <v>0</v>
      </c>
      <c r="W284" s="131">
        <v>0</v>
      </c>
      <c r="X284" s="132">
        <v>0</v>
      </c>
      <c r="Y284" s="149"/>
      <c r="Z284" s="133">
        <v>0</v>
      </c>
      <c r="AA284" s="131">
        <v>0</v>
      </c>
      <c r="AB284" s="131">
        <v>0</v>
      </c>
      <c r="AC284" s="132">
        <v>0</v>
      </c>
      <c r="AD284" s="149"/>
      <c r="AE284" s="153">
        <f t="shared" si="96"/>
        <v>0</v>
      </c>
      <c r="AF284" s="134">
        <f t="shared" si="97"/>
        <v>0</v>
      </c>
      <c r="AG284" s="135">
        <f t="shared" si="98"/>
        <v>0</v>
      </c>
      <c r="AH284" s="167">
        <f t="shared" si="99"/>
        <v>0</v>
      </c>
      <c r="AI284" s="149"/>
      <c r="AJ284" s="133">
        <f t="shared" si="100"/>
        <v>0</v>
      </c>
      <c r="AK284" s="131">
        <f t="shared" si="101"/>
        <v>0</v>
      </c>
      <c r="AL284" s="131">
        <f t="shared" si="102"/>
        <v>0</v>
      </c>
      <c r="AM284" s="131">
        <f t="shared" si="103"/>
        <v>0</v>
      </c>
      <c r="AN284" s="136">
        <f t="shared" si="104"/>
        <v>0</v>
      </c>
      <c r="AO284" s="133">
        <f t="shared" si="105"/>
        <v>0</v>
      </c>
      <c r="AP284" s="131">
        <f t="shared" si="106"/>
        <v>0</v>
      </c>
      <c r="AQ284" s="131">
        <f t="shared" si="107"/>
        <v>0</v>
      </c>
      <c r="AR284" s="131">
        <f t="shared" si="108"/>
        <v>0</v>
      </c>
      <c r="AS284" s="136">
        <f t="shared" si="109"/>
        <v>0</v>
      </c>
      <c r="AT284" s="133">
        <f t="shared" si="110"/>
        <v>0</v>
      </c>
      <c r="AU284" s="131">
        <f t="shared" si="111"/>
        <v>0</v>
      </c>
      <c r="AV284" s="131">
        <f t="shared" si="112"/>
        <v>0</v>
      </c>
      <c r="AW284" s="131">
        <f t="shared" si="113"/>
        <v>0</v>
      </c>
      <c r="AX284" s="136">
        <f t="shared" si="114"/>
        <v>0</v>
      </c>
      <c r="AY284" s="133">
        <f t="shared" si="115"/>
        <v>0</v>
      </c>
      <c r="AZ284" s="131">
        <f t="shared" si="116"/>
        <v>0</v>
      </c>
      <c r="BA284" s="131">
        <f t="shared" si="117"/>
        <v>0</v>
      </c>
      <c r="BB284" s="131">
        <f t="shared" si="118"/>
        <v>0</v>
      </c>
      <c r="BC284" s="132">
        <f t="shared" si="119"/>
        <v>0</v>
      </c>
    </row>
    <row r="285" spans="1:55" x14ac:dyDescent="0.25">
      <c r="A285" s="138" t="s">
        <v>777</v>
      </c>
      <c r="B285" s="131" t="s">
        <v>37</v>
      </c>
      <c r="C285" s="131" t="s">
        <v>440</v>
      </c>
      <c r="D285" s="131" t="s">
        <v>292</v>
      </c>
      <c r="E285" s="132" t="s">
        <v>1311</v>
      </c>
      <c r="F285" s="130">
        <v>0</v>
      </c>
      <c r="G285" s="131">
        <v>1</v>
      </c>
      <c r="H285" s="131">
        <v>14.4</v>
      </c>
      <c r="I285" s="132">
        <v>278</v>
      </c>
      <c r="J285" s="149"/>
      <c r="K285" s="133">
        <v>0</v>
      </c>
      <c r="L285" s="131">
        <v>0</v>
      </c>
      <c r="M285" s="131">
        <v>0</v>
      </c>
      <c r="N285" s="132">
        <v>0</v>
      </c>
      <c r="O285" s="149"/>
      <c r="P285" s="133">
        <v>0</v>
      </c>
      <c r="Q285" s="131">
        <v>0</v>
      </c>
      <c r="R285" s="131">
        <v>0</v>
      </c>
      <c r="S285" s="132">
        <v>0</v>
      </c>
      <c r="T285" s="149"/>
      <c r="U285" s="133">
        <v>0</v>
      </c>
      <c r="V285" s="131">
        <v>0</v>
      </c>
      <c r="W285" s="131">
        <v>0</v>
      </c>
      <c r="X285" s="132">
        <v>20</v>
      </c>
      <c r="Y285" s="149"/>
      <c r="Z285" s="133">
        <v>0</v>
      </c>
      <c r="AA285" s="131">
        <v>1</v>
      </c>
      <c r="AB285" s="131">
        <v>2.7</v>
      </c>
      <c r="AC285" s="132">
        <v>234</v>
      </c>
      <c r="AD285" s="149"/>
      <c r="AE285" s="153">
        <f t="shared" si="96"/>
        <v>0</v>
      </c>
      <c r="AF285" s="134">
        <f t="shared" si="97"/>
        <v>2</v>
      </c>
      <c r="AG285" s="135">
        <f t="shared" si="98"/>
        <v>17.100000000000001</v>
      </c>
      <c r="AH285" s="167">
        <f t="shared" si="99"/>
        <v>532</v>
      </c>
      <c r="AI285" s="149"/>
      <c r="AJ285" s="133">
        <f t="shared" si="100"/>
        <v>278</v>
      </c>
      <c r="AK285" s="131">
        <f t="shared" si="101"/>
        <v>0</v>
      </c>
      <c r="AL285" s="131">
        <f t="shared" si="102"/>
        <v>0</v>
      </c>
      <c r="AM285" s="131">
        <f t="shared" si="103"/>
        <v>20</v>
      </c>
      <c r="AN285" s="136">
        <f t="shared" si="104"/>
        <v>234</v>
      </c>
      <c r="AO285" s="133">
        <f t="shared" si="105"/>
        <v>0</v>
      </c>
      <c r="AP285" s="131">
        <f t="shared" si="106"/>
        <v>0</v>
      </c>
      <c r="AQ285" s="131">
        <f t="shared" si="107"/>
        <v>0</v>
      </c>
      <c r="AR285" s="131">
        <f t="shared" si="108"/>
        <v>0</v>
      </c>
      <c r="AS285" s="136">
        <f t="shared" si="109"/>
        <v>0</v>
      </c>
      <c r="AT285" s="133">
        <f t="shared" si="110"/>
        <v>1</v>
      </c>
      <c r="AU285" s="131">
        <f t="shared" si="111"/>
        <v>0</v>
      </c>
      <c r="AV285" s="131">
        <f t="shared" si="112"/>
        <v>0</v>
      </c>
      <c r="AW285" s="131">
        <f t="shared" si="113"/>
        <v>0</v>
      </c>
      <c r="AX285" s="136">
        <f t="shared" si="114"/>
        <v>1</v>
      </c>
      <c r="AY285" s="133">
        <f t="shared" si="115"/>
        <v>14.4</v>
      </c>
      <c r="AZ285" s="131">
        <f t="shared" si="116"/>
        <v>0</v>
      </c>
      <c r="BA285" s="131">
        <f t="shared" si="117"/>
        <v>0</v>
      </c>
      <c r="BB285" s="131">
        <f t="shared" si="118"/>
        <v>0</v>
      </c>
      <c r="BC285" s="132">
        <f t="shared" si="119"/>
        <v>2.7</v>
      </c>
    </row>
    <row r="286" spans="1:55" x14ac:dyDescent="0.25">
      <c r="A286" s="138" t="s">
        <v>778</v>
      </c>
      <c r="B286" s="131" t="s">
        <v>1027</v>
      </c>
      <c r="C286" s="131" t="s">
        <v>353</v>
      </c>
      <c r="D286" s="131" t="s">
        <v>135</v>
      </c>
      <c r="E286" s="132" t="s">
        <v>1955</v>
      </c>
      <c r="F286" s="130">
        <v>0</v>
      </c>
      <c r="G286" s="131">
        <v>0</v>
      </c>
      <c r="H286" s="131">
        <v>0</v>
      </c>
      <c r="I286" s="132">
        <v>0</v>
      </c>
      <c r="J286" s="149"/>
      <c r="K286" s="133">
        <v>0</v>
      </c>
      <c r="L286" s="131">
        <v>0</v>
      </c>
      <c r="M286" s="131">
        <v>0</v>
      </c>
      <c r="N286" s="132">
        <v>0</v>
      </c>
      <c r="O286" s="149"/>
      <c r="P286" s="133">
        <v>0</v>
      </c>
      <c r="Q286" s="131">
        <v>0</v>
      </c>
      <c r="R286" s="131">
        <v>0</v>
      </c>
      <c r="S286" s="132">
        <v>0</v>
      </c>
      <c r="T286" s="149"/>
      <c r="U286" s="133">
        <v>0</v>
      </c>
      <c r="V286" s="131">
        <v>0</v>
      </c>
      <c r="W286" s="131">
        <v>0</v>
      </c>
      <c r="X286" s="132">
        <v>0</v>
      </c>
      <c r="Y286" s="149"/>
      <c r="Z286" s="133">
        <v>0</v>
      </c>
      <c r="AA286" s="131">
        <v>0</v>
      </c>
      <c r="AB286" s="131">
        <v>0</v>
      </c>
      <c r="AC286" s="132">
        <v>0</v>
      </c>
      <c r="AD286" s="149"/>
      <c r="AE286" s="153">
        <f t="shared" si="96"/>
        <v>0</v>
      </c>
      <c r="AF286" s="134">
        <f t="shared" si="97"/>
        <v>0</v>
      </c>
      <c r="AG286" s="135">
        <f t="shared" si="98"/>
        <v>0</v>
      </c>
      <c r="AH286" s="167">
        <f t="shared" si="99"/>
        <v>0</v>
      </c>
      <c r="AI286" s="149"/>
      <c r="AJ286" s="133">
        <f t="shared" si="100"/>
        <v>0</v>
      </c>
      <c r="AK286" s="131">
        <f t="shared" si="101"/>
        <v>0</v>
      </c>
      <c r="AL286" s="131">
        <f t="shared" si="102"/>
        <v>0</v>
      </c>
      <c r="AM286" s="131">
        <f t="shared" si="103"/>
        <v>0</v>
      </c>
      <c r="AN286" s="136">
        <f t="shared" si="104"/>
        <v>0</v>
      </c>
      <c r="AO286" s="133">
        <f t="shared" si="105"/>
        <v>0</v>
      </c>
      <c r="AP286" s="131">
        <f t="shared" si="106"/>
        <v>0</v>
      </c>
      <c r="AQ286" s="131">
        <f t="shared" si="107"/>
        <v>0</v>
      </c>
      <c r="AR286" s="131">
        <f t="shared" si="108"/>
        <v>0</v>
      </c>
      <c r="AS286" s="136">
        <f t="shared" si="109"/>
        <v>0</v>
      </c>
      <c r="AT286" s="133">
        <f t="shared" si="110"/>
        <v>0</v>
      </c>
      <c r="AU286" s="131">
        <f t="shared" si="111"/>
        <v>0</v>
      </c>
      <c r="AV286" s="131">
        <f t="shared" si="112"/>
        <v>0</v>
      </c>
      <c r="AW286" s="131">
        <f t="shared" si="113"/>
        <v>0</v>
      </c>
      <c r="AX286" s="136">
        <f t="shared" si="114"/>
        <v>0</v>
      </c>
      <c r="AY286" s="133">
        <f t="shared" si="115"/>
        <v>0</v>
      </c>
      <c r="AZ286" s="131">
        <f t="shared" si="116"/>
        <v>0</v>
      </c>
      <c r="BA286" s="131">
        <f t="shared" si="117"/>
        <v>0</v>
      </c>
      <c r="BB286" s="131">
        <f t="shared" si="118"/>
        <v>0</v>
      </c>
      <c r="BC286" s="132">
        <f t="shared" si="119"/>
        <v>0</v>
      </c>
    </row>
    <row r="287" spans="1:55" x14ac:dyDescent="0.25">
      <c r="A287" s="138" t="s">
        <v>779</v>
      </c>
      <c r="B287" s="131" t="s">
        <v>1293</v>
      </c>
      <c r="C287" s="131" t="s">
        <v>1967</v>
      </c>
      <c r="D287" s="131" t="s">
        <v>1968</v>
      </c>
      <c r="E287" s="132" t="s">
        <v>1955</v>
      </c>
      <c r="F287" s="130">
        <v>0</v>
      </c>
      <c r="G287" s="131">
        <v>0</v>
      </c>
      <c r="H287" s="131">
        <v>0</v>
      </c>
      <c r="I287" s="132">
        <v>0</v>
      </c>
      <c r="J287" s="149"/>
      <c r="K287" s="133">
        <v>0</v>
      </c>
      <c r="L287" s="131">
        <v>0</v>
      </c>
      <c r="M287" s="131">
        <v>0</v>
      </c>
      <c r="N287" s="132">
        <v>0</v>
      </c>
      <c r="O287" s="149"/>
      <c r="P287" s="133">
        <v>0</v>
      </c>
      <c r="Q287" s="131">
        <v>0</v>
      </c>
      <c r="R287" s="131">
        <v>0</v>
      </c>
      <c r="S287" s="132">
        <v>0</v>
      </c>
      <c r="T287" s="149"/>
      <c r="U287" s="133">
        <v>0</v>
      </c>
      <c r="V287" s="131">
        <v>0</v>
      </c>
      <c r="W287" s="131">
        <v>0</v>
      </c>
      <c r="X287" s="132">
        <v>0</v>
      </c>
      <c r="Y287" s="149"/>
      <c r="Z287" s="133">
        <v>0</v>
      </c>
      <c r="AA287" s="131">
        <v>0</v>
      </c>
      <c r="AB287" s="131">
        <v>0</v>
      </c>
      <c r="AC287" s="132">
        <v>0</v>
      </c>
      <c r="AD287" s="149"/>
      <c r="AE287" s="153">
        <f t="shared" si="96"/>
        <v>0</v>
      </c>
      <c r="AF287" s="134">
        <f t="shared" si="97"/>
        <v>0</v>
      </c>
      <c r="AG287" s="135">
        <f t="shared" si="98"/>
        <v>0</v>
      </c>
      <c r="AH287" s="167">
        <f t="shared" si="99"/>
        <v>0</v>
      </c>
      <c r="AI287" s="149"/>
      <c r="AJ287" s="133">
        <f t="shared" si="100"/>
        <v>0</v>
      </c>
      <c r="AK287" s="131">
        <f t="shared" si="101"/>
        <v>0</v>
      </c>
      <c r="AL287" s="131">
        <f t="shared" si="102"/>
        <v>0</v>
      </c>
      <c r="AM287" s="131">
        <f t="shared" si="103"/>
        <v>0</v>
      </c>
      <c r="AN287" s="136">
        <f t="shared" si="104"/>
        <v>0</v>
      </c>
      <c r="AO287" s="133">
        <f t="shared" si="105"/>
        <v>0</v>
      </c>
      <c r="AP287" s="131">
        <f t="shared" si="106"/>
        <v>0</v>
      </c>
      <c r="AQ287" s="131">
        <f t="shared" si="107"/>
        <v>0</v>
      </c>
      <c r="AR287" s="131">
        <f t="shared" si="108"/>
        <v>0</v>
      </c>
      <c r="AS287" s="136">
        <f t="shared" si="109"/>
        <v>0</v>
      </c>
      <c r="AT287" s="133">
        <f t="shared" si="110"/>
        <v>0</v>
      </c>
      <c r="AU287" s="131">
        <f t="shared" si="111"/>
        <v>0</v>
      </c>
      <c r="AV287" s="131">
        <f t="shared" si="112"/>
        <v>0</v>
      </c>
      <c r="AW287" s="131">
        <f t="shared" si="113"/>
        <v>0</v>
      </c>
      <c r="AX287" s="136">
        <f t="shared" si="114"/>
        <v>0</v>
      </c>
      <c r="AY287" s="133">
        <f t="shared" si="115"/>
        <v>0</v>
      </c>
      <c r="AZ287" s="131">
        <f t="shared" si="116"/>
        <v>0</v>
      </c>
      <c r="BA287" s="131">
        <f t="shared" si="117"/>
        <v>0</v>
      </c>
      <c r="BB287" s="131">
        <f t="shared" si="118"/>
        <v>0</v>
      </c>
      <c r="BC287" s="132">
        <f t="shared" si="119"/>
        <v>0</v>
      </c>
    </row>
    <row r="288" spans="1:55" x14ac:dyDescent="0.25">
      <c r="A288" s="138" t="s">
        <v>780</v>
      </c>
      <c r="B288" s="131" t="s">
        <v>1027</v>
      </c>
      <c r="C288" s="131" t="s">
        <v>134</v>
      </c>
      <c r="D288" s="131" t="s">
        <v>135</v>
      </c>
      <c r="E288" s="132" t="s">
        <v>1955</v>
      </c>
      <c r="F288" s="130">
        <v>0</v>
      </c>
      <c r="G288" s="131">
        <v>0</v>
      </c>
      <c r="H288" s="131">
        <v>0</v>
      </c>
      <c r="I288" s="132">
        <v>0</v>
      </c>
      <c r="J288" s="149"/>
      <c r="K288" s="133">
        <v>0</v>
      </c>
      <c r="L288" s="131">
        <v>0</v>
      </c>
      <c r="M288" s="131">
        <v>0</v>
      </c>
      <c r="N288" s="132">
        <v>0</v>
      </c>
      <c r="O288" s="149"/>
      <c r="P288" s="133">
        <v>0</v>
      </c>
      <c r="Q288" s="131">
        <v>0</v>
      </c>
      <c r="R288" s="131">
        <v>0</v>
      </c>
      <c r="S288" s="132">
        <v>0</v>
      </c>
      <c r="T288" s="149"/>
      <c r="U288" s="133">
        <v>0</v>
      </c>
      <c r="V288" s="131">
        <v>0</v>
      </c>
      <c r="W288" s="131">
        <v>0</v>
      </c>
      <c r="X288" s="132">
        <v>0</v>
      </c>
      <c r="Y288" s="149"/>
      <c r="Z288" s="133">
        <v>0</v>
      </c>
      <c r="AA288" s="131">
        <v>0</v>
      </c>
      <c r="AB288" s="131">
        <v>0</v>
      </c>
      <c r="AC288" s="132">
        <v>0</v>
      </c>
      <c r="AD288" s="149"/>
      <c r="AE288" s="153">
        <f t="shared" si="96"/>
        <v>0</v>
      </c>
      <c r="AF288" s="134">
        <f t="shared" si="97"/>
        <v>0</v>
      </c>
      <c r="AG288" s="135">
        <f t="shared" si="98"/>
        <v>0</v>
      </c>
      <c r="AH288" s="167">
        <f t="shared" si="99"/>
        <v>0</v>
      </c>
      <c r="AI288" s="149"/>
      <c r="AJ288" s="133">
        <f t="shared" si="100"/>
        <v>0</v>
      </c>
      <c r="AK288" s="131">
        <f t="shared" si="101"/>
        <v>0</v>
      </c>
      <c r="AL288" s="131">
        <f t="shared" si="102"/>
        <v>0</v>
      </c>
      <c r="AM288" s="131">
        <f t="shared" si="103"/>
        <v>0</v>
      </c>
      <c r="AN288" s="136">
        <f t="shared" si="104"/>
        <v>0</v>
      </c>
      <c r="AO288" s="133">
        <f t="shared" si="105"/>
        <v>0</v>
      </c>
      <c r="AP288" s="131">
        <f t="shared" si="106"/>
        <v>0</v>
      </c>
      <c r="AQ288" s="131">
        <f t="shared" si="107"/>
        <v>0</v>
      </c>
      <c r="AR288" s="131">
        <f t="shared" si="108"/>
        <v>0</v>
      </c>
      <c r="AS288" s="136">
        <f t="shared" si="109"/>
        <v>0</v>
      </c>
      <c r="AT288" s="133">
        <f t="shared" si="110"/>
        <v>0</v>
      </c>
      <c r="AU288" s="131">
        <f t="shared" si="111"/>
        <v>0</v>
      </c>
      <c r="AV288" s="131">
        <f t="shared" si="112"/>
        <v>0</v>
      </c>
      <c r="AW288" s="131">
        <f t="shared" si="113"/>
        <v>0</v>
      </c>
      <c r="AX288" s="136">
        <f t="shared" si="114"/>
        <v>0</v>
      </c>
      <c r="AY288" s="133">
        <f t="shared" si="115"/>
        <v>0</v>
      </c>
      <c r="AZ288" s="131">
        <f t="shared" si="116"/>
        <v>0</v>
      </c>
      <c r="BA288" s="131">
        <f t="shared" si="117"/>
        <v>0</v>
      </c>
      <c r="BB288" s="131">
        <f t="shared" si="118"/>
        <v>0</v>
      </c>
      <c r="BC288" s="132">
        <f t="shared" si="119"/>
        <v>0</v>
      </c>
    </row>
    <row r="289" spans="1:55" x14ac:dyDescent="0.25">
      <c r="A289" s="138" t="s">
        <v>1054</v>
      </c>
      <c r="B289" s="131" t="s">
        <v>44</v>
      </c>
      <c r="C289" s="131" t="s">
        <v>1944</v>
      </c>
      <c r="D289" s="131" t="s">
        <v>1945</v>
      </c>
      <c r="E289" s="132" t="s">
        <v>1954</v>
      </c>
      <c r="F289" s="130">
        <v>0</v>
      </c>
      <c r="G289" s="131">
        <v>0</v>
      </c>
      <c r="H289" s="131">
        <v>0</v>
      </c>
      <c r="I289" s="132">
        <v>20</v>
      </c>
      <c r="J289" s="149"/>
      <c r="K289" s="133">
        <v>0</v>
      </c>
      <c r="L289" s="131">
        <v>0</v>
      </c>
      <c r="M289" s="131">
        <v>0</v>
      </c>
      <c r="N289" s="132">
        <v>0</v>
      </c>
      <c r="O289" s="149"/>
      <c r="P289" s="133">
        <v>1</v>
      </c>
      <c r="Q289" s="131">
        <v>0</v>
      </c>
      <c r="R289" s="131">
        <v>16.600000000000001</v>
      </c>
      <c r="S289" s="132">
        <v>291</v>
      </c>
      <c r="T289" s="149"/>
      <c r="U289" s="133">
        <v>0</v>
      </c>
      <c r="V289" s="131">
        <v>0</v>
      </c>
      <c r="W289" s="131">
        <v>0</v>
      </c>
      <c r="X289" s="132">
        <v>20</v>
      </c>
      <c r="Y289" s="149"/>
      <c r="Z289" s="133">
        <v>0</v>
      </c>
      <c r="AA289" s="131">
        <v>0</v>
      </c>
      <c r="AB289" s="131">
        <v>0</v>
      </c>
      <c r="AC289" s="132">
        <v>0</v>
      </c>
      <c r="AD289" s="149"/>
      <c r="AE289" s="153">
        <f t="shared" si="96"/>
        <v>1</v>
      </c>
      <c r="AF289" s="134">
        <f t="shared" si="97"/>
        <v>0</v>
      </c>
      <c r="AG289" s="135">
        <f t="shared" si="98"/>
        <v>16.600000000000001</v>
      </c>
      <c r="AH289" s="167">
        <f t="shared" si="99"/>
        <v>331</v>
      </c>
      <c r="AI289" s="149"/>
      <c r="AJ289" s="133">
        <f t="shared" si="100"/>
        <v>20</v>
      </c>
      <c r="AK289" s="131">
        <f t="shared" si="101"/>
        <v>0</v>
      </c>
      <c r="AL289" s="131">
        <f t="shared" si="102"/>
        <v>291</v>
      </c>
      <c r="AM289" s="131">
        <f t="shared" si="103"/>
        <v>20</v>
      </c>
      <c r="AN289" s="136">
        <f t="shared" si="104"/>
        <v>0</v>
      </c>
      <c r="AO289" s="133">
        <f t="shared" si="105"/>
        <v>0</v>
      </c>
      <c r="AP289" s="131">
        <f t="shared" si="106"/>
        <v>0</v>
      </c>
      <c r="AQ289" s="131">
        <f t="shared" si="107"/>
        <v>1</v>
      </c>
      <c r="AR289" s="131">
        <f t="shared" si="108"/>
        <v>0</v>
      </c>
      <c r="AS289" s="136">
        <f t="shared" si="109"/>
        <v>0</v>
      </c>
      <c r="AT289" s="133">
        <f t="shared" si="110"/>
        <v>0</v>
      </c>
      <c r="AU289" s="131">
        <f t="shared" si="111"/>
        <v>0</v>
      </c>
      <c r="AV289" s="131">
        <f t="shared" si="112"/>
        <v>0</v>
      </c>
      <c r="AW289" s="131">
        <f t="shared" si="113"/>
        <v>0</v>
      </c>
      <c r="AX289" s="136">
        <f t="shared" si="114"/>
        <v>0</v>
      </c>
      <c r="AY289" s="133">
        <f t="shared" si="115"/>
        <v>0</v>
      </c>
      <c r="AZ289" s="131">
        <f t="shared" si="116"/>
        <v>0</v>
      </c>
      <c r="BA289" s="131">
        <f t="shared" si="117"/>
        <v>16.600000000000001</v>
      </c>
      <c r="BB289" s="131">
        <f t="shared" si="118"/>
        <v>0</v>
      </c>
      <c r="BC289" s="132">
        <f t="shared" si="119"/>
        <v>0</v>
      </c>
    </row>
    <row r="290" spans="1:55" x14ac:dyDescent="0.25">
      <c r="A290" s="138" t="s">
        <v>781</v>
      </c>
      <c r="B290" s="131" t="s">
        <v>1520</v>
      </c>
      <c r="C290" s="131" t="s">
        <v>321</v>
      </c>
      <c r="D290" s="131" t="s">
        <v>322</v>
      </c>
      <c r="E290" s="132" t="s">
        <v>1314</v>
      </c>
      <c r="F290" s="130">
        <v>0</v>
      </c>
      <c r="G290" s="131">
        <v>0</v>
      </c>
      <c r="H290" s="131">
        <v>0</v>
      </c>
      <c r="I290" s="132">
        <v>0</v>
      </c>
      <c r="J290" s="149"/>
      <c r="K290" s="133">
        <v>0</v>
      </c>
      <c r="L290" s="131">
        <v>0</v>
      </c>
      <c r="M290" s="131">
        <v>0</v>
      </c>
      <c r="N290" s="132">
        <v>0</v>
      </c>
      <c r="O290" s="149"/>
      <c r="P290" s="133">
        <v>0</v>
      </c>
      <c r="Q290" s="131">
        <v>0</v>
      </c>
      <c r="R290" s="131">
        <v>0</v>
      </c>
      <c r="S290" s="132">
        <v>0</v>
      </c>
      <c r="T290" s="149"/>
      <c r="U290" s="133">
        <v>0</v>
      </c>
      <c r="V290" s="131">
        <v>0</v>
      </c>
      <c r="W290" s="131">
        <v>0</v>
      </c>
      <c r="X290" s="132">
        <v>0</v>
      </c>
      <c r="Y290" s="149"/>
      <c r="Z290" s="133">
        <v>0</v>
      </c>
      <c r="AA290" s="131">
        <v>0</v>
      </c>
      <c r="AB290" s="131">
        <v>0</v>
      </c>
      <c r="AC290" s="132">
        <v>0</v>
      </c>
      <c r="AD290" s="149"/>
      <c r="AE290" s="153">
        <f t="shared" si="96"/>
        <v>0</v>
      </c>
      <c r="AF290" s="134">
        <f t="shared" si="97"/>
        <v>0</v>
      </c>
      <c r="AG290" s="135">
        <f t="shared" si="98"/>
        <v>0</v>
      </c>
      <c r="AH290" s="167">
        <f t="shared" si="99"/>
        <v>0</v>
      </c>
      <c r="AI290" s="149"/>
      <c r="AJ290" s="133">
        <f t="shared" si="100"/>
        <v>0</v>
      </c>
      <c r="AK290" s="131">
        <f t="shared" si="101"/>
        <v>0</v>
      </c>
      <c r="AL290" s="131">
        <f t="shared" si="102"/>
        <v>0</v>
      </c>
      <c r="AM290" s="131">
        <f t="shared" si="103"/>
        <v>0</v>
      </c>
      <c r="AN290" s="136">
        <f t="shared" si="104"/>
        <v>0</v>
      </c>
      <c r="AO290" s="133">
        <f t="shared" si="105"/>
        <v>0</v>
      </c>
      <c r="AP290" s="131">
        <f t="shared" si="106"/>
        <v>0</v>
      </c>
      <c r="AQ290" s="131">
        <f t="shared" si="107"/>
        <v>0</v>
      </c>
      <c r="AR290" s="131">
        <f t="shared" si="108"/>
        <v>0</v>
      </c>
      <c r="AS290" s="136">
        <f t="shared" si="109"/>
        <v>0</v>
      </c>
      <c r="AT290" s="133">
        <f t="shared" si="110"/>
        <v>0</v>
      </c>
      <c r="AU290" s="131">
        <f t="shared" si="111"/>
        <v>0</v>
      </c>
      <c r="AV290" s="131">
        <f t="shared" si="112"/>
        <v>0</v>
      </c>
      <c r="AW290" s="131">
        <f t="shared" si="113"/>
        <v>0</v>
      </c>
      <c r="AX290" s="136">
        <f t="shared" si="114"/>
        <v>0</v>
      </c>
      <c r="AY290" s="133">
        <f t="shared" si="115"/>
        <v>0</v>
      </c>
      <c r="AZ290" s="131">
        <f t="shared" si="116"/>
        <v>0</v>
      </c>
      <c r="BA290" s="131">
        <f t="shared" si="117"/>
        <v>0</v>
      </c>
      <c r="BB290" s="131">
        <f t="shared" si="118"/>
        <v>0</v>
      </c>
      <c r="BC290" s="132">
        <f t="shared" si="119"/>
        <v>0</v>
      </c>
    </row>
    <row r="291" spans="1:55" x14ac:dyDescent="0.25">
      <c r="A291" s="138" t="s">
        <v>782</v>
      </c>
      <c r="B291" s="131" t="s">
        <v>1294</v>
      </c>
      <c r="C291" s="131" t="s">
        <v>156</v>
      </c>
      <c r="D291" s="131" t="s">
        <v>154</v>
      </c>
      <c r="E291" s="132" t="s">
        <v>1311</v>
      </c>
      <c r="F291" s="130">
        <v>0</v>
      </c>
      <c r="G291" s="131">
        <v>0</v>
      </c>
      <c r="H291" s="131">
        <v>0</v>
      </c>
      <c r="I291" s="132">
        <v>0</v>
      </c>
      <c r="J291" s="149"/>
      <c r="K291" s="133">
        <v>0</v>
      </c>
      <c r="L291" s="131">
        <v>0</v>
      </c>
      <c r="M291" s="131">
        <v>0</v>
      </c>
      <c r="N291" s="132">
        <v>0</v>
      </c>
      <c r="O291" s="149"/>
      <c r="P291" s="133">
        <v>0</v>
      </c>
      <c r="Q291" s="131">
        <v>0</v>
      </c>
      <c r="R291" s="131">
        <v>0</v>
      </c>
      <c r="S291" s="132">
        <v>0</v>
      </c>
      <c r="T291" s="149"/>
      <c r="U291" s="133">
        <v>0</v>
      </c>
      <c r="V291" s="131">
        <v>0</v>
      </c>
      <c r="W291" s="131">
        <v>0</v>
      </c>
      <c r="X291" s="132">
        <v>0</v>
      </c>
      <c r="Y291" s="149"/>
      <c r="Z291" s="133">
        <v>0</v>
      </c>
      <c r="AA291" s="131">
        <v>0</v>
      </c>
      <c r="AB291" s="131">
        <v>0</v>
      </c>
      <c r="AC291" s="132">
        <v>0</v>
      </c>
      <c r="AD291" s="149"/>
      <c r="AE291" s="153">
        <f t="shared" si="96"/>
        <v>0</v>
      </c>
      <c r="AF291" s="134">
        <f t="shared" si="97"/>
        <v>0</v>
      </c>
      <c r="AG291" s="135">
        <f t="shared" si="98"/>
        <v>0</v>
      </c>
      <c r="AH291" s="167">
        <f t="shared" si="99"/>
        <v>0</v>
      </c>
      <c r="AI291" s="149"/>
      <c r="AJ291" s="133">
        <f t="shared" si="100"/>
        <v>0</v>
      </c>
      <c r="AK291" s="131">
        <f t="shared" si="101"/>
        <v>0</v>
      </c>
      <c r="AL291" s="131">
        <f t="shared" si="102"/>
        <v>0</v>
      </c>
      <c r="AM291" s="131">
        <f t="shared" si="103"/>
        <v>0</v>
      </c>
      <c r="AN291" s="136">
        <f t="shared" si="104"/>
        <v>0</v>
      </c>
      <c r="AO291" s="133">
        <f t="shared" si="105"/>
        <v>0</v>
      </c>
      <c r="AP291" s="131">
        <f t="shared" si="106"/>
        <v>0</v>
      </c>
      <c r="AQ291" s="131">
        <f t="shared" si="107"/>
        <v>0</v>
      </c>
      <c r="AR291" s="131">
        <f t="shared" si="108"/>
        <v>0</v>
      </c>
      <c r="AS291" s="136">
        <f t="shared" si="109"/>
        <v>0</v>
      </c>
      <c r="AT291" s="133">
        <f t="shared" si="110"/>
        <v>0</v>
      </c>
      <c r="AU291" s="131">
        <f t="shared" si="111"/>
        <v>0</v>
      </c>
      <c r="AV291" s="131">
        <f t="shared" si="112"/>
        <v>0</v>
      </c>
      <c r="AW291" s="131">
        <f t="shared" si="113"/>
        <v>0</v>
      </c>
      <c r="AX291" s="136">
        <f t="shared" si="114"/>
        <v>0</v>
      </c>
      <c r="AY291" s="133">
        <f t="shared" si="115"/>
        <v>0</v>
      </c>
      <c r="AZ291" s="131">
        <f t="shared" si="116"/>
        <v>0</v>
      </c>
      <c r="BA291" s="131">
        <f t="shared" si="117"/>
        <v>0</v>
      </c>
      <c r="BB291" s="131">
        <f t="shared" si="118"/>
        <v>0</v>
      </c>
      <c r="BC291" s="132">
        <f t="shared" si="119"/>
        <v>0</v>
      </c>
    </row>
    <row r="292" spans="1:55" x14ac:dyDescent="0.25">
      <c r="A292" s="138" t="s">
        <v>783</v>
      </c>
      <c r="B292" s="131" t="s">
        <v>37</v>
      </c>
      <c r="C292" s="131" t="s">
        <v>2186</v>
      </c>
      <c r="D292" s="131" t="s">
        <v>1606</v>
      </c>
      <c r="E292" s="132" t="s">
        <v>1313</v>
      </c>
      <c r="F292" s="130">
        <v>0</v>
      </c>
      <c r="G292" s="131">
        <v>0</v>
      </c>
      <c r="H292" s="131">
        <v>0</v>
      </c>
      <c r="I292" s="132">
        <v>20</v>
      </c>
      <c r="J292" s="149"/>
      <c r="K292" s="133">
        <v>0</v>
      </c>
      <c r="L292" s="131">
        <v>1</v>
      </c>
      <c r="M292" s="131">
        <v>25.7</v>
      </c>
      <c r="N292" s="132">
        <v>277</v>
      </c>
      <c r="O292" s="149"/>
      <c r="P292" s="133">
        <v>0</v>
      </c>
      <c r="Q292" s="131">
        <v>0</v>
      </c>
      <c r="R292" s="131">
        <v>0</v>
      </c>
      <c r="S292" s="132">
        <v>0</v>
      </c>
      <c r="T292" s="149"/>
      <c r="U292" s="133">
        <v>1</v>
      </c>
      <c r="V292" s="131">
        <v>0</v>
      </c>
      <c r="W292" s="131">
        <v>5.8</v>
      </c>
      <c r="X292" s="132">
        <v>282</v>
      </c>
      <c r="Y292" s="149"/>
      <c r="Z292" s="133">
        <v>0</v>
      </c>
      <c r="AA292" s="131">
        <v>0</v>
      </c>
      <c r="AB292" s="131">
        <v>0</v>
      </c>
      <c r="AC292" s="132">
        <v>0</v>
      </c>
      <c r="AD292" s="149"/>
      <c r="AE292" s="153">
        <f t="shared" si="96"/>
        <v>2</v>
      </c>
      <c r="AF292" s="134">
        <f t="shared" si="97"/>
        <v>1</v>
      </c>
      <c r="AG292" s="135">
        <f t="shared" si="98"/>
        <v>31.5</v>
      </c>
      <c r="AH292" s="167">
        <f t="shared" si="99"/>
        <v>579</v>
      </c>
      <c r="AI292" s="149"/>
      <c r="AJ292" s="133">
        <f t="shared" si="100"/>
        <v>20</v>
      </c>
      <c r="AK292" s="131">
        <f t="shared" si="101"/>
        <v>277</v>
      </c>
      <c r="AL292" s="131">
        <f t="shared" si="102"/>
        <v>0</v>
      </c>
      <c r="AM292" s="131">
        <f t="shared" si="103"/>
        <v>282</v>
      </c>
      <c r="AN292" s="136">
        <f t="shared" si="104"/>
        <v>0</v>
      </c>
      <c r="AO292" s="133">
        <f t="shared" si="105"/>
        <v>0</v>
      </c>
      <c r="AP292" s="131">
        <f t="shared" si="106"/>
        <v>0</v>
      </c>
      <c r="AQ292" s="131">
        <f t="shared" si="107"/>
        <v>0</v>
      </c>
      <c r="AR292" s="131">
        <f t="shared" si="108"/>
        <v>1</v>
      </c>
      <c r="AS292" s="136">
        <f t="shared" si="109"/>
        <v>1</v>
      </c>
      <c r="AT292" s="133">
        <f t="shared" si="110"/>
        <v>0</v>
      </c>
      <c r="AU292" s="131">
        <f t="shared" si="111"/>
        <v>1</v>
      </c>
      <c r="AV292" s="131">
        <f t="shared" si="112"/>
        <v>0</v>
      </c>
      <c r="AW292" s="131">
        <f t="shared" si="113"/>
        <v>0</v>
      </c>
      <c r="AX292" s="136">
        <f t="shared" si="114"/>
        <v>0</v>
      </c>
      <c r="AY292" s="133">
        <f t="shared" si="115"/>
        <v>0</v>
      </c>
      <c r="AZ292" s="131">
        <f t="shared" si="116"/>
        <v>25.7</v>
      </c>
      <c r="BA292" s="131">
        <f t="shared" si="117"/>
        <v>0</v>
      </c>
      <c r="BB292" s="131">
        <f t="shared" si="118"/>
        <v>5.8</v>
      </c>
      <c r="BC292" s="132">
        <f t="shared" si="119"/>
        <v>0</v>
      </c>
    </row>
    <row r="293" spans="1:55" x14ac:dyDescent="0.25">
      <c r="A293" s="138" t="s">
        <v>784</v>
      </c>
      <c r="B293" s="131" t="s">
        <v>48</v>
      </c>
      <c r="C293" s="131" t="s">
        <v>2149</v>
      </c>
      <c r="D293" s="131" t="s">
        <v>2150</v>
      </c>
      <c r="E293" s="132" t="s">
        <v>1311</v>
      </c>
      <c r="F293" s="130">
        <v>1</v>
      </c>
      <c r="G293" s="131">
        <v>0</v>
      </c>
      <c r="H293" s="131">
        <v>3.6</v>
      </c>
      <c r="I293" s="132">
        <v>238</v>
      </c>
      <c r="J293" s="149"/>
      <c r="K293" s="133">
        <v>0</v>
      </c>
      <c r="L293" s="131">
        <v>0</v>
      </c>
      <c r="M293" s="131">
        <v>0</v>
      </c>
      <c r="N293" s="132">
        <v>0</v>
      </c>
      <c r="O293" s="149"/>
      <c r="P293" s="133">
        <v>0</v>
      </c>
      <c r="Q293" s="131">
        <v>0</v>
      </c>
      <c r="R293" s="131">
        <v>0</v>
      </c>
      <c r="S293" s="132">
        <v>0</v>
      </c>
      <c r="T293" s="149"/>
      <c r="U293" s="133">
        <v>1</v>
      </c>
      <c r="V293" s="131">
        <v>0</v>
      </c>
      <c r="W293" s="131">
        <v>2.2000000000000002</v>
      </c>
      <c r="X293" s="132">
        <v>273</v>
      </c>
      <c r="Y293" s="149"/>
      <c r="Z293" s="133">
        <v>0</v>
      </c>
      <c r="AA293" s="131">
        <v>0</v>
      </c>
      <c r="AB293" s="131">
        <v>0</v>
      </c>
      <c r="AC293" s="132">
        <v>0</v>
      </c>
      <c r="AD293" s="149"/>
      <c r="AE293" s="153">
        <f t="shared" si="96"/>
        <v>3</v>
      </c>
      <c r="AF293" s="134">
        <f t="shared" si="97"/>
        <v>0</v>
      </c>
      <c r="AG293" s="135">
        <f t="shared" si="98"/>
        <v>5.8000000000000007</v>
      </c>
      <c r="AH293" s="167">
        <f t="shared" si="99"/>
        <v>511</v>
      </c>
      <c r="AI293" s="149"/>
      <c r="AJ293" s="133">
        <f t="shared" si="100"/>
        <v>238</v>
      </c>
      <c r="AK293" s="131">
        <f t="shared" si="101"/>
        <v>0</v>
      </c>
      <c r="AL293" s="131">
        <f t="shared" si="102"/>
        <v>0</v>
      </c>
      <c r="AM293" s="131">
        <f t="shared" si="103"/>
        <v>273</v>
      </c>
      <c r="AN293" s="136">
        <f t="shared" si="104"/>
        <v>0</v>
      </c>
      <c r="AO293" s="133">
        <f t="shared" si="105"/>
        <v>1</v>
      </c>
      <c r="AP293" s="131">
        <f t="shared" si="106"/>
        <v>0</v>
      </c>
      <c r="AQ293" s="131">
        <f t="shared" si="107"/>
        <v>0</v>
      </c>
      <c r="AR293" s="131">
        <f t="shared" si="108"/>
        <v>1</v>
      </c>
      <c r="AS293" s="136">
        <f t="shared" si="109"/>
        <v>1</v>
      </c>
      <c r="AT293" s="133">
        <f t="shared" si="110"/>
        <v>0</v>
      </c>
      <c r="AU293" s="131">
        <f t="shared" si="111"/>
        <v>0</v>
      </c>
      <c r="AV293" s="131">
        <f t="shared" si="112"/>
        <v>0</v>
      </c>
      <c r="AW293" s="131">
        <f t="shared" si="113"/>
        <v>0</v>
      </c>
      <c r="AX293" s="136">
        <f t="shared" si="114"/>
        <v>0</v>
      </c>
      <c r="AY293" s="133">
        <f t="shared" si="115"/>
        <v>3.6</v>
      </c>
      <c r="AZ293" s="131">
        <f t="shared" si="116"/>
        <v>0</v>
      </c>
      <c r="BA293" s="131">
        <f t="shared" si="117"/>
        <v>0</v>
      </c>
      <c r="BB293" s="131">
        <f t="shared" si="118"/>
        <v>2.2000000000000002</v>
      </c>
      <c r="BC293" s="132">
        <f t="shared" si="119"/>
        <v>0</v>
      </c>
    </row>
    <row r="294" spans="1:55" x14ac:dyDescent="0.25">
      <c r="A294" s="138" t="s">
        <v>785</v>
      </c>
      <c r="B294" s="131" t="s">
        <v>1295</v>
      </c>
      <c r="C294" s="131" t="s">
        <v>160</v>
      </c>
      <c r="D294" s="131" t="s">
        <v>273</v>
      </c>
      <c r="E294" s="132" t="s">
        <v>1955</v>
      </c>
      <c r="F294" s="130">
        <v>0</v>
      </c>
      <c r="G294" s="131">
        <v>0</v>
      </c>
      <c r="H294" s="131">
        <v>0</v>
      </c>
      <c r="I294" s="132">
        <v>0</v>
      </c>
      <c r="J294" s="149"/>
      <c r="K294" s="133">
        <v>0</v>
      </c>
      <c r="L294" s="131">
        <v>0</v>
      </c>
      <c r="M294" s="131">
        <v>0</v>
      </c>
      <c r="N294" s="132">
        <v>0</v>
      </c>
      <c r="O294" s="149"/>
      <c r="P294" s="133">
        <v>0</v>
      </c>
      <c r="Q294" s="131">
        <v>0</v>
      </c>
      <c r="R294" s="131">
        <v>0</v>
      </c>
      <c r="S294" s="132">
        <v>0</v>
      </c>
      <c r="T294" s="149"/>
      <c r="U294" s="133">
        <v>0</v>
      </c>
      <c r="V294" s="131">
        <v>0</v>
      </c>
      <c r="W294" s="131">
        <v>0</v>
      </c>
      <c r="X294" s="132">
        <v>0</v>
      </c>
      <c r="Y294" s="149"/>
      <c r="Z294" s="133">
        <v>0</v>
      </c>
      <c r="AA294" s="131">
        <v>0</v>
      </c>
      <c r="AB294" s="131">
        <v>0</v>
      </c>
      <c r="AC294" s="132">
        <v>0</v>
      </c>
      <c r="AD294" s="149"/>
      <c r="AE294" s="153">
        <f t="shared" si="96"/>
        <v>0</v>
      </c>
      <c r="AF294" s="134">
        <f t="shared" si="97"/>
        <v>0</v>
      </c>
      <c r="AG294" s="135">
        <f t="shared" si="98"/>
        <v>0</v>
      </c>
      <c r="AH294" s="167">
        <f t="shared" si="99"/>
        <v>0</v>
      </c>
      <c r="AI294" s="149"/>
      <c r="AJ294" s="133">
        <f t="shared" si="100"/>
        <v>0</v>
      </c>
      <c r="AK294" s="131">
        <f t="shared" si="101"/>
        <v>0</v>
      </c>
      <c r="AL294" s="131">
        <f t="shared" si="102"/>
        <v>0</v>
      </c>
      <c r="AM294" s="131">
        <f t="shared" si="103"/>
        <v>0</v>
      </c>
      <c r="AN294" s="136">
        <f t="shared" si="104"/>
        <v>0</v>
      </c>
      <c r="AO294" s="133">
        <f t="shared" si="105"/>
        <v>0</v>
      </c>
      <c r="AP294" s="131">
        <f t="shared" si="106"/>
        <v>0</v>
      </c>
      <c r="AQ294" s="131">
        <f t="shared" si="107"/>
        <v>0</v>
      </c>
      <c r="AR294" s="131">
        <f t="shared" si="108"/>
        <v>0</v>
      </c>
      <c r="AS294" s="136">
        <f t="shared" si="109"/>
        <v>0</v>
      </c>
      <c r="AT294" s="133">
        <f t="shared" si="110"/>
        <v>0</v>
      </c>
      <c r="AU294" s="131">
        <f t="shared" si="111"/>
        <v>0</v>
      </c>
      <c r="AV294" s="131">
        <f t="shared" si="112"/>
        <v>0</v>
      </c>
      <c r="AW294" s="131">
        <f t="shared" si="113"/>
        <v>0</v>
      </c>
      <c r="AX294" s="136">
        <f t="shared" si="114"/>
        <v>0</v>
      </c>
      <c r="AY294" s="133">
        <f t="shared" si="115"/>
        <v>0</v>
      </c>
      <c r="AZ294" s="131">
        <f t="shared" si="116"/>
        <v>0</v>
      </c>
      <c r="BA294" s="131">
        <f t="shared" si="117"/>
        <v>0</v>
      </c>
      <c r="BB294" s="131">
        <f t="shared" si="118"/>
        <v>0</v>
      </c>
      <c r="BC294" s="132">
        <f t="shared" si="119"/>
        <v>0</v>
      </c>
    </row>
    <row r="295" spans="1:55" x14ac:dyDescent="0.25">
      <c r="A295" s="138" t="s">
        <v>786</v>
      </c>
      <c r="B295" s="131" t="s">
        <v>1398</v>
      </c>
      <c r="C295" s="131" t="s">
        <v>446</v>
      </c>
      <c r="D295" s="131" t="s">
        <v>191</v>
      </c>
      <c r="E295" s="132" t="s">
        <v>1954</v>
      </c>
      <c r="F295" s="130">
        <v>0</v>
      </c>
      <c r="G295" s="131">
        <v>0</v>
      </c>
      <c r="H295" s="131">
        <v>0</v>
      </c>
      <c r="I295" s="132">
        <v>0</v>
      </c>
      <c r="J295" s="149"/>
      <c r="K295" s="133">
        <v>0</v>
      </c>
      <c r="L295" s="131">
        <v>0</v>
      </c>
      <c r="M295" s="131">
        <v>0</v>
      </c>
      <c r="N295" s="132">
        <v>0</v>
      </c>
      <c r="O295" s="149"/>
      <c r="P295" s="133">
        <v>0</v>
      </c>
      <c r="Q295" s="131">
        <v>0</v>
      </c>
      <c r="R295" s="131">
        <v>0</v>
      </c>
      <c r="S295" s="132">
        <v>0</v>
      </c>
      <c r="T295" s="149"/>
      <c r="U295" s="133">
        <v>0</v>
      </c>
      <c r="V295" s="131">
        <v>0</v>
      </c>
      <c r="W295" s="131">
        <v>0</v>
      </c>
      <c r="X295" s="132">
        <v>0</v>
      </c>
      <c r="Y295" s="149"/>
      <c r="Z295" s="133">
        <v>0</v>
      </c>
      <c r="AA295" s="131">
        <v>0</v>
      </c>
      <c r="AB295" s="131">
        <v>0</v>
      </c>
      <c r="AC295" s="132">
        <v>0</v>
      </c>
      <c r="AD295" s="149"/>
      <c r="AE295" s="153">
        <f t="shared" si="96"/>
        <v>0</v>
      </c>
      <c r="AF295" s="134">
        <f t="shared" si="97"/>
        <v>0</v>
      </c>
      <c r="AG295" s="135">
        <f t="shared" si="98"/>
        <v>0</v>
      </c>
      <c r="AH295" s="167">
        <f t="shared" si="99"/>
        <v>0</v>
      </c>
      <c r="AI295" s="149"/>
      <c r="AJ295" s="133">
        <f t="shared" si="100"/>
        <v>0</v>
      </c>
      <c r="AK295" s="131">
        <f t="shared" si="101"/>
        <v>0</v>
      </c>
      <c r="AL295" s="131">
        <f t="shared" si="102"/>
        <v>0</v>
      </c>
      <c r="AM295" s="131">
        <f t="shared" si="103"/>
        <v>0</v>
      </c>
      <c r="AN295" s="136">
        <f t="shared" si="104"/>
        <v>0</v>
      </c>
      <c r="AO295" s="133">
        <f t="shared" si="105"/>
        <v>0</v>
      </c>
      <c r="AP295" s="131">
        <f t="shared" si="106"/>
        <v>0</v>
      </c>
      <c r="AQ295" s="131">
        <f t="shared" si="107"/>
        <v>0</v>
      </c>
      <c r="AR295" s="131">
        <f t="shared" si="108"/>
        <v>0</v>
      </c>
      <c r="AS295" s="136">
        <f t="shared" si="109"/>
        <v>0</v>
      </c>
      <c r="AT295" s="133">
        <f t="shared" si="110"/>
        <v>0</v>
      </c>
      <c r="AU295" s="131">
        <f t="shared" si="111"/>
        <v>0</v>
      </c>
      <c r="AV295" s="131">
        <f t="shared" si="112"/>
        <v>0</v>
      </c>
      <c r="AW295" s="131">
        <f t="shared" si="113"/>
        <v>0</v>
      </c>
      <c r="AX295" s="136">
        <f t="shared" si="114"/>
        <v>0</v>
      </c>
      <c r="AY295" s="133">
        <f t="shared" si="115"/>
        <v>0</v>
      </c>
      <c r="AZ295" s="131">
        <f t="shared" si="116"/>
        <v>0</v>
      </c>
      <c r="BA295" s="131">
        <f t="shared" si="117"/>
        <v>0</v>
      </c>
      <c r="BB295" s="131">
        <f t="shared" si="118"/>
        <v>0</v>
      </c>
      <c r="BC295" s="132">
        <f t="shared" si="119"/>
        <v>0</v>
      </c>
    </row>
    <row r="296" spans="1:55" x14ac:dyDescent="0.25">
      <c r="A296" s="138" t="s">
        <v>787</v>
      </c>
      <c r="B296" s="131" t="s">
        <v>1295</v>
      </c>
      <c r="C296" s="131" t="s">
        <v>251</v>
      </c>
      <c r="D296" s="131" t="s">
        <v>181</v>
      </c>
      <c r="E296" s="132" t="s">
        <v>1314</v>
      </c>
      <c r="F296" s="130">
        <v>0</v>
      </c>
      <c r="G296" s="131">
        <v>0</v>
      </c>
      <c r="H296" s="131">
        <v>0</v>
      </c>
      <c r="I296" s="132">
        <v>0</v>
      </c>
      <c r="J296" s="149"/>
      <c r="K296" s="133">
        <v>0</v>
      </c>
      <c r="L296" s="131">
        <v>0</v>
      </c>
      <c r="M296" s="131">
        <v>0</v>
      </c>
      <c r="N296" s="132">
        <v>0</v>
      </c>
      <c r="O296" s="149"/>
      <c r="P296" s="133">
        <v>0</v>
      </c>
      <c r="Q296" s="131">
        <v>0</v>
      </c>
      <c r="R296" s="131">
        <v>0</v>
      </c>
      <c r="S296" s="132">
        <v>0</v>
      </c>
      <c r="T296" s="149"/>
      <c r="U296" s="133">
        <v>0</v>
      </c>
      <c r="V296" s="131">
        <v>0</v>
      </c>
      <c r="W296" s="131">
        <v>0</v>
      </c>
      <c r="X296" s="132">
        <v>0</v>
      </c>
      <c r="Y296" s="149"/>
      <c r="Z296" s="133">
        <v>0</v>
      </c>
      <c r="AA296" s="131">
        <v>0</v>
      </c>
      <c r="AB296" s="131">
        <v>0</v>
      </c>
      <c r="AC296" s="132">
        <v>0</v>
      </c>
      <c r="AD296" s="149"/>
      <c r="AE296" s="153">
        <f t="shared" si="96"/>
        <v>0</v>
      </c>
      <c r="AF296" s="134">
        <f t="shared" si="97"/>
        <v>0</v>
      </c>
      <c r="AG296" s="135">
        <f t="shared" si="98"/>
        <v>0</v>
      </c>
      <c r="AH296" s="167">
        <f t="shared" si="99"/>
        <v>0</v>
      </c>
      <c r="AI296" s="149"/>
      <c r="AJ296" s="133">
        <f t="shared" si="100"/>
        <v>0</v>
      </c>
      <c r="AK296" s="131">
        <f t="shared" si="101"/>
        <v>0</v>
      </c>
      <c r="AL296" s="131">
        <f t="shared" si="102"/>
        <v>0</v>
      </c>
      <c r="AM296" s="131">
        <f t="shared" si="103"/>
        <v>0</v>
      </c>
      <c r="AN296" s="136">
        <f t="shared" si="104"/>
        <v>0</v>
      </c>
      <c r="AO296" s="133">
        <f t="shared" si="105"/>
        <v>0</v>
      </c>
      <c r="AP296" s="131">
        <f t="shared" si="106"/>
        <v>0</v>
      </c>
      <c r="AQ296" s="131">
        <f t="shared" si="107"/>
        <v>0</v>
      </c>
      <c r="AR296" s="131">
        <f t="shared" si="108"/>
        <v>0</v>
      </c>
      <c r="AS296" s="136">
        <f t="shared" si="109"/>
        <v>0</v>
      </c>
      <c r="AT296" s="133">
        <f t="shared" si="110"/>
        <v>0</v>
      </c>
      <c r="AU296" s="131">
        <f t="shared" si="111"/>
        <v>0</v>
      </c>
      <c r="AV296" s="131">
        <f t="shared" si="112"/>
        <v>0</v>
      </c>
      <c r="AW296" s="131">
        <f t="shared" si="113"/>
        <v>0</v>
      </c>
      <c r="AX296" s="136">
        <f t="shared" si="114"/>
        <v>0</v>
      </c>
      <c r="AY296" s="133">
        <f t="shared" si="115"/>
        <v>0</v>
      </c>
      <c r="AZ296" s="131">
        <f t="shared" si="116"/>
        <v>0</v>
      </c>
      <c r="BA296" s="131">
        <f t="shared" si="117"/>
        <v>0</v>
      </c>
      <c r="BB296" s="131">
        <f t="shared" si="118"/>
        <v>0</v>
      </c>
      <c r="BC296" s="132">
        <f t="shared" si="119"/>
        <v>0</v>
      </c>
    </row>
    <row r="297" spans="1:55" x14ac:dyDescent="0.25">
      <c r="A297" s="138" t="s">
        <v>788</v>
      </c>
      <c r="B297" s="131" t="s">
        <v>41</v>
      </c>
      <c r="C297" s="131" t="s">
        <v>2056</v>
      </c>
      <c r="D297" s="131" t="s">
        <v>2057</v>
      </c>
      <c r="E297" s="132" t="s">
        <v>1311</v>
      </c>
      <c r="F297" s="130">
        <v>0</v>
      </c>
      <c r="G297" s="131">
        <v>1</v>
      </c>
      <c r="H297" s="131">
        <v>8.6</v>
      </c>
      <c r="I297" s="132">
        <v>261</v>
      </c>
      <c r="J297" s="149"/>
      <c r="K297" s="133">
        <v>0</v>
      </c>
      <c r="L297" s="131">
        <v>0</v>
      </c>
      <c r="M297" s="131">
        <v>0</v>
      </c>
      <c r="N297" s="132">
        <v>20</v>
      </c>
      <c r="O297" s="149"/>
      <c r="P297" s="133">
        <v>0</v>
      </c>
      <c r="Q297" s="131">
        <v>0</v>
      </c>
      <c r="R297" s="131">
        <v>0</v>
      </c>
      <c r="S297" s="132">
        <v>20</v>
      </c>
      <c r="T297" s="149"/>
      <c r="U297" s="133">
        <v>0</v>
      </c>
      <c r="V297" s="131">
        <v>0</v>
      </c>
      <c r="W297" s="131">
        <v>0</v>
      </c>
      <c r="X297" s="132">
        <v>20</v>
      </c>
      <c r="Y297" s="149"/>
      <c r="Z297" s="133">
        <v>0</v>
      </c>
      <c r="AA297" s="131">
        <v>0</v>
      </c>
      <c r="AB297" s="131">
        <v>0</v>
      </c>
      <c r="AC297" s="132">
        <v>0</v>
      </c>
      <c r="AD297" s="149"/>
      <c r="AE297" s="153">
        <f t="shared" si="96"/>
        <v>0</v>
      </c>
      <c r="AF297" s="134">
        <f t="shared" si="97"/>
        <v>1</v>
      </c>
      <c r="AG297" s="135">
        <f t="shared" si="98"/>
        <v>8.6</v>
      </c>
      <c r="AH297" s="167">
        <f t="shared" si="99"/>
        <v>321</v>
      </c>
      <c r="AI297" s="149"/>
      <c r="AJ297" s="133">
        <f t="shared" si="100"/>
        <v>261</v>
      </c>
      <c r="AK297" s="131">
        <f t="shared" si="101"/>
        <v>20</v>
      </c>
      <c r="AL297" s="131">
        <f t="shared" si="102"/>
        <v>20</v>
      </c>
      <c r="AM297" s="131">
        <f t="shared" si="103"/>
        <v>20</v>
      </c>
      <c r="AN297" s="136">
        <f t="shared" si="104"/>
        <v>0</v>
      </c>
      <c r="AO297" s="133">
        <f t="shared" si="105"/>
        <v>0</v>
      </c>
      <c r="AP297" s="131">
        <f t="shared" si="106"/>
        <v>0</v>
      </c>
      <c r="AQ297" s="131">
        <f t="shared" si="107"/>
        <v>0</v>
      </c>
      <c r="AR297" s="131">
        <f t="shared" si="108"/>
        <v>0</v>
      </c>
      <c r="AS297" s="136">
        <f t="shared" si="109"/>
        <v>0</v>
      </c>
      <c r="AT297" s="133">
        <f t="shared" si="110"/>
        <v>1</v>
      </c>
      <c r="AU297" s="131">
        <f t="shared" si="111"/>
        <v>0</v>
      </c>
      <c r="AV297" s="131">
        <f t="shared" si="112"/>
        <v>0</v>
      </c>
      <c r="AW297" s="131">
        <f t="shared" si="113"/>
        <v>0</v>
      </c>
      <c r="AX297" s="136">
        <f t="shared" si="114"/>
        <v>0</v>
      </c>
      <c r="AY297" s="133">
        <f t="shared" si="115"/>
        <v>8.6</v>
      </c>
      <c r="AZ297" s="131">
        <f t="shared" si="116"/>
        <v>0</v>
      </c>
      <c r="BA297" s="131">
        <f t="shared" si="117"/>
        <v>0</v>
      </c>
      <c r="BB297" s="131">
        <f t="shared" si="118"/>
        <v>0</v>
      </c>
      <c r="BC297" s="132">
        <f t="shared" si="119"/>
        <v>0</v>
      </c>
    </row>
    <row r="298" spans="1:55" x14ac:dyDescent="0.25">
      <c r="A298" s="138" t="s">
        <v>789</v>
      </c>
      <c r="B298" s="131" t="s">
        <v>38</v>
      </c>
      <c r="C298" s="131" t="s">
        <v>90</v>
      </c>
      <c r="D298" s="131" t="s">
        <v>217</v>
      </c>
      <c r="E298" s="132" t="s">
        <v>1311</v>
      </c>
      <c r="F298" s="130">
        <v>0</v>
      </c>
      <c r="G298" s="131">
        <v>0</v>
      </c>
      <c r="H298" s="131">
        <v>0</v>
      </c>
      <c r="I298" s="132">
        <v>0</v>
      </c>
      <c r="J298" s="149"/>
      <c r="K298" s="133">
        <v>0</v>
      </c>
      <c r="L298" s="131">
        <v>0</v>
      </c>
      <c r="M298" s="131">
        <v>0</v>
      </c>
      <c r="N298" s="132">
        <v>0</v>
      </c>
      <c r="O298" s="149"/>
      <c r="P298" s="133">
        <v>0</v>
      </c>
      <c r="Q298" s="131">
        <v>0</v>
      </c>
      <c r="R298" s="131">
        <v>0</v>
      </c>
      <c r="S298" s="132">
        <v>0</v>
      </c>
      <c r="T298" s="149"/>
      <c r="U298" s="133">
        <v>0</v>
      </c>
      <c r="V298" s="131">
        <v>0</v>
      </c>
      <c r="W298" s="131">
        <v>0</v>
      </c>
      <c r="X298" s="132">
        <v>0</v>
      </c>
      <c r="Y298" s="149"/>
      <c r="Z298" s="133">
        <v>0</v>
      </c>
      <c r="AA298" s="131">
        <v>0</v>
      </c>
      <c r="AB298" s="131">
        <v>0</v>
      </c>
      <c r="AC298" s="132">
        <v>0</v>
      </c>
      <c r="AD298" s="149"/>
      <c r="AE298" s="153">
        <f t="shared" si="96"/>
        <v>0</v>
      </c>
      <c r="AF298" s="134">
        <f t="shared" si="97"/>
        <v>0</v>
      </c>
      <c r="AG298" s="135">
        <f t="shared" si="98"/>
        <v>0</v>
      </c>
      <c r="AH298" s="167">
        <f t="shared" si="99"/>
        <v>0</v>
      </c>
      <c r="AI298" s="149"/>
      <c r="AJ298" s="133">
        <f t="shared" si="100"/>
        <v>0</v>
      </c>
      <c r="AK298" s="131">
        <f t="shared" si="101"/>
        <v>0</v>
      </c>
      <c r="AL298" s="131">
        <f t="shared" si="102"/>
        <v>0</v>
      </c>
      <c r="AM298" s="131">
        <f t="shared" si="103"/>
        <v>0</v>
      </c>
      <c r="AN298" s="136">
        <f t="shared" si="104"/>
        <v>0</v>
      </c>
      <c r="AO298" s="133">
        <f t="shared" si="105"/>
        <v>0</v>
      </c>
      <c r="AP298" s="131">
        <f t="shared" si="106"/>
        <v>0</v>
      </c>
      <c r="AQ298" s="131">
        <f t="shared" si="107"/>
        <v>0</v>
      </c>
      <c r="AR298" s="131">
        <f t="shared" si="108"/>
        <v>0</v>
      </c>
      <c r="AS298" s="136">
        <f t="shared" si="109"/>
        <v>0</v>
      </c>
      <c r="AT298" s="133">
        <f t="shared" si="110"/>
        <v>0</v>
      </c>
      <c r="AU298" s="131">
        <f t="shared" si="111"/>
        <v>0</v>
      </c>
      <c r="AV298" s="131">
        <f t="shared" si="112"/>
        <v>0</v>
      </c>
      <c r="AW298" s="131">
        <f t="shared" si="113"/>
        <v>0</v>
      </c>
      <c r="AX298" s="136">
        <f t="shared" si="114"/>
        <v>0</v>
      </c>
      <c r="AY298" s="133">
        <f t="shared" si="115"/>
        <v>0</v>
      </c>
      <c r="AZ298" s="131">
        <f t="shared" si="116"/>
        <v>0</v>
      </c>
      <c r="BA298" s="131">
        <f t="shared" si="117"/>
        <v>0</v>
      </c>
      <c r="BB298" s="131">
        <f t="shared" si="118"/>
        <v>0</v>
      </c>
      <c r="BC298" s="132">
        <f t="shared" si="119"/>
        <v>0</v>
      </c>
    </row>
    <row r="299" spans="1:55" x14ac:dyDescent="0.25">
      <c r="A299" s="138" t="s">
        <v>790</v>
      </c>
      <c r="B299" s="131" t="s">
        <v>48</v>
      </c>
      <c r="C299" s="131" t="s">
        <v>121</v>
      </c>
      <c r="D299" s="131" t="s">
        <v>122</v>
      </c>
      <c r="E299" s="132" t="s">
        <v>1314</v>
      </c>
      <c r="F299" s="130">
        <v>0</v>
      </c>
      <c r="G299" s="131">
        <v>0</v>
      </c>
      <c r="H299" s="131">
        <v>0</v>
      </c>
      <c r="I299" s="132">
        <v>0</v>
      </c>
      <c r="J299" s="149"/>
      <c r="K299" s="133">
        <v>0</v>
      </c>
      <c r="L299" s="131">
        <v>0</v>
      </c>
      <c r="M299" s="131">
        <v>0</v>
      </c>
      <c r="N299" s="132">
        <v>0</v>
      </c>
      <c r="O299" s="149"/>
      <c r="P299" s="133">
        <v>0</v>
      </c>
      <c r="Q299" s="131">
        <v>0</v>
      </c>
      <c r="R299" s="131">
        <v>0</v>
      </c>
      <c r="S299" s="132">
        <v>20</v>
      </c>
      <c r="T299" s="149"/>
      <c r="U299" s="133">
        <v>1</v>
      </c>
      <c r="V299" s="131">
        <v>0</v>
      </c>
      <c r="W299" s="131">
        <v>0.7</v>
      </c>
      <c r="X299" s="132">
        <v>257</v>
      </c>
      <c r="Y299" s="149"/>
      <c r="Z299" s="133">
        <v>0</v>
      </c>
      <c r="AA299" s="131">
        <v>0</v>
      </c>
      <c r="AB299" s="131">
        <v>0</v>
      </c>
      <c r="AC299" s="132">
        <v>0</v>
      </c>
      <c r="AD299" s="149"/>
      <c r="AE299" s="153">
        <f t="shared" si="96"/>
        <v>2</v>
      </c>
      <c r="AF299" s="134">
        <f t="shared" si="97"/>
        <v>0</v>
      </c>
      <c r="AG299" s="135">
        <f t="shared" si="98"/>
        <v>0.7</v>
      </c>
      <c r="AH299" s="167">
        <f t="shared" si="99"/>
        <v>277</v>
      </c>
      <c r="AI299" s="149"/>
      <c r="AJ299" s="133">
        <f t="shared" si="100"/>
        <v>0</v>
      </c>
      <c r="AK299" s="131">
        <f t="shared" si="101"/>
        <v>0</v>
      </c>
      <c r="AL299" s="131">
        <f t="shared" si="102"/>
        <v>20</v>
      </c>
      <c r="AM299" s="131">
        <f t="shared" si="103"/>
        <v>257</v>
      </c>
      <c r="AN299" s="136">
        <f t="shared" si="104"/>
        <v>0</v>
      </c>
      <c r="AO299" s="133">
        <f t="shared" si="105"/>
        <v>0</v>
      </c>
      <c r="AP299" s="131">
        <f t="shared" si="106"/>
        <v>0</v>
      </c>
      <c r="AQ299" s="131">
        <f t="shared" si="107"/>
        <v>0</v>
      </c>
      <c r="AR299" s="131">
        <f t="shared" si="108"/>
        <v>1</v>
      </c>
      <c r="AS299" s="136">
        <f t="shared" si="109"/>
        <v>1</v>
      </c>
      <c r="AT299" s="133">
        <f t="shared" si="110"/>
        <v>0</v>
      </c>
      <c r="AU299" s="131">
        <f t="shared" si="111"/>
        <v>0</v>
      </c>
      <c r="AV299" s="131">
        <f t="shared" si="112"/>
        <v>0</v>
      </c>
      <c r="AW299" s="131">
        <f t="shared" si="113"/>
        <v>0</v>
      </c>
      <c r="AX299" s="136">
        <f t="shared" si="114"/>
        <v>0</v>
      </c>
      <c r="AY299" s="133">
        <f t="shared" si="115"/>
        <v>0</v>
      </c>
      <c r="AZ299" s="131">
        <f t="shared" si="116"/>
        <v>0</v>
      </c>
      <c r="BA299" s="131">
        <f t="shared" si="117"/>
        <v>0</v>
      </c>
      <c r="BB299" s="131">
        <f t="shared" si="118"/>
        <v>0.7</v>
      </c>
      <c r="BC299" s="132">
        <f t="shared" si="119"/>
        <v>0</v>
      </c>
    </row>
    <row r="300" spans="1:55" x14ac:dyDescent="0.25">
      <c r="A300" s="138" t="s">
        <v>791</v>
      </c>
      <c r="B300" s="131" t="s">
        <v>38</v>
      </c>
      <c r="C300" s="131" t="s">
        <v>2151</v>
      </c>
      <c r="D300" s="131" t="s">
        <v>2152</v>
      </c>
      <c r="E300" s="132" t="s">
        <v>1311</v>
      </c>
      <c r="F300" s="130">
        <v>0</v>
      </c>
      <c r="G300" s="131">
        <v>0</v>
      </c>
      <c r="H300" s="131">
        <v>0</v>
      </c>
      <c r="I300" s="132">
        <v>20</v>
      </c>
      <c r="J300" s="149"/>
      <c r="K300" s="133">
        <v>0</v>
      </c>
      <c r="L300" s="131">
        <v>0</v>
      </c>
      <c r="M300" s="131">
        <v>0</v>
      </c>
      <c r="N300" s="132">
        <v>0</v>
      </c>
      <c r="O300" s="149"/>
      <c r="P300" s="133">
        <v>0</v>
      </c>
      <c r="Q300" s="131">
        <v>0</v>
      </c>
      <c r="R300" s="131">
        <v>0</v>
      </c>
      <c r="S300" s="132">
        <v>0</v>
      </c>
      <c r="T300" s="149"/>
      <c r="U300" s="133">
        <v>0</v>
      </c>
      <c r="V300" s="131">
        <v>0</v>
      </c>
      <c r="W300" s="131">
        <v>0</v>
      </c>
      <c r="X300" s="132">
        <v>0</v>
      </c>
      <c r="Y300" s="149"/>
      <c r="Z300" s="133">
        <v>0</v>
      </c>
      <c r="AA300" s="131">
        <v>0</v>
      </c>
      <c r="AB300" s="131">
        <v>0</v>
      </c>
      <c r="AC300" s="132">
        <v>0</v>
      </c>
      <c r="AD300" s="149"/>
      <c r="AE300" s="153">
        <f t="shared" si="96"/>
        <v>0</v>
      </c>
      <c r="AF300" s="134">
        <f t="shared" si="97"/>
        <v>0</v>
      </c>
      <c r="AG300" s="135">
        <f t="shared" si="98"/>
        <v>0</v>
      </c>
      <c r="AH300" s="167">
        <f t="shared" si="99"/>
        <v>20</v>
      </c>
      <c r="AI300" s="149"/>
      <c r="AJ300" s="133">
        <f t="shared" si="100"/>
        <v>20</v>
      </c>
      <c r="AK300" s="131">
        <f t="shared" si="101"/>
        <v>0</v>
      </c>
      <c r="AL300" s="131">
        <f t="shared" si="102"/>
        <v>0</v>
      </c>
      <c r="AM300" s="131">
        <f t="shared" si="103"/>
        <v>0</v>
      </c>
      <c r="AN300" s="136">
        <f t="shared" si="104"/>
        <v>0</v>
      </c>
      <c r="AO300" s="133">
        <f t="shared" si="105"/>
        <v>0</v>
      </c>
      <c r="AP300" s="131">
        <f t="shared" si="106"/>
        <v>0</v>
      </c>
      <c r="AQ300" s="131">
        <f t="shared" si="107"/>
        <v>0</v>
      </c>
      <c r="AR300" s="131">
        <f t="shared" si="108"/>
        <v>0</v>
      </c>
      <c r="AS300" s="136">
        <f t="shared" si="109"/>
        <v>0</v>
      </c>
      <c r="AT300" s="133">
        <f t="shared" si="110"/>
        <v>0</v>
      </c>
      <c r="AU300" s="131">
        <f t="shared" si="111"/>
        <v>0</v>
      </c>
      <c r="AV300" s="131">
        <f t="shared" si="112"/>
        <v>0</v>
      </c>
      <c r="AW300" s="131">
        <f t="shared" si="113"/>
        <v>0</v>
      </c>
      <c r="AX300" s="136">
        <f t="shared" si="114"/>
        <v>0</v>
      </c>
      <c r="AY300" s="133">
        <f t="shared" si="115"/>
        <v>0</v>
      </c>
      <c r="AZ300" s="131">
        <f t="shared" si="116"/>
        <v>0</v>
      </c>
      <c r="BA300" s="131">
        <f t="shared" si="117"/>
        <v>0</v>
      </c>
      <c r="BB300" s="131">
        <f t="shared" si="118"/>
        <v>0</v>
      </c>
      <c r="BC300" s="132">
        <f t="shared" si="119"/>
        <v>0</v>
      </c>
    </row>
    <row r="301" spans="1:55" x14ac:dyDescent="0.25">
      <c r="A301" s="138" t="s">
        <v>792</v>
      </c>
      <c r="B301" s="131" t="s">
        <v>50</v>
      </c>
      <c r="C301" s="131" t="s">
        <v>2196</v>
      </c>
      <c r="D301" s="131" t="s">
        <v>1269</v>
      </c>
      <c r="E301" s="132" t="s">
        <v>1955</v>
      </c>
      <c r="F301" s="130">
        <v>0</v>
      </c>
      <c r="G301" s="131">
        <v>0</v>
      </c>
      <c r="H301" s="131">
        <v>0</v>
      </c>
      <c r="I301" s="132">
        <v>0</v>
      </c>
      <c r="J301" s="149"/>
      <c r="K301" s="133">
        <v>0</v>
      </c>
      <c r="L301" s="131">
        <v>0</v>
      </c>
      <c r="M301" s="131">
        <v>0</v>
      </c>
      <c r="N301" s="132">
        <v>0</v>
      </c>
      <c r="O301" s="149"/>
      <c r="P301" s="133">
        <v>0</v>
      </c>
      <c r="Q301" s="131">
        <v>0</v>
      </c>
      <c r="R301" s="131">
        <v>0</v>
      </c>
      <c r="S301" s="132">
        <v>20</v>
      </c>
      <c r="T301" s="149"/>
      <c r="U301" s="133">
        <v>0</v>
      </c>
      <c r="V301" s="131">
        <v>0</v>
      </c>
      <c r="W301" s="131">
        <v>0</v>
      </c>
      <c r="X301" s="132">
        <v>0</v>
      </c>
      <c r="Y301" s="149"/>
      <c r="Z301" s="133">
        <v>0</v>
      </c>
      <c r="AA301" s="131">
        <v>0</v>
      </c>
      <c r="AB301" s="131">
        <v>0</v>
      </c>
      <c r="AC301" s="132">
        <v>0</v>
      </c>
      <c r="AD301" s="149"/>
      <c r="AE301" s="153">
        <f t="shared" si="96"/>
        <v>0</v>
      </c>
      <c r="AF301" s="134">
        <f t="shared" si="97"/>
        <v>0</v>
      </c>
      <c r="AG301" s="135">
        <f t="shared" si="98"/>
        <v>0</v>
      </c>
      <c r="AH301" s="167">
        <f t="shared" si="99"/>
        <v>20</v>
      </c>
      <c r="AI301" s="149"/>
      <c r="AJ301" s="133">
        <f t="shared" si="100"/>
        <v>0</v>
      </c>
      <c r="AK301" s="131">
        <f t="shared" si="101"/>
        <v>0</v>
      </c>
      <c r="AL301" s="131">
        <f t="shared" si="102"/>
        <v>20</v>
      </c>
      <c r="AM301" s="131">
        <f t="shared" si="103"/>
        <v>0</v>
      </c>
      <c r="AN301" s="136">
        <f t="shared" si="104"/>
        <v>0</v>
      </c>
      <c r="AO301" s="133">
        <f t="shared" si="105"/>
        <v>0</v>
      </c>
      <c r="AP301" s="131">
        <f t="shared" si="106"/>
        <v>0</v>
      </c>
      <c r="AQ301" s="131">
        <f t="shared" si="107"/>
        <v>0</v>
      </c>
      <c r="AR301" s="131">
        <f t="shared" si="108"/>
        <v>0</v>
      </c>
      <c r="AS301" s="136">
        <f t="shared" si="109"/>
        <v>0</v>
      </c>
      <c r="AT301" s="133">
        <f t="shared" si="110"/>
        <v>0</v>
      </c>
      <c r="AU301" s="131">
        <f t="shared" si="111"/>
        <v>0</v>
      </c>
      <c r="AV301" s="131">
        <f t="shared" si="112"/>
        <v>0</v>
      </c>
      <c r="AW301" s="131">
        <f t="shared" si="113"/>
        <v>0</v>
      </c>
      <c r="AX301" s="136">
        <f t="shared" si="114"/>
        <v>0</v>
      </c>
      <c r="AY301" s="133">
        <f t="shared" si="115"/>
        <v>0</v>
      </c>
      <c r="AZ301" s="131">
        <f t="shared" si="116"/>
        <v>0</v>
      </c>
      <c r="BA301" s="131">
        <f t="shared" si="117"/>
        <v>0</v>
      </c>
      <c r="BB301" s="131">
        <f t="shared" si="118"/>
        <v>0</v>
      </c>
      <c r="BC301" s="132">
        <f t="shared" si="119"/>
        <v>0</v>
      </c>
    </row>
    <row r="302" spans="1:55" x14ac:dyDescent="0.25">
      <c r="A302" s="138" t="s">
        <v>793</v>
      </c>
      <c r="B302" s="131" t="s">
        <v>2047</v>
      </c>
      <c r="C302" s="131" t="s">
        <v>101</v>
      </c>
      <c r="D302" s="131" t="s">
        <v>122</v>
      </c>
      <c r="E302" s="132" t="s">
        <v>1314</v>
      </c>
      <c r="F302" s="130">
        <v>0</v>
      </c>
      <c r="G302" s="131">
        <v>0</v>
      </c>
      <c r="H302" s="131">
        <v>0</v>
      </c>
      <c r="I302" s="132">
        <v>20</v>
      </c>
      <c r="J302" s="149"/>
      <c r="K302" s="133">
        <v>0</v>
      </c>
      <c r="L302" s="131">
        <v>0</v>
      </c>
      <c r="M302" s="131">
        <v>0</v>
      </c>
      <c r="N302" s="132">
        <v>20</v>
      </c>
      <c r="O302" s="149"/>
      <c r="P302" s="133">
        <v>1</v>
      </c>
      <c r="Q302" s="131">
        <v>0</v>
      </c>
      <c r="R302" s="131">
        <v>0.6</v>
      </c>
      <c r="S302" s="132">
        <v>241</v>
      </c>
      <c r="T302" s="149"/>
      <c r="U302" s="133">
        <v>0</v>
      </c>
      <c r="V302" s="131">
        <v>0</v>
      </c>
      <c r="W302" s="131">
        <v>0</v>
      </c>
      <c r="X302" s="132">
        <v>20</v>
      </c>
      <c r="Y302" s="149"/>
      <c r="Z302" s="133">
        <v>0</v>
      </c>
      <c r="AA302" s="131">
        <v>0</v>
      </c>
      <c r="AB302" s="131">
        <v>0</v>
      </c>
      <c r="AC302" s="132">
        <v>20</v>
      </c>
      <c r="AD302" s="149"/>
      <c r="AE302" s="153">
        <f t="shared" si="96"/>
        <v>1</v>
      </c>
      <c r="AF302" s="134">
        <f t="shared" si="97"/>
        <v>0</v>
      </c>
      <c r="AG302" s="135">
        <f t="shared" si="98"/>
        <v>0.6</v>
      </c>
      <c r="AH302" s="167">
        <f t="shared" si="99"/>
        <v>301</v>
      </c>
      <c r="AI302" s="149"/>
      <c r="AJ302" s="133">
        <f t="shared" si="100"/>
        <v>20</v>
      </c>
      <c r="AK302" s="131">
        <f t="shared" si="101"/>
        <v>20</v>
      </c>
      <c r="AL302" s="131">
        <f t="shared" si="102"/>
        <v>241</v>
      </c>
      <c r="AM302" s="131">
        <f t="shared" si="103"/>
        <v>20</v>
      </c>
      <c r="AN302" s="136">
        <f t="shared" si="104"/>
        <v>20</v>
      </c>
      <c r="AO302" s="133">
        <f t="shared" si="105"/>
        <v>0</v>
      </c>
      <c r="AP302" s="131">
        <f t="shared" si="106"/>
        <v>0</v>
      </c>
      <c r="AQ302" s="131">
        <f t="shared" si="107"/>
        <v>1</v>
      </c>
      <c r="AR302" s="131">
        <f t="shared" si="108"/>
        <v>0</v>
      </c>
      <c r="AS302" s="136">
        <f t="shared" si="109"/>
        <v>0</v>
      </c>
      <c r="AT302" s="133">
        <f t="shared" si="110"/>
        <v>0</v>
      </c>
      <c r="AU302" s="131">
        <f t="shared" si="111"/>
        <v>0</v>
      </c>
      <c r="AV302" s="131">
        <f t="shared" si="112"/>
        <v>0</v>
      </c>
      <c r="AW302" s="131">
        <f t="shared" si="113"/>
        <v>0</v>
      </c>
      <c r="AX302" s="136">
        <f t="shared" si="114"/>
        <v>0</v>
      </c>
      <c r="AY302" s="133">
        <f t="shared" si="115"/>
        <v>0</v>
      </c>
      <c r="AZ302" s="131">
        <f t="shared" si="116"/>
        <v>0</v>
      </c>
      <c r="BA302" s="131">
        <f t="shared" si="117"/>
        <v>0.6</v>
      </c>
      <c r="BB302" s="131">
        <f t="shared" si="118"/>
        <v>0</v>
      </c>
      <c r="BC302" s="132">
        <f t="shared" si="119"/>
        <v>0</v>
      </c>
    </row>
    <row r="303" spans="1:55" x14ac:dyDescent="0.25">
      <c r="A303" s="138" t="s">
        <v>794</v>
      </c>
      <c r="B303" s="131" t="s">
        <v>37</v>
      </c>
      <c r="C303" s="131" t="s">
        <v>319</v>
      </c>
      <c r="D303" s="131" t="s">
        <v>327</v>
      </c>
      <c r="E303" s="132" t="s">
        <v>1311</v>
      </c>
      <c r="F303" s="130">
        <v>0</v>
      </c>
      <c r="G303" s="131">
        <v>0</v>
      </c>
      <c r="H303" s="131">
        <v>0</v>
      </c>
      <c r="I303" s="132">
        <v>0</v>
      </c>
      <c r="J303" s="149"/>
      <c r="K303" s="133">
        <v>0</v>
      </c>
      <c r="L303" s="131">
        <v>0</v>
      </c>
      <c r="M303" s="131">
        <v>0</v>
      </c>
      <c r="N303" s="132">
        <v>0</v>
      </c>
      <c r="O303" s="149"/>
      <c r="P303" s="133">
        <v>0</v>
      </c>
      <c r="Q303" s="131">
        <v>0</v>
      </c>
      <c r="R303" s="131">
        <v>0</v>
      </c>
      <c r="S303" s="132">
        <v>0</v>
      </c>
      <c r="T303" s="149"/>
      <c r="U303" s="133">
        <v>0</v>
      </c>
      <c r="V303" s="131">
        <v>0</v>
      </c>
      <c r="W303" s="131">
        <v>0</v>
      </c>
      <c r="X303" s="132">
        <v>0</v>
      </c>
      <c r="Y303" s="149"/>
      <c r="Z303" s="133">
        <v>0</v>
      </c>
      <c r="AA303" s="131">
        <v>0</v>
      </c>
      <c r="AB303" s="131">
        <v>0</v>
      </c>
      <c r="AC303" s="132">
        <v>0</v>
      </c>
      <c r="AD303" s="149"/>
      <c r="AE303" s="153">
        <f t="shared" si="96"/>
        <v>0</v>
      </c>
      <c r="AF303" s="134">
        <f t="shared" si="97"/>
        <v>0</v>
      </c>
      <c r="AG303" s="135">
        <f t="shared" si="98"/>
        <v>0</v>
      </c>
      <c r="AH303" s="167">
        <f t="shared" si="99"/>
        <v>0</v>
      </c>
      <c r="AI303" s="149"/>
      <c r="AJ303" s="133">
        <f t="shared" si="100"/>
        <v>0</v>
      </c>
      <c r="AK303" s="131">
        <f t="shared" si="101"/>
        <v>0</v>
      </c>
      <c r="AL303" s="131">
        <f t="shared" si="102"/>
        <v>0</v>
      </c>
      <c r="AM303" s="131">
        <f t="shared" si="103"/>
        <v>0</v>
      </c>
      <c r="AN303" s="136">
        <f t="shared" si="104"/>
        <v>0</v>
      </c>
      <c r="AO303" s="133">
        <f t="shared" si="105"/>
        <v>0</v>
      </c>
      <c r="AP303" s="131">
        <f t="shared" si="106"/>
        <v>0</v>
      </c>
      <c r="AQ303" s="131">
        <f t="shared" si="107"/>
        <v>0</v>
      </c>
      <c r="AR303" s="131">
        <f t="shared" si="108"/>
        <v>0</v>
      </c>
      <c r="AS303" s="136">
        <f t="shared" si="109"/>
        <v>0</v>
      </c>
      <c r="AT303" s="133">
        <f t="shared" si="110"/>
        <v>0</v>
      </c>
      <c r="AU303" s="131">
        <f t="shared" si="111"/>
        <v>0</v>
      </c>
      <c r="AV303" s="131">
        <f t="shared" si="112"/>
        <v>0</v>
      </c>
      <c r="AW303" s="131">
        <f t="shared" si="113"/>
        <v>0</v>
      </c>
      <c r="AX303" s="136">
        <f t="shared" si="114"/>
        <v>0</v>
      </c>
      <c r="AY303" s="133">
        <f t="shared" si="115"/>
        <v>0</v>
      </c>
      <c r="AZ303" s="131">
        <f t="shared" si="116"/>
        <v>0</v>
      </c>
      <c r="BA303" s="131">
        <f t="shared" si="117"/>
        <v>0</v>
      </c>
      <c r="BB303" s="131">
        <f t="shared" si="118"/>
        <v>0</v>
      </c>
      <c r="BC303" s="132">
        <f t="shared" si="119"/>
        <v>0</v>
      </c>
    </row>
    <row r="304" spans="1:55" x14ac:dyDescent="0.25">
      <c r="A304" s="138" t="s">
        <v>795</v>
      </c>
      <c r="B304" s="131" t="s">
        <v>1728</v>
      </c>
      <c r="C304" s="131" t="s">
        <v>472</v>
      </c>
      <c r="D304" s="131" t="s">
        <v>393</v>
      </c>
      <c r="E304" s="132" t="s">
        <v>1307</v>
      </c>
      <c r="F304" s="130">
        <v>0</v>
      </c>
      <c r="G304" s="131">
        <v>0</v>
      </c>
      <c r="H304" s="131">
        <v>0</v>
      </c>
      <c r="I304" s="132">
        <v>0</v>
      </c>
      <c r="J304" s="149"/>
      <c r="K304" s="133">
        <v>0</v>
      </c>
      <c r="L304" s="131">
        <v>0</v>
      </c>
      <c r="M304" s="131">
        <v>0</v>
      </c>
      <c r="N304" s="132">
        <v>0</v>
      </c>
      <c r="O304" s="149"/>
      <c r="P304" s="133">
        <v>0</v>
      </c>
      <c r="Q304" s="131">
        <v>0</v>
      </c>
      <c r="R304" s="131">
        <v>0</v>
      </c>
      <c r="S304" s="132">
        <v>0</v>
      </c>
      <c r="T304" s="149"/>
      <c r="U304" s="133">
        <v>0</v>
      </c>
      <c r="V304" s="131">
        <v>0</v>
      </c>
      <c r="W304" s="131">
        <v>0</v>
      </c>
      <c r="X304" s="132">
        <v>0</v>
      </c>
      <c r="Y304" s="149"/>
      <c r="Z304" s="133">
        <v>0</v>
      </c>
      <c r="AA304" s="131">
        <v>0</v>
      </c>
      <c r="AB304" s="131">
        <v>0</v>
      </c>
      <c r="AC304" s="132">
        <v>0</v>
      </c>
      <c r="AD304" s="149"/>
      <c r="AE304" s="153">
        <f t="shared" si="96"/>
        <v>0</v>
      </c>
      <c r="AF304" s="134">
        <f t="shared" si="97"/>
        <v>0</v>
      </c>
      <c r="AG304" s="135">
        <f t="shared" si="98"/>
        <v>0</v>
      </c>
      <c r="AH304" s="167">
        <f t="shared" si="99"/>
        <v>0</v>
      </c>
      <c r="AI304" s="149"/>
      <c r="AJ304" s="133">
        <f t="shared" si="100"/>
        <v>0</v>
      </c>
      <c r="AK304" s="131">
        <f t="shared" si="101"/>
        <v>0</v>
      </c>
      <c r="AL304" s="131">
        <f t="shared" si="102"/>
        <v>0</v>
      </c>
      <c r="AM304" s="131">
        <f t="shared" si="103"/>
        <v>0</v>
      </c>
      <c r="AN304" s="136">
        <f t="shared" si="104"/>
        <v>0</v>
      </c>
      <c r="AO304" s="133">
        <f t="shared" si="105"/>
        <v>0</v>
      </c>
      <c r="AP304" s="131">
        <f t="shared" si="106"/>
        <v>0</v>
      </c>
      <c r="AQ304" s="131">
        <f t="shared" si="107"/>
        <v>0</v>
      </c>
      <c r="AR304" s="131">
        <f t="shared" si="108"/>
        <v>0</v>
      </c>
      <c r="AS304" s="136">
        <f t="shared" si="109"/>
        <v>0</v>
      </c>
      <c r="AT304" s="133">
        <f t="shared" si="110"/>
        <v>0</v>
      </c>
      <c r="AU304" s="131">
        <f t="shared" si="111"/>
        <v>0</v>
      </c>
      <c r="AV304" s="131">
        <f t="shared" si="112"/>
        <v>0</v>
      </c>
      <c r="AW304" s="131">
        <f t="shared" si="113"/>
        <v>0</v>
      </c>
      <c r="AX304" s="136">
        <f t="shared" si="114"/>
        <v>0</v>
      </c>
      <c r="AY304" s="133">
        <f t="shared" si="115"/>
        <v>0</v>
      </c>
      <c r="AZ304" s="131">
        <f t="shared" si="116"/>
        <v>0</v>
      </c>
      <c r="BA304" s="131">
        <f t="shared" si="117"/>
        <v>0</v>
      </c>
      <c r="BB304" s="131">
        <f t="shared" si="118"/>
        <v>0</v>
      </c>
      <c r="BC304" s="132">
        <f t="shared" si="119"/>
        <v>0</v>
      </c>
    </row>
    <row r="305" spans="1:55" x14ac:dyDescent="0.25">
      <c r="A305" s="138" t="s">
        <v>796</v>
      </c>
      <c r="B305" s="131" t="s">
        <v>47</v>
      </c>
      <c r="C305" s="131" t="s">
        <v>1972</v>
      </c>
      <c r="D305" s="131" t="s">
        <v>1913</v>
      </c>
      <c r="E305" s="132" t="s">
        <v>1307</v>
      </c>
      <c r="F305" s="130">
        <v>0</v>
      </c>
      <c r="G305" s="131">
        <v>0</v>
      </c>
      <c r="H305" s="131">
        <v>0</v>
      </c>
      <c r="I305" s="132">
        <v>0</v>
      </c>
      <c r="J305" s="149"/>
      <c r="K305" s="133">
        <v>0</v>
      </c>
      <c r="L305" s="131">
        <v>0</v>
      </c>
      <c r="M305" s="131">
        <v>0</v>
      </c>
      <c r="N305" s="132">
        <v>0</v>
      </c>
      <c r="O305" s="149"/>
      <c r="P305" s="133">
        <v>0</v>
      </c>
      <c r="Q305" s="131">
        <v>0</v>
      </c>
      <c r="R305" s="131">
        <v>0</v>
      </c>
      <c r="S305" s="132">
        <v>0</v>
      </c>
      <c r="T305" s="149"/>
      <c r="U305" s="133">
        <v>0</v>
      </c>
      <c r="V305" s="131">
        <v>0</v>
      </c>
      <c r="W305" s="131">
        <v>0</v>
      </c>
      <c r="X305" s="132">
        <v>0</v>
      </c>
      <c r="Y305" s="149"/>
      <c r="Z305" s="133">
        <v>0</v>
      </c>
      <c r="AA305" s="131">
        <v>0</v>
      </c>
      <c r="AB305" s="131">
        <v>0</v>
      </c>
      <c r="AC305" s="132">
        <v>0</v>
      </c>
      <c r="AD305" s="149"/>
      <c r="AE305" s="153">
        <f t="shared" si="96"/>
        <v>0</v>
      </c>
      <c r="AF305" s="134">
        <f t="shared" si="97"/>
        <v>0</v>
      </c>
      <c r="AG305" s="135">
        <f t="shared" si="98"/>
        <v>0</v>
      </c>
      <c r="AH305" s="167">
        <f t="shared" si="99"/>
        <v>0</v>
      </c>
      <c r="AI305" s="149"/>
      <c r="AJ305" s="133">
        <f t="shared" si="100"/>
        <v>0</v>
      </c>
      <c r="AK305" s="131">
        <f t="shared" si="101"/>
        <v>0</v>
      </c>
      <c r="AL305" s="131">
        <f t="shared" si="102"/>
        <v>0</v>
      </c>
      <c r="AM305" s="131">
        <f t="shared" si="103"/>
        <v>0</v>
      </c>
      <c r="AN305" s="136">
        <f t="shared" si="104"/>
        <v>0</v>
      </c>
      <c r="AO305" s="133">
        <f t="shared" si="105"/>
        <v>0</v>
      </c>
      <c r="AP305" s="131">
        <f t="shared" si="106"/>
        <v>0</v>
      </c>
      <c r="AQ305" s="131">
        <f t="shared" si="107"/>
        <v>0</v>
      </c>
      <c r="AR305" s="131">
        <f t="shared" si="108"/>
        <v>0</v>
      </c>
      <c r="AS305" s="136">
        <f t="shared" si="109"/>
        <v>0</v>
      </c>
      <c r="AT305" s="133">
        <f t="shared" si="110"/>
        <v>0</v>
      </c>
      <c r="AU305" s="131">
        <f t="shared" si="111"/>
        <v>0</v>
      </c>
      <c r="AV305" s="131">
        <f t="shared" si="112"/>
        <v>0</v>
      </c>
      <c r="AW305" s="131">
        <f t="shared" si="113"/>
        <v>0</v>
      </c>
      <c r="AX305" s="136">
        <f t="shared" si="114"/>
        <v>0</v>
      </c>
      <c r="AY305" s="133">
        <f t="shared" si="115"/>
        <v>0</v>
      </c>
      <c r="AZ305" s="131">
        <f t="shared" si="116"/>
        <v>0</v>
      </c>
      <c r="BA305" s="131">
        <f t="shared" si="117"/>
        <v>0</v>
      </c>
      <c r="BB305" s="131">
        <f t="shared" si="118"/>
        <v>0</v>
      </c>
      <c r="BC305" s="132">
        <f t="shared" si="119"/>
        <v>0</v>
      </c>
    </row>
    <row r="306" spans="1:55" x14ac:dyDescent="0.25">
      <c r="A306" s="138" t="s">
        <v>2032</v>
      </c>
      <c r="B306" s="131" t="s">
        <v>42</v>
      </c>
      <c r="C306" s="131" t="s">
        <v>104</v>
      </c>
      <c r="D306" s="131" t="s">
        <v>287</v>
      </c>
      <c r="E306" s="132" t="s">
        <v>1955</v>
      </c>
      <c r="F306" s="130">
        <v>0</v>
      </c>
      <c r="G306" s="131">
        <v>0</v>
      </c>
      <c r="H306" s="131">
        <v>0</v>
      </c>
      <c r="I306" s="132">
        <v>0</v>
      </c>
      <c r="J306" s="149"/>
      <c r="K306" s="133">
        <v>0</v>
      </c>
      <c r="L306" s="131">
        <v>0</v>
      </c>
      <c r="M306" s="131">
        <v>0</v>
      </c>
      <c r="N306" s="132">
        <v>0</v>
      </c>
      <c r="O306" s="149"/>
      <c r="P306" s="133">
        <v>0</v>
      </c>
      <c r="Q306" s="131">
        <v>0</v>
      </c>
      <c r="R306" s="131">
        <v>0</v>
      </c>
      <c r="S306" s="132">
        <v>0</v>
      </c>
      <c r="T306" s="149"/>
      <c r="U306" s="133">
        <v>0</v>
      </c>
      <c r="V306" s="131">
        <v>0</v>
      </c>
      <c r="W306" s="131">
        <v>0</v>
      </c>
      <c r="X306" s="132">
        <v>0</v>
      </c>
      <c r="Y306" s="149"/>
      <c r="Z306" s="133">
        <v>0</v>
      </c>
      <c r="AA306" s="131">
        <v>0</v>
      </c>
      <c r="AB306" s="131">
        <v>0</v>
      </c>
      <c r="AC306" s="132">
        <v>0</v>
      </c>
      <c r="AD306" s="149"/>
      <c r="AE306" s="153">
        <f t="shared" si="96"/>
        <v>0</v>
      </c>
      <c r="AF306" s="134">
        <f t="shared" si="97"/>
        <v>0</v>
      </c>
      <c r="AG306" s="135">
        <f t="shared" si="98"/>
        <v>0</v>
      </c>
      <c r="AH306" s="167">
        <f t="shared" si="99"/>
        <v>0</v>
      </c>
      <c r="AI306" s="149"/>
      <c r="AJ306" s="133">
        <f t="shared" si="100"/>
        <v>0</v>
      </c>
      <c r="AK306" s="131">
        <f t="shared" si="101"/>
        <v>0</v>
      </c>
      <c r="AL306" s="131">
        <f t="shared" si="102"/>
        <v>0</v>
      </c>
      <c r="AM306" s="131">
        <f t="shared" si="103"/>
        <v>0</v>
      </c>
      <c r="AN306" s="136">
        <f t="shared" si="104"/>
        <v>0</v>
      </c>
      <c r="AO306" s="133">
        <f t="shared" si="105"/>
        <v>0</v>
      </c>
      <c r="AP306" s="131">
        <f t="shared" si="106"/>
        <v>0</v>
      </c>
      <c r="AQ306" s="131">
        <f t="shared" si="107"/>
        <v>0</v>
      </c>
      <c r="AR306" s="131">
        <f t="shared" si="108"/>
        <v>0</v>
      </c>
      <c r="AS306" s="136">
        <f t="shared" si="109"/>
        <v>0</v>
      </c>
      <c r="AT306" s="133">
        <f t="shared" si="110"/>
        <v>0</v>
      </c>
      <c r="AU306" s="131">
        <f t="shared" si="111"/>
        <v>0</v>
      </c>
      <c r="AV306" s="131">
        <f t="shared" si="112"/>
        <v>0</v>
      </c>
      <c r="AW306" s="131">
        <f t="shared" si="113"/>
        <v>0</v>
      </c>
      <c r="AX306" s="136">
        <f t="shared" si="114"/>
        <v>0</v>
      </c>
      <c r="AY306" s="133">
        <f t="shared" si="115"/>
        <v>0</v>
      </c>
      <c r="AZ306" s="131">
        <f t="shared" si="116"/>
        <v>0</v>
      </c>
      <c r="BA306" s="131">
        <f t="shared" si="117"/>
        <v>0</v>
      </c>
      <c r="BB306" s="131">
        <f t="shared" si="118"/>
        <v>0</v>
      </c>
      <c r="BC306" s="132">
        <f t="shared" si="119"/>
        <v>0</v>
      </c>
    </row>
    <row r="307" spans="1:55" x14ac:dyDescent="0.25">
      <c r="A307" s="138" t="s">
        <v>797</v>
      </c>
      <c r="B307" s="131" t="s">
        <v>1293</v>
      </c>
      <c r="C307" s="131" t="s">
        <v>212</v>
      </c>
      <c r="D307" s="131" t="s">
        <v>133</v>
      </c>
      <c r="E307" s="132" t="s">
        <v>1314</v>
      </c>
      <c r="F307" s="130">
        <v>0</v>
      </c>
      <c r="G307" s="131">
        <v>0</v>
      </c>
      <c r="H307" s="131">
        <v>0</v>
      </c>
      <c r="I307" s="132">
        <v>0</v>
      </c>
      <c r="J307" s="149"/>
      <c r="K307" s="133">
        <v>0</v>
      </c>
      <c r="L307" s="131">
        <v>0</v>
      </c>
      <c r="M307" s="131">
        <v>0</v>
      </c>
      <c r="N307" s="132">
        <v>0</v>
      </c>
      <c r="O307" s="149"/>
      <c r="P307" s="133">
        <v>0</v>
      </c>
      <c r="Q307" s="131">
        <v>0</v>
      </c>
      <c r="R307" s="131">
        <v>0</v>
      </c>
      <c r="S307" s="132">
        <v>0</v>
      </c>
      <c r="T307" s="149"/>
      <c r="U307" s="133">
        <v>0</v>
      </c>
      <c r="V307" s="131">
        <v>0</v>
      </c>
      <c r="W307" s="131">
        <v>0</v>
      </c>
      <c r="X307" s="132">
        <v>0</v>
      </c>
      <c r="Y307" s="149"/>
      <c r="Z307" s="133">
        <v>0</v>
      </c>
      <c r="AA307" s="131">
        <v>0</v>
      </c>
      <c r="AB307" s="131">
        <v>0</v>
      </c>
      <c r="AC307" s="132">
        <v>0</v>
      </c>
      <c r="AD307" s="149"/>
      <c r="AE307" s="153">
        <f t="shared" si="96"/>
        <v>0</v>
      </c>
      <c r="AF307" s="134">
        <f t="shared" si="97"/>
        <v>0</v>
      </c>
      <c r="AG307" s="135">
        <f t="shared" si="98"/>
        <v>0</v>
      </c>
      <c r="AH307" s="167">
        <f t="shared" si="99"/>
        <v>0</v>
      </c>
      <c r="AI307" s="149"/>
      <c r="AJ307" s="133">
        <f t="shared" si="100"/>
        <v>0</v>
      </c>
      <c r="AK307" s="131">
        <f t="shared" si="101"/>
        <v>0</v>
      </c>
      <c r="AL307" s="131">
        <f t="shared" si="102"/>
        <v>0</v>
      </c>
      <c r="AM307" s="131">
        <f t="shared" si="103"/>
        <v>0</v>
      </c>
      <c r="AN307" s="136">
        <f t="shared" si="104"/>
        <v>0</v>
      </c>
      <c r="AO307" s="133">
        <f t="shared" si="105"/>
        <v>0</v>
      </c>
      <c r="AP307" s="131">
        <f t="shared" si="106"/>
        <v>0</v>
      </c>
      <c r="AQ307" s="131">
        <f t="shared" si="107"/>
        <v>0</v>
      </c>
      <c r="AR307" s="131">
        <f t="shared" si="108"/>
        <v>0</v>
      </c>
      <c r="AS307" s="136">
        <f t="shared" si="109"/>
        <v>0</v>
      </c>
      <c r="AT307" s="133">
        <f t="shared" si="110"/>
        <v>0</v>
      </c>
      <c r="AU307" s="131">
        <f t="shared" si="111"/>
        <v>0</v>
      </c>
      <c r="AV307" s="131">
        <f t="shared" si="112"/>
        <v>0</v>
      </c>
      <c r="AW307" s="131">
        <f t="shared" si="113"/>
        <v>0</v>
      </c>
      <c r="AX307" s="136">
        <f t="shared" si="114"/>
        <v>0</v>
      </c>
      <c r="AY307" s="133">
        <f t="shared" si="115"/>
        <v>0</v>
      </c>
      <c r="AZ307" s="131">
        <f t="shared" si="116"/>
        <v>0</v>
      </c>
      <c r="BA307" s="131">
        <f t="shared" si="117"/>
        <v>0</v>
      </c>
      <c r="BB307" s="131">
        <f t="shared" si="118"/>
        <v>0</v>
      </c>
      <c r="BC307" s="132">
        <f t="shared" si="119"/>
        <v>0</v>
      </c>
    </row>
    <row r="308" spans="1:55" x14ac:dyDescent="0.25">
      <c r="A308" s="138" t="s">
        <v>798</v>
      </c>
      <c r="B308" s="131" t="s">
        <v>1432</v>
      </c>
      <c r="C308" s="131" t="s">
        <v>172</v>
      </c>
      <c r="D308" s="131" t="s">
        <v>318</v>
      </c>
      <c r="E308" s="132" t="s">
        <v>1311</v>
      </c>
      <c r="F308" s="130">
        <v>0</v>
      </c>
      <c r="G308" s="131">
        <v>0</v>
      </c>
      <c r="H308" s="131">
        <v>0</v>
      </c>
      <c r="I308" s="132">
        <v>0</v>
      </c>
      <c r="J308" s="149"/>
      <c r="K308" s="133">
        <v>0</v>
      </c>
      <c r="L308" s="131">
        <v>0</v>
      </c>
      <c r="M308" s="131">
        <v>0</v>
      </c>
      <c r="N308" s="132">
        <v>0</v>
      </c>
      <c r="O308" s="149"/>
      <c r="P308" s="133">
        <v>0</v>
      </c>
      <c r="Q308" s="131">
        <v>0</v>
      </c>
      <c r="R308" s="131">
        <v>0</v>
      </c>
      <c r="S308" s="132">
        <v>0</v>
      </c>
      <c r="T308" s="149"/>
      <c r="U308" s="133">
        <v>0</v>
      </c>
      <c r="V308" s="131">
        <v>0</v>
      </c>
      <c r="W308" s="131">
        <v>0</v>
      </c>
      <c r="X308" s="132">
        <v>0</v>
      </c>
      <c r="Y308" s="149"/>
      <c r="Z308" s="133">
        <v>0</v>
      </c>
      <c r="AA308" s="131">
        <v>0</v>
      </c>
      <c r="AB308" s="131">
        <v>0</v>
      </c>
      <c r="AC308" s="132">
        <v>0</v>
      </c>
      <c r="AD308" s="149"/>
      <c r="AE308" s="153">
        <f t="shared" si="96"/>
        <v>0</v>
      </c>
      <c r="AF308" s="134">
        <f t="shared" si="97"/>
        <v>0</v>
      </c>
      <c r="AG308" s="135">
        <f t="shared" si="98"/>
        <v>0</v>
      </c>
      <c r="AH308" s="167">
        <f t="shared" si="99"/>
        <v>0</v>
      </c>
      <c r="AI308" s="149"/>
      <c r="AJ308" s="133">
        <f t="shared" si="100"/>
        <v>0</v>
      </c>
      <c r="AK308" s="131">
        <f t="shared" si="101"/>
        <v>0</v>
      </c>
      <c r="AL308" s="131">
        <f t="shared" si="102"/>
        <v>0</v>
      </c>
      <c r="AM308" s="131">
        <f t="shared" si="103"/>
        <v>0</v>
      </c>
      <c r="AN308" s="136">
        <f t="shared" si="104"/>
        <v>0</v>
      </c>
      <c r="AO308" s="133">
        <f t="shared" si="105"/>
        <v>0</v>
      </c>
      <c r="AP308" s="131">
        <f t="shared" si="106"/>
        <v>0</v>
      </c>
      <c r="AQ308" s="131">
        <f t="shared" si="107"/>
        <v>0</v>
      </c>
      <c r="AR308" s="131">
        <f t="shared" si="108"/>
        <v>0</v>
      </c>
      <c r="AS308" s="136">
        <f t="shared" si="109"/>
        <v>0</v>
      </c>
      <c r="AT308" s="133">
        <f t="shared" si="110"/>
        <v>0</v>
      </c>
      <c r="AU308" s="131">
        <f t="shared" si="111"/>
        <v>0</v>
      </c>
      <c r="AV308" s="131">
        <f t="shared" si="112"/>
        <v>0</v>
      </c>
      <c r="AW308" s="131">
        <f t="shared" si="113"/>
        <v>0</v>
      </c>
      <c r="AX308" s="136">
        <f t="shared" si="114"/>
        <v>0</v>
      </c>
      <c r="AY308" s="133">
        <f t="shared" si="115"/>
        <v>0</v>
      </c>
      <c r="AZ308" s="131">
        <f t="shared" si="116"/>
        <v>0</v>
      </c>
      <c r="BA308" s="131">
        <f t="shared" si="117"/>
        <v>0</v>
      </c>
      <c r="BB308" s="131">
        <f t="shared" si="118"/>
        <v>0</v>
      </c>
      <c r="BC308" s="132">
        <f t="shared" si="119"/>
        <v>0</v>
      </c>
    </row>
    <row r="309" spans="1:55" x14ac:dyDescent="0.25">
      <c r="A309" s="138" t="s">
        <v>799</v>
      </c>
      <c r="B309" s="131" t="s">
        <v>38</v>
      </c>
      <c r="C309" s="131" t="s">
        <v>239</v>
      </c>
      <c r="D309" s="131" t="s">
        <v>70</v>
      </c>
      <c r="E309" s="132" t="s">
        <v>1312</v>
      </c>
      <c r="F309" s="130">
        <v>0</v>
      </c>
      <c r="G309" s="131">
        <v>1</v>
      </c>
      <c r="H309" s="131">
        <v>14.8</v>
      </c>
      <c r="I309" s="132">
        <v>280</v>
      </c>
      <c r="J309" s="149"/>
      <c r="K309" s="133">
        <v>0</v>
      </c>
      <c r="L309" s="131">
        <v>1</v>
      </c>
      <c r="M309" s="131">
        <v>3.1</v>
      </c>
      <c r="N309" s="132">
        <v>236</v>
      </c>
      <c r="O309" s="149"/>
      <c r="P309" s="133">
        <v>0</v>
      </c>
      <c r="Q309" s="131">
        <v>0</v>
      </c>
      <c r="R309" s="131">
        <v>0</v>
      </c>
      <c r="S309" s="132">
        <v>20</v>
      </c>
      <c r="T309" s="149"/>
      <c r="U309" s="133">
        <v>0</v>
      </c>
      <c r="V309" s="131">
        <v>0</v>
      </c>
      <c r="W309" s="131">
        <v>0</v>
      </c>
      <c r="X309" s="132">
        <v>0</v>
      </c>
      <c r="Y309" s="149"/>
      <c r="Z309" s="133">
        <v>0</v>
      </c>
      <c r="AA309" s="131">
        <v>1</v>
      </c>
      <c r="AB309" s="131">
        <v>19.899999999999999</v>
      </c>
      <c r="AC309" s="132">
        <v>277</v>
      </c>
      <c r="AD309" s="149"/>
      <c r="AE309" s="153">
        <f t="shared" si="96"/>
        <v>0</v>
      </c>
      <c r="AF309" s="134">
        <f t="shared" si="97"/>
        <v>3</v>
      </c>
      <c r="AG309" s="135">
        <f t="shared" si="98"/>
        <v>37.800000000000004</v>
      </c>
      <c r="AH309" s="167">
        <f t="shared" si="99"/>
        <v>813</v>
      </c>
      <c r="AI309" s="149"/>
      <c r="AJ309" s="133">
        <f t="shared" si="100"/>
        <v>280</v>
      </c>
      <c r="AK309" s="131">
        <f t="shared" si="101"/>
        <v>236</v>
      </c>
      <c r="AL309" s="131">
        <f t="shared" si="102"/>
        <v>20</v>
      </c>
      <c r="AM309" s="131">
        <f t="shared" si="103"/>
        <v>0</v>
      </c>
      <c r="AN309" s="136">
        <f t="shared" si="104"/>
        <v>277</v>
      </c>
      <c r="AO309" s="133">
        <f t="shared" si="105"/>
        <v>0</v>
      </c>
      <c r="AP309" s="131">
        <f t="shared" si="106"/>
        <v>0</v>
      </c>
      <c r="AQ309" s="131">
        <f t="shared" si="107"/>
        <v>0</v>
      </c>
      <c r="AR309" s="131">
        <f t="shared" si="108"/>
        <v>0</v>
      </c>
      <c r="AS309" s="136">
        <f t="shared" si="109"/>
        <v>0</v>
      </c>
      <c r="AT309" s="133">
        <f t="shared" si="110"/>
        <v>1</v>
      </c>
      <c r="AU309" s="131">
        <f t="shared" si="111"/>
        <v>1</v>
      </c>
      <c r="AV309" s="131">
        <f t="shared" si="112"/>
        <v>0</v>
      </c>
      <c r="AW309" s="131">
        <f t="shared" si="113"/>
        <v>0</v>
      </c>
      <c r="AX309" s="136">
        <f t="shared" si="114"/>
        <v>1</v>
      </c>
      <c r="AY309" s="133">
        <f t="shared" si="115"/>
        <v>14.8</v>
      </c>
      <c r="AZ309" s="131">
        <f t="shared" si="116"/>
        <v>3.1</v>
      </c>
      <c r="BA309" s="131">
        <f t="shared" si="117"/>
        <v>0</v>
      </c>
      <c r="BB309" s="131">
        <f t="shared" si="118"/>
        <v>0</v>
      </c>
      <c r="BC309" s="132">
        <f t="shared" si="119"/>
        <v>19.899999999999999</v>
      </c>
    </row>
    <row r="310" spans="1:55" x14ac:dyDescent="0.25">
      <c r="A310" s="138" t="s">
        <v>800</v>
      </c>
      <c r="B310" s="131" t="s">
        <v>1278</v>
      </c>
      <c r="C310" s="131" t="s">
        <v>428</v>
      </c>
      <c r="D310" s="131" t="s">
        <v>70</v>
      </c>
      <c r="E310" s="132" t="s">
        <v>2025</v>
      </c>
      <c r="F310" s="130">
        <v>0</v>
      </c>
      <c r="G310" s="131">
        <v>0</v>
      </c>
      <c r="H310" s="131">
        <v>0</v>
      </c>
      <c r="I310" s="132">
        <v>0</v>
      </c>
      <c r="J310" s="149"/>
      <c r="K310" s="133">
        <v>0</v>
      </c>
      <c r="L310" s="131">
        <v>0</v>
      </c>
      <c r="M310" s="131">
        <v>0</v>
      </c>
      <c r="N310" s="132">
        <v>0</v>
      </c>
      <c r="O310" s="149"/>
      <c r="P310" s="133">
        <v>0</v>
      </c>
      <c r="Q310" s="131">
        <v>0</v>
      </c>
      <c r="R310" s="131">
        <v>0</v>
      </c>
      <c r="S310" s="132">
        <v>0</v>
      </c>
      <c r="T310" s="149"/>
      <c r="U310" s="133">
        <v>0</v>
      </c>
      <c r="V310" s="131">
        <v>0</v>
      </c>
      <c r="W310" s="131">
        <v>0</v>
      </c>
      <c r="X310" s="132">
        <v>0</v>
      </c>
      <c r="Y310" s="149"/>
      <c r="Z310" s="133">
        <v>0</v>
      </c>
      <c r="AA310" s="131">
        <v>0</v>
      </c>
      <c r="AB310" s="131">
        <v>0</v>
      </c>
      <c r="AC310" s="132">
        <v>0</v>
      </c>
      <c r="AD310" s="149"/>
      <c r="AE310" s="153">
        <f t="shared" si="96"/>
        <v>0</v>
      </c>
      <c r="AF310" s="134">
        <f t="shared" si="97"/>
        <v>0</v>
      </c>
      <c r="AG310" s="135">
        <f t="shared" si="98"/>
        <v>0</v>
      </c>
      <c r="AH310" s="167">
        <f t="shared" si="99"/>
        <v>0</v>
      </c>
      <c r="AI310" s="149"/>
      <c r="AJ310" s="133">
        <f t="shared" si="100"/>
        <v>0</v>
      </c>
      <c r="AK310" s="131">
        <f t="shared" si="101"/>
        <v>0</v>
      </c>
      <c r="AL310" s="131">
        <f t="shared" si="102"/>
        <v>0</v>
      </c>
      <c r="AM310" s="131">
        <f t="shared" si="103"/>
        <v>0</v>
      </c>
      <c r="AN310" s="136">
        <f t="shared" si="104"/>
        <v>0</v>
      </c>
      <c r="AO310" s="133">
        <f t="shared" si="105"/>
        <v>0</v>
      </c>
      <c r="AP310" s="131">
        <f t="shared" si="106"/>
        <v>0</v>
      </c>
      <c r="AQ310" s="131">
        <f t="shared" si="107"/>
        <v>0</v>
      </c>
      <c r="AR310" s="131">
        <f t="shared" si="108"/>
        <v>0</v>
      </c>
      <c r="AS310" s="136">
        <f t="shared" si="109"/>
        <v>0</v>
      </c>
      <c r="AT310" s="133">
        <f t="shared" si="110"/>
        <v>0</v>
      </c>
      <c r="AU310" s="131">
        <f t="shared" si="111"/>
        <v>0</v>
      </c>
      <c r="AV310" s="131">
        <f t="shared" si="112"/>
        <v>0</v>
      </c>
      <c r="AW310" s="131">
        <f t="shared" si="113"/>
        <v>0</v>
      </c>
      <c r="AX310" s="136">
        <f t="shared" si="114"/>
        <v>0</v>
      </c>
      <c r="AY310" s="133">
        <f t="shared" si="115"/>
        <v>0</v>
      </c>
      <c r="AZ310" s="131">
        <f t="shared" si="116"/>
        <v>0</v>
      </c>
      <c r="BA310" s="131">
        <f t="shared" si="117"/>
        <v>0</v>
      </c>
      <c r="BB310" s="131">
        <f t="shared" si="118"/>
        <v>0</v>
      </c>
      <c r="BC310" s="132">
        <f t="shared" si="119"/>
        <v>0</v>
      </c>
    </row>
    <row r="311" spans="1:55" x14ac:dyDescent="0.25">
      <c r="A311" s="138" t="s">
        <v>801</v>
      </c>
      <c r="B311" s="131" t="s">
        <v>38</v>
      </c>
      <c r="C311" s="131" t="s">
        <v>2058</v>
      </c>
      <c r="D311" s="131" t="s">
        <v>2059</v>
      </c>
      <c r="E311" s="132" t="s">
        <v>1307</v>
      </c>
      <c r="F311" s="130">
        <v>4</v>
      </c>
      <c r="G311" s="131">
        <v>1</v>
      </c>
      <c r="H311" s="131">
        <v>7.3999999999999995</v>
      </c>
      <c r="I311" s="132">
        <v>256</v>
      </c>
      <c r="J311" s="149"/>
      <c r="K311" s="133">
        <v>0</v>
      </c>
      <c r="L311" s="131">
        <v>0</v>
      </c>
      <c r="M311" s="131">
        <v>0</v>
      </c>
      <c r="N311" s="132">
        <v>0</v>
      </c>
      <c r="O311" s="149"/>
      <c r="P311" s="133">
        <v>0</v>
      </c>
      <c r="Q311" s="131">
        <v>0</v>
      </c>
      <c r="R311" s="131">
        <v>0</v>
      </c>
      <c r="S311" s="132">
        <v>0</v>
      </c>
      <c r="T311" s="149"/>
      <c r="U311" s="133">
        <v>0</v>
      </c>
      <c r="V311" s="131">
        <v>0</v>
      </c>
      <c r="W311" s="131">
        <v>0</v>
      </c>
      <c r="X311" s="132">
        <v>0</v>
      </c>
      <c r="Y311" s="149"/>
      <c r="Z311" s="133">
        <v>0</v>
      </c>
      <c r="AA311" s="131">
        <v>0</v>
      </c>
      <c r="AB311" s="131">
        <v>0</v>
      </c>
      <c r="AC311" s="132">
        <v>0</v>
      </c>
      <c r="AD311" s="149"/>
      <c r="AE311" s="153">
        <f t="shared" si="96"/>
        <v>4</v>
      </c>
      <c r="AF311" s="134">
        <f t="shared" si="97"/>
        <v>1</v>
      </c>
      <c r="AG311" s="135">
        <f t="shared" si="98"/>
        <v>7.3999999999999995</v>
      </c>
      <c r="AH311" s="167">
        <f t="shared" si="99"/>
        <v>256</v>
      </c>
      <c r="AI311" s="149"/>
      <c r="AJ311" s="133">
        <f t="shared" si="100"/>
        <v>256</v>
      </c>
      <c r="AK311" s="131">
        <f t="shared" si="101"/>
        <v>0</v>
      </c>
      <c r="AL311" s="131">
        <f t="shared" si="102"/>
        <v>0</v>
      </c>
      <c r="AM311" s="131">
        <f t="shared" si="103"/>
        <v>0</v>
      </c>
      <c r="AN311" s="136">
        <f t="shared" si="104"/>
        <v>0</v>
      </c>
      <c r="AO311" s="133">
        <f t="shared" si="105"/>
        <v>4</v>
      </c>
      <c r="AP311" s="131">
        <f t="shared" si="106"/>
        <v>0</v>
      </c>
      <c r="AQ311" s="131">
        <f t="shared" si="107"/>
        <v>0</v>
      </c>
      <c r="AR311" s="131">
        <f t="shared" si="108"/>
        <v>0</v>
      </c>
      <c r="AS311" s="136">
        <f t="shared" si="109"/>
        <v>0</v>
      </c>
      <c r="AT311" s="133">
        <f t="shared" si="110"/>
        <v>1</v>
      </c>
      <c r="AU311" s="131">
        <f t="shared" si="111"/>
        <v>0</v>
      </c>
      <c r="AV311" s="131">
        <f t="shared" si="112"/>
        <v>0</v>
      </c>
      <c r="AW311" s="131">
        <f t="shared" si="113"/>
        <v>0</v>
      </c>
      <c r="AX311" s="136">
        <f t="shared" si="114"/>
        <v>0</v>
      </c>
      <c r="AY311" s="133">
        <f t="shared" si="115"/>
        <v>7.3999999999999995</v>
      </c>
      <c r="AZ311" s="131">
        <f t="shared" si="116"/>
        <v>0</v>
      </c>
      <c r="BA311" s="131">
        <f t="shared" si="117"/>
        <v>0</v>
      </c>
      <c r="BB311" s="131">
        <f t="shared" si="118"/>
        <v>0</v>
      </c>
      <c r="BC311" s="132">
        <f t="shared" si="119"/>
        <v>0</v>
      </c>
    </row>
    <row r="312" spans="1:55" x14ac:dyDescent="0.25">
      <c r="A312" s="138" t="s">
        <v>1055</v>
      </c>
      <c r="B312" s="131" t="s">
        <v>44</v>
      </c>
      <c r="C312" s="131" t="s">
        <v>1765</v>
      </c>
      <c r="D312" s="131" t="s">
        <v>262</v>
      </c>
      <c r="E312" s="132" t="s">
        <v>1311</v>
      </c>
      <c r="F312" s="130">
        <v>0</v>
      </c>
      <c r="G312" s="131">
        <v>0</v>
      </c>
      <c r="H312" s="131">
        <v>0</v>
      </c>
      <c r="I312" s="132">
        <v>20</v>
      </c>
      <c r="J312" s="149"/>
      <c r="K312" s="133">
        <v>0</v>
      </c>
      <c r="L312" s="131">
        <v>0</v>
      </c>
      <c r="M312" s="131">
        <v>0</v>
      </c>
      <c r="N312" s="132">
        <v>0</v>
      </c>
      <c r="O312" s="149"/>
      <c r="P312" s="133">
        <v>0</v>
      </c>
      <c r="Q312" s="131">
        <v>0</v>
      </c>
      <c r="R312" s="131">
        <v>0</v>
      </c>
      <c r="S312" s="132">
        <v>0</v>
      </c>
      <c r="T312" s="149"/>
      <c r="U312" s="133">
        <v>0</v>
      </c>
      <c r="V312" s="131">
        <v>0</v>
      </c>
      <c r="W312" s="131">
        <v>0</v>
      </c>
      <c r="X312" s="132">
        <v>0</v>
      </c>
      <c r="Y312" s="149"/>
      <c r="Z312" s="133">
        <v>0</v>
      </c>
      <c r="AA312" s="131">
        <v>0</v>
      </c>
      <c r="AB312" s="131">
        <v>0</v>
      </c>
      <c r="AC312" s="132">
        <v>0</v>
      </c>
      <c r="AD312" s="149"/>
      <c r="AE312" s="153">
        <f t="shared" si="96"/>
        <v>0</v>
      </c>
      <c r="AF312" s="134">
        <f t="shared" si="97"/>
        <v>0</v>
      </c>
      <c r="AG312" s="135">
        <f t="shared" si="98"/>
        <v>0</v>
      </c>
      <c r="AH312" s="167">
        <f t="shared" si="99"/>
        <v>20</v>
      </c>
      <c r="AI312" s="149"/>
      <c r="AJ312" s="133">
        <f t="shared" si="100"/>
        <v>20</v>
      </c>
      <c r="AK312" s="131">
        <f t="shared" si="101"/>
        <v>0</v>
      </c>
      <c r="AL312" s="131">
        <f t="shared" si="102"/>
        <v>0</v>
      </c>
      <c r="AM312" s="131">
        <f t="shared" si="103"/>
        <v>0</v>
      </c>
      <c r="AN312" s="136">
        <f t="shared" si="104"/>
        <v>0</v>
      </c>
      <c r="AO312" s="133">
        <f t="shared" si="105"/>
        <v>0</v>
      </c>
      <c r="AP312" s="131">
        <f t="shared" si="106"/>
        <v>0</v>
      </c>
      <c r="AQ312" s="131">
        <f t="shared" si="107"/>
        <v>0</v>
      </c>
      <c r="AR312" s="131">
        <f t="shared" si="108"/>
        <v>0</v>
      </c>
      <c r="AS312" s="136">
        <f t="shared" si="109"/>
        <v>0</v>
      </c>
      <c r="AT312" s="133">
        <f t="shared" si="110"/>
        <v>0</v>
      </c>
      <c r="AU312" s="131">
        <f t="shared" si="111"/>
        <v>0</v>
      </c>
      <c r="AV312" s="131">
        <f t="shared" si="112"/>
        <v>0</v>
      </c>
      <c r="AW312" s="131">
        <f t="shared" si="113"/>
        <v>0</v>
      </c>
      <c r="AX312" s="136">
        <f t="shared" si="114"/>
        <v>0</v>
      </c>
      <c r="AY312" s="133">
        <f t="shared" si="115"/>
        <v>0</v>
      </c>
      <c r="AZ312" s="131">
        <f t="shared" si="116"/>
        <v>0</v>
      </c>
      <c r="BA312" s="131">
        <f t="shared" si="117"/>
        <v>0</v>
      </c>
      <c r="BB312" s="131">
        <f t="shared" si="118"/>
        <v>0</v>
      </c>
      <c r="BC312" s="132">
        <f t="shared" si="119"/>
        <v>0</v>
      </c>
    </row>
    <row r="313" spans="1:55" x14ac:dyDescent="0.25">
      <c r="A313" s="138" t="s">
        <v>802</v>
      </c>
      <c r="B313" s="131" t="s">
        <v>43</v>
      </c>
      <c r="C313" s="131" t="s">
        <v>278</v>
      </c>
      <c r="D313" s="131" t="s">
        <v>279</v>
      </c>
      <c r="E313" s="132" t="s">
        <v>1314</v>
      </c>
      <c r="F313" s="130">
        <v>0</v>
      </c>
      <c r="G313" s="131">
        <v>0</v>
      </c>
      <c r="H313" s="131">
        <v>0</v>
      </c>
      <c r="I313" s="132">
        <v>0</v>
      </c>
      <c r="J313" s="149"/>
      <c r="K313" s="133">
        <v>0</v>
      </c>
      <c r="L313" s="131">
        <v>0</v>
      </c>
      <c r="M313" s="131">
        <v>0</v>
      </c>
      <c r="N313" s="132">
        <v>0</v>
      </c>
      <c r="O313" s="149"/>
      <c r="P313" s="133">
        <v>0</v>
      </c>
      <c r="Q313" s="131">
        <v>0</v>
      </c>
      <c r="R313" s="131">
        <v>0</v>
      </c>
      <c r="S313" s="132">
        <v>0</v>
      </c>
      <c r="T313" s="149"/>
      <c r="U313" s="133">
        <v>0</v>
      </c>
      <c r="V313" s="131">
        <v>0</v>
      </c>
      <c r="W313" s="131">
        <v>0</v>
      </c>
      <c r="X313" s="132">
        <v>0</v>
      </c>
      <c r="Y313" s="149"/>
      <c r="Z313" s="133">
        <v>0</v>
      </c>
      <c r="AA313" s="131">
        <v>0</v>
      </c>
      <c r="AB313" s="131">
        <v>0</v>
      </c>
      <c r="AC313" s="132">
        <v>0</v>
      </c>
      <c r="AD313" s="149"/>
      <c r="AE313" s="153">
        <f t="shared" si="96"/>
        <v>0</v>
      </c>
      <c r="AF313" s="134">
        <f t="shared" si="97"/>
        <v>0</v>
      </c>
      <c r="AG313" s="135">
        <f t="shared" si="98"/>
        <v>0</v>
      </c>
      <c r="AH313" s="167">
        <f t="shared" si="99"/>
        <v>0</v>
      </c>
      <c r="AI313" s="149"/>
      <c r="AJ313" s="133">
        <f t="shared" si="100"/>
        <v>0</v>
      </c>
      <c r="AK313" s="131">
        <f t="shared" si="101"/>
        <v>0</v>
      </c>
      <c r="AL313" s="131">
        <f t="shared" si="102"/>
        <v>0</v>
      </c>
      <c r="AM313" s="131">
        <f t="shared" si="103"/>
        <v>0</v>
      </c>
      <c r="AN313" s="136">
        <f t="shared" si="104"/>
        <v>0</v>
      </c>
      <c r="AO313" s="133">
        <f t="shared" si="105"/>
        <v>0</v>
      </c>
      <c r="AP313" s="131">
        <f t="shared" si="106"/>
        <v>0</v>
      </c>
      <c r="AQ313" s="131">
        <f t="shared" si="107"/>
        <v>0</v>
      </c>
      <c r="AR313" s="131">
        <f t="shared" si="108"/>
        <v>0</v>
      </c>
      <c r="AS313" s="136">
        <f t="shared" si="109"/>
        <v>0</v>
      </c>
      <c r="AT313" s="133">
        <f t="shared" si="110"/>
        <v>0</v>
      </c>
      <c r="AU313" s="131">
        <f t="shared" si="111"/>
        <v>0</v>
      </c>
      <c r="AV313" s="131">
        <f t="shared" si="112"/>
        <v>0</v>
      </c>
      <c r="AW313" s="131">
        <f t="shared" si="113"/>
        <v>0</v>
      </c>
      <c r="AX313" s="136">
        <f t="shared" si="114"/>
        <v>0</v>
      </c>
      <c r="AY313" s="133">
        <f t="shared" si="115"/>
        <v>0</v>
      </c>
      <c r="AZ313" s="131">
        <f t="shared" si="116"/>
        <v>0</v>
      </c>
      <c r="BA313" s="131">
        <f t="shared" si="117"/>
        <v>0</v>
      </c>
      <c r="BB313" s="131">
        <f t="shared" si="118"/>
        <v>0</v>
      </c>
      <c r="BC313" s="132">
        <f t="shared" si="119"/>
        <v>0</v>
      </c>
    </row>
    <row r="314" spans="1:55" x14ac:dyDescent="0.25">
      <c r="A314" s="138" t="s">
        <v>803</v>
      </c>
      <c r="B314" s="131" t="s">
        <v>1398</v>
      </c>
      <c r="C314" s="131" t="s">
        <v>232</v>
      </c>
      <c r="D314" s="131" t="s">
        <v>233</v>
      </c>
      <c r="E314" s="132" t="s">
        <v>1311</v>
      </c>
      <c r="F314" s="130">
        <v>0</v>
      </c>
      <c r="G314" s="131">
        <v>0</v>
      </c>
      <c r="H314" s="131">
        <v>0</v>
      </c>
      <c r="I314" s="132">
        <v>0</v>
      </c>
      <c r="J314" s="149"/>
      <c r="K314" s="133">
        <v>0</v>
      </c>
      <c r="L314" s="131">
        <v>0</v>
      </c>
      <c r="M314" s="131">
        <v>0</v>
      </c>
      <c r="N314" s="132">
        <v>0</v>
      </c>
      <c r="O314" s="149"/>
      <c r="P314" s="133">
        <v>0</v>
      </c>
      <c r="Q314" s="131">
        <v>0</v>
      </c>
      <c r="R314" s="131">
        <v>0</v>
      </c>
      <c r="S314" s="132">
        <v>0</v>
      </c>
      <c r="T314" s="149"/>
      <c r="U314" s="133">
        <v>0</v>
      </c>
      <c r="V314" s="131">
        <v>0</v>
      </c>
      <c r="W314" s="131">
        <v>0</v>
      </c>
      <c r="X314" s="132">
        <v>0</v>
      </c>
      <c r="Y314" s="149"/>
      <c r="Z314" s="133">
        <v>0</v>
      </c>
      <c r="AA314" s="131">
        <v>0</v>
      </c>
      <c r="AB314" s="131">
        <v>0</v>
      </c>
      <c r="AC314" s="132">
        <v>0</v>
      </c>
      <c r="AD314" s="149"/>
      <c r="AE314" s="153">
        <f t="shared" si="96"/>
        <v>0</v>
      </c>
      <c r="AF314" s="134">
        <f t="shared" si="97"/>
        <v>0</v>
      </c>
      <c r="AG314" s="135">
        <f t="shared" si="98"/>
        <v>0</v>
      </c>
      <c r="AH314" s="167">
        <f t="shared" si="99"/>
        <v>0</v>
      </c>
      <c r="AI314" s="149"/>
      <c r="AJ314" s="133">
        <f t="shared" si="100"/>
        <v>0</v>
      </c>
      <c r="AK314" s="131">
        <f t="shared" si="101"/>
        <v>0</v>
      </c>
      <c r="AL314" s="131">
        <f t="shared" si="102"/>
        <v>0</v>
      </c>
      <c r="AM314" s="131">
        <f t="shared" si="103"/>
        <v>0</v>
      </c>
      <c r="AN314" s="136">
        <f t="shared" si="104"/>
        <v>0</v>
      </c>
      <c r="AO314" s="133">
        <f t="shared" si="105"/>
        <v>0</v>
      </c>
      <c r="AP314" s="131">
        <f t="shared" si="106"/>
        <v>0</v>
      </c>
      <c r="AQ314" s="131">
        <f t="shared" si="107"/>
        <v>0</v>
      </c>
      <c r="AR314" s="131">
        <f t="shared" si="108"/>
        <v>0</v>
      </c>
      <c r="AS314" s="136">
        <f t="shared" si="109"/>
        <v>0</v>
      </c>
      <c r="AT314" s="133">
        <f t="shared" si="110"/>
        <v>0</v>
      </c>
      <c r="AU314" s="131">
        <f t="shared" si="111"/>
        <v>0</v>
      </c>
      <c r="AV314" s="131">
        <f t="shared" si="112"/>
        <v>0</v>
      </c>
      <c r="AW314" s="131">
        <f t="shared" si="113"/>
        <v>0</v>
      </c>
      <c r="AX314" s="136">
        <f t="shared" si="114"/>
        <v>0</v>
      </c>
      <c r="AY314" s="133">
        <f t="shared" si="115"/>
        <v>0</v>
      </c>
      <c r="AZ314" s="131">
        <f t="shared" si="116"/>
        <v>0</v>
      </c>
      <c r="BA314" s="131">
        <f t="shared" si="117"/>
        <v>0</v>
      </c>
      <c r="BB314" s="131">
        <f t="shared" si="118"/>
        <v>0</v>
      </c>
      <c r="BC314" s="132">
        <f t="shared" si="119"/>
        <v>0</v>
      </c>
    </row>
    <row r="315" spans="1:55" x14ac:dyDescent="0.25">
      <c r="A315" s="138" t="s">
        <v>804</v>
      </c>
      <c r="B315" s="131" t="s">
        <v>1295</v>
      </c>
      <c r="C315" s="131" t="s">
        <v>303</v>
      </c>
      <c r="D315" s="131" t="s">
        <v>155</v>
      </c>
      <c r="E315" s="132" t="s">
        <v>1955</v>
      </c>
      <c r="F315" s="130">
        <v>0</v>
      </c>
      <c r="G315" s="131">
        <v>0</v>
      </c>
      <c r="H315" s="131">
        <v>0</v>
      </c>
      <c r="I315" s="132">
        <v>0</v>
      </c>
      <c r="J315" s="149"/>
      <c r="K315" s="133">
        <v>0</v>
      </c>
      <c r="L315" s="131">
        <v>0</v>
      </c>
      <c r="M315" s="131">
        <v>0</v>
      </c>
      <c r="N315" s="132">
        <v>0</v>
      </c>
      <c r="O315" s="149"/>
      <c r="P315" s="133">
        <v>0</v>
      </c>
      <c r="Q315" s="131">
        <v>0</v>
      </c>
      <c r="R315" s="131">
        <v>0</v>
      </c>
      <c r="S315" s="132">
        <v>0</v>
      </c>
      <c r="T315" s="149"/>
      <c r="U315" s="133">
        <v>0</v>
      </c>
      <c r="V315" s="131">
        <v>0</v>
      </c>
      <c r="W315" s="131">
        <v>0</v>
      </c>
      <c r="X315" s="132">
        <v>0</v>
      </c>
      <c r="Y315" s="149"/>
      <c r="Z315" s="133">
        <v>0</v>
      </c>
      <c r="AA315" s="131">
        <v>0</v>
      </c>
      <c r="AB315" s="131">
        <v>0</v>
      </c>
      <c r="AC315" s="132">
        <v>0</v>
      </c>
      <c r="AD315" s="149"/>
      <c r="AE315" s="153">
        <f t="shared" si="96"/>
        <v>0</v>
      </c>
      <c r="AF315" s="134">
        <f t="shared" si="97"/>
        <v>0</v>
      </c>
      <c r="AG315" s="135">
        <f t="shared" si="98"/>
        <v>0</v>
      </c>
      <c r="AH315" s="167">
        <f t="shared" si="99"/>
        <v>0</v>
      </c>
      <c r="AI315" s="149"/>
      <c r="AJ315" s="133">
        <f t="shared" si="100"/>
        <v>0</v>
      </c>
      <c r="AK315" s="131">
        <f t="shared" si="101"/>
        <v>0</v>
      </c>
      <c r="AL315" s="131">
        <f t="shared" si="102"/>
        <v>0</v>
      </c>
      <c r="AM315" s="131">
        <f t="shared" si="103"/>
        <v>0</v>
      </c>
      <c r="AN315" s="136">
        <f t="shared" si="104"/>
        <v>0</v>
      </c>
      <c r="AO315" s="133">
        <f t="shared" si="105"/>
        <v>0</v>
      </c>
      <c r="AP315" s="131">
        <f t="shared" si="106"/>
        <v>0</v>
      </c>
      <c r="AQ315" s="131">
        <f t="shared" si="107"/>
        <v>0</v>
      </c>
      <c r="AR315" s="131">
        <f t="shared" si="108"/>
        <v>0</v>
      </c>
      <c r="AS315" s="136">
        <f t="shared" si="109"/>
        <v>0</v>
      </c>
      <c r="AT315" s="133">
        <f t="shared" si="110"/>
        <v>0</v>
      </c>
      <c r="AU315" s="131">
        <f t="shared" si="111"/>
        <v>0</v>
      </c>
      <c r="AV315" s="131">
        <f t="shared" si="112"/>
        <v>0</v>
      </c>
      <c r="AW315" s="131">
        <f t="shared" si="113"/>
        <v>0</v>
      </c>
      <c r="AX315" s="136">
        <f t="shared" si="114"/>
        <v>0</v>
      </c>
      <c r="AY315" s="133">
        <f t="shared" si="115"/>
        <v>0</v>
      </c>
      <c r="AZ315" s="131">
        <f t="shared" si="116"/>
        <v>0</v>
      </c>
      <c r="BA315" s="131">
        <f t="shared" si="117"/>
        <v>0</v>
      </c>
      <c r="BB315" s="131">
        <f t="shared" si="118"/>
        <v>0</v>
      </c>
      <c r="BC315" s="132">
        <f t="shared" si="119"/>
        <v>0</v>
      </c>
    </row>
    <row r="316" spans="1:55" x14ac:dyDescent="0.25">
      <c r="A316" s="138" t="s">
        <v>805</v>
      </c>
      <c r="B316" s="131" t="s">
        <v>39</v>
      </c>
      <c r="C316" s="131" t="s">
        <v>271</v>
      </c>
      <c r="D316" s="131" t="s">
        <v>406</v>
      </c>
      <c r="E316" s="132" t="s">
        <v>1311</v>
      </c>
      <c r="F316" s="130">
        <v>0</v>
      </c>
      <c r="G316" s="131">
        <v>0</v>
      </c>
      <c r="H316" s="131">
        <v>0</v>
      </c>
      <c r="I316" s="132">
        <v>0</v>
      </c>
      <c r="J316" s="149"/>
      <c r="K316" s="133">
        <v>0</v>
      </c>
      <c r="L316" s="131">
        <v>0</v>
      </c>
      <c r="M316" s="131">
        <v>0</v>
      </c>
      <c r="N316" s="132">
        <v>0</v>
      </c>
      <c r="O316" s="149"/>
      <c r="P316" s="133">
        <v>0</v>
      </c>
      <c r="Q316" s="131">
        <v>0</v>
      </c>
      <c r="R316" s="131">
        <v>0</v>
      </c>
      <c r="S316" s="132">
        <v>0</v>
      </c>
      <c r="T316" s="149"/>
      <c r="U316" s="133">
        <v>0</v>
      </c>
      <c r="V316" s="131">
        <v>0</v>
      </c>
      <c r="W316" s="131">
        <v>0</v>
      </c>
      <c r="X316" s="132">
        <v>0</v>
      </c>
      <c r="Y316" s="149"/>
      <c r="Z316" s="133">
        <v>0</v>
      </c>
      <c r="AA316" s="131">
        <v>0</v>
      </c>
      <c r="AB316" s="131">
        <v>0</v>
      </c>
      <c r="AC316" s="132">
        <v>0</v>
      </c>
      <c r="AD316" s="149"/>
      <c r="AE316" s="153">
        <f t="shared" si="96"/>
        <v>0</v>
      </c>
      <c r="AF316" s="134">
        <f t="shared" si="97"/>
        <v>0</v>
      </c>
      <c r="AG316" s="135">
        <f t="shared" si="98"/>
        <v>0</v>
      </c>
      <c r="AH316" s="167">
        <f t="shared" si="99"/>
        <v>0</v>
      </c>
      <c r="AI316" s="149"/>
      <c r="AJ316" s="133">
        <f t="shared" si="100"/>
        <v>0</v>
      </c>
      <c r="AK316" s="131">
        <f t="shared" si="101"/>
        <v>0</v>
      </c>
      <c r="AL316" s="131">
        <f t="shared" si="102"/>
        <v>0</v>
      </c>
      <c r="AM316" s="131">
        <f t="shared" si="103"/>
        <v>0</v>
      </c>
      <c r="AN316" s="136">
        <f t="shared" si="104"/>
        <v>0</v>
      </c>
      <c r="AO316" s="133">
        <f t="shared" si="105"/>
        <v>0</v>
      </c>
      <c r="AP316" s="131">
        <f t="shared" si="106"/>
        <v>0</v>
      </c>
      <c r="AQ316" s="131">
        <f t="shared" si="107"/>
        <v>0</v>
      </c>
      <c r="AR316" s="131">
        <f t="shared" si="108"/>
        <v>0</v>
      </c>
      <c r="AS316" s="136">
        <f t="shared" si="109"/>
        <v>0</v>
      </c>
      <c r="AT316" s="133">
        <f t="shared" si="110"/>
        <v>0</v>
      </c>
      <c r="AU316" s="131">
        <f t="shared" si="111"/>
        <v>0</v>
      </c>
      <c r="AV316" s="131">
        <f t="shared" si="112"/>
        <v>0</v>
      </c>
      <c r="AW316" s="131">
        <f t="shared" si="113"/>
        <v>0</v>
      </c>
      <c r="AX316" s="136">
        <f t="shared" si="114"/>
        <v>0</v>
      </c>
      <c r="AY316" s="133">
        <f t="shared" si="115"/>
        <v>0</v>
      </c>
      <c r="AZ316" s="131">
        <f t="shared" si="116"/>
        <v>0</v>
      </c>
      <c r="BA316" s="131">
        <f t="shared" si="117"/>
        <v>0</v>
      </c>
      <c r="BB316" s="131">
        <f t="shared" si="118"/>
        <v>0</v>
      </c>
      <c r="BC316" s="132">
        <f t="shared" si="119"/>
        <v>0</v>
      </c>
    </row>
    <row r="317" spans="1:55" x14ac:dyDescent="0.25">
      <c r="A317" s="138" t="s">
        <v>806</v>
      </c>
      <c r="B317" s="131" t="s">
        <v>49</v>
      </c>
      <c r="C317" s="131" t="s">
        <v>1740</v>
      </c>
      <c r="D317" s="131" t="s">
        <v>1277</v>
      </c>
      <c r="E317" s="132" t="s">
        <v>1304</v>
      </c>
      <c r="F317" s="130">
        <v>0</v>
      </c>
      <c r="G317" s="131">
        <v>0</v>
      </c>
      <c r="H317" s="131">
        <v>0</v>
      </c>
      <c r="I317" s="132">
        <v>20</v>
      </c>
      <c r="J317" s="149"/>
      <c r="K317" s="133">
        <v>0</v>
      </c>
      <c r="L317" s="131">
        <v>0</v>
      </c>
      <c r="M317" s="131">
        <v>0</v>
      </c>
      <c r="N317" s="132">
        <v>0</v>
      </c>
      <c r="O317" s="149"/>
      <c r="P317" s="133">
        <v>0</v>
      </c>
      <c r="Q317" s="131">
        <v>0</v>
      </c>
      <c r="R317" s="131">
        <v>0</v>
      </c>
      <c r="S317" s="132">
        <v>0</v>
      </c>
      <c r="T317" s="149"/>
      <c r="U317" s="133">
        <v>0</v>
      </c>
      <c r="V317" s="131">
        <v>0</v>
      </c>
      <c r="W317" s="131">
        <v>0</v>
      </c>
      <c r="X317" s="132">
        <v>20</v>
      </c>
      <c r="Y317" s="149"/>
      <c r="Z317" s="133">
        <v>1</v>
      </c>
      <c r="AA317" s="131">
        <v>0</v>
      </c>
      <c r="AB317" s="131">
        <v>2.8</v>
      </c>
      <c r="AC317" s="132">
        <v>236</v>
      </c>
      <c r="AD317" s="149"/>
      <c r="AE317" s="153">
        <f t="shared" si="96"/>
        <v>0</v>
      </c>
      <c r="AF317" s="134">
        <f t="shared" si="97"/>
        <v>0</v>
      </c>
      <c r="AG317" s="135">
        <f t="shared" si="98"/>
        <v>2.8</v>
      </c>
      <c r="AH317" s="167">
        <f t="shared" si="99"/>
        <v>276</v>
      </c>
      <c r="AI317" s="149"/>
      <c r="AJ317" s="133">
        <f t="shared" si="100"/>
        <v>20</v>
      </c>
      <c r="AK317" s="131">
        <f t="shared" si="101"/>
        <v>0</v>
      </c>
      <c r="AL317" s="131">
        <f t="shared" si="102"/>
        <v>0</v>
      </c>
      <c r="AM317" s="131">
        <f t="shared" si="103"/>
        <v>20</v>
      </c>
      <c r="AN317" s="136">
        <f t="shared" si="104"/>
        <v>236</v>
      </c>
      <c r="AO317" s="133">
        <f t="shared" si="105"/>
        <v>0</v>
      </c>
      <c r="AP317" s="131">
        <f t="shared" si="106"/>
        <v>0</v>
      </c>
      <c r="AQ317" s="131">
        <f t="shared" si="107"/>
        <v>0</v>
      </c>
      <c r="AR317" s="131">
        <f t="shared" si="108"/>
        <v>0</v>
      </c>
      <c r="AS317" s="136">
        <f t="shared" si="109"/>
        <v>0</v>
      </c>
      <c r="AT317" s="133">
        <f t="shared" si="110"/>
        <v>0</v>
      </c>
      <c r="AU317" s="131">
        <f t="shared" si="111"/>
        <v>0</v>
      </c>
      <c r="AV317" s="131">
        <f t="shared" si="112"/>
        <v>0</v>
      </c>
      <c r="AW317" s="131">
        <f t="shared" si="113"/>
        <v>0</v>
      </c>
      <c r="AX317" s="136">
        <f t="shared" si="114"/>
        <v>0</v>
      </c>
      <c r="AY317" s="133">
        <f t="shared" si="115"/>
        <v>0</v>
      </c>
      <c r="AZ317" s="131">
        <f t="shared" si="116"/>
        <v>0</v>
      </c>
      <c r="BA317" s="131">
        <f t="shared" si="117"/>
        <v>0</v>
      </c>
      <c r="BB317" s="131">
        <f t="shared" si="118"/>
        <v>0</v>
      </c>
      <c r="BC317" s="132">
        <f t="shared" si="119"/>
        <v>2.8</v>
      </c>
    </row>
    <row r="318" spans="1:55" x14ac:dyDescent="0.25">
      <c r="A318" s="138" t="s">
        <v>807</v>
      </c>
      <c r="B318" s="131" t="s">
        <v>2047</v>
      </c>
      <c r="C318" s="131" t="s">
        <v>1718</v>
      </c>
      <c r="D318" s="131" t="s">
        <v>2187</v>
      </c>
      <c r="E318" s="132" t="s">
        <v>1955</v>
      </c>
      <c r="F318" s="130">
        <v>0</v>
      </c>
      <c r="G318" s="131">
        <v>0</v>
      </c>
      <c r="H318" s="131">
        <v>0</v>
      </c>
      <c r="I318" s="132">
        <v>0</v>
      </c>
      <c r="J318" s="149"/>
      <c r="K318" s="133">
        <v>0</v>
      </c>
      <c r="L318" s="131">
        <v>0</v>
      </c>
      <c r="M318" s="131">
        <v>0</v>
      </c>
      <c r="N318" s="132">
        <v>0</v>
      </c>
      <c r="O318" s="149"/>
      <c r="P318" s="133">
        <v>0</v>
      </c>
      <c r="Q318" s="131">
        <v>0</v>
      </c>
      <c r="R318" s="131">
        <v>0</v>
      </c>
      <c r="S318" s="132">
        <v>0</v>
      </c>
      <c r="T318" s="149"/>
      <c r="U318" s="133">
        <v>1</v>
      </c>
      <c r="V318" s="131">
        <v>0</v>
      </c>
      <c r="W318" s="131">
        <v>2.6</v>
      </c>
      <c r="X318" s="132">
        <v>275</v>
      </c>
      <c r="Y318" s="149"/>
      <c r="Z318" s="133">
        <v>0</v>
      </c>
      <c r="AA318" s="131">
        <v>0</v>
      </c>
      <c r="AB318" s="131">
        <v>0</v>
      </c>
      <c r="AC318" s="132">
        <v>20</v>
      </c>
      <c r="AD318" s="149"/>
      <c r="AE318" s="153">
        <f t="shared" si="96"/>
        <v>2</v>
      </c>
      <c r="AF318" s="134">
        <f t="shared" si="97"/>
        <v>0</v>
      </c>
      <c r="AG318" s="135">
        <f t="shared" si="98"/>
        <v>2.6</v>
      </c>
      <c r="AH318" s="167">
        <f t="shared" si="99"/>
        <v>295</v>
      </c>
      <c r="AI318" s="149"/>
      <c r="AJ318" s="133">
        <f t="shared" si="100"/>
        <v>0</v>
      </c>
      <c r="AK318" s="131">
        <f t="shared" si="101"/>
        <v>0</v>
      </c>
      <c r="AL318" s="131">
        <f t="shared" si="102"/>
        <v>0</v>
      </c>
      <c r="AM318" s="131">
        <f t="shared" si="103"/>
        <v>275</v>
      </c>
      <c r="AN318" s="136">
        <f t="shared" si="104"/>
        <v>20</v>
      </c>
      <c r="AO318" s="133">
        <f t="shared" si="105"/>
        <v>0</v>
      </c>
      <c r="AP318" s="131">
        <f t="shared" si="106"/>
        <v>0</v>
      </c>
      <c r="AQ318" s="131">
        <f t="shared" si="107"/>
        <v>0</v>
      </c>
      <c r="AR318" s="131">
        <f t="shared" si="108"/>
        <v>1</v>
      </c>
      <c r="AS318" s="136">
        <f t="shared" si="109"/>
        <v>1</v>
      </c>
      <c r="AT318" s="133">
        <f t="shared" si="110"/>
        <v>0</v>
      </c>
      <c r="AU318" s="131">
        <f t="shared" si="111"/>
        <v>0</v>
      </c>
      <c r="AV318" s="131">
        <f t="shared" si="112"/>
        <v>0</v>
      </c>
      <c r="AW318" s="131">
        <f t="shared" si="113"/>
        <v>0</v>
      </c>
      <c r="AX318" s="136">
        <f t="shared" si="114"/>
        <v>0</v>
      </c>
      <c r="AY318" s="133">
        <f t="shared" si="115"/>
        <v>0</v>
      </c>
      <c r="AZ318" s="131">
        <f t="shared" si="116"/>
        <v>0</v>
      </c>
      <c r="BA318" s="131">
        <f t="shared" si="117"/>
        <v>0</v>
      </c>
      <c r="BB318" s="131">
        <f t="shared" si="118"/>
        <v>2.6</v>
      </c>
      <c r="BC318" s="132">
        <f t="shared" si="119"/>
        <v>0</v>
      </c>
    </row>
    <row r="319" spans="1:55" x14ac:dyDescent="0.25">
      <c r="A319" s="138" t="s">
        <v>808</v>
      </c>
      <c r="B319" s="131" t="s">
        <v>1295</v>
      </c>
      <c r="C319" s="131" t="s">
        <v>293</v>
      </c>
      <c r="D319" s="131" t="s">
        <v>133</v>
      </c>
      <c r="E319" s="132" t="s">
        <v>1314</v>
      </c>
      <c r="F319" s="130">
        <v>0</v>
      </c>
      <c r="G319" s="131">
        <v>0</v>
      </c>
      <c r="H319" s="131">
        <v>0</v>
      </c>
      <c r="I319" s="132">
        <v>0</v>
      </c>
      <c r="J319" s="149"/>
      <c r="K319" s="133">
        <v>0</v>
      </c>
      <c r="L319" s="131">
        <v>0</v>
      </c>
      <c r="M319" s="131">
        <v>0</v>
      </c>
      <c r="N319" s="132">
        <v>0</v>
      </c>
      <c r="O319" s="149"/>
      <c r="P319" s="133">
        <v>0</v>
      </c>
      <c r="Q319" s="131">
        <v>0</v>
      </c>
      <c r="R319" s="131">
        <v>0</v>
      </c>
      <c r="S319" s="132">
        <v>0</v>
      </c>
      <c r="T319" s="149"/>
      <c r="U319" s="133">
        <v>0</v>
      </c>
      <c r="V319" s="131">
        <v>0</v>
      </c>
      <c r="W319" s="131">
        <v>0</v>
      </c>
      <c r="X319" s="132">
        <v>0</v>
      </c>
      <c r="Y319" s="149"/>
      <c r="Z319" s="133">
        <v>0</v>
      </c>
      <c r="AA319" s="131">
        <v>0</v>
      </c>
      <c r="AB319" s="131">
        <v>0</v>
      </c>
      <c r="AC319" s="132">
        <v>0</v>
      </c>
      <c r="AD319" s="149"/>
      <c r="AE319" s="153">
        <f t="shared" si="96"/>
        <v>0</v>
      </c>
      <c r="AF319" s="134">
        <f t="shared" si="97"/>
        <v>0</v>
      </c>
      <c r="AG319" s="135">
        <f t="shared" si="98"/>
        <v>0</v>
      </c>
      <c r="AH319" s="167">
        <f t="shared" si="99"/>
        <v>0</v>
      </c>
      <c r="AI319" s="149"/>
      <c r="AJ319" s="133">
        <f t="shared" si="100"/>
        <v>0</v>
      </c>
      <c r="AK319" s="131">
        <f t="shared" si="101"/>
        <v>0</v>
      </c>
      <c r="AL319" s="131">
        <f t="shared" si="102"/>
        <v>0</v>
      </c>
      <c r="AM319" s="131">
        <f t="shared" si="103"/>
        <v>0</v>
      </c>
      <c r="AN319" s="136">
        <f t="shared" si="104"/>
        <v>0</v>
      </c>
      <c r="AO319" s="133">
        <f t="shared" si="105"/>
        <v>0</v>
      </c>
      <c r="AP319" s="131">
        <f t="shared" si="106"/>
        <v>0</v>
      </c>
      <c r="AQ319" s="131">
        <f t="shared" si="107"/>
        <v>0</v>
      </c>
      <c r="AR319" s="131">
        <f t="shared" si="108"/>
        <v>0</v>
      </c>
      <c r="AS319" s="136">
        <f t="shared" si="109"/>
        <v>0</v>
      </c>
      <c r="AT319" s="133">
        <f t="shared" si="110"/>
        <v>0</v>
      </c>
      <c r="AU319" s="131">
        <f t="shared" si="111"/>
        <v>0</v>
      </c>
      <c r="AV319" s="131">
        <f t="shared" si="112"/>
        <v>0</v>
      </c>
      <c r="AW319" s="131">
        <f t="shared" si="113"/>
        <v>0</v>
      </c>
      <c r="AX319" s="136">
        <f t="shared" si="114"/>
        <v>0</v>
      </c>
      <c r="AY319" s="133">
        <f t="shared" si="115"/>
        <v>0</v>
      </c>
      <c r="AZ319" s="131">
        <f t="shared" si="116"/>
        <v>0</v>
      </c>
      <c r="BA319" s="131">
        <f t="shared" si="117"/>
        <v>0</v>
      </c>
      <c r="BB319" s="131">
        <f t="shared" si="118"/>
        <v>0</v>
      </c>
      <c r="BC319" s="132">
        <f t="shared" si="119"/>
        <v>0</v>
      </c>
    </row>
    <row r="320" spans="1:55" x14ac:dyDescent="0.25">
      <c r="A320" s="138" t="s">
        <v>1056</v>
      </c>
      <c r="B320" s="131" t="s">
        <v>44</v>
      </c>
      <c r="C320" s="131" t="s">
        <v>2060</v>
      </c>
      <c r="D320" s="131" t="s">
        <v>2061</v>
      </c>
      <c r="E320" s="132" t="s">
        <v>1311</v>
      </c>
      <c r="F320" s="130">
        <v>0</v>
      </c>
      <c r="G320" s="131">
        <v>0</v>
      </c>
      <c r="H320" s="131">
        <v>0</v>
      </c>
      <c r="I320" s="132">
        <v>20</v>
      </c>
      <c r="J320" s="149"/>
      <c r="K320" s="133">
        <v>0</v>
      </c>
      <c r="L320" s="131">
        <v>0</v>
      </c>
      <c r="M320" s="131">
        <v>0</v>
      </c>
      <c r="N320" s="132">
        <v>0</v>
      </c>
      <c r="O320" s="149"/>
      <c r="P320" s="133">
        <v>0</v>
      </c>
      <c r="Q320" s="131">
        <v>0</v>
      </c>
      <c r="R320" s="131">
        <v>0</v>
      </c>
      <c r="S320" s="132">
        <v>20</v>
      </c>
      <c r="T320" s="149"/>
      <c r="U320" s="133">
        <v>0</v>
      </c>
      <c r="V320" s="131">
        <v>0</v>
      </c>
      <c r="W320" s="131">
        <v>0</v>
      </c>
      <c r="X320" s="132">
        <v>0</v>
      </c>
      <c r="Y320" s="149"/>
      <c r="Z320" s="133">
        <v>0</v>
      </c>
      <c r="AA320" s="131">
        <v>0</v>
      </c>
      <c r="AB320" s="131">
        <v>0</v>
      </c>
      <c r="AC320" s="132">
        <v>20</v>
      </c>
      <c r="AD320" s="149"/>
      <c r="AE320" s="153">
        <f t="shared" si="96"/>
        <v>0</v>
      </c>
      <c r="AF320" s="134">
        <f t="shared" si="97"/>
        <v>0</v>
      </c>
      <c r="AG320" s="135">
        <f t="shared" si="98"/>
        <v>0</v>
      </c>
      <c r="AH320" s="167">
        <f t="shared" si="99"/>
        <v>60</v>
      </c>
      <c r="AI320" s="149"/>
      <c r="AJ320" s="133">
        <f t="shared" si="100"/>
        <v>20</v>
      </c>
      <c r="AK320" s="131">
        <f t="shared" si="101"/>
        <v>0</v>
      </c>
      <c r="AL320" s="131">
        <f t="shared" si="102"/>
        <v>20</v>
      </c>
      <c r="AM320" s="131">
        <f t="shared" si="103"/>
        <v>0</v>
      </c>
      <c r="AN320" s="136">
        <f t="shared" si="104"/>
        <v>20</v>
      </c>
      <c r="AO320" s="133">
        <f t="shared" si="105"/>
        <v>0</v>
      </c>
      <c r="AP320" s="131">
        <f t="shared" si="106"/>
        <v>0</v>
      </c>
      <c r="AQ320" s="131">
        <f t="shared" si="107"/>
        <v>0</v>
      </c>
      <c r="AR320" s="131">
        <f t="shared" si="108"/>
        <v>0</v>
      </c>
      <c r="AS320" s="136">
        <f t="shared" si="109"/>
        <v>0</v>
      </c>
      <c r="AT320" s="133">
        <f t="shared" si="110"/>
        <v>0</v>
      </c>
      <c r="AU320" s="131">
        <f t="shared" si="111"/>
        <v>0</v>
      </c>
      <c r="AV320" s="131">
        <f t="shared" si="112"/>
        <v>0</v>
      </c>
      <c r="AW320" s="131">
        <f t="shared" si="113"/>
        <v>0</v>
      </c>
      <c r="AX320" s="136">
        <f t="shared" si="114"/>
        <v>0</v>
      </c>
      <c r="AY320" s="133">
        <f t="shared" si="115"/>
        <v>0</v>
      </c>
      <c r="AZ320" s="131">
        <f t="shared" si="116"/>
        <v>0</v>
      </c>
      <c r="BA320" s="131">
        <f t="shared" si="117"/>
        <v>0</v>
      </c>
      <c r="BB320" s="131">
        <f t="shared" si="118"/>
        <v>0</v>
      </c>
      <c r="BC320" s="132">
        <f t="shared" si="119"/>
        <v>0</v>
      </c>
    </row>
    <row r="321" spans="1:55" x14ac:dyDescent="0.25">
      <c r="A321" s="138" t="s">
        <v>809</v>
      </c>
      <c r="B321" s="131" t="s">
        <v>48</v>
      </c>
      <c r="C321" s="131" t="s">
        <v>336</v>
      </c>
      <c r="D321" s="131" t="s">
        <v>330</v>
      </c>
      <c r="E321" s="132" t="s">
        <v>1311</v>
      </c>
      <c r="F321" s="130">
        <v>0</v>
      </c>
      <c r="G321" s="131">
        <v>0</v>
      </c>
      <c r="H321" s="131">
        <v>0</v>
      </c>
      <c r="I321" s="132">
        <v>0</v>
      </c>
      <c r="J321" s="149"/>
      <c r="K321" s="133">
        <v>0</v>
      </c>
      <c r="L321" s="131">
        <v>0</v>
      </c>
      <c r="M321" s="131">
        <v>0</v>
      </c>
      <c r="N321" s="132">
        <v>0</v>
      </c>
      <c r="O321" s="149"/>
      <c r="P321" s="133">
        <v>0</v>
      </c>
      <c r="Q321" s="131">
        <v>0</v>
      </c>
      <c r="R321" s="131">
        <v>0</v>
      </c>
      <c r="S321" s="132">
        <v>20</v>
      </c>
      <c r="T321" s="149"/>
      <c r="U321" s="133">
        <v>0</v>
      </c>
      <c r="V321" s="131">
        <v>0</v>
      </c>
      <c r="W321" s="131">
        <v>0</v>
      </c>
      <c r="X321" s="132">
        <v>0</v>
      </c>
      <c r="Y321" s="149"/>
      <c r="Z321" s="133">
        <v>0</v>
      </c>
      <c r="AA321" s="131">
        <v>0</v>
      </c>
      <c r="AB321" s="131">
        <v>0</v>
      </c>
      <c r="AC321" s="132">
        <v>0</v>
      </c>
      <c r="AD321" s="149"/>
      <c r="AE321" s="153">
        <f t="shared" si="96"/>
        <v>0</v>
      </c>
      <c r="AF321" s="134">
        <f t="shared" si="97"/>
        <v>0</v>
      </c>
      <c r="AG321" s="135">
        <f t="shared" si="98"/>
        <v>0</v>
      </c>
      <c r="AH321" s="167">
        <f t="shared" si="99"/>
        <v>20</v>
      </c>
      <c r="AI321" s="149"/>
      <c r="AJ321" s="133">
        <f t="shared" si="100"/>
        <v>0</v>
      </c>
      <c r="AK321" s="131">
        <f t="shared" si="101"/>
        <v>0</v>
      </c>
      <c r="AL321" s="131">
        <f t="shared" si="102"/>
        <v>20</v>
      </c>
      <c r="AM321" s="131">
        <f t="shared" si="103"/>
        <v>0</v>
      </c>
      <c r="AN321" s="136">
        <f t="shared" si="104"/>
        <v>0</v>
      </c>
      <c r="AO321" s="133">
        <f t="shared" si="105"/>
        <v>0</v>
      </c>
      <c r="AP321" s="131">
        <f t="shared" si="106"/>
        <v>0</v>
      </c>
      <c r="AQ321" s="131">
        <f t="shared" si="107"/>
        <v>0</v>
      </c>
      <c r="AR321" s="131">
        <f t="shared" si="108"/>
        <v>0</v>
      </c>
      <c r="AS321" s="136">
        <f t="shared" si="109"/>
        <v>0</v>
      </c>
      <c r="AT321" s="133">
        <f t="shared" si="110"/>
        <v>0</v>
      </c>
      <c r="AU321" s="131">
        <f t="shared" si="111"/>
        <v>0</v>
      </c>
      <c r="AV321" s="131">
        <f t="shared" si="112"/>
        <v>0</v>
      </c>
      <c r="AW321" s="131">
        <f t="shared" si="113"/>
        <v>0</v>
      </c>
      <c r="AX321" s="136">
        <f t="shared" si="114"/>
        <v>0</v>
      </c>
      <c r="AY321" s="133">
        <f t="shared" si="115"/>
        <v>0</v>
      </c>
      <c r="AZ321" s="131">
        <f t="shared" si="116"/>
        <v>0</v>
      </c>
      <c r="BA321" s="131">
        <f t="shared" si="117"/>
        <v>0</v>
      </c>
      <c r="BB321" s="131">
        <f t="shared" si="118"/>
        <v>0</v>
      </c>
      <c r="BC321" s="132">
        <f t="shared" si="119"/>
        <v>0</v>
      </c>
    </row>
    <row r="322" spans="1:55" x14ac:dyDescent="0.25">
      <c r="A322" s="138" t="s">
        <v>810</v>
      </c>
      <c r="B322" s="131" t="s">
        <v>2047</v>
      </c>
      <c r="C322" s="131" t="s">
        <v>2153</v>
      </c>
      <c r="D322" s="131" t="s">
        <v>1929</v>
      </c>
      <c r="E322" s="132" t="s">
        <v>1313</v>
      </c>
      <c r="F322" s="130">
        <v>0</v>
      </c>
      <c r="G322" s="131">
        <v>0</v>
      </c>
      <c r="H322" s="131">
        <v>0</v>
      </c>
      <c r="I322" s="132">
        <v>0</v>
      </c>
      <c r="J322" s="149"/>
      <c r="K322" s="133">
        <v>0</v>
      </c>
      <c r="L322" s="131">
        <v>0</v>
      </c>
      <c r="M322" s="131">
        <v>0</v>
      </c>
      <c r="N322" s="132">
        <v>0</v>
      </c>
      <c r="O322" s="149"/>
      <c r="P322" s="133">
        <v>0</v>
      </c>
      <c r="Q322" s="131">
        <v>0</v>
      </c>
      <c r="R322" s="131">
        <v>0</v>
      </c>
      <c r="S322" s="132">
        <v>0</v>
      </c>
      <c r="T322" s="149"/>
      <c r="U322" s="133">
        <v>0</v>
      </c>
      <c r="V322" s="131">
        <v>0</v>
      </c>
      <c r="W322" s="131">
        <v>0</v>
      </c>
      <c r="X322" s="132">
        <v>20</v>
      </c>
      <c r="Y322" s="149"/>
      <c r="Z322" s="133">
        <v>0</v>
      </c>
      <c r="AA322" s="131">
        <v>0</v>
      </c>
      <c r="AB322" s="131">
        <v>0</v>
      </c>
      <c r="AC322" s="132">
        <v>0</v>
      </c>
      <c r="AD322" s="149"/>
      <c r="AE322" s="153">
        <f t="shared" si="96"/>
        <v>0</v>
      </c>
      <c r="AF322" s="134">
        <f t="shared" si="97"/>
        <v>0</v>
      </c>
      <c r="AG322" s="135">
        <f t="shared" si="98"/>
        <v>0</v>
      </c>
      <c r="AH322" s="167">
        <f t="shared" si="99"/>
        <v>20</v>
      </c>
      <c r="AI322" s="149"/>
      <c r="AJ322" s="133">
        <f t="shared" si="100"/>
        <v>0</v>
      </c>
      <c r="AK322" s="131">
        <f t="shared" si="101"/>
        <v>0</v>
      </c>
      <c r="AL322" s="131">
        <f t="shared" si="102"/>
        <v>0</v>
      </c>
      <c r="AM322" s="131">
        <f t="shared" si="103"/>
        <v>20</v>
      </c>
      <c r="AN322" s="136">
        <f t="shared" si="104"/>
        <v>0</v>
      </c>
      <c r="AO322" s="133">
        <f t="shared" si="105"/>
        <v>0</v>
      </c>
      <c r="AP322" s="131">
        <f t="shared" si="106"/>
        <v>0</v>
      </c>
      <c r="AQ322" s="131">
        <f t="shared" si="107"/>
        <v>0</v>
      </c>
      <c r="AR322" s="131">
        <f t="shared" si="108"/>
        <v>0</v>
      </c>
      <c r="AS322" s="136">
        <f t="shared" si="109"/>
        <v>0</v>
      </c>
      <c r="AT322" s="133">
        <f t="shared" si="110"/>
        <v>0</v>
      </c>
      <c r="AU322" s="131">
        <f t="shared" si="111"/>
        <v>0</v>
      </c>
      <c r="AV322" s="131">
        <f t="shared" si="112"/>
        <v>0</v>
      </c>
      <c r="AW322" s="131">
        <f t="shared" si="113"/>
        <v>0</v>
      </c>
      <c r="AX322" s="136">
        <f t="shared" si="114"/>
        <v>0</v>
      </c>
      <c r="AY322" s="133">
        <f t="shared" si="115"/>
        <v>0</v>
      </c>
      <c r="AZ322" s="131">
        <f t="shared" si="116"/>
        <v>0</v>
      </c>
      <c r="BA322" s="131">
        <f t="shared" si="117"/>
        <v>0</v>
      </c>
      <c r="BB322" s="131">
        <f t="shared" si="118"/>
        <v>0</v>
      </c>
      <c r="BC322" s="132">
        <f t="shared" si="119"/>
        <v>0</v>
      </c>
    </row>
    <row r="323" spans="1:55" x14ac:dyDescent="0.25">
      <c r="A323" s="138" t="s">
        <v>811</v>
      </c>
      <c r="B323" s="131" t="s">
        <v>2047</v>
      </c>
      <c r="C323" s="131" t="s">
        <v>92</v>
      </c>
      <c r="D323" s="131" t="s">
        <v>359</v>
      </c>
      <c r="E323" s="132" t="s">
        <v>1954</v>
      </c>
      <c r="F323" s="130">
        <v>0</v>
      </c>
      <c r="G323" s="131">
        <v>0</v>
      </c>
      <c r="H323" s="131">
        <v>0</v>
      </c>
      <c r="I323" s="132">
        <v>0</v>
      </c>
      <c r="J323" s="149"/>
      <c r="K323" s="133">
        <v>0</v>
      </c>
      <c r="L323" s="131">
        <v>0</v>
      </c>
      <c r="M323" s="131">
        <v>0</v>
      </c>
      <c r="N323" s="132">
        <v>0</v>
      </c>
      <c r="O323" s="149"/>
      <c r="P323" s="133">
        <v>0</v>
      </c>
      <c r="Q323" s="131">
        <v>0</v>
      </c>
      <c r="R323" s="131">
        <v>0</v>
      </c>
      <c r="S323" s="132">
        <v>0</v>
      </c>
      <c r="T323" s="149"/>
      <c r="U323" s="133">
        <v>0</v>
      </c>
      <c r="V323" s="131">
        <v>0</v>
      </c>
      <c r="W323" s="131">
        <v>0</v>
      </c>
      <c r="X323" s="132">
        <v>20</v>
      </c>
      <c r="Y323" s="149"/>
      <c r="Z323" s="133">
        <v>0</v>
      </c>
      <c r="AA323" s="131">
        <v>0</v>
      </c>
      <c r="AB323" s="131">
        <v>0</v>
      </c>
      <c r="AC323" s="132">
        <v>0</v>
      </c>
      <c r="AD323" s="149"/>
      <c r="AE323" s="153">
        <f t="shared" ref="AE323:AE386" si="120">LARGE(AO323:AS323,1)+LARGE(AO323:AS323,2)+LARGE(AO323:AS323,3)+LARGE(AO323:AS323,4)</f>
        <v>0</v>
      </c>
      <c r="AF323" s="134">
        <f t="shared" ref="AF323:AF386" si="121">LARGE(AT323:AX323,1)+LARGE(AT323:AX323,2)+LARGE(AT323:AX323,3)+LARGE(AT323:AX323,4)</f>
        <v>0</v>
      </c>
      <c r="AG323" s="135">
        <f t="shared" ref="AG323:AG386" si="122">LARGE(AY323:BC323,1)+LARGE(AY323:BC323,2)+LARGE(AY323:BC323,3)+LARGE(AY323:BC323,4)</f>
        <v>0</v>
      </c>
      <c r="AH323" s="167">
        <f t="shared" ref="AH323:AH386" si="123">LARGE(AJ323:AN323,1)+LARGE(AJ323:AN323,2)+LARGE(AJ323:AN323,3)+LARGE(AJ323:AN323,4)</f>
        <v>20</v>
      </c>
      <c r="AI323" s="149"/>
      <c r="AJ323" s="133">
        <f t="shared" ref="AJ323:AJ386" si="124">I323</f>
        <v>0</v>
      </c>
      <c r="AK323" s="131">
        <f t="shared" ref="AK323:AK386" si="125">N323</f>
        <v>0</v>
      </c>
      <c r="AL323" s="131">
        <f t="shared" ref="AL323:AL386" si="126">S323</f>
        <v>0</v>
      </c>
      <c r="AM323" s="131">
        <f t="shared" ref="AM323:AM386" si="127">X323</f>
        <v>20</v>
      </c>
      <c r="AN323" s="136">
        <f t="shared" ref="AN323:AN386" si="128">AC323</f>
        <v>0</v>
      </c>
      <c r="AO323" s="133">
        <f t="shared" ref="AO323:AO386" si="129">F323</f>
        <v>0</v>
      </c>
      <c r="AP323" s="131">
        <f t="shared" ref="AP323:AP386" si="130">K323</f>
        <v>0</v>
      </c>
      <c r="AQ323" s="131">
        <f t="shared" ref="AQ323:AQ386" si="131">P323</f>
        <v>0</v>
      </c>
      <c r="AR323" s="131">
        <f t="shared" ref="AR323:AR386" si="132">U323</f>
        <v>0</v>
      </c>
      <c r="AS323" s="136">
        <f t="shared" ref="AS323:AS386" si="133">U323</f>
        <v>0</v>
      </c>
      <c r="AT323" s="133">
        <f t="shared" ref="AT323:AT386" si="134">G323</f>
        <v>0</v>
      </c>
      <c r="AU323" s="131">
        <f t="shared" ref="AU323:AU386" si="135">L323</f>
        <v>0</v>
      </c>
      <c r="AV323" s="131">
        <f t="shared" ref="AV323:AV386" si="136">Q323</f>
        <v>0</v>
      </c>
      <c r="AW323" s="131">
        <f t="shared" ref="AW323:AW386" si="137">V323</f>
        <v>0</v>
      </c>
      <c r="AX323" s="136">
        <f t="shared" ref="AX323:AX386" si="138">AA323</f>
        <v>0</v>
      </c>
      <c r="AY323" s="133">
        <f t="shared" ref="AY323:AY386" si="139">H323</f>
        <v>0</v>
      </c>
      <c r="AZ323" s="131">
        <f t="shared" ref="AZ323:AZ386" si="140">M323</f>
        <v>0</v>
      </c>
      <c r="BA323" s="131">
        <f t="shared" ref="BA323:BA386" si="141">R323</f>
        <v>0</v>
      </c>
      <c r="BB323" s="131">
        <f t="shared" ref="BB323:BB386" si="142">W323</f>
        <v>0</v>
      </c>
      <c r="BC323" s="132">
        <f t="shared" ref="BC323:BC386" si="143">AB323</f>
        <v>0</v>
      </c>
    </row>
    <row r="324" spans="1:55" x14ac:dyDescent="0.25">
      <c r="A324" s="138" t="s">
        <v>812</v>
      </c>
      <c r="B324" s="131" t="s">
        <v>44</v>
      </c>
      <c r="C324" s="131" t="s">
        <v>2125</v>
      </c>
      <c r="D324" s="131" t="s">
        <v>138</v>
      </c>
      <c r="E324" s="132" t="s">
        <v>1314</v>
      </c>
      <c r="F324" s="130">
        <v>0</v>
      </c>
      <c r="G324" s="131">
        <v>0</v>
      </c>
      <c r="H324" s="131">
        <v>0</v>
      </c>
      <c r="I324" s="132">
        <v>0</v>
      </c>
      <c r="J324" s="149"/>
      <c r="K324" s="133">
        <v>0</v>
      </c>
      <c r="L324" s="131">
        <v>0</v>
      </c>
      <c r="M324" s="131">
        <v>0</v>
      </c>
      <c r="N324" s="132">
        <v>0</v>
      </c>
      <c r="O324" s="149"/>
      <c r="P324" s="133">
        <v>0</v>
      </c>
      <c r="Q324" s="131">
        <v>0</v>
      </c>
      <c r="R324" s="131">
        <v>0</v>
      </c>
      <c r="S324" s="132">
        <v>0</v>
      </c>
      <c r="T324" s="149"/>
      <c r="U324" s="133">
        <v>0</v>
      </c>
      <c r="V324" s="131">
        <v>0</v>
      </c>
      <c r="W324" s="131">
        <v>0</v>
      </c>
      <c r="X324" s="132">
        <v>0</v>
      </c>
      <c r="Y324" s="149"/>
      <c r="Z324" s="133">
        <v>0</v>
      </c>
      <c r="AA324" s="131">
        <v>0</v>
      </c>
      <c r="AB324" s="131">
        <v>0</v>
      </c>
      <c r="AC324" s="132">
        <v>0</v>
      </c>
      <c r="AD324" s="149"/>
      <c r="AE324" s="153">
        <f t="shared" si="120"/>
        <v>0</v>
      </c>
      <c r="AF324" s="134">
        <f t="shared" si="121"/>
        <v>0</v>
      </c>
      <c r="AG324" s="135">
        <f t="shared" si="122"/>
        <v>0</v>
      </c>
      <c r="AH324" s="167">
        <f t="shared" si="123"/>
        <v>0</v>
      </c>
      <c r="AI324" s="149"/>
      <c r="AJ324" s="133">
        <f t="shared" si="124"/>
        <v>0</v>
      </c>
      <c r="AK324" s="131">
        <f t="shared" si="125"/>
        <v>0</v>
      </c>
      <c r="AL324" s="131">
        <f t="shared" si="126"/>
        <v>0</v>
      </c>
      <c r="AM324" s="131">
        <f t="shared" si="127"/>
        <v>0</v>
      </c>
      <c r="AN324" s="136">
        <f t="shared" si="128"/>
        <v>0</v>
      </c>
      <c r="AO324" s="133">
        <f t="shared" si="129"/>
        <v>0</v>
      </c>
      <c r="AP324" s="131">
        <f t="shared" si="130"/>
        <v>0</v>
      </c>
      <c r="AQ324" s="131">
        <f t="shared" si="131"/>
        <v>0</v>
      </c>
      <c r="AR324" s="131">
        <f t="shared" si="132"/>
        <v>0</v>
      </c>
      <c r="AS324" s="136">
        <f t="shared" si="133"/>
        <v>0</v>
      </c>
      <c r="AT324" s="133">
        <f t="shared" si="134"/>
        <v>0</v>
      </c>
      <c r="AU324" s="131">
        <f t="shared" si="135"/>
        <v>0</v>
      </c>
      <c r="AV324" s="131">
        <f t="shared" si="136"/>
        <v>0</v>
      </c>
      <c r="AW324" s="131">
        <f t="shared" si="137"/>
        <v>0</v>
      </c>
      <c r="AX324" s="136">
        <f t="shared" si="138"/>
        <v>0</v>
      </c>
      <c r="AY324" s="133">
        <f t="shared" si="139"/>
        <v>0</v>
      </c>
      <c r="AZ324" s="131">
        <f t="shared" si="140"/>
        <v>0</v>
      </c>
      <c r="BA324" s="131">
        <f t="shared" si="141"/>
        <v>0</v>
      </c>
      <c r="BB324" s="131">
        <f t="shared" si="142"/>
        <v>0</v>
      </c>
      <c r="BC324" s="132">
        <f t="shared" si="143"/>
        <v>0</v>
      </c>
    </row>
    <row r="325" spans="1:55" x14ac:dyDescent="0.25">
      <c r="A325" s="138" t="s">
        <v>813</v>
      </c>
      <c r="B325" s="131" t="s">
        <v>50</v>
      </c>
      <c r="C325" s="131" t="s">
        <v>143</v>
      </c>
      <c r="D325" s="131" t="s">
        <v>386</v>
      </c>
      <c r="E325" s="132" t="s">
        <v>1955</v>
      </c>
      <c r="F325" s="130">
        <v>0</v>
      </c>
      <c r="G325" s="131">
        <v>0</v>
      </c>
      <c r="H325" s="131">
        <v>0</v>
      </c>
      <c r="I325" s="132">
        <v>0</v>
      </c>
      <c r="J325" s="149"/>
      <c r="K325" s="133">
        <v>0</v>
      </c>
      <c r="L325" s="131">
        <v>0</v>
      </c>
      <c r="M325" s="131">
        <v>0</v>
      </c>
      <c r="N325" s="132">
        <v>0</v>
      </c>
      <c r="O325" s="149"/>
      <c r="P325" s="133">
        <v>0</v>
      </c>
      <c r="Q325" s="131">
        <v>0</v>
      </c>
      <c r="R325" s="131">
        <v>0</v>
      </c>
      <c r="S325" s="132">
        <v>0</v>
      </c>
      <c r="T325" s="149"/>
      <c r="U325" s="133">
        <v>0</v>
      </c>
      <c r="V325" s="131">
        <v>0</v>
      </c>
      <c r="W325" s="131">
        <v>0</v>
      </c>
      <c r="X325" s="132">
        <v>0</v>
      </c>
      <c r="Y325" s="149"/>
      <c r="Z325" s="133">
        <v>1</v>
      </c>
      <c r="AA325" s="131">
        <v>0</v>
      </c>
      <c r="AB325" s="131">
        <v>2.2000000000000002</v>
      </c>
      <c r="AC325" s="132">
        <v>228</v>
      </c>
      <c r="AD325" s="149"/>
      <c r="AE325" s="153">
        <f t="shared" si="120"/>
        <v>0</v>
      </c>
      <c r="AF325" s="134">
        <f t="shared" si="121"/>
        <v>0</v>
      </c>
      <c r="AG325" s="135">
        <f t="shared" si="122"/>
        <v>2.2000000000000002</v>
      </c>
      <c r="AH325" s="167">
        <f t="shared" si="123"/>
        <v>228</v>
      </c>
      <c r="AI325" s="149"/>
      <c r="AJ325" s="133">
        <f t="shared" si="124"/>
        <v>0</v>
      </c>
      <c r="AK325" s="131">
        <f t="shared" si="125"/>
        <v>0</v>
      </c>
      <c r="AL325" s="131">
        <f t="shared" si="126"/>
        <v>0</v>
      </c>
      <c r="AM325" s="131">
        <f t="shared" si="127"/>
        <v>0</v>
      </c>
      <c r="AN325" s="136">
        <f t="shared" si="128"/>
        <v>228</v>
      </c>
      <c r="AO325" s="133">
        <f t="shared" si="129"/>
        <v>0</v>
      </c>
      <c r="AP325" s="131">
        <f t="shared" si="130"/>
        <v>0</v>
      </c>
      <c r="AQ325" s="131">
        <f t="shared" si="131"/>
        <v>0</v>
      </c>
      <c r="AR325" s="131">
        <f t="shared" si="132"/>
        <v>0</v>
      </c>
      <c r="AS325" s="136">
        <f t="shared" si="133"/>
        <v>0</v>
      </c>
      <c r="AT325" s="133">
        <f t="shared" si="134"/>
        <v>0</v>
      </c>
      <c r="AU325" s="131">
        <f t="shared" si="135"/>
        <v>0</v>
      </c>
      <c r="AV325" s="131">
        <f t="shared" si="136"/>
        <v>0</v>
      </c>
      <c r="AW325" s="131">
        <f t="shared" si="137"/>
        <v>0</v>
      </c>
      <c r="AX325" s="136">
        <f t="shared" si="138"/>
        <v>0</v>
      </c>
      <c r="AY325" s="133">
        <f t="shared" si="139"/>
        <v>0</v>
      </c>
      <c r="AZ325" s="131">
        <f t="shared" si="140"/>
        <v>0</v>
      </c>
      <c r="BA325" s="131">
        <f t="shared" si="141"/>
        <v>0</v>
      </c>
      <c r="BB325" s="131">
        <f t="shared" si="142"/>
        <v>0</v>
      </c>
      <c r="BC325" s="132">
        <f t="shared" si="143"/>
        <v>2.2000000000000002</v>
      </c>
    </row>
    <row r="326" spans="1:55" x14ac:dyDescent="0.25">
      <c r="A326" s="138" t="s">
        <v>814</v>
      </c>
      <c r="B326" s="131" t="s">
        <v>48</v>
      </c>
      <c r="C326" s="131" t="s">
        <v>980</v>
      </c>
      <c r="D326" s="131" t="s">
        <v>1110</v>
      </c>
      <c r="E326" s="132" t="s">
        <v>1314</v>
      </c>
      <c r="F326" s="130">
        <v>0</v>
      </c>
      <c r="G326" s="131">
        <v>0</v>
      </c>
      <c r="H326" s="131">
        <v>0</v>
      </c>
      <c r="I326" s="132">
        <v>0</v>
      </c>
      <c r="J326" s="149"/>
      <c r="K326" s="133">
        <v>0</v>
      </c>
      <c r="L326" s="131">
        <v>0</v>
      </c>
      <c r="M326" s="131">
        <v>0</v>
      </c>
      <c r="N326" s="132">
        <v>0</v>
      </c>
      <c r="O326" s="149"/>
      <c r="P326" s="133">
        <v>0</v>
      </c>
      <c r="Q326" s="131">
        <v>0</v>
      </c>
      <c r="R326" s="131">
        <v>0</v>
      </c>
      <c r="S326" s="132">
        <v>20</v>
      </c>
      <c r="T326" s="149"/>
      <c r="U326" s="133">
        <v>0</v>
      </c>
      <c r="V326" s="131">
        <v>0</v>
      </c>
      <c r="W326" s="131">
        <v>0</v>
      </c>
      <c r="X326" s="132">
        <v>0</v>
      </c>
      <c r="Y326" s="149"/>
      <c r="Z326" s="133">
        <v>0</v>
      </c>
      <c r="AA326" s="131">
        <v>0</v>
      </c>
      <c r="AB326" s="131">
        <v>0</v>
      </c>
      <c r="AC326" s="132">
        <v>0</v>
      </c>
      <c r="AD326" s="149"/>
      <c r="AE326" s="153">
        <f t="shared" si="120"/>
        <v>0</v>
      </c>
      <c r="AF326" s="134">
        <f t="shared" si="121"/>
        <v>0</v>
      </c>
      <c r="AG326" s="135">
        <f t="shared" si="122"/>
        <v>0</v>
      </c>
      <c r="AH326" s="167">
        <f t="shared" si="123"/>
        <v>20</v>
      </c>
      <c r="AI326" s="149"/>
      <c r="AJ326" s="133">
        <f t="shared" si="124"/>
        <v>0</v>
      </c>
      <c r="AK326" s="131">
        <f t="shared" si="125"/>
        <v>0</v>
      </c>
      <c r="AL326" s="131">
        <f t="shared" si="126"/>
        <v>20</v>
      </c>
      <c r="AM326" s="131">
        <f t="shared" si="127"/>
        <v>0</v>
      </c>
      <c r="AN326" s="136">
        <f t="shared" si="128"/>
        <v>0</v>
      </c>
      <c r="AO326" s="133">
        <f t="shared" si="129"/>
        <v>0</v>
      </c>
      <c r="AP326" s="131">
        <f t="shared" si="130"/>
        <v>0</v>
      </c>
      <c r="AQ326" s="131">
        <f t="shared" si="131"/>
        <v>0</v>
      </c>
      <c r="AR326" s="131">
        <f t="shared" si="132"/>
        <v>0</v>
      </c>
      <c r="AS326" s="136">
        <f t="shared" si="133"/>
        <v>0</v>
      </c>
      <c r="AT326" s="133">
        <f t="shared" si="134"/>
        <v>0</v>
      </c>
      <c r="AU326" s="131">
        <f t="shared" si="135"/>
        <v>0</v>
      </c>
      <c r="AV326" s="131">
        <f t="shared" si="136"/>
        <v>0</v>
      </c>
      <c r="AW326" s="131">
        <f t="shared" si="137"/>
        <v>0</v>
      </c>
      <c r="AX326" s="136">
        <f t="shared" si="138"/>
        <v>0</v>
      </c>
      <c r="AY326" s="133">
        <f t="shared" si="139"/>
        <v>0</v>
      </c>
      <c r="AZ326" s="131">
        <f t="shared" si="140"/>
        <v>0</v>
      </c>
      <c r="BA326" s="131">
        <f t="shared" si="141"/>
        <v>0</v>
      </c>
      <c r="BB326" s="131">
        <f t="shared" si="142"/>
        <v>0</v>
      </c>
      <c r="BC326" s="132">
        <f t="shared" si="143"/>
        <v>0</v>
      </c>
    </row>
    <row r="327" spans="1:55" x14ac:dyDescent="0.25">
      <c r="A327" s="138" t="s">
        <v>815</v>
      </c>
      <c r="B327" s="131" t="s">
        <v>1386</v>
      </c>
      <c r="C327" s="131" t="s">
        <v>177</v>
      </c>
      <c r="D327" s="131" t="s">
        <v>195</v>
      </c>
      <c r="E327" s="132" t="s">
        <v>1311</v>
      </c>
      <c r="F327" s="130">
        <v>0</v>
      </c>
      <c r="G327" s="131">
        <v>0</v>
      </c>
      <c r="H327" s="131">
        <v>0</v>
      </c>
      <c r="I327" s="132">
        <v>0</v>
      </c>
      <c r="J327" s="149"/>
      <c r="K327" s="133">
        <v>0</v>
      </c>
      <c r="L327" s="131">
        <v>0</v>
      </c>
      <c r="M327" s="131">
        <v>0</v>
      </c>
      <c r="N327" s="132">
        <v>0</v>
      </c>
      <c r="O327" s="149"/>
      <c r="P327" s="133">
        <v>0</v>
      </c>
      <c r="Q327" s="131">
        <v>0</v>
      </c>
      <c r="R327" s="131">
        <v>0</v>
      </c>
      <c r="S327" s="132">
        <v>0</v>
      </c>
      <c r="T327" s="149"/>
      <c r="U327" s="133">
        <v>0</v>
      </c>
      <c r="V327" s="131">
        <v>0</v>
      </c>
      <c r="W327" s="131">
        <v>0</v>
      </c>
      <c r="X327" s="132">
        <v>0</v>
      </c>
      <c r="Y327" s="149"/>
      <c r="Z327" s="133">
        <v>0</v>
      </c>
      <c r="AA327" s="131">
        <v>0</v>
      </c>
      <c r="AB327" s="131">
        <v>0</v>
      </c>
      <c r="AC327" s="132">
        <v>0</v>
      </c>
      <c r="AD327" s="149"/>
      <c r="AE327" s="153">
        <f t="shared" si="120"/>
        <v>0</v>
      </c>
      <c r="AF327" s="134">
        <f t="shared" si="121"/>
        <v>0</v>
      </c>
      <c r="AG327" s="135">
        <f t="shared" si="122"/>
        <v>0</v>
      </c>
      <c r="AH327" s="167">
        <f t="shared" si="123"/>
        <v>0</v>
      </c>
      <c r="AI327" s="149"/>
      <c r="AJ327" s="133">
        <f t="shared" si="124"/>
        <v>0</v>
      </c>
      <c r="AK327" s="131">
        <f t="shared" si="125"/>
        <v>0</v>
      </c>
      <c r="AL327" s="131">
        <f t="shared" si="126"/>
        <v>0</v>
      </c>
      <c r="AM327" s="131">
        <f t="shared" si="127"/>
        <v>0</v>
      </c>
      <c r="AN327" s="136">
        <f t="shared" si="128"/>
        <v>0</v>
      </c>
      <c r="AO327" s="133">
        <f t="shared" si="129"/>
        <v>0</v>
      </c>
      <c r="AP327" s="131">
        <f t="shared" si="130"/>
        <v>0</v>
      </c>
      <c r="AQ327" s="131">
        <f t="shared" si="131"/>
        <v>0</v>
      </c>
      <c r="AR327" s="131">
        <f t="shared" si="132"/>
        <v>0</v>
      </c>
      <c r="AS327" s="136">
        <f t="shared" si="133"/>
        <v>0</v>
      </c>
      <c r="AT327" s="133">
        <f t="shared" si="134"/>
        <v>0</v>
      </c>
      <c r="AU327" s="131">
        <f t="shared" si="135"/>
        <v>0</v>
      </c>
      <c r="AV327" s="131">
        <f t="shared" si="136"/>
        <v>0</v>
      </c>
      <c r="AW327" s="131">
        <f t="shared" si="137"/>
        <v>0</v>
      </c>
      <c r="AX327" s="136">
        <f t="shared" si="138"/>
        <v>0</v>
      </c>
      <c r="AY327" s="133">
        <f t="shared" si="139"/>
        <v>0</v>
      </c>
      <c r="AZ327" s="131">
        <f t="shared" si="140"/>
        <v>0</v>
      </c>
      <c r="BA327" s="131">
        <f t="shared" si="141"/>
        <v>0</v>
      </c>
      <c r="BB327" s="131">
        <f t="shared" si="142"/>
        <v>0</v>
      </c>
      <c r="BC327" s="132">
        <f t="shared" si="143"/>
        <v>0</v>
      </c>
    </row>
    <row r="328" spans="1:55" x14ac:dyDescent="0.25">
      <c r="A328" s="138" t="s">
        <v>816</v>
      </c>
      <c r="B328" s="131" t="s">
        <v>43</v>
      </c>
      <c r="C328" s="131" t="s">
        <v>250</v>
      </c>
      <c r="D328" s="131" t="s">
        <v>1890</v>
      </c>
      <c r="E328" s="132" t="s">
        <v>1314</v>
      </c>
      <c r="F328" s="130">
        <v>0</v>
      </c>
      <c r="G328" s="131">
        <v>0</v>
      </c>
      <c r="H328" s="131">
        <v>0</v>
      </c>
      <c r="I328" s="132">
        <v>0</v>
      </c>
      <c r="J328" s="149"/>
      <c r="K328" s="133">
        <v>0</v>
      </c>
      <c r="L328" s="131">
        <v>0</v>
      </c>
      <c r="M328" s="131">
        <v>0</v>
      </c>
      <c r="N328" s="132">
        <v>0</v>
      </c>
      <c r="O328" s="149"/>
      <c r="P328" s="133">
        <v>0</v>
      </c>
      <c r="Q328" s="131">
        <v>0</v>
      </c>
      <c r="R328" s="131">
        <v>0</v>
      </c>
      <c r="S328" s="132">
        <v>0</v>
      </c>
      <c r="T328" s="149"/>
      <c r="U328" s="133">
        <v>0</v>
      </c>
      <c r="V328" s="131">
        <v>0</v>
      </c>
      <c r="W328" s="131">
        <v>0</v>
      </c>
      <c r="X328" s="132">
        <v>0</v>
      </c>
      <c r="Y328" s="149"/>
      <c r="Z328" s="133">
        <v>0</v>
      </c>
      <c r="AA328" s="131">
        <v>0</v>
      </c>
      <c r="AB328" s="131">
        <v>0</v>
      </c>
      <c r="AC328" s="132">
        <v>0</v>
      </c>
      <c r="AD328" s="149"/>
      <c r="AE328" s="153">
        <f t="shared" si="120"/>
        <v>0</v>
      </c>
      <c r="AF328" s="134">
        <f t="shared" si="121"/>
        <v>0</v>
      </c>
      <c r="AG328" s="135">
        <f t="shared" si="122"/>
        <v>0</v>
      </c>
      <c r="AH328" s="167">
        <f t="shared" si="123"/>
        <v>0</v>
      </c>
      <c r="AI328" s="149"/>
      <c r="AJ328" s="133">
        <f t="shared" si="124"/>
        <v>0</v>
      </c>
      <c r="AK328" s="131">
        <f t="shared" si="125"/>
        <v>0</v>
      </c>
      <c r="AL328" s="131">
        <f t="shared" si="126"/>
        <v>0</v>
      </c>
      <c r="AM328" s="131">
        <f t="shared" si="127"/>
        <v>0</v>
      </c>
      <c r="AN328" s="136">
        <f t="shared" si="128"/>
        <v>0</v>
      </c>
      <c r="AO328" s="133">
        <f t="shared" si="129"/>
        <v>0</v>
      </c>
      <c r="AP328" s="131">
        <f t="shared" si="130"/>
        <v>0</v>
      </c>
      <c r="AQ328" s="131">
        <f t="shared" si="131"/>
        <v>0</v>
      </c>
      <c r="AR328" s="131">
        <f t="shared" si="132"/>
        <v>0</v>
      </c>
      <c r="AS328" s="136">
        <f t="shared" si="133"/>
        <v>0</v>
      </c>
      <c r="AT328" s="133">
        <f t="shared" si="134"/>
        <v>0</v>
      </c>
      <c r="AU328" s="131">
        <f t="shared" si="135"/>
        <v>0</v>
      </c>
      <c r="AV328" s="131">
        <f t="shared" si="136"/>
        <v>0</v>
      </c>
      <c r="AW328" s="131">
        <f t="shared" si="137"/>
        <v>0</v>
      </c>
      <c r="AX328" s="136">
        <f t="shared" si="138"/>
        <v>0</v>
      </c>
      <c r="AY328" s="133">
        <f t="shared" si="139"/>
        <v>0</v>
      </c>
      <c r="AZ328" s="131">
        <f t="shared" si="140"/>
        <v>0</v>
      </c>
      <c r="BA328" s="131">
        <f t="shared" si="141"/>
        <v>0</v>
      </c>
      <c r="BB328" s="131">
        <f t="shared" si="142"/>
        <v>0</v>
      </c>
      <c r="BC328" s="132">
        <f t="shared" si="143"/>
        <v>0</v>
      </c>
    </row>
    <row r="329" spans="1:55" x14ac:dyDescent="0.25">
      <c r="A329" s="138" t="s">
        <v>817</v>
      </c>
      <c r="B329" s="131" t="s">
        <v>1295</v>
      </c>
      <c r="C329" s="131" t="s">
        <v>464</v>
      </c>
      <c r="D329" s="131" t="s">
        <v>82</v>
      </c>
      <c r="E329" s="132" t="s">
        <v>2026</v>
      </c>
      <c r="F329" s="130">
        <v>0</v>
      </c>
      <c r="G329" s="131">
        <v>0</v>
      </c>
      <c r="H329" s="131">
        <v>0</v>
      </c>
      <c r="I329" s="132">
        <v>0</v>
      </c>
      <c r="J329" s="149"/>
      <c r="K329" s="133">
        <v>0</v>
      </c>
      <c r="L329" s="131">
        <v>0</v>
      </c>
      <c r="M329" s="131">
        <v>0</v>
      </c>
      <c r="N329" s="132">
        <v>0</v>
      </c>
      <c r="O329" s="149"/>
      <c r="P329" s="133">
        <v>0</v>
      </c>
      <c r="Q329" s="131">
        <v>0</v>
      </c>
      <c r="R329" s="131">
        <v>0</v>
      </c>
      <c r="S329" s="132">
        <v>0</v>
      </c>
      <c r="T329" s="149"/>
      <c r="U329" s="133">
        <v>0</v>
      </c>
      <c r="V329" s="131">
        <v>0</v>
      </c>
      <c r="W329" s="131">
        <v>0</v>
      </c>
      <c r="X329" s="132">
        <v>0</v>
      </c>
      <c r="Y329" s="149"/>
      <c r="Z329" s="133">
        <v>0</v>
      </c>
      <c r="AA329" s="131">
        <v>0</v>
      </c>
      <c r="AB329" s="131">
        <v>0</v>
      </c>
      <c r="AC329" s="132">
        <v>0</v>
      </c>
      <c r="AD329" s="149"/>
      <c r="AE329" s="153">
        <f t="shared" si="120"/>
        <v>0</v>
      </c>
      <c r="AF329" s="134">
        <f t="shared" si="121"/>
        <v>0</v>
      </c>
      <c r="AG329" s="135">
        <f t="shared" si="122"/>
        <v>0</v>
      </c>
      <c r="AH329" s="167">
        <f t="shared" si="123"/>
        <v>0</v>
      </c>
      <c r="AI329" s="149"/>
      <c r="AJ329" s="133">
        <f t="shared" si="124"/>
        <v>0</v>
      </c>
      <c r="AK329" s="131">
        <f t="shared" si="125"/>
        <v>0</v>
      </c>
      <c r="AL329" s="131">
        <f t="shared" si="126"/>
        <v>0</v>
      </c>
      <c r="AM329" s="131">
        <f t="shared" si="127"/>
        <v>0</v>
      </c>
      <c r="AN329" s="136">
        <f t="shared" si="128"/>
        <v>0</v>
      </c>
      <c r="AO329" s="133">
        <f t="shared" si="129"/>
        <v>0</v>
      </c>
      <c r="AP329" s="131">
        <f t="shared" si="130"/>
        <v>0</v>
      </c>
      <c r="AQ329" s="131">
        <f t="shared" si="131"/>
        <v>0</v>
      </c>
      <c r="AR329" s="131">
        <f t="shared" si="132"/>
        <v>0</v>
      </c>
      <c r="AS329" s="136">
        <f t="shared" si="133"/>
        <v>0</v>
      </c>
      <c r="AT329" s="133">
        <f t="shared" si="134"/>
        <v>0</v>
      </c>
      <c r="AU329" s="131">
        <f t="shared" si="135"/>
        <v>0</v>
      </c>
      <c r="AV329" s="131">
        <f t="shared" si="136"/>
        <v>0</v>
      </c>
      <c r="AW329" s="131">
        <f t="shared" si="137"/>
        <v>0</v>
      </c>
      <c r="AX329" s="136">
        <f t="shared" si="138"/>
        <v>0</v>
      </c>
      <c r="AY329" s="133">
        <f t="shared" si="139"/>
        <v>0</v>
      </c>
      <c r="AZ329" s="131">
        <f t="shared" si="140"/>
        <v>0</v>
      </c>
      <c r="BA329" s="131">
        <f t="shared" si="141"/>
        <v>0</v>
      </c>
      <c r="BB329" s="131">
        <f t="shared" si="142"/>
        <v>0</v>
      </c>
      <c r="BC329" s="132">
        <f t="shared" si="143"/>
        <v>0</v>
      </c>
    </row>
    <row r="330" spans="1:55" x14ac:dyDescent="0.25">
      <c r="A330" s="138" t="s">
        <v>818</v>
      </c>
      <c r="B330" s="131" t="s">
        <v>1295</v>
      </c>
      <c r="C330" s="131" t="s">
        <v>304</v>
      </c>
      <c r="D330" s="131" t="s">
        <v>115</v>
      </c>
      <c r="E330" s="132" t="s">
        <v>1954</v>
      </c>
      <c r="F330" s="130">
        <v>0</v>
      </c>
      <c r="G330" s="131">
        <v>0</v>
      </c>
      <c r="H330" s="131">
        <v>0</v>
      </c>
      <c r="I330" s="132">
        <v>0</v>
      </c>
      <c r="J330" s="149"/>
      <c r="K330" s="133">
        <v>0</v>
      </c>
      <c r="L330" s="131">
        <v>0</v>
      </c>
      <c r="M330" s="131">
        <v>0</v>
      </c>
      <c r="N330" s="132">
        <v>0</v>
      </c>
      <c r="O330" s="149"/>
      <c r="P330" s="133">
        <v>0</v>
      </c>
      <c r="Q330" s="131">
        <v>0</v>
      </c>
      <c r="R330" s="131">
        <v>0</v>
      </c>
      <c r="S330" s="132">
        <v>0</v>
      </c>
      <c r="T330" s="149"/>
      <c r="U330" s="133">
        <v>0</v>
      </c>
      <c r="V330" s="131">
        <v>0</v>
      </c>
      <c r="W330" s="131">
        <v>0</v>
      </c>
      <c r="X330" s="132">
        <v>0</v>
      </c>
      <c r="Y330" s="149"/>
      <c r="Z330" s="133">
        <v>0</v>
      </c>
      <c r="AA330" s="131">
        <v>0</v>
      </c>
      <c r="AB330" s="131">
        <v>0</v>
      </c>
      <c r="AC330" s="132">
        <v>0</v>
      </c>
      <c r="AD330" s="149"/>
      <c r="AE330" s="153">
        <f t="shared" si="120"/>
        <v>0</v>
      </c>
      <c r="AF330" s="134">
        <f t="shared" si="121"/>
        <v>0</v>
      </c>
      <c r="AG330" s="135">
        <f t="shared" si="122"/>
        <v>0</v>
      </c>
      <c r="AH330" s="167">
        <f t="shared" si="123"/>
        <v>0</v>
      </c>
      <c r="AI330" s="149"/>
      <c r="AJ330" s="133">
        <f t="shared" si="124"/>
        <v>0</v>
      </c>
      <c r="AK330" s="131">
        <f t="shared" si="125"/>
        <v>0</v>
      </c>
      <c r="AL330" s="131">
        <f t="shared" si="126"/>
        <v>0</v>
      </c>
      <c r="AM330" s="131">
        <f t="shared" si="127"/>
        <v>0</v>
      </c>
      <c r="AN330" s="136">
        <f t="shared" si="128"/>
        <v>0</v>
      </c>
      <c r="AO330" s="133">
        <f t="shared" si="129"/>
        <v>0</v>
      </c>
      <c r="AP330" s="131">
        <f t="shared" si="130"/>
        <v>0</v>
      </c>
      <c r="AQ330" s="131">
        <f t="shared" si="131"/>
        <v>0</v>
      </c>
      <c r="AR330" s="131">
        <f t="shared" si="132"/>
        <v>0</v>
      </c>
      <c r="AS330" s="136">
        <f t="shared" si="133"/>
        <v>0</v>
      </c>
      <c r="AT330" s="133">
        <f t="shared" si="134"/>
        <v>0</v>
      </c>
      <c r="AU330" s="131">
        <f t="shared" si="135"/>
        <v>0</v>
      </c>
      <c r="AV330" s="131">
        <f t="shared" si="136"/>
        <v>0</v>
      </c>
      <c r="AW330" s="131">
        <f t="shared" si="137"/>
        <v>0</v>
      </c>
      <c r="AX330" s="136">
        <f t="shared" si="138"/>
        <v>0</v>
      </c>
      <c r="AY330" s="133">
        <f t="shared" si="139"/>
        <v>0</v>
      </c>
      <c r="AZ330" s="131">
        <f t="shared" si="140"/>
        <v>0</v>
      </c>
      <c r="BA330" s="131">
        <f t="shared" si="141"/>
        <v>0</v>
      </c>
      <c r="BB330" s="131">
        <f t="shared" si="142"/>
        <v>0</v>
      </c>
      <c r="BC330" s="132">
        <f t="shared" si="143"/>
        <v>0</v>
      </c>
    </row>
    <row r="331" spans="1:55" x14ac:dyDescent="0.25">
      <c r="A331" s="138" t="s">
        <v>819</v>
      </c>
      <c r="B331" s="131" t="s">
        <v>1371</v>
      </c>
      <c r="C331" s="131" t="s">
        <v>416</v>
      </c>
      <c r="D331" s="131" t="s">
        <v>236</v>
      </c>
      <c r="E331" s="132" t="s">
        <v>1314</v>
      </c>
      <c r="F331" s="130">
        <v>0</v>
      </c>
      <c r="G331" s="131">
        <v>0</v>
      </c>
      <c r="H331" s="131">
        <v>0</v>
      </c>
      <c r="I331" s="132">
        <v>0</v>
      </c>
      <c r="J331" s="149"/>
      <c r="K331" s="133">
        <v>0</v>
      </c>
      <c r="L331" s="131">
        <v>0</v>
      </c>
      <c r="M331" s="131">
        <v>0</v>
      </c>
      <c r="N331" s="132">
        <v>0</v>
      </c>
      <c r="O331" s="149"/>
      <c r="P331" s="133">
        <v>0</v>
      </c>
      <c r="Q331" s="131">
        <v>0</v>
      </c>
      <c r="R331" s="131">
        <v>0</v>
      </c>
      <c r="S331" s="132">
        <v>0</v>
      </c>
      <c r="T331" s="149"/>
      <c r="U331" s="133">
        <v>0</v>
      </c>
      <c r="V331" s="131">
        <v>0</v>
      </c>
      <c r="W331" s="131">
        <v>0</v>
      </c>
      <c r="X331" s="132">
        <v>0</v>
      </c>
      <c r="Y331" s="149"/>
      <c r="Z331" s="133">
        <v>0</v>
      </c>
      <c r="AA331" s="131">
        <v>0</v>
      </c>
      <c r="AB331" s="131">
        <v>0</v>
      </c>
      <c r="AC331" s="132">
        <v>0</v>
      </c>
      <c r="AD331" s="149"/>
      <c r="AE331" s="153">
        <f t="shared" si="120"/>
        <v>0</v>
      </c>
      <c r="AF331" s="134">
        <f t="shared" si="121"/>
        <v>0</v>
      </c>
      <c r="AG331" s="135">
        <f t="shared" si="122"/>
        <v>0</v>
      </c>
      <c r="AH331" s="167">
        <f t="shared" si="123"/>
        <v>0</v>
      </c>
      <c r="AI331" s="149"/>
      <c r="AJ331" s="133">
        <f t="shared" si="124"/>
        <v>0</v>
      </c>
      <c r="AK331" s="131">
        <f t="shared" si="125"/>
        <v>0</v>
      </c>
      <c r="AL331" s="131">
        <f t="shared" si="126"/>
        <v>0</v>
      </c>
      <c r="AM331" s="131">
        <f t="shared" si="127"/>
        <v>0</v>
      </c>
      <c r="AN331" s="136">
        <f t="shared" si="128"/>
        <v>0</v>
      </c>
      <c r="AO331" s="133">
        <f t="shared" si="129"/>
        <v>0</v>
      </c>
      <c r="AP331" s="131">
        <f t="shared" si="130"/>
        <v>0</v>
      </c>
      <c r="AQ331" s="131">
        <f t="shared" si="131"/>
        <v>0</v>
      </c>
      <c r="AR331" s="131">
        <f t="shared" si="132"/>
        <v>0</v>
      </c>
      <c r="AS331" s="136">
        <f t="shared" si="133"/>
        <v>0</v>
      </c>
      <c r="AT331" s="133">
        <f t="shared" si="134"/>
        <v>0</v>
      </c>
      <c r="AU331" s="131">
        <f t="shared" si="135"/>
        <v>0</v>
      </c>
      <c r="AV331" s="131">
        <f t="shared" si="136"/>
        <v>0</v>
      </c>
      <c r="AW331" s="131">
        <f t="shared" si="137"/>
        <v>0</v>
      </c>
      <c r="AX331" s="136">
        <f t="shared" si="138"/>
        <v>0</v>
      </c>
      <c r="AY331" s="133">
        <f t="shared" si="139"/>
        <v>0</v>
      </c>
      <c r="AZ331" s="131">
        <f t="shared" si="140"/>
        <v>0</v>
      </c>
      <c r="BA331" s="131">
        <f t="shared" si="141"/>
        <v>0</v>
      </c>
      <c r="BB331" s="131">
        <f t="shared" si="142"/>
        <v>0</v>
      </c>
      <c r="BC331" s="132">
        <f t="shared" si="143"/>
        <v>0</v>
      </c>
    </row>
    <row r="332" spans="1:55" x14ac:dyDescent="0.25">
      <c r="A332" s="138" t="s">
        <v>820</v>
      </c>
      <c r="B332" s="131" t="s">
        <v>1292</v>
      </c>
      <c r="C332" s="131" t="s">
        <v>1946</v>
      </c>
      <c r="D332" s="131" t="s">
        <v>2062</v>
      </c>
      <c r="E332" s="132" t="s">
        <v>1307</v>
      </c>
      <c r="F332" s="130">
        <v>0</v>
      </c>
      <c r="G332" s="131">
        <v>0</v>
      </c>
      <c r="H332" s="131">
        <v>0</v>
      </c>
      <c r="I332" s="132">
        <v>0</v>
      </c>
      <c r="J332" s="149"/>
      <c r="K332" s="133">
        <v>0</v>
      </c>
      <c r="L332" s="131">
        <v>0</v>
      </c>
      <c r="M332" s="131">
        <v>0</v>
      </c>
      <c r="N332" s="132">
        <v>0</v>
      </c>
      <c r="O332" s="149"/>
      <c r="P332" s="133">
        <v>0</v>
      </c>
      <c r="Q332" s="131">
        <v>0</v>
      </c>
      <c r="R332" s="131">
        <v>0</v>
      </c>
      <c r="S332" s="132">
        <v>0</v>
      </c>
      <c r="T332" s="149"/>
      <c r="U332" s="133">
        <v>0</v>
      </c>
      <c r="V332" s="131">
        <v>0</v>
      </c>
      <c r="W332" s="131">
        <v>0</v>
      </c>
      <c r="X332" s="132">
        <v>0</v>
      </c>
      <c r="Y332" s="149"/>
      <c r="Z332" s="133">
        <v>0</v>
      </c>
      <c r="AA332" s="131">
        <v>0</v>
      </c>
      <c r="AB332" s="131">
        <v>0</v>
      </c>
      <c r="AC332" s="132">
        <v>0</v>
      </c>
      <c r="AD332" s="149"/>
      <c r="AE332" s="153">
        <f t="shared" si="120"/>
        <v>0</v>
      </c>
      <c r="AF332" s="134">
        <f t="shared" si="121"/>
        <v>0</v>
      </c>
      <c r="AG332" s="135">
        <f t="shared" si="122"/>
        <v>0</v>
      </c>
      <c r="AH332" s="167">
        <f t="shared" si="123"/>
        <v>0</v>
      </c>
      <c r="AI332" s="149"/>
      <c r="AJ332" s="133">
        <f t="shared" si="124"/>
        <v>0</v>
      </c>
      <c r="AK332" s="131">
        <f t="shared" si="125"/>
        <v>0</v>
      </c>
      <c r="AL332" s="131">
        <f t="shared" si="126"/>
        <v>0</v>
      </c>
      <c r="AM332" s="131">
        <f t="shared" si="127"/>
        <v>0</v>
      </c>
      <c r="AN332" s="136">
        <f t="shared" si="128"/>
        <v>0</v>
      </c>
      <c r="AO332" s="133">
        <f t="shared" si="129"/>
        <v>0</v>
      </c>
      <c r="AP332" s="131">
        <f t="shared" si="130"/>
        <v>0</v>
      </c>
      <c r="AQ332" s="131">
        <f t="shared" si="131"/>
        <v>0</v>
      </c>
      <c r="AR332" s="131">
        <f t="shared" si="132"/>
        <v>0</v>
      </c>
      <c r="AS332" s="136">
        <f t="shared" si="133"/>
        <v>0</v>
      </c>
      <c r="AT332" s="133">
        <f t="shared" si="134"/>
        <v>0</v>
      </c>
      <c r="AU332" s="131">
        <f t="shared" si="135"/>
        <v>0</v>
      </c>
      <c r="AV332" s="131">
        <f t="shared" si="136"/>
        <v>0</v>
      </c>
      <c r="AW332" s="131">
        <f t="shared" si="137"/>
        <v>0</v>
      </c>
      <c r="AX332" s="136">
        <f t="shared" si="138"/>
        <v>0</v>
      </c>
      <c r="AY332" s="133">
        <f t="shared" si="139"/>
        <v>0</v>
      </c>
      <c r="AZ332" s="131">
        <f t="shared" si="140"/>
        <v>0</v>
      </c>
      <c r="BA332" s="131">
        <f t="shared" si="141"/>
        <v>0</v>
      </c>
      <c r="BB332" s="131">
        <f t="shared" si="142"/>
        <v>0</v>
      </c>
      <c r="BC332" s="132">
        <f t="shared" si="143"/>
        <v>0</v>
      </c>
    </row>
    <row r="333" spans="1:55" x14ac:dyDescent="0.25">
      <c r="A333" s="138" t="s">
        <v>821</v>
      </c>
      <c r="B333" s="131" t="s">
        <v>1371</v>
      </c>
      <c r="C333" s="131" t="s">
        <v>156</v>
      </c>
      <c r="D333" s="131" t="s">
        <v>82</v>
      </c>
      <c r="E333" s="132" t="s">
        <v>1955</v>
      </c>
      <c r="F333" s="130">
        <v>0</v>
      </c>
      <c r="G333" s="131">
        <v>0</v>
      </c>
      <c r="H333" s="131">
        <v>0</v>
      </c>
      <c r="I333" s="132">
        <v>0</v>
      </c>
      <c r="J333" s="149"/>
      <c r="K333" s="133">
        <v>0</v>
      </c>
      <c r="L333" s="131">
        <v>0</v>
      </c>
      <c r="M333" s="131">
        <v>0</v>
      </c>
      <c r="N333" s="132">
        <v>0</v>
      </c>
      <c r="O333" s="149"/>
      <c r="P333" s="133">
        <v>0</v>
      </c>
      <c r="Q333" s="131">
        <v>0</v>
      </c>
      <c r="R333" s="131">
        <v>0</v>
      </c>
      <c r="S333" s="132">
        <v>0</v>
      </c>
      <c r="T333" s="149"/>
      <c r="U333" s="133">
        <v>0</v>
      </c>
      <c r="V333" s="131">
        <v>0</v>
      </c>
      <c r="W333" s="131">
        <v>0</v>
      </c>
      <c r="X333" s="132">
        <v>0</v>
      </c>
      <c r="Y333" s="149"/>
      <c r="Z333" s="133">
        <v>0</v>
      </c>
      <c r="AA333" s="131">
        <v>0</v>
      </c>
      <c r="AB333" s="131">
        <v>0</v>
      </c>
      <c r="AC333" s="132">
        <v>0</v>
      </c>
      <c r="AD333" s="149"/>
      <c r="AE333" s="153">
        <f t="shared" si="120"/>
        <v>0</v>
      </c>
      <c r="AF333" s="134">
        <f t="shared" si="121"/>
        <v>0</v>
      </c>
      <c r="AG333" s="135">
        <f t="shared" si="122"/>
        <v>0</v>
      </c>
      <c r="AH333" s="167">
        <f t="shared" si="123"/>
        <v>0</v>
      </c>
      <c r="AI333" s="149"/>
      <c r="AJ333" s="133">
        <f t="shared" si="124"/>
        <v>0</v>
      </c>
      <c r="AK333" s="131">
        <f t="shared" si="125"/>
        <v>0</v>
      </c>
      <c r="AL333" s="131">
        <f t="shared" si="126"/>
        <v>0</v>
      </c>
      <c r="AM333" s="131">
        <f t="shared" si="127"/>
        <v>0</v>
      </c>
      <c r="AN333" s="136">
        <f t="shared" si="128"/>
        <v>0</v>
      </c>
      <c r="AO333" s="133">
        <f t="shared" si="129"/>
        <v>0</v>
      </c>
      <c r="AP333" s="131">
        <f t="shared" si="130"/>
        <v>0</v>
      </c>
      <c r="AQ333" s="131">
        <f t="shared" si="131"/>
        <v>0</v>
      </c>
      <c r="AR333" s="131">
        <f t="shared" si="132"/>
        <v>0</v>
      </c>
      <c r="AS333" s="136">
        <f t="shared" si="133"/>
        <v>0</v>
      </c>
      <c r="AT333" s="133">
        <f t="shared" si="134"/>
        <v>0</v>
      </c>
      <c r="AU333" s="131">
        <f t="shared" si="135"/>
        <v>0</v>
      </c>
      <c r="AV333" s="131">
        <f t="shared" si="136"/>
        <v>0</v>
      </c>
      <c r="AW333" s="131">
        <f t="shared" si="137"/>
        <v>0</v>
      </c>
      <c r="AX333" s="136">
        <f t="shared" si="138"/>
        <v>0</v>
      </c>
      <c r="AY333" s="133">
        <f t="shared" si="139"/>
        <v>0</v>
      </c>
      <c r="AZ333" s="131">
        <f t="shared" si="140"/>
        <v>0</v>
      </c>
      <c r="BA333" s="131">
        <f t="shared" si="141"/>
        <v>0</v>
      </c>
      <c r="BB333" s="131">
        <f t="shared" si="142"/>
        <v>0</v>
      </c>
      <c r="BC333" s="132">
        <f t="shared" si="143"/>
        <v>0</v>
      </c>
    </row>
    <row r="334" spans="1:55" x14ac:dyDescent="0.25">
      <c r="A334" s="138" t="s">
        <v>822</v>
      </c>
      <c r="B334" s="131" t="s">
        <v>43</v>
      </c>
      <c r="C334" s="131" t="s">
        <v>166</v>
      </c>
      <c r="D334" s="131" t="s">
        <v>1913</v>
      </c>
      <c r="E334" s="132" t="s">
        <v>1311</v>
      </c>
      <c r="F334" s="130">
        <v>0</v>
      </c>
      <c r="G334" s="131">
        <v>0</v>
      </c>
      <c r="H334" s="131">
        <v>0</v>
      </c>
      <c r="I334" s="132">
        <v>20</v>
      </c>
      <c r="J334" s="149"/>
      <c r="K334" s="133">
        <v>0</v>
      </c>
      <c r="L334" s="131">
        <v>2</v>
      </c>
      <c r="M334" s="131">
        <v>39.599999999999994</v>
      </c>
      <c r="N334" s="132">
        <v>283</v>
      </c>
      <c r="O334" s="149"/>
      <c r="P334" s="133">
        <v>0</v>
      </c>
      <c r="Q334" s="131">
        <v>0</v>
      </c>
      <c r="R334" s="131">
        <v>0</v>
      </c>
      <c r="S334" s="132">
        <v>20</v>
      </c>
      <c r="T334" s="149"/>
      <c r="U334" s="133">
        <v>0</v>
      </c>
      <c r="V334" s="131">
        <v>0</v>
      </c>
      <c r="W334" s="131">
        <v>0</v>
      </c>
      <c r="X334" s="132">
        <v>20</v>
      </c>
      <c r="Y334" s="149"/>
      <c r="Z334" s="133">
        <v>0</v>
      </c>
      <c r="AA334" s="131">
        <v>1</v>
      </c>
      <c r="AB334" s="131">
        <v>7.9</v>
      </c>
      <c r="AC334" s="132">
        <v>255</v>
      </c>
      <c r="AD334" s="149"/>
      <c r="AE334" s="153">
        <f t="shared" si="120"/>
        <v>0</v>
      </c>
      <c r="AF334" s="134">
        <f t="shared" si="121"/>
        <v>3</v>
      </c>
      <c r="AG334" s="135">
        <f t="shared" si="122"/>
        <v>47.499999999999993</v>
      </c>
      <c r="AH334" s="167">
        <f t="shared" si="123"/>
        <v>578</v>
      </c>
      <c r="AI334" s="149"/>
      <c r="AJ334" s="133">
        <f t="shared" si="124"/>
        <v>20</v>
      </c>
      <c r="AK334" s="131">
        <f t="shared" si="125"/>
        <v>283</v>
      </c>
      <c r="AL334" s="131">
        <f t="shared" si="126"/>
        <v>20</v>
      </c>
      <c r="AM334" s="131">
        <f t="shared" si="127"/>
        <v>20</v>
      </c>
      <c r="AN334" s="136">
        <f t="shared" si="128"/>
        <v>255</v>
      </c>
      <c r="AO334" s="133">
        <f t="shared" si="129"/>
        <v>0</v>
      </c>
      <c r="AP334" s="131">
        <f t="shared" si="130"/>
        <v>0</v>
      </c>
      <c r="AQ334" s="131">
        <f t="shared" si="131"/>
        <v>0</v>
      </c>
      <c r="AR334" s="131">
        <f t="shared" si="132"/>
        <v>0</v>
      </c>
      <c r="AS334" s="136">
        <f t="shared" si="133"/>
        <v>0</v>
      </c>
      <c r="AT334" s="133">
        <f t="shared" si="134"/>
        <v>0</v>
      </c>
      <c r="AU334" s="131">
        <f t="shared" si="135"/>
        <v>2</v>
      </c>
      <c r="AV334" s="131">
        <f t="shared" si="136"/>
        <v>0</v>
      </c>
      <c r="AW334" s="131">
        <f t="shared" si="137"/>
        <v>0</v>
      </c>
      <c r="AX334" s="136">
        <f t="shared" si="138"/>
        <v>1</v>
      </c>
      <c r="AY334" s="133">
        <f t="shared" si="139"/>
        <v>0</v>
      </c>
      <c r="AZ334" s="131">
        <f t="shared" si="140"/>
        <v>39.599999999999994</v>
      </c>
      <c r="BA334" s="131">
        <f t="shared" si="141"/>
        <v>0</v>
      </c>
      <c r="BB334" s="131">
        <f t="shared" si="142"/>
        <v>0</v>
      </c>
      <c r="BC334" s="132">
        <f t="shared" si="143"/>
        <v>7.9</v>
      </c>
    </row>
    <row r="335" spans="1:55" x14ac:dyDescent="0.25">
      <c r="A335" s="138" t="s">
        <v>823</v>
      </c>
      <c r="B335" s="131" t="s">
        <v>38</v>
      </c>
      <c r="C335" s="131" t="s">
        <v>126</v>
      </c>
      <c r="D335" s="131" t="s">
        <v>127</v>
      </c>
      <c r="E335" s="132" t="s">
        <v>1311</v>
      </c>
      <c r="F335" s="130">
        <v>0</v>
      </c>
      <c r="G335" s="131">
        <v>1</v>
      </c>
      <c r="H335" s="131">
        <v>2.1</v>
      </c>
      <c r="I335" s="132">
        <v>228</v>
      </c>
      <c r="J335" s="149"/>
      <c r="K335" s="133">
        <v>0</v>
      </c>
      <c r="L335" s="131">
        <v>2</v>
      </c>
      <c r="M335" s="131">
        <v>50.3</v>
      </c>
      <c r="N335" s="132">
        <v>289</v>
      </c>
      <c r="O335" s="149"/>
      <c r="P335" s="133">
        <v>0</v>
      </c>
      <c r="Q335" s="131">
        <v>0</v>
      </c>
      <c r="R335" s="131">
        <v>0</v>
      </c>
      <c r="S335" s="132">
        <v>0</v>
      </c>
      <c r="T335" s="149"/>
      <c r="U335" s="133">
        <v>0</v>
      </c>
      <c r="V335" s="131">
        <v>0</v>
      </c>
      <c r="W335" s="131">
        <v>0</v>
      </c>
      <c r="X335" s="132">
        <v>0</v>
      </c>
      <c r="Y335" s="149"/>
      <c r="Z335" s="133">
        <v>0</v>
      </c>
      <c r="AA335" s="131">
        <v>0</v>
      </c>
      <c r="AB335" s="131">
        <v>0</v>
      </c>
      <c r="AC335" s="132">
        <v>0</v>
      </c>
      <c r="AD335" s="149"/>
      <c r="AE335" s="153">
        <f t="shared" si="120"/>
        <v>0</v>
      </c>
      <c r="AF335" s="134">
        <f t="shared" si="121"/>
        <v>3</v>
      </c>
      <c r="AG335" s="135">
        <f t="shared" si="122"/>
        <v>52.4</v>
      </c>
      <c r="AH335" s="167">
        <f t="shared" si="123"/>
        <v>517</v>
      </c>
      <c r="AI335" s="149"/>
      <c r="AJ335" s="133">
        <f t="shared" si="124"/>
        <v>228</v>
      </c>
      <c r="AK335" s="131">
        <f t="shared" si="125"/>
        <v>289</v>
      </c>
      <c r="AL335" s="131">
        <f t="shared" si="126"/>
        <v>0</v>
      </c>
      <c r="AM335" s="131">
        <f t="shared" si="127"/>
        <v>0</v>
      </c>
      <c r="AN335" s="136">
        <f t="shared" si="128"/>
        <v>0</v>
      </c>
      <c r="AO335" s="133">
        <f t="shared" si="129"/>
        <v>0</v>
      </c>
      <c r="AP335" s="131">
        <f t="shared" si="130"/>
        <v>0</v>
      </c>
      <c r="AQ335" s="131">
        <f t="shared" si="131"/>
        <v>0</v>
      </c>
      <c r="AR335" s="131">
        <f t="shared" si="132"/>
        <v>0</v>
      </c>
      <c r="AS335" s="136">
        <f t="shared" si="133"/>
        <v>0</v>
      </c>
      <c r="AT335" s="133">
        <f t="shared" si="134"/>
        <v>1</v>
      </c>
      <c r="AU335" s="131">
        <f t="shared" si="135"/>
        <v>2</v>
      </c>
      <c r="AV335" s="131">
        <f t="shared" si="136"/>
        <v>0</v>
      </c>
      <c r="AW335" s="131">
        <f t="shared" si="137"/>
        <v>0</v>
      </c>
      <c r="AX335" s="136">
        <f t="shared" si="138"/>
        <v>0</v>
      </c>
      <c r="AY335" s="133">
        <f t="shared" si="139"/>
        <v>2.1</v>
      </c>
      <c r="AZ335" s="131">
        <f t="shared" si="140"/>
        <v>50.3</v>
      </c>
      <c r="BA335" s="131">
        <f t="shared" si="141"/>
        <v>0</v>
      </c>
      <c r="BB335" s="131">
        <f t="shared" si="142"/>
        <v>0</v>
      </c>
      <c r="BC335" s="132">
        <f t="shared" si="143"/>
        <v>0</v>
      </c>
    </row>
    <row r="336" spans="1:55" x14ac:dyDescent="0.25">
      <c r="A336" s="138" t="s">
        <v>824</v>
      </c>
      <c r="B336" s="131" t="s">
        <v>1278</v>
      </c>
      <c r="C336" s="131" t="s">
        <v>92</v>
      </c>
      <c r="D336" s="131" t="s">
        <v>163</v>
      </c>
      <c r="E336" s="132" t="s">
        <v>1955</v>
      </c>
      <c r="F336" s="130">
        <v>0</v>
      </c>
      <c r="G336" s="131">
        <v>0</v>
      </c>
      <c r="H336" s="131">
        <v>0</v>
      </c>
      <c r="I336" s="132">
        <v>0</v>
      </c>
      <c r="J336" s="149"/>
      <c r="K336" s="133">
        <v>0</v>
      </c>
      <c r="L336" s="131">
        <v>0</v>
      </c>
      <c r="M336" s="131">
        <v>0</v>
      </c>
      <c r="N336" s="132">
        <v>0</v>
      </c>
      <c r="O336" s="149"/>
      <c r="P336" s="133">
        <v>0</v>
      </c>
      <c r="Q336" s="131">
        <v>0</v>
      </c>
      <c r="R336" s="131">
        <v>0</v>
      </c>
      <c r="S336" s="132">
        <v>0</v>
      </c>
      <c r="T336" s="149"/>
      <c r="U336" s="133">
        <v>0</v>
      </c>
      <c r="V336" s="131">
        <v>0</v>
      </c>
      <c r="W336" s="131">
        <v>0</v>
      </c>
      <c r="X336" s="132">
        <v>0</v>
      </c>
      <c r="Y336" s="149"/>
      <c r="Z336" s="133">
        <v>0</v>
      </c>
      <c r="AA336" s="131">
        <v>0</v>
      </c>
      <c r="AB336" s="131">
        <v>0</v>
      </c>
      <c r="AC336" s="132">
        <v>0</v>
      </c>
      <c r="AD336" s="149"/>
      <c r="AE336" s="153">
        <f t="shared" si="120"/>
        <v>0</v>
      </c>
      <c r="AF336" s="134">
        <f t="shared" si="121"/>
        <v>0</v>
      </c>
      <c r="AG336" s="135">
        <f t="shared" si="122"/>
        <v>0</v>
      </c>
      <c r="AH336" s="167">
        <f t="shared" si="123"/>
        <v>0</v>
      </c>
      <c r="AI336" s="149"/>
      <c r="AJ336" s="133">
        <f t="shared" si="124"/>
        <v>0</v>
      </c>
      <c r="AK336" s="131">
        <f t="shared" si="125"/>
        <v>0</v>
      </c>
      <c r="AL336" s="131">
        <f t="shared" si="126"/>
        <v>0</v>
      </c>
      <c r="AM336" s="131">
        <f t="shared" si="127"/>
        <v>0</v>
      </c>
      <c r="AN336" s="136">
        <f t="shared" si="128"/>
        <v>0</v>
      </c>
      <c r="AO336" s="133">
        <f t="shared" si="129"/>
        <v>0</v>
      </c>
      <c r="AP336" s="131">
        <f t="shared" si="130"/>
        <v>0</v>
      </c>
      <c r="AQ336" s="131">
        <f t="shared" si="131"/>
        <v>0</v>
      </c>
      <c r="AR336" s="131">
        <f t="shared" si="132"/>
        <v>0</v>
      </c>
      <c r="AS336" s="136">
        <f t="shared" si="133"/>
        <v>0</v>
      </c>
      <c r="AT336" s="133">
        <f t="shared" si="134"/>
        <v>0</v>
      </c>
      <c r="AU336" s="131">
        <f t="shared" si="135"/>
        <v>0</v>
      </c>
      <c r="AV336" s="131">
        <f t="shared" si="136"/>
        <v>0</v>
      </c>
      <c r="AW336" s="131">
        <f t="shared" si="137"/>
        <v>0</v>
      </c>
      <c r="AX336" s="136">
        <f t="shared" si="138"/>
        <v>0</v>
      </c>
      <c r="AY336" s="133">
        <f t="shared" si="139"/>
        <v>0</v>
      </c>
      <c r="AZ336" s="131">
        <f t="shared" si="140"/>
        <v>0</v>
      </c>
      <c r="BA336" s="131">
        <f t="shared" si="141"/>
        <v>0</v>
      </c>
      <c r="BB336" s="131">
        <f t="shared" si="142"/>
        <v>0</v>
      </c>
      <c r="BC336" s="132">
        <f t="shared" si="143"/>
        <v>0</v>
      </c>
    </row>
    <row r="337" spans="1:55" x14ac:dyDescent="0.25">
      <c r="A337" s="138" t="s">
        <v>825</v>
      </c>
      <c r="B337" s="131" t="s">
        <v>1278</v>
      </c>
      <c r="C337" s="131" t="s">
        <v>164</v>
      </c>
      <c r="D337" s="131" t="s">
        <v>144</v>
      </c>
      <c r="E337" s="132" t="s">
        <v>1955</v>
      </c>
      <c r="F337" s="130">
        <v>0</v>
      </c>
      <c r="G337" s="131">
        <v>0</v>
      </c>
      <c r="H337" s="131">
        <v>0</v>
      </c>
      <c r="I337" s="132">
        <v>0</v>
      </c>
      <c r="J337" s="149"/>
      <c r="K337" s="133">
        <v>0</v>
      </c>
      <c r="L337" s="131">
        <v>0</v>
      </c>
      <c r="M337" s="131">
        <v>0</v>
      </c>
      <c r="N337" s="132">
        <v>0</v>
      </c>
      <c r="O337" s="149"/>
      <c r="P337" s="133">
        <v>0</v>
      </c>
      <c r="Q337" s="131">
        <v>0</v>
      </c>
      <c r="R337" s="131">
        <v>0</v>
      </c>
      <c r="S337" s="132">
        <v>0</v>
      </c>
      <c r="T337" s="149"/>
      <c r="U337" s="133">
        <v>0</v>
      </c>
      <c r="V337" s="131">
        <v>0</v>
      </c>
      <c r="W337" s="131">
        <v>0</v>
      </c>
      <c r="X337" s="132">
        <v>0</v>
      </c>
      <c r="Y337" s="149"/>
      <c r="Z337" s="133">
        <v>0</v>
      </c>
      <c r="AA337" s="131">
        <v>0</v>
      </c>
      <c r="AB337" s="131">
        <v>0</v>
      </c>
      <c r="AC337" s="132">
        <v>0</v>
      </c>
      <c r="AD337" s="149"/>
      <c r="AE337" s="153">
        <f t="shared" si="120"/>
        <v>0</v>
      </c>
      <c r="AF337" s="134">
        <f t="shared" si="121"/>
        <v>0</v>
      </c>
      <c r="AG337" s="135">
        <f t="shared" si="122"/>
        <v>0</v>
      </c>
      <c r="AH337" s="167">
        <f t="shared" si="123"/>
        <v>0</v>
      </c>
      <c r="AI337" s="149"/>
      <c r="AJ337" s="133">
        <f t="shared" si="124"/>
        <v>0</v>
      </c>
      <c r="AK337" s="131">
        <f t="shared" si="125"/>
        <v>0</v>
      </c>
      <c r="AL337" s="131">
        <f t="shared" si="126"/>
        <v>0</v>
      </c>
      <c r="AM337" s="131">
        <f t="shared" si="127"/>
        <v>0</v>
      </c>
      <c r="AN337" s="136">
        <f t="shared" si="128"/>
        <v>0</v>
      </c>
      <c r="AO337" s="133">
        <f t="shared" si="129"/>
        <v>0</v>
      </c>
      <c r="AP337" s="131">
        <f t="shared" si="130"/>
        <v>0</v>
      </c>
      <c r="AQ337" s="131">
        <f t="shared" si="131"/>
        <v>0</v>
      </c>
      <c r="AR337" s="131">
        <f t="shared" si="132"/>
        <v>0</v>
      </c>
      <c r="AS337" s="136">
        <f t="shared" si="133"/>
        <v>0</v>
      </c>
      <c r="AT337" s="133">
        <f t="shared" si="134"/>
        <v>0</v>
      </c>
      <c r="AU337" s="131">
        <f t="shared" si="135"/>
        <v>0</v>
      </c>
      <c r="AV337" s="131">
        <f t="shared" si="136"/>
        <v>0</v>
      </c>
      <c r="AW337" s="131">
        <f t="shared" si="137"/>
        <v>0</v>
      </c>
      <c r="AX337" s="136">
        <f t="shared" si="138"/>
        <v>0</v>
      </c>
      <c r="AY337" s="133">
        <f t="shared" si="139"/>
        <v>0</v>
      </c>
      <c r="AZ337" s="131">
        <f t="shared" si="140"/>
        <v>0</v>
      </c>
      <c r="BA337" s="131">
        <f t="shared" si="141"/>
        <v>0</v>
      </c>
      <c r="BB337" s="131">
        <f t="shared" si="142"/>
        <v>0</v>
      </c>
      <c r="BC337" s="132">
        <f t="shared" si="143"/>
        <v>0</v>
      </c>
    </row>
    <row r="338" spans="1:55" x14ac:dyDescent="0.25">
      <c r="A338" s="138" t="s">
        <v>826</v>
      </c>
      <c r="B338" s="131" t="s">
        <v>43</v>
      </c>
      <c r="C338" s="131" t="s">
        <v>2063</v>
      </c>
      <c r="D338" s="131" t="s">
        <v>200</v>
      </c>
      <c r="E338" s="132" t="s">
        <v>1311</v>
      </c>
      <c r="F338" s="130">
        <v>0</v>
      </c>
      <c r="G338" s="131">
        <v>0</v>
      </c>
      <c r="H338" s="131">
        <v>0</v>
      </c>
      <c r="I338" s="132">
        <v>20</v>
      </c>
      <c r="J338" s="149"/>
      <c r="K338" s="133">
        <v>0</v>
      </c>
      <c r="L338" s="131">
        <v>1</v>
      </c>
      <c r="M338" s="131">
        <v>14.6</v>
      </c>
      <c r="N338" s="132">
        <v>254</v>
      </c>
      <c r="O338" s="149"/>
      <c r="P338" s="133">
        <v>0</v>
      </c>
      <c r="Q338" s="131">
        <v>0</v>
      </c>
      <c r="R338" s="131">
        <v>0</v>
      </c>
      <c r="S338" s="132">
        <v>20</v>
      </c>
      <c r="T338" s="149"/>
      <c r="U338" s="133">
        <v>0</v>
      </c>
      <c r="V338" s="131">
        <v>1</v>
      </c>
      <c r="W338" s="131">
        <v>9.1</v>
      </c>
      <c r="X338" s="132">
        <v>285</v>
      </c>
      <c r="Y338" s="149"/>
      <c r="Z338" s="133">
        <v>0</v>
      </c>
      <c r="AA338" s="131">
        <v>1</v>
      </c>
      <c r="AB338" s="131">
        <v>10.4</v>
      </c>
      <c r="AC338" s="132">
        <v>260</v>
      </c>
      <c r="AD338" s="149"/>
      <c r="AE338" s="153">
        <f t="shared" si="120"/>
        <v>0</v>
      </c>
      <c r="AF338" s="134">
        <f t="shared" si="121"/>
        <v>3</v>
      </c>
      <c r="AG338" s="135">
        <f t="shared" si="122"/>
        <v>34.1</v>
      </c>
      <c r="AH338" s="167">
        <f t="shared" si="123"/>
        <v>819</v>
      </c>
      <c r="AI338" s="149"/>
      <c r="AJ338" s="133">
        <f t="shared" si="124"/>
        <v>20</v>
      </c>
      <c r="AK338" s="131">
        <f t="shared" si="125"/>
        <v>254</v>
      </c>
      <c r="AL338" s="131">
        <f t="shared" si="126"/>
        <v>20</v>
      </c>
      <c r="AM338" s="131">
        <f t="shared" si="127"/>
        <v>285</v>
      </c>
      <c r="AN338" s="136">
        <f t="shared" si="128"/>
        <v>260</v>
      </c>
      <c r="AO338" s="133">
        <f t="shared" si="129"/>
        <v>0</v>
      </c>
      <c r="AP338" s="131">
        <f t="shared" si="130"/>
        <v>0</v>
      </c>
      <c r="AQ338" s="131">
        <f t="shared" si="131"/>
        <v>0</v>
      </c>
      <c r="AR338" s="131">
        <f t="shared" si="132"/>
        <v>0</v>
      </c>
      <c r="AS338" s="136">
        <f t="shared" si="133"/>
        <v>0</v>
      </c>
      <c r="AT338" s="133">
        <f t="shared" si="134"/>
        <v>0</v>
      </c>
      <c r="AU338" s="131">
        <f t="shared" si="135"/>
        <v>1</v>
      </c>
      <c r="AV338" s="131">
        <f t="shared" si="136"/>
        <v>0</v>
      </c>
      <c r="AW338" s="131">
        <f t="shared" si="137"/>
        <v>1</v>
      </c>
      <c r="AX338" s="136">
        <f t="shared" si="138"/>
        <v>1</v>
      </c>
      <c r="AY338" s="133">
        <f t="shared" si="139"/>
        <v>0</v>
      </c>
      <c r="AZ338" s="131">
        <f t="shared" si="140"/>
        <v>14.6</v>
      </c>
      <c r="BA338" s="131">
        <f t="shared" si="141"/>
        <v>0</v>
      </c>
      <c r="BB338" s="131">
        <f t="shared" si="142"/>
        <v>9.1</v>
      </c>
      <c r="BC338" s="132">
        <f t="shared" si="143"/>
        <v>10.4</v>
      </c>
    </row>
    <row r="339" spans="1:55" x14ac:dyDescent="0.25">
      <c r="A339" s="138" t="s">
        <v>827</v>
      </c>
      <c r="B339" s="131" t="s">
        <v>1293</v>
      </c>
      <c r="C339" s="131" t="s">
        <v>156</v>
      </c>
      <c r="D339" s="131" t="s">
        <v>82</v>
      </c>
      <c r="E339" s="132" t="s">
        <v>1955</v>
      </c>
      <c r="F339" s="130">
        <v>0</v>
      </c>
      <c r="G339" s="131">
        <v>0</v>
      </c>
      <c r="H339" s="131">
        <v>0</v>
      </c>
      <c r="I339" s="132">
        <v>0</v>
      </c>
      <c r="J339" s="149"/>
      <c r="K339" s="133">
        <v>0</v>
      </c>
      <c r="L339" s="131">
        <v>0</v>
      </c>
      <c r="M339" s="131">
        <v>0</v>
      </c>
      <c r="N339" s="132">
        <v>0</v>
      </c>
      <c r="O339" s="149"/>
      <c r="P339" s="133">
        <v>0</v>
      </c>
      <c r="Q339" s="131">
        <v>0</v>
      </c>
      <c r="R339" s="131">
        <v>0</v>
      </c>
      <c r="S339" s="132">
        <v>0</v>
      </c>
      <c r="T339" s="149"/>
      <c r="U339" s="133">
        <v>0</v>
      </c>
      <c r="V339" s="131">
        <v>0</v>
      </c>
      <c r="W339" s="131">
        <v>0</v>
      </c>
      <c r="X339" s="132">
        <v>0</v>
      </c>
      <c r="Y339" s="149"/>
      <c r="Z339" s="133">
        <v>0</v>
      </c>
      <c r="AA339" s="131">
        <v>0</v>
      </c>
      <c r="AB339" s="131">
        <v>0</v>
      </c>
      <c r="AC339" s="132">
        <v>0</v>
      </c>
      <c r="AD339" s="149"/>
      <c r="AE339" s="153">
        <f t="shared" si="120"/>
        <v>0</v>
      </c>
      <c r="AF339" s="134">
        <f t="shared" si="121"/>
        <v>0</v>
      </c>
      <c r="AG339" s="135">
        <f t="shared" si="122"/>
        <v>0</v>
      </c>
      <c r="AH339" s="167">
        <f t="shared" si="123"/>
        <v>0</v>
      </c>
      <c r="AI339" s="149"/>
      <c r="AJ339" s="133">
        <f t="shared" si="124"/>
        <v>0</v>
      </c>
      <c r="AK339" s="131">
        <f t="shared" si="125"/>
        <v>0</v>
      </c>
      <c r="AL339" s="131">
        <f t="shared" si="126"/>
        <v>0</v>
      </c>
      <c r="AM339" s="131">
        <f t="shared" si="127"/>
        <v>0</v>
      </c>
      <c r="AN339" s="136">
        <f t="shared" si="128"/>
        <v>0</v>
      </c>
      <c r="AO339" s="133">
        <f t="shared" si="129"/>
        <v>0</v>
      </c>
      <c r="AP339" s="131">
        <f t="shared" si="130"/>
        <v>0</v>
      </c>
      <c r="AQ339" s="131">
        <f t="shared" si="131"/>
        <v>0</v>
      </c>
      <c r="AR339" s="131">
        <f t="shared" si="132"/>
        <v>0</v>
      </c>
      <c r="AS339" s="136">
        <f t="shared" si="133"/>
        <v>0</v>
      </c>
      <c r="AT339" s="133">
        <f t="shared" si="134"/>
        <v>0</v>
      </c>
      <c r="AU339" s="131">
        <f t="shared" si="135"/>
        <v>0</v>
      </c>
      <c r="AV339" s="131">
        <f t="shared" si="136"/>
        <v>0</v>
      </c>
      <c r="AW339" s="131">
        <f t="shared" si="137"/>
        <v>0</v>
      </c>
      <c r="AX339" s="136">
        <f t="shared" si="138"/>
        <v>0</v>
      </c>
      <c r="AY339" s="133">
        <f t="shared" si="139"/>
        <v>0</v>
      </c>
      <c r="AZ339" s="131">
        <f t="shared" si="140"/>
        <v>0</v>
      </c>
      <c r="BA339" s="131">
        <f t="shared" si="141"/>
        <v>0</v>
      </c>
      <c r="BB339" s="131">
        <f t="shared" si="142"/>
        <v>0</v>
      </c>
      <c r="BC339" s="132">
        <f t="shared" si="143"/>
        <v>0</v>
      </c>
    </row>
    <row r="340" spans="1:55" x14ac:dyDescent="0.25">
      <c r="A340" s="138" t="s">
        <v>828</v>
      </c>
      <c r="B340" s="131" t="s">
        <v>1295</v>
      </c>
      <c r="C340" s="131" t="s">
        <v>268</v>
      </c>
      <c r="D340" s="131" t="s">
        <v>269</v>
      </c>
      <c r="E340" s="132" t="s">
        <v>1955</v>
      </c>
      <c r="F340" s="130">
        <v>0</v>
      </c>
      <c r="G340" s="131">
        <v>0</v>
      </c>
      <c r="H340" s="131">
        <v>0</v>
      </c>
      <c r="I340" s="132">
        <v>0</v>
      </c>
      <c r="J340" s="149"/>
      <c r="K340" s="133">
        <v>0</v>
      </c>
      <c r="L340" s="131">
        <v>0</v>
      </c>
      <c r="M340" s="131">
        <v>0</v>
      </c>
      <c r="N340" s="132">
        <v>0</v>
      </c>
      <c r="O340" s="149"/>
      <c r="P340" s="133">
        <v>0</v>
      </c>
      <c r="Q340" s="131">
        <v>0</v>
      </c>
      <c r="R340" s="131">
        <v>0</v>
      </c>
      <c r="S340" s="132">
        <v>0</v>
      </c>
      <c r="T340" s="149"/>
      <c r="U340" s="133">
        <v>0</v>
      </c>
      <c r="V340" s="131">
        <v>0</v>
      </c>
      <c r="W340" s="131">
        <v>0</v>
      </c>
      <c r="X340" s="132">
        <v>0</v>
      </c>
      <c r="Y340" s="149"/>
      <c r="Z340" s="133">
        <v>0</v>
      </c>
      <c r="AA340" s="131">
        <v>0</v>
      </c>
      <c r="AB340" s="131">
        <v>0</v>
      </c>
      <c r="AC340" s="132">
        <v>0</v>
      </c>
      <c r="AD340" s="149"/>
      <c r="AE340" s="153">
        <f t="shared" si="120"/>
        <v>0</v>
      </c>
      <c r="AF340" s="134">
        <f t="shared" si="121"/>
        <v>0</v>
      </c>
      <c r="AG340" s="135">
        <f t="shared" si="122"/>
        <v>0</v>
      </c>
      <c r="AH340" s="167">
        <f t="shared" si="123"/>
        <v>0</v>
      </c>
      <c r="AI340" s="149"/>
      <c r="AJ340" s="133">
        <f t="shared" si="124"/>
        <v>0</v>
      </c>
      <c r="AK340" s="131">
        <f t="shared" si="125"/>
        <v>0</v>
      </c>
      <c r="AL340" s="131">
        <f t="shared" si="126"/>
        <v>0</v>
      </c>
      <c r="AM340" s="131">
        <f t="shared" si="127"/>
        <v>0</v>
      </c>
      <c r="AN340" s="136">
        <f t="shared" si="128"/>
        <v>0</v>
      </c>
      <c r="AO340" s="133">
        <f t="shared" si="129"/>
        <v>0</v>
      </c>
      <c r="AP340" s="131">
        <f t="shared" si="130"/>
        <v>0</v>
      </c>
      <c r="AQ340" s="131">
        <f t="shared" si="131"/>
        <v>0</v>
      </c>
      <c r="AR340" s="131">
        <f t="shared" si="132"/>
        <v>0</v>
      </c>
      <c r="AS340" s="136">
        <f t="shared" si="133"/>
        <v>0</v>
      </c>
      <c r="AT340" s="133">
        <f t="shared" si="134"/>
        <v>0</v>
      </c>
      <c r="AU340" s="131">
        <f t="shared" si="135"/>
        <v>0</v>
      </c>
      <c r="AV340" s="131">
        <f t="shared" si="136"/>
        <v>0</v>
      </c>
      <c r="AW340" s="131">
        <f t="shared" si="137"/>
        <v>0</v>
      </c>
      <c r="AX340" s="136">
        <f t="shared" si="138"/>
        <v>0</v>
      </c>
      <c r="AY340" s="133">
        <f t="shared" si="139"/>
        <v>0</v>
      </c>
      <c r="AZ340" s="131">
        <f t="shared" si="140"/>
        <v>0</v>
      </c>
      <c r="BA340" s="131">
        <f t="shared" si="141"/>
        <v>0</v>
      </c>
      <c r="BB340" s="131">
        <f t="shared" si="142"/>
        <v>0</v>
      </c>
      <c r="BC340" s="132">
        <f t="shared" si="143"/>
        <v>0</v>
      </c>
    </row>
    <row r="341" spans="1:55" x14ac:dyDescent="0.25">
      <c r="A341" s="138" t="s">
        <v>829</v>
      </c>
      <c r="B341" s="131" t="s">
        <v>2047</v>
      </c>
      <c r="C341" s="131" t="s">
        <v>92</v>
      </c>
      <c r="D341" s="131" t="s">
        <v>1264</v>
      </c>
      <c r="E341" s="132" t="s">
        <v>1954</v>
      </c>
      <c r="F341" s="130">
        <v>0</v>
      </c>
      <c r="G341" s="131">
        <v>0</v>
      </c>
      <c r="H341" s="131">
        <v>0</v>
      </c>
      <c r="I341" s="132">
        <v>20</v>
      </c>
      <c r="J341" s="149"/>
      <c r="K341" s="133">
        <v>0</v>
      </c>
      <c r="L341" s="131">
        <v>0</v>
      </c>
      <c r="M341" s="131">
        <v>0</v>
      </c>
      <c r="N341" s="132">
        <v>0</v>
      </c>
      <c r="O341" s="149"/>
      <c r="P341" s="133">
        <v>0</v>
      </c>
      <c r="Q341" s="131">
        <v>0</v>
      </c>
      <c r="R341" s="131">
        <v>0</v>
      </c>
      <c r="S341" s="132">
        <v>0</v>
      </c>
      <c r="T341" s="149"/>
      <c r="U341" s="133">
        <v>0</v>
      </c>
      <c r="V341" s="131">
        <v>0</v>
      </c>
      <c r="W341" s="131">
        <v>0</v>
      </c>
      <c r="X341" s="132">
        <v>0</v>
      </c>
      <c r="Y341" s="149"/>
      <c r="Z341" s="133">
        <v>0</v>
      </c>
      <c r="AA341" s="131">
        <v>0</v>
      </c>
      <c r="AB341" s="131">
        <v>0</v>
      </c>
      <c r="AC341" s="132">
        <v>20</v>
      </c>
      <c r="AD341" s="149"/>
      <c r="AE341" s="153">
        <f t="shared" si="120"/>
        <v>0</v>
      </c>
      <c r="AF341" s="134">
        <f t="shared" si="121"/>
        <v>0</v>
      </c>
      <c r="AG341" s="135">
        <f t="shared" si="122"/>
        <v>0</v>
      </c>
      <c r="AH341" s="167">
        <f t="shared" si="123"/>
        <v>40</v>
      </c>
      <c r="AI341" s="149"/>
      <c r="AJ341" s="133">
        <f t="shared" si="124"/>
        <v>20</v>
      </c>
      <c r="AK341" s="131">
        <f t="shared" si="125"/>
        <v>0</v>
      </c>
      <c r="AL341" s="131">
        <f t="shared" si="126"/>
        <v>0</v>
      </c>
      <c r="AM341" s="131">
        <f t="shared" si="127"/>
        <v>0</v>
      </c>
      <c r="AN341" s="136">
        <f t="shared" si="128"/>
        <v>20</v>
      </c>
      <c r="AO341" s="133">
        <f t="shared" si="129"/>
        <v>0</v>
      </c>
      <c r="AP341" s="131">
        <f t="shared" si="130"/>
        <v>0</v>
      </c>
      <c r="AQ341" s="131">
        <f t="shared" si="131"/>
        <v>0</v>
      </c>
      <c r="AR341" s="131">
        <f t="shared" si="132"/>
        <v>0</v>
      </c>
      <c r="AS341" s="136">
        <f t="shared" si="133"/>
        <v>0</v>
      </c>
      <c r="AT341" s="133">
        <f t="shared" si="134"/>
        <v>0</v>
      </c>
      <c r="AU341" s="131">
        <f t="shared" si="135"/>
        <v>0</v>
      </c>
      <c r="AV341" s="131">
        <f t="shared" si="136"/>
        <v>0</v>
      </c>
      <c r="AW341" s="131">
        <f t="shared" si="137"/>
        <v>0</v>
      </c>
      <c r="AX341" s="136">
        <f t="shared" si="138"/>
        <v>0</v>
      </c>
      <c r="AY341" s="133">
        <f t="shared" si="139"/>
        <v>0</v>
      </c>
      <c r="AZ341" s="131">
        <f t="shared" si="140"/>
        <v>0</v>
      </c>
      <c r="BA341" s="131">
        <f t="shared" si="141"/>
        <v>0</v>
      </c>
      <c r="BB341" s="131">
        <f t="shared" si="142"/>
        <v>0</v>
      </c>
      <c r="BC341" s="132">
        <f t="shared" si="143"/>
        <v>0</v>
      </c>
    </row>
    <row r="342" spans="1:55" x14ac:dyDescent="0.25">
      <c r="A342" s="138" t="s">
        <v>830</v>
      </c>
      <c r="B342" s="131" t="s">
        <v>50</v>
      </c>
      <c r="C342" s="131" t="s">
        <v>480</v>
      </c>
      <c r="D342" s="131" t="s">
        <v>1914</v>
      </c>
      <c r="E342" s="132" t="s">
        <v>1311</v>
      </c>
      <c r="F342" s="130">
        <v>0</v>
      </c>
      <c r="G342" s="131">
        <v>0</v>
      </c>
      <c r="H342" s="131">
        <v>0</v>
      </c>
      <c r="I342" s="132">
        <v>20</v>
      </c>
      <c r="J342" s="149"/>
      <c r="K342" s="133">
        <v>0</v>
      </c>
      <c r="L342" s="131">
        <v>1</v>
      </c>
      <c r="M342" s="131">
        <v>20.399999999999999</v>
      </c>
      <c r="N342" s="132">
        <v>262</v>
      </c>
      <c r="O342" s="149"/>
      <c r="P342" s="133">
        <v>0</v>
      </c>
      <c r="Q342" s="131">
        <v>0</v>
      </c>
      <c r="R342" s="131">
        <v>0</v>
      </c>
      <c r="S342" s="132">
        <v>0</v>
      </c>
      <c r="T342" s="149"/>
      <c r="U342" s="133">
        <v>0</v>
      </c>
      <c r="V342" s="131">
        <v>0</v>
      </c>
      <c r="W342" s="131">
        <v>0</v>
      </c>
      <c r="X342" s="132">
        <v>0</v>
      </c>
      <c r="Y342" s="149"/>
      <c r="Z342" s="133">
        <v>0</v>
      </c>
      <c r="AA342" s="131">
        <v>0</v>
      </c>
      <c r="AB342" s="131">
        <v>0</v>
      </c>
      <c r="AC342" s="132">
        <v>0</v>
      </c>
      <c r="AD342" s="149"/>
      <c r="AE342" s="153">
        <f t="shared" si="120"/>
        <v>0</v>
      </c>
      <c r="AF342" s="134">
        <f t="shared" si="121"/>
        <v>1</v>
      </c>
      <c r="AG342" s="135">
        <f t="shared" si="122"/>
        <v>20.399999999999999</v>
      </c>
      <c r="AH342" s="167">
        <f t="shared" si="123"/>
        <v>282</v>
      </c>
      <c r="AI342" s="149"/>
      <c r="AJ342" s="133">
        <f t="shared" si="124"/>
        <v>20</v>
      </c>
      <c r="AK342" s="131">
        <f t="shared" si="125"/>
        <v>262</v>
      </c>
      <c r="AL342" s="131">
        <f t="shared" si="126"/>
        <v>0</v>
      </c>
      <c r="AM342" s="131">
        <f t="shared" si="127"/>
        <v>0</v>
      </c>
      <c r="AN342" s="136">
        <f t="shared" si="128"/>
        <v>0</v>
      </c>
      <c r="AO342" s="133">
        <f t="shared" si="129"/>
        <v>0</v>
      </c>
      <c r="AP342" s="131">
        <f t="shared" si="130"/>
        <v>0</v>
      </c>
      <c r="AQ342" s="131">
        <f t="shared" si="131"/>
        <v>0</v>
      </c>
      <c r="AR342" s="131">
        <f t="shared" si="132"/>
        <v>0</v>
      </c>
      <c r="AS342" s="136">
        <f t="shared" si="133"/>
        <v>0</v>
      </c>
      <c r="AT342" s="133">
        <f t="shared" si="134"/>
        <v>0</v>
      </c>
      <c r="AU342" s="131">
        <f t="shared" si="135"/>
        <v>1</v>
      </c>
      <c r="AV342" s="131">
        <f t="shared" si="136"/>
        <v>0</v>
      </c>
      <c r="AW342" s="131">
        <f t="shared" si="137"/>
        <v>0</v>
      </c>
      <c r="AX342" s="136">
        <f t="shared" si="138"/>
        <v>0</v>
      </c>
      <c r="AY342" s="133">
        <f t="shared" si="139"/>
        <v>0</v>
      </c>
      <c r="AZ342" s="131">
        <f t="shared" si="140"/>
        <v>20.399999999999999</v>
      </c>
      <c r="BA342" s="131">
        <f t="shared" si="141"/>
        <v>0</v>
      </c>
      <c r="BB342" s="131">
        <f t="shared" si="142"/>
        <v>0</v>
      </c>
      <c r="BC342" s="132">
        <f t="shared" si="143"/>
        <v>0</v>
      </c>
    </row>
    <row r="343" spans="1:55" x14ac:dyDescent="0.25">
      <c r="A343" s="138" t="s">
        <v>831</v>
      </c>
      <c r="B343" s="131" t="s">
        <v>1398</v>
      </c>
      <c r="C343" s="131" t="s">
        <v>365</v>
      </c>
      <c r="D343" s="131" t="s">
        <v>191</v>
      </c>
      <c r="E343" s="132" t="s">
        <v>1311</v>
      </c>
      <c r="F343" s="130">
        <v>0</v>
      </c>
      <c r="G343" s="131">
        <v>0</v>
      </c>
      <c r="H343" s="131">
        <v>0</v>
      </c>
      <c r="I343" s="132">
        <v>0</v>
      </c>
      <c r="J343" s="149"/>
      <c r="K343" s="133">
        <v>0</v>
      </c>
      <c r="L343" s="131">
        <v>0</v>
      </c>
      <c r="M343" s="131">
        <v>0</v>
      </c>
      <c r="N343" s="132">
        <v>0</v>
      </c>
      <c r="O343" s="149"/>
      <c r="P343" s="133">
        <v>0</v>
      </c>
      <c r="Q343" s="131">
        <v>0</v>
      </c>
      <c r="R343" s="131">
        <v>0</v>
      </c>
      <c r="S343" s="132">
        <v>0</v>
      </c>
      <c r="T343" s="149"/>
      <c r="U343" s="133">
        <v>0</v>
      </c>
      <c r="V343" s="131">
        <v>0</v>
      </c>
      <c r="W343" s="131">
        <v>0</v>
      </c>
      <c r="X343" s="132">
        <v>0</v>
      </c>
      <c r="Y343" s="149"/>
      <c r="Z343" s="133">
        <v>0</v>
      </c>
      <c r="AA343" s="131">
        <v>0</v>
      </c>
      <c r="AB343" s="131">
        <v>0</v>
      </c>
      <c r="AC343" s="132">
        <v>0</v>
      </c>
      <c r="AD343" s="149"/>
      <c r="AE343" s="153">
        <f t="shared" si="120"/>
        <v>0</v>
      </c>
      <c r="AF343" s="134">
        <f t="shared" si="121"/>
        <v>0</v>
      </c>
      <c r="AG343" s="135">
        <f t="shared" si="122"/>
        <v>0</v>
      </c>
      <c r="AH343" s="167">
        <f t="shared" si="123"/>
        <v>0</v>
      </c>
      <c r="AI343" s="149"/>
      <c r="AJ343" s="133">
        <f t="shared" si="124"/>
        <v>0</v>
      </c>
      <c r="AK343" s="131">
        <f t="shared" si="125"/>
        <v>0</v>
      </c>
      <c r="AL343" s="131">
        <f t="shared" si="126"/>
        <v>0</v>
      </c>
      <c r="AM343" s="131">
        <f t="shared" si="127"/>
        <v>0</v>
      </c>
      <c r="AN343" s="136">
        <f t="shared" si="128"/>
        <v>0</v>
      </c>
      <c r="AO343" s="133">
        <f t="shared" si="129"/>
        <v>0</v>
      </c>
      <c r="AP343" s="131">
        <f t="shared" si="130"/>
        <v>0</v>
      </c>
      <c r="AQ343" s="131">
        <f t="shared" si="131"/>
        <v>0</v>
      </c>
      <c r="AR343" s="131">
        <f t="shared" si="132"/>
        <v>0</v>
      </c>
      <c r="AS343" s="136">
        <f t="shared" si="133"/>
        <v>0</v>
      </c>
      <c r="AT343" s="133">
        <f t="shared" si="134"/>
        <v>0</v>
      </c>
      <c r="AU343" s="131">
        <f t="shared" si="135"/>
        <v>0</v>
      </c>
      <c r="AV343" s="131">
        <f t="shared" si="136"/>
        <v>0</v>
      </c>
      <c r="AW343" s="131">
        <f t="shared" si="137"/>
        <v>0</v>
      </c>
      <c r="AX343" s="136">
        <f t="shared" si="138"/>
        <v>0</v>
      </c>
      <c r="AY343" s="133">
        <f t="shared" si="139"/>
        <v>0</v>
      </c>
      <c r="AZ343" s="131">
        <f t="shared" si="140"/>
        <v>0</v>
      </c>
      <c r="BA343" s="131">
        <f t="shared" si="141"/>
        <v>0</v>
      </c>
      <c r="BB343" s="131">
        <f t="shared" si="142"/>
        <v>0</v>
      </c>
      <c r="BC343" s="132">
        <f t="shared" si="143"/>
        <v>0</v>
      </c>
    </row>
    <row r="344" spans="1:55" x14ac:dyDescent="0.25">
      <c r="A344" s="138" t="s">
        <v>832</v>
      </c>
      <c r="B344" s="131" t="s">
        <v>1294</v>
      </c>
      <c r="C344" s="131" t="s">
        <v>466</v>
      </c>
      <c r="D344" s="131" t="s">
        <v>1969</v>
      </c>
      <c r="E344" s="132" t="s">
        <v>1304</v>
      </c>
      <c r="F344" s="130">
        <v>0</v>
      </c>
      <c r="G344" s="131">
        <v>0</v>
      </c>
      <c r="H344" s="131">
        <v>0</v>
      </c>
      <c r="I344" s="132">
        <v>0</v>
      </c>
      <c r="J344" s="149"/>
      <c r="K344" s="133">
        <v>0</v>
      </c>
      <c r="L344" s="131">
        <v>0</v>
      </c>
      <c r="M344" s="131">
        <v>0</v>
      </c>
      <c r="N344" s="132">
        <v>0</v>
      </c>
      <c r="O344" s="149"/>
      <c r="P344" s="133">
        <v>0</v>
      </c>
      <c r="Q344" s="131">
        <v>0</v>
      </c>
      <c r="R344" s="131">
        <v>0</v>
      </c>
      <c r="S344" s="132">
        <v>0</v>
      </c>
      <c r="T344" s="149"/>
      <c r="U344" s="133">
        <v>0</v>
      </c>
      <c r="V344" s="131">
        <v>0</v>
      </c>
      <c r="W344" s="131">
        <v>0</v>
      </c>
      <c r="X344" s="132">
        <v>0</v>
      </c>
      <c r="Y344" s="149"/>
      <c r="Z344" s="133">
        <v>0</v>
      </c>
      <c r="AA344" s="131">
        <v>0</v>
      </c>
      <c r="AB344" s="131">
        <v>0</v>
      </c>
      <c r="AC344" s="132">
        <v>0</v>
      </c>
      <c r="AD344" s="149"/>
      <c r="AE344" s="153">
        <f t="shared" si="120"/>
        <v>0</v>
      </c>
      <c r="AF344" s="134">
        <f t="shared" si="121"/>
        <v>0</v>
      </c>
      <c r="AG344" s="135">
        <f t="shared" si="122"/>
        <v>0</v>
      </c>
      <c r="AH344" s="167">
        <f t="shared" si="123"/>
        <v>0</v>
      </c>
      <c r="AI344" s="149"/>
      <c r="AJ344" s="133">
        <f t="shared" si="124"/>
        <v>0</v>
      </c>
      <c r="AK344" s="131">
        <f t="shared" si="125"/>
        <v>0</v>
      </c>
      <c r="AL344" s="131">
        <f t="shared" si="126"/>
        <v>0</v>
      </c>
      <c r="AM344" s="131">
        <f t="shared" si="127"/>
        <v>0</v>
      </c>
      <c r="AN344" s="136">
        <f t="shared" si="128"/>
        <v>0</v>
      </c>
      <c r="AO344" s="133">
        <f t="shared" si="129"/>
        <v>0</v>
      </c>
      <c r="AP344" s="131">
        <f t="shared" si="130"/>
        <v>0</v>
      </c>
      <c r="AQ344" s="131">
        <f t="shared" si="131"/>
        <v>0</v>
      </c>
      <c r="AR344" s="131">
        <f t="shared" si="132"/>
        <v>0</v>
      </c>
      <c r="AS344" s="136">
        <f t="shared" si="133"/>
        <v>0</v>
      </c>
      <c r="AT344" s="133">
        <f t="shared" si="134"/>
        <v>0</v>
      </c>
      <c r="AU344" s="131">
        <f t="shared" si="135"/>
        <v>0</v>
      </c>
      <c r="AV344" s="131">
        <f t="shared" si="136"/>
        <v>0</v>
      </c>
      <c r="AW344" s="131">
        <f t="shared" si="137"/>
        <v>0</v>
      </c>
      <c r="AX344" s="136">
        <f t="shared" si="138"/>
        <v>0</v>
      </c>
      <c r="AY344" s="133">
        <f t="shared" si="139"/>
        <v>0</v>
      </c>
      <c r="AZ344" s="131">
        <f t="shared" si="140"/>
        <v>0</v>
      </c>
      <c r="BA344" s="131">
        <f t="shared" si="141"/>
        <v>0</v>
      </c>
      <c r="BB344" s="131">
        <f t="shared" si="142"/>
        <v>0</v>
      </c>
      <c r="BC344" s="132">
        <f t="shared" si="143"/>
        <v>0</v>
      </c>
    </row>
    <row r="345" spans="1:55" x14ac:dyDescent="0.25">
      <c r="A345" s="138" t="s">
        <v>833</v>
      </c>
      <c r="B345" s="131" t="s">
        <v>43</v>
      </c>
      <c r="C345" s="131" t="s">
        <v>2154</v>
      </c>
      <c r="D345" s="131" t="s">
        <v>309</v>
      </c>
      <c r="E345" s="132" t="s">
        <v>1312</v>
      </c>
      <c r="F345" s="130">
        <v>1</v>
      </c>
      <c r="G345" s="131">
        <v>0</v>
      </c>
      <c r="H345" s="131">
        <v>0.7</v>
      </c>
      <c r="I345" s="132">
        <v>203</v>
      </c>
      <c r="J345" s="149"/>
      <c r="K345" s="133">
        <v>0</v>
      </c>
      <c r="L345" s="131">
        <v>0</v>
      </c>
      <c r="M345" s="131">
        <v>0</v>
      </c>
      <c r="N345" s="132">
        <v>0</v>
      </c>
      <c r="O345" s="149"/>
      <c r="P345" s="133">
        <v>0</v>
      </c>
      <c r="Q345" s="131">
        <v>0</v>
      </c>
      <c r="R345" s="131">
        <v>0</v>
      </c>
      <c r="S345" s="132">
        <v>0</v>
      </c>
      <c r="T345" s="149"/>
      <c r="U345" s="133">
        <v>0</v>
      </c>
      <c r="V345" s="131">
        <v>0</v>
      </c>
      <c r="W345" s="131">
        <v>0</v>
      </c>
      <c r="X345" s="132">
        <v>0</v>
      </c>
      <c r="Y345" s="149"/>
      <c r="Z345" s="133">
        <v>0</v>
      </c>
      <c r="AA345" s="131">
        <v>0</v>
      </c>
      <c r="AB345" s="131">
        <v>0</v>
      </c>
      <c r="AC345" s="132">
        <v>0</v>
      </c>
      <c r="AD345" s="149"/>
      <c r="AE345" s="153">
        <f t="shared" si="120"/>
        <v>1</v>
      </c>
      <c r="AF345" s="134">
        <f t="shared" si="121"/>
        <v>0</v>
      </c>
      <c r="AG345" s="135">
        <f t="shared" si="122"/>
        <v>0.7</v>
      </c>
      <c r="AH345" s="167">
        <f t="shared" si="123"/>
        <v>203</v>
      </c>
      <c r="AI345" s="149"/>
      <c r="AJ345" s="133">
        <f t="shared" si="124"/>
        <v>203</v>
      </c>
      <c r="AK345" s="131">
        <f t="shared" si="125"/>
        <v>0</v>
      </c>
      <c r="AL345" s="131">
        <f t="shared" si="126"/>
        <v>0</v>
      </c>
      <c r="AM345" s="131">
        <f t="shared" si="127"/>
        <v>0</v>
      </c>
      <c r="AN345" s="136">
        <f t="shared" si="128"/>
        <v>0</v>
      </c>
      <c r="AO345" s="133">
        <f t="shared" si="129"/>
        <v>1</v>
      </c>
      <c r="AP345" s="131">
        <f t="shared" si="130"/>
        <v>0</v>
      </c>
      <c r="AQ345" s="131">
        <f t="shared" si="131"/>
        <v>0</v>
      </c>
      <c r="AR345" s="131">
        <f t="shared" si="132"/>
        <v>0</v>
      </c>
      <c r="AS345" s="136">
        <f t="shared" si="133"/>
        <v>0</v>
      </c>
      <c r="AT345" s="133">
        <f t="shared" si="134"/>
        <v>0</v>
      </c>
      <c r="AU345" s="131">
        <f t="shared" si="135"/>
        <v>0</v>
      </c>
      <c r="AV345" s="131">
        <f t="shared" si="136"/>
        <v>0</v>
      </c>
      <c r="AW345" s="131">
        <f t="shared" si="137"/>
        <v>0</v>
      </c>
      <c r="AX345" s="136">
        <f t="shared" si="138"/>
        <v>0</v>
      </c>
      <c r="AY345" s="133">
        <f t="shared" si="139"/>
        <v>0.7</v>
      </c>
      <c r="AZ345" s="131">
        <f t="shared" si="140"/>
        <v>0</v>
      </c>
      <c r="BA345" s="131">
        <f t="shared" si="141"/>
        <v>0</v>
      </c>
      <c r="BB345" s="131">
        <f t="shared" si="142"/>
        <v>0</v>
      </c>
      <c r="BC345" s="132">
        <f t="shared" si="143"/>
        <v>0</v>
      </c>
    </row>
    <row r="346" spans="1:55" x14ac:dyDescent="0.25">
      <c r="A346" s="138" t="s">
        <v>834</v>
      </c>
      <c r="B346" s="131" t="s">
        <v>43</v>
      </c>
      <c r="C346" s="131" t="s">
        <v>172</v>
      </c>
      <c r="D346" s="131" t="s">
        <v>200</v>
      </c>
      <c r="E346" s="132" t="s">
        <v>1314</v>
      </c>
      <c r="F346" s="130">
        <v>0</v>
      </c>
      <c r="G346" s="131">
        <v>1</v>
      </c>
      <c r="H346" s="131">
        <v>8.8000000000000007</v>
      </c>
      <c r="I346" s="132">
        <v>262</v>
      </c>
      <c r="J346" s="149"/>
      <c r="K346" s="133">
        <v>0</v>
      </c>
      <c r="L346" s="131">
        <v>0</v>
      </c>
      <c r="M346" s="131">
        <v>0</v>
      </c>
      <c r="N346" s="132">
        <v>0</v>
      </c>
      <c r="O346" s="149"/>
      <c r="P346" s="133">
        <v>0</v>
      </c>
      <c r="Q346" s="131">
        <v>0</v>
      </c>
      <c r="R346" s="131">
        <v>0</v>
      </c>
      <c r="S346" s="132">
        <v>0</v>
      </c>
      <c r="T346" s="149"/>
      <c r="U346" s="133">
        <v>0</v>
      </c>
      <c r="V346" s="131">
        <v>0</v>
      </c>
      <c r="W346" s="131">
        <v>0</v>
      </c>
      <c r="X346" s="132">
        <v>0</v>
      </c>
      <c r="Y346" s="149"/>
      <c r="Z346" s="133">
        <v>0</v>
      </c>
      <c r="AA346" s="131">
        <v>2</v>
      </c>
      <c r="AB346" s="131">
        <v>20.6</v>
      </c>
      <c r="AC346" s="132">
        <v>281</v>
      </c>
      <c r="AD346" s="149"/>
      <c r="AE346" s="153">
        <f t="shared" si="120"/>
        <v>0</v>
      </c>
      <c r="AF346" s="134">
        <f t="shared" si="121"/>
        <v>3</v>
      </c>
      <c r="AG346" s="135">
        <f t="shared" si="122"/>
        <v>29.400000000000002</v>
      </c>
      <c r="AH346" s="167">
        <f t="shared" si="123"/>
        <v>543</v>
      </c>
      <c r="AI346" s="149"/>
      <c r="AJ346" s="133">
        <f t="shared" si="124"/>
        <v>262</v>
      </c>
      <c r="AK346" s="131">
        <f t="shared" si="125"/>
        <v>0</v>
      </c>
      <c r="AL346" s="131">
        <f t="shared" si="126"/>
        <v>0</v>
      </c>
      <c r="AM346" s="131">
        <f t="shared" si="127"/>
        <v>0</v>
      </c>
      <c r="AN346" s="136">
        <f t="shared" si="128"/>
        <v>281</v>
      </c>
      <c r="AO346" s="133">
        <f t="shared" si="129"/>
        <v>0</v>
      </c>
      <c r="AP346" s="131">
        <f t="shared" si="130"/>
        <v>0</v>
      </c>
      <c r="AQ346" s="131">
        <f t="shared" si="131"/>
        <v>0</v>
      </c>
      <c r="AR346" s="131">
        <f t="shared" si="132"/>
        <v>0</v>
      </c>
      <c r="AS346" s="136">
        <f t="shared" si="133"/>
        <v>0</v>
      </c>
      <c r="AT346" s="133">
        <f t="shared" si="134"/>
        <v>1</v>
      </c>
      <c r="AU346" s="131">
        <f t="shared" si="135"/>
        <v>0</v>
      </c>
      <c r="AV346" s="131">
        <f t="shared" si="136"/>
        <v>0</v>
      </c>
      <c r="AW346" s="131">
        <f t="shared" si="137"/>
        <v>0</v>
      </c>
      <c r="AX346" s="136">
        <f t="shared" si="138"/>
        <v>2</v>
      </c>
      <c r="AY346" s="133">
        <f t="shared" si="139"/>
        <v>8.8000000000000007</v>
      </c>
      <c r="AZ346" s="131">
        <f t="shared" si="140"/>
        <v>0</v>
      </c>
      <c r="BA346" s="131">
        <f t="shared" si="141"/>
        <v>0</v>
      </c>
      <c r="BB346" s="131">
        <f t="shared" si="142"/>
        <v>0</v>
      </c>
      <c r="BC346" s="132">
        <f t="shared" si="143"/>
        <v>20.6</v>
      </c>
    </row>
    <row r="347" spans="1:55" x14ac:dyDescent="0.25">
      <c r="A347" s="138" t="s">
        <v>835</v>
      </c>
      <c r="B347" s="131" t="s">
        <v>1278</v>
      </c>
      <c r="C347" s="131" t="s">
        <v>491</v>
      </c>
      <c r="D347" s="131" t="s">
        <v>165</v>
      </c>
      <c r="E347" s="132" t="s">
        <v>1954</v>
      </c>
      <c r="F347" s="130">
        <v>0</v>
      </c>
      <c r="G347" s="131">
        <v>0</v>
      </c>
      <c r="H347" s="131">
        <v>0</v>
      </c>
      <c r="I347" s="132">
        <v>0</v>
      </c>
      <c r="J347" s="149"/>
      <c r="K347" s="133">
        <v>0</v>
      </c>
      <c r="L347" s="131">
        <v>0</v>
      </c>
      <c r="M347" s="131">
        <v>0</v>
      </c>
      <c r="N347" s="132">
        <v>0</v>
      </c>
      <c r="O347" s="149"/>
      <c r="P347" s="133">
        <v>0</v>
      </c>
      <c r="Q347" s="131">
        <v>0</v>
      </c>
      <c r="R347" s="131">
        <v>0</v>
      </c>
      <c r="S347" s="132">
        <v>0</v>
      </c>
      <c r="T347" s="149"/>
      <c r="U347" s="133">
        <v>0</v>
      </c>
      <c r="V347" s="131">
        <v>0</v>
      </c>
      <c r="W347" s="131">
        <v>0</v>
      </c>
      <c r="X347" s="132">
        <v>0</v>
      </c>
      <c r="Y347" s="149"/>
      <c r="Z347" s="133">
        <v>0</v>
      </c>
      <c r="AA347" s="131">
        <v>0</v>
      </c>
      <c r="AB347" s="131">
        <v>0</v>
      </c>
      <c r="AC347" s="132">
        <v>0</v>
      </c>
      <c r="AD347" s="149"/>
      <c r="AE347" s="153">
        <f t="shared" si="120"/>
        <v>0</v>
      </c>
      <c r="AF347" s="134">
        <f t="shared" si="121"/>
        <v>0</v>
      </c>
      <c r="AG347" s="135">
        <f t="shared" si="122"/>
        <v>0</v>
      </c>
      <c r="AH347" s="167">
        <f t="shared" si="123"/>
        <v>0</v>
      </c>
      <c r="AI347" s="149"/>
      <c r="AJ347" s="133">
        <f t="shared" si="124"/>
        <v>0</v>
      </c>
      <c r="AK347" s="131">
        <f t="shared" si="125"/>
        <v>0</v>
      </c>
      <c r="AL347" s="131">
        <f t="shared" si="126"/>
        <v>0</v>
      </c>
      <c r="AM347" s="131">
        <f t="shared" si="127"/>
        <v>0</v>
      </c>
      <c r="AN347" s="136">
        <f t="shared" si="128"/>
        <v>0</v>
      </c>
      <c r="AO347" s="133">
        <f t="shared" si="129"/>
        <v>0</v>
      </c>
      <c r="AP347" s="131">
        <f t="shared" si="130"/>
        <v>0</v>
      </c>
      <c r="AQ347" s="131">
        <f t="shared" si="131"/>
        <v>0</v>
      </c>
      <c r="AR347" s="131">
        <f t="shared" si="132"/>
        <v>0</v>
      </c>
      <c r="AS347" s="136">
        <f t="shared" si="133"/>
        <v>0</v>
      </c>
      <c r="AT347" s="133">
        <f t="shared" si="134"/>
        <v>0</v>
      </c>
      <c r="AU347" s="131">
        <f t="shared" si="135"/>
        <v>0</v>
      </c>
      <c r="AV347" s="131">
        <f t="shared" si="136"/>
        <v>0</v>
      </c>
      <c r="AW347" s="131">
        <f t="shared" si="137"/>
        <v>0</v>
      </c>
      <c r="AX347" s="136">
        <f t="shared" si="138"/>
        <v>0</v>
      </c>
      <c r="AY347" s="133">
        <f t="shared" si="139"/>
        <v>0</v>
      </c>
      <c r="AZ347" s="131">
        <f t="shared" si="140"/>
        <v>0</v>
      </c>
      <c r="BA347" s="131">
        <f t="shared" si="141"/>
        <v>0</v>
      </c>
      <c r="BB347" s="131">
        <f t="shared" si="142"/>
        <v>0</v>
      </c>
      <c r="BC347" s="132">
        <f t="shared" si="143"/>
        <v>0</v>
      </c>
    </row>
    <row r="348" spans="1:55" x14ac:dyDescent="0.25">
      <c r="A348" s="138" t="s">
        <v>1057</v>
      </c>
      <c r="B348" s="131" t="s">
        <v>40</v>
      </c>
      <c r="C348" s="131" t="s">
        <v>189</v>
      </c>
      <c r="D348" s="131" t="s">
        <v>396</v>
      </c>
      <c r="E348" s="132" t="s">
        <v>1311</v>
      </c>
      <c r="F348" s="130">
        <v>0</v>
      </c>
      <c r="G348" s="131">
        <v>0</v>
      </c>
      <c r="H348" s="131">
        <v>0</v>
      </c>
      <c r="I348" s="132">
        <v>0</v>
      </c>
      <c r="J348" s="149"/>
      <c r="K348" s="133">
        <v>0</v>
      </c>
      <c r="L348" s="131">
        <v>0</v>
      </c>
      <c r="M348" s="131">
        <v>0</v>
      </c>
      <c r="N348" s="132">
        <v>0</v>
      </c>
      <c r="O348" s="149"/>
      <c r="P348" s="133">
        <v>0</v>
      </c>
      <c r="Q348" s="131">
        <v>1</v>
      </c>
      <c r="R348" s="131">
        <v>2.9</v>
      </c>
      <c r="S348" s="132">
        <v>273</v>
      </c>
      <c r="T348" s="149"/>
      <c r="U348" s="133">
        <v>0</v>
      </c>
      <c r="V348" s="131">
        <v>0</v>
      </c>
      <c r="W348" s="131">
        <v>0</v>
      </c>
      <c r="X348" s="132">
        <v>20</v>
      </c>
      <c r="Y348" s="149"/>
      <c r="Z348" s="133">
        <v>0</v>
      </c>
      <c r="AA348" s="131">
        <v>0</v>
      </c>
      <c r="AB348" s="131">
        <v>0</v>
      </c>
      <c r="AC348" s="132">
        <v>0</v>
      </c>
      <c r="AD348" s="149"/>
      <c r="AE348" s="153">
        <f t="shared" si="120"/>
        <v>0</v>
      </c>
      <c r="AF348" s="134">
        <f t="shared" si="121"/>
        <v>1</v>
      </c>
      <c r="AG348" s="135">
        <f t="shared" si="122"/>
        <v>2.9</v>
      </c>
      <c r="AH348" s="167">
        <f t="shared" si="123"/>
        <v>293</v>
      </c>
      <c r="AI348" s="149"/>
      <c r="AJ348" s="133">
        <f t="shared" si="124"/>
        <v>0</v>
      </c>
      <c r="AK348" s="131">
        <f t="shared" si="125"/>
        <v>0</v>
      </c>
      <c r="AL348" s="131">
        <f t="shared" si="126"/>
        <v>273</v>
      </c>
      <c r="AM348" s="131">
        <f t="shared" si="127"/>
        <v>20</v>
      </c>
      <c r="AN348" s="136">
        <f t="shared" si="128"/>
        <v>0</v>
      </c>
      <c r="AO348" s="133">
        <f t="shared" si="129"/>
        <v>0</v>
      </c>
      <c r="AP348" s="131">
        <f t="shared" si="130"/>
        <v>0</v>
      </c>
      <c r="AQ348" s="131">
        <f t="shared" si="131"/>
        <v>0</v>
      </c>
      <c r="AR348" s="131">
        <f t="shared" si="132"/>
        <v>0</v>
      </c>
      <c r="AS348" s="136">
        <f t="shared" si="133"/>
        <v>0</v>
      </c>
      <c r="AT348" s="133">
        <f t="shared" si="134"/>
        <v>0</v>
      </c>
      <c r="AU348" s="131">
        <f t="shared" si="135"/>
        <v>0</v>
      </c>
      <c r="AV348" s="131">
        <f t="shared" si="136"/>
        <v>1</v>
      </c>
      <c r="AW348" s="131">
        <f t="shared" si="137"/>
        <v>0</v>
      </c>
      <c r="AX348" s="136">
        <f t="shared" si="138"/>
        <v>0</v>
      </c>
      <c r="AY348" s="133">
        <f t="shared" si="139"/>
        <v>0</v>
      </c>
      <c r="AZ348" s="131">
        <f t="shared" si="140"/>
        <v>0</v>
      </c>
      <c r="BA348" s="131">
        <f t="shared" si="141"/>
        <v>2.9</v>
      </c>
      <c r="BB348" s="131">
        <f t="shared" si="142"/>
        <v>0</v>
      </c>
      <c r="BC348" s="132">
        <f t="shared" si="143"/>
        <v>0</v>
      </c>
    </row>
    <row r="349" spans="1:55" x14ac:dyDescent="0.25">
      <c r="A349" s="138" t="s">
        <v>836</v>
      </c>
      <c r="B349" s="131" t="s">
        <v>1398</v>
      </c>
      <c r="C349" s="131" t="s">
        <v>340</v>
      </c>
      <c r="D349" s="131" t="s">
        <v>213</v>
      </c>
      <c r="E349" s="132" t="s">
        <v>1954</v>
      </c>
      <c r="F349" s="130">
        <v>0</v>
      </c>
      <c r="G349" s="131">
        <v>0</v>
      </c>
      <c r="H349" s="131">
        <v>0</v>
      </c>
      <c r="I349" s="132">
        <v>0</v>
      </c>
      <c r="J349" s="149"/>
      <c r="K349" s="133">
        <v>0</v>
      </c>
      <c r="L349" s="131">
        <v>0</v>
      </c>
      <c r="M349" s="131">
        <v>0</v>
      </c>
      <c r="N349" s="132">
        <v>0</v>
      </c>
      <c r="O349" s="149"/>
      <c r="P349" s="133">
        <v>0</v>
      </c>
      <c r="Q349" s="131">
        <v>0</v>
      </c>
      <c r="R349" s="131">
        <v>0</v>
      </c>
      <c r="S349" s="132">
        <v>0</v>
      </c>
      <c r="T349" s="149"/>
      <c r="U349" s="133">
        <v>0</v>
      </c>
      <c r="V349" s="131">
        <v>0</v>
      </c>
      <c r="W349" s="131">
        <v>0</v>
      </c>
      <c r="X349" s="132">
        <v>0</v>
      </c>
      <c r="Y349" s="149"/>
      <c r="Z349" s="133">
        <v>0</v>
      </c>
      <c r="AA349" s="131">
        <v>0</v>
      </c>
      <c r="AB349" s="131">
        <v>0</v>
      </c>
      <c r="AC349" s="132">
        <v>0</v>
      </c>
      <c r="AD349" s="149"/>
      <c r="AE349" s="153">
        <f t="shared" si="120"/>
        <v>0</v>
      </c>
      <c r="AF349" s="134">
        <f t="shared" si="121"/>
        <v>0</v>
      </c>
      <c r="AG349" s="135">
        <f t="shared" si="122"/>
        <v>0</v>
      </c>
      <c r="AH349" s="167">
        <f t="shared" si="123"/>
        <v>0</v>
      </c>
      <c r="AI349" s="149"/>
      <c r="AJ349" s="133">
        <f t="shared" si="124"/>
        <v>0</v>
      </c>
      <c r="AK349" s="131">
        <f t="shared" si="125"/>
        <v>0</v>
      </c>
      <c r="AL349" s="131">
        <f t="shared" si="126"/>
        <v>0</v>
      </c>
      <c r="AM349" s="131">
        <f t="shared" si="127"/>
        <v>0</v>
      </c>
      <c r="AN349" s="136">
        <f t="shared" si="128"/>
        <v>0</v>
      </c>
      <c r="AO349" s="133">
        <f t="shared" si="129"/>
        <v>0</v>
      </c>
      <c r="AP349" s="131">
        <f t="shared" si="130"/>
        <v>0</v>
      </c>
      <c r="AQ349" s="131">
        <f t="shared" si="131"/>
        <v>0</v>
      </c>
      <c r="AR349" s="131">
        <f t="shared" si="132"/>
        <v>0</v>
      </c>
      <c r="AS349" s="136">
        <f t="shared" si="133"/>
        <v>0</v>
      </c>
      <c r="AT349" s="133">
        <f t="shared" si="134"/>
        <v>0</v>
      </c>
      <c r="AU349" s="131">
        <f t="shared" si="135"/>
        <v>0</v>
      </c>
      <c r="AV349" s="131">
        <f t="shared" si="136"/>
        <v>0</v>
      </c>
      <c r="AW349" s="131">
        <f t="shared" si="137"/>
        <v>0</v>
      </c>
      <c r="AX349" s="136">
        <f t="shared" si="138"/>
        <v>0</v>
      </c>
      <c r="AY349" s="133">
        <f t="shared" si="139"/>
        <v>0</v>
      </c>
      <c r="AZ349" s="131">
        <f t="shared" si="140"/>
        <v>0</v>
      </c>
      <c r="BA349" s="131">
        <f t="shared" si="141"/>
        <v>0</v>
      </c>
      <c r="BB349" s="131">
        <f t="shared" si="142"/>
        <v>0</v>
      </c>
      <c r="BC349" s="132">
        <f t="shared" si="143"/>
        <v>0</v>
      </c>
    </row>
    <row r="350" spans="1:55" x14ac:dyDescent="0.25">
      <c r="A350" s="138" t="s">
        <v>837</v>
      </c>
      <c r="B350" s="131" t="s">
        <v>49</v>
      </c>
      <c r="C350" s="131" t="s">
        <v>1137</v>
      </c>
      <c r="D350" s="131" t="s">
        <v>2126</v>
      </c>
      <c r="E350" s="132" t="s">
        <v>1955</v>
      </c>
      <c r="F350" s="130">
        <v>0</v>
      </c>
      <c r="G350" s="131">
        <v>0</v>
      </c>
      <c r="H350" s="131">
        <v>0</v>
      </c>
      <c r="I350" s="132">
        <v>0</v>
      </c>
      <c r="J350" s="149"/>
      <c r="K350" s="133">
        <v>0</v>
      </c>
      <c r="L350" s="131">
        <v>0</v>
      </c>
      <c r="M350" s="131">
        <v>0</v>
      </c>
      <c r="N350" s="132">
        <v>0</v>
      </c>
      <c r="O350" s="149"/>
      <c r="P350" s="133">
        <v>0</v>
      </c>
      <c r="Q350" s="131">
        <v>0</v>
      </c>
      <c r="R350" s="131">
        <v>0</v>
      </c>
      <c r="S350" s="132">
        <v>0</v>
      </c>
      <c r="T350" s="149"/>
      <c r="U350" s="133">
        <v>0</v>
      </c>
      <c r="V350" s="131">
        <v>0</v>
      </c>
      <c r="W350" s="131">
        <v>0</v>
      </c>
      <c r="X350" s="132">
        <v>20</v>
      </c>
      <c r="Y350" s="149"/>
      <c r="Z350" s="133">
        <v>0</v>
      </c>
      <c r="AA350" s="131">
        <v>0</v>
      </c>
      <c r="AB350" s="131">
        <v>0</v>
      </c>
      <c r="AC350" s="132">
        <v>0</v>
      </c>
      <c r="AD350" s="149"/>
      <c r="AE350" s="153">
        <f t="shared" si="120"/>
        <v>0</v>
      </c>
      <c r="AF350" s="134">
        <f t="shared" si="121"/>
        <v>0</v>
      </c>
      <c r="AG350" s="135">
        <f t="shared" si="122"/>
        <v>0</v>
      </c>
      <c r="AH350" s="167">
        <f t="shared" si="123"/>
        <v>20</v>
      </c>
      <c r="AI350" s="149"/>
      <c r="AJ350" s="133">
        <f t="shared" si="124"/>
        <v>0</v>
      </c>
      <c r="AK350" s="131">
        <f t="shared" si="125"/>
        <v>0</v>
      </c>
      <c r="AL350" s="131">
        <f t="shared" si="126"/>
        <v>0</v>
      </c>
      <c r="AM350" s="131">
        <f t="shared" si="127"/>
        <v>20</v>
      </c>
      <c r="AN350" s="136">
        <f t="shared" si="128"/>
        <v>0</v>
      </c>
      <c r="AO350" s="133">
        <f t="shared" si="129"/>
        <v>0</v>
      </c>
      <c r="AP350" s="131">
        <f t="shared" si="130"/>
        <v>0</v>
      </c>
      <c r="AQ350" s="131">
        <f t="shared" si="131"/>
        <v>0</v>
      </c>
      <c r="AR350" s="131">
        <f t="shared" si="132"/>
        <v>0</v>
      </c>
      <c r="AS350" s="136">
        <f t="shared" si="133"/>
        <v>0</v>
      </c>
      <c r="AT350" s="133">
        <f t="shared" si="134"/>
        <v>0</v>
      </c>
      <c r="AU350" s="131">
        <f t="shared" si="135"/>
        <v>0</v>
      </c>
      <c r="AV350" s="131">
        <f t="shared" si="136"/>
        <v>0</v>
      </c>
      <c r="AW350" s="131">
        <f t="shared" si="137"/>
        <v>0</v>
      </c>
      <c r="AX350" s="136">
        <f t="shared" si="138"/>
        <v>0</v>
      </c>
      <c r="AY350" s="133">
        <f t="shared" si="139"/>
        <v>0</v>
      </c>
      <c r="AZ350" s="131">
        <f t="shared" si="140"/>
        <v>0</v>
      </c>
      <c r="BA350" s="131">
        <f t="shared" si="141"/>
        <v>0</v>
      </c>
      <c r="BB350" s="131">
        <f t="shared" si="142"/>
        <v>0</v>
      </c>
      <c r="BC350" s="132">
        <f t="shared" si="143"/>
        <v>0</v>
      </c>
    </row>
    <row r="351" spans="1:55" x14ac:dyDescent="0.25">
      <c r="A351" s="138" t="s">
        <v>838</v>
      </c>
      <c r="B351" s="131" t="s">
        <v>50</v>
      </c>
      <c r="C351" s="131" t="s">
        <v>2064</v>
      </c>
      <c r="D351" s="131" t="s">
        <v>1372</v>
      </c>
      <c r="E351" s="132" t="s">
        <v>1955</v>
      </c>
      <c r="F351" s="130">
        <v>0</v>
      </c>
      <c r="G351" s="131">
        <v>0</v>
      </c>
      <c r="H351" s="131">
        <v>0</v>
      </c>
      <c r="I351" s="132">
        <v>0</v>
      </c>
      <c r="J351" s="149"/>
      <c r="K351" s="133">
        <v>0</v>
      </c>
      <c r="L351" s="131">
        <v>0</v>
      </c>
      <c r="M351" s="131">
        <v>0</v>
      </c>
      <c r="N351" s="132">
        <v>0</v>
      </c>
      <c r="O351" s="149"/>
      <c r="P351" s="133">
        <v>0</v>
      </c>
      <c r="Q351" s="131">
        <v>0</v>
      </c>
      <c r="R351" s="131">
        <v>0</v>
      </c>
      <c r="S351" s="132">
        <v>0</v>
      </c>
      <c r="T351" s="149"/>
      <c r="U351" s="133">
        <v>0</v>
      </c>
      <c r="V351" s="131">
        <v>0</v>
      </c>
      <c r="W351" s="131">
        <v>0</v>
      </c>
      <c r="X351" s="132">
        <v>0</v>
      </c>
      <c r="Y351" s="149"/>
      <c r="Z351" s="133">
        <v>0</v>
      </c>
      <c r="AA351" s="131">
        <v>0</v>
      </c>
      <c r="AB351" s="131">
        <v>0</v>
      </c>
      <c r="AC351" s="132">
        <v>0</v>
      </c>
      <c r="AD351" s="149"/>
      <c r="AE351" s="153">
        <f t="shared" si="120"/>
        <v>0</v>
      </c>
      <c r="AF351" s="134">
        <f t="shared" si="121"/>
        <v>0</v>
      </c>
      <c r="AG351" s="135">
        <f t="shared" si="122"/>
        <v>0</v>
      </c>
      <c r="AH351" s="167">
        <f t="shared" si="123"/>
        <v>0</v>
      </c>
      <c r="AI351" s="149"/>
      <c r="AJ351" s="133">
        <f t="shared" si="124"/>
        <v>0</v>
      </c>
      <c r="AK351" s="131">
        <f t="shared" si="125"/>
        <v>0</v>
      </c>
      <c r="AL351" s="131">
        <f t="shared" si="126"/>
        <v>0</v>
      </c>
      <c r="AM351" s="131">
        <f t="shared" si="127"/>
        <v>0</v>
      </c>
      <c r="AN351" s="136">
        <f t="shared" si="128"/>
        <v>0</v>
      </c>
      <c r="AO351" s="133">
        <f t="shared" si="129"/>
        <v>0</v>
      </c>
      <c r="AP351" s="131">
        <f t="shared" si="130"/>
        <v>0</v>
      </c>
      <c r="AQ351" s="131">
        <f t="shared" si="131"/>
        <v>0</v>
      </c>
      <c r="AR351" s="131">
        <f t="shared" si="132"/>
        <v>0</v>
      </c>
      <c r="AS351" s="136">
        <f t="shared" si="133"/>
        <v>0</v>
      </c>
      <c r="AT351" s="133">
        <f t="shared" si="134"/>
        <v>0</v>
      </c>
      <c r="AU351" s="131">
        <f t="shared" si="135"/>
        <v>0</v>
      </c>
      <c r="AV351" s="131">
        <f t="shared" si="136"/>
        <v>0</v>
      </c>
      <c r="AW351" s="131">
        <f t="shared" si="137"/>
        <v>0</v>
      </c>
      <c r="AX351" s="136">
        <f t="shared" si="138"/>
        <v>0</v>
      </c>
      <c r="AY351" s="133">
        <f t="shared" si="139"/>
        <v>0</v>
      </c>
      <c r="AZ351" s="131">
        <f t="shared" si="140"/>
        <v>0</v>
      </c>
      <c r="BA351" s="131">
        <f t="shared" si="141"/>
        <v>0</v>
      </c>
      <c r="BB351" s="131">
        <f t="shared" si="142"/>
        <v>0</v>
      </c>
      <c r="BC351" s="132">
        <f t="shared" si="143"/>
        <v>0</v>
      </c>
    </row>
    <row r="352" spans="1:55" x14ac:dyDescent="0.25">
      <c r="A352" s="138" t="s">
        <v>839</v>
      </c>
      <c r="B352" s="131" t="s">
        <v>1294</v>
      </c>
      <c r="C352" s="131" t="s">
        <v>289</v>
      </c>
      <c r="D352" s="131" t="s">
        <v>1969</v>
      </c>
      <c r="E352" s="132" t="s">
        <v>1954</v>
      </c>
      <c r="F352" s="130">
        <v>0</v>
      </c>
      <c r="G352" s="131">
        <v>0</v>
      </c>
      <c r="H352" s="131">
        <v>0</v>
      </c>
      <c r="I352" s="132">
        <v>0</v>
      </c>
      <c r="J352" s="149"/>
      <c r="K352" s="133">
        <v>0</v>
      </c>
      <c r="L352" s="131">
        <v>0</v>
      </c>
      <c r="M352" s="131">
        <v>0</v>
      </c>
      <c r="N352" s="132">
        <v>0</v>
      </c>
      <c r="O352" s="149"/>
      <c r="P352" s="133">
        <v>0</v>
      </c>
      <c r="Q352" s="131">
        <v>0</v>
      </c>
      <c r="R352" s="131">
        <v>0</v>
      </c>
      <c r="S352" s="132">
        <v>0</v>
      </c>
      <c r="T352" s="149"/>
      <c r="U352" s="133">
        <v>0</v>
      </c>
      <c r="V352" s="131">
        <v>0</v>
      </c>
      <c r="W352" s="131">
        <v>0</v>
      </c>
      <c r="X352" s="132">
        <v>0</v>
      </c>
      <c r="Y352" s="149"/>
      <c r="Z352" s="133">
        <v>0</v>
      </c>
      <c r="AA352" s="131">
        <v>0</v>
      </c>
      <c r="AB352" s="131">
        <v>0</v>
      </c>
      <c r="AC352" s="132">
        <v>0</v>
      </c>
      <c r="AD352" s="149"/>
      <c r="AE352" s="153">
        <f t="shared" si="120"/>
        <v>0</v>
      </c>
      <c r="AF352" s="134">
        <f t="shared" si="121"/>
        <v>0</v>
      </c>
      <c r="AG352" s="135">
        <f t="shared" si="122"/>
        <v>0</v>
      </c>
      <c r="AH352" s="167">
        <f t="shared" si="123"/>
        <v>0</v>
      </c>
      <c r="AI352" s="149"/>
      <c r="AJ352" s="133">
        <f t="shared" si="124"/>
        <v>0</v>
      </c>
      <c r="AK352" s="131">
        <f t="shared" si="125"/>
        <v>0</v>
      </c>
      <c r="AL352" s="131">
        <f t="shared" si="126"/>
        <v>0</v>
      </c>
      <c r="AM352" s="131">
        <f t="shared" si="127"/>
        <v>0</v>
      </c>
      <c r="AN352" s="136">
        <f t="shared" si="128"/>
        <v>0</v>
      </c>
      <c r="AO352" s="133">
        <f t="shared" si="129"/>
        <v>0</v>
      </c>
      <c r="AP352" s="131">
        <f t="shared" si="130"/>
        <v>0</v>
      </c>
      <c r="AQ352" s="131">
        <f t="shared" si="131"/>
        <v>0</v>
      </c>
      <c r="AR352" s="131">
        <f t="shared" si="132"/>
        <v>0</v>
      </c>
      <c r="AS352" s="136">
        <f t="shared" si="133"/>
        <v>0</v>
      </c>
      <c r="AT352" s="133">
        <f t="shared" si="134"/>
        <v>0</v>
      </c>
      <c r="AU352" s="131">
        <f t="shared" si="135"/>
        <v>0</v>
      </c>
      <c r="AV352" s="131">
        <f t="shared" si="136"/>
        <v>0</v>
      </c>
      <c r="AW352" s="131">
        <f t="shared" si="137"/>
        <v>0</v>
      </c>
      <c r="AX352" s="136">
        <f t="shared" si="138"/>
        <v>0</v>
      </c>
      <c r="AY352" s="133">
        <f t="shared" si="139"/>
        <v>0</v>
      </c>
      <c r="AZ352" s="131">
        <f t="shared" si="140"/>
        <v>0</v>
      </c>
      <c r="BA352" s="131">
        <f t="shared" si="141"/>
        <v>0</v>
      </c>
      <c r="BB352" s="131">
        <f t="shared" si="142"/>
        <v>0</v>
      </c>
      <c r="BC352" s="132">
        <f t="shared" si="143"/>
        <v>0</v>
      </c>
    </row>
    <row r="353" spans="1:55" x14ac:dyDescent="0.25">
      <c r="A353" s="138" t="s">
        <v>840</v>
      </c>
      <c r="B353" s="131" t="s">
        <v>1568</v>
      </c>
      <c r="C353" s="131" t="s">
        <v>90</v>
      </c>
      <c r="D353" s="131" t="s">
        <v>309</v>
      </c>
      <c r="E353" s="132" t="s">
        <v>1955</v>
      </c>
      <c r="F353" s="130">
        <v>0</v>
      </c>
      <c r="G353" s="131">
        <v>0</v>
      </c>
      <c r="H353" s="131">
        <v>0</v>
      </c>
      <c r="I353" s="132">
        <v>0</v>
      </c>
      <c r="J353" s="149"/>
      <c r="K353" s="133">
        <v>0</v>
      </c>
      <c r="L353" s="131">
        <v>0</v>
      </c>
      <c r="M353" s="131">
        <v>0</v>
      </c>
      <c r="N353" s="132">
        <v>0</v>
      </c>
      <c r="O353" s="149"/>
      <c r="P353" s="133">
        <v>0</v>
      </c>
      <c r="Q353" s="131">
        <v>0</v>
      </c>
      <c r="R353" s="131">
        <v>0</v>
      </c>
      <c r="S353" s="132">
        <v>0</v>
      </c>
      <c r="T353" s="149"/>
      <c r="U353" s="133">
        <v>0</v>
      </c>
      <c r="V353" s="131">
        <v>0</v>
      </c>
      <c r="W353" s="131">
        <v>0</v>
      </c>
      <c r="X353" s="132">
        <v>0</v>
      </c>
      <c r="Y353" s="149"/>
      <c r="Z353" s="133">
        <v>0</v>
      </c>
      <c r="AA353" s="131">
        <v>0</v>
      </c>
      <c r="AB353" s="131">
        <v>0</v>
      </c>
      <c r="AC353" s="132">
        <v>0</v>
      </c>
      <c r="AD353" s="149"/>
      <c r="AE353" s="153">
        <f t="shared" si="120"/>
        <v>0</v>
      </c>
      <c r="AF353" s="134">
        <f t="shared" si="121"/>
        <v>0</v>
      </c>
      <c r="AG353" s="135">
        <f t="shared" si="122"/>
        <v>0</v>
      </c>
      <c r="AH353" s="167">
        <f t="shared" si="123"/>
        <v>0</v>
      </c>
      <c r="AI353" s="149"/>
      <c r="AJ353" s="133">
        <f t="shared" si="124"/>
        <v>0</v>
      </c>
      <c r="AK353" s="131">
        <f t="shared" si="125"/>
        <v>0</v>
      </c>
      <c r="AL353" s="131">
        <f t="shared" si="126"/>
        <v>0</v>
      </c>
      <c r="AM353" s="131">
        <f t="shared" si="127"/>
        <v>0</v>
      </c>
      <c r="AN353" s="136">
        <f t="shared" si="128"/>
        <v>0</v>
      </c>
      <c r="AO353" s="133">
        <f t="shared" si="129"/>
        <v>0</v>
      </c>
      <c r="AP353" s="131">
        <f t="shared" si="130"/>
        <v>0</v>
      </c>
      <c r="AQ353" s="131">
        <f t="shared" si="131"/>
        <v>0</v>
      </c>
      <c r="AR353" s="131">
        <f t="shared" si="132"/>
        <v>0</v>
      </c>
      <c r="AS353" s="136">
        <f t="shared" si="133"/>
        <v>0</v>
      </c>
      <c r="AT353" s="133">
        <f t="shared" si="134"/>
        <v>0</v>
      </c>
      <c r="AU353" s="131">
        <f t="shared" si="135"/>
        <v>0</v>
      </c>
      <c r="AV353" s="131">
        <f t="shared" si="136"/>
        <v>0</v>
      </c>
      <c r="AW353" s="131">
        <f t="shared" si="137"/>
        <v>0</v>
      </c>
      <c r="AX353" s="136">
        <f t="shared" si="138"/>
        <v>0</v>
      </c>
      <c r="AY353" s="133">
        <f t="shared" si="139"/>
        <v>0</v>
      </c>
      <c r="AZ353" s="131">
        <f t="shared" si="140"/>
        <v>0</v>
      </c>
      <c r="BA353" s="131">
        <f t="shared" si="141"/>
        <v>0</v>
      </c>
      <c r="BB353" s="131">
        <f t="shared" si="142"/>
        <v>0</v>
      </c>
      <c r="BC353" s="132">
        <f t="shared" si="143"/>
        <v>0</v>
      </c>
    </row>
    <row r="354" spans="1:55" x14ac:dyDescent="0.25">
      <c r="A354" s="138" t="s">
        <v>841</v>
      </c>
      <c r="B354" s="131" t="s">
        <v>1295</v>
      </c>
      <c r="C354" s="131" t="s">
        <v>271</v>
      </c>
      <c r="D354" s="131" t="s">
        <v>82</v>
      </c>
      <c r="E354" s="132" t="s">
        <v>1314</v>
      </c>
      <c r="F354" s="130">
        <v>0</v>
      </c>
      <c r="G354" s="131">
        <v>0</v>
      </c>
      <c r="H354" s="131">
        <v>0</v>
      </c>
      <c r="I354" s="132">
        <v>0</v>
      </c>
      <c r="J354" s="149"/>
      <c r="K354" s="133">
        <v>0</v>
      </c>
      <c r="L354" s="131">
        <v>0</v>
      </c>
      <c r="M354" s="131">
        <v>0</v>
      </c>
      <c r="N354" s="132">
        <v>0</v>
      </c>
      <c r="O354" s="149"/>
      <c r="P354" s="133">
        <v>0</v>
      </c>
      <c r="Q354" s="131">
        <v>0</v>
      </c>
      <c r="R354" s="131">
        <v>0</v>
      </c>
      <c r="S354" s="132">
        <v>0</v>
      </c>
      <c r="T354" s="149"/>
      <c r="U354" s="133">
        <v>0</v>
      </c>
      <c r="V354" s="131">
        <v>0</v>
      </c>
      <c r="W354" s="131">
        <v>0</v>
      </c>
      <c r="X354" s="132">
        <v>0</v>
      </c>
      <c r="Y354" s="149"/>
      <c r="Z354" s="133">
        <v>0</v>
      </c>
      <c r="AA354" s="131">
        <v>0</v>
      </c>
      <c r="AB354" s="131">
        <v>0</v>
      </c>
      <c r="AC354" s="132">
        <v>0</v>
      </c>
      <c r="AD354" s="149"/>
      <c r="AE354" s="153">
        <f t="shared" si="120"/>
        <v>0</v>
      </c>
      <c r="AF354" s="134">
        <f t="shared" si="121"/>
        <v>0</v>
      </c>
      <c r="AG354" s="135">
        <f t="shared" si="122"/>
        <v>0</v>
      </c>
      <c r="AH354" s="167">
        <f t="shared" si="123"/>
        <v>0</v>
      </c>
      <c r="AI354" s="149"/>
      <c r="AJ354" s="133">
        <f t="shared" si="124"/>
        <v>0</v>
      </c>
      <c r="AK354" s="131">
        <f t="shared" si="125"/>
        <v>0</v>
      </c>
      <c r="AL354" s="131">
        <f t="shared" si="126"/>
        <v>0</v>
      </c>
      <c r="AM354" s="131">
        <f t="shared" si="127"/>
        <v>0</v>
      </c>
      <c r="AN354" s="136">
        <f t="shared" si="128"/>
        <v>0</v>
      </c>
      <c r="AO354" s="133">
        <f t="shared" si="129"/>
        <v>0</v>
      </c>
      <c r="AP354" s="131">
        <f t="shared" si="130"/>
        <v>0</v>
      </c>
      <c r="AQ354" s="131">
        <f t="shared" si="131"/>
        <v>0</v>
      </c>
      <c r="AR354" s="131">
        <f t="shared" si="132"/>
        <v>0</v>
      </c>
      <c r="AS354" s="136">
        <f t="shared" si="133"/>
        <v>0</v>
      </c>
      <c r="AT354" s="133">
        <f t="shared" si="134"/>
        <v>0</v>
      </c>
      <c r="AU354" s="131">
        <f t="shared" si="135"/>
        <v>0</v>
      </c>
      <c r="AV354" s="131">
        <f t="shared" si="136"/>
        <v>0</v>
      </c>
      <c r="AW354" s="131">
        <f t="shared" si="137"/>
        <v>0</v>
      </c>
      <c r="AX354" s="136">
        <f t="shared" si="138"/>
        <v>0</v>
      </c>
      <c r="AY354" s="133">
        <f t="shared" si="139"/>
        <v>0</v>
      </c>
      <c r="AZ354" s="131">
        <f t="shared" si="140"/>
        <v>0</v>
      </c>
      <c r="BA354" s="131">
        <f t="shared" si="141"/>
        <v>0</v>
      </c>
      <c r="BB354" s="131">
        <f t="shared" si="142"/>
        <v>0</v>
      </c>
      <c r="BC354" s="132">
        <f t="shared" si="143"/>
        <v>0</v>
      </c>
    </row>
    <row r="355" spans="1:55" x14ac:dyDescent="0.25">
      <c r="A355" s="138" t="s">
        <v>842</v>
      </c>
      <c r="B355" s="131" t="s">
        <v>39</v>
      </c>
      <c r="C355" s="131" t="s">
        <v>2127</v>
      </c>
      <c r="D355" s="131" t="s">
        <v>2128</v>
      </c>
      <c r="E355" s="132" t="s">
        <v>1312</v>
      </c>
      <c r="F355" s="130">
        <v>0</v>
      </c>
      <c r="G355" s="131">
        <v>0</v>
      </c>
      <c r="H355" s="131">
        <v>0</v>
      </c>
      <c r="I355" s="132">
        <v>20</v>
      </c>
      <c r="J355" s="149"/>
      <c r="K355" s="133">
        <v>0</v>
      </c>
      <c r="L355" s="131">
        <v>0</v>
      </c>
      <c r="M355" s="131">
        <v>0</v>
      </c>
      <c r="N355" s="132">
        <v>20</v>
      </c>
      <c r="O355" s="149"/>
      <c r="P355" s="133">
        <v>0</v>
      </c>
      <c r="Q355" s="131">
        <v>0</v>
      </c>
      <c r="R355" s="131">
        <v>0</v>
      </c>
      <c r="S355" s="132">
        <v>20</v>
      </c>
      <c r="T355" s="149"/>
      <c r="U355" s="133">
        <v>0</v>
      </c>
      <c r="V355" s="131">
        <v>0</v>
      </c>
      <c r="W355" s="131">
        <v>0</v>
      </c>
      <c r="X355" s="132">
        <v>0</v>
      </c>
      <c r="Y355" s="149"/>
      <c r="Z355" s="133">
        <v>0</v>
      </c>
      <c r="AA355" s="131">
        <v>0</v>
      </c>
      <c r="AB355" s="131">
        <v>0</v>
      </c>
      <c r="AC355" s="132">
        <v>0</v>
      </c>
      <c r="AD355" s="149"/>
      <c r="AE355" s="153">
        <f t="shared" si="120"/>
        <v>0</v>
      </c>
      <c r="AF355" s="134">
        <f t="shared" si="121"/>
        <v>0</v>
      </c>
      <c r="AG355" s="135">
        <f t="shared" si="122"/>
        <v>0</v>
      </c>
      <c r="AH355" s="167">
        <f t="shared" si="123"/>
        <v>60</v>
      </c>
      <c r="AI355" s="149"/>
      <c r="AJ355" s="133">
        <f t="shared" si="124"/>
        <v>20</v>
      </c>
      <c r="AK355" s="131">
        <f t="shared" si="125"/>
        <v>20</v>
      </c>
      <c r="AL355" s="131">
        <f t="shared" si="126"/>
        <v>20</v>
      </c>
      <c r="AM355" s="131">
        <f t="shared" si="127"/>
        <v>0</v>
      </c>
      <c r="AN355" s="136">
        <f t="shared" si="128"/>
        <v>0</v>
      </c>
      <c r="AO355" s="133">
        <f t="shared" si="129"/>
        <v>0</v>
      </c>
      <c r="AP355" s="131">
        <f t="shared" si="130"/>
        <v>0</v>
      </c>
      <c r="AQ355" s="131">
        <f t="shared" si="131"/>
        <v>0</v>
      </c>
      <c r="AR355" s="131">
        <f t="shared" si="132"/>
        <v>0</v>
      </c>
      <c r="AS355" s="136">
        <f t="shared" si="133"/>
        <v>0</v>
      </c>
      <c r="AT355" s="133">
        <f t="shared" si="134"/>
        <v>0</v>
      </c>
      <c r="AU355" s="131">
        <f t="shared" si="135"/>
        <v>0</v>
      </c>
      <c r="AV355" s="131">
        <f t="shared" si="136"/>
        <v>0</v>
      </c>
      <c r="AW355" s="131">
        <f t="shared" si="137"/>
        <v>0</v>
      </c>
      <c r="AX355" s="136">
        <f t="shared" si="138"/>
        <v>0</v>
      </c>
      <c r="AY355" s="133">
        <f t="shared" si="139"/>
        <v>0</v>
      </c>
      <c r="AZ355" s="131">
        <f t="shared" si="140"/>
        <v>0</v>
      </c>
      <c r="BA355" s="131">
        <f t="shared" si="141"/>
        <v>0</v>
      </c>
      <c r="BB355" s="131">
        <f t="shared" si="142"/>
        <v>0</v>
      </c>
      <c r="BC355" s="132">
        <f t="shared" si="143"/>
        <v>0</v>
      </c>
    </row>
    <row r="356" spans="1:55" x14ac:dyDescent="0.25">
      <c r="A356" s="138" t="s">
        <v>1058</v>
      </c>
      <c r="B356" s="131" t="s">
        <v>38</v>
      </c>
      <c r="C356" s="131" t="s">
        <v>1059</v>
      </c>
      <c r="D356" s="131" t="s">
        <v>1060</v>
      </c>
      <c r="E356" s="132" t="s">
        <v>1954</v>
      </c>
      <c r="F356" s="130">
        <v>0</v>
      </c>
      <c r="G356" s="131">
        <v>0</v>
      </c>
      <c r="H356" s="131">
        <v>0</v>
      </c>
      <c r="I356" s="132">
        <v>20</v>
      </c>
      <c r="J356" s="149"/>
      <c r="K356" s="133">
        <v>0</v>
      </c>
      <c r="L356" s="131">
        <v>0</v>
      </c>
      <c r="M356" s="131">
        <v>0</v>
      </c>
      <c r="N356" s="132">
        <v>0</v>
      </c>
      <c r="O356" s="149"/>
      <c r="P356" s="133">
        <v>0</v>
      </c>
      <c r="Q356" s="131">
        <v>0</v>
      </c>
      <c r="R356" s="131">
        <v>0</v>
      </c>
      <c r="S356" s="132">
        <v>0</v>
      </c>
      <c r="T356" s="149"/>
      <c r="U356" s="133">
        <v>0</v>
      </c>
      <c r="V356" s="131">
        <v>0</v>
      </c>
      <c r="W356" s="131">
        <v>0</v>
      </c>
      <c r="X356" s="132">
        <v>0</v>
      </c>
      <c r="Y356" s="149"/>
      <c r="Z356" s="133">
        <v>0</v>
      </c>
      <c r="AA356" s="131">
        <v>0</v>
      </c>
      <c r="AB356" s="131">
        <v>0</v>
      </c>
      <c r="AC356" s="132">
        <v>0</v>
      </c>
      <c r="AD356" s="149"/>
      <c r="AE356" s="153">
        <f t="shared" si="120"/>
        <v>0</v>
      </c>
      <c r="AF356" s="134">
        <f t="shared" si="121"/>
        <v>0</v>
      </c>
      <c r="AG356" s="135">
        <f t="shared" si="122"/>
        <v>0</v>
      </c>
      <c r="AH356" s="167">
        <f t="shared" si="123"/>
        <v>20</v>
      </c>
      <c r="AI356" s="149"/>
      <c r="AJ356" s="133">
        <f t="shared" si="124"/>
        <v>20</v>
      </c>
      <c r="AK356" s="131">
        <f t="shared" si="125"/>
        <v>0</v>
      </c>
      <c r="AL356" s="131">
        <f t="shared" si="126"/>
        <v>0</v>
      </c>
      <c r="AM356" s="131">
        <f t="shared" si="127"/>
        <v>0</v>
      </c>
      <c r="AN356" s="136">
        <f t="shared" si="128"/>
        <v>0</v>
      </c>
      <c r="AO356" s="133">
        <f t="shared" si="129"/>
        <v>0</v>
      </c>
      <c r="AP356" s="131">
        <f t="shared" si="130"/>
        <v>0</v>
      </c>
      <c r="AQ356" s="131">
        <f t="shared" si="131"/>
        <v>0</v>
      </c>
      <c r="AR356" s="131">
        <f t="shared" si="132"/>
        <v>0</v>
      </c>
      <c r="AS356" s="136">
        <f t="shared" si="133"/>
        <v>0</v>
      </c>
      <c r="AT356" s="133">
        <f t="shared" si="134"/>
        <v>0</v>
      </c>
      <c r="AU356" s="131">
        <f t="shared" si="135"/>
        <v>0</v>
      </c>
      <c r="AV356" s="131">
        <f t="shared" si="136"/>
        <v>0</v>
      </c>
      <c r="AW356" s="131">
        <f t="shared" si="137"/>
        <v>0</v>
      </c>
      <c r="AX356" s="136">
        <f t="shared" si="138"/>
        <v>0</v>
      </c>
      <c r="AY356" s="133">
        <f t="shared" si="139"/>
        <v>0</v>
      </c>
      <c r="AZ356" s="131">
        <f t="shared" si="140"/>
        <v>0</v>
      </c>
      <c r="BA356" s="131">
        <f t="shared" si="141"/>
        <v>0</v>
      </c>
      <c r="BB356" s="131">
        <f t="shared" si="142"/>
        <v>0</v>
      </c>
      <c r="BC356" s="132">
        <f t="shared" si="143"/>
        <v>0</v>
      </c>
    </row>
    <row r="357" spans="1:55" x14ac:dyDescent="0.25">
      <c r="A357" s="138" t="s">
        <v>843</v>
      </c>
      <c r="B357" s="131" t="s">
        <v>1293</v>
      </c>
      <c r="C357" s="131" t="s">
        <v>172</v>
      </c>
      <c r="D357" s="131" t="s">
        <v>191</v>
      </c>
      <c r="E357" s="132" t="s">
        <v>1955</v>
      </c>
      <c r="F357" s="130">
        <v>0</v>
      </c>
      <c r="G357" s="131">
        <v>0</v>
      </c>
      <c r="H357" s="131">
        <v>0</v>
      </c>
      <c r="I357" s="132">
        <v>0</v>
      </c>
      <c r="J357" s="149"/>
      <c r="K357" s="133">
        <v>0</v>
      </c>
      <c r="L357" s="131">
        <v>0</v>
      </c>
      <c r="M357" s="131">
        <v>0</v>
      </c>
      <c r="N357" s="132">
        <v>0</v>
      </c>
      <c r="O357" s="149"/>
      <c r="P357" s="133">
        <v>0</v>
      </c>
      <c r="Q357" s="131">
        <v>0</v>
      </c>
      <c r="R357" s="131">
        <v>0</v>
      </c>
      <c r="S357" s="132">
        <v>0</v>
      </c>
      <c r="T357" s="149"/>
      <c r="U357" s="133">
        <v>0</v>
      </c>
      <c r="V357" s="131">
        <v>0</v>
      </c>
      <c r="W357" s="131">
        <v>0</v>
      </c>
      <c r="X357" s="132">
        <v>0</v>
      </c>
      <c r="Y357" s="149"/>
      <c r="Z357" s="133">
        <v>0</v>
      </c>
      <c r="AA357" s="131">
        <v>0</v>
      </c>
      <c r="AB357" s="131">
        <v>0</v>
      </c>
      <c r="AC357" s="132">
        <v>0</v>
      </c>
      <c r="AD357" s="149"/>
      <c r="AE357" s="153">
        <f t="shared" si="120"/>
        <v>0</v>
      </c>
      <c r="AF357" s="134">
        <f t="shared" si="121"/>
        <v>0</v>
      </c>
      <c r="AG357" s="135">
        <f t="shared" si="122"/>
        <v>0</v>
      </c>
      <c r="AH357" s="167">
        <f t="shared" si="123"/>
        <v>0</v>
      </c>
      <c r="AI357" s="149"/>
      <c r="AJ357" s="133">
        <f t="shared" si="124"/>
        <v>0</v>
      </c>
      <c r="AK357" s="131">
        <f t="shared" si="125"/>
        <v>0</v>
      </c>
      <c r="AL357" s="131">
        <f t="shared" si="126"/>
        <v>0</v>
      </c>
      <c r="AM357" s="131">
        <f t="shared" si="127"/>
        <v>0</v>
      </c>
      <c r="AN357" s="136">
        <f t="shared" si="128"/>
        <v>0</v>
      </c>
      <c r="AO357" s="133">
        <f t="shared" si="129"/>
        <v>0</v>
      </c>
      <c r="AP357" s="131">
        <f t="shared" si="130"/>
        <v>0</v>
      </c>
      <c r="AQ357" s="131">
        <f t="shared" si="131"/>
        <v>0</v>
      </c>
      <c r="AR357" s="131">
        <f t="shared" si="132"/>
        <v>0</v>
      </c>
      <c r="AS357" s="136">
        <f t="shared" si="133"/>
        <v>0</v>
      </c>
      <c r="AT357" s="133">
        <f t="shared" si="134"/>
        <v>0</v>
      </c>
      <c r="AU357" s="131">
        <f t="shared" si="135"/>
        <v>0</v>
      </c>
      <c r="AV357" s="131">
        <f t="shared" si="136"/>
        <v>0</v>
      </c>
      <c r="AW357" s="131">
        <f t="shared" si="137"/>
        <v>0</v>
      </c>
      <c r="AX357" s="136">
        <f t="shared" si="138"/>
        <v>0</v>
      </c>
      <c r="AY357" s="133">
        <f t="shared" si="139"/>
        <v>0</v>
      </c>
      <c r="AZ357" s="131">
        <f t="shared" si="140"/>
        <v>0</v>
      </c>
      <c r="BA357" s="131">
        <f t="shared" si="141"/>
        <v>0</v>
      </c>
      <c r="BB357" s="131">
        <f t="shared" si="142"/>
        <v>0</v>
      </c>
      <c r="BC357" s="132">
        <f t="shared" si="143"/>
        <v>0</v>
      </c>
    </row>
    <row r="358" spans="1:55" x14ac:dyDescent="0.25">
      <c r="A358" s="138" t="s">
        <v>1860</v>
      </c>
      <c r="B358" s="131" t="s">
        <v>2047</v>
      </c>
      <c r="C358" s="131" t="s">
        <v>92</v>
      </c>
      <c r="D358" s="131" t="s">
        <v>1916</v>
      </c>
      <c r="E358" s="132" t="s">
        <v>1314</v>
      </c>
      <c r="F358" s="130">
        <v>0</v>
      </c>
      <c r="G358" s="131">
        <v>0</v>
      </c>
      <c r="H358" s="131">
        <v>0</v>
      </c>
      <c r="I358" s="132">
        <v>0</v>
      </c>
      <c r="J358" s="149"/>
      <c r="K358" s="133">
        <v>0</v>
      </c>
      <c r="L358" s="131">
        <v>0</v>
      </c>
      <c r="M358" s="131">
        <v>0</v>
      </c>
      <c r="N358" s="132">
        <v>0</v>
      </c>
      <c r="O358" s="149"/>
      <c r="P358" s="133">
        <v>0</v>
      </c>
      <c r="Q358" s="131">
        <v>0</v>
      </c>
      <c r="R358" s="131">
        <v>0</v>
      </c>
      <c r="S358" s="132">
        <v>0</v>
      </c>
      <c r="T358" s="149"/>
      <c r="U358" s="133">
        <v>0</v>
      </c>
      <c r="V358" s="131">
        <v>0</v>
      </c>
      <c r="W358" s="131">
        <v>0</v>
      </c>
      <c r="X358" s="132">
        <v>0</v>
      </c>
      <c r="Y358" s="149"/>
      <c r="Z358" s="133">
        <v>0</v>
      </c>
      <c r="AA358" s="131">
        <v>0</v>
      </c>
      <c r="AB358" s="131">
        <v>0</v>
      </c>
      <c r="AC358" s="132">
        <v>0</v>
      </c>
      <c r="AD358" s="149"/>
      <c r="AE358" s="153">
        <f t="shared" si="120"/>
        <v>0</v>
      </c>
      <c r="AF358" s="134">
        <f t="shared" si="121"/>
        <v>0</v>
      </c>
      <c r="AG358" s="135">
        <f t="shared" si="122"/>
        <v>0</v>
      </c>
      <c r="AH358" s="167">
        <f t="shared" si="123"/>
        <v>0</v>
      </c>
      <c r="AI358" s="149"/>
      <c r="AJ358" s="133">
        <f t="shared" si="124"/>
        <v>0</v>
      </c>
      <c r="AK358" s="131">
        <f t="shared" si="125"/>
        <v>0</v>
      </c>
      <c r="AL358" s="131">
        <f t="shared" si="126"/>
        <v>0</v>
      </c>
      <c r="AM358" s="131">
        <f t="shared" si="127"/>
        <v>0</v>
      </c>
      <c r="AN358" s="136">
        <f t="shared" si="128"/>
        <v>0</v>
      </c>
      <c r="AO358" s="133">
        <f t="shared" si="129"/>
        <v>0</v>
      </c>
      <c r="AP358" s="131">
        <f t="shared" si="130"/>
        <v>0</v>
      </c>
      <c r="AQ358" s="131">
        <f t="shared" si="131"/>
        <v>0</v>
      </c>
      <c r="AR358" s="131">
        <f t="shared" si="132"/>
        <v>0</v>
      </c>
      <c r="AS358" s="136">
        <f t="shared" si="133"/>
        <v>0</v>
      </c>
      <c r="AT358" s="133">
        <f t="shared" si="134"/>
        <v>0</v>
      </c>
      <c r="AU358" s="131">
        <f t="shared" si="135"/>
        <v>0</v>
      </c>
      <c r="AV358" s="131">
        <f t="shared" si="136"/>
        <v>0</v>
      </c>
      <c r="AW358" s="131">
        <f t="shared" si="137"/>
        <v>0</v>
      </c>
      <c r="AX358" s="136">
        <f t="shared" si="138"/>
        <v>0</v>
      </c>
      <c r="AY358" s="133">
        <f t="shared" si="139"/>
        <v>0</v>
      </c>
      <c r="AZ358" s="131">
        <f t="shared" si="140"/>
        <v>0</v>
      </c>
      <c r="BA358" s="131">
        <f t="shared" si="141"/>
        <v>0</v>
      </c>
      <c r="BB358" s="131">
        <f t="shared" si="142"/>
        <v>0</v>
      </c>
      <c r="BC358" s="132">
        <f t="shared" si="143"/>
        <v>0</v>
      </c>
    </row>
    <row r="359" spans="1:55" x14ac:dyDescent="0.25">
      <c r="A359" s="138" t="s">
        <v>844</v>
      </c>
      <c r="B359" s="131" t="s">
        <v>1432</v>
      </c>
      <c r="C359" s="131" t="s">
        <v>448</v>
      </c>
      <c r="D359" s="131" t="s">
        <v>359</v>
      </c>
      <c r="E359" s="132" t="s">
        <v>1311</v>
      </c>
      <c r="F359" s="130">
        <v>0</v>
      </c>
      <c r="G359" s="131">
        <v>0</v>
      </c>
      <c r="H359" s="131">
        <v>0</v>
      </c>
      <c r="I359" s="132">
        <v>0</v>
      </c>
      <c r="J359" s="149"/>
      <c r="K359" s="133">
        <v>0</v>
      </c>
      <c r="L359" s="131">
        <v>0</v>
      </c>
      <c r="M359" s="131">
        <v>0</v>
      </c>
      <c r="N359" s="132">
        <v>0</v>
      </c>
      <c r="O359" s="149"/>
      <c r="P359" s="133">
        <v>0</v>
      </c>
      <c r="Q359" s="131">
        <v>0</v>
      </c>
      <c r="R359" s="131">
        <v>0</v>
      </c>
      <c r="S359" s="132">
        <v>0</v>
      </c>
      <c r="T359" s="149"/>
      <c r="U359" s="133">
        <v>0</v>
      </c>
      <c r="V359" s="131">
        <v>0</v>
      </c>
      <c r="W359" s="131">
        <v>0</v>
      </c>
      <c r="X359" s="132">
        <v>0</v>
      </c>
      <c r="Y359" s="149"/>
      <c r="Z359" s="133">
        <v>0</v>
      </c>
      <c r="AA359" s="131">
        <v>0</v>
      </c>
      <c r="AB359" s="131">
        <v>0</v>
      </c>
      <c r="AC359" s="132">
        <v>0</v>
      </c>
      <c r="AD359" s="149"/>
      <c r="AE359" s="153">
        <f t="shared" si="120"/>
        <v>0</v>
      </c>
      <c r="AF359" s="134">
        <f t="shared" si="121"/>
        <v>0</v>
      </c>
      <c r="AG359" s="135">
        <f t="shared" si="122"/>
        <v>0</v>
      </c>
      <c r="AH359" s="167">
        <f t="shared" si="123"/>
        <v>0</v>
      </c>
      <c r="AI359" s="149"/>
      <c r="AJ359" s="133">
        <f t="shared" si="124"/>
        <v>0</v>
      </c>
      <c r="AK359" s="131">
        <f t="shared" si="125"/>
        <v>0</v>
      </c>
      <c r="AL359" s="131">
        <f t="shared" si="126"/>
        <v>0</v>
      </c>
      <c r="AM359" s="131">
        <f t="shared" si="127"/>
        <v>0</v>
      </c>
      <c r="AN359" s="136">
        <f t="shared" si="128"/>
        <v>0</v>
      </c>
      <c r="AO359" s="133">
        <f t="shared" si="129"/>
        <v>0</v>
      </c>
      <c r="AP359" s="131">
        <f t="shared" si="130"/>
        <v>0</v>
      </c>
      <c r="AQ359" s="131">
        <f t="shared" si="131"/>
        <v>0</v>
      </c>
      <c r="AR359" s="131">
        <f t="shared" si="132"/>
        <v>0</v>
      </c>
      <c r="AS359" s="136">
        <f t="shared" si="133"/>
        <v>0</v>
      </c>
      <c r="AT359" s="133">
        <f t="shared" si="134"/>
        <v>0</v>
      </c>
      <c r="AU359" s="131">
        <f t="shared" si="135"/>
        <v>0</v>
      </c>
      <c r="AV359" s="131">
        <f t="shared" si="136"/>
        <v>0</v>
      </c>
      <c r="AW359" s="131">
        <f t="shared" si="137"/>
        <v>0</v>
      </c>
      <c r="AX359" s="136">
        <f t="shared" si="138"/>
        <v>0</v>
      </c>
      <c r="AY359" s="133">
        <f t="shared" si="139"/>
        <v>0</v>
      </c>
      <c r="AZ359" s="131">
        <f t="shared" si="140"/>
        <v>0</v>
      </c>
      <c r="BA359" s="131">
        <f t="shared" si="141"/>
        <v>0</v>
      </c>
      <c r="BB359" s="131">
        <f t="shared" si="142"/>
        <v>0</v>
      </c>
      <c r="BC359" s="132">
        <f t="shared" si="143"/>
        <v>0</v>
      </c>
    </row>
    <row r="360" spans="1:55" x14ac:dyDescent="0.25">
      <c r="A360" s="138" t="s">
        <v>845</v>
      </c>
      <c r="B360" s="131" t="s">
        <v>1027</v>
      </c>
      <c r="C360" s="131" t="s">
        <v>160</v>
      </c>
      <c r="D360" s="131" t="s">
        <v>161</v>
      </c>
      <c r="E360" s="132" t="s">
        <v>1955</v>
      </c>
      <c r="F360" s="130">
        <v>0</v>
      </c>
      <c r="G360" s="131">
        <v>0</v>
      </c>
      <c r="H360" s="131">
        <v>0</v>
      </c>
      <c r="I360" s="132">
        <v>0</v>
      </c>
      <c r="J360" s="149"/>
      <c r="K360" s="133">
        <v>0</v>
      </c>
      <c r="L360" s="131">
        <v>0</v>
      </c>
      <c r="M360" s="131">
        <v>0</v>
      </c>
      <c r="N360" s="132">
        <v>0</v>
      </c>
      <c r="O360" s="149"/>
      <c r="P360" s="133">
        <v>0</v>
      </c>
      <c r="Q360" s="131">
        <v>0</v>
      </c>
      <c r="R360" s="131">
        <v>0</v>
      </c>
      <c r="S360" s="132">
        <v>0</v>
      </c>
      <c r="T360" s="149"/>
      <c r="U360" s="133">
        <v>0</v>
      </c>
      <c r="V360" s="131">
        <v>0</v>
      </c>
      <c r="W360" s="131">
        <v>0</v>
      </c>
      <c r="X360" s="132">
        <v>0</v>
      </c>
      <c r="Y360" s="149"/>
      <c r="Z360" s="133">
        <v>0</v>
      </c>
      <c r="AA360" s="131">
        <v>0</v>
      </c>
      <c r="AB360" s="131">
        <v>0</v>
      </c>
      <c r="AC360" s="132">
        <v>0</v>
      </c>
      <c r="AD360" s="149"/>
      <c r="AE360" s="153">
        <f t="shared" si="120"/>
        <v>0</v>
      </c>
      <c r="AF360" s="134">
        <f t="shared" si="121"/>
        <v>0</v>
      </c>
      <c r="AG360" s="135">
        <f t="shared" si="122"/>
        <v>0</v>
      </c>
      <c r="AH360" s="167">
        <f t="shared" si="123"/>
        <v>0</v>
      </c>
      <c r="AI360" s="149"/>
      <c r="AJ360" s="133">
        <f t="shared" si="124"/>
        <v>0</v>
      </c>
      <c r="AK360" s="131">
        <f t="shared" si="125"/>
        <v>0</v>
      </c>
      <c r="AL360" s="131">
        <f t="shared" si="126"/>
        <v>0</v>
      </c>
      <c r="AM360" s="131">
        <f t="shared" si="127"/>
        <v>0</v>
      </c>
      <c r="AN360" s="136">
        <f t="shared" si="128"/>
        <v>0</v>
      </c>
      <c r="AO360" s="133">
        <f t="shared" si="129"/>
        <v>0</v>
      </c>
      <c r="AP360" s="131">
        <f t="shared" si="130"/>
        <v>0</v>
      </c>
      <c r="AQ360" s="131">
        <f t="shared" si="131"/>
        <v>0</v>
      </c>
      <c r="AR360" s="131">
        <f t="shared" si="132"/>
        <v>0</v>
      </c>
      <c r="AS360" s="136">
        <f t="shared" si="133"/>
        <v>0</v>
      </c>
      <c r="AT360" s="133">
        <f t="shared" si="134"/>
        <v>0</v>
      </c>
      <c r="AU360" s="131">
        <f t="shared" si="135"/>
        <v>0</v>
      </c>
      <c r="AV360" s="131">
        <f t="shared" si="136"/>
        <v>0</v>
      </c>
      <c r="AW360" s="131">
        <f t="shared" si="137"/>
        <v>0</v>
      </c>
      <c r="AX360" s="136">
        <f t="shared" si="138"/>
        <v>0</v>
      </c>
      <c r="AY360" s="133">
        <f t="shared" si="139"/>
        <v>0</v>
      </c>
      <c r="AZ360" s="131">
        <f t="shared" si="140"/>
        <v>0</v>
      </c>
      <c r="BA360" s="131">
        <f t="shared" si="141"/>
        <v>0</v>
      </c>
      <c r="BB360" s="131">
        <f t="shared" si="142"/>
        <v>0</v>
      </c>
      <c r="BC360" s="132">
        <f t="shared" si="143"/>
        <v>0</v>
      </c>
    </row>
    <row r="361" spans="1:55" x14ac:dyDescent="0.25">
      <c r="A361" s="138" t="s">
        <v>846</v>
      </c>
      <c r="B361" s="131" t="s">
        <v>1383</v>
      </c>
      <c r="C361" s="131" t="s">
        <v>104</v>
      </c>
      <c r="D361" s="131" t="s">
        <v>173</v>
      </c>
      <c r="E361" s="132" t="s">
        <v>1311</v>
      </c>
      <c r="F361" s="130">
        <v>0</v>
      </c>
      <c r="G361" s="131">
        <v>0</v>
      </c>
      <c r="H361" s="131">
        <v>0</v>
      </c>
      <c r="I361" s="132">
        <v>0</v>
      </c>
      <c r="J361" s="149"/>
      <c r="K361" s="133">
        <v>0</v>
      </c>
      <c r="L361" s="131">
        <v>0</v>
      </c>
      <c r="M361" s="131">
        <v>0</v>
      </c>
      <c r="N361" s="132">
        <v>0</v>
      </c>
      <c r="O361" s="149"/>
      <c r="P361" s="133">
        <v>0</v>
      </c>
      <c r="Q361" s="131">
        <v>0</v>
      </c>
      <c r="R361" s="131">
        <v>0</v>
      </c>
      <c r="S361" s="132">
        <v>0</v>
      </c>
      <c r="T361" s="149"/>
      <c r="U361" s="133">
        <v>0</v>
      </c>
      <c r="V361" s="131">
        <v>0</v>
      </c>
      <c r="W361" s="131">
        <v>0</v>
      </c>
      <c r="X361" s="132">
        <v>0</v>
      </c>
      <c r="Y361" s="149"/>
      <c r="Z361" s="133">
        <v>0</v>
      </c>
      <c r="AA361" s="131">
        <v>0</v>
      </c>
      <c r="AB361" s="131">
        <v>0</v>
      </c>
      <c r="AC361" s="132">
        <v>0</v>
      </c>
      <c r="AD361" s="149"/>
      <c r="AE361" s="153">
        <f t="shared" si="120"/>
        <v>0</v>
      </c>
      <c r="AF361" s="134">
        <f t="shared" si="121"/>
        <v>0</v>
      </c>
      <c r="AG361" s="135">
        <f t="shared" si="122"/>
        <v>0</v>
      </c>
      <c r="AH361" s="167">
        <f t="shared" si="123"/>
        <v>0</v>
      </c>
      <c r="AI361" s="149"/>
      <c r="AJ361" s="133">
        <f t="shared" si="124"/>
        <v>0</v>
      </c>
      <c r="AK361" s="131">
        <f t="shared" si="125"/>
        <v>0</v>
      </c>
      <c r="AL361" s="131">
        <f t="shared" si="126"/>
        <v>0</v>
      </c>
      <c r="AM361" s="131">
        <f t="shared" si="127"/>
        <v>0</v>
      </c>
      <c r="AN361" s="136">
        <f t="shared" si="128"/>
        <v>0</v>
      </c>
      <c r="AO361" s="133">
        <f t="shared" si="129"/>
        <v>0</v>
      </c>
      <c r="AP361" s="131">
        <f t="shared" si="130"/>
        <v>0</v>
      </c>
      <c r="AQ361" s="131">
        <f t="shared" si="131"/>
        <v>0</v>
      </c>
      <c r="AR361" s="131">
        <f t="shared" si="132"/>
        <v>0</v>
      </c>
      <c r="AS361" s="136">
        <f t="shared" si="133"/>
        <v>0</v>
      </c>
      <c r="AT361" s="133">
        <f t="shared" si="134"/>
        <v>0</v>
      </c>
      <c r="AU361" s="131">
        <f t="shared" si="135"/>
        <v>0</v>
      </c>
      <c r="AV361" s="131">
        <f t="shared" si="136"/>
        <v>0</v>
      </c>
      <c r="AW361" s="131">
        <f t="shared" si="137"/>
        <v>0</v>
      </c>
      <c r="AX361" s="136">
        <f t="shared" si="138"/>
        <v>0</v>
      </c>
      <c r="AY361" s="133">
        <f t="shared" si="139"/>
        <v>0</v>
      </c>
      <c r="AZ361" s="131">
        <f t="shared" si="140"/>
        <v>0</v>
      </c>
      <c r="BA361" s="131">
        <f t="shared" si="141"/>
        <v>0</v>
      </c>
      <c r="BB361" s="131">
        <f t="shared" si="142"/>
        <v>0</v>
      </c>
      <c r="BC361" s="132">
        <f t="shared" si="143"/>
        <v>0</v>
      </c>
    </row>
    <row r="362" spans="1:55" x14ac:dyDescent="0.25">
      <c r="A362" s="138" t="s">
        <v>847</v>
      </c>
      <c r="B362" s="131" t="s">
        <v>47</v>
      </c>
      <c r="C362" s="131" t="s">
        <v>403</v>
      </c>
      <c r="D362" s="131" t="s">
        <v>1913</v>
      </c>
      <c r="E362" s="132" t="s">
        <v>1314</v>
      </c>
      <c r="F362" s="130">
        <v>0</v>
      </c>
      <c r="G362" s="131">
        <v>0</v>
      </c>
      <c r="H362" s="131">
        <v>0</v>
      </c>
      <c r="I362" s="132">
        <v>0</v>
      </c>
      <c r="J362" s="149"/>
      <c r="K362" s="133">
        <v>0</v>
      </c>
      <c r="L362" s="131">
        <v>0</v>
      </c>
      <c r="M362" s="131">
        <v>0</v>
      </c>
      <c r="N362" s="132">
        <v>0</v>
      </c>
      <c r="O362" s="149"/>
      <c r="P362" s="133">
        <v>0</v>
      </c>
      <c r="Q362" s="131">
        <v>0</v>
      </c>
      <c r="R362" s="131">
        <v>0</v>
      </c>
      <c r="S362" s="132">
        <v>0</v>
      </c>
      <c r="T362" s="149"/>
      <c r="U362" s="133">
        <v>0</v>
      </c>
      <c r="V362" s="131">
        <v>0</v>
      </c>
      <c r="W362" s="131">
        <v>0</v>
      </c>
      <c r="X362" s="132">
        <v>0</v>
      </c>
      <c r="Y362" s="149"/>
      <c r="Z362" s="133">
        <v>0</v>
      </c>
      <c r="AA362" s="131">
        <v>0</v>
      </c>
      <c r="AB362" s="131">
        <v>0</v>
      </c>
      <c r="AC362" s="132">
        <v>0</v>
      </c>
      <c r="AD362" s="149"/>
      <c r="AE362" s="153">
        <f t="shared" si="120"/>
        <v>0</v>
      </c>
      <c r="AF362" s="134">
        <f t="shared" si="121"/>
        <v>0</v>
      </c>
      <c r="AG362" s="135">
        <f t="shared" si="122"/>
        <v>0</v>
      </c>
      <c r="AH362" s="167">
        <f t="shared" si="123"/>
        <v>0</v>
      </c>
      <c r="AI362" s="149"/>
      <c r="AJ362" s="133">
        <f t="shared" si="124"/>
        <v>0</v>
      </c>
      <c r="AK362" s="131">
        <f t="shared" si="125"/>
        <v>0</v>
      </c>
      <c r="AL362" s="131">
        <f t="shared" si="126"/>
        <v>0</v>
      </c>
      <c r="AM362" s="131">
        <f t="shared" si="127"/>
        <v>0</v>
      </c>
      <c r="AN362" s="136">
        <f t="shared" si="128"/>
        <v>0</v>
      </c>
      <c r="AO362" s="133">
        <f t="shared" si="129"/>
        <v>0</v>
      </c>
      <c r="AP362" s="131">
        <f t="shared" si="130"/>
        <v>0</v>
      </c>
      <c r="AQ362" s="131">
        <f t="shared" si="131"/>
        <v>0</v>
      </c>
      <c r="AR362" s="131">
        <f t="shared" si="132"/>
        <v>0</v>
      </c>
      <c r="AS362" s="136">
        <f t="shared" si="133"/>
        <v>0</v>
      </c>
      <c r="AT362" s="133">
        <f t="shared" si="134"/>
        <v>0</v>
      </c>
      <c r="AU362" s="131">
        <f t="shared" si="135"/>
        <v>0</v>
      </c>
      <c r="AV362" s="131">
        <f t="shared" si="136"/>
        <v>0</v>
      </c>
      <c r="AW362" s="131">
        <f t="shared" si="137"/>
        <v>0</v>
      </c>
      <c r="AX362" s="136">
        <f t="shared" si="138"/>
        <v>0</v>
      </c>
      <c r="AY362" s="133">
        <f t="shared" si="139"/>
        <v>0</v>
      </c>
      <c r="AZ362" s="131">
        <f t="shared" si="140"/>
        <v>0</v>
      </c>
      <c r="BA362" s="131">
        <f t="shared" si="141"/>
        <v>0</v>
      </c>
      <c r="BB362" s="131">
        <f t="shared" si="142"/>
        <v>0</v>
      </c>
      <c r="BC362" s="132">
        <f t="shared" si="143"/>
        <v>0</v>
      </c>
    </row>
    <row r="363" spans="1:55" x14ac:dyDescent="0.25">
      <c r="A363" s="138" t="s">
        <v>848</v>
      </c>
      <c r="B363" s="131" t="s">
        <v>1295</v>
      </c>
      <c r="C363" s="131" t="s">
        <v>443</v>
      </c>
      <c r="D363" s="131" t="s">
        <v>181</v>
      </c>
      <c r="E363" s="132" t="s">
        <v>1311</v>
      </c>
      <c r="F363" s="130">
        <v>0</v>
      </c>
      <c r="G363" s="131">
        <v>0</v>
      </c>
      <c r="H363" s="131">
        <v>0</v>
      </c>
      <c r="I363" s="132">
        <v>0</v>
      </c>
      <c r="J363" s="149"/>
      <c r="K363" s="133">
        <v>0</v>
      </c>
      <c r="L363" s="131">
        <v>0</v>
      </c>
      <c r="M363" s="131">
        <v>0</v>
      </c>
      <c r="N363" s="132">
        <v>0</v>
      </c>
      <c r="O363" s="149"/>
      <c r="P363" s="133">
        <v>0</v>
      </c>
      <c r="Q363" s="131">
        <v>0</v>
      </c>
      <c r="R363" s="131">
        <v>0</v>
      </c>
      <c r="S363" s="132">
        <v>0</v>
      </c>
      <c r="T363" s="149"/>
      <c r="U363" s="133">
        <v>0</v>
      </c>
      <c r="V363" s="131">
        <v>0</v>
      </c>
      <c r="W363" s="131">
        <v>0</v>
      </c>
      <c r="X363" s="132">
        <v>0</v>
      </c>
      <c r="Y363" s="149"/>
      <c r="Z363" s="133">
        <v>0</v>
      </c>
      <c r="AA363" s="131">
        <v>0</v>
      </c>
      <c r="AB363" s="131">
        <v>0</v>
      </c>
      <c r="AC363" s="132">
        <v>0</v>
      </c>
      <c r="AD363" s="149"/>
      <c r="AE363" s="153">
        <f t="shared" si="120"/>
        <v>0</v>
      </c>
      <c r="AF363" s="134">
        <f t="shared" si="121"/>
        <v>0</v>
      </c>
      <c r="AG363" s="135">
        <f t="shared" si="122"/>
        <v>0</v>
      </c>
      <c r="AH363" s="167">
        <f t="shared" si="123"/>
        <v>0</v>
      </c>
      <c r="AI363" s="149"/>
      <c r="AJ363" s="133">
        <f t="shared" si="124"/>
        <v>0</v>
      </c>
      <c r="AK363" s="131">
        <f t="shared" si="125"/>
        <v>0</v>
      </c>
      <c r="AL363" s="131">
        <f t="shared" si="126"/>
        <v>0</v>
      </c>
      <c r="AM363" s="131">
        <f t="shared" si="127"/>
        <v>0</v>
      </c>
      <c r="AN363" s="136">
        <f t="shared" si="128"/>
        <v>0</v>
      </c>
      <c r="AO363" s="133">
        <f t="shared" si="129"/>
        <v>0</v>
      </c>
      <c r="AP363" s="131">
        <f t="shared" si="130"/>
        <v>0</v>
      </c>
      <c r="AQ363" s="131">
        <f t="shared" si="131"/>
        <v>0</v>
      </c>
      <c r="AR363" s="131">
        <f t="shared" si="132"/>
        <v>0</v>
      </c>
      <c r="AS363" s="136">
        <f t="shared" si="133"/>
        <v>0</v>
      </c>
      <c r="AT363" s="133">
        <f t="shared" si="134"/>
        <v>0</v>
      </c>
      <c r="AU363" s="131">
        <f t="shared" si="135"/>
        <v>0</v>
      </c>
      <c r="AV363" s="131">
        <f t="shared" si="136"/>
        <v>0</v>
      </c>
      <c r="AW363" s="131">
        <f t="shared" si="137"/>
        <v>0</v>
      </c>
      <c r="AX363" s="136">
        <f t="shared" si="138"/>
        <v>0</v>
      </c>
      <c r="AY363" s="133">
        <f t="shared" si="139"/>
        <v>0</v>
      </c>
      <c r="AZ363" s="131">
        <f t="shared" si="140"/>
        <v>0</v>
      </c>
      <c r="BA363" s="131">
        <f t="shared" si="141"/>
        <v>0</v>
      </c>
      <c r="BB363" s="131">
        <f t="shared" si="142"/>
        <v>0</v>
      </c>
      <c r="BC363" s="132">
        <f t="shared" si="143"/>
        <v>0</v>
      </c>
    </row>
    <row r="364" spans="1:55" x14ac:dyDescent="0.25">
      <c r="A364" s="138" t="s">
        <v>849</v>
      </c>
      <c r="B364" s="131" t="s">
        <v>1295</v>
      </c>
      <c r="C364" s="131" t="s">
        <v>444</v>
      </c>
      <c r="D364" s="131" t="s">
        <v>181</v>
      </c>
      <c r="E364" s="132" t="s">
        <v>1312</v>
      </c>
      <c r="F364" s="130">
        <v>0</v>
      </c>
      <c r="G364" s="131">
        <v>0</v>
      </c>
      <c r="H364" s="131">
        <v>0</v>
      </c>
      <c r="I364" s="132">
        <v>0</v>
      </c>
      <c r="J364" s="149"/>
      <c r="K364" s="133">
        <v>0</v>
      </c>
      <c r="L364" s="131">
        <v>0</v>
      </c>
      <c r="M364" s="131">
        <v>0</v>
      </c>
      <c r="N364" s="132">
        <v>0</v>
      </c>
      <c r="O364" s="149"/>
      <c r="P364" s="133">
        <v>0</v>
      </c>
      <c r="Q364" s="131">
        <v>0</v>
      </c>
      <c r="R364" s="131">
        <v>0</v>
      </c>
      <c r="S364" s="132">
        <v>0</v>
      </c>
      <c r="T364" s="149"/>
      <c r="U364" s="133">
        <v>0</v>
      </c>
      <c r="V364" s="131">
        <v>0</v>
      </c>
      <c r="W364" s="131">
        <v>0</v>
      </c>
      <c r="X364" s="132">
        <v>0</v>
      </c>
      <c r="Y364" s="149"/>
      <c r="Z364" s="133">
        <v>0</v>
      </c>
      <c r="AA364" s="131">
        <v>0</v>
      </c>
      <c r="AB364" s="131">
        <v>0</v>
      </c>
      <c r="AC364" s="132">
        <v>0</v>
      </c>
      <c r="AD364" s="149"/>
      <c r="AE364" s="153">
        <f t="shared" si="120"/>
        <v>0</v>
      </c>
      <c r="AF364" s="134">
        <f t="shared" si="121"/>
        <v>0</v>
      </c>
      <c r="AG364" s="135">
        <f t="shared" si="122"/>
        <v>0</v>
      </c>
      <c r="AH364" s="167">
        <f t="shared" si="123"/>
        <v>0</v>
      </c>
      <c r="AI364" s="149"/>
      <c r="AJ364" s="133">
        <f t="shared" si="124"/>
        <v>0</v>
      </c>
      <c r="AK364" s="131">
        <f t="shared" si="125"/>
        <v>0</v>
      </c>
      <c r="AL364" s="131">
        <f t="shared" si="126"/>
        <v>0</v>
      </c>
      <c r="AM364" s="131">
        <f t="shared" si="127"/>
        <v>0</v>
      </c>
      <c r="AN364" s="136">
        <f t="shared" si="128"/>
        <v>0</v>
      </c>
      <c r="AO364" s="133">
        <f t="shared" si="129"/>
        <v>0</v>
      </c>
      <c r="AP364" s="131">
        <f t="shared" si="130"/>
        <v>0</v>
      </c>
      <c r="AQ364" s="131">
        <f t="shared" si="131"/>
        <v>0</v>
      </c>
      <c r="AR364" s="131">
        <f t="shared" si="132"/>
        <v>0</v>
      </c>
      <c r="AS364" s="136">
        <f t="shared" si="133"/>
        <v>0</v>
      </c>
      <c r="AT364" s="133">
        <f t="shared" si="134"/>
        <v>0</v>
      </c>
      <c r="AU364" s="131">
        <f t="shared" si="135"/>
        <v>0</v>
      </c>
      <c r="AV364" s="131">
        <f t="shared" si="136"/>
        <v>0</v>
      </c>
      <c r="AW364" s="131">
        <f t="shared" si="137"/>
        <v>0</v>
      </c>
      <c r="AX364" s="136">
        <f t="shared" si="138"/>
        <v>0</v>
      </c>
      <c r="AY364" s="133">
        <f t="shared" si="139"/>
        <v>0</v>
      </c>
      <c r="AZ364" s="131">
        <f t="shared" si="140"/>
        <v>0</v>
      </c>
      <c r="BA364" s="131">
        <f t="shared" si="141"/>
        <v>0</v>
      </c>
      <c r="BB364" s="131">
        <f t="shared" si="142"/>
        <v>0</v>
      </c>
      <c r="BC364" s="132">
        <f t="shared" si="143"/>
        <v>0</v>
      </c>
    </row>
    <row r="365" spans="1:55" x14ac:dyDescent="0.25">
      <c r="A365" s="138" t="s">
        <v>850</v>
      </c>
      <c r="B365" s="131" t="s">
        <v>1295</v>
      </c>
      <c r="C365" s="131" t="s">
        <v>317</v>
      </c>
      <c r="D365" s="131" t="s">
        <v>315</v>
      </c>
      <c r="E365" s="132" t="s">
        <v>1314</v>
      </c>
      <c r="F365" s="130">
        <v>0</v>
      </c>
      <c r="G365" s="131">
        <v>0</v>
      </c>
      <c r="H365" s="131">
        <v>0</v>
      </c>
      <c r="I365" s="132">
        <v>0</v>
      </c>
      <c r="J365" s="149"/>
      <c r="K365" s="133">
        <v>0</v>
      </c>
      <c r="L365" s="131">
        <v>0</v>
      </c>
      <c r="M365" s="131">
        <v>0</v>
      </c>
      <c r="N365" s="132">
        <v>0</v>
      </c>
      <c r="O365" s="149"/>
      <c r="P365" s="133">
        <v>0</v>
      </c>
      <c r="Q365" s="131">
        <v>0</v>
      </c>
      <c r="R365" s="131">
        <v>0</v>
      </c>
      <c r="S365" s="132">
        <v>0</v>
      </c>
      <c r="T365" s="149"/>
      <c r="U365" s="133">
        <v>0</v>
      </c>
      <c r="V365" s="131">
        <v>0</v>
      </c>
      <c r="W365" s="131">
        <v>0</v>
      </c>
      <c r="X365" s="132">
        <v>0</v>
      </c>
      <c r="Y365" s="149"/>
      <c r="Z365" s="133">
        <v>0</v>
      </c>
      <c r="AA365" s="131">
        <v>0</v>
      </c>
      <c r="AB365" s="131">
        <v>0</v>
      </c>
      <c r="AC365" s="132">
        <v>0</v>
      </c>
      <c r="AD365" s="149"/>
      <c r="AE365" s="153">
        <f t="shared" si="120"/>
        <v>0</v>
      </c>
      <c r="AF365" s="134">
        <f t="shared" si="121"/>
        <v>0</v>
      </c>
      <c r="AG365" s="135">
        <f t="shared" si="122"/>
        <v>0</v>
      </c>
      <c r="AH365" s="167">
        <f t="shared" si="123"/>
        <v>0</v>
      </c>
      <c r="AI365" s="149"/>
      <c r="AJ365" s="133">
        <f t="shared" si="124"/>
        <v>0</v>
      </c>
      <c r="AK365" s="131">
        <f t="shared" si="125"/>
        <v>0</v>
      </c>
      <c r="AL365" s="131">
        <f t="shared" si="126"/>
        <v>0</v>
      </c>
      <c r="AM365" s="131">
        <f t="shared" si="127"/>
        <v>0</v>
      </c>
      <c r="AN365" s="136">
        <f t="shared" si="128"/>
        <v>0</v>
      </c>
      <c r="AO365" s="133">
        <f t="shared" si="129"/>
        <v>0</v>
      </c>
      <c r="AP365" s="131">
        <f t="shared" si="130"/>
        <v>0</v>
      </c>
      <c r="AQ365" s="131">
        <f t="shared" si="131"/>
        <v>0</v>
      </c>
      <c r="AR365" s="131">
        <f t="shared" si="132"/>
        <v>0</v>
      </c>
      <c r="AS365" s="136">
        <f t="shared" si="133"/>
        <v>0</v>
      </c>
      <c r="AT365" s="133">
        <f t="shared" si="134"/>
        <v>0</v>
      </c>
      <c r="AU365" s="131">
        <f t="shared" si="135"/>
        <v>0</v>
      </c>
      <c r="AV365" s="131">
        <f t="shared" si="136"/>
        <v>0</v>
      </c>
      <c r="AW365" s="131">
        <f t="shared" si="137"/>
        <v>0</v>
      </c>
      <c r="AX365" s="136">
        <f t="shared" si="138"/>
        <v>0</v>
      </c>
      <c r="AY365" s="133">
        <f t="shared" si="139"/>
        <v>0</v>
      </c>
      <c r="AZ365" s="131">
        <f t="shared" si="140"/>
        <v>0</v>
      </c>
      <c r="BA365" s="131">
        <f t="shared" si="141"/>
        <v>0</v>
      </c>
      <c r="BB365" s="131">
        <f t="shared" si="142"/>
        <v>0</v>
      </c>
      <c r="BC365" s="132">
        <f t="shared" si="143"/>
        <v>0</v>
      </c>
    </row>
    <row r="366" spans="1:55" x14ac:dyDescent="0.25">
      <c r="A366" s="138" t="s">
        <v>851</v>
      </c>
      <c r="B366" s="131" t="s">
        <v>1295</v>
      </c>
      <c r="C366" s="131" t="s">
        <v>1937</v>
      </c>
      <c r="D366" s="131" t="s">
        <v>80</v>
      </c>
      <c r="E366" s="132" t="s">
        <v>1313</v>
      </c>
      <c r="F366" s="130">
        <v>0</v>
      </c>
      <c r="G366" s="131">
        <v>0</v>
      </c>
      <c r="H366" s="131">
        <v>0</v>
      </c>
      <c r="I366" s="132">
        <v>0</v>
      </c>
      <c r="J366" s="149"/>
      <c r="K366" s="133">
        <v>0</v>
      </c>
      <c r="L366" s="131">
        <v>0</v>
      </c>
      <c r="M366" s="131">
        <v>0</v>
      </c>
      <c r="N366" s="132">
        <v>0</v>
      </c>
      <c r="O366" s="149"/>
      <c r="P366" s="133">
        <v>0</v>
      </c>
      <c r="Q366" s="131">
        <v>0</v>
      </c>
      <c r="R366" s="131">
        <v>0</v>
      </c>
      <c r="S366" s="132">
        <v>0</v>
      </c>
      <c r="T366" s="149"/>
      <c r="U366" s="133">
        <v>0</v>
      </c>
      <c r="V366" s="131">
        <v>0</v>
      </c>
      <c r="W366" s="131">
        <v>0</v>
      </c>
      <c r="X366" s="132">
        <v>0</v>
      </c>
      <c r="Y366" s="149"/>
      <c r="Z366" s="133">
        <v>0</v>
      </c>
      <c r="AA366" s="131">
        <v>0</v>
      </c>
      <c r="AB366" s="131">
        <v>0</v>
      </c>
      <c r="AC366" s="132">
        <v>0</v>
      </c>
      <c r="AD366" s="149"/>
      <c r="AE366" s="153">
        <f t="shared" si="120"/>
        <v>0</v>
      </c>
      <c r="AF366" s="134">
        <f t="shared" si="121"/>
        <v>0</v>
      </c>
      <c r="AG366" s="135">
        <f t="shared" si="122"/>
        <v>0</v>
      </c>
      <c r="AH366" s="167">
        <f t="shared" si="123"/>
        <v>0</v>
      </c>
      <c r="AI366" s="149"/>
      <c r="AJ366" s="133">
        <f t="shared" si="124"/>
        <v>0</v>
      </c>
      <c r="AK366" s="131">
        <f t="shared" si="125"/>
        <v>0</v>
      </c>
      <c r="AL366" s="131">
        <f t="shared" si="126"/>
        <v>0</v>
      </c>
      <c r="AM366" s="131">
        <f t="shared" si="127"/>
        <v>0</v>
      </c>
      <c r="AN366" s="136">
        <f t="shared" si="128"/>
        <v>0</v>
      </c>
      <c r="AO366" s="133">
        <f t="shared" si="129"/>
        <v>0</v>
      </c>
      <c r="AP366" s="131">
        <f t="shared" si="130"/>
        <v>0</v>
      </c>
      <c r="AQ366" s="131">
        <f t="shared" si="131"/>
        <v>0</v>
      </c>
      <c r="AR366" s="131">
        <f t="shared" si="132"/>
        <v>0</v>
      </c>
      <c r="AS366" s="136">
        <f t="shared" si="133"/>
        <v>0</v>
      </c>
      <c r="AT366" s="133">
        <f t="shared" si="134"/>
        <v>0</v>
      </c>
      <c r="AU366" s="131">
        <f t="shared" si="135"/>
        <v>0</v>
      </c>
      <c r="AV366" s="131">
        <f t="shared" si="136"/>
        <v>0</v>
      </c>
      <c r="AW366" s="131">
        <f t="shared" si="137"/>
        <v>0</v>
      </c>
      <c r="AX366" s="136">
        <f t="shared" si="138"/>
        <v>0</v>
      </c>
      <c r="AY366" s="133">
        <f t="shared" si="139"/>
        <v>0</v>
      </c>
      <c r="AZ366" s="131">
        <f t="shared" si="140"/>
        <v>0</v>
      </c>
      <c r="BA366" s="131">
        <f t="shared" si="141"/>
        <v>0</v>
      </c>
      <c r="BB366" s="131">
        <f t="shared" si="142"/>
        <v>0</v>
      </c>
      <c r="BC366" s="132">
        <f t="shared" si="143"/>
        <v>0</v>
      </c>
    </row>
    <row r="367" spans="1:55" x14ac:dyDescent="0.25">
      <c r="A367" s="138" t="s">
        <v>1063</v>
      </c>
      <c r="B367" s="131" t="s">
        <v>1520</v>
      </c>
      <c r="C367" s="131" t="s">
        <v>1428</v>
      </c>
      <c r="D367" s="131" t="s">
        <v>1064</v>
      </c>
      <c r="E367" s="132" t="s">
        <v>2026</v>
      </c>
      <c r="F367" s="130">
        <v>0</v>
      </c>
      <c r="G367" s="131">
        <v>0</v>
      </c>
      <c r="H367" s="131">
        <v>0</v>
      </c>
      <c r="I367" s="132">
        <v>0</v>
      </c>
      <c r="J367" s="149"/>
      <c r="K367" s="133">
        <v>0</v>
      </c>
      <c r="L367" s="131">
        <v>0</v>
      </c>
      <c r="M367" s="131">
        <v>0</v>
      </c>
      <c r="N367" s="132">
        <v>0</v>
      </c>
      <c r="O367" s="149"/>
      <c r="P367" s="133">
        <v>0</v>
      </c>
      <c r="Q367" s="131">
        <v>0</v>
      </c>
      <c r="R367" s="131">
        <v>0</v>
      </c>
      <c r="S367" s="132">
        <v>0</v>
      </c>
      <c r="T367" s="149"/>
      <c r="U367" s="133">
        <v>0</v>
      </c>
      <c r="V367" s="131">
        <v>0</v>
      </c>
      <c r="W367" s="131">
        <v>0</v>
      </c>
      <c r="X367" s="132">
        <v>0</v>
      </c>
      <c r="Y367" s="149"/>
      <c r="Z367" s="133">
        <v>0</v>
      </c>
      <c r="AA367" s="131">
        <v>0</v>
      </c>
      <c r="AB367" s="131">
        <v>0</v>
      </c>
      <c r="AC367" s="132">
        <v>0</v>
      </c>
      <c r="AD367" s="149"/>
      <c r="AE367" s="153">
        <f t="shared" si="120"/>
        <v>0</v>
      </c>
      <c r="AF367" s="134">
        <f t="shared" si="121"/>
        <v>0</v>
      </c>
      <c r="AG367" s="135">
        <f t="shared" si="122"/>
        <v>0</v>
      </c>
      <c r="AH367" s="167">
        <f t="shared" si="123"/>
        <v>0</v>
      </c>
      <c r="AI367" s="149"/>
      <c r="AJ367" s="133">
        <f t="shared" si="124"/>
        <v>0</v>
      </c>
      <c r="AK367" s="131">
        <f t="shared" si="125"/>
        <v>0</v>
      </c>
      <c r="AL367" s="131">
        <f t="shared" si="126"/>
        <v>0</v>
      </c>
      <c r="AM367" s="131">
        <f t="shared" si="127"/>
        <v>0</v>
      </c>
      <c r="AN367" s="136">
        <f t="shared" si="128"/>
        <v>0</v>
      </c>
      <c r="AO367" s="133">
        <f t="shared" si="129"/>
        <v>0</v>
      </c>
      <c r="AP367" s="131">
        <f t="shared" si="130"/>
        <v>0</v>
      </c>
      <c r="AQ367" s="131">
        <f t="shared" si="131"/>
        <v>0</v>
      </c>
      <c r="AR367" s="131">
        <f t="shared" si="132"/>
        <v>0</v>
      </c>
      <c r="AS367" s="136">
        <f t="shared" si="133"/>
        <v>0</v>
      </c>
      <c r="AT367" s="133">
        <f t="shared" si="134"/>
        <v>0</v>
      </c>
      <c r="AU367" s="131">
        <f t="shared" si="135"/>
        <v>0</v>
      </c>
      <c r="AV367" s="131">
        <f t="shared" si="136"/>
        <v>0</v>
      </c>
      <c r="AW367" s="131">
        <f t="shared" si="137"/>
        <v>0</v>
      </c>
      <c r="AX367" s="136">
        <f t="shared" si="138"/>
        <v>0</v>
      </c>
      <c r="AY367" s="133">
        <f t="shared" si="139"/>
        <v>0</v>
      </c>
      <c r="AZ367" s="131">
        <f t="shared" si="140"/>
        <v>0</v>
      </c>
      <c r="BA367" s="131">
        <f t="shared" si="141"/>
        <v>0</v>
      </c>
      <c r="BB367" s="131">
        <f t="shared" si="142"/>
        <v>0</v>
      </c>
      <c r="BC367" s="132">
        <f t="shared" si="143"/>
        <v>0</v>
      </c>
    </row>
    <row r="368" spans="1:55" x14ac:dyDescent="0.25">
      <c r="A368" s="138" t="s">
        <v>852</v>
      </c>
      <c r="B368" s="131" t="s">
        <v>40</v>
      </c>
      <c r="C368" s="131" t="s">
        <v>2065</v>
      </c>
      <c r="D368" s="131" t="s">
        <v>2066</v>
      </c>
      <c r="E368" s="132" t="s">
        <v>1311</v>
      </c>
      <c r="F368" s="130">
        <v>0</v>
      </c>
      <c r="G368" s="131">
        <v>0</v>
      </c>
      <c r="H368" s="131">
        <v>0</v>
      </c>
      <c r="I368" s="132">
        <v>0</v>
      </c>
      <c r="J368" s="149"/>
      <c r="K368" s="133">
        <v>0</v>
      </c>
      <c r="L368" s="131">
        <v>0</v>
      </c>
      <c r="M368" s="131">
        <v>0</v>
      </c>
      <c r="N368" s="132">
        <v>0</v>
      </c>
      <c r="O368" s="149"/>
      <c r="P368" s="133">
        <v>0</v>
      </c>
      <c r="Q368" s="131">
        <v>0</v>
      </c>
      <c r="R368" s="131">
        <v>0</v>
      </c>
      <c r="S368" s="132">
        <v>20</v>
      </c>
      <c r="T368" s="149"/>
      <c r="U368" s="133">
        <v>0</v>
      </c>
      <c r="V368" s="131">
        <v>0</v>
      </c>
      <c r="W368" s="131">
        <v>0</v>
      </c>
      <c r="X368" s="132">
        <v>0</v>
      </c>
      <c r="Y368" s="149"/>
      <c r="Z368" s="133">
        <v>0</v>
      </c>
      <c r="AA368" s="131">
        <v>0</v>
      </c>
      <c r="AB368" s="131">
        <v>0</v>
      </c>
      <c r="AC368" s="132">
        <v>0</v>
      </c>
      <c r="AD368" s="149"/>
      <c r="AE368" s="153">
        <f t="shared" si="120"/>
        <v>0</v>
      </c>
      <c r="AF368" s="134">
        <f t="shared" si="121"/>
        <v>0</v>
      </c>
      <c r="AG368" s="135">
        <f t="shared" si="122"/>
        <v>0</v>
      </c>
      <c r="AH368" s="167">
        <f t="shared" si="123"/>
        <v>20</v>
      </c>
      <c r="AI368" s="149"/>
      <c r="AJ368" s="133">
        <f t="shared" si="124"/>
        <v>0</v>
      </c>
      <c r="AK368" s="131">
        <f t="shared" si="125"/>
        <v>0</v>
      </c>
      <c r="AL368" s="131">
        <f t="shared" si="126"/>
        <v>20</v>
      </c>
      <c r="AM368" s="131">
        <f t="shared" si="127"/>
        <v>0</v>
      </c>
      <c r="AN368" s="136">
        <f t="shared" si="128"/>
        <v>0</v>
      </c>
      <c r="AO368" s="133">
        <f t="shared" si="129"/>
        <v>0</v>
      </c>
      <c r="AP368" s="131">
        <f t="shared" si="130"/>
        <v>0</v>
      </c>
      <c r="AQ368" s="131">
        <f t="shared" si="131"/>
        <v>0</v>
      </c>
      <c r="AR368" s="131">
        <f t="shared" si="132"/>
        <v>0</v>
      </c>
      <c r="AS368" s="136">
        <f t="shared" si="133"/>
        <v>0</v>
      </c>
      <c r="AT368" s="133">
        <f t="shared" si="134"/>
        <v>0</v>
      </c>
      <c r="AU368" s="131">
        <f t="shared" si="135"/>
        <v>0</v>
      </c>
      <c r="AV368" s="131">
        <f t="shared" si="136"/>
        <v>0</v>
      </c>
      <c r="AW368" s="131">
        <f t="shared" si="137"/>
        <v>0</v>
      </c>
      <c r="AX368" s="136">
        <f t="shared" si="138"/>
        <v>0</v>
      </c>
      <c r="AY368" s="133">
        <f t="shared" si="139"/>
        <v>0</v>
      </c>
      <c r="AZ368" s="131">
        <f t="shared" si="140"/>
        <v>0</v>
      </c>
      <c r="BA368" s="131">
        <f t="shared" si="141"/>
        <v>0</v>
      </c>
      <c r="BB368" s="131">
        <f t="shared" si="142"/>
        <v>0</v>
      </c>
      <c r="BC368" s="132">
        <f t="shared" si="143"/>
        <v>0</v>
      </c>
    </row>
    <row r="369" spans="1:55" x14ac:dyDescent="0.25">
      <c r="A369" s="138" t="s">
        <v>853</v>
      </c>
      <c r="B369" s="131" t="s">
        <v>1432</v>
      </c>
      <c r="C369" s="131" t="s">
        <v>114</v>
      </c>
      <c r="D369" s="131" t="s">
        <v>115</v>
      </c>
      <c r="E369" s="132" t="s">
        <v>1311</v>
      </c>
      <c r="F369" s="130">
        <v>0</v>
      </c>
      <c r="G369" s="131">
        <v>0</v>
      </c>
      <c r="H369" s="131">
        <v>0</v>
      </c>
      <c r="I369" s="132">
        <v>0</v>
      </c>
      <c r="J369" s="149"/>
      <c r="K369" s="133">
        <v>0</v>
      </c>
      <c r="L369" s="131">
        <v>0</v>
      </c>
      <c r="M369" s="131">
        <v>0</v>
      </c>
      <c r="N369" s="132">
        <v>0</v>
      </c>
      <c r="O369" s="149"/>
      <c r="P369" s="133">
        <v>0</v>
      </c>
      <c r="Q369" s="131">
        <v>0</v>
      </c>
      <c r="R369" s="131">
        <v>0</v>
      </c>
      <c r="S369" s="132">
        <v>0</v>
      </c>
      <c r="T369" s="149"/>
      <c r="U369" s="133">
        <v>0</v>
      </c>
      <c r="V369" s="131">
        <v>0</v>
      </c>
      <c r="W369" s="131">
        <v>0</v>
      </c>
      <c r="X369" s="132">
        <v>0</v>
      </c>
      <c r="Y369" s="149"/>
      <c r="Z369" s="133">
        <v>0</v>
      </c>
      <c r="AA369" s="131">
        <v>0</v>
      </c>
      <c r="AB369" s="131">
        <v>0</v>
      </c>
      <c r="AC369" s="132">
        <v>0</v>
      </c>
      <c r="AD369" s="149"/>
      <c r="AE369" s="153">
        <f t="shared" si="120"/>
        <v>0</v>
      </c>
      <c r="AF369" s="134">
        <f t="shared" si="121"/>
        <v>0</v>
      </c>
      <c r="AG369" s="135">
        <f t="shared" si="122"/>
        <v>0</v>
      </c>
      <c r="AH369" s="167">
        <f t="shared" si="123"/>
        <v>0</v>
      </c>
      <c r="AI369" s="149"/>
      <c r="AJ369" s="133">
        <f t="shared" si="124"/>
        <v>0</v>
      </c>
      <c r="AK369" s="131">
        <f t="shared" si="125"/>
        <v>0</v>
      </c>
      <c r="AL369" s="131">
        <f t="shared" si="126"/>
        <v>0</v>
      </c>
      <c r="AM369" s="131">
        <f t="shared" si="127"/>
        <v>0</v>
      </c>
      <c r="AN369" s="136">
        <f t="shared" si="128"/>
        <v>0</v>
      </c>
      <c r="AO369" s="133">
        <f t="shared" si="129"/>
        <v>0</v>
      </c>
      <c r="AP369" s="131">
        <f t="shared" si="130"/>
        <v>0</v>
      </c>
      <c r="AQ369" s="131">
        <f t="shared" si="131"/>
        <v>0</v>
      </c>
      <c r="AR369" s="131">
        <f t="shared" si="132"/>
        <v>0</v>
      </c>
      <c r="AS369" s="136">
        <f t="shared" si="133"/>
        <v>0</v>
      </c>
      <c r="AT369" s="133">
        <f t="shared" si="134"/>
        <v>0</v>
      </c>
      <c r="AU369" s="131">
        <f t="shared" si="135"/>
        <v>0</v>
      </c>
      <c r="AV369" s="131">
        <f t="shared" si="136"/>
        <v>0</v>
      </c>
      <c r="AW369" s="131">
        <f t="shared" si="137"/>
        <v>0</v>
      </c>
      <c r="AX369" s="136">
        <f t="shared" si="138"/>
        <v>0</v>
      </c>
      <c r="AY369" s="133">
        <f t="shared" si="139"/>
        <v>0</v>
      </c>
      <c r="AZ369" s="131">
        <f t="shared" si="140"/>
        <v>0</v>
      </c>
      <c r="BA369" s="131">
        <f t="shared" si="141"/>
        <v>0</v>
      </c>
      <c r="BB369" s="131">
        <f t="shared" si="142"/>
        <v>0</v>
      </c>
      <c r="BC369" s="132">
        <f t="shared" si="143"/>
        <v>0</v>
      </c>
    </row>
    <row r="370" spans="1:55" x14ac:dyDescent="0.25">
      <c r="A370" s="138" t="s">
        <v>854</v>
      </c>
      <c r="B370" s="131" t="s">
        <v>1295</v>
      </c>
      <c r="C370" s="131" t="s">
        <v>298</v>
      </c>
      <c r="D370" s="131" t="s">
        <v>299</v>
      </c>
      <c r="E370" s="132" t="s">
        <v>1955</v>
      </c>
      <c r="F370" s="130">
        <v>0</v>
      </c>
      <c r="G370" s="131">
        <v>0</v>
      </c>
      <c r="H370" s="131">
        <v>0</v>
      </c>
      <c r="I370" s="132">
        <v>0</v>
      </c>
      <c r="J370" s="149"/>
      <c r="K370" s="133">
        <v>0</v>
      </c>
      <c r="L370" s="131">
        <v>0</v>
      </c>
      <c r="M370" s="131">
        <v>0</v>
      </c>
      <c r="N370" s="132">
        <v>0</v>
      </c>
      <c r="O370" s="149"/>
      <c r="P370" s="133">
        <v>0</v>
      </c>
      <c r="Q370" s="131">
        <v>0</v>
      </c>
      <c r="R370" s="131">
        <v>0</v>
      </c>
      <c r="S370" s="132">
        <v>0</v>
      </c>
      <c r="T370" s="149"/>
      <c r="U370" s="133">
        <v>0</v>
      </c>
      <c r="V370" s="131">
        <v>0</v>
      </c>
      <c r="W370" s="131">
        <v>0</v>
      </c>
      <c r="X370" s="132">
        <v>0</v>
      </c>
      <c r="Y370" s="149"/>
      <c r="Z370" s="133">
        <v>0</v>
      </c>
      <c r="AA370" s="131">
        <v>0</v>
      </c>
      <c r="AB370" s="131">
        <v>0</v>
      </c>
      <c r="AC370" s="132">
        <v>0</v>
      </c>
      <c r="AD370" s="149"/>
      <c r="AE370" s="153">
        <f t="shared" si="120"/>
        <v>0</v>
      </c>
      <c r="AF370" s="134">
        <f t="shared" si="121"/>
        <v>0</v>
      </c>
      <c r="AG370" s="135">
        <f t="shared" si="122"/>
        <v>0</v>
      </c>
      <c r="AH370" s="167">
        <f t="shared" si="123"/>
        <v>0</v>
      </c>
      <c r="AI370" s="149"/>
      <c r="AJ370" s="133">
        <f t="shared" si="124"/>
        <v>0</v>
      </c>
      <c r="AK370" s="131">
        <f t="shared" si="125"/>
        <v>0</v>
      </c>
      <c r="AL370" s="131">
        <f t="shared" si="126"/>
        <v>0</v>
      </c>
      <c r="AM370" s="131">
        <f t="shared" si="127"/>
        <v>0</v>
      </c>
      <c r="AN370" s="136">
        <f t="shared" si="128"/>
        <v>0</v>
      </c>
      <c r="AO370" s="133">
        <f t="shared" si="129"/>
        <v>0</v>
      </c>
      <c r="AP370" s="131">
        <f t="shared" si="130"/>
        <v>0</v>
      </c>
      <c r="AQ370" s="131">
        <f t="shared" si="131"/>
        <v>0</v>
      </c>
      <c r="AR370" s="131">
        <f t="shared" si="132"/>
        <v>0</v>
      </c>
      <c r="AS370" s="136">
        <f t="shared" si="133"/>
        <v>0</v>
      </c>
      <c r="AT370" s="133">
        <f t="shared" si="134"/>
        <v>0</v>
      </c>
      <c r="AU370" s="131">
        <f t="shared" si="135"/>
        <v>0</v>
      </c>
      <c r="AV370" s="131">
        <f t="shared" si="136"/>
        <v>0</v>
      </c>
      <c r="AW370" s="131">
        <f t="shared" si="137"/>
        <v>0</v>
      </c>
      <c r="AX370" s="136">
        <f t="shared" si="138"/>
        <v>0</v>
      </c>
      <c r="AY370" s="133">
        <f t="shared" si="139"/>
        <v>0</v>
      </c>
      <c r="AZ370" s="131">
        <f t="shared" si="140"/>
        <v>0</v>
      </c>
      <c r="BA370" s="131">
        <f t="shared" si="141"/>
        <v>0</v>
      </c>
      <c r="BB370" s="131">
        <f t="shared" si="142"/>
        <v>0</v>
      </c>
      <c r="BC370" s="132">
        <f t="shared" si="143"/>
        <v>0</v>
      </c>
    </row>
    <row r="371" spans="1:55" x14ac:dyDescent="0.25">
      <c r="A371" s="138" t="s">
        <v>1065</v>
      </c>
      <c r="B371" s="131" t="s">
        <v>41</v>
      </c>
      <c r="C371" s="131" t="s">
        <v>2067</v>
      </c>
      <c r="D371" s="131" t="s">
        <v>2057</v>
      </c>
      <c r="E371" s="132" t="s">
        <v>1311</v>
      </c>
      <c r="F371" s="130">
        <v>0</v>
      </c>
      <c r="G371" s="131">
        <v>1</v>
      </c>
      <c r="H371" s="131">
        <v>7.4</v>
      </c>
      <c r="I371" s="132">
        <v>256</v>
      </c>
      <c r="J371" s="149"/>
      <c r="K371" s="133">
        <v>1</v>
      </c>
      <c r="L371" s="131">
        <v>0</v>
      </c>
      <c r="M371" s="131">
        <v>2.2000000000000002</v>
      </c>
      <c r="N371" s="132">
        <v>228</v>
      </c>
      <c r="O371" s="149"/>
      <c r="P371" s="133">
        <v>0</v>
      </c>
      <c r="Q371" s="131">
        <v>0</v>
      </c>
      <c r="R371" s="131">
        <v>0</v>
      </c>
      <c r="S371" s="132">
        <v>0</v>
      </c>
      <c r="T371" s="149"/>
      <c r="U371" s="133">
        <v>0</v>
      </c>
      <c r="V371" s="131">
        <v>0</v>
      </c>
      <c r="W371" s="131">
        <v>0</v>
      </c>
      <c r="X371" s="132">
        <v>20</v>
      </c>
      <c r="Y371" s="149"/>
      <c r="Z371" s="133">
        <v>0</v>
      </c>
      <c r="AA371" s="131">
        <v>0</v>
      </c>
      <c r="AB371" s="131">
        <v>0</v>
      </c>
      <c r="AC371" s="132">
        <v>0</v>
      </c>
      <c r="AD371" s="149"/>
      <c r="AE371" s="153">
        <f t="shared" si="120"/>
        <v>1</v>
      </c>
      <c r="AF371" s="134">
        <f t="shared" si="121"/>
        <v>1</v>
      </c>
      <c r="AG371" s="135">
        <f t="shared" si="122"/>
        <v>9.6000000000000014</v>
      </c>
      <c r="AH371" s="167">
        <f t="shared" si="123"/>
        <v>504</v>
      </c>
      <c r="AI371" s="149"/>
      <c r="AJ371" s="133">
        <f t="shared" si="124"/>
        <v>256</v>
      </c>
      <c r="AK371" s="131">
        <f t="shared" si="125"/>
        <v>228</v>
      </c>
      <c r="AL371" s="131">
        <f t="shared" si="126"/>
        <v>0</v>
      </c>
      <c r="AM371" s="131">
        <f t="shared" si="127"/>
        <v>20</v>
      </c>
      <c r="AN371" s="136">
        <f t="shared" si="128"/>
        <v>0</v>
      </c>
      <c r="AO371" s="133">
        <f t="shared" si="129"/>
        <v>0</v>
      </c>
      <c r="AP371" s="131">
        <f t="shared" si="130"/>
        <v>1</v>
      </c>
      <c r="AQ371" s="131">
        <f t="shared" si="131"/>
        <v>0</v>
      </c>
      <c r="AR371" s="131">
        <f t="shared" si="132"/>
        <v>0</v>
      </c>
      <c r="AS371" s="136">
        <f t="shared" si="133"/>
        <v>0</v>
      </c>
      <c r="AT371" s="133">
        <f t="shared" si="134"/>
        <v>1</v>
      </c>
      <c r="AU371" s="131">
        <f t="shared" si="135"/>
        <v>0</v>
      </c>
      <c r="AV371" s="131">
        <f t="shared" si="136"/>
        <v>0</v>
      </c>
      <c r="AW371" s="131">
        <f t="shared" si="137"/>
        <v>0</v>
      </c>
      <c r="AX371" s="136">
        <f t="shared" si="138"/>
        <v>0</v>
      </c>
      <c r="AY371" s="133">
        <f t="shared" si="139"/>
        <v>7.4</v>
      </c>
      <c r="AZ371" s="131">
        <f t="shared" si="140"/>
        <v>2.2000000000000002</v>
      </c>
      <c r="BA371" s="131">
        <f t="shared" si="141"/>
        <v>0</v>
      </c>
      <c r="BB371" s="131">
        <f t="shared" si="142"/>
        <v>0</v>
      </c>
      <c r="BC371" s="132">
        <f t="shared" si="143"/>
        <v>0</v>
      </c>
    </row>
    <row r="372" spans="1:55" x14ac:dyDescent="0.25">
      <c r="A372" s="138" t="s">
        <v>855</v>
      </c>
      <c r="B372" s="131" t="s">
        <v>38</v>
      </c>
      <c r="C372" s="131" t="s">
        <v>2155</v>
      </c>
      <c r="D372" s="131" t="s">
        <v>1099</v>
      </c>
      <c r="E372" s="132" t="s">
        <v>1303</v>
      </c>
      <c r="F372" s="130">
        <v>0</v>
      </c>
      <c r="G372" s="131">
        <v>0</v>
      </c>
      <c r="H372" s="131">
        <v>0</v>
      </c>
      <c r="I372" s="132">
        <v>20</v>
      </c>
      <c r="J372" s="149"/>
      <c r="K372" s="133">
        <v>0</v>
      </c>
      <c r="L372" s="131">
        <v>0</v>
      </c>
      <c r="M372" s="131">
        <v>0</v>
      </c>
      <c r="N372" s="132">
        <v>20</v>
      </c>
      <c r="O372" s="149"/>
      <c r="P372" s="133">
        <v>0</v>
      </c>
      <c r="Q372" s="131">
        <v>0</v>
      </c>
      <c r="R372" s="131">
        <v>0</v>
      </c>
      <c r="S372" s="132">
        <v>0</v>
      </c>
      <c r="T372" s="149"/>
      <c r="U372" s="133">
        <v>0</v>
      </c>
      <c r="V372" s="131">
        <v>0</v>
      </c>
      <c r="W372" s="131">
        <v>0</v>
      </c>
      <c r="X372" s="132">
        <v>20</v>
      </c>
      <c r="Y372" s="149"/>
      <c r="Z372" s="133">
        <v>0</v>
      </c>
      <c r="AA372" s="131">
        <v>0</v>
      </c>
      <c r="AB372" s="131">
        <v>0</v>
      </c>
      <c r="AC372" s="132">
        <v>20</v>
      </c>
      <c r="AD372" s="149"/>
      <c r="AE372" s="153">
        <f t="shared" si="120"/>
        <v>0</v>
      </c>
      <c r="AF372" s="134">
        <f t="shared" si="121"/>
        <v>0</v>
      </c>
      <c r="AG372" s="135">
        <f t="shared" si="122"/>
        <v>0</v>
      </c>
      <c r="AH372" s="167">
        <f t="shared" si="123"/>
        <v>80</v>
      </c>
      <c r="AI372" s="149"/>
      <c r="AJ372" s="133">
        <f t="shared" si="124"/>
        <v>20</v>
      </c>
      <c r="AK372" s="131">
        <f t="shared" si="125"/>
        <v>20</v>
      </c>
      <c r="AL372" s="131">
        <f t="shared" si="126"/>
        <v>0</v>
      </c>
      <c r="AM372" s="131">
        <f t="shared" si="127"/>
        <v>20</v>
      </c>
      <c r="AN372" s="136">
        <f t="shared" si="128"/>
        <v>20</v>
      </c>
      <c r="AO372" s="133">
        <f t="shared" si="129"/>
        <v>0</v>
      </c>
      <c r="AP372" s="131">
        <f t="shared" si="130"/>
        <v>0</v>
      </c>
      <c r="AQ372" s="131">
        <f t="shared" si="131"/>
        <v>0</v>
      </c>
      <c r="AR372" s="131">
        <f t="shared" si="132"/>
        <v>0</v>
      </c>
      <c r="AS372" s="136">
        <f t="shared" si="133"/>
        <v>0</v>
      </c>
      <c r="AT372" s="133">
        <f t="shared" si="134"/>
        <v>0</v>
      </c>
      <c r="AU372" s="131">
        <f t="shared" si="135"/>
        <v>0</v>
      </c>
      <c r="AV372" s="131">
        <f t="shared" si="136"/>
        <v>0</v>
      </c>
      <c r="AW372" s="131">
        <f t="shared" si="137"/>
        <v>0</v>
      </c>
      <c r="AX372" s="136">
        <f t="shared" si="138"/>
        <v>0</v>
      </c>
      <c r="AY372" s="133">
        <f t="shared" si="139"/>
        <v>0</v>
      </c>
      <c r="AZ372" s="131">
        <f t="shared" si="140"/>
        <v>0</v>
      </c>
      <c r="BA372" s="131">
        <f t="shared" si="141"/>
        <v>0</v>
      </c>
      <c r="BB372" s="131">
        <f t="shared" si="142"/>
        <v>0</v>
      </c>
      <c r="BC372" s="132">
        <f t="shared" si="143"/>
        <v>0</v>
      </c>
    </row>
    <row r="373" spans="1:55" x14ac:dyDescent="0.25">
      <c r="A373" s="138" t="s">
        <v>856</v>
      </c>
      <c r="B373" s="131" t="s">
        <v>37</v>
      </c>
      <c r="C373" s="131" t="s">
        <v>296</v>
      </c>
      <c r="D373" s="131" t="s">
        <v>295</v>
      </c>
      <c r="E373" s="132" t="s">
        <v>1314</v>
      </c>
      <c r="F373" s="130">
        <v>0</v>
      </c>
      <c r="G373" s="131">
        <v>2</v>
      </c>
      <c r="H373" s="131">
        <v>23.8</v>
      </c>
      <c r="I373" s="132">
        <v>294</v>
      </c>
      <c r="J373" s="149"/>
      <c r="K373" s="133">
        <v>0</v>
      </c>
      <c r="L373" s="131">
        <v>5</v>
      </c>
      <c r="M373" s="131">
        <v>78.099999999999994</v>
      </c>
      <c r="N373" s="132">
        <v>295</v>
      </c>
      <c r="O373" s="149"/>
      <c r="P373" s="133">
        <v>1</v>
      </c>
      <c r="Q373" s="131">
        <v>1</v>
      </c>
      <c r="R373" s="131">
        <v>13.3</v>
      </c>
      <c r="S373" s="132">
        <v>288</v>
      </c>
      <c r="T373" s="149"/>
      <c r="U373" s="133">
        <v>0</v>
      </c>
      <c r="V373" s="131">
        <v>1</v>
      </c>
      <c r="W373" s="131">
        <v>20.8</v>
      </c>
      <c r="X373" s="132">
        <v>293</v>
      </c>
      <c r="Y373" s="149"/>
      <c r="Z373" s="133">
        <v>0</v>
      </c>
      <c r="AA373" s="131">
        <v>1</v>
      </c>
      <c r="AB373" s="131">
        <v>17.399999999999999</v>
      </c>
      <c r="AC373" s="132">
        <v>268</v>
      </c>
      <c r="AD373" s="149"/>
      <c r="AE373" s="153">
        <f t="shared" si="120"/>
        <v>1</v>
      </c>
      <c r="AF373" s="134">
        <f t="shared" si="121"/>
        <v>9</v>
      </c>
      <c r="AG373" s="135">
        <f t="shared" si="122"/>
        <v>140.1</v>
      </c>
      <c r="AH373" s="167">
        <f t="shared" si="123"/>
        <v>1170</v>
      </c>
      <c r="AI373" s="149"/>
      <c r="AJ373" s="133">
        <f t="shared" si="124"/>
        <v>294</v>
      </c>
      <c r="AK373" s="131">
        <f t="shared" si="125"/>
        <v>295</v>
      </c>
      <c r="AL373" s="131">
        <f t="shared" si="126"/>
        <v>288</v>
      </c>
      <c r="AM373" s="131">
        <f t="shared" si="127"/>
        <v>293</v>
      </c>
      <c r="AN373" s="136">
        <f t="shared" si="128"/>
        <v>268</v>
      </c>
      <c r="AO373" s="133">
        <f t="shared" si="129"/>
        <v>0</v>
      </c>
      <c r="AP373" s="131">
        <f t="shared" si="130"/>
        <v>0</v>
      </c>
      <c r="AQ373" s="131">
        <f t="shared" si="131"/>
        <v>1</v>
      </c>
      <c r="AR373" s="131">
        <f t="shared" si="132"/>
        <v>0</v>
      </c>
      <c r="AS373" s="136">
        <f t="shared" si="133"/>
        <v>0</v>
      </c>
      <c r="AT373" s="133">
        <f t="shared" si="134"/>
        <v>2</v>
      </c>
      <c r="AU373" s="131">
        <f t="shared" si="135"/>
        <v>5</v>
      </c>
      <c r="AV373" s="131">
        <f t="shared" si="136"/>
        <v>1</v>
      </c>
      <c r="AW373" s="131">
        <f t="shared" si="137"/>
        <v>1</v>
      </c>
      <c r="AX373" s="136">
        <f t="shared" si="138"/>
        <v>1</v>
      </c>
      <c r="AY373" s="133">
        <f t="shared" si="139"/>
        <v>23.8</v>
      </c>
      <c r="AZ373" s="131">
        <f t="shared" si="140"/>
        <v>78.099999999999994</v>
      </c>
      <c r="BA373" s="131">
        <f t="shared" si="141"/>
        <v>13.3</v>
      </c>
      <c r="BB373" s="131">
        <f t="shared" si="142"/>
        <v>20.8</v>
      </c>
      <c r="BC373" s="132">
        <f t="shared" si="143"/>
        <v>17.399999999999999</v>
      </c>
    </row>
    <row r="374" spans="1:55" x14ac:dyDescent="0.25">
      <c r="A374" s="138" t="s">
        <v>857</v>
      </c>
      <c r="B374" s="131" t="s">
        <v>1279</v>
      </c>
      <c r="C374" s="131" t="s">
        <v>319</v>
      </c>
      <c r="D374" s="131" t="s">
        <v>320</v>
      </c>
      <c r="E374" s="132" t="s">
        <v>1954</v>
      </c>
      <c r="F374" s="130">
        <v>0</v>
      </c>
      <c r="G374" s="131">
        <v>0</v>
      </c>
      <c r="H374" s="131">
        <v>0</v>
      </c>
      <c r="I374" s="132">
        <v>0</v>
      </c>
      <c r="J374" s="149"/>
      <c r="K374" s="133">
        <v>0</v>
      </c>
      <c r="L374" s="131">
        <v>0</v>
      </c>
      <c r="M374" s="131">
        <v>0</v>
      </c>
      <c r="N374" s="132">
        <v>0</v>
      </c>
      <c r="O374" s="149"/>
      <c r="P374" s="133">
        <v>0</v>
      </c>
      <c r="Q374" s="131">
        <v>0</v>
      </c>
      <c r="R374" s="131">
        <v>0</v>
      </c>
      <c r="S374" s="132">
        <v>0</v>
      </c>
      <c r="T374" s="149"/>
      <c r="U374" s="133">
        <v>0</v>
      </c>
      <c r="V374" s="131">
        <v>0</v>
      </c>
      <c r="W374" s="131">
        <v>0</v>
      </c>
      <c r="X374" s="132">
        <v>0</v>
      </c>
      <c r="Y374" s="149"/>
      <c r="Z374" s="133">
        <v>0</v>
      </c>
      <c r="AA374" s="131">
        <v>0</v>
      </c>
      <c r="AB374" s="131">
        <v>0</v>
      </c>
      <c r="AC374" s="132">
        <v>0</v>
      </c>
      <c r="AD374" s="149"/>
      <c r="AE374" s="153">
        <f t="shared" si="120"/>
        <v>0</v>
      </c>
      <c r="AF374" s="134">
        <f t="shared" si="121"/>
        <v>0</v>
      </c>
      <c r="AG374" s="135">
        <f t="shared" si="122"/>
        <v>0</v>
      </c>
      <c r="AH374" s="167">
        <f t="shared" si="123"/>
        <v>0</v>
      </c>
      <c r="AI374" s="149"/>
      <c r="AJ374" s="133">
        <f t="shared" si="124"/>
        <v>0</v>
      </c>
      <c r="AK374" s="131">
        <f t="shared" si="125"/>
        <v>0</v>
      </c>
      <c r="AL374" s="131">
        <f t="shared" si="126"/>
        <v>0</v>
      </c>
      <c r="AM374" s="131">
        <f t="shared" si="127"/>
        <v>0</v>
      </c>
      <c r="AN374" s="136">
        <f t="shared" si="128"/>
        <v>0</v>
      </c>
      <c r="AO374" s="133">
        <f t="shared" si="129"/>
        <v>0</v>
      </c>
      <c r="AP374" s="131">
        <f t="shared" si="130"/>
        <v>0</v>
      </c>
      <c r="AQ374" s="131">
        <f t="shared" si="131"/>
        <v>0</v>
      </c>
      <c r="AR374" s="131">
        <f t="shared" si="132"/>
        <v>0</v>
      </c>
      <c r="AS374" s="136">
        <f t="shared" si="133"/>
        <v>0</v>
      </c>
      <c r="AT374" s="133">
        <f t="shared" si="134"/>
        <v>0</v>
      </c>
      <c r="AU374" s="131">
        <f t="shared" si="135"/>
        <v>0</v>
      </c>
      <c r="AV374" s="131">
        <f t="shared" si="136"/>
        <v>0</v>
      </c>
      <c r="AW374" s="131">
        <f t="shared" si="137"/>
        <v>0</v>
      </c>
      <c r="AX374" s="136">
        <f t="shared" si="138"/>
        <v>0</v>
      </c>
      <c r="AY374" s="133">
        <f t="shared" si="139"/>
        <v>0</v>
      </c>
      <c r="AZ374" s="131">
        <f t="shared" si="140"/>
        <v>0</v>
      </c>
      <c r="BA374" s="131">
        <f t="shared" si="141"/>
        <v>0</v>
      </c>
      <c r="BB374" s="131">
        <f t="shared" si="142"/>
        <v>0</v>
      </c>
      <c r="BC374" s="132">
        <f t="shared" si="143"/>
        <v>0</v>
      </c>
    </row>
    <row r="375" spans="1:55" x14ac:dyDescent="0.25">
      <c r="A375" s="138" t="s">
        <v>858</v>
      </c>
      <c r="B375" s="131" t="s">
        <v>1432</v>
      </c>
      <c r="C375" s="131" t="s">
        <v>370</v>
      </c>
      <c r="D375" s="131" t="s">
        <v>371</v>
      </c>
      <c r="E375" s="132" t="s">
        <v>1311</v>
      </c>
      <c r="F375" s="130">
        <v>0</v>
      </c>
      <c r="G375" s="131">
        <v>0</v>
      </c>
      <c r="H375" s="131">
        <v>0</v>
      </c>
      <c r="I375" s="132">
        <v>0</v>
      </c>
      <c r="J375" s="149"/>
      <c r="K375" s="133">
        <v>0</v>
      </c>
      <c r="L375" s="131">
        <v>0</v>
      </c>
      <c r="M375" s="131">
        <v>0</v>
      </c>
      <c r="N375" s="132">
        <v>0</v>
      </c>
      <c r="O375" s="149"/>
      <c r="P375" s="133">
        <v>0</v>
      </c>
      <c r="Q375" s="131">
        <v>0</v>
      </c>
      <c r="R375" s="131">
        <v>0</v>
      </c>
      <c r="S375" s="132">
        <v>0</v>
      </c>
      <c r="T375" s="149"/>
      <c r="U375" s="133">
        <v>0</v>
      </c>
      <c r="V375" s="131">
        <v>0</v>
      </c>
      <c r="W375" s="131">
        <v>0</v>
      </c>
      <c r="X375" s="132">
        <v>0</v>
      </c>
      <c r="Y375" s="149"/>
      <c r="Z375" s="133">
        <v>0</v>
      </c>
      <c r="AA375" s="131">
        <v>0</v>
      </c>
      <c r="AB375" s="131">
        <v>0</v>
      </c>
      <c r="AC375" s="132">
        <v>0</v>
      </c>
      <c r="AD375" s="149"/>
      <c r="AE375" s="153">
        <f t="shared" si="120"/>
        <v>0</v>
      </c>
      <c r="AF375" s="134">
        <f t="shared" si="121"/>
        <v>0</v>
      </c>
      <c r="AG375" s="135">
        <f t="shared" si="122"/>
        <v>0</v>
      </c>
      <c r="AH375" s="167">
        <f t="shared" si="123"/>
        <v>0</v>
      </c>
      <c r="AI375" s="149"/>
      <c r="AJ375" s="133">
        <f t="shared" si="124"/>
        <v>0</v>
      </c>
      <c r="AK375" s="131">
        <f t="shared" si="125"/>
        <v>0</v>
      </c>
      <c r="AL375" s="131">
        <f t="shared" si="126"/>
        <v>0</v>
      </c>
      <c r="AM375" s="131">
        <f t="shared" si="127"/>
        <v>0</v>
      </c>
      <c r="AN375" s="136">
        <f t="shared" si="128"/>
        <v>0</v>
      </c>
      <c r="AO375" s="133">
        <f t="shared" si="129"/>
        <v>0</v>
      </c>
      <c r="AP375" s="131">
        <f t="shared" si="130"/>
        <v>0</v>
      </c>
      <c r="AQ375" s="131">
        <f t="shared" si="131"/>
        <v>0</v>
      </c>
      <c r="AR375" s="131">
        <f t="shared" si="132"/>
        <v>0</v>
      </c>
      <c r="AS375" s="136">
        <f t="shared" si="133"/>
        <v>0</v>
      </c>
      <c r="AT375" s="133">
        <f t="shared" si="134"/>
        <v>0</v>
      </c>
      <c r="AU375" s="131">
        <f t="shared" si="135"/>
        <v>0</v>
      </c>
      <c r="AV375" s="131">
        <f t="shared" si="136"/>
        <v>0</v>
      </c>
      <c r="AW375" s="131">
        <f t="shared" si="137"/>
        <v>0</v>
      </c>
      <c r="AX375" s="136">
        <f t="shared" si="138"/>
        <v>0</v>
      </c>
      <c r="AY375" s="133">
        <f t="shared" si="139"/>
        <v>0</v>
      </c>
      <c r="AZ375" s="131">
        <f t="shared" si="140"/>
        <v>0</v>
      </c>
      <c r="BA375" s="131">
        <f t="shared" si="141"/>
        <v>0</v>
      </c>
      <c r="BB375" s="131">
        <f t="shared" si="142"/>
        <v>0</v>
      </c>
      <c r="BC375" s="132">
        <f t="shared" si="143"/>
        <v>0</v>
      </c>
    </row>
    <row r="376" spans="1:55" x14ac:dyDescent="0.25">
      <c r="A376" s="138" t="s">
        <v>859</v>
      </c>
      <c r="B376" s="131" t="s">
        <v>2047</v>
      </c>
      <c r="C376" s="131" t="s">
        <v>2188</v>
      </c>
      <c r="D376" s="131" t="s">
        <v>91</v>
      </c>
      <c r="E376" s="132" t="s">
        <v>1304</v>
      </c>
      <c r="F376" s="130">
        <v>0</v>
      </c>
      <c r="G376" s="131">
        <v>0</v>
      </c>
      <c r="H376" s="131">
        <v>0</v>
      </c>
      <c r="I376" s="132">
        <v>0</v>
      </c>
      <c r="J376" s="149"/>
      <c r="K376" s="133">
        <v>0</v>
      </c>
      <c r="L376" s="131">
        <v>0</v>
      </c>
      <c r="M376" s="131">
        <v>0</v>
      </c>
      <c r="N376" s="132">
        <v>0</v>
      </c>
      <c r="O376" s="149"/>
      <c r="P376" s="133">
        <v>0</v>
      </c>
      <c r="Q376" s="131">
        <v>0</v>
      </c>
      <c r="R376" s="131">
        <v>0</v>
      </c>
      <c r="S376" s="132">
        <v>20</v>
      </c>
      <c r="T376" s="149"/>
      <c r="U376" s="133">
        <v>0</v>
      </c>
      <c r="V376" s="131">
        <v>0</v>
      </c>
      <c r="W376" s="131">
        <v>0</v>
      </c>
      <c r="X376" s="132">
        <v>20</v>
      </c>
      <c r="Y376" s="149"/>
      <c r="Z376" s="133">
        <v>0</v>
      </c>
      <c r="AA376" s="131">
        <v>0</v>
      </c>
      <c r="AB376" s="131">
        <v>0</v>
      </c>
      <c r="AC376" s="132">
        <v>20</v>
      </c>
      <c r="AD376" s="149"/>
      <c r="AE376" s="153">
        <f t="shared" si="120"/>
        <v>0</v>
      </c>
      <c r="AF376" s="134">
        <f t="shared" si="121"/>
        <v>0</v>
      </c>
      <c r="AG376" s="135">
        <f t="shared" si="122"/>
        <v>0</v>
      </c>
      <c r="AH376" s="167">
        <f t="shared" si="123"/>
        <v>60</v>
      </c>
      <c r="AI376" s="149"/>
      <c r="AJ376" s="133">
        <f t="shared" si="124"/>
        <v>0</v>
      </c>
      <c r="AK376" s="131">
        <f t="shared" si="125"/>
        <v>0</v>
      </c>
      <c r="AL376" s="131">
        <f t="shared" si="126"/>
        <v>20</v>
      </c>
      <c r="AM376" s="131">
        <f t="shared" si="127"/>
        <v>20</v>
      </c>
      <c r="AN376" s="136">
        <f t="shared" si="128"/>
        <v>20</v>
      </c>
      <c r="AO376" s="133">
        <f t="shared" si="129"/>
        <v>0</v>
      </c>
      <c r="AP376" s="131">
        <f t="shared" si="130"/>
        <v>0</v>
      </c>
      <c r="AQ376" s="131">
        <f t="shared" si="131"/>
        <v>0</v>
      </c>
      <c r="AR376" s="131">
        <f t="shared" si="132"/>
        <v>0</v>
      </c>
      <c r="AS376" s="136">
        <f t="shared" si="133"/>
        <v>0</v>
      </c>
      <c r="AT376" s="133">
        <f t="shared" si="134"/>
        <v>0</v>
      </c>
      <c r="AU376" s="131">
        <f t="shared" si="135"/>
        <v>0</v>
      </c>
      <c r="AV376" s="131">
        <f t="shared" si="136"/>
        <v>0</v>
      </c>
      <c r="AW376" s="131">
        <f t="shared" si="137"/>
        <v>0</v>
      </c>
      <c r="AX376" s="136">
        <f t="shared" si="138"/>
        <v>0</v>
      </c>
      <c r="AY376" s="133">
        <f t="shared" si="139"/>
        <v>0</v>
      </c>
      <c r="AZ376" s="131">
        <f t="shared" si="140"/>
        <v>0</v>
      </c>
      <c r="BA376" s="131">
        <f t="shared" si="141"/>
        <v>0</v>
      </c>
      <c r="BB376" s="131">
        <f t="shared" si="142"/>
        <v>0</v>
      </c>
      <c r="BC376" s="132">
        <f t="shared" si="143"/>
        <v>0</v>
      </c>
    </row>
    <row r="377" spans="1:55" x14ac:dyDescent="0.25">
      <c r="A377" s="138" t="s">
        <v>860</v>
      </c>
      <c r="B377" s="131" t="s">
        <v>43</v>
      </c>
      <c r="C377" s="131" t="s">
        <v>2156</v>
      </c>
      <c r="D377" s="131" t="s">
        <v>2069</v>
      </c>
      <c r="E377" s="132" t="s">
        <v>1313</v>
      </c>
      <c r="F377" s="130">
        <v>0</v>
      </c>
      <c r="G377" s="131">
        <v>0</v>
      </c>
      <c r="H377" s="131">
        <v>0</v>
      </c>
      <c r="I377" s="132">
        <v>20</v>
      </c>
      <c r="J377" s="149"/>
      <c r="K377" s="133">
        <v>0</v>
      </c>
      <c r="L377" s="131">
        <v>3</v>
      </c>
      <c r="M377" s="131">
        <v>59.000000000000007</v>
      </c>
      <c r="N377" s="132">
        <v>291</v>
      </c>
      <c r="O377" s="149"/>
      <c r="P377" s="133">
        <v>3</v>
      </c>
      <c r="Q377" s="131">
        <v>0</v>
      </c>
      <c r="R377" s="131">
        <v>1.8</v>
      </c>
      <c r="S377" s="132">
        <v>265</v>
      </c>
      <c r="T377" s="149"/>
      <c r="U377" s="133">
        <v>1</v>
      </c>
      <c r="V377" s="131">
        <v>0</v>
      </c>
      <c r="W377" s="131">
        <v>0.7</v>
      </c>
      <c r="X377" s="132">
        <v>257</v>
      </c>
      <c r="Y377" s="149"/>
      <c r="Z377" s="133">
        <v>0</v>
      </c>
      <c r="AA377" s="131">
        <v>0</v>
      </c>
      <c r="AB377" s="131">
        <v>0</v>
      </c>
      <c r="AC377" s="132">
        <v>0</v>
      </c>
      <c r="AD377" s="149"/>
      <c r="AE377" s="153">
        <f t="shared" si="120"/>
        <v>5</v>
      </c>
      <c r="AF377" s="134">
        <f t="shared" si="121"/>
        <v>3</v>
      </c>
      <c r="AG377" s="135">
        <f t="shared" si="122"/>
        <v>61.500000000000007</v>
      </c>
      <c r="AH377" s="167">
        <f t="shared" si="123"/>
        <v>833</v>
      </c>
      <c r="AI377" s="149"/>
      <c r="AJ377" s="133">
        <f t="shared" si="124"/>
        <v>20</v>
      </c>
      <c r="AK377" s="131">
        <f t="shared" si="125"/>
        <v>291</v>
      </c>
      <c r="AL377" s="131">
        <f t="shared" si="126"/>
        <v>265</v>
      </c>
      <c r="AM377" s="131">
        <f t="shared" si="127"/>
        <v>257</v>
      </c>
      <c r="AN377" s="136">
        <f t="shared" si="128"/>
        <v>0</v>
      </c>
      <c r="AO377" s="133">
        <f t="shared" si="129"/>
        <v>0</v>
      </c>
      <c r="AP377" s="131">
        <f t="shared" si="130"/>
        <v>0</v>
      </c>
      <c r="AQ377" s="131">
        <f t="shared" si="131"/>
        <v>3</v>
      </c>
      <c r="AR377" s="131">
        <f t="shared" si="132"/>
        <v>1</v>
      </c>
      <c r="AS377" s="136">
        <f t="shared" si="133"/>
        <v>1</v>
      </c>
      <c r="AT377" s="133">
        <f t="shared" si="134"/>
        <v>0</v>
      </c>
      <c r="AU377" s="131">
        <f t="shared" si="135"/>
        <v>3</v>
      </c>
      <c r="AV377" s="131">
        <f t="shared" si="136"/>
        <v>0</v>
      </c>
      <c r="AW377" s="131">
        <f t="shared" si="137"/>
        <v>0</v>
      </c>
      <c r="AX377" s="136">
        <f t="shared" si="138"/>
        <v>0</v>
      </c>
      <c r="AY377" s="133">
        <f t="shared" si="139"/>
        <v>0</v>
      </c>
      <c r="AZ377" s="131">
        <f t="shared" si="140"/>
        <v>59.000000000000007</v>
      </c>
      <c r="BA377" s="131">
        <f t="shared" si="141"/>
        <v>1.8</v>
      </c>
      <c r="BB377" s="131">
        <f t="shared" si="142"/>
        <v>0.7</v>
      </c>
      <c r="BC377" s="132">
        <f t="shared" si="143"/>
        <v>0</v>
      </c>
    </row>
    <row r="378" spans="1:55" x14ac:dyDescent="0.25">
      <c r="A378" s="138" t="s">
        <v>861</v>
      </c>
      <c r="B378" s="131" t="s">
        <v>1392</v>
      </c>
      <c r="C378" s="131" t="s">
        <v>255</v>
      </c>
      <c r="D378" s="131" t="s">
        <v>256</v>
      </c>
      <c r="E378" s="132" t="s">
        <v>1954</v>
      </c>
      <c r="F378" s="130">
        <v>0</v>
      </c>
      <c r="G378" s="131">
        <v>0</v>
      </c>
      <c r="H378" s="131">
        <v>0</v>
      </c>
      <c r="I378" s="132">
        <v>0</v>
      </c>
      <c r="J378" s="149"/>
      <c r="K378" s="133">
        <v>0</v>
      </c>
      <c r="L378" s="131">
        <v>0</v>
      </c>
      <c r="M378" s="131">
        <v>0</v>
      </c>
      <c r="N378" s="132">
        <v>0</v>
      </c>
      <c r="O378" s="149"/>
      <c r="P378" s="133">
        <v>0</v>
      </c>
      <c r="Q378" s="131">
        <v>0</v>
      </c>
      <c r="R378" s="131">
        <v>0</v>
      </c>
      <c r="S378" s="132">
        <v>0</v>
      </c>
      <c r="T378" s="149"/>
      <c r="U378" s="133">
        <v>0</v>
      </c>
      <c r="V378" s="131">
        <v>0</v>
      </c>
      <c r="W378" s="131">
        <v>0</v>
      </c>
      <c r="X378" s="132">
        <v>0</v>
      </c>
      <c r="Y378" s="149"/>
      <c r="Z378" s="133">
        <v>0</v>
      </c>
      <c r="AA378" s="131">
        <v>0</v>
      </c>
      <c r="AB378" s="131">
        <v>0</v>
      </c>
      <c r="AC378" s="132">
        <v>0</v>
      </c>
      <c r="AD378" s="149"/>
      <c r="AE378" s="153">
        <f t="shared" si="120"/>
        <v>0</v>
      </c>
      <c r="AF378" s="134">
        <f t="shared" si="121"/>
        <v>0</v>
      </c>
      <c r="AG378" s="135">
        <f t="shared" si="122"/>
        <v>0</v>
      </c>
      <c r="AH378" s="167">
        <f t="shared" si="123"/>
        <v>0</v>
      </c>
      <c r="AI378" s="149"/>
      <c r="AJ378" s="133">
        <f t="shared" si="124"/>
        <v>0</v>
      </c>
      <c r="AK378" s="131">
        <f t="shared" si="125"/>
        <v>0</v>
      </c>
      <c r="AL378" s="131">
        <f t="shared" si="126"/>
        <v>0</v>
      </c>
      <c r="AM378" s="131">
        <f t="shared" si="127"/>
        <v>0</v>
      </c>
      <c r="AN378" s="136">
        <f t="shared" si="128"/>
        <v>0</v>
      </c>
      <c r="AO378" s="133">
        <f t="shared" si="129"/>
        <v>0</v>
      </c>
      <c r="AP378" s="131">
        <f t="shared" si="130"/>
        <v>0</v>
      </c>
      <c r="AQ378" s="131">
        <f t="shared" si="131"/>
        <v>0</v>
      </c>
      <c r="AR378" s="131">
        <f t="shared" si="132"/>
        <v>0</v>
      </c>
      <c r="AS378" s="136">
        <f t="shared" si="133"/>
        <v>0</v>
      </c>
      <c r="AT378" s="133">
        <f t="shared" si="134"/>
        <v>0</v>
      </c>
      <c r="AU378" s="131">
        <f t="shared" si="135"/>
        <v>0</v>
      </c>
      <c r="AV378" s="131">
        <f t="shared" si="136"/>
        <v>0</v>
      </c>
      <c r="AW378" s="131">
        <f t="shared" si="137"/>
        <v>0</v>
      </c>
      <c r="AX378" s="136">
        <f t="shared" si="138"/>
        <v>0</v>
      </c>
      <c r="AY378" s="133">
        <f t="shared" si="139"/>
        <v>0</v>
      </c>
      <c r="AZ378" s="131">
        <f t="shared" si="140"/>
        <v>0</v>
      </c>
      <c r="BA378" s="131">
        <f t="shared" si="141"/>
        <v>0</v>
      </c>
      <c r="BB378" s="131">
        <f t="shared" si="142"/>
        <v>0</v>
      </c>
      <c r="BC378" s="132">
        <f t="shared" si="143"/>
        <v>0</v>
      </c>
    </row>
    <row r="379" spans="1:55" x14ac:dyDescent="0.25">
      <c r="A379" s="138" t="s">
        <v>862</v>
      </c>
      <c r="B379" s="131" t="s">
        <v>1295</v>
      </c>
      <c r="C379" s="131" t="s">
        <v>289</v>
      </c>
      <c r="D379" s="131" t="s">
        <v>308</v>
      </c>
      <c r="E379" s="132" t="s">
        <v>1955</v>
      </c>
      <c r="F379" s="130">
        <v>0</v>
      </c>
      <c r="G379" s="131">
        <v>0</v>
      </c>
      <c r="H379" s="131">
        <v>0</v>
      </c>
      <c r="I379" s="132">
        <v>0</v>
      </c>
      <c r="J379" s="149"/>
      <c r="K379" s="133">
        <v>0</v>
      </c>
      <c r="L379" s="131">
        <v>0</v>
      </c>
      <c r="M379" s="131">
        <v>0</v>
      </c>
      <c r="N379" s="132">
        <v>0</v>
      </c>
      <c r="O379" s="149"/>
      <c r="P379" s="133">
        <v>0</v>
      </c>
      <c r="Q379" s="131">
        <v>0</v>
      </c>
      <c r="R379" s="131">
        <v>0</v>
      </c>
      <c r="S379" s="132">
        <v>0</v>
      </c>
      <c r="T379" s="149"/>
      <c r="U379" s="133">
        <v>0</v>
      </c>
      <c r="V379" s="131">
        <v>0</v>
      </c>
      <c r="W379" s="131">
        <v>0</v>
      </c>
      <c r="X379" s="132">
        <v>0</v>
      </c>
      <c r="Y379" s="149"/>
      <c r="Z379" s="133">
        <v>0</v>
      </c>
      <c r="AA379" s="131">
        <v>0</v>
      </c>
      <c r="AB379" s="131">
        <v>0</v>
      </c>
      <c r="AC379" s="132">
        <v>0</v>
      </c>
      <c r="AD379" s="149"/>
      <c r="AE379" s="153">
        <f t="shared" si="120"/>
        <v>0</v>
      </c>
      <c r="AF379" s="134">
        <f t="shared" si="121"/>
        <v>0</v>
      </c>
      <c r="AG379" s="135">
        <f t="shared" si="122"/>
        <v>0</v>
      </c>
      <c r="AH379" s="167">
        <f t="shared" si="123"/>
        <v>0</v>
      </c>
      <c r="AI379" s="149"/>
      <c r="AJ379" s="133">
        <f t="shared" si="124"/>
        <v>0</v>
      </c>
      <c r="AK379" s="131">
        <f t="shared" si="125"/>
        <v>0</v>
      </c>
      <c r="AL379" s="131">
        <f t="shared" si="126"/>
        <v>0</v>
      </c>
      <c r="AM379" s="131">
        <f t="shared" si="127"/>
        <v>0</v>
      </c>
      <c r="AN379" s="136">
        <f t="shared" si="128"/>
        <v>0</v>
      </c>
      <c r="AO379" s="133">
        <f t="shared" si="129"/>
        <v>0</v>
      </c>
      <c r="AP379" s="131">
        <f t="shared" si="130"/>
        <v>0</v>
      </c>
      <c r="AQ379" s="131">
        <f t="shared" si="131"/>
        <v>0</v>
      </c>
      <c r="AR379" s="131">
        <f t="shared" si="132"/>
        <v>0</v>
      </c>
      <c r="AS379" s="136">
        <f t="shared" si="133"/>
        <v>0</v>
      </c>
      <c r="AT379" s="133">
        <f t="shared" si="134"/>
        <v>0</v>
      </c>
      <c r="AU379" s="131">
        <f t="shared" si="135"/>
        <v>0</v>
      </c>
      <c r="AV379" s="131">
        <f t="shared" si="136"/>
        <v>0</v>
      </c>
      <c r="AW379" s="131">
        <f t="shared" si="137"/>
        <v>0</v>
      </c>
      <c r="AX379" s="136">
        <f t="shared" si="138"/>
        <v>0</v>
      </c>
      <c r="AY379" s="133">
        <f t="shared" si="139"/>
        <v>0</v>
      </c>
      <c r="AZ379" s="131">
        <f t="shared" si="140"/>
        <v>0</v>
      </c>
      <c r="BA379" s="131">
        <f t="shared" si="141"/>
        <v>0</v>
      </c>
      <c r="BB379" s="131">
        <f t="shared" si="142"/>
        <v>0</v>
      </c>
      <c r="BC379" s="132">
        <f t="shared" si="143"/>
        <v>0</v>
      </c>
    </row>
    <row r="380" spans="1:55" x14ac:dyDescent="0.25">
      <c r="A380" s="138" t="s">
        <v>863</v>
      </c>
      <c r="B380" s="131" t="s">
        <v>1279</v>
      </c>
      <c r="C380" s="131" t="s">
        <v>433</v>
      </c>
      <c r="D380" s="131" t="s">
        <v>1064</v>
      </c>
      <c r="E380" s="132" t="s">
        <v>1311</v>
      </c>
      <c r="F380" s="130">
        <v>0</v>
      </c>
      <c r="G380" s="131">
        <v>0</v>
      </c>
      <c r="H380" s="131">
        <v>0</v>
      </c>
      <c r="I380" s="132">
        <v>0</v>
      </c>
      <c r="J380" s="149"/>
      <c r="K380" s="133">
        <v>0</v>
      </c>
      <c r="L380" s="131">
        <v>0</v>
      </c>
      <c r="M380" s="131">
        <v>0</v>
      </c>
      <c r="N380" s="132">
        <v>0</v>
      </c>
      <c r="O380" s="149"/>
      <c r="P380" s="133">
        <v>0</v>
      </c>
      <c r="Q380" s="131">
        <v>0</v>
      </c>
      <c r="R380" s="131">
        <v>0</v>
      </c>
      <c r="S380" s="132">
        <v>0</v>
      </c>
      <c r="T380" s="149"/>
      <c r="U380" s="133">
        <v>0</v>
      </c>
      <c r="V380" s="131">
        <v>0</v>
      </c>
      <c r="W380" s="131">
        <v>0</v>
      </c>
      <c r="X380" s="132">
        <v>0</v>
      </c>
      <c r="Y380" s="149"/>
      <c r="Z380" s="133">
        <v>0</v>
      </c>
      <c r="AA380" s="131">
        <v>0</v>
      </c>
      <c r="AB380" s="131">
        <v>0</v>
      </c>
      <c r="AC380" s="132">
        <v>0</v>
      </c>
      <c r="AD380" s="149"/>
      <c r="AE380" s="153">
        <f t="shared" si="120"/>
        <v>0</v>
      </c>
      <c r="AF380" s="134">
        <f t="shared" si="121"/>
        <v>0</v>
      </c>
      <c r="AG380" s="135">
        <f t="shared" si="122"/>
        <v>0</v>
      </c>
      <c r="AH380" s="167">
        <f t="shared" si="123"/>
        <v>0</v>
      </c>
      <c r="AI380" s="149"/>
      <c r="AJ380" s="133">
        <f t="shared" si="124"/>
        <v>0</v>
      </c>
      <c r="AK380" s="131">
        <f t="shared" si="125"/>
        <v>0</v>
      </c>
      <c r="AL380" s="131">
        <f t="shared" si="126"/>
        <v>0</v>
      </c>
      <c r="AM380" s="131">
        <f t="shared" si="127"/>
        <v>0</v>
      </c>
      <c r="AN380" s="136">
        <f t="shared" si="128"/>
        <v>0</v>
      </c>
      <c r="AO380" s="133">
        <f t="shared" si="129"/>
        <v>0</v>
      </c>
      <c r="AP380" s="131">
        <f t="shared" si="130"/>
        <v>0</v>
      </c>
      <c r="AQ380" s="131">
        <f t="shared" si="131"/>
        <v>0</v>
      </c>
      <c r="AR380" s="131">
        <f t="shared" si="132"/>
        <v>0</v>
      </c>
      <c r="AS380" s="136">
        <f t="shared" si="133"/>
        <v>0</v>
      </c>
      <c r="AT380" s="133">
        <f t="shared" si="134"/>
        <v>0</v>
      </c>
      <c r="AU380" s="131">
        <f t="shared" si="135"/>
        <v>0</v>
      </c>
      <c r="AV380" s="131">
        <f t="shared" si="136"/>
        <v>0</v>
      </c>
      <c r="AW380" s="131">
        <f t="shared" si="137"/>
        <v>0</v>
      </c>
      <c r="AX380" s="136">
        <f t="shared" si="138"/>
        <v>0</v>
      </c>
      <c r="AY380" s="133">
        <f t="shared" si="139"/>
        <v>0</v>
      </c>
      <c r="AZ380" s="131">
        <f t="shared" si="140"/>
        <v>0</v>
      </c>
      <c r="BA380" s="131">
        <f t="shared" si="141"/>
        <v>0</v>
      </c>
      <c r="BB380" s="131">
        <f t="shared" si="142"/>
        <v>0</v>
      </c>
      <c r="BC380" s="132">
        <f t="shared" si="143"/>
        <v>0</v>
      </c>
    </row>
    <row r="381" spans="1:55" x14ac:dyDescent="0.25">
      <c r="A381" s="138" t="s">
        <v>864</v>
      </c>
      <c r="B381" s="131" t="s">
        <v>1383</v>
      </c>
      <c r="C381" s="131" t="s">
        <v>478</v>
      </c>
      <c r="D381" s="131" t="s">
        <v>106</v>
      </c>
      <c r="E381" s="132" t="s">
        <v>1955</v>
      </c>
      <c r="F381" s="130">
        <v>0</v>
      </c>
      <c r="G381" s="131">
        <v>0</v>
      </c>
      <c r="H381" s="131">
        <v>0</v>
      </c>
      <c r="I381" s="132">
        <v>0</v>
      </c>
      <c r="J381" s="149"/>
      <c r="K381" s="133">
        <v>0</v>
      </c>
      <c r="L381" s="131">
        <v>0</v>
      </c>
      <c r="M381" s="131">
        <v>0</v>
      </c>
      <c r="N381" s="132">
        <v>0</v>
      </c>
      <c r="O381" s="149"/>
      <c r="P381" s="133">
        <v>0</v>
      </c>
      <c r="Q381" s="131">
        <v>0</v>
      </c>
      <c r="R381" s="131">
        <v>0</v>
      </c>
      <c r="S381" s="132">
        <v>0</v>
      </c>
      <c r="T381" s="149"/>
      <c r="U381" s="133">
        <v>0</v>
      </c>
      <c r="V381" s="131">
        <v>0</v>
      </c>
      <c r="W381" s="131">
        <v>0</v>
      </c>
      <c r="X381" s="132">
        <v>0</v>
      </c>
      <c r="Y381" s="149"/>
      <c r="Z381" s="133">
        <v>0</v>
      </c>
      <c r="AA381" s="131">
        <v>0</v>
      </c>
      <c r="AB381" s="131">
        <v>0</v>
      </c>
      <c r="AC381" s="132">
        <v>0</v>
      </c>
      <c r="AD381" s="149"/>
      <c r="AE381" s="153">
        <f t="shared" si="120"/>
        <v>0</v>
      </c>
      <c r="AF381" s="134">
        <f t="shared" si="121"/>
        <v>0</v>
      </c>
      <c r="AG381" s="135">
        <f t="shared" si="122"/>
        <v>0</v>
      </c>
      <c r="AH381" s="167">
        <f t="shared" si="123"/>
        <v>0</v>
      </c>
      <c r="AI381" s="149"/>
      <c r="AJ381" s="133">
        <f t="shared" si="124"/>
        <v>0</v>
      </c>
      <c r="AK381" s="131">
        <f t="shared" si="125"/>
        <v>0</v>
      </c>
      <c r="AL381" s="131">
        <f t="shared" si="126"/>
        <v>0</v>
      </c>
      <c r="AM381" s="131">
        <f t="shared" si="127"/>
        <v>0</v>
      </c>
      <c r="AN381" s="136">
        <f t="shared" si="128"/>
        <v>0</v>
      </c>
      <c r="AO381" s="133">
        <f t="shared" si="129"/>
        <v>0</v>
      </c>
      <c r="AP381" s="131">
        <f t="shared" si="130"/>
        <v>0</v>
      </c>
      <c r="AQ381" s="131">
        <f t="shared" si="131"/>
        <v>0</v>
      </c>
      <c r="AR381" s="131">
        <f t="shared" si="132"/>
        <v>0</v>
      </c>
      <c r="AS381" s="136">
        <f t="shared" si="133"/>
        <v>0</v>
      </c>
      <c r="AT381" s="133">
        <f t="shared" si="134"/>
        <v>0</v>
      </c>
      <c r="AU381" s="131">
        <f t="shared" si="135"/>
        <v>0</v>
      </c>
      <c r="AV381" s="131">
        <f t="shared" si="136"/>
        <v>0</v>
      </c>
      <c r="AW381" s="131">
        <f t="shared" si="137"/>
        <v>0</v>
      </c>
      <c r="AX381" s="136">
        <f t="shared" si="138"/>
        <v>0</v>
      </c>
      <c r="AY381" s="133">
        <f t="shared" si="139"/>
        <v>0</v>
      </c>
      <c r="AZ381" s="131">
        <f t="shared" si="140"/>
        <v>0</v>
      </c>
      <c r="BA381" s="131">
        <f t="shared" si="141"/>
        <v>0</v>
      </c>
      <c r="BB381" s="131">
        <f t="shared" si="142"/>
        <v>0</v>
      </c>
      <c r="BC381" s="132">
        <f t="shared" si="143"/>
        <v>0</v>
      </c>
    </row>
    <row r="382" spans="1:55" x14ac:dyDescent="0.25">
      <c r="A382" s="138" t="s">
        <v>865</v>
      </c>
      <c r="B382" s="131" t="s">
        <v>2047</v>
      </c>
      <c r="C382" s="131" t="s">
        <v>2189</v>
      </c>
      <c r="D382" s="131" t="s">
        <v>355</v>
      </c>
      <c r="E382" s="132" t="s">
        <v>1304</v>
      </c>
      <c r="F382" s="130">
        <v>0</v>
      </c>
      <c r="G382" s="131">
        <v>0</v>
      </c>
      <c r="H382" s="131">
        <v>0</v>
      </c>
      <c r="I382" s="132">
        <v>0</v>
      </c>
      <c r="J382" s="149"/>
      <c r="K382" s="133">
        <v>0</v>
      </c>
      <c r="L382" s="131">
        <v>0</v>
      </c>
      <c r="M382" s="131">
        <v>0</v>
      </c>
      <c r="N382" s="132">
        <v>0</v>
      </c>
      <c r="O382" s="149"/>
      <c r="P382" s="133">
        <v>0</v>
      </c>
      <c r="Q382" s="131">
        <v>0</v>
      </c>
      <c r="R382" s="131">
        <v>0</v>
      </c>
      <c r="S382" s="132">
        <v>0</v>
      </c>
      <c r="T382" s="149"/>
      <c r="U382" s="133">
        <v>0</v>
      </c>
      <c r="V382" s="131">
        <v>0</v>
      </c>
      <c r="W382" s="131">
        <v>0</v>
      </c>
      <c r="X382" s="132">
        <v>0</v>
      </c>
      <c r="Y382" s="149"/>
      <c r="Z382" s="133">
        <v>0</v>
      </c>
      <c r="AA382" s="131">
        <v>0</v>
      </c>
      <c r="AB382" s="131">
        <v>0</v>
      </c>
      <c r="AC382" s="132">
        <v>0</v>
      </c>
      <c r="AD382" s="149"/>
      <c r="AE382" s="153">
        <f t="shared" si="120"/>
        <v>0</v>
      </c>
      <c r="AF382" s="134">
        <f t="shared" si="121"/>
        <v>0</v>
      </c>
      <c r="AG382" s="135">
        <f t="shared" si="122"/>
        <v>0</v>
      </c>
      <c r="AH382" s="167">
        <f t="shared" si="123"/>
        <v>0</v>
      </c>
      <c r="AI382" s="149"/>
      <c r="AJ382" s="133">
        <f t="shared" si="124"/>
        <v>0</v>
      </c>
      <c r="AK382" s="131">
        <f t="shared" si="125"/>
        <v>0</v>
      </c>
      <c r="AL382" s="131">
        <f t="shared" si="126"/>
        <v>0</v>
      </c>
      <c r="AM382" s="131">
        <f t="shared" si="127"/>
        <v>0</v>
      </c>
      <c r="AN382" s="136">
        <f t="shared" si="128"/>
        <v>0</v>
      </c>
      <c r="AO382" s="133">
        <f t="shared" si="129"/>
        <v>0</v>
      </c>
      <c r="AP382" s="131">
        <f t="shared" si="130"/>
        <v>0</v>
      </c>
      <c r="AQ382" s="131">
        <f t="shared" si="131"/>
        <v>0</v>
      </c>
      <c r="AR382" s="131">
        <f t="shared" si="132"/>
        <v>0</v>
      </c>
      <c r="AS382" s="136">
        <f t="shared" si="133"/>
        <v>0</v>
      </c>
      <c r="AT382" s="133">
        <f t="shared" si="134"/>
        <v>0</v>
      </c>
      <c r="AU382" s="131">
        <f t="shared" si="135"/>
        <v>0</v>
      </c>
      <c r="AV382" s="131">
        <f t="shared" si="136"/>
        <v>0</v>
      </c>
      <c r="AW382" s="131">
        <f t="shared" si="137"/>
        <v>0</v>
      </c>
      <c r="AX382" s="136">
        <f t="shared" si="138"/>
        <v>0</v>
      </c>
      <c r="AY382" s="133">
        <f t="shared" si="139"/>
        <v>0</v>
      </c>
      <c r="AZ382" s="131">
        <f t="shared" si="140"/>
        <v>0</v>
      </c>
      <c r="BA382" s="131">
        <f t="shared" si="141"/>
        <v>0</v>
      </c>
      <c r="BB382" s="131">
        <f t="shared" si="142"/>
        <v>0</v>
      </c>
      <c r="BC382" s="132">
        <f t="shared" si="143"/>
        <v>0</v>
      </c>
    </row>
    <row r="383" spans="1:55" x14ac:dyDescent="0.25">
      <c r="A383" s="138" t="s">
        <v>866</v>
      </c>
      <c r="B383" s="131" t="s">
        <v>38</v>
      </c>
      <c r="C383" s="131" t="s">
        <v>2070</v>
      </c>
      <c r="D383" s="131" t="s">
        <v>241</v>
      </c>
      <c r="E383" s="132" t="s">
        <v>1311</v>
      </c>
      <c r="F383" s="130">
        <v>0</v>
      </c>
      <c r="G383" s="131">
        <v>0</v>
      </c>
      <c r="H383" s="131">
        <v>0</v>
      </c>
      <c r="I383" s="132">
        <v>0</v>
      </c>
      <c r="J383" s="149"/>
      <c r="K383" s="133">
        <v>0</v>
      </c>
      <c r="L383" s="131">
        <v>3</v>
      </c>
      <c r="M383" s="131">
        <v>58.8</v>
      </c>
      <c r="N383" s="132">
        <v>290</v>
      </c>
      <c r="O383" s="149"/>
      <c r="P383" s="133">
        <v>0</v>
      </c>
      <c r="Q383" s="131">
        <v>0</v>
      </c>
      <c r="R383" s="131">
        <v>0</v>
      </c>
      <c r="S383" s="132">
        <v>20</v>
      </c>
      <c r="T383" s="149"/>
      <c r="U383" s="133">
        <v>0</v>
      </c>
      <c r="V383" s="131">
        <v>0</v>
      </c>
      <c r="W383" s="131">
        <v>0</v>
      </c>
      <c r="X383" s="132">
        <v>20</v>
      </c>
      <c r="Y383" s="149"/>
      <c r="Z383" s="133">
        <v>0</v>
      </c>
      <c r="AA383" s="131">
        <v>0</v>
      </c>
      <c r="AB383" s="131">
        <v>0</v>
      </c>
      <c r="AC383" s="132">
        <v>20</v>
      </c>
      <c r="AD383" s="149"/>
      <c r="AE383" s="153">
        <f t="shared" si="120"/>
        <v>0</v>
      </c>
      <c r="AF383" s="134">
        <f t="shared" si="121"/>
        <v>3</v>
      </c>
      <c r="AG383" s="135">
        <f t="shared" si="122"/>
        <v>58.8</v>
      </c>
      <c r="AH383" s="167">
        <f t="shared" si="123"/>
        <v>350</v>
      </c>
      <c r="AI383" s="149"/>
      <c r="AJ383" s="133">
        <f t="shared" si="124"/>
        <v>0</v>
      </c>
      <c r="AK383" s="131">
        <f t="shared" si="125"/>
        <v>290</v>
      </c>
      <c r="AL383" s="131">
        <f t="shared" si="126"/>
        <v>20</v>
      </c>
      <c r="AM383" s="131">
        <f t="shared" si="127"/>
        <v>20</v>
      </c>
      <c r="AN383" s="136">
        <f t="shared" si="128"/>
        <v>20</v>
      </c>
      <c r="AO383" s="133">
        <f t="shared" si="129"/>
        <v>0</v>
      </c>
      <c r="AP383" s="131">
        <f t="shared" si="130"/>
        <v>0</v>
      </c>
      <c r="AQ383" s="131">
        <f t="shared" si="131"/>
        <v>0</v>
      </c>
      <c r="AR383" s="131">
        <f t="shared" si="132"/>
        <v>0</v>
      </c>
      <c r="AS383" s="136">
        <f t="shared" si="133"/>
        <v>0</v>
      </c>
      <c r="AT383" s="133">
        <f t="shared" si="134"/>
        <v>0</v>
      </c>
      <c r="AU383" s="131">
        <f t="shared" si="135"/>
        <v>3</v>
      </c>
      <c r="AV383" s="131">
        <f t="shared" si="136"/>
        <v>0</v>
      </c>
      <c r="AW383" s="131">
        <f t="shared" si="137"/>
        <v>0</v>
      </c>
      <c r="AX383" s="136">
        <f t="shared" si="138"/>
        <v>0</v>
      </c>
      <c r="AY383" s="133">
        <f t="shared" si="139"/>
        <v>0</v>
      </c>
      <c r="AZ383" s="131">
        <f t="shared" si="140"/>
        <v>58.8</v>
      </c>
      <c r="BA383" s="131">
        <f t="shared" si="141"/>
        <v>0</v>
      </c>
      <c r="BB383" s="131">
        <f t="shared" si="142"/>
        <v>0</v>
      </c>
      <c r="BC383" s="132">
        <f t="shared" si="143"/>
        <v>0</v>
      </c>
    </row>
    <row r="384" spans="1:55" x14ac:dyDescent="0.25">
      <c r="A384" s="138" t="s">
        <v>867</v>
      </c>
      <c r="B384" s="131" t="s">
        <v>1371</v>
      </c>
      <c r="C384" s="131" t="s">
        <v>124</v>
      </c>
      <c r="D384" s="131" t="s">
        <v>125</v>
      </c>
      <c r="E384" s="132" t="s">
        <v>1954</v>
      </c>
      <c r="F384" s="130">
        <v>0</v>
      </c>
      <c r="G384" s="131">
        <v>0</v>
      </c>
      <c r="H384" s="131">
        <v>0</v>
      </c>
      <c r="I384" s="132">
        <v>0</v>
      </c>
      <c r="J384" s="149"/>
      <c r="K384" s="133">
        <v>0</v>
      </c>
      <c r="L384" s="131">
        <v>0</v>
      </c>
      <c r="M384" s="131">
        <v>0</v>
      </c>
      <c r="N384" s="132">
        <v>0</v>
      </c>
      <c r="O384" s="149"/>
      <c r="P384" s="133">
        <v>0</v>
      </c>
      <c r="Q384" s="131">
        <v>0</v>
      </c>
      <c r="R384" s="131">
        <v>0</v>
      </c>
      <c r="S384" s="132">
        <v>0</v>
      </c>
      <c r="T384" s="149"/>
      <c r="U384" s="133">
        <v>0</v>
      </c>
      <c r="V384" s="131">
        <v>0</v>
      </c>
      <c r="W384" s="131">
        <v>0</v>
      </c>
      <c r="X384" s="132">
        <v>0</v>
      </c>
      <c r="Y384" s="149"/>
      <c r="Z384" s="133">
        <v>0</v>
      </c>
      <c r="AA384" s="131">
        <v>0</v>
      </c>
      <c r="AB384" s="131">
        <v>0</v>
      </c>
      <c r="AC384" s="132">
        <v>0</v>
      </c>
      <c r="AD384" s="149"/>
      <c r="AE384" s="153">
        <f t="shared" si="120"/>
        <v>0</v>
      </c>
      <c r="AF384" s="134">
        <f t="shared" si="121"/>
        <v>0</v>
      </c>
      <c r="AG384" s="135">
        <f t="shared" si="122"/>
        <v>0</v>
      </c>
      <c r="AH384" s="167">
        <f t="shared" si="123"/>
        <v>0</v>
      </c>
      <c r="AI384" s="149"/>
      <c r="AJ384" s="133">
        <f t="shared" si="124"/>
        <v>0</v>
      </c>
      <c r="AK384" s="131">
        <f t="shared" si="125"/>
        <v>0</v>
      </c>
      <c r="AL384" s="131">
        <f t="shared" si="126"/>
        <v>0</v>
      </c>
      <c r="AM384" s="131">
        <f t="shared" si="127"/>
        <v>0</v>
      </c>
      <c r="AN384" s="136">
        <f t="shared" si="128"/>
        <v>0</v>
      </c>
      <c r="AO384" s="133">
        <f t="shared" si="129"/>
        <v>0</v>
      </c>
      <c r="AP384" s="131">
        <f t="shared" si="130"/>
        <v>0</v>
      </c>
      <c r="AQ384" s="131">
        <f t="shared" si="131"/>
        <v>0</v>
      </c>
      <c r="AR384" s="131">
        <f t="shared" si="132"/>
        <v>0</v>
      </c>
      <c r="AS384" s="136">
        <f t="shared" si="133"/>
        <v>0</v>
      </c>
      <c r="AT384" s="133">
        <f t="shared" si="134"/>
        <v>0</v>
      </c>
      <c r="AU384" s="131">
        <f t="shared" si="135"/>
        <v>0</v>
      </c>
      <c r="AV384" s="131">
        <f t="shared" si="136"/>
        <v>0</v>
      </c>
      <c r="AW384" s="131">
        <f t="shared" si="137"/>
        <v>0</v>
      </c>
      <c r="AX384" s="136">
        <f t="shared" si="138"/>
        <v>0</v>
      </c>
      <c r="AY384" s="133">
        <f t="shared" si="139"/>
        <v>0</v>
      </c>
      <c r="AZ384" s="131">
        <f t="shared" si="140"/>
        <v>0</v>
      </c>
      <c r="BA384" s="131">
        <f t="shared" si="141"/>
        <v>0</v>
      </c>
      <c r="BB384" s="131">
        <f t="shared" si="142"/>
        <v>0</v>
      </c>
      <c r="BC384" s="132">
        <f t="shared" si="143"/>
        <v>0</v>
      </c>
    </row>
    <row r="385" spans="1:55" x14ac:dyDescent="0.25">
      <c r="A385" s="138" t="s">
        <v>868</v>
      </c>
      <c r="B385" s="131" t="s">
        <v>1278</v>
      </c>
      <c r="C385" s="131" t="s">
        <v>461</v>
      </c>
      <c r="D385" s="131" t="s">
        <v>144</v>
      </c>
      <c r="E385" s="132" t="s">
        <v>1955</v>
      </c>
      <c r="F385" s="130">
        <v>0</v>
      </c>
      <c r="G385" s="131">
        <v>0</v>
      </c>
      <c r="H385" s="131">
        <v>0</v>
      </c>
      <c r="I385" s="132">
        <v>0</v>
      </c>
      <c r="J385" s="149"/>
      <c r="K385" s="133">
        <v>0</v>
      </c>
      <c r="L385" s="131">
        <v>0</v>
      </c>
      <c r="M385" s="131">
        <v>0</v>
      </c>
      <c r="N385" s="132">
        <v>0</v>
      </c>
      <c r="O385" s="149"/>
      <c r="P385" s="133">
        <v>0</v>
      </c>
      <c r="Q385" s="131">
        <v>0</v>
      </c>
      <c r="R385" s="131">
        <v>0</v>
      </c>
      <c r="S385" s="132">
        <v>0</v>
      </c>
      <c r="T385" s="149"/>
      <c r="U385" s="133">
        <v>0</v>
      </c>
      <c r="V385" s="131">
        <v>0</v>
      </c>
      <c r="W385" s="131">
        <v>0</v>
      </c>
      <c r="X385" s="132">
        <v>0</v>
      </c>
      <c r="Y385" s="149"/>
      <c r="Z385" s="133">
        <v>0</v>
      </c>
      <c r="AA385" s="131">
        <v>0</v>
      </c>
      <c r="AB385" s="131">
        <v>0</v>
      </c>
      <c r="AC385" s="132">
        <v>0</v>
      </c>
      <c r="AD385" s="149"/>
      <c r="AE385" s="153">
        <f t="shared" si="120"/>
        <v>0</v>
      </c>
      <c r="AF385" s="134">
        <f t="shared" si="121"/>
        <v>0</v>
      </c>
      <c r="AG385" s="135">
        <f t="shared" si="122"/>
        <v>0</v>
      </c>
      <c r="AH385" s="167">
        <f t="shared" si="123"/>
        <v>0</v>
      </c>
      <c r="AI385" s="149"/>
      <c r="AJ385" s="133">
        <f t="shared" si="124"/>
        <v>0</v>
      </c>
      <c r="AK385" s="131">
        <f t="shared" si="125"/>
        <v>0</v>
      </c>
      <c r="AL385" s="131">
        <f t="shared" si="126"/>
        <v>0</v>
      </c>
      <c r="AM385" s="131">
        <f t="shared" si="127"/>
        <v>0</v>
      </c>
      <c r="AN385" s="136">
        <f t="shared" si="128"/>
        <v>0</v>
      </c>
      <c r="AO385" s="133">
        <f t="shared" si="129"/>
        <v>0</v>
      </c>
      <c r="AP385" s="131">
        <f t="shared" si="130"/>
        <v>0</v>
      </c>
      <c r="AQ385" s="131">
        <f t="shared" si="131"/>
        <v>0</v>
      </c>
      <c r="AR385" s="131">
        <f t="shared" si="132"/>
        <v>0</v>
      </c>
      <c r="AS385" s="136">
        <f t="shared" si="133"/>
        <v>0</v>
      </c>
      <c r="AT385" s="133">
        <f t="shared" si="134"/>
        <v>0</v>
      </c>
      <c r="AU385" s="131">
        <f t="shared" si="135"/>
        <v>0</v>
      </c>
      <c r="AV385" s="131">
        <f t="shared" si="136"/>
        <v>0</v>
      </c>
      <c r="AW385" s="131">
        <f t="shared" si="137"/>
        <v>0</v>
      </c>
      <c r="AX385" s="136">
        <f t="shared" si="138"/>
        <v>0</v>
      </c>
      <c r="AY385" s="133">
        <f t="shared" si="139"/>
        <v>0</v>
      </c>
      <c r="AZ385" s="131">
        <f t="shared" si="140"/>
        <v>0</v>
      </c>
      <c r="BA385" s="131">
        <f t="shared" si="141"/>
        <v>0</v>
      </c>
      <c r="BB385" s="131">
        <f t="shared" si="142"/>
        <v>0</v>
      </c>
      <c r="BC385" s="132">
        <f t="shared" si="143"/>
        <v>0</v>
      </c>
    </row>
    <row r="386" spans="1:55" x14ac:dyDescent="0.25">
      <c r="A386" s="138" t="s">
        <v>869</v>
      </c>
      <c r="B386" s="131" t="s">
        <v>38</v>
      </c>
      <c r="C386" s="131" t="s">
        <v>2190</v>
      </c>
      <c r="D386" s="131" t="s">
        <v>2191</v>
      </c>
      <c r="E386" s="132" t="s">
        <v>1311</v>
      </c>
      <c r="F386" s="130">
        <v>0</v>
      </c>
      <c r="G386" s="131">
        <v>0</v>
      </c>
      <c r="H386" s="131">
        <v>0</v>
      </c>
      <c r="I386" s="132">
        <v>20</v>
      </c>
      <c r="J386" s="149"/>
      <c r="K386" s="133">
        <v>0</v>
      </c>
      <c r="L386" s="131">
        <v>0</v>
      </c>
      <c r="M386" s="131">
        <v>0</v>
      </c>
      <c r="N386" s="132">
        <v>20</v>
      </c>
      <c r="O386" s="149"/>
      <c r="P386" s="133">
        <v>0</v>
      </c>
      <c r="Q386" s="131">
        <v>0</v>
      </c>
      <c r="R386" s="131">
        <v>0</v>
      </c>
      <c r="S386" s="132">
        <v>0</v>
      </c>
      <c r="T386" s="149"/>
      <c r="U386" s="133">
        <v>0</v>
      </c>
      <c r="V386" s="131">
        <v>0</v>
      </c>
      <c r="W386" s="131">
        <v>0</v>
      </c>
      <c r="X386" s="132">
        <v>20</v>
      </c>
      <c r="Y386" s="149"/>
      <c r="Z386" s="133">
        <v>0</v>
      </c>
      <c r="AA386" s="131">
        <v>0</v>
      </c>
      <c r="AB386" s="131">
        <v>0</v>
      </c>
      <c r="AC386" s="132">
        <v>0</v>
      </c>
      <c r="AD386" s="149"/>
      <c r="AE386" s="153">
        <f t="shared" si="120"/>
        <v>0</v>
      </c>
      <c r="AF386" s="134">
        <f t="shared" si="121"/>
        <v>0</v>
      </c>
      <c r="AG386" s="135">
        <f t="shared" si="122"/>
        <v>0</v>
      </c>
      <c r="AH386" s="167">
        <f t="shared" si="123"/>
        <v>60</v>
      </c>
      <c r="AI386" s="149"/>
      <c r="AJ386" s="133">
        <f t="shared" si="124"/>
        <v>20</v>
      </c>
      <c r="AK386" s="131">
        <f t="shared" si="125"/>
        <v>20</v>
      </c>
      <c r="AL386" s="131">
        <f t="shared" si="126"/>
        <v>0</v>
      </c>
      <c r="AM386" s="131">
        <f t="shared" si="127"/>
        <v>20</v>
      </c>
      <c r="AN386" s="136">
        <f t="shared" si="128"/>
        <v>0</v>
      </c>
      <c r="AO386" s="133">
        <f t="shared" si="129"/>
        <v>0</v>
      </c>
      <c r="AP386" s="131">
        <f t="shared" si="130"/>
        <v>0</v>
      </c>
      <c r="AQ386" s="131">
        <f t="shared" si="131"/>
        <v>0</v>
      </c>
      <c r="AR386" s="131">
        <f t="shared" si="132"/>
        <v>0</v>
      </c>
      <c r="AS386" s="136">
        <f t="shared" si="133"/>
        <v>0</v>
      </c>
      <c r="AT386" s="133">
        <f t="shared" si="134"/>
        <v>0</v>
      </c>
      <c r="AU386" s="131">
        <f t="shared" si="135"/>
        <v>0</v>
      </c>
      <c r="AV386" s="131">
        <f t="shared" si="136"/>
        <v>0</v>
      </c>
      <c r="AW386" s="131">
        <f t="shared" si="137"/>
        <v>0</v>
      </c>
      <c r="AX386" s="136">
        <f t="shared" si="138"/>
        <v>0</v>
      </c>
      <c r="AY386" s="133">
        <f t="shared" si="139"/>
        <v>0</v>
      </c>
      <c r="AZ386" s="131">
        <f t="shared" si="140"/>
        <v>0</v>
      </c>
      <c r="BA386" s="131">
        <f t="shared" si="141"/>
        <v>0</v>
      </c>
      <c r="BB386" s="131">
        <f t="shared" si="142"/>
        <v>0</v>
      </c>
      <c r="BC386" s="132">
        <f t="shared" si="143"/>
        <v>0</v>
      </c>
    </row>
    <row r="387" spans="1:55" x14ac:dyDescent="0.25">
      <c r="A387" s="138" t="s">
        <v>870</v>
      </c>
      <c r="B387" s="131" t="s">
        <v>1279</v>
      </c>
      <c r="C387" s="131" t="s">
        <v>94</v>
      </c>
      <c r="D387" s="131" t="s">
        <v>328</v>
      </c>
      <c r="E387" s="132" t="s">
        <v>1955</v>
      </c>
      <c r="F387" s="130">
        <v>0</v>
      </c>
      <c r="G387" s="131">
        <v>0</v>
      </c>
      <c r="H387" s="131">
        <v>0</v>
      </c>
      <c r="I387" s="132">
        <v>0</v>
      </c>
      <c r="J387" s="149"/>
      <c r="K387" s="133">
        <v>0</v>
      </c>
      <c r="L387" s="131">
        <v>0</v>
      </c>
      <c r="M387" s="131">
        <v>0</v>
      </c>
      <c r="N387" s="132">
        <v>0</v>
      </c>
      <c r="O387" s="149"/>
      <c r="P387" s="133">
        <v>0</v>
      </c>
      <c r="Q387" s="131">
        <v>0</v>
      </c>
      <c r="R387" s="131">
        <v>0</v>
      </c>
      <c r="S387" s="132">
        <v>0</v>
      </c>
      <c r="T387" s="149"/>
      <c r="U387" s="133">
        <v>0</v>
      </c>
      <c r="V387" s="131">
        <v>0</v>
      </c>
      <c r="W387" s="131">
        <v>0</v>
      </c>
      <c r="X387" s="132">
        <v>0</v>
      </c>
      <c r="Y387" s="149"/>
      <c r="Z387" s="133">
        <v>0</v>
      </c>
      <c r="AA387" s="131">
        <v>0</v>
      </c>
      <c r="AB387" s="131">
        <v>0</v>
      </c>
      <c r="AC387" s="132">
        <v>0</v>
      </c>
      <c r="AD387" s="149"/>
      <c r="AE387" s="153">
        <f t="shared" ref="AE387:AE450" si="144">LARGE(AO387:AS387,1)+LARGE(AO387:AS387,2)+LARGE(AO387:AS387,3)+LARGE(AO387:AS387,4)</f>
        <v>0</v>
      </c>
      <c r="AF387" s="134">
        <f t="shared" ref="AF387:AF450" si="145">LARGE(AT387:AX387,1)+LARGE(AT387:AX387,2)+LARGE(AT387:AX387,3)+LARGE(AT387:AX387,4)</f>
        <v>0</v>
      </c>
      <c r="AG387" s="135">
        <f t="shared" ref="AG387:AG450" si="146">LARGE(AY387:BC387,1)+LARGE(AY387:BC387,2)+LARGE(AY387:BC387,3)+LARGE(AY387:BC387,4)</f>
        <v>0</v>
      </c>
      <c r="AH387" s="167">
        <f t="shared" ref="AH387:AH450" si="147">LARGE(AJ387:AN387,1)+LARGE(AJ387:AN387,2)+LARGE(AJ387:AN387,3)+LARGE(AJ387:AN387,4)</f>
        <v>0</v>
      </c>
      <c r="AI387" s="149"/>
      <c r="AJ387" s="133">
        <f t="shared" ref="AJ387:AJ450" si="148">I387</f>
        <v>0</v>
      </c>
      <c r="AK387" s="131">
        <f t="shared" ref="AK387:AK450" si="149">N387</f>
        <v>0</v>
      </c>
      <c r="AL387" s="131">
        <f t="shared" ref="AL387:AL450" si="150">S387</f>
        <v>0</v>
      </c>
      <c r="AM387" s="131">
        <f t="shared" ref="AM387:AM450" si="151">X387</f>
        <v>0</v>
      </c>
      <c r="AN387" s="136">
        <f t="shared" ref="AN387:AN450" si="152">AC387</f>
        <v>0</v>
      </c>
      <c r="AO387" s="133">
        <f t="shared" ref="AO387:AO450" si="153">F387</f>
        <v>0</v>
      </c>
      <c r="AP387" s="131">
        <f t="shared" ref="AP387:AP450" si="154">K387</f>
        <v>0</v>
      </c>
      <c r="AQ387" s="131">
        <f t="shared" ref="AQ387:AQ450" si="155">P387</f>
        <v>0</v>
      </c>
      <c r="AR387" s="131">
        <f t="shared" ref="AR387:AR450" si="156">U387</f>
        <v>0</v>
      </c>
      <c r="AS387" s="136">
        <f t="shared" ref="AS387:AS450" si="157">U387</f>
        <v>0</v>
      </c>
      <c r="AT387" s="133">
        <f t="shared" ref="AT387:AT450" si="158">G387</f>
        <v>0</v>
      </c>
      <c r="AU387" s="131">
        <f t="shared" ref="AU387:AU450" si="159">L387</f>
        <v>0</v>
      </c>
      <c r="AV387" s="131">
        <f t="shared" ref="AV387:AV450" si="160">Q387</f>
        <v>0</v>
      </c>
      <c r="AW387" s="131">
        <f t="shared" ref="AW387:AW450" si="161">V387</f>
        <v>0</v>
      </c>
      <c r="AX387" s="136">
        <f t="shared" ref="AX387:AX450" si="162">AA387</f>
        <v>0</v>
      </c>
      <c r="AY387" s="133">
        <f t="shared" ref="AY387:AY450" si="163">H387</f>
        <v>0</v>
      </c>
      <c r="AZ387" s="131">
        <f t="shared" ref="AZ387:AZ450" si="164">M387</f>
        <v>0</v>
      </c>
      <c r="BA387" s="131">
        <f t="shared" ref="BA387:BA450" si="165">R387</f>
        <v>0</v>
      </c>
      <c r="BB387" s="131">
        <f t="shared" ref="BB387:BB450" si="166">W387</f>
        <v>0</v>
      </c>
      <c r="BC387" s="132">
        <f t="shared" ref="BC387:BC450" si="167">AB387</f>
        <v>0</v>
      </c>
    </row>
    <row r="388" spans="1:55" x14ac:dyDescent="0.25">
      <c r="A388" s="138" t="s">
        <v>871</v>
      </c>
      <c r="B388" s="131" t="s">
        <v>48</v>
      </c>
      <c r="C388" s="131" t="s">
        <v>2157</v>
      </c>
      <c r="D388" s="131" t="s">
        <v>2034</v>
      </c>
      <c r="E388" s="132" t="s">
        <v>1313</v>
      </c>
      <c r="F388" s="130">
        <v>0</v>
      </c>
      <c r="G388" s="131">
        <v>0</v>
      </c>
      <c r="H388" s="131">
        <v>0</v>
      </c>
      <c r="I388" s="132">
        <v>0</v>
      </c>
      <c r="J388" s="149"/>
      <c r="K388" s="133">
        <v>0</v>
      </c>
      <c r="L388" s="131">
        <v>0</v>
      </c>
      <c r="M388" s="131">
        <v>0</v>
      </c>
      <c r="N388" s="132">
        <v>0</v>
      </c>
      <c r="O388" s="149"/>
      <c r="P388" s="133">
        <v>0</v>
      </c>
      <c r="Q388" s="131">
        <v>0</v>
      </c>
      <c r="R388" s="131">
        <v>0</v>
      </c>
      <c r="S388" s="132">
        <v>20</v>
      </c>
      <c r="T388" s="149"/>
      <c r="U388" s="133">
        <v>0</v>
      </c>
      <c r="V388" s="131">
        <v>0</v>
      </c>
      <c r="W388" s="131">
        <v>0</v>
      </c>
      <c r="X388" s="132">
        <v>20</v>
      </c>
      <c r="Y388" s="149"/>
      <c r="Z388" s="133">
        <v>0</v>
      </c>
      <c r="AA388" s="131">
        <v>0</v>
      </c>
      <c r="AB388" s="131">
        <v>0</v>
      </c>
      <c r="AC388" s="132">
        <v>0</v>
      </c>
      <c r="AD388" s="149"/>
      <c r="AE388" s="153">
        <f t="shared" si="144"/>
        <v>0</v>
      </c>
      <c r="AF388" s="134">
        <f t="shared" si="145"/>
        <v>0</v>
      </c>
      <c r="AG388" s="135">
        <f t="shared" si="146"/>
        <v>0</v>
      </c>
      <c r="AH388" s="167">
        <f t="shared" si="147"/>
        <v>40</v>
      </c>
      <c r="AI388" s="149"/>
      <c r="AJ388" s="133">
        <f t="shared" si="148"/>
        <v>0</v>
      </c>
      <c r="AK388" s="131">
        <f t="shared" si="149"/>
        <v>0</v>
      </c>
      <c r="AL388" s="131">
        <f t="shared" si="150"/>
        <v>20</v>
      </c>
      <c r="AM388" s="131">
        <f t="shared" si="151"/>
        <v>20</v>
      </c>
      <c r="AN388" s="136">
        <f t="shared" si="152"/>
        <v>0</v>
      </c>
      <c r="AO388" s="133">
        <f t="shared" si="153"/>
        <v>0</v>
      </c>
      <c r="AP388" s="131">
        <f t="shared" si="154"/>
        <v>0</v>
      </c>
      <c r="AQ388" s="131">
        <f t="shared" si="155"/>
        <v>0</v>
      </c>
      <c r="AR388" s="131">
        <f t="shared" si="156"/>
        <v>0</v>
      </c>
      <c r="AS388" s="136">
        <f t="shared" si="157"/>
        <v>0</v>
      </c>
      <c r="AT388" s="133">
        <f t="shared" si="158"/>
        <v>0</v>
      </c>
      <c r="AU388" s="131">
        <f t="shared" si="159"/>
        <v>0</v>
      </c>
      <c r="AV388" s="131">
        <f t="shared" si="160"/>
        <v>0</v>
      </c>
      <c r="AW388" s="131">
        <f t="shared" si="161"/>
        <v>0</v>
      </c>
      <c r="AX388" s="136">
        <f t="shared" si="162"/>
        <v>0</v>
      </c>
      <c r="AY388" s="133">
        <f t="shared" si="163"/>
        <v>0</v>
      </c>
      <c r="AZ388" s="131">
        <f t="shared" si="164"/>
        <v>0</v>
      </c>
      <c r="BA388" s="131">
        <f t="shared" si="165"/>
        <v>0</v>
      </c>
      <c r="BB388" s="131">
        <f t="shared" si="166"/>
        <v>0</v>
      </c>
      <c r="BC388" s="132">
        <f t="shared" si="167"/>
        <v>0</v>
      </c>
    </row>
    <row r="389" spans="1:55" x14ac:dyDescent="0.25">
      <c r="A389" s="138" t="s">
        <v>872</v>
      </c>
      <c r="B389" s="131" t="s">
        <v>40</v>
      </c>
      <c r="C389" s="131" t="s">
        <v>175</v>
      </c>
      <c r="D389" s="131" t="s">
        <v>2071</v>
      </c>
      <c r="E389" s="132" t="s">
        <v>1314</v>
      </c>
      <c r="F389" s="130">
        <v>0</v>
      </c>
      <c r="G389" s="131">
        <v>0</v>
      </c>
      <c r="H389" s="131">
        <v>0</v>
      </c>
      <c r="I389" s="132">
        <v>20</v>
      </c>
      <c r="J389" s="149"/>
      <c r="K389" s="133">
        <v>0</v>
      </c>
      <c r="L389" s="131">
        <v>0</v>
      </c>
      <c r="M389" s="131">
        <v>0</v>
      </c>
      <c r="N389" s="132">
        <v>20</v>
      </c>
      <c r="O389" s="149"/>
      <c r="P389" s="133">
        <v>0</v>
      </c>
      <c r="Q389" s="131">
        <v>0</v>
      </c>
      <c r="R389" s="131">
        <v>0</v>
      </c>
      <c r="S389" s="132">
        <v>0</v>
      </c>
      <c r="T389" s="149"/>
      <c r="U389" s="133">
        <v>1</v>
      </c>
      <c r="V389" s="131">
        <v>0</v>
      </c>
      <c r="W389" s="131">
        <v>0.6</v>
      </c>
      <c r="X389" s="132">
        <v>248</v>
      </c>
      <c r="Y389" s="149"/>
      <c r="Z389" s="133">
        <v>0</v>
      </c>
      <c r="AA389" s="131">
        <v>0</v>
      </c>
      <c r="AB389" s="131">
        <v>0</v>
      </c>
      <c r="AC389" s="132">
        <v>20</v>
      </c>
      <c r="AD389" s="149"/>
      <c r="AE389" s="153">
        <f t="shared" si="144"/>
        <v>2</v>
      </c>
      <c r="AF389" s="134">
        <f t="shared" si="145"/>
        <v>0</v>
      </c>
      <c r="AG389" s="135">
        <f t="shared" si="146"/>
        <v>0.6</v>
      </c>
      <c r="AH389" s="167">
        <f t="shared" si="147"/>
        <v>308</v>
      </c>
      <c r="AI389" s="149"/>
      <c r="AJ389" s="133">
        <f t="shared" si="148"/>
        <v>20</v>
      </c>
      <c r="AK389" s="131">
        <f t="shared" si="149"/>
        <v>20</v>
      </c>
      <c r="AL389" s="131">
        <f t="shared" si="150"/>
        <v>0</v>
      </c>
      <c r="AM389" s="131">
        <f t="shared" si="151"/>
        <v>248</v>
      </c>
      <c r="AN389" s="136">
        <f t="shared" si="152"/>
        <v>20</v>
      </c>
      <c r="AO389" s="133">
        <f t="shared" si="153"/>
        <v>0</v>
      </c>
      <c r="AP389" s="131">
        <f t="shared" si="154"/>
        <v>0</v>
      </c>
      <c r="AQ389" s="131">
        <f t="shared" si="155"/>
        <v>0</v>
      </c>
      <c r="AR389" s="131">
        <f t="shared" si="156"/>
        <v>1</v>
      </c>
      <c r="AS389" s="136">
        <f t="shared" si="157"/>
        <v>1</v>
      </c>
      <c r="AT389" s="133">
        <f t="shared" si="158"/>
        <v>0</v>
      </c>
      <c r="AU389" s="131">
        <f t="shared" si="159"/>
        <v>0</v>
      </c>
      <c r="AV389" s="131">
        <f t="shared" si="160"/>
        <v>0</v>
      </c>
      <c r="AW389" s="131">
        <f t="shared" si="161"/>
        <v>0</v>
      </c>
      <c r="AX389" s="136">
        <f t="shared" si="162"/>
        <v>0</v>
      </c>
      <c r="AY389" s="133">
        <f t="shared" si="163"/>
        <v>0</v>
      </c>
      <c r="AZ389" s="131">
        <f t="shared" si="164"/>
        <v>0</v>
      </c>
      <c r="BA389" s="131">
        <f t="shared" si="165"/>
        <v>0</v>
      </c>
      <c r="BB389" s="131">
        <f t="shared" si="166"/>
        <v>0.6</v>
      </c>
      <c r="BC389" s="132">
        <f t="shared" si="167"/>
        <v>0</v>
      </c>
    </row>
    <row r="390" spans="1:55" x14ac:dyDescent="0.25">
      <c r="A390" s="138" t="s">
        <v>873</v>
      </c>
      <c r="B390" s="131" t="s">
        <v>2047</v>
      </c>
      <c r="C390" s="131" t="s">
        <v>2072</v>
      </c>
      <c r="D390" s="131" t="s">
        <v>2073</v>
      </c>
      <c r="E390" s="132" t="s">
        <v>2025</v>
      </c>
      <c r="F390" s="130">
        <v>0</v>
      </c>
      <c r="G390" s="131">
        <v>0</v>
      </c>
      <c r="H390" s="131">
        <v>0</v>
      </c>
      <c r="I390" s="132">
        <v>20</v>
      </c>
      <c r="J390" s="149"/>
      <c r="K390" s="133">
        <v>0</v>
      </c>
      <c r="L390" s="131">
        <v>0</v>
      </c>
      <c r="M390" s="131">
        <v>0</v>
      </c>
      <c r="N390" s="132">
        <v>20</v>
      </c>
      <c r="O390" s="149"/>
      <c r="P390" s="133">
        <v>0</v>
      </c>
      <c r="Q390" s="131">
        <v>0</v>
      </c>
      <c r="R390" s="131">
        <v>0</v>
      </c>
      <c r="S390" s="132">
        <v>0</v>
      </c>
      <c r="T390" s="149"/>
      <c r="U390" s="133">
        <v>0</v>
      </c>
      <c r="V390" s="131">
        <v>0</v>
      </c>
      <c r="W390" s="131">
        <v>0</v>
      </c>
      <c r="X390" s="132">
        <v>0</v>
      </c>
      <c r="Y390" s="149"/>
      <c r="Z390" s="133">
        <v>0</v>
      </c>
      <c r="AA390" s="131">
        <v>0</v>
      </c>
      <c r="AB390" s="131">
        <v>0</v>
      </c>
      <c r="AC390" s="132">
        <v>0</v>
      </c>
      <c r="AD390" s="149"/>
      <c r="AE390" s="153">
        <f t="shared" si="144"/>
        <v>0</v>
      </c>
      <c r="AF390" s="134">
        <f t="shared" si="145"/>
        <v>0</v>
      </c>
      <c r="AG390" s="135">
        <f t="shared" si="146"/>
        <v>0</v>
      </c>
      <c r="AH390" s="167">
        <f t="shared" si="147"/>
        <v>40</v>
      </c>
      <c r="AI390" s="149"/>
      <c r="AJ390" s="133">
        <f t="shared" si="148"/>
        <v>20</v>
      </c>
      <c r="AK390" s="131">
        <f t="shared" si="149"/>
        <v>20</v>
      </c>
      <c r="AL390" s="131">
        <f t="shared" si="150"/>
        <v>0</v>
      </c>
      <c r="AM390" s="131">
        <f t="shared" si="151"/>
        <v>0</v>
      </c>
      <c r="AN390" s="136">
        <f t="shared" si="152"/>
        <v>0</v>
      </c>
      <c r="AO390" s="133">
        <f t="shared" si="153"/>
        <v>0</v>
      </c>
      <c r="AP390" s="131">
        <f t="shared" si="154"/>
        <v>0</v>
      </c>
      <c r="AQ390" s="131">
        <f t="shared" si="155"/>
        <v>0</v>
      </c>
      <c r="AR390" s="131">
        <f t="shared" si="156"/>
        <v>0</v>
      </c>
      <c r="AS390" s="136">
        <f t="shared" si="157"/>
        <v>0</v>
      </c>
      <c r="AT390" s="133">
        <f t="shared" si="158"/>
        <v>0</v>
      </c>
      <c r="AU390" s="131">
        <f t="shared" si="159"/>
        <v>0</v>
      </c>
      <c r="AV390" s="131">
        <f t="shared" si="160"/>
        <v>0</v>
      </c>
      <c r="AW390" s="131">
        <f t="shared" si="161"/>
        <v>0</v>
      </c>
      <c r="AX390" s="136">
        <f t="shared" si="162"/>
        <v>0</v>
      </c>
      <c r="AY390" s="133">
        <f t="shared" si="163"/>
        <v>0</v>
      </c>
      <c r="AZ390" s="131">
        <f t="shared" si="164"/>
        <v>0</v>
      </c>
      <c r="BA390" s="131">
        <f t="shared" si="165"/>
        <v>0</v>
      </c>
      <c r="BB390" s="131">
        <f t="shared" si="166"/>
        <v>0</v>
      </c>
      <c r="BC390" s="132">
        <f t="shared" si="167"/>
        <v>0</v>
      </c>
    </row>
    <row r="391" spans="1:55" x14ac:dyDescent="0.25">
      <c r="A391" s="138" t="s">
        <v>874</v>
      </c>
      <c r="B391" s="131" t="s">
        <v>2047</v>
      </c>
      <c r="C391" s="131" t="s">
        <v>2074</v>
      </c>
      <c r="D391" s="131" t="s">
        <v>2075</v>
      </c>
      <c r="E391" s="132" t="s">
        <v>1954</v>
      </c>
      <c r="F391" s="130">
        <v>0</v>
      </c>
      <c r="G391" s="131">
        <v>0</v>
      </c>
      <c r="H391" s="131">
        <v>0</v>
      </c>
      <c r="I391" s="132">
        <v>0</v>
      </c>
      <c r="J391" s="149"/>
      <c r="K391" s="133">
        <v>0</v>
      </c>
      <c r="L391" s="131">
        <v>0</v>
      </c>
      <c r="M391" s="131">
        <v>0</v>
      </c>
      <c r="N391" s="132">
        <v>0</v>
      </c>
      <c r="O391" s="149"/>
      <c r="P391" s="133">
        <v>0</v>
      </c>
      <c r="Q391" s="131">
        <v>0</v>
      </c>
      <c r="R391" s="131">
        <v>0</v>
      </c>
      <c r="S391" s="132">
        <v>0</v>
      </c>
      <c r="T391" s="149"/>
      <c r="U391" s="133">
        <v>0</v>
      </c>
      <c r="V391" s="131">
        <v>0</v>
      </c>
      <c r="W391" s="131">
        <v>0</v>
      </c>
      <c r="X391" s="132">
        <v>0</v>
      </c>
      <c r="Y391" s="149"/>
      <c r="Z391" s="133">
        <v>0</v>
      </c>
      <c r="AA391" s="131">
        <v>0</v>
      </c>
      <c r="AB391" s="131">
        <v>0</v>
      </c>
      <c r="AC391" s="132">
        <v>20</v>
      </c>
      <c r="AD391" s="149"/>
      <c r="AE391" s="153">
        <f t="shared" si="144"/>
        <v>0</v>
      </c>
      <c r="AF391" s="134">
        <f t="shared" si="145"/>
        <v>0</v>
      </c>
      <c r="AG391" s="135">
        <f t="shared" si="146"/>
        <v>0</v>
      </c>
      <c r="AH391" s="167">
        <f t="shared" si="147"/>
        <v>20</v>
      </c>
      <c r="AI391" s="149"/>
      <c r="AJ391" s="133">
        <f t="shared" si="148"/>
        <v>0</v>
      </c>
      <c r="AK391" s="131">
        <f t="shared" si="149"/>
        <v>0</v>
      </c>
      <c r="AL391" s="131">
        <f t="shared" si="150"/>
        <v>0</v>
      </c>
      <c r="AM391" s="131">
        <f t="shared" si="151"/>
        <v>0</v>
      </c>
      <c r="AN391" s="136">
        <f t="shared" si="152"/>
        <v>20</v>
      </c>
      <c r="AO391" s="133">
        <f t="shared" si="153"/>
        <v>0</v>
      </c>
      <c r="AP391" s="131">
        <f t="shared" si="154"/>
        <v>0</v>
      </c>
      <c r="AQ391" s="131">
        <f t="shared" si="155"/>
        <v>0</v>
      </c>
      <c r="AR391" s="131">
        <f t="shared" si="156"/>
        <v>0</v>
      </c>
      <c r="AS391" s="136">
        <f t="shared" si="157"/>
        <v>0</v>
      </c>
      <c r="AT391" s="133">
        <f t="shared" si="158"/>
        <v>0</v>
      </c>
      <c r="AU391" s="131">
        <f t="shared" si="159"/>
        <v>0</v>
      </c>
      <c r="AV391" s="131">
        <f t="shared" si="160"/>
        <v>0</v>
      </c>
      <c r="AW391" s="131">
        <f t="shared" si="161"/>
        <v>0</v>
      </c>
      <c r="AX391" s="136">
        <f t="shared" si="162"/>
        <v>0</v>
      </c>
      <c r="AY391" s="133">
        <f t="shared" si="163"/>
        <v>0</v>
      </c>
      <c r="AZ391" s="131">
        <f t="shared" si="164"/>
        <v>0</v>
      </c>
      <c r="BA391" s="131">
        <f t="shared" si="165"/>
        <v>0</v>
      </c>
      <c r="BB391" s="131">
        <f t="shared" si="166"/>
        <v>0</v>
      </c>
      <c r="BC391" s="132">
        <f t="shared" si="167"/>
        <v>0</v>
      </c>
    </row>
    <row r="392" spans="1:55" x14ac:dyDescent="0.25">
      <c r="A392" s="138" t="s">
        <v>875</v>
      </c>
      <c r="B392" s="131" t="s">
        <v>42</v>
      </c>
      <c r="C392" s="131" t="s">
        <v>966</v>
      </c>
      <c r="D392" s="131" t="s">
        <v>1991</v>
      </c>
      <c r="E392" s="132" t="s">
        <v>1314</v>
      </c>
      <c r="F392" s="130">
        <v>0</v>
      </c>
      <c r="G392" s="131">
        <v>0</v>
      </c>
      <c r="H392" s="131">
        <v>0</v>
      </c>
      <c r="I392" s="132">
        <v>0</v>
      </c>
      <c r="J392" s="149"/>
      <c r="K392" s="133">
        <v>0</v>
      </c>
      <c r="L392" s="131">
        <v>0</v>
      </c>
      <c r="M392" s="131">
        <v>0</v>
      </c>
      <c r="N392" s="132">
        <v>20</v>
      </c>
      <c r="O392" s="149"/>
      <c r="P392" s="133">
        <v>0</v>
      </c>
      <c r="Q392" s="131">
        <v>0</v>
      </c>
      <c r="R392" s="131">
        <v>0</v>
      </c>
      <c r="S392" s="132">
        <v>0</v>
      </c>
      <c r="T392" s="149"/>
      <c r="U392" s="133">
        <v>0</v>
      </c>
      <c r="V392" s="131">
        <v>0</v>
      </c>
      <c r="W392" s="131">
        <v>0</v>
      </c>
      <c r="X392" s="132">
        <v>0</v>
      </c>
      <c r="Y392" s="149"/>
      <c r="Z392" s="133">
        <v>0</v>
      </c>
      <c r="AA392" s="131">
        <v>1</v>
      </c>
      <c r="AB392" s="131">
        <v>1.8</v>
      </c>
      <c r="AC392" s="132">
        <v>225</v>
      </c>
      <c r="AD392" s="149"/>
      <c r="AE392" s="153">
        <f t="shared" si="144"/>
        <v>0</v>
      </c>
      <c r="AF392" s="134">
        <f t="shared" si="145"/>
        <v>1</v>
      </c>
      <c r="AG392" s="135">
        <f t="shared" si="146"/>
        <v>1.8</v>
      </c>
      <c r="AH392" s="167">
        <f t="shared" si="147"/>
        <v>245</v>
      </c>
      <c r="AI392" s="149"/>
      <c r="AJ392" s="133">
        <f t="shared" si="148"/>
        <v>0</v>
      </c>
      <c r="AK392" s="131">
        <f t="shared" si="149"/>
        <v>20</v>
      </c>
      <c r="AL392" s="131">
        <f t="shared" si="150"/>
        <v>0</v>
      </c>
      <c r="AM392" s="131">
        <f t="shared" si="151"/>
        <v>0</v>
      </c>
      <c r="AN392" s="136">
        <f t="shared" si="152"/>
        <v>225</v>
      </c>
      <c r="AO392" s="133">
        <f t="shared" si="153"/>
        <v>0</v>
      </c>
      <c r="AP392" s="131">
        <f t="shared" si="154"/>
        <v>0</v>
      </c>
      <c r="AQ392" s="131">
        <f t="shared" si="155"/>
        <v>0</v>
      </c>
      <c r="AR392" s="131">
        <f t="shared" si="156"/>
        <v>0</v>
      </c>
      <c r="AS392" s="136">
        <f t="shared" si="157"/>
        <v>0</v>
      </c>
      <c r="AT392" s="133">
        <f t="shared" si="158"/>
        <v>0</v>
      </c>
      <c r="AU392" s="131">
        <f t="shared" si="159"/>
        <v>0</v>
      </c>
      <c r="AV392" s="131">
        <f t="shared" si="160"/>
        <v>0</v>
      </c>
      <c r="AW392" s="131">
        <f t="shared" si="161"/>
        <v>0</v>
      </c>
      <c r="AX392" s="136">
        <f t="shared" si="162"/>
        <v>1</v>
      </c>
      <c r="AY392" s="133">
        <f t="shared" si="163"/>
        <v>0</v>
      </c>
      <c r="AZ392" s="131">
        <f t="shared" si="164"/>
        <v>0</v>
      </c>
      <c r="BA392" s="131">
        <f t="shared" si="165"/>
        <v>0</v>
      </c>
      <c r="BB392" s="131">
        <f t="shared" si="166"/>
        <v>0</v>
      </c>
      <c r="BC392" s="132">
        <f t="shared" si="167"/>
        <v>1.8</v>
      </c>
    </row>
    <row r="393" spans="1:55" x14ac:dyDescent="0.25">
      <c r="A393" s="138" t="s">
        <v>876</v>
      </c>
      <c r="B393" s="131" t="s">
        <v>42</v>
      </c>
      <c r="C393" s="131" t="s">
        <v>2076</v>
      </c>
      <c r="D393" s="131" t="s">
        <v>2077</v>
      </c>
      <c r="E393" s="132" t="s">
        <v>1303</v>
      </c>
      <c r="F393" s="130">
        <v>0</v>
      </c>
      <c r="G393" s="131">
        <v>0</v>
      </c>
      <c r="H393" s="131">
        <v>0</v>
      </c>
      <c r="I393" s="132">
        <v>0</v>
      </c>
      <c r="J393" s="149"/>
      <c r="K393" s="133">
        <v>0</v>
      </c>
      <c r="L393" s="131">
        <v>0</v>
      </c>
      <c r="M393" s="131">
        <v>0</v>
      </c>
      <c r="N393" s="132">
        <v>0</v>
      </c>
      <c r="O393" s="149"/>
      <c r="P393" s="133">
        <v>0</v>
      </c>
      <c r="Q393" s="131">
        <v>0</v>
      </c>
      <c r="R393" s="131">
        <v>0</v>
      </c>
      <c r="S393" s="132">
        <v>0</v>
      </c>
      <c r="T393" s="149"/>
      <c r="U393" s="133">
        <v>0</v>
      </c>
      <c r="V393" s="131">
        <v>0</v>
      </c>
      <c r="W393" s="131">
        <v>0</v>
      </c>
      <c r="X393" s="132">
        <v>0</v>
      </c>
      <c r="Y393" s="149"/>
      <c r="Z393" s="133">
        <v>0</v>
      </c>
      <c r="AA393" s="131">
        <v>0</v>
      </c>
      <c r="AB393" s="131">
        <v>0</v>
      </c>
      <c r="AC393" s="132">
        <v>0</v>
      </c>
      <c r="AD393" s="149"/>
      <c r="AE393" s="153">
        <f t="shared" si="144"/>
        <v>0</v>
      </c>
      <c r="AF393" s="134">
        <f t="shared" si="145"/>
        <v>0</v>
      </c>
      <c r="AG393" s="135">
        <f t="shared" si="146"/>
        <v>0</v>
      </c>
      <c r="AH393" s="167">
        <f t="shared" si="147"/>
        <v>0</v>
      </c>
      <c r="AI393" s="149"/>
      <c r="AJ393" s="133">
        <f t="shared" si="148"/>
        <v>0</v>
      </c>
      <c r="AK393" s="131">
        <f t="shared" si="149"/>
        <v>0</v>
      </c>
      <c r="AL393" s="131">
        <f t="shared" si="150"/>
        <v>0</v>
      </c>
      <c r="AM393" s="131">
        <f t="shared" si="151"/>
        <v>0</v>
      </c>
      <c r="AN393" s="136">
        <f t="shared" si="152"/>
        <v>0</v>
      </c>
      <c r="AO393" s="133">
        <f t="shared" si="153"/>
        <v>0</v>
      </c>
      <c r="AP393" s="131">
        <f t="shared" si="154"/>
        <v>0</v>
      </c>
      <c r="AQ393" s="131">
        <f t="shared" si="155"/>
        <v>0</v>
      </c>
      <c r="AR393" s="131">
        <f t="shared" si="156"/>
        <v>0</v>
      </c>
      <c r="AS393" s="136">
        <f t="shared" si="157"/>
        <v>0</v>
      </c>
      <c r="AT393" s="133">
        <f t="shared" si="158"/>
        <v>0</v>
      </c>
      <c r="AU393" s="131">
        <f t="shared" si="159"/>
        <v>0</v>
      </c>
      <c r="AV393" s="131">
        <f t="shared" si="160"/>
        <v>0</v>
      </c>
      <c r="AW393" s="131">
        <f t="shared" si="161"/>
        <v>0</v>
      </c>
      <c r="AX393" s="136">
        <f t="shared" si="162"/>
        <v>0</v>
      </c>
      <c r="AY393" s="133">
        <f t="shared" si="163"/>
        <v>0</v>
      </c>
      <c r="AZ393" s="131">
        <f t="shared" si="164"/>
        <v>0</v>
      </c>
      <c r="BA393" s="131">
        <f t="shared" si="165"/>
        <v>0</v>
      </c>
      <c r="BB393" s="131">
        <f t="shared" si="166"/>
        <v>0</v>
      </c>
      <c r="BC393" s="132">
        <f t="shared" si="167"/>
        <v>0</v>
      </c>
    </row>
    <row r="394" spans="1:55" x14ac:dyDescent="0.25">
      <c r="A394" s="138" t="s">
        <v>877</v>
      </c>
      <c r="B394" s="131" t="s">
        <v>50</v>
      </c>
      <c r="C394" s="131" t="s">
        <v>2078</v>
      </c>
      <c r="D394" s="131" t="s">
        <v>347</v>
      </c>
      <c r="E394" s="132" t="s">
        <v>1311</v>
      </c>
      <c r="F394" s="130">
        <v>0</v>
      </c>
      <c r="G394" s="131">
        <v>0</v>
      </c>
      <c r="H394" s="131">
        <v>0</v>
      </c>
      <c r="I394" s="132">
        <v>20</v>
      </c>
      <c r="J394" s="149"/>
      <c r="K394" s="133">
        <v>0</v>
      </c>
      <c r="L394" s="131">
        <v>0</v>
      </c>
      <c r="M394" s="131">
        <v>0</v>
      </c>
      <c r="N394" s="132">
        <v>0</v>
      </c>
      <c r="O394" s="149"/>
      <c r="P394" s="133">
        <v>0</v>
      </c>
      <c r="Q394" s="131">
        <v>0</v>
      </c>
      <c r="R394" s="131">
        <v>0</v>
      </c>
      <c r="S394" s="132">
        <v>0</v>
      </c>
      <c r="T394" s="149"/>
      <c r="U394" s="133">
        <v>0</v>
      </c>
      <c r="V394" s="131">
        <v>0</v>
      </c>
      <c r="W394" s="131">
        <v>0</v>
      </c>
      <c r="X394" s="132">
        <v>0</v>
      </c>
      <c r="Y394" s="149"/>
      <c r="Z394" s="133">
        <v>0</v>
      </c>
      <c r="AA394" s="131">
        <v>0</v>
      </c>
      <c r="AB394" s="131">
        <v>0</v>
      </c>
      <c r="AC394" s="132">
        <v>20</v>
      </c>
      <c r="AD394" s="149"/>
      <c r="AE394" s="153">
        <f t="shared" si="144"/>
        <v>0</v>
      </c>
      <c r="AF394" s="134">
        <f t="shared" si="145"/>
        <v>0</v>
      </c>
      <c r="AG394" s="135">
        <f t="shared" si="146"/>
        <v>0</v>
      </c>
      <c r="AH394" s="167">
        <f t="shared" si="147"/>
        <v>40</v>
      </c>
      <c r="AI394" s="149"/>
      <c r="AJ394" s="133">
        <f t="shared" si="148"/>
        <v>20</v>
      </c>
      <c r="AK394" s="131">
        <f t="shared" si="149"/>
        <v>0</v>
      </c>
      <c r="AL394" s="131">
        <f t="shared" si="150"/>
        <v>0</v>
      </c>
      <c r="AM394" s="131">
        <f t="shared" si="151"/>
        <v>0</v>
      </c>
      <c r="AN394" s="136">
        <f t="shared" si="152"/>
        <v>20</v>
      </c>
      <c r="AO394" s="133">
        <f t="shared" si="153"/>
        <v>0</v>
      </c>
      <c r="AP394" s="131">
        <f t="shared" si="154"/>
        <v>0</v>
      </c>
      <c r="AQ394" s="131">
        <f t="shared" si="155"/>
        <v>0</v>
      </c>
      <c r="AR394" s="131">
        <f t="shared" si="156"/>
        <v>0</v>
      </c>
      <c r="AS394" s="136">
        <f t="shared" si="157"/>
        <v>0</v>
      </c>
      <c r="AT394" s="133">
        <f t="shared" si="158"/>
        <v>0</v>
      </c>
      <c r="AU394" s="131">
        <f t="shared" si="159"/>
        <v>0</v>
      </c>
      <c r="AV394" s="131">
        <f t="shared" si="160"/>
        <v>0</v>
      </c>
      <c r="AW394" s="131">
        <f t="shared" si="161"/>
        <v>0</v>
      </c>
      <c r="AX394" s="136">
        <f t="shared" si="162"/>
        <v>0</v>
      </c>
      <c r="AY394" s="133">
        <f t="shared" si="163"/>
        <v>0</v>
      </c>
      <c r="AZ394" s="131">
        <f t="shared" si="164"/>
        <v>0</v>
      </c>
      <c r="BA394" s="131">
        <f t="shared" si="165"/>
        <v>0</v>
      </c>
      <c r="BB394" s="131">
        <f t="shared" si="166"/>
        <v>0</v>
      </c>
      <c r="BC394" s="132">
        <f t="shared" si="167"/>
        <v>0</v>
      </c>
    </row>
    <row r="395" spans="1:55" x14ac:dyDescent="0.25">
      <c r="A395" s="138" t="s">
        <v>878</v>
      </c>
      <c r="B395" s="131" t="s">
        <v>50</v>
      </c>
      <c r="C395" s="131" t="s">
        <v>2079</v>
      </c>
      <c r="D395" s="131" t="s">
        <v>2080</v>
      </c>
      <c r="E395" s="132" t="s">
        <v>2025</v>
      </c>
      <c r="F395" s="130">
        <v>0</v>
      </c>
      <c r="G395" s="131">
        <v>0</v>
      </c>
      <c r="H395" s="131">
        <v>0</v>
      </c>
      <c r="I395" s="132">
        <v>0</v>
      </c>
      <c r="J395" s="149"/>
      <c r="K395" s="133">
        <v>0</v>
      </c>
      <c r="L395" s="131">
        <v>0</v>
      </c>
      <c r="M395" s="131">
        <v>0</v>
      </c>
      <c r="N395" s="132">
        <v>0</v>
      </c>
      <c r="O395" s="149"/>
      <c r="P395" s="133">
        <v>0</v>
      </c>
      <c r="Q395" s="131">
        <v>0</v>
      </c>
      <c r="R395" s="131">
        <v>0</v>
      </c>
      <c r="S395" s="132">
        <v>20</v>
      </c>
      <c r="T395" s="149"/>
      <c r="U395" s="133">
        <v>0</v>
      </c>
      <c r="V395" s="131">
        <v>0</v>
      </c>
      <c r="W395" s="131">
        <v>0</v>
      </c>
      <c r="X395" s="132">
        <v>0</v>
      </c>
      <c r="Y395" s="149"/>
      <c r="Z395" s="133">
        <v>0</v>
      </c>
      <c r="AA395" s="131">
        <v>0</v>
      </c>
      <c r="AB395" s="131">
        <v>0</v>
      </c>
      <c r="AC395" s="132">
        <v>0</v>
      </c>
      <c r="AD395" s="149"/>
      <c r="AE395" s="153">
        <f t="shared" si="144"/>
        <v>0</v>
      </c>
      <c r="AF395" s="134">
        <f t="shared" si="145"/>
        <v>0</v>
      </c>
      <c r="AG395" s="135">
        <f t="shared" si="146"/>
        <v>0</v>
      </c>
      <c r="AH395" s="167">
        <f t="shared" si="147"/>
        <v>20</v>
      </c>
      <c r="AI395" s="149"/>
      <c r="AJ395" s="133">
        <f t="shared" si="148"/>
        <v>0</v>
      </c>
      <c r="AK395" s="131">
        <f t="shared" si="149"/>
        <v>0</v>
      </c>
      <c r="AL395" s="131">
        <f t="shared" si="150"/>
        <v>20</v>
      </c>
      <c r="AM395" s="131">
        <f t="shared" si="151"/>
        <v>0</v>
      </c>
      <c r="AN395" s="136">
        <f t="shared" si="152"/>
        <v>0</v>
      </c>
      <c r="AO395" s="133">
        <f t="shared" si="153"/>
        <v>0</v>
      </c>
      <c r="AP395" s="131">
        <f t="shared" si="154"/>
        <v>0</v>
      </c>
      <c r="AQ395" s="131">
        <f t="shared" si="155"/>
        <v>0</v>
      </c>
      <c r="AR395" s="131">
        <f t="shared" si="156"/>
        <v>0</v>
      </c>
      <c r="AS395" s="136">
        <f t="shared" si="157"/>
        <v>0</v>
      </c>
      <c r="AT395" s="133">
        <f t="shared" si="158"/>
        <v>0</v>
      </c>
      <c r="AU395" s="131">
        <f t="shared" si="159"/>
        <v>0</v>
      </c>
      <c r="AV395" s="131">
        <f t="shared" si="160"/>
        <v>0</v>
      </c>
      <c r="AW395" s="131">
        <f t="shared" si="161"/>
        <v>0</v>
      </c>
      <c r="AX395" s="136">
        <f t="shared" si="162"/>
        <v>0</v>
      </c>
      <c r="AY395" s="133">
        <f t="shared" si="163"/>
        <v>0</v>
      </c>
      <c r="AZ395" s="131">
        <f t="shared" si="164"/>
        <v>0</v>
      </c>
      <c r="BA395" s="131">
        <f t="shared" si="165"/>
        <v>0</v>
      </c>
      <c r="BB395" s="131">
        <f t="shared" si="166"/>
        <v>0</v>
      </c>
      <c r="BC395" s="132">
        <f t="shared" si="167"/>
        <v>0</v>
      </c>
    </row>
    <row r="396" spans="1:55" x14ac:dyDescent="0.25">
      <c r="A396" s="138" t="s">
        <v>879</v>
      </c>
      <c r="B396" s="131" t="s">
        <v>43</v>
      </c>
      <c r="C396" s="131" t="s">
        <v>407</v>
      </c>
      <c r="D396" s="131" t="s">
        <v>406</v>
      </c>
      <c r="E396" s="132" t="s">
        <v>1955</v>
      </c>
      <c r="F396" s="130">
        <v>0</v>
      </c>
      <c r="G396" s="131">
        <v>0</v>
      </c>
      <c r="H396" s="131">
        <v>0</v>
      </c>
      <c r="I396" s="132">
        <v>0</v>
      </c>
      <c r="J396" s="149"/>
      <c r="K396" s="133">
        <v>0</v>
      </c>
      <c r="L396" s="131">
        <v>0</v>
      </c>
      <c r="M396" s="131">
        <v>0</v>
      </c>
      <c r="N396" s="132">
        <v>0</v>
      </c>
      <c r="O396" s="149"/>
      <c r="P396" s="133">
        <v>0</v>
      </c>
      <c r="Q396" s="131">
        <v>0</v>
      </c>
      <c r="R396" s="131">
        <v>0</v>
      </c>
      <c r="S396" s="132">
        <v>0</v>
      </c>
      <c r="T396" s="149"/>
      <c r="U396" s="133">
        <v>0</v>
      </c>
      <c r="V396" s="131">
        <v>0</v>
      </c>
      <c r="W396" s="131">
        <v>0</v>
      </c>
      <c r="X396" s="132">
        <v>0</v>
      </c>
      <c r="Y396" s="149"/>
      <c r="Z396" s="133">
        <v>0</v>
      </c>
      <c r="AA396" s="131">
        <v>0</v>
      </c>
      <c r="AB396" s="131">
        <v>0</v>
      </c>
      <c r="AC396" s="132">
        <v>0</v>
      </c>
      <c r="AD396" s="149"/>
      <c r="AE396" s="153">
        <f t="shared" si="144"/>
        <v>0</v>
      </c>
      <c r="AF396" s="134">
        <f t="shared" si="145"/>
        <v>0</v>
      </c>
      <c r="AG396" s="135">
        <f t="shared" si="146"/>
        <v>0</v>
      </c>
      <c r="AH396" s="167">
        <f t="shared" si="147"/>
        <v>0</v>
      </c>
      <c r="AI396" s="149"/>
      <c r="AJ396" s="133">
        <f t="shared" si="148"/>
        <v>0</v>
      </c>
      <c r="AK396" s="131">
        <f t="shared" si="149"/>
        <v>0</v>
      </c>
      <c r="AL396" s="131">
        <f t="shared" si="150"/>
        <v>0</v>
      </c>
      <c r="AM396" s="131">
        <f t="shared" si="151"/>
        <v>0</v>
      </c>
      <c r="AN396" s="136">
        <f t="shared" si="152"/>
        <v>0</v>
      </c>
      <c r="AO396" s="133">
        <f t="shared" si="153"/>
        <v>0</v>
      </c>
      <c r="AP396" s="131">
        <f t="shared" si="154"/>
        <v>0</v>
      </c>
      <c r="AQ396" s="131">
        <f t="shared" si="155"/>
        <v>0</v>
      </c>
      <c r="AR396" s="131">
        <f t="shared" si="156"/>
        <v>0</v>
      </c>
      <c r="AS396" s="136">
        <f t="shared" si="157"/>
        <v>0</v>
      </c>
      <c r="AT396" s="133">
        <f t="shared" si="158"/>
        <v>0</v>
      </c>
      <c r="AU396" s="131">
        <f t="shared" si="159"/>
        <v>0</v>
      </c>
      <c r="AV396" s="131">
        <f t="shared" si="160"/>
        <v>0</v>
      </c>
      <c r="AW396" s="131">
        <f t="shared" si="161"/>
        <v>0</v>
      </c>
      <c r="AX396" s="136">
        <f t="shared" si="162"/>
        <v>0</v>
      </c>
      <c r="AY396" s="133">
        <f t="shared" si="163"/>
        <v>0</v>
      </c>
      <c r="AZ396" s="131">
        <f t="shared" si="164"/>
        <v>0</v>
      </c>
      <c r="BA396" s="131">
        <f t="shared" si="165"/>
        <v>0</v>
      </c>
      <c r="BB396" s="131">
        <f t="shared" si="166"/>
        <v>0</v>
      </c>
      <c r="BC396" s="132">
        <f t="shared" si="167"/>
        <v>0</v>
      </c>
    </row>
    <row r="397" spans="1:55" x14ac:dyDescent="0.25">
      <c r="A397" s="138" t="s">
        <v>880</v>
      </c>
      <c r="B397" s="131" t="s">
        <v>1529</v>
      </c>
      <c r="C397" s="131" t="s">
        <v>1961</v>
      </c>
      <c r="D397" s="131" t="s">
        <v>1962</v>
      </c>
      <c r="E397" s="132" t="s">
        <v>1314</v>
      </c>
      <c r="F397" s="130">
        <v>0</v>
      </c>
      <c r="G397" s="131">
        <v>0</v>
      </c>
      <c r="H397" s="131">
        <v>0</v>
      </c>
      <c r="I397" s="132">
        <v>0</v>
      </c>
      <c r="J397" s="149"/>
      <c r="K397" s="133">
        <v>0</v>
      </c>
      <c r="L397" s="131">
        <v>0</v>
      </c>
      <c r="M397" s="131">
        <v>0</v>
      </c>
      <c r="N397" s="132">
        <v>0</v>
      </c>
      <c r="O397" s="149"/>
      <c r="P397" s="133">
        <v>0</v>
      </c>
      <c r="Q397" s="131">
        <v>0</v>
      </c>
      <c r="R397" s="131">
        <v>0</v>
      </c>
      <c r="S397" s="132">
        <v>0</v>
      </c>
      <c r="T397" s="149"/>
      <c r="U397" s="133">
        <v>0</v>
      </c>
      <c r="V397" s="131">
        <v>0</v>
      </c>
      <c r="W397" s="131">
        <v>0</v>
      </c>
      <c r="X397" s="132">
        <v>0</v>
      </c>
      <c r="Y397" s="149"/>
      <c r="Z397" s="133">
        <v>0</v>
      </c>
      <c r="AA397" s="131">
        <v>0</v>
      </c>
      <c r="AB397" s="131">
        <v>0</v>
      </c>
      <c r="AC397" s="132">
        <v>0</v>
      </c>
      <c r="AD397" s="149"/>
      <c r="AE397" s="153">
        <f t="shared" si="144"/>
        <v>0</v>
      </c>
      <c r="AF397" s="134">
        <f t="shared" si="145"/>
        <v>0</v>
      </c>
      <c r="AG397" s="135">
        <f t="shared" si="146"/>
        <v>0</v>
      </c>
      <c r="AH397" s="167">
        <f t="shared" si="147"/>
        <v>0</v>
      </c>
      <c r="AI397" s="149"/>
      <c r="AJ397" s="133">
        <f t="shared" si="148"/>
        <v>0</v>
      </c>
      <c r="AK397" s="131">
        <f t="shared" si="149"/>
        <v>0</v>
      </c>
      <c r="AL397" s="131">
        <f t="shared" si="150"/>
        <v>0</v>
      </c>
      <c r="AM397" s="131">
        <f t="shared" si="151"/>
        <v>0</v>
      </c>
      <c r="AN397" s="136">
        <f t="shared" si="152"/>
        <v>0</v>
      </c>
      <c r="AO397" s="133">
        <f t="shared" si="153"/>
        <v>0</v>
      </c>
      <c r="AP397" s="131">
        <f t="shared" si="154"/>
        <v>0</v>
      </c>
      <c r="AQ397" s="131">
        <f t="shared" si="155"/>
        <v>0</v>
      </c>
      <c r="AR397" s="131">
        <f t="shared" si="156"/>
        <v>0</v>
      </c>
      <c r="AS397" s="136">
        <f t="shared" si="157"/>
        <v>0</v>
      </c>
      <c r="AT397" s="133">
        <f t="shared" si="158"/>
        <v>0</v>
      </c>
      <c r="AU397" s="131">
        <f t="shared" si="159"/>
        <v>0</v>
      </c>
      <c r="AV397" s="131">
        <f t="shared" si="160"/>
        <v>0</v>
      </c>
      <c r="AW397" s="131">
        <f t="shared" si="161"/>
        <v>0</v>
      </c>
      <c r="AX397" s="136">
        <f t="shared" si="162"/>
        <v>0</v>
      </c>
      <c r="AY397" s="133">
        <f t="shared" si="163"/>
        <v>0</v>
      </c>
      <c r="AZ397" s="131">
        <f t="shared" si="164"/>
        <v>0</v>
      </c>
      <c r="BA397" s="131">
        <f t="shared" si="165"/>
        <v>0</v>
      </c>
      <c r="BB397" s="131">
        <f t="shared" si="166"/>
        <v>0</v>
      </c>
      <c r="BC397" s="132">
        <f t="shared" si="167"/>
        <v>0</v>
      </c>
    </row>
    <row r="398" spans="1:55" x14ac:dyDescent="0.25">
      <c r="A398" s="138" t="s">
        <v>881</v>
      </c>
      <c r="B398" s="131" t="s">
        <v>43</v>
      </c>
      <c r="C398" s="131" t="s">
        <v>73</v>
      </c>
      <c r="D398" s="131" t="s">
        <v>74</v>
      </c>
      <c r="E398" s="132" t="s">
        <v>1314</v>
      </c>
      <c r="F398" s="130">
        <v>0</v>
      </c>
      <c r="G398" s="131">
        <v>0</v>
      </c>
      <c r="H398" s="131">
        <v>0</v>
      </c>
      <c r="I398" s="132">
        <v>0</v>
      </c>
      <c r="J398" s="149"/>
      <c r="K398" s="133">
        <v>0</v>
      </c>
      <c r="L398" s="131">
        <v>2</v>
      </c>
      <c r="M398" s="131">
        <v>21.900000000000002</v>
      </c>
      <c r="N398" s="132">
        <v>268</v>
      </c>
      <c r="O398" s="149"/>
      <c r="P398" s="133">
        <v>0</v>
      </c>
      <c r="Q398" s="131">
        <v>0</v>
      </c>
      <c r="R398" s="131">
        <v>0</v>
      </c>
      <c r="S398" s="132">
        <v>0</v>
      </c>
      <c r="T398" s="149"/>
      <c r="U398" s="133">
        <v>0</v>
      </c>
      <c r="V398" s="131">
        <v>0</v>
      </c>
      <c r="W398" s="131">
        <v>0</v>
      </c>
      <c r="X398" s="132">
        <v>20</v>
      </c>
      <c r="Y398" s="149"/>
      <c r="Z398" s="133">
        <v>0</v>
      </c>
      <c r="AA398" s="131">
        <v>1</v>
      </c>
      <c r="AB398" s="131">
        <v>4.8</v>
      </c>
      <c r="AC398" s="132">
        <v>244</v>
      </c>
      <c r="AD398" s="149"/>
      <c r="AE398" s="153">
        <f t="shared" si="144"/>
        <v>0</v>
      </c>
      <c r="AF398" s="134">
        <f t="shared" si="145"/>
        <v>3</v>
      </c>
      <c r="AG398" s="135">
        <f t="shared" si="146"/>
        <v>26.700000000000003</v>
      </c>
      <c r="AH398" s="167">
        <f t="shared" si="147"/>
        <v>532</v>
      </c>
      <c r="AI398" s="149"/>
      <c r="AJ398" s="133">
        <f t="shared" si="148"/>
        <v>0</v>
      </c>
      <c r="AK398" s="131">
        <f t="shared" si="149"/>
        <v>268</v>
      </c>
      <c r="AL398" s="131">
        <f t="shared" si="150"/>
        <v>0</v>
      </c>
      <c r="AM398" s="131">
        <f t="shared" si="151"/>
        <v>20</v>
      </c>
      <c r="AN398" s="136">
        <f t="shared" si="152"/>
        <v>244</v>
      </c>
      <c r="AO398" s="133">
        <f t="shared" si="153"/>
        <v>0</v>
      </c>
      <c r="AP398" s="131">
        <f t="shared" si="154"/>
        <v>0</v>
      </c>
      <c r="AQ398" s="131">
        <f t="shared" si="155"/>
        <v>0</v>
      </c>
      <c r="AR398" s="131">
        <f t="shared" si="156"/>
        <v>0</v>
      </c>
      <c r="AS398" s="136">
        <f t="shared" si="157"/>
        <v>0</v>
      </c>
      <c r="AT398" s="133">
        <f t="shared" si="158"/>
        <v>0</v>
      </c>
      <c r="AU398" s="131">
        <f t="shared" si="159"/>
        <v>2</v>
      </c>
      <c r="AV398" s="131">
        <f t="shared" si="160"/>
        <v>0</v>
      </c>
      <c r="AW398" s="131">
        <f t="shared" si="161"/>
        <v>0</v>
      </c>
      <c r="AX398" s="136">
        <f t="shared" si="162"/>
        <v>1</v>
      </c>
      <c r="AY398" s="133">
        <f t="shared" si="163"/>
        <v>0</v>
      </c>
      <c r="AZ398" s="131">
        <f t="shared" si="164"/>
        <v>21.900000000000002</v>
      </c>
      <c r="BA398" s="131">
        <f t="shared" si="165"/>
        <v>0</v>
      </c>
      <c r="BB398" s="131">
        <f t="shared" si="166"/>
        <v>0</v>
      </c>
      <c r="BC398" s="132">
        <f t="shared" si="167"/>
        <v>4.8</v>
      </c>
    </row>
    <row r="399" spans="1:55" x14ac:dyDescent="0.25">
      <c r="A399" s="138" t="s">
        <v>882</v>
      </c>
      <c r="B399" s="131" t="s">
        <v>1027</v>
      </c>
      <c r="C399" s="131" t="s">
        <v>434</v>
      </c>
      <c r="D399" s="131" t="s">
        <v>82</v>
      </c>
      <c r="E399" s="132" t="s">
        <v>1955</v>
      </c>
      <c r="F399" s="130">
        <v>0</v>
      </c>
      <c r="G399" s="131">
        <v>0</v>
      </c>
      <c r="H399" s="131">
        <v>0</v>
      </c>
      <c r="I399" s="132">
        <v>0</v>
      </c>
      <c r="J399" s="149"/>
      <c r="K399" s="133">
        <v>0</v>
      </c>
      <c r="L399" s="131">
        <v>0</v>
      </c>
      <c r="M399" s="131">
        <v>0</v>
      </c>
      <c r="N399" s="132">
        <v>0</v>
      </c>
      <c r="O399" s="149"/>
      <c r="P399" s="133">
        <v>0</v>
      </c>
      <c r="Q399" s="131">
        <v>0</v>
      </c>
      <c r="R399" s="131">
        <v>0</v>
      </c>
      <c r="S399" s="132">
        <v>0</v>
      </c>
      <c r="T399" s="149"/>
      <c r="U399" s="133">
        <v>0</v>
      </c>
      <c r="V399" s="131">
        <v>0</v>
      </c>
      <c r="W399" s="131">
        <v>0</v>
      </c>
      <c r="X399" s="132">
        <v>0</v>
      </c>
      <c r="Y399" s="149"/>
      <c r="Z399" s="133">
        <v>0</v>
      </c>
      <c r="AA399" s="131">
        <v>0</v>
      </c>
      <c r="AB399" s="131">
        <v>0</v>
      </c>
      <c r="AC399" s="132">
        <v>0</v>
      </c>
      <c r="AD399" s="149"/>
      <c r="AE399" s="153">
        <f t="shared" si="144"/>
        <v>0</v>
      </c>
      <c r="AF399" s="134">
        <f t="shared" si="145"/>
        <v>0</v>
      </c>
      <c r="AG399" s="135">
        <f t="shared" si="146"/>
        <v>0</v>
      </c>
      <c r="AH399" s="167">
        <f t="shared" si="147"/>
        <v>0</v>
      </c>
      <c r="AI399" s="149"/>
      <c r="AJ399" s="133">
        <f t="shared" si="148"/>
        <v>0</v>
      </c>
      <c r="AK399" s="131">
        <f t="shared" si="149"/>
        <v>0</v>
      </c>
      <c r="AL399" s="131">
        <f t="shared" si="150"/>
        <v>0</v>
      </c>
      <c r="AM399" s="131">
        <f t="shared" si="151"/>
        <v>0</v>
      </c>
      <c r="AN399" s="136">
        <f t="shared" si="152"/>
        <v>0</v>
      </c>
      <c r="AO399" s="133">
        <f t="shared" si="153"/>
        <v>0</v>
      </c>
      <c r="AP399" s="131">
        <f t="shared" si="154"/>
        <v>0</v>
      </c>
      <c r="AQ399" s="131">
        <f t="shared" si="155"/>
        <v>0</v>
      </c>
      <c r="AR399" s="131">
        <f t="shared" si="156"/>
        <v>0</v>
      </c>
      <c r="AS399" s="136">
        <f t="shared" si="157"/>
        <v>0</v>
      </c>
      <c r="AT399" s="133">
        <f t="shared" si="158"/>
        <v>0</v>
      </c>
      <c r="AU399" s="131">
        <f t="shared" si="159"/>
        <v>0</v>
      </c>
      <c r="AV399" s="131">
        <f t="shared" si="160"/>
        <v>0</v>
      </c>
      <c r="AW399" s="131">
        <f t="shared" si="161"/>
        <v>0</v>
      </c>
      <c r="AX399" s="136">
        <f t="shared" si="162"/>
        <v>0</v>
      </c>
      <c r="AY399" s="133">
        <f t="shared" si="163"/>
        <v>0</v>
      </c>
      <c r="AZ399" s="131">
        <f t="shared" si="164"/>
        <v>0</v>
      </c>
      <c r="BA399" s="131">
        <f t="shared" si="165"/>
        <v>0</v>
      </c>
      <c r="BB399" s="131">
        <f t="shared" si="166"/>
        <v>0</v>
      </c>
      <c r="BC399" s="132">
        <f t="shared" si="167"/>
        <v>0</v>
      </c>
    </row>
    <row r="400" spans="1:55" x14ac:dyDescent="0.25">
      <c r="A400" s="138" t="s">
        <v>1066</v>
      </c>
      <c r="B400" s="131" t="s">
        <v>44</v>
      </c>
      <c r="C400" s="131" t="s">
        <v>1958</v>
      </c>
      <c r="D400" s="131" t="s">
        <v>391</v>
      </c>
      <c r="E400" s="132" t="s">
        <v>1313</v>
      </c>
      <c r="F400" s="130">
        <v>0</v>
      </c>
      <c r="G400" s="131">
        <v>0</v>
      </c>
      <c r="H400" s="131">
        <v>0</v>
      </c>
      <c r="I400" s="132">
        <v>0</v>
      </c>
      <c r="J400" s="149"/>
      <c r="K400" s="133">
        <v>0</v>
      </c>
      <c r="L400" s="131">
        <v>0</v>
      </c>
      <c r="M400" s="131">
        <v>0</v>
      </c>
      <c r="N400" s="132">
        <v>0</v>
      </c>
      <c r="O400" s="149"/>
      <c r="P400" s="133">
        <v>0</v>
      </c>
      <c r="Q400" s="131">
        <v>0</v>
      </c>
      <c r="R400" s="131">
        <v>0</v>
      </c>
      <c r="S400" s="132">
        <v>0</v>
      </c>
      <c r="T400" s="149"/>
      <c r="U400" s="133">
        <v>0</v>
      </c>
      <c r="V400" s="131">
        <v>0</v>
      </c>
      <c r="W400" s="131">
        <v>0</v>
      </c>
      <c r="X400" s="132">
        <v>0</v>
      </c>
      <c r="Y400" s="149"/>
      <c r="Z400" s="133">
        <v>0</v>
      </c>
      <c r="AA400" s="131">
        <v>0</v>
      </c>
      <c r="AB400" s="131">
        <v>0</v>
      </c>
      <c r="AC400" s="132">
        <v>0</v>
      </c>
      <c r="AD400" s="149"/>
      <c r="AE400" s="153">
        <f t="shared" si="144"/>
        <v>0</v>
      </c>
      <c r="AF400" s="134">
        <f t="shared" si="145"/>
        <v>0</v>
      </c>
      <c r="AG400" s="135">
        <f t="shared" si="146"/>
        <v>0</v>
      </c>
      <c r="AH400" s="167">
        <f t="shared" si="147"/>
        <v>0</v>
      </c>
      <c r="AI400" s="149"/>
      <c r="AJ400" s="133">
        <f t="shared" si="148"/>
        <v>0</v>
      </c>
      <c r="AK400" s="131">
        <f t="shared" si="149"/>
        <v>0</v>
      </c>
      <c r="AL400" s="131">
        <f t="shared" si="150"/>
        <v>0</v>
      </c>
      <c r="AM400" s="131">
        <f t="shared" si="151"/>
        <v>0</v>
      </c>
      <c r="AN400" s="136">
        <f t="shared" si="152"/>
        <v>0</v>
      </c>
      <c r="AO400" s="133">
        <f t="shared" si="153"/>
        <v>0</v>
      </c>
      <c r="AP400" s="131">
        <f t="shared" si="154"/>
        <v>0</v>
      </c>
      <c r="AQ400" s="131">
        <f t="shared" si="155"/>
        <v>0</v>
      </c>
      <c r="AR400" s="131">
        <f t="shared" si="156"/>
        <v>0</v>
      </c>
      <c r="AS400" s="136">
        <f t="shared" si="157"/>
        <v>0</v>
      </c>
      <c r="AT400" s="133">
        <f t="shared" si="158"/>
        <v>0</v>
      </c>
      <c r="AU400" s="131">
        <f t="shared" si="159"/>
        <v>0</v>
      </c>
      <c r="AV400" s="131">
        <f t="shared" si="160"/>
        <v>0</v>
      </c>
      <c r="AW400" s="131">
        <f t="shared" si="161"/>
        <v>0</v>
      </c>
      <c r="AX400" s="136">
        <f t="shared" si="162"/>
        <v>0</v>
      </c>
      <c r="AY400" s="133">
        <f t="shared" si="163"/>
        <v>0</v>
      </c>
      <c r="AZ400" s="131">
        <f t="shared" si="164"/>
        <v>0</v>
      </c>
      <c r="BA400" s="131">
        <f t="shared" si="165"/>
        <v>0</v>
      </c>
      <c r="BB400" s="131">
        <f t="shared" si="166"/>
        <v>0</v>
      </c>
      <c r="BC400" s="132">
        <f t="shared" si="167"/>
        <v>0</v>
      </c>
    </row>
    <row r="401" spans="1:55" x14ac:dyDescent="0.25">
      <c r="A401" s="138" t="s">
        <v>883</v>
      </c>
      <c r="B401" s="131" t="s">
        <v>44</v>
      </c>
      <c r="C401" s="131" t="s">
        <v>1477</v>
      </c>
      <c r="D401" s="131" t="s">
        <v>1921</v>
      </c>
      <c r="E401" s="132" t="s">
        <v>1311</v>
      </c>
      <c r="F401" s="130">
        <v>0</v>
      </c>
      <c r="G401" s="131">
        <v>0</v>
      </c>
      <c r="H401" s="131">
        <v>0</v>
      </c>
      <c r="I401" s="132">
        <v>20</v>
      </c>
      <c r="J401" s="149"/>
      <c r="K401" s="133">
        <v>0</v>
      </c>
      <c r="L401" s="131">
        <v>0</v>
      </c>
      <c r="M401" s="131">
        <v>0</v>
      </c>
      <c r="N401" s="132">
        <v>0</v>
      </c>
      <c r="O401" s="149"/>
      <c r="P401" s="133">
        <v>0</v>
      </c>
      <c r="Q401" s="131">
        <v>0</v>
      </c>
      <c r="R401" s="131">
        <v>0</v>
      </c>
      <c r="S401" s="132">
        <v>0</v>
      </c>
      <c r="T401" s="149"/>
      <c r="U401" s="133">
        <v>0</v>
      </c>
      <c r="V401" s="131">
        <v>0</v>
      </c>
      <c r="W401" s="131">
        <v>0</v>
      </c>
      <c r="X401" s="132">
        <v>0</v>
      </c>
      <c r="Y401" s="149"/>
      <c r="Z401" s="133">
        <v>0</v>
      </c>
      <c r="AA401" s="131">
        <v>0</v>
      </c>
      <c r="AB401" s="131">
        <v>0</v>
      </c>
      <c r="AC401" s="132">
        <v>20</v>
      </c>
      <c r="AD401" s="149"/>
      <c r="AE401" s="153">
        <f t="shared" si="144"/>
        <v>0</v>
      </c>
      <c r="AF401" s="134">
        <f t="shared" si="145"/>
        <v>0</v>
      </c>
      <c r="AG401" s="135">
        <f t="shared" si="146"/>
        <v>0</v>
      </c>
      <c r="AH401" s="167">
        <f t="shared" si="147"/>
        <v>40</v>
      </c>
      <c r="AI401" s="149"/>
      <c r="AJ401" s="133">
        <f t="shared" si="148"/>
        <v>20</v>
      </c>
      <c r="AK401" s="131">
        <f t="shared" si="149"/>
        <v>0</v>
      </c>
      <c r="AL401" s="131">
        <f t="shared" si="150"/>
        <v>0</v>
      </c>
      <c r="AM401" s="131">
        <f t="shared" si="151"/>
        <v>0</v>
      </c>
      <c r="AN401" s="136">
        <f t="shared" si="152"/>
        <v>20</v>
      </c>
      <c r="AO401" s="133">
        <f t="shared" si="153"/>
        <v>0</v>
      </c>
      <c r="AP401" s="131">
        <f t="shared" si="154"/>
        <v>0</v>
      </c>
      <c r="AQ401" s="131">
        <f t="shared" si="155"/>
        <v>0</v>
      </c>
      <c r="AR401" s="131">
        <f t="shared" si="156"/>
        <v>0</v>
      </c>
      <c r="AS401" s="136">
        <f t="shared" si="157"/>
        <v>0</v>
      </c>
      <c r="AT401" s="133">
        <f t="shared" si="158"/>
        <v>0</v>
      </c>
      <c r="AU401" s="131">
        <f t="shared" si="159"/>
        <v>0</v>
      </c>
      <c r="AV401" s="131">
        <f t="shared" si="160"/>
        <v>0</v>
      </c>
      <c r="AW401" s="131">
        <f t="shared" si="161"/>
        <v>0</v>
      </c>
      <c r="AX401" s="136">
        <f t="shared" si="162"/>
        <v>0</v>
      </c>
      <c r="AY401" s="133">
        <f t="shared" si="163"/>
        <v>0</v>
      </c>
      <c r="AZ401" s="131">
        <f t="shared" si="164"/>
        <v>0</v>
      </c>
      <c r="BA401" s="131">
        <f t="shared" si="165"/>
        <v>0</v>
      </c>
      <c r="BB401" s="131">
        <f t="shared" si="166"/>
        <v>0</v>
      </c>
      <c r="BC401" s="132">
        <f t="shared" si="167"/>
        <v>0</v>
      </c>
    </row>
    <row r="402" spans="1:55" x14ac:dyDescent="0.25">
      <c r="A402" s="138" t="s">
        <v>884</v>
      </c>
      <c r="B402" s="131" t="s">
        <v>49</v>
      </c>
      <c r="C402" s="131" t="s">
        <v>2197</v>
      </c>
      <c r="D402" s="131" t="s">
        <v>2198</v>
      </c>
      <c r="E402" s="132" t="s">
        <v>1955</v>
      </c>
      <c r="F402" s="130">
        <v>0</v>
      </c>
      <c r="G402" s="131">
        <v>0</v>
      </c>
      <c r="H402" s="131">
        <v>0</v>
      </c>
      <c r="I402" s="132">
        <v>0</v>
      </c>
      <c r="J402" s="149"/>
      <c r="K402" s="133">
        <v>0</v>
      </c>
      <c r="L402" s="131">
        <v>0</v>
      </c>
      <c r="M402" s="131">
        <v>0</v>
      </c>
      <c r="N402" s="132">
        <v>0</v>
      </c>
      <c r="O402" s="149"/>
      <c r="P402" s="133">
        <v>0</v>
      </c>
      <c r="Q402" s="131">
        <v>0</v>
      </c>
      <c r="R402" s="131">
        <v>0</v>
      </c>
      <c r="S402" s="132">
        <v>0</v>
      </c>
      <c r="T402" s="149"/>
      <c r="U402" s="133">
        <v>0</v>
      </c>
      <c r="V402" s="131">
        <v>0</v>
      </c>
      <c r="W402" s="131">
        <v>0</v>
      </c>
      <c r="X402" s="132">
        <v>0</v>
      </c>
      <c r="Y402" s="149"/>
      <c r="Z402" s="133">
        <v>0</v>
      </c>
      <c r="AA402" s="131">
        <v>0</v>
      </c>
      <c r="AB402" s="131">
        <v>0</v>
      </c>
      <c r="AC402" s="132">
        <v>0</v>
      </c>
      <c r="AD402" s="149"/>
      <c r="AE402" s="153">
        <f t="shared" si="144"/>
        <v>0</v>
      </c>
      <c r="AF402" s="134">
        <f t="shared" si="145"/>
        <v>0</v>
      </c>
      <c r="AG402" s="135">
        <f t="shared" si="146"/>
        <v>0</v>
      </c>
      <c r="AH402" s="167">
        <f t="shared" si="147"/>
        <v>0</v>
      </c>
      <c r="AI402" s="149"/>
      <c r="AJ402" s="133">
        <f t="shared" si="148"/>
        <v>0</v>
      </c>
      <c r="AK402" s="131">
        <f t="shared" si="149"/>
        <v>0</v>
      </c>
      <c r="AL402" s="131">
        <f t="shared" si="150"/>
        <v>0</v>
      </c>
      <c r="AM402" s="131">
        <f t="shared" si="151"/>
        <v>0</v>
      </c>
      <c r="AN402" s="136">
        <f t="shared" si="152"/>
        <v>0</v>
      </c>
      <c r="AO402" s="133">
        <f t="shared" si="153"/>
        <v>0</v>
      </c>
      <c r="AP402" s="131">
        <f t="shared" si="154"/>
        <v>0</v>
      </c>
      <c r="AQ402" s="131">
        <f t="shared" si="155"/>
        <v>0</v>
      </c>
      <c r="AR402" s="131">
        <f t="shared" si="156"/>
        <v>0</v>
      </c>
      <c r="AS402" s="136">
        <f t="shared" si="157"/>
        <v>0</v>
      </c>
      <c r="AT402" s="133">
        <f t="shared" si="158"/>
        <v>0</v>
      </c>
      <c r="AU402" s="131">
        <f t="shared" si="159"/>
        <v>0</v>
      </c>
      <c r="AV402" s="131">
        <f t="shared" si="160"/>
        <v>0</v>
      </c>
      <c r="AW402" s="131">
        <f t="shared" si="161"/>
        <v>0</v>
      </c>
      <c r="AX402" s="136">
        <f t="shared" si="162"/>
        <v>0</v>
      </c>
      <c r="AY402" s="133">
        <f t="shared" si="163"/>
        <v>0</v>
      </c>
      <c r="AZ402" s="131">
        <f t="shared" si="164"/>
        <v>0</v>
      </c>
      <c r="BA402" s="131">
        <f t="shared" si="165"/>
        <v>0</v>
      </c>
      <c r="BB402" s="131">
        <f t="shared" si="166"/>
        <v>0</v>
      </c>
      <c r="BC402" s="132">
        <f t="shared" si="167"/>
        <v>0</v>
      </c>
    </row>
    <row r="403" spans="1:55" x14ac:dyDescent="0.25">
      <c r="A403" s="138" t="s">
        <v>885</v>
      </c>
      <c r="B403" s="131" t="s">
        <v>37</v>
      </c>
      <c r="C403" s="131" t="s">
        <v>2200</v>
      </c>
      <c r="D403" s="131" t="s">
        <v>295</v>
      </c>
      <c r="E403" s="132" t="s">
        <v>1311</v>
      </c>
      <c r="F403" s="130">
        <v>0</v>
      </c>
      <c r="G403" s="131">
        <v>1</v>
      </c>
      <c r="H403" s="131">
        <v>18.2</v>
      </c>
      <c r="I403" s="132">
        <v>288</v>
      </c>
      <c r="J403" s="149"/>
      <c r="K403" s="133">
        <v>0</v>
      </c>
      <c r="L403" s="131">
        <v>1</v>
      </c>
      <c r="M403" s="131">
        <v>21.3</v>
      </c>
      <c r="N403" s="132">
        <v>266</v>
      </c>
      <c r="O403" s="149"/>
      <c r="P403" s="133">
        <v>0</v>
      </c>
      <c r="Q403" s="131">
        <v>0</v>
      </c>
      <c r="R403" s="131">
        <v>0</v>
      </c>
      <c r="S403" s="132">
        <v>20</v>
      </c>
      <c r="T403" s="149"/>
      <c r="U403" s="133">
        <v>4</v>
      </c>
      <c r="V403" s="131">
        <v>0</v>
      </c>
      <c r="W403" s="131">
        <v>14</v>
      </c>
      <c r="X403" s="132">
        <v>287</v>
      </c>
      <c r="Y403" s="149"/>
      <c r="Z403" s="133">
        <v>0</v>
      </c>
      <c r="AA403" s="131">
        <v>2</v>
      </c>
      <c r="AB403" s="131">
        <v>12.8</v>
      </c>
      <c r="AC403" s="132">
        <v>263</v>
      </c>
      <c r="AD403" s="149"/>
      <c r="AE403" s="153">
        <f t="shared" si="144"/>
        <v>8</v>
      </c>
      <c r="AF403" s="134">
        <f t="shared" si="145"/>
        <v>4</v>
      </c>
      <c r="AG403" s="135">
        <f t="shared" si="146"/>
        <v>66.3</v>
      </c>
      <c r="AH403" s="167">
        <f t="shared" si="147"/>
        <v>1104</v>
      </c>
      <c r="AI403" s="149"/>
      <c r="AJ403" s="133">
        <f t="shared" si="148"/>
        <v>288</v>
      </c>
      <c r="AK403" s="131">
        <f t="shared" si="149"/>
        <v>266</v>
      </c>
      <c r="AL403" s="131">
        <f t="shared" si="150"/>
        <v>20</v>
      </c>
      <c r="AM403" s="131">
        <f t="shared" si="151"/>
        <v>287</v>
      </c>
      <c r="AN403" s="136">
        <f t="shared" si="152"/>
        <v>263</v>
      </c>
      <c r="AO403" s="133">
        <f t="shared" si="153"/>
        <v>0</v>
      </c>
      <c r="AP403" s="131">
        <f t="shared" si="154"/>
        <v>0</v>
      </c>
      <c r="AQ403" s="131">
        <f t="shared" si="155"/>
        <v>0</v>
      </c>
      <c r="AR403" s="131">
        <f t="shared" si="156"/>
        <v>4</v>
      </c>
      <c r="AS403" s="136">
        <f t="shared" si="157"/>
        <v>4</v>
      </c>
      <c r="AT403" s="133">
        <f t="shared" si="158"/>
        <v>1</v>
      </c>
      <c r="AU403" s="131">
        <f t="shared" si="159"/>
        <v>1</v>
      </c>
      <c r="AV403" s="131">
        <f t="shared" si="160"/>
        <v>0</v>
      </c>
      <c r="AW403" s="131">
        <f t="shared" si="161"/>
        <v>0</v>
      </c>
      <c r="AX403" s="136">
        <f t="shared" si="162"/>
        <v>2</v>
      </c>
      <c r="AY403" s="133">
        <f t="shared" si="163"/>
        <v>18.2</v>
      </c>
      <c r="AZ403" s="131">
        <f t="shared" si="164"/>
        <v>21.3</v>
      </c>
      <c r="BA403" s="131">
        <f t="shared" si="165"/>
        <v>0</v>
      </c>
      <c r="BB403" s="131">
        <f t="shared" si="166"/>
        <v>14</v>
      </c>
      <c r="BC403" s="132">
        <f t="shared" si="167"/>
        <v>12.8</v>
      </c>
    </row>
    <row r="404" spans="1:55" x14ac:dyDescent="0.25">
      <c r="A404" s="138" t="s">
        <v>886</v>
      </c>
      <c r="B404" s="131" t="s">
        <v>2047</v>
      </c>
      <c r="C404" s="131" t="s">
        <v>2192</v>
      </c>
      <c r="D404" s="131" t="s">
        <v>91</v>
      </c>
      <c r="E404" s="132" t="s">
        <v>1307</v>
      </c>
      <c r="F404" s="130">
        <v>0</v>
      </c>
      <c r="G404" s="131">
        <v>0</v>
      </c>
      <c r="H404" s="131">
        <v>0</v>
      </c>
      <c r="I404" s="132">
        <v>0</v>
      </c>
      <c r="J404" s="149"/>
      <c r="K404" s="133">
        <v>0</v>
      </c>
      <c r="L404" s="131">
        <v>0</v>
      </c>
      <c r="M404" s="131">
        <v>0</v>
      </c>
      <c r="N404" s="132">
        <v>0</v>
      </c>
      <c r="O404" s="149"/>
      <c r="P404" s="133">
        <v>0</v>
      </c>
      <c r="Q404" s="131">
        <v>0</v>
      </c>
      <c r="R404" s="131">
        <v>0</v>
      </c>
      <c r="S404" s="132">
        <v>0</v>
      </c>
      <c r="T404" s="149"/>
      <c r="U404" s="133">
        <v>0</v>
      </c>
      <c r="V404" s="131">
        <v>0</v>
      </c>
      <c r="W404" s="131">
        <v>0</v>
      </c>
      <c r="X404" s="132">
        <v>20</v>
      </c>
      <c r="Y404" s="149"/>
      <c r="Z404" s="133">
        <v>0</v>
      </c>
      <c r="AA404" s="131">
        <v>0</v>
      </c>
      <c r="AB404" s="131">
        <v>0</v>
      </c>
      <c r="AC404" s="132">
        <v>0</v>
      </c>
      <c r="AD404" s="149"/>
      <c r="AE404" s="153">
        <f t="shared" si="144"/>
        <v>0</v>
      </c>
      <c r="AF404" s="134">
        <f t="shared" si="145"/>
        <v>0</v>
      </c>
      <c r="AG404" s="135">
        <f t="shared" si="146"/>
        <v>0</v>
      </c>
      <c r="AH404" s="167">
        <f t="shared" si="147"/>
        <v>20</v>
      </c>
      <c r="AI404" s="149"/>
      <c r="AJ404" s="133">
        <f t="shared" si="148"/>
        <v>0</v>
      </c>
      <c r="AK404" s="131">
        <f t="shared" si="149"/>
        <v>0</v>
      </c>
      <c r="AL404" s="131">
        <f t="shared" si="150"/>
        <v>0</v>
      </c>
      <c r="AM404" s="131">
        <f t="shared" si="151"/>
        <v>20</v>
      </c>
      <c r="AN404" s="136">
        <f t="shared" si="152"/>
        <v>0</v>
      </c>
      <c r="AO404" s="133">
        <f t="shared" si="153"/>
        <v>0</v>
      </c>
      <c r="AP404" s="131">
        <f t="shared" si="154"/>
        <v>0</v>
      </c>
      <c r="AQ404" s="131">
        <f t="shared" si="155"/>
        <v>0</v>
      </c>
      <c r="AR404" s="131">
        <f t="shared" si="156"/>
        <v>0</v>
      </c>
      <c r="AS404" s="136">
        <f t="shared" si="157"/>
        <v>0</v>
      </c>
      <c r="AT404" s="133">
        <f t="shared" si="158"/>
        <v>0</v>
      </c>
      <c r="AU404" s="131">
        <f t="shared" si="159"/>
        <v>0</v>
      </c>
      <c r="AV404" s="131">
        <f t="shared" si="160"/>
        <v>0</v>
      </c>
      <c r="AW404" s="131">
        <f t="shared" si="161"/>
        <v>0</v>
      </c>
      <c r="AX404" s="136">
        <f t="shared" si="162"/>
        <v>0</v>
      </c>
      <c r="AY404" s="133">
        <f t="shared" si="163"/>
        <v>0</v>
      </c>
      <c r="AZ404" s="131">
        <f t="shared" si="164"/>
        <v>0</v>
      </c>
      <c r="BA404" s="131">
        <f t="shared" si="165"/>
        <v>0</v>
      </c>
      <c r="BB404" s="131">
        <f t="shared" si="166"/>
        <v>0</v>
      </c>
      <c r="BC404" s="132">
        <f t="shared" si="167"/>
        <v>0</v>
      </c>
    </row>
    <row r="405" spans="1:55" x14ac:dyDescent="0.25">
      <c r="A405" s="138" t="s">
        <v>887</v>
      </c>
      <c r="B405" s="131" t="s">
        <v>42</v>
      </c>
      <c r="C405" s="131" t="s">
        <v>2081</v>
      </c>
      <c r="D405" s="131" t="s">
        <v>2077</v>
      </c>
      <c r="E405" s="132" t="s">
        <v>1954</v>
      </c>
      <c r="F405" s="130">
        <v>0</v>
      </c>
      <c r="G405" s="131">
        <v>0</v>
      </c>
      <c r="H405" s="131">
        <v>0</v>
      </c>
      <c r="I405" s="132">
        <v>20</v>
      </c>
      <c r="J405" s="149"/>
      <c r="K405" s="133">
        <v>0</v>
      </c>
      <c r="L405" s="131">
        <v>0</v>
      </c>
      <c r="M405" s="131">
        <v>0</v>
      </c>
      <c r="N405" s="132">
        <v>20</v>
      </c>
      <c r="O405" s="149"/>
      <c r="P405" s="133">
        <v>0</v>
      </c>
      <c r="Q405" s="131">
        <v>0</v>
      </c>
      <c r="R405" s="131">
        <v>0</v>
      </c>
      <c r="S405" s="132">
        <v>0</v>
      </c>
      <c r="T405" s="149"/>
      <c r="U405" s="133">
        <v>0</v>
      </c>
      <c r="V405" s="131">
        <v>0</v>
      </c>
      <c r="W405" s="131">
        <v>0</v>
      </c>
      <c r="X405" s="132">
        <v>0</v>
      </c>
      <c r="Y405" s="149"/>
      <c r="Z405" s="133">
        <v>0</v>
      </c>
      <c r="AA405" s="131">
        <v>0</v>
      </c>
      <c r="AB405" s="131">
        <v>0</v>
      </c>
      <c r="AC405" s="132">
        <v>0</v>
      </c>
      <c r="AD405" s="149"/>
      <c r="AE405" s="153">
        <f t="shared" si="144"/>
        <v>0</v>
      </c>
      <c r="AF405" s="134">
        <f t="shared" si="145"/>
        <v>0</v>
      </c>
      <c r="AG405" s="135">
        <f t="shared" si="146"/>
        <v>0</v>
      </c>
      <c r="AH405" s="167">
        <f t="shared" si="147"/>
        <v>40</v>
      </c>
      <c r="AI405" s="149"/>
      <c r="AJ405" s="133">
        <f t="shared" si="148"/>
        <v>20</v>
      </c>
      <c r="AK405" s="131">
        <f t="shared" si="149"/>
        <v>20</v>
      </c>
      <c r="AL405" s="131">
        <f t="shared" si="150"/>
        <v>0</v>
      </c>
      <c r="AM405" s="131">
        <f t="shared" si="151"/>
        <v>0</v>
      </c>
      <c r="AN405" s="136">
        <f t="shared" si="152"/>
        <v>0</v>
      </c>
      <c r="AO405" s="133">
        <f t="shared" si="153"/>
        <v>0</v>
      </c>
      <c r="AP405" s="131">
        <f t="shared" si="154"/>
        <v>0</v>
      </c>
      <c r="AQ405" s="131">
        <f t="shared" si="155"/>
        <v>0</v>
      </c>
      <c r="AR405" s="131">
        <f t="shared" si="156"/>
        <v>0</v>
      </c>
      <c r="AS405" s="136">
        <f t="shared" si="157"/>
        <v>0</v>
      </c>
      <c r="AT405" s="133">
        <f t="shared" si="158"/>
        <v>0</v>
      </c>
      <c r="AU405" s="131">
        <f t="shared" si="159"/>
        <v>0</v>
      </c>
      <c r="AV405" s="131">
        <f t="shared" si="160"/>
        <v>0</v>
      </c>
      <c r="AW405" s="131">
        <f t="shared" si="161"/>
        <v>0</v>
      </c>
      <c r="AX405" s="136">
        <f t="shared" si="162"/>
        <v>0</v>
      </c>
      <c r="AY405" s="133">
        <f t="shared" si="163"/>
        <v>0</v>
      </c>
      <c r="AZ405" s="131">
        <f t="shared" si="164"/>
        <v>0</v>
      </c>
      <c r="BA405" s="131">
        <f t="shared" si="165"/>
        <v>0</v>
      </c>
      <c r="BB405" s="131">
        <f t="shared" si="166"/>
        <v>0</v>
      </c>
      <c r="BC405" s="132">
        <f t="shared" si="167"/>
        <v>0</v>
      </c>
    </row>
    <row r="406" spans="1:55" x14ac:dyDescent="0.25">
      <c r="A406" s="138" t="s">
        <v>888</v>
      </c>
      <c r="B406" s="131" t="s">
        <v>44</v>
      </c>
      <c r="C406" s="131" t="s">
        <v>1975</v>
      </c>
      <c r="D406" s="131" t="s">
        <v>1976</v>
      </c>
      <c r="E406" s="132" t="s">
        <v>1303</v>
      </c>
      <c r="F406" s="130">
        <v>0</v>
      </c>
      <c r="G406" s="131">
        <v>0</v>
      </c>
      <c r="H406" s="131">
        <v>0</v>
      </c>
      <c r="I406" s="132">
        <v>20</v>
      </c>
      <c r="J406" s="149"/>
      <c r="K406" s="133">
        <v>0</v>
      </c>
      <c r="L406" s="131">
        <v>0</v>
      </c>
      <c r="M406" s="131">
        <v>0</v>
      </c>
      <c r="N406" s="132">
        <v>20</v>
      </c>
      <c r="O406" s="149"/>
      <c r="P406" s="133">
        <v>0</v>
      </c>
      <c r="Q406" s="131">
        <v>0</v>
      </c>
      <c r="R406" s="131">
        <v>0</v>
      </c>
      <c r="S406" s="132">
        <v>20</v>
      </c>
      <c r="T406" s="149"/>
      <c r="U406" s="133">
        <v>0</v>
      </c>
      <c r="V406" s="131">
        <v>0</v>
      </c>
      <c r="W406" s="131">
        <v>0</v>
      </c>
      <c r="X406" s="132">
        <v>20</v>
      </c>
      <c r="Y406" s="149"/>
      <c r="Z406" s="133">
        <v>0</v>
      </c>
      <c r="AA406" s="131">
        <v>0</v>
      </c>
      <c r="AB406" s="131">
        <v>0</v>
      </c>
      <c r="AC406" s="132">
        <v>0</v>
      </c>
      <c r="AD406" s="149"/>
      <c r="AE406" s="153">
        <f t="shared" si="144"/>
        <v>0</v>
      </c>
      <c r="AF406" s="134">
        <f t="shared" si="145"/>
        <v>0</v>
      </c>
      <c r="AG406" s="135">
        <f t="shared" si="146"/>
        <v>0</v>
      </c>
      <c r="AH406" s="167">
        <f t="shared" si="147"/>
        <v>80</v>
      </c>
      <c r="AI406" s="149"/>
      <c r="AJ406" s="133">
        <f t="shared" si="148"/>
        <v>20</v>
      </c>
      <c r="AK406" s="131">
        <f t="shared" si="149"/>
        <v>20</v>
      </c>
      <c r="AL406" s="131">
        <f t="shared" si="150"/>
        <v>20</v>
      </c>
      <c r="AM406" s="131">
        <f t="shared" si="151"/>
        <v>20</v>
      </c>
      <c r="AN406" s="136">
        <f t="shared" si="152"/>
        <v>0</v>
      </c>
      <c r="AO406" s="133">
        <f t="shared" si="153"/>
        <v>0</v>
      </c>
      <c r="AP406" s="131">
        <f t="shared" si="154"/>
        <v>0</v>
      </c>
      <c r="AQ406" s="131">
        <f t="shared" si="155"/>
        <v>0</v>
      </c>
      <c r="AR406" s="131">
        <f t="shared" si="156"/>
        <v>0</v>
      </c>
      <c r="AS406" s="136">
        <f t="shared" si="157"/>
        <v>0</v>
      </c>
      <c r="AT406" s="133">
        <f t="shared" si="158"/>
        <v>0</v>
      </c>
      <c r="AU406" s="131">
        <f t="shared" si="159"/>
        <v>0</v>
      </c>
      <c r="AV406" s="131">
        <f t="shared" si="160"/>
        <v>0</v>
      </c>
      <c r="AW406" s="131">
        <f t="shared" si="161"/>
        <v>0</v>
      </c>
      <c r="AX406" s="136">
        <f t="shared" si="162"/>
        <v>0</v>
      </c>
      <c r="AY406" s="133">
        <f t="shared" si="163"/>
        <v>0</v>
      </c>
      <c r="AZ406" s="131">
        <f t="shared" si="164"/>
        <v>0</v>
      </c>
      <c r="BA406" s="131">
        <f t="shared" si="165"/>
        <v>0</v>
      </c>
      <c r="BB406" s="131">
        <f t="shared" si="166"/>
        <v>0</v>
      </c>
      <c r="BC406" s="132">
        <f t="shared" si="167"/>
        <v>0</v>
      </c>
    </row>
    <row r="407" spans="1:55" x14ac:dyDescent="0.25">
      <c r="A407" s="138" t="s">
        <v>889</v>
      </c>
      <c r="B407" s="131" t="s">
        <v>1295</v>
      </c>
      <c r="C407" s="131" t="s">
        <v>307</v>
      </c>
      <c r="D407" s="131" t="s">
        <v>106</v>
      </c>
      <c r="E407" s="132" t="s">
        <v>1955</v>
      </c>
      <c r="F407" s="130">
        <v>0</v>
      </c>
      <c r="G407" s="131">
        <v>0</v>
      </c>
      <c r="H407" s="131">
        <v>0</v>
      </c>
      <c r="I407" s="132">
        <v>0</v>
      </c>
      <c r="J407" s="149"/>
      <c r="K407" s="133">
        <v>0</v>
      </c>
      <c r="L407" s="131">
        <v>0</v>
      </c>
      <c r="M407" s="131">
        <v>0</v>
      </c>
      <c r="N407" s="132">
        <v>0</v>
      </c>
      <c r="O407" s="149"/>
      <c r="P407" s="133">
        <v>0</v>
      </c>
      <c r="Q407" s="131">
        <v>0</v>
      </c>
      <c r="R407" s="131">
        <v>0</v>
      </c>
      <c r="S407" s="132">
        <v>0</v>
      </c>
      <c r="T407" s="149"/>
      <c r="U407" s="133">
        <v>0</v>
      </c>
      <c r="V407" s="131">
        <v>0</v>
      </c>
      <c r="W407" s="131">
        <v>0</v>
      </c>
      <c r="X407" s="132">
        <v>0</v>
      </c>
      <c r="Y407" s="149"/>
      <c r="Z407" s="133">
        <v>0</v>
      </c>
      <c r="AA407" s="131">
        <v>0</v>
      </c>
      <c r="AB407" s="131">
        <v>0</v>
      </c>
      <c r="AC407" s="132">
        <v>0</v>
      </c>
      <c r="AD407" s="149"/>
      <c r="AE407" s="153">
        <f t="shared" si="144"/>
        <v>0</v>
      </c>
      <c r="AF407" s="134">
        <f t="shared" si="145"/>
        <v>0</v>
      </c>
      <c r="AG407" s="135">
        <f t="shared" si="146"/>
        <v>0</v>
      </c>
      <c r="AH407" s="167">
        <f t="shared" si="147"/>
        <v>0</v>
      </c>
      <c r="AI407" s="149"/>
      <c r="AJ407" s="133">
        <f t="shared" si="148"/>
        <v>0</v>
      </c>
      <c r="AK407" s="131">
        <f t="shared" si="149"/>
        <v>0</v>
      </c>
      <c r="AL407" s="131">
        <f t="shared" si="150"/>
        <v>0</v>
      </c>
      <c r="AM407" s="131">
        <f t="shared" si="151"/>
        <v>0</v>
      </c>
      <c r="AN407" s="136">
        <f t="shared" si="152"/>
        <v>0</v>
      </c>
      <c r="AO407" s="133">
        <f t="shared" si="153"/>
        <v>0</v>
      </c>
      <c r="AP407" s="131">
        <f t="shared" si="154"/>
        <v>0</v>
      </c>
      <c r="AQ407" s="131">
        <f t="shared" si="155"/>
        <v>0</v>
      </c>
      <c r="AR407" s="131">
        <f t="shared" si="156"/>
        <v>0</v>
      </c>
      <c r="AS407" s="136">
        <f t="shared" si="157"/>
        <v>0</v>
      </c>
      <c r="AT407" s="133">
        <f t="shared" si="158"/>
        <v>0</v>
      </c>
      <c r="AU407" s="131">
        <f t="shared" si="159"/>
        <v>0</v>
      </c>
      <c r="AV407" s="131">
        <f t="shared" si="160"/>
        <v>0</v>
      </c>
      <c r="AW407" s="131">
        <f t="shared" si="161"/>
        <v>0</v>
      </c>
      <c r="AX407" s="136">
        <f t="shared" si="162"/>
        <v>0</v>
      </c>
      <c r="AY407" s="133">
        <f t="shared" si="163"/>
        <v>0</v>
      </c>
      <c r="AZ407" s="131">
        <f t="shared" si="164"/>
        <v>0</v>
      </c>
      <c r="BA407" s="131">
        <f t="shared" si="165"/>
        <v>0</v>
      </c>
      <c r="BB407" s="131">
        <f t="shared" si="166"/>
        <v>0</v>
      </c>
      <c r="BC407" s="132">
        <f t="shared" si="167"/>
        <v>0</v>
      </c>
    </row>
    <row r="408" spans="1:55" x14ac:dyDescent="0.25">
      <c r="A408" s="138" t="s">
        <v>890</v>
      </c>
      <c r="B408" s="131" t="s">
        <v>48</v>
      </c>
      <c r="C408" s="131" t="s">
        <v>2033</v>
      </c>
      <c r="D408" s="131" t="s">
        <v>2034</v>
      </c>
      <c r="E408" s="132" t="s">
        <v>1314</v>
      </c>
      <c r="F408" s="130">
        <v>0</v>
      </c>
      <c r="G408" s="131">
        <v>0</v>
      </c>
      <c r="H408" s="131">
        <v>0</v>
      </c>
      <c r="I408" s="132">
        <v>20</v>
      </c>
      <c r="J408" s="149"/>
      <c r="K408" s="133">
        <v>0</v>
      </c>
      <c r="L408" s="131">
        <v>0</v>
      </c>
      <c r="M408" s="131">
        <v>0</v>
      </c>
      <c r="N408" s="132">
        <v>0</v>
      </c>
      <c r="O408" s="149"/>
      <c r="P408" s="133">
        <v>0</v>
      </c>
      <c r="Q408" s="131">
        <v>0</v>
      </c>
      <c r="R408" s="131">
        <v>0</v>
      </c>
      <c r="S408" s="132">
        <v>20</v>
      </c>
      <c r="T408" s="149"/>
      <c r="U408" s="133">
        <v>0</v>
      </c>
      <c r="V408" s="131">
        <v>0</v>
      </c>
      <c r="W408" s="131">
        <v>0</v>
      </c>
      <c r="X408" s="132">
        <v>20</v>
      </c>
      <c r="Y408" s="149"/>
      <c r="Z408" s="133">
        <v>0</v>
      </c>
      <c r="AA408" s="131">
        <v>0</v>
      </c>
      <c r="AB408" s="131">
        <v>0</v>
      </c>
      <c r="AC408" s="132">
        <v>0</v>
      </c>
      <c r="AD408" s="149"/>
      <c r="AE408" s="153">
        <f t="shared" si="144"/>
        <v>0</v>
      </c>
      <c r="AF408" s="134">
        <f t="shared" si="145"/>
        <v>0</v>
      </c>
      <c r="AG408" s="135">
        <f t="shared" si="146"/>
        <v>0</v>
      </c>
      <c r="AH408" s="167">
        <f t="shared" si="147"/>
        <v>60</v>
      </c>
      <c r="AI408" s="149"/>
      <c r="AJ408" s="133">
        <f t="shared" si="148"/>
        <v>20</v>
      </c>
      <c r="AK408" s="131">
        <f t="shared" si="149"/>
        <v>0</v>
      </c>
      <c r="AL408" s="131">
        <f t="shared" si="150"/>
        <v>20</v>
      </c>
      <c r="AM408" s="131">
        <f t="shared" si="151"/>
        <v>20</v>
      </c>
      <c r="AN408" s="136">
        <f t="shared" si="152"/>
        <v>0</v>
      </c>
      <c r="AO408" s="133">
        <f t="shared" si="153"/>
        <v>0</v>
      </c>
      <c r="AP408" s="131">
        <f t="shared" si="154"/>
        <v>0</v>
      </c>
      <c r="AQ408" s="131">
        <f t="shared" si="155"/>
        <v>0</v>
      </c>
      <c r="AR408" s="131">
        <f t="shared" si="156"/>
        <v>0</v>
      </c>
      <c r="AS408" s="136">
        <f t="shared" si="157"/>
        <v>0</v>
      </c>
      <c r="AT408" s="133">
        <f t="shared" si="158"/>
        <v>0</v>
      </c>
      <c r="AU408" s="131">
        <f t="shared" si="159"/>
        <v>0</v>
      </c>
      <c r="AV408" s="131">
        <f t="shared" si="160"/>
        <v>0</v>
      </c>
      <c r="AW408" s="131">
        <f t="shared" si="161"/>
        <v>0</v>
      </c>
      <c r="AX408" s="136">
        <f t="shared" si="162"/>
        <v>0</v>
      </c>
      <c r="AY408" s="133">
        <f t="shared" si="163"/>
        <v>0</v>
      </c>
      <c r="AZ408" s="131">
        <f t="shared" si="164"/>
        <v>0</v>
      </c>
      <c r="BA408" s="131">
        <f t="shared" si="165"/>
        <v>0</v>
      </c>
      <c r="BB408" s="131">
        <f t="shared" si="166"/>
        <v>0</v>
      </c>
      <c r="BC408" s="132">
        <f t="shared" si="167"/>
        <v>0</v>
      </c>
    </row>
    <row r="409" spans="1:55" x14ac:dyDescent="0.25">
      <c r="A409" s="138" t="s">
        <v>891</v>
      </c>
      <c r="B409" s="131" t="s">
        <v>50</v>
      </c>
      <c r="C409" s="131" t="s">
        <v>137</v>
      </c>
      <c r="D409" s="131" t="s">
        <v>322</v>
      </c>
      <c r="E409" s="132" t="s">
        <v>1314</v>
      </c>
      <c r="F409" s="130">
        <v>0</v>
      </c>
      <c r="G409" s="131">
        <v>1</v>
      </c>
      <c r="H409" s="131">
        <v>18.600000000000001</v>
      </c>
      <c r="I409" s="132">
        <v>289</v>
      </c>
      <c r="J409" s="149"/>
      <c r="K409" s="133">
        <v>0</v>
      </c>
      <c r="L409" s="131">
        <v>0</v>
      </c>
      <c r="M409" s="131">
        <v>0</v>
      </c>
      <c r="N409" s="132">
        <v>0</v>
      </c>
      <c r="O409" s="149"/>
      <c r="P409" s="133">
        <v>0</v>
      </c>
      <c r="Q409" s="131">
        <v>0</v>
      </c>
      <c r="R409" s="131">
        <v>0</v>
      </c>
      <c r="S409" s="132">
        <v>0</v>
      </c>
      <c r="T409" s="149"/>
      <c r="U409" s="133">
        <v>0</v>
      </c>
      <c r="V409" s="131">
        <v>0</v>
      </c>
      <c r="W409" s="131">
        <v>0</v>
      </c>
      <c r="X409" s="132">
        <v>20</v>
      </c>
      <c r="Y409" s="149"/>
      <c r="Z409" s="133">
        <v>0</v>
      </c>
      <c r="AA409" s="131">
        <v>2</v>
      </c>
      <c r="AB409" s="131">
        <v>41.7</v>
      </c>
      <c r="AC409" s="132">
        <v>297</v>
      </c>
      <c r="AD409" s="149"/>
      <c r="AE409" s="153">
        <f t="shared" si="144"/>
        <v>0</v>
      </c>
      <c r="AF409" s="134">
        <f t="shared" si="145"/>
        <v>3</v>
      </c>
      <c r="AG409" s="135">
        <f t="shared" si="146"/>
        <v>60.300000000000004</v>
      </c>
      <c r="AH409" s="167">
        <f t="shared" si="147"/>
        <v>606</v>
      </c>
      <c r="AI409" s="149"/>
      <c r="AJ409" s="133">
        <f t="shared" si="148"/>
        <v>289</v>
      </c>
      <c r="AK409" s="131">
        <f t="shared" si="149"/>
        <v>0</v>
      </c>
      <c r="AL409" s="131">
        <f t="shared" si="150"/>
        <v>0</v>
      </c>
      <c r="AM409" s="131">
        <f t="shared" si="151"/>
        <v>20</v>
      </c>
      <c r="AN409" s="136">
        <f t="shared" si="152"/>
        <v>297</v>
      </c>
      <c r="AO409" s="133">
        <f t="shared" si="153"/>
        <v>0</v>
      </c>
      <c r="AP409" s="131">
        <f t="shared" si="154"/>
        <v>0</v>
      </c>
      <c r="AQ409" s="131">
        <f t="shared" si="155"/>
        <v>0</v>
      </c>
      <c r="AR409" s="131">
        <f t="shared" si="156"/>
        <v>0</v>
      </c>
      <c r="AS409" s="136">
        <f t="shared" si="157"/>
        <v>0</v>
      </c>
      <c r="AT409" s="133">
        <f t="shared" si="158"/>
        <v>1</v>
      </c>
      <c r="AU409" s="131">
        <f t="shared" si="159"/>
        <v>0</v>
      </c>
      <c r="AV409" s="131">
        <f t="shared" si="160"/>
        <v>0</v>
      </c>
      <c r="AW409" s="131">
        <f t="shared" si="161"/>
        <v>0</v>
      </c>
      <c r="AX409" s="136">
        <f t="shared" si="162"/>
        <v>2</v>
      </c>
      <c r="AY409" s="133">
        <f t="shared" si="163"/>
        <v>18.600000000000001</v>
      </c>
      <c r="AZ409" s="131">
        <f t="shared" si="164"/>
        <v>0</v>
      </c>
      <c r="BA409" s="131">
        <f t="shared" si="165"/>
        <v>0</v>
      </c>
      <c r="BB409" s="131">
        <f t="shared" si="166"/>
        <v>0</v>
      </c>
      <c r="BC409" s="132">
        <f t="shared" si="167"/>
        <v>41.7</v>
      </c>
    </row>
    <row r="410" spans="1:55" x14ac:dyDescent="0.25">
      <c r="A410" s="138" t="s">
        <v>892</v>
      </c>
      <c r="B410" s="131" t="s">
        <v>38</v>
      </c>
      <c r="C410" s="131" t="s">
        <v>336</v>
      </c>
      <c r="D410" s="131" t="s">
        <v>2193</v>
      </c>
      <c r="E410" s="132" t="s">
        <v>1311</v>
      </c>
      <c r="F410" s="130">
        <v>0</v>
      </c>
      <c r="G410" s="131">
        <v>0</v>
      </c>
      <c r="H410" s="131">
        <v>0</v>
      </c>
      <c r="I410" s="132">
        <v>0</v>
      </c>
      <c r="J410" s="149"/>
      <c r="K410" s="133">
        <v>0</v>
      </c>
      <c r="L410" s="131">
        <v>0</v>
      </c>
      <c r="M410" s="131">
        <v>0</v>
      </c>
      <c r="N410" s="132">
        <v>0</v>
      </c>
      <c r="O410" s="149"/>
      <c r="P410" s="133">
        <v>0</v>
      </c>
      <c r="Q410" s="131">
        <v>0</v>
      </c>
      <c r="R410" s="131">
        <v>0</v>
      </c>
      <c r="S410" s="132">
        <v>0</v>
      </c>
      <c r="T410" s="149"/>
      <c r="U410" s="133">
        <v>1</v>
      </c>
      <c r="V410" s="131">
        <v>0</v>
      </c>
      <c r="W410" s="131">
        <v>0.7</v>
      </c>
      <c r="X410" s="132">
        <v>257</v>
      </c>
      <c r="Y410" s="149"/>
      <c r="Z410" s="133">
        <v>0</v>
      </c>
      <c r="AA410" s="131">
        <v>0</v>
      </c>
      <c r="AB410" s="131">
        <v>0</v>
      </c>
      <c r="AC410" s="132">
        <v>0</v>
      </c>
      <c r="AD410" s="149"/>
      <c r="AE410" s="153">
        <f t="shared" si="144"/>
        <v>2</v>
      </c>
      <c r="AF410" s="134">
        <f t="shared" si="145"/>
        <v>0</v>
      </c>
      <c r="AG410" s="135">
        <f t="shared" si="146"/>
        <v>0.7</v>
      </c>
      <c r="AH410" s="167">
        <f t="shared" si="147"/>
        <v>257</v>
      </c>
      <c r="AI410" s="149"/>
      <c r="AJ410" s="133">
        <f t="shared" si="148"/>
        <v>0</v>
      </c>
      <c r="AK410" s="131">
        <f t="shared" si="149"/>
        <v>0</v>
      </c>
      <c r="AL410" s="131">
        <f t="shared" si="150"/>
        <v>0</v>
      </c>
      <c r="AM410" s="131">
        <f t="shared" si="151"/>
        <v>257</v>
      </c>
      <c r="AN410" s="136">
        <f t="shared" si="152"/>
        <v>0</v>
      </c>
      <c r="AO410" s="133">
        <f t="shared" si="153"/>
        <v>0</v>
      </c>
      <c r="AP410" s="131">
        <f t="shared" si="154"/>
        <v>0</v>
      </c>
      <c r="AQ410" s="131">
        <f t="shared" si="155"/>
        <v>0</v>
      </c>
      <c r="AR410" s="131">
        <f t="shared" si="156"/>
        <v>1</v>
      </c>
      <c r="AS410" s="136">
        <f t="shared" si="157"/>
        <v>1</v>
      </c>
      <c r="AT410" s="133">
        <f t="shared" si="158"/>
        <v>0</v>
      </c>
      <c r="AU410" s="131">
        <f t="shared" si="159"/>
        <v>0</v>
      </c>
      <c r="AV410" s="131">
        <f t="shared" si="160"/>
        <v>0</v>
      </c>
      <c r="AW410" s="131">
        <f t="shared" si="161"/>
        <v>0</v>
      </c>
      <c r="AX410" s="136">
        <f t="shared" si="162"/>
        <v>0</v>
      </c>
      <c r="AY410" s="133">
        <f t="shared" si="163"/>
        <v>0</v>
      </c>
      <c r="AZ410" s="131">
        <f t="shared" si="164"/>
        <v>0</v>
      </c>
      <c r="BA410" s="131">
        <f t="shared" si="165"/>
        <v>0</v>
      </c>
      <c r="BB410" s="131">
        <f t="shared" si="166"/>
        <v>0.7</v>
      </c>
      <c r="BC410" s="132">
        <f t="shared" si="167"/>
        <v>0</v>
      </c>
    </row>
    <row r="411" spans="1:55" x14ac:dyDescent="0.25">
      <c r="A411" s="138" t="s">
        <v>893</v>
      </c>
      <c r="B411" s="131" t="s">
        <v>50</v>
      </c>
      <c r="C411" s="131" t="s">
        <v>424</v>
      </c>
      <c r="D411" s="131" t="s">
        <v>117</v>
      </c>
      <c r="E411" s="132" t="s">
        <v>1311</v>
      </c>
      <c r="F411" s="130">
        <v>0</v>
      </c>
      <c r="G411" s="131">
        <v>0</v>
      </c>
      <c r="H411" s="131">
        <v>0</v>
      </c>
      <c r="I411" s="132">
        <v>0</v>
      </c>
      <c r="J411" s="149"/>
      <c r="K411" s="133">
        <v>0</v>
      </c>
      <c r="L411" s="131">
        <v>0</v>
      </c>
      <c r="M411" s="131">
        <v>0</v>
      </c>
      <c r="N411" s="132">
        <v>0</v>
      </c>
      <c r="O411" s="149"/>
      <c r="P411" s="133">
        <v>0</v>
      </c>
      <c r="Q411" s="131">
        <v>0</v>
      </c>
      <c r="R411" s="131">
        <v>0</v>
      </c>
      <c r="S411" s="132">
        <v>0</v>
      </c>
      <c r="T411" s="149"/>
      <c r="U411" s="133">
        <v>0</v>
      </c>
      <c r="V411" s="131">
        <v>0</v>
      </c>
      <c r="W411" s="131">
        <v>0</v>
      </c>
      <c r="X411" s="132">
        <v>0</v>
      </c>
      <c r="Y411" s="149"/>
      <c r="Z411" s="133">
        <v>0</v>
      </c>
      <c r="AA411" s="131">
        <v>0</v>
      </c>
      <c r="AB411" s="131">
        <v>0</v>
      </c>
      <c r="AC411" s="132">
        <v>0</v>
      </c>
      <c r="AD411" s="149"/>
      <c r="AE411" s="153">
        <f t="shared" si="144"/>
        <v>0</v>
      </c>
      <c r="AF411" s="134">
        <f t="shared" si="145"/>
        <v>0</v>
      </c>
      <c r="AG411" s="135">
        <f t="shared" si="146"/>
        <v>0</v>
      </c>
      <c r="AH411" s="167">
        <f t="shared" si="147"/>
        <v>0</v>
      </c>
      <c r="AI411" s="149"/>
      <c r="AJ411" s="133">
        <f t="shared" si="148"/>
        <v>0</v>
      </c>
      <c r="AK411" s="131">
        <f t="shared" si="149"/>
        <v>0</v>
      </c>
      <c r="AL411" s="131">
        <f t="shared" si="150"/>
        <v>0</v>
      </c>
      <c r="AM411" s="131">
        <f t="shared" si="151"/>
        <v>0</v>
      </c>
      <c r="AN411" s="136">
        <f t="shared" si="152"/>
        <v>0</v>
      </c>
      <c r="AO411" s="133">
        <f t="shared" si="153"/>
        <v>0</v>
      </c>
      <c r="AP411" s="131">
        <f t="shared" si="154"/>
        <v>0</v>
      </c>
      <c r="AQ411" s="131">
        <f t="shared" si="155"/>
        <v>0</v>
      </c>
      <c r="AR411" s="131">
        <f t="shared" si="156"/>
        <v>0</v>
      </c>
      <c r="AS411" s="136">
        <f t="shared" si="157"/>
        <v>0</v>
      </c>
      <c r="AT411" s="133">
        <f t="shared" si="158"/>
        <v>0</v>
      </c>
      <c r="AU411" s="131">
        <f t="shared" si="159"/>
        <v>0</v>
      </c>
      <c r="AV411" s="131">
        <f t="shared" si="160"/>
        <v>0</v>
      </c>
      <c r="AW411" s="131">
        <f t="shared" si="161"/>
        <v>0</v>
      </c>
      <c r="AX411" s="136">
        <f t="shared" si="162"/>
        <v>0</v>
      </c>
      <c r="AY411" s="133">
        <f t="shared" si="163"/>
        <v>0</v>
      </c>
      <c r="AZ411" s="131">
        <f t="shared" si="164"/>
        <v>0</v>
      </c>
      <c r="BA411" s="131">
        <f t="shared" si="165"/>
        <v>0</v>
      </c>
      <c r="BB411" s="131">
        <f t="shared" si="166"/>
        <v>0</v>
      </c>
      <c r="BC411" s="132">
        <f t="shared" si="167"/>
        <v>0</v>
      </c>
    </row>
    <row r="412" spans="1:55" x14ac:dyDescent="0.25">
      <c r="A412" s="138" t="s">
        <v>894</v>
      </c>
      <c r="B412" s="131" t="s">
        <v>1292</v>
      </c>
      <c r="C412" s="131" t="s">
        <v>97</v>
      </c>
      <c r="D412" s="131" t="s">
        <v>2062</v>
      </c>
      <c r="E412" s="132" t="s">
        <v>1954</v>
      </c>
      <c r="F412" s="130">
        <v>0</v>
      </c>
      <c r="G412" s="131">
        <v>0</v>
      </c>
      <c r="H412" s="131">
        <v>0</v>
      </c>
      <c r="I412" s="132">
        <v>0</v>
      </c>
      <c r="J412" s="149"/>
      <c r="K412" s="133">
        <v>0</v>
      </c>
      <c r="L412" s="131">
        <v>0</v>
      </c>
      <c r="M412" s="131">
        <v>0</v>
      </c>
      <c r="N412" s="132">
        <v>0</v>
      </c>
      <c r="O412" s="149"/>
      <c r="P412" s="133">
        <v>0</v>
      </c>
      <c r="Q412" s="131">
        <v>0</v>
      </c>
      <c r="R412" s="131">
        <v>0</v>
      </c>
      <c r="S412" s="132">
        <v>0</v>
      </c>
      <c r="T412" s="149"/>
      <c r="U412" s="133">
        <v>0</v>
      </c>
      <c r="V412" s="131">
        <v>0</v>
      </c>
      <c r="W412" s="131">
        <v>0</v>
      </c>
      <c r="X412" s="132">
        <v>0</v>
      </c>
      <c r="Y412" s="149"/>
      <c r="Z412" s="133">
        <v>0</v>
      </c>
      <c r="AA412" s="131">
        <v>0</v>
      </c>
      <c r="AB412" s="131">
        <v>0</v>
      </c>
      <c r="AC412" s="132">
        <v>0</v>
      </c>
      <c r="AD412" s="149"/>
      <c r="AE412" s="153">
        <f t="shared" si="144"/>
        <v>0</v>
      </c>
      <c r="AF412" s="134">
        <f t="shared" si="145"/>
        <v>0</v>
      </c>
      <c r="AG412" s="135">
        <f t="shared" si="146"/>
        <v>0</v>
      </c>
      <c r="AH412" s="167">
        <f t="shared" si="147"/>
        <v>0</v>
      </c>
      <c r="AI412" s="149"/>
      <c r="AJ412" s="133">
        <f t="shared" si="148"/>
        <v>0</v>
      </c>
      <c r="AK412" s="131">
        <f t="shared" si="149"/>
        <v>0</v>
      </c>
      <c r="AL412" s="131">
        <f t="shared" si="150"/>
        <v>0</v>
      </c>
      <c r="AM412" s="131">
        <f t="shared" si="151"/>
        <v>0</v>
      </c>
      <c r="AN412" s="136">
        <f t="shared" si="152"/>
        <v>0</v>
      </c>
      <c r="AO412" s="133">
        <f t="shared" si="153"/>
        <v>0</v>
      </c>
      <c r="AP412" s="131">
        <f t="shared" si="154"/>
        <v>0</v>
      </c>
      <c r="AQ412" s="131">
        <f t="shared" si="155"/>
        <v>0</v>
      </c>
      <c r="AR412" s="131">
        <f t="shared" si="156"/>
        <v>0</v>
      </c>
      <c r="AS412" s="136">
        <f t="shared" si="157"/>
        <v>0</v>
      </c>
      <c r="AT412" s="133">
        <f t="shared" si="158"/>
        <v>0</v>
      </c>
      <c r="AU412" s="131">
        <f t="shared" si="159"/>
        <v>0</v>
      </c>
      <c r="AV412" s="131">
        <f t="shared" si="160"/>
        <v>0</v>
      </c>
      <c r="AW412" s="131">
        <f t="shared" si="161"/>
        <v>0</v>
      </c>
      <c r="AX412" s="136">
        <f t="shared" si="162"/>
        <v>0</v>
      </c>
      <c r="AY412" s="133">
        <f t="shared" si="163"/>
        <v>0</v>
      </c>
      <c r="AZ412" s="131">
        <f t="shared" si="164"/>
        <v>0</v>
      </c>
      <c r="BA412" s="131">
        <f t="shared" si="165"/>
        <v>0</v>
      </c>
      <c r="BB412" s="131">
        <f t="shared" si="166"/>
        <v>0</v>
      </c>
      <c r="BC412" s="132">
        <f t="shared" si="167"/>
        <v>0</v>
      </c>
    </row>
    <row r="413" spans="1:55" x14ac:dyDescent="0.25">
      <c r="A413" s="138" t="s">
        <v>895</v>
      </c>
      <c r="B413" s="131" t="s">
        <v>1392</v>
      </c>
      <c r="C413" s="131" t="s">
        <v>121</v>
      </c>
      <c r="D413" s="131" t="s">
        <v>251</v>
      </c>
      <c r="E413" s="132" t="s">
        <v>1314</v>
      </c>
      <c r="F413" s="130">
        <v>0</v>
      </c>
      <c r="G413" s="131">
        <v>0</v>
      </c>
      <c r="H413" s="131">
        <v>0</v>
      </c>
      <c r="I413" s="132">
        <v>0</v>
      </c>
      <c r="J413" s="149"/>
      <c r="K413" s="133">
        <v>0</v>
      </c>
      <c r="L413" s="131">
        <v>0</v>
      </c>
      <c r="M413" s="131">
        <v>0</v>
      </c>
      <c r="N413" s="132">
        <v>0</v>
      </c>
      <c r="O413" s="149"/>
      <c r="P413" s="133">
        <v>0</v>
      </c>
      <c r="Q413" s="131">
        <v>0</v>
      </c>
      <c r="R413" s="131">
        <v>0</v>
      </c>
      <c r="S413" s="132">
        <v>0</v>
      </c>
      <c r="T413" s="149"/>
      <c r="U413" s="133">
        <v>0</v>
      </c>
      <c r="V413" s="131">
        <v>0</v>
      </c>
      <c r="W413" s="131">
        <v>0</v>
      </c>
      <c r="X413" s="132">
        <v>0</v>
      </c>
      <c r="Y413" s="149"/>
      <c r="Z413" s="133">
        <v>0</v>
      </c>
      <c r="AA413" s="131">
        <v>0</v>
      </c>
      <c r="AB413" s="131">
        <v>0</v>
      </c>
      <c r="AC413" s="132">
        <v>0</v>
      </c>
      <c r="AD413" s="149"/>
      <c r="AE413" s="153">
        <f t="shared" si="144"/>
        <v>0</v>
      </c>
      <c r="AF413" s="134">
        <f t="shared" si="145"/>
        <v>0</v>
      </c>
      <c r="AG413" s="135">
        <f t="shared" si="146"/>
        <v>0</v>
      </c>
      <c r="AH413" s="167">
        <f t="shared" si="147"/>
        <v>0</v>
      </c>
      <c r="AI413" s="149"/>
      <c r="AJ413" s="133">
        <f t="shared" si="148"/>
        <v>0</v>
      </c>
      <c r="AK413" s="131">
        <f t="shared" si="149"/>
        <v>0</v>
      </c>
      <c r="AL413" s="131">
        <f t="shared" si="150"/>
        <v>0</v>
      </c>
      <c r="AM413" s="131">
        <f t="shared" si="151"/>
        <v>0</v>
      </c>
      <c r="AN413" s="136">
        <f t="shared" si="152"/>
        <v>0</v>
      </c>
      <c r="AO413" s="133">
        <f t="shared" si="153"/>
        <v>0</v>
      </c>
      <c r="AP413" s="131">
        <f t="shared" si="154"/>
        <v>0</v>
      </c>
      <c r="AQ413" s="131">
        <f t="shared" si="155"/>
        <v>0</v>
      </c>
      <c r="AR413" s="131">
        <f t="shared" si="156"/>
        <v>0</v>
      </c>
      <c r="AS413" s="136">
        <f t="shared" si="157"/>
        <v>0</v>
      </c>
      <c r="AT413" s="133">
        <f t="shared" si="158"/>
        <v>0</v>
      </c>
      <c r="AU413" s="131">
        <f t="shared" si="159"/>
        <v>0</v>
      </c>
      <c r="AV413" s="131">
        <f t="shared" si="160"/>
        <v>0</v>
      </c>
      <c r="AW413" s="131">
        <f t="shared" si="161"/>
        <v>0</v>
      </c>
      <c r="AX413" s="136">
        <f t="shared" si="162"/>
        <v>0</v>
      </c>
      <c r="AY413" s="133">
        <f t="shared" si="163"/>
        <v>0</v>
      </c>
      <c r="AZ413" s="131">
        <f t="shared" si="164"/>
        <v>0</v>
      </c>
      <c r="BA413" s="131">
        <f t="shared" si="165"/>
        <v>0</v>
      </c>
      <c r="BB413" s="131">
        <f t="shared" si="166"/>
        <v>0</v>
      </c>
      <c r="BC413" s="132">
        <f t="shared" si="167"/>
        <v>0</v>
      </c>
    </row>
    <row r="414" spans="1:55" x14ac:dyDescent="0.25">
      <c r="A414" s="138" t="s">
        <v>896</v>
      </c>
      <c r="B414" s="131" t="s">
        <v>1392</v>
      </c>
      <c r="C414" s="131" t="s">
        <v>463</v>
      </c>
      <c r="D414" s="131" t="s">
        <v>251</v>
      </c>
      <c r="E414" s="132" t="s">
        <v>1304</v>
      </c>
      <c r="F414" s="130">
        <v>0</v>
      </c>
      <c r="G414" s="131">
        <v>0</v>
      </c>
      <c r="H414" s="131">
        <v>0</v>
      </c>
      <c r="I414" s="132">
        <v>0</v>
      </c>
      <c r="J414" s="149"/>
      <c r="K414" s="133">
        <v>0</v>
      </c>
      <c r="L414" s="131">
        <v>0</v>
      </c>
      <c r="M414" s="131">
        <v>0</v>
      </c>
      <c r="N414" s="132">
        <v>0</v>
      </c>
      <c r="O414" s="149"/>
      <c r="P414" s="133">
        <v>0</v>
      </c>
      <c r="Q414" s="131">
        <v>0</v>
      </c>
      <c r="R414" s="131">
        <v>0</v>
      </c>
      <c r="S414" s="132">
        <v>0</v>
      </c>
      <c r="T414" s="149"/>
      <c r="U414" s="133">
        <v>0</v>
      </c>
      <c r="V414" s="131">
        <v>0</v>
      </c>
      <c r="W414" s="131">
        <v>0</v>
      </c>
      <c r="X414" s="132">
        <v>0</v>
      </c>
      <c r="Y414" s="149"/>
      <c r="Z414" s="133">
        <v>0</v>
      </c>
      <c r="AA414" s="131">
        <v>0</v>
      </c>
      <c r="AB414" s="131">
        <v>0</v>
      </c>
      <c r="AC414" s="132">
        <v>0</v>
      </c>
      <c r="AD414" s="149"/>
      <c r="AE414" s="153">
        <f t="shared" si="144"/>
        <v>0</v>
      </c>
      <c r="AF414" s="134">
        <f t="shared" si="145"/>
        <v>0</v>
      </c>
      <c r="AG414" s="135">
        <f t="shared" si="146"/>
        <v>0</v>
      </c>
      <c r="AH414" s="167">
        <f t="shared" si="147"/>
        <v>0</v>
      </c>
      <c r="AI414" s="149"/>
      <c r="AJ414" s="133">
        <f t="shared" si="148"/>
        <v>0</v>
      </c>
      <c r="AK414" s="131">
        <f t="shared" si="149"/>
        <v>0</v>
      </c>
      <c r="AL414" s="131">
        <f t="shared" si="150"/>
        <v>0</v>
      </c>
      <c r="AM414" s="131">
        <f t="shared" si="151"/>
        <v>0</v>
      </c>
      <c r="AN414" s="136">
        <f t="shared" si="152"/>
        <v>0</v>
      </c>
      <c r="AO414" s="133">
        <f t="shared" si="153"/>
        <v>0</v>
      </c>
      <c r="AP414" s="131">
        <f t="shared" si="154"/>
        <v>0</v>
      </c>
      <c r="AQ414" s="131">
        <f t="shared" si="155"/>
        <v>0</v>
      </c>
      <c r="AR414" s="131">
        <f t="shared" si="156"/>
        <v>0</v>
      </c>
      <c r="AS414" s="136">
        <f t="shared" si="157"/>
        <v>0</v>
      </c>
      <c r="AT414" s="133">
        <f t="shared" si="158"/>
        <v>0</v>
      </c>
      <c r="AU414" s="131">
        <f t="shared" si="159"/>
        <v>0</v>
      </c>
      <c r="AV414" s="131">
        <f t="shared" si="160"/>
        <v>0</v>
      </c>
      <c r="AW414" s="131">
        <f t="shared" si="161"/>
        <v>0</v>
      </c>
      <c r="AX414" s="136">
        <f t="shared" si="162"/>
        <v>0</v>
      </c>
      <c r="AY414" s="133">
        <f t="shared" si="163"/>
        <v>0</v>
      </c>
      <c r="AZ414" s="131">
        <f t="shared" si="164"/>
        <v>0</v>
      </c>
      <c r="BA414" s="131">
        <f t="shared" si="165"/>
        <v>0</v>
      </c>
      <c r="BB414" s="131">
        <f t="shared" si="166"/>
        <v>0</v>
      </c>
      <c r="BC414" s="132">
        <f t="shared" si="167"/>
        <v>0</v>
      </c>
    </row>
    <row r="415" spans="1:55" x14ac:dyDescent="0.25">
      <c r="A415" s="138" t="s">
        <v>897</v>
      </c>
      <c r="B415" s="131" t="s">
        <v>1295</v>
      </c>
      <c r="C415" s="131" t="s">
        <v>276</v>
      </c>
      <c r="D415" s="131" t="s">
        <v>277</v>
      </c>
      <c r="E415" s="132" t="s">
        <v>1955</v>
      </c>
      <c r="F415" s="130">
        <v>0</v>
      </c>
      <c r="G415" s="131">
        <v>0</v>
      </c>
      <c r="H415" s="131">
        <v>0</v>
      </c>
      <c r="I415" s="132">
        <v>0</v>
      </c>
      <c r="J415" s="149"/>
      <c r="K415" s="133">
        <v>0</v>
      </c>
      <c r="L415" s="131">
        <v>0</v>
      </c>
      <c r="M415" s="131">
        <v>0</v>
      </c>
      <c r="N415" s="132">
        <v>0</v>
      </c>
      <c r="O415" s="149"/>
      <c r="P415" s="133">
        <v>0</v>
      </c>
      <c r="Q415" s="131">
        <v>0</v>
      </c>
      <c r="R415" s="131">
        <v>0</v>
      </c>
      <c r="S415" s="132">
        <v>0</v>
      </c>
      <c r="T415" s="149"/>
      <c r="U415" s="133">
        <v>0</v>
      </c>
      <c r="V415" s="131">
        <v>0</v>
      </c>
      <c r="W415" s="131">
        <v>0</v>
      </c>
      <c r="X415" s="132">
        <v>0</v>
      </c>
      <c r="Y415" s="149"/>
      <c r="Z415" s="133">
        <v>0</v>
      </c>
      <c r="AA415" s="131">
        <v>0</v>
      </c>
      <c r="AB415" s="131">
        <v>0</v>
      </c>
      <c r="AC415" s="132">
        <v>0</v>
      </c>
      <c r="AD415" s="149"/>
      <c r="AE415" s="153">
        <f t="shared" si="144"/>
        <v>0</v>
      </c>
      <c r="AF415" s="134">
        <f t="shared" si="145"/>
        <v>0</v>
      </c>
      <c r="AG415" s="135">
        <f t="shared" si="146"/>
        <v>0</v>
      </c>
      <c r="AH415" s="167">
        <f t="shared" si="147"/>
        <v>0</v>
      </c>
      <c r="AI415" s="149"/>
      <c r="AJ415" s="133">
        <f t="shared" si="148"/>
        <v>0</v>
      </c>
      <c r="AK415" s="131">
        <f t="shared" si="149"/>
        <v>0</v>
      </c>
      <c r="AL415" s="131">
        <f t="shared" si="150"/>
        <v>0</v>
      </c>
      <c r="AM415" s="131">
        <f t="shared" si="151"/>
        <v>0</v>
      </c>
      <c r="AN415" s="136">
        <f t="shared" si="152"/>
        <v>0</v>
      </c>
      <c r="AO415" s="133">
        <f t="shared" si="153"/>
        <v>0</v>
      </c>
      <c r="AP415" s="131">
        <f t="shared" si="154"/>
        <v>0</v>
      </c>
      <c r="AQ415" s="131">
        <f t="shared" si="155"/>
        <v>0</v>
      </c>
      <c r="AR415" s="131">
        <f t="shared" si="156"/>
        <v>0</v>
      </c>
      <c r="AS415" s="136">
        <f t="shared" si="157"/>
        <v>0</v>
      </c>
      <c r="AT415" s="133">
        <f t="shared" si="158"/>
        <v>0</v>
      </c>
      <c r="AU415" s="131">
        <f t="shared" si="159"/>
        <v>0</v>
      </c>
      <c r="AV415" s="131">
        <f t="shared" si="160"/>
        <v>0</v>
      </c>
      <c r="AW415" s="131">
        <f t="shared" si="161"/>
        <v>0</v>
      </c>
      <c r="AX415" s="136">
        <f t="shared" si="162"/>
        <v>0</v>
      </c>
      <c r="AY415" s="133">
        <f t="shared" si="163"/>
        <v>0</v>
      </c>
      <c r="AZ415" s="131">
        <f t="shared" si="164"/>
        <v>0</v>
      </c>
      <c r="BA415" s="131">
        <f t="shared" si="165"/>
        <v>0</v>
      </c>
      <c r="BB415" s="131">
        <f t="shared" si="166"/>
        <v>0</v>
      </c>
      <c r="BC415" s="132">
        <f t="shared" si="167"/>
        <v>0</v>
      </c>
    </row>
    <row r="416" spans="1:55" x14ac:dyDescent="0.25">
      <c r="A416" s="138" t="s">
        <v>898</v>
      </c>
      <c r="B416" s="131" t="s">
        <v>1295</v>
      </c>
      <c r="C416" s="131" t="s">
        <v>442</v>
      </c>
      <c r="D416" s="131" t="s">
        <v>299</v>
      </c>
      <c r="E416" s="132" t="s">
        <v>1955</v>
      </c>
      <c r="F416" s="130">
        <v>0</v>
      </c>
      <c r="G416" s="131">
        <v>0</v>
      </c>
      <c r="H416" s="131">
        <v>0</v>
      </c>
      <c r="I416" s="132">
        <v>0</v>
      </c>
      <c r="J416" s="149"/>
      <c r="K416" s="133">
        <v>0</v>
      </c>
      <c r="L416" s="131">
        <v>0</v>
      </c>
      <c r="M416" s="131">
        <v>0</v>
      </c>
      <c r="N416" s="132">
        <v>0</v>
      </c>
      <c r="O416" s="149"/>
      <c r="P416" s="133">
        <v>0</v>
      </c>
      <c r="Q416" s="131">
        <v>0</v>
      </c>
      <c r="R416" s="131">
        <v>0</v>
      </c>
      <c r="S416" s="132">
        <v>0</v>
      </c>
      <c r="T416" s="149"/>
      <c r="U416" s="133">
        <v>0</v>
      </c>
      <c r="V416" s="131">
        <v>0</v>
      </c>
      <c r="W416" s="131">
        <v>0</v>
      </c>
      <c r="X416" s="132">
        <v>0</v>
      </c>
      <c r="Y416" s="149"/>
      <c r="Z416" s="133">
        <v>0</v>
      </c>
      <c r="AA416" s="131">
        <v>0</v>
      </c>
      <c r="AB416" s="131">
        <v>0</v>
      </c>
      <c r="AC416" s="132">
        <v>0</v>
      </c>
      <c r="AD416" s="149"/>
      <c r="AE416" s="153">
        <f t="shared" si="144"/>
        <v>0</v>
      </c>
      <c r="AF416" s="134">
        <f t="shared" si="145"/>
        <v>0</v>
      </c>
      <c r="AG416" s="135">
        <f t="shared" si="146"/>
        <v>0</v>
      </c>
      <c r="AH416" s="167">
        <f t="shared" si="147"/>
        <v>0</v>
      </c>
      <c r="AI416" s="149"/>
      <c r="AJ416" s="133">
        <f t="shared" si="148"/>
        <v>0</v>
      </c>
      <c r="AK416" s="131">
        <f t="shared" si="149"/>
        <v>0</v>
      </c>
      <c r="AL416" s="131">
        <f t="shared" si="150"/>
        <v>0</v>
      </c>
      <c r="AM416" s="131">
        <f t="shared" si="151"/>
        <v>0</v>
      </c>
      <c r="AN416" s="136">
        <f t="shared" si="152"/>
        <v>0</v>
      </c>
      <c r="AO416" s="133">
        <f t="shared" si="153"/>
        <v>0</v>
      </c>
      <c r="AP416" s="131">
        <f t="shared" si="154"/>
        <v>0</v>
      </c>
      <c r="AQ416" s="131">
        <f t="shared" si="155"/>
        <v>0</v>
      </c>
      <c r="AR416" s="131">
        <f t="shared" si="156"/>
        <v>0</v>
      </c>
      <c r="AS416" s="136">
        <f t="shared" si="157"/>
        <v>0</v>
      </c>
      <c r="AT416" s="133">
        <f t="shared" si="158"/>
        <v>0</v>
      </c>
      <c r="AU416" s="131">
        <f t="shared" si="159"/>
        <v>0</v>
      </c>
      <c r="AV416" s="131">
        <f t="shared" si="160"/>
        <v>0</v>
      </c>
      <c r="AW416" s="131">
        <f t="shared" si="161"/>
        <v>0</v>
      </c>
      <c r="AX416" s="136">
        <f t="shared" si="162"/>
        <v>0</v>
      </c>
      <c r="AY416" s="133">
        <f t="shared" si="163"/>
        <v>0</v>
      </c>
      <c r="AZ416" s="131">
        <f t="shared" si="164"/>
        <v>0</v>
      </c>
      <c r="BA416" s="131">
        <f t="shared" si="165"/>
        <v>0</v>
      </c>
      <c r="BB416" s="131">
        <f t="shared" si="166"/>
        <v>0</v>
      </c>
      <c r="BC416" s="132">
        <f t="shared" si="167"/>
        <v>0</v>
      </c>
    </row>
    <row r="417" spans="1:55" x14ac:dyDescent="0.25">
      <c r="A417" s="138" t="s">
        <v>899</v>
      </c>
      <c r="B417" s="131" t="s">
        <v>43</v>
      </c>
      <c r="C417" s="131" t="s">
        <v>2158</v>
      </c>
      <c r="D417" s="131" t="s">
        <v>2159</v>
      </c>
      <c r="E417" s="132" t="s">
        <v>1314</v>
      </c>
      <c r="F417" s="130">
        <v>0</v>
      </c>
      <c r="G417" s="131">
        <v>0</v>
      </c>
      <c r="H417" s="131">
        <v>0</v>
      </c>
      <c r="I417" s="132">
        <v>20</v>
      </c>
      <c r="J417" s="149"/>
      <c r="K417" s="133">
        <v>0</v>
      </c>
      <c r="L417" s="131">
        <v>0</v>
      </c>
      <c r="M417" s="131">
        <v>0</v>
      </c>
      <c r="N417" s="132">
        <v>20</v>
      </c>
      <c r="O417" s="149"/>
      <c r="P417" s="133">
        <v>1</v>
      </c>
      <c r="Q417" s="131">
        <v>0</v>
      </c>
      <c r="R417" s="131">
        <v>0.5</v>
      </c>
      <c r="S417" s="132">
        <v>240</v>
      </c>
      <c r="T417" s="149"/>
      <c r="U417" s="133">
        <v>0</v>
      </c>
      <c r="V417" s="131">
        <v>0</v>
      </c>
      <c r="W417" s="131">
        <v>0</v>
      </c>
      <c r="X417" s="132">
        <v>20</v>
      </c>
      <c r="Y417" s="149"/>
      <c r="Z417" s="133">
        <v>0</v>
      </c>
      <c r="AA417" s="131">
        <v>0</v>
      </c>
      <c r="AB417" s="131">
        <v>0</v>
      </c>
      <c r="AC417" s="132">
        <v>20</v>
      </c>
      <c r="AD417" s="149"/>
      <c r="AE417" s="153">
        <f t="shared" si="144"/>
        <v>1</v>
      </c>
      <c r="AF417" s="134">
        <f t="shared" si="145"/>
        <v>0</v>
      </c>
      <c r="AG417" s="135">
        <f t="shared" si="146"/>
        <v>0.5</v>
      </c>
      <c r="AH417" s="167">
        <f t="shared" si="147"/>
        <v>300</v>
      </c>
      <c r="AI417" s="149"/>
      <c r="AJ417" s="133">
        <f t="shared" si="148"/>
        <v>20</v>
      </c>
      <c r="AK417" s="131">
        <f t="shared" si="149"/>
        <v>20</v>
      </c>
      <c r="AL417" s="131">
        <f t="shared" si="150"/>
        <v>240</v>
      </c>
      <c r="AM417" s="131">
        <f t="shared" si="151"/>
        <v>20</v>
      </c>
      <c r="AN417" s="136">
        <f t="shared" si="152"/>
        <v>20</v>
      </c>
      <c r="AO417" s="133">
        <f t="shared" si="153"/>
        <v>0</v>
      </c>
      <c r="AP417" s="131">
        <f t="shared" si="154"/>
        <v>0</v>
      </c>
      <c r="AQ417" s="131">
        <f t="shared" si="155"/>
        <v>1</v>
      </c>
      <c r="AR417" s="131">
        <f t="shared" si="156"/>
        <v>0</v>
      </c>
      <c r="AS417" s="136">
        <f t="shared" si="157"/>
        <v>0</v>
      </c>
      <c r="AT417" s="133">
        <f t="shared" si="158"/>
        <v>0</v>
      </c>
      <c r="AU417" s="131">
        <f t="shared" si="159"/>
        <v>0</v>
      </c>
      <c r="AV417" s="131">
        <f t="shared" si="160"/>
        <v>0</v>
      </c>
      <c r="AW417" s="131">
        <f t="shared" si="161"/>
        <v>0</v>
      </c>
      <c r="AX417" s="136">
        <f t="shared" si="162"/>
        <v>0</v>
      </c>
      <c r="AY417" s="133">
        <f t="shared" si="163"/>
        <v>0</v>
      </c>
      <c r="AZ417" s="131">
        <f t="shared" si="164"/>
        <v>0</v>
      </c>
      <c r="BA417" s="131">
        <f t="shared" si="165"/>
        <v>0.5</v>
      </c>
      <c r="BB417" s="131">
        <f t="shared" si="166"/>
        <v>0</v>
      </c>
      <c r="BC417" s="132">
        <f t="shared" si="167"/>
        <v>0</v>
      </c>
    </row>
    <row r="418" spans="1:55" x14ac:dyDescent="0.25">
      <c r="A418" s="138" t="s">
        <v>900</v>
      </c>
      <c r="B418" s="131" t="s">
        <v>42</v>
      </c>
      <c r="C418" s="131" t="s">
        <v>2082</v>
      </c>
      <c r="D418" s="131" t="s">
        <v>2077</v>
      </c>
      <c r="E418" s="132" t="s">
        <v>1311</v>
      </c>
      <c r="F418" s="130">
        <v>0</v>
      </c>
      <c r="G418" s="131">
        <v>0</v>
      </c>
      <c r="H418" s="131">
        <v>0</v>
      </c>
      <c r="I418" s="132">
        <v>0</v>
      </c>
      <c r="J418" s="149"/>
      <c r="K418" s="133">
        <v>0</v>
      </c>
      <c r="L418" s="131">
        <v>0</v>
      </c>
      <c r="M418" s="131">
        <v>0</v>
      </c>
      <c r="N418" s="132">
        <v>20</v>
      </c>
      <c r="O418" s="149"/>
      <c r="P418" s="133">
        <v>0</v>
      </c>
      <c r="Q418" s="131">
        <v>0</v>
      </c>
      <c r="R418" s="131">
        <v>0</v>
      </c>
      <c r="S418" s="132">
        <v>0</v>
      </c>
      <c r="T418" s="149"/>
      <c r="U418" s="133">
        <v>0</v>
      </c>
      <c r="V418" s="131">
        <v>0</v>
      </c>
      <c r="W418" s="131">
        <v>0</v>
      </c>
      <c r="X418" s="132">
        <v>0</v>
      </c>
      <c r="Y418" s="149"/>
      <c r="Z418" s="133">
        <v>0</v>
      </c>
      <c r="AA418" s="131">
        <v>0</v>
      </c>
      <c r="AB418" s="131">
        <v>0</v>
      </c>
      <c r="AC418" s="132">
        <v>0</v>
      </c>
      <c r="AD418" s="149"/>
      <c r="AE418" s="153">
        <f t="shared" si="144"/>
        <v>0</v>
      </c>
      <c r="AF418" s="134">
        <f t="shared" si="145"/>
        <v>0</v>
      </c>
      <c r="AG418" s="135">
        <f t="shared" si="146"/>
        <v>0</v>
      </c>
      <c r="AH418" s="167">
        <f t="shared" si="147"/>
        <v>20</v>
      </c>
      <c r="AI418" s="149"/>
      <c r="AJ418" s="133">
        <f t="shared" si="148"/>
        <v>0</v>
      </c>
      <c r="AK418" s="131">
        <f t="shared" si="149"/>
        <v>20</v>
      </c>
      <c r="AL418" s="131">
        <f t="shared" si="150"/>
        <v>0</v>
      </c>
      <c r="AM418" s="131">
        <f t="shared" si="151"/>
        <v>0</v>
      </c>
      <c r="AN418" s="136">
        <f t="shared" si="152"/>
        <v>0</v>
      </c>
      <c r="AO418" s="133">
        <f t="shared" si="153"/>
        <v>0</v>
      </c>
      <c r="AP418" s="131">
        <f t="shared" si="154"/>
        <v>0</v>
      </c>
      <c r="AQ418" s="131">
        <f t="shared" si="155"/>
        <v>0</v>
      </c>
      <c r="AR418" s="131">
        <f t="shared" si="156"/>
        <v>0</v>
      </c>
      <c r="AS418" s="136">
        <f t="shared" si="157"/>
        <v>0</v>
      </c>
      <c r="AT418" s="133">
        <f t="shared" si="158"/>
        <v>0</v>
      </c>
      <c r="AU418" s="131">
        <f t="shared" si="159"/>
        <v>0</v>
      </c>
      <c r="AV418" s="131">
        <f t="shared" si="160"/>
        <v>0</v>
      </c>
      <c r="AW418" s="131">
        <f t="shared" si="161"/>
        <v>0</v>
      </c>
      <c r="AX418" s="136">
        <f t="shared" si="162"/>
        <v>0</v>
      </c>
      <c r="AY418" s="133">
        <f t="shared" si="163"/>
        <v>0</v>
      </c>
      <c r="AZ418" s="131">
        <f t="shared" si="164"/>
        <v>0</v>
      </c>
      <c r="BA418" s="131">
        <f t="shared" si="165"/>
        <v>0</v>
      </c>
      <c r="BB418" s="131">
        <f t="shared" si="166"/>
        <v>0</v>
      </c>
      <c r="BC418" s="132">
        <f t="shared" si="167"/>
        <v>0</v>
      </c>
    </row>
    <row r="419" spans="1:55" x14ac:dyDescent="0.25">
      <c r="A419" s="138" t="s">
        <v>901</v>
      </c>
      <c r="B419" s="131" t="s">
        <v>50</v>
      </c>
      <c r="C419" s="131" t="s">
        <v>90</v>
      </c>
      <c r="D419" s="131" t="s">
        <v>155</v>
      </c>
      <c r="E419" s="132" t="s">
        <v>1311</v>
      </c>
      <c r="F419" s="130">
        <v>0</v>
      </c>
      <c r="G419" s="131">
        <v>0</v>
      </c>
      <c r="H419" s="131">
        <v>0</v>
      </c>
      <c r="I419" s="132">
        <v>0</v>
      </c>
      <c r="J419" s="149"/>
      <c r="K419" s="133">
        <v>0</v>
      </c>
      <c r="L419" s="131">
        <v>0</v>
      </c>
      <c r="M419" s="131">
        <v>0</v>
      </c>
      <c r="N419" s="132">
        <v>0</v>
      </c>
      <c r="O419" s="149"/>
      <c r="P419" s="133">
        <v>0</v>
      </c>
      <c r="Q419" s="131">
        <v>0</v>
      </c>
      <c r="R419" s="131">
        <v>0</v>
      </c>
      <c r="S419" s="132">
        <v>0</v>
      </c>
      <c r="T419" s="149"/>
      <c r="U419" s="133">
        <v>0</v>
      </c>
      <c r="V419" s="131">
        <v>0</v>
      </c>
      <c r="W419" s="131">
        <v>0</v>
      </c>
      <c r="X419" s="132">
        <v>0</v>
      </c>
      <c r="Y419" s="149"/>
      <c r="Z419" s="133">
        <v>0</v>
      </c>
      <c r="AA419" s="131">
        <v>0</v>
      </c>
      <c r="AB419" s="131">
        <v>0</v>
      </c>
      <c r="AC419" s="132">
        <v>0</v>
      </c>
      <c r="AD419" s="149"/>
      <c r="AE419" s="153">
        <f t="shared" si="144"/>
        <v>0</v>
      </c>
      <c r="AF419" s="134">
        <f t="shared" si="145"/>
        <v>0</v>
      </c>
      <c r="AG419" s="135">
        <f t="shared" si="146"/>
        <v>0</v>
      </c>
      <c r="AH419" s="167">
        <f t="shared" si="147"/>
        <v>0</v>
      </c>
      <c r="AI419" s="149"/>
      <c r="AJ419" s="133">
        <f t="shared" si="148"/>
        <v>0</v>
      </c>
      <c r="AK419" s="131">
        <f t="shared" si="149"/>
        <v>0</v>
      </c>
      <c r="AL419" s="131">
        <f t="shared" si="150"/>
        <v>0</v>
      </c>
      <c r="AM419" s="131">
        <f t="shared" si="151"/>
        <v>0</v>
      </c>
      <c r="AN419" s="136">
        <f t="shared" si="152"/>
        <v>0</v>
      </c>
      <c r="AO419" s="133">
        <f t="shared" si="153"/>
        <v>0</v>
      </c>
      <c r="AP419" s="131">
        <f t="shared" si="154"/>
        <v>0</v>
      </c>
      <c r="AQ419" s="131">
        <f t="shared" si="155"/>
        <v>0</v>
      </c>
      <c r="AR419" s="131">
        <f t="shared" si="156"/>
        <v>0</v>
      </c>
      <c r="AS419" s="136">
        <f t="shared" si="157"/>
        <v>0</v>
      </c>
      <c r="AT419" s="133">
        <f t="shared" si="158"/>
        <v>0</v>
      </c>
      <c r="AU419" s="131">
        <f t="shared" si="159"/>
        <v>0</v>
      </c>
      <c r="AV419" s="131">
        <f t="shared" si="160"/>
        <v>0</v>
      </c>
      <c r="AW419" s="131">
        <f t="shared" si="161"/>
        <v>0</v>
      </c>
      <c r="AX419" s="136">
        <f t="shared" si="162"/>
        <v>0</v>
      </c>
      <c r="AY419" s="133">
        <f t="shared" si="163"/>
        <v>0</v>
      </c>
      <c r="AZ419" s="131">
        <f t="shared" si="164"/>
        <v>0</v>
      </c>
      <c r="BA419" s="131">
        <f t="shared" si="165"/>
        <v>0</v>
      </c>
      <c r="BB419" s="131">
        <f t="shared" si="166"/>
        <v>0</v>
      </c>
      <c r="BC419" s="132">
        <f t="shared" si="167"/>
        <v>0</v>
      </c>
    </row>
    <row r="420" spans="1:55" x14ac:dyDescent="0.25">
      <c r="A420" s="138" t="s">
        <v>902</v>
      </c>
      <c r="B420" s="131" t="s">
        <v>1278</v>
      </c>
      <c r="C420" s="131" t="s">
        <v>137</v>
      </c>
      <c r="D420" s="131" t="s">
        <v>138</v>
      </c>
      <c r="E420" s="132" t="s">
        <v>1954</v>
      </c>
      <c r="F420" s="130">
        <v>0</v>
      </c>
      <c r="G420" s="131">
        <v>0</v>
      </c>
      <c r="H420" s="131">
        <v>0</v>
      </c>
      <c r="I420" s="132">
        <v>0</v>
      </c>
      <c r="J420" s="149"/>
      <c r="K420" s="133">
        <v>0</v>
      </c>
      <c r="L420" s="131">
        <v>0</v>
      </c>
      <c r="M420" s="131">
        <v>0</v>
      </c>
      <c r="N420" s="132">
        <v>0</v>
      </c>
      <c r="O420" s="149"/>
      <c r="P420" s="133">
        <v>0</v>
      </c>
      <c r="Q420" s="131">
        <v>0</v>
      </c>
      <c r="R420" s="131">
        <v>0</v>
      </c>
      <c r="S420" s="132">
        <v>0</v>
      </c>
      <c r="T420" s="149"/>
      <c r="U420" s="133">
        <v>0</v>
      </c>
      <c r="V420" s="131">
        <v>0</v>
      </c>
      <c r="W420" s="131">
        <v>0</v>
      </c>
      <c r="X420" s="132">
        <v>0</v>
      </c>
      <c r="Y420" s="149"/>
      <c r="Z420" s="133">
        <v>0</v>
      </c>
      <c r="AA420" s="131">
        <v>0</v>
      </c>
      <c r="AB420" s="131">
        <v>0</v>
      </c>
      <c r="AC420" s="132">
        <v>0</v>
      </c>
      <c r="AD420" s="149"/>
      <c r="AE420" s="153">
        <f t="shared" si="144"/>
        <v>0</v>
      </c>
      <c r="AF420" s="134">
        <f t="shared" si="145"/>
        <v>0</v>
      </c>
      <c r="AG420" s="135">
        <f t="shared" si="146"/>
        <v>0</v>
      </c>
      <c r="AH420" s="167">
        <f t="shared" si="147"/>
        <v>0</v>
      </c>
      <c r="AI420" s="149"/>
      <c r="AJ420" s="133">
        <f t="shared" si="148"/>
        <v>0</v>
      </c>
      <c r="AK420" s="131">
        <f t="shared" si="149"/>
        <v>0</v>
      </c>
      <c r="AL420" s="131">
        <f t="shared" si="150"/>
        <v>0</v>
      </c>
      <c r="AM420" s="131">
        <f t="shared" si="151"/>
        <v>0</v>
      </c>
      <c r="AN420" s="136">
        <f t="shared" si="152"/>
        <v>0</v>
      </c>
      <c r="AO420" s="133">
        <f t="shared" si="153"/>
        <v>0</v>
      </c>
      <c r="AP420" s="131">
        <f t="shared" si="154"/>
        <v>0</v>
      </c>
      <c r="AQ420" s="131">
        <f t="shared" si="155"/>
        <v>0</v>
      </c>
      <c r="AR420" s="131">
        <f t="shared" si="156"/>
        <v>0</v>
      </c>
      <c r="AS420" s="136">
        <f t="shared" si="157"/>
        <v>0</v>
      </c>
      <c r="AT420" s="133">
        <f t="shared" si="158"/>
        <v>0</v>
      </c>
      <c r="AU420" s="131">
        <f t="shared" si="159"/>
        <v>0</v>
      </c>
      <c r="AV420" s="131">
        <f t="shared" si="160"/>
        <v>0</v>
      </c>
      <c r="AW420" s="131">
        <f t="shared" si="161"/>
        <v>0</v>
      </c>
      <c r="AX420" s="136">
        <f t="shared" si="162"/>
        <v>0</v>
      </c>
      <c r="AY420" s="133">
        <f t="shared" si="163"/>
        <v>0</v>
      </c>
      <c r="AZ420" s="131">
        <f t="shared" si="164"/>
        <v>0</v>
      </c>
      <c r="BA420" s="131">
        <f t="shared" si="165"/>
        <v>0</v>
      </c>
      <c r="BB420" s="131">
        <f t="shared" si="166"/>
        <v>0</v>
      </c>
      <c r="BC420" s="132">
        <f t="shared" si="167"/>
        <v>0</v>
      </c>
    </row>
    <row r="421" spans="1:55" x14ac:dyDescent="0.25">
      <c r="A421" s="138" t="s">
        <v>903</v>
      </c>
      <c r="B421" s="131" t="s">
        <v>1027</v>
      </c>
      <c r="C421" s="131" t="s">
        <v>139</v>
      </c>
      <c r="D421" s="131" t="s">
        <v>140</v>
      </c>
      <c r="E421" s="132" t="s">
        <v>1955</v>
      </c>
      <c r="F421" s="130">
        <v>0</v>
      </c>
      <c r="G421" s="131">
        <v>0</v>
      </c>
      <c r="H421" s="131">
        <v>0</v>
      </c>
      <c r="I421" s="132">
        <v>0</v>
      </c>
      <c r="J421" s="149"/>
      <c r="K421" s="133">
        <v>0</v>
      </c>
      <c r="L421" s="131">
        <v>0</v>
      </c>
      <c r="M421" s="131">
        <v>0</v>
      </c>
      <c r="N421" s="132">
        <v>0</v>
      </c>
      <c r="O421" s="149"/>
      <c r="P421" s="133">
        <v>0</v>
      </c>
      <c r="Q421" s="131">
        <v>0</v>
      </c>
      <c r="R421" s="131">
        <v>0</v>
      </c>
      <c r="S421" s="132">
        <v>0</v>
      </c>
      <c r="T421" s="149"/>
      <c r="U421" s="133">
        <v>0</v>
      </c>
      <c r="V421" s="131">
        <v>0</v>
      </c>
      <c r="W421" s="131">
        <v>0</v>
      </c>
      <c r="X421" s="132">
        <v>0</v>
      </c>
      <c r="Y421" s="149"/>
      <c r="Z421" s="133">
        <v>0</v>
      </c>
      <c r="AA421" s="131">
        <v>0</v>
      </c>
      <c r="AB421" s="131">
        <v>0</v>
      </c>
      <c r="AC421" s="132">
        <v>0</v>
      </c>
      <c r="AD421" s="149"/>
      <c r="AE421" s="153">
        <f t="shared" si="144"/>
        <v>0</v>
      </c>
      <c r="AF421" s="134">
        <f t="shared" si="145"/>
        <v>0</v>
      </c>
      <c r="AG421" s="135">
        <f t="shared" si="146"/>
        <v>0</v>
      </c>
      <c r="AH421" s="167">
        <f t="shared" si="147"/>
        <v>0</v>
      </c>
      <c r="AI421" s="149"/>
      <c r="AJ421" s="133">
        <f t="shared" si="148"/>
        <v>0</v>
      </c>
      <c r="AK421" s="131">
        <f t="shared" si="149"/>
        <v>0</v>
      </c>
      <c r="AL421" s="131">
        <f t="shared" si="150"/>
        <v>0</v>
      </c>
      <c r="AM421" s="131">
        <f t="shared" si="151"/>
        <v>0</v>
      </c>
      <c r="AN421" s="136">
        <f t="shared" si="152"/>
        <v>0</v>
      </c>
      <c r="AO421" s="133">
        <f t="shared" si="153"/>
        <v>0</v>
      </c>
      <c r="AP421" s="131">
        <f t="shared" si="154"/>
        <v>0</v>
      </c>
      <c r="AQ421" s="131">
        <f t="shared" si="155"/>
        <v>0</v>
      </c>
      <c r="AR421" s="131">
        <f t="shared" si="156"/>
        <v>0</v>
      </c>
      <c r="AS421" s="136">
        <f t="shared" si="157"/>
        <v>0</v>
      </c>
      <c r="AT421" s="133">
        <f t="shared" si="158"/>
        <v>0</v>
      </c>
      <c r="AU421" s="131">
        <f t="shared" si="159"/>
        <v>0</v>
      </c>
      <c r="AV421" s="131">
        <f t="shared" si="160"/>
        <v>0</v>
      </c>
      <c r="AW421" s="131">
        <f t="shared" si="161"/>
        <v>0</v>
      </c>
      <c r="AX421" s="136">
        <f t="shared" si="162"/>
        <v>0</v>
      </c>
      <c r="AY421" s="133">
        <f t="shared" si="163"/>
        <v>0</v>
      </c>
      <c r="AZ421" s="131">
        <f t="shared" si="164"/>
        <v>0</v>
      </c>
      <c r="BA421" s="131">
        <f t="shared" si="165"/>
        <v>0</v>
      </c>
      <c r="BB421" s="131">
        <f t="shared" si="166"/>
        <v>0</v>
      </c>
      <c r="BC421" s="132">
        <f t="shared" si="167"/>
        <v>0</v>
      </c>
    </row>
    <row r="422" spans="1:55" x14ac:dyDescent="0.25">
      <c r="A422" s="138" t="s">
        <v>904</v>
      </c>
      <c r="B422" s="131" t="s">
        <v>1278</v>
      </c>
      <c r="C422" s="131" t="s">
        <v>146</v>
      </c>
      <c r="D422" s="131" t="s">
        <v>147</v>
      </c>
      <c r="E422" s="132" t="s">
        <v>1955</v>
      </c>
      <c r="F422" s="130">
        <v>0</v>
      </c>
      <c r="G422" s="131">
        <v>0</v>
      </c>
      <c r="H422" s="131">
        <v>0</v>
      </c>
      <c r="I422" s="132">
        <v>0</v>
      </c>
      <c r="J422" s="149"/>
      <c r="K422" s="133">
        <v>0</v>
      </c>
      <c r="L422" s="131">
        <v>0</v>
      </c>
      <c r="M422" s="131">
        <v>0</v>
      </c>
      <c r="N422" s="132">
        <v>0</v>
      </c>
      <c r="O422" s="149"/>
      <c r="P422" s="133">
        <v>0</v>
      </c>
      <c r="Q422" s="131">
        <v>0</v>
      </c>
      <c r="R422" s="131">
        <v>0</v>
      </c>
      <c r="S422" s="132">
        <v>0</v>
      </c>
      <c r="T422" s="149"/>
      <c r="U422" s="133">
        <v>0</v>
      </c>
      <c r="V422" s="131">
        <v>0</v>
      </c>
      <c r="W422" s="131">
        <v>0</v>
      </c>
      <c r="X422" s="132">
        <v>0</v>
      </c>
      <c r="Y422" s="149"/>
      <c r="Z422" s="133">
        <v>0</v>
      </c>
      <c r="AA422" s="131">
        <v>0</v>
      </c>
      <c r="AB422" s="131">
        <v>0</v>
      </c>
      <c r="AC422" s="132">
        <v>0</v>
      </c>
      <c r="AD422" s="149"/>
      <c r="AE422" s="153">
        <f t="shared" si="144"/>
        <v>0</v>
      </c>
      <c r="AF422" s="134">
        <f t="shared" si="145"/>
        <v>0</v>
      </c>
      <c r="AG422" s="135">
        <f t="shared" si="146"/>
        <v>0</v>
      </c>
      <c r="AH422" s="167">
        <f t="shared" si="147"/>
        <v>0</v>
      </c>
      <c r="AI422" s="149"/>
      <c r="AJ422" s="133">
        <f t="shared" si="148"/>
        <v>0</v>
      </c>
      <c r="AK422" s="131">
        <f t="shared" si="149"/>
        <v>0</v>
      </c>
      <c r="AL422" s="131">
        <f t="shared" si="150"/>
        <v>0</v>
      </c>
      <c r="AM422" s="131">
        <f t="shared" si="151"/>
        <v>0</v>
      </c>
      <c r="AN422" s="136">
        <f t="shared" si="152"/>
        <v>0</v>
      </c>
      <c r="AO422" s="133">
        <f t="shared" si="153"/>
        <v>0</v>
      </c>
      <c r="AP422" s="131">
        <f t="shared" si="154"/>
        <v>0</v>
      </c>
      <c r="AQ422" s="131">
        <f t="shared" si="155"/>
        <v>0</v>
      </c>
      <c r="AR422" s="131">
        <f t="shared" si="156"/>
        <v>0</v>
      </c>
      <c r="AS422" s="136">
        <f t="shared" si="157"/>
        <v>0</v>
      </c>
      <c r="AT422" s="133">
        <f t="shared" si="158"/>
        <v>0</v>
      </c>
      <c r="AU422" s="131">
        <f t="shared" si="159"/>
        <v>0</v>
      </c>
      <c r="AV422" s="131">
        <f t="shared" si="160"/>
        <v>0</v>
      </c>
      <c r="AW422" s="131">
        <f t="shared" si="161"/>
        <v>0</v>
      </c>
      <c r="AX422" s="136">
        <f t="shared" si="162"/>
        <v>0</v>
      </c>
      <c r="AY422" s="133">
        <f t="shared" si="163"/>
        <v>0</v>
      </c>
      <c r="AZ422" s="131">
        <f t="shared" si="164"/>
        <v>0</v>
      </c>
      <c r="BA422" s="131">
        <f t="shared" si="165"/>
        <v>0</v>
      </c>
      <c r="BB422" s="131">
        <f t="shared" si="166"/>
        <v>0</v>
      </c>
      <c r="BC422" s="132">
        <f t="shared" si="167"/>
        <v>0</v>
      </c>
    </row>
    <row r="423" spans="1:55" x14ac:dyDescent="0.25">
      <c r="A423" s="138" t="s">
        <v>905</v>
      </c>
      <c r="B423" s="131" t="s">
        <v>1027</v>
      </c>
      <c r="C423" s="131" t="s">
        <v>101</v>
      </c>
      <c r="D423" s="131" t="s">
        <v>149</v>
      </c>
      <c r="E423" s="132" t="s">
        <v>1955</v>
      </c>
      <c r="F423" s="130">
        <v>0</v>
      </c>
      <c r="G423" s="131">
        <v>0</v>
      </c>
      <c r="H423" s="131">
        <v>0</v>
      </c>
      <c r="I423" s="132">
        <v>0</v>
      </c>
      <c r="J423" s="149"/>
      <c r="K423" s="133">
        <v>0</v>
      </c>
      <c r="L423" s="131">
        <v>0</v>
      </c>
      <c r="M423" s="131">
        <v>0</v>
      </c>
      <c r="N423" s="132">
        <v>0</v>
      </c>
      <c r="O423" s="149"/>
      <c r="P423" s="133">
        <v>0</v>
      </c>
      <c r="Q423" s="131">
        <v>0</v>
      </c>
      <c r="R423" s="131">
        <v>0</v>
      </c>
      <c r="S423" s="132">
        <v>0</v>
      </c>
      <c r="T423" s="149"/>
      <c r="U423" s="133">
        <v>0</v>
      </c>
      <c r="V423" s="131">
        <v>0</v>
      </c>
      <c r="W423" s="131">
        <v>0</v>
      </c>
      <c r="X423" s="132">
        <v>0</v>
      </c>
      <c r="Y423" s="149"/>
      <c r="Z423" s="133">
        <v>0</v>
      </c>
      <c r="AA423" s="131">
        <v>0</v>
      </c>
      <c r="AB423" s="131">
        <v>0</v>
      </c>
      <c r="AC423" s="132">
        <v>0</v>
      </c>
      <c r="AD423" s="149"/>
      <c r="AE423" s="153">
        <f t="shared" si="144"/>
        <v>0</v>
      </c>
      <c r="AF423" s="134">
        <f t="shared" si="145"/>
        <v>0</v>
      </c>
      <c r="AG423" s="135">
        <f t="shared" si="146"/>
        <v>0</v>
      </c>
      <c r="AH423" s="167">
        <f t="shared" si="147"/>
        <v>0</v>
      </c>
      <c r="AI423" s="149"/>
      <c r="AJ423" s="133">
        <f t="shared" si="148"/>
        <v>0</v>
      </c>
      <c r="AK423" s="131">
        <f t="shared" si="149"/>
        <v>0</v>
      </c>
      <c r="AL423" s="131">
        <f t="shared" si="150"/>
        <v>0</v>
      </c>
      <c r="AM423" s="131">
        <f t="shared" si="151"/>
        <v>0</v>
      </c>
      <c r="AN423" s="136">
        <f t="shared" si="152"/>
        <v>0</v>
      </c>
      <c r="AO423" s="133">
        <f t="shared" si="153"/>
        <v>0</v>
      </c>
      <c r="AP423" s="131">
        <f t="shared" si="154"/>
        <v>0</v>
      </c>
      <c r="AQ423" s="131">
        <f t="shared" si="155"/>
        <v>0</v>
      </c>
      <c r="AR423" s="131">
        <f t="shared" si="156"/>
        <v>0</v>
      </c>
      <c r="AS423" s="136">
        <f t="shared" si="157"/>
        <v>0</v>
      </c>
      <c r="AT423" s="133">
        <f t="shared" si="158"/>
        <v>0</v>
      </c>
      <c r="AU423" s="131">
        <f t="shared" si="159"/>
        <v>0</v>
      </c>
      <c r="AV423" s="131">
        <f t="shared" si="160"/>
        <v>0</v>
      </c>
      <c r="AW423" s="131">
        <f t="shared" si="161"/>
        <v>0</v>
      </c>
      <c r="AX423" s="136">
        <f t="shared" si="162"/>
        <v>0</v>
      </c>
      <c r="AY423" s="133">
        <f t="shared" si="163"/>
        <v>0</v>
      </c>
      <c r="AZ423" s="131">
        <f t="shared" si="164"/>
        <v>0</v>
      </c>
      <c r="BA423" s="131">
        <f t="shared" si="165"/>
        <v>0</v>
      </c>
      <c r="BB423" s="131">
        <f t="shared" si="166"/>
        <v>0</v>
      </c>
      <c r="BC423" s="132">
        <f t="shared" si="167"/>
        <v>0</v>
      </c>
    </row>
    <row r="424" spans="1:55" x14ac:dyDescent="0.25">
      <c r="A424" s="138" t="s">
        <v>906</v>
      </c>
      <c r="B424" s="131" t="s">
        <v>1278</v>
      </c>
      <c r="C424" s="131" t="s">
        <v>94</v>
      </c>
      <c r="D424" s="131" t="s">
        <v>154</v>
      </c>
      <c r="E424" s="132" t="s">
        <v>1955</v>
      </c>
      <c r="F424" s="130">
        <v>0</v>
      </c>
      <c r="G424" s="131">
        <v>0</v>
      </c>
      <c r="H424" s="131">
        <v>0</v>
      </c>
      <c r="I424" s="132">
        <v>0</v>
      </c>
      <c r="J424" s="149"/>
      <c r="K424" s="133">
        <v>0</v>
      </c>
      <c r="L424" s="131">
        <v>0</v>
      </c>
      <c r="M424" s="131">
        <v>0</v>
      </c>
      <c r="N424" s="132">
        <v>0</v>
      </c>
      <c r="O424" s="149"/>
      <c r="P424" s="133">
        <v>0</v>
      </c>
      <c r="Q424" s="131">
        <v>0</v>
      </c>
      <c r="R424" s="131">
        <v>0</v>
      </c>
      <c r="S424" s="132">
        <v>0</v>
      </c>
      <c r="T424" s="149"/>
      <c r="U424" s="133">
        <v>0</v>
      </c>
      <c r="V424" s="131">
        <v>0</v>
      </c>
      <c r="W424" s="131">
        <v>0</v>
      </c>
      <c r="X424" s="132">
        <v>0</v>
      </c>
      <c r="Y424" s="149"/>
      <c r="Z424" s="133">
        <v>0</v>
      </c>
      <c r="AA424" s="131">
        <v>0</v>
      </c>
      <c r="AB424" s="131">
        <v>0</v>
      </c>
      <c r="AC424" s="132">
        <v>0</v>
      </c>
      <c r="AD424" s="149"/>
      <c r="AE424" s="153">
        <f t="shared" si="144"/>
        <v>0</v>
      </c>
      <c r="AF424" s="134">
        <f t="shared" si="145"/>
        <v>0</v>
      </c>
      <c r="AG424" s="135">
        <f t="shared" si="146"/>
        <v>0</v>
      </c>
      <c r="AH424" s="167">
        <f t="shared" si="147"/>
        <v>0</v>
      </c>
      <c r="AI424" s="149"/>
      <c r="AJ424" s="133">
        <f t="shared" si="148"/>
        <v>0</v>
      </c>
      <c r="AK424" s="131">
        <f t="shared" si="149"/>
        <v>0</v>
      </c>
      <c r="AL424" s="131">
        <f t="shared" si="150"/>
        <v>0</v>
      </c>
      <c r="AM424" s="131">
        <f t="shared" si="151"/>
        <v>0</v>
      </c>
      <c r="AN424" s="136">
        <f t="shared" si="152"/>
        <v>0</v>
      </c>
      <c r="AO424" s="133">
        <f t="shared" si="153"/>
        <v>0</v>
      </c>
      <c r="AP424" s="131">
        <f t="shared" si="154"/>
        <v>0</v>
      </c>
      <c r="AQ424" s="131">
        <f t="shared" si="155"/>
        <v>0</v>
      </c>
      <c r="AR424" s="131">
        <f t="shared" si="156"/>
        <v>0</v>
      </c>
      <c r="AS424" s="136">
        <f t="shared" si="157"/>
        <v>0</v>
      </c>
      <c r="AT424" s="133">
        <f t="shared" si="158"/>
        <v>0</v>
      </c>
      <c r="AU424" s="131">
        <f t="shared" si="159"/>
        <v>0</v>
      </c>
      <c r="AV424" s="131">
        <f t="shared" si="160"/>
        <v>0</v>
      </c>
      <c r="AW424" s="131">
        <f t="shared" si="161"/>
        <v>0</v>
      </c>
      <c r="AX424" s="136">
        <f t="shared" si="162"/>
        <v>0</v>
      </c>
      <c r="AY424" s="133">
        <f t="shared" si="163"/>
        <v>0</v>
      </c>
      <c r="AZ424" s="131">
        <f t="shared" si="164"/>
        <v>0</v>
      </c>
      <c r="BA424" s="131">
        <f t="shared" si="165"/>
        <v>0</v>
      </c>
      <c r="BB424" s="131">
        <f t="shared" si="166"/>
        <v>0</v>
      </c>
      <c r="BC424" s="132">
        <f t="shared" si="167"/>
        <v>0</v>
      </c>
    </row>
    <row r="425" spans="1:55" x14ac:dyDescent="0.25">
      <c r="A425" s="138" t="s">
        <v>907</v>
      </c>
      <c r="B425" s="131" t="s">
        <v>44</v>
      </c>
      <c r="C425" s="131" t="s">
        <v>2160</v>
      </c>
      <c r="D425" s="131" t="s">
        <v>2161</v>
      </c>
      <c r="E425" s="132" t="s">
        <v>1311</v>
      </c>
      <c r="F425" s="130">
        <v>0</v>
      </c>
      <c r="G425" s="131">
        <v>0</v>
      </c>
      <c r="H425" s="131">
        <v>0</v>
      </c>
      <c r="I425" s="132">
        <v>20</v>
      </c>
      <c r="J425" s="149"/>
      <c r="K425" s="133">
        <v>0</v>
      </c>
      <c r="L425" s="131">
        <v>0</v>
      </c>
      <c r="M425" s="131">
        <v>0</v>
      </c>
      <c r="N425" s="132">
        <v>0</v>
      </c>
      <c r="O425" s="149"/>
      <c r="P425" s="133">
        <v>0</v>
      </c>
      <c r="Q425" s="131">
        <v>0</v>
      </c>
      <c r="R425" s="131">
        <v>0</v>
      </c>
      <c r="S425" s="132">
        <v>0</v>
      </c>
      <c r="T425" s="149"/>
      <c r="U425" s="133">
        <v>0</v>
      </c>
      <c r="V425" s="131">
        <v>0</v>
      </c>
      <c r="W425" s="131">
        <v>0</v>
      </c>
      <c r="X425" s="132">
        <v>0</v>
      </c>
      <c r="Y425" s="149"/>
      <c r="Z425" s="133">
        <v>0</v>
      </c>
      <c r="AA425" s="131">
        <v>1</v>
      </c>
      <c r="AB425" s="131">
        <v>3.4</v>
      </c>
      <c r="AC425" s="132">
        <v>241</v>
      </c>
      <c r="AD425" s="149"/>
      <c r="AE425" s="153">
        <f t="shared" si="144"/>
        <v>0</v>
      </c>
      <c r="AF425" s="134">
        <f t="shared" si="145"/>
        <v>1</v>
      </c>
      <c r="AG425" s="135">
        <f t="shared" si="146"/>
        <v>3.4</v>
      </c>
      <c r="AH425" s="167">
        <f t="shared" si="147"/>
        <v>261</v>
      </c>
      <c r="AI425" s="149"/>
      <c r="AJ425" s="133">
        <f t="shared" si="148"/>
        <v>20</v>
      </c>
      <c r="AK425" s="131">
        <f t="shared" si="149"/>
        <v>0</v>
      </c>
      <c r="AL425" s="131">
        <f t="shared" si="150"/>
        <v>0</v>
      </c>
      <c r="AM425" s="131">
        <f t="shared" si="151"/>
        <v>0</v>
      </c>
      <c r="AN425" s="136">
        <f t="shared" si="152"/>
        <v>241</v>
      </c>
      <c r="AO425" s="133">
        <f t="shared" si="153"/>
        <v>0</v>
      </c>
      <c r="AP425" s="131">
        <f t="shared" si="154"/>
        <v>0</v>
      </c>
      <c r="AQ425" s="131">
        <f t="shared" si="155"/>
        <v>0</v>
      </c>
      <c r="AR425" s="131">
        <f t="shared" si="156"/>
        <v>0</v>
      </c>
      <c r="AS425" s="136">
        <f t="shared" si="157"/>
        <v>0</v>
      </c>
      <c r="AT425" s="133">
        <f t="shared" si="158"/>
        <v>0</v>
      </c>
      <c r="AU425" s="131">
        <f t="shared" si="159"/>
        <v>0</v>
      </c>
      <c r="AV425" s="131">
        <f t="shared" si="160"/>
        <v>0</v>
      </c>
      <c r="AW425" s="131">
        <f t="shared" si="161"/>
        <v>0</v>
      </c>
      <c r="AX425" s="136">
        <f t="shared" si="162"/>
        <v>1</v>
      </c>
      <c r="AY425" s="133">
        <f t="shared" si="163"/>
        <v>0</v>
      </c>
      <c r="AZ425" s="131">
        <f t="shared" si="164"/>
        <v>0</v>
      </c>
      <c r="BA425" s="131">
        <f t="shared" si="165"/>
        <v>0</v>
      </c>
      <c r="BB425" s="131">
        <f t="shared" si="166"/>
        <v>0</v>
      </c>
      <c r="BC425" s="132">
        <f t="shared" si="167"/>
        <v>3.4</v>
      </c>
    </row>
    <row r="426" spans="1:55" x14ac:dyDescent="0.25">
      <c r="A426" s="138" t="s">
        <v>908</v>
      </c>
      <c r="B426" s="131" t="s">
        <v>44</v>
      </c>
      <c r="C426" s="131" t="s">
        <v>268</v>
      </c>
      <c r="D426" s="131" t="s">
        <v>2136</v>
      </c>
      <c r="E426" s="132" t="s">
        <v>1311</v>
      </c>
      <c r="F426" s="130">
        <v>0</v>
      </c>
      <c r="G426" s="131">
        <v>0</v>
      </c>
      <c r="H426" s="131">
        <v>0</v>
      </c>
      <c r="I426" s="132">
        <v>0</v>
      </c>
      <c r="J426" s="149"/>
      <c r="K426" s="133">
        <v>0</v>
      </c>
      <c r="L426" s="131">
        <v>0</v>
      </c>
      <c r="M426" s="131">
        <v>0</v>
      </c>
      <c r="N426" s="132">
        <v>0</v>
      </c>
      <c r="O426" s="149"/>
      <c r="P426" s="133">
        <v>0</v>
      </c>
      <c r="Q426" s="131">
        <v>0</v>
      </c>
      <c r="R426" s="131">
        <v>0</v>
      </c>
      <c r="S426" s="132">
        <v>0</v>
      </c>
      <c r="T426" s="149"/>
      <c r="U426" s="133">
        <v>0</v>
      </c>
      <c r="V426" s="131">
        <v>0</v>
      </c>
      <c r="W426" s="131">
        <v>0</v>
      </c>
      <c r="X426" s="132">
        <v>0</v>
      </c>
      <c r="Y426" s="149"/>
      <c r="Z426" s="133">
        <v>0</v>
      </c>
      <c r="AA426" s="131">
        <v>0</v>
      </c>
      <c r="AB426" s="131">
        <v>0</v>
      </c>
      <c r="AC426" s="132">
        <v>0</v>
      </c>
      <c r="AD426" s="149"/>
      <c r="AE426" s="153">
        <f t="shared" si="144"/>
        <v>0</v>
      </c>
      <c r="AF426" s="134">
        <f t="shared" si="145"/>
        <v>0</v>
      </c>
      <c r="AG426" s="135">
        <f t="shared" si="146"/>
        <v>0</v>
      </c>
      <c r="AH426" s="167">
        <f t="shared" si="147"/>
        <v>0</v>
      </c>
      <c r="AI426" s="149"/>
      <c r="AJ426" s="133">
        <f t="shared" si="148"/>
        <v>0</v>
      </c>
      <c r="AK426" s="131">
        <f t="shared" si="149"/>
        <v>0</v>
      </c>
      <c r="AL426" s="131">
        <f t="shared" si="150"/>
        <v>0</v>
      </c>
      <c r="AM426" s="131">
        <f t="shared" si="151"/>
        <v>0</v>
      </c>
      <c r="AN426" s="136">
        <f t="shared" si="152"/>
        <v>0</v>
      </c>
      <c r="AO426" s="133">
        <f t="shared" si="153"/>
        <v>0</v>
      </c>
      <c r="AP426" s="131">
        <f t="shared" si="154"/>
        <v>0</v>
      </c>
      <c r="AQ426" s="131">
        <f t="shared" si="155"/>
        <v>0</v>
      </c>
      <c r="AR426" s="131">
        <f t="shared" si="156"/>
        <v>0</v>
      </c>
      <c r="AS426" s="136">
        <f t="shared" si="157"/>
        <v>0</v>
      </c>
      <c r="AT426" s="133">
        <f t="shared" si="158"/>
        <v>0</v>
      </c>
      <c r="AU426" s="131">
        <f t="shared" si="159"/>
        <v>0</v>
      </c>
      <c r="AV426" s="131">
        <f t="shared" si="160"/>
        <v>0</v>
      </c>
      <c r="AW426" s="131">
        <f t="shared" si="161"/>
        <v>0</v>
      </c>
      <c r="AX426" s="136">
        <f t="shared" si="162"/>
        <v>0</v>
      </c>
      <c r="AY426" s="133">
        <f t="shared" si="163"/>
        <v>0</v>
      </c>
      <c r="AZ426" s="131">
        <f t="shared" si="164"/>
        <v>0</v>
      </c>
      <c r="BA426" s="131">
        <f t="shared" si="165"/>
        <v>0</v>
      </c>
      <c r="BB426" s="131">
        <f t="shared" si="166"/>
        <v>0</v>
      </c>
      <c r="BC426" s="132">
        <f t="shared" si="167"/>
        <v>0</v>
      </c>
    </row>
    <row r="427" spans="1:55" x14ac:dyDescent="0.25">
      <c r="A427" s="138" t="s">
        <v>909</v>
      </c>
      <c r="B427" s="131" t="s">
        <v>1386</v>
      </c>
      <c r="C427" s="131" t="s">
        <v>2083</v>
      </c>
      <c r="D427" s="131" t="s">
        <v>985</v>
      </c>
      <c r="E427" s="132" t="s">
        <v>1304</v>
      </c>
      <c r="F427" s="130">
        <v>0</v>
      </c>
      <c r="G427" s="131">
        <v>0</v>
      </c>
      <c r="H427" s="131">
        <v>0</v>
      </c>
      <c r="I427" s="132">
        <v>0</v>
      </c>
      <c r="J427" s="149"/>
      <c r="K427" s="133">
        <v>0</v>
      </c>
      <c r="L427" s="131">
        <v>0</v>
      </c>
      <c r="M427" s="131">
        <v>0</v>
      </c>
      <c r="N427" s="132">
        <v>0</v>
      </c>
      <c r="O427" s="149"/>
      <c r="P427" s="133">
        <v>0</v>
      </c>
      <c r="Q427" s="131">
        <v>0</v>
      </c>
      <c r="R427" s="131">
        <v>0</v>
      </c>
      <c r="S427" s="132">
        <v>0</v>
      </c>
      <c r="T427" s="149"/>
      <c r="U427" s="133">
        <v>0</v>
      </c>
      <c r="V427" s="131">
        <v>0</v>
      </c>
      <c r="W427" s="131">
        <v>0</v>
      </c>
      <c r="X427" s="132">
        <v>0</v>
      </c>
      <c r="Y427" s="149"/>
      <c r="Z427" s="133">
        <v>0</v>
      </c>
      <c r="AA427" s="131">
        <v>0</v>
      </c>
      <c r="AB427" s="131">
        <v>0</v>
      </c>
      <c r="AC427" s="132">
        <v>0</v>
      </c>
      <c r="AD427" s="149"/>
      <c r="AE427" s="153">
        <f t="shared" si="144"/>
        <v>0</v>
      </c>
      <c r="AF427" s="134">
        <f t="shared" si="145"/>
        <v>0</v>
      </c>
      <c r="AG427" s="135">
        <f t="shared" si="146"/>
        <v>0</v>
      </c>
      <c r="AH427" s="167">
        <f t="shared" si="147"/>
        <v>0</v>
      </c>
      <c r="AI427" s="149"/>
      <c r="AJ427" s="133">
        <f t="shared" si="148"/>
        <v>0</v>
      </c>
      <c r="AK427" s="131">
        <f t="shared" si="149"/>
        <v>0</v>
      </c>
      <c r="AL427" s="131">
        <f t="shared" si="150"/>
        <v>0</v>
      </c>
      <c r="AM427" s="131">
        <f t="shared" si="151"/>
        <v>0</v>
      </c>
      <c r="AN427" s="136">
        <f t="shared" si="152"/>
        <v>0</v>
      </c>
      <c r="AO427" s="133">
        <f t="shared" si="153"/>
        <v>0</v>
      </c>
      <c r="AP427" s="131">
        <f t="shared" si="154"/>
        <v>0</v>
      </c>
      <c r="AQ427" s="131">
        <f t="shared" si="155"/>
        <v>0</v>
      </c>
      <c r="AR427" s="131">
        <f t="shared" si="156"/>
        <v>0</v>
      </c>
      <c r="AS427" s="136">
        <f t="shared" si="157"/>
        <v>0</v>
      </c>
      <c r="AT427" s="133">
        <f t="shared" si="158"/>
        <v>0</v>
      </c>
      <c r="AU427" s="131">
        <f t="shared" si="159"/>
        <v>0</v>
      </c>
      <c r="AV427" s="131">
        <f t="shared" si="160"/>
        <v>0</v>
      </c>
      <c r="AW427" s="131">
        <f t="shared" si="161"/>
        <v>0</v>
      </c>
      <c r="AX427" s="136">
        <f t="shared" si="162"/>
        <v>0</v>
      </c>
      <c r="AY427" s="133">
        <f t="shared" si="163"/>
        <v>0</v>
      </c>
      <c r="AZ427" s="131">
        <f t="shared" si="164"/>
        <v>0</v>
      </c>
      <c r="BA427" s="131">
        <f t="shared" si="165"/>
        <v>0</v>
      </c>
      <c r="BB427" s="131">
        <f t="shared" si="166"/>
        <v>0</v>
      </c>
      <c r="BC427" s="132">
        <f t="shared" si="167"/>
        <v>0</v>
      </c>
    </row>
    <row r="428" spans="1:55" x14ac:dyDescent="0.25">
      <c r="A428" s="138" t="s">
        <v>910</v>
      </c>
      <c r="B428" s="131" t="s">
        <v>1030</v>
      </c>
      <c r="C428" s="131" t="s">
        <v>224</v>
      </c>
      <c r="D428" s="131" t="s">
        <v>225</v>
      </c>
      <c r="E428" s="132" t="s">
        <v>1955</v>
      </c>
      <c r="F428" s="130">
        <v>0</v>
      </c>
      <c r="G428" s="131">
        <v>0</v>
      </c>
      <c r="H428" s="131">
        <v>0</v>
      </c>
      <c r="I428" s="132">
        <v>0</v>
      </c>
      <c r="J428" s="149"/>
      <c r="K428" s="133">
        <v>0</v>
      </c>
      <c r="L428" s="131">
        <v>0</v>
      </c>
      <c r="M428" s="131">
        <v>0</v>
      </c>
      <c r="N428" s="132">
        <v>0</v>
      </c>
      <c r="O428" s="149"/>
      <c r="P428" s="133">
        <v>0</v>
      </c>
      <c r="Q428" s="131">
        <v>0</v>
      </c>
      <c r="R428" s="131">
        <v>0</v>
      </c>
      <c r="S428" s="132">
        <v>0</v>
      </c>
      <c r="T428" s="149"/>
      <c r="U428" s="133">
        <v>0</v>
      </c>
      <c r="V428" s="131">
        <v>0</v>
      </c>
      <c r="W428" s="131">
        <v>0</v>
      </c>
      <c r="X428" s="132">
        <v>0</v>
      </c>
      <c r="Y428" s="149"/>
      <c r="Z428" s="133">
        <v>0</v>
      </c>
      <c r="AA428" s="131">
        <v>0</v>
      </c>
      <c r="AB428" s="131">
        <v>0</v>
      </c>
      <c r="AC428" s="132">
        <v>0</v>
      </c>
      <c r="AD428" s="149"/>
      <c r="AE428" s="153">
        <f t="shared" si="144"/>
        <v>0</v>
      </c>
      <c r="AF428" s="134">
        <f t="shared" si="145"/>
        <v>0</v>
      </c>
      <c r="AG428" s="135">
        <f t="shared" si="146"/>
        <v>0</v>
      </c>
      <c r="AH428" s="167">
        <f t="shared" si="147"/>
        <v>0</v>
      </c>
      <c r="AI428" s="149"/>
      <c r="AJ428" s="133">
        <f t="shared" si="148"/>
        <v>0</v>
      </c>
      <c r="AK428" s="131">
        <f t="shared" si="149"/>
        <v>0</v>
      </c>
      <c r="AL428" s="131">
        <f t="shared" si="150"/>
        <v>0</v>
      </c>
      <c r="AM428" s="131">
        <f t="shared" si="151"/>
        <v>0</v>
      </c>
      <c r="AN428" s="136">
        <f t="shared" si="152"/>
        <v>0</v>
      </c>
      <c r="AO428" s="133">
        <f t="shared" si="153"/>
        <v>0</v>
      </c>
      <c r="AP428" s="131">
        <f t="shared" si="154"/>
        <v>0</v>
      </c>
      <c r="AQ428" s="131">
        <f t="shared" si="155"/>
        <v>0</v>
      </c>
      <c r="AR428" s="131">
        <f t="shared" si="156"/>
        <v>0</v>
      </c>
      <c r="AS428" s="136">
        <f t="shared" si="157"/>
        <v>0</v>
      </c>
      <c r="AT428" s="133">
        <f t="shared" si="158"/>
        <v>0</v>
      </c>
      <c r="AU428" s="131">
        <f t="shared" si="159"/>
        <v>0</v>
      </c>
      <c r="AV428" s="131">
        <f t="shared" si="160"/>
        <v>0</v>
      </c>
      <c r="AW428" s="131">
        <f t="shared" si="161"/>
        <v>0</v>
      </c>
      <c r="AX428" s="136">
        <f t="shared" si="162"/>
        <v>0</v>
      </c>
      <c r="AY428" s="133">
        <f t="shared" si="163"/>
        <v>0</v>
      </c>
      <c r="AZ428" s="131">
        <f t="shared" si="164"/>
        <v>0</v>
      </c>
      <c r="BA428" s="131">
        <f t="shared" si="165"/>
        <v>0</v>
      </c>
      <c r="BB428" s="131">
        <f t="shared" si="166"/>
        <v>0</v>
      </c>
      <c r="BC428" s="132">
        <f t="shared" si="167"/>
        <v>0</v>
      </c>
    </row>
    <row r="429" spans="1:55" x14ac:dyDescent="0.25">
      <c r="A429" s="138" t="s">
        <v>911</v>
      </c>
      <c r="B429" s="131" t="s">
        <v>38</v>
      </c>
      <c r="C429" s="131" t="s">
        <v>226</v>
      </c>
      <c r="D429" s="131" t="s">
        <v>227</v>
      </c>
      <c r="E429" s="132" t="s">
        <v>1311</v>
      </c>
      <c r="F429" s="130">
        <v>0</v>
      </c>
      <c r="G429" s="131">
        <v>1</v>
      </c>
      <c r="H429" s="131">
        <v>7.6</v>
      </c>
      <c r="I429" s="132">
        <v>260</v>
      </c>
      <c r="J429" s="149"/>
      <c r="K429" s="133">
        <v>0</v>
      </c>
      <c r="L429" s="131">
        <v>0</v>
      </c>
      <c r="M429" s="131">
        <v>0</v>
      </c>
      <c r="N429" s="132">
        <v>0</v>
      </c>
      <c r="O429" s="149"/>
      <c r="P429" s="133">
        <v>0</v>
      </c>
      <c r="Q429" s="131">
        <v>0</v>
      </c>
      <c r="R429" s="131">
        <v>0</v>
      </c>
      <c r="S429" s="132">
        <v>0</v>
      </c>
      <c r="T429" s="149"/>
      <c r="U429" s="133">
        <v>0</v>
      </c>
      <c r="V429" s="131">
        <v>0</v>
      </c>
      <c r="W429" s="131">
        <v>0</v>
      </c>
      <c r="X429" s="132">
        <v>0</v>
      </c>
      <c r="Y429" s="149"/>
      <c r="Z429" s="133">
        <v>0</v>
      </c>
      <c r="AA429" s="131">
        <v>0</v>
      </c>
      <c r="AB429" s="131">
        <v>0</v>
      </c>
      <c r="AC429" s="132">
        <v>0</v>
      </c>
      <c r="AD429" s="149"/>
      <c r="AE429" s="153">
        <f t="shared" si="144"/>
        <v>0</v>
      </c>
      <c r="AF429" s="134">
        <f t="shared" si="145"/>
        <v>1</v>
      </c>
      <c r="AG429" s="135">
        <f t="shared" si="146"/>
        <v>7.6</v>
      </c>
      <c r="AH429" s="167">
        <f t="shared" si="147"/>
        <v>260</v>
      </c>
      <c r="AI429" s="149"/>
      <c r="AJ429" s="133">
        <f t="shared" si="148"/>
        <v>260</v>
      </c>
      <c r="AK429" s="131">
        <f t="shared" si="149"/>
        <v>0</v>
      </c>
      <c r="AL429" s="131">
        <f t="shared" si="150"/>
        <v>0</v>
      </c>
      <c r="AM429" s="131">
        <f t="shared" si="151"/>
        <v>0</v>
      </c>
      <c r="AN429" s="136">
        <f t="shared" si="152"/>
        <v>0</v>
      </c>
      <c r="AO429" s="133">
        <f t="shared" si="153"/>
        <v>0</v>
      </c>
      <c r="AP429" s="131">
        <f t="shared" si="154"/>
        <v>0</v>
      </c>
      <c r="AQ429" s="131">
        <f t="shared" si="155"/>
        <v>0</v>
      </c>
      <c r="AR429" s="131">
        <f t="shared" si="156"/>
        <v>0</v>
      </c>
      <c r="AS429" s="136">
        <f t="shared" si="157"/>
        <v>0</v>
      </c>
      <c r="AT429" s="133">
        <f t="shared" si="158"/>
        <v>1</v>
      </c>
      <c r="AU429" s="131">
        <f t="shared" si="159"/>
        <v>0</v>
      </c>
      <c r="AV429" s="131">
        <f t="shared" si="160"/>
        <v>0</v>
      </c>
      <c r="AW429" s="131">
        <f t="shared" si="161"/>
        <v>0</v>
      </c>
      <c r="AX429" s="136">
        <f t="shared" si="162"/>
        <v>0</v>
      </c>
      <c r="AY429" s="133">
        <f t="shared" si="163"/>
        <v>7.6</v>
      </c>
      <c r="AZ429" s="131">
        <f t="shared" si="164"/>
        <v>0</v>
      </c>
      <c r="BA429" s="131">
        <f t="shared" si="165"/>
        <v>0</v>
      </c>
      <c r="BB429" s="131">
        <f t="shared" si="166"/>
        <v>0</v>
      </c>
      <c r="BC429" s="132">
        <f t="shared" si="167"/>
        <v>0</v>
      </c>
    </row>
    <row r="430" spans="1:55" x14ac:dyDescent="0.25">
      <c r="A430" s="138" t="s">
        <v>912</v>
      </c>
      <c r="B430" s="131" t="s">
        <v>38</v>
      </c>
      <c r="C430" s="131" t="s">
        <v>2162</v>
      </c>
      <c r="D430" s="131" t="s">
        <v>1091</v>
      </c>
      <c r="E430" s="132" t="s">
        <v>2025</v>
      </c>
      <c r="F430" s="130">
        <v>0</v>
      </c>
      <c r="G430" s="131">
        <v>0</v>
      </c>
      <c r="H430" s="131">
        <v>0</v>
      </c>
      <c r="I430" s="132">
        <v>20</v>
      </c>
      <c r="J430" s="149"/>
      <c r="K430" s="133">
        <v>0</v>
      </c>
      <c r="L430" s="131">
        <v>0</v>
      </c>
      <c r="M430" s="131">
        <v>0</v>
      </c>
      <c r="N430" s="132">
        <v>0</v>
      </c>
      <c r="O430" s="149"/>
      <c r="P430" s="133">
        <v>0</v>
      </c>
      <c r="Q430" s="131">
        <v>0</v>
      </c>
      <c r="R430" s="131">
        <v>0</v>
      </c>
      <c r="S430" s="132">
        <v>0</v>
      </c>
      <c r="T430" s="149"/>
      <c r="U430" s="133">
        <v>0</v>
      </c>
      <c r="V430" s="131">
        <v>0</v>
      </c>
      <c r="W430" s="131">
        <v>0</v>
      </c>
      <c r="X430" s="132">
        <v>0</v>
      </c>
      <c r="Y430" s="149"/>
      <c r="Z430" s="133">
        <v>0</v>
      </c>
      <c r="AA430" s="131">
        <v>0</v>
      </c>
      <c r="AB430" s="131">
        <v>0</v>
      </c>
      <c r="AC430" s="132">
        <v>0</v>
      </c>
      <c r="AD430" s="149"/>
      <c r="AE430" s="153">
        <f t="shared" si="144"/>
        <v>0</v>
      </c>
      <c r="AF430" s="134">
        <f t="shared" si="145"/>
        <v>0</v>
      </c>
      <c r="AG430" s="135">
        <f t="shared" si="146"/>
        <v>0</v>
      </c>
      <c r="AH430" s="167">
        <f t="shared" si="147"/>
        <v>20</v>
      </c>
      <c r="AI430" s="149"/>
      <c r="AJ430" s="133">
        <f t="shared" si="148"/>
        <v>20</v>
      </c>
      <c r="AK430" s="131">
        <f t="shared" si="149"/>
        <v>0</v>
      </c>
      <c r="AL430" s="131">
        <f t="shared" si="150"/>
        <v>0</v>
      </c>
      <c r="AM430" s="131">
        <f t="shared" si="151"/>
        <v>0</v>
      </c>
      <c r="AN430" s="136">
        <f t="shared" si="152"/>
        <v>0</v>
      </c>
      <c r="AO430" s="133">
        <f t="shared" si="153"/>
        <v>0</v>
      </c>
      <c r="AP430" s="131">
        <f t="shared" si="154"/>
        <v>0</v>
      </c>
      <c r="AQ430" s="131">
        <f t="shared" si="155"/>
        <v>0</v>
      </c>
      <c r="AR430" s="131">
        <f t="shared" si="156"/>
        <v>0</v>
      </c>
      <c r="AS430" s="136">
        <f t="shared" si="157"/>
        <v>0</v>
      </c>
      <c r="AT430" s="133">
        <f t="shared" si="158"/>
        <v>0</v>
      </c>
      <c r="AU430" s="131">
        <f t="shared" si="159"/>
        <v>0</v>
      </c>
      <c r="AV430" s="131">
        <f t="shared" si="160"/>
        <v>0</v>
      </c>
      <c r="AW430" s="131">
        <f t="shared" si="161"/>
        <v>0</v>
      </c>
      <c r="AX430" s="136">
        <f t="shared" si="162"/>
        <v>0</v>
      </c>
      <c r="AY430" s="133">
        <f t="shared" si="163"/>
        <v>0</v>
      </c>
      <c r="AZ430" s="131">
        <f t="shared" si="164"/>
        <v>0</v>
      </c>
      <c r="BA430" s="131">
        <f t="shared" si="165"/>
        <v>0</v>
      </c>
      <c r="BB430" s="131">
        <f t="shared" si="166"/>
        <v>0</v>
      </c>
      <c r="BC430" s="132">
        <f t="shared" si="167"/>
        <v>0</v>
      </c>
    </row>
    <row r="431" spans="1:55" x14ac:dyDescent="0.25">
      <c r="A431" s="138" t="s">
        <v>913</v>
      </c>
      <c r="B431" s="131" t="s">
        <v>1030</v>
      </c>
      <c r="C431" s="131" t="s">
        <v>479</v>
      </c>
      <c r="D431" s="131" t="s">
        <v>229</v>
      </c>
      <c r="E431" s="132" t="s">
        <v>1955</v>
      </c>
      <c r="F431" s="130">
        <v>0</v>
      </c>
      <c r="G431" s="131">
        <v>0</v>
      </c>
      <c r="H431" s="131">
        <v>0</v>
      </c>
      <c r="I431" s="132">
        <v>0</v>
      </c>
      <c r="J431" s="149"/>
      <c r="K431" s="133">
        <v>0</v>
      </c>
      <c r="L431" s="131">
        <v>0</v>
      </c>
      <c r="M431" s="131">
        <v>0</v>
      </c>
      <c r="N431" s="132">
        <v>0</v>
      </c>
      <c r="O431" s="149"/>
      <c r="P431" s="133">
        <v>0</v>
      </c>
      <c r="Q431" s="131">
        <v>0</v>
      </c>
      <c r="R431" s="131">
        <v>0</v>
      </c>
      <c r="S431" s="132">
        <v>0</v>
      </c>
      <c r="T431" s="149"/>
      <c r="U431" s="133">
        <v>0</v>
      </c>
      <c r="V431" s="131">
        <v>0</v>
      </c>
      <c r="W431" s="131">
        <v>0</v>
      </c>
      <c r="X431" s="132">
        <v>0</v>
      </c>
      <c r="Y431" s="149"/>
      <c r="Z431" s="133">
        <v>0</v>
      </c>
      <c r="AA431" s="131">
        <v>0</v>
      </c>
      <c r="AB431" s="131">
        <v>0</v>
      </c>
      <c r="AC431" s="132">
        <v>0</v>
      </c>
      <c r="AD431" s="149"/>
      <c r="AE431" s="153">
        <f t="shared" si="144"/>
        <v>0</v>
      </c>
      <c r="AF431" s="134">
        <f t="shared" si="145"/>
        <v>0</v>
      </c>
      <c r="AG431" s="135">
        <f t="shared" si="146"/>
        <v>0</v>
      </c>
      <c r="AH431" s="167">
        <f t="shared" si="147"/>
        <v>0</v>
      </c>
      <c r="AI431" s="149"/>
      <c r="AJ431" s="133">
        <f t="shared" si="148"/>
        <v>0</v>
      </c>
      <c r="AK431" s="131">
        <f t="shared" si="149"/>
        <v>0</v>
      </c>
      <c r="AL431" s="131">
        <f t="shared" si="150"/>
        <v>0</v>
      </c>
      <c r="AM431" s="131">
        <f t="shared" si="151"/>
        <v>0</v>
      </c>
      <c r="AN431" s="136">
        <f t="shared" si="152"/>
        <v>0</v>
      </c>
      <c r="AO431" s="133">
        <f t="shared" si="153"/>
        <v>0</v>
      </c>
      <c r="AP431" s="131">
        <f t="shared" si="154"/>
        <v>0</v>
      </c>
      <c r="AQ431" s="131">
        <f t="shared" si="155"/>
        <v>0</v>
      </c>
      <c r="AR431" s="131">
        <f t="shared" si="156"/>
        <v>0</v>
      </c>
      <c r="AS431" s="136">
        <f t="shared" si="157"/>
        <v>0</v>
      </c>
      <c r="AT431" s="133">
        <f t="shared" si="158"/>
        <v>0</v>
      </c>
      <c r="AU431" s="131">
        <f t="shared" si="159"/>
        <v>0</v>
      </c>
      <c r="AV431" s="131">
        <f t="shared" si="160"/>
        <v>0</v>
      </c>
      <c r="AW431" s="131">
        <f t="shared" si="161"/>
        <v>0</v>
      </c>
      <c r="AX431" s="136">
        <f t="shared" si="162"/>
        <v>0</v>
      </c>
      <c r="AY431" s="133">
        <f t="shared" si="163"/>
        <v>0</v>
      </c>
      <c r="AZ431" s="131">
        <f t="shared" si="164"/>
        <v>0</v>
      </c>
      <c r="BA431" s="131">
        <f t="shared" si="165"/>
        <v>0</v>
      </c>
      <c r="BB431" s="131">
        <f t="shared" si="166"/>
        <v>0</v>
      </c>
      <c r="BC431" s="132">
        <f t="shared" si="167"/>
        <v>0</v>
      </c>
    </row>
    <row r="432" spans="1:55" x14ac:dyDescent="0.25">
      <c r="A432" s="138" t="s">
        <v>914</v>
      </c>
      <c r="B432" s="131" t="s">
        <v>1030</v>
      </c>
      <c r="C432" s="131" t="s">
        <v>243</v>
      </c>
      <c r="D432" s="131" t="s">
        <v>230</v>
      </c>
      <c r="E432" s="132" t="s">
        <v>1955</v>
      </c>
      <c r="F432" s="130">
        <v>0</v>
      </c>
      <c r="G432" s="131">
        <v>0</v>
      </c>
      <c r="H432" s="131">
        <v>0</v>
      </c>
      <c r="I432" s="132">
        <v>0</v>
      </c>
      <c r="J432" s="149"/>
      <c r="K432" s="133">
        <v>0</v>
      </c>
      <c r="L432" s="131">
        <v>0</v>
      </c>
      <c r="M432" s="131">
        <v>0</v>
      </c>
      <c r="N432" s="132">
        <v>0</v>
      </c>
      <c r="O432" s="149"/>
      <c r="P432" s="133">
        <v>0</v>
      </c>
      <c r="Q432" s="131">
        <v>0</v>
      </c>
      <c r="R432" s="131">
        <v>0</v>
      </c>
      <c r="S432" s="132">
        <v>0</v>
      </c>
      <c r="T432" s="149"/>
      <c r="U432" s="133">
        <v>0</v>
      </c>
      <c r="V432" s="131">
        <v>0</v>
      </c>
      <c r="W432" s="131">
        <v>0</v>
      </c>
      <c r="X432" s="132">
        <v>0</v>
      </c>
      <c r="Y432" s="149"/>
      <c r="Z432" s="133">
        <v>0</v>
      </c>
      <c r="AA432" s="131">
        <v>0</v>
      </c>
      <c r="AB432" s="131">
        <v>0</v>
      </c>
      <c r="AC432" s="132">
        <v>0</v>
      </c>
      <c r="AD432" s="149"/>
      <c r="AE432" s="153">
        <f t="shared" si="144"/>
        <v>0</v>
      </c>
      <c r="AF432" s="134">
        <f t="shared" si="145"/>
        <v>0</v>
      </c>
      <c r="AG432" s="135">
        <f t="shared" si="146"/>
        <v>0</v>
      </c>
      <c r="AH432" s="167">
        <f t="shared" si="147"/>
        <v>0</v>
      </c>
      <c r="AI432" s="149"/>
      <c r="AJ432" s="133">
        <f t="shared" si="148"/>
        <v>0</v>
      </c>
      <c r="AK432" s="131">
        <f t="shared" si="149"/>
        <v>0</v>
      </c>
      <c r="AL432" s="131">
        <f t="shared" si="150"/>
        <v>0</v>
      </c>
      <c r="AM432" s="131">
        <f t="shared" si="151"/>
        <v>0</v>
      </c>
      <c r="AN432" s="136">
        <f t="shared" si="152"/>
        <v>0</v>
      </c>
      <c r="AO432" s="133">
        <f t="shared" si="153"/>
        <v>0</v>
      </c>
      <c r="AP432" s="131">
        <f t="shared" si="154"/>
        <v>0</v>
      </c>
      <c r="AQ432" s="131">
        <f t="shared" si="155"/>
        <v>0</v>
      </c>
      <c r="AR432" s="131">
        <f t="shared" si="156"/>
        <v>0</v>
      </c>
      <c r="AS432" s="136">
        <f t="shared" si="157"/>
        <v>0</v>
      </c>
      <c r="AT432" s="133">
        <f t="shared" si="158"/>
        <v>0</v>
      </c>
      <c r="AU432" s="131">
        <f t="shared" si="159"/>
        <v>0</v>
      </c>
      <c r="AV432" s="131">
        <f t="shared" si="160"/>
        <v>0</v>
      </c>
      <c r="AW432" s="131">
        <f t="shared" si="161"/>
        <v>0</v>
      </c>
      <c r="AX432" s="136">
        <f t="shared" si="162"/>
        <v>0</v>
      </c>
      <c r="AY432" s="133">
        <f t="shared" si="163"/>
        <v>0</v>
      </c>
      <c r="AZ432" s="131">
        <f t="shared" si="164"/>
        <v>0</v>
      </c>
      <c r="BA432" s="131">
        <f t="shared" si="165"/>
        <v>0</v>
      </c>
      <c r="BB432" s="131">
        <f t="shared" si="166"/>
        <v>0</v>
      </c>
      <c r="BC432" s="132">
        <f t="shared" si="167"/>
        <v>0</v>
      </c>
    </row>
    <row r="433" spans="1:55" x14ac:dyDescent="0.25">
      <c r="A433" s="138" t="s">
        <v>915</v>
      </c>
      <c r="B433" s="131" t="s">
        <v>1030</v>
      </c>
      <c r="C433" s="131" t="s">
        <v>156</v>
      </c>
      <c r="D433" s="131" t="s">
        <v>231</v>
      </c>
      <c r="E433" s="132" t="s">
        <v>1955</v>
      </c>
      <c r="F433" s="130">
        <v>0</v>
      </c>
      <c r="G433" s="131">
        <v>0</v>
      </c>
      <c r="H433" s="131">
        <v>0</v>
      </c>
      <c r="I433" s="132">
        <v>0</v>
      </c>
      <c r="J433" s="149"/>
      <c r="K433" s="133">
        <v>0</v>
      </c>
      <c r="L433" s="131">
        <v>0</v>
      </c>
      <c r="M433" s="131">
        <v>0</v>
      </c>
      <c r="N433" s="132">
        <v>0</v>
      </c>
      <c r="O433" s="149"/>
      <c r="P433" s="133">
        <v>0</v>
      </c>
      <c r="Q433" s="131">
        <v>0</v>
      </c>
      <c r="R433" s="131">
        <v>0</v>
      </c>
      <c r="S433" s="132">
        <v>0</v>
      </c>
      <c r="T433" s="149"/>
      <c r="U433" s="133">
        <v>0</v>
      </c>
      <c r="V433" s="131">
        <v>0</v>
      </c>
      <c r="W433" s="131">
        <v>0</v>
      </c>
      <c r="X433" s="132">
        <v>0</v>
      </c>
      <c r="Y433" s="149"/>
      <c r="Z433" s="133">
        <v>0</v>
      </c>
      <c r="AA433" s="131">
        <v>0</v>
      </c>
      <c r="AB433" s="131">
        <v>0</v>
      </c>
      <c r="AC433" s="132">
        <v>0</v>
      </c>
      <c r="AD433" s="149"/>
      <c r="AE433" s="153">
        <f t="shared" si="144"/>
        <v>0</v>
      </c>
      <c r="AF433" s="134">
        <f t="shared" si="145"/>
        <v>0</v>
      </c>
      <c r="AG433" s="135">
        <f t="shared" si="146"/>
        <v>0</v>
      </c>
      <c r="AH433" s="167">
        <f t="shared" si="147"/>
        <v>0</v>
      </c>
      <c r="AI433" s="149"/>
      <c r="AJ433" s="133">
        <f t="shared" si="148"/>
        <v>0</v>
      </c>
      <c r="AK433" s="131">
        <f t="shared" si="149"/>
        <v>0</v>
      </c>
      <c r="AL433" s="131">
        <f t="shared" si="150"/>
        <v>0</v>
      </c>
      <c r="AM433" s="131">
        <f t="shared" si="151"/>
        <v>0</v>
      </c>
      <c r="AN433" s="136">
        <f t="shared" si="152"/>
        <v>0</v>
      </c>
      <c r="AO433" s="133">
        <f t="shared" si="153"/>
        <v>0</v>
      </c>
      <c r="AP433" s="131">
        <f t="shared" si="154"/>
        <v>0</v>
      </c>
      <c r="AQ433" s="131">
        <f t="shared" si="155"/>
        <v>0</v>
      </c>
      <c r="AR433" s="131">
        <f t="shared" si="156"/>
        <v>0</v>
      </c>
      <c r="AS433" s="136">
        <f t="shared" si="157"/>
        <v>0</v>
      </c>
      <c r="AT433" s="133">
        <f t="shared" si="158"/>
        <v>0</v>
      </c>
      <c r="AU433" s="131">
        <f t="shared" si="159"/>
        <v>0</v>
      </c>
      <c r="AV433" s="131">
        <f t="shared" si="160"/>
        <v>0</v>
      </c>
      <c r="AW433" s="131">
        <f t="shared" si="161"/>
        <v>0</v>
      </c>
      <c r="AX433" s="136">
        <f t="shared" si="162"/>
        <v>0</v>
      </c>
      <c r="AY433" s="133">
        <f t="shared" si="163"/>
        <v>0</v>
      </c>
      <c r="AZ433" s="131">
        <f t="shared" si="164"/>
        <v>0</v>
      </c>
      <c r="BA433" s="131">
        <f t="shared" si="165"/>
        <v>0</v>
      </c>
      <c r="BB433" s="131">
        <f t="shared" si="166"/>
        <v>0</v>
      </c>
      <c r="BC433" s="132">
        <f t="shared" si="167"/>
        <v>0</v>
      </c>
    </row>
    <row r="434" spans="1:55" x14ac:dyDescent="0.25">
      <c r="A434" s="138" t="s">
        <v>1067</v>
      </c>
      <c r="B434" s="131" t="s">
        <v>47</v>
      </c>
      <c r="C434" s="131" t="s">
        <v>1977</v>
      </c>
      <c r="D434" s="131" t="s">
        <v>130</v>
      </c>
      <c r="E434" s="132" t="s">
        <v>1955</v>
      </c>
      <c r="F434" s="130">
        <v>0</v>
      </c>
      <c r="G434" s="131">
        <v>0</v>
      </c>
      <c r="H434" s="131">
        <v>0</v>
      </c>
      <c r="I434" s="132">
        <v>0</v>
      </c>
      <c r="J434" s="149"/>
      <c r="K434" s="133">
        <v>0</v>
      </c>
      <c r="L434" s="131">
        <v>0</v>
      </c>
      <c r="M434" s="131">
        <v>0</v>
      </c>
      <c r="N434" s="132">
        <v>0</v>
      </c>
      <c r="O434" s="149"/>
      <c r="P434" s="133">
        <v>0</v>
      </c>
      <c r="Q434" s="131">
        <v>0</v>
      </c>
      <c r="R434" s="131">
        <v>0</v>
      </c>
      <c r="S434" s="132">
        <v>0</v>
      </c>
      <c r="T434" s="149"/>
      <c r="U434" s="133">
        <v>0</v>
      </c>
      <c r="V434" s="131">
        <v>0</v>
      </c>
      <c r="W434" s="131">
        <v>0</v>
      </c>
      <c r="X434" s="132">
        <v>0</v>
      </c>
      <c r="Y434" s="149"/>
      <c r="Z434" s="133">
        <v>0</v>
      </c>
      <c r="AA434" s="131">
        <v>0</v>
      </c>
      <c r="AB434" s="131">
        <v>0</v>
      </c>
      <c r="AC434" s="132">
        <v>0</v>
      </c>
      <c r="AD434" s="149"/>
      <c r="AE434" s="153">
        <f t="shared" si="144"/>
        <v>0</v>
      </c>
      <c r="AF434" s="134">
        <f t="shared" si="145"/>
        <v>0</v>
      </c>
      <c r="AG434" s="135">
        <f t="shared" si="146"/>
        <v>0</v>
      </c>
      <c r="AH434" s="167">
        <f t="shared" si="147"/>
        <v>0</v>
      </c>
      <c r="AI434" s="149"/>
      <c r="AJ434" s="133">
        <f t="shared" si="148"/>
        <v>0</v>
      </c>
      <c r="AK434" s="131">
        <f t="shared" si="149"/>
        <v>0</v>
      </c>
      <c r="AL434" s="131">
        <f t="shared" si="150"/>
        <v>0</v>
      </c>
      <c r="AM434" s="131">
        <f t="shared" si="151"/>
        <v>0</v>
      </c>
      <c r="AN434" s="136">
        <f t="shared" si="152"/>
        <v>0</v>
      </c>
      <c r="AO434" s="133">
        <f t="shared" si="153"/>
        <v>0</v>
      </c>
      <c r="AP434" s="131">
        <f t="shared" si="154"/>
        <v>0</v>
      </c>
      <c r="AQ434" s="131">
        <f t="shared" si="155"/>
        <v>0</v>
      </c>
      <c r="AR434" s="131">
        <f t="shared" si="156"/>
        <v>0</v>
      </c>
      <c r="AS434" s="136">
        <f t="shared" si="157"/>
        <v>0</v>
      </c>
      <c r="AT434" s="133">
        <f t="shared" si="158"/>
        <v>0</v>
      </c>
      <c r="AU434" s="131">
        <f t="shared" si="159"/>
        <v>0</v>
      </c>
      <c r="AV434" s="131">
        <f t="shared" si="160"/>
        <v>0</v>
      </c>
      <c r="AW434" s="131">
        <f t="shared" si="161"/>
        <v>0</v>
      </c>
      <c r="AX434" s="136">
        <f t="shared" si="162"/>
        <v>0</v>
      </c>
      <c r="AY434" s="133">
        <f t="shared" si="163"/>
        <v>0</v>
      </c>
      <c r="AZ434" s="131">
        <f t="shared" si="164"/>
        <v>0</v>
      </c>
      <c r="BA434" s="131">
        <f t="shared" si="165"/>
        <v>0</v>
      </c>
      <c r="BB434" s="131">
        <f t="shared" si="166"/>
        <v>0</v>
      </c>
      <c r="BC434" s="132">
        <f t="shared" si="167"/>
        <v>0</v>
      </c>
    </row>
    <row r="435" spans="1:55" x14ac:dyDescent="0.25">
      <c r="A435" s="138" t="s">
        <v>916</v>
      </c>
      <c r="B435" s="131" t="s">
        <v>1295</v>
      </c>
      <c r="C435" s="131" t="s">
        <v>281</v>
      </c>
      <c r="D435" s="131" t="s">
        <v>282</v>
      </c>
      <c r="E435" s="132" t="s">
        <v>1955</v>
      </c>
      <c r="F435" s="130">
        <v>0</v>
      </c>
      <c r="G435" s="131">
        <v>0</v>
      </c>
      <c r="H435" s="131">
        <v>0</v>
      </c>
      <c r="I435" s="132">
        <v>0</v>
      </c>
      <c r="J435" s="149"/>
      <c r="K435" s="133">
        <v>0</v>
      </c>
      <c r="L435" s="131">
        <v>0</v>
      </c>
      <c r="M435" s="131">
        <v>0</v>
      </c>
      <c r="N435" s="132">
        <v>0</v>
      </c>
      <c r="O435" s="149"/>
      <c r="P435" s="133">
        <v>0</v>
      </c>
      <c r="Q435" s="131">
        <v>0</v>
      </c>
      <c r="R435" s="131">
        <v>0</v>
      </c>
      <c r="S435" s="132">
        <v>0</v>
      </c>
      <c r="T435" s="149"/>
      <c r="U435" s="133">
        <v>0</v>
      </c>
      <c r="V435" s="131">
        <v>0</v>
      </c>
      <c r="W435" s="131">
        <v>0</v>
      </c>
      <c r="X435" s="132">
        <v>0</v>
      </c>
      <c r="Y435" s="149"/>
      <c r="Z435" s="133">
        <v>0</v>
      </c>
      <c r="AA435" s="131">
        <v>0</v>
      </c>
      <c r="AB435" s="131">
        <v>0</v>
      </c>
      <c r="AC435" s="132">
        <v>0</v>
      </c>
      <c r="AD435" s="149"/>
      <c r="AE435" s="153">
        <f t="shared" si="144"/>
        <v>0</v>
      </c>
      <c r="AF435" s="134">
        <f t="shared" si="145"/>
        <v>0</v>
      </c>
      <c r="AG435" s="135">
        <f t="shared" si="146"/>
        <v>0</v>
      </c>
      <c r="AH435" s="167">
        <f t="shared" si="147"/>
        <v>0</v>
      </c>
      <c r="AI435" s="149"/>
      <c r="AJ435" s="133">
        <f t="shared" si="148"/>
        <v>0</v>
      </c>
      <c r="AK435" s="131">
        <f t="shared" si="149"/>
        <v>0</v>
      </c>
      <c r="AL435" s="131">
        <f t="shared" si="150"/>
        <v>0</v>
      </c>
      <c r="AM435" s="131">
        <f t="shared" si="151"/>
        <v>0</v>
      </c>
      <c r="AN435" s="136">
        <f t="shared" si="152"/>
        <v>0</v>
      </c>
      <c r="AO435" s="133">
        <f t="shared" si="153"/>
        <v>0</v>
      </c>
      <c r="AP435" s="131">
        <f t="shared" si="154"/>
        <v>0</v>
      </c>
      <c r="AQ435" s="131">
        <f t="shared" si="155"/>
        <v>0</v>
      </c>
      <c r="AR435" s="131">
        <f t="shared" si="156"/>
        <v>0</v>
      </c>
      <c r="AS435" s="136">
        <f t="shared" si="157"/>
        <v>0</v>
      </c>
      <c r="AT435" s="133">
        <f t="shared" si="158"/>
        <v>0</v>
      </c>
      <c r="AU435" s="131">
        <f t="shared" si="159"/>
        <v>0</v>
      </c>
      <c r="AV435" s="131">
        <f t="shared" si="160"/>
        <v>0</v>
      </c>
      <c r="AW435" s="131">
        <f t="shared" si="161"/>
        <v>0</v>
      </c>
      <c r="AX435" s="136">
        <f t="shared" si="162"/>
        <v>0</v>
      </c>
      <c r="AY435" s="133">
        <f t="shared" si="163"/>
        <v>0</v>
      </c>
      <c r="AZ435" s="131">
        <f t="shared" si="164"/>
        <v>0</v>
      </c>
      <c r="BA435" s="131">
        <f t="shared" si="165"/>
        <v>0</v>
      </c>
      <c r="BB435" s="131">
        <f t="shared" si="166"/>
        <v>0</v>
      </c>
      <c r="BC435" s="132">
        <f t="shared" si="167"/>
        <v>0</v>
      </c>
    </row>
    <row r="436" spans="1:55" x14ac:dyDescent="0.25">
      <c r="A436" s="138" t="s">
        <v>917</v>
      </c>
      <c r="B436" s="131" t="s">
        <v>49</v>
      </c>
      <c r="C436" s="131" t="s">
        <v>1661</v>
      </c>
      <c r="D436" s="131" t="s">
        <v>96</v>
      </c>
      <c r="E436" s="132" t="s">
        <v>1954</v>
      </c>
      <c r="F436" s="130">
        <v>0</v>
      </c>
      <c r="G436" s="131">
        <v>0</v>
      </c>
      <c r="H436" s="131">
        <v>0</v>
      </c>
      <c r="I436" s="132">
        <v>20</v>
      </c>
      <c r="J436" s="149"/>
      <c r="K436" s="133">
        <v>0</v>
      </c>
      <c r="L436" s="131">
        <v>0</v>
      </c>
      <c r="M436" s="131">
        <v>0</v>
      </c>
      <c r="N436" s="132">
        <v>20</v>
      </c>
      <c r="O436" s="149"/>
      <c r="P436" s="133">
        <v>0</v>
      </c>
      <c r="Q436" s="131">
        <v>0</v>
      </c>
      <c r="R436" s="131">
        <v>0</v>
      </c>
      <c r="S436" s="132">
        <v>20</v>
      </c>
      <c r="T436" s="149"/>
      <c r="U436" s="133">
        <v>1</v>
      </c>
      <c r="V436" s="131">
        <v>0</v>
      </c>
      <c r="W436" s="131">
        <v>0.7</v>
      </c>
      <c r="X436" s="132">
        <v>257</v>
      </c>
      <c r="Y436" s="149"/>
      <c r="Z436" s="133">
        <v>2</v>
      </c>
      <c r="AA436" s="131">
        <v>0</v>
      </c>
      <c r="AB436" s="131">
        <v>3.3</v>
      </c>
      <c r="AC436" s="132">
        <v>240</v>
      </c>
      <c r="AD436" s="149"/>
      <c r="AE436" s="153">
        <f t="shared" si="144"/>
        <v>2</v>
      </c>
      <c r="AF436" s="134">
        <f t="shared" si="145"/>
        <v>0</v>
      </c>
      <c r="AG436" s="135">
        <f t="shared" si="146"/>
        <v>4</v>
      </c>
      <c r="AH436" s="167">
        <f t="shared" si="147"/>
        <v>537</v>
      </c>
      <c r="AI436" s="149"/>
      <c r="AJ436" s="133">
        <f t="shared" si="148"/>
        <v>20</v>
      </c>
      <c r="AK436" s="131">
        <f t="shared" si="149"/>
        <v>20</v>
      </c>
      <c r="AL436" s="131">
        <f t="shared" si="150"/>
        <v>20</v>
      </c>
      <c r="AM436" s="131">
        <f t="shared" si="151"/>
        <v>257</v>
      </c>
      <c r="AN436" s="136">
        <f t="shared" si="152"/>
        <v>240</v>
      </c>
      <c r="AO436" s="133">
        <f t="shared" si="153"/>
        <v>0</v>
      </c>
      <c r="AP436" s="131">
        <f t="shared" si="154"/>
        <v>0</v>
      </c>
      <c r="AQ436" s="131">
        <f t="shared" si="155"/>
        <v>0</v>
      </c>
      <c r="AR436" s="131">
        <f t="shared" si="156"/>
        <v>1</v>
      </c>
      <c r="AS436" s="136">
        <f t="shared" si="157"/>
        <v>1</v>
      </c>
      <c r="AT436" s="133">
        <f t="shared" si="158"/>
        <v>0</v>
      </c>
      <c r="AU436" s="131">
        <f t="shared" si="159"/>
        <v>0</v>
      </c>
      <c r="AV436" s="131">
        <f t="shared" si="160"/>
        <v>0</v>
      </c>
      <c r="AW436" s="131">
        <f t="shared" si="161"/>
        <v>0</v>
      </c>
      <c r="AX436" s="136">
        <f t="shared" si="162"/>
        <v>0</v>
      </c>
      <c r="AY436" s="133">
        <f t="shared" si="163"/>
        <v>0</v>
      </c>
      <c r="AZ436" s="131">
        <f t="shared" si="164"/>
        <v>0</v>
      </c>
      <c r="BA436" s="131">
        <f t="shared" si="165"/>
        <v>0</v>
      </c>
      <c r="BB436" s="131">
        <f t="shared" si="166"/>
        <v>0.7</v>
      </c>
      <c r="BC436" s="132">
        <f t="shared" si="167"/>
        <v>3.3</v>
      </c>
    </row>
    <row r="437" spans="1:55" x14ac:dyDescent="0.25">
      <c r="A437" s="138" t="s">
        <v>918</v>
      </c>
      <c r="B437" s="131" t="s">
        <v>1432</v>
      </c>
      <c r="C437" s="131" t="s">
        <v>469</v>
      </c>
      <c r="D437" s="131" t="s">
        <v>369</v>
      </c>
      <c r="E437" s="132" t="s">
        <v>2025</v>
      </c>
      <c r="F437" s="130">
        <v>0</v>
      </c>
      <c r="G437" s="131">
        <v>0</v>
      </c>
      <c r="H437" s="131">
        <v>0</v>
      </c>
      <c r="I437" s="132">
        <v>0</v>
      </c>
      <c r="J437" s="149"/>
      <c r="K437" s="133">
        <v>0</v>
      </c>
      <c r="L437" s="131">
        <v>0</v>
      </c>
      <c r="M437" s="131">
        <v>0</v>
      </c>
      <c r="N437" s="132">
        <v>0</v>
      </c>
      <c r="O437" s="149"/>
      <c r="P437" s="133">
        <v>0</v>
      </c>
      <c r="Q437" s="131">
        <v>0</v>
      </c>
      <c r="R437" s="131">
        <v>0</v>
      </c>
      <c r="S437" s="132">
        <v>0</v>
      </c>
      <c r="T437" s="149"/>
      <c r="U437" s="133">
        <v>0</v>
      </c>
      <c r="V437" s="131">
        <v>0</v>
      </c>
      <c r="W437" s="131">
        <v>0</v>
      </c>
      <c r="X437" s="132">
        <v>0</v>
      </c>
      <c r="Y437" s="149"/>
      <c r="Z437" s="133">
        <v>0</v>
      </c>
      <c r="AA437" s="131">
        <v>0</v>
      </c>
      <c r="AB437" s="131">
        <v>0</v>
      </c>
      <c r="AC437" s="132">
        <v>0</v>
      </c>
      <c r="AD437" s="149"/>
      <c r="AE437" s="153">
        <f t="shared" si="144"/>
        <v>0</v>
      </c>
      <c r="AF437" s="134">
        <f t="shared" si="145"/>
        <v>0</v>
      </c>
      <c r="AG437" s="135">
        <f t="shared" si="146"/>
        <v>0</v>
      </c>
      <c r="AH437" s="167">
        <f t="shared" si="147"/>
        <v>0</v>
      </c>
      <c r="AI437" s="149"/>
      <c r="AJ437" s="133">
        <f t="shared" si="148"/>
        <v>0</v>
      </c>
      <c r="AK437" s="131">
        <f t="shared" si="149"/>
        <v>0</v>
      </c>
      <c r="AL437" s="131">
        <f t="shared" si="150"/>
        <v>0</v>
      </c>
      <c r="AM437" s="131">
        <f t="shared" si="151"/>
        <v>0</v>
      </c>
      <c r="AN437" s="136">
        <f t="shared" si="152"/>
        <v>0</v>
      </c>
      <c r="AO437" s="133">
        <f t="shared" si="153"/>
        <v>0</v>
      </c>
      <c r="AP437" s="131">
        <f t="shared" si="154"/>
        <v>0</v>
      </c>
      <c r="AQ437" s="131">
        <f t="shared" si="155"/>
        <v>0</v>
      </c>
      <c r="AR437" s="131">
        <f t="shared" si="156"/>
        <v>0</v>
      </c>
      <c r="AS437" s="136">
        <f t="shared" si="157"/>
        <v>0</v>
      </c>
      <c r="AT437" s="133">
        <f t="shared" si="158"/>
        <v>0</v>
      </c>
      <c r="AU437" s="131">
        <f t="shared" si="159"/>
        <v>0</v>
      </c>
      <c r="AV437" s="131">
        <f t="shared" si="160"/>
        <v>0</v>
      </c>
      <c r="AW437" s="131">
        <f t="shared" si="161"/>
        <v>0</v>
      </c>
      <c r="AX437" s="136">
        <f t="shared" si="162"/>
        <v>0</v>
      </c>
      <c r="AY437" s="133">
        <f t="shared" si="163"/>
        <v>0</v>
      </c>
      <c r="AZ437" s="131">
        <f t="shared" si="164"/>
        <v>0</v>
      </c>
      <c r="BA437" s="131">
        <f t="shared" si="165"/>
        <v>0</v>
      </c>
      <c r="BB437" s="131">
        <f t="shared" si="166"/>
        <v>0</v>
      </c>
      <c r="BC437" s="132">
        <f t="shared" si="167"/>
        <v>0</v>
      </c>
    </row>
    <row r="438" spans="1:55" x14ac:dyDescent="0.25">
      <c r="A438" s="138" t="s">
        <v>919</v>
      </c>
      <c r="B438" s="131" t="s">
        <v>1432</v>
      </c>
      <c r="C438" s="131" t="s">
        <v>97</v>
      </c>
      <c r="D438" s="131" t="s">
        <v>372</v>
      </c>
      <c r="E438" s="132" t="s">
        <v>1314</v>
      </c>
      <c r="F438" s="130">
        <v>0</v>
      </c>
      <c r="G438" s="131">
        <v>0</v>
      </c>
      <c r="H438" s="131">
        <v>0</v>
      </c>
      <c r="I438" s="132">
        <v>0</v>
      </c>
      <c r="J438" s="149"/>
      <c r="K438" s="133">
        <v>0</v>
      </c>
      <c r="L438" s="131">
        <v>0</v>
      </c>
      <c r="M438" s="131">
        <v>0</v>
      </c>
      <c r="N438" s="132">
        <v>0</v>
      </c>
      <c r="O438" s="149"/>
      <c r="P438" s="133">
        <v>0</v>
      </c>
      <c r="Q438" s="131">
        <v>0</v>
      </c>
      <c r="R438" s="131">
        <v>0</v>
      </c>
      <c r="S438" s="132">
        <v>0</v>
      </c>
      <c r="T438" s="149"/>
      <c r="U438" s="133">
        <v>0</v>
      </c>
      <c r="V438" s="131">
        <v>0</v>
      </c>
      <c r="W438" s="131">
        <v>0</v>
      </c>
      <c r="X438" s="132">
        <v>0</v>
      </c>
      <c r="Y438" s="149"/>
      <c r="Z438" s="133">
        <v>0</v>
      </c>
      <c r="AA438" s="131">
        <v>0</v>
      </c>
      <c r="AB438" s="131">
        <v>0</v>
      </c>
      <c r="AC438" s="132">
        <v>0</v>
      </c>
      <c r="AD438" s="149"/>
      <c r="AE438" s="153">
        <f t="shared" si="144"/>
        <v>0</v>
      </c>
      <c r="AF438" s="134">
        <f t="shared" si="145"/>
        <v>0</v>
      </c>
      <c r="AG438" s="135">
        <f t="shared" si="146"/>
        <v>0</v>
      </c>
      <c r="AH438" s="167">
        <f t="shared" si="147"/>
        <v>0</v>
      </c>
      <c r="AI438" s="149"/>
      <c r="AJ438" s="133">
        <f t="shared" si="148"/>
        <v>0</v>
      </c>
      <c r="AK438" s="131">
        <f t="shared" si="149"/>
        <v>0</v>
      </c>
      <c r="AL438" s="131">
        <f t="shared" si="150"/>
        <v>0</v>
      </c>
      <c r="AM438" s="131">
        <f t="shared" si="151"/>
        <v>0</v>
      </c>
      <c r="AN438" s="136">
        <f t="shared" si="152"/>
        <v>0</v>
      </c>
      <c r="AO438" s="133">
        <f t="shared" si="153"/>
        <v>0</v>
      </c>
      <c r="AP438" s="131">
        <f t="shared" si="154"/>
        <v>0</v>
      </c>
      <c r="AQ438" s="131">
        <f t="shared" si="155"/>
        <v>0</v>
      </c>
      <c r="AR438" s="131">
        <f t="shared" si="156"/>
        <v>0</v>
      </c>
      <c r="AS438" s="136">
        <f t="shared" si="157"/>
        <v>0</v>
      </c>
      <c r="AT438" s="133">
        <f t="shared" si="158"/>
        <v>0</v>
      </c>
      <c r="AU438" s="131">
        <f t="shared" si="159"/>
        <v>0</v>
      </c>
      <c r="AV438" s="131">
        <f t="shared" si="160"/>
        <v>0</v>
      </c>
      <c r="AW438" s="131">
        <f t="shared" si="161"/>
        <v>0</v>
      </c>
      <c r="AX438" s="136">
        <f t="shared" si="162"/>
        <v>0</v>
      </c>
      <c r="AY438" s="133">
        <f t="shared" si="163"/>
        <v>0</v>
      </c>
      <c r="AZ438" s="131">
        <f t="shared" si="164"/>
        <v>0</v>
      </c>
      <c r="BA438" s="131">
        <f t="shared" si="165"/>
        <v>0</v>
      </c>
      <c r="BB438" s="131">
        <f t="shared" si="166"/>
        <v>0</v>
      </c>
      <c r="BC438" s="132">
        <f t="shared" si="167"/>
        <v>0</v>
      </c>
    </row>
    <row r="439" spans="1:55" x14ac:dyDescent="0.25">
      <c r="A439" s="138" t="s">
        <v>920</v>
      </c>
      <c r="B439" s="131" t="s">
        <v>1433</v>
      </c>
      <c r="C439" s="131" t="s">
        <v>373</v>
      </c>
      <c r="D439" s="131" t="s">
        <v>374</v>
      </c>
      <c r="E439" s="132" t="s">
        <v>1314</v>
      </c>
      <c r="F439" s="130">
        <v>0</v>
      </c>
      <c r="G439" s="131">
        <v>0</v>
      </c>
      <c r="H439" s="131">
        <v>0</v>
      </c>
      <c r="I439" s="132">
        <v>0</v>
      </c>
      <c r="J439" s="149"/>
      <c r="K439" s="133">
        <v>0</v>
      </c>
      <c r="L439" s="131">
        <v>0</v>
      </c>
      <c r="M439" s="131">
        <v>0</v>
      </c>
      <c r="N439" s="132">
        <v>0</v>
      </c>
      <c r="O439" s="149"/>
      <c r="P439" s="133">
        <v>0</v>
      </c>
      <c r="Q439" s="131">
        <v>0</v>
      </c>
      <c r="R439" s="131">
        <v>0</v>
      </c>
      <c r="S439" s="132">
        <v>0</v>
      </c>
      <c r="T439" s="149"/>
      <c r="U439" s="133">
        <v>0</v>
      </c>
      <c r="V439" s="131">
        <v>0</v>
      </c>
      <c r="W439" s="131">
        <v>0</v>
      </c>
      <c r="X439" s="132">
        <v>0</v>
      </c>
      <c r="Y439" s="149"/>
      <c r="Z439" s="133">
        <v>0</v>
      </c>
      <c r="AA439" s="131">
        <v>0</v>
      </c>
      <c r="AB439" s="131">
        <v>0</v>
      </c>
      <c r="AC439" s="132">
        <v>0</v>
      </c>
      <c r="AD439" s="149"/>
      <c r="AE439" s="153">
        <f t="shared" si="144"/>
        <v>0</v>
      </c>
      <c r="AF439" s="134">
        <f t="shared" si="145"/>
        <v>0</v>
      </c>
      <c r="AG439" s="135">
        <f t="shared" si="146"/>
        <v>0</v>
      </c>
      <c r="AH439" s="167">
        <f t="shared" si="147"/>
        <v>0</v>
      </c>
      <c r="AI439" s="149"/>
      <c r="AJ439" s="133">
        <f t="shared" si="148"/>
        <v>0</v>
      </c>
      <c r="AK439" s="131">
        <f t="shared" si="149"/>
        <v>0</v>
      </c>
      <c r="AL439" s="131">
        <f t="shared" si="150"/>
        <v>0</v>
      </c>
      <c r="AM439" s="131">
        <f t="shared" si="151"/>
        <v>0</v>
      </c>
      <c r="AN439" s="136">
        <f t="shared" si="152"/>
        <v>0</v>
      </c>
      <c r="AO439" s="133">
        <f t="shared" si="153"/>
        <v>0</v>
      </c>
      <c r="AP439" s="131">
        <f t="shared" si="154"/>
        <v>0</v>
      </c>
      <c r="AQ439" s="131">
        <f t="shared" si="155"/>
        <v>0</v>
      </c>
      <c r="AR439" s="131">
        <f t="shared" si="156"/>
        <v>0</v>
      </c>
      <c r="AS439" s="136">
        <f t="shared" si="157"/>
        <v>0</v>
      </c>
      <c r="AT439" s="133">
        <f t="shared" si="158"/>
        <v>0</v>
      </c>
      <c r="AU439" s="131">
        <f t="shared" si="159"/>
        <v>0</v>
      </c>
      <c r="AV439" s="131">
        <f t="shared" si="160"/>
        <v>0</v>
      </c>
      <c r="AW439" s="131">
        <f t="shared" si="161"/>
        <v>0</v>
      </c>
      <c r="AX439" s="136">
        <f t="shared" si="162"/>
        <v>0</v>
      </c>
      <c r="AY439" s="133">
        <f t="shared" si="163"/>
        <v>0</v>
      </c>
      <c r="AZ439" s="131">
        <f t="shared" si="164"/>
        <v>0</v>
      </c>
      <c r="BA439" s="131">
        <f t="shared" si="165"/>
        <v>0</v>
      </c>
      <c r="BB439" s="131">
        <f t="shared" si="166"/>
        <v>0</v>
      </c>
      <c r="BC439" s="132">
        <f t="shared" si="167"/>
        <v>0</v>
      </c>
    </row>
    <row r="440" spans="1:55" x14ac:dyDescent="0.25">
      <c r="A440" s="138" t="s">
        <v>921</v>
      </c>
      <c r="B440" s="131" t="s">
        <v>38</v>
      </c>
      <c r="C440" s="131" t="s">
        <v>248</v>
      </c>
      <c r="D440" s="131" t="s">
        <v>1277</v>
      </c>
      <c r="E440" s="132" t="s">
        <v>1311</v>
      </c>
      <c r="F440" s="130">
        <v>0</v>
      </c>
      <c r="G440" s="131">
        <v>2</v>
      </c>
      <c r="H440" s="131">
        <v>2.2000000000000002</v>
      </c>
      <c r="I440" s="132">
        <v>229</v>
      </c>
      <c r="J440" s="149"/>
      <c r="K440" s="133">
        <v>0</v>
      </c>
      <c r="L440" s="131">
        <v>1</v>
      </c>
      <c r="M440" s="131">
        <v>1</v>
      </c>
      <c r="N440" s="132">
        <v>216</v>
      </c>
      <c r="O440" s="149"/>
      <c r="P440" s="133">
        <v>0</v>
      </c>
      <c r="Q440" s="131">
        <v>0</v>
      </c>
      <c r="R440" s="131">
        <v>0</v>
      </c>
      <c r="S440" s="132">
        <v>20</v>
      </c>
      <c r="T440" s="149"/>
      <c r="U440" s="133">
        <v>0</v>
      </c>
      <c r="V440" s="131">
        <v>0</v>
      </c>
      <c r="W440" s="131">
        <v>0</v>
      </c>
      <c r="X440" s="132">
        <v>0</v>
      </c>
      <c r="Y440" s="149"/>
      <c r="Z440" s="133">
        <v>0</v>
      </c>
      <c r="AA440" s="131">
        <v>1</v>
      </c>
      <c r="AB440" s="131">
        <v>17.399999999999999</v>
      </c>
      <c r="AC440" s="132">
        <v>268</v>
      </c>
      <c r="AD440" s="149"/>
      <c r="AE440" s="153">
        <f t="shared" si="144"/>
        <v>0</v>
      </c>
      <c r="AF440" s="134">
        <f t="shared" si="145"/>
        <v>4</v>
      </c>
      <c r="AG440" s="135">
        <f t="shared" si="146"/>
        <v>20.599999999999998</v>
      </c>
      <c r="AH440" s="167">
        <f t="shared" si="147"/>
        <v>733</v>
      </c>
      <c r="AI440" s="149"/>
      <c r="AJ440" s="133">
        <f t="shared" si="148"/>
        <v>229</v>
      </c>
      <c r="AK440" s="131">
        <f t="shared" si="149"/>
        <v>216</v>
      </c>
      <c r="AL440" s="131">
        <f t="shared" si="150"/>
        <v>20</v>
      </c>
      <c r="AM440" s="131">
        <f t="shared" si="151"/>
        <v>0</v>
      </c>
      <c r="AN440" s="136">
        <f t="shared" si="152"/>
        <v>268</v>
      </c>
      <c r="AO440" s="133">
        <f t="shared" si="153"/>
        <v>0</v>
      </c>
      <c r="AP440" s="131">
        <f t="shared" si="154"/>
        <v>0</v>
      </c>
      <c r="AQ440" s="131">
        <f t="shared" si="155"/>
        <v>0</v>
      </c>
      <c r="AR440" s="131">
        <f t="shared" si="156"/>
        <v>0</v>
      </c>
      <c r="AS440" s="136">
        <f t="shared" si="157"/>
        <v>0</v>
      </c>
      <c r="AT440" s="133">
        <f t="shared" si="158"/>
        <v>2</v>
      </c>
      <c r="AU440" s="131">
        <f t="shared" si="159"/>
        <v>1</v>
      </c>
      <c r="AV440" s="131">
        <f t="shared" si="160"/>
        <v>0</v>
      </c>
      <c r="AW440" s="131">
        <f t="shared" si="161"/>
        <v>0</v>
      </c>
      <c r="AX440" s="136">
        <f t="shared" si="162"/>
        <v>1</v>
      </c>
      <c r="AY440" s="133">
        <f t="shared" si="163"/>
        <v>2.2000000000000002</v>
      </c>
      <c r="AZ440" s="131">
        <f t="shared" si="164"/>
        <v>1</v>
      </c>
      <c r="BA440" s="131">
        <f t="shared" si="165"/>
        <v>0</v>
      </c>
      <c r="BB440" s="131">
        <f t="shared" si="166"/>
        <v>0</v>
      </c>
      <c r="BC440" s="132">
        <f t="shared" si="167"/>
        <v>17.399999999999999</v>
      </c>
    </row>
    <row r="441" spans="1:55" x14ac:dyDescent="0.25">
      <c r="A441" s="138" t="s">
        <v>922</v>
      </c>
      <c r="B441" s="131" t="s">
        <v>2047</v>
      </c>
      <c r="C441" s="131" t="s">
        <v>116</v>
      </c>
      <c r="D441" s="131" t="s">
        <v>359</v>
      </c>
      <c r="E441" s="132" t="s">
        <v>1954</v>
      </c>
      <c r="F441" s="130">
        <v>1</v>
      </c>
      <c r="G441" s="131">
        <v>0</v>
      </c>
      <c r="H441" s="131">
        <v>2</v>
      </c>
      <c r="I441" s="132">
        <v>226</v>
      </c>
      <c r="J441" s="149"/>
      <c r="K441" s="133">
        <v>0</v>
      </c>
      <c r="L441" s="131">
        <v>0</v>
      </c>
      <c r="M441" s="131">
        <v>0</v>
      </c>
      <c r="N441" s="132">
        <v>20</v>
      </c>
      <c r="O441" s="149"/>
      <c r="P441" s="133">
        <v>0</v>
      </c>
      <c r="Q441" s="131">
        <v>0</v>
      </c>
      <c r="R441" s="131">
        <v>0</v>
      </c>
      <c r="S441" s="132">
        <v>0</v>
      </c>
      <c r="T441" s="149"/>
      <c r="U441" s="133">
        <v>0</v>
      </c>
      <c r="V441" s="131">
        <v>0</v>
      </c>
      <c r="W441" s="131">
        <v>0</v>
      </c>
      <c r="X441" s="132">
        <v>0</v>
      </c>
      <c r="Y441" s="149"/>
      <c r="Z441" s="133">
        <v>0</v>
      </c>
      <c r="AA441" s="131">
        <v>0</v>
      </c>
      <c r="AB441" s="131">
        <v>0</v>
      </c>
      <c r="AC441" s="132">
        <v>20</v>
      </c>
      <c r="AD441" s="149"/>
      <c r="AE441" s="153">
        <f t="shared" si="144"/>
        <v>1</v>
      </c>
      <c r="AF441" s="134">
        <f t="shared" si="145"/>
        <v>0</v>
      </c>
      <c r="AG441" s="135">
        <f t="shared" si="146"/>
        <v>2</v>
      </c>
      <c r="AH441" s="167">
        <f t="shared" si="147"/>
        <v>266</v>
      </c>
      <c r="AI441" s="149"/>
      <c r="AJ441" s="133">
        <f t="shared" si="148"/>
        <v>226</v>
      </c>
      <c r="AK441" s="131">
        <f t="shared" si="149"/>
        <v>20</v>
      </c>
      <c r="AL441" s="131">
        <f t="shared" si="150"/>
        <v>0</v>
      </c>
      <c r="AM441" s="131">
        <f t="shared" si="151"/>
        <v>0</v>
      </c>
      <c r="AN441" s="136">
        <f t="shared" si="152"/>
        <v>20</v>
      </c>
      <c r="AO441" s="133">
        <f t="shared" si="153"/>
        <v>1</v>
      </c>
      <c r="AP441" s="131">
        <f t="shared" si="154"/>
        <v>0</v>
      </c>
      <c r="AQ441" s="131">
        <f t="shared" si="155"/>
        <v>0</v>
      </c>
      <c r="AR441" s="131">
        <f t="shared" si="156"/>
        <v>0</v>
      </c>
      <c r="AS441" s="136">
        <f t="shared" si="157"/>
        <v>0</v>
      </c>
      <c r="AT441" s="133">
        <f t="shared" si="158"/>
        <v>0</v>
      </c>
      <c r="AU441" s="131">
        <f t="shared" si="159"/>
        <v>0</v>
      </c>
      <c r="AV441" s="131">
        <f t="shared" si="160"/>
        <v>0</v>
      </c>
      <c r="AW441" s="131">
        <f t="shared" si="161"/>
        <v>0</v>
      </c>
      <c r="AX441" s="136">
        <f t="shared" si="162"/>
        <v>0</v>
      </c>
      <c r="AY441" s="133">
        <f t="shared" si="163"/>
        <v>2</v>
      </c>
      <c r="AZ441" s="131">
        <f t="shared" si="164"/>
        <v>0</v>
      </c>
      <c r="BA441" s="131">
        <f t="shared" si="165"/>
        <v>0</v>
      </c>
      <c r="BB441" s="131">
        <f t="shared" si="166"/>
        <v>0</v>
      </c>
      <c r="BC441" s="132">
        <f t="shared" si="167"/>
        <v>0</v>
      </c>
    </row>
    <row r="442" spans="1:55" x14ac:dyDescent="0.25">
      <c r="A442" s="138" t="s">
        <v>923</v>
      </c>
      <c r="B442" s="131" t="s">
        <v>1028</v>
      </c>
      <c r="C442" s="131" t="s">
        <v>325</v>
      </c>
      <c r="D442" s="131" t="s">
        <v>383</v>
      </c>
      <c r="E442" s="132" t="s">
        <v>1955</v>
      </c>
      <c r="F442" s="130">
        <v>0</v>
      </c>
      <c r="G442" s="131">
        <v>0</v>
      </c>
      <c r="H442" s="131">
        <v>0</v>
      </c>
      <c r="I442" s="132">
        <v>0</v>
      </c>
      <c r="J442" s="149"/>
      <c r="K442" s="133">
        <v>0</v>
      </c>
      <c r="L442" s="131">
        <v>0</v>
      </c>
      <c r="M442" s="131">
        <v>0</v>
      </c>
      <c r="N442" s="132">
        <v>0</v>
      </c>
      <c r="O442" s="149"/>
      <c r="P442" s="133">
        <v>0</v>
      </c>
      <c r="Q442" s="131">
        <v>0</v>
      </c>
      <c r="R442" s="131">
        <v>0</v>
      </c>
      <c r="S442" s="132">
        <v>0</v>
      </c>
      <c r="T442" s="149"/>
      <c r="U442" s="133">
        <v>0</v>
      </c>
      <c r="V442" s="131">
        <v>0</v>
      </c>
      <c r="W442" s="131">
        <v>0</v>
      </c>
      <c r="X442" s="132">
        <v>0</v>
      </c>
      <c r="Y442" s="149"/>
      <c r="Z442" s="133">
        <v>0</v>
      </c>
      <c r="AA442" s="131">
        <v>0</v>
      </c>
      <c r="AB442" s="131">
        <v>0</v>
      </c>
      <c r="AC442" s="132">
        <v>0</v>
      </c>
      <c r="AD442" s="149"/>
      <c r="AE442" s="153">
        <f t="shared" si="144"/>
        <v>0</v>
      </c>
      <c r="AF442" s="134">
        <f t="shared" si="145"/>
        <v>0</v>
      </c>
      <c r="AG442" s="135">
        <f t="shared" si="146"/>
        <v>0</v>
      </c>
      <c r="AH442" s="167">
        <f t="shared" si="147"/>
        <v>0</v>
      </c>
      <c r="AI442" s="149"/>
      <c r="AJ442" s="133">
        <f t="shared" si="148"/>
        <v>0</v>
      </c>
      <c r="AK442" s="131">
        <f t="shared" si="149"/>
        <v>0</v>
      </c>
      <c r="AL442" s="131">
        <f t="shared" si="150"/>
        <v>0</v>
      </c>
      <c r="AM442" s="131">
        <f t="shared" si="151"/>
        <v>0</v>
      </c>
      <c r="AN442" s="136">
        <f t="shared" si="152"/>
        <v>0</v>
      </c>
      <c r="AO442" s="133">
        <f t="shared" si="153"/>
        <v>0</v>
      </c>
      <c r="AP442" s="131">
        <f t="shared" si="154"/>
        <v>0</v>
      </c>
      <c r="AQ442" s="131">
        <f t="shared" si="155"/>
        <v>0</v>
      </c>
      <c r="AR442" s="131">
        <f t="shared" si="156"/>
        <v>0</v>
      </c>
      <c r="AS442" s="136">
        <f t="shared" si="157"/>
        <v>0</v>
      </c>
      <c r="AT442" s="133">
        <f t="shared" si="158"/>
        <v>0</v>
      </c>
      <c r="AU442" s="131">
        <f t="shared" si="159"/>
        <v>0</v>
      </c>
      <c r="AV442" s="131">
        <f t="shared" si="160"/>
        <v>0</v>
      </c>
      <c r="AW442" s="131">
        <f t="shared" si="161"/>
        <v>0</v>
      </c>
      <c r="AX442" s="136">
        <f t="shared" si="162"/>
        <v>0</v>
      </c>
      <c r="AY442" s="133">
        <f t="shared" si="163"/>
        <v>0</v>
      </c>
      <c r="AZ442" s="131">
        <f t="shared" si="164"/>
        <v>0</v>
      </c>
      <c r="BA442" s="131">
        <f t="shared" si="165"/>
        <v>0</v>
      </c>
      <c r="BB442" s="131">
        <f t="shared" si="166"/>
        <v>0</v>
      </c>
      <c r="BC442" s="132">
        <f t="shared" si="167"/>
        <v>0</v>
      </c>
    </row>
    <row r="443" spans="1:55" x14ac:dyDescent="0.25">
      <c r="A443" s="138" t="s">
        <v>924</v>
      </c>
      <c r="B443" s="131" t="s">
        <v>1028</v>
      </c>
      <c r="C443" s="131" t="s">
        <v>189</v>
      </c>
      <c r="D443" s="131" t="s">
        <v>386</v>
      </c>
      <c r="E443" s="132" t="s">
        <v>1955</v>
      </c>
      <c r="F443" s="130">
        <v>0</v>
      </c>
      <c r="G443" s="131">
        <v>0</v>
      </c>
      <c r="H443" s="131">
        <v>0</v>
      </c>
      <c r="I443" s="132">
        <v>0</v>
      </c>
      <c r="J443" s="149"/>
      <c r="K443" s="133">
        <v>0</v>
      </c>
      <c r="L443" s="131">
        <v>0</v>
      </c>
      <c r="M443" s="131">
        <v>0</v>
      </c>
      <c r="N443" s="132">
        <v>0</v>
      </c>
      <c r="O443" s="149"/>
      <c r="P443" s="133">
        <v>0</v>
      </c>
      <c r="Q443" s="131">
        <v>0</v>
      </c>
      <c r="R443" s="131">
        <v>0</v>
      </c>
      <c r="S443" s="132">
        <v>0</v>
      </c>
      <c r="T443" s="149"/>
      <c r="U443" s="133">
        <v>0</v>
      </c>
      <c r="V443" s="131">
        <v>0</v>
      </c>
      <c r="W443" s="131">
        <v>0</v>
      </c>
      <c r="X443" s="132">
        <v>0</v>
      </c>
      <c r="Y443" s="149"/>
      <c r="Z443" s="133">
        <v>0</v>
      </c>
      <c r="AA443" s="131">
        <v>0</v>
      </c>
      <c r="AB443" s="131">
        <v>0</v>
      </c>
      <c r="AC443" s="132">
        <v>0</v>
      </c>
      <c r="AD443" s="149"/>
      <c r="AE443" s="153">
        <f t="shared" si="144"/>
        <v>0</v>
      </c>
      <c r="AF443" s="134">
        <f t="shared" si="145"/>
        <v>0</v>
      </c>
      <c r="AG443" s="135">
        <f t="shared" si="146"/>
        <v>0</v>
      </c>
      <c r="AH443" s="167">
        <f t="shared" si="147"/>
        <v>0</v>
      </c>
      <c r="AI443" s="149"/>
      <c r="AJ443" s="133">
        <f t="shared" si="148"/>
        <v>0</v>
      </c>
      <c r="AK443" s="131">
        <f t="shared" si="149"/>
        <v>0</v>
      </c>
      <c r="AL443" s="131">
        <f t="shared" si="150"/>
        <v>0</v>
      </c>
      <c r="AM443" s="131">
        <f t="shared" si="151"/>
        <v>0</v>
      </c>
      <c r="AN443" s="136">
        <f t="shared" si="152"/>
        <v>0</v>
      </c>
      <c r="AO443" s="133">
        <f t="shared" si="153"/>
        <v>0</v>
      </c>
      <c r="AP443" s="131">
        <f t="shared" si="154"/>
        <v>0</v>
      </c>
      <c r="AQ443" s="131">
        <f t="shared" si="155"/>
        <v>0</v>
      </c>
      <c r="AR443" s="131">
        <f t="shared" si="156"/>
        <v>0</v>
      </c>
      <c r="AS443" s="136">
        <f t="shared" si="157"/>
        <v>0</v>
      </c>
      <c r="AT443" s="133">
        <f t="shared" si="158"/>
        <v>0</v>
      </c>
      <c r="AU443" s="131">
        <f t="shared" si="159"/>
        <v>0</v>
      </c>
      <c r="AV443" s="131">
        <f t="shared" si="160"/>
        <v>0</v>
      </c>
      <c r="AW443" s="131">
        <f t="shared" si="161"/>
        <v>0</v>
      </c>
      <c r="AX443" s="136">
        <f t="shared" si="162"/>
        <v>0</v>
      </c>
      <c r="AY443" s="133">
        <f t="shared" si="163"/>
        <v>0</v>
      </c>
      <c r="AZ443" s="131">
        <f t="shared" si="164"/>
        <v>0</v>
      </c>
      <c r="BA443" s="131">
        <f t="shared" si="165"/>
        <v>0</v>
      </c>
      <c r="BB443" s="131">
        <f t="shared" si="166"/>
        <v>0</v>
      </c>
      <c r="BC443" s="132">
        <f t="shared" si="167"/>
        <v>0</v>
      </c>
    </row>
    <row r="444" spans="1:55" x14ac:dyDescent="0.25">
      <c r="A444" s="138" t="s">
        <v>925</v>
      </c>
      <c r="B444" s="131" t="s">
        <v>1529</v>
      </c>
      <c r="C444" s="131" t="s">
        <v>104</v>
      </c>
      <c r="D444" s="131" t="s">
        <v>197</v>
      </c>
      <c r="E444" s="132" t="s">
        <v>1314</v>
      </c>
      <c r="F444" s="130">
        <v>0</v>
      </c>
      <c r="G444" s="131">
        <v>0</v>
      </c>
      <c r="H444" s="131">
        <v>0</v>
      </c>
      <c r="I444" s="132">
        <v>0</v>
      </c>
      <c r="J444" s="149"/>
      <c r="K444" s="133">
        <v>0</v>
      </c>
      <c r="L444" s="131">
        <v>0</v>
      </c>
      <c r="M444" s="131">
        <v>0</v>
      </c>
      <c r="N444" s="132">
        <v>0</v>
      </c>
      <c r="O444" s="149"/>
      <c r="P444" s="133">
        <v>0</v>
      </c>
      <c r="Q444" s="131">
        <v>0</v>
      </c>
      <c r="R444" s="131">
        <v>0</v>
      </c>
      <c r="S444" s="132">
        <v>0</v>
      </c>
      <c r="T444" s="149"/>
      <c r="U444" s="133">
        <v>0</v>
      </c>
      <c r="V444" s="131">
        <v>0</v>
      </c>
      <c r="W444" s="131">
        <v>0</v>
      </c>
      <c r="X444" s="132">
        <v>0</v>
      </c>
      <c r="Y444" s="149"/>
      <c r="Z444" s="133">
        <v>0</v>
      </c>
      <c r="AA444" s="131">
        <v>0</v>
      </c>
      <c r="AB444" s="131">
        <v>0</v>
      </c>
      <c r="AC444" s="132">
        <v>0</v>
      </c>
      <c r="AD444" s="149"/>
      <c r="AE444" s="153">
        <f t="shared" si="144"/>
        <v>0</v>
      </c>
      <c r="AF444" s="134">
        <f t="shared" si="145"/>
        <v>0</v>
      </c>
      <c r="AG444" s="135">
        <f t="shared" si="146"/>
        <v>0</v>
      </c>
      <c r="AH444" s="167">
        <f t="shared" si="147"/>
        <v>0</v>
      </c>
      <c r="AI444" s="149"/>
      <c r="AJ444" s="133">
        <f t="shared" si="148"/>
        <v>0</v>
      </c>
      <c r="AK444" s="131">
        <f t="shared" si="149"/>
        <v>0</v>
      </c>
      <c r="AL444" s="131">
        <f t="shared" si="150"/>
        <v>0</v>
      </c>
      <c r="AM444" s="131">
        <f t="shared" si="151"/>
        <v>0</v>
      </c>
      <c r="AN444" s="136">
        <f t="shared" si="152"/>
        <v>0</v>
      </c>
      <c r="AO444" s="133">
        <f t="shared" si="153"/>
        <v>0</v>
      </c>
      <c r="AP444" s="131">
        <f t="shared" si="154"/>
        <v>0</v>
      </c>
      <c r="AQ444" s="131">
        <f t="shared" si="155"/>
        <v>0</v>
      </c>
      <c r="AR444" s="131">
        <f t="shared" si="156"/>
        <v>0</v>
      </c>
      <c r="AS444" s="136">
        <f t="shared" si="157"/>
        <v>0</v>
      </c>
      <c r="AT444" s="133">
        <f t="shared" si="158"/>
        <v>0</v>
      </c>
      <c r="AU444" s="131">
        <f t="shared" si="159"/>
        <v>0</v>
      </c>
      <c r="AV444" s="131">
        <f t="shared" si="160"/>
        <v>0</v>
      </c>
      <c r="AW444" s="131">
        <f t="shared" si="161"/>
        <v>0</v>
      </c>
      <c r="AX444" s="136">
        <f t="shared" si="162"/>
        <v>0</v>
      </c>
      <c r="AY444" s="133">
        <f t="shared" si="163"/>
        <v>0</v>
      </c>
      <c r="AZ444" s="131">
        <f t="shared" si="164"/>
        <v>0</v>
      </c>
      <c r="BA444" s="131">
        <f t="shared" si="165"/>
        <v>0</v>
      </c>
      <c r="BB444" s="131">
        <f t="shared" si="166"/>
        <v>0</v>
      </c>
      <c r="BC444" s="132">
        <f t="shared" si="167"/>
        <v>0</v>
      </c>
    </row>
    <row r="445" spans="1:55" x14ac:dyDescent="0.25">
      <c r="A445" s="138" t="s">
        <v>926</v>
      </c>
      <c r="B445" s="131" t="s">
        <v>1529</v>
      </c>
      <c r="C445" s="131" t="s">
        <v>90</v>
      </c>
      <c r="D445" s="131" t="s">
        <v>155</v>
      </c>
      <c r="E445" s="132" t="s">
        <v>1311</v>
      </c>
      <c r="F445" s="130">
        <v>0</v>
      </c>
      <c r="G445" s="131">
        <v>0</v>
      </c>
      <c r="H445" s="131">
        <v>0</v>
      </c>
      <c r="I445" s="132">
        <v>0</v>
      </c>
      <c r="J445" s="149"/>
      <c r="K445" s="133">
        <v>0</v>
      </c>
      <c r="L445" s="131">
        <v>0</v>
      </c>
      <c r="M445" s="131">
        <v>0</v>
      </c>
      <c r="N445" s="132">
        <v>0</v>
      </c>
      <c r="O445" s="149"/>
      <c r="P445" s="133">
        <v>0</v>
      </c>
      <c r="Q445" s="131">
        <v>0</v>
      </c>
      <c r="R445" s="131">
        <v>0</v>
      </c>
      <c r="S445" s="132">
        <v>0</v>
      </c>
      <c r="T445" s="149"/>
      <c r="U445" s="133">
        <v>0</v>
      </c>
      <c r="V445" s="131">
        <v>0</v>
      </c>
      <c r="W445" s="131">
        <v>0</v>
      </c>
      <c r="X445" s="132">
        <v>0</v>
      </c>
      <c r="Y445" s="149"/>
      <c r="Z445" s="133">
        <v>0</v>
      </c>
      <c r="AA445" s="131">
        <v>0</v>
      </c>
      <c r="AB445" s="131">
        <v>0</v>
      </c>
      <c r="AC445" s="132">
        <v>0</v>
      </c>
      <c r="AD445" s="149"/>
      <c r="AE445" s="153">
        <f t="shared" si="144"/>
        <v>0</v>
      </c>
      <c r="AF445" s="134">
        <f t="shared" si="145"/>
        <v>0</v>
      </c>
      <c r="AG445" s="135">
        <f t="shared" si="146"/>
        <v>0</v>
      </c>
      <c r="AH445" s="167">
        <f t="shared" si="147"/>
        <v>0</v>
      </c>
      <c r="AI445" s="149"/>
      <c r="AJ445" s="133">
        <f t="shared" si="148"/>
        <v>0</v>
      </c>
      <c r="AK445" s="131">
        <f t="shared" si="149"/>
        <v>0</v>
      </c>
      <c r="AL445" s="131">
        <f t="shared" si="150"/>
        <v>0</v>
      </c>
      <c r="AM445" s="131">
        <f t="shared" si="151"/>
        <v>0</v>
      </c>
      <c r="AN445" s="136">
        <f t="shared" si="152"/>
        <v>0</v>
      </c>
      <c r="AO445" s="133">
        <f t="shared" si="153"/>
        <v>0</v>
      </c>
      <c r="AP445" s="131">
        <f t="shared" si="154"/>
        <v>0</v>
      </c>
      <c r="AQ445" s="131">
        <f t="shared" si="155"/>
        <v>0</v>
      </c>
      <c r="AR445" s="131">
        <f t="shared" si="156"/>
        <v>0</v>
      </c>
      <c r="AS445" s="136">
        <f t="shared" si="157"/>
        <v>0</v>
      </c>
      <c r="AT445" s="133">
        <f t="shared" si="158"/>
        <v>0</v>
      </c>
      <c r="AU445" s="131">
        <f t="shared" si="159"/>
        <v>0</v>
      </c>
      <c r="AV445" s="131">
        <f t="shared" si="160"/>
        <v>0</v>
      </c>
      <c r="AW445" s="131">
        <f t="shared" si="161"/>
        <v>0</v>
      </c>
      <c r="AX445" s="136">
        <f t="shared" si="162"/>
        <v>0</v>
      </c>
      <c r="AY445" s="133">
        <f t="shared" si="163"/>
        <v>0</v>
      </c>
      <c r="AZ445" s="131">
        <f t="shared" si="164"/>
        <v>0</v>
      </c>
      <c r="BA445" s="131">
        <f t="shared" si="165"/>
        <v>0</v>
      </c>
      <c r="BB445" s="131">
        <f t="shared" si="166"/>
        <v>0</v>
      </c>
      <c r="BC445" s="132">
        <f t="shared" si="167"/>
        <v>0</v>
      </c>
    </row>
    <row r="446" spans="1:55" x14ac:dyDescent="0.25">
      <c r="A446" s="138" t="s">
        <v>927</v>
      </c>
      <c r="B446" s="131" t="s">
        <v>43</v>
      </c>
      <c r="C446" s="131" t="s">
        <v>2163</v>
      </c>
      <c r="D446" s="131" t="s">
        <v>2159</v>
      </c>
      <c r="E446" s="132" t="s">
        <v>1303</v>
      </c>
      <c r="F446" s="130">
        <v>0</v>
      </c>
      <c r="G446" s="131">
        <v>0</v>
      </c>
      <c r="H446" s="131">
        <v>0</v>
      </c>
      <c r="I446" s="132">
        <v>20</v>
      </c>
      <c r="J446" s="149"/>
      <c r="K446" s="133">
        <v>0</v>
      </c>
      <c r="L446" s="131">
        <v>0</v>
      </c>
      <c r="M446" s="131">
        <v>0</v>
      </c>
      <c r="N446" s="132">
        <v>0</v>
      </c>
      <c r="O446" s="149"/>
      <c r="P446" s="133">
        <v>0</v>
      </c>
      <c r="Q446" s="131">
        <v>0</v>
      </c>
      <c r="R446" s="131">
        <v>0</v>
      </c>
      <c r="S446" s="132">
        <v>0</v>
      </c>
      <c r="T446" s="149"/>
      <c r="U446" s="133">
        <v>0</v>
      </c>
      <c r="V446" s="131">
        <v>0</v>
      </c>
      <c r="W446" s="131">
        <v>0</v>
      </c>
      <c r="X446" s="132">
        <v>20</v>
      </c>
      <c r="Y446" s="149"/>
      <c r="Z446" s="133">
        <v>0</v>
      </c>
      <c r="AA446" s="131">
        <v>0</v>
      </c>
      <c r="AB446" s="131">
        <v>0</v>
      </c>
      <c r="AC446" s="132">
        <v>0</v>
      </c>
      <c r="AD446" s="149"/>
      <c r="AE446" s="153">
        <f t="shared" si="144"/>
        <v>0</v>
      </c>
      <c r="AF446" s="134">
        <f t="shared" si="145"/>
        <v>0</v>
      </c>
      <c r="AG446" s="135">
        <f t="shared" si="146"/>
        <v>0</v>
      </c>
      <c r="AH446" s="167">
        <f t="shared" si="147"/>
        <v>40</v>
      </c>
      <c r="AI446" s="149"/>
      <c r="AJ446" s="133">
        <f t="shared" si="148"/>
        <v>20</v>
      </c>
      <c r="AK446" s="131">
        <f t="shared" si="149"/>
        <v>0</v>
      </c>
      <c r="AL446" s="131">
        <f t="shared" si="150"/>
        <v>0</v>
      </c>
      <c r="AM446" s="131">
        <f t="shared" si="151"/>
        <v>20</v>
      </c>
      <c r="AN446" s="136">
        <f t="shared" si="152"/>
        <v>0</v>
      </c>
      <c r="AO446" s="133">
        <f t="shared" si="153"/>
        <v>0</v>
      </c>
      <c r="AP446" s="131">
        <f t="shared" si="154"/>
        <v>0</v>
      </c>
      <c r="AQ446" s="131">
        <f t="shared" si="155"/>
        <v>0</v>
      </c>
      <c r="AR446" s="131">
        <f t="shared" si="156"/>
        <v>0</v>
      </c>
      <c r="AS446" s="136">
        <f t="shared" si="157"/>
        <v>0</v>
      </c>
      <c r="AT446" s="133">
        <f t="shared" si="158"/>
        <v>0</v>
      </c>
      <c r="AU446" s="131">
        <f t="shared" si="159"/>
        <v>0</v>
      </c>
      <c r="AV446" s="131">
        <f t="shared" si="160"/>
        <v>0</v>
      </c>
      <c r="AW446" s="131">
        <f t="shared" si="161"/>
        <v>0</v>
      </c>
      <c r="AX446" s="136">
        <f t="shared" si="162"/>
        <v>0</v>
      </c>
      <c r="AY446" s="133">
        <f t="shared" si="163"/>
        <v>0</v>
      </c>
      <c r="AZ446" s="131">
        <f t="shared" si="164"/>
        <v>0</v>
      </c>
      <c r="BA446" s="131">
        <f t="shared" si="165"/>
        <v>0</v>
      </c>
      <c r="BB446" s="131">
        <f t="shared" si="166"/>
        <v>0</v>
      </c>
      <c r="BC446" s="132">
        <f t="shared" si="167"/>
        <v>0</v>
      </c>
    </row>
    <row r="447" spans="1:55" x14ac:dyDescent="0.25">
      <c r="A447" s="138" t="s">
        <v>928</v>
      </c>
      <c r="B447" s="131" t="s">
        <v>1432</v>
      </c>
      <c r="C447" s="131" t="s">
        <v>246</v>
      </c>
      <c r="D447" s="131" t="s">
        <v>366</v>
      </c>
      <c r="E447" s="132" t="s">
        <v>1954</v>
      </c>
      <c r="F447" s="130">
        <v>0</v>
      </c>
      <c r="G447" s="131">
        <v>0</v>
      </c>
      <c r="H447" s="131">
        <v>0</v>
      </c>
      <c r="I447" s="132">
        <v>0</v>
      </c>
      <c r="J447" s="149"/>
      <c r="K447" s="133">
        <v>0</v>
      </c>
      <c r="L447" s="131">
        <v>0</v>
      </c>
      <c r="M447" s="131">
        <v>0</v>
      </c>
      <c r="N447" s="132">
        <v>0</v>
      </c>
      <c r="O447" s="149"/>
      <c r="P447" s="133">
        <v>0</v>
      </c>
      <c r="Q447" s="131">
        <v>0</v>
      </c>
      <c r="R447" s="131">
        <v>0</v>
      </c>
      <c r="S447" s="132">
        <v>0</v>
      </c>
      <c r="T447" s="149"/>
      <c r="U447" s="133">
        <v>0</v>
      </c>
      <c r="V447" s="131">
        <v>0</v>
      </c>
      <c r="W447" s="131">
        <v>0</v>
      </c>
      <c r="X447" s="132">
        <v>0</v>
      </c>
      <c r="Y447" s="149"/>
      <c r="Z447" s="133">
        <v>0</v>
      </c>
      <c r="AA447" s="131">
        <v>0</v>
      </c>
      <c r="AB447" s="131">
        <v>0</v>
      </c>
      <c r="AC447" s="132">
        <v>0</v>
      </c>
      <c r="AD447" s="149"/>
      <c r="AE447" s="153">
        <f t="shared" si="144"/>
        <v>0</v>
      </c>
      <c r="AF447" s="134">
        <f t="shared" si="145"/>
        <v>0</v>
      </c>
      <c r="AG447" s="135">
        <f t="shared" si="146"/>
        <v>0</v>
      </c>
      <c r="AH447" s="167">
        <f t="shared" si="147"/>
        <v>0</v>
      </c>
      <c r="AI447" s="149"/>
      <c r="AJ447" s="133">
        <f t="shared" si="148"/>
        <v>0</v>
      </c>
      <c r="AK447" s="131">
        <f t="shared" si="149"/>
        <v>0</v>
      </c>
      <c r="AL447" s="131">
        <f t="shared" si="150"/>
        <v>0</v>
      </c>
      <c r="AM447" s="131">
        <f t="shared" si="151"/>
        <v>0</v>
      </c>
      <c r="AN447" s="136">
        <f t="shared" si="152"/>
        <v>0</v>
      </c>
      <c r="AO447" s="133">
        <f t="shared" si="153"/>
        <v>0</v>
      </c>
      <c r="AP447" s="131">
        <f t="shared" si="154"/>
        <v>0</v>
      </c>
      <c r="AQ447" s="131">
        <f t="shared" si="155"/>
        <v>0</v>
      </c>
      <c r="AR447" s="131">
        <f t="shared" si="156"/>
        <v>0</v>
      </c>
      <c r="AS447" s="136">
        <f t="shared" si="157"/>
        <v>0</v>
      </c>
      <c r="AT447" s="133">
        <f t="shared" si="158"/>
        <v>0</v>
      </c>
      <c r="AU447" s="131">
        <f t="shared" si="159"/>
        <v>0</v>
      </c>
      <c r="AV447" s="131">
        <f t="shared" si="160"/>
        <v>0</v>
      </c>
      <c r="AW447" s="131">
        <f t="shared" si="161"/>
        <v>0</v>
      </c>
      <c r="AX447" s="136">
        <f t="shared" si="162"/>
        <v>0</v>
      </c>
      <c r="AY447" s="133">
        <f t="shared" si="163"/>
        <v>0</v>
      </c>
      <c r="AZ447" s="131">
        <f t="shared" si="164"/>
        <v>0</v>
      </c>
      <c r="BA447" s="131">
        <f t="shared" si="165"/>
        <v>0</v>
      </c>
      <c r="BB447" s="131">
        <f t="shared" si="166"/>
        <v>0</v>
      </c>
      <c r="BC447" s="132">
        <f t="shared" si="167"/>
        <v>0</v>
      </c>
    </row>
    <row r="448" spans="1:55" x14ac:dyDescent="0.25">
      <c r="A448" s="138" t="s">
        <v>929</v>
      </c>
      <c r="B448" s="131" t="s">
        <v>37</v>
      </c>
      <c r="C448" s="131" t="s">
        <v>1978</v>
      </c>
      <c r="D448" s="131" t="s">
        <v>1979</v>
      </c>
      <c r="E448" s="132" t="s">
        <v>1311</v>
      </c>
      <c r="F448" s="130">
        <v>0</v>
      </c>
      <c r="G448" s="131">
        <v>0</v>
      </c>
      <c r="H448" s="131">
        <v>0</v>
      </c>
      <c r="I448" s="132">
        <v>20</v>
      </c>
      <c r="J448" s="149"/>
      <c r="K448" s="133">
        <v>0</v>
      </c>
      <c r="L448" s="131">
        <v>0</v>
      </c>
      <c r="M448" s="131">
        <v>0</v>
      </c>
      <c r="N448" s="132">
        <v>20</v>
      </c>
      <c r="O448" s="149"/>
      <c r="P448" s="133">
        <v>0</v>
      </c>
      <c r="Q448" s="131">
        <v>0</v>
      </c>
      <c r="R448" s="131">
        <v>0</v>
      </c>
      <c r="S448" s="132">
        <v>20</v>
      </c>
      <c r="T448" s="149"/>
      <c r="U448" s="133">
        <v>0</v>
      </c>
      <c r="V448" s="131">
        <v>0</v>
      </c>
      <c r="W448" s="131">
        <v>0</v>
      </c>
      <c r="X448" s="132">
        <v>0</v>
      </c>
      <c r="Y448" s="149"/>
      <c r="Z448" s="133">
        <v>0</v>
      </c>
      <c r="AA448" s="131">
        <v>0</v>
      </c>
      <c r="AB448" s="131">
        <v>0</v>
      </c>
      <c r="AC448" s="132">
        <v>20</v>
      </c>
      <c r="AD448" s="149"/>
      <c r="AE448" s="153">
        <f t="shared" si="144"/>
        <v>0</v>
      </c>
      <c r="AF448" s="134">
        <f t="shared" si="145"/>
        <v>0</v>
      </c>
      <c r="AG448" s="135">
        <f t="shared" si="146"/>
        <v>0</v>
      </c>
      <c r="AH448" s="167">
        <f t="shared" si="147"/>
        <v>80</v>
      </c>
      <c r="AI448" s="149"/>
      <c r="AJ448" s="133">
        <f t="shared" si="148"/>
        <v>20</v>
      </c>
      <c r="AK448" s="131">
        <f t="shared" si="149"/>
        <v>20</v>
      </c>
      <c r="AL448" s="131">
        <f t="shared" si="150"/>
        <v>20</v>
      </c>
      <c r="AM448" s="131">
        <f t="shared" si="151"/>
        <v>0</v>
      </c>
      <c r="AN448" s="136">
        <f t="shared" si="152"/>
        <v>20</v>
      </c>
      <c r="AO448" s="133">
        <f t="shared" si="153"/>
        <v>0</v>
      </c>
      <c r="AP448" s="131">
        <f t="shared" si="154"/>
        <v>0</v>
      </c>
      <c r="AQ448" s="131">
        <f t="shared" si="155"/>
        <v>0</v>
      </c>
      <c r="AR448" s="131">
        <f t="shared" si="156"/>
        <v>0</v>
      </c>
      <c r="AS448" s="136">
        <f t="shared" si="157"/>
        <v>0</v>
      </c>
      <c r="AT448" s="133">
        <f t="shared" si="158"/>
        <v>0</v>
      </c>
      <c r="AU448" s="131">
        <f t="shared" si="159"/>
        <v>0</v>
      </c>
      <c r="AV448" s="131">
        <f t="shared" si="160"/>
        <v>0</v>
      </c>
      <c r="AW448" s="131">
        <f t="shared" si="161"/>
        <v>0</v>
      </c>
      <c r="AX448" s="136">
        <f t="shared" si="162"/>
        <v>0</v>
      </c>
      <c r="AY448" s="133">
        <f t="shared" si="163"/>
        <v>0</v>
      </c>
      <c r="AZ448" s="131">
        <f t="shared" si="164"/>
        <v>0</v>
      </c>
      <c r="BA448" s="131">
        <f t="shared" si="165"/>
        <v>0</v>
      </c>
      <c r="BB448" s="131">
        <f t="shared" si="166"/>
        <v>0</v>
      </c>
      <c r="BC448" s="132">
        <f t="shared" si="167"/>
        <v>0</v>
      </c>
    </row>
    <row r="449" spans="1:55" x14ac:dyDescent="0.25">
      <c r="A449" s="138" t="s">
        <v>931</v>
      </c>
      <c r="B449" s="131" t="s">
        <v>2047</v>
      </c>
      <c r="C449" s="131" t="s">
        <v>363</v>
      </c>
      <c r="D449" s="131" t="s">
        <v>496</v>
      </c>
      <c r="E449" s="132" t="s">
        <v>1311</v>
      </c>
      <c r="F449" s="130">
        <v>0</v>
      </c>
      <c r="G449" s="131">
        <v>1</v>
      </c>
      <c r="H449" s="131">
        <v>1</v>
      </c>
      <c r="I449" s="132">
        <v>214</v>
      </c>
      <c r="J449" s="149"/>
      <c r="K449" s="133">
        <v>0</v>
      </c>
      <c r="L449" s="131">
        <v>1</v>
      </c>
      <c r="M449" s="131">
        <v>22.2</v>
      </c>
      <c r="N449" s="132">
        <v>270</v>
      </c>
      <c r="O449" s="149"/>
      <c r="P449" s="133">
        <v>1</v>
      </c>
      <c r="Q449" s="131">
        <v>0</v>
      </c>
      <c r="R449" s="131">
        <v>1.8</v>
      </c>
      <c r="S449" s="132">
        <v>265</v>
      </c>
      <c r="T449" s="149"/>
      <c r="U449" s="133">
        <v>1</v>
      </c>
      <c r="V449" s="131">
        <v>0</v>
      </c>
      <c r="W449" s="131">
        <v>0.7</v>
      </c>
      <c r="X449" s="132">
        <v>257</v>
      </c>
      <c r="Y449" s="149"/>
      <c r="Z449" s="133">
        <v>1</v>
      </c>
      <c r="AA449" s="131">
        <v>0</v>
      </c>
      <c r="AB449" s="131">
        <v>0.7</v>
      </c>
      <c r="AC449" s="132">
        <v>207</v>
      </c>
      <c r="AD449" s="149"/>
      <c r="AE449" s="153">
        <f t="shared" si="144"/>
        <v>3</v>
      </c>
      <c r="AF449" s="134">
        <f t="shared" si="145"/>
        <v>2</v>
      </c>
      <c r="AG449" s="135">
        <f t="shared" si="146"/>
        <v>25.7</v>
      </c>
      <c r="AH449" s="167">
        <f t="shared" si="147"/>
        <v>1006</v>
      </c>
      <c r="AI449" s="149"/>
      <c r="AJ449" s="133">
        <f t="shared" si="148"/>
        <v>214</v>
      </c>
      <c r="AK449" s="131">
        <f t="shared" si="149"/>
        <v>270</v>
      </c>
      <c r="AL449" s="131">
        <f t="shared" si="150"/>
        <v>265</v>
      </c>
      <c r="AM449" s="131">
        <f t="shared" si="151"/>
        <v>257</v>
      </c>
      <c r="AN449" s="136">
        <f t="shared" si="152"/>
        <v>207</v>
      </c>
      <c r="AO449" s="133">
        <f t="shared" si="153"/>
        <v>0</v>
      </c>
      <c r="AP449" s="131">
        <f t="shared" si="154"/>
        <v>0</v>
      </c>
      <c r="AQ449" s="131">
        <f t="shared" si="155"/>
        <v>1</v>
      </c>
      <c r="AR449" s="131">
        <f t="shared" si="156"/>
        <v>1</v>
      </c>
      <c r="AS449" s="136">
        <f t="shared" si="157"/>
        <v>1</v>
      </c>
      <c r="AT449" s="133">
        <f t="shared" si="158"/>
        <v>1</v>
      </c>
      <c r="AU449" s="131">
        <f t="shared" si="159"/>
        <v>1</v>
      </c>
      <c r="AV449" s="131">
        <f t="shared" si="160"/>
        <v>0</v>
      </c>
      <c r="AW449" s="131">
        <f t="shared" si="161"/>
        <v>0</v>
      </c>
      <c r="AX449" s="136">
        <f t="shared" si="162"/>
        <v>0</v>
      </c>
      <c r="AY449" s="133">
        <f t="shared" si="163"/>
        <v>1</v>
      </c>
      <c r="AZ449" s="131">
        <f t="shared" si="164"/>
        <v>22.2</v>
      </c>
      <c r="BA449" s="131">
        <f t="shared" si="165"/>
        <v>1.8</v>
      </c>
      <c r="BB449" s="131">
        <f t="shared" si="166"/>
        <v>0.7</v>
      </c>
      <c r="BC449" s="132">
        <f t="shared" si="167"/>
        <v>0.7</v>
      </c>
    </row>
    <row r="450" spans="1:55" x14ac:dyDescent="0.25">
      <c r="A450" s="138" t="s">
        <v>932</v>
      </c>
      <c r="B450" s="131" t="s">
        <v>40</v>
      </c>
      <c r="C450" s="131" t="s">
        <v>318</v>
      </c>
      <c r="D450" s="131" t="s">
        <v>985</v>
      </c>
      <c r="E450" s="132" t="s">
        <v>1314</v>
      </c>
      <c r="F450" s="130">
        <v>0</v>
      </c>
      <c r="G450" s="131">
        <v>0</v>
      </c>
      <c r="H450" s="131">
        <v>0</v>
      </c>
      <c r="I450" s="132">
        <v>0</v>
      </c>
      <c r="J450" s="149"/>
      <c r="K450" s="133">
        <v>0</v>
      </c>
      <c r="L450" s="131">
        <v>0</v>
      </c>
      <c r="M450" s="131">
        <v>0</v>
      </c>
      <c r="N450" s="132">
        <v>0</v>
      </c>
      <c r="O450" s="149"/>
      <c r="P450" s="133">
        <v>0</v>
      </c>
      <c r="Q450" s="131">
        <v>0</v>
      </c>
      <c r="R450" s="131">
        <v>0</v>
      </c>
      <c r="S450" s="132">
        <v>0</v>
      </c>
      <c r="T450" s="149"/>
      <c r="U450" s="133">
        <v>0</v>
      </c>
      <c r="V450" s="131">
        <v>0</v>
      </c>
      <c r="W450" s="131">
        <v>0</v>
      </c>
      <c r="X450" s="132">
        <v>0</v>
      </c>
      <c r="Y450" s="149"/>
      <c r="Z450" s="133">
        <v>0</v>
      </c>
      <c r="AA450" s="131">
        <v>0</v>
      </c>
      <c r="AB450" s="131">
        <v>0</v>
      </c>
      <c r="AC450" s="132">
        <v>0</v>
      </c>
      <c r="AD450" s="149"/>
      <c r="AE450" s="153">
        <f t="shared" si="144"/>
        <v>0</v>
      </c>
      <c r="AF450" s="134">
        <f t="shared" si="145"/>
        <v>0</v>
      </c>
      <c r="AG450" s="135">
        <f t="shared" si="146"/>
        <v>0</v>
      </c>
      <c r="AH450" s="167">
        <f t="shared" si="147"/>
        <v>0</v>
      </c>
      <c r="AI450" s="149"/>
      <c r="AJ450" s="133">
        <f t="shared" si="148"/>
        <v>0</v>
      </c>
      <c r="AK450" s="131">
        <f t="shared" si="149"/>
        <v>0</v>
      </c>
      <c r="AL450" s="131">
        <f t="shared" si="150"/>
        <v>0</v>
      </c>
      <c r="AM450" s="131">
        <f t="shared" si="151"/>
        <v>0</v>
      </c>
      <c r="AN450" s="136">
        <f t="shared" si="152"/>
        <v>0</v>
      </c>
      <c r="AO450" s="133">
        <f t="shared" si="153"/>
        <v>0</v>
      </c>
      <c r="AP450" s="131">
        <f t="shared" si="154"/>
        <v>0</v>
      </c>
      <c r="AQ450" s="131">
        <f t="shared" si="155"/>
        <v>0</v>
      </c>
      <c r="AR450" s="131">
        <f t="shared" si="156"/>
        <v>0</v>
      </c>
      <c r="AS450" s="136">
        <f t="shared" si="157"/>
        <v>0</v>
      </c>
      <c r="AT450" s="133">
        <f t="shared" si="158"/>
        <v>0</v>
      </c>
      <c r="AU450" s="131">
        <f t="shared" si="159"/>
        <v>0</v>
      </c>
      <c r="AV450" s="131">
        <f t="shared" si="160"/>
        <v>0</v>
      </c>
      <c r="AW450" s="131">
        <f t="shared" si="161"/>
        <v>0</v>
      </c>
      <c r="AX450" s="136">
        <f t="shared" si="162"/>
        <v>0</v>
      </c>
      <c r="AY450" s="133">
        <f t="shared" si="163"/>
        <v>0</v>
      </c>
      <c r="AZ450" s="131">
        <f t="shared" si="164"/>
        <v>0</v>
      </c>
      <c r="BA450" s="131">
        <f t="shared" si="165"/>
        <v>0</v>
      </c>
      <c r="BB450" s="131">
        <f t="shared" si="166"/>
        <v>0</v>
      </c>
      <c r="BC450" s="132">
        <f t="shared" si="167"/>
        <v>0</v>
      </c>
    </row>
    <row r="451" spans="1:55" x14ac:dyDescent="0.25">
      <c r="A451" s="138" t="s">
        <v>934</v>
      </c>
      <c r="B451" s="131" t="s">
        <v>40</v>
      </c>
      <c r="C451" s="131" t="s">
        <v>1016</v>
      </c>
      <c r="D451" s="131" t="s">
        <v>347</v>
      </c>
      <c r="E451" s="132" t="s">
        <v>1311</v>
      </c>
      <c r="F451" s="130">
        <v>0</v>
      </c>
      <c r="G451" s="131">
        <v>0</v>
      </c>
      <c r="H451" s="131">
        <v>0</v>
      </c>
      <c r="I451" s="132">
        <v>0</v>
      </c>
      <c r="J451" s="149"/>
      <c r="K451" s="133">
        <v>0</v>
      </c>
      <c r="L451" s="131">
        <v>0</v>
      </c>
      <c r="M451" s="131">
        <v>0</v>
      </c>
      <c r="N451" s="132">
        <v>0</v>
      </c>
      <c r="O451" s="149"/>
      <c r="P451" s="133">
        <v>0</v>
      </c>
      <c r="Q451" s="131">
        <v>0</v>
      </c>
      <c r="R451" s="131">
        <v>0</v>
      </c>
      <c r="S451" s="132">
        <v>0</v>
      </c>
      <c r="T451" s="149"/>
      <c r="U451" s="133">
        <v>0</v>
      </c>
      <c r="V451" s="131">
        <v>0</v>
      </c>
      <c r="W451" s="131">
        <v>0</v>
      </c>
      <c r="X451" s="132">
        <v>0</v>
      </c>
      <c r="Y451" s="149"/>
      <c r="Z451" s="133">
        <v>0</v>
      </c>
      <c r="AA451" s="131">
        <v>0</v>
      </c>
      <c r="AB451" s="131">
        <v>0</v>
      </c>
      <c r="AC451" s="132">
        <v>0</v>
      </c>
      <c r="AD451" s="149"/>
      <c r="AE451" s="153">
        <f t="shared" ref="AE451:AE514" si="168">LARGE(AO451:AS451,1)+LARGE(AO451:AS451,2)+LARGE(AO451:AS451,3)+LARGE(AO451:AS451,4)</f>
        <v>0</v>
      </c>
      <c r="AF451" s="134">
        <f t="shared" ref="AF451:AF514" si="169">LARGE(AT451:AX451,1)+LARGE(AT451:AX451,2)+LARGE(AT451:AX451,3)+LARGE(AT451:AX451,4)</f>
        <v>0</v>
      </c>
      <c r="AG451" s="135">
        <f t="shared" ref="AG451:AG514" si="170">LARGE(AY451:BC451,1)+LARGE(AY451:BC451,2)+LARGE(AY451:BC451,3)+LARGE(AY451:BC451,4)</f>
        <v>0</v>
      </c>
      <c r="AH451" s="167">
        <f t="shared" ref="AH451:AH514" si="171">LARGE(AJ451:AN451,1)+LARGE(AJ451:AN451,2)+LARGE(AJ451:AN451,3)+LARGE(AJ451:AN451,4)</f>
        <v>0</v>
      </c>
      <c r="AI451" s="149"/>
      <c r="AJ451" s="133">
        <f t="shared" ref="AJ451:AJ514" si="172">I451</f>
        <v>0</v>
      </c>
      <c r="AK451" s="131">
        <f t="shared" ref="AK451:AK514" si="173">N451</f>
        <v>0</v>
      </c>
      <c r="AL451" s="131">
        <f t="shared" ref="AL451:AL514" si="174">S451</f>
        <v>0</v>
      </c>
      <c r="AM451" s="131">
        <f t="shared" ref="AM451:AM514" si="175">X451</f>
        <v>0</v>
      </c>
      <c r="AN451" s="136">
        <f t="shared" ref="AN451:AN514" si="176">AC451</f>
        <v>0</v>
      </c>
      <c r="AO451" s="133">
        <f t="shared" ref="AO451:AO514" si="177">F451</f>
        <v>0</v>
      </c>
      <c r="AP451" s="131">
        <f t="shared" ref="AP451:AP514" si="178">K451</f>
        <v>0</v>
      </c>
      <c r="AQ451" s="131">
        <f t="shared" ref="AQ451:AQ514" si="179">P451</f>
        <v>0</v>
      </c>
      <c r="AR451" s="131">
        <f t="shared" ref="AR451:AR514" si="180">U451</f>
        <v>0</v>
      </c>
      <c r="AS451" s="136">
        <f t="shared" ref="AS451:AS514" si="181">U451</f>
        <v>0</v>
      </c>
      <c r="AT451" s="133">
        <f t="shared" ref="AT451:AT514" si="182">G451</f>
        <v>0</v>
      </c>
      <c r="AU451" s="131">
        <f t="shared" ref="AU451:AU514" si="183">L451</f>
        <v>0</v>
      </c>
      <c r="AV451" s="131">
        <f t="shared" ref="AV451:AV514" si="184">Q451</f>
        <v>0</v>
      </c>
      <c r="AW451" s="131">
        <f t="shared" ref="AW451:AW514" si="185">V451</f>
        <v>0</v>
      </c>
      <c r="AX451" s="136">
        <f t="shared" ref="AX451:AX514" si="186">AA451</f>
        <v>0</v>
      </c>
      <c r="AY451" s="133">
        <f t="shared" ref="AY451:AY514" si="187">H451</f>
        <v>0</v>
      </c>
      <c r="AZ451" s="131">
        <f t="shared" ref="AZ451:AZ514" si="188">M451</f>
        <v>0</v>
      </c>
      <c r="BA451" s="131">
        <f t="shared" ref="BA451:BA514" si="189">R451</f>
        <v>0</v>
      </c>
      <c r="BB451" s="131">
        <f t="shared" ref="BB451:BB514" si="190">W451</f>
        <v>0</v>
      </c>
      <c r="BC451" s="132">
        <f t="shared" ref="BC451:BC514" si="191">AB451</f>
        <v>0</v>
      </c>
    </row>
    <row r="452" spans="1:55" x14ac:dyDescent="0.25">
      <c r="A452" s="138" t="s">
        <v>936</v>
      </c>
      <c r="B452" s="131" t="s">
        <v>1278</v>
      </c>
      <c r="C452" s="131" t="s">
        <v>120</v>
      </c>
      <c r="D452" s="131" t="s">
        <v>937</v>
      </c>
      <c r="E452" s="132" t="s">
        <v>1954</v>
      </c>
      <c r="F452" s="130">
        <v>0</v>
      </c>
      <c r="G452" s="131">
        <v>0</v>
      </c>
      <c r="H452" s="131">
        <v>0</v>
      </c>
      <c r="I452" s="132">
        <v>0</v>
      </c>
      <c r="J452" s="149"/>
      <c r="K452" s="133">
        <v>0</v>
      </c>
      <c r="L452" s="131">
        <v>0</v>
      </c>
      <c r="M452" s="131">
        <v>0</v>
      </c>
      <c r="N452" s="132">
        <v>0</v>
      </c>
      <c r="O452" s="149"/>
      <c r="P452" s="133">
        <v>0</v>
      </c>
      <c r="Q452" s="131">
        <v>0</v>
      </c>
      <c r="R452" s="131">
        <v>0</v>
      </c>
      <c r="S452" s="132">
        <v>0</v>
      </c>
      <c r="T452" s="149"/>
      <c r="U452" s="133">
        <v>0</v>
      </c>
      <c r="V452" s="131">
        <v>0</v>
      </c>
      <c r="W452" s="131">
        <v>0</v>
      </c>
      <c r="X452" s="132">
        <v>0</v>
      </c>
      <c r="Y452" s="149"/>
      <c r="Z452" s="133">
        <v>0</v>
      </c>
      <c r="AA452" s="131">
        <v>0</v>
      </c>
      <c r="AB452" s="131">
        <v>0</v>
      </c>
      <c r="AC452" s="132">
        <v>0</v>
      </c>
      <c r="AD452" s="149"/>
      <c r="AE452" s="153">
        <f t="shared" si="168"/>
        <v>0</v>
      </c>
      <c r="AF452" s="134">
        <f t="shared" si="169"/>
        <v>0</v>
      </c>
      <c r="AG452" s="135">
        <f t="shared" si="170"/>
        <v>0</v>
      </c>
      <c r="AH452" s="167">
        <f t="shared" si="171"/>
        <v>0</v>
      </c>
      <c r="AI452" s="149"/>
      <c r="AJ452" s="133">
        <f t="shared" si="172"/>
        <v>0</v>
      </c>
      <c r="AK452" s="131">
        <f t="shared" si="173"/>
        <v>0</v>
      </c>
      <c r="AL452" s="131">
        <f t="shared" si="174"/>
        <v>0</v>
      </c>
      <c r="AM452" s="131">
        <f t="shared" si="175"/>
        <v>0</v>
      </c>
      <c r="AN452" s="136">
        <f t="shared" si="176"/>
        <v>0</v>
      </c>
      <c r="AO452" s="133">
        <f t="shared" si="177"/>
        <v>0</v>
      </c>
      <c r="AP452" s="131">
        <f t="shared" si="178"/>
        <v>0</v>
      </c>
      <c r="AQ452" s="131">
        <f t="shared" si="179"/>
        <v>0</v>
      </c>
      <c r="AR452" s="131">
        <f t="shared" si="180"/>
        <v>0</v>
      </c>
      <c r="AS452" s="136">
        <f t="shared" si="181"/>
        <v>0</v>
      </c>
      <c r="AT452" s="133">
        <f t="shared" si="182"/>
        <v>0</v>
      </c>
      <c r="AU452" s="131">
        <f t="shared" si="183"/>
        <v>0</v>
      </c>
      <c r="AV452" s="131">
        <f t="shared" si="184"/>
        <v>0</v>
      </c>
      <c r="AW452" s="131">
        <f t="shared" si="185"/>
        <v>0</v>
      </c>
      <c r="AX452" s="136">
        <f t="shared" si="186"/>
        <v>0</v>
      </c>
      <c r="AY452" s="133">
        <f t="shared" si="187"/>
        <v>0</v>
      </c>
      <c r="AZ452" s="131">
        <f t="shared" si="188"/>
        <v>0</v>
      </c>
      <c r="BA452" s="131">
        <f t="shared" si="189"/>
        <v>0</v>
      </c>
      <c r="BB452" s="131">
        <f t="shared" si="190"/>
        <v>0</v>
      </c>
      <c r="BC452" s="132">
        <f t="shared" si="191"/>
        <v>0</v>
      </c>
    </row>
    <row r="453" spans="1:55" x14ac:dyDescent="0.25">
      <c r="A453" s="138" t="s">
        <v>938</v>
      </c>
      <c r="B453" s="131" t="s">
        <v>1278</v>
      </c>
      <c r="C453" s="131" t="s">
        <v>939</v>
      </c>
      <c r="D453" s="131" t="s">
        <v>940</v>
      </c>
      <c r="E453" s="132" t="s">
        <v>1955</v>
      </c>
      <c r="F453" s="130">
        <v>0</v>
      </c>
      <c r="G453" s="131">
        <v>0</v>
      </c>
      <c r="H453" s="131">
        <v>0</v>
      </c>
      <c r="I453" s="132">
        <v>0</v>
      </c>
      <c r="J453" s="149"/>
      <c r="K453" s="133">
        <v>0</v>
      </c>
      <c r="L453" s="131">
        <v>0</v>
      </c>
      <c r="M453" s="131">
        <v>0</v>
      </c>
      <c r="N453" s="132">
        <v>0</v>
      </c>
      <c r="O453" s="149"/>
      <c r="P453" s="133">
        <v>0</v>
      </c>
      <c r="Q453" s="131">
        <v>0</v>
      </c>
      <c r="R453" s="131">
        <v>0</v>
      </c>
      <c r="S453" s="132">
        <v>0</v>
      </c>
      <c r="T453" s="149"/>
      <c r="U453" s="133">
        <v>0</v>
      </c>
      <c r="V453" s="131">
        <v>0</v>
      </c>
      <c r="W453" s="131">
        <v>0</v>
      </c>
      <c r="X453" s="132">
        <v>0</v>
      </c>
      <c r="Y453" s="149"/>
      <c r="Z453" s="133">
        <v>0</v>
      </c>
      <c r="AA453" s="131">
        <v>0</v>
      </c>
      <c r="AB453" s="131">
        <v>0</v>
      </c>
      <c r="AC453" s="132">
        <v>0</v>
      </c>
      <c r="AD453" s="149"/>
      <c r="AE453" s="153">
        <f t="shared" si="168"/>
        <v>0</v>
      </c>
      <c r="AF453" s="134">
        <f t="shared" si="169"/>
        <v>0</v>
      </c>
      <c r="AG453" s="135">
        <f t="shared" si="170"/>
        <v>0</v>
      </c>
      <c r="AH453" s="167">
        <f t="shared" si="171"/>
        <v>0</v>
      </c>
      <c r="AI453" s="149"/>
      <c r="AJ453" s="133">
        <f t="shared" si="172"/>
        <v>0</v>
      </c>
      <c r="AK453" s="131">
        <f t="shared" si="173"/>
        <v>0</v>
      </c>
      <c r="AL453" s="131">
        <f t="shared" si="174"/>
        <v>0</v>
      </c>
      <c r="AM453" s="131">
        <f t="shared" si="175"/>
        <v>0</v>
      </c>
      <c r="AN453" s="136">
        <f t="shared" si="176"/>
        <v>0</v>
      </c>
      <c r="AO453" s="133">
        <f t="shared" si="177"/>
        <v>0</v>
      </c>
      <c r="AP453" s="131">
        <f t="shared" si="178"/>
        <v>0</v>
      </c>
      <c r="AQ453" s="131">
        <f t="shared" si="179"/>
        <v>0</v>
      </c>
      <c r="AR453" s="131">
        <f t="shared" si="180"/>
        <v>0</v>
      </c>
      <c r="AS453" s="136">
        <f t="shared" si="181"/>
        <v>0</v>
      </c>
      <c r="AT453" s="133">
        <f t="shared" si="182"/>
        <v>0</v>
      </c>
      <c r="AU453" s="131">
        <f t="shared" si="183"/>
        <v>0</v>
      </c>
      <c r="AV453" s="131">
        <f t="shared" si="184"/>
        <v>0</v>
      </c>
      <c r="AW453" s="131">
        <f t="shared" si="185"/>
        <v>0</v>
      </c>
      <c r="AX453" s="136">
        <f t="shared" si="186"/>
        <v>0</v>
      </c>
      <c r="AY453" s="133">
        <f t="shared" si="187"/>
        <v>0</v>
      </c>
      <c r="AZ453" s="131">
        <f t="shared" si="188"/>
        <v>0</v>
      </c>
      <c r="BA453" s="131">
        <f t="shared" si="189"/>
        <v>0</v>
      </c>
      <c r="BB453" s="131">
        <f t="shared" si="190"/>
        <v>0</v>
      </c>
      <c r="BC453" s="132">
        <f t="shared" si="191"/>
        <v>0</v>
      </c>
    </row>
    <row r="454" spans="1:55" x14ac:dyDescent="0.25">
      <c r="A454" s="138" t="s">
        <v>941</v>
      </c>
      <c r="B454" s="131" t="s">
        <v>1278</v>
      </c>
      <c r="C454" s="131" t="s">
        <v>467</v>
      </c>
      <c r="D454" s="131" t="s">
        <v>940</v>
      </c>
      <c r="E454" s="132" t="s">
        <v>2026</v>
      </c>
      <c r="F454" s="130">
        <v>0</v>
      </c>
      <c r="G454" s="131">
        <v>0</v>
      </c>
      <c r="H454" s="131">
        <v>0</v>
      </c>
      <c r="I454" s="132">
        <v>0</v>
      </c>
      <c r="J454" s="149"/>
      <c r="K454" s="133">
        <v>0</v>
      </c>
      <c r="L454" s="131">
        <v>0</v>
      </c>
      <c r="M454" s="131">
        <v>0</v>
      </c>
      <c r="N454" s="132">
        <v>0</v>
      </c>
      <c r="O454" s="149"/>
      <c r="P454" s="133">
        <v>0</v>
      </c>
      <c r="Q454" s="131">
        <v>0</v>
      </c>
      <c r="R454" s="131">
        <v>0</v>
      </c>
      <c r="S454" s="132">
        <v>0</v>
      </c>
      <c r="T454" s="149"/>
      <c r="U454" s="133">
        <v>0</v>
      </c>
      <c r="V454" s="131">
        <v>0</v>
      </c>
      <c r="W454" s="131">
        <v>0</v>
      </c>
      <c r="X454" s="132">
        <v>0</v>
      </c>
      <c r="Y454" s="149"/>
      <c r="Z454" s="133">
        <v>0</v>
      </c>
      <c r="AA454" s="131">
        <v>0</v>
      </c>
      <c r="AB454" s="131">
        <v>0</v>
      </c>
      <c r="AC454" s="132">
        <v>0</v>
      </c>
      <c r="AD454" s="149"/>
      <c r="AE454" s="153">
        <f t="shared" si="168"/>
        <v>0</v>
      </c>
      <c r="AF454" s="134">
        <f t="shared" si="169"/>
        <v>0</v>
      </c>
      <c r="AG454" s="135">
        <f t="shared" si="170"/>
        <v>0</v>
      </c>
      <c r="AH454" s="167">
        <f t="shared" si="171"/>
        <v>0</v>
      </c>
      <c r="AI454" s="149"/>
      <c r="AJ454" s="133">
        <f t="shared" si="172"/>
        <v>0</v>
      </c>
      <c r="AK454" s="131">
        <f t="shared" si="173"/>
        <v>0</v>
      </c>
      <c r="AL454" s="131">
        <f t="shared" si="174"/>
        <v>0</v>
      </c>
      <c r="AM454" s="131">
        <f t="shared" si="175"/>
        <v>0</v>
      </c>
      <c r="AN454" s="136">
        <f t="shared" si="176"/>
        <v>0</v>
      </c>
      <c r="AO454" s="133">
        <f t="shared" si="177"/>
        <v>0</v>
      </c>
      <c r="AP454" s="131">
        <f t="shared" si="178"/>
        <v>0</v>
      </c>
      <c r="AQ454" s="131">
        <f t="shared" si="179"/>
        <v>0</v>
      </c>
      <c r="AR454" s="131">
        <f t="shared" si="180"/>
        <v>0</v>
      </c>
      <c r="AS454" s="136">
        <f t="shared" si="181"/>
        <v>0</v>
      </c>
      <c r="AT454" s="133">
        <f t="shared" si="182"/>
        <v>0</v>
      </c>
      <c r="AU454" s="131">
        <f t="shared" si="183"/>
        <v>0</v>
      </c>
      <c r="AV454" s="131">
        <f t="shared" si="184"/>
        <v>0</v>
      </c>
      <c r="AW454" s="131">
        <f t="shared" si="185"/>
        <v>0</v>
      </c>
      <c r="AX454" s="136">
        <f t="shared" si="186"/>
        <v>0</v>
      </c>
      <c r="AY454" s="133">
        <f t="shared" si="187"/>
        <v>0</v>
      </c>
      <c r="AZ454" s="131">
        <f t="shared" si="188"/>
        <v>0</v>
      </c>
      <c r="BA454" s="131">
        <f t="shared" si="189"/>
        <v>0</v>
      </c>
      <c r="BB454" s="131">
        <f t="shared" si="190"/>
        <v>0</v>
      </c>
      <c r="BC454" s="132">
        <f t="shared" si="191"/>
        <v>0</v>
      </c>
    </row>
    <row r="455" spans="1:55" x14ac:dyDescent="0.25">
      <c r="A455" s="138" t="s">
        <v>942</v>
      </c>
      <c r="B455" s="131" t="s">
        <v>48</v>
      </c>
      <c r="C455" s="131" t="s">
        <v>2201</v>
      </c>
      <c r="D455" s="131" t="s">
        <v>400</v>
      </c>
      <c r="E455" s="132" t="s">
        <v>1314</v>
      </c>
      <c r="F455" s="130">
        <v>0</v>
      </c>
      <c r="G455" s="131">
        <v>0</v>
      </c>
      <c r="H455" s="131">
        <v>0</v>
      </c>
      <c r="I455" s="132">
        <v>0</v>
      </c>
      <c r="J455" s="149"/>
      <c r="K455" s="133">
        <v>0</v>
      </c>
      <c r="L455" s="131">
        <v>0</v>
      </c>
      <c r="M455" s="131">
        <v>0</v>
      </c>
      <c r="N455" s="132">
        <v>0</v>
      </c>
      <c r="O455" s="149"/>
      <c r="P455" s="133">
        <v>0</v>
      </c>
      <c r="Q455" s="131">
        <v>0</v>
      </c>
      <c r="R455" s="131">
        <v>0</v>
      </c>
      <c r="S455" s="132">
        <v>0</v>
      </c>
      <c r="T455" s="149"/>
      <c r="U455" s="133">
        <v>0</v>
      </c>
      <c r="V455" s="131">
        <v>0</v>
      </c>
      <c r="W455" s="131">
        <v>0</v>
      </c>
      <c r="X455" s="132">
        <v>20</v>
      </c>
      <c r="Y455" s="149"/>
      <c r="Z455" s="133">
        <v>0</v>
      </c>
      <c r="AA455" s="131">
        <v>0</v>
      </c>
      <c r="AB455" s="131">
        <v>0</v>
      </c>
      <c r="AC455" s="132">
        <v>20</v>
      </c>
      <c r="AD455" s="149"/>
      <c r="AE455" s="153">
        <f t="shared" si="168"/>
        <v>0</v>
      </c>
      <c r="AF455" s="134">
        <f t="shared" si="169"/>
        <v>0</v>
      </c>
      <c r="AG455" s="135">
        <f t="shared" si="170"/>
        <v>0</v>
      </c>
      <c r="AH455" s="167">
        <f t="shared" si="171"/>
        <v>40</v>
      </c>
      <c r="AI455" s="149"/>
      <c r="AJ455" s="133">
        <f t="shared" si="172"/>
        <v>0</v>
      </c>
      <c r="AK455" s="131">
        <f t="shared" si="173"/>
        <v>0</v>
      </c>
      <c r="AL455" s="131">
        <f t="shared" si="174"/>
        <v>0</v>
      </c>
      <c r="AM455" s="131">
        <f t="shared" si="175"/>
        <v>20</v>
      </c>
      <c r="AN455" s="136">
        <f t="shared" si="176"/>
        <v>20</v>
      </c>
      <c r="AO455" s="133">
        <f t="shared" si="177"/>
        <v>0</v>
      </c>
      <c r="AP455" s="131">
        <f t="shared" si="178"/>
        <v>0</v>
      </c>
      <c r="AQ455" s="131">
        <f t="shared" si="179"/>
        <v>0</v>
      </c>
      <c r="AR455" s="131">
        <f t="shared" si="180"/>
        <v>0</v>
      </c>
      <c r="AS455" s="136">
        <f t="shared" si="181"/>
        <v>0</v>
      </c>
      <c r="AT455" s="133">
        <f t="shared" si="182"/>
        <v>0</v>
      </c>
      <c r="AU455" s="131">
        <f t="shared" si="183"/>
        <v>0</v>
      </c>
      <c r="AV455" s="131">
        <f t="shared" si="184"/>
        <v>0</v>
      </c>
      <c r="AW455" s="131">
        <f t="shared" si="185"/>
        <v>0</v>
      </c>
      <c r="AX455" s="136">
        <f t="shared" si="186"/>
        <v>0</v>
      </c>
      <c r="AY455" s="133">
        <f t="shared" si="187"/>
        <v>0</v>
      </c>
      <c r="AZ455" s="131">
        <f t="shared" si="188"/>
        <v>0</v>
      </c>
      <c r="BA455" s="131">
        <f t="shared" si="189"/>
        <v>0</v>
      </c>
      <c r="BB455" s="131">
        <f t="shared" si="190"/>
        <v>0</v>
      </c>
      <c r="BC455" s="132">
        <f t="shared" si="191"/>
        <v>0</v>
      </c>
    </row>
    <row r="456" spans="1:55" x14ac:dyDescent="0.25">
      <c r="A456" s="138" t="s">
        <v>944</v>
      </c>
      <c r="B456" s="131" t="s">
        <v>1278</v>
      </c>
      <c r="C456" s="131" t="s">
        <v>945</v>
      </c>
      <c r="D456" s="131" t="s">
        <v>946</v>
      </c>
      <c r="E456" s="132" t="s">
        <v>1314</v>
      </c>
      <c r="F456" s="130">
        <v>0</v>
      </c>
      <c r="G456" s="131">
        <v>0</v>
      </c>
      <c r="H456" s="131">
        <v>0</v>
      </c>
      <c r="I456" s="132">
        <v>0</v>
      </c>
      <c r="J456" s="149"/>
      <c r="K456" s="133">
        <v>0</v>
      </c>
      <c r="L456" s="131">
        <v>0</v>
      </c>
      <c r="M456" s="131">
        <v>0</v>
      </c>
      <c r="N456" s="132">
        <v>0</v>
      </c>
      <c r="O456" s="149"/>
      <c r="P456" s="133">
        <v>0</v>
      </c>
      <c r="Q456" s="131">
        <v>0</v>
      </c>
      <c r="R456" s="131">
        <v>0</v>
      </c>
      <c r="S456" s="132">
        <v>0</v>
      </c>
      <c r="T456" s="149"/>
      <c r="U456" s="133">
        <v>0</v>
      </c>
      <c r="V456" s="131">
        <v>0</v>
      </c>
      <c r="W456" s="131">
        <v>0</v>
      </c>
      <c r="X456" s="132">
        <v>0</v>
      </c>
      <c r="Y456" s="149"/>
      <c r="Z456" s="133">
        <v>0</v>
      </c>
      <c r="AA456" s="131">
        <v>0</v>
      </c>
      <c r="AB456" s="131">
        <v>0</v>
      </c>
      <c r="AC456" s="132">
        <v>0</v>
      </c>
      <c r="AD456" s="149"/>
      <c r="AE456" s="153">
        <f t="shared" si="168"/>
        <v>0</v>
      </c>
      <c r="AF456" s="134">
        <f t="shared" si="169"/>
        <v>0</v>
      </c>
      <c r="AG456" s="135">
        <f t="shared" si="170"/>
        <v>0</v>
      </c>
      <c r="AH456" s="167">
        <f t="shared" si="171"/>
        <v>0</v>
      </c>
      <c r="AI456" s="149"/>
      <c r="AJ456" s="133">
        <f t="shared" si="172"/>
        <v>0</v>
      </c>
      <c r="AK456" s="131">
        <f t="shared" si="173"/>
        <v>0</v>
      </c>
      <c r="AL456" s="131">
        <f t="shared" si="174"/>
        <v>0</v>
      </c>
      <c r="AM456" s="131">
        <f t="shared" si="175"/>
        <v>0</v>
      </c>
      <c r="AN456" s="136">
        <f t="shared" si="176"/>
        <v>0</v>
      </c>
      <c r="AO456" s="133">
        <f t="shared" si="177"/>
        <v>0</v>
      </c>
      <c r="AP456" s="131">
        <f t="shared" si="178"/>
        <v>0</v>
      </c>
      <c r="AQ456" s="131">
        <f t="shared" si="179"/>
        <v>0</v>
      </c>
      <c r="AR456" s="131">
        <f t="shared" si="180"/>
        <v>0</v>
      </c>
      <c r="AS456" s="136">
        <f t="shared" si="181"/>
        <v>0</v>
      </c>
      <c r="AT456" s="133">
        <f t="shared" si="182"/>
        <v>0</v>
      </c>
      <c r="AU456" s="131">
        <f t="shared" si="183"/>
        <v>0</v>
      </c>
      <c r="AV456" s="131">
        <f t="shared" si="184"/>
        <v>0</v>
      </c>
      <c r="AW456" s="131">
        <f t="shared" si="185"/>
        <v>0</v>
      </c>
      <c r="AX456" s="136">
        <f t="shared" si="186"/>
        <v>0</v>
      </c>
      <c r="AY456" s="133">
        <f t="shared" si="187"/>
        <v>0</v>
      </c>
      <c r="AZ456" s="131">
        <f t="shared" si="188"/>
        <v>0</v>
      </c>
      <c r="BA456" s="131">
        <f t="shared" si="189"/>
        <v>0</v>
      </c>
      <c r="BB456" s="131">
        <f t="shared" si="190"/>
        <v>0</v>
      </c>
      <c r="BC456" s="132">
        <f t="shared" si="191"/>
        <v>0</v>
      </c>
    </row>
    <row r="457" spans="1:55" x14ac:dyDescent="0.25">
      <c r="A457" s="138" t="s">
        <v>947</v>
      </c>
      <c r="B457" s="131" t="s">
        <v>1278</v>
      </c>
      <c r="C457" s="131" t="s">
        <v>948</v>
      </c>
      <c r="D457" s="131" t="s">
        <v>322</v>
      </c>
      <c r="E457" s="132" t="s">
        <v>1955</v>
      </c>
      <c r="F457" s="130">
        <v>0</v>
      </c>
      <c r="G457" s="131">
        <v>0</v>
      </c>
      <c r="H457" s="131">
        <v>0</v>
      </c>
      <c r="I457" s="132">
        <v>0</v>
      </c>
      <c r="J457" s="149"/>
      <c r="K457" s="133">
        <v>0</v>
      </c>
      <c r="L457" s="131">
        <v>0</v>
      </c>
      <c r="M457" s="131">
        <v>0</v>
      </c>
      <c r="N457" s="132">
        <v>0</v>
      </c>
      <c r="O457" s="149"/>
      <c r="P457" s="133">
        <v>0</v>
      </c>
      <c r="Q457" s="131">
        <v>0</v>
      </c>
      <c r="R457" s="131">
        <v>0</v>
      </c>
      <c r="S457" s="132">
        <v>0</v>
      </c>
      <c r="T457" s="149"/>
      <c r="U457" s="133">
        <v>0</v>
      </c>
      <c r="V457" s="131">
        <v>0</v>
      </c>
      <c r="W457" s="131">
        <v>0</v>
      </c>
      <c r="X457" s="132">
        <v>0</v>
      </c>
      <c r="Y457" s="149"/>
      <c r="Z457" s="133">
        <v>0</v>
      </c>
      <c r="AA457" s="131">
        <v>0</v>
      </c>
      <c r="AB457" s="131">
        <v>0</v>
      </c>
      <c r="AC457" s="132">
        <v>0</v>
      </c>
      <c r="AD457" s="149"/>
      <c r="AE457" s="153">
        <f t="shared" si="168"/>
        <v>0</v>
      </c>
      <c r="AF457" s="134">
        <f t="shared" si="169"/>
        <v>0</v>
      </c>
      <c r="AG457" s="135">
        <f t="shared" si="170"/>
        <v>0</v>
      </c>
      <c r="AH457" s="167">
        <f t="shared" si="171"/>
        <v>0</v>
      </c>
      <c r="AI457" s="149"/>
      <c r="AJ457" s="133">
        <f t="shared" si="172"/>
        <v>0</v>
      </c>
      <c r="AK457" s="131">
        <f t="shared" si="173"/>
        <v>0</v>
      </c>
      <c r="AL457" s="131">
        <f t="shared" si="174"/>
        <v>0</v>
      </c>
      <c r="AM457" s="131">
        <f t="shared" si="175"/>
        <v>0</v>
      </c>
      <c r="AN457" s="136">
        <f t="shared" si="176"/>
        <v>0</v>
      </c>
      <c r="AO457" s="133">
        <f t="shared" si="177"/>
        <v>0</v>
      </c>
      <c r="AP457" s="131">
        <f t="shared" si="178"/>
        <v>0</v>
      </c>
      <c r="AQ457" s="131">
        <f t="shared" si="179"/>
        <v>0</v>
      </c>
      <c r="AR457" s="131">
        <f t="shared" si="180"/>
        <v>0</v>
      </c>
      <c r="AS457" s="136">
        <f t="shared" si="181"/>
        <v>0</v>
      </c>
      <c r="AT457" s="133">
        <f t="shared" si="182"/>
        <v>0</v>
      </c>
      <c r="AU457" s="131">
        <f t="shared" si="183"/>
        <v>0</v>
      </c>
      <c r="AV457" s="131">
        <f t="shared" si="184"/>
        <v>0</v>
      </c>
      <c r="AW457" s="131">
        <f t="shared" si="185"/>
        <v>0</v>
      </c>
      <c r="AX457" s="136">
        <f t="shared" si="186"/>
        <v>0</v>
      </c>
      <c r="AY457" s="133">
        <f t="shared" si="187"/>
        <v>0</v>
      </c>
      <c r="AZ457" s="131">
        <f t="shared" si="188"/>
        <v>0</v>
      </c>
      <c r="BA457" s="131">
        <f t="shared" si="189"/>
        <v>0</v>
      </c>
      <c r="BB457" s="131">
        <f t="shared" si="190"/>
        <v>0</v>
      </c>
      <c r="BC457" s="132">
        <f t="shared" si="191"/>
        <v>0</v>
      </c>
    </row>
    <row r="458" spans="1:55" x14ac:dyDescent="0.25">
      <c r="A458" s="138" t="s">
        <v>949</v>
      </c>
      <c r="B458" s="131" t="s">
        <v>1278</v>
      </c>
      <c r="C458" s="131" t="s">
        <v>965</v>
      </c>
      <c r="D458" s="131" t="s">
        <v>322</v>
      </c>
      <c r="E458" s="132" t="s">
        <v>1955</v>
      </c>
      <c r="F458" s="130">
        <v>0</v>
      </c>
      <c r="G458" s="131">
        <v>0</v>
      </c>
      <c r="H458" s="131">
        <v>0</v>
      </c>
      <c r="I458" s="132">
        <v>0</v>
      </c>
      <c r="J458" s="149"/>
      <c r="K458" s="133">
        <v>0</v>
      </c>
      <c r="L458" s="131">
        <v>0</v>
      </c>
      <c r="M458" s="131">
        <v>0</v>
      </c>
      <c r="N458" s="132">
        <v>0</v>
      </c>
      <c r="O458" s="149"/>
      <c r="P458" s="133">
        <v>0</v>
      </c>
      <c r="Q458" s="131">
        <v>0</v>
      </c>
      <c r="R458" s="131">
        <v>0</v>
      </c>
      <c r="S458" s="132">
        <v>0</v>
      </c>
      <c r="T458" s="149"/>
      <c r="U458" s="133">
        <v>0</v>
      </c>
      <c r="V458" s="131">
        <v>0</v>
      </c>
      <c r="W458" s="131">
        <v>0</v>
      </c>
      <c r="X458" s="132">
        <v>0</v>
      </c>
      <c r="Y458" s="149"/>
      <c r="Z458" s="133">
        <v>0</v>
      </c>
      <c r="AA458" s="131">
        <v>0</v>
      </c>
      <c r="AB458" s="131">
        <v>0</v>
      </c>
      <c r="AC458" s="132">
        <v>0</v>
      </c>
      <c r="AD458" s="149"/>
      <c r="AE458" s="153">
        <f t="shared" si="168"/>
        <v>0</v>
      </c>
      <c r="AF458" s="134">
        <f t="shared" si="169"/>
        <v>0</v>
      </c>
      <c r="AG458" s="135">
        <f t="shared" si="170"/>
        <v>0</v>
      </c>
      <c r="AH458" s="167">
        <f t="shared" si="171"/>
        <v>0</v>
      </c>
      <c r="AI458" s="149"/>
      <c r="AJ458" s="133">
        <f t="shared" si="172"/>
        <v>0</v>
      </c>
      <c r="AK458" s="131">
        <f t="shared" si="173"/>
        <v>0</v>
      </c>
      <c r="AL458" s="131">
        <f t="shared" si="174"/>
        <v>0</v>
      </c>
      <c r="AM458" s="131">
        <f t="shared" si="175"/>
        <v>0</v>
      </c>
      <c r="AN458" s="136">
        <f t="shared" si="176"/>
        <v>0</v>
      </c>
      <c r="AO458" s="133">
        <f t="shared" si="177"/>
        <v>0</v>
      </c>
      <c r="AP458" s="131">
        <f t="shared" si="178"/>
        <v>0</v>
      </c>
      <c r="AQ458" s="131">
        <f t="shared" si="179"/>
        <v>0</v>
      </c>
      <c r="AR458" s="131">
        <f t="shared" si="180"/>
        <v>0</v>
      </c>
      <c r="AS458" s="136">
        <f t="shared" si="181"/>
        <v>0</v>
      </c>
      <c r="AT458" s="133">
        <f t="shared" si="182"/>
        <v>0</v>
      </c>
      <c r="AU458" s="131">
        <f t="shared" si="183"/>
        <v>0</v>
      </c>
      <c r="AV458" s="131">
        <f t="shared" si="184"/>
        <v>0</v>
      </c>
      <c r="AW458" s="131">
        <f t="shared" si="185"/>
        <v>0</v>
      </c>
      <c r="AX458" s="136">
        <f t="shared" si="186"/>
        <v>0</v>
      </c>
      <c r="AY458" s="133">
        <f t="shared" si="187"/>
        <v>0</v>
      </c>
      <c r="AZ458" s="131">
        <f t="shared" si="188"/>
        <v>0</v>
      </c>
      <c r="BA458" s="131">
        <f t="shared" si="189"/>
        <v>0</v>
      </c>
      <c r="BB458" s="131">
        <f t="shared" si="190"/>
        <v>0</v>
      </c>
      <c r="BC458" s="132">
        <f t="shared" si="191"/>
        <v>0</v>
      </c>
    </row>
    <row r="459" spans="1:55" x14ac:dyDescent="0.25">
      <c r="A459" s="138" t="s">
        <v>950</v>
      </c>
      <c r="B459" s="131" t="s">
        <v>1278</v>
      </c>
      <c r="C459" s="131" t="s">
        <v>398</v>
      </c>
      <c r="D459" s="131" t="s">
        <v>230</v>
      </c>
      <c r="E459" s="132" t="s">
        <v>1955</v>
      </c>
      <c r="F459" s="130">
        <v>0</v>
      </c>
      <c r="G459" s="131">
        <v>0</v>
      </c>
      <c r="H459" s="131">
        <v>0</v>
      </c>
      <c r="I459" s="132">
        <v>0</v>
      </c>
      <c r="J459" s="149"/>
      <c r="K459" s="133">
        <v>0</v>
      </c>
      <c r="L459" s="131">
        <v>0</v>
      </c>
      <c r="M459" s="131">
        <v>0</v>
      </c>
      <c r="N459" s="132">
        <v>0</v>
      </c>
      <c r="O459" s="149"/>
      <c r="P459" s="133">
        <v>0</v>
      </c>
      <c r="Q459" s="131">
        <v>0</v>
      </c>
      <c r="R459" s="131">
        <v>0</v>
      </c>
      <c r="S459" s="132">
        <v>0</v>
      </c>
      <c r="T459" s="149"/>
      <c r="U459" s="133">
        <v>0</v>
      </c>
      <c r="V459" s="131">
        <v>0</v>
      </c>
      <c r="W459" s="131">
        <v>0</v>
      </c>
      <c r="X459" s="132">
        <v>0</v>
      </c>
      <c r="Y459" s="149"/>
      <c r="Z459" s="133">
        <v>0</v>
      </c>
      <c r="AA459" s="131">
        <v>0</v>
      </c>
      <c r="AB459" s="131">
        <v>0</v>
      </c>
      <c r="AC459" s="132">
        <v>0</v>
      </c>
      <c r="AD459" s="149"/>
      <c r="AE459" s="153">
        <f t="shared" si="168"/>
        <v>0</v>
      </c>
      <c r="AF459" s="134">
        <f t="shared" si="169"/>
        <v>0</v>
      </c>
      <c r="AG459" s="135">
        <f t="shared" si="170"/>
        <v>0</v>
      </c>
      <c r="AH459" s="167">
        <f t="shared" si="171"/>
        <v>0</v>
      </c>
      <c r="AI459" s="149"/>
      <c r="AJ459" s="133">
        <f t="shared" si="172"/>
        <v>0</v>
      </c>
      <c r="AK459" s="131">
        <f t="shared" si="173"/>
        <v>0</v>
      </c>
      <c r="AL459" s="131">
        <f t="shared" si="174"/>
        <v>0</v>
      </c>
      <c r="AM459" s="131">
        <f t="shared" si="175"/>
        <v>0</v>
      </c>
      <c r="AN459" s="136">
        <f t="shared" si="176"/>
        <v>0</v>
      </c>
      <c r="AO459" s="133">
        <f t="shared" si="177"/>
        <v>0</v>
      </c>
      <c r="AP459" s="131">
        <f t="shared" si="178"/>
        <v>0</v>
      </c>
      <c r="AQ459" s="131">
        <f t="shared" si="179"/>
        <v>0</v>
      </c>
      <c r="AR459" s="131">
        <f t="shared" si="180"/>
        <v>0</v>
      </c>
      <c r="AS459" s="136">
        <f t="shared" si="181"/>
        <v>0</v>
      </c>
      <c r="AT459" s="133">
        <f t="shared" si="182"/>
        <v>0</v>
      </c>
      <c r="AU459" s="131">
        <f t="shared" si="183"/>
        <v>0</v>
      </c>
      <c r="AV459" s="131">
        <f t="shared" si="184"/>
        <v>0</v>
      </c>
      <c r="AW459" s="131">
        <f t="shared" si="185"/>
        <v>0</v>
      </c>
      <c r="AX459" s="136">
        <f t="shared" si="186"/>
        <v>0</v>
      </c>
      <c r="AY459" s="133">
        <f t="shared" si="187"/>
        <v>0</v>
      </c>
      <c r="AZ459" s="131">
        <f t="shared" si="188"/>
        <v>0</v>
      </c>
      <c r="BA459" s="131">
        <f t="shared" si="189"/>
        <v>0</v>
      </c>
      <c r="BB459" s="131">
        <f t="shared" si="190"/>
        <v>0</v>
      </c>
      <c r="BC459" s="132">
        <f t="shared" si="191"/>
        <v>0</v>
      </c>
    </row>
    <row r="460" spans="1:55" x14ac:dyDescent="0.25">
      <c r="A460" s="138" t="s">
        <v>951</v>
      </c>
      <c r="B460" s="131" t="s">
        <v>1278</v>
      </c>
      <c r="C460" s="131" t="s">
        <v>952</v>
      </c>
      <c r="D460" s="131" t="s">
        <v>230</v>
      </c>
      <c r="E460" s="132" t="s">
        <v>1955</v>
      </c>
      <c r="F460" s="130">
        <v>0</v>
      </c>
      <c r="G460" s="131">
        <v>0</v>
      </c>
      <c r="H460" s="131">
        <v>0</v>
      </c>
      <c r="I460" s="132">
        <v>0</v>
      </c>
      <c r="J460" s="149"/>
      <c r="K460" s="133">
        <v>0</v>
      </c>
      <c r="L460" s="131">
        <v>0</v>
      </c>
      <c r="M460" s="131">
        <v>0</v>
      </c>
      <c r="N460" s="132">
        <v>0</v>
      </c>
      <c r="O460" s="149"/>
      <c r="P460" s="133">
        <v>0</v>
      </c>
      <c r="Q460" s="131">
        <v>0</v>
      </c>
      <c r="R460" s="131">
        <v>0</v>
      </c>
      <c r="S460" s="132">
        <v>0</v>
      </c>
      <c r="T460" s="149"/>
      <c r="U460" s="133">
        <v>0</v>
      </c>
      <c r="V460" s="131">
        <v>0</v>
      </c>
      <c r="W460" s="131">
        <v>0</v>
      </c>
      <c r="X460" s="132">
        <v>0</v>
      </c>
      <c r="Y460" s="149"/>
      <c r="Z460" s="133">
        <v>0</v>
      </c>
      <c r="AA460" s="131">
        <v>0</v>
      </c>
      <c r="AB460" s="131">
        <v>0</v>
      </c>
      <c r="AC460" s="132">
        <v>0</v>
      </c>
      <c r="AD460" s="149"/>
      <c r="AE460" s="153">
        <f t="shared" si="168"/>
        <v>0</v>
      </c>
      <c r="AF460" s="134">
        <f t="shared" si="169"/>
        <v>0</v>
      </c>
      <c r="AG460" s="135">
        <f t="shared" si="170"/>
        <v>0</v>
      </c>
      <c r="AH460" s="167">
        <f t="shared" si="171"/>
        <v>0</v>
      </c>
      <c r="AI460" s="149"/>
      <c r="AJ460" s="133">
        <f t="shared" si="172"/>
        <v>0</v>
      </c>
      <c r="AK460" s="131">
        <f t="shared" si="173"/>
        <v>0</v>
      </c>
      <c r="AL460" s="131">
        <f t="shared" si="174"/>
        <v>0</v>
      </c>
      <c r="AM460" s="131">
        <f t="shared" si="175"/>
        <v>0</v>
      </c>
      <c r="AN460" s="136">
        <f t="shared" si="176"/>
        <v>0</v>
      </c>
      <c r="AO460" s="133">
        <f t="shared" si="177"/>
        <v>0</v>
      </c>
      <c r="AP460" s="131">
        <f t="shared" si="178"/>
        <v>0</v>
      </c>
      <c r="AQ460" s="131">
        <f t="shared" si="179"/>
        <v>0</v>
      </c>
      <c r="AR460" s="131">
        <f t="shared" si="180"/>
        <v>0</v>
      </c>
      <c r="AS460" s="136">
        <f t="shared" si="181"/>
        <v>0</v>
      </c>
      <c r="AT460" s="133">
        <f t="shared" si="182"/>
        <v>0</v>
      </c>
      <c r="AU460" s="131">
        <f t="shared" si="183"/>
        <v>0</v>
      </c>
      <c r="AV460" s="131">
        <f t="shared" si="184"/>
        <v>0</v>
      </c>
      <c r="AW460" s="131">
        <f t="shared" si="185"/>
        <v>0</v>
      </c>
      <c r="AX460" s="136">
        <f t="shared" si="186"/>
        <v>0</v>
      </c>
      <c r="AY460" s="133">
        <f t="shared" si="187"/>
        <v>0</v>
      </c>
      <c r="AZ460" s="131">
        <f t="shared" si="188"/>
        <v>0</v>
      </c>
      <c r="BA460" s="131">
        <f t="shared" si="189"/>
        <v>0</v>
      </c>
      <c r="BB460" s="131">
        <f t="shared" si="190"/>
        <v>0</v>
      </c>
      <c r="BC460" s="132">
        <f t="shared" si="191"/>
        <v>0</v>
      </c>
    </row>
    <row r="461" spans="1:55" x14ac:dyDescent="0.25">
      <c r="A461" s="138" t="s">
        <v>953</v>
      </c>
      <c r="B461" s="131" t="s">
        <v>1278</v>
      </c>
      <c r="C461" s="131" t="s">
        <v>224</v>
      </c>
      <c r="D461" s="131" t="s">
        <v>1912</v>
      </c>
      <c r="E461" s="132" t="s">
        <v>1955</v>
      </c>
      <c r="F461" s="130">
        <v>0</v>
      </c>
      <c r="G461" s="131">
        <v>0</v>
      </c>
      <c r="H461" s="131">
        <v>0</v>
      </c>
      <c r="I461" s="132">
        <v>0</v>
      </c>
      <c r="J461" s="149"/>
      <c r="K461" s="133">
        <v>0</v>
      </c>
      <c r="L461" s="131">
        <v>0</v>
      </c>
      <c r="M461" s="131">
        <v>0</v>
      </c>
      <c r="N461" s="132">
        <v>0</v>
      </c>
      <c r="O461" s="149"/>
      <c r="P461" s="133">
        <v>0</v>
      </c>
      <c r="Q461" s="131">
        <v>0</v>
      </c>
      <c r="R461" s="131">
        <v>0</v>
      </c>
      <c r="S461" s="132">
        <v>0</v>
      </c>
      <c r="T461" s="149"/>
      <c r="U461" s="133">
        <v>0</v>
      </c>
      <c r="V461" s="131">
        <v>0</v>
      </c>
      <c r="W461" s="131">
        <v>0</v>
      </c>
      <c r="X461" s="132">
        <v>0</v>
      </c>
      <c r="Y461" s="149"/>
      <c r="Z461" s="133">
        <v>0</v>
      </c>
      <c r="AA461" s="131">
        <v>0</v>
      </c>
      <c r="AB461" s="131">
        <v>0</v>
      </c>
      <c r="AC461" s="132">
        <v>0</v>
      </c>
      <c r="AD461" s="149"/>
      <c r="AE461" s="153">
        <f t="shared" si="168"/>
        <v>0</v>
      </c>
      <c r="AF461" s="134">
        <f t="shared" si="169"/>
        <v>0</v>
      </c>
      <c r="AG461" s="135">
        <f t="shared" si="170"/>
        <v>0</v>
      </c>
      <c r="AH461" s="167">
        <f t="shared" si="171"/>
        <v>0</v>
      </c>
      <c r="AI461" s="149"/>
      <c r="AJ461" s="133">
        <f t="shared" si="172"/>
        <v>0</v>
      </c>
      <c r="AK461" s="131">
        <f t="shared" si="173"/>
        <v>0</v>
      </c>
      <c r="AL461" s="131">
        <f t="shared" si="174"/>
        <v>0</v>
      </c>
      <c r="AM461" s="131">
        <f t="shared" si="175"/>
        <v>0</v>
      </c>
      <c r="AN461" s="136">
        <f t="shared" si="176"/>
        <v>0</v>
      </c>
      <c r="AO461" s="133">
        <f t="shared" si="177"/>
        <v>0</v>
      </c>
      <c r="AP461" s="131">
        <f t="shared" si="178"/>
        <v>0</v>
      </c>
      <c r="AQ461" s="131">
        <f t="shared" si="179"/>
        <v>0</v>
      </c>
      <c r="AR461" s="131">
        <f t="shared" si="180"/>
        <v>0</v>
      </c>
      <c r="AS461" s="136">
        <f t="shared" si="181"/>
        <v>0</v>
      </c>
      <c r="AT461" s="133">
        <f t="shared" si="182"/>
        <v>0</v>
      </c>
      <c r="AU461" s="131">
        <f t="shared" si="183"/>
        <v>0</v>
      </c>
      <c r="AV461" s="131">
        <f t="shared" si="184"/>
        <v>0</v>
      </c>
      <c r="AW461" s="131">
        <f t="shared" si="185"/>
        <v>0</v>
      </c>
      <c r="AX461" s="136">
        <f t="shared" si="186"/>
        <v>0</v>
      </c>
      <c r="AY461" s="133">
        <f t="shared" si="187"/>
        <v>0</v>
      </c>
      <c r="AZ461" s="131">
        <f t="shared" si="188"/>
        <v>0</v>
      </c>
      <c r="BA461" s="131">
        <f t="shared" si="189"/>
        <v>0</v>
      </c>
      <c r="BB461" s="131">
        <f t="shared" si="190"/>
        <v>0</v>
      </c>
      <c r="BC461" s="132">
        <f t="shared" si="191"/>
        <v>0</v>
      </c>
    </row>
    <row r="462" spans="1:55" x14ac:dyDescent="0.25">
      <c r="A462" s="138" t="s">
        <v>954</v>
      </c>
      <c r="B462" s="131" t="s">
        <v>42</v>
      </c>
      <c r="C462" s="131" t="s">
        <v>97</v>
      </c>
      <c r="D462" s="131" t="s">
        <v>249</v>
      </c>
      <c r="E462" s="132" t="s">
        <v>1954</v>
      </c>
      <c r="F462" s="130">
        <v>0</v>
      </c>
      <c r="G462" s="131">
        <v>0</v>
      </c>
      <c r="H462" s="131">
        <v>0</v>
      </c>
      <c r="I462" s="132">
        <v>20</v>
      </c>
      <c r="J462" s="149"/>
      <c r="K462" s="133">
        <v>1</v>
      </c>
      <c r="L462" s="131">
        <v>0</v>
      </c>
      <c r="M462" s="131">
        <v>2.1</v>
      </c>
      <c r="N462" s="132">
        <v>227</v>
      </c>
      <c r="O462" s="149"/>
      <c r="P462" s="133">
        <v>0</v>
      </c>
      <c r="Q462" s="131">
        <v>0</v>
      </c>
      <c r="R462" s="131">
        <v>0</v>
      </c>
      <c r="S462" s="132">
        <v>20</v>
      </c>
      <c r="T462" s="149"/>
      <c r="U462" s="133">
        <v>0</v>
      </c>
      <c r="V462" s="131">
        <v>0</v>
      </c>
      <c r="W462" s="131">
        <v>0</v>
      </c>
      <c r="X462" s="132">
        <v>20</v>
      </c>
      <c r="Y462" s="149"/>
      <c r="Z462" s="133">
        <v>0</v>
      </c>
      <c r="AA462" s="131">
        <v>0</v>
      </c>
      <c r="AB462" s="131">
        <v>0</v>
      </c>
      <c r="AC462" s="132">
        <v>20</v>
      </c>
      <c r="AD462" s="149"/>
      <c r="AE462" s="153">
        <f t="shared" si="168"/>
        <v>1</v>
      </c>
      <c r="AF462" s="134">
        <f t="shared" si="169"/>
        <v>0</v>
      </c>
      <c r="AG462" s="135">
        <f t="shared" si="170"/>
        <v>2.1</v>
      </c>
      <c r="AH462" s="167">
        <f t="shared" si="171"/>
        <v>287</v>
      </c>
      <c r="AI462" s="149"/>
      <c r="AJ462" s="133">
        <f t="shared" si="172"/>
        <v>20</v>
      </c>
      <c r="AK462" s="131">
        <f t="shared" si="173"/>
        <v>227</v>
      </c>
      <c r="AL462" s="131">
        <f t="shared" si="174"/>
        <v>20</v>
      </c>
      <c r="AM462" s="131">
        <f t="shared" si="175"/>
        <v>20</v>
      </c>
      <c r="AN462" s="136">
        <f t="shared" si="176"/>
        <v>20</v>
      </c>
      <c r="AO462" s="133">
        <f t="shared" si="177"/>
        <v>0</v>
      </c>
      <c r="AP462" s="131">
        <f t="shared" si="178"/>
        <v>1</v>
      </c>
      <c r="AQ462" s="131">
        <f t="shared" si="179"/>
        <v>0</v>
      </c>
      <c r="AR462" s="131">
        <f t="shared" si="180"/>
        <v>0</v>
      </c>
      <c r="AS462" s="136">
        <f t="shared" si="181"/>
        <v>0</v>
      </c>
      <c r="AT462" s="133">
        <f t="shared" si="182"/>
        <v>0</v>
      </c>
      <c r="AU462" s="131">
        <f t="shared" si="183"/>
        <v>0</v>
      </c>
      <c r="AV462" s="131">
        <f t="shared" si="184"/>
        <v>0</v>
      </c>
      <c r="AW462" s="131">
        <f t="shared" si="185"/>
        <v>0</v>
      </c>
      <c r="AX462" s="136">
        <f t="shared" si="186"/>
        <v>0</v>
      </c>
      <c r="AY462" s="133">
        <f t="shared" si="187"/>
        <v>0</v>
      </c>
      <c r="AZ462" s="131">
        <f t="shared" si="188"/>
        <v>2.1</v>
      </c>
      <c r="BA462" s="131">
        <f t="shared" si="189"/>
        <v>0</v>
      </c>
      <c r="BB462" s="131">
        <f t="shared" si="190"/>
        <v>0</v>
      </c>
      <c r="BC462" s="132">
        <f t="shared" si="191"/>
        <v>0</v>
      </c>
    </row>
    <row r="463" spans="1:55" x14ac:dyDescent="0.25">
      <c r="A463" s="138" t="s">
        <v>955</v>
      </c>
      <c r="B463" s="131" t="s">
        <v>42</v>
      </c>
      <c r="C463" s="131" t="s">
        <v>449</v>
      </c>
      <c r="D463" s="131" t="s">
        <v>181</v>
      </c>
      <c r="E463" s="132" t="s">
        <v>1954</v>
      </c>
      <c r="F463" s="130">
        <v>0</v>
      </c>
      <c r="G463" s="131">
        <v>1</v>
      </c>
      <c r="H463" s="131">
        <v>3.4</v>
      </c>
      <c r="I463" s="132">
        <v>236</v>
      </c>
      <c r="J463" s="149"/>
      <c r="K463" s="133">
        <v>0</v>
      </c>
      <c r="L463" s="131">
        <v>0</v>
      </c>
      <c r="M463" s="131">
        <v>0</v>
      </c>
      <c r="N463" s="132">
        <v>20</v>
      </c>
      <c r="O463" s="149"/>
      <c r="P463" s="133">
        <v>0</v>
      </c>
      <c r="Q463" s="131">
        <v>0</v>
      </c>
      <c r="R463" s="131">
        <v>0</v>
      </c>
      <c r="S463" s="132">
        <v>0</v>
      </c>
      <c r="T463" s="149"/>
      <c r="U463" s="133">
        <v>0</v>
      </c>
      <c r="V463" s="131">
        <v>0</v>
      </c>
      <c r="W463" s="131">
        <v>0</v>
      </c>
      <c r="X463" s="132">
        <v>0</v>
      </c>
      <c r="Y463" s="149"/>
      <c r="Z463" s="133">
        <v>0</v>
      </c>
      <c r="AA463" s="131">
        <v>0</v>
      </c>
      <c r="AB463" s="131">
        <v>0</v>
      </c>
      <c r="AC463" s="132">
        <v>0</v>
      </c>
      <c r="AD463" s="149"/>
      <c r="AE463" s="153">
        <f t="shared" si="168"/>
        <v>0</v>
      </c>
      <c r="AF463" s="134">
        <f t="shared" si="169"/>
        <v>1</v>
      </c>
      <c r="AG463" s="135">
        <f t="shared" si="170"/>
        <v>3.4</v>
      </c>
      <c r="AH463" s="167">
        <f t="shared" si="171"/>
        <v>256</v>
      </c>
      <c r="AI463" s="149"/>
      <c r="AJ463" s="133">
        <f t="shared" si="172"/>
        <v>236</v>
      </c>
      <c r="AK463" s="131">
        <f t="shared" si="173"/>
        <v>20</v>
      </c>
      <c r="AL463" s="131">
        <f t="shared" si="174"/>
        <v>0</v>
      </c>
      <c r="AM463" s="131">
        <f t="shared" si="175"/>
        <v>0</v>
      </c>
      <c r="AN463" s="136">
        <f t="shared" si="176"/>
        <v>0</v>
      </c>
      <c r="AO463" s="133">
        <f t="shared" si="177"/>
        <v>0</v>
      </c>
      <c r="AP463" s="131">
        <f t="shared" si="178"/>
        <v>0</v>
      </c>
      <c r="AQ463" s="131">
        <f t="shared" si="179"/>
        <v>0</v>
      </c>
      <c r="AR463" s="131">
        <f t="shared" si="180"/>
        <v>0</v>
      </c>
      <c r="AS463" s="136">
        <f t="shared" si="181"/>
        <v>0</v>
      </c>
      <c r="AT463" s="133">
        <f t="shared" si="182"/>
        <v>1</v>
      </c>
      <c r="AU463" s="131">
        <f t="shared" si="183"/>
        <v>0</v>
      </c>
      <c r="AV463" s="131">
        <f t="shared" si="184"/>
        <v>0</v>
      </c>
      <c r="AW463" s="131">
        <f t="shared" si="185"/>
        <v>0</v>
      </c>
      <c r="AX463" s="136">
        <f t="shared" si="186"/>
        <v>0</v>
      </c>
      <c r="AY463" s="133">
        <f t="shared" si="187"/>
        <v>3.4</v>
      </c>
      <c r="AZ463" s="131">
        <f t="shared" si="188"/>
        <v>0</v>
      </c>
      <c r="BA463" s="131">
        <f t="shared" si="189"/>
        <v>0</v>
      </c>
      <c r="BB463" s="131">
        <f t="shared" si="190"/>
        <v>0</v>
      </c>
      <c r="BC463" s="132">
        <f t="shared" si="191"/>
        <v>0</v>
      </c>
    </row>
    <row r="464" spans="1:55" x14ac:dyDescent="0.25">
      <c r="A464" s="138" t="s">
        <v>956</v>
      </c>
      <c r="B464" s="131" t="s">
        <v>42</v>
      </c>
      <c r="C464" s="131" t="s">
        <v>2164</v>
      </c>
      <c r="D464" s="131" t="s">
        <v>181</v>
      </c>
      <c r="E464" s="132" t="s">
        <v>1313</v>
      </c>
      <c r="F464" s="130">
        <v>0</v>
      </c>
      <c r="G464" s="131">
        <v>0</v>
      </c>
      <c r="H464" s="131">
        <v>0</v>
      </c>
      <c r="I464" s="132">
        <v>20</v>
      </c>
      <c r="J464" s="149"/>
      <c r="K464" s="133">
        <v>0</v>
      </c>
      <c r="L464" s="131">
        <v>0</v>
      </c>
      <c r="M464" s="131">
        <v>0</v>
      </c>
      <c r="N464" s="132">
        <v>20</v>
      </c>
      <c r="O464" s="149"/>
      <c r="P464" s="133">
        <v>0</v>
      </c>
      <c r="Q464" s="131">
        <v>0</v>
      </c>
      <c r="R464" s="131">
        <v>0</v>
      </c>
      <c r="S464" s="132">
        <v>0</v>
      </c>
      <c r="T464" s="149"/>
      <c r="U464" s="133">
        <v>0</v>
      </c>
      <c r="V464" s="131">
        <v>0</v>
      </c>
      <c r="W464" s="131">
        <v>0</v>
      </c>
      <c r="X464" s="132">
        <v>0</v>
      </c>
      <c r="Y464" s="149"/>
      <c r="Z464" s="133">
        <v>0</v>
      </c>
      <c r="AA464" s="131">
        <v>0</v>
      </c>
      <c r="AB464" s="131">
        <v>0</v>
      </c>
      <c r="AC464" s="132">
        <v>0</v>
      </c>
      <c r="AD464" s="149"/>
      <c r="AE464" s="153">
        <f t="shared" si="168"/>
        <v>0</v>
      </c>
      <c r="AF464" s="134">
        <f t="shared" si="169"/>
        <v>0</v>
      </c>
      <c r="AG464" s="135">
        <f t="shared" si="170"/>
        <v>0</v>
      </c>
      <c r="AH464" s="167">
        <f t="shared" si="171"/>
        <v>40</v>
      </c>
      <c r="AI464" s="149"/>
      <c r="AJ464" s="133">
        <f t="shared" si="172"/>
        <v>20</v>
      </c>
      <c r="AK464" s="131">
        <f t="shared" si="173"/>
        <v>20</v>
      </c>
      <c r="AL464" s="131">
        <f t="shared" si="174"/>
        <v>0</v>
      </c>
      <c r="AM464" s="131">
        <f t="shared" si="175"/>
        <v>0</v>
      </c>
      <c r="AN464" s="136">
        <f t="shared" si="176"/>
        <v>0</v>
      </c>
      <c r="AO464" s="133">
        <f t="shared" si="177"/>
        <v>0</v>
      </c>
      <c r="AP464" s="131">
        <f t="shared" si="178"/>
        <v>0</v>
      </c>
      <c r="AQ464" s="131">
        <f t="shared" si="179"/>
        <v>0</v>
      </c>
      <c r="AR464" s="131">
        <f t="shared" si="180"/>
        <v>0</v>
      </c>
      <c r="AS464" s="136">
        <f t="shared" si="181"/>
        <v>0</v>
      </c>
      <c r="AT464" s="133">
        <f t="shared" si="182"/>
        <v>0</v>
      </c>
      <c r="AU464" s="131">
        <f t="shared" si="183"/>
        <v>0</v>
      </c>
      <c r="AV464" s="131">
        <f t="shared" si="184"/>
        <v>0</v>
      </c>
      <c r="AW464" s="131">
        <f t="shared" si="185"/>
        <v>0</v>
      </c>
      <c r="AX464" s="136">
        <f t="shared" si="186"/>
        <v>0</v>
      </c>
      <c r="AY464" s="133">
        <f t="shared" si="187"/>
        <v>0</v>
      </c>
      <c r="AZ464" s="131">
        <f t="shared" si="188"/>
        <v>0</v>
      </c>
      <c r="BA464" s="131">
        <f t="shared" si="189"/>
        <v>0</v>
      </c>
      <c r="BB464" s="131">
        <f t="shared" si="190"/>
        <v>0</v>
      </c>
      <c r="BC464" s="132">
        <f t="shared" si="191"/>
        <v>0</v>
      </c>
    </row>
    <row r="465" spans="1:55" x14ac:dyDescent="0.25">
      <c r="A465" s="138" t="s">
        <v>957</v>
      </c>
      <c r="B465" s="131" t="s">
        <v>41</v>
      </c>
      <c r="C465" s="131" t="s">
        <v>1938</v>
      </c>
      <c r="D465" s="131" t="s">
        <v>964</v>
      </c>
      <c r="E465" s="132" t="s">
        <v>1314</v>
      </c>
      <c r="F465" s="130">
        <v>1</v>
      </c>
      <c r="G465" s="131">
        <v>0</v>
      </c>
      <c r="H465" s="131">
        <v>1</v>
      </c>
      <c r="I465" s="132">
        <v>214</v>
      </c>
      <c r="J465" s="149"/>
      <c r="K465" s="133">
        <v>0</v>
      </c>
      <c r="L465" s="131">
        <v>0</v>
      </c>
      <c r="M465" s="131">
        <v>0</v>
      </c>
      <c r="N465" s="132">
        <v>20</v>
      </c>
      <c r="O465" s="149"/>
      <c r="P465" s="133">
        <v>3</v>
      </c>
      <c r="Q465" s="131">
        <v>0</v>
      </c>
      <c r="R465" s="131">
        <v>1.7</v>
      </c>
      <c r="S465" s="132">
        <v>262</v>
      </c>
      <c r="T465" s="149"/>
      <c r="U465" s="133">
        <v>0</v>
      </c>
      <c r="V465" s="131">
        <v>0</v>
      </c>
      <c r="W465" s="131">
        <v>0</v>
      </c>
      <c r="X465" s="132">
        <v>0</v>
      </c>
      <c r="Y465" s="149"/>
      <c r="Z465" s="133">
        <v>1</v>
      </c>
      <c r="AA465" s="131">
        <v>0</v>
      </c>
      <c r="AB465" s="131">
        <v>2.5</v>
      </c>
      <c r="AC465" s="132">
        <v>232</v>
      </c>
      <c r="AD465" s="149"/>
      <c r="AE465" s="153">
        <f t="shared" si="168"/>
        <v>4</v>
      </c>
      <c r="AF465" s="134">
        <f t="shared" si="169"/>
        <v>0</v>
      </c>
      <c r="AG465" s="135">
        <f t="shared" si="170"/>
        <v>5.2</v>
      </c>
      <c r="AH465" s="167">
        <f t="shared" si="171"/>
        <v>728</v>
      </c>
      <c r="AI465" s="149"/>
      <c r="AJ465" s="133">
        <f t="shared" si="172"/>
        <v>214</v>
      </c>
      <c r="AK465" s="131">
        <f t="shared" si="173"/>
        <v>20</v>
      </c>
      <c r="AL465" s="131">
        <f t="shared" si="174"/>
        <v>262</v>
      </c>
      <c r="AM465" s="131">
        <f t="shared" si="175"/>
        <v>0</v>
      </c>
      <c r="AN465" s="136">
        <f t="shared" si="176"/>
        <v>232</v>
      </c>
      <c r="AO465" s="133">
        <f t="shared" si="177"/>
        <v>1</v>
      </c>
      <c r="AP465" s="131">
        <f t="shared" si="178"/>
        <v>0</v>
      </c>
      <c r="AQ465" s="131">
        <f t="shared" si="179"/>
        <v>3</v>
      </c>
      <c r="AR465" s="131">
        <f t="shared" si="180"/>
        <v>0</v>
      </c>
      <c r="AS465" s="136">
        <f t="shared" si="181"/>
        <v>0</v>
      </c>
      <c r="AT465" s="133">
        <f t="shared" si="182"/>
        <v>0</v>
      </c>
      <c r="AU465" s="131">
        <f t="shared" si="183"/>
        <v>0</v>
      </c>
      <c r="AV465" s="131">
        <f t="shared" si="184"/>
        <v>0</v>
      </c>
      <c r="AW465" s="131">
        <f t="shared" si="185"/>
        <v>0</v>
      </c>
      <c r="AX465" s="136">
        <f t="shared" si="186"/>
        <v>0</v>
      </c>
      <c r="AY465" s="133">
        <f t="shared" si="187"/>
        <v>1</v>
      </c>
      <c r="AZ465" s="131">
        <f t="shared" si="188"/>
        <v>0</v>
      </c>
      <c r="BA465" s="131">
        <f t="shared" si="189"/>
        <v>1.7</v>
      </c>
      <c r="BB465" s="131">
        <f t="shared" si="190"/>
        <v>0</v>
      </c>
      <c r="BC465" s="132">
        <f t="shared" si="191"/>
        <v>2.5</v>
      </c>
    </row>
    <row r="466" spans="1:55" x14ac:dyDescent="0.25">
      <c r="A466" s="138" t="s">
        <v>958</v>
      </c>
      <c r="B466" s="131" t="s">
        <v>42</v>
      </c>
      <c r="C466" s="131" t="s">
        <v>967</v>
      </c>
      <c r="D466" s="131" t="s">
        <v>968</v>
      </c>
      <c r="E466" s="132" t="s">
        <v>1954</v>
      </c>
      <c r="F466" s="130">
        <v>0</v>
      </c>
      <c r="G466" s="131">
        <v>0</v>
      </c>
      <c r="H466" s="131">
        <v>0</v>
      </c>
      <c r="I466" s="132">
        <v>20</v>
      </c>
      <c r="J466" s="149"/>
      <c r="K466" s="133">
        <v>1</v>
      </c>
      <c r="L466" s="131">
        <v>0</v>
      </c>
      <c r="M466" s="131">
        <v>17.399999999999999</v>
      </c>
      <c r="N466" s="132">
        <v>256</v>
      </c>
      <c r="O466" s="149"/>
      <c r="P466" s="133">
        <v>0</v>
      </c>
      <c r="Q466" s="131">
        <v>0</v>
      </c>
      <c r="R466" s="131">
        <v>0</v>
      </c>
      <c r="S466" s="132">
        <v>20</v>
      </c>
      <c r="T466" s="149"/>
      <c r="U466" s="133">
        <v>0</v>
      </c>
      <c r="V466" s="131">
        <v>0</v>
      </c>
      <c r="W466" s="131">
        <v>0</v>
      </c>
      <c r="X466" s="132">
        <v>0</v>
      </c>
      <c r="Y466" s="149"/>
      <c r="Z466" s="133">
        <v>0</v>
      </c>
      <c r="AA466" s="131">
        <v>0</v>
      </c>
      <c r="AB466" s="131">
        <v>0</v>
      </c>
      <c r="AC466" s="132">
        <v>0</v>
      </c>
      <c r="AD466" s="149"/>
      <c r="AE466" s="153">
        <f t="shared" si="168"/>
        <v>1</v>
      </c>
      <c r="AF466" s="134">
        <f t="shared" si="169"/>
        <v>0</v>
      </c>
      <c r="AG466" s="135">
        <f t="shared" si="170"/>
        <v>17.399999999999999</v>
      </c>
      <c r="AH466" s="167">
        <f t="shared" si="171"/>
        <v>296</v>
      </c>
      <c r="AI466" s="149"/>
      <c r="AJ466" s="133">
        <f t="shared" si="172"/>
        <v>20</v>
      </c>
      <c r="AK466" s="131">
        <f t="shared" si="173"/>
        <v>256</v>
      </c>
      <c r="AL466" s="131">
        <f t="shared" si="174"/>
        <v>20</v>
      </c>
      <c r="AM466" s="131">
        <f t="shared" si="175"/>
        <v>0</v>
      </c>
      <c r="AN466" s="136">
        <f t="shared" si="176"/>
        <v>0</v>
      </c>
      <c r="AO466" s="133">
        <f t="shared" si="177"/>
        <v>0</v>
      </c>
      <c r="AP466" s="131">
        <f t="shared" si="178"/>
        <v>1</v>
      </c>
      <c r="AQ466" s="131">
        <f t="shared" si="179"/>
        <v>0</v>
      </c>
      <c r="AR466" s="131">
        <f t="shared" si="180"/>
        <v>0</v>
      </c>
      <c r="AS466" s="136">
        <f t="shared" si="181"/>
        <v>0</v>
      </c>
      <c r="AT466" s="133">
        <f t="shared" si="182"/>
        <v>0</v>
      </c>
      <c r="AU466" s="131">
        <f t="shared" si="183"/>
        <v>0</v>
      </c>
      <c r="AV466" s="131">
        <f t="shared" si="184"/>
        <v>0</v>
      </c>
      <c r="AW466" s="131">
        <f t="shared" si="185"/>
        <v>0</v>
      </c>
      <c r="AX466" s="136">
        <f t="shared" si="186"/>
        <v>0</v>
      </c>
      <c r="AY466" s="133">
        <f t="shared" si="187"/>
        <v>0</v>
      </c>
      <c r="AZ466" s="131">
        <f t="shared" si="188"/>
        <v>17.399999999999999</v>
      </c>
      <c r="BA466" s="131">
        <f t="shared" si="189"/>
        <v>0</v>
      </c>
      <c r="BB466" s="131">
        <f t="shared" si="190"/>
        <v>0</v>
      </c>
      <c r="BC466" s="132">
        <f t="shared" si="191"/>
        <v>0</v>
      </c>
    </row>
    <row r="467" spans="1:55" x14ac:dyDescent="0.25">
      <c r="A467" s="138" t="s">
        <v>959</v>
      </c>
      <c r="B467" s="131" t="s">
        <v>38</v>
      </c>
      <c r="C467" s="131" t="s">
        <v>452</v>
      </c>
      <c r="D467" s="131" t="s">
        <v>347</v>
      </c>
      <c r="E467" s="132" t="s">
        <v>1311</v>
      </c>
      <c r="F467" s="130">
        <v>1</v>
      </c>
      <c r="G467" s="131">
        <v>0</v>
      </c>
      <c r="H467" s="131">
        <v>0.7</v>
      </c>
      <c r="I467" s="132">
        <v>203</v>
      </c>
      <c r="J467" s="149"/>
      <c r="K467" s="133">
        <v>0</v>
      </c>
      <c r="L467" s="131">
        <v>0</v>
      </c>
      <c r="M467" s="131">
        <v>0</v>
      </c>
      <c r="N467" s="132">
        <v>0</v>
      </c>
      <c r="O467" s="149"/>
      <c r="P467" s="133">
        <v>0</v>
      </c>
      <c r="Q467" s="131">
        <v>0</v>
      </c>
      <c r="R467" s="131">
        <v>0</v>
      </c>
      <c r="S467" s="132">
        <v>0</v>
      </c>
      <c r="T467" s="149"/>
      <c r="U467" s="133">
        <v>0</v>
      </c>
      <c r="V467" s="131">
        <v>0</v>
      </c>
      <c r="W467" s="131">
        <v>0</v>
      </c>
      <c r="X467" s="132">
        <v>0</v>
      </c>
      <c r="Y467" s="149"/>
      <c r="Z467" s="133">
        <v>0</v>
      </c>
      <c r="AA467" s="131">
        <v>0</v>
      </c>
      <c r="AB467" s="131">
        <v>0</v>
      </c>
      <c r="AC467" s="132">
        <v>0</v>
      </c>
      <c r="AD467" s="149"/>
      <c r="AE467" s="153">
        <f t="shared" si="168"/>
        <v>1</v>
      </c>
      <c r="AF467" s="134">
        <f t="shared" si="169"/>
        <v>0</v>
      </c>
      <c r="AG467" s="135">
        <f t="shared" si="170"/>
        <v>0.7</v>
      </c>
      <c r="AH467" s="167">
        <f t="shared" si="171"/>
        <v>203</v>
      </c>
      <c r="AI467" s="149"/>
      <c r="AJ467" s="133">
        <f t="shared" si="172"/>
        <v>203</v>
      </c>
      <c r="AK467" s="131">
        <f t="shared" si="173"/>
        <v>0</v>
      </c>
      <c r="AL467" s="131">
        <f t="shared" si="174"/>
        <v>0</v>
      </c>
      <c r="AM467" s="131">
        <f t="shared" si="175"/>
        <v>0</v>
      </c>
      <c r="AN467" s="136">
        <f t="shared" si="176"/>
        <v>0</v>
      </c>
      <c r="AO467" s="133">
        <f t="shared" si="177"/>
        <v>1</v>
      </c>
      <c r="AP467" s="131">
        <f t="shared" si="178"/>
        <v>0</v>
      </c>
      <c r="AQ467" s="131">
        <f t="shared" si="179"/>
        <v>0</v>
      </c>
      <c r="AR467" s="131">
        <f t="shared" si="180"/>
        <v>0</v>
      </c>
      <c r="AS467" s="136">
        <f t="shared" si="181"/>
        <v>0</v>
      </c>
      <c r="AT467" s="133">
        <f t="shared" si="182"/>
        <v>0</v>
      </c>
      <c r="AU467" s="131">
        <f t="shared" si="183"/>
        <v>0</v>
      </c>
      <c r="AV467" s="131">
        <f t="shared" si="184"/>
        <v>0</v>
      </c>
      <c r="AW467" s="131">
        <f t="shared" si="185"/>
        <v>0</v>
      </c>
      <c r="AX467" s="136">
        <f t="shared" si="186"/>
        <v>0</v>
      </c>
      <c r="AY467" s="133">
        <f t="shared" si="187"/>
        <v>0.7</v>
      </c>
      <c r="AZ467" s="131">
        <f t="shared" si="188"/>
        <v>0</v>
      </c>
      <c r="BA467" s="131">
        <f t="shared" si="189"/>
        <v>0</v>
      </c>
      <c r="BB467" s="131">
        <f t="shared" si="190"/>
        <v>0</v>
      </c>
      <c r="BC467" s="132">
        <f t="shared" si="191"/>
        <v>0</v>
      </c>
    </row>
    <row r="468" spans="1:55" x14ac:dyDescent="0.25">
      <c r="A468" s="138" t="s">
        <v>969</v>
      </c>
      <c r="B468" s="131" t="s">
        <v>1383</v>
      </c>
      <c r="C468" s="131" t="s">
        <v>252</v>
      </c>
      <c r="D468" s="131" t="s">
        <v>210</v>
      </c>
      <c r="E468" s="132" t="s">
        <v>1311</v>
      </c>
      <c r="F468" s="130">
        <v>0</v>
      </c>
      <c r="G468" s="131">
        <v>0</v>
      </c>
      <c r="H468" s="131">
        <v>0</v>
      </c>
      <c r="I468" s="132">
        <v>0</v>
      </c>
      <c r="J468" s="149"/>
      <c r="K468" s="133">
        <v>0</v>
      </c>
      <c r="L468" s="131">
        <v>0</v>
      </c>
      <c r="M468" s="131">
        <v>0</v>
      </c>
      <c r="N468" s="132">
        <v>0</v>
      </c>
      <c r="O468" s="149"/>
      <c r="P468" s="133">
        <v>0</v>
      </c>
      <c r="Q468" s="131">
        <v>0</v>
      </c>
      <c r="R468" s="131">
        <v>0</v>
      </c>
      <c r="S468" s="132">
        <v>0</v>
      </c>
      <c r="T468" s="149"/>
      <c r="U468" s="133">
        <v>0</v>
      </c>
      <c r="V468" s="131">
        <v>0</v>
      </c>
      <c r="W468" s="131">
        <v>0</v>
      </c>
      <c r="X468" s="132">
        <v>0</v>
      </c>
      <c r="Y468" s="149"/>
      <c r="Z468" s="133">
        <v>0</v>
      </c>
      <c r="AA468" s="131">
        <v>0</v>
      </c>
      <c r="AB468" s="131">
        <v>0</v>
      </c>
      <c r="AC468" s="132">
        <v>0</v>
      </c>
      <c r="AD468" s="149"/>
      <c r="AE468" s="153">
        <f t="shared" si="168"/>
        <v>0</v>
      </c>
      <c r="AF468" s="134">
        <f t="shared" si="169"/>
        <v>0</v>
      </c>
      <c r="AG468" s="135">
        <f t="shared" si="170"/>
        <v>0</v>
      </c>
      <c r="AH468" s="167">
        <f t="shared" si="171"/>
        <v>0</v>
      </c>
      <c r="AI468" s="149"/>
      <c r="AJ468" s="133">
        <f t="shared" si="172"/>
        <v>0</v>
      </c>
      <c r="AK468" s="131">
        <f t="shared" si="173"/>
        <v>0</v>
      </c>
      <c r="AL468" s="131">
        <f t="shared" si="174"/>
        <v>0</v>
      </c>
      <c r="AM468" s="131">
        <f t="shared" si="175"/>
        <v>0</v>
      </c>
      <c r="AN468" s="136">
        <f t="shared" si="176"/>
        <v>0</v>
      </c>
      <c r="AO468" s="133">
        <f t="shared" si="177"/>
        <v>0</v>
      </c>
      <c r="AP468" s="131">
        <f t="shared" si="178"/>
        <v>0</v>
      </c>
      <c r="AQ468" s="131">
        <f t="shared" si="179"/>
        <v>0</v>
      </c>
      <c r="AR468" s="131">
        <f t="shared" si="180"/>
        <v>0</v>
      </c>
      <c r="AS468" s="136">
        <f t="shared" si="181"/>
        <v>0</v>
      </c>
      <c r="AT468" s="133">
        <f t="shared" si="182"/>
        <v>0</v>
      </c>
      <c r="AU468" s="131">
        <f t="shared" si="183"/>
        <v>0</v>
      </c>
      <c r="AV468" s="131">
        <f t="shared" si="184"/>
        <v>0</v>
      </c>
      <c r="AW468" s="131">
        <f t="shared" si="185"/>
        <v>0</v>
      </c>
      <c r="AX468" s="136">
        <f t="shared" si="186"/>
        <v>0</v>
      </c>
      <c r="AY468" s="133">
        <f t="shared" si="187"/>
        <v>0</v>
      </c>
      <c r="AZ468" s="131">
        <f t="shared" si="188"/>
        <v>0</v>
      </c>
      <c r="BA468" s="131">
        <f t="shared" si="189"/>
        <v>0</v>
      </c>
      <c r="BB468" s="131">
        <f t="shared" si="190"/>
        <v>0</v>
      </c>
      <c r="BC468" s="132">
        <f t="shared" si="191"/>
        <v>0</v>
      </c>
    </row>
    <row r="469" spans="1:55" x14ac:dyDescent="0.25">
      <c r="A469" s="138" t="s">
        <v>970</v>
      </c>
      <c r="B469" s="131" t="s">
        <v>1433</v>
      </c>
      <c r="C469" s="131" t="s">
        <v>979</v>
      </c>
      <c r="D469" s="131" t="s">
        <v>130</v>
      </c>
      <c r="E469" s="132" t="s">
        <v>1314</v>
      </c>
      <c r="F469" s="130">
        <v>0</v>
      </c>
      <c r="G469" s="131">
        <v>0</v>
      </c>
      <c r="H469" s="131">
        <v>0</v>
      </c>
      <c r="I469" s="132">
        <v>0</v>
      </c>
      <c r="J469" s="149"/>
      <c r="K469" s="133">
        <v>0</v>
      </c>
      <c r="L469" s="131">
        <v>0</v>
      </c>
      <c r="M469" s="131">
        <v>0</v>
      </c>
      <c r="N469" s="132">
        <v>0</v>
      </c>
      <c r="O469" s="149"/>
      <c r="P469" s="133">
        <v>0</v>
      </c>
      <c r="Q469" s="131">
        <v>0</v>
      </c>
      <c r="R469" s="131">
        <v>0</v>
      </c>
      <c r="S469" s="132">
        <v>0</v>
      </c>
      <c r="T469" s="149"/>
      <c r="U469" s="133">
        <v>0</v>
      </c>
      <c r="V469" s="131">
        <v>0</v>
      </c>
      <c r="W469" s="131">
        <v>0</v>
      </c>
      <c r="X469" s="132">
        <v>20</v>
      </c>
      <c r="Y469" s="149"/>
      <c r="Z469" s="133">
        <v>0</v>
      </c>
      <c r="AA469" s="131">
        <v>0</v>
      </c>
      <c r="AB469" s="131">
        <v>0</v>
      </c>
      <c r="AC469" s="132">
        <v>0</v>
      </c>
      <c r="AD469" s="149"/>
      <c r="AE469" s="153">
        <f t="shared" si="168"/>
        <v>0</v>
      </c>
      <c r="AF469" s="134">
        <f t="shared" si="169"/>
        <v>0</v>
      </c>
      <c r="AG469" s="135">
        <f t="shared" si="170"/>
        <v>0</v>
      </c>
      <c r="AH469" s="167">
        <f t="shared" si="171"/>
        <v>20</v>
      </c>
      <c r="AI469" s="149"/>
      <c r="AJ469" s="133">
        <f t="shared" si="172"/>
        <v>0</v>
      </c>
      <c r="AK469" s="131">
        <f t="shared" si="173"/>
        <v>0</v>
      </c>
      <c r="AL469" s="131">
        <f t="shared" si="174"/>
        <v>0</v>
      </c>
      <c r="AM469" s="131">
        <f t="shared" si="175"/>
        <v>20</v>
      </c>
      <c r="AN469" s="136">
        <f t="shared" si="176"/>
        <v>0</v>
      </c>
      <c r="AO469" s="133">
        <f t="shared" si="177"/>
        <v>0</v>
      </c>
      <c r="AP469" s="131">
        <f t="shared" si="178"/>
        <v>0</v>
      </c>
      <c r="AQ469" s="131">
        <f t="shared" si="179"/>
        <v>0</v>
      </c>
      <c r="AR469" s="131">
        <f t="shared" si="180"/>
        <v>0</v>
      </c>
      <c r="AS469" s="136">
        <f t="shared" si="181"/>
        <v>0</v>
      </c>
      <c r="AT469" s="133">
        <f t="shared" si="182"/>
        <v>0</v>
      </c>
      <c r="AU469" s="131">
        <f t="shared" si="183"/>
        <v>0</v>
      </c>
      <c r="AV469" s="131">
        <f t="shared" si="184"/>
        <v>0</v>
      </c>
      <c r="AW469" s="131">
        <f t="shared" si="185"/>
        <v>0</v>
      </c>
      <c r="AX469" s="136">
        <f t="shared" si="186"/>
        <v>0</v>
      </c>
      <c r="AY469" s="133">
        <f t="shared" si="187"/>
        <v>0</v>
      </c>
      <c r="AZ469" s="131">
        <f t="shared" si="188"/>
        <v>0</v>
      </c>
      <c r="BA469" s="131">
        <f t="shared" si="189"/>
        <v>0</v>
      </c>
      <c r="BB469" s="131">
        <f t="shared" si="190"/>
        <v>0</v>
      </c>
      <c r="BC469" s="132">
        <f t="shared" si="191"/>
        <v>0</v>
      </c>
    </row>
    <row r="470" spans="1:55" x14ac:dyDescent="0.25">
      <c r="A470" s="138" t="s">
        <v>971</v>
      </c>
      <c r="B470" s="131" t="s">
        <v>1433</v>
      </c>
      <c r="C470" s="131" t="s">
        <v>90</v>
      </c>
      <c r="D470" s="131" t="s">
        <v>359</v>
      </c>
      <c r="E470" s="132" t="s">
        <v>1311</v>
      </c>
      <c r="F470" s="130">
        <v>0</v>
      </c>
      <c r="G470" s="131">
        <v>0</v>
      </c>
      <c r="H470" s="131">
        <v>0</v>
      </c>
      <c r="I470" s="132">
        <v>0</v>
      </c>
      <c r="J470" s="149"/>
      <c r="K470" s="133">
        <v>0</v>
      </c>
      <c r="L470" s="131">
        <v>0</v>
      </c>
      <c r="M470" s="131">
        <v>0</v>
      </c>
      <c r="N470" s="132">
        <v>0</v>
      </c>
      <c r="O470" s="149"/>
      <c r="P470" s="133">
        <v>0</v>
      </c>
      <c r="Q470" s="131">
        <v>0</v>
      </c>
      <c r="R470" s="131">
        <v>0</v>
      </c>
      <c r="S470" s="132">
        <v>0</v>
      </c>
      <c r="T470" s="149"/>
      <c r="U470" s="133">
        <v>0</v>
      </c>
      <c r="V470" s="131">
        <v>0</v>
      </c>
      <c r="W470" s="131">
        <v>0</v>
      </c>
      <c r="X470" s="132">
        <v>0</v>
      </c>
      <c r="Y470" s="149"/>
      <c r="Z470" s="133">
        <v>0</v>
      </c>
      <c r="AA470" s="131">
        <v>0</v>
      </c>
      <c r="AB470" s="131">
        <v>0</v>
      </c>
      <c r="AC470" s="132">
        <v>0</v>
      </c>
      <c r="AD470" s="149"/>
      <c r="AE470" s="153">
        <f t="shared" si="168"/>
        <v>0</v>
      </c>
      <c r="AF470" s="134">
        <f t="shared" si="169"/>
        <v>0</v>
      </c>
      <c r="AG470" s="135">
        <f t="shared" si="170"/>
        <v>0</v>
      </c>
      <c r="AH470" s="167">
        <f t="shared" si="171"/>
        <v>0</v>
      </c>
      <c r="AI470" s="149"/>
      <c r="AJ470" s="133">
        <f t="shared" si="172"/>
        <v>0</v>
      </c>
      <c r="AK470" s="131">
        <f t="shared" si="173"/>
        <v>0</v>
      </c>
      <c r="AL470" s="131">
        <f t="shared" si="174"/>
        <v>0</v>
      </c>
      <c r="AM470" s="131">
        <f t="shared" si="175"/>
        <v>0</v>
      </c>
      <c r="AN470" s="136">
        <f t="shared" si="176"/>
        <v>0</v>
      </c>
      <c r="AO470" s="133">
        <f t="shared" si="177"/>
        <v>0</v>
      </c>
      <c r="AP470" s="131">
        <f t="shared" si="178"/>
        <v>0</v>
      </c>
      <c r="AQ470" s="131">
        <f t="shared" si="179"/>
        <v>0</v>
      </c>
      <c r="AR470" s="131">
        <f t="shared" si="180"/>
        <v>0</v>
      </c>
      <c r="AS470" s="136">
        <f t="shared" si="181"/>
        <v>0</v>
      </c>
      <c r="AT470" s="133">
        <f t="shared" si="182"/>
        <v>0</v>
      </c>
      <c r="AU470" s="131">
        <f t="shared" si="183"/>
        <v>0</v>
      </c>
      <c r="AV470" s="131">
        <f t="shared" si="184"/>
        <v>0</v>
      </c>
      <c r="AW470" s="131">
        <f t="shared" si="185"/>
        <v>0</v>
      </c>
      <c r="AX470" s="136">
        <f t="shared" si="186"/>
        <v>0</v>
      </c>
      <c r="AY470" s="133">
        <f t="shared" si="187"/>
        <v>0</v>
      </c>
      <c r="AZ470" s="131">
        <f t="shared" si="188"/>
        <v>0</v>
      </c>
      <c r="BA470" s="131">
        <f t="shared" si="189"/>
        <v>0</v>
      </c>
      <c r="BB470" s="131">
        <f t="shared" si="190"/>
        <v>0</v>
      </c>
      <c r="BC470" s="132">
        <f t="shared" si="191"/>
        <v>0</v>
      </c>
    </row>
    <row r="471" spans="1:55" x14ac:dyDescent="0.25">
      <c r="A471" s="138" t="s">
        <v>972</v>
      </c>
      <c r="B471" s="131" t="s">
        <v>1433</v>
      </c>
      <c r="C471" s="131" t="s">
        <v>980</v>
      </c>
      <c r="D471" s="131" t="s">
        <v>105</v>
      </c>
      <c r="E471" s="132" t="s">
        <v>1314</v>
      </c>
      <c r="F471" s="130">
        <v>0</v>
      </c>
      <c r="G471" s="131">
        <v>0</v>
      </c>
      <c r="H471" s="131">
        <v>0</v>
      </c>
      <c r="I471" s="132">
        <v>0</v>
      </c>
      <c r="J471" s="149"/>
      <c r="K471" s="133">
        <v>0</v>
      </c>
      <c r="L471" s="131">
        <v>0</v>
      </c>
      <c r="M471" s="131">
        <v>0</v>
      </c>
      <c r="N471" s="132">
        <v>0</v>
      </c>
      <c r="O471" s="149"/>
      <c r="P471" s="133">
        <v>0</v>
      </c>
      <c r="Q471" s="131">
        <v>0</v>
      </c>
      <c r="R471" s="131">
        <v>0</v>
      </c>
      <c r="S471" s="132">
        <v>0</v>
      </c>
      <c r="T471" s="149"/>
      <c r="U471" s="133">
        <v>0</v>
      </c>
      <c r="V471" s="131">
        <v>0</v>
      </c>
      <c r="W471" s="131">
        <v>0</v>
      </c>
      <c r="X471" s="132">
        <v>0</v>
      </c>
      <c r="Y471" s="149"/>
      <c r="Z471" s="133">
        <v>0</v>
      </c>
      <c r="AA471" s="131">
        <v>0</v>
      </c>
      <c r="AB471" s="131">
        <v>0</v>
      </c>
      <c r="AC471" s="132">
        <v>0</v>
      </c>
      <c r="AD471" s="149"/>
      <c r="AE471" s="153">
        <f t="shared" si="168"/>
        <v>0</v>
      </c>
      <c r="AF471" s="134">
        <f t="shared" si="169"/>
        <v>0</v>
      </c>
      <c r="AG471" s="135">
        <f t="shared" si="170"/>
        <v>0</v>
      </c>
      <c r="AH471" s="167">
        <f t="shared" si="171"/>
        <v>0</v>
      </c>
      <c r="AI471" s="149"/>
      <c r="AJ471" s="133">
        <f t="shared" si="172"/>
        <v>0</v>
      </c>
      <c r="AK471" s="131">
        <f t="shared" si="173"/>
        <v>0</v>
      </c>
      <c r="AL471" s="131">
        <f t="shared" si="174"/>
        <v>0</v>
      </c>
      <c r="AM471" s="131">
        <f t="shared" si="175"/>
        <v>0</v>
      </c>
      <c r="AN471" s="136">
        <f t="shared" si="176"/>
        <v>0</v>
      </c>
      <c r="AO471" s="133">
        <f t="shared" si="177"/>
        <v>0</v>
      </c>
      <c r="AP471" s="131">
        <f t="shared" si="178"/>
        <v>0</v>
      </c>
      <c r="AQ471" s="131">
        <f t="shared" si="179"/>
        <v>0</v>
      </c>
      <c r="AR471" s="131">
        <f t="shared" si="180"/>
        <v>0</v>
      </c>
      <c r="AS471" s="136">
        <f t="shared" si="181"/>
        <v>0</v>
      </c>
      <c r="AT471" s="133">
        <f t="shared" si="182"/>
        <v>0</v>
      </c>
      <c r="AU471" s="131">
        <f t="shared" si="183"/>
        <v>0</v>
      </c>
      <c r="AV471" s="131">
        <f t="shared" si="184"/>
        <v>0</v>
      </c>
      <c r="AW471" s="131">
        <f t="shared" si="185"/>
        <v>0</v>
      </c>
      <c r="AX471" s="136">
        <f t="shared" si="186"/>
        <v>0</v>
      </c>
      <c r="AY471" s="133">
        <f t="shared" si="187"/>
        <v>0</v>
      </c>
      <c r="AZ471" s="131">
        <f t="shared" si="188"/>
        <v>0</v>
      </c>
      <c r="BA471" s="131">
        <f t="shared" si="189"/>
        <v>0</v>
      </c>
      <c r="BB471" s="131">
        <f t="shared" si="190"/>
        <v>0</v>
      </c>
      <c r="BC471" s="132">
        <f t="shared" si="191"/>
        <v>0</v>
      </c>
    </row>
    <row r="472" spans="1:55" x14ac:dyDescent="0.25">
      <c r="A472" s="138" t="s">
        <v>973</v>
      </c>
      <c r="B472" s="131" t="s">
        <v>1433</v>
      </c>
      <c r="C472" s="131" t="s">
        <v>981</v>
      </c>
      <c r="D472" s="131" t="s">
        <v>258</v>
      </c>
      <c r="E472" s="132" t="s">
        <v>1314</v>
      </c>
      <c r="F472" s="130">
        <v>0</v>
      </c>
      <c r="G472" s="131">
        <v>0</v>
      </c>
      <c r="H472" s="131">
        <v>0</v>
      </c>
      <c r="I472" s="132">
        <v>0</v>
      </c>
      <c r="J472" s="149"/>
      <c r="K472" s="133">
        <v>0</v>
      </c>
      <c r="L472" s="131">
        <v>0</v>
      </c>
      <c r="M472" s="131">
        <v>0</v>
      </c>
      <c r="N472" s="132">
        <v>0</v>
      </c>
      <c r="O472" s="149"/>
      <c r="P472" s="133">
        <v>0</v>
      </c>
      <c r="Q472" s="131">
        <v>0</v>
      </c>
      <c r="R472" s="131">
        <v>0</v>
      </c>
      <c r="S472" s="132">
        <v>0</v>
      </c>
      <c r="T472" s="149"/>
      <c r="U472" s="133">
        <v>0</v>
      </c>
      <c r="V472" s="131">
        <v>0</v>
      </c>
      <c r="W472" s="131">
        <v>0</v>
      </c>
      <c r="X472" s="132">
        <v>0</v>
      </c>
      <c r="Y472" s="149"/>
      <c r="Z472" s="133">
        <v>0</v>
      </c>
      <c r="AA472" s="131">
        <v>0</v>
      </c>
      <c r="AB472" s="131">
        <v>0</v>
      </c>
      <c r="AC472" s="132">
        <v>0</v>
      </c>
      <c r="AD472" s="149"/>
      <c r="AE472" s="153">
        <f t="shared" si="168"/>
        <v>0</v>
      </c>
      <c r="AF472" s="134">
        <f t="shared" si="169"/>
        <v>0</v>
      </c>
      <c r="AG472" s="135">
        <f t="shared" si="170"/>
        <v>0</v>
      </c>
      <c r="AH472" s="167">
        <f t="shared" si="171"/>
        <v>0</v>
      </c>
      <c r="AI472" s="149"/>
      <c r="AJ472" s="133">
        <f t="shared" si="172"/>
        <v>0</v>
      </c>
      <c r="AK472" s="131">
        <f t="shared" si="173"/>
        <v>0</v>
      </c>
      <c r="AL472" s="131">
        <f t="shared" si="174"/>
        <v>0</v>
      </c>
      <c r="AM472" s="131">
        <f t="shared" si="175"/>
        <v>0</v>
      </c>
      <c r="AN472" s="136">
        <f t="shared" si="176"/>
        <v>0</v>
      </c>
      <c r="AO472" s="133">
        <f t="shared" si="177"/>
        <v>0</v>
      </c>
      <c r="AP472" s="131">
        <f t="shared" si="178"/>
        <v>0</v>
      </c>
      <c r="AQ472" s="131">
        <f t="shared" si="179"/>
        <v>0</v>
      </c>
      <c r="AR472" s="131">
        <f t="shared" si="180"/>
        <v>0</v>
      </c>
      <c r="AS472" s="136">
        <f t="shared" si="181"/>
        <v>0</v>
      </c>
      <c r="AT472" s="133">
        <f t="shared" si="182"/>
        <v>0</v>
      </c>
      <c r="AU472" s="131">
        <f t="shared" si="183"/>
        <v>0</v>
      </c>
      <c r="AV472" s="131">
        <f t="shared" si="184"/>
        <v>0</v>
      </c>
      <c r="AW472" s="131">
        <f t="shared" si="185"/>
        <v>0</v>
      </c>
      <c r="AX472" s="136">
        <f t="shared" si="186"/>
        <v>0</v>
      </c>
      <c r="AY472" s="133">
        <f t="shared" si="187"/>
        <v>0</v>
      </c>
      <c r="AZ472" s="131">
        <f t="shared" si="188"/>
        <v>0</v>
      </c>
      <c r="BA472" s="131">
        <f t="shared" si="189"/>
        <v>0</v>
      </c>
      <c r="BB472" s="131">
        <f t="shared" si="190"/>
        <v>0</v>
      </c>
      <c r="BC472" s="132">
        <f t="shared" si="191"/>
        <v>0</v>
      </c>
    </row>
    <row r="473" spans="1:55" x14ac:dyDescent="0.25">
      <c r="A473" s="138" t="s">
        <v>974</v>
      </c>
      <c r="B473" s="131" t="s">
        <v>1432</v>
      </c>
      <c r="C473" s="131" t="s">
        <v>483</v>
      </c>
      <c r="D473" s="131" t="s">
        <v>362</v>
      </c>
      <c r="E473" s="132" t="s">
        <v>1311</v>
      </c>
      <c r="F473" s="130">
        <v>0</v>
      </c>
      <c r="G473" s="131">
        <v>0</v>
      </c>
      <c r="H473" s="131">
        <v>0</v>
      </c>
      <c r="I473" s="132">
        <v>0</v>
      </c>
      <c r="J473" s="149"/>
      <c r="K473" s="133">
        <v>0</v>
      </c>
      <c r="L473" s="131">
        <v>0</v>
      </c>
      <c r="M473" s="131">
        <v>0</v>
      </c>
      <c r="N473" s="132">
        <v>0</v>
      </c>
      <c r="O473" s="149"/>
      <c r="P473" s="133">
        <v>0</v>
      </c>
      <c r="Q473" s="131">
        <v>0</v>
      </c>
      <c r="R473" s="131">
        <v>0</v>
      </c>
      <c r="S473" s="132">
        <v>0</v>
      </c>
      <c r="T473" s="149"/>
      <c r="U473" s="133">
        <v>0</v>
      </c>
      <c r="V473" s="131">
        <v>0</v>
      </c>
      <c r="W473" s="131">
        <v>0</v>
      </c>
      <c r="X473" s="132">
        <v>0</v>
      </c>
      <c r="Y473" s="149"/>
      <c r="Z473" s="133">
        <v>0</v>
      </c>
      <c r="AA473" s="131">
        <v>0</v>
      </c>
      <c r="AB473" s="131">
        <v>0</v>
      </c>
      <c r="AC473" s="132">
        <v>0</v>
      </c>
      <c r="AD473" s="149"/>
      <c r="AE473" s="153">
        <f t="shared" si="168"/>
        <v>0</v>
      </c>
      <c r="AF473" s="134">
        <f t="shared" si="169"/>
        <v>0</v>
      </c>
      <c r="AG473" s="135">
        <f t="shared" si="170"/>
        <v>0</v>
      </c>
      <c r="AH473" s="167">
        <f t="shared" si="171"/>
        <v>0</v>
      </c>
      <c r="AI473" s="149"/>
      <c r="AJ473" s="133">
        <f t="shared" si="172"/>
        <v>0</v>
      </c>
      <c r="AK473" s="131">
        <f t="shared" si="173"/>
        <v>0</v>
      </c>
      <c r="AL473" s="131">
        <f t="shared" si="174"/>
        <v>0</v>
      </c>
      <c r="AM473" s="131">
        <f t="shared" si="175"/>
        <v>0</v>
      </c>
      <c r="AN473" s="136">
        <f t="shared" si="176"/>
        <v>0</v>
      </c>
      <c r="AO473" s="133">
        <f t="shared" si="177"/>
        <v>0</v>
      </c>
      <c r="AP473" s="131">
        <f t="shared" si="178"/>
        <v>0</v>
      </c>
      <c r="AQ473" s="131">
        <f t="shared" si="179"/>
        <v>0</v>
      </c>
      <c r="AR473" s="131">
        <f t="shared" si="180"/>
        <v>0</v>
      </c>
      <c r="AS473" s="136">
        <f t="shared" si="181"/>
        <v>0</v>
      </c>
      <c r="AT473" s="133">
        <f t="shared" si="182"/>
        <v>0</v>
      </c>
      <c r="AU473" s="131">
        <f t="shared" si="183"/>
        <v>0</v>
      </c>
      <c r="AV473" s="131">
        <f t="shared" si="184"/>
        <v>0</v>
      </c>
      <c r="AW473" s="131">
        <f t="shared" si="185"/>
        <v>0</v>
      </c>
      <c r="AX473" s="136">
        <f t="shared" si="186"/>
        <v>0</v>
      </c>
      <c r="AY473" s="133">
        <f t="shared" si="187"/>
        <v>0</v>
      </c>
      <c r="AZ473" s="131">
        <f t="shared" si="188"/>
        <v>0</v>
      </c>
      <c r="BA473" s="131">
        <f t="shared" si="189"/>
        <v>0</v>
      </c>
      <c r="BB473" s="131">
        <f t="shared" si="190"/>
        <v>0</v>
      </c>
      <c r="BC473" s="132">
        <f t="shared" si="191"/>
        <v>0</v>
      </c>
    </row>
    <row r="474" spans="1:55" x14ac:dyDescent="0.25">
      <c r="A474" s="138" t="s">
        <v>975</v>
      </c>
      <c r="B474" s="131" t="s">
        <v>2049</v>
      </c>
      <c r="C474" s="131" t="s">
        <v>984</v>
      </c>
      <c r="D474" s="131" t="s">
        <v>347</v>
      </c>
      <c r="E474" s="132" t="s">
        <v>1954</v>
      </c>
      <c r="F474" s="130">
        <v>0</v>
      </c>
      <c r="G474" s="131">
        <v>0</v>
      </c>
      <c r="H474" s="131">
        <v>0</v>
      </c>
      <c r="I474" s="132">
        <v>0</v>
      </c>
      <c r="J474" s="149"/>
      <c r="K474" s="133">
        <v>0</v>
      </c>
      <c r="L474" s="131">
        <v>0</v>
      </c>
      <c r="M474" s="131">
        <v>0</v>
      </c>
      <c r="N474" s="132">
        <v>0</v>
      </c>
      <c r="O474" s="149"/>
      <c r="P474" s="133">
        <v>0</v>
      </c>
      <c r="Q474" s="131">
        <v>0</v>
      </c>
      <c r="R474" s="131">
        <v>0</v>
      </c>
      <c r="S474" s="132">
        <v>0</v>
      </c>
      <c r="T474" s="149"/>
      <c r="U474" s="133">
        <v>0</v>
      </c>
      <c r="V474" s="131">
        <v>0</v>
      </c>
      <c r="W474" s="131">
        <v>0</v>
      </c>
      <c r="X474" s="132">
        <v>0</v>
      </c>
      <c r="Y474" s="149"/>
      <c r="Z474" s="133">
        <v>0</v>
      </c>
      <c r="AA474" s="131">
        <v>0</v>
      </c>
      <c r="AB474" s="131">
        <v>0</v>
      </c>
      <c r="AC474" s="132">
        <v>0</v>
      </c>
      <c r="AD474" s="149"/>
      <c r="AE474" s="153">
        <f t="shared" si="168"/>
        <v>0</v>
      </c>
      <c r="AF474" s="134">
        <f t="shared" si="169"/>
        <v>0</v>
      </c>
      <c r="AG474" s="135">
        <f t="shared" si="170"/>
        <v>0</v>
      </c>
      <c r="AH474" s="167">
        <f t="shared" si="171"/>
        <v>0</v>
      </c>
      <c r="AI474" s="149"/>
      <c r="AJ474" s="133">
        <f t="shared" si="172"/>
        <v>0</v>
      </c>
      <c r="AK474" s="131">
        <f t="shared" si="173"/>
        <v>0</v>
      </c>
      <c r="AL474" s="131">
        <f t="shared" si="174"/>
        <v>0</v>
      </c>
      <c r="AM474" s="131">
        <f t="shared" si="175"/>
        <v>0</v>
      </c>
      <c r="AN474" s="136">
        <f t="shared" si="176"/>
        <v>0</v>
      </c>
      <c r="AO474" s="133">
        <f t="shared" si="177"/>
        <v>0</v>
      </c>
      <c r="AP474" s="131">
        <f t="shared" si="178"/>
        <v>0</v>
      </c>
      <c r="AQ474" s="131">
        <f t="shared" si="179"/>
        <v>0</v>
      </c>
      <c r="AR474" s="131">
        <f t="shared" si="180"/>
        <v>0</v>
      </c>
      <c r="AS474" s="136">
        <f t="shared" si="181"/>
        <v>0</v>
      </c>
      <c r="AT474" s="133">
        <f t="shared" si="182"/>
        <v>0</v>
      </c>
      <c r="AU474" s="131">
        <f t="shared" si="183"/>
        <v>0</v>
      </c>
      <c r="AV474" s="131">
        <f t="shared" si="184"/>
        <v>0</v>
      </c>
      <c r="AW474" s="131">
        <f t="shared" si="185"/>
        <v>0</v>
      </c>
      <c r="AX474" s="136">
        <f t="shared" si="186"/>
        <v>0</v>
      </c>
      <c r="AY474" s="133">
        <f t="shared" si="187"/>
        <v>0</v>
      </c>
      <c r="AZ474" s="131">
        <f t="shared" si="188"/>
        <v>0</v>
      </c>
      <c r="BA474" s="131">
        <f t="shared" si="189"/>
        <v>0</v>
      </c>
      <c r="BB474" s="131">
        <f t="shared" si="190"/>
        <v>0</v>
      </c>
      <c r="BC474" s="132">
        <f t="shared" si="191"/>
        <v>0</v>
      </c>
    </row>
    <row r="475" spans="1:55" x14ac:dyDescent="0.25">
      <c r="A475" s="138" t="s">
        <v>976</v>
      </c>
      <c r="B475" s="131" t="s">
        <v>1432</v>
      </c>
      <c r="C475" s="131" t="s">
        <v>193</v>
      </c>
      <c r="D475" s="131" t="s">
        <v>347</v>
      </c>
      <c r="E475" s="132" t="s">
        <v>1311</v>
      </c>
      <c r="F475" s="130">
        <v>0</v>
      </c>
      <c r="G475" s="131">
        <v>0</v>
      </c>
      <c r="H475" s="131">
        <v>0</v>
      </c>
      <c r="I475" s="132">
        <v>0</v>
      </c>
      <c r="J475" s="149"/>
      <c r="K475" s="133">
        <v>0</v>
      </c>
      <c r="L475" s="131">
        <v>0</v>
      </c>
      <c r="M475" s="131">
        <v>0</v>
      </c>
      <c r="N475" s="132">
        <v>0</v>
      </c>
      <c r="O475" s="149"/>
      <c r="P475" s="133">
        <v>0</v>
      </c>
      <c r="Q475" s="131">
        <v>0</v>
      </c>
      <c r="R475" s="131">
        <v>0</v>
      </c>
      <c r="S475" s="132">
        <v>0</v>
      </c>
      <c r="T475" s="149"/>
      <c r="U475" s="133">
        <v>0</v>
      </c>
      <c r="V475" s="131">
        <v>0</v>
      </c>
      <c r="W475" s="131">
        <v>0</v>
      </c>
      <c r="X475" s="132">
        <v>0</v>
      </c>
      <c r="Y475" s="149"/>
      <c r="Z475" s="133">
        <v>0</v>
      </c>
      <c r="AA475" s="131">
        <v>0</v>
      </c>
      <c r="AB475" s="131">
        <v>0</v>
      </c>
      <c r="AC475" s="132">
        <v>0</v>
      </c>
      <c r="AD475" s="149"/>
      <c r="AE475" s="153">
        <f t="shared" si="168"/>
        <v>0</v>
      </c>
      <c r="AF475" s="134">
        <f t="shared" si="169"/>
        <v>0</v>
      </c>
      <c r="AG475" s="135">
        <f t="shared" si="170"/>
        <v>0</v>
      </c>
      <c r="AH475" s="167">
        <f t="shared" si="171"/>
        <v>0</v>
      </c>
      <c r="AI475" s="149"/>
      <c r="AJ475" s="133">
        <f t="shared" si="172"/>
        <v>0</v>
      </c>
      <c r="AK475" s="131">
        <f t="shared" si="173"/>
        <v>0</v>
      </c>
      <c r="AL475" s="131">
        <f t="shared" si="174"/>
        <v>0</v>
      </c>
      <c r="AM475" s="131">
        <f t="shared" si="175"/>
        <v>0</v>
      </c>
      <c r="AN475" s="136">
        <f t="shared" si="176"/>
        <v>0</v>
      </c>
      <c r="AO475" s="133">
        <f t="shared" si="177"/>
        <v>0</v>
      </c>
      <c r="AP475" s="131">
        <f t="shared" si="178"/>
        <v>0</v>
      </c>
      <c r="AQ475" s="131">
        <f t="shared" si="179"/>
        <v>0</v>
      </c>
      <c r="AR475" s="131">
        <f t="shared" si="180"/>
        <v>0</v>
      </c>
      <c r="AS475" s="136">
        <f t="shared" si="181"/>
        <v>0</v>
      </c>
      <c r="AT475" s="133">
        <f t="shared" si="182"/>
        <v>0</v>
      </c>
      <c r="AU475" s="131">
        <f t="shared" si="183"/>
        <v>0</v>
      </c>
      <c r="AV475" s="131">
        <f t="shared" si="184"/>
        <v>0</v>
      </c>
      <c r="AW475" s="131">
        <f t="shared" si="185"/>
        <v>0</v>
      </c>
      <c r="AX475" s="136">
        <f t="shared" si="186"/>
        <v>0</v>
      </c>
      <c r="AY475" s="133">
        <f t="shared" si="187"/>
        <v>0</v>
      </c>
      <c r="AZ475" s="131">
        <f t="shared" si="188"/>
        <v>0</v>
      </c>
      <c r="BA475" s="131">
        <f t="shared" si="189"/>
        <v>0</v>
      </c>
      <c r="BB475" s="131">
        <f t="shared" si="190"/>
        <v>0</v>
      </c>
      <c r="BC475" s="132">
        <f t="shared" si="191"/>
        <v>0</v>
      </c>
    </row>
    <row r="476" spans="1:55" x14ac:dyDescent="0.25">
      <c r="A476" s="138" t="s">
        <v>977</v>
      </c>
      <c r="B476" s="131" t="s">
        <v>1432</v>
      </c>
      <c r="C476" s="131" t="s">
        <v>104</v>
      </c>
      <c r="D476" s="131" t="s">
        <v>985</v>
      </c>
      <c r="E476" s="132" t="s">
        <v>1311</v>
      </c>
      <c r="F476" s="130">
        <v>0</v>
      </c>
      <c r="G476" s="131">
        <v>0</v>
      </c>
      <c r="H476" s="131">
        <v>0</v>
      </c>
      <c r="I476" s="132">
        <v>0</v>
      </c>
      <c r="J476" s="149"/>
      <c r="K476" s="133">
        <v>0</v>
      </c>
      <c r="L476" s="131">
        <v>0</v>
      </c>
      <c r="M476" s="131">
        <v>0</v>
      </c>
      <c r="N476" s="132">
        <v>0</v>
      </c>
      <c r="O476" s="149"/>
      <c r="P476" s="133">
        <v>0</v>
      </c>
      <c r="Q476" s="131">
        <v>0</v>
      </c>
      <c r="R476" s="131">
        <v>0</v>
      </c>
      <c r="S476" s="132">
        <v>0</v>
      </c>
      <c r="T476" s="149"/>
      <c r="U476" s="133">
        <v>0</v>
      </c>
      <c r="V476" s="131">
        <v>0</v>
      </c>
      <c r="W476" s="131">
        <v>0</v>
      </c>
      <c r="X476" s="132">
        <v>0</v>
      </c>
      <c r="Y476" s="149"/>
      <c r="Z476" s="133">
        <v>0</v>
      </c>
      <c r="AA476" s="131">
        <v>0</v>
      </c>
      <c r="AB476" s="131">
        <v>0</v>
      </c>
      <c r="AC476" s="132">
        <v>0</v>
      </c>
      <c r="AD476" s="149"/>
      <c r="AE476" s="153">
        <f t="shared" si="168"/>
        <v>0</v>
      </c>
      <c r="AF476" s="134">
        <f t="shared" si="169"/>
        <v>0</v>
      </c>
      <c r="AG476" s="135">
        <f t="shared" si="170"/>
        <v>0</v>
      </c>
      <c r="AH476" s="167">
        <f t="shared" si="171"/>
        <v>0</v>
      </c>
      <c r="AI476" s="149"/>
      <c r="AJ476" s="133">
        <f t="shared" si="172"/>
        <v>0</v>
      </c>
      <c r="AK476" s="131">
        <f t="shared" si="173"/>
        <v>0</v>
      </c>
      <c r="AL476" s="131">
        <f t="shared" si="174"/>
        <v>0</v>
      </c>
      <c r="AM476" s="131">
        <f t="shared" si="175"/>
        <v>0</v>
      </c>
      <c r="AN476" s="136">
        <f t="shared" si="176"/>
        <v>0</v>
      </c>
      <c r="AO476" s="133">
        <f t="shared" si="177"/>
        <v>0</v>
      </c>
      <c r="AP476" s="131">
        <f t="shared" si="178"/>
        <v>0</v>
      </c>
      <c r="AQ476" s="131">
        <f t="shared" si="179"/>
        <v>0</v>
      </c>
      <c r="AR476" s="131">
        <f t="shared" si="180"/>
        <v>0</v>
      </c>
      <c r="AS476" s="136">
        <f t="shared" si="181"/>
        <v>0</v>
      </c>
      <c r="AT476" s="133">
        <f t="shared" si="182"/>
        <v>0</v>
      </c>
      <c r="AU476" s="131">
        <f t="shared" si="183"/>
        <v>0</v>
      </c>
      <c r="AV476" s="131">
        <f t="shared" si="184"/>
        <v>0</v>
      </c>
      <c r="AW476" s="131">
        <f t="shared" si="185"/>
        <v>0</v>
      </c>
      <c r="AX476" s="136">
        <f t="shared" si="186"/>
        <v>0</v>
      </c>
      <c r="AY476" s="133">
        <f t="shared" si="187"/>
        <v>0</v>
      </c>
      <c r="AZ476" s="131">
        <f t="shared" si="188"/>
        <v>0</v>
      </c>
      <c r="BA476" s="131">
        <f t="shared" si="189"/>
        <v>0</v>
      </c>
      <c r="BB476" s="131">
        <f t="shared" si="190"/>
        <v>0</v>
      </c>
      <c r="BC476" s="132">
        <f t="shared" si="191"/>
        <v>0</v>
      </c>
    </row>
    <row r="477" spans="1:55" x14ac:dyDescent="0.25">
      <c r="A477" s="138" t="s">
        <v>978</v>
      </c>
      <c r="B477" s="131" t="s">
        <v>2049</v>
      </c>
      <c r="C477" s="131" t="s">
        <v>986</v>
      </c>
      <c r="D477" s="131" t="s">
        <v>987</v>
      </c>
      <c r="E477" s="132" t="s">
        <v>1314</v>
      </c>
      <c r="F477" s="130">
        <v>0</v>
      </c>
      <c r="G477" s="131">
        <v>0</v>
      </c>
      <c r="H477" s="131">
        <v>0</v>
      </c>
      <c r="I477" s="132">
        <v>0</v>
      </c>
      <c r="J477" s="149"/>
      <c r="K477" s="133">
        <v>0</v>
      </c>
      <c r="L477" s="131">
        <v>0</v>
      </c>
      <c r="M477" s="131">
        <v>0</v>
      </c>
      <c r="N477" s="132">
        <v>0</v>
      </c>
      <c r="O477" s="149"/>
      <c r="P477" s="133">
        <v>0</v>
      </c>
      <c r="Q477" s="131">
        <v>0</v>
      </c>
      <c r="R477" s="131">
        <v>0</v>
      </c>
      <c r="S477" s="132">
        <v>0</v>
      </c>
      <c r="T477" s="149"/>
      <c r="U477" s="133">
        <v>0</v>
      </c>
      <c r="V477" s="131">
        <v>0</v>
      </c>
      <c r="W477" s="131">
        <v>0</v>
      </c>
      <c r="X477" s="132">
        <v>0</v>
      </c>
      <c r="Y477" s="149"/>
      <c r="Z477" s="133">
        <v>0</v>
      </c>
      <c r="AA477" s="131">
        <v>0</v>
      </c>
      <c r="AB477" s="131">
        <v>0</v>
      </c>
      <c r="AC477" s="132">
        <v>0</v>
      </c>
      <c r="AD477" s="149"/>
      <c r="AE477" s="153">
        <f t="shared" si="168"/>
        <v>0</v>
      </c>
      <c r="AF477" s="134">
        <f t="shared" si="169"/>
        <v>0</v>
      </c>
      <c r="AG477" s="135">
        <f t="shared" si="170"/>
        <v>0</v>
      </c>
      <c r="AH477" s="167">
        <f t="shared" si="171"/>
        <v>0</v>
      </c>
      <c r="AI477" s="149"/>
      <c r="AJ477" s="133">
        <f t="shared" si="172"/>
        <v>0</v>
      </c>
      <c r="AK477" s="131">
        <f t="shared" si="173"/>
        <v>0</v>
      </c>
      <c r="AL477" s="131">
        <f t="shared" si="174"/>
        <v>0</v>
      </c>
      <c r="AM477" s="131">
        <f t="shared" si="175"/>
        <v>0</v>
      </c>
      <c r="AN477" s="136">
        <f t="shared" si="176"/>
        <v>0</v>
      </c>
      <c r="AO477" s="133">
        <f t="shared" si="177"/>
        <v>0</v>
      </c>
      <c r="AP477" s="131">
        <f t="shared" si="178"/>
        <v>0</v>
      </c>
      <c r="AQ477" s="131">
        <f t="shared" si="179"/>
        <v>0</v>
      </c>
      <c r="AR477" s="131">
        <f t="shared" si="180"/>
        <v>0</v>
      </c>
      <c r="AS477" s="136">
        <f t="shared" si="181"/>
        <v>0</v>
      </c>
      <c r="AT477" s="133">
        <f t="shared" si="182"/>
        <v>0</v>
      </c>
      <c r="AU477" s="131">
        <f t="shared" si="183"/>
        <v>0</v>
      </c>
      <c r="AV477" s="131">
        <f t="shared" si="184"/>
        <v>0</v>
      </c>
      <c r="AW477" s="131">
        <f t="shared" si="185"/>
        <v>0</v>
      </c>
      <c r="AX477" s="136">
        <f t="shared" si="186"/>
        <v>0</v>
      </c>
      <c r="AY477" s="133">
        <f t="shared" si="187"/>
        <v>0</v>
      </c>
      <c r="AZ477" s="131">
        <f t="shared" si="188"/>
        <v>0</v>
      </c>
      <c r="BA477" s="131">
        <f t="shared" si="189"/>
        <v>0</v>
      </c>
      <c r="BB477" s="131">
        <f t="shared" si="190"/>
        <v>0</v>
      </c>
      <c r="BC477" s="132">
        <f t="shared" si="191"/>
        <v>0</v>
      </c>
    </row>
    <row r="478" spans="1:55" x14ac:dyDescent="0.25">
      <c r="A478" s="138" t="s">
        <v>982</v>
      </c>
      <c r="B478" s="131" t="s">
        <v>2047</v>
      </c>
      <c r="C478" s="131" t="s">
        <v>988</v>
      </c>
      <c r="D478" s="131" t="s">
        <v>174</v>
      </c>
      <c r="E478" s="132" t="s">
        <v>1314</v>
      </c>
      <c r="F478" s="130">
        <v>0</v>
      </c>
      <c r="G478" s="131">
        <v>0</v>
      </c>
      <c r="H478" s="131">
        <v>0</v>
      </c>
      <c r="I478" s="132">
        <v>20</v>
      </c>
      <c r="J478" s="149"/>
      <c r="K478" s="133">
        <v>0</v>
      </c>
      <c r="L478" s="131">
        <v>0</v>
      </c>
      <c r="M478" s="131">
        <v>0</v>
      </c>
      <c r="N478" s="132">
        <v>0</v>
      </c>
      <c r="O478" s="149"/>
      <c r="P478" s="133">
        <v>0</v>
      </c>
      <c r="Q478" s="131">
        <v>0</v>
      </c>
      <c r="R478" s="131">
        <v>0</v>
      </c>
      <c r="S478" s="132">
        <v>20</v>
      </c>
      <c r="T478" s="149"/>
      <c r="U478" s="133">
        <v>0</v>
      </c>
      <c r="V478" s="131">
        <v>0</v>
      </c>
      <c r="W478" s="131">
        <v>0</v>
      </c>
      <c r="X478" s="132">
        <v>0</v>
      </c>
      <c r="Y478" s="149"/>
      <c r="Z478" s="133">
        <v>0</v>
      </c>
      <c r="AA478" s="131">
        <v>0</v>
      </c>
      <c r="AB478" s="131">
        <v>0</v>
      </c>
      <c r="AC478" s="132">
        <v>0</v>
      </c>
      <c r="AD478" s="149"/>
      <c r="AE478" s="153">
        <f t="shared" si="168"/>
        <v>0</v>
      </c>
      <c r="AF478" s="134">
        <f t="shared" si="169"/>
        <v>0</v>
      </c>
      <c r="AG478" s="135">
        <f t="shared" si="170"/>
        <v>0</v>
      </c>
      <c r="AH478" s="167">
        <f t="shared" si="171"/>
        <v>40</v>
      </c>
      <c r="AI478" s="149"/>
      <c r="AJ478" s="133">
        <f t="shared" si="172"/>
        <v>20</v>
      </c>
      <c r="AK478" s="131">
        <f t="shared" si="173"/>
        <v>0</v>
      </c>
      <c r="AL478" s="131">
        <f t="shared" si="174"/>
        <v>20</v>
      </c>
      <c r="AM478" s="131">
        <f t="shared" si="175"/>
        <v>0</v>
      </c>
      <c r="AN478" s="136">
        <f t="shared" si="176"/>
        <v>0</v>
      </c>
      <c r="AO478" s="133">
        <f t="shared" si="177"/>
        <v>0</v>
      </c>
      <c r="AP478" s="131">
        <f t="shared" si="178"/>
        <v>0</v>
      </c>
      <c r="AQ478" s="131">
        <f t="shared" si="179"/>
        <v>0</v>
      </c>
      <c r="AR478" s="131">
        <f t="shared" si="180"/>
        <v>0</v>
      </c>
      <c r="AS478" s="136">
        <f t="shared" si="181"/>
        <v>0</v>
      </c>
      <c r="AT478" s="133">
        <f t="shared" si="182"/>
        <v>0</v>
      </c>
      <c r="AU478" s="131">
        <f t="shared" si="183"/>
        <v>0</v>
      </c>
      <c r="AV478" s="131">
        <f t="shared" si="184"/>
        <v>0</v>
      </c>
      <c r="AW478" s="131">
        <f t="shared" si="185"/>
        <v>0</v>
      </c>
      <c r="AX478" s="136">
        <f t="shared" si="186"/>
        <v>0</v>
      </c>
      <c r="AY478" s="133">
        <f t="shared" si="187"/>
        <v>0</v>
      </c>
      <c r="AZ478" s="131">
        <f t="shared" si="188"/>
        <v>0</v>
      </c>
      <c r="BA478" s="131">
        <f t="shared" si="189"/>
        <v>0</v>
      </c>
      <c r="BB478" s="131">
        <f t="shared" si="190"/>
        <v>0</v>
      </c>
      <c r="BC478" s="132">
        <f t="shared" si="191"/>
        <v>0</v>
      </c>
    </row>
    <row r="479" spans="1:55" x14ac:dyDescent="0.25">
      <c r="A479" s="138" t="s">
        <v>983</v>
      </c>
      <c r="B479" s="131" t="s">
        <v>1392</v>
      </c>
      <c r="C479" s="131" t="s">
        <v>2084</v>
      </c>
      <c r="D479" s="131" t="s">
        <v>151</v>
      </c>
      <c r="E479" s="132" t="s">
        <v>1314</v>
      </c>
      <c r="F479" s="130">
        <v>0</v>
      </c>
      <c r="G479" s="131">
        <v>0</v>
      </c>
      <c r="H479" s="131">
        <v>0</v>
      </c>
      <c r="I479" s="132">
        <v>0</v>
      </c>
      <c r="J479" s="149"/>
      <c r="K479" s="133">
        <v>0</v>
      </c>
      <c r="L479" s="131">
        <v>0</v>
      </c>
      <c r="M479" s="131">
        <v>0</v>
      </c>
      <c r="N479" s="132">
        <v>0</v>
      </c>
      <c r="O479" s="149"/>
      <c r="P479" s="133">
        <v>0</v>
      </c>
      <c r="Q479" s="131">
        <v>0</v>
      </c>
      <c r="R479" s="131">
        <v>0</v>
      </c>
      <c r="S479" s="132">
        <v>0</v>
      </c>
      <c r="T479" s="149"/>
      <c r="U479" s="133">
        <v>0</v>
      </c>
      <c r="V479" s="131">
        <v>0</v>
      </c>
      <c r="W479" s="131">
        <v>0</v>
      </c>
      <c r="X479" s="132">
        <v>0</v>
      </c>
      <c r="Y479" s="149"/>
      <c r="Z479" s="133">
        <v>0</v>
      </c>
      <c r="AA479" s="131">
        <v>0</v>
      </c>
      <c r="AB479" s="131">
        <v>0</v>
      </c>
      <c r="AC479" s="132">
        <v>0</v>
      </c>
      <c r="AD479" s="149"/>
      <c r="AE479" s="153">
        <f t="shared" si="168"/>
        <v>0</v>
      </c>
      <c r="AF479" s="134">
        <f t="shared" si="169"/>
        <v>0</v>
      </c>
      <c r="AG479" s="135">
        <f t="shared" si="170"/>
        <v>0</v>
      </c>
      <c r="AH479" s="167">
        <f t="shared" si="171"/>
        <v>0</v>
      </c>
      <c r="AI479" s="149"/>
      <c r="AJ479" s="133">
        <f t="shared" si="172"/>
        <v>0</v>
      </c>
      <c r="AK479" s="131">
        <f t="shared" si="173"/>
        <v>0</v>
      </c>
      <c r="AL479" s="131">
        <f t="shared" si="174"/>
        <v>0</v>
      </c>
      <c r="AM479" s="131">
        <f t="shared" si="175"/>
        <v>0</v>
      </c>
      <c r="AN479" s="136">
        <f t="shared" si="176"/>
        <v>0</v>
      </c>
      <c r="AO479" s="133">
        <f t="shared" si="177"/>
        <v>0</v>
      </c>
      <c r="AP479" s="131">
        <f t="shared" si="178"/>
        <v>0</v>
      </c>
      <c r="AQ479" s="131">
        <f t="shared" si="179"/>
        <v>0</v>
      </c>
      <c r="AR479" s="131">
        <f t="shared" si="180"/>
        <v>0</v>
      </c>
      <c r="AS479" s="136">
        <f t="shared" si="181"/>
        <v>0</v>
      </c>
      <c r="AT479" s="133">
        <f t="shared" si="182"/>
        <v>0</v>
      </c>
      <c r="AU479" s="131">
        <f t="shared" si="183"/>
        <v>0</v>
      </c>
      <c r="AV479" s="131">
        <f t="shared" si="184"/>
        <v>0</v>
      </c>
      <c r="AW479" s="131">
        <f t="shared" si="185"/>
        <v>0</v>
      </c>
      <c r="AX479" s="136">
        <f t="shared" si="186"/>
        <v>0</v>
      </c>
      <c r="AY479" s="133">
        <f t="shared" si="187"/>
        <v>0</v>
      </c>
      <c r="AZ479" s="131">
        <f t="shared" si="188"/>
        <v>0</v>
      </c>
      <c r="BA479" s="131">
        <f t="shared" si="189"/>
        <v>0</v>
      </c>
      <c r="BB479" s="131">
        <f t="shared" si="190"/>
        <v>0</v>
      </c>
      <c r="BC479" s="132">
        <f t="shared" si="191"/>
        <v>0</v>
      </c>
    </row>
    <row r="480" spans="1:55" x14ac:dyDescent="0.25">
      <c r="A480" s="138" t="s">
        <v>989</v>
      </c>
      <c r="B480" s="131" t="s">
        <v>1392</v>
      </c>
      <c r="C480" s="131" t="s">
        <v>97</v>
      </c>
      <c r="D480" s="131" t="s">
        <v>998</v>
      </c>
      <c r="E480" s="132" t="s">
        <v>1314</v>
      </c>
      <c r="F480" s="130">
        <v>0</v>
      </c>
      <c r="G480" s="131">
        <v>0</v>
      </c>
      <c r="H480" s="131">
        <v>0</v>
      </c>
      <c r="I480" s="132">
        <v>0</v>
      </c>
      <c r="J480" s="149"/>
      <c r="K480" s="133">
        <v>0</v>
      </c>
      <c r="L480" s="131">
        <v>0</v>
      </c>
      <c r="M480" s="131">
        <v>0</v>
      </c>
      <c r="N480" s="132">
        <v>0</v>
      </c>
      <c r="O480" s="149"/>
      <c r="P480" s="133">
        <v>0</v>
      </c>
      <c r="Q480" s="131">
        <v>0</v>
      </c>
      <c r="R480" s="131">
        <v>0</v>
      </c>
      <c r="S480" s="132">
        <v>0</v>
      </c>
      <c r="T480" s="149"/>
      <c r="U480" s="133">
        <v>0</v>
      </c>
      <c r="V480" s="131">
        <v>0</v>
      </c>
      <c r="W480" s="131">
        <v>0</v>
      </c>
      <c r="X480" s="132">
        <v>0</v>
      </c>
      <c r="Y480" s="149"/>
      <c r="Z480" s="133">
        <v>0</v>
      </c>
      <c r="AA480" s="131">
        <v>0</v>
      </c>
      <c r="AB480" s="131">
        <v>0</v>
      </c>
      <c r="AC480" s="132">
        <v>0</v>
      </c>
      <c r="AD480" s="149"/>
      <c r="AE480" s="153">
        <f t="shared" si="168"/>
        <v>0</v>
      </c>
      <c r="AF480" s="134">
        <f t="shared" si="169"/>
        <v>0</v>
      </c>
      <c r="AG480" s="135">
        <f t="shared" si="170"/>
        <v>0</v>
      </c>
      <c r="AH480" s="167">
        <f t="shared" si="171"/>
        <v>0</v>
      </c>
      <c r="AI480" s="149"/>
      <c r="AJ480" s="133">
        <f t="shared" si="172"/>
        <v>0</v>
      </c>
      <c r="AK480" s="131">
        <f t="shared" si="173"/>
        <v>0</v>
      </c>
      <c r="AL480" s="131">
        <f t="shared" si="174"/>
        <v>0</v>
      </c>
      <c r="AM480" s="131">
        <f t="shared" si="175"/>
        <v>0</v>
      </c>
      <c r="AN480" s="136">
        <f t="shared" si="176"/>
        <v>0</v>
      </c>
      <c r="AO480" s="133">
        <f t="shared" si="177"/>
        <v>0</v>
      </c>
      <c r="AP480" s="131">
        <f t="shared" si="178"/>
        <v>0</v>
      </c>
      <c r="AQ480" s="131">
        <f t="shared" si="179"/>
        <v>0</v>
      </c>
      <c r="AR480" s="131">
        <f t="shared" si="180"/>
        <v>0</v>
      </c>
      <c r="AS480" s="136">
        <f t="shared" si="181"/>
        <v>0</v>
      </c>
      <c r="AT480" s="133">
        <f t="shared" si="182"/>
        <v>0</v>
      </c>
      <c r="AU480" s="131">
        <f t="shared" si="183"/>
        <v>0</v>
      </c>
      <c r="AV480" s="131">
        <f t="shared" si="184"/>
        <v>0</v>
      </c>
      <c r="AW480" s="131">
        <f t="shared" si="185"/>
        <v>0</v>
      </c>
      <c r="AX480" s="136">
        <f t="shared" si="186"/>
        <v>0</v>
      </c>
      <c r="AY480" s="133">
        <f t="shared" si="187"/>
        <v>0</v>
      </c>
      <c r="AZ480" s="131">
        <f t="shared" si="188"/>
        <v>0</v>
      </c>
      <c r="BA480" s="131">
        <f t="shared" si="189"/>
        <v>0</v>
      </c>
      <c r="BB480" s="131">
        <f t="shared" si="190"/>
        <v>0</v>
      </c>
      <c r="BC480" s="132">
        <f t="shared" si="191"/>
        <v>0</v>
      </c>
    </row>
    <row r="481" spans="1:55" x14ac:dyDescent="0.25">
      <c r="A481" s="138" t="s">
        <v>990</v>
      </c>
      <c r="B481" s="131" t="s">
        <v>1392</v>
      </c>
      <c r="C481" s="131" t="s">
        <v>999</v>
      </c>
      <c r="D481" s="131" t="s">
        <v>1000</v>
      </c>
      <c r="E481" s="132" t="s">
        <v>1954</v>
      </c>
      <c r="F481" s="130">
        <v>0</v>
      </c>
      <c r="G481" s="131">
        <v>0</v>
      </c>
      <c r="H481" s="131">
        <v>0</v>
      </c>
      <c r="I481" s="132">
        <v>0</v>
      </c>
      <c r="J481" s="149"/>
      <c r="K481" s="133">
        <v>0</v>
      </c>
      <c r="L481" s="131">
        <v>0</v>
      </c>
      <c r="M481" s="131">
        <v>0</v>
      </c>
      <c r="N481" s="132">
        <v>0</v>
      </c>
      <c r="O481" s="149"/>
      <c r="P481" s="133">
        <v>0</v>
      </c>
      <c r="Q481" s="131">
        <v>0</v>
      </c>
      <c r="R481" s="131">
        <v>0</v>
      </c>
      <c r="S481" s="132">
        <v>0</v>
      </c>
      <c r="T481" s="149"/>
      <c r="U481" s="133">
        <v>0</v>
      </c>
      <c r="V481" s="131">
        <v>0</v>
      </c>
      <c r="W481" s="131">
        <v>0</v>
      </c>
      <c r="X481" s="132">
        <v>0</v>
      </c>
      <c r="Y481" s="149"/>
      <c r="Z481" s="133">
        <v>0</v>
      </c>
      <c r="AA481" s="131">
        <v>0</v>
      </c>
      <c r="AB481" s="131">
        <v>0</v>
      </c>
      <c r="AC481" s="132">
        <v>0</v>
      </c>
      <c r="AD481" s="149"/>
      <c r="AE481" s="153">
        <f t="shared" si="168"/>
        <v>0</v>
      </c>
      <c r="AF481" s="134">
        <f t="shared" si="169"/>
        <v>0</v>
      </c>
      <c r="AG481" s="135">
        <f t="shared" si="170"/>
        <v>0</v>
      </c>
      <c r="AH481" s="167">
        <f t="shared" si="171"/>
        <v>0</v>
      </c>
      <c r="AI481" s="149"/>
      <c r="AJ481" s="133">
        <f t="shared" si="172"/>
        <v>0</v>
      </c>
      <c r="AK481" s="131">
        <f t="shared" si="173"/>
        <v>0</v>
      </c>
      <c r="AL481" s="131">
        <f t="shared" si="174"/>
        <v>0</v>
      </c>
      <c r="AM481" s="131">
        <f t="shared" si="175"/>
        <v>0</v>
      </c>
      <c r="AN481" s="136">
        <f t="shared" si="176"/>
        <v>0</v>
      </c>
      <c r="AO481" s="133">
        <f t="shared" si="177"/>
        <v>0</v>
      </c>
      <c r="AP481" s="131">
        <f t="shared" si="178"/>
        <v>0</v>
      </c>
      <c r="AQ481" s="131">
        <f t="shared" si="179"/>
        <v>0</v>
      </c>
      <c r="AR481" s="131">
        <f t="shared" si="180"/>
        <v>0</v>
      </c>
      <c r="AS481" s="136">
        <f t="shared" si="181"/>
        <v>0</v>
      </c>
      <c r="AT481" s="133">
        <f t="shared" si="182"/>
        <v>0</v>
      </c>
      <c r="AU481" s="131">
        <f t="shared" si="183"/>
        <v>0</v>
      </c>
      <c r="AV481" s="131">
        <f t="shared" si="184"/>
        <v>0</v>
      </c>
      <c r="AW481" s="131">
        <f t="shared" si="185"/>
        <v>0</v>
      </c>
      <c r="AX481" s="136">
        <f t="shared" si="186"/>
        <v>0</v>
      </c>
      <c r="AY481" s="133">
        <f t="shared" si="187"/>
        <v>0</v>
      </c>
      <c r="AZ481" s="131">
        <f t="shared" si="188"/>
        <v>0</v>
      </c>
      <c r="BA481" s="131">
        <f t="shared" si="189"/>
        <v>0</v>
      </c>
      <c r="BB481" s="131">
        <f t="shared" si="190"/>
        <v>0</v>
      </c>
      <c r="BC481" s="132">
        <f t="shared" si="191"/>
        <v>0</v>
      </c>
    </row>
    <row r="482" spans="1:55" x14ac:dyDescent="0.25">
      <c r="A482" s="138" t="s">
        <v>991</v>
      </c>
      <c r="B482" s="131" t="s">
        <v>1392</v>
      </c>
      <c r="C482" s="131" t="s">
        <v>72</v>
      </c>
      <c r="D482" s="131" t="s">
        <v>395</v>
      </c>
      <c r="E482" s="132" t="s">
        <v>1314</v>
      </c>
      <c r="F482" s="130">
        <v>0</v>
      </c>
      <c r="G482" s="131">
        <v>0</v>
      </c>
      <c r="H482" s="131">
        <v>0</v>
      </c>
      <c r="I482" s="132">
        <v>0</v>
      </c>
      <c r="J482" s="149"/>
      <c r="K482" s="133">
        <v>0</v>
      </c>
      <c r="L482" s="131">
        <v>0</v>
      </c>
      <c r="M482" s="131">
        <v>0</v>
      </c>
      <c r="N482" s="132">
        <v>0</v>
      </c>
      <c r="O482" s="149"/>
      <c r="P482" s="133">
        <v>0</v>
      </c>
      <c r="Q482" s="131">
        <v>0</v>
      </c>
      <c r="R482" s="131">
        <v>0</v>
      </c>
      <c r="S482" s="132">
        <v>0</v>
      </c>
      <c r="T482" s="149"/>
      <c r="U482" s="133">
        <v>0</v>
      </c>
      <c r="V482" s="131">
        <v>0</v>
      </c>
      <c r="W482" s="131">
        <v>0</v>
      </c>
      <c r="X482" s="132">
        <v>0</v>
      </c>
      <c r="Y482" s="149"/>
      <c r="Z482" s="133">
        <v>0</v>
      </c>
      <c r="AA482" s="131">
        <v>0</v>
      </c>
      <c r="AB482" s="131">
        <v>0</v>
      </c>
      <c r="AC482" s="132">
        <v>0</v>
      </c>
      <c r="AD482" s="149"/>
      <c r="AE482" s="153">
        <f t="shared" si="168"/>
        <v>0</v>
      </c>
      <c r="AF482" s="134">
        <f t="shared" si="169"/>
        <v>0</v>
      </c>
      <c r="AG482" s="135">
        <f t="shared" si="170"/>
        <v>0</v>
      </c>
      <c r="AH482" s="167">
        <f t="shared" si="171"/>
        <v>0</v>
      </c>
      <c r="AI482" s="149"/>
      <c r="AJ482" s="133">
        <f t="shared" si="172"/>
        <v>0</v>
      </c>
      <c r="AK482" s="131">
        <f t="shared" si="173"/>
        <v>0</v>
      </c>
      <c r="AL482" s="131">
        <f t="shared" si="174"/>
        <v>0</v>
      </c>
      <c r="AM482" s="131">
        <f t="shared" si="175"/>
        <v>0</v>
      </c>
      <c r="AN482" s="136">
        <f t="shared" si="176"/>
        <v>0</v>
      </c>
      <c r="AO482" s="133">
        <f t="shared" si="177"/>
        <v>0</v>
      </c>
      <c r="AP482" s="131">
        <f t="shared" si="178"/>
        <v>0</v>
      </c>
      <c r="AQ482" s="131">
        <f t="shared" si="179"/>
        <v>0</v>
      </c>
      <c r="AR482" s="131">
        <f t="shared" si="180"/>
        <v>0</v>
      </c>
      <c r="AS482" s="136">
        <f t="shared" si="181"/>
        <v>0</v>
      </c>
      <c r="AT482" s="133">
        <f t="shared" si="182"/>
        <v>0</v>
      </c>
      <c r="AU482" s="131">
        <f t="shared" si="183"/>
        <v>0</v>
      </c>
      <c r="AV482" s="131">
        <f t="shared" si="184"/>
        <v>0</v>
      </c>
      <c r="AW482" s="131">
        <f t="shared" si="185"/>
        <v>0</v>
      </c>
      <c r="AX482" s="136">
        <f t="shared" si="186"/>
        <v>0</v>
      </c>
      <c r="AY482" s="133">
        <f t="shared" si="187"/>
        <v>0</v>
      </c>
      <c r="AZ482" s="131">
        <f t="shared" si="188"/>
        <v>0</v>
      </c>
      <c r="BA482" s="131">
        <f t="shared" si="189"/>
        <v>0</v>
      </c>
      <c r="BB482" s="131">
        <f t="shared" si="190"/>
        <v>0</v>
      </c>
      <c r="BC482" s="132">
        <f t="shared" si="191"/>
        <v>0</v>
      </c>
    </row>
    <row r="483" spans="1:55" x14ac:dyDescent="0.25">
      <c r="A483" s="138" t="s">
        <v>992</v>
      </c>
      <c r="B483" s="131" t="s">
        <v>1392</v>
      </c>
      <c r="C483" s="131" t="s">
        <v>248</v>
      </c>
      <c r="D483" s="131" t="s">
        <v>1001</v>
      </c>
      <c r="E483" s="132" t="s">
        <v>1954</v>
      </c>
      <c r="F483" s="130">
        <v>0</v>
      </c>
      <c r="G483" s="131">
        <v>0</v>
      </c>
      <c r="H483" s="131">
        <v>0</v>
      </c>
      <c r="I483" s="132">
        <v>0</v>
      </c>
      <c r="J483" s="149"/>
      <c r="K483" s="133">
        <v>0</v>
      </c>
      <c r="L483" s="131">
        <v>0</v>
      </c>
      <c r="M483" s="131">
        <v>0</v>
      </c>
      <c r="N483" s="132">
        <v>0</v>
      </c>
      <c r="O483" s="149"/>
      <c r="P483" s="133">
        <v>0</v>
      </c>
      <c r="Q483" s="131">
        <v>0</v>
      </c>
      <c r="R483" s="131">
        <v>0</v>
      </c>
      <c r="S483" s="132">
        <v>0</v>
      </c>
      <c r="T483" s="149"/>
      <c r="U483" s="133">
        <v>0</v>
      </c>
      <c r="V483" s="131">
        <v>0</v>
      </c>
      <c r="W483" s="131">
        <v>0</v>
      </c>
      <c r="X483" s="132">
        <v>0</v>
      </c>
      <c r="Y483" s="149"/>
      <c r="Z483" s="133">
        <v>0</v>
      </c>
      <c r="AA483" s="131">
        <v>0</v>
      </c>
      <c r="AB483" s="131">
        <v>0</v>
      </c>
      <c r="AC483" s="132">
        <v>0</v>
      </c>
      <c r="AD483" s="149"/>
      <c r="AE483" s="153">
        <f t="shared" si="168"/>
        <v>0</v>
      </c>
      <c r="AF483" s="134">
        <f t="shared" si="169"/>
        <v>0</v>
      </c>
      <c r="AG483" s="135">
        <f t="shared" si="170"/>
        <v>0</v>
      </c>
      <c r="AH483" s="167">
        <f t="shared" si="171"/>
        <v>0</v>
      </c>
      <c r="AI483" s="149"/>
      <c r="AJ483" s="133">
        <f t="shared" si="172"/>
        <v>0</v>
      </c>
      <c r="AK483" s="131">
        <f t="shared" si="173"/>
        <v>0</v>
      </c>
      <c r="AL483" s="131">
        <f t="shared" si="174"/>
        <v>0</v>
      </c>
      <c r="AM483" s="131">
        <f t="shared" si="175"/>
        <v>0</v>
      </c>
      <c r="AN483" s="136">
        <f t="shared" si="176"/>
        <v>0</v>
      </c>
      <c r="AO483" s="133">
        <f t="shared" si="177"/>
        <v>0</v>
      </c>
      <c r="AP483" s="131">
        <f t="shared" si="178"/>
        <v>0</v>
      </c>
      <c r="AQ483" s="131">
        <f t="shared" si="179"/>
        <v>0</v>
      </c>
      <c r="AR483" s="131">
        <f t="shared" si="180"/>
        <v>0</v>
      </c>
      <c r="AS483" s="136">
        <f t="shared" si="181"/>
        <v>0</v>
      </c>
      <c r="AT483" s="133">
        <f t="shared" si="182"/>
        <v>0</v>
      </c>
      <c r="AU483" s="131">
        <f t="shared" si="183"/>
        <v>0</v>
      </c>
      <c r="AV483" s="131">
        <f t="shared" si="184"/>
        <v>0</v>
      </c>
      <c r="AW483" s="131">
        <f t="shared" si="185"/>
        <v>0</v>
      </c>
      <c r="AX483" s="136">
        <f t="shared" si="186"/>
        <v>0</v>
      </c>
      <c r="AY483" s="133">
        <f t="shared" si="187"/>
        <v>0</v>
      </c>
      <c r="AZ483" s="131">
        <f t="shared" si="188"/>
        <v>0</v>
      </c>
      <c r="BA483" s="131">
        <f t="shared" si="189"/>
        <v>0</v>
      </c>
      <c r="BB483" s="131">
        <f t="shared" si="190"/>
        <v>0</v>
      </c>
      <c r="BC483" s="132">
        <f t="shared" si="191"/>
        <v>0</v>
      </c>
    </row>
    <row r="484" spans="1:55" x14ac:dyDescent="0.25">
      <c r="A484" s="138" t="s">
        <v>993</v>
      </c>
      <c r="B484" s="131" t="s">
        <v>1392</v>
      </c>
      <c r="C484" s="131" t="s">
        <v>101</v>
      </c>
      <c r="D484" s="131" t="s">
        <v>155</v>
      </c>
      <c r="E484" s="132" t="s">
        <v>1955</v>
      </c>
      <c r="F484" s="130">
        <v>0</v>
      </c>
      <c r="G484" s="131">
        <v>0</v>
      </c>
      <c r="H484" s="131">
        <v>0</v>
      </c>
      <c r="I484" s="132">
        <v>0</v>
      </c>
      <c r="J484" s="149"/>
      <c r="K484" s="133">
        <v>0</v>
      </c>
      <c r="L484" s="131">
        <v>0</v>
      </c>
      <c r="M484" s="131">
        <v>0</v>
      </c>
      <c r="N484" s="132">
        <v>0</v>
      </c>
      <c r="O484" s="149"/>
      <c r="P484" s="133">
        <v>0</v>
      </c>
      <c r="Q484" s="131">
        <v>0</v>
      </c>
      <c r="R484" s="131">
        <v>0</v>
      </c>
      <c r="S484" s="132">
        <v>0</v>
      </c>
      <c r="T484" s="149"/>
      <c r="U484" s="133">
        <v>0</v>
      </c>
      <c r="V484" s="131">
        <v>0</v>
      </c>
      <c r="W484" s="131">
        <v>0</v>
      </c>
      <c r="X484" s="132">
        <v>0</v>
      </c>
      <c r="Y484" s="149"/>
      <c r="Z484" s="133">
        <v>0</v>
      </c>
      <c r="AA484" s="131">
        <v>0</v>
      </c>
      <c r="AB484" s="131">
        <v>0</v>
      </c>
      <c r="AC484" s="132">
        <v>0</v>
      </c>
      <c r="AD484" s="149"/>
      <c r="AE484" s="153">
        <f t="shared" si="168"/>
        <v>0</v>
      </c>
      <c r="AF484" s="134">
        <f t="shared" si="169"/>
        <v>0</v>
      </c>
      <c r="AG484" s="135">
        <f t="shared" si="170"/>
        <v>0</v>
      </c>
      <c r="AH484" s="167">
        <f t="shared" si="171"/>
        <v>0</v>
      </c>
      <c r="AI484" s="149"/>
      <c r="AJ484" s="133">
        <f t="shared" si="172"/>
        <v>0</v>
      </c>
      <c r="AK484" s="131">
        <f t="shared" si="173"/>
        <v>0</v>
      </c>
      <c r="AL484" s="131">
        <f t="shared" si="174"/>
        <v>0</v>
      </c>
      <c r="AM484" s="131">
        <f t="shared" si="175"/>
        <v>0</v>
      </c>
      <c r="AN484" s="136">
        <f t="shared" si="176"/>
        <v>0</v>
      </c>
      <c r="AO484" s="133">
        <f t="shared" si="177"/>
        <v>0</v>
      </c>
      <c r="AP484" s="131">
        <f t="shared" si="178"/>
        <v>0</v>
      </c>
      <c r="AQ484" s="131">
        <f t="shared" si="179"/>
        <v>0</v>
      </c>
      <c r="AR484" s="131">
        <f t="shared" si="180"/>
        <v>0</v>
      </c>
      <c r="AS484" s="136">
        <f t="shared" si="181"/>
        <v>0</v>
      </c>
      <c r="AT484" s="133">
        <f t="shared" si="182"/>
        <v>0</v>
      </c>
      <c r="AU484" s="131">
        <f t="shared" si="183"/>
        <v>0</v>
      </c>
      <c r="AV484" s="131">
        <f t="shared" si="184"/>
        <v>0</v>
      </c>
      <c r="AW484" s="131">
        <f t="shared" si="185"/>
        <v>0</v>
      </c>
      <c r="AX484" s="136">
        <f t="shared" si="186"/>
        <v>0</v>
      </c>
      <c r="AY484" s="133">
        <f t="shared" si="187"/>
        <v>0</v>
      </c>
      <c r="AZ484" s="131">
        <f t="shared" si="188"/>
        <v>0</v>
      </c>
      <c r="BA484" s="131">
        <f t="shared" si="189"/>
        <v>0</v>
      </c>
      <c r="BB484" s="131">
        <f t="shared" si="190"/>
        <v>0</v>
      </c>
      <c r="BC484" s="132">
        <f t="shared" si="191"/>
        <v>0</v>
      </c>
    </row>
    <row r="485" spans="1:55" x14ac:dyDescent="0.25">
      <c r="A485" s="138" t="s">
        <v>994</v>
      </c>
      <c r="B485" s="131" t="s">
        <v>1392</v>
      </c>
      <c r="C485" s="131" t="s">
        <v>87</v>
      </c>
      <c r="D485" s="131" t="s">
        <v>155</v>
      </c>
      <c r="E485" s="132" t="s">
        <v>1311</v>
      </c>
      <c r="F485" s="130">
        <v>0</v>
      </c>
      <c r="G485" s="131">
        <v>0</v>
      </c>
      <c r="H485" s="131">
        <v>0</v>
      </c>
      <c r="I485" s="132">
        <v>0</v>
      </c>
      <c r="J485" s="149"/>
      <c r="K485" s="133">
        <v>0</v>
      </c>
      <c r="L485" s="131">
        <v>0</v>
      </c>
      <c r="M485" s="131">
        <v>0</v>
      </c>
      <c r="N485" s="132">
        <v>0</v>
      </c>
      <c r="O485" s="149"/>
      <c r="P485" s="133">
        <v>0</v>
      </c>
      <c r="Q485" s="131">
        <v>0</v>
      </c>
      <c r="R485" s="131">
        <v>0</v>
      </c>
      <c r="S485" s="132">
        <v>0</v>
      </c>
      <c r="T485" s="149"/>
      <c r="U485" s="133">
        <v>0</v>
      </c>
      <c r="V485" s="131">
        <v>0</v>
      </c>
      <c r="W485" s="131">
        <v>0</v>
      </c>
      <c r="X485" s="132">
        <v>0</v>
      </c>
      <c r="Y485" s="149"/>
      <c r="Z485" s="133">
        <v>0</v>
      </c>
      <c r="AA485" s="131">
        <v>0</v>
      </c>
      <c r="AB485" s="131">
        <v>0</v>
      </c>
      <c r="AC485" s="132">
        <v>0</v>
      </c>
      <c r="AD485" s="149"/>
      <c r="AE485" s="153">
        <f t="shared" si="168"/>
        <v>0</v>
      </c>
      <c r="AF485" s="134">
        <f t="shared" si="169"/>
        <v>0</v>
      </c>
      <c r="AG485" s="135">
        <f t="shared" si="170"/>
        <v>0</v>
      </c>
      <c r="AH485" s="167">
        <f t="shared" si="171"/>
        <v>0</v>
      </c>
      <c r="AI485" s="149"/>
      <c r="AJ485" s="133">
        <f t="shared" si="172"/>
        <v>0</v>
      </c>
      <c r="AK485" s="131">
        <f t="shared" si="173"/>
        <v>0</v>
      </c>
      <c r="AL485" s="131">
        <f t="shared" si="174"/>
        <v>0</v>
      </c>
      <c r="AM485" s="131">
        <f t="shared" si="175"/>
        <v>0</v>
      </c>
      <c r="AN485" s="136">
        <f t="shared" si="176"/>
        <v>0</v>
      </c>
      <c r="AO485" s="133">
        <f t="shared" si="177"/>
        <v>0</v>
      </c>
      <c r="AP485" s="131">
        <f t="shared" si="178"/>
        <v>0</v>
      </c>
      <c r="AQ485" s="131">
        <f t="shared" si="179"/>
        <v>0</v>
      </c>
      <c r="AR485" s="131">
        <f t="shared" si="180"/>
        <v>0</v>
      </c>
      <c r="AS485" s="136">
        <f t="shared" si="181"/>
        <v>0</v>
      </c>
      <c r="AT485" s="133">
        <f t="shared" si="182"/>
        <v>0</v>
      </c>
      <c r="AU485" s="131">
        <f t="shared" si="183"/>
        <v>0</v>
      </c>
      <c r="AV485" s="131">
        <f t="shared" si="184"/>
        <v>0</v>
      </c>
      <c r="AW485" s="131">
        <f t="shared" si="185"/>
        <v>0</v>
      </c>
      <c r="AX485" s="136">
        <f t="shared" si="186"/>
        <v>0</v>
      </c>
      <c r="AY485" s="133">
        <f t="shared" si="187"/>
        <v>0</v>
      </c>
      <c r="AZ485" s="131">
        <f t="shared" si="188"/>
        <v>0</v>
      </c>
      <c r="BA485" s="131">
        <f t="shared" si="189"/>
        <v>0</v>
      </c>
      <c r="BB485" s="131">
        <f t="shared" si="190"/>
        <v>0</v>
      </c>
      <c r="BC485" s="132">
        <f t="shared" si="191"/>
        <v>0</v>
      </c>
    </row>
    <row r="486" spans="1:55" x14ac:dyDescent="0.25">
      <c r="A486" s="138" t="s">
        <v>995</v>
      </c>
      <c r="B486" s="131" t="s">
        <v>44</v>
      </c>
      <c r="C486" s="131" t="s">
        <v>2129</v>
      </c>
      <c r="D486" s="131" t="s">
        <v>138</v>
      </c>
      <c r="E486" s="132" t="s">
        <v>1313</v>
      </c>
      <c r="F486" s="130">
        <v>0</v>
      </c>
      <c r="G486" s="131">
        <v>0</v>
      </c>
      <c r="H486" s="131">
        <v>0</v>
      </c>
      <c r="I486" s="132">
        <v>0</v>
      </c>
      <c r="J486" s="149"/>
      <c r="K486" s="133">
        <v>0</v>
      </c>
      <c r="L486" s="131">
        <v>0</v>
      </c>
      <c r="M486" s="131">
        <v>0</v>
      </c>
      <c r="N486" s="132">
        <v>0</v>
      </c>
      <c r="O486" s="149"/>
      <c r="P486" s="133">
        <v>0</v>
      </c>
      <c r="Q486" s="131">
        <v>0</v>
      </c>
      <c r="R486" s="131">
        <v>0</v>
      </c>
      <c r="S486" s="132">
        <v>0</v>
      </c>
      <c r="T486" s="149"/>
      <c r="U486" s="133">
        <v>0</v>
      </c>
      <c r="V486" s="131">
        <v>0</v>
      </c>
      <c r="W486" s="131">
        <v>0</v>
      </c>
      <c r="X486" s="132">
        <v>0</v>
      </c>
      <c r="Y486" s="149"/>
      <c r="Z486" s="133">
        <v>0</v>
      </c>
      <c r="AA486" s="131">
        <v>0</v>
      </c>
      <c r="AB486" s="131">
        <v>0</v>
      </c>
      <c r="AC486" s="132">
        <v>0</v>
      </c>
      <c r="AD486" s="149"/>
      <c r="AE486" s="153">
        <f t="shared" si="168"/>
        <v>0</v>
      </c>
      <c r="AF486" s="134">
        <f t="shared" si="169"/>
        <v>0</v>
      </c>
      <c r="AG486" s="135">
        <f t="shared" si="170"/>
        <v>0</v>
      </c>
      <c r="AH486" s="167">
        <f t="shared" si="171"/>
        <v>0</v>
      </c>
      <c r="AI486" s="149"/>
      <c r="AJ486" s="133">
        <f t="shared" si="172"/>
        <v>0</v>
      </c>
      <c r="AK486" s="131">
        <f t="shared" si="173"/>
        <v>0</v>
      </c>
      <c r="AL486" s="131">
        <f t="shared" si="174"/>
        <v>0</v>
      </c>
      <c r="AM486" s="131">
        <f t="shared" si="175"/>
        <v>0</v>
      </c>
      <c r="AN486" s="136">
        <f t="shared" si="176"/>
        <v>0</v>
      </c>
      <c r="AO486" s="133">
        <f t="shared" si="177"/>
        <v>0</v>
      </c>
      <c r="AP486" s="131">
        <f t="shared" si="178"/>
        <v>0</v>
      </c>
      <c r="AQ486" s="131">
        <f t="shared" si="179"/>
        <v>0</v>
      </c>
      <c r="AR486" s="131">
        <f t="shared" si="180"/>
        <v>0</v>
      </c>
      <c r="AS486" s="136">
        <f t="shared" si="181"/>
        <v>0</v>
      </c>
      <c r="AT486" s="133">
        <f t="shared" si="182"/>
        <v>0</v>
      </c>
      <c r="AU486" s="131">
        <f t="shared" si="183"/>
        <v>0</v>
      </c>
      <c r="AV486" s="131">
        <f t="shared" si="184"/>
        <v>0</v>
      </c>
      <c r="AW486" s="131">
        <f t="shared" si="185"/>
        <v>0</v>
      </c>
      <c r="AX486" s="136">
        <f t="shared" si="186"/>
        <v>0</v>
      </c>
      <c r="AY486" s="133">
        <f t="shared" si="187"/>
        <v>0</v>
      </c>
      <c r="AZ486" s="131">
        <f t="shared" si="188"/>
        <v>0</v>
      </c>
      <c r="BA486" s="131">
        <f t="shared" si="189"/>
        <v>0</v>
      </c>
      <c r="BB486" s="131">
        <f t="shared" si="190"/>
        <v>0</v>
      </c>
      <c r="BC486" s="132">
        <f t="shared" si="191"/>
        <v>0</v>
      </c>
    </row>
    <row r="487" spans="1:55" x14ac:dyDescent="0.25">
      <c r="A487" s="138" t="s">
        <v>996</v>
      </c>
      <c r="B487" s="131" t="s">
        <v>40</v>
      </c>
      <c r="C487" s="131" t="s">
        <v>104</v>
      </c>
      <c r="D487" s="131" t="s">
        <v>1993</v>
      </c>
      <c r="E487" s="132" t="s">
        <v>1314</v>
      </c>
      <c r="F487" s="130">
        <v>0</v>
      </c>
      <c r="G487" s="131">
        <v>0</v>
      </c>
      <c r="H487" s="131">
        <v>0</v>
      </c>
      <c r="I487" s="132">
        <v>20</v>
      </c>
      <c r="J487" s="149"/>
      <c r="K487" s="133">
        <v>1</v>
      </c>
      <c r="L487" s="131">
        <v>0</v>
      </c>
      <c r="M487" s="131">
        <v>0.9</v>
      </c>
      <c r="N487" s="132">
        <v>213</v>
      </c>
      <c r="O487" s="149"/>
      <c r="P487" s="133">
        <v>0</v>
      </c>
      <c r="Q487" s="131">
        <v>0</v>
      </c>
      <c r="R487" s="131">
        <v>0</v>
      </c>
      <c r="S487" s="132">
        <v>20</v>
      </c>
      <c r="T487" s="149"/>
      <c r="U487" s="133">
        <v>0</v>
      </c>
      <c r="V487" s="131">
        <v>0</v>
      </c>
      <c r="W487" s="131">
        <v>0</v>
      </c>
      <c r="X487" s="132">
        <v>20</v>
      </c>
      <c r="Y487" s="149"/>
      <c r="Z487" s="133">
        <v>1</v>
      </c>
      <c r="AA487" s="131">
        <v>0</v>
      </c>
      <c r="AB487" s="131">
        <v>1.6</v>
      </c>
      <c r="AC487" s="132">
        <v>224</v>
      </c>
      <c r="AD487" s="149"/>
      <c r="AE487" s="153">
        <f t="shared" si="168"/>
        <v>1</v>
      </c>
      <c r="AF487" s="134">
        <f t="shared" si="169"/>
        <v>0</v>
      </c>
      <c r="AG487" s="135">
        <f t="shared" si="170"/>
        <v>2.5</v>
      </c>
      <c r="AH487" s="167">
        <f t="shared" si="171"/>
        <v>477</v>
      </c>
      <c r="AI487" s="149"/>
      <c r="AJ487" s="133">
        <f t="shared" si="172"/>
        <v>20</v>
      </c>
      <c r="AK487" s="131">
        <f t="shared" si="173"/>
        <v>213</v>
      </c>
      <c r="AL487" s="131">
        <f t="shared" si="174"/>
        <v>20</v>
      </c>
      <c r="AM487" s="131">
        <f t="shared" si="175"/>
        <v>20</v>
      </c>
      <c r="AN487" s="136">
        <f t="shared" si="176"/>
        <v>224</v>
      </c>
      <c r="AO487" s="133">
        <f t="shared" si="177"/>
        <v>0</v>
      </c>
      <c r="AP487" s="131">
        <f t="shared" si="178"/>
        <v>1</v>
      </c>
      <c r="AQ487" s="131">
        <f t="shared" si="179"/>
        <v>0</v>
      </c>
      <c r="AR487" s="131">
        <f t="shared" si="180"/>
        <v>0</v>
      </c>
      <c r="AS487" s="136">
        <f t="shared" si="181"/>
        <v>0</v>
      </c>
      <c r="AT487" s="133">
        <f t="shared" si="182"/>
        <v>0</v>
      </c>
      <c r="AU487" s="131">
        <f t="shared" si="183"/>
        <v>0</v>
      </c>
      <c r="AV487" s="131">
        <f t="shared" si="184"/>
        <v>0</v>
      </c>
      <c r="AW487" s="131">
        <f t="shared" si="185"/>
        <v>0</v>
      </c>
      <c r="AX487" s="136">
        <f t="shared" si="186"/>
        <v>0</v>
      </c>
      <c r="AY487" s="133">
        <f t="shared" si="187"/>
        <v>0</v>
      </c>
      <c r="AZ487" s="131">
        <f t="shared" si="188"/>
        <v>0.9</v>
      </c>
      <c r="BA487" s="131">
        <f t="shared" si="189"/>
        <v>0</v>
      </c>
      <c r="BB487" s="131">
        <f t="shared" si="190"/>
        <v>0</v>
      </c>
      <c r="BC487" s="132">
        <f t="shared" si="191"/>
        <v>1.6</v>
      </c>
    </row>
    <row r="488" spans="1:55" x14ac:dyDescent="0.25">
      <c r="A488" s="138" t="s">
        <v>997</v>
      </c>
      <c r="B488" s="131" t="s">
        <v>1386</v>
      </c>
      <c r="C488" s="131" t="s">
        <v>243</v>
      </c>
      <c r="D488" s="131" t="s">
        <v>244</v>
      </c>
      <c r="E488" s="132" t="s">
        <v>1314</v>
      </c>
      <c r="F488" s="130">
        <v>0</v>
      </c>
      <c r="G488" s="131">
        <v>0</v>
      </c>
      <c r="H488" s="131">
        <v>0</v>
      </c>
      <c r="I488" s="132">
        <v>0</v>
      </c>
      <c r="J488" s="149"/>
      <c r="K488" s="133">
        <v>0</v>
      </c>
      <c r="L488" s="131">
        <v>0</v>
      </c>
      <c r="M488" s="131">
        <v>0</v>
      </c>
      <c r="N488" s="132">
        <v>0</v>
      </c>
      <c r="O488" s="149"/>
      <c r="P488" s="133">
        <v>0</v>
      </c>
      <c r="Q488" s="131">
        <v>0</v>
      </c>
      <c r="R488" s="131">
        <v>0</v>
      </c>
      <c r="S488" s="132">
        <v>0</v>
      </c>
      <c r="T488" s="149"/>
      <c r="U488" s="133">
        <v>0</v>
      </c>
      <c r="V488" s="131">
        <v>0</v>
      </c>
      <c r="W488" s="131">
        <v>0</v>
      </c>
      <c r="X488" s="132">
        <v>0</v>
      </c>
      <c r="Y488" s="149"/>
      <c r="Z488" s="133">
        <v>0</v>
      </c>
      <c r="AA488" s="131">
        <v>0</v>
      </c>
      <c r="AB488" s="131">
        <v>0</v>
      </c>
      <c r="AC488" s="132">
        <v>0</v>
      </c>
      <c r="AD488" s="149"/>
      <c r="AE488" s="153">
        <f t="shared" si="168"/>
        <v>0</v>
      </c>
      <c r="AF488" s="134">
        <f t="shared" si="169"/>
        <v>0</v>
      </c>
      <c r="AG488" s="135">
        <f t="shared" si="170"/>
        <v>0</v>
      </c>
      <c r="AH488" s="167">
        <f t="shared" si="171"/>
        <v>0</v>
      </c>
      <c r="AI488" s="149"/>
      <c r="AJ488" s="133">
        <f t="shared" si="172"/>
        <v>0</v>
      </c>
      <c r="AK488" s="131">
        <f t="shared" si="173"/>
        <v>0</v>
      </c>
      <c r="AL488" s="131">
        <f t="shared" si="174"/>
        <v>0</v>
      </c>
      <c r="AM488" s="131">
        <f t="shared" si="175"/>
        <v>0</v>
      </c>
      <c r="AN488" s="136">
        <f t="shared" si="176"/>
        <v>0</v>
      </c>
      <c r="AO488" s="133">
        <f t="shared" si="177"/>
        <v>0</v>
      </c>
      <c r="AP488" s="131">
        <f t="shared" si="178"/>
        <v>0</v>
      </c>
      <c r="AQ488" s="131">
        <f t="shared" si="179"/>
        <v>0</v>
      </c>
      <c r="AR488" s="131">
        <f t="shared" si="180"/>
        <v>0</v>
      </c>
      <c r="AS488" s="136">
        <f t="shared" si="181"/>
        <v>0</v>
      </c>
      <c r="AT488" s="133">
        <f t="shared" si="182"/>
        <v>0</v>
      </c>
      <c r="AU488" s="131">
        <f t="shared" si="183"/>
        <v>0</v>
      </c>
      <c r="AV488" s="131">
        <f t="shared" si="184"/>
        <v>0</v>
      </c>
      <c r="AW488" s="131">
        <f t="shared" si="185"/>
        <v>0</v>
      </c>
      <c r="AX488" s="136">
        <f t="shared" si="186"/>
        <v>0</v>
      </c>
      <c r="AY488" s="133">
        <f t="shared" si="187"/>
        <v>0</v>
      </c>
      <c r="AZ488" s="131">
        <f t="shared" si="188"/>
        <v>0</v>
      </c>
      <c r="BA488" s="131">
        <f t="shared" si="189"/>
        <v>0</v>
      </c>
      <c r="BB488" s="131">
        <f t="shared" si="190"/>
        <v>0</v>
      </c>
      <c r="BC488" s="132">
        <f t="shared" si="191"/>
        <v>0</v>
      </c>
    </row>
    <row r="489" spans="1:55" x14ac:dyDescent="0.25">
      <c r="A489" s="138" t="s">
        <v>1002</v>
      </c>
      <c r="B489" s="131" t="s">
        <v>1386</v>
      </c>
      <c r="C489" s="131" t="s">
        <v>1006</v>
      </c>
      <c r="D489" s="131" t="s">
        <v>244</v>
      </c>
      <c r="E489" s="132" t="s">
        <v>1312</v>
      </c>
      <c r="F489" s="130">
        <v>0</v>
      </c>
      <c r="G489" s="131">
        <v>0</v>
      </c>
      <c r="H489" s="131">
        <v>0</v>
      </c>
      <c r="I489" s="132">
        <v>0</v>
      </c>
      <c r="J489" s="149"/>
      <c r="K489" s="133">
        <v>0</v>
      </c>
      <c r="L489" s="131">
        <v>0</v>
      </c>
      <c r="M489" s="131">
        <v>0</v>
      </c>
      <c r="N489" s="132">
        <v>0</v>
      </c>
      <c r="O489" s="149"/>
      <c r="P489" s="133">
        <v>0</v>
      </c>
      <c r="Q489" s="131">
        <v>0</v>
      </c>
      <c r="R489" s="131">
        <v>0</v>
      </c>
      <c r="S489" s="132">
        <v>0</v>
      </c>
      <c r="T489" s="149"/>
      <c r="U489" s="133">
        <v>0</v>
      </c>
      <c r="V489" s="131">
        <v>0</v>
      </c>
      <c r="W489" s="131">
        <v>0</v>
      </c>
      <c r="X489" s="132">
        <v>0</v>
      </c>
      <c r="Y489" s="149"/>
      <c r="Z489" s="133">
        <v>0</v>
      </c>
      <c r="AA489" s="131">
        <v>0</v>
      </c>
      <c r="AB489" s="131">
        <v>0</v>
      </c>
      <c r="AC489" s="132">
        <v>0</v>
      </c>
      <c r="AD489" s="149"/>
      <c r="AE489" s="153">
        <f t="shared" si="168"/>
        <v>0</v>
      </c>
      <c r="AF489" s="134">
        <f t="shared" si="169"/>
        <v>0</v>
      </c>
      <c r="AG489" s="135">
        <f t="shared" si="170"/>
        <v>0</v>
      </c>
      <c r="AH489" s="167">
        <f t="shared" si="171"/>
        <v>0</v>
      </c>
      <c r="AI489" s="149"/>
      <c r="AJ489" s="133">
        <f t="shared" si="172"/>
        <v>0</v>
      </c>
      <c r="AK489" s="131">
        <f t="shared" si="173"/>
        <v>0</v>
      </c>
      <c r="AL489" s="131">
        <f t="shared" si="174"/>
        <v>0</v>
      </c>
      <c r="AM489" s="131">
        <f t="shared" si="175"/>
        <v>0</v>
      </c>
      <c r="AN489" s="136">
        <f t="shared" si="176"/>
        <v>0</v>
      </c>
      <c r="AO489" s="133">
        <f t="shared" si="177"/>
        <v>0</v>
      </c>
      <c r="AP489" s="131">
        <f t="shared" si="178"/>
        <v>0</v>
      </c>
      <c r="AQ489" s="131">
        <f t="shared" si="179"/>
        <v>0</v>
      </c>
      <c r="AR489" s="131">
        <f t="shared" si="180"/>
        <v>0</v>
      </c>
      <c r="AS489" s="136">
        <f t="shared" si="181"/>
        <v>0</v>
      </c>
      <c r="AT489" s="133">
        <f t="shared" si="182"/>
        <v>0</v>
      </c>
      <c r="AU489" s="131">
        <f t="shared" si="183"/>
        <v>0</v>
      </c>
      <c r="AV489" s="131">
        <f t="shared" si="184"/>
        <v>0</v>
      </c>
      <c r="AW489" s="131">
        <f t="shared" si="185"/>
        <v>0</v>
      </c>
      <c r="AX489" s="136">
        <f t="shared" si="186"/>
        <v>0</v>
      </c>
      <c r="AY489" s="133">
        <f t="shared" si="187"/>
        <v>0</v>
      </c>
      <c r="AZ489" s="131">
        <f t="shared" si="188"/>
        <v>0</v>
      </c>
      <c r="BA489" s="131">
        <f t="shared" si="189"/>
        <v>0</v>
      </c>
      <c r="BB489" s="131">
        <f t="shared" si="190"/>
        <v>0</v>
      </c>
      <c r="BC489" s="132">
        <f t="shared" si="191"/>
        <v>0</v>
      </c>
    </row>
    <row r="490" spans="1:55" x14ac:dyDescent="0.25">
      <c r="A490" s="138" t="s">
        <v>1003</v>
      </c>
      <c r="B490" s="131" t="s">
        <v>1433</v>
      </c>
      <c r="C490" s="131" t="s">
        <v>1007</v>
      </c>
      <c r="D490" s="131" t="s">
        <v>1008</v>
      </c>
      <c r="E490" s="132" t="s">
        <v>1314</v>
      </c>
      <c r="F490" s="130">
        <v>0</v>
      </c>
      <c r="G490" s="131">
        <v>0</v>
      </c>
      <c r="H490" s="131">
        <v>0</v>
      </c>
      <c r="I490" s="132">
        <v>0</v>
      </c>
      <c r="J490" s="149"/>
      <c r="K490" s="133">
        <v>0</v>
      </c>
      <c r="L490" s="131">
        <v>0</v>
      </c>
      <c r="M490" s="131">
        <v>0</v>
      </c>
      <c r="N490" s="132">
        <v>0</v>
      </c>
      <c r="O490" s="149"/>
      <c r="P490" s="133">
        <v>0</v>
      </c>
      <c r="Q490" s="131">
        <v>0</v>
      </c>
      <c r="R490" s="131">
        <v>0</v>
      </c>
      <c r="S490" s="132">
        <v>0</v>
      </c>
      <c r="T490" s="149"/>
      <c r="U490" s="133">
        <v>0</v>
      </c>
      <c r="V490" s="131">
        <v>0</v>
      </c>
      <c r="W490" s="131">
        <v>0</v>
      </c>
      <c r="X490" s="132">
        <v>0</v>
      </c>
      <c r="Y490" s="149"/>
      <c r="Z490" s="133">
        <v>0</v>
      </c>
      <c r="AA490" s="131">
        <v>0</v>
      </c>
      <c r="AB490" s="131">
        <v>0</v>
      </c>
      <c r="AC490" s="132">
        <v>0</v>
      </c>
      <c r="AD490" s="149"/>
      <c r="AE490" s="153">
        <f t="shared" si="168"/>
        <v>0</v>
      </c>
      <c r="AF490" s="134">
        <f t="shared" si="169"/>
        <v>0</v>
      </c>
      <c r="AG490" s="135">
        <f t="shared" si="170"/>
        <v>0</v>
      </c>
      <c r="AH490" s="167">
        <f t="shared" si="171"/>
        <v>0</v>
      </c>
      <c r="AI490" s="149"/>
      <c r="AJ490" s="133">
        <f t="shared" si="172"/>
        <v>0</v>
      </c>
      <c r="AK490" s="131">
        <f t="shared" si="173"/>
        <v>0</v>
      </c>
      <c r="AL490" s="131">
        <f t="shared" si="174"/>
        <v>0</v>
      </c>
      <c r="AM490" s="131">
        <f t="shared" si="175"/>
        <v>0</v>
      </c>
      <c r="AN490" s="136">
        <f t="shared" si="176"/>
        <v>0</v>
      </c>
      <c r="AO490" s="133">
        <f t="shared" si="177"/>
        <v>0</v>
      </c>
      <c r="AP490" s="131">
        <f t="shared" si="178"/>
        <v>0</v>
      </c>
      <c r="AQ490" s="131">
        <f t="shared" si="179"/>
        <v>0</v>
      </c>
      <c r="AR490" s="131">
        <f t="shared" si="180"/>
        <v>0</v>
      </c>
      <c r="AS490" s="136">
        <f t="shared" si="181"/>
        <v>0</v>
      </c>
      <c r="AT490" s="133">
        <f t="shared" si="182"/>
        <v>0</v>
      </c>
      <c r="AU490" s="131">
        <f t="shared" si="183"/>
        <v>0</v>
      </c>
      <c r="AV490" s="131">
        <f t="shared" si="184"/>
        <v>0</v>
      </c>
      <c r="AW490" s="131">
        <f t="shared" si="185"/>
        <v>0</v>
      </c>
      <c r="AX490" s="136">
        <f t="shared" si="186"/>
        <v>0</v>
      </c>
      <c r="AY490" s="133">
        <f t="shared" si="187"/>
        <v>0</v>
      </c>
      <c r="AZ490" s="131">
        <f t="shared" si="188"/>
        <v>0</v>
      </c>
      <c r="BA490" s="131">
        <f t="shared" si="189"/>
        <v>0</v>
      </c>
      <c r="BB490" s="131">
        <f t="shared" si="190"/>
        <v>0</v>
      </c>
      <c r="BC490" s="132">
        <f t="shared" si="191"/>
        <v>0</v>
      </c>
    </row>
    <row r="491" spans="1:55" x14ac:dyDescent="0.25">
      <c r="A491" s="138" t="s">
        <v>1004</v>
      </c>
      <c r="B491" s="131" t="s">
        <v>1433</v>
      </c>
      <c r="C491" s="131" t="s">
        <v>1009</v>
      </c>
      <c r="D491" s="131" t="s">
        <v>1223</v>
      </c>
      <c r="E491" s="132" t="s">
        <v>1303</v>
      </c>
      <c r="F491" s="130">
        <v>0</v>
      </c>
      <c r="G491" s="131">
        <v>0</v>
      </c>
      <c r="H491" s="131">
        <v>0</v>
      </c>
      <c r="I491" s="132">
        <v>0</v>
      </c>
      <c r="J491" s="149"/>
      <c r="K491" s="133">
        <v>0</v>
      </c>
      <c r="L491" s="131">
        <v>0</v>
      </c>
      <c r="M491" s="131">
        <v>0</v>
      </c>
      <c r="N491" s="132">
        <v>0</v>
      </c>
      <c r="O491" s="149"/>
      <c r="P491" s="133">
        <v>0</v>
      </c>
      <c r="Q491" s="131">
        <v>0</v>
      </c>
      <c r="R491" s="131">
        <v>0</v>
      </c>
      <c r="S491" s="132">
        <v>0</v>
      </c>
      <c r="T491" s="149"/>
      <c r="U491" s="133">
        <v>0</v>
      </c>
      <c r="V491" s="131">
        <v>0</v>
      </c>
      <c r="W491" s="131">
        <v>0</v>
      </c>
      <c r="X491" s="132">
        <v>0</v>
      </c>
      <c r="Y491" s="149"/>
      <c r="Z491" s="133">
        <v>0</v>
      </c>
      <c r="AA491" s="131">
        <v>0</v>
      </c>
      <c r="AB491" s="131">
        <v>0</v>
      </c>
      <c r="AC491" s="132">
        <v>0</v>
      </c>
      <c r="AD491" s="149"/>
      <c r="AE491" s="153">
        <f t="shared" si="168"/>
        <v>0</v>
      </c>
      <c r="AF491" s="134">
        <f t="shared" si="169"/>
        <v>0</v>
      </c>
      <c r="AG491" s="135">
        <f t="shared" si="170"/>
        <v>0</v>
      </c>
      <c r="AH491" s="167">
        <f t="shared" si="171"/>
        <v>0</v>
      </c>
      <c r="AI491" s="149"/>
      <c r="AJ491" s="133">
        <f t="shared" si="172"/>
        <v>0</v>
      </c>
      <c r="AK491" s="131">
        <f t="shared" si="173"/>
        <v>0</v>
      </c>
      <c r="AL491" s="131">
        <f t="shared" si="174"/>
        <v>0</v>
      </c>
      <c r="AM491" s="131">
        <f t="shared" si="175"/>
        <v>0</v>
      </c>
      <c r="AN491" s="136">
        <f t="shared" si="176"/>
        <v>0</v>
      </c>
      <c r="AO491" s="133">
        <f t="shared" si="177"/>
        <v>0</v>
      </c>
      <c r="AP491" s="131">
        <f t="shared" si="178"/>
        <v>0</v>
      </c>
      <c r="AQ491" s="131">
        <f t="shared" si="179"/>
        <v>0</v>
      </c>
      <c r="AR491" s="131">
        <f t="shared" si="180"/>
        <v>0</v>
      </c>
      <c r="AS491" s="136">
        <f t="shared" si="181"/>
        <v>0</v>
      </c>
      <c r="AT491" s="133">
        <f t="shared" si="182"/>
        <v>0</v>
      </c>
      <c r="AU491" s="131">
        <f t="shared" si="183"/>
        <v>0</v>
      </c>
      <c r="AV491" s="131">
        <f t="shared" si="184"/>
        <v>0</v>
      </c>
      <c r="AW491" s="131">
        <f t="shared" si="185"/>
        <v>0</v>
      </c>
      <c r="AX491" s="136">
        <f t="shared" si="186"/>
        <v>0</v>
      </c>
      <c r="AY491" s="133">
        <f t="shared" si="187"/>
        <v>0</v>
      </c>
      <c r="AZ491" s="131">
        <f t="shared" si="188"/>
        <v>0</v>
      </c>
      <c r="BA491" s="131">
        <f t="shared" si="189"/>
        <v>0</v>
      </c>
      <c r="BB491" s="131">
        <f t="shared" si="190"/>
        <v>0</v>
      </c>
      <c r="BC491" s="132">
        <f t="shared" si="191"/>
        <v>0</v>
      </c>
    </row>
    <row r="492" spans="1:55" x14ac:dyDescent="0.25">
      <c r="A492" s="138" t="s">
        <v>1005</v>
      </c>
      <c r="B492" s="131" t="s">
        <v>48</v>
      </c>
      <c r="C492" s="131" t="s">
        <v>1013</v>
      </c>
      <c r="D492" s="131" t="s">
        <v>1914</v>
      </c>
      <c r="E492" s="132" t="s">
        <v>1955</v>
      </c>
      <c r="F492" s="130">
        <v>0</v>
      </c>
      <c r="G492" s="131">
        <v>0</v>
      </c>
      <c r="H492" s="131">
        <v>0</v>
      </c>
      <c r="I492" s="132">
        <v>20</v>
      </c>
      <c r="J492" s="149"/>
      <c r="K492" s="133">
        <v>0</v>
      </c>
      <c r="L492" s="131">
        <v>0</v>
      </c>
      <c r="M492" s="131">
        <v>0</v>
      </c>
      <c r="N492" s="132">
        <v>0</v>
      </c>
      <c r="O492" s="149"/>
      <c r="P492" s="133">
        <v>0</v>
      </c>
      <c r="Q492" s="131">
        <v>0</v>
      </c>
      <c r="R492" s="131">
        <v>0</v>
      </c>
      <c r="S492" s="132">
        <v>0</v>
      </c>
      <c r="T492" s="149"/>
      <c r="U492" s="133">
        <v>0</v>
      </c>
      <c r="V492" s="131">
        <v>0</v>
      </c>
      <c r="W492" s="131">
        <v>0</v>
      </c>
      <c r="X492" s="132">
        <v>0</v>
      </c>
      <c r="Y492" s="149"/>
      <c r="Z492" s="133">
        <v>0</v>
      </c>
      <c r="AA492" s="131">
        <v>0</v>
      </c>
      <c r="AB492" s="131">
        <v>0</v>
      </c>
      <c r="AC492" s="132">
        <v>20</v>
      </c>
      <c r="AD492" s="149"/>
      <c r="AE492" s="153">
        <f t="shared" si="168"/>
        <v>0</v>
      </c>
      <c r="AF492" s="134">
        <f t="shared" si="169"/>
        <v>0</v>
      </c>
      <c r="AG492" s="135">
        <f t="shared" si="170"/>
        <v>0</v>
      </c>
      <c r="AH492" s="167">
        <f t="shared" si="171"/>
        <v>40</v>
      </c>
      <c r="AI492" s="149"/>
      <c r="AJ492" s="133">
        <f t="shared" si="172"/>
        <v>20</v>
      </c>
      <c r="AK492" s="131">
        <f t="shared" si="173"/>
        <v>0</v>
      </c>
      <c r="AL492" s="131">
        <f t="shared" si="174"/>
        <v>0</v>
      </c>
      <c r="AM492" s="131">
        <f t="shared" si="175"/>
        <v>0</v>
      </c>
      <c r="AN492" s="136">
        <f t="shared" si="176"/>
        <v>20</v>
      </c>
      <c r="AO492" s="133">
        <f t="shared" si="177"/>
        <v>0</v>
      </c>
      <c r="AP492" s="131">
        <f t="shared" si="178"/>
        <v>0</v>
      </c>
      <c r="AQ492" s="131">
        <f t="shared" si="179"/>
        <v>0</v>
      </c>
      <c r="AR492" s="131">
        <f t="shared" si="180"/>
        <v>0</v>
      </c>
      <c r="AS492" s="136">
        <f t="shared" si="181"/>
        <v>0</v>
      </c>
      <c r="AT492" s="133">
        <f t="shared" si="182"/>
        <v>0</v>
      </c>
      <c r="AU492" s="131">
        <f t="shared" si="183"/>
        <v>0</v>
      </c>
      <c r="AV492" s="131">
        <f t="shared" si="184"/>
        <v>0</v>
      </c>
      <c r="AW492" s="131">
        <f t="shared" si="185"/>
        <v>0</v>
      </c>
      <c r="AX492" s="136">
        <f t="shared" si="186"/>
        <v>0</v>
      </c>
      <c r="AY492" s="133">
        <f t="shared" si="187"/>
        <v>0</v>
      </c>
      <c r="AZ492" s="131">
        <f t="shared" si="188"/>
        <v>0</v>
      </c>
      <c r="BA492" s="131">
        <f t="shared" si="189"/>
        <v>0</v>
      </c>
      <c r="BB492" s="131">
        <f t="shared" si="190"/>
        <v>0</v>
      </c>
      <c r="BC492" s="132">
        <f t="shared" si="191"/>
        <v>0</v>
      </c>
    </row>
    <row r="493" spans="1:55" x14ac:dyDescent="0.25">
      <c r="A493" s="138" t="s">
        <v>1010</v>
      </c>
      <c r="B493" s="131" t="s">
        <v>1294</v>
      </c>
      <c r="C493" s="131" t="s">
        <v>1014</v>
      </c>
      <c r="D493" s="131" t="s">
        <v>1015</v>
      </c>
      <c r="E493" s="132" t="s">
        <v>1314</v>
      </c>
      <c r="F493" s="130">
        <v>0</v>
      </c>
      <c r="G493" s="131">
        <v>0</v>
      </c>
      <c r="H493" s="131">
        <v>0</v>
      </c>
      <c r="I493" s="132">
        <v>0</v>
      </c>
      <c r="J493" s="149"/>
      <c r="K493" s="133">
        <v>0</v>
      </c>
      <c r="L493" s="131">
        <v>0</v>
      </c>
      <c r="M493" s="131">
        <v>0</v>
      </c>
      <c r="N493" s="132">
        <v>0</v>
      </c>
      <c r="O493" s="149"/>
      <c r="P493" s="133">
        <v>0</v>
      </c>
      <c r="Q493" s="131">
        <v>0</v>
      </c>
      <c r="R493" s="131">
        <v>0</v>
      </c>
      <c r="S493" s="132">
        <v>0</v>
      </c>
      <c r="T493" s="149"/>
      <c r="U493" s="133">
        <v>0</v>
      </c>
      <c r="V493" s="131">
        <v>0</v>
      </c>
      <c r="W493" s="131">
        <v>0</v>
      </c>
      <c r="X493" s="132">
        <v>0</v>
      </c>
      <c r="Y493" s="149"/>
      <c r="Z493" s="133">
        <v>0</v>
      </c>
      <c r="AA493" s="131">
        <v>0</v>
      </c>
      <c r="AB493" s="131">
        <v>0</v>
      </c>
      <c r="AC493" s="132">
        <v>0</v>
      </c>
      <c r="AD493" s="149"/>
      <c r="AE493" s="153">
        <f t="shared" si="168"/>
        <v>0</v>
      </c>
      <c r="AF493" s="134">
        <f t="shared" si="169"/>
        <v>0</v>
      </c>
      <c r="AG493" s="135">
        <f t="shared" si="170"/>
        <v>0</v>
      </c>
      <c r="AH493" s="167">
        <f t="shared" si="171"/>
        <v>0</v>
      </c>
      <c r="AI493" s="149"/>
      <c r="AJ493" s="133">
        <f t="shared" si="172"/>
        <v>0</v>
      </c>
      <c r="AK493" s="131">
        <f t="shared" si="173"/>
        <v>0</v>
      </c>
      <c r="AL493" s="131">
        <f t="shared" si="174"/>
        <v>0</v>
      </c>
      <c r="AM493" s="131">
        <f t="shared" si="175"/>
        <v>0</v>
      </c>
      <c r="AN493" s="136">
        <f t="shared" si="176"/>
        <v>0</v>
      </c>
      <c r="AO493" s="133">
        <f t="shared" si="177"/>
        <v>0</v>
      </c>
      <c r="AP493" s="131">
        <f t="shared" si="178"/>
        <v>0</v>
      </c>
      <c r="AQ493" s="131">
        <f t="shared" si="179"/>
        <v>0</v>
      </c>
      <c r="AR493" s="131">
        <f t="shared" si="180"/>
        <v>0</v>
      </c>
      <c r="AS493" s="136">
        <f t="shared" si="181"/>
        <v>0</v>
      </c>
      <c r="AT493" s="133">
        <f t="shared" si="182"/>
        <v>0</v>
      </c>
      <c r="AU493" s="131">
        <f t="shared" si="183"/>
        <v>0</v>
      </c>
      <c r="AV493" s="131">
        <f t="shared" si="184"/>
        <v>0</v>
      </c>
      <c r="AW493" s="131">
        <f t="shared" si="185"/>
        <v>0</v>
      </c>
      <c r="AX493" s="136">
        <f t="shared" si="186"/>
        <v>0</v>
      </c>
      <c r="AY493" s="133">
        <f t="shared" si="187"/>
        <v>0</v>
      </c>
      <c r="AZ493" s="131">
        <f t="shared" si="188"/>
        <v>0</v>
      </c>
      <c r="BA493" s="131">
        <f t="shared" si="189"/>
        <v>0</v>
      </c>
      <c r="BB493" s="131">
        <f t="shared" si="190"/>
        <v>0</v>
      </c>
      <c r="BC493" s="132">
        <f t="shared" si="191"/>
        <v>0</v>
      </c>
    </row>
    <row r="494" spans="1:55" x14ac:dyDescent="0.25">
      <c r="A494" s="138" t="s">
        <v>1011</v>
      </c>
      <c r="B494" s="131" t="s">
        <v>1294</v>
      </c>
      <c r="C494" s="131" t="s">
        <v>1016</v>
      </c>
      <c r="D494" s="131" t="s">
        <v>334</v>
      </c>
      <c r="E494" s="132" t="s">
        <v>1311</v>
      </c>
      <c r="F494" s="130">
        <v>0</v>
      </c>
      <c r="G494" s="131">
        <v>0</v>
      </c>
      <c r="H494" s="131">
        <v>0</v>
      </c>
      <c r="I494" s="132">
        <v>0</v>
      </c>
      <c r="J494" s="149"/>
      <c r="K494" s="133">
        <v>0</v>
      </c>
      <c r="L494" s="131">
        <v>0</v>
      </c>
      <c r="M494" s="131">
        <v>0</v>
      </c>
      <c r="N494" s="132">
        <v>0</v>
      </c>
      <c r="O494" s="149"/>
      <c r="P494" s="133">
        <v>0</v>
      </c>
      <c r="Q494" s="131">
        <v>0</v>
      </c>
      <c r="R494" s="131">
        <v>0</v>
      </c>
      <c r="S494" s="132">
        <v>0</v>
      </c>
      <c r="T494" s="149"/>
      <c r="U494" s="133">
        <v>0</v>
      </c>
      <c r="V494" s="131">
        <v>0</v>
      </c>
      <c r="W494" s="131">
        <v>0</v>
      </c>
      <c r="X494" s="132">
        <v>0</v>
      </c>
      <c r="Y494" s="149"/>
      <c r="Z494" s="133">
        <v>0</v>
      </c>
      <c r="AA494" s="131">
        <v>0</v>
      </c>
      <c r="AB494" s="131">
        <v>0</v>
      </c>
      <c r="AC494" s="132">
        <v>0</v>
      </c>
      <c r="AD494" s="149"/>
      <c r="AE494" s="153">
        <f t="shared" si="168"/>
        <v>0</v>
      </c>
      <c r="AF494" s="134">
        <f t="shared" si="169"/>
        <v>0</v>
      </c>
      <c r="AG494" s="135">
        <f t="shared" si="170"/>
        <v>0</v>
      </c>
      <c r="AH494" s="167">
        <f t="shared" si="171"/>
        <v>0</v>
      </c>
      <c r="AI494" s="149"/>
      <c r="AJ494" s="133">
        <f t="shared" si="172"/>
        <v>0</v>
      </c>
      <c r="AK494" s="131">
        <f t="shared" si="173"/>
        <v>0</v>
      </c>
      <c r="AL494" s="131">
        <f t="shared" si="174"/>
        <v>0</v>
      </c>
      <c r="AM494" s="131">
        <f t="shared" si="175"/>
        <v>0</v>
      </c>
      <c r="AN494" s="136">
        <f t="shared" si="176"/>
        <v>0</v>
      </c>
      <c r="AO494" s="133">
        <f t="shared" si="177"/>
        <v>0</v>
      </c>
      <c r="AP494" s="131">
        <f t="shared" si="178"/>
        <v>0</v>
      </c>
      <c r="AQ494" s="131">
        <f t="shared" si="179"/>
        <v>0</v>
      </c>
      <c r="AR494" s="131">
        <f t="shared" si="180"/>
        <v>0</v>
      </c>
      <c r="AS494" s="136">
        <f t="shared" si="181"/>
        <v>0</v>
      </c>
      <c r="AT494" s="133">
        <f t="shared" si="182"/>
        <v>0</v>
      </c>
      <c r="AU494" s="131">
        <f t="shared" si="183"/>
        <v>0</v>
      </c>
      <c r="AV494" s="131">
        <f t="shared" si="184"/>
        <v>0</v>
      </c>
      <c r="AW494" s="131">
        <f t="shared" si="185"/>
        <v>0</v>
      </c>
      <c r="AX494" s="136">
        <f t="shared" si="186"/>
        <v>0</v>
      </c>
      <c r="AY494" s="133">
        <f t="shared" si="187"/>
        <v>0</v>
      </c>
      <c r="AZ494" s="131">
        <f t="shared" si="188"/>
        <v>0</v>
      </c>
      <c r="BA494" s="131">
        <f t="shared" si="189"/>
        <v>0</v>
      </c>
      <c r="BB494" s="131">
        <f t="shared" si="190"/>
        <v>0</v>
      </c>
      <c r="BC494" s="132">
        <f t="shared" si="191"/>
        <v>0</v>
      </c>
    </row>
    <row r="495" spans="1:55" x14ac:dyDescent="0.25">
      <c r="A495" s="138" t="s">
        <v>1012</v>
      </c>
      <c r="B495" s="131" t="s">
        <v>1294</v>
      </c>
      <c r="C495" s="131" t="s">
        <v>101</v>
      </c>
      <c r="D495" s="131" t="s">
        <v>144</v>
      </c>
      <c r="E495" s="132" t="s">
        <v>1311</v>
      </c>
      <c r="F495" s="130">
        <v>0</v>
      </c>
      <c r="G495" s="131">
        <v>0</v>
      </c>
      <c r="H495" s="131">
        <v>0</v>
      </c>
      <c r="I495" s="132">
        <v>0</v>
      </c>
      <c r="J495" s="149"/>
      <c r="K495" s="133">
        <v>0</v>
      </c>
      <c r="L495" s="131">
        <v>0</v>
      </c>
      <c r="M495" s="131">
        <v>0</v>
      </c>
      <c r="N495" s="132">
        <v>0</v>
      </c>
      <c r="O495" s="149"/>
      <c r="P495" s="133">
        <v>0</v>
      </c>
      <c r="Q495" s="131">
        <v>0</v>
      </c>
      <c r="R495" s="131">
        <v>0</v>
      </c>
      <c r="S495" s="132">
        <v>0</v>
      </c>
      <c r="T495" s="149"/>
      <c r="U495" s="133">
        <v>0</v>
      </c>
      <c r="V495" s="131">
        <v>0</v>
      </c>
      <c r="W495" s="131">
        <v>0</v>
      </c>
      <c r="X495" s="132">
        <v>0</v>
      </c>
      <c r="Y495" s="149"/>
      <c r="Z495" s="133">
        <v>0</v>
      </c>
      <c r="AA495" s="131">
        <v>0</v>
      </c>
      <c r="AB495" s="131">
        <v>0</v>
      </c>
      <c r="AC495" s="132">
        <v>0</v>
      </c>
      <c r="AD495" s="149"/>
      <c r="AE495" s="153">
        <f t="shared" si="168"/>
        <v>0</v>
      </c>
      <c r="AF495" s="134">
        <f t="shared" si="169"/>
        <v>0</v>
      </c>
      <c r="AG495" s="135">
        <f t="shared" si="170"/>
        <v>0</v>
      </c>
      <c r="AH495" s="167">
        <f t="shared" si="171"/>
        <v>0</v>
      </c>
      <c r="AI495" s="149"/>
      <c r="AJ495" s="133">
        <f t="shared" si="172"/>
        <v>0</v>
      </c>
      <c r="AK495" s="131">
        <f t="shared" si="173"/>
        <v>0</v>
      </c>
      <c r="AL495" s="131">
        <f t="shared" si="174"/>
        <v>0</v>
      </c>
      <c r="AM495" s="131">
        <f t="shared" si="175"/>
        <v>0</v>
      </c>
      <c r="AN495" s="136">
        <f t="shared" si="176"/>
        <v>0</v>
      </c>
      <c r="AO495" s="133">
        <f t="shared" si="177"/>
        <v>0</v>
      </c>
      <c r="AP495" s="131">
        <f t="shared" si="178"/>
        <v>0</v>
      </c>
      <c r="AQ495" s="131">
        <f t="shared" si="179"/>
        <v>0</v>
      </c>
      <c r="AR495" s="131">
        <f t="shared" si="180"/>
        <v>0</v>
      </c>
      <c r="AS495" s="136">
        <f t="shared" si="181"/>
        <v>0</v>
      </c>
      <c r="AT495" s="133">
        <f t="shared" si="182"/>
        <v>0</v>
      </c>
      <c r="AU495" s="131">
        <f t="shared" si="183"/>
        <v>0</v>
      </c>
      <c r="AV495" s="131">
        <f t="shared" si="184"/>
        <v>0</v>
      </c>
      <c r="AW495" s="131">
        <f t="shared" si="185"/>
        <v>0</v>
      </c>
      <c r="AX495" s="136">
        <f t="shared" si="186"/>
        <v>0</v>
      </c>
      <c r="AY495" s="133">
        <f t="shared" si="187"/>
        <v>0</v>
      </c>
      <c r="AZ495" s="131">
        <f t="shared" si="188"/>
        <v>0</v>
      </c>
      <c r="BA495" s="131">
        <f t="shared" si="189"/>
        <v>0</v>
      </c>
      <c r="BB495" s="131">
        <f t="shared" si="190"/>
        <v>0</v>
      </c>
      <c r="BC495" s="132">
        <f t="shared" si="191"/>
        <v>0</v>
      </c>
    </row>
    <row r="496" spans="1:55" x14ac:dyDescent="0.25">
      <c r="A496" s="138" t="s">
        <v>1017</v>
      </c>
      <c r="B496" s="131" t="s">
        <v>43</v>
      </c>
      <c r="C496" s="131" t="s">
        <v>104</v>
      </c>
      <c r="D496" s="131" t="s">
        <v>1924</v>
      </c>
      <c r="E496" s="132" t="s">
        <v>1314</v>
      </c>
      <c r="F496" s="130">
        <v>0</v>
      </c>
      <c r="G496" s="131">
        <v>0</v>
      </c>
      <c r="H496" s="131">
        <v>0</v>
      </c>
      <c r="I496" s="132">
        <v>0</v>
      </c>
      <c r="J496" s="149"/>
      <c r="K496" s="133">
        <v>0</v>
      </c>
      <c r="L496" s="131">
        <v>0</v>
      </c>
      <c r="M496" s="131">
        <v>0</v>
      </c>
      <c r="N496" s="132">
        <v>0</v>
      </c>
      <c r="O496" s="149"/>
      <c r="P496" s="133">
        <v>0</v>
      </c>
      <c r="Q496" s="131">
        <v>0</v>
      </c>
      <c r="R496" s="131">
        <v>0</v>
      </c>
      <c r="S496" s="132">
        <v>0</v>
      </c>
      <c r="T496" s="149"/>
      <c r="U496" s="133">
        <v>0</v>
      </c>
      <c r="V496" s="131">
        <v>0</v>
      </c>
      <c r="W496" s="131">
        <v>0</v>
      </c>
      <c r="X496" s="132">
        <v>0</v>
      </c>
      <c r="Y496" s="149"/>
      <c r="Z496" s="133">
        <v>0</v>
      </c>
      <c r="AA496" s="131">
        <v>0</v>
      </c>
      <c r="AB496" s="131">
        <v>0</v>
      </c>
      <c r="AC496" s="132">
        <v>0</v>
      </c>
      <c r="AD496" s="149"/>
      <c r="AE496" s="153">
        <f t="shared" si="168"/>
        <v>0</v>
      </c>
      <c r="AF496" s="134">
        <f t="shared" si="169"/>
        <v>0</v>
      </c>
      <c r="AG496" s="135">
        <f t="shared" si="170"/>
        <v>0</v>
      </c>
      <c r="AH496" s="167">
        <f t="shared" si="171"/>
        <v>0</v>
      </c>
      <c r="AI496" s="149"/>
      <c r="AJ496" s="133">
        <f t="shared" si="172"/>
        <v>0</v>
      </c>
      <c r="AK496" s="131">
        <f t="shared" si="173"/>
        <v>0</v>
      </c>
      <c r="AL496" s="131">
        <f t="shared" si="174"/>
        <v>0</v>
      </c>
      <c r="AM496" s="131">
        <f t="shared" si="175"/>
        <v>0</v>
      </c>
      <c r="AN496" s="136">
        <f t="shared" si="176"/>
        <v>0</v>
      </c>
      <c r="AO496" s="133">
        <f t="shared" si="177"/>
        <v>0</v>
      </c>
      <c r="AP496" s="131">
        <f t="shared" si="178"/>
        <v>0</v>
      </c>
      <c r="AQ496" s="131">
        <f t="shared" si="179"/>
        <v>0</v>
      </c>
      <c r="AR496" s="131">
        <f t="shared" si="180"/>
        <v>0</v>
      </c>
      <c r="AS496" s="136">
        <f t="shared" si="181"/>
        <v>0</v>
      </c>
      <c r="AT496" s="133">
        <f t="shared" si="182"/>
        <v>0</v>
      </c>
      <c r="AU496" s="131">
        <f t="shared" si="183"/>
        <v>0</v>
      </c>
      <c r="AV496" s="131">
        <f t="shared" si="184"/>
        <v>0</v>
      </c>
      <c r="AW496" s="131">
        <f t="shared" si="185"/>
        <v>0</v>
      </c>
      <c r="AX496" s="136">
        <f t="shared" si="186"/>
        <v>0</v>
      </c>
      <c r="AY496" s="133">
        <f t="shared" si="187"/>
        <v>0</v>
      </c>
      <c r="AZ496" s="131">
        <f t="shared" si="188"/>
        <v>0</v>
      </c>
      <c r="BA496" s="131">
        <f t="shared" si="189"/>
        <v>0</v>
      </c>
      <c r="BB496" s="131">
        <f t="shared" si="190"/>
        <v>0</v>
      </c>
      <c r="BC496" s="132">
        <f t="shared" si="191"/>
        <v>0</v>
      </c>
    </row>
    <row r="497" spans="1:55" x14ac:dyDescent="0.25">
      <c r="A497" s="138" t="s">
        <v>1018</v>
      </c>
      <c r="B497" s="131" t="s">
        <v>43</v>
      </c>
      <c r="C497" s="131" t="s">
        <v>1025</v>
      </c>
      <c r="D497" s="131" t="s">
        <v>280</v>
      </c>
      <c r="E497" s="132" t="s">
        <v>1312</v>
      </c>
      <c r="F497" s="130">
        <v>0</v>
      </c>
      <c r="G497" s="131">
        <v>0</v>
      </c>
      <c r="H497" s="131">
        <v>0</v>
      </c>
      <c r="I497" s="132">
        <v>0</v>
      </c>
      <c r="J497" s="149"/>
      <c r="K497" s="133">
        <v>0</v>
      </c>
      <c r="L497" s="131">
        <v>0</v>
      </c>
      <c r="M497" s="131">
        <v>0</v>
      </c>
      <c r="N497" s="132">
        <v>0</v>
      </c>
      <c r="O497" s="149"/>
      <c r="P497" s="133">
        <v>0</v>
      </c>
      <c r="Q497" s="131">
        <v>0</v>
      </c>
      <c r="R497" s="131">
        <v>0</v>
      </c>
      <c r="S497" s="132">
        <v>0</v>
      </c>
      <c r="T497" s="149"/>
      <c r="U497" s="133">
        <v>0</v>
      </c>
      <c r="V497" s="131">
        <v>0</v>
      </c>
      <c r="W497" s="131">
        <v>0</v>
      </c>
      <c r="X497" s="132">
        <v>0</v>
      </c>
      <c r="Y497" s="149"/>
      <c r="Z497" s="133">
        <v>0</v>
      </c>
      <c r="AA497" s="131">
        <v>0</v>
      </c>
      <c r="AB497" s="131">
        <v>0</v>
      </c>
      <c r="AC497" s="132">
        <v>0</v>
      </c>
      <c r="AD497" s="149"/>
      <c r="AE497" s="153">
        <f t="shared" si="168"/>
        <v>0</v>
      </c>
      <c r="AF497" s="134">
        <f t="shared" si="169"/>
        <v>0</v>
      </c>
      <c r="AG497" s="135">
        <f t="shared" si="170"/>
        <v>0</v>
      </c>
      <c r="AH497" s="167">
        <f t="shared" si="171"/>
        <v>0</v>
      </c>
      <c r="AI497" s="149"/>
      <c r="AJ497" s="133">
        <f t="shared" si="172"/>
        <v>0</v>
      </c>
      <c r="AK497" s="131">
        <f t="shared" si="173"/>
        <v>0</v>
      </c>
      <c r="AL497" s="131">
        <f t="shared" si="174"/>
        <v>0</v>
      </c>
      <c r="AM497" s="131">
        <f t="shared" si="175"/>
        <v>0</v>
      </c>
      <c r="AN497" s="136">
        <f t="shared" si="176"/>
        <v>0</v>
      </c>
      <c r="AO497" s="133">
        <f t="shared" si="177"/>
        <v>0</v>
      </c>
      <c r="AP497" s="131">
        <f t="shared" si="178"/>
        <v>0</v>
      </c>
      <c r="AQ497" s="131">
        <f t="shared" si="179"/>
        <v>0</v>
      </c>
      <c r="AR497" s="131">
        <f t="shared" si="180"/>
        <v>0</v>
      </c>
      <c r="AS497" s="136">
        <f t="shared" si="181"/>
        <v>0</v>
      </c>
      <c r="AT497" s="133">
        <f t="shared" si="182"/>
        <v>0</v>
      </c>
      <c r="AU497" s="131">
        <f t="shared" si="183"/>
        <v>0</v>
      </c>
      <c r="AV497" s="131">
        <f t="shared" si="184"/>
        <v>0</v>
      </c>
      <c r="AW497" s="131">
        <f t="shared" si="185"/>
        <v>0</v>
      </c>
      <c r="AX497" s="136">
        <f t="shared" si="186"/>
        <v>0</v>
      </c>
      <c r="AY497" s="133">
        <f t="shared" si="187"/>
        <v>0</v>
      </c>
      <c r="AZ497" s="131">
        <f t="shared" si="188"/>
        <v>0</v>
      </c>
      <c r="BA497" s="131">
        <f t="shared" si="189"/>
        <v>0</v>
      </c>
      <c r="BB497" s="131">
        <f t="shared" si="190"/>
        <v>0</v>
      </c>
      <c r="BC497" s="132">
        <f t="shared" si="191"/>
        <v>0</v>
      </c>
    </row>
    <row r="498" spans="1:55" x14ac:dyDescent="0.25">
      <c r="A498" s="138" t="s">
        <v>1019</v>
      </c>
      <c r="B498" s="131" t="s">
        <v>44</v>
      </c>
      <c r="C498" s="131" t="s">
        <v>1006</v>
      </c>
      <c r="D498" s="131" t="s">
        <v>174</v>
      </c>
      <c r="E498" s="132" t="s">
        <v>1314</v>
      </c>
      <c r="F498" s="130">
        <v>2</v>
      </c>
      <c r="G498" s="131">
        <v>0</v>
      </c>
      <c r="H498" s="131">
        <v>1.9000000000000001</v>
      </c>
      <c r="I498" s="132">
        <v>225</v>
      </c>
      <c r="J498" s="149"/>
      <c r="K498" s="133">
        <v>0</v>
      </c>
      <c r="L498" s="131">
        <v>1</v>
      </c>
      <c r="M498" s="131">
        <v>3.6</v>
      </c>
      <c r="N498" s="132">
        <v>238</v>
      </c>
      <c r="O498" s="149"/>
      <c r="P498" s="133">
        <v>3</v>
      </c>
      <c r="Q498" s="131">
        <v>0</v>
      </c>
      <c r="R498" s="131">
        <v>1.7</v>
      </c>
      <c r="S498" s="132">
        <v>262</v>
      </c>
      <c r="T498" s="149"/>
      <c r="U498" s="133">
        <v>0</v>
      </c>
      <c r="V498" s="131">
        <v>0</v>
      </c>
      <c r="W498" s="131">
        <v>0</v>
      </c>
      <c r="X498" s="132">
        <v>0</v>
      </c>
      <c r="Y498" s="149"/>
      <c r="Z498" s="133">
        <v>0</v>
      </c>
      <c r="AA498" s="131">
        <v>1</v>
      </c>
      <c r="AB498" s="131">
        <v>3.8</v>
      </c>
      <c r="AC498" s="132">
        <v>243</v>
      </c>
      <c r="AD498" s="149"/>
      <c r="AE498" s="153">
        <f t="shared" si="168"/>
        <v>5</v>
      </c>
      <c r="AF498" s="134">
        <f t="shared" si="169"/>
        <v>2</v>
      </c>
      <c r="AG498" s="135">
        <f t="shared" si="170"/>
        <v>11</v>
      </c>
      <c r="AH498" s="167">
        <f t="shared" si="171"/>
        <v>968</v>
      </c>
      <c r="AI498" s="149"/>
      <c r="AJ498" s="133">
        <f t="shared" si="172"/>
        <v>225</v>
      </c>
      <c r="AK498" s="131">
        <f t="shared" si="173"/>
        <v>238</v>
      </c>
      <c r="AL498" s="131">
        <f t="shared" si="174"/>
        <v>262</v>
      </c>
      <c r="AM498" s="131">
        <f t="shared" si="175"/>
        <v>0</v>
      </c>
      <c r="AN498" s="136">
        <f t="shared" si="176"/>
        <v>243</v>
      </c>
      <c r="AO498" s="133">
        <f t="shared" si="177"/>
        <v>2</v>
      </c>
      <c r="AP498" s="131">
        <f t="shared" si="178"/>
        <v>0</v>
      </c>
      <c r="AQ498" s="131">
        <f t="shared" si="179"/>
        <v>3</v>
      </c>
      <c r="AR498" s="131">
        <f t="shared" si="180"/>
        <v>0</v>
      </c>
      <c r="AS498" s="136">
        <f t="shared" si="181"/>
        <v>0</v>
      </c>
      <c r="AT498" s="133">
        <f t="shared" si="182"/>
        <v>0</v>
      </c>
      <c r="AU498" s="131">
        <f t="shared" si="183"/>
        <v>1</v>
      </c>
      <c r="AV498" s="131">
        <f t="shared" si="184"/>
        <v>0</v>
      </c>
      <c r="AW498" s="131">
        <f t="shared" si="185"/>
        <v>0</v>
      </c>
      <c r="AX498" s="136">
        <f t="shared" si="186"/>
        <v>1</v>
      </c>
      <c r="AY498" s="133">
        <f t="shared" si="187"/>
        <v>1.9000000000000001</v>
      </c>
      <c r="AZ498" s="131">
        <f t="shared" si="188"/>
        <v>3.6</v>
      </c>
      <c r="BA498" s="131">
        <f t="shared" si="189"/>
        <v>1.7</v>
      </c>
      <c r="BB498" s="131">
        <f t="shared" si="190"/>
        <v>0</v>
      </c>
      <c r="BC498" s="132">
        <f t="shared" si="191"/>
        <v>3.8</v>
      </c>
    </row>
    <row r="499" spans="1:55" x14ac:dyDescent="0.25">
      <c r="A499" s="138" t="s">
        <v>1020</v>
      </c>
      <c r="B499" s="131" t="s">
        <v>1069</v>
      </c>
      <c r="C499" s="131" t="s">
        <v>1033</v>
      </c>
      <c r="D499" s="131" t="s">
        <v>143</v>
      </c>
      <c r="E499" s="132" t="s">
        <v>1954</v>
      </c>
      <c r="F499" s="130">
        <v>0</v>
      </c>
      <c r="G499" s="131">
        <v>0</v>
      </c>
      <c r="H499" s="131">
        <v>0</v>
      </c>
      <c r="I499" s="132">
        <v>0</v>
      </c>
      <c r="J499" s="149"/>
      <c r="K499" s="133">
        <v>0</v>
      </c>
      <c r="L499" s="131">
        <v>0</v>
      </c>
      <c r="M499" s="131">
        <v>0</v>
      </c>
      <c r="N499" s="132">
        <v>0</v>
      </c>
      <c r="O499" s="149"/>
      <c r="P499" s="133">
        <v>0</v>
      </c>
      <c r="Q499" s="131">
        <v>0</v>
      </c>
      <c r="R499" s="131">
        <v>0</v>
      </c>
      <c r="S499" s="132">
        <v>0</v>
      </c>
      <c r="T499" s="149"/>
      <c r="U499" s="133">
        <v>0</v>
      </c>
      <c r="V499" s="131">
        <v>0</v>
      </c>
      <c r="W499" s="131">
        <v>0</v>
      </c>
      <c r="X499" s="132">
        <v>0</v>
      </c>
      <c r="Y499" s="149"/>
      <c r="Z499" s="133">
        <v>0</v>
      </c>
      <c r="AA499" s="131">
        <v>0</v>
      </c>
      <c r="AB499" s="131">
        <v>0</v>
      </c>
      <c r="AC499" s="132">
        <v>0</v>
      </c>
      <c r="AD499" s="149"/>
      <c r="AE499" s="153">
        <f t="shared" si="168"/>
        <v>0</v>
      </c>
      <c r="AF499" s="134">
        <f t="shared" si="169"/>
        <v>0</v>
      </c>
      <c r="AG499" s="135">
        <f t="shared" si="170"/>
        <v>0</v>
      </c>
      <c r="AH499" s="167">
        <f t="shared" si="171"/>
        <v>0</v>
      </c>
      <c r="AI499" s="149"/>
      <c r="AJ499" s="133">
        <f t="shared" si="172"/>
        <v>0</v>
      </c>
      <c r="AK499" s="131">
        <f t="shared" si="173"/>
        <v>0</v>
      </c>
      <c r="AL499" s="131">
        <f t="shared" si="174"/>
        <v>0</v>
      </c>
      <c r="AM499" s="131">
        <f t="shared" si="175"/>
        <v>0</v>
      </c>
      <c r="AN499" s="136">
        <f t="shared" si="176"/>
        <v>0</v>
      </c>
      <c r="AO499" s="133">
        <f t="shared" si="177"/>
        <v>0</v>
      </c>
      <c r="AP499" s="131">
        <f t="shared" si="178"/>
        <v>0</v>
      </c>
      <c r="AQ499" s="131">
        <f t="shared" si="179"/>
        <v>0</v>
      </c>
      <c r="AR499" s="131">
        <f t="shared" si="180"/>
        <v>0</v>
      </c>
      <c r="AS499" s="136">
        <f t="shared" si="181"/>
        <v>0</v>
      </c>
      <c r="AT499" s="133">
        <f t="shared" si="182"/>
        <v>0</v>
      </c>
      <c r="AU499" s="131">
        <f t="shared" si="183"/>
        <v>0</v>
      </c>
      <c r="AV499" s="131">
        <f t="shared" si="184"/>
        <v>0</v>
      </c>
      <c r="AW499" s="131">
        <f t="shared" si="185"/>
        <v>0</v>
      </c>
      <c r="AX499" s="136">
        <f t="shared" si="186"/>
        <v>0</v>
      </c>
      <c r="AY499" s="133">
        <f t="shared" si="187"/>
        <v>0</v>
      </c>
      <c r="AZ499" s="131">
        <f t="shared" si="188"/>
        <v>0</v>
      </c>
      <c r="BA499" s="131">
        <f t="shared" si="189"/>
        <v>0</v>
      </c>
      <c r="BB499" s="131">
        <f t="shared" si="190"/>
        <v>0</v>
      </c>
      <c r="BC499" s="132">
        <f t="shared" si="191"/>
        <v>0</v>
      </c>
    </row>
    <row r="500" spans="1:55" x14ac:dyDescent="0.25">
      <c r="A500" s="138" t="s">
        <v>1021</v>
      </c>
      <c r="B500" s="131" t="s">
        <v>1293</v>
      </c>
      <c r="C500" s="131" t="s">
        <v>189</v>
      </c>
      <c r="D500" s="131" t="s">
        <v>1034</v>
      </c>
      <c r="E500" s="132" t="s">
        <v>1955</v>
      </c>
      <c r="F500" s="130">
        <v>0</v>
      </c>
      <c r="G500" s="131">
        <v>0</v>
      </c>
      <c r="H500" s="131">
        <v>0</v>
      </c>
      <c r="I500" s="132">
        <v>0</v>
      </c>
      <c r="J500" s="149"/>
      <c r="K500" s="133">
        <v>0</v>
      </c>
      <c r="L500" s="131">
        <v>0</v>
      </c>
      <c r="M500" s="131">
        <v>0</v>
      </c>
      <c r="N500" s="132">
        <v>0</v>
      </c>
      <c r="O500" s="149"/>
      <c r="P500" s="133">
        <v>0</v>
      </c>
      <c r="Q500" s="131">
        <v>0</v>
      </c>
      <c r="R500" s="131">
        <v>0</v>
      </c>
      <c r="S500" s="132">
        <v>0</v>
      </c>
      <c r="T500" s="149"/>
      <c r="U500" s="133">
        <v>0</v>
      </c>
      <c r="V500" s="131">
        <v>0</v>
      </c>
      <c r="W500" s="131">
        <v>0</v>
      </c>
      <c r="X500" s="132">
        <v>0</v>
      </c>
      <c r="Y500" s="149"/>
      <c r="Z500" s="133">
        <v>0</v>
      </c>
      <c r="AA500" s="131">
        <v>0</v>
      </c>
      <c r="AB500" s="131">
        <v>0</v>
      </c>
      <c r="AC500" s="132">
        <v>0</v>
      </c>
      <c r="AD500" s="149"/>
      <c r="AE500" s="153">
        <f t="shared" si="168"/>
        <v>0</v>
      </c>
      <c r="AF500" s="134">
        <f t="shared" si="169"/>
        <v>0</v>
      </c>
      <c r="AG500" s="135">
        <f t="shared" si="170"/>
        <v>0</v>
      </c>
      <c r="AH500" s="167">
        <f t="shared" si="171"/>
        <v>0</v>
      </c>
      <c r="AI500" s="149"/>
      <c r="AJ500" s="133">
        <f t="shared" si="172"/>
        <v>0</v>
      </c>
      <c r="AK500" s="131">
        <f t="shared" si="173"/>
        <v>0</v>
      </c>
      <c r="AL500" s="131">
        <f t="shared" si="174"/>
        <v>0</v>
      </c>
      <c r="AM500" s="131">
        <f t="shared" si="175"/>
        <v>0</v>
      </c>
      <c r="AN500" s="136">
        <f t="shared" si="176"/>
        <v>0</v>
      </c>
      <c r="AO500" s="133">
        <f t="shared" si="177"/>
        <v>0</v>
      </c>
      <c r="AP500" s="131">
        <f t="shared" si="178"/>
        <v>0</v>
      </c>
      <c r="AQ500" s="131">
        <f t="shared" si="179"/>
        <v>0</v>
      </c>
      <c r="AR500" s="131">
        <f t="shared" si="180"/>
        <v>0</v>
      </c>
      <c r="AS500" s="136">
        <f t="shared" si="181"/>
        <v>0</v>
      </c>
      <c r="AT500" s="133">
        <f t="shared" si="182"/>
        <v>0</v>
      </c>
      <c r="AU500" s="131">
        <f t="shared" si="183"/>
        <v>0</v>
      </c>
      <c r="AV500" s="131">
        <f t="shared" si="184"/>
        <v>0</v>
      </c>
      <c r="AW500" s="131">
        <f t="shared" si="185"/>
        <v>0</v>
      </c>
      <c r="AX500" s="136">
        <f t="shared" si="186"/>
        <v>0</v>
      </c>
      <c r="AY500" s="133">
        <f t="shared" si="187"/>
        <v>0</v>
      </c>
      <c r="AZ500" s="131">
        <f t="shared" si="188"/>
        <v>0</v>
      </c>
      <c r="BA500" s="131">
        <f t="shared" si="189"/>
        <v>0</v>
      </c>
      <c r="BB500" s="131">
        <f t="shared" si="190"/>
        <v>0</v>
      </c>
      <c r="BC500" s="132">
        <f t="shared" si="191"/>
        <v>0</v>
      </c>
    </row>
    <row r="501" spans="1:55" x14ac:dyDescent="0.25">
      <c r="A501" s="138" t="s">
        <v>1022</v>
      </c>
      <c r="B501" s="131" t="s">
        <v>1293</v>
      </c>
      <c r="C501" s="131" t="s">
        <v>1035</v>
      </c>
      <c r="D501" s="131" t="s">
        <v>334</v>
      </c>
      <c r="E501" s="132" t="s">
        <v>1314</v>
      </c>
      <c r="F501" s="130">
        <v>0</v>
      </c>
      <c r="G501" s="131">
        <v>0</v>
      </c>
      <c r="H501" s="131">
        <v>0</v>
      </c>
      <c r="I501" s="132">
        <v>0</v>
      </c>
      <c r="J501" s="149"/>
      <c r="K501" s="133">
        <v>0</v>
      </c>
      <c r="L501" s="131">
        <v>0</v>
      </c>
      <c r="M501" s="131">
        <v>0</v>
      </c>
      <c r="N501" s="132">
        <v>0</v>
      </c>
      <c r="O501" s="149"/>
      <c r="P501" s="133">
        <v>0</v>
      </c>
      <c r="Q501" s="131">
        <v>0</v>
      </c>
      <c r="R501" s="131">
        <v>0</v>
      </c>
      <c r="S501" s="132">
        <v>0</v>
      </c>
      <c r="T501" s="149"/>
      <c r="U501" s="133">
        <v>0</v>
      </c>
      <c r="V501" s="131">
        <v>0</v>
      </c>
      <c r="W501" s="131">
        <v>0</v>
      </c>
      <c r="X501" s="132">
        <v>0</v>
      </c>
      <c r="Y501" s="149"/>
      <c r="Z501" s="133">
        <v>0</v>
      </c>
      <c r="AA501" s="131">
        <v>0</v>
      </c>
      <c r="AB501" s="131">
        <v>0</v>
      </c>
      <c r="AC501" s="132">
        <v>0</v>
      </c>
      <c r="AD501" s="149"/>
      <c r="AE501" s="153">
        <f t="shared" si="168"/>
        <v>0</v>
      </c>
      <c r="AF501" s="134">
        <f t="shared" si="169"/>
        <v>0</v>
      </c>
      <c r="AG501" s="135">
        <f t="shared" si="170"/>
        <v>0</v>
      </c>
      <c r="AH501" s="167">
        <f t="shared" si="171"/>
        <v>0</v>
      </c>
      <c r="AI501" s="149"/>
      <c r="AJ501" s="133">
        <f t="shared" si="172"/>
        <v>0</v>
      </c>
      <c r="AK501" s="131">
        <f t="shared" si="173"/>
        <v>0</v>
      </c>
      <c r="AL501" s="131">
        <f t="shared" si="174"/>
        <v>0</v>
      </c>
      <c r="AM501" s="131">
        <f t="shared" si="175"/>
        <v>0</v>
      </c>
      <c r="AN501" s="136">
        <f t="shared" si="176"/>
        <v>0</v>
      </c>
      <c r="AO501" s="133">
        <f t="shared" si="177"/>
        <v>0</v>
      </c>
      <c r="AP501" s="131">
        <f t="shared" si="178"/>
        <v>0</v>
      </c>
      <c r="AQ501" s="131">
        <f t="shared" si="179"/>
        <v>0</v>
      </c>
      <c r="AR501" s="131">
        <f t="shared" si="180"/>
        <v>0</v>
      </c>
      <c r="AS501" s="136">
        <f t="shared" si="181"/>
        <v>0</v>
      </c>
      <c r="AT501" s="133">
        <f t="shared" si="182"/>
        <v>0</v>
      </c>
      <c r="AU501" s="131">
        <f t="shared" si="183"/>
        <v>0</v>
      </c>
      <c r="AV501" s="131">
        <f t="shared" si="184"/>
        <v>0</v>
      </c>
      <c r="AW501" s="131">
        <f t="shared" si="185"/>
        <v>0</v>
      </c>
      <c r="AX501" s="136">
        <f t="shared" si="186"/>
        <v>0</v>
      </c>
      <c r="AY501" s="133">
        <f t="shared" si="187"/>
        <v>0</v>
      </c>
      <c r="AZ501" s="131">
        <f t="shared" si="188"/>
        <v>0</v>
      </c>
      <c r="BA501" s="131">
        <f t="shared" si="189"/>
        <v>0</v>
      </c>
      <c r="BB501" s="131">
        <f t="shared" si="190"/>
        <v>0</v>
      </c>
      <c r="BC501" s="132">
        <f t="shared" si="191"/>
        <v>0</v>
      </c>
    </row>
    <row r="502" spans="1:55" x14ac:dyDescent="0.25">
      <c r="A502" s="138" t="s">
        <v>1023</v>
      </c>
      <c r="B502" s="131" t="s">
        <v>1293</v>
      </c>
      <c r="C502" s="131" t="s">
        <v>1036</v>
      </c>
      <c r="D502" s="131" t="s">
        <v>258</v>
      </c>
      <c r="E502" s="132" t="s">
        <v>1955</v>
      </c>
      <c r="F502" s="130">
        <v>0</v>
      </c>
      <c r="G502" s="131">
        <v>0</v>
      </c>
      <c r="H502" s="131">
        <v>0</v>
      </c>
      <c r="I502" s="132">
        <v>0</v>
      </c>
      <c r="J502" s="149"/>
      <c r="K502" s="133">
        <v>0</v>
      </c>
      <c r="L502" s="131">
        <v>0</v>
      </c>
      <c r="M502" s="131">
        <v>0</v>
      </c>
      <c r="N502" s="132">
        <v>0</v>
      </c>
      <c r="O502" s="149"/>
      <c r="P502" s="133">
        <v>0</v>
      </c>
      <c r="Q502" s="131">
        <v>0</v>
      </c>
      <c r="R502" s="131">
        <v>0</v>
      </c>
      <c r="S502" s="132">
        <v>0</v>
      </c>
      <c r="T502" s="149"/>
      <c r="U502" s="133">
        <v>0</v>
      </c>
      <c r="V502" s="131">
        <v>0</v>
      </c>
      <c r="W502" s="131">
        <v>0</v>
      </c>
      <c r="X502" s="132">
        <v>0</v>
      </c>
      <c r="Y502" s="149"/>
      <c r="Z502" s="133">
        <v>0</v>
      </c>
      <c r="AA502" s="131">
        <v>0</v>
      </c>
      <c r="AB502" s="131">
        <v>0</v>
      </c>
      <c r="AC502" s="132">
        <v>0</v>
      </c>
      <c r="AD502" s="149"/>
      <c r="AE502" s="153">
        <f t="shared" si="168"/>
        <v>0</v>
      </c>
      <c r="AF502" s="134">
        <f t="shared" si="169"/>
        <v>0</v>
      </c>
      <c r="AG502" s="135">
        <f t="shared" si="170"/>
        <v>0</v>
      </c>
      <c r="AH502" s="167">
        <f t="shared" si="171"/>
        <v>0</v>
      </c>
      <c r="AI502" s="149"/>
      <c r="AJ502" s="133">
        <f t="shared" si="172"/>
        <v>0</v>
      </c>
      <c r="AK502" s="131">
        <f t="shared" si="173"/>
        <v>0</v>
      </c>
      <c r="AL502" s="131">
        <f t="shared" si="174"/>
        <v>0</v>
      </c>
      <c r="AM502" s="131">
        <f t="shared" si="175"/>
        <v>0</v>
      </c>
      <c r="AN502" s="136">
        <f t="shared" si="176"/>
        <v>0</v>
      </c>
      <c r="AO502" s="133">
        <f t="shared" si="177"/>
        <v>0</v>
      </c>
      <c r="AP502" s="131">
        <f t="shared" si="178"/>
        <v>0</v>
      </c>
      <c r="AQ502" s="131">
        <f t="shared" si="179"/>
        <v>0</v>
      </c>
      <c r="AR502" s="131">
        <f t="shared" si="180"/>
        <v>0</v>
      </c>
      <c r="AS502" s="136">
        <f t="shared" si="181"/>
        <v>0</v>
      </c>
      <c r="AT502" s="133">
        <f t="shared" si="182"/>
        <v>0</v>
      </c>
      <c r="AU502" s="131">
        <f t="shared" si="183"/>
        <v>0</v>
      </c>
      <c r="AV502" s="131">
        <f t="shared" si="184"/>
        <v>0</v>
      </c>
      <c r="AW502" s="131">
        <f t="shared" si="185"/>
        <v>0</v>
      </c>
      <c r="AX502" s="136">
        <f t="shared" si="186"/>
        <v>0</v>
      </c>
      <c r="AY502" s="133">
        <f t="shared" si="187"/>
        <v>0</v>
      </c>
      <c r="AZ502" s="131">
        <f t="shared" si="188"/>
        <v>0</v>
      </c>
      <c r="BA502" s="131">
        <f t="shared" si="189"/>
        <v>0</v>
      </c>
      <c r="BB502" s="131">
        <f t="shared" si="190"/>
        <v>0</v>
      </c>
      <c r="BC502" s="132">
        <f t="shared" si="191"/>
        <v>0</v>
      </c>
    </row>
    <row r="503" spans="1:55" x14ac:dyDescent="0.25">
      <c r="A503" s="138" t="s">
        <v>1024</v>
      </c>
      <c r="B503" s="131" t="s">
        <v>49</v>
      </c>
      <c r="C503" s="131" t="s">
        <v>1041</v>
      </c>
      <c r="D503" s="131" t="s">
        <v>258</v>
      </c>
      <c r="E503" s="132" t="s">
        <v>1312</v>
      </c>
      <c r="F503" s="130">
        <v>0</v>
      </c>
      <c r="G503" s="131">
        <v>0</v>
      </c>
      <c r="H503" s="131">
        <v>0</v>
      </c>
      <c r="I503" s="132">
        <v>20</v>
      </c>
      <c r="J503" s="149"/>
      <c r="K503" s="133">
        <v>0</v>
      </c>
      <c r="L503" s="131">
        <v>0</v>
      </c>
      <c r="M503" s="131">
        <v>0</v>
      </c>
      <c r="N503" s="132">
        <v>0</v>
      </c>
      <c r="O503" s="149"/>
      <c r="P503" s="133">
        <v>1</v>
      </c>
      <c r="Q503" s="131">
        <v>1</v>
      </c>
      <c r="R503" s="131">
        <v>4.9000000000000004</v>
      </c>
      <c r="S503" s="132">
        <v>283</v>
      </c>
      <c r="T503" s="149"/>
      <c r="U503" s="133">
        <v>1</v>
      </c>
      <c r="V503" s="131">
        <v>0</v>
      </c>
      <c r="W503" s="131">
        <v>0.6</v>
      </c>
      <c r="X503" s="132">
        <v>248</v>
      </c>
      <c r="Y503" s="149"/>
      <c r="Z503" s="133">
        <v>1</v>
      </c>
      <c r="AA503" s="131">
        <v>0</v>
      </c>
      <c r="AB503" s="131">
        <v>0.7</v>
      </c>
      <c r="AC503" s="132">
        <v>207</v>
      </c>
      <c r="AD503" s="149"/>
      <c r="AE503" s="153">
        <f t="shared" si="168"/>
        <v>3</v>
      </c>
      <c r="AF503" s="134">
        <f t="shared" si="169"/>
        <v>1</v>
      </c>
      <c r="AG503" s="135">
        <f t="shared" si="170"/>
        <v>6.2</v>
      </c>
      <c r="AH503" s="167">
        <f t="shared" si="171"/>
        <v>758</v>
      </c>
      <c r="AI503" s="149"/>
      <c r="AJ503" s="133">
        <f t="shared" si="172"/>
        <v>20</v>
      </c>
      <c r="AK503" s="131">
        <f t="shared" si="173"/>
        <v>0</v>
      </c>
      <c r="AL503" s="131">
        <f t="shared" si="174"/>
        <v>283</v>
      </c>
      <c r="AM503" s="131">
        <f t="shared" si="175"/>
        <v>248</v>
      </c>
      <c r="AN503" s="136">
        <f t="shared" si="176"/>
        <v>207</v>
      </c>
      <c r="AO503" s="133">
        <f t="shared" si="177"/>
        <v>0</v>
      </c>
      <c r="AP503" s="131">
        <f t="shared" si="178"/>
        <v>0</v>
      </c>
      <c r="AQ503" s="131">
        <f t="shared" si="179"/>
        <v>1</v>
      </c>
      <c r="AR503" s="131">
        <f t="shared" si="180"/>
        <v>1</v>
      </c>
      <c r="AS503" s="136">
        <f t="shared" si="181"/>
        <v>1</v>
      </c>
      <c r="AT503" s="133">
        <f t="shared" si="182"/>
        <v>0</v>
      </c>
      <c r="AU503" s="131">
        <f t="shared" si="183"/>
        <v>0</v>
      </c>
      <c r="AV503" s="131">
        <f t="shared" si="184"/>
        <v>1</v>
      </c>
      <c r="AW503" s="131">
        <f t="shared" si="185"/>
        <v>0</v>
      </c>
      <c r="AX503" s="136">
        <f t="shared" si="186"/>
        <v>0</v>
      </c>
      <c r="AY503" s="133">
        <f t="shared" si="187"/>
        <v>0</v>
      </c>
      <c r="AZ503" s="131">
        <f t="shared" si="188"/>
        <v>0</v>
      </c>
      <c r="BA503" s="131">
        <f t="shared" si="189"/>
        <v>4.9000000000000004</v>
      </c>
      <c r="BB503" s="131">
        <f t="shared" si="190"/>
        <v>0.6</v>
      </c>
      <c r="BC503" s="132">
        <f t="shared" si="191"/>
        <v>0.7</v>
      </c>
    </row>
    <row r="504" spans="1:55" x14ac:dyDescent="0.25">
      <c r="A504" s="138" t="s">
        <v>1037</v>
      </c>
      <c r="B504" s="131" t="s">
        <v>50</v>
      </c>
      <c r="C504" s="131" t="s">
        <v>77</v>
      </c>
      <c r="D504" s="131" t="s">
        <v>165</v>
      </c>
      <c r="E504" s="132" t="s">
        <v>1954</v>
      </c>
      <c r="F504" s="130">
        <v>0</v>
      </c>
      <c r="G504" s="131">
        <v>0</v>
      </c>
      <c r="H504" s="131">
        <v>0</v>
      </c>
      <c r="I504" s="132">
        <v>20</v>
      </c>
      <c r="J504" s="149"/>
      <c r="K504" s="133">
        <v>0</v>
      </c>
      <c r="L504" s="131">
        <v>2</v>
      </c>
      <c r="M504" s="131">
        <v>2.6</v>
      </c>
      <c r="N504" s="132">
        <v>233</v>
      </c>
      <c r="O504" s="149"/>
      <c r="P504" s="133">
        <v>0</v>
      </c>
      <c r="Q504" s="131">
        <v>0</v>
      </c>
      <c r="R504" s="131">
        <v>0</v>
      </c>
      <c r="S504" s="132">
        <v>0</v>
      </c>
      <c r="T504" s="149"/>
      <c r="U504" s="133">
        <v>0</v>
      </c>
      <c r="V504" s="131">
        <v>0</v>
      </c>
      <c r="W504" s="131">
        <v>0</v>
      </c>
      <c r="X504" s="132">
        <v>20</v>
      </c>
      <c r="Y504" s="149"/>
      <c r="Z504" s="133">
        <v>0</v>
      </c>
      <c r="AA504" s="131">
        <v>0</v>
      </c>
      <c r="AB504" s="131">
        <v>0</v>
      </c>
      <c r="AC504" s="132">
        <v>20</v>
      </c>
      <c r="AD504" s="149"/>
      <c r="AE504" s="153">
        <f t="shared" si="168"/>
        <v>0</v>
      </c>
      <c r="AF504" s="134">
        <f t="shared" si="169"/>
        <v>2</v>
      </c>
      <c r="AG504" s="135">
        <f t="shared" si="170"/>
        <v>2.6</v>
      </c>
      <c r="AH504" s="167">
        <f t="shared" si="171"/>
        <v>293</v>
      </c>
      <c r="AI504" s="149"/>
      <c r="AJ504" s="133">
        <f t="shared" si="172"/>
        <v>20</v>
      </c>
      <c r="AK504" s="131">
        <f t="shared" si="173"/>
        <v>233</v>
      </c>
      <c r="AL504" s="131">
        <f t="shared" si="174"/>
        <v>0</v>
      </c>
      <c r="AM504" s="131">
        <f t="shared" si="175"/>
        <v>20</v>
      </c>
      <c r="AN504" s="136">
        <f t="shared" si="176"/>
        <v>20</v>
      </c>
      <c r="AO504" s="133">
        <f t="shared" si="177"/>
        <v>0</v>
      </c>
      <c r="AP504" s="131">
        <f t="shared" si="178"/>
        <v>0</v>
      </c>
      <c r="AQ504" s="131">
        <f t="shared" si="179"/>
        <v>0</v>
      </c>
      <c r="AR504" s="131">
        <f t="shared" si="180"/>
        <v>0</v>
      </c>
      <c r="AS504" s="136">
        <f t="shared" si="181"/>
        <v>0</v>
      </c>
      <c r="AT504" s="133">
        <f t="shared" si="182"/>
        <v>0</v>
      </c>
      <c r="AU504" s="131">
        <f t="shared" si="183"/>
        <v>2</v>
      </c>
      <c r="AV504" s="131">
        <f t="shared" si="184"/>
        <v>0</v>
      </c>
      <c r="AW504" s="131">
        <f t="shared" si="185"/>
        <v>0</v>
      </c>
      <c r="AX504" s="136">
        <f t="shared" si="186"/>
        <v>0</v>
      </c>
      <c r="AY504" s="133">
        <f t="shared" si="187"/>
        <v>0</v>
      </c>
      <c r="AZ504" s="131">
        <f t="shared" si="188"/>
        <v>2.6</v>
      </c>
      <c r="BA504" s="131">
        <f t="shared" si="189"/>
        <v>0</v>
      </c>
      <c r="BB504" s="131">
        <f t="shared" si="190"/>
        <v>0</v>
      </c>
      <c r="BC504" s="132">
        <f t="shared" si="191"/>
        <v>0</v>
      </c>
    </row>
    <row r="505" spans="1:55" x14ac:dyDescent="0.25">
      <c r="A505" s="138" t="s">
        <v>1038</v>
      </c>
      <c r="B505" s="131" t="s">
        <v>50</v>
      </c>
      <c r="C505" s="131" t="s">
        <v>232</v>
      </c>
      <c r="D505" s="131" t="s">
        <v>119</v>
      </c>
      <c r="E505" s="132" t="s">
        <v>1311</v>
      </c>
      <c r="F505" s="130">
        <v>0</v>
      </c>
      <c r="G505" s="131">
        <v>0</v>
      </c>
      <c r="H505" s="131">
        <v>0</v>
      </c>
      <c r="I505" s="132">
        <v>0</v>
      </c>
      <c r="J505" s="149"/>
      <c r="K505" s="133">
        <v>0</v>
      </c>
      <c r="L505" s="131">
        <v>0</v>
      </c>
      <c r="M505" s="131">
        <v>0</v>
      </c>
      <c r="N505" s="132">
        <v>0</v>
      </c>
      <c r="O505" s="149"/>
      <c r="P505" s="133">
        <v>0</v>
      </c>
      <c r="Q505" s="131">
        <v>0</v>
      </c>
      <c r="R505" s="131">
        <v>0</v>
      </c>
      <c r="S505" s="132">
        <v>0</v>
      </c>
      <c r="T505" s="149"/>
      <c r="U505" s="133">
        <v>0</v>
      </c>
      <c r="V505" s="131">
        <v>0</v>
      </c>
      <c r="W505" s="131">
        <v>0</v>
      </c>
      <c r="X505" s="132">
        <v>0</v>
      </c>
      <c r="Y505" s="149"/>
      <c r="Z505" s="133">
        <v>0</v>
      </c>
      <c r="AA505" s="131">
        <v>0</v>
      </c>
      <c r="AB505" s="131">
        <v>0</v>
      </c>
      <c r="AC505" s="132">
        <v>0</v>
      </c>
      <c r="AD505" s="149"/>
      <c r="AE505" s="153">
        <f t="shared" si="168"/>
        <v>0</v>
      </c>
      <c r="AF505" s="134">
        <f t="shared" si="169"/>
        <v>0</v>
      </c>
      <c r="AG505" s="135">
        <f t="shared" si="170"/>
        <v>0</v>
      </c>
      <c r="AH505" s="167">
        <f t="shared" si="171"/>
        <v>0</v>
      </c>
      <c r="AI505" s="149"/>
      <c r="AJ505" s="133">
        <f t="shared" si="172"/>
        <v>0</v>
      </c>
      <c r="AK505" s="131">
        <f t="shared" si="173"/>
        <v>0</v>
      </c>
      <c r="AL505" s="131">
        <f t="shared" si="174"/>
        <v>0</v>
      </c>
      <c r="AM505" s="131">
        <f t="shared" si="175"/>
        <v>0</v>
      </c>
      <c r="AN505" s="136">
        <f t="shared" si="176"/>
        <v>0</v>
      </c>
      <c r="AO505" s="133">
        <f t="shared" si="177"/>
        <v>0</v>
      </c>
      <c r="AP505" s="131">
        <f t="shared" si="178"/>
        <v>0</v>
      </c>
      <c r="AQ505" s="131">
        <f t="shared" si="179"/>
        <v>0</v>
      </c>
      <c r="AR505" s="131">
        <f t="shared" si="180"/>
        <v>0</v>
      </c>
      <c r="AS505" s="136">
        <f t="shared" si="181"/>
        <v>0</v>
      </c>
      <c r="AT505" s="133">
        <f t="shared" si="182"/>
        <v>0</v>
      </c>
      <c r="AU505" s="131">
        <f t="shared" si="183"/>
        <v>0</v>
      </c>
      <c r="AV505" s="131">
        <f t="shared" si="184"/>
        <v>0</v>
      </c>
      <c r="AW505" s="131">
        <f t="shared" si="185"/>
        <v>0</v>
      </c>
      <c r="AX505" s="136">
        <f t="shared" si="186"/>
        <v>0</v>
      </c>
      <c r="AY505" s="133">
        <f t="shared" si="187"/>
        <v>0</v>
      </c>
      <c r="AZ505" s="131">
        <f t="shared" si="188"/>
        <v>0</v>
      </c>
      <c r="BA505" s="131">
        <f t="shared" si="189"/>
        <v>0</v>
      </c>
      <c r="BB505" s="131">
        <f t="shared" si="190"/>
        <v>0</v>
      </c>
      <c r="BC505" s="132">
        <f t="shared" si="191"/>
        <v>0</v>
      </c>
    </row>
    <row r="506" spans="1:55" x14ac:dyDescent="0.25">
      <c r="A506" s="138" t="s">
        <v>1039</v>
      </c>
      <c r="B506" s="131" t="s">
        <v>1398</v>
      </c>
      <c r="C506" s="131" t="s">
        <v>239</v>
      </c>
      <c r="D506" s="131" t="s">
        <v>1164</v>
      </c>
      <c r="E506" s="132" t="s">
        <v>1311</v>
      </c>
      <c r="F506" s="130">
        <v>0</v>
      </c>
      <c r="G506" s="131">
        <v>0</v>
      </c>
      <c r="H506" s="131">
        <v>0</v>
      </c>
      <c r="I506" s="132">
        <v>0</v>
      </c>
      <c r="J506" s="149"/>
      <c r="K506" s="133">
        <v>0</v>
      </c>
      <c r="L506" s="131">
        <v>0</v>
      </c>
      <c r="M506" s="131">
        <v>0</v>
      </c>
      <c r="N506" s="132">
        <v>0</v>
      </c>
      <c r="O506" s="149"/>
      <c r="P506" s="133">
        <v>0</v>
      </c>
      <c r="Q506" s="131">
        <v>0</v>
      </c>
      <c r="R506" s="131">
        <v>0</v>
      </c>
      <c r="S506" s="132">
        <v>0</v>
      </c>
      <c r="T506" s="149"/>
      <c r="U506" s="133">
        <v>0</v>
      </c>
      <c r="V506" s="131">
        <v>0</v>
      </c>
      <c r="W506" s="131">
        <v>0</v>
      </c>
      <c r="X506" s="132">
        <v>0</v>
      </c>
      <c r="Y506" s="149"/>
      <c r="Z506" s="133">
        <v>0</v>
      </c>
      <c r="AA506" s="131">
        <v>0</v>
      </c>
      <c r="AB506" s="131">
        <v>0</v>
      </c>
      <c r="AC506" s="132">
        <v>0</v>
      </c>
      <c r="AD506" s="149"/>
      <c r="AE506" s="153">
        <f t="shared" si="168"/>
        <v>0</v>
      </c>
      <c r="AF506" s="134">
        <f t="shared" si="169"/>
        <v>0</v>
      </c>
      <c r="AG506" s="135">
        <f t="shared" si="170"/>
        <v>0</v>
      </c>
      <c r="AH506" s="167">
        <f t="shared" si="171"/>
        <v>0</v>
      </c>
      <c r="AI506" s="149"/>
      <c r="AJ506" s="133">
        <f t="shared" si="172"/>
        <v>0</v>
      </c>
      <c r="AK506" s="131">
        <f t="shared" si="173"/>
        <v>0</v>
      </c>
      <c r="AL506" s="131">
        <f t="shared" si="174"/>
        <v>0</v>
      </c>
      <c r="AM506" s="131">
        <f t="shared" si="175"/>
        <v>0</v>
      </c>
      <c r="AN506" s="136">
        <f t="shared" si="176"/>
        <v>0</v>
      </c>
      <c r="AO506" s="133">
        <f t="shared" si="177"/>
        <v>0</v>
      </c>
      <c r="AP506" s="131">
        <f t="shared" si="178"/>
        <v>0</v>
      </c>
      <c r="AQ506" s="131">
        <f t="shared" si="179"/>
        <v>0</v>
      </c>
      <c r="AR506" s="131">
        <f t="shared" si="180"/>
        <v>0</v>
      </c>
      <c r="AS506" s="136">
        <f t="shared" si="181"/>
        <v>0</v>
      </c>
      <c r="AT506" s="133">
        <f t="shared" si="182"/>
        <v>0</v>
      </c>
      <c r="AU506" s="131">
        <f t="shared" si="183"/>
        <v>0</v>
      </c>
      <c r="AV506" s="131">
        <f t="shared" si="184"/>
        <v>0</v>
      </c>
      <c r="AW506" s="131">
        <f t="shared" si="185"/>
        <v>0</v>
      </c>
      <c r="AX506" s="136">
        <f t="shared" si="186"/>
        <v>0</v>
      </c>
      <c r="AY506" s="133">
        <f t="shared" si="187"/>
        <v>0</v>
      </c>
      <c r="AZ506" s="131">
        <f t="shared" si="188"/>
        <v>0</v>
      </c>
      <c r="BA506" s="131">
        <f t="shared" si="189"/>
        <v>0</v>
      </c>
      <c r="BB506" s="131">
        <f t="shared" si="190"/>
        <v>0</v>
      </c>
      <c r="BC506" s="132">
        <f t="shared" si="191"/>
        <v>0</v>
      </c>
    </row>
    <row r="507" spans="1:55" x14ac:dyDescent="0.25">
      <c r="A507" s="138" t="s">
        <v>1040</v>
      </c>
      <c r="B507" s="131" t="s">
        <v>1279</v>
      </c>
      <c r="C507" s="131" t="s">
        <v>1042</v>
      </c>
      <c r="D507" s="131" t="s">
        <v>1043</v>
      </c>
      <c r="E507" s="132" t="s">
        <v>1311</v>
      </c>
      <c r="F507" s="130">
        <v>0</v>
      </c>
      <c r="G507" s="131">
        <v>0</v>
      </c>
      <c r="H507" s="131">
        <v>0</v>
      </c>
      <c r="I507" s="132">
        <v>0</v>
      </c>
      <c r="J507" s="149"/>
      <c r="K507" s="133">
        <v>0</v>
      </c>
      <c r="L507" s="131">
        <v>0</v>
      </c>
      <c r="M507" s="131">
        <v>0</v>
      </c>
      <c r="N507" s="132">
        <v>0</v>
      </c>
      <c r="O507" s="149"/>
      <c r="P507" s="133">
        <v>0</v>
      </c>
      <c r="Q507" s="131">
        <v>0</v>
      </c>
      <c r="R507" s="131">
        <v>0</v>
      </c>
      <c r="S507" s="132">
        <v>0</v>
      </c>
      <c r="T507" s="149"/>
      <c r="U507" s="133">
        <v>0</v>
      </c>
      <c r="V507" s="131">
        <v>0</v>
      </c>
      <c r="W507" s="131">
        <v>0</v>
      </c>
      <c r="X507" s="132">
        <v>0</v>
      </c>
      <c r="Y507" s="149"/>
      <c r="Z507" s="133">
        <v>0</v>
      </c>
      <c r="AA507" s="131">
        <v>0</v>
      </c>
      <c r="AB507" s="131">
        <v>0</v>
      </c>
      <c r="AC507" s="132">
        <v>0</v>
      </c>
      <c r="AD507" s="149"/>
      <c r="AE507" s="153">
        <f t="shared" si="168"/>
        <v>0</v>
      </c>
      <c r="AF507" s="134">
        <f t="shared" si="169"/>
        <v>0</v>
      </c>
      <c r="AG507" s="135">
        <f t="shared" si="170"/>
        <v>0</v>
      </c>
      <c r="AH507" s="167">
        <f t="shared" si="171"/>
        <v>0</v>
      </c>
      <c r="AI507" s="149"/>
      <c r="AJ507" s="133">
        <f t="shared" si="172"/>
        <v>0</v>
      </c>
      <c r="AK507" s="131">
        <f t="shared" si="173"/>
        <v>0</v>
      </c>
      <c r="AL507" s="131">
        <f t="shared" si="174"/>
        <v>0</v>
      </c>
      <c r="AM507" s="131">
        <f t="shared" si="175"/>
        <v>0</v>
      </c>
      <c r="AN507" s="136">
        <f t="shared" si="176"/>
        <v>0</v>
      </c>
      <c r="AO507" s="133">
        <f t="shared" si="177"/>
        <v>0</v>
      </c>
      <c r="AP507" s="131">
        <f t="shared" si="178"/>
        <v>0</v>
      </c>
      <c r="AQ507" s="131">
        <f t="shared" si="179"/>
        <v>0</v>
      </c>
      <c r="AR507" s="131">
        <f t="shared" si="180"/>
        <v>0</v>
      </c>
      <c r="AS507" s="136">
        <f t="shared" si="181"/>
        <v>0</v>
      </c>
      <c r="AT507" s="133">
        <f t="shared" si="182"/>
        <v>0</v>
      </c>
      <c r="AU507" s="131">
        <f t="shared" si="183"/>
        <v>0</v>
      </c>
      <c r="AV507" s="131">
        <f t="shared" si="184"/>
        <v>0</v>
      </c>
      <c r="AW507" s="131">
        <f t="shared" si="185"/>
        <v>0</v>
      </c>
      <c r="AX507" s="136">
        <f t="shared" si="186"/>
        <v>0</v>
      </c>
      <c r="AY507" s="133">
        <f t="shared" si="187"/>
        <v>0</v>
      </c>
      <c r="AZ507" s="131">
        <f t="shared" si="188"/>
        <v>0</v>
      </c>
      <c r="BA507" s="131">
        <f t="shared" si="189"/>
        <v>0</v>
      </c>
      <c r="BB507" s="131">
        <f t="shared" si="190"/>
        <v>0</v>
      </c>
      <c r="BC507" s="132">
        <f t="shared" si="191"/>
        <v>0</v>
      </c>
    </row>
    <row r="508" spans="1:55" x14ac:dyDescent="0.25">
      <c r="A508" s="138" t="s">
        <v>1044</v>
      </c>
      <c r="B508" s="131" t="s">
        <v>41</v>
      </c>
      <c r="C508" s="131" t="s">
        <v>301</v>
      </c>
      <c r="D508" s="131" t="s">
        <v>1981</v>
      </c>
      <c r="E508" s="132" t="s">
        <v>1312</v>
      </c>
      <c r="F508" s="130">
        <v>0</v>
      </c>
      <c r="G508" s="131">
        <v>0</v>
      </c>
      <c r="H508" s="131">
        <v>0</v>
      </c>
      <c r="I508" s="132">
        <v>0</v>
      </c>
      <c r="J508" s="149"/>
      <c r="K508" s="133">
        <v>0</v>
      </c>
      <c r="L508" s="131">
        <v>0</v>
      </c>
      <c r="M508" s="131">
        <v>0</v>
      </c>
      <c r="N508" s="132">
        <v>0</v>
      </c>
      <c r="O508" s="149"/>
      <c r="P508" s="133">
        <v>0</v>
      </c>
      <c r="Q508" s="131">
        <v>0</v>
      </c>
      <c r="R508" s="131">
        <v>0</v>
      </c>
      <c r="S508" s="132">
        <v>0</v>
      </c>
      <c r="T508" s="149"/>
      <c r="U508" s="133">
        <v>0</v>
      </c>
      <c r="V508" s="131">
        <v>0</v>
      </c>
      <c r="W508" s="131">
        <v>0</v>
      </c>
      <c r="X508" s="132">
        <v>0</v>
      </c>
      <c r="Y508" s="149"/>
      <c r="Z508" s="133">
        <v>0</v>
      </c>
      <c r="AA508" s="131">
        <v>0</v>
      </c>
      <c r="AB508" s="131">
        <v>0</v>
      </c>
      <c r="AC508" s="132">
        <v>0</v>
      </c>
      <c r="AD508" s="149"/>
      <c r="AE508" s="153">
        <f t="shared" si="168"/>
        <v>0</v>
      </c>
      <c r="AF508" s="134">
        <f t="shared" si="169"/>
        <v>0</v>
      </c>
      <c r="AG508" s="135">
        <f t="shared" si="170"/>
        <v>0</v>
      </c>
      <c r="AH508" s="167">
        <f t="shared" si="171"/>
        <v>0</v>
      </c>
      <c r="AI508" s="149"/>
      <c r="AJ508" s="133">
        <f t="shared" si="172"/>
        <v>0</v>
      </c>
      <c r="AK508" s="131">
        <f t="shared" si="173"/>
        <v>0</v>
      </c>
      <c r="AL508" s="131">
        <f t="shared" si="174"/>
        <v>0</v>
      </c>
      <c r="AM508" s="131">
        <f t="shared" si="175"/>
        <v>0</v>
      </c>
      <c r="AN508" s="136">
        <f t="shared" si="176"/>
        <v>0</v>
      </c>
      <c r="AO508" s="133">
        <f t="shared" si="177"/>
        <v>0</v>
      </c>
      <c r="AP508" s="131">
        <f t="shared" si="178"/>
        <v>0</v>
      </c>
      <c r="AQ508" s="131">
        <f t="shared" si="179"/>
        <v>0</v>
      </c>
      <c r="AR508" s="131">
        <f t="shared" si="180"/>
        <v>0</v>
      </c>
      <c r="AS508" s="136">
        <f t="shared" si="181"/>
        <v>0</v>
      </c>
      <c r="AT508" s="133">
        <f t="shared" si="182"/>
        <v>0</v>
      </c>
      <c r="AU508" s="131">
        <f t="shared" si="183"/>
        <v>0</v>
      </c>
      <c r="AV508" s="131">
        <f t="shared" si="184"/>
        <v>0</v>
      </c>
      <c r="AW508" s="131">
        <f t="shared" si="185"/>
        <v>0</v>
      </c>
      <c r="AX508" s="136">
        <f t="shared" si="186"/>
        <v>0</v>
      </c>
      <c r="AY508" s="133">
        <f t="shared" si="187"/>
        <v>0</v>
      </c>
      <c r="AZ508" s="131">
        <f t="shared" si="188"/>
        <v>0</v>
      </c>
      <c r="BA508" s="131">
        <f t="shared" si="189"/>
        <v>0</v>
      </c>
      <c r="BB508" s="131">
        <f t="shared" si="190"/>
        <v>0</v>
      </c>
      <c r="BC508" s="132">
        <f t="shared" si="191"/>
        <v>0</v>
      </c>
    </row>
    <row r="509" spans="1:55" x14ac:dyDescent="0.25">
      <c r="A509" s="138" t="s">
        <v>1045</v>
      </c>
      <c r="B509" s="131" t="s">
        <v>43</v>
      </c>
      <c r="C509" s="131" t="s">
        <v>1919</v>
      </c>
      <c r="D509" s="131" t="s">
        <v>309</v>
      </c>
      <c r="E509" s="132" t="s">
        <v>1311</v>
      </c>
      <c r="F509" s="130">
        <v>0</v>
      </c>
      <c r="G509" s="131">
        <v>0</v>
      </c>
      <c r="H509" s="131">
        <v>0</v>
      </c>
      <c r="I509" s="132">
        <v>0</v>
      </c>
      <c r="J509" s="149"/>
      <c r="K509" s="133">
        <v>0</v>
      </c>
      <c r="L509" s="131">
        <v>1</v>
      </c>
      <c r="M509" s="131">
        <v>21.7</v>
      </c>
      <c r="N509" s="132">
        <v>267</v>
      </c>
      <c r="O509" s="149"/>
      <c r="P509" s="133">
        <v>0</v>
      </c>
      <c r="Q509" s="131">
        <v>0</v>
      </c>
      <c r="R509" s="131">
        <v>0</v>
      </c>
      <c r="S509" s="132">
        <v>20</v>
      </c>
      <c r="T509" s="149"/>
      <c r="U509" s="133">
        <v>0</v>
      </c>
      <c r="V509" s="131">
        <v>0</v>
      </c>
      <c r="W509" s="131">
        <v>0</v>
      </c>
      <c r="X509" s="132">
        <v>0</v>
      </c>
      <c r="Y509" s="149"/>
      <c r="Z509" s="133">
        <v>0</v>
      </c>
      <c r="AA509" s="131">
        <v>0</v>
      </c>
      <c r="AB509" s="131">
        <v>0</v>
      </c>
      <c r="AC509" s="132">
        <v>0</v>
      </c>
      <c r="AD509" s="149"/>
      <c r="AE509" s="153">
        <f t="shared" si="168"/>
        <v>0</v>
      </c>
      <c r="AF509" s="134">
        <f t="shared" si="169"/>
        <v>1</v>
      </c>
      <c r="AG509" s="135">
        <f t="shared" si="170"/>
        <v>21.7</v>
      </c>
      <c r="AH509" s="167">
        <f t="shared" si="171"/>
        <v>287</v>
      </c>
      <c r="AI509" s="149"/>
      <c r="AJ509" s="133">
        <f t="shared" si="172"/>
        <v>0</v>
      </c>
      <c r="AK509" s="131">
        <f t="shared" si="173"/>
        <v>267</v>
      </c>
      <c r="AL509" s="131">
        <f t="shared" si="174"/>
        <v>20</v>
      </c>
      <c r="AM509" s="131">
        <f t="shared" si="175"/>
        <v>0</v>
      </c>
      <c r="AN509" s="136">
        <f t="shared" si="176"/>
        <v>0</v>
      </c>
      <c r="AO509" s="133">
        <f t="shared" si="177"/>
        <v>0</v>
      </c>
      <c r="AP509" s="131">
        <f t="shared" si="178"/>
        <v>0</v>
      </c>
      <c r="AQ509" s="131">
        <f t="shared" si="179"/>
        <v>0</v>
      </c>
      <c r="AR509" s="131">
        <f t="shared" si="180"/>
        <v>0</v>
      </c>
      <c r="AS509" s="136">
        <f t="shared" si="181"/>
        <v>0</v>
      </c>
      <c r="AT509" s="133">
        <f t="shared" si="182"/>
        <v>0</v>
      </c>
      <c r="AU509" s="131">
        <f t="shared" si="183"/>
        <v>1</v>
      </c>
      <c r="AV509" s="131">
        <f t="shared" si="184"/>
        <v>0</v>
      </c>
      <c r="AW509" s="131">
        <f t="shared" si="185"/>
        <v>0</v>
      </c>
      <c r="AX509" s="136">
        <f t="shared" si="186"/>
        <v>0</v>
      </c>
      <c r="AY509" s="133">
        <f t="shared" si="187"/>
        <v>0</v>
      </c>
      <c r="AZ509" s="131">
        <f t="shared" si="188"/>
        <v>21.7</v>
      </c>
      <c r="BA509" s="131">
        <f t="shared" si="189"/>
        <v>0</v>
      </c>
      <c r="BB509" s="131">
        <f t="shared" si="190"/>
        <v>0</v>
      </c>
      <c r="BC509" s="132">
        <f t="shared" si="191"/>
        <v>0</v>
      </c>
    </row>
    <row r="510" spans="1:55" x14ac:dyDescent="0.25">
      <c r="A510" s="138" t="s">
        <v>1046</v>
      </c>
      <c r="B510" s="131" t="s">
        <v>1029</v>
      </c>
      <c r="C510" s="131" t="s">
        <v>97</v>
      </c>
      <c r="D510" s="131" t="s">
        <v>151</v>
      </c>
      <c r="E510" s="132" t="s">
        <v>1955</v>
      </c>
      <c r="F510" s="130">
        <v>0</v>
      </c>
      <c r="G510" s="131">
        <v>0</v>
      </c>
      <c r="H510" s="131">
        <v>0</v>
      </c>
      <c r="I510" s="132">
        <v>0</v>
      </c>
      <c r="J510" s="149"/>
      <c r="K510" s="133">
        <v>0</v>
      </c>
      <c r="L510" s="131">
        <v>0</v>
      </c>
      <c r="M510" s="131">
        <v>0</v>
      </c>
      <c r="N510" s="132">
        <v>0</v>
      </c>
      <c r="O510" s="149"/>
      <c r="P510" s="133">
        <v>0</v>
      </c>
      <c r="Q510" s="131">
        <v>0</v>
      </c>
      <c r="R510" s="131">
        <v>0</v>
      </c>
      <c r="S510" s="132">
        <v>0</v>
      </c>
      <c r="T510" s="149"/>
      <c r="U510" s="133">
        <v>0</v>
      </c>
      <c r="V510" s="131">
        <v>0</v>
      </c>
      <c r="W510" s="131">
        <v>0</v>
      </c>
      <c r="X510" s="132">
        <v>0</v>
      </c>
      <c r="Y510" s="149"/>
      <c r="Z510" s="133">
        <v>0</v>
      </c>
      <c r="AA510" s="131">
        <v>0</v>
      </c>
      <c r="AB510" s="131">
        <v>0</v>
      </c>
      <c r="AC510" s="132">
        <v>0</v>
      </c>
      <c r="AD510" s="149"/>
      <c r="AE510" s="153">
        <f t="shared" si="168"/>
        <v>0</v>
      </c>
      <c r="AF510" s="134">
        <f t="shared" si="169"/>
        <v>0</v>
      </c>
      <c r="AG510" s="135">
        <f t="shared" si="170"/>
        <v>0</v>
      </c>
      <c r="AH510" s="167">
        <f t="shared" si="171"/>
        <v>0</v>
      </c>
      <c r="AI510" s="149"/>
      <c r="AJ510" s="133">
        <f t="shared" si="172"/>
        <v>0</v>
      </c>
      <c r="AK510" s="131">
        <f t="shared" si="173"/>
        <v>0</v>
      </c>
      <c r="AL510" s="131">
        <f t="shared" si="174"/>
        <v>0</v>
      </c>
      <c r="AM510" s="131">
        <f t="shared" si="175"/>
        <v>0</v>
      </c>
      <c r="AN510" s="136">
        <f t="shared" si="176"/>
        <v>0</v>
      </c>
      <c r="AO510" s="133">
        <f t="shared" si="177"/>
        <v>0</v>
      </c>
      <c r="AP510" s="131">
        <f t="shared" si="178"/>
        <v>0</v>
      </c>
      <c r="AQ510" s="131">
        <f t="shared" si="179"/>
        <v>0</v>
      </c>
      <c r="AR510" s="131">
        <f t="shared" si="180"/>
        <v>0</v>
      </c>
      <c r="AS510" s="136">
        <f t="shared" si="181"/>
        <v>0</v>
      </c>
      <c r="AT510" s="133">
        <f t="shared" si="182"/>
        <v>0</v>
      </c>
      <c r="AU510" s="131">
        <f t="shared" si="183"/>
        <v>0</v>
      </c>
      <c r="AV510" s="131">
        <f t="shared" si="184"/>
        <v>0</v>
      </c>
      <c r="AW510" s="131">
        <f t="shared" si="185"/>
        <v>0</v>
      </c>
      <c r="AX510" s="136">
        <f t="shared" si="186"/>
        <v>0</v>
      </c>
      <c r="AY510" s="133">
        <f t="shared" si="187"/>
        <v>0</v>
      </c>
      <c r="AZ510" s="131">
        <f t="shared" si="188"/>
        <v>0</v>
      </c>
      <c r="BA510" s="131">
        <f t="shared" si="189"/>
        <v>0</v>
      </c>
      <c r="BB510" s="131">
        <f t="shared" si="190"/>
        <v>0</v>
      </c>
      <c r="BC510" s="132">
        <f t="shared" si="191"/>
        <v>0</v>
      </c>
    </row>
    <row r="511" spans="1:55" x14ac:dyDescent="0.25">
      <c r="A511" s="138" t="s">
        <v>1047</v>
      </c>
      <c r="B511" s="131" t="s">
        <v>1029</v>
      </c>
      <c r="C511" s="131" t="s">
        <v>1072</v>
      </c>
      <c r="D511" s="131" t="s">
        <v>1073</v>
      </c>
      <c r="E511" s="132" t="s">
        <v>1955</v>
      </c>
      <c r="F511" s="130">
        <v>0</v>
      </c>
      <c r="G511" s="131">
        <v>0</v>
      </c>
      <c r="H511" s="131">
        <v>0</v>
      </c>
      <c r="I511" s="132">
        <v>0</v>
      </c>
      <c r="J511" s="149"/>
      <c r="K511" s="133">
        <v>0</v>
      </c>
      <c r="L511" s="131">
        <v>0</v>
      </c>
      <c r="M511" s="131">
        <v>0</v>
      </c>
      <c r="N511" s="132">
        <v>0</v>
      </c>
      <c r="O511" s="149"/>
      <c r="P511" s="133">
        <v>0</v>
      </c>
      <c r="Q511" s="131">
        <v>0</v>
      </c>
      <c r="R511" s="131">
        <v>0</v>
      </c>
      <c r="S511" s="132">
        <v>0</v>
      </c>
      <c r="T511" s="149"/>
      <c r="U511" s="133">
        <v>0</v>
      </c>
      <c r="V511" s="131">
        <v>0</v>
      </c>
      <c r="W511" s="131">
        <v>0</v>
      </c>
      <c r="X511" s="132">
        <v>0</v>
      </c>
      <c r="Y511" s="149"/>
      <c r="Z511" s="133">
        <v>0</v>
      </c>
      <c r="AA511" s="131">
        <v>0</v>
      </c>
      <c r="AB511" s="131">
        <v>0</v>
      </c>
      <c r="AC511" s="132">
        <v>0</v>
      </c>
      <c r="AD511" s="149"/>
      <c r="AE511" s="153">
        <f t="shared" si="168"/>
        <v>0</v>
      </c>
      <c r="AF511" s="134">
        <f t="shared" si="169"/>
        <v>0</v>
      </c>
      <c r="AG511" s="135">
        <f t="shared" si="170"/>
        <v>0</v>
      </c>
      <c r="AH511" s="167">
        <f t="shared" si="171"/>
        <v>0</v>
      </c>
      <c r="AI511" s="149"/>
      <c r="AJ511" s="133">
        <f t="shared" si="172"/>
        <v>0</v>
      </c>
      <c r="AK511" s="131">
        <f t="shared" si="173"/>
        <v>0</v>
      </c>
      <c r="AL511" s="131">
        <f t="shared" si="174"/>
        <v>0</v>
      </c>
      <c r="AM511" s="131">
        <f t="shared" si="175"/>
        <v>0</v>
      </c>
      <c r="AN511" s="136">
        <f t="shared" si="176"/>
        <v>0</v>
      </c>
      <c r="AO511" s="133">
        <f t="shared" si="177"/>
        <v>0</v>
      </c>
      <c r="AP511" s="131">
        <f t="shared" si="178"/>
        <v>0</v>
      </c>
      <c r="AQ511" s="131">
        <f t="shared" si="179"/>
        <v>0</v>
      </c>
      <c r="AR511" s="131">
        <f t="shared" si="180"/>
        <v>0</v>
      </c>
      <c r="AS511" s="136">
        <f t="shared" si="181"/>
        <v>0</v>
      </c>
      <c r="AT511" s="133">
        <f t="shared" si="182"/>
        <v>0</v>
      </c>
      <c r="AU511" s="131">
        <f t="shared" si="183"/>
        <v>0</v>
      </c>
      <c r="AV511" s="131">
        <f t="shared" si="184"/>
        <v>0</v>
      </c>
      <c r="AW511" s="131">
        <f t="shared" si="185"/>
        <v>0</v>
      </c>
      <c r="AX511" s="136">
        <f t="shared" si="186"/>
        <v>0</v>
      </c>
      <c r="AY511" s="133">
        <f t="shared" si="187"/>
        <v>0</v>
      </c>
      <c r="AZ511" s="131">
        <f t="shared" si="188"/>
        <v>0</v>
      </c>
      <c r="BA511" s="131">
        <f t="shared" si="189"/>
        <v>0</v>
      </c>
      <c r="BB511" s="131">
        <f t="shared" si="190"/>
        <v>0</v>
      </c>
      <c r="BC511" s="132">
        <f t="shared" si="191"/>
        <v>0</v>
      </c>
    </row>
    <row r="512" spans="1:55" x14ac:dyDescent="0.25">
      <c r="A512" s="138" t="s">
        <v>1048</v>
      </c>
      <c r="B512" s="131" t="s">
        <v>48</v>
      </c>
      <c r="C512" s="131" t="s">
        <v>2165</v>
      </c>
      <c r="D512" s="131" t="s">
        <v>330</v>
      </c>
      <c r="E512" s="132" t="s">
        <v>1955</v>
      </c>
      <c r="F512" s="130">
        <v>0</v>
      </c>
      <c r="G512" s="131">
        <v>0</v>
      </c>
      <c r="H512" s="131">
        <v>0</v>
      </c>
      <c r="I512" s="132">
        <v>0</v>
      </c>
      <c r="J512" s="149"/>
      <c r="K512" s="133">
        <v>0</v>
      </c>
      <c r="L512" s="131">
        <v>0</v>
      </c>
      <c r="M512" s="131">
        <v>0</v>
      </c>
      <c r="N512" s="132">
        <v>20</v>
      </c>
      <c r="O512" s="149"/>
      <c r="P512" s="133">
        <v>0</v>
      </c>
      <c r="Q512" s="131">
        <v>0</v>
      </c>
      <c r="R512" s="131">
        <v>0</v>
      </c>
      <c r="S512" s="132">
        <v>0</v>
      </c>
      <c r="T512" s="149"/>
      <c r="U512" s="133">
        <v>0</v>
      </c>
      <c r="V512" s="131">
        <v>0</v>
      </c>
      <c r="W512" s="131">
        <v>0</v>
      </c>
      <c r="X512" s="132">
        <v>0</v>
      </c>
      <c r="Y512" s="149"/>
      <c r="Z512" s="133">
        <v>0</v>
      </c>
      <c r="AA512" s="131">
        <v>0</v>
      </c>
      <c r="AB512" s="131">
        <v>0</v>
      </c>
      <c r="AC512" s="132">
        <v>0</v>
      </c>
      <c r="AD512" s="149"/>
      <c r="AE512" s="153">
        <f t="shared" si="168"/>
        <v>0</v>
      </c>
      <c r="AF512" s="134">
        <f t="shared" si="169"/>
        <v>0</v>
      </c>
      <c r="AG512" s="135">
        <f t="shared" si="170"/>
        <v>0</v>
      </c>
      <c r="AH512" s="167">
        <f t="shared" si="171"/>
        <v>20</v>
      </c>
      <c r="AI512" s="149"/>
      <c r="AJ512" s="133">
        <f t="shared" si="172"/>
        <v>0</v>
      </c>
      <c r="AK512" s="131">
        <f t="shared" si="173"/>
        <v>20</v>
      </c>
      <c r="AL512" s="131">
        <f t="shared" si="174"/>
        <v>0</v>
      </c>
      <c r="AM512" s="131">
        <f t="shared" si="175"/>
        <v>0</v>
      </c>
      <c r="AN512" s="136">
        <f t="shared" si="176"/>
        <v>0</v>
      </c>
      <c r="AO512" s="133">
        <f t="shared" si="177"/>
        <v>0</v>
      </c>
      <c r="AP512" s="131">
        <f t="shared" si="178"/>
        <v>0</v>
      </c>
      <c r="AQ512" s="131">
        <f t="shared" si="179"/>
        <v>0</v>
      </c>
      <c r="AR512" s="131">
        <f t="shared" si="180"/>
        <v>0</v>
      </c>
      <c r="AS512" s="136">
        <f t="shared" si="181"/>
        <v>0</v>
      </c>
      <c r="AT512" s="133">
        <f t="shared" si="182"/>
        <v>0</v>
      </c>
      <c r="AU512" s="131">
        <f t="shared" si="183"/>
        <v>0</v>
      </c>
      <c r="AV512" s="131">
        <f t="shared" si="184"/>
        <v>0</v>
      </c>
      <c r="AW512" s="131">
        <f t="shared" si="185"/>
        <v>0</v>
      </c>
      <c r="AX512" s="136">
        <f t="shared" si="186"/>
        <v>0</v>
      </c>
      <c r="AY512" s="133">
        <f t="shared" si="187"/>
        <v>0</v>
      </c>
      <c r="AZ512" s="131">
        <f t="shared" si="188"/>
        <v>0</v>
      </c>
      <c r="BA512" s="131">
        <f t="shared" si="189"/>
        <v>0</v>
      </c>
      <c r="BB512" s="131">
        <f t="shared" si="190"/>
        <v>0</v>
      </c>
      <c r="BC512" s="132">
        <f t="shared" si="191"/>
        <v>0</v>
      </c>
    </row>
    <row r="513" spans="1:55" x14ac:dyDescent="0.25">
      <c r="A513" s="138" t="s">
        <v>1049</v>
      </c>
      <c r="B513" s="131" t="s">
        <v>1294</v>
      </c>
      <c r="C513" s="131" t="s">
        <v>303</v>
      </c>
      <c r="D513" s="131" t="s">
        <v>1839</v>
      </c>
      <c r="E513" s="132" t="s">
        <v>1314</v>
      </c>
      <c r="F513" s="130">
        <v>0</v>
      </c>
      <c r="G513" s="131">
        <v>0</v>
      </c>
      <c r="H513" s="131">
        <v>0</v>
      </c>
      <c r="I513" s="132">
        <v>0</v>
      </c>
      <c r="J513" s="149"/>
      <c r="K513" s="133">
        <v>0</v>
      </c>
      <c r="L513" s="131">
        <v>0</v>
      </c>
      <c r="M513" s="131">
        <v>0</v>
      </c>
      <c r="N513" s="132">
        <v>0</v>
      </c>
      <c r="O513" s="149"/>
      <c r="P513" s="133">
        <v>0</v>
      </c>
      <c r="Q513" s="131">
        <v>0</v>
      </c>
      <c r="R513" s="131">
        <v>0</v>
      </c>
      <c r="S513" s="132">
        <v>0</v>
      </c>
      <c r="T513" s="149"/>
      <c r="U513" s="133">
        <v>0</v>
      </c>
      <c r="V513" s="131">
        <v>0</v>
      </c>
      <c r="W513" s="131">
        <v>0</v>
      </c>
      <c r="X513" s="132">
        <v>0</v>
      </c>
      <c r="Y513" s="149"/>
      <c r="Z513" s="133">
        <v>0</v>
      </c>
      <c r="AA513" s="131">
        <v>0</v>
      </c>
      <c r="AB513" s="131">
        <v>0</v>
      </c>
      <c r="AC513" s="132">
        <v>0</v>
      </c>
      <c r="AD513" s="149"/>
      <c r="AE513" s="153">
        <f t="shared" si="168"/>
        <v>0</v>
      </c>
      <c r="AF513" s="134">
        <f t="shared" si="169"/>
        <v>0</v>
      </c>
      <c r="AG513" s="135">
        <f t="shared" si="170"/>
        <v>0</v>
      </c>
      <c r="AH513" s="167">
        <f t="shared" si="171"/>
        <v>0</v>
      </c>
      <c r="AI513" s="149"/>
      <c r="AJ513" s="133">
        <f t="shared" si="172"/>
        <v>0</v>
      </c>
      <c r="AK513" s="131">
        <f t="shared" si="173"/>
        <v>0</v>
      </c>
      <c r="AL513" s="131">
        <f t="shared" si="174"/>
        <v>0</v>
      </c>
      <c r="AM513" s="131">
        <f t="shared" si="175"/>
        <v>0</v>
      </c>
      <c r="AN513" s="136">
        <f t="shared" si="176"/>
        <v>0</v>
      </c>
      <c r="AO513" s="133">
        <f t="shared" si="177"/>
        <v>0</v>
      </c>
      <c r="AP513" s="131">
        <f t="shared" si="178"/>
        <v>0</v>
      </c>
      <c r="AQ513" s="131">
        <f t="shared" si="179"/>
        <v>0</v>
      </c>
      <c r="AR513" s="131">
        <f t="shared" si="180"/>
        <v>0</v>
      </c>
      <c r="AS513" s="136">
        <f t="shared" si="181"/>
        <v>0</v>
      </c>
      <c r="AT513" s="133">
        <f t="shared" si="182"/>
        <v>0</v>
      </c>
      <c r="AU513" s="131">
        <f t="shared" si="183"/>
        <v>0</v>
      </c>
      <c r="AV513" s="131">
        <f t="shared" si="184"/>
        <v>0</v>
      </c>
      <c r="AW513" s="131">
        <f t="shared" si="185"/>
        <v>0</v>
      </c>
      <c r="AX513" s="136">
        <f t="shared" si="186"/>
        <v>0</v>
      </c>
      <c r="AY513" s="133">
        <f t="shared" si="187"/>
        <v>0</v>
      </c>
      <c r="AZ513" s="131">
        <f t="shared" si="188"/>
        <v>0</v>
      </c>
      <c r="BA513" s="131">
        <f t="shared" si="189"/>
        <v>0</v>
      </c>
      <c r="BB513" s="131">
        <f t="shared" si="190"/>
        <v>0</v>
      </c>
      <c r="BC513" s="132">
        <f t="shared" si="191"/>
        <v>0</v>
      </c>
    </row>
    <row r="514" spans="1:55" x14ac:dyDescent="0.25">
      <c r="A514" s="138" t="s">
        <v>1075</v>
      </c>
      <c r="B514" s="131" t="s">
        <v>1294</v>
      </c>
      <c r="C514" s="131" t="s">
        <v>1840</v>
      </c>
      <c r="D514" s="131" t="s">
        <v>1839</v>
      </c>
      <c r="E514" s="132" t="s">
        <v>1313</v>
      </c>
      <c r="F514" s="130">
        <v>0</v>
      </c>
      <c r="G514" s="131">
        <v>0</v>
      </c>
      <c r="H514" s="131">
        <v>0</v>
      </c>
      <c r="I514" s="132">
        <v>0</v>
      </c>
      <c r="J514" s="149"/>
      <c r="K514" s="133">
        <v>0</v>
      </c>
      <c r="L514" s="131">
        <v>0</v>
      </c>
      <c r="M514" s="131">
        <v>0</v>
      </c>
      <c r="N514" s="132">
        <v>0</v>
      </c>
      <c r="O514" s="149"/>
      <c r="P514" s="133">
        <v>0</v>
      </c>
      <c r="Q514" s="131">
        <v>0</v>
      </c>
      <c r="R514" s="131">
        <v>0</v>
      </c>
      <c r="S514" s="132">
        <v>0</v>
      </c>
      <c r="T514" s="149"/>
      <c r="U514" s="133">
        <v>0</v>
      </c>
      <c r="V514" s="131">
        <v>0</v>
      </c>
      <c r="W514" s="131">
        <v>0</v>
      </c>
      <c r="X514" s="132">
        <v>0</v>
      </c>
      <c r="Y514" s="149"/>
      <c r="Z514" s="133">
        <v>0</v>
      </c>
      <c r="AA514" s="131">
        <v>0</v>
      </c>
      <c r="AB514" s="131">
        <v>0</v>
      </c>
      <c r="AC514" s="132">
        <v>0</v>
      </c>
      <c r="AD514" s="149"/>
      <c r="AE514" s="153">
        <f t="shared" si="168"/>
        <v>0</v>
      </c>
      <c r="AF514" s="134">
        <f t="shared" si="169"/>
        <v>0</v>
      </c>
      <c r="AG514" s="135">
        <f t="shared" si="170"/>
        <v>0</v>
      </c>
      <c r="AH514" s="167">
        <f t="shared" si="171"/>
        <v>0</v>
      </c>
      <c r="AI514" s="149"/>
      <c r="AJ514" s="133">
        <f t="shared" si="172"/>
        <v>0</v>
      </c>
      <c r="AK514" s="131">
        <f t="shared" si="173"/>
        <v>0</v>
      </c>
      <c r="AL514" s="131">
        <f t="shared" si="174"/>
        <v>0</v>
      </c>
      <c r="AM514" s="131">
        <f t="shared" si="175"/>
        <v>0</v>
      </c>
      <c r="AN514" s="136">
        <f t="shared" si="176"/>
        <v>0</v>
      </c>
      <c r="AO514" s="133">
        <f t="shared" si="177"/>
        <v>0</v>
      </c>
      <c r="AP514" s="131">
        <f t="shared" si="178"/>
        <v>0</v>
      </c>
      <c r="AQ514" s="131">
        <f t="shared" si="179"/>
        <v>0</v>
      </c>
      <c r="AR514" s="131">
        <f t="shared" si="180"/>
        <v>0</v>
      </c>
      <c r="AS514" s="136">
        <f t="shared" si="181"/>
        <v>0</v>
      </c>
      <c r="AT514" s="133">
        <f t="shared" si="182"/>
        <v>0</v>
      </c>
      <c r="AU514" s="131">
        <f t="shared" si="183"/>
        <v>0</v>
      </c>
      <c r="AV514" s="131">
        <f t="shared" si="184"/>
        <v>0</v>
      </c>
      <c r="AW514" s="131">
        <f t="shared" si="185"/>
        <v>0</v>
      </c>
      <c r="AX514" s="136">
        <f t="shared" si="186"/>
        <v>0</v>
      </c>
      <c r="AY514" s="133">
        <f t="shared" si="187"/>
        <v>0</v>
      </c>
      <c r="AZ514" s="131">
        <f t="shared" si="188"/>
        <v>0</v>
      </c>
      <c r="BA514" s="131">
        <f t="shared" si="189"/>
        <v>0</v>
      </c>
      <c r="BB514" s="131">
        <f t="shared" si="190"/>
        <v>0</v>
      </c>
      <c r="BC514" s="132">
        <f t="shared" si="191"/>
        <v>0</v>
      </c>
    </row>
    <row r="515" spans="1:55" x14ac:dyDescent="0.25">
      <c r="A515" s="138" t="s">
        <v>1076</v>
      </c>
      <c r="B515" s="131" t="s">
        <v>1029</v>
      </c>
      <c r="C515" s="131" t="s">
        <v>1085</v>
      </c>
      <c r="D515" s="131" t="s">
        <v>1073</v>
      </c>
      <c r="E515" s="132" t="s">
        <v>1955</v>
      </c>
      <c r="F515" s="130">
        <v>0</v>
      </c>
      <c r="G515" s="131">
        <v>0</v>
      </c>
      <c r="H515" s="131">
        <v>0</v>
      </c>
      <c r="I515" s="132">
        <v>0</v>
      </c>
      <c r="J515" s="149"/>
      <c r="K515" s="133">
        <v>0</v>
      </c>
      <c r="L515" s="131">
        <v>0</v>
      </c>
      <c r="M515" s="131">
        <v>0</v>
      </c>
      <c r="N515" s="132">
        <v>0</v>
      </c>
      <c r="O515" s="149"/>
      <c r="P515" s="133">
        <v>0</v>
      </c>
      <c r="Q515" s="131">
        <v>0</v>
      </c>
      <c r="R515" s="131">
        <v>0</v>
      </c>
      <c r="S515" s="132">
        <v>0</v>
      </c>
      <c r="T515" s="149"/>
      <c r="U515" s="133">
        <v>0</v>
      </c>
      <c r="V515" s="131">
        <v>0</v>
      </c>
      <c r="W515" s="131">
        <v>0</v>
      </c>
      <c r="X515" s="132">
        <v>0</v>
      </c>
      <c r="Y515" s="149"/>
      <c r="Z515" s="133">
        <v>0</v>
      </c>
      <c r="AA515" s="131">
        <v>0</v>
      </c>
      <c r="AB515" s="131">
        <v>0</v>
      </c>
      <c r="AC515" s="132">
        <v>0</v>
      </c>
      <c r="AD515" s="149"/>
      <c r="AE515" s="153">
        <f t="shared" ref="AE515:AE578" si="192">LARGE(AO515:AS515,1)+LARGE(AO515:AS515,2)+LARGE(AO515:AS515,3)+LARGE(AO515:AS515,4)</f>
        <v>0</v>
      </c>
      <c r="AF515" s="134">
        <f t="shared" ref="AF515:AF578" si="193">LARGE(AT515:AX515,1)+LARGE(AT515:AX515,2)+LARGE(AT515:AX515,3)+LARGE(AT515:AX515,4)</f>
        <v>0</v>
      </c>
      <c r="AG515" s="135">
        <f t="shared" ref="AG515:AG578" si="194">LARGE(AY515:BC515,1)+LARGE(AY515:BC515,2)+LARGE(AY515:BC515,3)+LARGE(AY515:BC515,4)</f>
        <v>0</v>
      </c>
      <c r="AH515" s="167">
        <f t="shared" ref="AH515:AH578" si="195">LARGE(AJ515:AN515,1)+LARGE(AJ515:AN515,2)+LARGE(AJ515:AN515,3)+LARGE(AJ515:AN515,4)</f>
        <v>0</v>
      </c>
      <c r="AI515" s="149"/>
      <c r="AJ515" s="133">
        <f t="shared" ref="AJ515:AJ578" si="196">I515</f>
        <v>0</v>
      </c>
      <c r="AK515" s="131">
        <f t="shared" ref="AK515:AK578" si="197">N515</f>
        <v>0</v>
      </c>
      <c r="AL515" s="131">
        <f t="shared" ref="AL515:AL578" si="198">S515</f>
        <v>0</v>
      </c>
      <c r="AM515" s="131">
        <f t="shared" ref="AM515:AM578" si="199">X515</f>
        <v>0</v>
      </c>
      <c r="AN515" s="136">
        <f t="shared" ref="AN515:AN578" si="200">AC515</f>
        <v>0</v>
      </c>
      <c r="AO515" s="133">
        <f t="shared" ref="AO515:AO578" si="201">F515</f>
        <v>0</v>
      </c>
      <c r="AP515" s="131">
        <f t="shared" ref="AP515:AP578" si="202">K515</f>
        <v>0</v>
      </c>
      <c r="AQ515" s="131">
        <f t="shared" ref="AQ515:AQ578" si="203">P515</f>
        <v>0</v>
      </c>
      <c r="AR515" s="131">
        <f t="shared" ref="AR515:AR578" si="204">U515</f>
        <v>0</v>
      </c>
      <c r="AS515" s="136">
        <f t="shared" ref="AS515:AS578" si="205">U515</f>
        <v>0</v>
      </c>
      <c r="AT515" s="133">
        <f t="shared" ref="AT515:AT578" si="206">G515</f>
        <v>0</v>
      </c>
      <c r="AU515" s="131">
        <f t="shared" ref="AU515:AU578" si="207">L515</f>
        <v>0</v>
      </c>
      <c r="AV515" s="131">
        <f t="shared" ref="AV515:AV578" si="208">Q515</f>
        <v>0</v>
      </c>
      <c r="AW515" s="131">
        <f t="shared" ref="AW515:AW578" si="209">V515</f>
        <v>0</v>
      </c>
      <c r="AX515" s="136">
        <f t="shared" ref="AX515:AX578" si="210">AA515</f>
        <v>0</v>
      </c>
      <c r="AY515" s="133">
        <f t="shared" ref="AY515:AY578" si="211">H515</f>
        <v>0</v>
      </c>
      <c r="AZ515" s="131">
        <f t="shared" ref="AZ515:AZ578" si="212">M515</f>
        <v>0</v>
      </c>
      <c r="BA515" s="131">
        <f t="shared" ref="BA515:BA578" si="213">R515</f>
        <v>0</v>
      </c>
      <c r="BB515" s="131">
        <f t="shared" ref="BB515:BB578" si="214">W515</f>
        <v>0</v>
      </c>
      <c r="BC515" s="132">
        <f t="shared" ref="BC515:BC578" si="215">AB515</f>
        <v>0</v>
      </c>
    </row>
    <row r="516" spans="1:55" x14ac:dyDescent="0.25">
      <c r="A516" s="138" t="s">
        <v>1077</v>
      </c>
      <c r="B516" s="131" t="s">
        <v>1294</v>
      </c>
      <c r="C516" s="131" t="s">
        <v>1086</v>
      </c>
      <c r="D516" s="131" t="s">
        <v>1931</v>
      </c>
      <c r="E516" s="132" t="s">
        <v>2026</v>
      </c>
      <c r="F516" s="130">
        <v>0</v>
      </c>
      <c r="G516" s="131">
        <v>0</v>
      </c>
      <c r="H516" s="131">
        <v>0</v>
      </c>
      <c r="I516" s="132">
        <v>0</v>
      </c>
      <c r="J516" s="149"/>
      <c r="K516" s="133">
        <v>0</v>
      </c>
      <c r="L516" s="131">
        <v>0</v>
      </c>
      <c r="M516" s="131">
        <v>0</v>
      </c>
      <c r="N516" s="132">
        <v>0</v>
      </c>
      <c r="O516" s="149"/>
      <c r="P516" s="133">
        <v>0</v>
      </c>
      <c r="Q516" s="131">
        <v>0</v>
      </c>
      <c r="R516" s="131">
        <v>0</v>
      </c>
      <c r="S516" s="132">
        <v>0</v>
      </c>
      <c r="T516" s="149"/>
      <c r="U516" s="133">
        <v>0</v>
      </c>
      <c r="V516" s="131">
        <v>0</v>
      </c>
      <c r="W516" s="131">
        <v>0</v>
      </c>
      <c r="X516" s="132">
        <v>0</v>
      </c>
      <c r="Y516" s="149"/>
      <c r="Z516" s="133">
        <v>0</v>
      </c>
      <c r="AA516" s="131">
        <v>0</v>
      </c>
      <c r="AB516" s="131">
        <v>0</v>
      </c>
      <c r="AC516" s="132">
        <v>0</v>
      </c>
      <c r="AD516" s="149"/>
      <c r="AE516" s="153">
        <f t="shared" si="192"/>
        <v>0</v>
      </c>
      <c r="AF516" s="134">
        <f t="shared" si="193"/>
        <v>0</v>
      </c>
      <c r="AG516" s="135">
        <f t="shared" si="194"/>
        <v>0</v>
      </c>
      <c r="AH516" s="167">
        <f t="shared" si="195"/>
        <v>0</v>
      </c>
      <c r="AI516" s="149"/>
      <c r="AJ516" s="133">
        <f t="shared" si="196"/>
        <v>0</v>
      </c>
      <c r="AK516" s="131">
        <f t="shared" si="197"/>
        <v>0</v>
      </c>
      <c r="AL516" s="131">
        <f t="shared" si="198"/>
        <v>0</v>
      </c>
      <c r="AM516" s="131">
        <f t="shared" si="199"/>
        <v>0</v>
      </c>
      <c r="AN516" s="136">
        <f t="shared" si="200"/>
        <v>0</v>
      </c>
      <c r="AO516" s="133">
        <f t="shared" si="201"/>
        <v>0</v>
      </c>
      <c r="AP516" s="131">
        <f t="shared" si="202"/>
        <v>0</v>
      </c>
      <c r="AQ516" s="131">
        <f t="shared" si="203"/>
        <v>0</v>
      </c>
      <c r="AR516" s="131">
        <f t="shared" si="204"/>
        <v>0</v>
      </c>
      <c r="AS516" s="136">
        <f t="shared" si="205"/>
        <v>0</v>
      </c>
      <c r="AT516" s="133">
        <f t="shared" si="206"/>
        <v>0</v>
      </c>
      <c r="AU516" s="131">
        <f t="shared" si="207"/>
        <v>0</v>
      </c>
      <c r="AV516" s="131">
        <f t="shared" si="208"/>
        <v>0</v>
      </c>
      <c r="AW516" s="131">
        <f t="shared" si="209"/>
        <v>0</v>
      </c>
      <c r="AX516" s="136">
        <f t="shared" si="210"/>
        <v>0</v>
      </c>
      <c r="AY516" s="133">
        <f t="shared" si="211"/>
        <v>0</v>
      </c>
      <c r="AZ516" s="131">
        <f t="shared" si="212"/>
        <v>0</v>
      </c>
      <c r="BA516" s="131">
        <f t="shared" si="213"/>
        <v>0</v>
      </c>
      <c r="BB516" s="131">
        <f t="shared" si="214"/>
        <v>0</v>
      </c>
      <c r="BC516" s="132">
        <f t="shared" si="215"/>
        <v>0</v>
      </c>
    </row>
    <row r="517" spans="1:55" x14ac:dyDescent="0.25">
      <c r="A517" s="138" t="s">
        <v>1078</v>
      </c>
      <c r="B517" s="131" t="s">
        <v>44</v>
      </c>
      <c r="C517" s="131" t="s">
        <v>104</v>
      </c>
      <c r="D517" s="131" t="s">
        <v>181</v>
      </c>
      <c r="E517" s="132" t="s">
        <v>1954</v>
      </c>
      <c r="F517" s="130">
        <v>0</v>
      </c>
      <c r="G517" s="131">
        <v>0</v>
      </c>
      <c r="H517" s="131">
        <v>0</v>
      </c>
      <c r="I517" s="132">
        <v>20</v>
      </c>
      <c r="J517" s="149"/>
      <c r="K517" s="133">
        <v>0</v>
      </c>
      <c r="L517" s="131">
        <v>1</v>
      </c>
      <c r="M517" s="131">
        <v>19.899999999999999</v>
      </c>
      <c r="N517" s="132">
        <v>257</v>
      </c>
      <c r="O517" s="149"/>
      <c r="P517" s="133">
        <v>0</v>
      </c>
      <c r="Q517" s="131">
        <v>0</v>
      </c>
      <c r="R517" s="131">
        <v>0</v>
      </c>
      <c r="S517" s="132">
        <v>0</v>
      </c>
      <c r="T517" s="149"/>
      <c r="U517" s="133">
        <v>0</v>
      </c>
      <c r="V517" s="131">
        <v>0</v>
      </c>
      <c r="W517" s="131">
        <v>0</v>
      </c>
      <c r="X517" s="132">
        <v>0</v>
      </c>
      <c r="Y517" s="149"/>
      <c r="Z517" s="133">
        <v>0</v>
      </c>
      <c r="AA517" s="131">
        <v>0</v>
      </c>
      <c r="AB517" s="131">
        <v>0</v>
      </c>
      <c r="AC517" s="132">
        <v>20</v>
      </c>
      <c r="AD517" s="149"/>
      <c r="AE517" s="153">
        <f t="shared" si="192"/>
        <v>0</v>
      </c>
      <c r="AF517" s="134">
        <f t="shared" si="193"/>
        <v>1</v>
      </c>
      <c r="AG517" s="135">
        <f t="shared" si="194"/>
        <v>19.899999999999999</v>
      </c>
      <c r="AH517" s="167">
        <f t="shared" si="195"/>
        <v>297</v>
      </c>
      <c r="AI517" s="149"/>
      <c r="AJ517" s="133">
        <f t="shared" si="196"/>
        <v>20</v>
      </c>
      <c r="AK517" s="131">
        <f t="shared" si="197"/>
        <v>257</v>
      </c>
      <c r="AL517" s="131">
        <f t="shared" si="198"/>
        <v>0</v>
      </c>
      <c r="AM517" s="131">
        <f t="shared" si="199"/>
        <v>0</v>
      </c>
      <c r="AN517" s="136">
        <f t="shared" si="200"/>
        <v>20</v>
      </c>
      <c r="AO517" s="133">
        <f t="shared" si="201"/>
        <v>0</v>
      </c>
      <c r="AP517" s="131">
        <f t="shared" si="202"/>
        <v>0</v>
      </c>
      <c r="AQ517" s="131">
        <f t="shared" si="203"/>
        <v>0</v>
      </c>
      <c r="AR517" s="131">
        <f t="shared" si="204"/>
        <v>0</v>
      </c>
      <c r="AS517" s="136">
        <f t="shared" si="205"/>
        <v>0</v>
      </c>
      <c r="AT517" s="133">
        <f t="shared" si="206"/>
        <v>0</v>
      </c>
      <c r="AU517" s="131">
        <f t="shared" si="207"/>
        <v>1</v>
      </c>
      <c r="AV517" s="131">
        <f t="shared" si="208"/>
        <v>0</v>
      </c>
      <c r="AW517" s="131">
        <f t="shared" si="209"/>
        <v>0</v>
      </c>
      <c r="AX517" s="136">
        <f t="shared" si="210"/>
        <v>0</v>
      </c>
      <c r="AY517" s="133">
        <f t="shared" si="211"/>
        <v>0</v>
      </c>
      <c r="AZ517" s="131">
        <f t="shared" si="212"/>
        <v>19.899999999999999</v>
      </c>
      <c r="BA517" s="131">
        <f t="shared" si="213"/>
        <v>0</v>
      </c>
      <c r="BB517" s="131">
        <f t="shared" si="214"/>
        <v>0</v>
      </c>
      <c r="BC517" s="132">
        <f t="shared" si="215"/>
        <v>0</v>
      </c>
    </row>
    <row r="518" spans="1:55" x14ac:dyDescent="0.25">
      <c r="A518" s="138" t="s">
        <v>1079</v>
      </c>
      <c r="B518" s="131" t="s">
        <v>1069</v>
      </c>
      <c r="C518" s="131" t="s">
        <v>189</v>
      </c>
      <c r="D518" s="131" t="s">
        <v>1087</v>
      </c>
      <c r="E518" s="132" t="s">
        <v>1314</v>
      </c>
      <c r="F518" s="130">
        <v>0</v>
      </c>
      <c r="G518" s="131">
        <v>0</v>
      </c>
      <c r="H518" s="131">
        <v>0</v>
      </c>
      <c r="I518" s="132">
        <v>0</v>
      </c>
      <c r="J518" s="149"/>
      <c r="K518" s="133">
        <v>0</v>
      </c>
      <c r="L518" s="131">
        <v>0</v>
      </c>
      <c r="M518" s="131">
        <v>0</v>
      </c>
      <c r="N518" s="132">
        <v>0</v>
      </c>
      <c r="O518" s="149"/>
      <c r="P518" s="133">
        <v>0</v>
      </c>
      <c r="Q518" s="131">
        <v>0</v>
      </c>
      <c r="R518" s="131">
        <v>0</v>
      </c>
      <c r="S518" s="132">
        <v>0</v>
      </c>
      <c r="T518" s="149"/>
      <c r="U518" s="133">
        <v>0</v>
      </c>
      <c r="V518" s="131">
        <v>0</v>
      </c>
      <c r="W518" s="131">
        <v>0</v>
      </c>
      <c r="X518" s="132">
        <v>0</v>
      </c>
      <c r="Y518" s="149"/>
      <c r="Z518" s="133">
        <v>0</v>
      </c>
      <c r="AA518" s="131">
        <v>0</v>
      </c>
      <c r="AB518" s="131">
        <v>0</v>
      </c>
      <c r="AC518" s="132">
        <v>0</v>
      </c>
      <c r="AD518" s="149"/>
      <c r="AE518" s="153">
        <f t="shared" si="192"/>
        <v>0</v>
      </c>
      <c r="AF518" s="134">
        <f t="shared" si="193"/>
        <v>0</v>
      </c>
      <c r="AG518" s="135">
        <f t="shared" si="194"/>
        <v>0</v>
      </c>
      <c r="AH518" s="167">
        <f t="shared" si="195"/>
        <v>0</v>
      </c>
      <c r="AI518" s="149"/>
      <c r="AJ518" s="133">
        <f t="shared" si="196"/>
        <v>0</v>
      </c>
      <c r="AK518" s="131">
        <f t="shared" si="197"/>
        <v>0</v>
      </c>
      <c r="AL518" s="131">
        <f t="shared" si="198"/>
        <v>0</v>
      </c>
      <c r="AM518" s="131">
        <f t="shared" si="199"/>
        <v>0</v>
      </c>
      <c r="AN518" s="136">
        <f t="shared" si="200"/>
        <v>0</v>
      </c>
      <c r="AO518" s="133">
        <f t="shared" si="201"/>
        <v>0</v>
      </c>
      <c r="AP518" s="131">
        <f t="shared" si="202"/>
        <v>0</v>
      </c>
      <c r="AQ518" s="131">
        <f t="shared" si="203"/>
        <v>0</v>
      </c>
      <c r="AR518" s="131">
        <f t="shared" si="204"/>
        <v>0</v>
      </c>
      <c r="AS518" s="136">
        <f t="shared" si="205"/>
        <v>0</v>
      </c>
      <c r="AT518" s="133">
        <f t="shared" si="206"/>
        <v>0</v>
      </c>
      <c r="AU518" s="131">
        <f t="shared" si="207"/>
        <v>0</v>
      </c>
      <c r="AV518" s="131">
        <f t="shared" si="208"/>
        <v>0</v>
      </c>
      <c r="AW518" s="131">
        <f t="shared" si="209"/>
        <v>0</v>
      </c>
      <c r="AX518" s="136">
        <f t="shared" si="210"/>
        <v>0</v>
      </c>
      <c r="AY518" s="133">
        <f t="shared" si="211"/>
        <v>0</v>
      </c>
      <c r="AZ518" s="131">
        <f t="shared" si="212"/>
        <v>0</v>
      </c>
      <c r="BA518" s="131">
        <f t="shared" si="213"/>
        <v>0</v>
      </c>
      <c r="BB518" s="131">
        <f t="shared" si="214"/>
        <v>0</v>
      </c>
      <c r="BC518" s="132">
        <f t="shared" si="215"/>
        <v>0</v>
      </c>
    </row>
    <row r="519" spans="1:55" x14ac:dyDescent="0.25">
      <c r="A519" s="138" t="s">
        <v>1080</v>
      </c>
      <c r="B519" s="131" t="s">
        <v>42</v>
      </c>
      <c r="C519" s="131" t="s">
        <v>2085</v>
      </c>
      <c r="D519" s="131" t="s">
        <v>1658</v>
      </c>
      <c r="E519" s="132" t="s">
        <v>1313</v>
      </c>
      <c r="F519" s="130">
        <v>0</v>
      </c>
      <c r="G519" s="131">
        <v>0</v>
      </c>
      <c r="H519" s="131">
        <v>0</v>
      </c>
      <c r="I519" s="132">
        <v>20</v>
      </c>
      <c r="J519" s="149"/>
      <c r="K519" s="133">
        <v>0</v>
      </c>
      <c r="L519" s="131">
        <v>0</v>
      </c>
      <c r="M519" s="131">
        <v>0</v>
      </c>
      <c r="N519" s="132">
        <v>0</v>
      </c>
      <c r="O519" s="149"/>
      <c r="P519" s="133">
        <v>0</v>
      </c>
      <c r="Q519" s="131">
        <v>0</v>
      </c>
      <c r="R519" s="131">
        <v>0</v>
      </c>
      <c r="S519" s="132">
        <v>0</v>
      </c>
      <c r="T519" s="149"/>
      <c r="U519" s="133">
        <v>0</v>
      </c>
      <c r="V519" s="131">
        <v>0</v>
      </c>
      <c r="W519" s="131">
        <v>0</v>
      </c>
      <c r="X519" s="132">
        <v>0</v>
      </c>
      <c r="Y519" s="149"/>
      <c r="Z519" s="133">
        <v>0</v>
      </c>
      <c r="AA519" s="131">
        <v>0</v>
      </c>
      <c r="AB519" s="131">
        <v>0</v>
      </c>
      <c r="AC519" s="132">
        <v>0</v>
      </c>
      <c r="AD519" s="149"/>
      <c r="AE519" s="153">
        <f t="shared" si="192"/>
        <v>0</v>
      </c>
      <c r="AF519" s="134">
        <f t="shared" si="193"/>
        <v>0</v>
      </c>
      <c r="AG519" s="135">
        <f t="shared" si="194"/>
        <v>0</v>
      </c>
      <c r="AH519" s="167">
        <f t="shared" si="195"/>
        <v>20</v>
      </c>
      <c r="AI519" s="149"/>
      <c r="AJ519" s="133">
        <f t="shared" si="196"/>
        <v>20</v>
      </c>
      <c r="AK519" s="131">
        <f t="shared" si="197"/>
        <v>0</v>
      </c>
      <c r="AL519" s="131">
        <f t="shared" si="198"/>
        <v>0</v>
      </c>
      <c r="AM519" s="131">
        <f t="shared" si="199"/>
        <v>0</v>
      </c>
      <c r="AN519" s="136">
        <f t="shared" si="200"/>
        <v>0</v>
      </c>
      <c r="AO519" s="133">
        <f t="shared" si="201"/>
        <v>0</v>
      </c>
      <c r="AP519" s="131">
        <f t="shared" si="202"/>
        <v>0</v>
      </c>
      <c r="AQ519" s="131">
        <f t="shared" si="203"/>
        <v>0</v>
      </c>
      <c r="AR519" s="131">
        <f t="shared" si="204"/>
        <v>0</v>
      </c>
      <c r="AS519" s="136">
        <f t="shared" si="205"/>
        <v>0</v>
      </c>
      <c r="AT519" s="133">
        <f t="shared" si="206"/>
        <v>0</v>
      </c>
      <c r="AU519" s="131">
        <f t="shared" si="207"/>
        <v>0</v>
      </c>
      <c r="AV519" s="131">
        <f t="shared" si="208"/>
        <v>0</v>
      </c>
      <c r="AW519" s="131">
        <f t="shared" si="209"/>
        <v>0</v>
      </c>
      <c r="AX519" s="136">
        <f t="shared" si="210"/>
        <v>0</v>
      </c>
      <c r="AY519" s="133">
        <f t="shared" si="211"/>
        <v>0</v>
      </c>
      <c r="AZ519" s="131">
        <f t="shared" si="212"/>
        <v>0</v>
      </c>
      <c r="BA519" s="131">
        <f t="shared" si="213"/>
        <v>0</v>
      </c>
      <c r="BB519" s="131">
        <f t="shared" si="214"/>
        <v>0</v>
      </c>
      <c r="BC519" s="132">
        <f t="shared" si="215"/>
        <v>0</v>
      </c>
    </row>
    <row r="520" spans="1:55" x14ac:dyDescent="0.25">
      <c r="A520" s="138" t="s">
        <v>1081</v>
      </c>
      <c r="B520" s="131" t="s">
        <v>50</v>
      </c>
      <c r="C520" s="131" t="s">
        <v>1090</v>
      </c>
      <c r="D520" s="131" t="s">
        <v>1147</v>
      </c>
      <c r="E520" s="132" t="s">
        <v>1314</v>
      </c>
      <c r="F520" s="130">
        <v>0</v>
      </c>
      <c r="G520" s="131">
        <v>0</v>
      </c>
      <c r="H520" s="131">
        <v>0</v>
      </c>
      <c r="I520" s="132">
        <v>20</v>
      </c>
      <c r="J520" s="149"/>
      <c r="K520" s="133">
        <v>0</v>
      </c>
      <c r="L520" s="131">
        <v>0</v>
      </c>
      <c r="M520" s="131">
        <v>0</v>
      </c>
      <c r="N520" s="132">
        <v>0</v>
      </c>
      <c r="O520" s="149"/>
      <c r="P520" s="133">
        <v>0</v>
      </c>
      <c r="Q520" s="131">
        <v>0</v>
      </c>
      <c r="R520" s="131">
        <v>0</v>
      </c>
      <c r="S520" s="132">
        <v>0</v>
      </c>
      <c r="T520" s="149"/>
      <c r="U520" s="133">
        <v>0</v>
      </c>
      <c r="V520" s="131">
        <v>0</v>
      </c>
      <c r="W520" s="131">
        <v>0</v>
      </c>
      <c r="X520" s="132">
        <v>0</v>
      </c>
      <c r="Y520" s="149"/>
      <c r="Z520" s="133">
        <v>0</v>
      </c>
      <c r="AA520" s="131">
        <v>0</v>
      </c>
      <c r="AB520" s="131">
        <v>0</v>
      </c>
      <c r="AC520" s="132">
        <v>0</v>
      </c>
      <c r="AD520" s="149"/>
      <c r="AE520" s="153">
        <f t="shared" si="192"/>
        <v>0</v>
      </c>
      <c r="AF520" s="134">
        <f t="shared" si="193"/>
        <v>0</v>
      </c>
      <c r="AG520" s="135">
        <f t="shared" si="194"/>
        <v>0</v>
      </c>
      <c r="AH520" s="167">
        <f t="shared" si="195"/>
        <v>20</v>
      </c>
      <c r="AI520" s="149"/>
      <c r="AJ520" s="133">
        <f t="shared" si="196"/>
        <v>20</v>
      </c>
      <c r="AK520" s="131">
        <f t="shared" si="197"/>
        <v>0</v>
      </c>
      <c r="AL520" s="131">
        <f t="shared" si="198"/>
        <v>0</v>
      </c>
      <c r="AM520" s="131">
        <f t="shared" si="199"/>
        <v>0</v>
      </c>
      <c r="AN520" s="136">
        <f t="shared" si="200"/>
        <v>0</v>
      </c>
      <c r="AO520" s="133">
        <f t="shared" si="201"/>
        <v>0</v>
      </c>
      <c r="AP520" s="131">
        <f t="shared" si="202"/>
        <v>0</v>
      </c>
      <c r="AQ520" s="131">
        <f t="shared" si="203"/>
        <v>0</v>
      </c>
      <c r="AR520" s="131">
        <f t="shared" si="204"/>
        <v>0</v>
      </c>
      <c r="AS520" s="136">
        <f t="shared" si="205"/>
        <v>0</v>
      </c>
      <c r="AT520" s="133">
        <f t="shared" si="206"/>
        <v>0</v>
      </c>
      <c r="AU520" s="131">
        <f t="shared" si="207"/>
        <v>0</v>
      </c>
      <c r="AV520" s="131">
        <f t="shared" si="208"/>
        <v>0</v>
      </c>
      <c r="AW520" s="131">
        <f t="shared" si="209"/>
        <v>0</v>
      </c>
      <c r="AX520" s="136">
        <f t="shared" si="210"/>
        <v>0</v>
      </c>
      <c r="AY520" s="133">
        <f t="shared" si="211"/>
        <v>0</v>
      </c>
      <c r="AZ520" s="131">
        <f t="shared" si="212"/>
        <v>0</v>
      </c>
      <c r="BA520" s="131">
        <f t="shared" si="213"/>
        <v>0</v>
      </c>
      <c r="BB520" s="131">
        <f t="shared" si="214"/>
        <v>0</v>
      </c>
      <c r="BC520" s="132">
        <f t="shared" si="215"/>
        <v>0</v>
      </c>
    </row>
    <row r="521" spans="1:55" x14ac:dyDescent="0.25">
      <c r="A521" s="138" t="s">
        <v>1082</v>
      </c>
      <c r="B521" s="131" t="s">
        <v>1279</v>
      </c>
      <c r="C521" s="131" t="s">
        <v>1088</v>
      </c>
      <c r="D521" s="131" t="s">
        <v>1089</v>
      </c>
      <c r="E521" s="132" t="s">
        <v>1311</v>
      </c>
      <c r="F521" s="130">
        <v>0</v>
      </c>
      <c r="G521" s="131">
        <v>0</v>
      </c>
      <c r="H521" s="131">
        <v>0</v>
      </c>
      <c r="I521" s="132">
        <v>0</v>
      </c>
      <c r="J521" s="149"/>
      <c r="K521" s="133">
        <v>0</v>
      </c>
      <c r="L521" s="131">
        <v>0</v>
      </c>
      <c r="M521" s="131">
        <v>0</v>
      </c>
      <c r="N521" s="132">
        <v>0</v>
      </c>
      <c r="O521" s="149"/>
      <c r="P521" s="133">
        <v>0</v>
      </c>
      <c r="Q521" s="131">
        <v>0</v>
      </c>
      <c r="R521" s="131">
        <v>0</v>
      </c>
      <c r="S521" s="132">
        <v>0</v>
      </c>
      <c r="T521" s="149"/>
      <c r="U521" s="133">
        <v>0</v>
      </c>
      <c r="V521" s="131">
        <v>0</v>
      </c>
      <c r="W521" s="131">
        <v>0</v>
      </c>
      <c r="X521" s="132">
        <v>0</v>
      </c>
      <c r="Y521" s="149"/>
      <c r="Z521" s="133">
        <v>0</v>
      </c>
      <c r="AA521" s="131">
        <v>0</v>
      </c>
      <c r="AB521" s="131">
        <v>0</v>
      </c>
      <c r="AC521" s="132">
        <v>0</v>
      </c>
      <c r="AD521" s="149"/>
      <c r="AE521" s="153">
        <f t="shared" si="192"/>
        <v>0</v>
      </c>
      <c r="AF521" s="134">
        <f t="shared" si="193"/>
        <v>0</v>
      </c>
      <c r="AG521" s="135">
        <f t="shared" si="194"/>
        <v>0</v>
      </c>
      <c r="AH521" s="167">
        <f t="shared" si="195"/>
        <v>0</v>
      </c>
      <c r="AI521" s="149"/>
      <c r="AJ521" s="133">
        <f t="shared" si="196"/>
        <v>0</v>
      </c>
      <c r="AK521" s="131">
        <f t="shared" si="197"/>
        <v>0</v>
      </c>
      <c r="AL521" s="131">
        <f t="shared" si="198"/>
        <v>0</v>
      </c>
      <c r="AM521" s="131">
        <f t="shared" si="199"/>
        <v>0</v>
      </c>
      <c r="AN521" s="136">
        <f t="shared" si="200"/>
        <v>0</v>
      </c>
      <c r="AO521" s="133">
        <f t="shared" si="201"/>
        <v>0</v>
      </c>
      <c r="AP521" s="131">
        <f t="shared" si="202"/>
        <v>0</v>
      </c>
      <c r="AQ521" s="131">
        <f t="shared" si="203"/>
        <v>0</v>
      </c>
      <c r="AR521" s="131">
        <f t="shared" si="204"/>
        <v>0</v>
      </c>
      <c r="AS521" s="136">
        <f t="shared" si="205"/>
        <v>0</v>
      </c>
      <c r="AT521" s="133">
        <f t="shared" si="206"/>
        <v>0</v>
      </c>
      <c r="AU521" s="131">
        <f t="shared" si="207"/>
        <v>0</v>
      </c>
      <c r="AV521" s="131">
        <f t="shared" si="208"/>
        <v>0</v>
      </c>
      <c r="AW521" s="131">
        <f t="shared" si="209"/>
        <v>0</v>
      </c>
      <c r="AX521" s="136">
        <f t="shared" si="210"/>
        <v>0</v>
      </c>
      <c r="AY521" s="133">
        <f t="shared" si="211"/>
        <v>0</v>
      </c>
      <c r="AZ521" s="131">
        <f t="shared" si="212"/>
        <v>0</v>
      </c>
      <c r="BA521" s="131">
        <f t="shared" si="213"/>
        <v>0</v>
      </c>
      <c r="BB521" s="131">
        <f t="shared" si="214"/>
        <v>0</v>
      </c>
      <c r="BC521" s="132">
        <f t="shared" si="215"/>
        <v>0</v>
      </c>
    </row>
    <row r="522" spans="1:55" x14ac:dyDescent="0.25">
      <c r="A522" s="138" t="s">
        <v>1083</v>
      </c>
      <c r="B522" s="131" t="s">
        <v>1278</v>
      </c>
      <c r="C522" s="131" t="s">
        <v>194</v>
      </c>
      <c r="D522" s="131" t="s">
        <v>1091</v>
      </c>
      <c r="E522" s="132" t="s">
        <v>1314</v>
      </c>
      <c r="F522" s="130">
        <v>0</v>
      </c>
      <c r="G522" s="131">
        <v>0</v>
      </c>
      <c r="H522" s="131">
        <v>0</v>
      </c>
      <c r="I522" s="132">
        <v>0</v>
      </c>
      <c r="J522" s="149"/>
      <c r="K522" s="133">
        <v>0</v>
      </c>
      <c r="L522" s="131">
        <v>0</v>
      </c>
      <c r="M522" s="131">
        <v>0</v>
      </c>
      <c r="N522" s="132">
        <v>0</v>
      </c>
      <c r="O522" s="149"/>
      <c r="P522" s="133">
        <v>0</v>
      </c>
      <c r="Q522" s="131">
        <v>0</v>
      </c>
      <c r="R522" s="131">
        <v>0</v>
      </c>
      <c r="S522" s="132">
        <v>0</v>
      </c>
      <c r="T522" s="149"/>
      <c r="U522" s="133">
        <v>0</v>
      </c>
      <c r="V522" s="131">
        <v>0</v>
      </c>
      <c r="W522" s="131">
        <v>0</v>
      </c>
      <c r="X522" s="132">
        <v>0</v>
      </c>
      <c r="Y522" s="149"/>
      <c r="Z522" s="133">
        <v>0</v>
      </c>
      <c r="AA522" s="131">
        <v>0</v>
      </c>
      <c r="AB522" s="131">
        <v>0</v>
      </c>
      <c r="AC522" s="132">
        <v>0</v>
      </c>
      <c r="AD522" s="149"/>
      <c r="AE522" s="153">
        <f t="shared" si="192"/>
        <v>0</v>
      </c>
      <c r="AF522" s="134">
        <f t="shared" si="193"/>
        <v>0</v>
      </c>
      <c r="AG522" s="135">
        <f t="shared" si="194"/>
        <v>0</v>
      </c>
      <c r="AH522" s="167">
        <f t="shared" si="195"/>
        <v>0</v>
      </c>
      <c r="AI522" s="149"/>
      <c r="AJ522" s="133">
        <f t="shared" si="196"/>
        <v>0</v>
      </c>
      <c r="AK522" s="131">
        <f t="shared" si="197"/>
        <v>0</v>
      </c>
      <c r="AL522" s="131">
        <f t="shared" si="198"/>
        <v>0</v>
      </c>
      <c r="AM522" s="131">
        <f t="shared" si="199"/>
        <v>0</v>
      </c>
      <c r="AN522" s="136">
        <f t="shared" si="200"/>
        <v>0</v>
      </c>
      <c r="AO522" s="133">
        <f t="shared" si="201"/>
        <v>0</v>
      </c>
      <c r="AP522" s="131">
        <f t="shared" si="202"/>
        <v>0</v>
      </c>
      <c r="AQ522" s="131">
        <f t="shared" si="203"/>
        <v>0</v>
      </c>
      <c r="AR522" s="131">
        <f t="shared" si="204"/>
        <v>0</v>
      </c>
      <c r="AS522" s="136">
        <f t="shared" si="205"/>
        <v>0</v>
      </c>
      <c r="AT522" s="133">
        <f t="shared" si="206"/>
        <v>0</v>
      </c>
      <c r="AU522" s="131">
        <f t="shared" si="207"/>
        <v>0</v>
      </c>
      <c r="AV522" s="131">
        <f t="shared" si="208"/>
        <v>0</v>
      </c>
      <c r="AW522" s="131">
        <f t="shared" si="209"/>
        <v>0</v>
      </c>
      <c r="AX522" s="136">
        <f t="shared" si="210"/>
        <v>0</v>
      </c>
      <c r="AY522" s="133">
        <f t="shared" si="211"/>
        <v>0</v>
      </c>
      <c r="AZ522" s="131">
        <f t="shared" si="212"/>
        <v>0</v>
      </c>
      <c r="BA522" s="131">
        <f t="shared" si="213"/>
        <v>0</v>
      </c>
      <c r="BB522" s="131">
        <f t="shared" si="214"/>
        <v>0</v>
      </c>
      <c r="BC522" s="132">
        <f t="shared" si="215"/>
        <v>0</v>
      </c>
    </row>
    <row r="523" spans="1:55" x14ac:dyDescent="0.25">
      <c r="A523" s="138" t="s">
        <v>1084</v>
      </c>
      <c r="B523" s="131" t="s">
        <v>1278</v>
      </c>
      <c r="C523" s="131" t="s">
        <v>1092</v>
      </c>
      <c r="D523" s="131" t="s">
        <v>355</v>
      </c>
      <c r="E523" s="132" t="s">
        <v>1311</v>
      </c>
      <c r="F523" s="130">
        <v>0</v>
      </c>
      <c r="G523" s="131">
        <v>0</v>
      </c>
      <c r="H523" s="131">
        <v>0</v>
      </c>
      <c r="I523" s="132">
        <v>0</v>
      </c>
      <c r="J523" s="149"/>
      <c r="K523" s="133">
        <v>0</v>
      </c>
      <c r="L523" s="131">
        <v>0</v>
      </c>
      <c r="M523" s="131">
        <v>0</v>
      </c>
      <c r="N523" s="132">
        <v>0</v>
      </c>
      <c r="O523" s="149"/>
      <c r="P523" s="133">
        <v>0</v>
      </c>
      <c r="Q523" s="131">
        <v>0</v>
      </c>
      <c r="R523" s="131">
        <v>0</v>
      </c>
      <c r="S523" s="132">
        <v>0</v>
      </c>
      <c r="T523" s="149"/>
      <c r="U523" s="133">
        <v>0</v>
      </c>
      <c r="V523" s="131">
        <v>0</v>
      </c>
      <c r="W523" s="131">
        <v>0</v>
      </c>
      <c r="X523" s="132">
        <v>0</v>
      </c>
      <c r="Y523" s="149"/>
      <c r="Z523" s="133">
        <v>0</v>
      </c>
      <c r="AA523" s="131">
        <v>0</v>
      </c>
      <c r="AB523" s="131">
        <v>0</v>
      </c>
      <c r="AC523" s="132">
        <v>0</v>
      </c>
      <c r="AD523" s="149"/>
      <c r="AE523" s="153">
        <f t="shared" si="192"/>
        <v>0</v>
      </c>
      <c r="AF523" s="134">
        <f t="shared" si="193"/>
        <v>0</v>
      </c>
      <c r="AG523" s="135">
        <f t="shared" si="194"/>
        <v>0</v>
      </c>
      <c r="AH523" s="167">
        <f t="shared" si="195"/>
        <v>0</v>
      </c>
      <c r="AI523" s="149"/>
      <c r="AJ523" s="133">
        <f t="shared" si="196"/>
        <v>0</v>
      </c>
      <c r="AK523" s="131">
        <f t="shared" si="197"/>
        <v>0</v>
      </c>
      <c r="AL523" s="131">
        <f t="shared" si="198"/>
        <v>0</v>
      </c>
      <c r="AM523" s="131">
        <f t="shared" si="199"/>
        <v>0</v>
      </c>
      <c r="AN523" s="136">
        <f t="shared" si="200"/>
        <v>0</v>
      </c>
      <c r="AO523" s="133">
        <f t="shared" si="201"/>
        <v>0</v>
      </c>
      <c r="AP523" s="131">
        <f t="shared" si="202"/>
        <v>0</v>
      </c>
      <c r="AQ523" s="131">
        <f t="shared" si="203"/>
        <v>0</v>
      </c>
      <c r="AR523" s="131">
        <f t="shared" si="204"/>
        <v>0</v>
      </c>
      <c r="AS523" s="136">
        <f t="shared" si="205"/>
        <v>0</v>
      </c>
      <c r="AT523" s="133">
        <f t="shared" si="206"/>
        <v>0</v>
      </c>
      <c r="AU523" s="131">
        <f t="shared" si="207"/>
        <v>0</v>
      </c>
      <c r="AV523" s="131">
        <f t="shared" si="208"/>
        <v>0</v>
      </c>
      <c r="AW523" s="131">
        <f t="shared" si="209"/>
        <v>0</v>
      </c>
      <c r="AX523" s="136">
        <f t="shared" si="210"/>
        <v>0</v>
      </c>
      <c r="AY523" s="133">
        <f t="shared" si="211"/>
        <v>0</v>
      </c>
      <c r="AZ523" s="131">
        <f t="shared" si="212"/>
        <v>0</v>
      </c>
      <c r="BA523" s="131">
        <f t="shared" si="213"/>
        <v>0</v>
      </c>
      <c r="BB523" s="131">
        <f t="shared" si="214"/>
        <v>0</v>
      </c>
      <c r="BC523" s="132">
        <f t="shared" si="215"/>
        <v>0</v>
      </c>
    </row>
    <row r="524" spans="1:55" x14ac:dyDescent="0.25">
      <c r="A524" s="138" t="s">
        <v>1093</v>
      </c>
      <c r="B524" s="131" t="s">
        <v>1293</v>
      </c>
      <c r="C524" s="131" t="s">
        <v>143</v>
      </c>
      <c r="D524" s="131" t="s">
        <v>1096</v>
      </c>
      <c r="E524" s="132" t="s">
        <v>1954</v>
      </c>
      <c r="F524" s="130">
        <v>0</v>
      </c>
      <c r="G524" s="131">
        <v>0</v>
      </c>
      <c r="H524" s="131">
        <v>0</v>
      </c>
      <c r="I524" s="132">
        <v>0</v>
      </c>
      <c r="J524" s="149"/>
      <c r="K524" s="133">
        <v>0</v>
      </c>
      <c r="L524" s="131">
        <v>0</v>
      </c>
      <c r="M524" s="131">
        <v>0</v>
      </c>
      <c r="N524" s="132">
        <v>0</v>
      </c>
      <c r="O524" s="149"/>
      <c r="P524" s="133">
        <v>0</v>
      </c>
      <c r="Q524" s="131">
        <v>0</v>
      </c>
      <c r="R524" s="131">
        <v>0</v>
      </c>
      <c r="S524" s="132">
        <v>0</v>
      </c>
      <c r="T524" s="149"/>
      <c r="U524" s="133">
        <v>0</v>
      </c>
      <c r="V524" s="131">
        <v>0</v>
      </c>
      <c r="W524" s="131">
        <v>0</v>
      </c>
      <c r="X524" s="132">
        <v>0</v>
      </c>
      <c r="Y524" s="149"/>
      <c r="Z524" s="133">
        <v>0</v>
      </c>
      <c r="AA524" s="131">
        <v>0</v>
      </c>
      <c r="AB524" s="131">
        <v>0</v>
      </c>
      <c r="AC524" s="132">
        <v>0</v>
      </c>
      <c r="AD524" s="149"/>
      <c r="AE524" s="153">
        <f t="shared" si="192"/>
        <v>0</v>
      </c>
      <c r="AF524" s="134">
        <f t="shared" si="193"/>
        <v>0</v>
      </c>
      <c r="AG524" s="135">
        <f t="shared" si="194"/>
        <v>0</v>
      </c>
      <c r="AH524" s="167">
        <f t="shared" si="195"/>
        <v>0</v>
      </c>
      <c r="AI524" s="149"/>
      <c r="AJ524" s="133">
        <f t="shared" si="196"/>
        <v>0</v>
      </c>
      <c r="AK524" s="131">
        <f t="shared" si="197"/>
        <v>0</v>
      </c>
      <c r="AL524" s="131">
        <f t="shared" si="198"/>
        <v>0</v>
      </c>
      <c r="AM524" s="131">
        <f t="shared" si="199"/>
        <v>0</v>
      </c>
      <c r="AN524" s="136">
        <f t="shared" si="200"/>
        <v>0</v>
      </c>
      <c r="AO524" s="133">
        <f t="shared" si="201"/>
        <v>0</v>
      </c>
      <c r="AP524" s="131">
        <f t="shared" si="202"/>
        <v>0</v>
      </c>
      <c r="AQ524" s="131">
        <f t="shared" si="203"/>
        <v>0</v>
      </c>
      <c r="AR524" s="131">
        <f t="shared" si="204"/>
        <v>0</v>
      </c>
      <c r="AS524" s="136">
        <f t="shared" si="205"/>
        <v>0</v>
      </c>
      <c r="AT524" s="133">
        <f t="shared" si="206"/>
        <v>0</v>
      </c>
      <c r="AU524" s="131">
        <f t="shared" si="207"/>
        <v>0</v>
      </c>
      <c r="AV524" s="131">
        <f t="shared" si="208"/>
        <v>0</v>
      </c>
      <c r="AW524" s="131">
        <f t="shared" si="209"/>
        <v>0</v>
      </c>
      <c r="AX524" s="136">
        <f t="shared" si="210"/>
        <v>0</v>
      </c>
      <c r="AY524" s="133">
        <f t="shared" si="211"/>
        <v>0</v>
      </c>
      <c r="AZ524" s="131">
        <f t="shared" si="212"/>
        <v>0</v>
      </c>
      <c r="BA524" s="131">
        <f t="shared" si="213"/>
        <v>0</v>
      </c>
      <c r="BB524" s="131">
        <f t="shared" si="214"/>
        <v>0</v>
      </c>
      <c r="BC524" s="132">
        <f t="shared" si="215"/>
        <v>0</v>
      </c>
    </row>
    <row r="525" spans="1:55" x14ac:dyDescent="0.25">
      <c r="A525" s="138" t="s">
        <v>1094</v>
      </c>
      <c r="B525" s="131" t="s">
        <v>1392</v>
      </c>
      <c r="C525" s="131" t="s">
        <v>177</v>
      </c>
      <c r="D525" s="131" t="s">
        <v>1097</v>
      </c>
      <c r="E525" s="132" t="s">
        <v>1955</v>
      </c>
      <c r="F525" s="130">
        <v>0</v>
      </c>
      <c r="G525" s="131">
        <v>0</v>
      </c>
      <c r="H525" s="131">
        <v>0</v>
      </c>
      <c r="I525" s="132">
        <v>0</v>
      </c>
      <c r="J525" s="149"/>
      <c r="K525" s="133">
        <v>0</v>
      </c>
      <c r="L525" s="131">
        <v>0</v>
      </c>
      <c r="M525" s="131">
        <v>0</v>
      </c>
      <c r="N525" s="132">
        <v>0</v>
      </c>
      <c r="O525" s="149"/>
      <c r="P525" s="133">
        <v>0</v>
      </c>
      <c r="Q525" s="131">
        <v>0</v>
      </c>
      <c r="R525" s="131">
        <v>0</v>
      </c>
      <c r="S525" s="132">
        <v>0</v>
      </c>
      <c r="T525" s="149"/>
      <c r="U525" s="133">
        <v>0</v>
      </c>
      <c r="V525" s="131">
        <v>0</v>
      </c>
      <c r="W525" s="131">
        <v>0</v>
      </c>
      <c r="X525" s="132">
        <v>0</v>
      </c>
      <c r="Y525" s="149"/>
      <c r="Z525" s="133">
        <v>0</v>
      </c>
      <c r="AA525" s="131">
        <v>0</v>
      </c>
      <c r="AB525" s="131">
        <v>0</v>
      </c>
      <c r="AC525" s="132">
        <v>0</v>
      </c>
      <c r="AD525" s="149"/>
      <c r="AE525" s="153">
        <f t="shared" si="192"/>
        <v>0</v>
      </c>
      <c r="AF525" s="134">
        <f t="shared" si="193"/>
        <v>0</v>
      </c>
      <c r="AG525" s="135">
        <f t="shared" si="194"/>
        <v>0</v>
      </c>
      <c r="AH525" s="167">
        <f t="shared" si="195"/>
        <v>0</v>
      </c>
      <c r="AI525" s="149"/>
      <c r="AJ525" s="133">
        <f t="shared" si="196"/>
        <v>0</v>
      </c>
      <c r="AK525" s="131">
        <f t="shared" si="197"/>
        <v>0</v>
      </c>
      <c r="AL525" s="131">
        <f t="shared" si="198"/>
        <v>0</v>
      </c>
      <c r="AM525" s="131">
        <f t="shared" si="199"/>
        <v>0</v>
      </c>
      <c r="AN525" s="136">
        <f t="shared" si="200"/>
        <v>0</v>
      </c>
      <c r="AO525" s="133">
        <f t="shared" si="201"/>
        <v>0</v>
      </c>
      <c r="AP525" s="131">
        <f t="shared" si="202"/>
        <v>0</v>
      </c>
      <c r="AQ525" s="131">
        <f t="shared" si="203"/>
        <v>0</v>
      </c>
      <c r="AR525" s="131">
        <f t="shared" si="204"/>
        <v>0</v>
      </c>
      <c r="AS525" s="136">
        <f t="shared" si="205"/>
        <v>0</v>
      </c>
      <c r="AT525" s="133">
        <f t="shared" si="206"/>
        <v>0</v>
      </c>
      <c r="AU525" s="131">
        <f t="shared" si="207"/>
        <v>0</v>
      </c>
      <c r="AV525" s="131">
        <f t="shared" si="208"/>
        <v>0</v>
      </c>
      <c r="AW525" s="131">
        <f t="shared" si="209"/>
        <v>0</v>
      </c>
      <c r="AX525" s="136">
        <f t="shared" si="210"/>
        <v>0</v>
      </c>
      <c r="AY525" s="133">
        <f t="shared" si="211"/>
        <v>0</v>
      </c>
      <c r="AZ525" s="131">
        <f t="shared" si="212"/>
        <v>0</v>
      </c>
      <c r="BA525" s="131">
        <f t="shared" si="213"/>
        <v>0</v>
      </c>
      <c r="BB525" s="131">
        <f t="shared" si="214"/>
        <v>0</v>
      </c>
      <c r="BC525" s="132">
        <f t="shared" si="215"/>
        <v>0</v>
      </c>
    </row>
    <row r="526" spans="1:55" x14ac:dyDescent="0.25">
      <c r="A526" s="138" t="s">
        <v>1095</v>
      </c>
      <c r="B526" s="131" t="s">
        <v>1295</v>
      </c>
      <c r="C526" s="131" t="s">
        <v>1098</v>
      </c>
      <c r="D526" s="131" t="s">
        <v>334</v>
      </c>
      <c r="E526" s="132" t="s">
        <v>1311</v>
      </c>
      <c r="F526" s="130">
        <v>0</v>
      </c>
      <c r="G526" s="131">
        <v>0</v>
      </c>
      <c r="H526" s="131">
        <v>0</v>
      </c>
      <c r="I526" s="132">
        <v>0</v>
      </c>
      <c r="J526" s="149"/>
      <c r="K526" s="133">
        <v>0</v>
      </c>
      <c r="L526" s="131">
        <v>0</v>
      </c>
      <c r="M526" s="131">
        <v>0</v>
      </c>
      <c r="N526" s="132">
        <v>0</v>
      </c>
      <c r="O526" s="149"/>
      <c r="P526" s="133">
        <v>0</v>
      </c>
      <c r="Q526" s="131">
        <v>0</v>
      </c>
      <c r="R526" s="131">
        <v>0</v>
      </c>
      <c r="S526" s="132">
        <v>0</v>
      </c>
      <c r="T526" s="149"/>
      <c r="U526" s="133">
        <v>0</v>
      </c>
      <c r="V526" s="131">
        <v>0</v>
      </c>
      <c r="W526" s="131">
        <v>0</v>
      </c>
      <c r="X526" s="132">
        <v>0</v>
      </c>
      <c r="Y526" s="149"/>
      <c r="Z526" s="133">
        <v>0</v>
      </c>
      <c r="AA526" s="131">
        <v>0</v>
      </c>
      <c r="AB526" s="131">
        <v>0</v>
      </c>
      <c r="AC526" s="132">
        <v>0</v>
      </c>
      <c r="AD526" s="149"/>
      <c r="AE526" s="153">
        <f t="shared" si="192"/>
        <v>0</v>
      </c>
      <c r="AF526" s="134">
        <f t="shared" si="193"/>
        <v>0</v>
      </c>
      <c r="AG526" s="135">
        <f t="shared" si="194"/>
        <v>0</v>
      </c>
      <c r="AH526" s="167">
        <f t="shared" si="195"/>
        <v>0</v>
      </c>
      <c r="AI526" s="149"/>
      <c r="AJ526" s="133">
        <f t="shared" si="196"/>
        <v>0</v>
      </c>
      <c r="AK526" s="131">
        <f t="shared" si="197"/>
        <v>0</v>
      </c>
      <c r="AL526" s="131">
        <f t="shared" si="198"/>
        <v>0</v>
      </c>
      <c r="AM526" s="131">
        <f t="shared" si="199"/>
        <v>0</v>
      </c>
      <c r="AN526" s="136">
        <f t="shared" si="200"/>
        <v>0</v>
      </c>
      <c r="AO526" s="133">
        <f t="shared" si="201"/>
        <v>0</v>
      </c>
      <c r="AP526" s="131">
        <f t="shared" si="202"/>
        <v>0</v>
      </c>
      <c r="AQ526" s="131">
        <f t="shared" si="203"/>
        <v>0</v>
      </c>
      <c r="AR526" s="131">
        <f t="shared" si="204"/>
        <v>0</v>
      </c>
      <c r="AS526" s="136">
        <f t="shared" si="205"/>
        <v>0</v>
      </c>
      <c r="AT526" s="133">
        <f t="shared" si="206"/>
        <v>0</v>
      </c>
      <c r="AU526" s="131">
        <f t="shared" si="207"/>
        <v>0</v>
      </c>
      <c r="AV526" s="131">
        <f t="shared" si="208"/>
        <v>0</v>
      </c>
      <c r="AW526" s="131">
        <f t="shared" si="209"/>
        <v>0</v>
      </c>
      <c r="AX526" s="136">
        <f t="shared" si="210"/>
        <v>0</v>
      </c>
      <c r="AY526" s="133">
        <f t="shared" si="211"/>
        <v>0</v>
      </c>
      <c r="AZ526" s="131">
        <f t="shared" si="212"/>
        <v>0</v>
      </c>
      <c r="BA526" s="131">
        <f t="shared" si="213"/>
        <v>0</v>
      </c>
      <c r="BB526" s="131">
        <f t="shared" si="214"/>
        <v>0</v>
      </c>
      <c r="BC526" s="132">
        <f t="shared" si="215"/>
        <v>0</v>
      </c>
    </row>
    <row r="527" spans="1:55" x14ac:dyDescent="0.25">
      <c r="A527" s="138" t="s">
        <v>1100</v>
      </c>
      <c r="B527" s="131" t="s">
        <v>43</v>
      </c>
      <c r="C527" s="131" t="s">
        <v>1971</v>
      </c>
      <c r="D527" s="131" t="s">
        <v>151</v>
      </c>
      <c r="E527" s="132" t="s">
        <v>1311</v>
      </c>
      <c r="F527" s="130">
        <v>0</v>
      </c>
      <c r="G527" s="131">
        <v>1</v>
      </c>
      <c r="H527" s="131">
        <v>7.2</v>
      </c>
      <c r="I527" s="132">
        <v>254</v>
      </c>
      <c r="J527" s="149"/>
      <c r="K527" s="133">
        <v>0</v>
      </c>
      <c r="L527" s="131">
        <v>0</v>
      </c>
      <c r="M527" s="131">
        <v>0</v>
      </c>
      <c r="N527" s="132">
        <v>20</v>
      </c>
      <c r="O527" s="149"/>
      <c r="P527" s="133">
        <v>0</v>
      </c>
      <c r="Q527" s="131">
        <v>0</v>
      </c>
      <c r="R527" s="131">
        <v>0</v>
      </c>
      <c r="S527" s="132">
        <v>0</v>
      </c>
      <c r="T527" s="149"/>
      <c r="U527" s="133">
        <v>0</v>
      </c>
      <c r="V527" s="131">
        <v>0</v>
      </c>
      <c r="W527" s="131">
        <v>0</v>
      </c>
      <c r="X527" s="132">
        <v>0</v>
      </c>
      <c r="Y527" s="149"/>
      <c r="Z527" s="133">
        <v>0</v>
      </c>
      <c r="AA527" s="131">
        <v>0</v>
      </c>
      <c r="AB527" s="131">
        <v>0</v>
      </c>
      <c r="AC527" s="132">
        <v>0</v>
      </c>
      <c r="AD527" s="149"/>
      <c r="AE527" s="153">
        <f t="shared" si="192"/>
        <v>0</v>
      </c>
      <c r="AF527" s="134">
        <f t="shared" si="193"/>
        <v>1</v>
      </c>
      <c r="AG527" s="135">
        <f t="shared" si="194"/>
        <v>7.2</v>
      </c>
      <c r="AH527" s="167">
        <f t="shared" si="195"/>
        <v>274</v>
      </c>
      <c r="AI527" s="149"/>
      <c r="AJ527" s="133">
        <f t="shared" si="196"/>
        <v>254</v>
      </c>
      <c r="AK527" s="131">
        <f t="shared" si="197"/>
        <v>20</v>
      </c>
      <c r="AL527" s="131">
        <f t="shared" si="198"/>
        <v>0</v>
      </c>
      <c r="AM527" s="131">
        <f t="shared" si="199"/>
        <v>0</v>
      </c>
      <c r="AN527" s="136">
        <f t="shared" si="200"/>
        <v>0</v>
      </c>
      <c r="AO527" s="133">
        <f t="shared" si="201"/>
        <v>0</v>
      </c>
      <c r="AP527" s="131">
        <f t="shared" si="202"/>
        <v>0</v>
      </c>
      <c r="AQ527" s="131">
        <f t="shared" si="203"/>
        <v>0</v>
      </c>
      <c r="AR527" s="131">
        <f t="shared" si="204"/>
        <v>0</v>
      </c>
      <c r="AS527" s="136">
        <f t="shared" si="205"/>
        <v>0</v>
      </c>
      <c r="AT527" s="133">
        <f t="shared" si="206"/>
        <v>1</v>
      </c>
      <c r="AU527" s="131">
        <f t="shared" si="207"/>
        <v>0</v>
      </c>
      <c r="AV527" s="131">
        <f t="shared" si="208"/>
        <v>0</v>
      </c>
      <c r="AW527" s="131">
        <f t="shared" si="209"/>
        <v>0</v>
      </c>
      <c r="AX527" s="136">
        <f t="shared" si="210"/>
        <v>0</v>
      </c>
      <c r="AY527" s="133">
        <f t="shared" si="211"/>
        <v>7.2</v>
      </c>
      <c r="AZ527" s="131">
        <f t="shared" si="212"/>
        <v>0</v>
      </c>
      <c r="BA527" s="131">
        <f t="shared" si="213"/>
        <v>0</v>
      </c>
      <c r="BB527" s="131">
        <f t="shared" si="214"/>
        <v>0</v>
      </c>
      <c r="BC527" s="132">
        <f t="shared" si="215"/>
        <v>0</v>
      </c>
    </row>
    <row r="528" spans="1:55" x14ac:dyDescent="0.25">
      <c r="A528" s="138" t="s">
        <v>1101</v>
      </c>
      <c r="B528" s="131" t="s">
        <v>43</v>
      </c>
      <c r="C528" s="131" t="s">
        <v>97</v>
      </c>
      <c r="D528" s="131" t="s">
        <v>1099</v>
      </c>
      <c r="E528" s="132" t="s">
        <v>1314</v>
      </c>
      <c r="F528" s="130">
        <v>0</v>
      </c>
      <c r="G528" s="131">
        <v>0</v>
      </c>
      <c r="H528" s="131">
        <v>0</v>
      </c>
      <c r="I528" s="132">
        <v>0</v>
      </c>
      <c r="J528" s="149"/>
      <c r="K528" s="133">
        <v>0</v>
      </c>
      <c r="L528" s="131">
        <v>0</v>
      </c>
      <c r="M528" s="131">
        <v>0</v>
      </c>
      <c r="N528" s="132">
        <v>0</v>
      </c>
      <c r="O528" s="149"/>
      <c r="P528" s="133">
        <v>0</v>
      </c>
      <c r="Q528" s="131">
        <v>0</v>
      </c>
      <c r="R528" s="131">
        <v>0</v>
      </c>
      <c r="S528" s="132">
        <v>0</v>
      </c>
      <c r="T528" s="149"/>
      <c r="U528" s="133">
        <v>0</v>
      </c>
      <c r="V528" s="131">
        <v>0</v>
      </c>
      <c r="W528" s="131">
        <v>0</v>
      </c>
      <c r="X528" s="132">
        <v>0</v>
      </c>
      <c r="Y528" s="149"/>
      <c r="Z528" s="133">
        <v>0</v>
      </c>
      <c r="AA528" s="131">
        <v>0</v>
      </c>
      <c r="AB528" s="131">
        <v>0</v>
      </c>
      <c r="AC528" s="132">
        <v>20</v>
      </c>
      <c r="AD528" s="149"/>
      <c r="AE528" s="153">
        <f t="shared" si="192"/>
        <v>0</v>
      </c>
      <c r="AF528" s="134">
        <f t="shared" si="193"/>
        <v>0</v>
      </c>
      <c r="AG528" s="135">
        <f t="shared" si="194"/>
        <v>0</v>
      </c>
      <c r="AH528" s="167">
        <f t="shared" si="195"/>
        <v>20</v>
      </c>
      <c r="AI528" s="149"/>
      <c r="AJ528" s="133">
        <f t="shared" si="196"/>
        <v>0</v>
      </c>
      <c r="AK528" s="131">
        <f t="shared" si="197"/>
        <v>0</v>
      </c>
      <c r="AL528" s="131">
        <f t="shared" si="198"/>
        <v>0</v>
      </c>
      <c r="AM528" s="131">
        <f t="shared" si="199"/>
        <v>0</v>
      </c>
      <c r="AN528" s="136">
        <f t="shared" si="200"/>
        <v>20</v>
      </c>
      <c r="AO528" s="133">
        <f t="shared" si="201"/>
        <v>0</v>
      </c>
      <c r="AP528" s="131">
        <f t="shared" si="202"/>
        <v>0</v>
      </c>
      <c r="AQ528" s="131">
        <f t="shared" si="203"/>
        <v>0</v>
      </c>
      <c r="AR528" s="131">
        <f t="shared" si="204"/>
        <v>0</v>
      </c>
      <c r="AS528" s="136">
        <f t="shared" si="205"/>
        <v>0</v>
      </c>
      <c r="AT528" s="133">
        <f t="shared" si="206"/>
        <v>0</v>
      </c>
      <c r="AU528" s="131">
        <f t="shared" si="207"/>
        <v>0</v>
      </c>
      <c r="AV528" s="131">
        <f t="shared" si="208"/>
        <v>0</v>
      </c>
      <c r="AW528" s="131">
        <f t="shared" si="209"/>
        <v>0</v>
      </c>
      <c r="AX528" s="136">
        <f t="shared" si="210"/>
        <v>0</v>
      </c>
      <c r="AY528" s="133">
        <f t="shared" si="211"/>
        <v>0</v>
      </c>
      <c r="AZ528" s="131">
        <f t="shared" si="212"/>
        <v>0</v>
      </c>
      <c r="BA528" s="131">
        <f t="shared" si="213"/>
        <v>0</v>
      </c>
      <c r="BB528" s="131">
        <f t="shared" si="214"/>
        <v>0</v>
      </c>
      <c r="BC528" s="132">
        <f t="shared" si="215"/>
        <v>0</v>
      </c>
    </row>
    <row r="529" spans="1:55" x14ac:dyDescent="0.25">
      <c r="A529" s="138" t="s">
        <v>1102</v>
      </c>
      <c r="B529" s="131" t="s">
        <v>43</v>
      </c>
      <c r="C529" s="131" t="s">
        <v>2166</v>
      </c>
      <c r="D529" s="131" t="s">
        <v>135</v>
      </c>
      <c r="E529" s="132" t="s">
        <v>1311</v>
      </c>
      <c r="F529" s="130">
        <v>0</v>
      </c>
      <c r="G529" s="131">
        <v>0</v>
      </c>
      <c r="H529" s="131">
        <v>0</v>
      </c>
      <c r="I529" s="132">
        <v>20</v>
      </c>
      <c r="J529" s="149"/>
      <c r="K529" s="133">
        <v>0</v>
      </c>
      <c r="L529" s="131">
        <v>0</v>
      </c>
      <c r="M529" s="131">
        <v>0</v>
      </c>
      <c r="N529" s="132">
        <v>20</v>
      </c>
      <c r="O529" s="149"/>
      <c r="P529" s="133">
        <v>0</v>
      </c>
      <c r="Q529" s="131">
        <v>0</v>
      </c>
      <c r="R529" s="131">
        <v>0</v>
      </c>
      <c r="S529" s="132">
        <v>0</v>
      </c>
      <c r="T529" s="149"/>
      <c r="U529" s="133">
        <v>0</v>
      </c>
      <c r="V529" s="131">
        <v>0</v>
      </c>
      <c r="W529" s="131">
        <v>0</v>
      </c>
      <c r="X529" s="132">
        <v>0</v>
      </c>
      <c r="Y529" s="149"/>
      <c r="Z529" s="133">
        <v>0</v>
      </c>
      <c r="AA529" s="131">
        <v>0</v>
      </c>
      <c r="AB529" s="131">
        <v>0</v>
      </c>
      <c r="AC529" s="132">
        <v>0</v>
      </c>
      <c r="AD529" s="149"/>
      <c r="AE529" s="153">
        <f t="shared" si="192"/>
        <v>0</v>
      </c>
      <c r="AF529" s="134">
        <f t="shared" si="193"/>
        <v>0</v>
      </c>
      <c r="AG529" s="135">
        <f t="shared" si="194"/>
        <v>0</v>
      </c>
      <c r="AH529" s="167">
        <f t="shared" si="195"/>
        <v>40</v>
      </c>
      <c r="AI529" s="149"/>
      <c r="AJ529" s="133">
        <f t="shared" si="196"/>
        <v>20</v>
      </c>
      <c r="AK529" s="131">
        <f t="shared" si="197"/>
        <v>20</v>
      </c>
      <c r="AL529" s="131">
        <f t="shared" si="198"/>
        <v>0</v>
      </c>
      <c r="AM529" s="131">
        <f t="shared" si="199"/>
        <v>0</v>
      </c>
      <c r="AN529" s="136">
        <f t="shared" si="200"/>
        <v>0</v>
      </c>
      <c r="AO529" s="133">
        <f t="shared" si="201"/>
        <v>0</v>
      </c>
      <c r="AP529" s="131">
        <f t="shared" si="202"/>
        <v>0</v>
      </c>
      <c r="AQ529" s="131">
        <f t="shared" si="203"/>
        <v>0</v>
      </c>
      <c r="AR529" s="131">
        <f t="shared" si="204"/>
        <v>0</v>
      </c>
      <c r="AS529" s="136">
        <f t="shared" si="205"/>
        <v>0</v>
      </c>
      <c r="AT529" s="133">
        <f t="shared" si="206"/>
        <v>0</v>
      </c>
      <c r="AU529" s="131">
        <f t="shared" si="207"/>
        <v>0</v>
      </c>
      <c r="AV529" s="131">
        <f t="shared" si="208"/>
        <v>0</v>
      </c>
      <c r="AW529" s="131">
        <f t="shared" si="209"/>
        <v>0</v>
      </c>
      <c r="AX529" s="136">
        <f t="shared" si="210"/>
        <v>0</v>
      </c>
      <c r="AY529" s="133">
        <f t="shared" si="211"/>
        <v>0</v>
      </c>
      <c r="AZ529" s="131">
        <f t="shared" si="212"/>
        <v>0</v>
      </c>
      <c r="BA529" s="131">
        <f t="shared" si="213"/>
        <v>0</v>
      </c>
      <c r="BB529" s="131">
        <f t="shared" si="214"/>
        <v>0</v>
      </c>
      <c r="BC529" s="132">
        <f t="shared" si="215"/>
        <v>0</v>
      </c>
    </row>
    <row r="530" spans="1:55" x14ac:dyDescent="0.25">
      <c r="A530" s="138" t="s">
        <v>1103</v>
      </c>
      <c r="B530" s="131" t="s">
        <v>1293</v>
      </c>
      <c r="C530" s="131" t="s">
        <v>1109</v>
      </c>
      <c r="D530" s="131" t="s">
        <v>105</v>
      </c>
      <c r="E530" s="132" t="s">
        <v>1311</v>
      </c>
      <c r="F530" s="130">
        <v>0</v>
      </c>
      <c r="G530" s="131">
        <v>0</v>
      </c>
      <c r="H530" s="131">
        <v>0</v>
      </c>
      <c r="I530" s="132">
        <v>0</v>
      </c>
      <c r="J530" s="149"/>
      <c r="K530" s="133">
        <v>0</v>
      </c>
      <c r="L530" s="131">
        <v>0</v>
      </c>
      <c r="M530" s="131">
        <v>0</v>
      </c>
      <c r="N530" s="132">
        <v>0</v>
      </c>
      <c r="O530" s="149"/>
      <c r="P530" s="133">
        <v>0</v>
      </c>
      <c r="Q530" s="131">
        <v>0</v>
      </c>
      <c r="R530" s="131">
        <v>0</v>
      </c>
      <c r="S530" s="132">
        <v>0</v>
      </c>
      <c r="T530" s="149"/>
      <c r="U530" s="133">
        <v>0</v>
      </c>
      <c r="V530" s="131">
        <v>0</v>
      </c>
      <c r="W530" s="131">
        <v>0</v>
      </c>
      <c r="X530" s="132">
        <v>0</v>
      </c>
      <c r="Y530" s="149"/>
      <c r="Z530" s="133">
        <v>0</v>
      </c>
      <c r="AA530" s="131">
        <v>0</v>
      </c>
      <c r="AB530" s="131">
        <v>0</v>
      </c>
      <c r="AC530" s="132">
        <v>0</v>
      </c>
      <c r="AD530" s="149"/>
      <c r="AE530" s="153">
        <f t="shared" si="192"/>
        <v>0</v>
      </c>
      <c r="AF530" s="134">
        <f t="shared" si="193"/>
        <v>0</v>
      </c>
      <c r="AG530" s="135">
        <f t="shared" si="194"/>
        <v>0</v>
      </c>
      <c r="AH530" s="167">
        <f t="shared" si="195"/>
        <v>0</v>
      </c>
      <c r="AI530" s="149"/>
      <c r="AJ530" s="133">
        <f t="shared" si="196"/>
        <v>0</v>
      </c>
      <c r="AK530" s="131">
        <f t="shared" si="197"/>
        <v>0</v>
      </c>
      <c r="AL530" s="131">
        <f t="shared" si="198"/>
        <v>0</v>
      </c>
      <c r="AM530" s="131">
        <f t="shared" si="199"/>
        <v>0</v>
      </c>
      <c r="AN530" s="136">
        <f t="shared" si="200"/>
        <v>0</v>
      </c>
      <c r="AO530" s="133">
        <f t="shared" si="201"/>
        <v>0</v>
      </c>
      <c r="AP530" s="131">
        <f t="shared" si="202"/>
        <v>0</v>
      </c>
      <c r="AQ530" s="131">
        <f t="shared" si="203"/>
        <v>0</v>
      </c>
      <c r="AR530" s="131">
        <f t="shared" si="204"/>
        <v>0</v>
      </c>
      <c r="AS530" s="136">
        <f t="shared" si="205"/>
        <v>0</v>
      </c>
      <c r="AT530" s="133">
        <f t="shared" si="206"/>
        <v>0</v>
      </c>
      <c r="AU530" s="131">
        <f t="shared" si="207"/>
        <v>0</v>
      </c>
      <c r="AV530" s="131">
        <f t="shared" si="208"/>
        <v>0</v>
      </c>
      <c r="AW530" s="131">
        <f t="shared" si="209"/>
        <v>0</v>
      </c>
      <c r="AX530" s="136">
        <f t="shared" si="210"/>
        <v>0</v>
      </c>
      <c r="AY530" s="133">
        <f t="shared" si="211"/>
        <v>0</v>
      </c>
      <c r="AZ530" s="131">
        <f t="shared" si="212"/>
        <v>0</v>
      </c>
      <c r="BA530" s="131">
        <f t="shared" si="213"/>
        <v>0</v>
      </c>
      <c r="BB530" s="131">
        <f t="shared" si="214"/>
        <v>0</v>
      </c>
      <c r="BC530" s="132">
        <f t="shared" si="215"/>
        <v>0</v>
      </c>
    </row>
    <row r="531" spans="1:55" x14ac:dyDescent="0.25">
      <c r="A531" s="138" t="s">
        <v>1104</v>
      </c>
      <c r="B531" s="131" t="s">
        <v>50</v>
      </c>
      <c r="C531" s="131" t="s">
        <v>118</v>
      </c>
      <c r="D531" s="131" t="s">
        <v>119</v>
      </c>
      <c r="E531" s="132" t="s">
        <v>1311</v>
      </c>
      <c r="F531" s="130">
        <v>0</v>
      </c>
      <c r="G531" s="131">
        <v>0</v>
      </c>
      <c r="H531" s="131">
        <v>0</v>
      </c>
      <c r="I531" s="132">
        <v>20</v>
      </c>
      <c r="J531" s="149"/>
      <c r="K531" s="133">
        <v>0</v>
      </c>
      <c r="L531" s="131">
        <v>0</v>
      </c>
      <c r="M531" s="131">
        <v>0</v>
      </c>
      <c r="N531" s="132">
        <v>0</v>
      </c>
      <c r="O531" s="149"/>
      <c r="P531" s="133">
        <v>0</v>
      </c>
      <c r="Q531" s="131">
        <v>0</v>
      </c>
      <c r="R531" s="131">
        <v>0</v>
      </c>
      <c r="S531" s="132">
        <v>0</v>
      </c>
      <c r="T531" s="149"/>
      <c r="U531" s="133">
        <v>0</v>
      </c>
      <c r="V531" s="131">
        <v>0</v>
      </c>
      <c r="W531" s="131">
        <v>0</v>
      </c>
      <c r="X531" s="132">
        <v>0</v>
      </c>
      <c r="Y531" s="149"/>
      <c r="Z531" s="133">
        <v>0</v>
      </c>
      <c r="AA531" s="131">
        <v>0</v>
      </c>
      <c r="AB531" s="131">
        <v>0</v>
      </c>
      <c r="AC531" s="132">
        <v>0</v>
      </c>
      <c r="AD531" s="149"/>
      <c r="AE531" s="153">
        <f t="shared" si="192"/>
        <v>0</v>
      </c>
      <c r="AF531" s="134">
        <f t="shared" si="193"/>
        <v>0</v>
      </c>
      <c r="AG531" s="135">
        <f t="shared" si="194"/>
        <v>0</v>
      </c>
      <c r="AH531" s="167">
        <f t="shared" si="195"/>
        <v>20</v>
      </c>
      <c r="AI531" s="149"/>
      <c r="AJ531" s="133">
        <f t="shared" si="196"/>
        <v>20</v>
      </c>
      <c r="AK531" s="131">
        <f t="shared" si="197"/>
        <v>0</v>
      </c>
      <c r="AL531" s="131">
        <f t="shared" si="198"/>
        <v>0</v>
      </c>
      <c r="AM531" s="131">
        <f t="shared" si="199"/>
        <v>0</v>
      </c>
      <c r="AN531" s="136">
        <f t="shared" si="200"/>
        <v>0</v>
      </c>
      <c r="AO531" s="133">
        <f t="shared" si="201"/>
        <v>0</v>
      </c>
      <c r="AP531" s="131">
        <f t="shared" si="202"/>
        <v>0</v>
      </c>
      <c r="AQ531" s="131">
        <f t="shared" si="203"/>
        <v>0</v>
      </c>
      <c r="AR531" s="131">
        <f t="shared" si="204"/>
        <v>0</v>
      </c>
      <c r="AS531" s="136">
        <f t="shared" si="205"/>
        <v>0</v>
      </c>
      <c r="AT531" s="133">
        <f t="shared" si="206"/>
        <v>0</v>
      </c>
      <c r="AU531" s="131">
        <f t="shared" si="207"/>
        <v>0</v>
      </c>
      <c r="AV531" s="131">
        <f t="shared" si="208"/>
        <v>0</v>
      </c>
      <c r="AW531" s="131">
        <f t="shared" si="209"/>
        <v>0</v>
      </c>
      <c r="AX531" s="136">
        <f t="shared" si="210"/>
        <v>0</v>
      </c>
      <c r="AY531" s="133">
        <f t="shared" si="211"/>
        <v>0</v>
      </c>
      <c r="AZ531" s="131">
        <f t="shared" si="212"/>
        <v>0</v>
      </c>
      <c r="BA531" s="131">
        <f t="shared" si="213"/>
        <v>0</v>
      </c>
      <c r="BB531" s="131">
        <f t="shared" si="214"/>
        <v>0</v>
      </c>
      <c r="BC531" s="132">
        <f t="shared" si="215"/>
        <v>0</v>
      </c>
    </row>
    <row r="532" spans="1:55" x14ac:dyDescent="0.25">
      <c r="A532" s="138" t="s">
        <v>1105</v>
      </c>
      <c r="B532" s="131" t="s">
        <v>47</v>
      </c>
      <c r="C532" s="131" t="s">
        <v>247</v>
      </c>
      <c r="D532" s="131" t="s">
        <v>1916</v>
      </c>
      <c r="E532" s="132" t="s">
        <v>1955</v>
      </c>
      <c r="F532" s="130">
        <v>0</v>
      </c>
      <c r="G532" s="131">
        <v>0</v>
      </c>
      <c r="H532" s="131">
        <v>0</v>
      </c>
      <c r="I532" s="132">
        <v>0</v>
      </c>
      <c r="J532" s="149"/>
      <c r="K532" s="133">
        <v>0</v>
      </c>
      <c r="L532" s="131">
        <v>0</v>
      </c>
      <c r="M532" s="131">
        <v>0</v>
      </c>
      <c r="N532" s="132">
        <v>20</v>
      </c>
      <c r="O532" s="149"/>
      <c r="P532" s="133">
        <v>0</v>
      </c>
      <c r="Q532" s="131">
        <v>0</v>
      </c>
      <c r="R532" s="131">
        <v>0</v>
      </c>
      <c r="S532" s="132">
        <v>0</v>
      </c>
      <c r="T532" s="149"/>
      <c r="U532" s="133">
        <v>0</v>
      </c>
      <c r="V532" s="131">
        <v>0</v>
      </c>
      <c r="W532" s="131">
        <v>0</v>
      </c>
      <c r="X532" s="132">
        <v>20</v>
      </c>
      <c r="Y532" s="149"/>
      <c r="Z532" s="133">
        <v>0</v>
      </c>
      <c r="AA532" s="131">
        <v>0</v>
      </c>
      <c r="AB532" s="131">
        <v>0</v>
      </c>
      <c r="AC532" s="132">
        <v>20</v>
      </c>
      <c r="AD532" s="149"/>
      <c r="AE532" s="153">
        <f t="shared" si="192"/>
        <v>0</v>
      </c>
      <c r="AF532" s="134">
        <f t="shared" si="193"/>
        <v>0</v>
      </c>
      <c r="AG532" s="135">
        <f t="shared" si="194"/>
        <v>0</v>
      </c>
      <c r="AH532" s="167">
        <f t="shared" si="195"/>
        <v>60</v>
      </c>
      <c r="AI532" s="149"/>
      <c r="AJ532" s="133">
        <f t="shared" si="196"/>
        <v>0</v>
      </c>
      <c r="AK532" s="131">
        <f t="shared" si="197"/>
        <v>20</v>
      </c>
      <c r="AL532" s="131">
        <f t="shared" si="198"/>
        <v>0</v>
      </c>
      <c r="AM532" s="131">
        <f t="shared" si="199"/>
        <v>20</v>
      </c>
      <c r="AN532" s="136">
        <f t="shared" si="200"/>
        <v>20</v>
      </c>
      <c r="AO532" s="133">
        <f t="shared" si="201"/>
        <v>0</v>
      </c>
      <c r="AP532" s="131">
        <f t="shared" si="202"/>
        <v>0</v>
      </c>
      <c r="AQ532" s="131">
        <f t="shared" si="203"/>
        <v>0</v>
      </c>
      <c r="AR532" s="131">
        <f t="shared" si="204"/>
        <v>0</v>
      </c>
      <c r="AS532" s="136">
        <f t="shared" si="205"/>
        <v>0</v>
      </c>
      <c r="AT532" s="133">
        <f t="shared" si="206"/>
        <v>0</v>
      </c>
      <c r="AU532" s="131">
        <f t="shared" si="207"/>
        <v>0</v>
      </c>
      <c r="AV532" s="131">
        <f t="shared" si="208"/>
        <v>0</v>
      </c>
      <c r="AW532" s="131">
        <f t="shared" si="209"/>
        <v>0</v>
      </c>
      <c r="AX532" s="136">
        <f t="shared" si="210"/>
        <v>0</v>
      </c>
      <c r="AY532" s="133">
        <f t="shared" si="211"/>
        <v>0</v>
      </c>
      <c r="AZ532" s="131">
        <f t="shared" si="212"/>
        <v>0</v>
      </c>
      <c r="BA532" s="131">
        <f t="shared" si="213"/>
        <v>0</v>
      </c>
      <c r="BB532" s="131">
        <f t="shared" si="214"/>
        <v>0</v>
      </c>
      <c r="BC532" s="132">
        <f t="shared" si="215"/>
        <v>0</v>
      </c>
    </row>
    <row r="533" spans="1:55" x14ac:dyDescent="0.25">
      <c r="A533" s="138" t="s">
        <v>1106</v>
      </c>
      <c r="B533" s="131" t="s">
        <v>44</v>
      </c>
      <c r="C533" s="131" t="s">
        <v>1112</v>
      </c>
      <c r="D533" s="131" t="s">
        <v>174</v>
      </c>
      <c r="E533" s="132" t="s">
        <v>1312</v>
      </c>
      <c r="F533" s="130">
        <v>0</v>
      </c>
      <c r="G533" s="131">
        <v>1</v>
      </c>
      <c r="H533" s="131">
        <v>4.5</v>
      </c>
      <c r="I533" s="132">
        <v>242</v>
      </c>
      <c r="J533" s="149"/>
      <c r="K533" s="133">
        <v>0</v>
      </c>
      <c r="L533" s="131">
        <v>2</v>
      </c>
      <c r="M533" s="131">
        <v>4.5</v>
      </c>
      <c r="N533" s="132">
        <v>244</v>
      </c>
      <c r="O533" s="149"/>
      <c r="P533" s="133">
        <v>1</v>
      </c>
      <c r="Q533" s="131">
        <v>0</v>
      </c>
      <c r="R533" s="131">
        <v>0.7</v>
      </c>
      <c r="S533" s="132">
        <v>244</v>
      </c>
      <c r="T533" s="149"/>
      <c r="U533" s="133">
        <v>0</v>
      </c>
      <c r="V533" s="131">
        <v>0</v>
      </c>
      <c r="W533" s="131">
        <v>0</v>
      </c>
      <c r="X533" s="132">
        <v>0</v>
      </c>
      <c r="Y533" s="149"/>
      <c r="Z533" s="133">
        <v>0</v>
      </c>
      <c r="AA533" s="131">
        <v>2</v>
      </c>
      <c r="AB533" s="131">
        <v>9.3999999999999986</v>
      </c>
      <c r="AC533" s="132">
        <v>257</v>
      </c>
      <c r="AD533" s="149"/>
      <c r="AE533" s="153">
        <f t="shared" si="192"/>
        <v>1</v>
      </c>
      <c r="AF533" s="134">
        <f t="shared" si="193"/>
        <v>5</v>
      </c>
      <c r="AG533" s="135">
        <f t="shared" si="194"/>
        <v>19.099999999999998</v>
      </c>
      <c r="AH533" s="167">
        <f t="shared" si="195"/>
        <v>987</v>
      </c>
      <c r="AI533" s="149"/>
      <c r="AJ533" s="133">
        <f t="shared" si="196"/>
        <v>242</v>
      </c>
      <c r="AK533" s="131">
        <f t="shared" si="197"/>
        <v>244</v>
      </c>
      <c r="AL533" s="131">
        <f t="shared" si="198"/>
        <v>244</v>
      </c>
      <c r="AM533" s="131">
        <f t="shared" si="199"/>
        <v>0</v>
      </c>
      <c r="AN533" s="136">
        <f t="shared" si="200"/>
        <v>257</v>
      </c>
      <c r="AO533" s="133">
        <f t="shared" si="201"/>
        <v>0</v>
      </c>
      <c r="AP533" s="131">
        <f t="shared" si="202"/>
        <v>0</v>
      </c>
      <c r="AQ533" s="131">
        <f t="shared" si="203"/>
        <v>1</v>
      </c>
      <c r="AR533" s="131">
        <f t="shared" si="204"/>
        <v>0</v>
      </c>
      <c r="AS533" s="136">
        <f t="shared" si="205"/>
        <v>0</v>
      </c>
      <c r="AT533" s="133">
        <f t="shared" si="206"/>
        <v>1</v>
      </c>
      <c r="AU533" s="131">
        <f t="shared" si="207"/>
        <v>2</v>
      </c>
      <c r="AV533" s="131">
        <f t="shared" si="208"/>
        <v>0</v>
      </c>
      <c r="AW533" s="131">
        <f t="shared" si="209"/>
        <v>0</v>
      </c>
      <c r="AX533" s="136">
        <f t="shared" si="210"/>
        <v>2</v>
      </c>
      <c r="AY533" s="133">
        <f t="shared" si="211"/>
        <v>4.5</v>
      </c>
      <c r="AZ533" s="131">
        <f t="shared" si="212"/>
        <v>4.5</v>
      </c>
      <c r="BA533" s="131">
        <f t="shared" si="213"/>
        <v>0.7</v>
      </c>
      <c r="BB533" s="131">
        <f t="shared" si="214"/>
        <v>0</v>
      </c>
      <c r="BC533" s="132">
        <f t="shared" si="215"/>
        <v>9.3999999999999986</v>
      </c>
    </row>
    <row r="534" spans="1:55" x14ac:dyDescent="0.25">
      <c r="A534" s="138" t="s">
        <v>1107</v>
      </c>
      <c r="B534" s="131" t="s">
        <v>1432</v>
      </c>
      <c r="C534" s="131" t="s">
        <v>248</v>
      </c>
      <c r="D534" s="131" t="s">
        <v>963</v>
      </c>
      <c r="E534" s="132" t="s">
        <v>1954</v>
      </c>
      <c r="F534" s="130">
        <v>0</v>
      </c>
      <c r="G534" s="131">
        <v>0</v>
      </c>
      <c r="H534" s="131">
        <v>0</v>
      </c>
      <c r="I534" s="132">
        <v>0</v>
      </c>
      <c r="J534" s="149"/>
      <c r="K534" s="133">
        <v>0</v>
      </c>
      <c r="L534" s="131">
        <v>0</v>
      </c>
      <c r="M534" s="131">
        <v>0</v>
      </c>
      <c r="N534" s="132">
        <v>0</v>
      </c>
      <c r="O534" s="149"/>
      <c r="P534" s="133">
        <v>0</v>
      </c>
      <c r="Q534" s="131">
        <v>0</v>
      </c>
      <c r="R534" s="131">
        <v>0</v>
      </c>
      <c r="S534" s="132">
        <v>0</v>
      </c>
      <c r="T534" s="149"/>
      <c r="U534" s="133">
        <v>0</v>
      </c>
      <c r="V534" s="131">
        <v>0</v>
      </c>
      <c r="W534" s="131">
        <v>0</v>
      </c>
      <c r="X534" s="132">
        <v>0</v>
      </c>
      <c r="Y534" s="149"/>
      <c r="Z534" s="133">
        <v>0</v>
      </c>
      <c r="AA534" s="131">
        <v>0</v>
      </c>
      <c r="AB534" s="131">
        <v>0</v>
      </c>
      <c r="AC534" s="132">
        <v>0</v>
      </c>
      <c r="AD534" s="149"/>
      <c r="AE534" s="153">
        <f t="shared" si="192"/>
        <v>0</v>
      </c>
      <c r="AF534" s="134">
        <f t="shared" si="193"/>
        <v>0</v>
      </c>
      <c r="AG534" s="135">
        <f t="shared" si="194"/>
        <v>0</v>
      </c>
      <c r="AH534" s="167">
        <f t="shared" si="195"/>
        <v>0</v>
      </c>
      <c r="AI534" s="149"/>
      <c r="AJ534" s="133">
        <f t="shared" si="196"/>
        <v>0</v>
      </c>
      <c r="AK534" s="131">
        <f t="shared" si="197"/>
        <v>0</v>
      </c>
      <c r="AL534" s="131">
        <f t="shared" si="198"/>
        <v>0</v>
      </c>
      <c r="AM534" s="131">
        <f t="shared" si="199"/>
        <v>0</v>
      </c>
      <c r="AN534" s="136">
        <f t="shared" si="200"/>
        <v>0</v>
      </c>
      <c r="AO534" s="133">
        <f t="shared" si="201"/>
        <v>0</v>
      </c>
      <c r="AP534" s="131">
        <f t="shared" si="202"/>
        <v>0</v>
      </c>
      <c r="AQ534" s="131">
        <f t="shared" si="203"/>
        <v>0</v>
      </c>
      <c r="AR534" s="131">
        <f t="shared" si="204"/>
        <v>0</v>
      </c>
      <c r="AS534" s="136">
        <f t="shared" si="205"/>
        <v>0</v>
      </c>
      <c r="AT534" s="133">
        <f t="shared" si="206"/>
        <v>0</v>
      </c>
      <c r="AU534" s="131">
        <f t="shared" si="207"/>
        <v>0</v>
      </c>
      <c r="AV534" s="131">
        <f t="shared" si="208"/>
        <v>0</v>
      </c>
      <c r="AW534" s="131">
        <f t="shared" si="209"/>
        <v>0</v>
      </c>
      <c r="AX534" s="136">
        <f t="shared" si="210"/>
        <v>0</v>
      </c>
      <c r="AY534" s="133">
        <f t="shared" si="211"/>
        <v>0</v>
      </c>
      <c r="AZ534" s="131">
        <f t="shared" si="212"/>
        <v>0</v>
      </c>
      <c r="BA534" s="131">
        <f t="shared" si="213"/>
        <v>0</v>
      </c>
      <c r="BB534" s="131">
        <f t="shared" si="214"/>
        <v>0</v>
      </c>
      <c r="BC534" s="132">
        <f t="shared" si="215"/>
        <v>0</v>
      </c>
    </row>
    <row r="535" spans="1:55" x14ac:dyDescent="0.25">
      <c r="A535" s="138" t="s">
        <v>1108</v>
      </c>
      <c r="B535" s="131" t="s">
        <v>1432</v>
      </c>
      <c r="C535" s="131" t="s">
        <v>1116</v>
      </c>
      <c r="D535" s="131" t="s">
        <v>963</v>
      </c>
      <c r="E535" s="132" t="s">
        <v>1954</v>
      </c>
      <c r="F535" s="130">
        <v>0</v>
      </c>
      <c r="G535" s="131">
        <v>0</v>
      </c>
      <c r="H535" s="131">
        <v>0</v>
      </c>
      <c r="I535" s="132">
        <v>0</v>
      </c>
      <c r="J535" s="149"/>
      <c r="K535" s="133">
        <v>0</v>
      </c>
      <c r="L535" s="131">
        <v>0</v>
      </c>
      <c r="M535" s="131">
        <v>0</v>
      </c>
      <c r="N535" s="132">
        <v>0</v>
      </c>
      <c r="O535" s="149"/>
      <c r="P535" s="133">
        <v>0</v>
      </c>
      <c r="Q535" s="131">
        <v>0</v>
      </c>
      <c r="R535" s="131">
        <v>0</v>
      </c>
      <c r="S535" s="132">
        <v>0</v>
      </c>
      <c r="T535" s="149"/>
      <c r="U535" s="133">
        <v>0</v>
      </c>
      <c r="V535" s="131">
        <v>0</v>
      </c>
      <c r="W535" s="131">
        <v>0</v>
      </c>
      <c r="X535" s="132">
        <v>0</v>
      </c>
      <c r="Y535" s="149"/>
      <c r="Z535" s="133">
        <v>0</v>
      </c>
      <c r="AA535" s="131">
        <v>0</v>
      </c>
      <c r="AB535" s="131">
        <v>0</v>
      </c>
      <c r="AC535" s="132">
        <v>0</v>
      </c>
      <c r="AD535" s="149"/>
      <c r="AE535" s="153">
        <f t="shared" si="192"/>
        <v>0</v>
      </c>
      <c r="AF535" s="134">
        <f t="shared" si="193"/>
        <v>0</v>
      </c>
      <c r="AG535" s="135">
        <f t="shared" si="194"/>
        <v>0</v>
      </c>
      <c r="AH535" s="167">
        <f t="shared" si="195"/>
        <v>0</v>
      </c>
      <c r="AI535" s="149"/>
      <c r="AJ535" s="133">
        <f t="shared" si="196"/>
        <v>0</v>
      </c>
      <c r="AK535" s="131">
        <f t="shared" si="197"/>
        <v>0</v>
      </c>
      <c r="AL535" s="131">
        <f t="shared" si="198"/>
        <v>0</v>
      </c>
      <c r="AM535" s="131">
        <f t="shared" si="199"/>
        <v>0</v>
      </c>
      <c r="AN535" s="136">
        <f t="shared" si="200"/>
        <v>0</v>
      </c>
      <c r="AO535" s="133">
        <f t="shared" si="201"/>
        <v>0</v>
      </c>
      <c r="AP535" s="131">
        <f t="shared" si="202"/>
        <v>0</v>
      </c>
      <c r="AQ535" s="131">
        <f t="shared" si="203"/>
        <v>0</v>
      </c>
      <c r="AR535" s="131">
        <f t="shared" si="204"/>
        <v>0</v>
      </c>
      <c r="AS535" s="136">
        <f t="shared" si="205"/>
        <v>0</v>
      </c>
      <c r="AT535" s="133">
        <f t="shared" si="206"/>
        <v>0</v>
      </c>
      <c r="AU535" s="131">
        <f t="shared" si="207"/>
        <v>0</v>
      </c>
      <c r="AV535" s="131">
        <f t="shared" si="208"/>
        <v>0</v>
      </c>
      <c r="AW535" s="131">
        <f t="shared" si="209"/>
        <v>0</v>
      </c>
      <c r="AX535" s="136">
        <f t="shared" si="210"/>
        <v>0</v>
      </c>
      <c r="AY535" s="133">
        <f t="shared" si="211"/>
        <v>0</v>
      </c>
      <c r="AZ535" s="131">
        <f t="shared" si="212"/>
        <v>0</v>
      </c>
      <c r="BA535" s="131">
        <f t="shared" si="213"/>
        <v>0</v>
      </c>
      <c r="BB535" s="131">
        <f t="shared" si="214"/>
        <v>0</v>
      </c>
      <c r="BC535" s="132">
        <f t="shared" si="215"/>
        <v>0</v>
      </c>
    </row>
    <row r="536" spans="1:55" x14ac:dyDescent="0.25">
      <c r="A536" s="138" t="s">
        <v>1113</v>
      </c>
      <c r="B536" s="131" t="s">
        <v>1279</v>
      </c>
      <c r="C536" s="131" t="s">
        <v>1119</v>
      </c>
      <c r="D536" s="131" t="s">
        <v>1099</v>
      </c>
      <c r="E536" s="132" t="s">
        <v>1314</v>
      </c>
      <c r="F536" s="130">
        <v>0</v>
      </c>
      <c r="G536" s="131">
        <v>0</v>
      </c>
      <c r="H536" s="131">
        <v>0</v>
      </c>
      <c r="I536" s="132">
        <v>0</v>
      </c>
      <c r="J536" s="149"/>
      <c r="K536" s="133">
        <v>0</v>
      </c>
      <c r="L536" s="131">
        <v>0</v>
      </c>
      <c r="M536" s="131">
        <v>0</v>
      </c>
      <c r="N536" s="132">
        <v>0</v>
      </c>
      <c r="O536" s="149"/>
      <c r="P536" s="133">
        <v>0</v>
      </c>
      <c r="Q536" s="131">
        <v>0</v>
      </c>
      <c r="R536" s="131">
        <v>0</v>
      </c>
      <c r="S536" s="132">
        <v>0</v>
      </c>
      <c r="T536" s="149"/>
      <c r="U536" s="133">
        <v>0</v>
      </c>
      <c r="V536" s="131">
        <v>0</v>
      </c>
      <c r="W536" s="131">
        <v>0</v>
      </c>
      <c r="X536" s="132">
        <v>0</v>
      </c>
      <c r="Y536" s="149"/>
      <c r="Z536" s="133">
        <v>0</v>
      </c>
      <c r="AA536" s="131">
        <v>0</v>
      </c>
      <c r="AB536" s="131">
        <v>0</v>
      </c>
      <c r="AC536" s="132">
        <v>0</v>
      </c>
      <c r="AD536" s="149"/>
      <c r="AE536" s="153">
        <f t="shared" si="192"/>
        <v>0</v>
      </c>
      <c r="AF536" s="134">
        <f t="shared" si="193"/>
        <v>0</v>
      </c>
      <c r="AG536" s="135">
        <f t="shared" si="194"/>
        <v>0</v>
      </c>
      <c r="AH536" s="167">
        <f t="shared" si="195"/>
        <v>0</v>
      </c>
      <c r="AI536" s="149"/>
      <c r="AJ536" s="133">
        <f t="shared" si="196"/>
        <v>0</v>
      </c>
      <c r="AK536" s="131">
        <f t="shared" si="197"/>
        <v>0</v>
      </c>
      <c r="AL536" s="131">
        <f t="shared" si="198"/>
        <v>0</v>
      </c>
      <c r="AM536" s="131">
        <f t="shared" si="199"/>
        <v>0</v>
      </c>
      <c r="AN536" s="136">
        <f t="shared" si="200"/>
        <v>0</v>
      </c>
      <c r="AO536" s="133">
        <f t="shared" si="201"/>
        <v>0</v>
      </c>
      <c r="AP536" s="131">
        <f t="shared" si="202"/>
        <v>0</v>
      </c>
      <c r="AQ536" s="131">
        <f t="shared" si="203"/>
        <v>0</v>
      </c>
      <c r="AR536" s="131">
        <f t="shared" si="204"/>
        <v>0</v>
      </c>
      <c r="AS536" s="136">
        <f t="shared" si="205"/>
        <v>0</v>
      </c>
      <c r="AT536" s="133">
        <f t="shared" si="206"/>
        <v>0</v>
      </c>
      <c r="AU536" s="131">
        <f t="shared" si="207"/>
        <v>0</v>
      </c>
      <c r="AV536" s="131">
        <f t="shared" si="208"/>
        <v>0</v>
      </c>
      <c r="AW536" s="131">
        <f t="shared" si="209"/>
        <v>0</v>
      </c>
      <c r="AX536" s="136">
        <f t="shared" si="210"/>
        <v>0</v>
      </c>
      <c r="AY536" s="133">
        <f t="shared" si="211"/>
        <v>0</v>
      </c>
      <c r="AZ536" s="131">
        <f t="shared" si="212"/>
        <v>0</v>
      </c>
      <c r="BA536" s="131">
        <f t="shared" si="213"/>
        <v>0</v>
      </c>
      <c r="BB536" s="131">
        <f t="shared" si="214"/>
        <v>0</v>
      </c>
      <c r="BC536" s="132">
        <f t="shared" si="215"/>
        <v>0</v>
      </c>
    </row>
    <row r="537" spans="1:55" x14ac:dyDescent="0.25">
      <c r="A537" s="138" t="s">
        <v>1114</v>
      </c>
      <c r="B537" s="131" t="s">
        <v>1371</v>
      </c>
      <c r="C537" s="131" t="s">
        <v>1121</v>
      </c>
      <c r="D537" s="131" t="s">
        <v>1122</v>
      </c>
      <c r="E537" s="132" t="s">
        <v>1311</v>
      </c>
      <c r="F537" s="130">
        <v>0</v>
      </c>
      <c r="G537" s="131">
        <v>0</v>
      </c>
      <c r="H537" s="131">
        <v>0</v>
      </c>
      <c r="I537" s="132">
        <v>0</v>
      </c>
      <c r="J537" s="149"/>
      <c r="K537" s="133">
        <v>0</v>
      </c>
      <c r="L537" s="131">
        <v>0</v>
      </c>
      <c r="M537" s="131">
        <v>0</v>
      </c>
      <c r="N537" s="132">
        <v>0</v>
      </c>
      <c r="O537" s="149"/>
      <c r="P537" s="133">
        <v>0</v>
      </c>
      <c r="Q537" s="131">
        <v>0</v>
      </c>
      <c r="R537" s="131">
        <v>0</v>
      </c>
      <c r="S537" s="132">
        <v>0</v>
      </c>
      <c r="T537" s="149"/>
      <c r="U537" s="133">
        <v>0</v>
      </c>
      <c r="V537" s="131">
        <v>0</v>
      </c>
      <c r="W537" s="131">
        <v>0</v>
      </c>
      <c r="X537" s="132">
        <v>0</v>
      </c>
      <c r="Y537" s="149"/>
      <c r="Z537" s="133">
        <v>0</v>
      </c>
      <c r="AA537" s="131">
        <v>0</v>
      </c>
      <c r="AB537" s="131">
        <v>0</v>
      </c>
      <c r="AC537" s="132">
        <v>0</v>
      </c>
      <c r="AD537" s="149"/>
      <c r="AE537" s="153">
        <f t="shared" si="192"/>
        <v>0</v>
      </c>
      <c r="AF537" s="134">
        <f t="shared" si="193"/>
        <v>0</v>
      </c>
      <c r="AG537" s="135">
        <f t="shared" si="194"/>
        <v>0</v>
      </c>
      <c r="AH537" s="167">
        <f t="shared" si="195"/>
        <v>0</v>
      </c>
      <c r="AI537" s="149"/>
      <c r="AJ537" s="133">
        <f t="shared" si="196"/>
        <v>0</v>
      </c>
      <c r="AK537" s="131">
        <f t="shared" si="197"/>
        <v>0</v>
      </c>
      <c r="AL537" s="131">
        <f t="shared" si="198"/>
        <v>0</v>
      </c>
      <c r="AM537" s="131">
        <f t="shared" si="199"/>
        <v>0</v>
      </c>
      <c r="AN537" s="136">
        <f t="shared" si="200"/>
        <v>0</v>
      </c>
      <c r="AO537" s="133">
        <f t="shared" si="201"/>
        <v>0</v>
      </c>
      <c r="AP537" s="131">
        <f t="shared" si="202"/>
        <v>0</v>
      </c>
      <c r="AQ537" s="131">
        <f t="shared" si="203"/>
        <v>0</v>
      </c>
      <c r="AR537" s="131">
        <f t="shared" si="204"/>
        <v>0</v>
      </c>
      <c r="AS537" s="136">
        <f t="shared" si="205"/>
        <v>0</v>
      </c>
      <c r="AT537" s="133">
        <f t="shared" si="206"/>
        <v>0</v>
      </c>
      <c r="AU537" s="131">
        <f t="shared" si="207"/>
        <v>0</v>
      </c>
      <c r="AV537" s="131">
        <f t="shared" si="208"/>
        <v>0</v>
      </c>
      <c r="AW537" s="131">
        <f t="shared" si="209"/>
        <v>0</v>
      </c>
      <c r="AX537" s="136">
        <f t="shared" si="210"/>
        <v>0</v>
      </c>
      <c r="AY537" s="133">
        <f t="shared" si="211"/>
        <v>0</v>
      </c>
      <c r="AZ537" s="131">
        <f t="shared" si="212"/>
        <v>0</v>
      </c>
      <c r="BA537" s="131">
        <f t="shared" si="213"/>
        <v>0</v>
      </c>
      <c r="BB537" s="131">
        <f t="shared" si="214"/>
        <v>0</v>
      </c>
      <c r="BC537" s="132">
        <f t="shared" si="215"/>
        <v>0</v>
      </c>
    </row>
    <row r="538" spans="1:55" x14ac:dyDescent="0.25">
      <c r="A538" s="138" t="s">
        <v>1115</v>
      </c>
      <c r="B538" s="131" t="s">
        <v>1371</v>
      </c>
      <c r="C538" s="131" t="s">
        <v>121</v>
      </c>
      <c r="D538" s="131" t="s">
        <v>1122</v>
      </c>
      <c r="E538" s="132" t="s">
        <v>1954</v>
      </c>
      <c r="F538" s="130">
        <v>0</v>
      </c>
      <c r="G538" s="131">
        <v>0</v>
      </c>
      <c r="H538" s="131">
        <v>0</v>
      </c>
      <c r="I538" s="132">
        <v>0</v>
      </c>
      <c r="J538" s="149"/>
      <c r="K538" s="133">
        <v>0</v>
      </c>
      <c r="L538" s="131">
        <v>0</v>
      </c>
      <c r="M538" s="131">
        <v>0</v>
      </c>
      <c r="N538" s="132">
        <v>0</v>
      </c>
      <c r="O538" s="149"/>
      <c r="P538" s="133">
        <v>0</v>
      </c>
      <c r="Q538" s="131">
        <v>0</v>
      </c>
      <c r="R538" s="131">
        <v>0</v>
      </c>
      <c r="S538" s="132">
        <v>0</v>
      </c>
      <c r="T538" s="149"/>
      <c r="U538" s="133">
        <v>0</v>
      </c>
      <c r="V538" s="131">
        <v>0</v>
      </c>
      <c r="W538" s="131">
        <v>0</v>
      </c>
      <c r="X538" s="132">
        <v>0</v>
      </c>
      <c r="Y538" s="149"/>
      <c r="Z538" s="133">
        <v>0</v>
      </c>
      <c r="AA538" s="131">
        <v>0</v>
      </c>
      <c r="AB538" s="131">
        <v>0</v>
      </c>
      <c r="AC538" s="132">
        <v>0</v>
      </c>
      <c r="AD538" s="149"/>
      <c r="AE538" s="153">
        <f t="shared" si="192"/>
        <v>0</v>
      </c>
      <c r="AF538" s="134">
        <f t="shared" si="193"/>
        <v>0</v>
      </c>
      <c r="AG538" s="135">
        <f t="shared" si="194"/>
        <v>0</v>
      </c>
      <c r="AH538" s="167">
        <f t="shared" si="195"/>
        <v>0</v>
      </c>
      <c r="AI538" s="149"/>
      <c r="AJ538" s="133">
        <f t="shared" si="196"/>
        <v>0</v>
      </c>
      <c r="AK538" s="131">
        <f t="shared" si="197"/>
        <v>0</v>
      </c>
      <c r="AL538" s="131">
        <f t="shared" si="198"/>
        <v>0</v>
      </c>
      <c r="AM538" s="131">
        <f t="shared" si="199"/>
        <v>0</v>
      </c>
      <c r="AN538" s="136">
        <f t="shared" si="200"/>
        <v>0</v>
      </c>
      <c r="AO538" s="133">
        <f t="shared" si="201"/>
        <v>0</v>
      </c>
      <c r="AP538" s="131">
        <f t="shared" si="202"/>
        <v>0</v>
      </c>
      <c r="AQ538" s="131">
        <f t="shared" si="203"/>
        <v>0</v>
      </c>
      <c r="AR538" s="131">
        <f t="shared" si="204"/>
        <v>0</v>
      </c>
      <c r="AS538" s="136">
        <f t="shared" si="205"/>
        <v>0</v>
      </c>
      <c r="AT538" s="133">
        <f t="shared" si="206"/>
        <v>0</v>
      </c>
      <c r="AU538" s="131">
        <f t="shared" si="207"/>
        <v>0</v>
      </c>
      <c r="AV538" s="131">
        <f t="shared" si="208"/>
        <v>0</v>
      </c>
      <c r="AW538" s="131">
        <f t="shared" si="209"/>
        <v>0</v>
      </c>
      <c r="AX538" s="136">
        <f t="shared" si="210"/>
        <v>0</v>
      </c>
      <c r="AY538" s="133">
        <f t="shared" si="211"/>
        <v>0</v>
      </c>
      <c r="AZ538" s="131">
        <f t="shared" si="212"/>
        <v>0</v>
      </c>
      <c r="BA538" s="131">
        <f t="shared" si="213"/>
        <v>0</v>
      </c>
      <c r="BB538" s="131">
        <f t="shared" si="214"/>
        <v>0</v>
      </c>
      <c r="BC538" s="132">
        <f t="shared" si="215"/>
        <v>0</v>
      </c>
    </row>
    <row r="539" spans="1:55" x14ac:dyDescent="0.25">
      <c r="A539" s="138" t="s">
        <v>1123</v>
      </c>
      <c r="B539" s="131" t="s">
        <v>43</v>
      </c>
      <c r="C539" s="131" t="s">
        <v>1127</v>
      </c>
      <c r="D539" s="131" t="s">
        <v>1126</v>
      </c>
      <c r="E539" s="132" t="s">
        <v>1311</v>
      </c>
      <c r="F539" s="130">
        <v>0</v>
      </c>
      <c r="G539" s="131">
        <v>1</v>
      </c>
      <c r="H539" s="131">
        <v>4.3</v>
      </c>
      <c r="I539" s="132">
        <v>240</v>
      </c>
      <c r="J539" s="149"/>
      <c r="K539" s="133">
        <v>0</v>
      </c>
      <c r="L539" s="131">
        <v>0</v>
      </c>
      <c r="M539" s="131">
        <v>0</v>
      </c>
      <c r="N539" s="132">
        <v>0</v>
      </c>
      <c r="O539" s="149"/>
      <c r="P539" s="133">
        <v>0</v>
      </c>
      <c r="Q539" s="131">
        <v>0</v>
      </c>
      <c r="R539" s="131">
        <v>0</v>
      </c>
      <c r="S539" s="132">
        <v>0</v>
      </c>
      <c r="T539" s="149"/>
      <c r="U539" s="133">
        <v>0</v>
      </c>
      <c r="V539" s="131">
        <v>0</v>
      </c>
      <c r="W539" s="131">
        <v>0</v>
      </c>
      <c r="X539" s="132">
        <v>0</v>
      </c>
      <c r="Y539" s="149"/>
      <c r="Z539" s="133">
        <v>0</v>
      </c>
      <c r="AA539" s="131">
        <v>0</v>
      </c>
      <c r="AB539" s="131">
        <v>0</v>
      </c>
      <c r="AC539" s="132">
        <v>0</v>
      </c>
      <c r="AD539" s="149"/>
      <c r="AE539" s="153">
        <f t="shared" si="192"/>
        <v>0</v>
      </c>
      <c r="AF539" s="134">
        <f t="shared" si="193"/>
        <v>1</v>
      </c>
      <c r="AG539" s="135">
        <f t="shared" si="194"/>
        <v>4.3</v>
      </c>
      <c r="AH539" s="167">
        <f t="shared" si="195"/>
        <v>240</v>
      </c>
      <c r="AI539" s="149"/>
      <c r="AJ539" s="133">
        <f t="shared" si="196"/>
        <v>240</v>
      </c>
      <c r="AK539" s="131">
        <f t="shared" si="197"/>
        <v>0</v>
      </c>
      <c r="AL539" s="131">
        <f t="shared" si="198"/>
        <v>0</v>
      </c>
      <c r="AM539" s="131">
        <f t="shared" si="199"/>
        <v>0</v>
      </c>
      <c r="AN539" s="136">
        <f t="shared" si="200"/>
        <v>0</v>
      </c>
      <c r="AO539" s="133">
        <f t="shared" si="201"/>
        <v>0</v>
      </c>
      <c r="AP539" s="131">
        <f t="shared" si="202"/>
        <v>0</v>
      </c>
      <c r="AQ539" s="131">
        <f t="shared" si="203"/>
        <v>0</v>
      </c>
      <c r="AR539" s="131">
        <f t="shared" si="204"/>
        <v>0</v>
      </c>
      <c r="AS539" s="136">
        <f t="shared" si="205"/>
        <v>0</v>
      </c>
      <c r="AT539" s="133">
        <f t="shared" si="206"/>
        <v>1</v>
      </c>
      <c r="AU539" s="131">
        <f t="shared" si="207"/>
        <v>0</v>
      </c>
      <c r="AV539" s="131">
        <f t="shared" si="208"/>
        <v>0</v>
      </c>
      <c r="AW539" s="131">
        <f t="shared" si="209"/>
        <v>0</v>
      </c>
      <c r="AX539" s="136">
        <f t="shared" si="210"/>
        <v>0</v>
      </c>
      <c r="AY539" s="133">
        <f t="shared" si="211"/>
        <v>4.3</v>
      </c>
      <c r="AZ539" s="131">
        <f t="shared" si="212"/>
        <v>0</v>
      </c>
      <c r="BA539" s="131">
        <f t="shared" si="213"/>
        <v>0</v>
      </c>
      <c r="BB539" s="131">
        <f t="shared" si="214"/>
        <v>0</v>
      </c>
      <c r="BC539" s="132">
        <f t="shared" si="215"/>
        <v>0</v>
      </c>
    </row>
    <row r="540" spans="1:55" x14ac:dyDescent="0.25">
      <c r="A540" s="138" t="s">
        <v>1124</v>
      </c>
      <c r="B540" s="131" t="s">
        <v>1383</v>
      </c>
      <c r="C540" s="131" t="s">
        <v>1128</v>
      </c>
      <c r="D540" s="131" t="s">
        <v>408</v>
      </c>
      <c r="E540" s="132" t="s">
        <v>1955</v>
      </c>
      <c r="F540" s="130">
        <v>0</v>
      </c>
      <c r="G540" s="131">
        <v>0</v>
      </c>
      <c r="H540" s="131">
        <v>0</v>
      </c>
      <c r="I540" s="132">
        <v>0</v>
      </c>
      <c r="J540" s="149"/>
      <c r="K540" s="133">
        <v>0</v>
      </c>
      <c r="L540" s="131">
        <v>0</v>
      </c>
      <c r="M540" s="131">
        <v>0</v>
      </c>
      <c r="N540" s="132">
        <v>0</v>
      </c>
      <c r="O540" s="149"/>
      <c r="P540" s="133">
        <v>0</v>
      </c>
      <c r="Q540" s="131">
        <v>0</v>
      </c>
      <c r="R540" s="131">
        <v>0</v>
      </c>
      <c r="S540" s="132">
        <v>0</v>
      </c>
      <c r="T540" s="149"/>
      <c r="U540" s="133">
        <v>0</v>
      </c>
      <c r="V540" s="131">
        <v>0</v>
      </c>
      <c r="W540" s="131">
        <v>0</v>
      </c>
      <c r="X540" s="132">
        <v>0</v>
      </c>
      <c r="Y540" s="149"/>
      <c r="Z540" s="133">
        <v>0</v>
      </c>
      <c r="AA540" s="131">
        <v>0</v>
      </c>
      <c r="AB540" s="131">
        <v>0</v>
      </c>
      <c r="AC540" s="132">
        <v>0</v>
      </c>
      <c r="AD540" s="149"/>
      <c r="AE540" s="153">
        <f t="shared" si="192"/>
        <v>0</v>
      </c>
      <c r="AF540" s="134">
        <f t="shared" si="193"/>
        <v>0</v>
      </c>
      <c r="AG540" s="135">
        <f t="shared" si="194"/>
        <v>0</v>
      </c>
      <c r="AH540" s="167">
        <f t="shared" si="195"/>
        <v>0</v>
      </c>
      <c r="AI540" s="149"/>
      <c r="AJ540" s="133">
        <f t="shared" si="196"/>
        <v>0</v>
      </c>
      <c r="AK540" s="131">
        <f t="shared" si="197"/>
        <v>0</v>
      </c>
      <c r="AL540" s="131">
        <f t="shared" si="198"/>
        <v>0</v>
      </c>
      <c r="AM540" s="131">
        <f t="shared" si="199"/>
        <v>0</v>
      </c>
      <c r="AN540" s="136">
        <f t="shared" si="200"/>
        <v>0</v>
      </c>
      <c r="AO540" s="133">
        <f t="shared" si="201"/>
        <v>0</v>
      </c>
      <c r="AP540" s="131">
        <f t="shared" si="202"/>
        <v>0</v>
      </c>
      <c r="AQ540" s="131">
        <f t="shared" si="203"/>
        <v>0</v>
      </c>
      <c r="AR540" s="131">
        <f t="shared" si="204"/>
        <v>0</v>
      </c>
      <c r="AS540" s="136">
        <f t="shared" si="205"/>
        <v>0</v>
      </c>
      <c r="AT540" s="133">
        <f t="shared" si="206"/>
        <v>0</v>
      </c>
      <c r="AU540" s="131">
        <f t="shared" si="207"/>
        <v>0</v>
      </c>
      <c r="AV540" s="131">
        <f t="shared" si="208"/>
        <v>0</v>
      </c>
      <c r="AW540" s="131">
        <f t="shared" si="209"/>
        <v>0</v>
      </c>
      <c r="AX540" s="136">
        <f t="shared" si="210"/>
        <v>0</v>
      </c>
      <c r="AY540" s="133">
        <f t="shared" si="211"/>
        <v>0</v>
      </c>
      <c r="AZ540" s="131">
        <f t="shared" si="212"/>
        <v>0</v>
      </c>
      <c r="BA540" s="131">
        <f t="shared" si="213"/>
        <v>0</v>
      </c>
      <c r="BB540" s="131">
        <f t="shared" si="214"/>
        <v>0</v>
      </c>
      <c r="BC540" s="132">
        <f t="shared" si="215"/>
        <v>0</v>
      </c>
    </row>
    <row r="541" spans="1:55" x14ac:dyDescent="0.25">
      <c r="A541" s="138" t="s">
        <v>1125</v>
      </c>
      <c r="B541" s="131" t="s">
        <v>44</v>
      </c>
      <c r="C541" s="131" t="s">
        <v>1134</v>
      </c>
      <c r="D541" s="131" t="s">
        <v>1135</v>
      </c>
      <c r="E541" s="132" t="s">
        <v>1314</v>
      </c>
      <c r="F541" s="130">
        <v>0</v>
      </c>
      <c r="G541" s="131">
        <v>0</v>
      </c>
      <c r="H541" s="131">
        <v>0</v>
      </c>
      <c r="I541" s="132">
        <v>0</v>
      </c>
      <c r="J541" s="149"/>
      <c r="K541" s="133">
        <v>0</v>
      </c>
      <c r="L541" s="131">
        <v>0</v>
      </c>
      <c r="M541" s="131">
        <v>0</v>
      </c>
      <c r="N541" s="132">
        <v>0</v>
      </c>
      <c r="O541" s="149"/>
      <c r="P541" s="133">
        <v>0</v>
      </c>
      <c r="Q541" s="131">
        <v>0</v>
      </c>
      <c r="R541" s="131">
        <v>0</v>
      </c>
      <c r="S541" s="132">
        <v>0</v>
      </c>
      <c r="T541" s="149"/>
      <c r="U541" s="133">
        <v>0</v>
      </c>
      <c r="V541" s="131">
        <v>0</v>
      </c>
      <c r="W541" s="131">
        <v>0</v>
      </c>
      <c r="X541" s="132">
        <v>0</v>
      </c>
      <c r="Y541" s="149"/>
      <c r="Z541" s="133">
        <v>0</v>
      </c>
      <c r="AA541" s="131">
        <v>0</v>
      </c>
      <c r="AB541" s="131">
        <v>0</v>
      </c>
      <c r="AC541" s="132">
        <v>0</v>
      </c>
      <c r="AD541" s="149"/>
      <c r="AE541" s="153">
        <f t="shared" si="192"/>
        <v>0</v>
      </c>
      <c r="AF541" s="134">
        <f t="shared" si="193"/>
        <v>0</v>
      </c>
      <c r="AG541" s="135">
        <f t="shared" si="194"/>
        <v>0</v>
      </c>
      <c r="AH541" s="167">
        <f t="shared" si="195"/>
        <v>0</v>
      </c>
      <c r="AI541" s="149"/>
      <c r="AJ541" s="133">
        <f t="shared" si="196"/>
        <v>0</v>
      </c>
      <c r="AK541" s="131">
        <f t="shared" si="197"/>
        <v>0</v>
      </c>
      <c r="AL541" s="131">
        <f t="shared" si="198"/>
        <v>0</v>
      </c>
      <c r="AM541" s="131">
        <f t="shared" si="199"/>
        <v>0</v>
      </c>
      <c r="AN541" s="136">
        <f t="shared" si="200"/>
        <v>0</v>
      </c>
      <c r="AO541" s="133">
        <f t="shared" si="201"/>
        <v>0</v>
      </c>
      <c r="AP541" s="131">
        <f t="shared" si="202"/>
        <v>0</v>
      </c>
      <c r="AQ541" s="131">
        <f t="shared" si="203"/>
        <v>0</v>
      </c>
      <c r="AR541" s="131">
        <f t="shared" si="204"/>
        <v>0</v>
      </c>
      <c r="AS541" s="136">
        <f t="shared" si="205"/>
        <v>0</v>
      </c>
      <c r="AT541" s="133">
        <f t="shared" si="206"/>
        <v>0</v>
      </c>
      <c r="AU541" s="131">
        <f t="shared" si="207"/>
        <v>0</v>
      </c>
      <c r="AV541" s="131">
        <f t="shared" si="208"/>
        <v>0</v>
      </c>
      <c r="AW541" s="131">
        <f t="shared" si="209"/>
        <v>0</v>
      </c>
      <c r="AX541" s="136">
        <f t="shared" si="210"/>
        <v>0</v>
      </c>
      <c r="AY541" s="133">
        <f t="shared" si="211"/>
        <v>0</v>
      </c>
      <c r="AZ541" s="131">
        <f t="shared" si="212"/>
        <v>0</v>
      </c>
      <c r="BA541" s="131">
        <f t="shared" si="213"/>
        <v>0</v>
      </c>
      <c r="BB541" s="131">
        <f t="shared" si="214"/>
        <v>0</v>
      </c>
      <c r="BC541" s="132">
        <f t="shared" si="215"/>
        <v>0</v>
      </c>
    </row>
    <row r="542" spans="1:55" x14ac:dyDescent="0.25">
      <c r="A542" s="138" t="s">
        <v>1129</v>
      </c>
      <c r="B542" s="131" t="s">
        <v>44</v>
      </c>
      <c r="C542" s="131" t="s">
        <v>1894</v>
      </c>
      <c r="D542" s="131" t="s">
        <v>1136</v>
      </c>
      <c r="E542" s="132" t="s">
        <v>1314</v>
      </c>
      <c r="F542" s="130">
        <v>1</v>
      </c>
      <c r="G542" s="131">
        <v>0</v>
      </c>
      <c r="H542" s="131">
        <v>1.4</v>
      </c>
      <c r="I542" s="132">
        <v>220</v>
      </c>
      <c r="J542" s="149"/>
      <c r="K542" s="133">
        <v>0</v>
      </c>
      <c r="L542" s="131">
        <v>0</v>
      </c>
      <c r="M542" s="131">
        <v>0</v>
      </c>
      <c r="N542" s="132">
        <v>0</v>
      </c>
      <c r="O542" s="149"/>
      <c r="P542" s="133">
        <v>2</v>
      </c>
      <c r="Q542" s="131">
        <v>0</v>
      </c>
      <c r="R542" s="131">
        <v>1</v>
      </c>
      <c r="S542" s="132">
        <v>247</v>
      </c>
      <c r="T542" s="149"/>
      <c r="U542" s="133">
        <v>0</v>
      </c>
      <c r="V542" s="131">
        <v>1</v>
      </c>
      <c r="W542" s="131">
        <v>19.100000000000001</v>
      </c>
      <c r="X542" s="132">
        <v>292</v>
      </c>
      <c r="Y542" s="149"/>
      <c r="Z542" s="133">
        <v>0</v>
      </c>
      <c r="AA542" s="131">
        <v>0</v>
      </c>
      <c r="AB542" s="131">
        <v>0</v>
      </c>
      <c r="AC542" s="132">
        <v>0</v>
      </c>
      <c r="AD542" s="149"/>
      <c r="AE542" s="153">
        <f t="shared" si="192"/>
        <v>3</v>
      </c>
      <c r="AF542" s="134">
        <f t="shared" si="193"/>
        <v>1</v>
      </c>
      <c r="AG542" s="135">
        <f t="shared" si="194"/>
        <v>21.5</v>
      </c>
      <c r="AH542" s="167">
        <f t="shared" si="195"/>
        <v>759</v>
      </c>
      <c r="AI542" s="149"/>
      <c r="AJ542" s="133">
        <f t="shared" si="196"/>
        <v>220</v>
      </c>
      <c r="AK542" s="131">
        <f t="shared" si="197"/>
        <v>0</v>
      </c>
      <c r="AL542" s="131">
        <f t="shared" si="198"/>
        <v>247</v>
      </c>
      <c r="AM542" s="131">
        <f t="shared" si="199"/>
        <v>292</v>
      </c>
      <c r="AN542" s="136">
        <f t="shared" si="200"/>
        <v>0</v>
      </c>
      <c r="AO542" s="133">
        <f t="shared" si="201"/>
        <v>1</v>
      </c>
      <c r="AP542" s="131">
        <f t="shared" si="202"/>
        <v>0</v>
      </c>
      <c r="AQ542" s="131">
        <f t="shared" si="203"/>
        <v>2</v>
      </c>
      <c r="AR542" s="131">
        <f t="shared" si="204"/>
        <v>0</v>
      </c>
      <c r="AS542" s="136">
        <f t="shared" si="205"/>
        <v>0</v>
      </c>
      <c r="AT542" s="133">
        <f t="shared" si="206"/>
        <v>0</v>
      </c>
      <c r="AU542" s="131">
        <f t="shared" si="207"/>
        <v>0</v>
      </c>
      <c r="AV542" s="131">
        <f t="shared" si="208"/>
        <v>0</v>
      </c>
      <c r="AW542" s="131">
        <f t="shared" si="209"/>
        <v>1</v>
      </c>
      <c r="AX542" s="136">
        <f t="shared" si="210"/>
        <v>0</v>
      </c>
      <c r="AY542" s="133">
        <f t="shared" si="211"/>
        <v>1.4</v>
      </c>
      <c r="AZ542" s="131">
        <f t="shared" si="212"/>
        <v>0</v>
      </c>
      <c r="BA542" s="131">
        <f t="shared" si="213"/>
        <v>1</v>
      </c>
      <c r="BB542" s="131">
        <f t="shared" si="214"/>
        <v>19.100000000000001</v>
      </c>
      <c r="BC542" s="132">
        <f t="shared" si="215"/>
        <v>0</v>
      </c>
    </row>
    <row r="543" spans="1:55" x14ac:dyDescent="0.25">
      <c r="A543" s="138" t="s">
        <v>1130</v>
      </c>
      <c r="B543" s="131" t="s">
        <v>1392</v>
      </c>
      <c r="C543" s="131" t="s">
        <v>177</v>
      </c>
      <c r="D543" s="131" t="s">
        <v>1138</v>
      </c>
      <c r="E543" s="132" t="s">
        <v>1955</v>
      </c>
      <c r="F543" s="130">
        <v>0</v>
      </c>
      <c r="G543" s="131">
        <v>0</v>
      </c>
      <c r="H543" s="131">
        <v>0</v>
      </c>
      <c r="I543" s="132">
        <v>0</v>
      </c>
      <c r="J543" s="149"/>
      <c r="K543" s="133">
        <v>0</v>
      </c>
      <c r="L543" s="131">
        <v>0</v>
      </c>
      <c r="M543" s="131">
        <v>0</v>
      </c>
      <c r="N543" s="132">
        <v>0</v>
      </c>
      <c r="O543" s="149"/>
      <c r="P543" s="133">
        <v>0</v>
      </c>
      <c r="Q543" s="131">
        <v>0</v>
      </c>
      <c r="R543" s="131">
        <v>0</v>
      </c>
      <c r="S543" s="132">
        <v>0</v>
      </c>
      <c r="T543" s="149"/>
      <c r="U543" s="133">
        <v>0</v>
      </c>
      <c r="V543" s="131">
        <v>0</v>
      </c>
      <c r="W543" s="131">
        <v>0</v>
      </c>
      <c r="X543" s="132">
        <v>0</v>
      </c>
      <c r="Y543" s="149"/>
      <c r="Z543" s="133">
        <v>0</v>
      </c>
      <c r="AA543" s="131">
        <v>0</v>
      </c>
      <c r="AB543" s="131">
        <v>0</v>
      </c>
      <c r="AC543" s="132">
        <v>0</v>
      </c>
      <c r="AD543" s="149"/>
      <c r="AE543" s="153">
        <f t="shared" si="192"/>
        <v>0</v>
      </c>
      <c r="AF543" s="134">
        <f t="shared" si="193"/>
        <v>0</v>
      </c>
      <c r="AG543" s="135">
        <f t="shared" si="194"/>
        <v>0</v>
      </c>
      <c r="AH543" s="167">
        <f t="shared" si="195"/>
        <v>0</v>
      </c>
      <c r="AI543" s="149"/>
      <c r="AJ543" s="133">
        <f t="shared" si="196"/>
        <v>0</v>
      </c>
      <c r="AK543" s="131">
        <f t="shared" si="197"/>
        <v>0</v>
      </c>
      <c r="AL543" s="131">
        <f t="shared" si="198"/>
        <v>0</v>
      </c>
      <c r="AM543" s="131">
        <f t="shared" si="199"/>
        <v>0</v>
      </c>
      <c r="AN543" s="136">
        <f t="shared" si="200"/>
        <v>0</v>
      </c>
      <c r="AO543" s="133">
        <f t="shared" si="201"/>
        <v>0</v>
      </c>
      <c r="AP543" s="131">
        <f t="shared" si="202"/>
        <v>0</v>
      </c>
      <c r="AQ543" s="131">
        <f t="shared" si="203"/>
        <v>0</v>
      </c>
      <c r="AR543" s="131">
        <f t="shared" si="204"/>
        <v>0</v>
      </c>
      <c r="AS543" s="136">
        <f t="shared" si="205"/>
        <v>0</v>
      </c>
      <c r="AT543" s="133">
        <f t="shared" si="206"/>
        <v>0</v>
      </c>
      <c r="AU543" s="131">
        <f t="shared" si="207"/>
        <v>0</v>
      </c>
      <c r="AV543" s="131">
        <f t="shared" si="208"/>
        <v>0</v>
      </c>
      <c r="AW543" s="131">
        <f t="shared" si="209"/>
        <v>0</v>
      </c>
      <c r="AX543" s="136">
        <f t="shared" si="210"/>
        <v>0</v>
      </c>
      <c r="AY543" s="133">
        <f t="shared" si="211"/>
        <v>0</v>
      </c>
      <c r="AZ543" s="131">
        <f t="shared" si="212"/>
        <v>0</v>
      </c>
      <c r="BA543" s="131">
        <f t="shared" si="213"/>
        <v>0</v>
      </c>
      <c r="BB543" s="131">
        <f t="shared" si="214"/>
        <v>0</v>
      </c>
      <c r="BC543" s="132">
        <f t="shared" si="215"/>
        <v>0</v>
      </c>
    </row>
    <row r="544" spans="1:55" x14ac:dyDescent="0.25">
      <c r="A544" s="138" t="s">
        <v>1131</v>
      </c>
      <c r="B544" s="131" t="s">
        <v>43</v>
      </c>
      <c r="C544" s="131" t="s">
        <v>2086</v>
      </c>
      <c r="D544" s="131" t="s">
        <v>1820</v>
      </c>
      <c r="E544" s="132" t="s">
        <v>1314</v>
      </c>
      <c r="F544" s="130">
        <v>0</v>
      </c>
      <c r="G544" s="131">
        <v>0</v>
      </c>
      <c r="H544" s="131">
        <v>0</v>
      </c>
      <c r="I544" s="132">
        <v>0</v>
      </c>
      <c r="J544" s="149"/>
      <c r="K544" s="133">
        <v>0</v>
      </c>
      <c r="L544" s="131">
        <v>0</v>
      </c>
      <c r="M544" s="131">
        <v>0</v>
      </c>
      <c r="N544" s="132">
        <v>0</v>
      </c>
      <c r="O544" s="149"/>
      <c r="P544" s="133">
        <v>0</v>
      </c>
      <c r="Q544" s="131">
        <v>0</v>
      </c>
      <c r="R544" s="131">
        <v>0</v>
      </c>
      <c r="S544" s="132">
        <v>0</v>
      </c>
      <c r="T544" s="149"/>
      <c r="U544" s="133">
        <v>0</v>
      </c>
      <c r="V544" s="131">
        <v>0</v>
      </c>
      <c r="W544" s="131">
        <v>0</v>
      </c>
      <c r="X544" s="132">
        <v>0</v>
      </c>
      <c r="Y544" s="149"/>
      <c r="Z544" s="133">
        <v>0</v>
      </c>
      <c r="AA544" s="131">
        <v>0</v>
      </c>
      <c r="AB544" s="131">
        <v>0</v>
      </c>
      <c r="AC544" s="132">
        <v>0</v>
      </c>
      <c r="AD544" s="149"/>
      <c r="AE544" s="153">
        <f t="shared" si="192"/>
        <v>0</v>
      </c>
      <c r="AF544" s="134">
        <f t="shared" si="193"/>
        <v>0</v>
      </c>
      <c r="AG544" s="135">
        <f t="shared" si="194"/>
        <v>0</v>
      </c>
      <c r="AH544" s="167">
        <f t="shared" si="195"/>
        <v>0</v>
      </c>
      <c r="AI544" s="149"/>
      <c r="AJ544" s="133">
        <f t="shared" si="196"/>
        <v>0</v>
      </c>
      <c r="AK544" s="131">
        <f t="shared" si="197"/>
        <v>0</v>
      </c>
      <c r="AL544" s="131">
        <f t="shared" si="198"/>
        <v>0</v>
      </c>
      <c r="AM544" s="131">
        <f t="shared" si="199"/>
        <v>0</v>
      </c>
      <c r="AN544" s="136">
        <f t="shared" si="200"/>
        <v>0</v>
      </c>
      <c r="AO544" s="133">
        <f t="shared" si="201"/>
        <v>0</v>
      </c>
      <c r="AP544" s="131">
        <f t="shared" si="202"/>
        <v>0</v>
      </c>
      <c r="AQ544" s="131">
        <f t="shared" si="203"/>
        <v>0</v>
      </c>
      <c r="AR544" s="131">
        <f t="shared" si="204"/>
        <v>0</v>
      </c>
      <c r="AS544" s="136">
        <f t="shared" si="205"/>
        <v>0</v>
      </c>
      <c r="AT544" s="133">
        <f t="shared" si="206"/>
        <v>0</v>
      </c>
      <c r="AU544" s="131">
        <f t="shared" si="207"/>
        <v>0</v>
      </c>
      <c r="AV544" s="131">
        <f t="shared" si="208"/>
        <v>0</v>
      </c>
      <c r="AW544" s="131">
        <f t="shared" si="209"/>
        <v>0</v>
      </c>
      <c r="AX544" s="136">
        <f t="shared" si="210"/>
        <v>0</v>
      </c>
      <c r="AY544" s="133">
        <f t="shared" si="211"/>
        <v>0</v>
      </c>
      <c r="AZ544" s="131">
        <f t="shared" si="212"/>
        <v>0</v>
      </c>
      <c r="BA544" s="131">
        <f t="shared" si="213"/>
        <v>0</v>
      </c>
      <c r="BB544" s="131">
        <f t="shared" si="214"/>
        <v>0</v>
      </c>
      <c r="BC544" s="132">
        <f t="shared" si="215"/>
        <v>0</v>
      </c>
    </row>
    <row r="545" spans="1:55" x14ac:dyDescent="0.25">
      <c r="A545" s="138" t="s">
        <v>1132</v>
      </c>
      <c r="B545" s="131" t="s">
        <v>43</v>
      </c>
      <c r="C545" s="131" t="s">
        <v>2087</v>
      </c>
      <c r="D545" s="131" t="s">
        <v>1820</v>
      </c>
      <c r="E545" s="132" t="s">
        <v>1314</v>
      </c>
      <c r="F545" s="130">
        <v>0</v>
      </c>
      <c r="G545" s="131">
        <v>0</v>
      </c>
      <c r="H545" s="131">
        <v>0</v>
      </c>
      <c r="I545" s="132">
        <v>0</v>
      </c>
      <c r="J545" s="149"/>
      <c r="K545" s="133">
        <v>0</v>
      </c>
      <c r="L545" s="131">
        <v>0</v>
      </c>
      <c r="M545" s="131">
        <v>0</v>
      </c>
      <c r="N545" s="132">
        <v>0</v>
      </c>
      <c r="O545" s="149"/>
      <c r="P545" s="133">
        <v>0</v>
      </c>
      <c r="Q545" s="131">
        <v>0</v>
      </c>
      <c r="R545" s="131">
        <v>0</v>
      </c>
      <c r="S545" s="132">
        <v>0</v>
      </c>
      <c r="T545" s="149"/>
      <c r="U545" s="133">
        <v>0</v>
      </c>
      <c r="V545" s="131">
        <v>0</v>
      </c>
      <c r="W545" s="131">
        <v>0</v>
      </c>
      <c r="X545" s="132">
        <v>0</v>
      </c>
      <c r="Y545" s="149"/>
      <c r="Z545" s="133">
        <v>0</v>
      </c>
      <c r="AA545" s="131">
        <v>0</v>
      </c>
      <c r="AB545" s="131">
        <v>0</v>
      </c>
      <c r="AC545" s="132">
        <v>0</v>
      </c>
      <c r="AD545" s="149"/>
      <c r="AE545" s="153">
        <f t="shared" si="192"/>
        <v>0</v>
      </c>
      <c r="AF545" s="134">
        <f t="shared" si="193"/>
        <v>0</v>
      </c>
      <c r="AG545" s="135">
        <f t="shared" si="194"/>
        <v>0</v>
      </c>
      <c r="AH545" s="167">
        <f t="shared" si="195"/>
        <v>0</v>
      </c>
      <c r="AI545" s="149"/>
      <c r="AJ545" s="133">
        <f t="shared" si="196"/>
        <v>0</v>
      </c>
      <c r="AK545" s="131">
        <f t="shared" si="197"/>
        <v>0</v>
      </c>
      <c r="AL545" s="131">
        <f t="shared" si="198"/>
        <v>0</v>
      </c>
      <c r="AM545" s="131">
        <f t="shared" si="199"/>
        <v>0</v>
      </c>
      <c r="AN545" s="136">
        <f t="shared" si="200"/>
        <v>0</v>
      </c>
      <c r="AO545" s="133">
        <f t="shared" si="201"/>
        <v>0</v>
      </c>
      <c r="AP545" s="131">
        <f t="shared" si="202"/>
        <v>0</v>
      </c>
      <c r="AQ545" s="131">
        <f t="shared" si="203"/>
        <v>0</v>
      </c>
      <c r="AR545" s="131">
        <f t="shared" si="204"/>
        <v>0</v>
      </c>
      <c r="AS545" s="136">
        <f t="shared" si="205"/>
        <v>0</v>
      </c>
      <c r="AT545" s="133">
        <f t="shared" si="206"/>
        <v>0</v>
      </c>
      <c r="AU545" s="131">
        <f t="shared" si="207"/>
        <v>0</v>
      </c>
      <c r="AV545" s="131">
        <f t="shared" si="208"/>
        <v>0</v>
      </c>
      <c r="AW545" s="131">
        <f t="shared" si="209"/>
        <v>0</v>
      </c>
      <c r="AX545" s="136">
        <f t="shared" si="210"/>
        <v>0</v>
      </c>
      <c r="AY545" s="133">
        <f t="shared" si="211"/>
        <v>0</v>
      </c>
      <c r="AZ545" s="131">
        <f t="shared" si="212"/>
        <v>0</v>
      </c>
      <c r="BA545" s="131">
        <f t="shared" si="213"/>
        <v>0</v>
      </c>
      <c r="BB545" s="131">
        <f t="shared" si="214"/>
        <v>0</v>
      </c>
      <c r="BC545" s="132">
        <f t="shared" si="215"/>
        <v>0</v>
      </c>
    </row>
    <row r="546" spans="1:55" x14ac:dyDescent="0.25">
      <c r="A546" s="138" t="s">
        <v>1133</v>
      </c>
      <c r="B546" s="131" t="s">
        <v>43</v>
      </c>
      <c r="C546" s="131" t="s">
        <v>2167</v>
      </c>
      <c r="D546" s="131" t="s">
        <v>1828</v>
      </c>
      <c r="E546" s="132" t="s">
        <v>1954</v>
      </c>
      <c r="F546" s="130">
        <v>0</v>
      </c>
      <c r="G546" s="131">
        <v>0</v>
      </c>
      <c r="H546" s="131">
        <v>0</v>
      </c>
      <c r="I546" s="132">
        <v>0</v>
      </c>
      <c r="J546" s="149"/>
      <c r="K546" s="133">
        <v>0</v>
      </c>
      <c r="L546" s="131">
        <v>0</v>
      </c>
      <c r="M546" s="131">
        <v>0</v>
      </c>
      <c r="N546" s="132">
        <v>20</v>
      </c>
      <c r="O546" s="149"/>
      <c r="P546" s="133">
        <v>0</v>
      </c>
      <c r="Q546" s="131">
        <v>0</v>
      </c>
      <c r="R546" s="131">
        <v>0</v>
      </c>
      <c r="S546" s="132">
        <v>20</v>
      </c>
      <c r="T546" s="149"/>
      <c r="U546" s="133">
        <v>1</v>
      </c>
      <c r="V546" s="131">
        <v>0</v>
      </c>
      <c r="W546" s="131">
        <v>1.6</v>
      </c>
      <c r="X546" s="132">
        <v>269</v>
      </c>
      <c r="Y546" s="149"/>
      <c r="Z546" s="133">
        <v>0</v>
      </c>
      <c r="AA546" s="131">
        <v>0</v>
      </c>
      <c r="AB546" s="131">
        <v>0</v>
      </c>
      <c r="AC546" s="132">
        <v>20</v>
      </c>
      <c r="AD546" s="149"/>
      <c r="AE546" s="153">
        <f t="shared" si="192"/>
        <v>2</v>
      </c>
      <c r="AF546" s="134">
        <f t="shared" si="193"/>
        <v>0</v>
      </c>
      <c r="AG546" s="135">
        <f t="shared" si="194"/>
        <v>1.6</v>
      </c>
      <c r="AH546" s="167">
        <f t="shared" si="195"/>
        <v>329</v>
      </c>
      <c r="AI546" s="149"/>
      <c r="AJ546" s="133">
        <f t="shared" si="196"/>
        <v>0</v>
      </c>
      <c r="AK546" s="131">
        <f t="shared" si="197"/>
        <v>20</v>
      </c>
      <c r="AL546" s="131">
        <f t="shared" si="198"/>
        <v>20</v>
      </c>
      <c r="AM546" s="131">
        <f t="shared" si="199"/>
        <v>269</v>
      </c>
      <c r="AN546" s="136">
        <f t="shared" si="200"/>
        <v>20</v>
      </c>
      <c r="AO546" s="133">
        <f t="shared" si="201"/>
        <v>0</v>
      </c>
      <c r="AP546" s="131">
        <f t="shared" si="202"/>
        <v>0</v>
      </c>
      <c r="AQ546" s="131">
        <f t="shared" si="203"/>
        <v>0</v>
      </c>
      <c r="AR546" s="131">
        <f t="shared" si="204"/>
        <v>1</v>
      </c>
      <c r="AS546" s="136">
        <f t="shared" si="205"/>
        <v>1</v>
      </c>
      <c r="AT546" s="133">
        <f t="shared" si="206"/>
        <v>0</v>
      </c>
      <c r="AU546" s="131">
        <f t="shared" si="207"/>
        <v>0</v>
      </c>
      <c r="AV546" s="131">
        <f t="shared" si="208"/>
        <v>0</v>
      </c>
      <c r="AW546" s="131">
        <f t="shared" si="209"/>
        <v>0</v>
      </c>
      <c r="AX546" s="136">
        <f t="shared" si="210"/>
        <v>0</v>
      </c>
      <c r="AY546" s="133">
        <f t="shared" si="211"/>
        <v>0</v>
      </c>
      <c r="AZ546" s="131">
        <f t="shared" si="212"/>
        <v>0</v>
      </c>
      <c r="BA546" s="131">
        <f t="shared" si="213"/>
        <v>0</v>
      </c>
      <c r="BB546" s="131">
        <f t="shared" si="214"/>
        <v>1.6</v>
      </c>
      <c r="BC546" s="132">
        <f t="shared" si="215"/>
        <v>0</v>
      </c>
    </row>
    <row r="547" spans="1:55" x14ac:dyDescent="0.25">
      <c r="A547" s="138" t="s">
        <v>1140</v>
      </c>
      <c r="B547" s="131" t="s">
        <v>1293</v>
      </c>
      <c r="C547" s="131" t="s">
        <v>1145</v>
      </c>
      <c r="D547" s="131" t="s">
        <v>1146</v>
      </c>
      <c r="E547" s="132" t="s">
        <v>1311</v>
      </c>
      <c r="F547" s="130">
        <v>0</v>
      </c>
      <c r="G547" s="131">
        <v>0</v>
      </c>
      <c r="H547" s="131">
        <v>0</v>
      </c>
      <c r="I547" s="132">
        <v>0</v>
      </c>
      <c r="J547" s="149"/>
      <c r="K547" s="133">
        <v>0</v>
      </c>
      <c r="L547" s="131">
        <v>0</v>
      </c>
      <c r="M547" s="131">
        <v>0</v>
      </c>
      <c r="N547" s="132">
        <v>0</v>
      </c>
      <c r="O547" s="149"/>
      <c r="P547" s="133">
        <v>0</v>
      </c>
      <c r="Q547" s="131">
        <v>0</v>
      </c>
      <c r="R547" s="131">
        <v>0</v>
      </c>
      <c r="S547" s="132">
        <v>0</v>
      </c>
      <c r="T547" s="149"/>
      <c r="U547" s="133">
        <v>0</v>
      </c>
      <c r="V547" s="131">
        <v>0</v>
      </c>
      <c r="W547" s="131">
        <v>0</v>
      </c>
      <c r="X547" s="132">
        <v>0</v>
      </c>
      <c r="Y547" s="149"/>
      <c r="Z547" s="133">
        <v>0</v>
      </c>
      <c r="AA547" s="131">
        <v>0</v>
      </c>
      <c r="AB547" s="131">
        <v>0</v>
      </c>
      <c r="AC547" s="132">
        <v>0</v>
      </c>
      <c r="AD547" s="149"/>
      <c r="AE547" s="153">
        <f t="shared" si="192"/>
        <v>0</v>
      </c>
      <c r="AF547" s="134">
        <f t="shared" si="193"/>
        <v>0</v>
      </c>
      <c r="AG547" s="135">
        <f t="shared" si="194"/>
        <v>0</v>
      </c>
      <c r="AH547" s="167">
        <f t="shared" si="195"/>
        <v>0</v>
      </c>
      <c r="AI547" s="149"/>
      <c r="AJ547" s="133">
        <f t="shared" si="196"/>
        <v>0</v>
      </c>
      <c r="AK547" s="131">
        <f t="shared" si="197"/>
        <v>0</v>
      </c>
      <c r="AL547" s="131">
        <f t="shared" si="198"/>
        <v>0</v>
      </c>
      <c r="AM547" s="131">
        <f t="shared" si="199"/>
        <v>0</v>
      </c>
      <c r="AN547" s="136">
        <f t="shared" si="200"/>
        <v>0</v>
      </c>
      <c r="AO547" s="133">
        <f t="shared" si="201"/>
        <v>0</v>
      </c>
      <c r="AP547" s="131">
        <f t="shared" si="202"/>
        <v>0</v>
      </c>
      <c r="AQ547" s="131">
        <f t="shared" si="203"/>
        <v>0</v>
      </c>
      <c r="AR547" s="131">
        <f t="shared" si="204"/>
        <v>0</v>
      </c>
      <c r="AS547" s="136">
        <f t="shared" si="205"/>
        <v>0</v>
      </c>
      <c r="AT547" s="133">
        <f t="shared" si="206"/>
        <v>0</v>
      </c>
      <c r="AU547" s="131">
        <f t="shared" si="207"/>
        <v>0</v>
      </c>
      <c r="AV547" s="131">
        <f t="shared" si="208"/>
        <v>0</v>
      </c>
      <c r="AW547" s="131">
        <f t="shared" si="209"/>
        <v>0</v>
      </c>
      <c r="AX547" s="136">
        <f t="shared" si="210"/>
        <v>0</v>
      </c>
      <c r="AY547" s="133">
        <f t="shared" si="211"/>
        <v>0</v>
      </c>
      <c r="AZ547" s="131">
        <f t="shared" si="212"/>
        <v>0</v>
      </c>
      <c r="BA547" s="131">
        <f t="shared" si="213"/>
        <v>0</v>
      </c>
      <c r="BB547" s="131">
        <f t="shared" si="214"/>
        <v>0</v>
      </c>
      <c r="BC547" s="132">
        <f t="shared" si="215"/>
        <v>0</v>
      </c>
    </row>
    <row r="548" spans="1:55" x14ac:dyDescent="0.25">
      <c r="A548" s="138" t="s">
        <v>1141</v>
      </c>
      <c r="B548" s="131" t="s">
        <v>2047</v>
      </c>
      <c r="C548" s="131" t="s">
        <v>341</v>
      </c>
      <c r="D548" s="131" t="s">
        <v>406</v>
      </c>
      <c r="E548" s="132" t="s">
        <v>1311</v>
      </c>
      <c r="F548" s="130">
        <v>1</v>
      </c>
      <c r="G548" s="131">
        <v>1</v>
      </c>
      <c r="H548" s="131">
        <v>15.9</v>
      </c>
      <c r="I548" s="132">
        <v>281</v>
      </c>
      <c r="J548" s="149"/>
      <c r="K548" s="133">
        <v>0</v>
      </c>
      <c r="L548" s="131">
        <v>2</v>
      </c>
      <c r="M548" s="131">
        <v>20.6</v>
      </c>
      <c r="N548" s="132">
        <v>263</v>
      </c>
      <c r="O548" s="149"/>
      <c r="P548" s="133">
        <v>0</v>
      </c>
      <c r="Q548" s="131">
        <v>0</v>
      </c>
      <c r="R548" s="131">
        <v>0</v>
      </c>
      <c r="S548" s="132">
        <v>20</v>
      </c>
      <c r="T548" s="149"/>
      <c r="U548" s="133">
        <v>1</v>
      </c>
      <c r="V548" s="131">
        <v>0</v>
      </c>
      <c r="W548" s="131">
        <v>0.7</v>
      </c>
      <c r="X548" s="132">
        <v>257</v>
      </c>
      <c r="Y548" s="149"/>
      <c r="Z548" s="133">
        <v>0</v>
      </c>
      <c r="AA548" s="131">
        <v>0</v>
      </c>
      <c r="AB548" s="131">
        <v>0</v>
      </c>
      <c r="AC548" s="132">
        <v>20</v>
      </c>
      <c r="AD548" s="149"/>
      <c r="AE548" s="153">
        <f t="shared" si="192"/>
        <v>3</v>
      </c>
      <c r="AF548" s="134">
        <f t="shared" si="193"/>
        <v>3</v>
      </c>
      <c r="AG548" s="135">
        <f t="shared" si="194"/>
        <v>37.200000000000003</v>
      </c>
      <c r="AH548" s="167">
        <f t="shared" si="195"/>
        <v>821</v>
      </c>
      <c r="AI548" s="149"/>
      <c r="AJ548" s="133">
        <f t="shared" si="196"/>
        <v>281</v>
      </c>
      <c r="AK548" s="131">
        <f t="shared" si="197"/>
        <v>263</v>
      </c>
      <c r="AL548" s="131">
        <f t="shared" si="198"/>
        <v>20</v>
      </c>
      <c r="AM548" s="131">
        <f t="shared" si="199"/>
        <v>257</v>
      </c>
      <c r="AN548" s="136">
        <f t="shared" si="200"/>
        <v>20</v>
      </c>
      <c r="AO548" s="133">
        <f t="shared" si="201"/>
        <v>1</v>
      </c>
      <c r="AP548" s="131">
        <f t="shared" si="202"/>
        <v>0</v>
      </c>
      <c r="AQ548" s="131">
        <f t="shared" si="203"/>
        <v>0</v>
      </c>
      <c r="AR548" s="131">
        <f t="shared" si="204"/>
        <v>1</v>
      </c>
      <c r="AS548" s="136">
        <f t="shared" si="205"/>
        <v>1</v>
      </c>
      <c r="AT548" s="133">
        <f t="shared" si="206"/>
        <v>1</v>
      </c>
      <c r="AU548" s="131">
        <f t="shared" si="207"/>
        <v>2</v>
      </c>
      <c r="AV548" s="131">
        <f t="shared" si="208"/>
        <v>0</v>
      </c>
      <c r="AW548" s="131">
        <f t="shared" si="209"/>
        <v>0</v>
      </c>
      <c r="AX548" s="136">
        <f t="shared" si="210"/>
        <v>0</v>
      </c>
      <c r="AY548" s="133">
        <f t="shared" si="211"/>
        <v>15.9</v>
      </c>
      <c r="AZ548" s="131">
        <f t="shared" si="212"/>
        <v>20.6</v>
      </c>
      <c r="BA548" s="131">
        <f t="shared" si="213"/>
        <v>0</v>
      </c>
      <c r="BB548" s="131">
        <f t="shared" si="214"/>
        <v>0.7</v>
      </c>
      <c r="BC548" s="132">
        <f t="shared" si="215"/>
        <v>0</v>
      </c>
    </row>
    <row r="549" spans="1:55" x14ac:dyDescent="0.25">
      <c r="A549" s="138" t="s">
        <v>1142</v>
      </c>
      <c r="B549" s="131" t="s">
        <v>1520</v>
      </c>
      <c r="C549" s="131" t="s">
        <v>104</v>
      </c>
      <c r="D549" s="131" t="s">
        <v>145</v>
      </c>
      <c r="E549" s="132" t="s">
        <v>1954</v>
      </c>
      <c r="F549" s="130">
        <v>0</v>
      </c>
      <c r="G549" s="131">
        <v>0</v>
      </c>
      <c r="H549" s="131">
        <v>0</v>
      </c>
      <c r="I549" s="132">
        <v>0</v>
      </c>
      <c r="J549" s="149"/>
      <c r="K549" s="133">
        <v>0</v>
      </c>
      <c r="L549" s="131">
        <v>0</v>
      </c>
      <c r="M549" s="131">
        <v>0</v>
      </c>
      <c r="N549" s="132">
        <v>0</v>
      </c>
      <c r="O549" s="149"/>
      <c r="P549" s="133">
        <v>0</v>
      </c>
      <c r="Q549" s="131">
        <v>0</v>
      </c>
      <c r="R549" s="131">
        <v>0</v>
      </c>
      <c r="S549" s="132">
        <v>0</v>
      </c>
      <c r="T549" s="149"/>
      <c r="U549" s="133">
        <v>0</v>
      </c>
      <c r="V549" s="131">
        <v>0</v>
      </c>
      <c r="W549" s="131">
        <v>0</v>
      </c>
      <c r="X549" s="132">
        <v>0</v>
      </c>
      <c r="Y549" s="149"/>
      <c r="Z549" s="133">
        <v>0</v>
      </c>
      <c r="AA549" s="131">
        <v>0</v>
      </c>
      <c r="AB549" s="131">
        <v>0</v>
      </c>
      <c r="AC549" s="132">
        <v>0</v>
      </c>
      <c r="AD549" s="149"/>
      <c r="AE549" s="153">
        <f t="shared" si="192"/>
        <v>0</v>
      </c>
      <c r="AF549" s="134">
        <f t="shared" si="193"/>
        <v>0</v>
      </c>
      <c r="AG549" s="135">
        <f t="shared" si="194"/>
        <v>0</v>
      </c>
      <c r="AH549" s="167">
        <f t="shared" si="195"/>
        <v>0</v>
      </c>
      <c r="AI549" s="149"/>
      <c r="AJ549" s="133">
        <f t="shared" si="196"/>
        <v>0</v>
      </c>
      <c r="AK549" s="131">
        <f t="shared" si="197"/>
        <v>0</v>
      </c>
      <c r="AL549" s="131">
        <f t="shared" si="198"/>
        <v>0</v>
      </c>
      <c r="AM549" s="131">
        <f t="shared" si="199"/>
        <v>0</v>
      </c>
      <c r="AN549" s="136">
        <f t="shared" si="200"/>
        <v>0</v>
      </c>
      <c r="AO549" s="133">
        <f t="shared" si="201"/>
        <v>0</v>
      </c>
      <c r="AP549" s="131">
        <f t="shared" si="202"/>
        <v>0</v>
      </c>
      <c r="AQ549" s="131">
        <f t="shared" si="203"/>
        <v>0</v>
      </c>
      <c r="AR549" s="131">
        <f t="shared" si="204"/>
        <v>0</v>
      </c>
      <c r="AS549" s="136">
        <f t="shared" si="205"/>
        <v>0</v>
      </c>
      <c r="AT549" s="133">
        <f t="shared" si="206"/>
        <v>0</v>
      </c>
      <c r="AU549" s="131">
        <f t="shared" si="207"/>
        <v>0</v>
      </c>
      <c r="AV549" s="131">
        <f t="shared" si="208"/>
        <v>0</v>
      </c>
      <c r="AW549" s="131">
        <f t="shared" si="209"/>
        <v>0</v>
      </c>
      <c r="AX549" s="136">
        <f t="shared" si="210"/>
        <v>0</v>
      </c>
      <c r="AY549" s="133">
        <f t="shared" si="211"/>
        <v>0</v>
      </c>
      <c r="AZ549" s="131">
        <f t="shared" si="212"/>
        <v>0</v>
      </c>
      <c r="BA549" s="131">
        <f t="shared" si="213"/>
        <v>0</v>
      </c>
      <c r="BB549" s="131">
        <f t="shared" si="214"/>
        <v>0</v>
      </c>
      <c r="BC549" s="132">
        <f t="shared" si="215"/>
        <v>0</v>
      </c>
    </row>
    <row r="550" spans="1:55" x14ac:dyDescent="0.25">
      <c r="A550" s="138" t="s">
        <v>1143</v>
      </c>
      <c r="B550" s="131" t="s">
        <v>1520</v>
      </c>
      <c r="C550" s="131" t="s">
        <v>981</v>
      </c>
      <c r="D550" s="131" t="s">
        <v>327</v>
      </c>
      <c r="E550" s="132" t="s">
        <v>1311</v>
      </c>
      <c r="F550" s="130">
        <v>0</v>
      </c>
      <c r="G550" s="131">
        <v>0</v>
      </c>
      <c r="H550" s="131">
        <v>0</v>
      </c>
      <c r="I550" s="132">
        <v>0</v>
      </c>
      <c r="J550" s="149"/>
      <c r="K550" s="133">
        <v>0</v>
      </c>
      <c r="L550" s="131">
        <v>0</v>
      </c>
      <c r="M550" s="131">
        <v>0</v>
      </c>
      <c r="N550" s="132">
        <v>0</v>
      </c>
      <c r="O550" s="149"/>
      <c r="P550" s="133">
        <v>0</v>
      </c>
      <c r="Q550" s="131">
        <v>0</v>
      </c>
      <c r="R550" s="131">
        <v>0</v>
      </c>
      <c r="S550" s="132">
        <v>0</v>
      </c>
      <c r="T550" s="149"/>
      <c r="U550" s="133">
        <v>0</v>
      </c>
      <c r="V550" s="131">
        <v>0</v>
      </c>
      <c r="W550" s="131">
        <v>0</v>
      </c>
      <c r="X550" s="132">
        <v>0</v>
      </c>
      <c r="Y550" s="149"/>
      <c r="Z550" s="133">
        <v>0</v>
      </c>
      <c r="AA550" s="131">
        <v>0</v>
      </c>
      <c r="AB550" s="131">
        <v>0</v>
      </c>
      <c r="AC550" s="132">
        <v>0</v>
      </c>
      <c r="AD550" s="149"/>
      <c r="AE550" s="153">
        <f t="shared" si="192"/>
        <v>0</v>
      </c>
      <c r="AF550" s="134">
        <f t="shared" si="193"/>
        <v>0</v>
      </c>
      <c r="AG550" s="135">
        <f t="shared" si="194"/>
        <v>0</v>
      </c>
      <c r="AH550" s="167">
        <f t="shared" si="195"/>
        <v>0</v>
      </c>
      <c r="AI550" s="149"/>
      <c r="AJ550" s="133">
        <f t="shared" si="196"/>
        <v>0</v>
      </c>
      <c r="AK550" s="131">
        <f t="shared" si="197"/>
        <v>0</v>
      </c>
      <c r="AL550" s="131">
        <f t="shared" si="198"/>
        <v>0</v>
      </c>
      <c r="AM550" s="131">
        <f t="shared" si="199"/>
        <v>0</v>
      </c>
      <c r="AN550" s="136">
        <f t="shared" si="200"/>
        <v>0</v>
      </c>
      <c r="AO550" s="133">
        <f t="shared" si="201"/>
        <v>0</v>
      </c>
      <c r="AP550" s="131">
        <f t="shared" si="202"/>
        <v>0</v>
      </c>
      <c r="AQ550" s="131">
        <f t="shared" si="203"/>
        <v>0</v>
      </c>
      <c r="AR550" s="131">
        <f t="shared" si="204"/>
        <v>0</v>
      </c>
      <c r="AS550" s="136">
        <f t="shared" si="205"/>
        <v>0</v>
      </c>
      <c r="AT550" s="133">
        <f t="shared" si="206"/>
        <v>0</v>
      </c>
      <c r="AU550" s="131">
        <f t="shared" si="207"/>
        <v>0</v>
      </c>
      <c r="AV550" s="131">
        <f t="shared" si="208"/>
        <v>0</v>
      </c>
      <c r="AW550" s="131">
        <f t="shared" si="209"/>
        <v>0</v>
      </c>
      <c r="AX550" s="136">
        <f t="shared" si="210"/>
        <v>0</v>
      </c>
      <c r="AY550" s="133">
        <f t="shared" si="211"/>
        <v>0</v>
      </c>
      <c r="AZ550" s="131">
        <f t="shared" si="212"/>
        <v>0</v>
      </c>
      <c r="BA550" s="131">
        <f t="shared" si="213"/>
        <v>0</v>
      </c>
      <c r="BB550" s="131">
        <f t="shared" si="214"/>
        <v>0</v>
      </c>
      <c r="BC550" s="132">
        <f t="shared" si="215"/>
        <v>0</v>
      </c>
    </row>
    <row r="551" spans="1:55" x14ac:dyDescent="0.25">
      <c r="A551" s="138" t="s">
        <v>1144</v>
      </c>
      <c r="B551" s="131" t="s">
        <v>1520</v>
      </c>
      <c r="C551" s="131" t="s">
        <v>1159</v>
      </c>
      <c r="D551" s="131" t="s">
        <v>261</v>
      </c>
      <c r="E551" s="132" t="s">
        <v>1955</v>
      </c>
      <c r="F551" s="130">
        <v>0</v>
      </c>
      <c r="G551" s="131">
        <v>0</v>
      </c>
      <c r="H551" s="131">
        <v>0</v>
      </c>
      <c r="I551" s="132">
        <v>0</v>
      </c>
      <c r="J551" s="149"/>
      <c r="K551" s="133">
        <v>0</v>
      </c>
      <c r="L551" s="131">
        <v>0</v>
      </c>
      <c r="M551" s="131">
        <v>0</v>
      </c>
      <c r="N551" s="132">
        <v>0</v>
      </c>
      <c r="O551" s="149"/>
      <c r="P551" s="133">
        <v>0</v>
      </c>
      <c r="Q551" s="131">
        <v>0</v>
      </c>
      <c r="R551" s="131">
        <v>0</v>
      </c>
      <c r="S551" s="132">
        <v>0</v>
      </c>
      <c r="T551" s="149"/>
      <c r="U551" s="133">
        <v>0</v>
      </c>
      <c r="V551" s="131">
        <v>0</v>
      </c>
      <c r="W551" s="131">
        <v>0</v>
      </c>
      <c r="X551" s="132">
        <v>0</v>
      </c>
      <c r="Y551" s="149"/>
      <c r="Z551" s="133">
        <v>0</v>
      </c>
      <c r="AA551" s="131">
        <v>0</v>
      </c>
      <c r="AB551" s="131">
        <v>0</v>
      </c>
      <c r="AC551" s="132">
        <v>0</v>
      </c>
      <c r="AD551" s="149"/>
      <c r="AE551" s="153">
        <f t="shared" si="192"/>
        <v>0</v>
      </c>
      <c r="AF551" s="134">
        <f t="shared" si="193"/>
        <v>0</v>
      </c>
      <c r="AG551" s="135">
        <f t="shared" si="194"/>
        <v>0</v>
      </c>
      <c r="AH551" s="167">
        <f t="shared" si="195"/>
        <v>0</v>
      </c>
      <c r="AI551" s="149"/>
      <c r="AJ551" s="133">
        <f t="shared" si="196"/>
        <v>0</v>
      </c>
      <c r="AK551" s="131">
        <f t="shared" si="197"/>
        <v>0</v>
      </c>
      <c r="AL551" s="131">
        <f t="shared" si="198"/>
        <v>0</v>
      </c>
      <c r="AM551" s="131">
        <f t="shared" si="199"/>
        <v>0</v>
      </c>
      <c r="AN551" s="136">
        <f t="shared" si="200"/>
        <v>0</v>
      </c>
      <c r="AO551" s="133">
        <f t="shared" si="201"/>
        <v>0</v>
      </c>
      <c r="AP551" s="131">
        <f t="shared" si="202"/>
        <v>0</v>
      </c>
      <c r="AQ551" s="131">
        <f t="shared" si="203"/>
        <v>0</v>
      </c>
      <c r="AR551" s="131">
        <f t="shared" si="204"/>
        <v>0</v>
      </c>
      <c r="AS551" s="136">
        <f t="shared" si="205"/>
        <v>0</v>
      </c>
      <c r="AT551" s="133">
        <f t="shared" si="206"/>
        <v>0</v>
      </c>
      <c r="AU551" s="131">
        <f t="shared" si="207"/>
        <v>0</v>
      </c>
      <c r="AV551" s="131">
        <f t="shared" si="208"/>
        <v>0</v>
      </c>
      <c r="AW551" s="131">
        <f t="shared" si="209"/>
        <v>0</v>
      </c>
      <c r="AX551" s="136">
        <f t="shared" si="210"/>
        <v>0</v>
      </c>
      <c r="AY551" s="133">
        <f t="shared" si="211"/>
        <v>0</v>
      </c>
      <c r="AZ551" s="131">
        <f t="shared" si="212"/>
        <v>0</v>
      </c>
      <c r="BA551" s="131">
        <f t="shared" si="213"/>
        <v>0</v>
      </c>
      <c r="BB551" s="131">
        <f t="shared" si="214"/>
        <v>0</v>
      </c>
      <c r="BC551" s="132">
        <f t="shared" si="215"/>
        <v>0</v>
      </c>
    </row>
    <row r="552" spans="1:55" x14ac:dyDescent="0.25">
      <c r="A552" s="138" t="s">
        <v>1150</v>
      </c>
      <c r="B552" s="131" t="s">
        <v>1294</v>
      </c>
      <c r="C552" s="131" t="s">
        <v>1160</v>
      </c>
      <c r="D552" s="131" t="s">
        <v>1914</v>
      </c>
      <c r="E552" s="132" t="s">
        <v>1311</v>
      </c>
      <c r="F552" s="130">
        <v>0</v>
      </c>
      <c r="G552" s="131">
        <v>0</v>
      </c>
      <c r="H552" s="131">
        <v>0</v>
      </c>
      <c r="I552" s="132">
        <v>0</v>
      </c>
      <c r="J552" s="149"/>
      <c r="K552" s="133">
        <v>0</v>
      </c>
      <c r="L552" s="131">
        <v>0</v>
      </c>
      <c r="M552" s="131">
        <v>0</v>
      </c>
      <c r="N552" s="132">
        <v>0</v>
      </c>
      <c r="O552" s="149"/>
      <c r="P552" s="133">
        <v>0</v>
      </c>
      <c r="Q552" s="131">
        <v>0</v>
      </c>
      <c r="R552" s="131">
        <v>0</v>
      </c>
      <c r="S552" s="132">
        <v>0</v>
      </c>
      <c r="T552" s="149"/>
      <c r="U552" s="133">
        <v>0</v>
      </c>
      <c r="V552" s="131">
        <v>0</v>
      </c>
      <c r="W552" s="131">
        <v>0</v>
      </c>
      <c r="X552" s="132">
        <v>0</v>
      </c>
      <c r="Y552" s="149"/>
      <c r="Z552" s="133">
        <v>0</v>
      </c>
      <c r="AA552" s="131">
        <v>0</v>
      </c>
      <c r="AB552" s="131">
        <v>0</v>
      </c>
      <c r="AC552" s="132">
        <v>0</v>
      </c>
      <c r="AD552" s="149"/>
      <c r="AE552" s="153">
        <f t="shared" si="192"/>
        <v>0</v>
      </c>
      <c r="AF552" s="134">
        <f t="shared" si="193"/>
        <v>0</v>
      </c>
      <c r="AG552" s="135">
        <f t="shared" si="194"/>
        <v>0</v>
      </c>
      <c r="AH552" s="167">
        <f t="shared" si="195"/>
        <v>0</v>
      </c>
      <c r="AI552" s="149"/>
      <c r="AJ552" s="133">
        <f t="shared" si="196"/>
        <v>0</v>
      </c>
      <c r="AK552" s="131">
        <f t="shared" si="197"/>
        <v>0</v>
      </c>
      <c r="AL552" s="131">
        <f t="shared" si="198"/>
        <v>0</v>
      </c>
      <c r="AM552" s="131">
        <f t="shared" si="199"/>
        <v>0</v>
      </c>
      <c r="AN552" s="136">
        <f t="shared" si="200"/>
        <v>0</v>
      </c>
      <c r="AO552" s="133">
        <f t="shared" si="201"/>
        <v>0</v>
      </c>
      <c r="AP552" s="131">
        <f t="shared" si="202"/>
        <v>0</v>
      </c>
      <c r="AQ552" s="131">
        <f t="shared" si="203"/>
        <v>0</v>
      </c>
      <c r="AR552" s="131">
        <f t="shared" si="204"/>
        <v>0</v>
      </c>
      <c r="AS552" s="136">
        <f t="shared" si="205"/>
        <v>0</v>
      </c>
      <c r="AT552" s="133">
        <f t="shared" si="206"/>
        <v>0</v>
      </c>
      <c r="AU552" s="131">
        <f t="shared" si="207"/>
        <v>0</v>
      </c>
      <c r="AV552" s="131">
        <f t="shared" si="208"/>
        <v>0</v>
      </c>
      <c r="AW552" s="131">
        <f t="shared" si="209"/>
        <v>0</v>
      </c>
      <c r="AX552" s="136">
        <f t="shared" si="210"/>
        <v>0</v>
      </c>
      <c r="AY552" s="133">
        <f t="shared" si="211"/>
        <v>0</v>
      </c>
      <c r="AZ552" s="131">
        <f t="shared" si="212"/>
        <v>0</v>
      </c>
      <c r="BA552" s="131">
        <f t="shared" si="213"/>
        <v>0</v>
      </c>
      <c r="BB552" s="131">
        <f t="shared" si="214"/>
        <v>0</v>
      </c>
      <c r="BC552" s="132">
        <f t="shared" si="215"/>
        <v>0</v>
      </c>
    </row>
    <row r="553" spans="1:55" x14ac:dyDescent="0.25">
      <c r="A553" s="138" t="s">
        <v>1151</v>
      </c>
      <c r="B553" s="131" t="s">
        <v>1029</v>
      </c>
      <c r="C553" s="131" t="s">
        <v>189</v>
      </c>
      <c r="D553" s="131" t="s">
        <v>322</v>
      </c>
      <c r="E553" s="132" t="s">
        <v>1311</v>
      </c>
      <c r="F553" s="130">
        <v>0</v>
      </c>
      <c r="G553" s="131">
        <v>0</v>
      </c>
      <c r="H553" s="131">
        <v>0</v>
      </c>
      <c r="I553" s="132">
        <v>0</v>
      </c>
      <c r="J553" s="149"/>
      <c r="K553" s="133">
        <v>0</v>
      </c>
      <c r="L553" s="131">
        <v>0</v>
      </c>
      <c r="M553" s="131">
        <v>0</v>
      </c>
      <c r="N553" s="132">
        <v>0</v>
      </c>
      <c r="O553" s="149"/>
      <c r="P553" s="133">
        <v>0</v>
      </c>
      <c r="Q553" s="131">
        <v>0</v>
      </c>
      <c r="R553" s="131">
        <v>0</v>
      </c>
      <c r="S553" s="132">
        <v>0</v>
      </c>
      <c r="T553" s="149"/>
      <c r="U553" s="133">
        <v>0</v>
      </c>
      <c r="V553" s="131">
        <v>0</v>
      </c>
      <c r="W553" s="131">
        <v>0</v>
      </c>
      <c r="X553" s="132">
        <v>0</v>
      </c>
      <c r="Y553" s="149"/>
      <c r="Z553" s="133">
        <v>0</v>
      </c>
      <c r="AA553" s="131">
        <v>0</v>
      </c>
      <c r="AB553" s="131">
        <v>0</v>
      </c>
      <c r="AC553" s="132">
        <v>0</v>
      </c>
      <c r="AD553" s="149"/>
      <c r="AE553" s="153">
        <f t="shared" si="192"/>
        <v>0</v>
      </c>
      <c r="AF553" s="134">
        <f t="shared" si="193"/>
        <v>0</v>
      </c>
      <c r="AG553" s="135">
        <f t="shared" si="194"/>
        <v>0</v>
      </c>
      <c r="AH553" s="167">
        <f t="shared" si="195"/>
        <v>0</v>
      </c>
      <c r="AI553" s="149"/>
      <c r="AJ553" s="133">
        <f t="shared" si="196"/>
        <v>0</v>
      </c>
      <c r="AK553" s="131">
        <f t="shared" si="197"/>
        <v>0</v>
      </c>
      <c r="AL553" s="131">
        <f t="shared" si="198"/>
        <v>0</v>
      </c>
      <c r="AM553" s="131">
        <f t="shared" si="199"/>
        <v>0</v>
      </c>
      <c r="AN553" s="136">
        <f t="shared" si="200"/>
        <v>0</v>
      </c>
      <c r="AO553" s="133">
        <f t="shared" si="201"/>
        <v>0</v>
      </c>
      <c r="AP553" s="131">
        <f t="shared" si="202"/>
        <v>0</v>
      </c>
      <c r="AQ553" s="131">
        <f t="shared" si="203"/>
        <v>0</v>
      </c>
      <c r="AR553" s="131">
        <f t="shared" si="204"/>
        <v>0</v>
      </c>
      <c r="AS553" s="136">
        <f t="shared" si="205"/>
        <v>0</v>
      </c>
      <c r="AT553" s="133">
        <f t="shared" si="206"/>
        <v>0</v>
      </c>
      <c r="AU553" s="131">
        <f t="shared" si="207"/>
        <v>0</v>
      </c>
      <c r="AV553" s="131">
        <f t="shared" si="208"/>
        <v>0</v>
      </c>
      <c r="AW553" s="131">
        <f t="shared" si="209"/>
        <v>0</v>
      </c>
      <c r="AX553" s="136">
        <f t="shared" si="210"/>
        <v>0</v>
      </c>
      <c r="AY553" s="133">
        <f t="shared" si="211"/>
        <v>0</v>
      </c>
      <c r="AZ553" s="131">
        <f t="shared" si="212"/>
        <v>0</v>
      </c>
      <c r="BA553" s="131">
        <f t="shared" si="213"/>
        <v>0</v>
      </c>
      <c r="BB553" s="131">
        <f t="shared" si="214"/>
        <v>0</v>
      </c>
      <c r="BC553" s="132">
        <f t="shared" si="215"/>
        <v>0</v>
      </c>
    </row>
    <row r="554" spans="1:55" x14ac:dyDescent="0.25">
      <c r="A554" s="138" t="s">
        <v>1152</v>
      </c>
      <c r="B554" s="131" t="s">
        <v>1029</v>
      </c>
      <c r="C554" s="131" t="s">
        <v>1161</v>
      </c>
      <c r="D554" s="131" t="s">
        <v>87</v>
      </c>
      <c r="E554" s="132" t="s">
        <v>1311</v>
      </c>
      <c r="F554" s="130">
        <v>0</v>
      </c>
      <c r="G554" s="131">
        <v>0</v>
      </c>
      <c r="H554" s="131">
        <v>0</v>
      </c>
      <c r="I554" s="132">
        <v>0</v>
      </c>
      <c r="J554" s="149"/>
      <c r="K554" s="133">
        <v>0</v>
      </c>
      <c r="L554" s="131">
        <v>0</v>
      </c>
      <c r="M554" s="131">
        <v>0</v>
      </c>
      <c r="N554" s="132">
        <v>0</v>
      </c>
      <c r="O554" s="149"/>
      <c r="P554" s="133">
        <v>0</v>
      </c>
      <c r="Q554" s="131">
        <v>0</v>
      </c>
      <c r="R554" s="131">
        <v>0</v>
      </c>
      <c r="S554" s="132">
        <v>0</v>
      </c>
      <c r="T554" s="149"/>
      <c r="U554" s="133">
        <v>0</v>
      </c>
      <c r="V554" s="131">
        <v>0</v>
      </c>
      <c r="W554" s="131">
        <v>0</v>
      </c>
      <c r="X554" s="132">
        <v>0</v>
      </c>
      <c r="Y554" s="149"/>
      <c r="Z554" s="133">
        <v>0</v>
      </c>
      <c r="AA554" s="131">
        <v>0</v>
      </c>
      <c r="AB554" s="131">
        <v>0</v>
      </c>
      <c r="AC554" s="132">
        <v>0</v>
      </c>
      <c r="AD554" s="149"/>
      <c r="AE554" s="153">
        <f t="shared" si="192"/>
        <v>0</v>
      </c>
      <c r="AF554" s="134">
        <f t="shared" si="193"/>
        <v>0</v>
      </c>
      <c r="AG554" s="135">
        <f t="shared" si="194"/>
        <v>0</v>
      </c>
      <c r="AH554" s="167">
        <f t="shared" si="195"/>
        <v>0</v>
      </c>
      <c r="AI554" s="149"/>
      <c r="AJ554" s="133">
        <f t="shared" si="196"/>
        <v>0</v>
      </c>
      <c r="AK554" s="131">
        <f t="shared" si="197"/>
        <v>0</v>
      </c>
      <c r="AL554" s="131">
        <f t="shared" si="198"/>
        <v>0</v>
      </c>
      <c r="AM554" s="131">
        <f t="shared" si="199"/>
        <v>0</v>
      </c>
      <c r="AN554" s="136">
        <f t="shared" si="200"/>
        <v>0</v>
      </c>
      <c r="AO554" s="133">
        <f t="shared" si="201"/>
        <v>0</v>
      </c>
      <c r="AP554" s="131">
        <f t="shared" si="202"/>
        <v>0</v>
      </c>
      <c r="AQ554" s="131">
        <f t="shared" si="203"/>
        <v>0</v>
      </c>
      <c r="AR554" s="131">
        <f t="shared" si="204"/>
        <v>0</v>
      </c>
      <c r="AS554" s="136">
        <f t="shared" si="205"/>
        <v>0</v>
      </c>
      <c r="AT554" s="133">
        <f t="shared" si="206"/>
        <v>0</v>
      </c>
      <c r="AU554" s="131">
        <f t="shared" si="207"/>
        <v>0</v>
      </c>
      <c r="AV554" s="131">
        <f t="shared" si="208"/>
        <v>0</v>
      </c>
      <c r="AW554" s="131">
        <f t="shared" si="209"/>
        <v>0</v>
      </c>
      <c r="AX554" s="136">
        <f t="shared" si="210"/>
        <v>0</v>
      </c>
      <c r="AY554" s="133">
        <f t="shared" si="211"/>
        <v>0</v>
      </c>
      <c r="AZ554" s="131">
        <f t="shared" si="212"/>
        <v>0</v>
      </c>
      <c r="BA554" s="131">
        <f t="shared" si="213"/>
        <v>0</v>
      </c>
      <c r="BB554" s="131">
        <f t="shared" si="214"/>
        <v>0</v>
      </c>
      <c r="BC554" s="132">
        <f t="shared" si="215"/>
        <v>0</v>
      </c>
    </row>
    <row r="555" spans="1:55" x14ac:dyDescent="0.25">
      <c r="A555" s="138" t="s">
        <v>1153</v>
      </c>
      <c r="B555" s="131" t="s">
        <v>1398</v>
      </c>
      <c r="C555" s="131" t="s">
        <v>289</v>
      </c>
      <c r="D555" s="131" t="s">
        <v>131</v>
      </c>
      <c r="E555" s="132" t="s">
        <v>1954</v>
      </c>
      <c r="F555" s="130">
        <v>0</v>
      </c>
      <c r="G555" s="131">
        <v>0</v>
      </c>
      <c r="H555" s="131">
        <v>0</v>
      </c>
      <c r="I555" s="132">
        <v>0</v>
      </c>
      <c r="J555" s="149"/>
      <c r="K555" s="133">
        <v>0</v>
      </c>
      <c r="L555" s="131">
        <v>0</v>
      </c>
      <c r="M555" s="131">
        <v>0</v>
      </c>
      <c r="N555" s="132">
        <v>0</v>
      </c>
      <c r="O555" s="149"/>
      <c r="P555" s="133">
        <v>0</v>
      </c>
      <c r="Q555" s="131">
        <v>0</v>
      </c>
      <c r="R555" s="131">
        <v>0</v>
      </c>
      <c r="S555" s="132">
        <v>0</v>
      </c>
      <c r="T555" s="149"/>
      <c r="U555" s="133">
        <v>0</v>
      </c>
      <c r="V555" s="131">
        <v>0</v>
      </c>
      <c r="W555" s="131">
        <v>0</v>
      </c>
      <c r="X555" s="132">
        <v>0</v>
      </c>
      <c r="Y555" s="149"/>
      <c r="Z555" s="133">
        <v>0</v>
      </c>
      <c r="AA555" s="131">
        <v>0</v>
      </c>
      <c r="AB555" s="131">
        <v>0</v>
      </c>
      <c r="AC555" s="132">
        <v>0</v>
      </c>
      <c r="AD555" s="149"/>
      <c r="AE555" s="153">
        <f t="shared" si="192"/>
        <v>0</v>
      </c>
      <c r="AF555" s="134">
        <f t="shared" si="193"/>
        <v>0</v>
      </c>
      <c r="AG555" s="135">
        <f t="shared" si="194"/>
        <v>0</v>
      </c>
      <c r="AH555" s="167">
        <f t="shared" si="195"/>
        <v>0</v>
      </c>
      <c r="AI555" s="149"/>
      <c r="AJ555" s="133">
        <f t="shared" si="196"/>
        <v>0</v>
      </c>
      <c r="AK555" s="131">
        <f t="shared" si="197"/>
        <v>0</v>
      </c>
      <c r="AL555" s="131">
        <f t="shared" si="198"/>
        <v>0</v>
      </c>
      <c r="AM555" s="131">
        <f t="shared" si="199"/>
        <v>0</v>
      </c>
      <c r="AN555" s="136">
        <f t="shared" si="200"/>
        <v>0</v>
      </c>
      <c r="AO555" s="133">
        <f t="shared" si="201"/>
        <v>0</v>
      </c>
      <c r="AP555" s="131">
        <f t="shared" si="202"/>
        <v>0</v>
      </c>
      <c r="AQ555" s="131">
        <f t="shared" si="203"/>
        <v>0</v>
      </c>
      <c r="AR555" s="131">
        <f t="shared" si="204"/>
        <v>0</v>
      </c>
      <c r="AS555" s="136">
        <f t="shared" si="205"/>
        <v>0</v>
      </c>
      <c r="AT555" s="133">
        <f t="shared" si="206"/>
        <v>0</v>
      </c>
      <c r="AU555" s="131">
        <f t="shared" si="207"/>
        <v>0</v>
      </c>
      <c r="AV555" s="131">
        <f t="shared" si="208"/>
        <v>0</v>
      </c>
      <c r="AW555" s="131">
        <f t="shared" si="209"/>
        <v>0</v>
      </c>
      <c r="AX555" s="136">
        <f t="shared" si="210"/>
        <v>0</v>
      </c>
      <c r="AY555" s="133">
        <f t="shared" si="211"/>
        <v>0</v>
      </c>
      <c r="AZ555" s="131">
        <f t="shared" si="212"/>
        <v>0</v>
      </c>
      <c r="BA555" s="131">
        <f t="shared" si="213"/>
        <v>0</v>
      </c>
      <c r="BB555" s="131">
        <f t="shared" si="214"/>
        <v>0</v>
      </c>
      <c r="BC555" s="132">
        <f t="shared" si="215"/>
        <v>0</v>
      </c>
    </row>
    <row r="556" spans="1:55" x14ac:dyDescent="0.25">
      <c r="A556" s="138" t="s">
        <v>1154</v>
      </c>
      <c r="B556" s="131" t="s">
        <v>40</v>
      </c>
      <c r="C556" s="131" t="s">
        <v>190</v>
      </c>
      <c r="D556" s="131" t="s">
        <v>82</v>
      </c>
      <c r="E556" s="132" t="s">
        <v>1314</v>
      </c>
      <c r="F556" s="130">
        <v>0</v>
      </c>
      <c r="G556" s="131">
        <v>0</v>
      </c>
      <c r="H556" s="131">
        <v>0</v>
      </c>
      <c r="I556" s="132">
        <v>0</v>
      </c>
      <c r="J556" s="149"/>
      <c r="K556" s="133">
        <v>1</v>
      </c>
      <c r="L556" s="131">
        <v>0</v>
      </c>
      <c r="M556" s="131">
        <v>1.3</v>
      </c>
      <c r="N556" s="132">
        <v>218</v>
      </c>
      <c r="O556" s="149"/>
      <c r="P556" s="133">
        <v>0</v>
      </c>
      <c r="Q556" s="131">
        <v>0</v>
      </c>
      <c r="R556" s="131">
        <v>0</v>
      </c>
      <c r="S556" s="132">
        <v>0</v>
      </c>
      <c r="T556" s="149"/>
      <c r="U556" s="133">
        <v>0</v>
      </c>
      <c r="V556" s="131">
        <v>0</v>
      </c>
      <c r="W556" s="131">
        <v>0</v>
      </c>
      <c r="X556" s="132">
        <v>20</v>
      </c>
      <c r="Y556" s="149"/>
      <c r="Z556" s="133">
        <v>1</v>
      </c>
      <c r="AA556" s="131">
        <v>0</v>
      </c>
      <c r="AB556" s="131">
        <v>1.3</v>
      </c>
      <c r="AC556" s="132">
        <v>219</v>
      </c>
      <c r="AD556" s="149"/>
      <c r="AE556" s="153">
        <f t="shared" si="192"/>
        <v>1</v>
      </c>
      <c r="AF556" s="134">
        <f t="shared" si="193"/>
        <v>0</v>
      </c>
      <c r="AG556" s="135">
        <f t="shared" si="194"/>
        <v>2.6</v>
      </c>
      <c r="AH556" s="167">
        <f t="shared" si="195"/>
        <v>457</v>
      </c>
      <c r="AI556" s="149"/>
      <c r="AJ556" s="133">
        <f t="shared" si="196"/>
        <v>0</v>
      </c>
      <c r="AK556" s="131">
        <f t="shared" si="197"/>
        <v>218</v>
      </c>
      <c r="AL556" s="131">
        <f t="shared" si="198"/>
        <v>0</v>
      </c>
      <c r="AM556" s="131">
        <f t="shared" si="199"/>
        <v>20</v>
      </c>
      <c r="AN556" s="136">
        <f t="shared" si="200"/>
        <v>219</v>
      </c>
      <c r="AO556" s="133">
        <f t="shared" si="201"/>
        <v>0</v>
      </c>
      <c r="AP556" s="131">
        <f t="shared" si="202"/>
        <v>1</v>
      </c>
      <c r="AQ556" s="131">
        <f t="shared" si="203"/>
        <v>0</v>
      </c>
      <c r="AR556" s="131">
        <f t="shared" si="204"/>
        <v>0</v>
      </c>
      <c r="AS556" s="136">
        <f t="shared" si="205"/>
        <v>0</v>
      </c>
      <c r="AT556" s="133">
        <f t="shared" si="206"/>
        <v>0</v>
      </c>
      <c r="AU556" s="131">
        <f t="shared" si="207"/>
        <v>0</v>
      </c>
      <c r="AV556" s="131">
        <f t="shared" si="208"/>
        <v>0</v>
      </c>
      <c r="AW556" s="131">
        <f t="shared" si="209"/>
        <v>0</v>
      </c>
      <c r="AX556" s="136">
        <f t="shared" si="210"/>
        <v>0</v>
      </c>
      <c r="AY556" s="133">
        <f t="shared" si="211"/>
        <v>0</v>
      </c>
      <c r="AZ556" s="131">
        <f t="shared" si="212"/>
        <v>1.3</v>
      </c>
      <c r="BA556" s="131">
        <f t="shared" si="213"/>
        <v>0</v>
      </c>
      <c r="BB556" s="131">
        <f t="shared" si="214"/>
        <v>0</v>
      </c>
      <c r="BC556" s="132">
        <f t="shared" si="215"/>
        <v>1.3</v>
      </c>
    </row>
    <row r="557" spans="1:55" x14ac:dyDescent="0.25">
      <c r="A557" s="138" t="s">
        <v>1155</v>
      </c>
      <c r="B557" s="131" t="s">
        <v>1398</v>
      </c>
      <c r="C557" s="131" t="s">
        <v>1163</v>
      </c>
      <c r="D557" s="131" t="s">
        <v>1164</v>
      </c>
      <c r="E557" s="132" t="s">
        <v>1311</v>
      </c>
      <c r="F557" s="130">
        <v>0</v>
      </c>
      <c r="G557" s="131">
        <v>0</v>
      </c>
      <c r="H557" s="131">
        <v>0</v>
      </c>
      <c r="I557" s="132">
        <v>0</v>
      </c>
      <c r="J557" s="149"/>
      <c r="K557" s="133">
        <v>0</v>
      </c>
      <c r="L557" s="131">
        <v>0</v>
      </c>
      <c r="M557" s="131">
        <v>0</v>
      </c>
      <c r="N557" s="132">
        <v>0</v>
      </c>
      <c r="O557" s="149"/>
      <c r="P557" s="133">
        <v>0</v>
      </c>
      <c r="Q557" s="131">
        <v>0</v>
      </c>
      <c r="R557" s="131">
        <v>0</v>
      </c>
      <c r="S557" s="132">
        <v>0</v>
      </c>
      <c r="T557" s="149"/>
      <c r="U557" s="133">
        <v>0</v>
      </c>
      <c r="V557" s="131">
        <v>0</v>
      </c>
      <c r="W557" s="131">
        <v>0</v>
      </c>
      <c r="X557" s="132">
        <v>0</v>
      </c>
      <c r="Y557" s="149"/>
      <c r="Z557" s="133">
        <v>0</v>
      </c>
      <c r="AA557" s="131">
        <v>0</v>
      </c>
      <c r="AB557" s="131">
        <v>0</v>
      </c>
      <c r="AC557" s="132">
        <v>0</v>
      </c>
      <c r="AD557" s="149"/>
      <c r="AE557" s="153">
        <f t="shared" si="192"/>
        <v>0</v>
      </c>
      <c r="AF557" s="134">
        <f t="shared" si="193"/>
        <v>0</v>
      </c>
      <c r="AG557" s="135">
        <f t="shared" si="194"/>
        <v>0</v>
      </c>
      <c r="AH557" s="167">
        <f t="shared" si="195"/>
        <v>0</v>
      </c>
      <c r="AI557" s="149"/>
      <c r="AJ557" s="133">
        <f t="shared" si="196"/>
        <v>0</v>
      </c>
      <c r="AK557" s="131">
        <f t="shared" si="197"/>
        <v>0</v>
      </c>
      <c r="AL557" s="131">
        <f t="shared" si="198"/>
        <v>0</v>
      </c>
      <c r="AM557" s="131">
        <f t="shared" si="199"/>
        <v>0</v>
      </c>
      <c r="AN557" s="136">
        <f t="shared" si="200"/>
        <v>0</v>
      </c>
      <c r="AO557" s="133">
        <f t="shared" si="201"/>
        <v>0</v>
      </c>
      <c r="AP557" s="131">
        <f t="shared" si="202"/>
        <v>0</v>
      </c>
      <c r="AQ557" s="131">
        <f t="shared" si="203"/>
        <v>0</v>
      </c>
      <c r="AR557" s="131">
        <f t="shared" si="204"/>
        <v>0</v>
      </c>
      <c r="AS557" s="136">
        <f t="shared" si="205"/>
        <v>0</v>
      </c>
      <c r="AT557" s="133">
        <f t="shared" si="206"/>
        <v>0</v>
      </c>
      <c r="AU557" s="131">
        <f t="shared" si="207"/>
        <v>0</v>
      </c>
      <c r="AV557" s="131">
        <f t="shared" si="208"/>
        <v>0</v>
      </c>
      <c r="AW557" s="131">
        <f t="shared" si="209"/>
        <v>0</v>
      </c>
      <c r="AX557" s="136">
        <f t="shared" si="210"/>
        <v>0</v>
      </c>
      <c r="AY557" s="133">
        <f t="shared" si="211"/>
        <v>0</v>
      </c>
      <c r="AZ557" s="131">
        <f t="shared" si="212"/>
        <v>0</v>
      </c>
      <c r="BA557" s="131">
        <f t="shared" si="213"/>
        <v>0</v>
      </c>
      <c r="BB557" s="131">
        <f t="shared" si="214"/>
        <v>0</v>
      </c>
      <c r="BC557" s="132">
        <f t="shared" si="215"/>
        <v>0</v>
      </c>
    </row>
    <row r="558" spans="1:55" x14ac:dyDescent="0.25">
      <c r="A558" s="138" t="s">
        <v>1156</v>
      </c>
      <c r="B558" s="131" t="s">
        <v>1371</v>
      </c>
      <c r="C558" s="131" t="s">
        <v>124</v>
      </c>
      <c r="D558" s="131" t="s">
        <v>125</v>
      </c>
      <c r="E558" s="132" t="s">
        <v>1954</v>
      </c>
      <c r="F558" s="130">
        <v>0</v>
      </c>
      <c r="G558" s="131">
        <v>0</v>
      </c>
      <c r="H558" s="131">
        <v>0</v>
      </c>
      <c r="I558" s="132">
        <v>0</v>
      </c>
      <c r="J558" s="149"/>
      <c r="K558" s="133">
        <v>0</v>
      </c>
      <c r="L558" s="131">
        <v>0</v>
      </c>
      <c r="M558" s="131">
        <v>0</v>
      </c>
      <c r="N558" s="132">
        <v>0</v>
      </c>
      <c r="O558" s="149"/>
      <c r="P558" s="133">
        <v>0</v>
      </c>
      <c r="Q558" s="131">
        <v>0</v>
      </c>
      <c r="R558" s="131">
        <v>0</v>
      </c>
      <c r="S558" s="132">
        <v>0</v>
      </c>
      <c r="T558" s="149"/>
      <c r="U558" s="133">
        <v>0</v>
      </c>
      <c r="V558" s="131">
        <v>0</v>
      </c>
      <c r="W558" s="131">
        <v>0</v>
      </c>
      <c r="X558" s="132">
        <v>0</v>
      </c>
      <c r="Y558" s="149"/>
      <c r="Z558" s="133">
        <v>0</v>
      </c>
      <c r="AA558" s="131">
        <v>0</v>
      </c>
      <c r="AB558" s="131">
        <v>0</v>
      </c>
      <c r="AC558" s="132">
        <v>0</v>
      </c>
      <c r="AD558" s="149"/>
      <c r="AE558" s="153">
        <f t="shared" si="192"/>
        <v>0</v>
      </c>
      <c r="AF558" s="134">
        <f t="shared" si="193"/>
        <v>0</v>
      </c>
      <c r="AG558" s="135">
        <f t="shared" si="194"/>
        <v>0</v>
      </c>
      <c r="AH558" s="167">
        <f t="shared" si="195"/>
        <v>0</v>
      </c>
      <c r="AI558" s="149"/>
      <c r="AJ558" s="133">
        <f t="shared" si="196"/>
        <v>0</v>
      </c>
      <c r="AK558" s="131">
        <f t="shared" si="197"/>
        <v>0</v>
      </c>
      <c r="AL558" s="131">
        <f t="shared" si="198"/>
        <v>0</v>
      </c>
      <c r="AM558" s="131">
        <f t="shared" si="199"/>
        <v>0</v>
      </c>
      <c r="AN558" s="136">
        <f t="shared" si="200"/>
        <v>0</v>
      </c>
      <c r="AO558" s="133">
        <f t="shared" si="201"/>
        <v>0</v>
      </c>
      <c r="AP558" s="131">
        <f t="shared" si="202"/>
        <v>0</v>
      </c>
      <c r="AQ558" s="131">
        <f t="shared" si="203"/>
        <v>0</v>
      </c>
      <c r="AR558" s="131">
        <f t="shared" si="204"/>
        <v>0</v>
      </c>
      <c r="AS558" s="136">
        <f t="shared" si="205"/>
        <v>0</v>
      </c>
      <c r="AT558" s="133">
        <f t="shared" si="206"/>
        <v>0</v>
      </c>
      <c r="AU558" s="131">
        <f t="shared" si="207"/>
        <v>0</v>
      </c>
      <c r="AV558" s="131">
        <f t="shared" si="208"/>
        <v>0</v>
      </c>
      <c r="AW558" s="131">
        <f t="shared" si="209"/>
        <v>0</v>
      </c>
      <c r="AX558" s="136">
        <f t="shared" si="210"/>
        <v>0</v>
      </c>
      <c r="AY558" s="133">
        <f t="shared" si="211"/>
        <v>0</v>
      </c>
      <c r="AZ558" s="131">
        <f t="shared" si="212"/>
        <v>0</v>
      </c>
      <c r="BA558" s="131">
        <f t="shared" si="213"/>
        <v>0</v>
      </c>
      <c r="BB558" s="131">
        <f t="shared" si="214"/>
        <v>0</v>
      </c>
      <c r="BC558" s="132">
        <f t="shared" si="215"/>
        <v>0</v>
      </c>
    </row>
    <row r="559" spans="1:55" x14ac:dyDescent="0.25">
      <c r="A559" s="138" t="s">
        <v>1157</v>
      </c>
      <c r="B559" s="131" t="s">
        <v>50</v>
      </c>
      <c r="C559" s="131" t="s">
        <v>2088</v>
      </c>
      <c r="D559" s="131" t="s">
        <v>91</v>
      </c>
      <c r="E559" s="132" t="s">
        <v>1314</v>
      </c>
      <c r="F559" s="130">
        <v>0</v>
      </c>
      <c r="G559" s="131">
        <v>0</v>
      </c>
      <c r="H559" s="131">
        <v>0</v>
      </c>
      <c r="I559" s="132">
        <v>0</v>
      </c>
      <c r="J559" s="149"/>
      <c r="K559" s="133">
        <v>0</v>
      </c>
      <c r="L559" s="131">
        <v>0</v>
      </c>
      <c r="M559" s="131">
        <v>0</v>
      </c>
      <c r="N559" s="132">
        <v>0</v>
      </c>
      <c r="O559" s="149"/>
      <c r="P559" s="133">
        <v>0</v>
      </c>
      <c r="Q559" s="131">
        <v>0</v>
      </c>
      <c r="R559" s="131">
        <v>0</v>
      </c>
      <c r="S559" s="132">
        <v>0</v>
      </c>
      <c r="T559" s="149"/>
      <c r="U559" s="133">
        <v>0</v>
      </c>
      <c r="V559" s="131">
        <v>0</v>
      </c>
      <c r="W559" s="131">
        <v>0</v>
      </c>
      <c r="X559" s="132">
        <v>0</v>
      </c>
      <c r="Y559" s="149"/>
      <c r="Z559" s="133">
        <v>0</v>
      </c>
      <c r="AA559" s="131">
        <v>0</v>
      </c>
      <c r="AB559" s="131">
        <v>0</v>
      </c>
      <c r="AC559" s="132">
        <v>0</v>
      </c>
      <c r="AD559" s="149"/>
      <c r="AE559" s="153">
        <f t="shared" si="192"/>
        <v>0</v>
      </c>
      <c r="AF559" s="134">
        <f t="shared" si="193"/>
        <v>0</v>
      </c>
      <c r="AG559" s="135">
        <f t="shared" si="194"/>
        <v>0</v>
      </c>
      <c r="AH559" s="167">
        <f t="shared" si="195"/>
        <v>0</v>
      </c>
      <c r="AI559" s="149"/>
      <c r="AJ559" s="133">
        <f t="shared" si="196"/>
        <v>0</v>
      </c>
      <c r="AK559" s="131">
        <f t="shared" si="197"/>
        <v>0</v>
      </c>
      <c r="AL559" s="131">
        <f t="shared" si="198"/>
        <v>0</v>
      </c>
      <c r="AM559" s="131">
        <f t="shared" si="199"/>
        <v>0</v>
      </c>
      <c r="AN559" s="136">
        <f t="shared" si="200"/>
        <v>0</v>
      </c>
      <c r="AO559" s="133">
        <f t="shared" si="201"/>
        <v>0</v>
      </c>
      <c r="AP559" s="131">
        <f t="shared" si="202"/>
        <v>0</v>
      </c>
      <c r="AQ559" s="131">
        <f t="shared" si="203"/>
        <v>0</v>
      </c>
      <c r="AR559" s="131">
        <f t="shared" si="204"/>
        <v>0</v>
      </c>
      <c r="AS559" s="136">
        <f t="shared" si="205"/>
        <v>0</v>
      </c>
      <c r="AT559" s="133">
        <f t="shared" si="206"/>
        <v>0</v>
      </c>
      <c r="AU559" s="131">
        <f t="shared" si="207"/>
        <v>0</v>
      </c>
      <c r="AV559" s="131">
        <f t="shared" si="208"/>
        <v>0</v>
      </c>
      <c r="AW559" s="131">
        <f t="shared" si="209"/>
        <v>0</v>
      </c>
      <c r="AX559" s="136">
        <f t="shared" si="210"/>
        <v>0</v>
      </c>
      <c r="AY559" s="133">
        <f t="shared" si="211"/>
        <v>0</v>
      </c>
      <c r="AZ559" s="131">
        <f t="shared" si="212"/>
        <v>0</v>
      </c>
      <c r="BA559" s="131">
        <f t="shared" si="213"/>
        <v>0</v>
      </c>
      <c r="BB559" s="131">
        <f t="shared" si="214"/>
        <v>0</v>
      </c>
      <c r="BC559" s="132">
        <f t="shared" si="215"/>
        <v>0</v>
      </c>
    </row>
    <row r="560" spans="1:55" x14ac:dyDescent="0.25">
      <c r="A560" s="138" t="s">
        <v>1158</v>
      </c>
      <c r="B560" s="131" t="s">
        <v>1371</v>
      </c>
      <c r="C560" s="131" t="s">
        <v>1171</v>
      </c>
      <c r="D560" s="131" t="s">
        <v>347</v>
      </c>
      <c r="E560" s="132" t="s">
        <v>2025</v>
      </c>
      <c r="F560" s="130">
        <v>0</v>
      </c>
      <c r="G560" s="131">
        <v>0</v>
      </c>
      <c r="H560" s="131">
        <v>0</v>
      </c>
      <c r="I560" s="132">
        <v>0</v>
      </c>
      <c r="J560" s="149"/>
      <c r="K560" s="133">
        <v>0</v>
      </c>
      <c r="L560" s="131">
        <v>0</v>
      </c>
      <c r="M560" s="131">
        <v>0</v>
      </c>
      <c r="N560" s="132">
        <v>0</v>
      </c>
      <c r="O560" s="149"/>
      <c r="P560" s="133">
        <v>0</v>
      </c>
      <c r="Q560" s="131">
        <v>0</v>
      </c>
      <c r="R560" s="131">
        <v>0</v>
      </c>
      <c r="S560" s="132">
        <v>0</v>
      </c>
      <c r="T560" s="149"/>
      <c r="U560" s="133">
        <v>0</v>
      </c>
      <c r="V560" s="131">
        <v>0</v>
      </c>
      <c r="W560" s="131">
        <v>0</v>
      </c>
      <c r="X560" s="132">
        <v>0</v>
      </c>
      <c r="Y560" s="149"/>
      <c r="Z560" s="133">
        <v>0</v>
      </c>
      <c r="AA560" s="131">
        <v>0</v>
      </c>
      <c r="AB560" s="131">
        <v>0</v>
      </c>
      <c r="AC560" s="132">
        <v>0</v>
      </c>
      <c r="AD560" s="149"/>
      <c r="AE560" s="153">
        <f t="shared" si="192"/>
        <v>0</v>
      </c>
      <c r="AF560" s="134">
        <f t="shared" si="193"/>
        <v>0</v>
      </c>
      <c r="AG560" s="135">
        <f t="shared" si="194"/>
        <v>0</v>
      </c>
      <c r="AH560" s="167">
        <f t="shared" si="195"/>
        <v>0</v>
      </c>
      <c r="AI560" s="149"/>
      <c r="AJ560" s="133">
        <f t="shared" si="196"/>
        <v>0</v>
      </c>
      <c r="AK560" s="131">
        <f t="shared" si="197"/>
        <v>0</v>
      </c>
      <c r="AL560" s="131">
        <f t="shared" si="198"/>
        <v>0</v>
      </c>
      <c r="AM560" s="131">
        <f t="shared" si="199"/>
        <v>0</v>
      </c>
      <c r="AN560" s="136">
        <f t="shared" si="200"/>
        <v>0</v>
      </c>
      <c r="AO560" s="133">
        <f t="shared" si="201"/>
        <v>0</v>
      </c>
      <c r="AP560" s="131">
        <f t="shared" si="202"/>
        <v>0</v>
      </c>
      <c r="AQ560" s="131">
        <f t="shared" si="203"/>
        <v>0</v>
      </c>
      <c r="AR560" s="131">
        <f t="shared" si="204"/>
        <v>0</v>
      </c>
      <c r="AS560" s="136">
        <f t="shared" si="205"/>
        <v>0</v>
      </c>
      <c r="AT560" s="133">
        <f t="shared" si="206"/>
        <v>0</v>
      </c>
      <c r="AU560" s="131">
        <f t="shared" si="207"/>
        <v>0</v>
      </c>
      <c r="AV560" s="131">
        <f t="shared" si="208"/>
        <v>0</v>
      </c>
      <c r="AW560" s="131">
        <f t="shared" si="209"/>
        <v>0</v>
      </c>
      <c r="AX560" s="136">
        <f t="shared" si="210"/>
        <v>0</v>
      </c>
      <c r="AY560" s="133">
        <f t="shared" si="211"/>
        <v>0</v>
      </c>
      <c r="AZ560" s="131">
        <f t="shared" si="212"/>
        <v>0</v>
      </c>
      <c r="BA560" s="131">
        <f t="shared" si="213"/>
        <v>0</v>
      </c>
      <c r="BB560" s="131">
        <f t="shared" si="214"/>
        <v>0</v>
      </c>
      <c r="BC560" s="132">
        <f t="shared" si="215"/>
        <v>0</v>
      </c>
    </row>
    <row r="561" spans="1:55" x14ac:dyDescent="0.25">
      <c r="A561" s="138" t="s">
        <v>1165</v>
      </c>
      <c r="B561" s="131" t="s">
        <v>1371</v>
      </c>
      <c r="C561" s="131" t="s">
        <v>1172</v>
      </c>
      <c r="D561" s="131" t="s">
        <v>962</v>
      </c>
      <c r="E561" s="132" t="s">
        <v>1314</v>
      </c>
      <c r="F561" s="130">
        <v>0</v>
      </c>
      <c r="G561" s="131">
        <v>0</v>
      </c>
      <c r="H561" s="131">
        <v>0</v>
      </c>
      <c r="I561" s="132">
        <v>0</v>
      </c>
      <c r="J561" s="149"/>
      <c r="K561" s="133">
        <v>0</v>
      </c>
      <c r="L561" s="131">
        <v>0</v>
      </c>
      <c r="M561" s="131">
        <v>0</v>
      </c>
      <c r="N561" s="132">
        <v>0</v>
      </c>
      <c r="O561" s="149"/>
      <c r="P561" s="133">
        <v>0</v>
      </c>
      <c r="Q561" s="131">
        <v>0</v>
      </c>
      <c r="R561" s="131">
        <v>0</v>
      </c>
      <c r="S561" s="132">
        <v>0</v>
      </c>
      <c r="T561" s="149"/>
      <c r="U561" s="133">
        <v>0</v>
      </c>
      <c r="V561" s="131">
        <v>0</v>
      </c>
      <c r="W561" s="131">
        <v>0</v>
      </c>
      <c r="X561" s="132">
        <v>0</v>
      </c>
      <c r="Y561" s="149"/>
      <c r="Z561" s="133">
        <v>0</v>
      </c>
      <c r="AA561" s="131">
        <v>0</v>
      </c>
      <c r="AB561" s="131">
        <v>0</v>
      </c>
      <c r="AC561" s="132">
        <v>0</v>
      </c>
      <c r="AD561" s="149"/>
      <c r="AE561" s="153">
        <f t="shared" si="192"/>
        <v>0</v>
      </c>
      <c r="AF561" s="134">
        <f t="shared" si="193"/>
        <v>0</v>
      </c>
      <c r="AG561" s="135">
        <f t="shared" si="194"/>
        <v>0</v>
      </c>
      <c r="AH561" s="167">
        <f t="shared" si="195"/>
        <v>0</v>
      </c>
      <c r="AI561" s="149"/>
      <c r="AJ561" s="133">
        <f t="shared" si="196"/>
        <v>0</v>
      </c>
      <c r="AK561" s="131">
        <f t="shared" si="197"/>
        <v>0</v>
      </c>
      <c r="AL561" s="131">
        <f t="shared" si="198"/>
        <v>0</v>
      </c>
      <c r="AM561" s="131">
        <f t="shared" si="199"/>
        <v>0</v>
      </c>
      <c r="AN561" s="136">
        <f t="shared" si="200"/>
        <v>0</v>
      </c>
      <c r="AO561" s="133">
        <f t="shared" si="201"/>
        <v>0</v>
      </c>
      <c r="AP561" s="131">
        <f t="shared" si="202"/>
        <v>0</v>
      </c>
      <c r="AQ561" s="131">
        <f t="shared" si="203"/>
        <v>0</v>
      </c>
      <c r="AR561" s="131">
        <f t="shared" si="204"/>
        <v>0</v>
      </c>
      <c r="AS561" s="136">
        <f t="shared" si="205"/>
        <v>0</v>
      </c>
      <c r="AT561" s="133">
        <f t="shared" si="206"/>
        <v>0</v>
      </c>
      <c r="AU561" s="131">
        <f t="shared" si="207"/>
        <v>0</v>
      </c>
      <c r="AV561" s="131">
        <f t="shared" si="208"/>
        <v>0</v>
      </c>
      <c r="AW561" s="131">
        <f t="shared" si="209"/>
        <v>0</v>
      </c>
      <c r="AX561" s="136">
        <f t="shared" si="210"/>
        <v>0</v>
      </c>
      <c r="AY561" s="133">
        <f t="shared" si="211"/>
        <v>0</v>
      </c>
      <c r="AZ561" s="131">
        <f t="shared" si="212"/>
        <v>0</v>
      </c>
      <c r="BA561" s="131">
        <f t="shared" si="213"/>
        <v>0</v>
      </c>
      <c r="BB561" s="131">
        <f t="shared" si="214"/>
        <v>0</v>
      </c>
      <c r="BC561" s="132">
        <f t="shared" si="215"/>
        <v>0</v>
      </c>
    </row>
    <row r="562" spans="1:55" x14ac:dyDescent="0.25">
      <c r="A562" s="138" t="s">
        <v>1166</v>
      </c>
      <c r="B562" s="131" t="s">
        <v>47</v>
      </c>
      <c r="C562" s="131" t="s">
        <v>246</v>
      </c>
      <c r="D562" s="131" t="s">
        <v>1173</v>
      </c>
      <c r="E562" s="132" t="s">
        <v>1314</v>
      </c>
      <c r="F562" s="130">
        <v>0</v>
      </c>
      <c r="G562" s="131">
        <v>0</v>
      </c>
      <c r="H562" s="131">
        <v>0</v>
      </c>
      <c r="I562" s="132">
        <v>0</v>
      </c>
      <c r="J562" s="149"/>
      <c r="K562" s="133">
        <v>0</v>
      </c>
      <c r="L562" s="131">
        <v>0</v>
      </c>
      <c r="M562" s="131">
        <v>0</v>
      </c>
      <c r="N562" s="132">
        <v>0</v>
      </c>
      <c r="O562" s="149"/>
      <c r="P562" s="133">
        <v>0</v>
      </c>
      <c r="Q562" s="131">
        <v>0</v>
      </c>
      <c r="R562" s="131">
        <v>0</v>
      </c>
      <c r="S562" s="132">
        <v>0</v>
      </c>
      <c r="T562" s="149"/>
      <c r="U562" s="133">
        <v>0</v>
      </c>
      <c r="V562" s="131">
        <v>0</v>
      </c>
      <c r="W562" s="131">
        <v>0</v>
      </c>
      <c r="X562" s="132">
        <v>20</v>
      </c>
      <c r="Y562" s="149"/>
      <c r="Z562" s="133">
        <v>0</v>
      </c>
      <c r="AA562" s="131">
        <v>0</v>
      </c>
      <c r="AB562" s="131">
        <v>0</v>
      </c>
      <c r="AC562" s="132">
        <v>0</v>
      </c>
      <c r="AD562" s="149"/>
      <c r="AE562" s="153">
        <f t="shared" si="192"/>
        <v>0</v>
      </c>
      <c r="AF562" s="134">
        <f t="shared" si="193"/>
        <v>0</v>
      </c>
      <c r="AG562" s="135">
        <f t="shared" si="194"/>
        <v>0</v>
      </c>
      <c r="AH562" s="167">
        <f t="shared" si="195"/>
        <v>20</v>
      </c>
      <c r="AI562" s="149"/>
      <c r="AJ562" s="133">
        <f t="shared" si="196"/>
        <v>0</v>
      </c>
      <c r="AK562" s="131">
        <f t="shared" si="197"/>
        <v>0</v>
      </c>
      <c r="AL562" s="131">
        <f t="shared" si="198"/>
        <v>0</v>
      </c>
      <c r="AM562" s="131">
        <f t="shared" si="199"/>
        <v>20</v>
      </c>
      <c r="AN562" s="136">
        <f t="shared" si="200"/>
        <v>0</v>
      </c>
      <c r="AO562" s="133">
        <f t="shared" si="201"/>
        <v>0</v>
      </c>
      <c r="AP562" s="131">
        <f t="shared" si="202"/>
        <v>0</v>
      </c>
      <c r="AQ562" s="131">
        <f t="shared" si="203"/>
        <v>0</v>
      </c>
      <c r="AR562" s="131">
        <f t="shared" si="204"/>
        <v>0</v>
      </c>
      <c r="AS562" s="136">
        <f t="shared" si="205"/>
        <v>0</v>
      </c>
      <c r="AT562" s="133">
        <f t="shared" si="206"/>
        <v>0</v>
      </c>
      <c r="AU562" s="131">
        <f t="shared" si="207"/>
        <v>0</v>
      </c>
      <c r="AV562" s="131">
        <f t="shared" si="208"/>
        <v>0</v>
      </c>
      <c r="AW562" s="131">
        <f t="shared" si="209"/>
        <v>0</v>
      </c>
      <c r="AX562" s="136">
        <f t="shared" si="210"/>
        <v>0</v>
      </c>
      <c r="AY562" s="133">
        <f t="shared" si="211"/>
        <v>0</v>
      </c>
      <c r="AZ562" s="131">
        <f t="shared" si="212"/>
        <v>0</v>
      </c>
      <c r="BA562" s="131">
        <f t="shared" si="213"/>
        <v>0</v>
      </c>
      <c r="BB562" s="131">
        <f t="shared" si="214"/>
        <v>0</v>
      </c>
      <c r="BC562" s="132">
        <f t="shared" si="215"/>
        <v>0</v>
      </c>
    </row>
    <row r="563" spans="1:55" x14ac:dyDescent="0.25">
      <c r="A563" s="138" t="s">
        <v>1167</v>
      </c>
      <c r="B563" s="131" t="s">
        <v>2047</v>
      </c>
      <c r="C563" s="131" t="s">
        <v>1174</v>
      </c>
      <c r="D563" s="131" t="s">
        <v>145</v>
      </c>
      <c r="E563" s="132" t="s">
        <v>1314</v>
      </c>
      <c r="F563" s="130">
        <v>0</v>
      </c>
      <c r="G563" s="131">
        <v>0</v>
      </c>
      <c r="H563" s="131">
        <v>0</v>
      </c>
      <c r="I563" s="132">
        <v>20</v>
      </c>
      <c r="J563" s="149"/>
      <c r="K563" s="133">
        <v>3</v>
      </c>
      <c r="L563" s="131">
        <v>0</v>
      </c>
      <c r="M563" s="131">
        <v>2.1</v>
      </c>
      <c r="N563" s="132">
        <v>227</v>
      </c>
      <c r="O563" s="149"/>
      <c r="P563" s="133">
        <v>0</v>
      </c>
      <c r="Q563" s="131">
        <v>0</v>
      </c>
      <c r="R563" s="131">
        <v>0</v>
      </c>
      <c r="S563" s="132">
        <v>0</v>
      </c>
      <c r="T563" s="149"/>
      <c r="U563" s="133">
        <v>0</v>
      </c>
      <c r="V563" s="131">
        <v>0</v>
      </c>
      <c r="W563" s="131">
        <v>0</v>
      </c>
      <c r="X563" s="132">
        <v>0</v>
      </c>
      <c r="Y563" s="149"/>
      <c r="Z563" s="133">
        <v>0</v>
      </c>
      <c r="AA563" s="131">
        <v>0</v>
      </c>
      <c r="AB563" s="131">
        <v>0</v>
      </c>
      <c r="AC563" s="132">
        <v>0</v>
      </c>
      <c r="AD563" s="149"/>
      <c r="AE563" s="153">
        <f t="shared" si="192"/>
        <v>3</v>
      </c>
      <c r="AF563" s="134">
        <f t="shared" si="193"/>
        <v>0</v>
      </c>
      <c r="AG563" s="135">
        <f t="shared" si="194"/>
        <v>2.1</v>
      </c>
      <c r="AH563" s="167">
        <f t="shared" si="195"/>
        <v>247</v>
      </c>
      <c r="AI563" s="149"/>
      <c r="AJ563" s="133">
        <f t="shared" si="196"/>
        <v>20</v>
      </c>
      <c r="AK563" s="131">
        <f t="shared" si="197"/>
        <v>227</v>
      </c>
      <c r="AL563" s="131">
        <f t="shared" si="198"/>
        <v>0</v>
      </c>
      <c r="AM563" s="131">
        <f t="shared" si="199"/>
        <v>0</v>
      </c>
      <c r="AN563" s="136">
        <f t="shared" si="200"/>
        <v>0</v>
      </c>
      <c r="AO563" s="133">
        <f t="shared" si="201"/>
        <v>0</v>
      </c>
      <c r="AP563" s="131">
        <f t="shared" si="202"/>
        <v>3</v>
      </c>
      <c r="AQ563" s="131">
        <f t="shared" si="203"/>
        <v>0</v>
      </c>
      <c r="AR563" s="131">
        <f t="shared" si="204"/>
        <v>0</v>
      </c>
      <c r="AS563" s="136">
        <f t="shared" si="205"/>
        <v>0</v>
      </c>
      <c r="AT563" s="133">
        <f t="shared" si="206"/>
        <v>0</v>
      </c>
      <c r="AU563" s="131">
        <f t="shared" si="207"/>
        <v>0</v>
      </c>
      <c r="AV563" s="131">
        <f t="shared" si="208"/>
        <v>0</v>
      </c>
      <c r="AW563" s="131">
        <f t="shared" si="209"/>
        <v>0</v>
      </c>
      <c r="AX563" s="136">
        <f t="shared" si="210"/>
        <v>0</v>
      </c>
      <c r="AY563" s="133">
        <f t="shared" si="211"/>
        <v>0</v>
      </c>
      <c r="AZ563" s="131">
        <f t="shared" si="212"/>
        <v>2.1</v>
      </c>
      <c r="BA563" s="131">
        <f t="shared" si="213"/>
        <v>0</v>
      </c>
      <c r="BB563" s="131">
        <f t="shared" si="214"/>
        <v>0</v>
      </c>
      <c r="BC563" s="132">
        <f t="shared" si="215"/>
        <v>0</v>
      </c>
    </row>
    <row r="564" spans="1:55" x14ac:dyDescent="0.25">
      <c r="A564" s="138" t="s">
        <v>1168</v>
      </c>
      <c r="B564" s="131" t="s">
        <v>1433</v>
      </c>
      <c r="C564" s="131" t="s">
        <v>342</v>
      </c>
      <c r="D564" s="131" t="s">
        <v>181</v>
      </c>
      <c r="E564" s="132" t="s">
        <v>1314</v>
      </c>
      <c r="F564" s="130">
        <v>0</v>
      </c>
      <c r="G564" s="131">
        <v>0</v>
      </c>
      <c r="H564" s="131">
        <v>0</v>
      </c>
      <c r="I564" s="132">
        <v>0</v>
      </c>
      <c r="J564" s="149"/>
      <c r="K564" s="133">
        <v>0</v>
      </c>
      <c r="L564" s="131">
        <v>0</v>
      </c>
      <c r="M564" s="131">
        <v>0</v>
      </c>
      <c r="N564" s="132">
        <v>0</v>
      </c>
      <c r="O564" s="149"/>
      <c r="P564" s="133">
        <v>0</v>
      </c>
      <c r="Q564" s="131">
        <v>0</v>
      </c>
      <c r="R564" s="131">
        <v>0</v>
      </c>
      <c r="S564" s="132">
        <v>0</v>
      </c>
      <c r="T564" s="149"/>
      <c r="U564" s="133">
        <v>0</v>
      </c>
      <c r="V564" s="131">
        <v>0</v>
      </c>
      <c r="W564" s="131">
        <v>0</v>
      </c>
      <c r="X564" s="132">
        <v>0</v>
      </c>
      <c r="Y564" s="149"/>
      <c r="Z564" s="133">
        <v>0</v>
      </c>
      <c r="AA564" s="131">
        <v>0</v>
      </c>
      <c r="AB564" s="131">
        <v>0</v>
      </c>
      <c r="AC564" s="132">
        <v>0</v>
      </c>
      <c r="AD564" s="149"/>
      <c r="AE564" s="153">
        <f t="shared" si="192"/>
        <v>0</v>
      </c>
      <c r="AF564" s="134">
        <f t="shared" si="193"/>
        <v>0</v>
      </c>
      <c r="AG564" s="135">
        <f t="shared" si="194"/>
        <v>0</v>
      </c>
      <c r="AH564" s="167">
        <f t="shared" si="195"/>
        <v>0</v>
      </c>
      <c r="AI564" s="149"/>
      <c r="AJ564" s="133">
        <f t="shared" si="196"/>
        <v>0</v>
      </c>
      <c r="AK564" s="131">
        <f t="shared" si="197"/>
        <v>0</v>
      </c>
      <c r="AL564" s="131">
        <f t="shared" si="198"/>
        <v>0</v>
      </c>
      <c r="AM564" s="131">
        <f t="shared" si="199"/>
        <v>0</v>
      </c>
      <c r="AN564" s="136">
        <f t="shared" si="200"/>
        <v>0</v>
      </c>
      <c r="AO564" s="133">
        <f t="shared" si="201"/>
        <v>0</v>
      </c>
      <c r="AP564" s="131">
        <f t="shared" si="202"/>
        <v>0</v>
      </c>
      <c r="AQ564" s="131">
        <f t="shared" si="203"/>
        <v>0</v>
      </c>
      <c r="AR564" s="131">
        <f t="shared" si="204"/>
        <v>0</v>
      </c>
      <c r="AS564" s="136">
        <f t="shared" si="205"/>
        <v>0</v>
      </c>
      <c r="AT564" s="133">
        <f t="shared" si="206"/>
        <v>0</v>
      </c>
      <c r="AU564" s="131">
        <f t="shared" si="207"/>
        <v>0</v>
      </c>
      <c r="AV564" s="131">
        <f t="shared" si="208"/>
        <v>0</v>
      </c>
      <c r="AW564" s="131">
        <f t="shared" si="209"/>
        <v>0</v>
      </c>
      <c r="AX564" s="136">
        <f t="shared" si="210"/>
        <v>0</v>
      </c>
      <c r="AY564" s="133">
        <f t="shared" si="211"/>
        <v>0</v>
      </c>
      <c r="AZ564" s="131">
        <f t="shared" si="212"/>
        <v>0</v>
      </c>
      <c r="BA564" s="131">
        <f t="shared" si="213"/>
        <v>0</v>
      </c>
      <c r="BB564" s="131">
        <f t="shared" si="214"/>
        <v>0</v>
      </c>
      <c r="BC564" s="132">
        <f t="shared" si="215"/>
        <v>0</v>
      </c>
    </row>
    <row r="565" spans="1:55" x14ac:dyDescent="0.25">
      <c r="A565" s="138" t="s">
        <v>1169</v>
      </c>
      <c r="B565" s="131" t="s">
        <v>1433</v>
      </c>
      <c r="C565" s="131" t="s">
        <v>1179</v>
      </c>
      <c r="D565" s="131" t="s">
        <v>1043</v>
      </c>
      <c r="E565" s="132" t="s">
        <v>1311</v>
      </c>
      <c r="F565" s="130">
        <v>0</v>
      </c>
      <c r="G565" s="131">
        <v>0</v>
      </c>
      <c r="H565" s="131">
        <v>0</v>
      </c>
      <c r="I565" s="132">
        <v>0</v>
      </c>
      <c r="J565" s="149"/>
      <c r="K565" s="133">
        <v>0</v>
      </c>
      <c r="L565" s="131">
        <v>0</v>
      </c>
      <c r="M565" s="131">
        <v>0</v>
      </c>
      <c r="N565" s="132">
        <v>0</v>
      </c>
      <c r="O565" s="149"/>
      <c r="P565" s="133">
        <v>0</v>
      </c>
      <c r="Q565" s="131">
        <v>0</v>
      </c>
      <c r="R565" s="131">
        <v>0</v>
      </c>
      <c r="S565" s="132">
        <v>0</v>
      </c>
      <c r="T565" s="149"/>
      <c r="U565" s="133">
        <v>0</v>
      </c>
      <c r="V565" s="131">
        <v>0</v>
      </c>
      <c r="W565" s="131">
        <v>0</v>
      </c>
      <c r="X565" s="132">
        <v>0</v>
      </c>
      <c r="Y565" s="149"/>
      <c r="Z565" s="133">
        <v>0</v>
      </c>
      <c r="AA565" s="131">
        <v>0</v>
      </c>
      <c r="AB565" s="131">
        <v>0</v>
      </c>
      <c r="AC565" s="132">
        <v>0</v>
      </c>
      <c r="AD565" s="149"/>
      <c r="AE565" s="153">
        <f t="shared" si="192"/>
        <v>0</v>
      </c>
      <c r="AF565" s="134">
        <f t="shared" si="193"/>
        <v>0</v>
      </c>
      <c r="AG565" s="135">
        <f t="shared" si="194"/>
        <v>0</v>
      </c>
      <c r="AH565" s="167">
        <f t="shared" si="195"/>
        <v>0</v>
      </c>
      <c r="AI565" s="149"/>
      <c r="AJ565" s="133">
        <f t="shared" si="196"/>
        <v>0</v>
      </c>
      <c r="AK565" s="131">
        <f t="shared" si="197"/>
        <v>0</v>
      </c>
      <c r="AL565" s="131">
        <f t="shared" si="198"/>
        <v>0</v>
      </c>
      <c r="AM565" s="131">
        <f t="shared" si="199"/>
        <v>0</v>
      </c>
      <c r="AN565" s="136">
        <f t="shared" si="200"/>
        <v>0</v>
      </c>
      <c r="AO565" s="133">
        <f t="shared" si="201"/>
        <v>0</v>
      </c>
      <c r="AP565" s="131">
        <f t="shared" si="202"/>
        <v>0</v>
      </c>
      <c r="AQ565" s="131">
        <f t="shared" si="203"/>
        <v>0</v>
      </c>
      <c r="AR565" s="131">
        <f t="shared" si="204"/>
        <v>0</v>
      </c>
      <c r="AS565" s="136">
        <f t="shared" si="205"/>
        <v>0</v>
      </c>
      <c r="AT565" s="133">
        <f t="shared" si="206"/>
        <v>0</v>
      </c>
      <c r="AU565" s="131">
        <f t="shared" si="207"/>
        <v>0</v>
      </c>
      <c r="AV565" s="131">
        <f t="shared" si="208"/>
        <v>0</v>
      </c>
      <c r="AW565" s="131">
        <f t="shared" si="209"/>
        <v>0</v>
      </c>
      <c r="AX565" s="136">
        <f t="shared" si="210"/>
        <v>0</v>
      </c>
      <c r="AY565" s="133">
        <f t="shared" si="211"/>
        <v>0</v>
      </c>
      <c r="AZ565" s="131">
        <f t="shared" si="212"/>
        <v>0</v>
      </c>
      <c r="BA565" s="131">
        <f t="shared" si="213"/>
        <v>0</v>
      </c>
      <c r="BB565" s="131">
        <f t="shared" si="214"/>
        <v>0</v>
      </c>
      <c r="BC565" s="132">
        <f t="shared" si="215"/>
        <v>0</v>
      </c>
    </row>
    <row r="566" spans="1:55" x14ac:dyDescent="0.25">
      <c r="A566" s="138" t="s">
        <v>1170</v>
      </c>
      <c r="B566" s="131" t="s">
        <v>1433</v>
      </c>
      <c r="C566" s="131" t="s">
        <v>1180</v>
      </c>
      <c r="D566" s="131" t="s">
        <v>1181</v>
      </c>
      <c r="E566" s="132" t="s">
        <v>1311</v>
      </c>
      <c r="F566" s="130">
        <v>0</v>
      </c>
      <c r="G566" s="131">
        <v>0</v>
      </c>
      <c r="H566" s="131">
        <v>0</v>
      </c>
      <c r="I566" s="132">
        <v>0</v>
      </c>
      <c r="J566" s="149"/>
      <c r="K566" s="133">
        <v>0</v>
      </c>
      <c r="L566" s="131">
        <v>0</v>
      </c>
      <c r="M566" s="131">
        <v>0</v>
      </c>
      <c r="N566" s="132">
        <v>0</v>
      </c>
      <c r="O566" s="149"/>
      <c r="P566" s="133">
        <v>0</v>
      </c>
      <c r="Q566" s="131">
        <v>0</v>
      </c>
      <c r="R566" s="131">
        <v>0</v>
      </c>
      <c r="S566" s="132">
        <v>0</v>
      </c>
      <c r="T566" s="149"/>
      <c r="U566" s="133">
        <v>0</v>
      </c>
      <c r="V566" s="131">
        <v>0</v>
      </c>
      <c r="W566" s="131">
        <v>0</v>
      </c>
      <c r="X566" s="132">
        <v>0</v>
      </c>
      <c r="Y566" s="149"/>
      <c r="Z566" s="133">
        <v>0</v>
      </c>
      <c r="AA566" s="131">
        <v>0</v>
      </c>
      <c r="AB566" s="131">
        <v>0</v>
      </c>
      <c r="AC566" s="132">
        <v>0</v>
      </c>
      <c r="AD566" s="149"/>
      <c r="AE566" s="153">
        <f t="shared" si="192"/>
        <v>0</v>
      </c>
      <c r="AF566" s="134">
        <f t="shared" si="193"/>
        <v>0</v>
      </c>
      <c r="AG566" s="135">
        <f t="shared" si="194"/>
        <v>0</v>
      </c>
      <c r="AH566" s="167">
        <f t="shared" si="195"/>
        <v>0</v>
      </c>
      <c r="AI566" s="149"/>
      <c r="AJ566" s="133">
        <f t="shared" si="196"/>
        <v>0</v>
      </c>
      <c r="AK566" s="131">
        <f t="shared" si="197"/>
        <v>0</v>
      </c>
      <c r="AL566" s="131">
        <f t="shared" si="198"/>
        <v>0</v>
      </c>
      <c r="AM566" s="131">
        <f t="shared" si="199"/>
        <v>0</v>
      </c>
      <c r="AN566" s="136">
        <f t="shared" si="200"/>
        <v>0</v>
      </c>
      <c r="AO566" s="133">
        <f t="shared" si="201"/>
        <v>0</v>
      </c>
      <c r="AP566" s="131">
        <f t="shared" si="202"/>
        <v>0</v>
      </c>
      <c r="AQ566" s="131">
        <f t="shared" si="203"/>
        <v>0</v>
      </c>
      <c r="AR566" s="131">
        <f t="shared" si="204"/>
        <v>0</v>
      </c>
      <c r="AS566" s="136">
        <f t="shared" si="205"/>
        <v>0</v>
      </c>
      <c r="AT566" s="133">
        <f t="shared" si="206"/>
        <v>0</v>
      </c>
      <c r="AU566" s="131">
        <f t="shared" si="207"/>
        <v>0</v>
      </c>
      <c r="AV566" s="131">
        <f t="shared" si="208"/>
        <v>0</v>
      </c>
      <c r="AW566" s="131">
        <f t="shared" si="209"/>
        <v>0</v>
      </c>
      <c r="AX566" s="136">
        <f t="shared" si="210"/>
        <v>0</v>
      </c>
      <c r="AY566" s="133">
        <f t="shared" si="211"/>
        <v>0</v>
      </c>
      <c r="AZ566" s="131">
        <f t="shared" si="212"/>
        <v>0</v>
      </c>
      <c r="BA566" s="131">
        <f t="shared" si="213"/>
        <v>0</v>
      </c>
      <c r="BB566" s="131">
        <f t="shared" si="214"/>
        <v>0</v>
      </c>
      <c r="BC566" s="132">
        <f t="shared" si="215"/>
        <v>0</v>
      </c>
    </row>
    <row r="567" spans="1:55" x14ac:dyDescent="0.25">
      <c r="A567" s="138" t="s">
        <v>1175</v>
      </c>
      <c r="B567" s="131" t="s">
        <v>1433</v>
      </c>
      <c r="C567" s="131" t="s">
        <v>1182</v>
      </c>
      <c r="D567" s="131" t="s">
        <v>1190</v>
      </c>
      <c r="E567" s="132" t="s">
        <v>1314</v>
      </c>
      <c r="F567" s="130">
        <v>0</v>
      </c>
      <c r="G567" s="131">
        <v>0</v>
      </c>
      <c r="H567" s="131">
        <v>0</v>
      </c>
      <c r="I567" s="132">
        <v>0</v>
      </c>
      <c r="J567" s="149"/>
      <c r="K567" s="133">
        <v>0</v>
      </c>
      <c r="L567" s="131">
        <v>0</v>
      </c>
      <c r="M567" s="131">
        <v>0</v>
      </c>
      <c r="N567" s="132">
        <v>0</v>
      </c>
      <c r="O567" s="149"/>
      <c r="P567" s="133">
        <v>0</v>
      </c>
      <c r="Q567" s="131">
        <v>0</v>
      </c>
      <c r="R567" s="131">
        <v>0</v>
      </c>
      <c r="S567" s="132">
        <v>0</v>
      </c>
      <c r="T567" s="149"/>
      <c r="U567" s="133">
        <v>0</v>
      </c>
      <c r="V567" s="131">
        <v>0</v>
      </c>
      <c r="W567" s="131">
        <v>0</v>
      </c>
      <c r="X567" s="132">
        <v>0</v>
      </c>
      <c r="Y567" s="149"/>
      <c r="Z567" s="133">
        <v>0</v>
      </c>
      <c r="AA567" s="131">
        <v>0</v>
      </c>
      <c r="AB567" s="131">
        <v>0</v>
      </c>
      <c r="AC567" s="132">
        <v>0</v>
      </c>
      <c r="AD567" s="149"/>
      <c r="AE567" s="153">
        <f t="shared" si="192"/>
        <v>0</v>
      </c>
      <c r="AF567" s="134">
        <f t="shared" si="193"/>
        <v>0</v>
      </c>
      <c r="AG567" s="135">
        <f t="shared" si="194"/>
        <v>0</v>
      </c>
      <c r="AH567" s="167">
        <f t="shared" si="195"/>
        <v>0</v>
      </c>
      <c r="AI567" s="149"/>
      <c r="AJ567" s="133">
        <f t="shared" si="196"/>
        <v>0</v>
      </c>
      <c r="AK567" s="131">
        <f t="shared" si="197"/>
        <v>0</v>
      </c>
      <c r="AL567" s="131">
        <f t="shared" si="198"/>
        <v>0</v>
      </c>
      <c r="AM567" s="131">
        <f t="shared" si="199"/>
        <v>0</v>
      </c>
      <c r="AN567" s="136">
        <f t="shared" si="200"/>
        <v>0</v>
      </c>
      <c r="AO567" s="133">
        <f t="shared" si="201"/>
        <v>0</v>
      </c>
      <c r="AP567" s="131">
        <f t="shared" si="202"/>
        <v>0</v>
      </c>
      <c r="AQ567" s="131">
        <f t="shared" si="203"/>
        <v>0</v>
      </c>
      <c r="AR567" s="131">
        <f t="shared" si="204"/>
        <v>0</v>
      </c>
      <c r="AS567" s="136">
        <f t="shared" si="205"/>
        <v>0</v>
      </c>
      <c r="AT567" s="133">
        <f t="shared" si="206"/>
        <v>0</v>
      </c>
      <c r="AU567" s="131">
        <f t="shared" si="207"/>
        <v>0</v>
      </c>
      <c r="AV567" s="131">
        <f t="shared" si="208"/>
        <v>0</v>
      </c>
      <c r="AW567" s="131">
        <f t="shared" si="209"/>
        <v>0</v>
      </c>
      <c r="AX567" s="136">
        <f t="shared" si="210"/>
        <v>0</v>
      </c>
      <c r="AY567" s="133">
        <f t="shared" si="211"/>
        <v>0</v>
      </c>
      <c r="AZ567" s="131">
        <f t="shared" si="212"/>
        <v>0</v>
      </c>
      <c r="BA567" s="131">
        <f t="shared" si="213"/>
        <v>0</v>
      </c>
      <c r="BB567" s="131">
        <f t="shared" si="214"/>
        <v>0</v>
      </c>
      <c r="BC567" s="132">
        <f t="shared" si="215"/>
        <v>0</v>
      </c>
    </row>
    <row r="568" spans="1:55" x14ac:dyDescent="0.25">
      <c r="A568" s="138" t="s">
        <v>1176</v>
      </c>
      <c r="B568" s="131" t="s">
        <v>2047</v>
      </c>
      <c r="C568" s="131" t="s">
        <v>1183</v>
      </c>
      <c r="D568" s="131" t="s">
        <v>81</v>
      </c>
      <c r="E568" s="132" t="s">
        <v>1311</v>
      </c>
      <c r="F568" s="130">
        <v>0</v>
      </c>
      <c r="G568" s="131">
        <v>0</v>
      </c>
      <c r="H568" s="131">
        <v>0</v>
      </c>
      <c r="I568" s="132">
        <v>0</v>
      </c>
      <c r="J568" s="149"/>
      <c r="K568" s="133">
        <v>0</v>
      </c>
      <c r="L568" s="131">
        <v>0</v>
      </c>
      <c r="M568" s="131">
        <v>0</v>
      </c>
      <c r="N568" s="132">
        <v>0</v>
      </c>
      <c r="O568" s="149"/>
      <c r="P568" s="133">
        <v>0</v>
      </c>
      <c r="Q568" s="131">
        <v>0</v>
      </c>
      <c r="R568" s="131">
        <v>0</v>
      </c>
      <c r="S568" s="132">
        <v>0</v>
      </c>
      <c r="T568" s="149"/>
      <c r="U568" s="133">
        <v>0</v>
      </c>
      <c r="V568" s="131">
        <v>0</v>
      </c>
      <c r="W568" s="131">
        <v>0</v>
      </c>
      <c r="X568" s="132">
        <v>0</v>
      </c>
      <c r="Y568" s="149"/>
      <c r="Z568" s="133">
        <v>0</v>
      </c>
      <c r="AA568" s="131">
        <v>0</v>
      </c>
      <c r="AB568" s="131">
        <v>0</v>
      </c>
      <c r="AC568" s="132">
        <v>0</v>
      </c>
      <c r="AD568" s="149"/>
      <c r="AE568" s="153">
        <f t="shared" si="192"/>
        <v>0</v>
      </c>
      <c r="AF568" s="134">
        <f t="shared" si="193"/>
        <v>0</v>
      </c>
      <c r="AG568" s="135">
        <f t="shared" si="194"/>
        <v>0</v>
      </c>
      <c r="AH568" s="167">
        <f t="shared" si="195"/>
        <v>0</v>
      </c>
      <c r="AI568" s="149"/>
      <c r="AJ568" s="133">
        <f t="shared" si="196"/>
        <v>0</v>
      </c>
      <c r="AK568" s="131">
        <f t="shared" si="197"/>
        <v>0</v>
      </c>
      <c r="AL568" s="131">
        <f t="shared" si="198"/>
        <v>0</v>
      </c>
      <c r="AM568" s="131">
        <f t="shared" si="199"/>
        <v>0</v>
      </c>
      <c r="AN568" s="136">
        <f t="shared" si="200"/>
        <v>0</v>
      </c>
      <c r="AO568" s="133">
        <f t="shared" si="201"/>
        <v>0</v>
      </c>
      <c r="AP568" s="131">
        <f t="shared" si="202"/>
        <v>0</v>
      </c>
      <c r="AQ568" s="131">
        <f t="shared" si="203"/>
        <v>0</v>
      </c>
      <c r="AR568" s="131">
        <f t="shared" si="204"/>
        <v>0</v>
      </c>
      <c r="AS568" s="136">
        <f t="shared" si="205"/>
        <v>0</v>
      </c>
      <c r="AT568" s="133">
        <f t="shared" si="206"/>
        <v>0</v>
      </c>
      <c r="AU568" s="131">
        <f t="shared" si="207"/>
        <v>0</v>
      </c>
      <c r="AV568" s="131">
        <f t="shared" si="208"/>
        <v>0</v>
      </c>
      <c r="AW568" s="131">
        <f t="shared" si="209"/>
        <v>0</v>
      </c>
      <c r="AX568" s="136">
        <f t="shared" si="210"/>
        <v>0</v>
      </c>
      <c r="AY568" s="133">
        <f t="shared" si="211"/>
        <v>0</v>
      </c>
      <c r="AZ568" s="131">
        <f t="shared" si="212"/>
        <v>0</v>
      </c>
      <c r="BA568" s="131">
        <f t="shared" si="213"/>
        <v>0</v>
      </c>
      <c r="BB568" s="131">
        <f t="shared" si="214"/>
        <v>0</v>
      </c>
      <c r="BC568" s="132">
        <f t="shared" si="215"/>
        <v>0</v>
      </c>
    </row>
    <row r="569" spans="1:55" x14ac:dyDescent="0.25">
      <c r="A569" s="138" t="s">
        <v>1177</v>
      </c>
      <c r="B569" s="131" t="s">
        <v>1433</v>
      </c>
      <c r="C569" s="131" t="s">
        <v>92</v>
      </c>
      <c r="D569" s="131" t="s">
        <v>364</v>
      </c>
      <c r="E569" s="132" t="s">
        <v>1311</v>
      </c>
      <c r="F569" s="130">
        <v>0</v>
      </c>
      <c r="G569" s="131">
        <v>0</v>
      </c>
      <c r="H569" s="131">
        <v>0</v>
      </c>
      <c r="I569" s="132">
        <v>0</v>
      </c>
      <c r="J569" s="149"/>
      <c r="K569" s="133">
        <v>0</v>
      </c>
      <c r="L569" s="131">
        <v>0</v>
      </c>
      <c r="M569" s="131">
        <v>0</v>
      </c>
      <c r="N569" s="132">
        <v>0</v>
      </c>
      <c r="O569" s="149"/>
      <c r="P569" s="133">
        <v>0</v>
      </c>
      <c r="Q569" s="131">
        <v>0</v>
      </c>
      <c r="R569" s="131">
        <v>0</v>
      </c>
      <c r="S569" s="132">
        <v>0</v>
      </c>
      <c r="T569" s="149"/>
      <c r="U569" s="133">
        <v>0</v>
      </c>
      <c r="V569" s="131">
        <v>0</v>
      </c>
      <c r="W569" s="131">
        <v>0</v>
      </c>
      <c r="X569" s="132">
        <v>0</v>
      </c>
      <c r="Y569" s="149"/>
      <c r="Z569" s="133">
        <v>0</v>
      </c>
      <c r="AA569" s="131">
        <v>0</v>
      </c>
      <c r="AB569" s="131">
        <v>0</v>
      </c>
      <c r="AC569" s="132">
        <v>0</v>
      </c>
      <c r="AD569" s="149"/>
      <c r="AE569" s="153">
        <f t="shared" si="192"/>
        <v>0</v>
      </c>
      <c r="AF569" s="134">
        <f t="shared" si="193"/>
        <v>0</v>
      </c>
      <c r="AG569" s="135">
        <f t="shared" si="194"/>
        <v>0</v>
      </c>
      <c r="AH569" s="167">
        <f t="shared" si="195"/>
        <v>0</v>
      </c>
      <c r="AI569" s="149"/>
      <c r="AJ569" s="133">
        <f t="shared" si="196"/>
        <v>0</v>
      </c>
      <c r="AK569" s="131">
        <f t="shared" si="197"/>
        <v>0</v>
      </c>
      <c r="AL569" s="131">
        <f t="shared" si="198"/>
        <v>0</v>
      </c>
      <c r="AM569" s="131">
        <f t="shared" si="199"/>
        <v>0</v>
      </c>
      <c r="AN569" s="136">
        <f t="shared" si="200"/>
        <v>0</v>
      </c>
      <c r="AO569" s="133">
        <f t="shared" si="201"/>
        <v>0</v>
      </c>
      <c r="AP569" s="131">
        <f t="shared" si="202"/>
        <v>0</v>
      </c>
      <c r="AQ569" s="131">
        <f t="shared" si="203"/>
        <v>0</v>
      </c>
      <c r="AR569" s="131">
        <f t="shared" si="204"/>
        <v>0</v>
      </c>
      <c r="AS569" s="136">
        <f t="shared" si="205"/>
        <v>0</v>
      </c>
      <c r="AT569" s="133">
        <f t="shared" si="206"/>
        <v>0</v>
      </c>
      <c r="AU569" s="131">
        <f t="shared" si="207"/>
        <v>0</v>
      </c>
      <c r="AV569" s="131">
        <f t="shared" si="208"/>
        <v>0</v>
      </c>
      <c r="AW569" s="131">
        <f t="shared" si="209"/>
        <v>0</v>
      </c>
      <c r="AX569" s="136">
        <f t="shared" si="210"/>
        <v>0</v>
      </c>
      <c r="AY569" s="133">
        <f t="shared" si="211"/>
        <v>0</v>
      </c>
      <c r="AZ569" s="131">
        <f t="shared" si="212"/>
        <v>0</v>
      </c>
      <c r="BA569" s="131">
        <f t="shared" si="213"/>
        <v>0</v>
      </c>
      <c r="BB569" s="131">
        <f t="shared" si="214"/>
        <v>0</v>
      </c>
      <c r="BC569" s="132">
        <f t="shared" si="215"/>
        <v>0</v>
      </c>
    </row>
    <row r="570" spans="1:55" x14ac:dyDescent="0.25">
      <c r="A570" s="138" t="s">
        <v>1178</v>
      </c>
      <c r="B570" s="131" t="s">
        <v>1433</v>
      </c>
      <c r="C570" s="131" t="s">
        <v>1189</v>
      </c>
      <c r="D570" s="131" t="s">
        <v>78</v>
      </c>
      <c r="E570" s="132" t="s">
        <v>1314</v>
      </c>
      <c r="F570" s="130">
        <v>0</v>
      </c>
      <c r="G570" s="131">
        <v>0</v>
      </c>
      <c r="H570" s="131">
        <v>0</v>
      </c>
      <c r="I570" s="132">
        <v>0</v>
      </c>
      <c r="J570" s="149"/>
      <c r="K570" s="133">
        <v>0</v>
      </c>
      <c r="L570" s="131">
        <v>0</v>
      </c>
      <c r="M570" s="131">
        <v>0</v>
      </c>
      <c r="N570" s="132">
        <v>0</v>
      </c>
      <c r="O570" s="149"/>
      <c r="P570" s="133">
        <v>0</v>
      </c>
      <c r="Q570" s="131">
        <v>0</v>
      </c>
      <c r="R570" s="131">
        <v>0</v>
      </c>
      <c r="S570" s="132">
        <v>0</v>
      </c>
      <c r="T570" s="149"/>
      <c r="U570" s="133">
        <v>0</v>
      </c>
      <c r="V570" s="131">
        <v>0</v>
      </c>
      <c r="W570" s="131">
        <v>0</v>
      </c>
      <c r="X570" s="132">
        <v>0</v>
      </c>
      <c r="Y570" s="149"/>
      <c r="Z570" s="133">
        <v>0</v>
      </c>
      <c r="AA570" s="131">
        <v>0</v>
      </c>
      <c r="AB570" s="131">
        <v>0</v>
      </c>
      <c r="AC570" s="132">
        <v>0</v>
      </c>
      <c r="AD570" s="149"/>
      <c r="AE570" s="153">
        <f t="shared" si="192"/>
        <v>0</v>
      </c>
      <c r="AF570" s="134">
        <f t="shared" si="193"/>
        <v>0</v>
      </c>
      <c r="AG570" s="135">
        <f t="shared" si="194"/>
        <v>0</v>
      </c>
      <c r="AH570" s="167">
        <f t="shared" si="195"/>
        <v>0</v>
      </c>
      <c r="AI570" s="149"/>
      <c r="AJ570" s="133">
        <f t="shared" si="196"/>
        <v>0</v>
      </c>
      <c r="AK570" s="131">
        <f t="shared" si="197"/>
        <v>0</v>
      </c>
      <c r="AL570" s="131">
        <f t="shared" si="198"/>
        <v>0</v>
      </c>
      <c r="AM570" s="131">
        <f t="shared" si="199"/>
        <v>0</v>
      </c>
      <c r="AN570" s="136">
        <f t="shared" si="200"/>
        <v>0</v>
      </c>
      <c r="AO570" s="133">
        <f t="shared" si="201"/>
        <v>0</v>
      </c>
      <c r="AP570" s="131">
        <f t="shared" si="202"/>
        <v>0</v>
      </c>
      <c r="AQ570" s="131">
        <f t="shared" si="203"/>
        <v>0</v>
      </c>
      <c r="AR570" s="131">
        <f t="shared" si="204"/>
        <v>0</v>
      </c>
      <c r="AS570" s="136">
        <f t="shared" si="205"/>
        <v>0</v>
      </c>
      <c r="AT570" s="133">
        <f t="shared" si="206"/>
        <v>0</v>
      </c>
      <c r="AU570" s="131">
        <f t="shared" si="207"/>
        <v>0</v>
      </c>
      <c r="AV570" s="131">
        <f t="shared" si="208"/>
        <v>0</v>
      </c>
      <c r="AW570" s="131">
        <f t="shared" si="209"/>
        <v>0</v>
      </c>
      <c r="AX570" s="136">
        <f t="shared" si="210"/>
        <v>0</v>
      </c>
      <c r="AY570" s="133">
        <f t="shared" si="211"/>
        <v>0</v>
      </c>
      <c r="AZ570" s="131">
        <f t="shared" si="212"/>
        <v>0</v>
      </c>
      <c r="BA570" s="131">
        <f t="shared" si="213"/>
        <v>0</v>
      </c>
      <c r="BB570" s="131">
        <f t="shared" si="214"/>
        <v>0</v>
      </c>
      <c r="BC570" s="132">
        <f t="shared" si="215"/>
        <v>0</v>
      </c>
    </row>
    <row r="571" spans="1:55" x14ac:dyDescent="0.25">
      <c r="A571" s="138" t="s">
        <v>1184</v>
      </c>
      <c r="B571" s="131" t="s">
        <v>40</v>
      </c>
      <c r="C571" s="131" t="s">
        <v>132</v>
      </c>
      <c r="D571" s="131" t="s">
        <v>322</v>
      </c>
      <c r="E571" s="132" t="s">
        <v>1314</v>
      </c>
      <c r="F571" s="130">
        <v>0</v>
      </c>
      <c r="G571" s="131">
        <v>0</v>
      </c>
      <c r="H571" s="131">
        <v>0</v>
      </c>
      <c r="I571" s="132">
        <v>0</v>
      </c>
      <c r="J571" s="149"/>
      <c r="K571" s="133">
        <v>0</v>
      </c>
      <c r="L571" s="131">
        <v>0</v>
      </c>
      <c r="M571" s="131">
        <v>0</v>
      </c>
      <c r="N571" s="132">
        <v>0</v>
      </c>
      <c r="O571" s="149"/>
      <c r="P571" s="133">
        <v>0</v>
      </c>
      <c r="Q571" s="131">
        <v>0</v>
      </c>
      <c r="R571" s="131">
        <v>0</v>
      </c>
      <c r="S571" s="132">
        <v>0</v>
      </c>
      <c r="T571" s="149"/>
      <c r="U571" s="133">
        <v>0</v>
      </c>
      <c r="V571" s="131">
        <v>0</v>
      </c>
      <c r="W571" s="131">
        <v>0</v>
      </c>
      <c r="X571" s="132">
        <v>0</v>
      </c>
      <c r="Y571" s="149"/>
      <c r="Z571" s="133">
        <v>0</v>
      </c>
      <c r="AA571" s="131">
        <v>0</v>
      </c>
      <c r="AB571" s="131">
        <v>0</v>
      </c>
      <c r="AC571" s="132">
        <v>0</v>
      </c>
      <c r="AD571" s="149"/>
      <c r="AE571" s="153">
        <f t="shared" si="192"/>
        <v>0</v>
      </c>
      <c r="AF571" s="134">
        <f t="shared" si="193"/>
        <v>0</v>
      </c>
      <c r="AG571" s="135">
        <f t="shared" si="194"/>
        <v>0</v>
      </c>
      <c r="AH571" s="167">
        <f t="shared" si="195"/>
        <v>0</v>
      </c>
      <c r="AI571" s="149"/>
      <c r="AJ571" s="133">
        <f t="shared" si="196"/>
        <v>0</v>
      </c>
      <c r="AK571" s="131">
        <f t="shared" si="197"/>
        <v>0</v>
      </c>
      <c r="AL571" s="131">
        <f t="shared" si="198"/>
        <v>0</v>
      </c>
      <c r="AM571" s="131">
        <f t="shared" si="199"/>
        <v>0</v>
      </c>
      <c r="AN571" s="136">
        <f t="shared" si="200"/>
        <v>0</v>
      </c>
      <c r="AO571" s="133">
        <f t="shared" si="201"/>
        <v>0</v>
      </c>
      <c r="AP571" s="131">
        <f t="shared" si="202"/>
        <v>0</v>
      </c>
      <c r="AQ571" s="131">
        <f t="shared" si="203"/>
        <v>0</v>
      </c>
      <c r="AR571" s="131">
        <f t="shared" si="204"/>
        <v>0</v>
      </c>
      <c r="AS571" s="136">
        <f t="shared" si="205"/>
        <v>0</v>
      </c>
      <c r="AT571" s="133">
        <f t="shared" si="206"/>
        <v>0</v>
      </c>
      <c r="AU571" s="131">
        <f t="shared" si="207"/>
        <v>0</v>
      </c>
      <c r="AV571" s="131">
        <f t="shared" si="208"/>
        <v>0</v>
      </c>
      <c r="AW571" s="131">
        <f t="shared" si="209"/>
        <v>0</v>
      </c>
      <c r="AX571" s="136">
        <f t="shared" si="210"/>
        <v>0</v>
      </c>
      <c r="AY571" s="133">
        <f t="shared" si="211"/>
        <v>0</v>
      </c>
      <c r="AZ571" s="131">
        <f t="shared" si="212"/>
        <v>0</v>
      </c>
      <c r="BA571" s="131">
        <f t="shared" si="213"/>
        <v>0</v>
      </c>
      <c r="BB571" s="131">
        <f t="shared" si="214"/>
        <v>0</v>
      </c>
      <c r="BC571" s="132">
        <f t="shared" si="215"/>
        <v>0</v>
      </c>
    </row>
    <row r="572" spans="1:55" x14ac:dyDescent="0.25">
      <c r="A572" s="138" t="s">
        <v>1185</v>
      </c>
      <c r="B572" s="131" t="s">
        <v>1295</v>
      </c>
      <c r="C572" s="131" t="s">
        <v>427</v>
      </c>
      <c r="D572" s="131" t="s">
        <v>122</v>
      </c>
      <c r="E572" s="132" t="s">
        <v>1311</v>
      </c>
      <c r="F572" s="130">
        <v>0</v>
      </c>
      <c r="G572" s="131">
        <v>0</v>
      </c>
      <c r="H572" s="131">
        <v>0</v>
      </c>
      <c r="I572" s="132">
        <v>0</v>
      </c>
      <c r="J572" s="149"/>
      <c r="K572" s="133">
        <v>0</v>
      </c>
      <c r="L572" s="131">
        <v>0</v>
      </c>
      <c r="M572" s="131">
        <v>0</v>
      </c>
      <c r="N572" s="132">
        <v>0</v>
      </c>
      <c r="O572" s="149"/>
      <c r="P572" s="133">
        <v>0</v>
      </c>
      <c r="Q572" s="131">
        <v>0</v>
      </c>
      <c r="R572" s="131">
        <v>0</v>
      </c>
      <c r="S572" s="132">
        <v>0</v>
      </c>
      <c r="T572" s="149"/>
      <c r="U572" s="133">
        <v>0</v>
      </c>
      <c r="V572" s="131">
        <v>0</v>
      </c>
      <c r="W572" s="131">
        <v>0</v>
      </c>
      <c r="X572" s="132">
        <v>0</v>
      </c>
      <c r="Y572" s="149"/>
      <c r="Z572" s="133">
        <v>0</v>
      </c>
      <c r="AA572" s="131">
        <v>0</v>
      </c>
      <c r="AB572" s="131">
        <v>0</v>
      </c>
      <c r="AC572" s="132">
        <v>0</v>
      </c>
      <c r="AD572" s="149"/>
      <c r="AE572" s="153">
        <f t="shared" si="192"/>
        <v>0</v>
      </c>
      <c r="AF572" s="134">
        <f t="shared" si="193"/>
        <v>0</v>
      </c>
      <c r="AG572" s="135">
        <f t="shared" si="194"/>
        <v>0</v>
      </c>
      <c r="AH572" s="167">
        <f t="shared" si="195"/>
        <v>0</v>
      </c>
      <c r="AI572" s="149"/>
      <c r="AJ572" s="133">
        <f t="shared" si="196"/>
        <v>0</v>
      </c>
      <c r="AK572" s="131">
        <f t="shared" si="197"/>
        <v>0</v>
      </c>
      <c r="AL572" s="131">
        <f t="shared" si="198"/>
        <v>0</v>
      </c>
      <c r="AM572" s="131">
        <f t="shared" si="199"/>
        <v>0</v>
      </c>
      <c r="AN572" s="136">
        <f t="shared" si="200"/>
        <v>0</v>
      </c>
      <c r="AO572" s="133">
        <f t="shared" si="201"/>
        <v>0</v>
      </c>
      <c r="AP572" s="131">
        <f t="shared" si="202"/>
        <v>0</v>
      </c>
      <c r="AQ572" s="131">
        <f t="shared" si="203"/>
        <v>0</v>
      </c>
      <c r="AR572" s="131">
        <f t="shared" si="204"/>
        <v>0</v>
      </c>
      <c r="AS572" s="136">
        <f t="shared" si="205"/>
        <v>0</v>
      </c>
      <c r="AT572" s="133">
        <f t="shared" si="206"/>
        <v>0</v>
      </c>
      <c r="AU572" s="131">
        <f t="shared" si="207"/>
        <v>0</v>
      </c>
      <c r="AV572" s="131">
        <f t="shared" si="208"/>
        <v>0</v>
      </c>
      <c r="AW572" s="131">
        <f t="shared" si="209"/>
        <v>0</v>
      </c>
      <c r="AX572" s="136">
        <f t="shared" si="210"/>
        <v>0</v>
      </c>
      <c r="AY572" s="133">
        <f t="shared" si="211"/>
        <v>0</v>
      </c>
      <c r="AZ572" s="131">
        <f t="shared" si="212"/>
        <v>0</v>
      </c>
      <c r="BA572" s="131">
        <f t="shared" si="213"/>
        <v>0</v>
      </c>
      <c r="BB572" s="131">
        <f t="shared" si="214"/>
        <v>0</v>
      </c>
      <c r="BC572" s="132">
        <f t="shared" si="215"/>
        <v>0</v>
      </c>
    </row>
    <row r="573" spans="1:55" x14ac:dyDescent="0.25">
      <c r="A573" s="138" t="s">
        <v>1186</v>
      </c>
      <c r="B573" s="131" t="s">
        <v>1027</v>
      </c>
      <c r="C573" s="131" t="s">
        <v>1191</v>
      </c>
      <c r="D573" s="131" t="s">
        <v>148</v>
      </c>
      <c r="E573" s="132" t="s">
        <v>1311</v>
      </c>
      <c r="F573" s="130">
        <v>0</v>
      </c>
      <c r="G573" s="131">
        <v>0</v>
      </c>
      <c r="H573" s="131">
        <v>0</v>
      </c>
      <c r="I573" s="132">
        <v>0</v>
      </c>
      <c r="J573" s="149"/>
      <c r="K573" s="133">
        <v>0</v>
      </c>
      <c r="L573" s="131">
        <v>0</v>
      </c>
      <c r="M573" s="131">
        <v>0</v>
      </c>
      <c r="N573" s="132">
        <v>0</v>
      </c>
      <c r="O573" s="149"/>
      <c r="P573" s="133">
        <v>0</v>
      </c>
      <c r="Q573" s="131">
        <v>0</v>
      </c>
      <c r="R573" s="131">
        <v>0</v>
      </c>
      <c r="S573" s="132">
        <v>0</v>
      </c>
      <c r="T573" s="149"/>
      <c r="U573" s="133">
        <v>0</v>
      </c>
      <c r="V573" s="131">
        <v>0</v>
      </c>
      <c r="W573" s="131">
        <v>0</v>
      </c>
      <c r="X573" s="132">
        <v>0</v>
      </c>
      <c r="Y573" s="149"/>
      <c r="Z573" s="133">
        <v>0</v>
      </c>
      <c r="AA573" s="131">
        <v>0</v>
      </c>
      <c r="AB573" s="131">
        <v>0</v>
      </c>
      <c r="AC573" s="132">
        <v>0</v>
      </c>
      <c r="AD573" s="149"/>
      <c r="AE573" s="153">
        <f t="shared" si="192"/>
        <v>0</v>
      </c>
      <c r="AF573" s="134">
        <f t="shared" si="193"/>
        <v>0</v>
      </c>
      <c r="AG573" s="135">
        <f t="shared" si="194"/>
        <v>0</v>
      </c>
      <c r="AH573" s="167">
        <f t="shared" si="195"/>
        <v>0</v>
      </c>
      <c r="AI573" s="149"/>
      <c r="AJ573" s="133">
        <f t="shared" si="196"/>
        <v>0</v>
      </c>
      <c r="AK573" s="131">
        <f t="shared" si="197"/>
        <v>0</v>
      </c>
      <c r="AL573" s="131">
        <f t="shared" si="198"/>
        <v>0</v>
      </c>
      <c r="AM573" s="131">
        <f t="shared" si="199"/>
        <v>0</v>
      </c>
      <c r="AN573" s="136">
        <f t="shared" si="200"/>
        <v>0</v>
      </c>
      <c r="AO573" s="133">
        <f t="shared" si="201"/>
        <v>0</v>
      </c>
      <c r="AP573" s="131">
        <f t="shared" si="202"/>
        <v>0</v>
      </c>
      <c r="AQ573" s="131">
        <f t="shared" si="203"/>
        <v>0</v>
      </c>
      <c r="AR573" s="131">
        <f t="shared" si="204"/>
        <v>0</v>
      </c>
      <c r="AS573" s="136">
        <f t="shared" si="205"/>
        <v>0</v>
      </c>
      <c r="AT573" s="133">
        <f t="shared" si="206"/>
        <v>0</v>
      </c>
      <c r="AU573" s="131">
        <f t="shared" si="207"/>
        <v>0</v>
      </c>
      <c r="AV573" s="131">
        <f t="shared" si="208"/>
        <v>0</v>
      </c>
      <c r="AW573" s="131">
        <f t="shared" si="209"/>
        <v>0</v>
      </c>
      <c r="AX573" s="136">
        <f t="shared" si="210"/>
        <v>0</v>
      </c>
      <c r="AY573" s="133">
        <f t="shared" si="211"/>
        <v>0</v>
      </c>
      <c r="AZ573" s="131">
        <f t="shared" si="212"/>
        <v>0</v>
      </c>
      <c r="BA573" s="131">
        <f t="shared" si="213"/>
        <v>0</v>
      </c>
      <c r="BB573" s="131">
        <f t="shared" si="214"/>
        <v>0</v>
      </c>
      <c r="BC573" s="132">
        <f t="shared" si="215"/>
        <v>0</v>
      </c>
    </row>
    <row r="574" spans="1:55" x14ac:dyDescent="0.25">
      <c r="A574" s="138" t="s">
        <v>1187</v>
      </c>
      <c r="B574" s="131" t="s">
        <v>1278</v>
      </c>
      <c r="C574" s="131" t="s">
        <v>325</v>
      </c>
      <c r="D574" s="131" t="s">
        <v>1197</v>
      </c>
      <c r="E574" s="132" t="s">
        <v>1955</v>
      </c>
      <c r="F574" s="130">
        <v>0</v>
      </c>
      <c r="G574" s="131">
        <v>0</v>
      </c>
      <c r="H574" s="131">
        <v>0</v>
      </c>
      <c r="I574" s="132">
        <v>0</v>
      </c>
      <c r="J574" s="149"/>
      <c r="K574" s="133">
        <v>0</v>
      </c>
      <c r="L574" s="131">
        <v>0</v>
      </c>
      <c r="M574" s="131">
        <v>0</v>
      </c>
      <c r="N574" s="132">
        <v>0</v>
      </c>
      <c r="O574" s="149"/>
      <c r="P574" s="133">
        <v>0</v>
      </c>
      <c r="Q574" s="131">
        <v>0</v>
      </c>
      <c r="R574" s="131">
        <v>0</v>
      </c>
      <c r="S574" s="132">
        <v>0</v>
      </c>
      <c r="T574" s="149"/>
      <c r="U574" s="133">
        <v>0</v>
      </c>
      <c r="V574" s="131">
        <v>0</v>
      </c>
      <c r="W574" s="131">
        <v>0</v>
      </c>
      <c r="X574" s="132">
        <v>0</v>
      </c>
      <c r="Y574" s="149"/>
      <c r="Z574" s="133">
        <v>0</v>
      </c>
      <c r="AA574" s="131">
        <v>0</v>
      </c>
      <c r="AB574" s="131">
        <v>0</v>
      </c>
      <c r="AC574" s="132">
        <v>0</v>
      </c>
      <c r="AD574" s="149"/>
      <c r="AE574" s="153">
        <f t="shared" si="192"/>
        <v>0</v>
      </c>
      <c r="AF574" s="134">
        <f t="shared" si="193"/>
        <v>0</v>
      </c>
      <c r="AG574" s="135">
        <f t="shared" si="194"/>
        <v>0</v>
      </c>
      <c r="AH574" s="167">
        <f t="shared" si="195"/>
        <v>0</v>
      </c>
      <c r="AI574" s="149"/>
      <c r="AJ574" s="133">
        <f t="shared" si="196"/>
        <v>0</v>
      </c>
      <c r="AK574" s="131">
        <f t="shared" si="197"/>
        <v>0</v>
      </c>
      <c r="AL574" s="131">
        <f t="shared" si="198"/>
        <v>0</v>
      </c>
      <c r="AM574" s="131">
        <f t="shared" si="199"/>
        <v>0</v>
      </c>
      <c r="AN574" s="136">
        <f t="shared" si="200"/>
        <v>0</v>
      </c>
      <c r="AO574" s="133">
        <f t="shared" si="201"/>
        <v>0</v>
      </c>
      <c r="AP574" s="131">
        <f t="shared" si="202"/>
        <v>0</v>
      </c>
      <c r="AQ574" s="131">
        <f t="shared" si="203"/>
        <v>0</v>
      </c>
      <c r="AR574" s="131">
        <f t="shared" si="204"/>
        <v>0</v>
      </c>
      <c r="AS574" s="136">
        <f t="shared" si="205"/>
        <v>0</v>
      </c>
      <c r="AT574" s="133">
        <f t="shared" si="206"/>
        <v>0</v>
      </c>
      <c r="AU574" s="131">
        <f t="shared" si="207"/>
        <v>0</v>
      </c>
      <c r="AV574" s="131">
        <f t="shared" si="208"/>
        <v>0</v>
      </c>
      <c r="AW574" s="131">
        <f t="shared" si="209"/>
        <v>0</v>
      </c>
      <c r="AX574" s="136">
        <f t="shared" si="210"/>
        <v>0</v>
      </c>
      <c r="AY574" s="133">
        <f t="shared" si="211"/>
        <v>0</v>
      </c>
      <c r="AZ574" s="131">
        <f t="shared" si="212"/>
        <v>0</v>
      </c>
      <c r="BA574" s="131">
        <f t="shared" si="213"/>
        <v>0</v>
      </c>
      <c r="BB574" s="131">
        <f t="shared" si="214"/>
        <v>0</v>
      </c>
      <c r="BC574" s="132">
        <f t="shared" si="215"/>
        <v>0</v>
      </c>
    </row>
    <row r="575" spans="1:55" x14ac:dyDescent="0.25">
      <c r="A575" s="138" t="s">
        <v>1188</v>
      </c>
      <c r="B575" s="131" t="s">
        <v>49</v>
      </c>
      <c r="C575" s="131" t="s">
        <v>1198</v>
      </c>
      <c r="D575" s="131" t="s">
        <v>1110</v>
      </c>
      <c r="E575" s="132" t="s">
        <v>1314</v>
      </c>
      <c r="F575" s="130">
        <v>0</v>
      </c>
      <c r="G575" s="131">
        <v>1</v>
      </c>
      <c r="H575" s="131">
        <v>22.7</v>
      </c>
      <c r="I575" s="132">
        <v>292</v>
      </c>
      <c r="J575" s="149"/>
      <c r="K575" s="133">
        <v>0</v>
      </c>
      <c r="L575" s="131">
        <v>1</v>
      </c>
      <c r="M575" s="131">
        <v>22.2</v>
      </c>
      <c r="N575" s="132">
        <v>270</v>
      </c>
      <c r="O575" s="149"/>
      <c r="P575" s="133">
        <v>0</v>
      </c>
      <c r="Q575" s="131">
        <v>0</v>
      </c>
      <c r="R575" s="131">
        <v>0</v>
      </c>
      <c r="S575" s="132">
        <v>20</v>
      </c>
      <c r="T575" s="149"/>
      <c r="U575" s="133">
        <v>0</v>
      </c>
      <c r="V575" s="131">
        <v>0</v>
      </c>
      <c r="W575" s="131">
        <v>0</v>
      </c>
      <c r="X575" s="132">
        <v>20</v>
      </c>
      <c r="Y575" s="149"/>
      <c r="Z575" s="133">
        <v>0</v>
      </c>
      <c r="AA575" s="131">
        <v>2</v>
      </c>
      <c r="AB575" s="131">
        <v>19.799999999999997</v>
      </c>
      <c r="AC575" s="132">
        <v>275</v>
      </c>
      <c r="AD575" s="149"/>
      <c r="AE575" s="153">
        <f t="shared" si="192"/>
        <v>0</v>
      </c>
      <c r="AF575" s="134">
        <f t="shared" si="193"/>
        <v>4</v>
      </c>
      <c r="AG575" s="135">
        <f t="shared" si="194"/>
        <v>64.699999999999989</v>
      </c>
      <c r="AH575" s="167">
        <f t="shared" si="195"/>
        <v>857</v>
      </c>
      <c r="AI575" s="149"/>
      <c r="AJ575" s="133">
        <f t="shared" si="196"/>
        <v>292</v>
      </c>
      <c r="AK575" s="131">
        <f t="shared" si="197"/>
        <v>270</v>
      </c>
      <c r="AL575" s="131">
        <f t="shared" si="198"/>
        <v>20</v>
      </c>
      <c r="AM575" s="131">
        <f t="shared" si="199"/>
        <v>20</v>
      </c>
      <c r="AN575" s="136">
        <f t="shared" si="200"/>
        <v>275</v>
      </c>
      <c r="AO575" s="133">
        <f t="shared" si="201"/>
        <v>0</v>
      </c>
      <c r="AP575" s="131">
        <f t="shared" si="202"/>
        <v>0</v>
      </c>
      <c r="AQ575" s="131">
        <f t="shared" si="203"/>
        <v>0</v>
      </c>
      <c r="AR575" s="131">
        <f t="shared" si="204"/>
        <v>0</v>
      </c>
      <c r="AS575" s="136">
        <f t="shared" si="205"/>
        <v>0</v>
      </c>
      <c r="AT575" s="133">
        <f t="shared" si="206"/>
        <v>1</v>
      </c>
      <c r="AU575" s="131">
        <f t="shared" si="207"/>
        <v>1</v>
      </c>
      <c r="AV575" s="131">
        <f t="shared" si="208"/>
        <v>0</v>
      </c>
      <c r="AW575" s="131">
        <f t="shared" si="209"/>
        <v>0</v>
      </c>
      <c r="AX575" s="136">
        <f t="shared" si="210"/>
        <v>2</v>
      </c>
      <c r="AY575" s="133">
        <f t="shared" si="211"/>
        <v>22.7</v>
      </c>
      <c r="AZ575" s="131">
        <f t="shared" si="212"/>
        <v>22.2</v>
      </c>
      <c r="BA575" s="131">
        <f t="shared" si="213"/>
        <v>0</v>
      </c>
      <c r="BB575" s="131">
        <f t="shared" si="214"/>
        <v>0</v>
      </c>
      <c r="BC575" s="132">
        <f t="shared" si="215"/>
        <v>19.799999999999997</v>
      </c>
    </row>
    <row r="576" spans="1:55" x14ac:dyDescent="0.25">
      <c r="A576" s="138" t="s">
        <v>1192</v>
      </c>
      <c r="B576" s="131" t="s">
        <v>1293</v>
      </c>
      <c r="C576" s="131" t="s">
        <v>426</v>
      </c>
      <c r="D576" s="131" t="s">
        <v>262</v>
      </c>
      <c r="E576" s="132" t="s">
        <v>1955</v>
      </c>
      <c r="F576" s="130">
        <v>0</v>
      </c>
      <c r="G576" s="131">
        <v>0</v>
      </c>
      <c r="H576" s="131">
        <v>0</v>
      </c>
      <c r="I576" s="132">
        <v>0</v>
      </c>
      <c r="J576" s="149"/>
      <c r="K576" s="133">
        <v>0</v>
      </c>
      <c r="L576" s="131">
        <v>0</v>
      </c>
      <c r="M576" s="131">
        <v>0</v>
      </c>
      <c r="N576" s="132">
        <v>0</v>
      </c>
      <c r="O576" s="149"/>
      <c r="P576" s="133">
        <v>0</v>
      </c>
      <c r="Q576" s="131">
        <v>0</v>
      </c>
      <c r="R576" s="131">
        <v>0</v>
      </c>
      <c r="S576" s="132">
        <v>0</v>
      </c>
      <c r="T576" s="149"/>
      <c r="U576" s="133">
        <v>0</v>
      </c>
      <c r="V576" s="131">
        <v>0</v>
      </c>
      <c r="W576" s="131">
        <v>0</v>
      </c>
      <c r="X576" s="132">
        <v>0</v>
      </c>
      <c r="Y576" s="149"/>
      <c r="Z576" s="133">
        <v>0</v>
      </c>
      <c r="AA576" s="131">
        <v>0</v>
      </c>
      <c r="AB576" s="131">
        <v>0</v>
      </c>
      <c r="AC576" s="132">
        <v>0</v>
      </c>
      <c r="AD576" s="149"/>
      <c r="AE576" s="153">
        <f t="shared" si="192"/>
        <v>0</v>
      </c>
      <c r="AF576" s="134">
        <f t="shared" si="193"/>
        <v>0</v>
      </c>
      <c r="AG576" s="135">
        <f t="shared" si="194"/>
        <v>0</v>
      </c>
      <c r="AH576" s="167">
        <f t="shared" si="195"/>
        <v>0</v>
      </c>
      <c r="AI576" s="149"/>
      <c r="AJ576" s="133">
        <f t="shared" si="196"/>
        <v>0</v>
      </c>
      <c r="AK576" s="131">
        <f t="shared" si="197"/>
        <v>0</v>
      </c>
      <c r="AL576" s="131">
        <f t="shared" si="198"/>
        <v>0</v>
      </c>
      <c r="AM576" s="131">
        <f t="shared" si="199"/>
        <v>0</v>
      </c>
      <c r="AN576" s="136">
        <f t="shared" si="200"/>
        <v>0</v>
      </c>
      <c r="AO576" s="133">
        <f t="shared" si="201"/>
        <v>0</v>
      </c>
      <c r="AP576" s="131">
        <f t="shared" si="202"/>
        <v>0</v>
      </c>
      <c r="AQ576" s="131">
        <f t="shared" si="203"/>
        <v>0</v>
      </c>
      <c r="AR576" s="131">
        <f t="shared" si="204"/>
        <v>0</v>
      </c>
      <c r="AS576" s="136">
        <f t="shared" si="205"/>
        <v>0</v>
      </c>
      <c r="AT576" s="133">
        <f t="shared" si="206"/>
        <v>0</v>
      </c>
      <c r="AU576" s="131">
        <f t="shared" si="207"/>
        <v>0</v>
      </c>
      <c r="AV576" s="131">
        <f t="shared" si="208"/>
        <v>0</v>
      </c>
      <c r="AW576" s="131">
        <f t="shared" si="209"/>
        <v>0</v>
      </c>
      <c r="AX576" s="136">
        <f t="shared" si="210"/>
        <v>0</v>
      </c>
      <c r="AY576" s="133">
        <f t="shared" si="211"/>
        <v>0</v>
      </c>
      <c r="AZ576" s="131">
        <f t="shared" si="212"/>
        <v>0</v>
      </c>
      <c r="BA576" s="131">
        <f t="shared" si="213"/>
        <v>0</v>
      </c>
      <c r="BB576" s="131">
        <f t="shared" si="214"/>
        <v>0</v>
      </c>
      <c r="BC576" s="132">
        <f t="shared" si="215"/>
        <v>0</v>
      </c>
    </row>
    <row r="577" spans="1:55" x14ac:dyDescent="0.25">
      <c r="A577" s="138" t="s">
        <v>1193</v>
      </c>
      <c r="B577" s="131" t="s">
        <v>1293</v>
      </c>
      <c r="C577" s="131" t="s">
        <v>73</v>
      </c>
      <c r="D577" s="131" t="s">
        <v>1199</v>
      </c>
      <c r="E577" s="132" t="s">
        <v>1311</v>
      </c>
      <c r="F577" s="130">
        <v>0</v>
      </c>
      <c r="G577" s="131">
        <v>0</v>
      </c>
      <c r="H577" s="131">
        <v>0</v>
      </c>
      <c r="I577" s="132">
        <v>0</v>
      </c>
      <c r="J577" s="149"/>
      <c r="K577" s="133">
        <v>0</v>
      </c>
      <c r="L577" s="131">
        <v>0</v>
      </c>
      <c r="M577" s="131">
        <v>0</v>
      </c>
      <c r="N577" s="132">
        <v>0</v>
      </c>
      <c r="O577" s="149"/>
      <c r="P577" s="133">
        <v>0</v>
      </c>
      <c r="Q577" s="131">
        <v>0</v>
      </c>
      <c r="R577" s="131">
        <v>0</v>
      </c>
      <c r="S577" s="132">
        <v>0</v>
      </c>
      <c r="T577" s="149"/>
      <c r="U577" s="133">
        <v>0</v>
      </c>
      <c r="V577" s="131">
        <v>0</v>
      </c>
      <c r="W577" s="131">
        <v>0</v>
      </c>
      <c r="X577" s="132">
        <v>0</v>
      </c>
      <c r="Y577" s="149"/>
      <c r="Z577" s="133">
        <v>0</v>
      </c>
      <c r="AA577" s="131">
        <v>0</v>
      </c>
      <c r="AB577" s="131">
        <v>0</v>
      </c>
      <c r="AC577" s="132">
        <v>0</v>
      </c>
      <c r="AD577" s="149"/>
      <c r="AE577" s="153">
        <f t="shared" si="192"/>
        <v>0</v>
      </c>
      <c r="AF577" s="134">
        <f t="shared" si="193"/>
        <v>0</v>
      </c>
      <c r="AG577" s="135">
        <f t="shared" si="194"/>
        <v>0</v>
      </c>
      <c r="AH577" s="167">
        <f t="shared" si="195"/>
        <v>0</v>
      </c>
      <c r="AI577" s="149"/>
      <c r="AJ577" s="133">
        <f t="shared" si="196"/>
        <v>0</v>
      </c>
      <c r="AK577" s="131">
        <f t="shared" si="197"/>
        <v>0</v>
      </c>
      <c r="AL577" s="131">
        <f t="shared" si="198"/>
        <v>0</v>
      </c>
      <c r="AM577" s="131">
        <f t="shared" si="199"/>
        <v>0</v>
      </c>
      <c r="AN577" s="136">
        <f t="shared" si="200"/>
        <v>0</v>
      </c>
      <c r="AO577" s="133">
        <f t="shared" si="201"/>
        <v>0</v>
      </c>
      <c r="AP577" s="131">
        <f t="shared" si="202"/>
        <v>0</v>
      </c>
      <c r="AQ577" s="131">
        <f t="shared" si="203"/>
        <v>0</v>
      </c>
      <c r="AR577" s="131">
        <f t="shared" si="204"/>
        <v>0</v>
      </c>
      <c r="AS577" s="136">
        <f t="shared" si="205"/>
        <v>0</v>
      </c>
      <c r="AT577" s="133">
        <f t="shared" si="206"/>
        <v>0</v>
      </c>
      <c r="AU577" s="131">
        <f t="shared" si="207"/>
        <v>0</v>
      </c>
      <c r="AV577" s="131">
        <f t="shared" si="208"/>
        <v>0</v>
      </c>
      <c r="AW577" s="131">
        <f t="shared" si="209"/>
        <v>0</v>
      </c>
      <c r="AX577" s="136">
        <f t="shared" si="210"/>
        <v>0</v>
      </c>
      <c r="AY577" s="133">
        <f t="shared" si="211"/>
        <v>0</v>
      </c>
      <c r="AZ577" s="131">
        <f t="shared" si="212"/>
        <v>0</v>
      </c>
      <c r="BA577" s="131">
        <f t="shared" si="213"/>
        <v>0</v>
      </c>
      <c r="BB577" s="131">
        <f t="shared" si="214"/>
        <v>0</v>
      </c>
      <c r="BC577" s="132">
        <f t="shared" si="215"/>
        <v>0</v>
      </c>
    </row>
    <row r="578" spans="1:55" x14ac:dyDescent="0.25">
      <c r="A578" s="138" t="s">
        <v>1194</v>
      </c>
      <c r="B578" s="131" t="s">
        <v>49</v>
      </c>
      <c r="C578" s="131" t="s">
        <v>90</v>
      </c>
      <c r="D578" s="131" t="s">
        <v>961</v>
      </c>
      <c r="E578" s="132" t="s">
        <v>1314</v>
      </c>
      <c r="F578" s="130">
        <v>0</v>
      </c>
      <c r="G578" s="131">
        <v>0</v>
      </c>
      <c r="H578" s="131">
        <v>0</v>
      </c>
      <c r="I578" s="132">
        <v>0</v>
      </c>
      <c r="J578" s="149"/>
      <c r="K578" s="133">
        <v>0</v>
      </c>
      <c r="L578" s="131">
        <v>0</v>
      </c>
      <c r="M578" s="131">
        <v>0</v>
      </c>
      <c r="N578" s="132">
        <v>0</v>
      </c>
      <c r="O578" s="149"/>
      <c r="P578" s="133">
        <v>0</v>
      </c>
      <c r="Q578" s="131">
        <v>0</v>
      </c>
      <c r="R578" s="131">
        <v>0</v>
      </c>
      <c r="S578" s="132">
        <v>0</v>
      </c>
      <c r="T578" s="149"/>
      <c r="U578" s="133">
        <v>0</v>
      </c>
      <c r="V578" s="131">
        <v>0</v>
      </c>
      <c r="W578" s="131">
        <v>0</v>
      </c>
      <c r="X578" s="132">
        <v>0</v>
      </c>
      <c r="Y578" s="149"/>
      <c r="Z578" s="133">
        <v>0</v>
      </c>
      <c r="AA578" s="131">
        <v>0</v>
      </c>
      <c r="AB578" s="131">
        <v>0</v>
      </c>
      <c r="AC578" s="132">
        <v>20</v>
      </c>
      <c r="AD578" s="149"/>
      <c r="AE578" s="153">
        <f t="shared" si="192"/>
        <v>0</v>
      </c>
      <c r="AF578" s="134">
        <f t="shared" si="193"/>
        <v>0</v>
      </c>
      <c r="AG578" s="135">
        <f t="shared" si="194"/>
        <v>0</v>
      </c>
      <c r="AH578" s="167">
        <f t="shared" si="195"/>
        <v>20</v>
      </c>
      <c r="AI578" s="149"/>
      <c r="AJ578" s="133">
        <f t="shared" si="196"/>
        <v>0</v>
      </c>
      <c r="AK578" s="131">
        <f t="shared" si="197"/>
        <v>0</v>
      </c>
      <c r="AL578" s="131">
        <f t="shared" si="198"/>
        <v>0</v>
      </c>
      <c r="AM578" s="131">
        <f t="shared" si="199"/>
        <v>0</v>
      </c>
      <c r="AN578" s="136">
        <f t="shared" si="200"/>
        <v>20</v>
      </c>
      <c r="AO578" s="133">
        <f t="shared" si="201"/>
        <v>0</v>
      </c>
      <c r="AP578" s="131">
        <f t="shared" si="202"/>
        <v>0</v>
      </c>
      <c r="AQ578" s="131">
        <f t="shared" si="203"/>
        <v>0</v>
      </c>
      <c r="AR578" s="131">
        <f t="shared" si="204"/>
        <v>0</v>
      </c>
      <c r="AS578" s="136">
        <f t="shared" si="205"/>
        <v>0</v>
      </c>
      <c r="AT578" s="133">
        <f t="shared" si="206"/>
        <v>0</v>
      </c>
      <c r="AU578" s="131">
        <f t="shared" si="207"/>
        <v>0</v>
      </c>
      <c r="AV578" s="131">
        <f t="shared" si="208"/>
        <v>0</v>
      </c>
      <c r="AW578" s="131">
        <f t="shared" si="209"/>
        <v>0</v>
      </c>
      <c r="AX578" s="136">
        <f t="shared" si="210"/>
        <v>0</v>
      </c>
      <c r="AY578" s="133">
        <f t="shared" si="211"/>
        <v>0</v>
      </c>
      <c r="AZ578" s="131">
        <f t="shared" si="212"/>
        <v>0</v>
      </c>
      <c r="BA578" s="131">
        <f t="shared" si="213"/>
        <v>0</v>
      </c>
      <c r="BB578" s="131">
        <f t="shared" si="214"/>
        <v>0</v>
      </c>
      <c r="BC578" s="132">
        <f t="shared" si="215"/>
        <v>0</v>
      </c>
    </row>
    <row r="579" spans="1:55" x14ac:dyDescent="0.25">
      <c r="A579" s="138" t="s">
        <v>1195</v>
      </c>
      <c r="B579" s="131" t="s">
        <v>1293</v>
      </c>
      <c r="C579" s="131" t="s">
        <v>1206</v>
      </c>
      <c r="D579" s="131" t="s">
        <v>260</v>
      </c>
      <c r="E579" s="132" t="s">
        <v>1313</v>
      </c>
      <c r="F579" s="130">
        <v>0</v>
      </c>
      <c r="G579" s="131">
        <v>0</v>
      </c>
      <c r="H579" s="131">
        <v>0</v>
      </c>
      <c r="I579" s="132">
        <v>0</v>
      </c>
      <c r="J579" s="149"/>
      <c r="K579" s="133">
        <v>0</v>
      </c>
      <c r="L579" s="131">
        <v>0</v>
      </c>
      <c r="M579" s="131">
        <v>0</v>
      </c>
      <c r="N579" s="132">
        <v>0</v>
      </c>
      <c r="O579" s="149"/>
      <c r="P579" s="133">
        <v>0</v>
      </c>
      <c r="Q579" s="131">
        <v>0</v>
      </c>
      <c r="R579" s="131">
        <v>0</v>
      </c>
      <c r="S579" s="132">
        <v>0</v>
      </c>
      <c r="T579" s="149"/>
      <c r="U579" s="133">
        <v>0</v>
      </c>
      <c r="V579" s="131">
        <v>0</v>
      </c>
      <c r="W579" s="131">
        <v>0</v>
      </c>
      <c r="X579" s="132">
        <v>0</v>
      </c>
      <c r="Y579" s="149"/>
      <c r="Z579" s="133">
        <v>0</v>
      </c>
      <c r="AA579" s="131">
        <v>0</v>
      </c>
      <c r="AB579" s="131">
        <v>0</v>
      </c>
      <c r="AC579" s="132">
        <v>0</v>
      </c>
      <c r="AD579" s="149"/>
      <c r="AE579" s="153">
        <f t="shared" ref="AE579:AE642" si="216">LARGE(AO579:AS579,1)+LARGE(AO579:AS579,2)+LARGE(AO579:AS579,3)+LARGE(AO579:AS579,4)</f>
        <v>0</v>
      </c>
      <c r="AF579" s="134">
        <f t="shared" ref="AF579:AF642" si="217">LARGE(AT579:AX579,1)+LARGE(AT579:AX579,2)+LARGE(AT579:AX579,3)+LARGE(AT579:AX579,4)</f>
        <v>0</v>
      </c>
      <c r="AG579" s="135">
        <f t="shared" ref="AG579:AG642" si="218">LARGE(AY579:BC579,1)+LARGE(AY579:BC579,2)+LARGE(AY579:BC579,3)+LARGE(AY579:BC579,4)</f>
        <v>0</v>
      </c>
      <c r="AH579" s="167">
        <f t="shared" ref="AH579:AH642" si="219">LARGE(AJ579:AN579,1)+LARGE(AJ579:AN579,2)+LARGE(AJ579:AN579,3)+LARGE(AJ579:AN579,4)</f>
        <v>0</v>
      </c>
      <c r="AI579" s="149"/>
      <c r="AJ579" s="133">
        <f t="shared" ref="AJ579:AJ642" si="220">I579</f>
        <v>0</v>
      </c>
      <c r="AK579" s="131">
        <f t="shared" ref="AK579:AK642" si="221">N579</f>
        <v>0</v>
      </c>
      <c r="AL579" s="131">
        <f t="shared" ref="AL579:AL642" si="222">S579</f>
        <v>0</v>
      </c>
      <c r="AM579" s="131">
        <f t="shared" ref="AM579:AM642" si="223">X579</f>
        <v>0</v>
      </c>
      <c r="AN579" s="136">
        <f t="shared" ref="AN579:AN642" si="224">AC579</f>
        <v>0</v>
      </c>
      <c r="AO579" s="133">
        <f t="shared" ref="AO579:AO642" si="225">F579</f>
        <v>0</v>
      </c>
      <c r="AP579" s="131">
        <f t="shared" ref="AP579:AP642" si="226">K579</f>
        <v>0</v>
      </c>
      <c r="AQ579" s="131">
        <f t="shared" ref="AQ579:AQ642" si="227">P579</f>
        <v>0</v>
      </c>
      <c r="AR579" s="131">
        <f t="shared" ref="AR579:AR642" si="228">U579</f>
        <v>0</v>
      </c>
      <c r="AS579" s="136">
        <f t="shared" ref="AS579:AS642" si="229">U579</f>
        <v>0</v>
      </c>
      <c r="AT579" s="133">
        <f t="shared" ref="AT579:AT642" si="230">G579</f>
        <v>0</v>
      </c>
      <c r="AU579" s="131">
        <f t="shared" ref="AU579:AU642" si="231">L579</f>
        <v>0</v>
      </c>
      <c r="AV579" s="131">
        <f t="shared" ref="AV579:AV642" si="232">Q579</f>
        <v>0</v>
      </c>
      <c r="AW579" s="131">
        <f t="shared" ref="AW579:AW642" si="233">V579</f>
        <v>0</v>
      </c>
      <c r="AX579" s="136">
        <f t="shared" ref="AX579:AX642" si="234">AA579</f>
        <v>0</v>
      </c>
      <c r="AY579" s="133">
        <f t="shared" ref="AY579:AY642" si="235">H579</f>
        <v>0</v>
      </c>
      <c r="AZ579" s="131">
        <f t="shared" ref="AZ579:AZ642" si="236">M579</f>
        <v>0</v>
      </c>
      <c r="BA579" s="131">
        <f t="shared" ref="BA579:BA642" si="237">R579</f>
        <v>0</v>
      </c>
      <c r="BB579" s="131">
        <f t="shared" ref="BB579:BB642" si="238">W579</f>
        <v>0</v>
      </c>
      <c r="BC579" s="132">
        <f t="shared" ref="BC579:BC642" si="239">AB579</f>
        <v>0</v>
      </c>
    </row>
    <row r="580" spans="1:55" x14ac:dyDescent="0.25">
      <c r="A580" s="138" t="s">
        <v>1196</v>
      </c>
      <c r="B580" s="131" t="s">
        <v>1293</v>
      </c>
      <c r="C580" s="131" t="s">
        <v>1207</v>
      </c>
      <c r="D580" s="131" t="s">
        <v>961</v>
      </c>
      <c r="E580" s="132" t="s">
        <v>1314</v>
      </c>
      <c r="F580" s="130">
        <v>0</v>
      </c>
      <c r="G580" s="131">
        <v>0</v>
      </c>
      <c r="H580" s="131">
        <v>0</v>
      </c>
      <c r="I580" s="132">
        <v>0</v>
      </c>
      <c r="J580" s="149"/>
      <c r="K580" s="133">
        <v>0</v>
      </c>
      <c r="L580" s="131">
        <v>0</v>
      </c>
      <c r="M580" s="131">
        <v>0</v>
      </c>
      <c r="N580" s="132">
        <v>0</v>
      </c>
      <c r="O580" s="149"/>
      <c r="P580" s="133">
        <v>0</v>
      </c>
      <c r="Q580" s="131">
        <v>0</v>
      </c>
      <c r="R580" s="131">
        <v>0</v>
      </c>
      <c r="S580" s="132">
        <v>0</v>
      </c>
      <c r="T580" s="149"/>
      <c r="U580" s="133">
        <v>0</v>
      </c>
      <c r="V580" s="131">
        <v>0</v>
      </c>
      <c r="W580" s="131">
        <v>0</v>
      </c>
      <c r="X580" s="132">
        <v>0</v>
      </c>
      <c r="Y580" s="149"/>
      <c r="Z580" s="133">
        <v>0</v>
      </c>
      <c r="AA580" s="131">
        <v>0</v>
      </c>
      <c r="AB580" s="131">
        <v>0</v>
      </c>
      <c r="AC580" s="132">
        <v>0</v>
      </c>
      <c r="AD580" s="149"/>
      <c r="AE580" s="153">
        <f t="shared" si="216"/>
        <v>0</v>
      </c>
      <c r="AF580" s="134">
        <f t="shared" si="217"/>
        <v>0</v>
      </c>
      <c r="AG580" s="135">
        <f t="shared" si="218"/>
        <v>0</v>
      </c>
      <c r="AH580" s="167">
        <f t="shared" si="219"/>
        <v>0</v>
      </c>
      <c r="AI580" s="149"/>
      <c r="AJ580" s="133">
        <f t="shared" si="220"/>
        <v>0</v>
      </c>
      <c r="AK580" s="131">
        <f t="shared" si="221"/>
        <v>0</v>
      </c>
      <c r="AL580" s="131">
        <f t="shared" si="222"/>
        <v>0</v>
      </c>
      <c r="AM580" s="131">
        <f t="shared" si="223"/>
        <v>0</v>
      </c>
      <c r="AN580" s="136">
        <f t="shared" si="224"/>
        <v>0</v>
      </c>
      <c r="AO580" s="133">
        <f t="shared" si="225"/>
        <v>0</v>
      </c>
      <c r="AP580" s="131">
        <f t="shared" si="226"/>
        <v>0</v>
      </c>
      <c r="AQ580" s="131">
        <f t="shared" si="227"/>
        <v>0</v>
      </c>
      <c r="AR580" s="131">
        <f t="shared" si="228"/>
        <v>0</v>
      </c>
      <c r="AS580" s="136">
        <f t="shared" si="229"/>
        <v>0</v>
      </c>
      <c r="AT580" s="133">
        <f t="shared" si="230"/>
        <v>0</v>
      </c>
      <c r="AU580" s="131">
        <f t="shared" si="231"/>
        <v>0</v>
      </c>
      <c r="AV580" s="131">
        <f t="shared" si="232"/>
        <v>0</v>
      </c>
      <c r="AW580" s="131">
        <f t="shared" si="233"/>
        <v>0</v>
      </c>
      <c r="AX580" s="136">
        <f t="shared" si="234"/>
        <v>0</v>
      </c>
      <c r="AY580" s="133">
        <f t="shared" si="235"/>
        <v>0</v>
      </c>
      <c r="AZ580" s="131">
        <f t="shared" si="236"/>
        <v>0</v>
      </c>
      <c r="BA580" s="131">
        <f t="shared" si="237"/>
        <v>0</v>
      </c>
      <c r="BB580" s="131">
        <f t="shared" si="238"/>
        <v>0</v>
      </c>
      <c r="BC580" s="132">
        <f t="shared" si="239"/>
        <v>0</v>
      </c>
    </row>
    <row r="581" spans="1:55" x14ac:dyDescent="0.25">
      <c r="A581" s="138" t="s">
        <v>1200</v>
      </c>
      <c r="B581" s="131" t="s">
        <v>1293</v>
      </c>
      <c r="C581" s="131" t="s">
        <v>1208</v>
      </c>
      <c r="D581" s="131" t="s">
        <v>382</v>
      </c>
      <c r="E581" s="132" t="s">
        <v>1955</v>
      </c>
      <c r="F581" s="130">
        <v>0</v>
      </c>
      <c r="G581" s="131">
        <v>0</v>
      </c>
      <c r="H581" s="131">
        <v>0</v>
      </c>
      <c r="I581" s="132">
        <v>0</v>
      </c>
      <c r="J581" s="149"/>
      <c r="K581" s="133">
        <v>0</v>
      </c>
      <c r="L581" s="131">
        <v>0</v>
      </c>
      <c r="M581" s="131">
        <v>0</v>
      </c>
      <c r="N581" s="132">
        <v>0</v>
      </c>
      <c r="O581" s="149"/>
      <c r="P581" s="133">
        <v>0</v>
      </c>
      <c r="Q581" s="131">
        <v>0</v>
      </c>
      <c r="R581" s="131">
        <v>0</v>
      </c>
      <c r="S581" s="132">
        <v>0</v>
      </c>
      <c r="T581" s="149"/>
      <c r="U581" s="133">
        <v>0</v>
      </c>
      <c r="V581" s="131">
        <v>0</v>
      </c>
      <c r="W581" s="131">
        <v>0</v>
      </c>
      <c r="X581" s="132">
        <v>0</v>
      </c>
      <c r="Y581" s="149"/>
      <c r="Z581" s="133">
        <v>0</v>
      </c>
      <c r="AA581" s="131">
        <v>0</v>
      </c>
      <c r="AB581" s="131">
        <v>0</v>
      </c>
      <c r="AC581" s="132">
        <v>0</v>
      </c>
      <c r="AD581" s="149"/>
      <c r="AE581" s="153">
        <f t="shared" si="216"/>
        <v>0</v>
      </c>
      <c r="AF581" s="134">
        <f t="shared" si="217"/>
        <v>0</v>
      </c>
      <c r="AG581" s="135">
        <f t="shared" si="218"/>
        <v>0</v>
      </c>
      <c r="AH581" s="167">
        <f t="shared" si="219"/>
        <v>0</v>
      </c>
      <c r="AI581" s="149"/>
      <c r="AJ581" s="133">
        <f t="shared" si="220"/>
        <v>0</v>
      </c>
      <c r="AK581" s="131">
        <f t="shared" si="221"/>
        <v>0</v>
      </c>
      <c r="AL581" s="131">
        <f t="shared" si="222"/>
        <v>0</v>
      </c>
      <c r="AM581" s="131">
        <f t="shared" si="223"/>
        <v>0</v>
      </c>
      <c r="AN581" s="136">
        <f t="shared" si="224"/>
        <v>0</v>
      </c>
      <c r="AO581" s="133">
        <f t="shared" si="225"/>
        <v>0</v>
      </c>
      <c r="AP581" s="131">
        <f t="shared" si="226"/>
        <v>0</v>
      </c>
      <c r="AQ581" s="131">
        <f t="shared" si="227"/>
        <v>0</v>
      </c>
      <c r="AR581" s="131">
        <f t="shared" si="228"/>
        <v>0</v>
      </c>
      <c r="AS581" s="136">
        <f t="shared" si="229"/>
        <v>0</v>
      </c>
      <c r="AT581" s="133">
        <f t="shared" si="230"/>
        <v>0</v>
      </c>
      <c r="AU581" s="131">
        <f t="shared" si="231"/>
        <v>0</v>
      </c>
      <c r="AV581" s="131">
        <f t="shared" si="232"/>
        <v>0</v>
      </c>
      <c r="AW581" s="131">
        <f t="shared" si="233"/>
        <v>0</v>
      </c>
      <c r="AX581" s="136">
        <f t="shared" si="234"/>
        <v>0</v>
      </c>
      <c r="AY581" s="133">
        <f t="shared" si="235"/>
        <v>0</v>
      </c>
      <c r="AZ581" s="131">
        <f t="shared" si="236"/>
        <v>0</v>
      </c>
      <c r="BA581" s="131">
        <f t="shared" si="237"/>
        <v>0</v>
      </c>
      <c r="BB581" s="131">
        <f t="shared" si="238"/>
        <v>0</v>
      </c>
      <c r="BC581" s="132">
        <f t="shared" si="239"/>
        <v>0</v>
      </c>
    </row>
    <row r="582" spans="1:55" x14ac:dyDescent="0.25">
      <c r="A582" s="138" t="s">
        <v>1201</v>
      </c>
      <c r="B582" s="131" t="s">
        <v>43</v>
      </c>
      <c r="C582" s="131" t="s">
        <v>363</v>
      </c>
      <c r="D582" s="131" t="s">
        <v>1218</v>
      </c>
      <c r="E582" s="132" t="s">
        <v>1314</v>
      </c>
      <c r="F582" s="130">
        <v>0</v>
      </c>
      <c r="G582" s="131">
        <v>1</v>
      </c>
      <c r="H582" s="131">
        <v>24.6</v>
      </c>
      <c r="I582" s="132">
        <v>295</v>
      </c>
      <c r="J582" s="149"/>
      <c r="K582" s="133">
        <v>0</v>
      </c>
      <c r="L582" s="131">
        <v>3</v>
      </c>
      <c r="M582" s="131">
        <v>63</v>
      </c>
      <c r="N582" s="132">
        <v>293</v>
      </c>
      <c r="O582" s="149"/>
      <c r="P582" s="133">
        <v>0</v>
      </c>
      <c r="Q582" s="131">
        <v>0</v>
      </c>
      <c r="R582" s="131">
        <v>0</v>
      </c>
      <c r="S582" s="132">
        <v>20</v>
      </c>
      <c r="T582" s="149"/>
      <c r="U582" s="133">
        <v>0</v>
      </c>
      <c r="V582" s="131">
        <v>0</v>
      </c>
      <c r="W582" s="131">
        <v>0</v>
      </c>
      <c r="X582" s="132">
        <v>20</v>
      </c>
      <c r="Y582" s="149"/>
      <c r="Z582" s="133">
        <v>0</v>
      </c>
      <c r="AA582" s="131">
        <v>2</v>
      </c>
      <c r="AB582" s="131">
        <v>26.3</v>
      </c>
      <c r="AC582" s="132">
        <v>287</v>
      </c>
      <c r="AD582" s="149"/>
      <c r="AE582" s="153">
        <f t="shared" si="216"/>
        <v>0</v>
      </c>
      <c r="AF582" s="134">
        <f t="shared" si="217"/>
        <v>6</v>
      </c>
      <c r="AG582" s="135">
        <f t="shared" si="218"/>
        <v>113.9</v>
      </c>
      <c r="AH582" s="167">
        <f t="shared" si="219"/>
        <v>895</v>
      </c>
      <c r="AI582" s="149"/>
      <c r="AJ582" s="133">
        <f t="shared" si="220"/>
        <v>295</v>
      </c>
      <c r="AK582" s="131">
        <f t="shared" si="221"/>
        <v>293</v>
      </c>
      <c r="AL582" s="131">
        <f t="shared" si="222"/>
        <v>20</v>
      </c>
      <c r="AM582" s="131">
        <f t="shared" si="223"/>
        <v>20</v>
      </c>
      <c r="AN582" s="136">
        <f t="shared" si="224"/>
        <v>287</v>
      </c>
      <c r="AO582" s="133">
        <f t="shared" si="225"/>
        <v>0</v>
      </c>
      <c r="AP582" s="131">
        <f t="shared" si="226"/>
        <v>0</v>
      </c>
      <c r="AQ582" s="131">
        <f t="shared" si="227"/>
        <v>0</v>
      </c>
      <c r="AR582" s="131">
        <f t="shared" si="228"/>
        <v>0</v>
      </c>
      <c r="AS582" s="136">
        <f t="shared" si="229"/>
        <v>0</v>
      </c>
      <c r="AT582" s="133">
        <f t="shared" si="230"/>
        <v>1</v>
      </c>
      <c r="AU582" s="131">
        <f t="shared" si="231"/>
        <v>3</v>
      </c>
      <c r="AV582" s="131">
        <f t="shared" si="232"/>
        <v>0</v>
      </c>
      <c r="AW582" s="131">
        <f t="shared" si="233"/>
        <v>0</v>
      </c>
      <c r="AX582" s="136">
        <f t="shared" si="234"/>
        <v>2</v>
      </c>
      <c r="AY582" s="133">
        <f t="shared" si="235"/>
        <v>24.6</v>
      </c>
      <c r="AZ582" s="131">
        <f t="shared" si="236"/>
        <v>63</v>
      </c>
      <c r="BA582" s="131">
        <f t="shared" si="237"/>
        <v>0</v>
      </c>
      <c r="BB582" s="131">
        <f t="shared" si="238"/>
        <v>0</v>
      </c>
      <c r="BC582" s="132">
        <f t="shared" si="239"/>
        <v>26.3</v>
      </c>
    </row>
    <row r="583" spans="1:55" x14ac:dyDescent="0.25">
      <c r="A583" s="138" t="s">
        <v>1202</v>
      </c>
      <c r="B583" s="131" t="s">
        <v>41</v>
      </c>
      <c r="C583" s="131" t="s">
        <v>933</v>
      </c>
      <c r="D583" s="131" t="s">
        <v>2199</v>
      </c>
      <c r="E583" s="132" t="s">
        <v>1311</v>
      </c>
      <c r="F583" s="130">
        <v>0</v>
      </c>
      <c r="G583" s="131">
        <v>0</v>
      </c>
      <c r="H583" s="131">
        <v>0</v>
      </c>
      <c r="I583" s="132">
        <v>0</v>
      </c>
      <c r="J583" s="149"/>
      <c r="K583" s="133">
        <v>0</v>
      </c>
      <c r="L583" s="131">
        <v>0</v>
      </c>
      <c r="M583" s="131">
        <v>0</v>
      </c>
      <c r="N583" s="132">
        <v>0</v>
      </c>
      <c r="O583" s="149"/>
      <c r="P583" s="133">
        <v>0</v>
      </c>
      <c r="Q583" s="131">
        <v>0</v>
      </c>
      <c r="R583" s="131">
        <v>0</v>
      </c>
      <c r="S583" s="132">
        <v>0</v>
      </c>
      <c r="T583" s="149"/>
      <c r="U583" s="133">
        <v>0</v>
      </c>
      <c r="V583" s="131">
        <v>0</v>
      </c>
      <c r="W583" s="131">
        <v>0</v>
      </c>
      <c r="X583" s="132">
        <v>20</v>
      </c>
      <c r="Y583" s="149"/>
      <c r="Z583" s="133">
        <v>0</v>
      </c>
      <c r="AA583" s="131">
        <v>0</v>
      </c>
      <c r="AB583" s="131">
        <v>0</v>
      </c>
      <c r="AC583" s="132">
        <v>0</v>
      </c>
      <c r="AD583" s="149"/>
      <c r="AE583" s="153">
        <f t="shared" si="216"/>
        <v>0</v>
      </c>
      <c r="AF583" s="134">
        <f t="shared" si="217"/>
        <v>0</v>
      </c>
      <c r="AG583" s="135">
        <f t="shared" si="218"/>
        <v>0</v>
      </c>
      <c r="AH583" s="167">
        <f t="shared" si="219"/>
        <v>20</v>
      </c>
      <c r="AI583" s="149"/>
      <c r="AJ583" s="133">
        <f t="shared" si="220"/>
        <v>0</v>
      </c>
      <c r="AK583" s="131">
        <f t="shared" si="221"/>
        <v>0</v>
      </c>
      <c r="AL583" s="131">
        <f t="shared" si="222"/>
        <v>0</v>
      </c>
      <c r="AM583" s="131">
        <f t="shared" si="223"/>
        <v>20</v>
      </c>
      <c r="AN583" s="136">
        <f t="shared" si="224"/>
        <v>0</v>
      </c>
      <c r="AO583" s="133">
        <f t="shared" si="225"/>
        <v>0</v>
      </c>
      <c r="AP583" s="131">
        <f t="shared" si="226"/>
        <v>0</v>
      </c>
      <c r="AQ583" s="131">
        <f t="shared" si="227"/>
        <v>0</v>
      </c>
      <c r="AR583" s="131">
        <f t="shared" si="228"/>
        <v>0</v>
      </c>
      <c r="AS583" s="136">
        <f t="shared" si="229"/>
        <v>0</v>
      </c>
      <c r="AT583" s="133">
        <f t="shared" si="230"/>
        <v>0</v>
      </c>
      <c r="AU583" s="131">
        <f t="shared" si="231"/>
        <v>0</v>
      </c>
      <c r="AV583" s="131">
        <f t="shared" si="232"/>
        <v>0</v>
      </c>
      <c r="AW583" s="131">
        <f t="shared" si="233"/>
        <v>0</v>
      </c>
      <c r="AX583" s="136">
        <f t="shared" si="234"/>
        <v>0</v>
      </c>
      <c r="AY583" s="133">
        <f t="shared" si="235"/>
        <v>0</v>
      </c>
      <c r="AZ583" s="131">
        <f t="shared" si="236"/>
        <v>0</v>
      </c>
      <c r="BA583" s="131">
        <f t="shared" si="237"/>
        <v>0</v>
      </c>
      <c r="BB583" s="131">
        <f t="shared" si="238"/>
        <v>0</v>
      </c>
      <c r="BC583" s="132">
        <f t="shared" si="239"/>
        <v>0</v>
      </c>
    </row>
    <row r="584" spans="1:55" x14ac:dyDescent="0.25">
      <c r="A584" s="138" t="s">
        <v>1203</v>
      </c>
      <c r="B584" s="131" t="s">
        <v>1069</v>
      </c>
      <c r="C584" s="131" t="s">
        <v>189</v>
      </c>
      <c r="D584" s="131" t="s">
        <v>151</v>
      </c>
      <c r="E584" s="132" t="s">
        <v>1314</v>
      </c>
      <c r="F584" s="130">
        <v>0</v>
      </c>
      <c r="G584" s="131">
        <v>0</v>
      </c>
      <c r="H584" s="131">
        <v>0</v>
      </c>
      <c r="I584" s="132">
        <v>0</v>
      </c>
      <c r="J584" s="149"/>
      <c r="K584" s="133">
        <v>0</v>
      </c>
      <c r="L584" s="131">
        <v>0</v>
      </c>
      <c r="M584" s="131">
        <v>0</v>
      </c>
      <c r="N584" s="132">
        <v>0</v>
      </c>
      <c r="O584" s="149"/>
      <c r="P584" s="133">
        <v>0</v>
      </c>
      <c r="Q584" s="131">
        <v>0</v>
      </c>
      <c r="R584" s="131">
        <v>0</v>
      </c>
      <c r="S584" s="132">
        <v>0</v>
      </c>
      <c r="T584" s="149"/>
      <c r="U584" s="133">
        <v>0</v>
      </c>
      <c r="V584" s="131">
        <v>0</v>
      </c>
      <c r="W584" s="131">
        <v>0</v>
      </c>
      <c r="X584" s="132">
        <v>0</v>
      </c>
      <c r="Y584" s="149"/>
      <c r="Z584" s="133">
        <v>0</v>
      </c>
      <c r="AA584" s="131">
        <v>0</v>
      </c>
      <c r="AB584" s="131">
        <v>0</v>
      </c>
      <c r="AC584" s="132">
        <v>0</v>
      </c>
      <c r="AD584" s="149"/>
      <c r="AE584" s="153">
        <f t="shared" si="216"/>
        <v>0</v>
      </c>
      <c r="AF584" s="134">
        <f t="shared" si="217"/>
        <v>0</v>
      </c>
      <c r="AG584" s="135">
        <f t="shared" si="218"/>
        <v>0</v>
      </c>
      <c r="AH584" s="167">
        <f t="shared" si="219"/>
        <v>0</v>
      </c>
      <c r="AI584" s="149"/>
      <c r="AJ584" s="133">
        <f t="shared" si="220"/>
        <v>0</v>
      </c>
      <c r="AK584" s="131">
        <f t="shared" si="221"/>
        <v>0</v>
      </c>
      <c r="AL584" s="131">
        <f t="shared" si="222"/>
        <v>0</v>
      </c>
      <c r="AM584" s="131">
        <f t="shared" si="223"/>
        <v>0</v>
      </c>
      <c r="AN584" s="136">
        <f t="shared" si="224"/>
        <v>0</v>
      </c>
      <c r="AO584" s="133">
        <f t="shared" si="225"/>
        <v>0</v>
      </c>
      <c r="AP584" s="131">
        <f t="shared" si="226"/>
        <v>0</v>
      </c>
      <c r="AQ584" s="131">
        <f t="shared" si="227"/>
        <v>0</v>
      </c>
      <c r="AR584" s="131">
        <f t="shared" si="228"/>
        <v>0</v>
      </c>
      <c r="AS584" s="136">
        <f t="shared" si="229"/>
        <v>0</v>
      </c>
      <c r="AT584" s="133">
        <f t="shared" si="230"/>
        <v>0</v>
      </c>
      <c r="AU584" s="131">
        <f t="shared" si="231"/>
        <v>0</v>
      </c>
      <c r="AV584" s="131">
        <f t="shared" si="232"/>
        <v>0</v>
      </c>
      <c r="AW584" s="131">
        <f t="shared" si="233"/>
        <v>0</v>
      </c>
      <c r="AX584" s="136">
        <f t="shared" si="234"/>
        <v>0</v>
      </c>
      <c r="AY584" s="133">
        <f t="shared" si="235"/>
        <v>0</v>
      </c>
      <c r="AZ584" s="131">
        <f t="shared" si="236"/>
        <v>0</v>
      </c>
      <c r="BA584" s="131">
        <f t="shared" si="237"/>
        <v>0</v>
      </c>
      <c r="BB584" s="131">
        <f t="shared" si="238"/>
        <v>0</v>
      </c>
      <c r="BC584" s="132">
        <f t="shared" si="239"/>
        <v>0</v>
      </c>
    </row>
    <row r="585" spans="1:55" x14ac:dyDescent="0.25">
      <c r="A585" s="138" t="s">
        <v>1204</v>
      </c>
      <c r="B585" s="131" t="s">
        <v>42</v>
      </c>
      <c r="C585" s="131" t="s">
        <v>1567</v>
      </c>
      <c r="D585" s="131" t="s">
        <v>968</v>
      </c>
      <c r="E585" s="132" t="s">
        <v>1303</v>
      </c>
      <c r="F585" s="130">
        <v>0</v>
      </c>
      <c r="G585" s="131">
        <v>0</v>
      </c>
      <c r="H585" s="131">
        <v>0</v>
      </c>
      <c r="I585" s="132">
        <v>20</v>
      </c>
      <c r="J585" s="149"/>
      <c r="K585" s="133">
        <v>0</v>
      </c>
      <c r="L585" s="131">
        <v>0</v>
      </c>
      <c r="M585" s="131">
        <v>0</v>
      </c>
      <c r="N585" s="132">
        <v>0</v>
      </c>
      <c r="O585" s="149"/>
      <c r="P585" s="133">
        <v>0</v>
      </c>
      <c r="Q585" s="131">
        <v>0</v>
      </c>
      <c r="R585" s="131">
        <v>0</v>
      </c>
      <c r="S585" s="132">
        <v>20</v>
      </c>
      <c r="T585" s="149"/>
      <c r="U585" s="133">
        <v>0</v>
      </c>
      <c r="V585" s="131">
        <v>0</v>
      </c>
      <c r="W585" s="131">
        <v>0</v>
      </c>
      <c r="X585" s="132">
        <v>0</v>
      </c>
      <c r="Y585" s="149"/>
      <c r="Z585" s="133">
        <v>0</v>
      </c>
      <c r="AA585" s="131">
        <v>0</v>
      </c>
      <c r="AB585" s="131">
        <v>0</v>
      </c>
      <c r="AC585" s="132">
        <v>20</v>
      </c>
      <c r="AD585" s="149"/>
      <c r="AE585" s="153">
        <f t="shared" si="216"/>
        <v>0</v>
      </c>
      <c r="AF585" s="134">
        <f t="shared" si="217"/>
        <v>0</v>
      </c>
      <c r="AG585" s="135">
        <f t="shared" si="218"/>
        <v>0</v>
      </c>
      <c r="AH585" s="167">
        <f t="shared" si="219"/>
        <v>60</v>
      </c>
      <c r="AI585" s="149"/>
      <c r="AJ585" s="133">
        <f t="shared" si="220"/>
        <v>20</v>
      </c>
      <c r="AK585" s="131">
        <f t="shared" si="221"/>
        <v>0</v>
      </c>
      <c r="AL585" s="131">
        <f t="shared" si="222"/>
        <v>20</v>
      </c>
      <c r="AM585" s="131">
        <f t="shared" si="223"/>
        <v>0</v>
      </c>
      <c r="AN585" s="136">
        <f t="shared" si="224"/>
        <v>20</v>
      </c>
      <c r="AO585" s="133">
        <f t="shared" si="225"/>
        <v>0</v>
      </c>
      <c r="AP585" s="131">
        <f t="shared" si="226"/>
        <v>0</v>
      </c>
      <c r="AQ585" s="131">
        <f t="shared" si="227"/>
        <v>0</v>
      </c>
      <c r="AR585" s="131">
        <f t="shared" si="228"/>
        <v>0</v>
      </c>
      <c r="AS585" s="136">
        <f t="shared" si="229"/>
        <v>0</v>
      </c>
      <c r="AT585" s="133">
        <f t="shared" si="230"/>
        <v>0</v>
      </c>
      <c r="AU585" s="131">
        <f t="shared" si="231"/>
        <v>0</v>
      </c>
      <c r="AV585" s="131">
        <f t="shared" si="232"/>
        <v>0</v>
      </c>
      <c r="AW585" s="131">
        <f t="shared" si="233"/>
        <v>0</v>
      </c>
      <c r="AX585" s="136">
        <f t="shared" si="234"/>
        <v>0</v>
      </c>
      <c r="AY585" s="133">
        <f t="shared" si="235"/>
        <v>0</v>
      </c>
      <c r="AZ585" s="131">
        <f t="shared" si="236"/>
        <v>0</v>
      </c>
      <c r="BA585" s="131">
        <f t="shared" si="237"/>
        <v>0</v>
      </c>
      <c r="BB585" s="131">
        <f t="shared" si="238"/>
        <v>0</v>
      </c>
      <c r="BC585" s="132">
        <f t="shared" si="239"/>
        <v>0</v>
      </c>
    </row>
    <row r="586" spans="1:55" x14ac:dyDescent="0.25">
      <c r="A586" s="138" t="s">
        <v>1205</v>
      </c>
      <c r="B586" s="131" t="s">
        <v>42</v>
      </c>
      <c r="C586" s="131" t="s">
        <v>2089</v>
      </c>
      <c r="D586" s="131" t="s">
        <v>82</v>
      </c>
      <c r="E586" s="132" t="s">
        <v>1306</v>
      </c>
      <c r="F586" s="130">
        <v>0</v>
      </c>
      <c r="G586" s="131">
        <v>0</v>
      </c>
      <c r="H586" s="131">
        <v>0</v>
      </c>
      <c r="I586" s="132">
        <v>0</v>
      </c>
      <c r="J586" s="149"/>
      <c r="K586" s="133">
        <v>0</v>
      </c>
      <c r="L586" s="131">
        <v>0</v>
      </c>
      <c r="M586" s="131">
        <v>0</v>
      </c>
      <c r="N586" s="132">
        <v>0</v>
      </c>
      <c r="O586" s="149"/>
      <c r="P586" s="133">
        <v>0</v>
      </c>
      <c r="Q586" s="131">
        <v>0</v>
      </c>
      <c r="R586" s="131">
        <v>0</v>
      </c>
      <c r="S586" s="132">
        <v>0</v>
      </c>
      <c r="T586" s="149"/>
      <c r="U586" s="133">
        <v>0</v>
      </c>
      <c r="V586" s="131">
        <v>0</v>
      </c>
      <c r="W586" s="131">
        <v>0</v>
      </c>
      <c r="X586" s="132">
        <v>0</v>
      </c>
      <c r="Y586" s="149"/>
      <c r="Z586" s="133">
        <v>0</v>
      </c>
      <c r="AA586" s="131">
        <v>0</v>
      </c>
      <c r="AB586" s="131">
        <v>0</v>
      </c>
      <c r="AC586" s="132">
        <v>0</v>
      </c>
      <c r="AD586" s="149"/>
      <c r="AE586" s="153">
        <f t="shared" si="216"/>
        <v>0</v>
      </c>
      <c r="AF586" s="134">
        <f t="shared" si="217"/>
        <v>0</v>
      </c>
      <c r="AG586" s="135">
        <f t="shared" si="218"/>
        <v>0</v>
      </c>
      <c r="AH586" s="167">
        <f t="shared" si="219"/>
        <v>0</v>
      </c>
      <c r="AI586" s="149"/>
      <c r="AJ586" s="133">
        <f t="shared" si="220"/>
        <v>0</v>
      </c>
      <c r="AK586" s="131">
        <f t="shared" si="221"/>
        <v>0</v>
      </c>
      <c r="AL586" s="131">
        <f t="shared" si="222"/>
        <v>0</v>
      </c>
      <c r="AM586" s="131">
        <f t="shared" si="223"/>
        <v>0</v>
      </c>
      <c r="AN586" s="136">
        <f t="shared" si="224"/>
        <v>0</v>
      </c>
      <c r="AO586" s="133">
        <f t="shared" si="225"/>
        <v>0</v>
      </c>
      <c r="AP586" s="131">
        <f t="shared" si="226"/>
        <v>0</v>
      </c>
      <c r="AQ586" s="131">
        <f t="shared" si="227"/>
        <v>0</v>
      </c>
      <c r="AR586" s="131">
        <f t="shared" si="228"/>
        <v>0</v>
      </c>
      <c r="AS586" s="136">
        <f t="shared" si="229"/>
        <v>0</v>
      </c>
      <c r="AT586" s="133">
        <f t="shared" si="230"/>
        <v>0</v>
      </c>
      <c r="AU586" s="131">
        <f t="shared" si="231"/>
        <v>0</v>
      </c>
      <c r="AV586" s="131">
        <f t="shared" si="232"/>
        <v>0</v>
      </c>
      <c r="AW586" s="131">
        <f t="shared" si="233"/>
        <v>0</v>
      </c>
      <c r="AX586" s="136">
        <f t="shared" si="234"/>
        <v>0</v>
      </c>
      <c r="AY586" s="133">
        <f t="shared" si="235"/>
        <v>0</v>
      </c>
      <c r="AZ586" s="131">
        <f t="shared" si="236"/>
        <v>0</v>
      </c>
      <c r="BA586" s="131">
        <f t="shared" si="237"/>
        <v>0</v>
      </c>
      <c r="BB586" s="131">
        <f t="shared" si="238"/>
        <v>0</v>
      </c>
      <c r="BC586" s="132">
        <f t="shared" si="239"/>
        <v>0</v>
      </c>
    </row>
    <row r="587" spans="1:55" x14ac:dyDescent="0.25">
      <c r="A587" s="138" t="s">
        <v>1209</v>
      </c>
      <c r="B587" s="131" t="s">
        <v>1292</v>
      </c>
      <c r="C587" s="131" t="s">
        <v>373</v>
      </c>
      <c r="D587" s="131" t="s">
        <v>1220</v>
      </c>
      <c r="E587" s="132" t="s">
        <v>1311</v>
      </c>
      <c r="F587" s="130">
        <v>0</v>
      </c>
      <c r="G587" s="131">
        <v>0</v>
      </c>
      <c r="H587" s="131">
        <v>0</v>
      </c>
      <c r="I587" s="132">
        <v>0</v>
      </c>
      <c r="J587" s="149"/>
      <c r="K587" s="133">
        <v>0</v>
      </c>
      <c r="L587" s="131">
        <v>0</v>
      </c>
      <c r="M587" s="131">
        <v>0</v>
      </c>
      <c r="N587" s="132">
        <v>0</v>
      </c>
      <c r="O587" s="149"/>
      <c r="P587" s="133">
        <v>0</v>
      </c>
      <c r="Q587" s="131">
        <v>0</v>
      </c>
      <c r="R587" s="131">
        <v>0</v>
      </c>
      <c r="S587" s="132">
        <v>0</v>
      </c>
      <c r="T587" s="149"/>
      <c r="U587" s="133">
        <v>0</v>
      </c>
      <c r="V587" s="131">
        <v>0</v>
      </c>
      <c r="W587" s="131">
        <v>0</v>
      </c>
      <c r="X587" s="132">
        <v>0</v>
      </c>
      <c r="Y587" s="149"/>
      <c r="Z587" s="133">
        <v>0</v>
      </c>
      <c r="AA587" s="131">
        <v>0</v>
      </c>
      <c r="AB587" s="131">
        <v>0</v>
      </c>
      <c r="AC587" s="132">
        <v>0</v>
      </c>
      <c r="AD587" s="149"/>
      <c r="AE587" s="153">
        <f t="shared" si="216"/>
        <v>0</v>
      </c>
      <c r="AF587" s="134">
        <f t="shared" si="217"/>
        <v>0</v>
      </c>
      <c r="AG587" s="135">
        <f t="shared" si="218"/>
        <v>0</v>
      </c>
      <c r="AH587" s="167">
        <f t="shared" si="219"/>
        <v>0</v>
      </c>
      <c r="AI587" s="149"/>
      <c r="AJ587" s="133">
        <f t="shared" si="220"/>
        <v>0</v>
      </c>
      <c r="AK587" s="131">
        <f t="shared" si="221"/>
        <v>0</v>
      </c>
      <c r="AL587" s="131">
        <f t="shared" si="222"/>
        <v>0</v>
      </c>
      <c r="AM587" s="131">
        <f t="shared" si="223"/>
        <v>0</v>
      </c>
      <c r="AN587" s="136">
        <f t="shared" si="224"/>
        <v>0</v>
      </c>
      <c r="AO587" s="133">
        <f t="shared" si="225"/>
        <v>0</v>
      </c>
      <c r="AP587" s="131">
        <f t="shared" si="226"/>
        <v>0</v>
      </c>
      <c r="AQ587" s="131">
        <f t="shared" si="227"/>
        <v>0</v>
      </c>
      <c r="AR587" s="131">
        <f t="shared" si="228"/>
        <v>0</v>
      </c>
      <c r="AS587" s="136">
        <f t="shared" si="229"/>
        <v>0</v>
      </c>
      <c r="AT587" s="133">
        <f t="shared" si="230"/>
        <v>0</v>
      </c>
      <c r="AU587" s="131">
        <f t="shared" si="231"/>
        <v>0</v>
      </c>
      <c r="AV587" s="131">
        <f t="shared" si="232"/>
        <v>0</v>
      </c>
      <c r="AW587" s="131">
        <f t="shared" si="233"/>
        <v>0</v>
      </c>
      <c r="AX587" s="136">
        <f t="shared" si="234"/>
        <v>0</v>
      </c>
      <c r="AY587" s="133">
        <f t="shared" si="235"/>
        <v>0</v>
      </c>
      <c r="AZ587" s="131">
        <f t="shared" si="236"/>
        <v>0</v>
      </c>
      <c r="BA587" s="131">
        <f t="shared" si="237"/>
        <v>0</v>
      </c>
      <c r="BB587" s="131">
        <f t="shared" si="238"/>
        <v>0</v>
      </c>
      <c r="BC587" s="132">
        <f t="shared" si="239"/>
        <v>0</v>
      </c>
    </row>
    <row r="588" spans="1:55" x14ac:dyDescent="0.25">
      <c r="A588" s="138" t="s">
        <v>1210</v>
      </c>
      <c r="B588" s="131" t="s">
        <v>1398</v>
      </c>
      <c r="C588" s="131" t="s">
        <v>1219</v>
      </c>
      <c r="D588" s="131" t="s">
        <v>217</v>
      </c>
      <c r="E588" s="132" t="s">
        <v>1311</v>
      </c>
      <c r="F588" s="130">
        <v>0</v>
      </c>
      <c r="G588" s="131">
        <v>0</v>
      </c>
      <c r="H588" s="131">
        <v>0</v>
      </c>
      <c r="I588" s="132">
        <v>0</v>
      </c>
      <c r="J588" s="149"/>
      <c r="K588" s="133">
        <v>0</v>
      </c>
      <c r="L588" s="131">
        <v>0</v>
      </c>
      <c r="M588" s="131">
        <v>0</v>
      </c>
      <c r="N588" s="132">
        <v>0</v>
      </c>
      <c r="O588" s="149"/>
      <c r="P588" s="133">
        <v>0</v>
      </c>
      <c r="Q588" s="131">
        <v>0</v>
      </c>
      <c r="R588" s="131">
        <v>0</v>
      </c>
      <c r="S588" s="132">
        <v>0</v>
      </c>
      <c r="T588" s="149"/>
      <c r="U588" s="133">
        <v>0</v>
      </c>
      <c r="V588" s="131">
        <v>0</v>
      </c>
      <c r="W588" s="131">
        <v>0</v>
      </c>
      <c r="X588" s="132">
        <v>0</v>
      </c>
      <c r="Y588" s="149"/>
      <c r="Z588" s="133">
        <v>0</v>
      </c>
      <c r="AA588" s="131">
        <v>0</v>
      </c>
      <c r="AB588" s="131">
        <v>0</v>
      </c>
      <c r="AC588" s="132">
        <v>0</v>
      </c>
      <c r="AD588" s="149"/>
      <c r="AE588" s="153">
        <f t="shared" si="216"/>
        <v>0</v>
      </c>
      <c r="AF588" s="134">
        <f t="shared" si="217"/>
        <v>0</v>
      </c>
      <c r="AG588" s="135">
        <f t="shared" si="218"/>
        <v>0</v>
      </c>
      <c r="AH588" s="167">
        <f t="shared" si="219"/>
        <v>0</v>
      </c>
      <c r="AI588" s="149"/>
      <c r="AJ588" s="133">
        <f t="shared" si="220"/>
        <v>0</v>
      </c>
      <c r="AK588" s="131">
        <f t="shared" si="221"/>
        <v>0</v>
      </c>
      <c r="AL588" s="131">
        <f t="shared" si="222"/>
        <v>0</v>
      </c>
      <c r="AM588" s="131">
        <f t="shared" si="223"/>
        <v>0</v>
      </c>
      <c r="AN588" s="136">
        <f t="shared" si="224"/>
        <v>0</v>
      </c>
      <c r="AO588" s="133">
        <f t="shared" si="225"/>
        <v>0</v>
      </c>
      <c r="AP588" s="131">
        <f t="shared" si="226"/>
        <v>0</v>
      </c>
      <c r="AQ588" s="131">
        <f t="shared" si="227"/>
        <v>0</v>
      </c>
      <c r="AR588" s="131">
        <f t="shared" si="228"/>
        <v>0</v>
      </c>
      <c r="AS588" s="136">
        <f t="shared" si="229"/>
        <v>0</v>
      </c>
      <c r="AT588" s="133">
        <f t="shared" si="230"/>
        <v>0</v>
      </c>
      <c r="AU588" s="131">
        <f t="shared" si="231"/>
        <v>0</v>
      </c>
      <c r="AV588" s="131">
        <f t="shared" si="232"/>
        <v>0</v>
      </c>
      <c r="AW588" s="131">
        <f t="shared" si="233"/>
        <v>0</v>
      </c>
      <c r="AX588" s="136">
        <f t="shared" si="234"/>
        <v>0</v>
      </c>
      <c r="AY588" s="133">
        <f t="shared" si="235"/>
        <v>0</v>
      </c>
      <c r="AZ588" s="131">
        <f t="shared" si="236"/>
        <v>0</v>
      </c>
      <c r="BA588" s="131">
        <f t="shared" si="237"/>
        <v>0</v>
      </c>
      <c r="BB588" s="131">
        <f t="shared" si="238"/>
        <v>0</v>
      </c>
      <c r="BC588" s="132">
        <f t="shared" si="239"/>
        <v>0</v>
      </c>
    </row>
    <row r="589" spans="1:55" x14ac:dyDescent="0.25">
      <c r="A589" s="138" t="s">
        <v>1211</v>
      </c>
      <c r="B589" s="131" t="s">
        <v>43</v>
      </c>
      <c r="C589" s="131" t="s">
        <v>150</v>
      </c>
      <c r="D589" s="131" t="s">
        <v>1221</v>
      </c>
      <c r="E589" s="132" t="s">
        <v>1954</v>
      </c>
      <c r="F589" s="130">
        <v>0</v>
      </c>
      <c r="G589" s="131">
        <v>0</v>
      </c>
      <c r="H589" s="131">
        <v>0</v>
      </c>
      <c r="I589" s="132">
        <v>0</v>
      </c>
      <c r="J589" s="149"/>
      <c r="K589" s="133">
        <v>0</v>
      </c>
      <c r="L589" s="131">
        <v>0</v>
      </c>
      <c r="M589" s="131">
        <v>0</v>
      </c>
      <c r="N589" s="132">
        <v>0</v>
      </c>
      <c r="O589" s="149"/>
      <c r="P589" s="133">
        <v>0</v>
      </c>
      <c r="Q589" s="131">
        <v>0</v>
      </c>
      <c r="R589" s="131">
        <v>0</v>
      </c>
      <c r="S589" s="132">
        <v>0</v>
      </c>
      <c r="T589" s="149"/>
      <c r="U589" s="133">
        <v>0</v>
      </c>
      <c r="V589" s="131">
        <v>0</v>
      </c>
      <c r="W589" s="131">
        <v>0</v>
      </c>
      <c r="X589" s="132">
        <v>0</v>
      </c>
      <c r="Y589" s="149"/>
      <c r="Z589" s="133">
        <v>0</v>
      </c>
      <c r="AA589" s="131">
        <v>0</v>
      </c>
      <c r="AB589" s="131">
        <v>0</v>
      </c>
      <c r="AC589" s="132">
        <v>0</v>
      </c>
      <c r="AD589" s="149"/>
      <c r="AE589" s="153">
        <f t="shared" si="216"/>
        <v>0</v>
      </c>
      <c r="AF589" s="134">
        <f t="shared" si="217"/>
        <v>0</v>
      </c>
      <c r="AG589" s="135">
        <f t="shared" si="218"/>
        <v>0</v>
      </c>
      <c r="AH589" s="167">
        <f t="shared" si="219"/>
        <v>0</v>
      </c>
      <c r="AI589" s="149"/>
      <c r="AJ589" s="133">
        <f t="shared" si="220"/>
        <v>0</v>
      </c>
      <c r="AK589" s="131">
        <f t="shared" si="221"/>
        <v>0</v>
      </c>
      <c r="AL589" s="131">
        <f t="shared" si="222"/>
        <v>0</v>
      </c>
      <c r="AM589" s="131">
        <f t="shared" si="223"/>
        <v>0</v>
      </c>
      <c r="AN589" s="136">
        <f t="shared" si="224"/>
        <v>0</v>
      </c>
      <c r="AO589" s="133">
        <f t="shared" si="225"/>
        <v>0</v>
      </c>
      <c r="AP589" s="131">
        <f t="shared" si="226"/>
        <v>0</v>
      </c>
      <c r="AQ589" s="131">
        <f t="shared" si="227"/>
        <v>0</v>
      </c>
      <c r="AR589" s="131">
        <f t="shared" si="228"/>
        <v>0</v>
      </c>
      <c r="AS589" s="136">
        <f t="shared" si="229"/>
        <v>0</v>
      </c>
      <c r="AT589" s="133">
        <f t="shared" si="230"/>
        <v>0</v>
      </c>
      <c r="AU589" s="131">
        <f t="shared" si="231"/>
        <v>0</v>
      </c>
      <c r="AV589" s="131">
        <f t="shared" si="232"/>
        <v>0</v>
      </c>
      <c r="AW589" s="131">
        <f t="shared" si="233"/>
        <v>0</v>
      </c>
      <c r="AX589" s="136">
        <f t="shared" si="234"/>
        <v>0</v>
      </c>
      <c r="AY589" s="133">
        <f t="shared" si="235"/>
        <v>0</v>
      </c>
      <c r="AZ589" s="131">
        <f t="shared" si="236"/>
        <v>0</v>
      </c>
      <c r="BA589" s="131">
        <f t="shared" si="237"/>
        <v>0</v>
      </c>
      <c r="BB589" s="131">
        <f t="shared" si="238"/>
        <v>0</v>
      </c>
      <c r="BC589" s="132">
        <f t="shared" si="239"/>
        <v>0</v>
      </c>
    </row>
    <row r="590" spans="1:55" x14ac:dyDescent="0.25">
      <c r="A590" s="138" t="s">
        <v>1212</v>
      </c>
      <c r="B590" s="131" t="s">
        <v>39</v>
      </c>
      <c r="C590" s="131" t="s">
        <v>194</v>
      </c>
      <c r="D590" s="131" t="s">
        <v>240</v>
      </c>
      <c r="E590" s="132" t="s">
        <v>1954</v>
      </c>
      <c r="F590" s="130">
        <v>0</v>
      </c>
      <c r="G590" s="131">
        <v>0</v>
      </c>
      <c r="H590" s="131">
        <v>0</v>
      </c>
      <c r="I590" s="132">
        <v>20</v>
      </c>
      <c r="J590" s="149"/>
      <c r="K590" s="133">
        <v>0</v>
      </c>
      <c r="L590" s="131">
        <v>0</v>
      </c>
      <c r="M590" s="131">
        <v>0</v>
      </c>
      <c r="N590" s="132">
        <v>20</v>
      </c>
      <c r="O590" s="149"/>
      <c r="P590" s="133">
        <v>0</v>
      </c>
      <c r="Q590" s="131">
        <v>0</v>
      </c>
      <c r="R590" s="131">
        <v>0</v>
      </c>
      <c r="S590" s="132">
        <v>20</v>
      </c>
      <c r="T590" s="149"/>
      <c r="U590" s="133">
        <v>0</v>
      </c>
      <c r="V590" s="131">
        <v>0</v>
      </c>
      <c r="W590" s="131">
        <v>0</v>
      </c>
      <c r="X590" s="132">
        <v>0</v>
      </c>
      <c r="Y590" s="149"/>
      <c r="Z590" s="133">
        <v>0</v>
      </c>
      <c r="AA590" s="131">
        <v>3</v>
      </c>
      <c r="AB590" s="131">
        <v>26.4</v>
      </c>
      <c r="AC590" s="132">
        <v>288</v>
      </c>
      <c r="AD590" s="149"/>
      <c r="AE590" s="153">
        <f t="shared" si="216"/>
        <v>0</v>
      </c>
      <c r="AF590" s="134">
        <f t="shared" si="217"/>
        <v>3</v>
      </c>
      <c r="AG590" s="135">
        <f t="shared" si="218"/>
        <v>26.4</v>
      </c>
      <c r="AH590" s="167">
        <f t="shared" si="219"/>
        <v>348</v>
      </c>
      <c r="AI590" s="149"/>
      <c r="AJ590" s="133">
        <f t="shared" si="220"/>
        <v>20</v>
      </c>
      <c r="AK590" s="131">
        <f t="shared" si="221"/>
        <v>20</v>
      </c>
      <c r="AL590" s="131">
        <f t="shared" si="222"/>
        <v>20</v>
      </c>
      <c r="AM590" s="131">
        <f t="shared" si="223"/>
        <v>0</v>
      </c>
      <c r="AN590" s="136">
        <f t="shared" si="224"/>
        <v>288</v>
      </c>
      <c r="AO590" s="133">
        <f t="shared" si="225"/>
        <v>0</v>
      </c>
      <c r="AP590" s="131">
        <f t="shared" si="226"/>
        <v>0</v>
      </c>
      <c r="AQ590" s="131">
        <f t="shared" si="227"/>
        <v>0</v>
      </c>
      <c r="AR590" s="131">
        <f t="shared" si="228"/>
        <v>0</v>
      </c>
      <c r="AS590" s="136">
        <f t="shared" si="229"/>
        <v>0</v>
      </c>
      <c r="AT590" s="133">
        <f t="shared" si="230"/>
        <v>0</v>
      </c>
      <c r="AU590" s="131">
        <f t="shared" si="231"/>
        <v>0</v>
      </c>
      <c r="AV590" s="131">
        <f t="shared" si="232"/>
        <v>0</v>
      </c>
      <c r="AW590" s="131">
        <f t="shared" si="233"/>
        <v>0</v>
      </c>
      <c r="AX590" s="136">
        <f t="shared" si="234"/>
        <v>3</v>
      </c>
      <c r="AY590" s="133">
        <f t="shared" si="235"/>
        <v>0</v>
      </c>
      <c r="AZ590" s="131">
        <f t="shared" si="236"/>
        <v>0</v>
      </c>
      <c r="BA590" s="131">
        <f t="shared" si="237"/>
        <v>0</v>
      </c>
      <c r="BB590" s="131">
        <f t="shared" si="238"/>
        <v>0</v>
      </c>
      <c r="BC590" s="132">
        <f t="shared" si="239"/>
        <v>26.4</v>
      </c>
    </row>
    <row r="591" spans="1:55" x14ac:dyDescent="0.25">
      <c r="A591" s="138" t="s">
        <v>1213</v>
      </c>
      <c r="B591" s="131" t="s">
        <v>48</v>
      </c>
      <c r="C591" s="131" t="s">
        <v>1538</v>
      </c>
      <c r="D591" s="131" t="s">
        <v>339</v>
      </c>
      <c r="E591" s="132" t="s">
        <v>1313</v>
      </c>
      <c r="F591" s="130">
        <v>0</v>
      </c>
      <c r="G591" s="131">
        <v>0</v>
      </c>
      <c r="H591" s="131">
        <v>0</v>
      </c>
      <c r="I591" s="132">
        <v>20</v>
      </c>
      <c r="J591" s="149"/>
      <c r="K591" s="133">
        <v>0</v>
      </c>
      <c r="L591" s="131">
        <v>0</v>
      </c>
      <c r="M591" s="131">
        <v>0</v>
      </c>
      <c r="N591" s="132">
        <v>0</v>
      </c>
      <c r="O591" s="149"/>
      <c r="P591" s="133">
        <v>0</v>
      </c>
      <c r="Q591" s="131">
        <v>0</v>
      </c>
      <c r="R591" s="131">
        <v>0</v>
      </c>
      <c r="S591" s="132">
        <v>20</v>
      </c>
      <c r="T591" s="149"/>
      <c r="U591" s="133">
        <v>0</v>
      </c>
      <c r="V591" s="131">
        <v>0</v>
      </c>
      <c r="W591" s="131">
        <v>0</v>
      </c>
      <c r="X591" s="132">
        <v>20</v>
      </c>
      <c r="Y591" s="149"/>
      <c r="Z591" s="133">
        <v>1</v>
      </c>
      <c r="AA591" s="131">
        <v>0</v>
      </c>
      <c r="AB591" s="131">
        <v>2</v>
      </c>
      <c r="AC591" s="132">
        <v>226</v>
      </c>
      <c r="AD591" s="149"/>
      <c r="AE591" s="153">
        <f t="shared" si="216"/>
        <v>0</v>
      </c>
      <c r="AF591" s="134">
        <f t="shared" si="217"/>
        <v>0</v>
      </c>
      <c r="AG591" s="135">
        <f t="shared" si="218"/>
        <v>2</v>
      </c>
      <c r="AH591" s="167">
        <f t="shared" si="219"/>
        <v>286</v>
      </c>
      <c r="AI591" s="149"/>
      <c r="AJ591" s="133">
        <f t="shared" si="220"/>
        <v>20</v>
      </c>
      <c r="AK591" s="131">
        <f t="shared" si="221"/>
        <v>0</v>
      </c>
      <c r="AL591" s="131">
        <f t="shared" si="222"/>
        <v>20</v>
      </c>
      <c r="AM591" s="131">
        <f t="shared" si="223"/>
        <v>20</v>
      </c>
      <c r="AN591" s="136">
        <f t="shared" si="224"/>
        <v>226</v>
      </c>
      <c r="AO591" s="133">
        <f t="shared" si="225"/>
        <v>0</v>
      </c>
      <c r="AP591" s="131">
        <f t="shared" si="226"/>
        <v>0</v>
      </c>
      <c r="AQ591" s="131">
        <f t="shared" si="227"/>
        <v>0</v>
      </c>
      <c r="AR591" s="131">
        <f t="shared" si="228"/>
        <v>0</v>
      </c>
      <c r="AS591" s="136">
        <f t="shared" si="229"/>
        <v>0</v>
      </c>
      <c r="AT591" s="133">
        <f t="shared" si="230"/>
        <v>0</v>
      </c>
      <c r="AU591" s="131">
        <f t="shared" si="231"/>
        <v>0</v>
      </c>
      <c r="AV591" s="131">
        <f t="shared" si="232"/>
        <v>0</v>
      </c>
      <c r="AW591" s="131">
        <f t="shared" si="233"/>
        <v>0</v>
      </c>
      <c r="AX591" s="136">
        <f t="shared" si="234"/>
        <v>0</v>
      </c>
      <c r="AY591" s="133">
        <f t="shared" si="235"/>
        <v>0</v>
      </c>
      <c r="AZ591" s="131">
        <f t="shared" si="236"/>
        <v>0</v>
      </c>
      <c r="BA591" s="131">
        <f t="shared" si="237"/>
        <v>0</v>
      </c>
      <c r="BB591" s="131">
        <f t="shared" si="238"/>
        <v>0</v>
      </c>
      <c r="BC591" s="132">
        <f t="shared" si="239"/>
        <v>2</v>
      </c>
    </row>
    <row r="592" spans="1:55" x14ac:dyDescent="0.25">
      <c r="A592" s="138" t="s">
        <v>1214</v>
      </c>
      <c r="B592" s="131" t="s">
        <v>1728</v>
      </c>
      <c r="C592" s="131" t="s">
        <v>1559</v>
      </c>
      <c r="D592" s="131" t="s">
        <v>2130</v>
      </c>
      <c r="E592" s="132" t="s">
        <v>1314</v>
      </c>
      <c r="F592" s="130">
        <v>0</v>
      </c>
      <c r="G592" s="131">
        <v>0</v>
      </c>
      <c r="H592" s="131">
        <v>0</v>
      </c>
      <c r="I592" s="132">
        <v>0</v>
      </c>
      <c r="J592" s="149"/>
      <c r="K592" s="133">
        <v>0</v>
      </c>
      <c r="L592" s="131">
        <v>0</v>
      </c>
      <c r="M592" s="131">
        <v>0</v>
      </c>
      <c r="N592" s="132">
        <v>0</v>
      </c>
      <c r="O592" s="149"/>
      <c r="P592" s="133">
        <v>0</v>
      </c>
      <c r="Q592" s="131">
        <v>0</v>
      </c>
      <c r="R592" s="131">
        <v>0</v>
      </c>
      <c r="S592" s="132">
        <v>0</v>
      </c>
      <c r="T592" s="149"/>
      <c r="U592" s="133">
        <v>0</v>
      </c>
      <c r="V592" s="131">
        <v>0</v>
      </c>
      <c r="W592" s="131">
        <v>0</v>
      </c>
      <c r="X592" s="132">
        <v>0</v>
      </c>
      <c r="Y592" s="149"/>
      <c r="Z592" s="133">
        <v>0</v>
      </c>
      <c r="AA592" s="131">
        <v>0</v>
      </c>
      <c r="AB592" s="131">
        <v>0</v>
      </c>
      <c r="AC592" s="132">
        <v>0</v>
      </c>
      <c r="AD592" s="149"/>
      <c r="AE592" s="153">
        <f t="shared" si="216"/>
        <v>0</v>
      </c>
      <c r="AF592" s="134">
        <f t="shared" si="217"/>
        <v>0</v>
      </c>
      <c r="AG592" s="135">
        <f t="shared" si="218"/>
        <v>0</v>
      </c>
      <c r="AH592" s="167">
        <f t="shared" si="219"/>
        <v>0</v>
      </c>
      <c r="AI592" s="149"/>
      <c r="AJ592" s="133">
        <f t="shared" si="220"/>
        <v>0</v>
      </c>
      <c r="AK592" s="131">
        <f t="shared" si="221"/>
        <v>0</v>
      </c>
      <c r="AL592" s="131">
        <f t="shared" si="222"/>
        <v>0</v>
      </c>
      <c r="AM592" s="131">
        <f t="shared" si="223"/>
        <v>0</v>
      </c>
      <c r="AN592" s="136">
        <f t="shared" si="224"/>
        <v>0</v>
      </c>
      <c r="AO592" s="133">
        <f t="shared" si="225"/>
        <v>0</v>
      </c>
      <c r="AP592" s="131">
        <f t="shared" si="226"/>
        <v>0</v>
      </c>
      <c r="AQ592" s="131">
        <f t="shared" si="227"/>
        <v>0</v>
      </c>
      <c r="AR592" s="131">
        <f t="shared" si="228"/>
        <v>0</v>
      </c>
      <c r="AS592" s="136">
        <f t="shared" si="229"/>
        <v>0</v>
      </c>
      <c r="AT592" s="133">
        <f t="shared" si="230"/>
        <v>0</v>
      </c>
      <c r="AU592" s="131">
        <f t="shared" si="231"/>
        <v>0</v>
      </c>
      <c r="AV592" s="131">
        <f t="shared" si="232"/>
        <v>0</v>
      </c>
      <c r="AW592" s="131">
        <f t="shared" si="233"/>
        <v>0</v>
      </c>
      <c r="AX592" s="136">
        <f t="shared" si="234"/>
        <v>0</v>
      </c>
      <c r="AY592" s="133">
        <f t="shared" si="235"/>
        <v>0</v>
      </c>
      <c r="AZ592" s="131">
        <f t="shared" si="236"/>
        <v>0</v>
      </c>
      <c r="BA592" s="131">
        <f t="shared" si="237"/>
        <v>0</v>
      </c>
      <c r="BB592" s="131">
        <f t="shared" si="238"/>
        <v>0</v>
      </c>
      <c r="BC592" s="132">
        <f t="shared" si="239"/>
        <v>0</v>
      </c>
    </row>
    <row r="593" spans="1:55" x14ac:dyDescent="0.25">
      <c r="A593" s="138" t="s">
        <v>1215</v>
      </c>
      <c r="B593" s="131" t="s">
        <v>2049</v>
      </c>
      <c r="C593" s="131" t="s">
        <v>1224</v>
      </c>
      <c r="D593" s="131" t="s">
        <v>1264</v>
      </c>
      <c r="E593" s="132" t="s">
        <v>1311</v>
      </c>
      <c r="F593" s="130">
        <v>0</v>
      </c>
      <c r="G593" s="131">
        <v>0</v>
      </c>
      <c r="H593" s="131">
        <v>0</v>
      </c>
      <c r="I593" s="132">
        <v>0</v>
      </c>
      <c r="J593" s="149"/>
      <c r="K593" s="133">
        <v>0</v>
      </c>
      <c r="L593" s="131">
        <v>0</v>
      </c>
      <c r="M593" s="131">
        <v>0</v>
      </c>
      <c r="N593" s="132">
        <v>0</v>
      </c>
      <c r="O593" s="149"/>
      <c r="P593" s="133">
        <v>0</v>
      </c>
      <c r="Q593" s="131">
        <v>0</v>
      </c>
      <c r="R593" s="131">
        <v>0</v>
      </c>
      <c r="S593" s="132">
        <v>0</v>
      </c>
      <c r="T593" s="149"/>
      <c r="U593" s="133">
        <v>0</v>
      </c>
      <c r="V593" s="131">
        <v>0</v>
      </c>
      <c r="W593" s="131">
        <v>0</v>
      </c>
      <c r="X593" s="132">
        <v>0</v>
      </c>
      <c r="Y593" s="149"/>
      <c r="Z593" s="133">
        <v>0</v>
      </c>
      <c r="AA593" s="131">
        <v>0</v>
      </c>
      <c r="AB593" s="131">
        <v>0</v>
      </c>
      <c r="AC593" s="132">
        <v>0</v>
      </c>
      <c r="AD593" s="149"/>
      <c r="AE593" s="153">
        <f t="shared" si="216"/>
        <v>0</v>
      </c>
      <c r="AF593" s="134">
        <f t="shared" si="217"/>
        <v>0</v>
      </c>
      <c r="AG593" s="135">
        <f t="shared" si="218"/>
        <v>0</v>
      </c>
      <c r="AH593" s="167">
        <f t="shared" si="219"/>
        <v>0</v>
      </c>
      <c r="AI593" s="149"/>
      <c r="AJ593" s="133">
        <f t="shared" si="220"/>
        <v>0</v>
      </c>
      <c r="AK593" s="131">
        <f t="shared" si="221"/>
        <v>0</v>
      </c>
      <c r="AL593" s="131">
        <f t="shared" si="222"/>
        <v>0</v>
      </c>
      <c r="AM593" s="131">
        <f t="shared" si="223"/>
        <v>0</v>
      </c>
      <c r="AN593" s="136">
        <f t="shared" si="224"/>
        <v>0</v>
      </c>
      <c r="AO593" s="133">
        <f t="shared" si="225"/>
        <v>0</v>
      </c>
      <c r="AP593" s="131">
        <f t="shared" si="226"/>
        <v>0</v>
      </c>
      <c r="AQ593" s="131">
        <f t="shared" si="227"/>
        <v>0</v>
      </c>
      <c r="AR593" s="131">
        <f t="shared" si="228"/>
        <v>0</v>
      </c>
      <c r="AS593" s="136">
        <f t="shared" si="229"/>
        <v>0</v>
      </c>
      <c r="AT593" s="133">
        <f t="shared" si="230"/>
        <v>0</v>
      </c>
      <c r="AU593" s="131">
        <f t="shared" si="231"/>
        <v>0</v>
      </c>
      <c r="AV593" s="131">
        <f t="shared" si="232"/>
        <v>0</v>
      </c>
      <c r="AW593" s="131">
        <f t="shared" si="233"/>
        <v>0</v>
      </c>
      <c r="AX593" s="136">
        <f t="shared" si="234"/>
        <v>0</v>
      </c>
      <c r="AY593" s="133">
        <f t="shared" si="235"/>
        <v>0</v>
      </c>
      <c r="AZ593" s="131">
        <f t="shared" si="236"/>
        <v>0</v>
      </c>
      <c r="BA593" s="131">
        <f t="shared" si="237"/>
        <v>0</v>
      </c>
      <c r="BB593" s="131">
        <f t="shared" si="238"/>
        <v>0</v>
      </c>
      <c r="BC593" s="132">
        <f t="shared" si="239"/>
        <v>0</v>
      </c>
    </row>
    <row r="594" spans="1:55" x14ac:dyDescent="0.25">
      <c r="A594" s="138" t="s">
        <v>1225</v>
      </c>
      <c r="B594" s="131" t="s">
        <v>1432</v>
      </c>
      <c r="C594" s="131" t="s">
        <v>1161</v>
      </c>
      <c r="D594" s="131" t="s">
        <v>87</v>
      </c>
      <c r="E594" s="132" t="s">
        <v>1311</v>
      </c>
      <c r="F594" s="130">
        <v>0</v>
      </c>
      <c r="G594" s="131">
        <v>0</v>
      </c>
      <c r="H594" s="131">
        <v>0</v>
      </c>
      <c r="I594" s="132">
        <v>0</v>
      </c>
      <c r="J594" s="149"/>
      <c r="K594" s="133">
        <v>0</v>
      </c>
      <c r="L594" s="131">
        <v>0</v>
      </c>
      <c r="M594" s="131">
        <v>0</v>
      </c>
      <c r="N594" s="132">
        <v>0</v>
      </c>
      <c r="O594" s="149"/>
      <c r="P594" s="133">
        <v>0</v>
      </c>
      <c r="Q594" s="131">
        <v>0</v>
      </c>
      <c r="R594" s="131">
        <v>0</v>
      </c>
      <c r="S594" s="132">
        <v>0</v>
      </c>
      <c r="T594" s="149"/>
      <c r="U594" s="133">
        <v>0</v>
      </c>
      <c r="V594" s="131">
        <v>0</v>
      </c>
      <c r="W594" s="131">
        <v>0</v>
      </c>
      <c r="X594" s="132">
        <v>0</v>
      </c>
      <c r="Y594" s="149"/>
      <c r="Z594" s="133">
        <v>0</v>
      </c>
      <c r="AA594" s="131">
        <v>0</v>
      </c>
      <c r="AB594" s="131">
        <v>0</v>
      </c>
      <c r="AC594" s="132">
        <v>0</v>
      </c>
      <c r="AD594" s="149"/>
      <c r="AE594" s="153">
        <f t="shared" si="216"/>
        <v>0</v>
      </c>
      <c r="AF594" s="134">
        <f t="shared" si="217"/>
        <v>0</v>
      </c>
      <c r="AG594" s="135">
        <f t="shared" si="218"/>
        <v>0</v>
      </c>
      <c r="AH594" s="167">
        <f t="shared" si="219"/>
        <v>0</v>
      </c>
      <c r="AI594" s="149"/>
      <c r="AJ594" s="133">
        <f t="shared" si="220"/>
        <v>0</v>
      </c>
      <c r="AK594" s="131">
        <f t="shared" si="221"/>
        <v>0</v>
      </c>
      <c r="AL594" s="131">
        <f t="shared" si="222"/>
        <v>0</v>
      </c>
      <c r="AM594" s="131">
        <f t="shared" si="223"/>
        <v>0</v>
      </c>
      <c r="AN594" s="136">
        <f t="shared" si="224"/>
        <v>0</v>
      </c>
      <c r="AO594" s="133">
        <f t="shared" si="225"/>
        <v>0</v>
      </c>
      <c r="AP594" s="131">
        <f t="shared" si="226"/>
        <v>0</v>
      </c>
      <c r="AQ594" s="131">
        <f t="shared" si="227"/>
        <v>0</v>
      </c>
      <c r="AR594" s="131">
        <f t="shared" si="228"/>
        <v>0</v>
      </c>
      <c r="AS594" s="136">
        <f t="shared" si="229"/>
        <v>0</v>
      </c>
      <c r="AT594" s="133">
        <f t="shared" si="230"/>
        <v>0</v>
      </c>
      <c r="AU594" s="131">
        <f t="shared" si="231"/>
        <v>0</v>
      </c>
      <c r="AV594" s="131">
        <f t="shared" si="232"/>
        <v>0</v>
      </c>
      <c r="AW594" s="131">
        <f t="shared" si="233"/>
        <v>0</v>
      </c>
      <c r="AX594" s="136">
        <f t="shared" si="234"/>
        <v>0</v>
      </c>
      <c r="AY594" s="133">
        <f t="shared" si="235"/>
        <v>0</v>
      </c>
      <c r="AZ594" s="131">
        <f t="shared" si="236"/>
        <v>0</v>
      </c>
      <c r="BA594" s="131">
        <f t="shared" si="237"/>
        <v>0</v>
      </c>
      <c r="BB594" s="131">
        <f t="shared" si="238"/>
        <v>0</v>
      </c>
      <c r="BC594" s="132">
        <f t="shared" si="239"/>
        <v>0</v>
      </c>
    </row>
    <row r="595" spans="1:55" x14ac:dyDescent="0.25">
      <c r="A595" s="138" t="s">
        <v>1226</v>
      </c>
      <c r="B595" s="131" t="s">
        <v>1432</v>
      </c>
      <c r="C595" s="131" t="s">
        <v>363</v>
      </c>
      <c r="D595" s="131" t="s">
        <v>78</v>
      </c>
      <c r="E595" s="132" t="s">
        <v>1314</v>
      </c>
      <c r="F595" s="130">
        <v>0</v>
      </c>
      <c r="G595" s="131">
        <v>0</v>
      </c>
      <c r="H595" s="131">
        <v>0</v>
      </c>
      <c r="I595" s="132">
        <v>0</v>
      </c>
      <c r="J595" s="149"/>
      <c r="K595" s="133">
        <v>0</v>
      </c>
      <c r="L595" s="131">
        <v>0</v>
      </c>
      <c r="M595" s="131">
        <v>0</v>
      </c>
      <c r="N595" s="132">
        <v>0</v>
      </c>
      <c r="O595" s="149"/>
      <c r="P595" s="133">
        <v>0</v>
      </c>
      <c r="Q595" s="131">
        <v>0</v>
      </c>
      <c r="R595" s="131">
        <v>0</v>
      </c>
      <c r="S595" s="132">
        <v>0</v>
      </c>
      <c r="T595" s="149"/>
      <c r="U595" s="133">
        <v>0</v>
      </c>
      <c r="V595" s="131">
        <v>0</v>
      </c>
      <c r="W595" s="131">
        <v>0</v>
      </c>
      <c r="X595" s="132">
        <v>0</v>
      </c>
      <c r="Y595" s="149"/>
      <c r="Z595" s="133">
        <v>0</v>
      </c>
      <c r="AA595" s="131">
        <v>0</v>
      </c>
      <c r="AB595" s="131">
        <v>0</v>
      </c>
      <c r="AC595" s="132">
        <v>0</v>
      </c>
      <c r="AD595" s="149"/>
      <c r="AE595" s="153">
        <f t="shared" si="216"/>
        <v>0</v>
      </c>
      <c r="AF595" s="134">
        <f t="shared" si="217"/>
        <v>0</v>
      </c>
      <c r="AG595" s="135">
        <f t="shared" si="218"/>
        <v>0</v>
      </c>
      <c r="AH595" s="167">
        <f t="shared" si="219"/>
        <v>0</v>
      </c>
      <c r="AI595" s="149"/>
      <c r="AJ595" s="133">
        <f t="shared" si="220"/>
        <v>0</v>
      </c>
      <c r="AK595" s="131">
        <f t="shared" si="221"/>
        <v>0</v>
      </c>
      <c r="AL595" s="131">
        <f t="shared" si="222"/>
        <v>0</v>
      </c>
      <c r="AM595" s="131">
        <f t="shared" si="223"/>
        <v>0</v>
      </c>
      <c r="AN595" s="136">
        <f t="shared" si="224"/>
        <v>0</v>
      </c>
      <c r="AO595" s="133">
        <f t="shared" si="225"/>
        <v>0</v>
      </c>
      <c r="AP595" s="131">
        <f t="shared" si="226"/>
        <v>0</v>
      </c>
      <c r="AQ595" s="131">
        <f t="shared" si="227"/>
        <v>0</v>
      </c>
      <c r="AR595" s="131">
        <f t="shared" si="228"/>
        <v>0</v>
      </c>
      <c r="AS595" s="136">
        <f t="shared" si="229"/>
        <v>0</v>
      </c>
      <c r="AT595" s="133">
        <f t="shared" si="230"/>
        <v>0</v>
      </c>
      <c r="AU595" s="131">
        <f t="shared" si="231"/>
        <v>0</v>
      </c>
      <c r="AV595" s="131">
        <f t="shared" si="232"/>
        <v>0</v>
      </c>
      <c r="AW595" s="131">
        <f t="shared" si="233"/>
        <v>0</v>
      </c>
      <c r="AX595" s="136">
        <f t="shared" si="234"/>
        <v>0</v>
      </c>
      <c r="AY595" s="133">
        <f t="shared" si="235"/>
        <v>0</v>
      </c>
      <c r="AZ595" s="131">
        <f t="shared" si="236"/>
        <v>0</v>
      </c>
      <c r="BA595" s="131">
        <f t="shared" si="237"/>
        <v>0</v>
      </c>
      <c r="BB595" s="131">
        <f t="shared" si="238"/>
        <v>0</v>
      </c>
      <c r="BC595" s="132">
        <f t="shared" si="239"/>
        <v>0</v>
      </c>
    </row>
    <row r="596" spans="1:55" x14ac:dyDescent="0.25">
      <c r="A596" s="138" t="s">
        <v>1227</v>
      </c>
      <c r="B596" s="131" t="s">
        <v>1809</v>
      </c>
      <c r="C596" s="131" t="s">
        <v>189</v>
      </c>
      <c r="D596" s="131" t="s">
        <v>322</v>
      </c>
      <c r="E596" s="132" t="s">
        <v>1311</v>
      </c>
      <c r="F596" s="130">
        <v>0</v>
      </c>
      <c r="G596" s="131">
        <v>0</v>
      </c>
      <c r="H596" s="131">
        <v>0</v>
      </c>
      <c r="I596" s="132">
        <v>0</v>
      </c>
      <c r="J596" s="149"/>
      <c r="K596" s="133">
        <v>0</v>
      </c>
      <c r="L596" s="131">
        <v>0</v>
      </c>
      <c r="M596" s="131">
        <v>0</v>
      </c>
      <c r="N596" s="132">
        <v>0</v>
      </c>
      <c r="O596" s="149"/>
      <c r="P596" s="133">
        <v>0</v>
      </c>
      <c r="Q596" s="131">
        <v>0</v>
      </c>
      <c r="R596" s="131">
        <v>0</v>
      </c>
      <c r="S596" s="132">
        <v>0</v>
      </c>
      <c r="T596" s="149"/>
      <c r="U596" s="133">
        <v>0</v>
      </c>
      <c r="V596" s="131">
        <v>0</v>
      </c>
      <c r="W596" s="131">
        <v>0</v>
      </c>
      <c r="X596" s="132">
        <v>0</v>
      </c>
      <c r="Y596" s="149"/>
      <c r="Z596" s="133">
        <v>0</v>
      </c>
      <c r="AA596" s="131">
        <v>0</v>
      </c>
      <c r="AB596" s="131">
        <v>0</v>
      </c>
      <c r="AC596" s="132">
        <v>0</v>
      </c>
      <c r="AD596" s="149"/>
      <c r="AE596" s="153">
        <f t="shared" si="216"/>
        <v>0</v>
      </c>
      <c r="AF596" s="134">
        <f t="shared" si="217"/>
        <v>0</v>
      </c>
      <c r="AG596" s="135">
        <f t="shared" si="218"/>
        <v>0</v>
      </c>
      <c r="AH596" s="167">
        <f t="shared" si="219"/>
        <v>0</v>
      </c>
      <c r="AI596" s="149"/>
      <c r="AJ596" s="133">
        <f t="shared" si="220"/>
        <v>0</v>
      </c>
      <c r="AK596" s="131">
        <f t="shared" si="221"/>
        <v>0</v>
      </c>
      <c r="AL596" s="131">
        <f t="shared" si="222"/>
        <v>0</v>
      </c>
      <c r="AM596" s="131">
        <f t="shared" si="223"/>
        <v>0</v>
      </c>
      <c r="AN596" s="136">
        <f t="shared" si="224"/>
        <v>0</v>
      </c>
      <c r="AO596" s="133">
        <f t="shared" si="225"/>
        <v>0</v>
      </c>
      <c r="AP596" s="131">
        <f t="shared" si="226"/>
        <v>0</v>
      </c>
      <c r="AQ596" s="131">
        <f t="shared" si="227"/>
        <v>0</v>
      </c>
      <c r="AR596" s="131">
        <f t="shared" si="228"/>
        <v>0</v>
      </c>
      <c r="AS596" s="136">
        <f t="shared" si="229"/>
        <v>0</v>
      </c>
      <c r="AT596" s="133">
        <f t="shared" si="230"/>
        <v>0</v>
      </c>
      <c r="AU596" s="131">
        <f t="shared" si="231"/>
        <v>0</v>
      </c>
      <c r="AV596" s="131">
        <f t="shared" si="232"/>
        <v>0</v>
      </c>
      <c r="AW596" s="131">
        <f t="shared" si="233"/>
        <v>0</v>
      </c>
      <c r="AX596" s="136">
        <f t="shared" si="234"/>
        <v>0</v>
      </c>
      <c r="AY596" s="133">
        <f t="shared" si="235"/>
        <v>0</v>
      </c>
      <c r="AZ596" s="131">
        <f t="shared" si="236"/>
        <v>0</v>
      </c>
      <c r="BA596" s="131">
        <f t="shared" si="237"/>
        <v>0</v>
      </c>
      <c r="BB596" s="131">
        <f t="shared" si="238"/>
        <v>0</v>
      </c>
      <c r="BC596" s="132">
        <f t="shared" si="239"/>
        <v>0</v>
      </c>
    </row>
    <row r="597" spans="1:55" x14ac:dyDescent="0.25">
      <c r="A597" s="138" t="s">
        <v>1228</v>
      </c>
      <c r="B597" s="131" t="s">
        <v>1392</v>
      </c>
      <c r="C597" s="131" t="s">
        <v>90</v>
      </c>
      <c r="D597" s="131" t="s">
        <v>1234</v>
      </c>
      <c r="E597" s="132" t="s">
        <v>1311</v>
      </c>
      <c r="F597" s="130">
        <v>0</v>
      </c>
      <c r="G597" s="131">
        <v>0</v>
      </c>
      <c r="H597" s="131">
        <v>0</v>
      </c>
      <c r="I597" s="132">
        <v>0</v>
      </c>
      <c r="J597" s="149"/>
      <c r="K597" s="133">
        <v>0</v>
      </c>
      <c r="L597" s="131">
        <v>0</v>
      </c>
      <c r="M597" s="131">
        <v>0</v>
      </c>
      <c r="N597" s="132">
        <v>0</v>
      </c>
      <c r="O597" s="149"/>
      <c r="P597" s="133">
        <v>0</v>
      </c>
      <c r="Q597" s="131">
        <v>0</v>
      </c>
      <c r="R597" s="131">
        <v>0</v>
      </c>
      <c r="S597" s="132">
        <v>0</v>
      </c>
      <c r="T597" s="149"/>
      <c r="U597" s="133">
        <v>0</v>
      </c>
      <c r="V597" s="131">
        <v>0</v>
      </c>
      <c r="W597" s="131">
        <v>0</v>
      </c>
      <c r="X597" s="132">
        <v>0</v>
      </c>
      <c r="Y597" s="149"/>
      <c r="Z597" s="133">
        <v>0</v>
      </c>
      <c r="AA597" s="131">
        <v>0</v>
      </c>
      <c r="AB597" s="131">
        <v>0</v>
      </c>
      <c r="AC597" s="132">
        <v>0</v>
      </c>
      <c r="AD597" s="149"/>
      <c r="AE597" s="153">
        <f t="shared" si="216"/>
        <v>0</v>
      </c>
      <c r="AF597" s="134">
        <f t="shared" si="217"/>
        <v>0</v>
      </c>
      <c r="AG597" s="135">
        <f t="shared" si="218"/>
        <v>0</v>
      </c>
      <c r="AH597" s="167">
        <f t="shared" si="219"/>
        <v>0</v>
      </c>
      <c r="AI597" s="149"/>
      <c r="AJ597" s="133">
        <f t="shared" si="220"/>
        <v>0</v>
      </c>
      <c r="AK597" s="131">
        <f t="shared" si="221"/>
        <v>0</v>
      </c>
      <c r="AL597" s="131">
        <f t="shared" si="222"/>
        <v>0</v>
      </c>
      <c r="AM597" s="131">
        <f t="shared" si="223"/>
        <v>0</v>
      </c>
      <c r="AN597" s="136">
        <f t="shared" si="224"/>
        <v>0</v>
      </c>
      <c r="AO597" s="133">
        <f t="shared" si="225"/>
        <v>0</v>
      </c>
      <c r="AP597" s="131">
        <f t="shared" si="226"/>
        <v>0</v>
      </c>
      <c r="AQ597" s="131">
        <f t="shared" si="227"/>
        <v>0</v>
      </c>
      <c r="AR597" s="131">
        <f t="shared" si="228"/>
        <v>0</v>
      </c>
      <c r="AS597" s="136">
        <f t="shared" si="229"/>
        <v>0</v>
      </c>
      <c r="AT597" s="133">
        <f t="shared" si="230"/>
        <v>0</v>
      </c>
      <c r="AU597" s="131">
        <f t="shared" si="231"/>
        <v>0</v>
      </c>
      <c r="AV597" s="131">
        <f t="shared" si="232"/>
        <v>0</v>
      </c>
      <c r="AW597" s="131">
        <f t="shared" si="233"/>
        <v>0</v>
      </c>
      <c r="AX597" s="136">
        <f t="shared" si="234"/>
        <v>0</v>
      </c>
      <c r="AY597" s="133">
        <f t="shared" si="235"/>
        <v>0</v>
      </c>
      <c r="AZ597" s="131">
        <f t="shared" si="236"/>
        <v>0</v>
      </c>
      <c r="BA597" s="131">
        <f t="shared" si="237"/>
        <v>0</v>
      </c>
      <c r="BB597" s="131">
        <f t="shared" si="238"/>
        <v>0</v>
      </c>
      <c r="BC597" s="132">
        <f t="shared" si="239"/>
        <v>0</v>
      </c>
    </row>
    <row r="598" spans="1:55" x14ac:dyDescent="0.25">
      <c r="A598" s="138" t="s">
        <v>1229</v>
      </c>
      <c r="B598" s="131" t="s">
        <v>1293</v>
      </c>
      <c r="C598" s="131" t="s">
        <v>1235</v>
      </c>
      <c r="D598" s="131" t="s">
        <v>1236</v>
      </c>
      <c r="E598" s="132" t="s">
        <v>1314</v>
      </c>
      <c r="F598" s="130">
        <v>0</v>
      </c>
      <c r="G598" s="131">
        <v>0</v>
      </c>
      <c r="H598" s="131">
        <v>0</v>
      </c>
      <c r="I598" s="132">
        <v>0</v>
      </c>
      <c r="J598" s="149"/>
      <c r="K598" s="133">
        <v>0</v>
      </c>
      <c r="L598" s="131">
        <v>0</v>
      </c>
      <c r="M598" s="131">
        <v>0</v>
      </c>
      <c r="N598" s="132">
        <v>0</v>
      </c>
      <c r="O598" s="149"/>
      <c r="P598" s="133">
        <v>0</v>
      </c>
      <c r="Q598" s="131">
        <v>0</v>
      </c>
      <c r="R598" s="131">
        <v>0</v>
      </c>
      <c r="S598" s="132">
        <v>0</v>
      </c>
      <c r="T598" s="149"/>
      <c r="U598" s="133">
        <v>0</v>
      </c>
      <c r="V598" s="131">
        <v>0</v>
      </c>
      <c r="W598" s="131">
        <v>0</v>
      </c>
      <c r="X598" s="132">
        <v>0</v>
      </c>
      <c r="Y598" s="149"/>
      <c r="Z598" s="133">
        <v>0</v>
      </c>
      <c r="AA598" s="131">
        <v>0</v>
      </c>
      <c r="AB598" s="131">
        <v>0</v>
      </c>
      <c r="AC598" s="132">
        <v>0</v>
      </c>
      <c r="AD598" s="149"/>
      <c r="AE598" s="153">
        <f t="shared" si="216"/>
        <v>0</v>
      </c>
      <c r="AF598" s="134">
        <f t="shared" si="217"/>
        <v>0</v>
      </c>
      <c r="AG598" s="135">
        <f t="shared" si="218"/>
        <v>0</v>
      </c>
      <c r="AH598" s="167">
        <f t="shared" si="219"/>
        <v>0</v>
      </c>
      <c r="AI598" s="149"/>
      <c r="AJ598" s="133">
        <f t="shared" si="220"/>
        <v>0</v>
      </c>
      <c r="AK598" s="131">
        <f t="shared" si="221"/>
        <v>0</v>
      </c>
      <c r="AL598" s="131">
        <f t="shared" si="222"/>
        <v>0</v>
      </c>
      <c r="AM598" s="131">
        <f t="shared" si="223"/>
        <v>0</v>
      </c>
      <c r="AN598" s="136">
        <f t="shared" si="224"/>
        <v>0</v>
      </c>
      <c r="AO598" s="133">
        <f t="shared" si="225"/>
        <v>0</v>
      </c>
      <c r="AP598" s="131">
        <f t="shared" si="226"/>
        <v>0</v>
      </c>
      <c r="AQ598" s="131">
        <f t="shared" si="227"/>
        <v>0</v>
      </c>
      <c r="AR598" s="131">
        <f t="shared" si="228"/>
        <v>0</v>
      </c>
      <c r="AS598" s="136">
        <f t="shared" si="229"/>
        <v>0</v>
      </c>
      <c r="AT598" s="133">
        <f t="shared" si="230"/>
        <v>0</v>
      </c>
      <c r="AU598" s="131">
        <f t="shared" si="231"/>
        <v>0</v>
      </c>
      <c r="AV598" s="131">
        <f t="shared" si="232"/>
        <v>0</v>
      </c>
      <c r="AW598" s="131">
        <f t="shared" si="233"/>
        <v>0</v>
      </c>
      <c r="AX598" s="136">
        <f t="shared" si="234"/>
        <v>0</v>
      </c>
      <c r="AY598" s="133">
        <f t="shared" si="235"/>
        <v>0</v>
      </c>
      <c r="AZ598" s="131">
        <f t="shared" si="236"/>
        <v>0</v>
      </c>
      <c r="BA598" s="131">
        <f t="shared" si="237"/>
        <v>0</v>
      </c>
      <c r="BB598" s="131">
        <f t="shared" si="238"/>
        <v>0</v>
      </c>
      <c r="BC598" s="132">
        <f t="shared" si="239"/>
        <v>0</v>
      </c>
    </row>
    <row r="599" spans="1:55" x14ac:dyDescent="0.25">
      <c r="A599" s="138" t="s">
        <v>1230</v>
      </c>
      <c r="B599" s="131" t="s">
        <v>43</v>
      </c>
      <c r="C599" s="131" t="s">
        <v>2168</v>
      </c>
      <c r="D599" s="131" t="s">
        <v>2069</v>
      </c>
      <c r="E599" s="132" t="s">
        <v>1311</v>
      </c>
      <c r="F599" s="130">
        <v>0</v>
      </c>
      <c r="G599" s="131">
        <v>0</v>
      </c>
      <c r="H599" s="131">
        <v>0</v>
      </c>
      <c r="I599" s="132">
        <v>20</v>
      </c>
      <c r="J599" s="149"/>
      <c r="K599" s="133">
        <v>0</v>
      </c>
      <c r="L599" s="131">
        <v>0</v>
      </c>
      <c r="M599" s="131">
        <v>0</v>
      </c>
      <c r="N599" s="132">
        <v>0</v>
      </c>
      <c r="O599" s="149"/>
      <c r="P599" s="133">
        <v>0</v>
      </c>
      <c r="Q599" s="131">
        <v>0</v>
      </c>
      <c r="R599" s="131">
        <v>0</v>
      </c>
      <c r="S599" s="132">
        <v>0</v>
      </c>
      <c r="T599" s="149"/>
      <c r="U599" s="133">
        <v>1</v>
      </c>
      <c r="V599" s="131">
        <v>0</v>
      </c>
      <c r="W599" s="131">
        <v>0.6</v>
      </c>
      <c r="X599" s="132">
        <v>248</v>
      </c>
      <c r="Y599" s="149"/>
      <c r="Z599" s="133">
        <v>0</v>
      </c>
      <c r="AA599" s="131">
        <v>0</v>
      </c>
      <c r="AB599" s="131">
        <v>0</v>
      </c>
      <c r="AC599" s="132">
        <v>0</v>
      </c>
      <c r="AD599" s="149"/>
      <c r="AE599" s="153">
        <f t="shared" si="216"/>
        <v>2</v>
      </c>
      <c r="AF599" s="134">
        <f t="shared" si="217"/>
        <v>0</v>
      </c>
      <c r="AG599" s="135">
        <f t="shared" si="218"/>
        <v>0.6</v>
      </c>
      <c r="AH599" s="167">
        <f t="shared" si="219"/>
        <v>268</v>
      </c>
      <c r="AI599" s="149"/>
      <c r="AJ599" s="133">
        <f t="shared" si="220"/>
        <v>20</v>
      </c>
      <c r="AK599" s="131">
        <f t="shared" si="221"/>
        <v>0</v>
      </c>
      <c r="AL599" s="131">
        <f t="shared" si="222"/>
        <v>0</v>
      </c>
      <c r="AM599" s="131">
        <f t="shared" si="223"/>
        <v>248</v>
      </c>
      <c r="AN599" s="136">
        <f t="shared" si="224"/>
        <v>0</v>
      </c>
      <c r="AO599" s="133">
        <f t="shared" si="225"/>
        <v>0</v>
      </c>
      <c r="AP599" s="131">
        <f t="shared" si="226"/>
        <v>0</v>
      </c>
      <c r="AQ599" s="131">
        <f t="shared" si="227"/>
        <v>0</v>
      </c>
      <c r="AR599" s="131">
        <f t="shared" si="228"/>
        <v>1</v>
      </c>
      <c r="AS599" s="136">
        <f t="shared" si="229"/>
        <v>1</v>
      </c>
      <c r="AT599" s="133">
        <f t="shared" si="230"/>
        <v>0</v>
      </c>
      <c r="AU599" s="131">
        <f t="shared" si="231"/>
        <v>0</v>
      </c>
      <c r="AV599" s="131">
        <f t="shared" si="232"/>
        <v>0</v>
      </c>
      <c r="AW599" s="131">
        <f t="shared" si="233"/>
        <v>0</v>
      </c>
      <c r="AX599" s="136">
        <f t="shared" si="234"/>
        <v>0</v>
      </c>
      <c r="AY599" s="133">
        <f t="shared" si="235"/>
        <v>0</v>
      </c>
      <c r="AZ599" s="131">
        <f t="shared" si="236"/>
        <v>0</v>
      </c>
      <c r="BA599" s="131">
        <f t="shared" si="237"/>
        <v>0</v>
      </c>
      <c r="BB599" s="131">
        <f t="shared" si="238"/>
        <v>0.6</v>
      </c>
      <c r="BC599" s="132">
        <f t="shared" si="239"/>
        <v>0</v>
      </c>
    </row>
    <row r="600" spans="1:55" x14ac:dyDescent="0.25">
      <c r="A600" s="138" t="s">
        <v>1231</v>
      </c>
      <c r="B600" s="131" t="s">
        <v>1392</v>
      </c>
      <c r="C600" s="131" t="s">
        <v>1249</v>
      </c>
      <c r="D600" s="131" t="s">
        <v>1273</v>
      </c>
      <c r="E600" s="132" t="s">
        <v>1311</v>
      </c>
      <c r="F600" s="130">
        <v>0</v>
      </c>
      <c r="G600" s="131">
        <v>0</v>
      </c>
      <c r="H600" s="131">
        <v>0</v>
      </c>
      <c r="I600" s="132">
        <v>0</v>
      </c>
      <c r="J600" s="149"/>
      <c r="K600" s="133">
        <v>0</v>
      </c>
      <c r="L600" s="131">
        <v>0</v>
      </c>
      <c r="M600" s="131">
        <v>0</v>
      </c>
      <c r="N600" s="132">
        <v>0</v>
      </c>
      <c r="O600" s="149"/>
      <c r="P600" s="133">
        <v>0</v>
      </c>
      <c r="Q600" s="131">
        <v>0</v>
      </c>
      <c r="R600" s="131">
        <v>0</v>
      </c>
      <c r="S600" s="132">
        <v>0</v>
      </c>
      <c r="T600" s="149"/>
      <c r="U600" s="133">
        <v>0</v>
      </c>
      <c r="V600" s="131">
        <v>0</v>
      </c>
      <c r="W600" s="131">
        <v>0</v>
      </c>
      <c r="X600" s="132">
        <v>0</v>
      </c>
      <c r="Y600" s="149"/>
      <c r="Z600" s="133">
        <v>0</v>
      </c>
      <c r="AA600" s="131">
        <v>0</v>
      </c>
      <c r="AB600" s="131">
        <v>0</v>
      </c>
      <c r="AC600" s="132">
        <v>0</v>
      </c>
      <c r="AD600" s="149"/>
      <c r="AE600" s="153">
        <f t="shared" si="216"/>
        <v>0</v>
      </c>
      <c r="AF600" s="134">
        <f t="shared" si="217"/>
        <v>0</v>
      </c>
      <c r="AG600" s="135">
        <f t="shared" si="218"/>
        <v>0</v>
      </c>
      <c r="AH600" s="167">
        <f t="shared" si="219"/>
        <v>0</v>
      </c>
      <c r="AI600" s="149"/>
      <c r="AJ600" s="133">
        <f t="shared" si="220"/>
        <v>0</v>
      </c>
      <c r="AK600" s="131">
        <f t="shared" si="221"/>
        <v>0</v>
      </c>
      <c r="AL600" s="131">
        <f t="shared" si="222"/>
        <v>0</v>
      </c>
      <c r="AM600" s="131">
        <f t="shared" si="223"/>
        <v>0</v>
      </c>
      <c r="AN600" s="136">
        <f t="shared" si="224"/>
        <v>0</v>
      </c>
      <c r="AO600" s="133">
        <f t="shared" si="225"/>
        <v>0</v>
      </c>
      <c r="AP600" s="131">
        <f t="shared" si="226"/>
        <v>0</v>
      </c>
      <c r="AQ600" s="131">
        <f t="shared" si="227"/>
        <v>0</v>
      </c>
      <c r="AR600" s="131">
        <f t="shared" si="228"/>
        <v>0</v>
      </c>
      <c r="AS600" s="136">
        <f t="shared" si="229"/>
        <v>0</v>
      </c>
      <c r="AT600" s="133">
        <f t="shared" si="230"/>
        <v>0</v>
      </c>
      <c r="AU600" s="131">
        <f t="shared" si="231"/>
        <v>0</v>
      </c>
      <c r="AV600" s="131">
        <f t="shared" si="232"/>
        <v>0</v>
      </c>
      <c r="AW600" s="131">
        <f t="shared" si="233"/>
        <v>0</v>
      </c>
      <c r="AX600" s="136">
        <f t="shared" si="234"/>
        <v>0</v>
      </c>
      <c r="AY600" s="133">
        <f t="shared" si="235"/>
        <v>0</v>
      </c>
      <c r="AZ600" s="131">
        <f t="shared" si="236"/>
        <v>0</v>
      </c>
      <c r="BA600" s="131">
        <f t="shared" si="237"/>
        <v>0</v>
      </c>
      <c r="BB600" s="131">
        <f t="shared" si="238"/>
        <v>0</v>
      </c>
      <c r="BC600" s="132">
        <f t="shared" si="239"/>
        <v>0</v>
      </c>
    </row>
    <row r="601" spans="1:55" x14ac:dyDescent="0.25">
      <c r="A601" s="138" t="s">
        <v>1232</v>
      </c>
      <c r="B601" s="131" t="s">
        <v>40</v>
      </c>
      <c r="C601" s="131" t="s">
        <v>454</v>
      </c>
      <c r="D601" s="131" t="s">
        <v>2090</v>
      </c>
      <c r="E601" s="132" t="s">
        <v>1312</v>
      </c>
      <c r="F601" s="130">
        <v>0</v>
      </c>
      <c r="G601" s="131">
        <v>0</v>
      </c>
      <c r="H601" s="131">
        <v>0</v>
      </c>
      <c r="I601" s="132">
        <v>0</v>
      </c>
      <c r="J601" s="149"/>
      <c r="K601" s="133">
        <v>0</v>
      </c>
      <c r="L601" s="131">
        <v>0</v>
      </c>
      <c r="M601" s="131">
        <v>0</v>
      </c>
      <c r="N601" s="132">
        <v>0</v>
      </c>
      <c r="O601" s="149"/>
      <c r="P601" s="133">
        <v>0</v>
      </c>
      <c r="Q601" s="131">
        <v>0</v>
      </c>
      <c r="R601" s="131">
        <v>0</v>
      </c>
      <c r="S601" s="132">
        <v>0</v>
      </c>
      <c r="T601" s="149"/>
      <c r="U601" s="133">
        <v>0</v>
      </c>
      <c r="V601" s="131">
        <v>0</v>
      </c>
      <c r="W601" s="131">
        <v>0</v>
      </c>
      <c r="X601" s="132">
        <v>0</v>
      </c>
      <c r="Y601" s="149"/>
      <c r="Z601" s="133">
        <v>0</v>
      </c>
      <c r="AA601" s="131">
        <v>0</v>
      </c>
      <c r="AB601" s="131">
        <v>0</v>
      </c>
      <c r="AC601" s="132">
        <v>0</v>
      </c>
      <c r="AD601" s="149"/>
      <c r="AE601" s="153">
        <f t="shared" si="216"/>
        <v>0</v>
      </c>
      <c r="AF601" s="134">
        <f t="shared" si="217"/>
        <v>0</v>
      </c>
      <c r="AG601" s="135">
        <f t="shared" si="218"/>
        <v>0</v>
      </c>
      <c r="AH601" s="167">
        <f t="shared" si="219"/>
        <v>0</v>
      </c>
      <c r="AI601" s="149"/>
      <c r="AJ601" s="133">
        <f t="shared" si="220"/>
        <v>0</v>
      </c>
      <c r="AK601" s="131">
        <f t="shared" si="221"/>
        <v>0</v>
      </c>
      <c r="AL601" s="131">
        <f t="shared" si="222"/>
        <v>0</v>
      </c>
      <c r="AM601" s="131">
        <f t="shared" si="223"/>
        <v>0</v>
      </c>
      <c r="AN601" s="136">
        <f t="shared" si="224"/>
        <v>0</v>
      </c>
      <c r="AO601" s="133">
        <f t="shared" si="225"/>
        <v>0</v>
      </c>
      <c r="AP601" s="131">
        <f t="shared" si="226"/>
        <v>0</v>
      </c>
      <c r="AQ601" s="131">
        <f t="shared" si="227"/>
        <v>0</v>
      </c>
      <c r="AR601" s="131">
        <f t="shared" si="228"/>
        <v>0</v>
      </c>
      <c r="AS601" s="136">
        <f t="shared" si="229"/>
        <v>0</v>
      </c>
      <c r="AT601" s="133">
        <f t="shared" si="230"/>
        <v>0</v>
      </c>
      <c r="AU601" s="131">
        <f t="shared" si="231"/>
        <v>0</v>
      </c>
      <c r="AV601" s="131">
        <f t="shared" si="232"/>
        <v>0</v>
      </c>
      <c r="AW601" s="131">
        <f t="shared" si="233"/>
        <v>0</v>
      </c>
      <c r="AX601" s="136">
        <f t="shared" si="234"/>
        <v>0</v>
      </c>
      <c r="AY601" s="133">
        <f t="shared" si="235"/>
        <v>0</v>
      </c>
      <c r="AZ601" s="131">
        <f t="shared" si="236"/>
        <v>0</v>
      </c>
      <c r="BA601" s="131">
        <f t="shared" si="237"/>
        <v>0</v>
      </c>
      <c r="BB601" s="131">
        <f t="shared" si="238"/>
        <v>0</v>
      </c>
      <c r="BC601" s="132">
        <f t="shared" si="239"/>
        <v>0</v>
      </c>
    </row>
    <row r="602" spans="1:55" x14ac:dyDescent="0.25">
      <c r="A602" s="138" t="s">
        <v>1233</v>
      </c>
      <c r="B602" s="131" t="s">
        <v>1293</v>
      </c>
      <c r="C602" s="131" t="s">
        <v>1923</v>
      </c>
      <c r="D602" s="131" t="s">
        <v>1761</v>
      </c>
      <c r="E602" s="132" t="s">
        <v>1311</v>
      </c>
      <c r="F602" s="130">
        <v>0</v>
      </c>
      <c r="G602" s="131">
        <v>0</v>
      </c>
      <c r="H602" s="131">
        <v>0</v>
      </c>
      <c r="I602" s="132">
        <v>0</v>
      </c>
      <c r="J602" s="149"/>
      <c r="K602" s="133">
        <v>0</v>
      </c>
      <c r="L602" s="131">
        <v>0</v>
      </c>
      <c r="M602" s="131">
        <v>0</v>
      </c>
      <c r="N602" s="132">
        <v>0</v>
      </c>
      <c r="O602" s="149"/>
      <c r="P602" s="133">
        <v>0</v>
      </c>
      <c r="Q602" s="131">
        <v>0</v>
      </c>
      <c r="R602" s="131">
        <v>0</v>
      </c>
      <c r="S602" s="132">
        <v>0</v>
      </c>
      <c r="T602" s="149"/>
      <c r="U602" s="133">
        <v>0</v>
      </c>
      <c r="V602" s="131">
        <v>0</v>
      </c>
      <c r="W602" s="131">
        <v>0</v>
      </c>
      <c r="X602" s="132">
        <v>0</v>
      </c>
      <c r="Y602" s="149"/>
      <c r="Z602" s="133">
        <v>0</v>
      </c>
      <c r="AA602" s="131">
        <v>0</v>
      </c>
      <c r="AB602" s="131">
        <v>0</v>
      </c>
      <c r="AC602" s="132">
        <v>0</v>
      </c>
      <c r="AD602" s="149"/>
      <c r="AE602" s="153">
        <f t="shared" si="216"/>
        <v>0</v>
      </c>
      <c r="AF602" s="134">
        <f t="shared" si="217"/>
        <v>0</v>
      </c>
      <c r="AG602" s="135">
        <f t="shared" si="218"/>
        <v>0</v>
      </c>
      <c r="AH602" s="167">
        <f t="shared" si="219"/>
        <v>0</v>
      </c>
      <c r="AI602" s="149"/>
      <c r="AJ602" s="133">
        <f t="shared" si="220"/>
        <v>0</v>
      </c>
      <c r="AK602" s="131">
        <f t="shared" si="221"/>
        <v>0</v>
      </c>
      <c r="AL602" s="131">
        <f t="shared" si="222"/>
        <v>0</v>
      </c>
      <c r="AM602" s="131">
        <f t="shared" si="223"/>
        <v>0</v>
      </c>
      <c r="AN602" s="136">
        <f t="shared" si="224"/>
        <v>0</v>
      </c>
      <c r="AO602" s="133">
        <f t="shared" si="225"/>
        <v>0</v>
      </c>
      <c r="AP602" s="131">
        <f t="shared" si="226"/>
        <v>0</v>
      </c>
      <c r="AQ602" s="131">
        <f t="shared" si="227"/>
        <v>0</v>
      </c>
      <c r="AR602" s="131">
        <f t="shared" si="228"/>
        <v>0</v>
      </c>
      <c r="AS602" s="136">
        <f t="shared" si="229"/>
        <v>0</v>
      </c>
      <c r="AT602" s="133">
        <f t="shared" si="230"/>
        <v>0</v>
      </c>
      <c r="AU602" s="131">
        <f t="shared" si="231"/>
        <v>0</v>
      </c>
      <c r="AV602" s="131">
        <f t="shared" si="232"/>
        <v>0</v>
      </c>
      <c r="AW602" s="131">
        <f t="shared" si="233"/>
        <v>0</v>
      </c>
      <c r="AX602" s="136">
        <f t="shared" si="234"/>
        <v>0</v>
      </c>
      <c r="AY602" s="133">
        <f t="shared" si="235"/>
        <v>0</v>
      </c>
      <c r="AZ602" s="131">
        <f t="shared" si="236"/>
        <v>0</v>
      </c>
      <c r="BA602" s="131">
        <f t="shared" si="237"/>
        <v>0</v>
      </c>
      <c r="BB602" s="131">
        <f t="shared" si="238"/>
        <v>0</v>
      </c>
      <c r="BC602" s="132">
        <f t="shared" si="239"/>
        <v>0</v>
      </c>
    </row>
    <row r="603" spans="1:55" x14ac:dyDescent="0.25">
      <c r="A603" s="138" t="s">
        <v>1239</v>
      </c>
      <c r="B603" s="131" t="s">
        <v>1293</v>
      </c>
      <c r="C603" s="131" t="s">
        <v>104</v>
      </c>
      <c r="D603" s="131" t="s">
        <v>1262</v>
      </c>
      <c r="E603" s="132" t="s">
        <v>1314</v>
      </c>
      <c r="F603" s="130">
        <v>0</v>
      </c>
      <c r="G603" s="131">
        <v>0</v>
      </c>
      <c r="H603" s="131">
        <v>0</v>
      </c>
      <c r="I603" s="132">
        <v>0</v>
      </c>
      <c r="J603" s="149"/>
      <c r="K603" s="133">
        <v>0</v>
      </c>
      <c r="L603" s="131">
        <v>0</v>
      </c>
      <c r="M603" s="131">
        <v>0</v>
      </c>
      <c r="N603" s="132">
        <v>0</v>
      </c>
      <c r="O603" s="149"/>
      <c r="P603" s="133">
        <v>0</v>
      </c>
      <c r="Q603" s="131">
        <v>0</v>
      </c>
      <c r="R603" s="131">
        <v>0</v>
      </c>
      <c r="S603" s="132">
        <v>0</v>
      </c>
      <c r="T603" s="149"/>
      <c r="U603" s="133">
        <v>0</v>
      </c>
      <c r="V603" s="131">
        <v>0</v>
      </c>
      <c r="W603" s="131">
        <v>0</v>
      </c>
      <c r="X603" s="132">
        <v>0</v>
      </c>
      <c r="Y603" s="149"/>
      <c r="Z603" s="133">
        <v>0</v>
      </c>
      <c r="AA603" s="131">
        <v>0</v>
      </c>
      <c r="AB603" s="131">
        <v>0</v>
      </c>
      <c r="AC603" s="132">
        <v>0</v>
      </c>
      <c r="AD603" s="149"/>
      <c r="AE603" s="153">
        <f t="shared" si="216"/>
        <v>0</v>
      </c>
      <c r="AF603" s="134">
        <f t="shared" si="217"/>
        <v>0</v>
      </c>
      <c r="AG603" s="135">
        <f t="shared" si="218"/>
        <v>0</v>
      </c>
      <c r="AH603" s="167">
        <f t="shared" si="219"/>
        <v>0</v>
      </c>
      <c r="AI603" s="149"/>
      <c r="AJ603" s="133">
        <f t="shared" si="220"/>
        <v>0</v>
      </c>
      <c r="AK603" s="131">
        <f t="shared" si="221"/>
        <v>0</v>
      </c>
      <c r="AL603" s="131">
        <f t="shared" si="222"/>
        <v>0</v>
      </c>
      <c r="AM603" s="131">
        <f t="shared" si="223"/>
        <v>0</v>
      </c>
      <c r="AN603" s="136">
        <f t="shared" si="224"/>
        <v>0</v>
      </c>
      <c r="AO603" s="133">
        <f t="shared" si="225"/>
        <v>0</v>
      </c>
      <c r="AP603" s="131">
        <f t="shared" si="226"/>
        <v>0</v>
      </c>
      <c r="AQ603" s="131">
        <f t="shared" si="227"/>
        <v>0</v>
      </c>
      <c r="AR603" s="131">
        <f t="shared" si="228"/>
        <v>0</v>
      </c>
      <c r="AS603" s="136">
        <f t="shared" si="229"/>
        <v>0</v>
      </c>
      <c r="AT603" s="133">
        <f t="shared" si="230"/>
        <v>0</v>
      </c>
      <c r="AU603" s="131">
        <f t="shared" si="231"/>
        <v>0</v>
      </c>
      <c r="AV603" s="131">
        <f t="shared" si="232"/>
        <v>0</v>
      </c>
      <c r="AW603" s="131">
        <f t="shared" si="233"/>
        <v>0</v>
      </c>
      <c r="AX603" s="136">
        <f t="shared" si="234"/>
        <v>0</v>
      </c>
      <c r="AY603" s="133">
        <f t="shared" si="235"/>
        <v>0</v>
      </c>
      <c r="AZ603" s="131">
        <f t="shared" si="236"/>
        <v>0</v>
      </c>
      <c r="BA603" s="131">
        <f t="shared" si="237"/>
        <v>0</v>
      </c>
      <c r="BB603" s="131">
        <f t="shared" si="238"/>
        <v>0</v>
      </c>
      <c r="BC603" s="132">
        <f t="shared" si="239"/>
        <v>0</v>
      </c>
    </row>
    <row r="604" spans="1:55" x14ac:dyDescent="0.25">
      <c r="A604" s="138" t="s">
        <v>1240</v>
      </c>
      <c r="B604" s="131" t="s">
        <v>1295</v>
      </c>
      <c r="C604" s="131" t="s">
        <v>933</v>
      </c>
      <c r="D604" s="131" t="s">
        <v>1264</v>
      </c>
      <c r="E604" s="132" t="s">
        <v>1955</v>
      </c>
      <c r="F604" s="130">
        <v>0</v>
      </c>
      <c r="G604" s="131">
        <v>0</v>
      </c>
      <c r="H604" s="131">
        <v>0</v>
      </c>
      <c r="I604" s="132">
        <v>0</v>
      </c>
      <c r="J604" s="149"/>
      <c r="K604" s="133">
        <v>0</v>
      </c>
      <c r="L604" s="131">
        <v>0</v>
      </c>
      <c r="M604" s="131">
        <v>0</v>
      </c>
      <c r="N604" s="132">
        <v>0</v>
      </c>
      <c r="O604" s="149"/>
      <c r="P604" s="133">
        <v>0</v>
      </c>
      <c r="Q604" s="131">
        <v>0</v>
      </c>
      <c r="R604" s="131">
        <v>0</v>
      </c>
      <c r="S604" s="132">
        <v>0</v>
      </c>
      <c r="T604" s="149"/>
      <c r="U604" s="133">
        <v>0</v>
      </c>
      <c r="V604" s="131">
        <v>0</v>
      </c>
      <c r="W604" s="131">
        <v>0</v>
      </c>
      <c r="X604" s="132">
        <v>0</v>
      </c>
      <c r="Y604" s="149"/>
      <c r="Z604" s="133">
        <v>0</v>
      </c>
      <c r="AA604" s="131">
        <v>0</v>
      </c>
      <c r="AB604" s="131">
        <v>0</v>
      </c>
      <c r="AC604" s="132">
        <v>0</v>
      </c>
      <c r="AD604" s="149"/>
      <c r="AE604" s="153">
        <f t="shared" si="216"/>
        <v>0</v>
      </c>
      <c r="AF604" s="134">
        <f t="shared" si="217"/>
        <v>0</v>
      </c>
      <c r="AG604" s="135">
        <f t="shared" si="218"/>
        <v>0</v>
      </c>
      <c r="AH604" s="167">
        <f t="shared" si="219"/>
        <v>0</v>
      </c>
      <c r="AI604" s="149"/>
      <c r="AJ604" s="133">
        <f t="shared" si="220"/>
        <v>0</v>
      </c>
      <c r="AK604" s="131">
        <f t="shared" si="221"/>
        <v>0</v>
      </c>
      <c r="AL604" s="131">
        <f t="shared" si="222"/>
        <v>0</v>
      </c>
      <c r="AM604" s="131">
        <f t="shared" si="223"/>
        <v>0</v>
      </c>
      <c r="AN604" s="136">
        <f t="shared" si="224"/>
        <v>0</v>
      </c>
      <c r="AO604" s="133">
        <f t="shared" si="225"/>
        <v>0</v>
      </c>
      <c r="AP604" s="131">
        <f t="shared" si="226"/>
        <v>0</v>
      </c>
      <c r="AQ604" s="131">
        <f t="shared" si="227"/>
        <v>0</v>
      </c>
      <c r="AR604" s="131">
        <f t="shared" si="228"/>
        <v>0</v>
      </c>
      <c r="AS604" s="136">
        <f t="shared" si="229"/>
        <v>0</v>
      </c>
      <c r="AT604" s="133">
        <f t="shared" si="230"/>
        <v>0</v>
      </c>
      <c r="AU604" s="131">
        <f t="shared" si="231"/>
        <v>0</v>
      </c>
      <c r="AV604" s="131">
        <f t="shared" si="232"/>
        <v>0</v>
      </c>
      <c r="AW604" s="131">
        <f t="shared" si="233"/>
        <v>0</v>
      </c>
      <c r="AX604" s="136">
        <f t="shared" si="234"/>
        <v>0</v>
      </c>
      <c r="AY604" s="133">
        <f t="shared" si="235"/>
        <v>0</v>
      </c>
      <c r="AZ604" s="131">
        <f t="shared" si="236"/>
        <v>0</v>
      </c>
      <c r="BA604" s="131">
        <f t="shared" si="237"/>
        <v>0</v>
      </c>
      <c r="BB604" s="131">
        <f t="shared" si="238"/>
        <v>0</v>
      </c>
      <c r="BC604" s="132">
        <f t="shared" si="239"/>
        <v>0</v>
      </c>
    </row>
    <row r="605" spans="1:55" x14ac:dyDescent="0.25">
      <c r="A605" s="138" t="s">
        <v>1241</v>
      </c>
      <c r="B605" s="131" t="s">
        <v>37</v>
      </c>
      <c r="C605" s="131" t="s">
        <v>1265</v>
      </c>
      <c r="D605" s="131" t="s">
        <v>292</v>
      </c>
      <c r="E605" s="132" t="s">
        <v>1312</v>
      </c>
      <c r="F605" s="130">
        <v>0</v>
      </c>
      <c r="G605" s="131">
        <v>0</v>
      </c>
      <c r="H605" s="131">
        <v>0</v>
      </c>
      <c r="I605" s="132">
        <v>0</v>
      </c>
      <c r="J605" s="149"/>
      <c r="K605" s="133">
        <v>0</v>
      </c>
      <c r="L605" s="131">
        <v>0</v>
      </c>
      <c r="M605" s="131">
        <v>0</v>
      </c>
      <c r="N605" s="132">
        <v>0</v>
      </c>
      <c r="O605" s="149"/>
      <c r="P605" s="133">
        <v>0</v>
      </c>
      <c r="Q605" s="131">
        <v>0</v>
      </c>
      <c r="R605" s="131">
        <v>0</v>
      </c>
      <c r="S605" s="132">
        <v>0</v>
      </c>
      <c r="T605" s="149"/>
      <c r="U605" s="133">
        <v>0</v>
      </c>
      <c r="V605" s="131">
        <v>0</v>
      </c>
      <c r="W605" s="131">
        <v>0</v>
      </c>
      <c r="X605" s="132">
        <v>0</v>
      </c>
      <c r="Y605" s="149"/>
      <c r="Z605" s="133">
        <v>0</v>
      </c>
      <c r="AA605" s="131">
        <v>0</v>
      </c>
      <c r="AB605" s="131">
        <v>0</v>
      </c>
      <c r="AC605" s="132">
        <v>0</v>
      </c>
      <c r="AD605" s="149"/>
      <c r="AE605" s="153">
        <f t="shared" si="216"/>
        <v>0</v>
      </c>
      <c r="AF605" s="134">
        <f t="shared" si="217"/>
        <v>0</v>
      </c>
      <c r="AG605" s="135">
        <f t="shared" si="218"/>
        <v>0</v>
      </c>
      <c r="AH605" s="167">
        <f t="shared" si="219"/>
        <v>0</v>
      </c>
      <c r="AI605" s="149"/>
      <c r="AJ605" s="133">
        <f t="shared" si="220"/>
        <v>0</v>
      </c>
      <c r="AK605" s="131">
        <f t="shared" si="221"/>
        <v>0</v>
      </c>
      <c r="AL605" s="131">
        <f t="shared" si="222"/>
        <v>0</v>
      </c>
      <c r="AM605" s="131">
        <f t="shared" si="223"/>
        <v>0</v>
      </c>
      <c r="AN605" s="136">
        <f t="shared" si="224"/>
        <v>0</v>
      </c>
      <c r="AO605" s="133">
        <f t="shared" si="225"/>
        <v>0</v>
      </c>
      <c r="AP605" s="131">
        <f t="shared" si="226"/>
        <v>0</v>
      </c>
      <c r="AQ605" s="131">
        <f t="shared" si="227"/>
        <v>0</v>
      </c>
      <c r="AR605" s="131">
        <f t="shared" si="228"/>
        <v>0</v>
      </c>
      <c r="AS605" s="136">
        <f t="shared" si="229"/>
        <v>0</v>
      </c>
      <c r="AT605" s="133">
        <f t="shared" si="230"/>
        <v>0</v>
      </c>
      <c r="AU605" s="131">
        <f t="shared" si="231"/>
        <v>0</v>
      </c>
      <c r="AV605" s="131">
        <f t="shared" si="232"/>
        <v>0</v>
      </c>
      <c r="AW605" s="131">
        <f t="shared" si="233"/>
        <v>0</v>
      </c>
      <c r="AX605" s="136">
        <f t="shared" si="234"/>
        <v>0</v>
      </c>
      <c r="AY605" s="133">
        <f t="shared" si="235"/>
        <v>0</v>
      </c>
      <c r="AZ605" s="131">
        <f t="shared" si="236"/>
        <v>0</v>
      </c>
      <c r="BA605" s="131">
        <f t="shared" si="237"/>
        <v>0</v>
      </c>
      <c r="BB605" s="131">
        <f t="shared" si="238"/>
        <v>0</v>
      </c>
      <c r="BC605" s="132">
        <f t="shared" si="239"/>
        <v>0</v>
      </c>
    </row>
    <row r="606" spans="1:55" x14ac:dyDescent="0.25">
      <c r="A606" s="138" t="s">
        <v>1242</v>
      </c>
      <c r="B606" s="131" t="s">
        <v>1398</v>
      </c>
      <c r="C606" s="131" t="s">
        <v>1006</v>
      </c>
      <c r="D606" s="131" t="s">
        <v>1266</v>
      </c>
      <c r="E606" s="132" t="s">
        <v>1314</v>
      </c>
      <c r="F606" s="130">
        <v>0</v>
      </c>
      <c r="G606" s="131">
        <v>0</v>
      </c>
      <c r="H606" s="131">
        <v>0</v>
      </c>
      <c r="I606" s="132">
        <v>0</v>
      </c>
      <c r="J606" s="149"/>
      <c r="K606" s="133">
        <v>0</v>
      </c>
      <c r="L606" s="131">
        <v>0</v>
      </c>
      <c r="M606" s="131">
        <v>0</v>
      </c>
      <c r="N606" s="132">
        <v>0</v>
      </c>
      <c r="O606" s="149"/>
      <c r="P606" s="133">
        <v>0</v>
      </c>
      <c r="Q606" s="131">
        <v>0</v>
      </c>
      <c r="R606" s="131">
        <v>0</v>
      </c>
      <c r="S606" s="132">
        <v>0</v>
      </c>
      <c r="T606" s="149"/>
      <c r="U606" s="133">
        <v>0</v>
      </c>
      <c r="V606" s="131">
        <v>0</v>
      </c>
      <c r="W606" s="131">
        <v>0</v>
      </c>
      <c r="X606" s="132">
        <v>0</v>
      </c>
      <c r="Y606" s="149"/>
      <c r="Z606" s="133">
        <v>0</v>
      </c>
      <c r="AA606" s="131">
        <v>0</v>
      </c>
      <c r="AB606" s="131">
        <v>0</v>
      </c>
      <c r="AC606" s="132">
        <v>0</v>
      </c>
      <c r="AD606" s="149"/>
      <c r="AE606" s="153">
        <f t="shared" si="216"/>
        <v>0</v>
      </c>
      <c r="AF606" s="134">
        <f t="shared" si="217"/>
        <v>0</v>
      </c>
      <c r="AG606" s="135">
        <f t="shared" si="218"/>
        <v>0</v>
      </c>
      <c r="AH606" s="167">
        <f t="shared" si="219"/>
        <v>0</v>
      </c>
      <c r="AI606" s="149"/>
      <c r="AJ606" s="133">
        <f t="shared" si="220"/>
        <v>0</v>
      </c>
      <c r="AK606" s="131">
        <f t="shared" si="221"/>
        <v>0</v>
      </c>
      <c r="AL606" s="131">
        <f t="shared" si="222"/>
        <v>0</v>
      </c>
      <c r="AM606" s="131">
        <f t="shared" si="223"/>
        <v>0</v>
      </c>
      <c r="AN606" s="136">
        <f t="shared" si="224"/>
        <v>0</v>
      </c>
      <c r="AO606" s="133">
        <f t="shared" si="225"/>
        <v>0</v>
      </c>
      <c r="AP606" s="131">
        <f t="shared" si="226"/>
        <v>0</v>
      </c>
      <c r="AQ606" s="131">
        <f t="shared" si="227"/>
        <v>0</v>
      </c>
      <c r="AR606" s="131">
        <f t="shared" si="228"/>
        <v>0</v>
      </c>
      <c r="AS606" s="136">
        <f t="shared" si="229"/>
        <v>0</v>
      </c>
      <c r="AT606" s="133">
        <f t="shared" si="230"/>
        <v>0</v>
      </c>
      <c r="AU606" s="131">
        <f t="shared" si="231"/>
        <v>0</v>
      </c>
      <c r="AV606" s="131">
        <f t="shared" si="232"/>
        <v>0</v>
      </c>
      <c r="AW606" s="131">
        <f t="shared" si="233"/>
        <v>0</v>
      </c>
      <c r="AX606" s="136">
        <f t="shared" si="234"/>
        <v>0</v>
      </c>
      <c r="AY606" s="133">
        <f t="shared" si="235"/>
        <v>0</v>
      </c>
      <c r="AZ606" s="131">
        <f t="shared" si="236"/>
        <v>0</v>
      </c>
      <c r="BA606" s="131">
        <f t="shared" si="237"/>
        <v>0</v>
      </c>
      <c r="BB606" s="131">
        <f t="shared" si="238"/>
        <v>0</v>
      </c>
      <c r="BC606" s="132">
        <f t="shared" si="239"/>
        <v>0</v>
      </c>
    </row>
    <row r="607" spans="1:55" x14ac:dyDescent="0.25">
      <c r="A607" s="138" t="s">
        <v>1243</v>
      </c>
      <c r="B607" s="131" t="s">
        <v>1029</v>
      </c>
      <c r="C607" s="131" t="s">
        <v>1267</v>
      </c>
      <c r="D607" s="131" t="s">
        <v>87</v>
      </c>
      <c r="E607" s="132" t="s">
        <v>1311</v>
      </c>
      <c r="F607" s="130">
        <v>0</v>
      </c>
      <c r="G607" s="131">
        <v>0</v>
      </c>
      <c r="H607" s="131">
        <v>0</v>
      </c>
      <c r="I607" s="132">
        <v>0</v>
      </c>
      <c r="J607" s="149"/>
      <c r="K607" s="133">
        <v>0</v>
      </c>
      <c r="L607" s="131">
        <v>0</v>
      </c>
      <c r="M607" s="131">
        <v>0</v>
      </c>
      <c r="N607" s="132">
        <v>0</v>
      </c>
      <c r="O607" s="149"/>
      <c r="P607" s="133">
        <v>0</v>
      </c>
      <c r="Q607" s="131">
        <v>0</v>
      </c>
      <c r="R607" s="131">
        <v>0</v>
      </c>
      <c r="S607" s="132">
        <v>0</v>
      </c>
      <c r="T607" s="149"/>
      <c r="U607" s="133">
        <v>0</v>
      </c>
      <c r="V607" s="131">
        <v>0</v>
      </c>
      <c r="W607" s="131">
        <v>0</v>
      </c>
      <c r="X607" s="132">
        <v>0</v>
      </c>
      <c r="Y607" s="149"/>
      <c r="Z607" s="133">
        <v>0</v>
      </c>
      <c r="AA607" s="131">
        <v>0</v>
      </c>
      <c r="AB607" s="131">
        <v>0</v>
      </c>
      <c r="AC607" s="132">
        <v>0</v>
      </c>
      <c r="AD607" s="149"/>
      <c r="AE607" s="153">
        <f t="shared" si="216"/>
        <v>0</v>
      </c>
      <c r="AF607" s="134">
        <f t="shared" si="217"/>
        <v>0</v>
      </c>
      <c r="AG607" s="135">
        <f t="shared" si="218"/>
        <v>0</v>
      </c>
      <c r="AH607" s="167">
        <f t="shared" si="219"/>
        <v>0</v>
      </c>
      <c r="AI607" s="149"/>
      <c r="AJ607" s="133">
        <f t="shared" si="220"/>
        <v>0</v>
      </c>
      <c r="AK607" s="131">
        <f t="shared" si="221"/>
        <v>0</v>
      </c>
      <c r="AL607" s="131">
        <f t="shared" si="222"/>
        <v>0</v>
      </c>
      <c r="AM607" s="131">
        <f t="shared" si="223"/>
        <v>0</v>
      </c>
      <c r="AN607" s="136">
        <f t="shared" si="224"/>
        <v>0</v>
      </c>
      <c r="AO607" s="133">
        <f t="shared" si="225"/>
        <v>0</v>
      </c>
      <c r="AP607" s="131">
        <f t="shared" si="226"/>
        <v>0</v>
      </c>
      <c r="AQ607" s="131">
        <f t="shared" si="227"/>
        <v>0</v>
      </c>
      <c r="AR607" s="131">
        <f t="shared" si="228"/>
        <v>0</v>
      </c>
      <c r="AS607" s="136">
        <f t="shared" si="229"/>
        <v>0</v>
      </c>
      <c r="AT607" s="133">
        <f t="shared" si="230"/>
        <v>0</v>
      </c>
      <c r="AU607" s="131">
        <f t="shared" si="231"/>
        <v>0</v>
      </c>
      <c r="AV607" s="131">
        <f t="shared" si="232"/>
        <v>0</v>
      </c>
      <c r="AW607" s="131">
        <f t="shared" si="233"/>
        <v>0</v>
      </c>
      <c r="AX607" s="136">
        <f t="shared" si="234"/>
        <v>0</v>
      </c>
      <c r="AY607" s="133">
        <f t="shared" si="235"/>
        <v>0</v>
      </c>
      <c r="AZ607" s="131">
        <f t="shared" si="236"/>
        <v>0</v>
      </c>
      <c r="BA607" s="131">
        <f t="shared" si="237"/>
        <v>0</v>
      </c>
      <c r="BB607" s="131">
        <f t="shared" si="238"/>
        <v>0</v>
      </c>
      <c r="BC607" s="132">
        <f t="shared" si="239"/>
        <v>0</v>
      </c>
    </row>
    <row r="608" spans="1:55" x14ac:dyDescent="0.25">
      <c r="A608" s="138" t="s">
        <v>1244</v>
      </c>
      <c r="B608" s="131" t="s">
        <v>48</v>
      </c>
      <c r="C608" s="131" t="s">
        <v>1268</v>
      </c>
      <c r="D608" s="131" t="s">
        <v>1269</v>
      </c>
      <c r="E608" s="132" t="s">
        <v>1954</v>
      </c>
      <c r="F608" s="130">
        <v>0</v>
      </c>
      <c r="G608" s="131">
        <v>0</v>
      </c>
      <c r="H608" s="131">
        <v>0</v>
      </c>
      <c r="I608" s="132">
        <v>0</v>
      </c>
      <c r="J608" s="149"/>
      <c r="K608" s="133">
        <v>0</v>
      </c>
      <c r="L608" s="131">
        <v>0</v>
      </c>
      <c r="M608" s="131">
        <v>0</v>
      </c>
      <c r="N608" s="132">
        <v>0</v>
      </c>
      <c r="O608" s="149"/>
      <c r="P608" s="133">
        <v>0</v>
      </c>
      <c r="Q608" s="131">
        <v>0</v>
      </c>
      <c r="R608" s="131">
        <v>0</v>
      </c>
      <c r="S608" s="132">
        <v>0</v>
      </c>
      <c r="T608" s="149"/>
      <c r="U608" s="133">
        <v>0</v>
      </c>
      <c r="V608" s="131">
        <v>0</v>
      </c>
      <c r="W608" s="131">
        <v>0</v>
      </c>
      <c r="X608" s="132">
        <v>0</v>
      </c>
      <c r="Y608" s="149"/>
      <c r="Z608" s="133">
        <v>0</v>
      </c>
      <c r="AA608" s="131">
        <v>0</v>
      </c>
      <c r="AB608" s="131">
        <v>0</v>
      </c>
      <c r="AC608" s="132">
        <v>0</v>
      </c>
      <c r="AD608" s="149"/>
      <c r="AE608" s="153">
        <f t="shared" si="216"/>
        <v>0</v>
      </c>
      <c r="AF608" s="134">
        <f t="shared" si="217"/>
        <v>0</v>
      </c>
      <c r="AG608" s="135">
        <f t="shared" si="218"/>
        <v>0</v>
      </c>
      <c r="AH608" s="167">
        <f t="shared" si="219"/>
        <v>0</v>
      </c>
      <c r="AI608" s="149"/>
      <c r="AJ608" s="133">
        <f t="shared" si="220"/>
        <v>0</v>
      </c>
      <c r="AK608" s="131">
        <f t="shared" si="221"/>
        <v>0</v>
      </c>
      <c r="AL608" s="131">
        <f t="shared" si="222"/>
        <v>0</v>
      </c>
      <c r="AM608" s="131">
        <f t="shared" si="223"/>
        <v>0</v>
      </c>
      <c r="AN608" s="136">
        <f t="shared" si="224"/>
        <v>0</v>
      </c>
      <c r="AO608" s="133">
        <f t="shared" si="225"/>
        <v>0</v>
      </c>
      <c r="AP608" s="131">
        <f t="shared" si="226"/>
        <v>0</v>
      </c>
      <c r="AQ608" s="131">
        <f t="shared" si="227"/>
        <v>0</v>
      </c>
      <c r="AR608" s="131">
        <f t="shared" si="228"/>
        <v>0</v>
      </c>
      <c r="AS608" s="136">
        <f t="shared" si="229"/>
        <v>0</v>
      </c>
      <c r="AT608" s="133">
        <f t="shared" si="230"/>
        <v>0</v>
      </c>
      <c r="AU608" s="131">
        <f t="shared" si="231"/>
        <v>0</v>
      </c>
      <c r="AV608" s="131">
        <f t="shared" si="232"/>
        <v>0</v>
      </c>
      <c r="AW608" s="131">
        <f t="shared" si="233"/>
        <v>0</v>
      </c>
      <c r="AX608" s="136">
        <f t="shared" si="234"/>
        <v>0</v>
      </c>
      <c r="AY608" s="133">
        <f t="shared" si="235"/>
        <v>0</v>
      </c>
      <c r="AZ608" s="131">
        <f t="shared" si="236"/>
        <v>0</v>
      </c>
      <c r="BA608" s="131">
        <f t="shared" si="237"/>
        <v>0</v>
      </c>
      <c r="BB608" s="131">
        <f t="shared" si="238"/>
        <v>0</v>
      </c>
      <c r="BC608" s="132">
        <f t="shared" si="239"/>
        <v>0</v>
      </c>
    </row>
    <row r="609" spans="1:55" x14ac:dyDescent="0.25">
      <c r="A609" s="138" t="s">
        <v>1245</v>
      </c>
      <c r="B609" s="131" t="s">
        <v>48</v>
      </c>
      <c r="C609" s="131" t="s">
        <v>2169</v>
      </c>
      <c r="D609" s="131" t="s">
        <v>115</v>
      </c>
      <c r="E609" s="132" t="s">
        <v>1307</v>
      </c>
      <c r="F609" s="130">
        <v>0</v>
      </c>
      <c r="G609" s="131">
        <v>0</v>
      </c>
      <c r="H609" s="131">
        <v>0</v>
      </c>
      <c r="I609" s="132">
        <v>0</v>
      </c>
      <c r="J609" s="149"/>
      <c r="K609" s="133">
        <v>0</v>
      </c>
      <c r="L609" s="131">
        <v>0</v>
      </c>
      <c r="M609" s="131">
        <v>0</v>
      </c>
      <c r="N609" s="132">
        <v>0</v>
      </c>
      <c r="O609" s="149"/>
      <c r="P609" s="133">
        <v>1</v>
      </c>
      <c r="Q609" s="131">
        <v>0</v>
      </c>
      <c r="R609" s="131">
        <v>2.1</v>
      </c>
      <c r="S609" s="132">
        <v>268</v>
      </c>
      <c r="T609" s="149"/>
      <c r="U609" s="133">
        <v>1</v>
      </c>
      <c r="V609" s="131">
        <v>0</v>
      </c>
      <c r="W609" s="131">
        <v>0.8</v>
      </c>
      <c r="X609" s="132">
        <v>258</v>
      </c>
      <c r="Y609" s="149"/>
      <c r="Z609" s="133">
        <v>0</v>
      </c>
      <c r="AA609" s="131">
        <v>0</v>
      </c>
      <c r="AB609" s="131">
        <v>0</v>
      </c>
      <c r="AC609" s="132">
        <v>0</v>
      </c>
      <c r="AD609" s="149"/>
      <c r="AE609" s="153">
        <f t="shared" si="216"/>
        <v>3</v>
      </c>
      <c r="AF609" s="134">
        <f t="shared" si="217"/>
        <v>0</v>
      </c>
      <c r="AG609" s="135">
        <f t="shared" si="218"/>
        <v>2.9000000000000004</v>
      </c>
      <c r="AH609" s="167">
        <f t="shared" si="219"/>
        <v>526</v>
      </c>
      <c r="AI609" s="149"/>
      <c r="AJ609" s="133">
        <f t="shared" si="220"/>
        <v>0</v>
      </c>
      <c r="AK609" s="131">
        <f t="shared" si="221"/>
        <v>0</v>
      </c>
      <c r="AL609" s="131">
        <f t="shared" si="222"/>
        <v>268</v>
      </c>
      <c r="AM609" s="131">
        <f t="shared" si="223"/>
        <v>258</v>
      </c>
      <c r="AN609" s="136">
        <f t="shared" si="224"/>
        <v>0</v>
      </c>
      <c r="AO609" s="133">
        <f t="shared" si="225"/>
        <v>0</v>
      </c>
      <c r="AP609" s="131">
        <f t="shared" si="226"/>
        <v>0</v>
      </c>
      <c r="AQ609" s="131">
        <f t="shared" si="227"/>
        <v>1</v>
      </c>
      <c r="AR609" s="131">
        <f t="shared" si="228"/>
        <v>1</v>
      </c>
      <c r="AS609" s="136">
        <f t="shared" si="229"/>
        <v>1</v>
      </c>
      <c r="AT609" s="133">
        <f t="shared" si="230"/>
        <v>0</v>
      </c>
      <c r="AU609" s="131">
        <f t="shared" si="231"/>
        <v>0</v>
      </c>
      <c r="AV609" s="131">
        <f t="shared" si="232"/>
        <v>0</v>
      </c>
      <c r="AW609" s="131">
        <f t="shared" si="233"/>
        <v>0</v>
      </c>
      <c r="AX609" s="136">
        <f t="shared" si="234"/>
        <v>0</v>
      </c>
      <c r="AY609" s="133">
        <f t="shared" si="235"/>
        <v>0</v>
      </c>
      <c r="AZ609" s="131">
        <f t="shared" si="236"/>
        <v>0</v>
      </c>
      <c r="BA609" s="131">
        <f t="shared" si="237"/>
        <v>2.1</v>
      </c>
      <c r="BB609" s="131">
        <f t="shared" si="238"/>
        <v>0.8</v>
      </c>
      <c r="BC609" s="132">
        <f t="shared" si="239"/>
        <v>0</v>
      </c>
    </row>
    <row r="610" spans="1:55" x14ac:dyDescent="0.25">
      <c r="A610" s="138" t="s">
        <v>1246</v>
      </c>
      <c r="B610" s="131" t="s">
        <v>1728</v>
      </c>
      <c r="C610" s="131" t="s">
        <v>454</v>
      </c>
      <c r="D610" s="131" t="s">
        <v>2057</v>
      </c>
      <c r="E610" s="132" t="s">
        <v>1311</v>
      </c>
      <c r="F610" s="130">
        <v>0</v>
      </c>
      <c r="G610" s="131">
        <v>0</v>
      </c>
      <c r="H610" s="131">
        <v>0</v>
      </c>
      <c r="I610" s="132">
        <v>0</v>
      </c>
      <c r="J610" s="149"/>
      <c r="K610" s="133">
        <v>0</v>
      </c>
      <c r="L610" s="131">
        <v>0</v>
      </c>
      <c r="M610" s="131">
        <v>0</v>
      </c>
      <c r="N610" s="132">
        <v>0</v>
      </c>
      <c r="O610" s="149"/>
      <c r="P610" s="133">
        <v>0</v>
      </c>
      <c r="Q610" s="131">
        <v>0</v>
      </c>
      <c r="R610" s="131">
        <v>0</v>
      </c>
      <c r="S610" s="132">
        <v>0</v>
      </c>
      <c r="T610" s="149"/>
      <c r="U610" s="133">
        <v>0</v>
      </c>
      <c r="V610" s="131">
        <v>0</v>
      </c>
      <c r="W610" s="131">
        <v>0</v>
      </c>
      <c r="X610" s="132">
        <v>0</v>
      </c>
      <c r="Y610" s="149"/>
      <c r="Z610" s="133">
        <v>0</v>
      </c>
      <c r="AA610" s="131">
        <v>0</v>
      </c>
      <c r="AB610" s="131">
        <v>0</v>
      </c>
      <c r="AC610" s="132">
        <v>0</v>
      </c>
      <c r="AD610" s="149"/>
      <c r="AE610" s="153">
        <f t="shared" si="216"/>
        <v>0</v>
      </c>
      <c r="AF610" s="134">
        <f t="shared" si="217"/>
        <v>0</v>
      </c>
      <c r="AG610" s="135">
        <f t="shared" si="218"/>
        <v>0</v>
      </c>
      <c r="AH610" s="167">
        <f t="shared" si="219"/>
        <v>0</v>
      </c>
      <c r="AI610" s="149"/>
      <c r="AJ610" s="133">
        <f t="shared" si="220"/>
        <v>0</v>
      </c>
      <c r="AK610" s="131">
        <f t="shared" si="221"/>
        <v>0</v>
      </c>
      <c r="AL610" s="131">
        <f t="shared" si="222"/>
        <v>0</v>
      </c>
      <c r="AM610" s="131">
        <f t="shared" si="223"/>
        <v>0</v>
      </c>
      <c r="AN610" s="136">
        <f t="shared" si="224"/>
        <v>0</v>
      </c>
      <c r="AO610" s="133">
        <f t="shared" si="225"/>
        <v>0</v>
      </c>
      <c r="AP610" s="131">
        <f t="shared" si="226"/>
        <v>0</v>
      </c>
      <c r="AQ610" s="131">
        <f t="shared" si="227"/>
        <v>0</v>
      </c>
      <c r="AR610" s="131">
        <f t="shared" si="228"/>
        <v>0</v>
      </c>
      <c r="AS610" s="136">
        <f t="shared" si="229"/>
        <v>0</v>
      </c>
      <c r="AT610" s="133">
        <f t="shared" si="230"/>
        <v>0</v>
      </c>
      <c r="AU610" s="131">
        <f t="shared" si="231"/>
        <v>0</v>
      </c>
      <c r="AV610" s="131">
        <f t="shared" si="232"/>
        <v>0</v>
      </c>
      <c r="AW610" s="131">
        <f t="shared" si="233"/>
        <v>0</v>
      </c>
      <c r="AX610" s="136">
        <f t="shared" si="234"/>
        <v>0</v>
      </c>
      <c r="AY610" s="133">
        <f t="shared" si="235"/>
        <v>0</v>
      </c>
      <c r="AZ610" s="131">
        <f t="shared" si="236"/>
        <v>0</v>
      </c>
      <c r="BA610" s="131">
        <f t="shared" si="237"/>
        <v>0</v>
      </c>
      <c r="BB610" s="131">
        <f t="shared" si="238"/>
        <v>0</v>
      </c>
      <c r="BC610" s="132">
        <f t="shared" si="239"/>
        <v>0</v>
      </c>
    </row>
    <row r="611" spans="1:55" x14ac:dyDescent="0.25">
      <c r="A611" s="138" t="s">
        <v>1247</v>
      </c>
      <c r="B611" s="131" t="s">
        <v>1292</v>
      </c>
      <c r="C611" s="131" t="s">
        <v>193</v>
      </c>
      <c r="D611" s="131" t="s">
        <v>1271</v>
      </c>
      <c r="E611" s="132" t="s">
        <v>1314</v>
      </c>
      <c r="F611" s="130">
        <v>0</v>
      </c>
      <c r="G611" s="131">
        <v>0</v>
      </c>
      <c r="H611" s="131">
        <v>0</v>
      </c>
      <c r="I611" s="132">
        <v>0</v>
      </c>
      <c r="J611" s="149"/>
      <c r="K611" s="133">
        <v>0</v>
      </c>
      <c r="L611" s="131">
        <v>0</v>
      </c>
      <c r="M611" s="131">
        <v>0</v>
      </c>
      <c r="N611" s="132">
        <v>0</v>
      </c>
      <c r="O611" s="149"/>
      <c r="P611" s="133">
        <v>0</v>
      </c>
      <c r="Q611" s="131">
        <v>0</v>
      </c>
      <c r="R611" s="131">
        <v>0</v>
      </c>
      <c r="S611" s="132">
        <v>0</v>
      </c>
      <c r="T611" s="149"/>
      <c r="U611" s="133">
        <v>0</v>
      </c>
      <c r="V611" s="131">
        <v>0</v>
      </c>
      <c r="W611" s="131">
        <v>0</v>
      </c>
      <c r="X611" s="132">
        <v>0</v>
      </c>
      <c r="Y611" s="149"/>
      <c r="Z611" s="133">
        <v>0</v>
      </c>
      <c r="AA611" s="131">
        <v>0</v>
      </c>
      <c r="AB611" s="131">
        <v>0</v>
      </c>
      <c r="AC611" s="132">
        <v>0</v>
      </c>
      <c r="AD611" s="149"/>
      <c r="AE611" s="153">
        <f t="shared" si="216"/>
        <v>0</v>
      </c>
      <c r="AF611" s="134">
        <f t="shared" si="217"/>
        <v>0</v>
      </c>
      <c r="AG611" s="135">
        <f t="shared" si="218"/>
        <v>0</v>
      </c>
      <c r="AH611" s="167">
        <f t="shared" si="219"/>
        <v>0</v>
      </c>
      <c r="AI611" s="149"/>
      <c r="AJ611" s="133">
        <f t="shared" si="220"/>
        <v>0</v>
      </c>
      <c r="AK611" s="131">
        <f t="shared" si="221"/>
        <v>0</v>
      </c>
      <c r="AL611" s="131">
        <f t="shared" si="222"/>
        <v>0</v>
      </c>
      <c r="AM611" s="131">
        <f t="shared" si="223"/>
        <v>0</v>
      </c>
      <c r="AN611" s="136">
        <f t="shared" si="224"/>
        <v>0</v>
      </c>
      <c r="AO611" s="133">
        <f t="shared" si="225"/>
        <v>0</v>
      </c>
      <c r="AP611" s="131">
        <f t="shared" si="226"/>
        <v>0</v>
      </c>
      <c r="AQ611" s="131">
        <f t="shared" si="227"/>
        <v>0</v>
      </c>
      <c r="AR611" s="131">
        <f t="shared" si="228"/>
        <v>0</v>
      </c>
      <c r="AS611" s="136">
        <f t="shared" si="229"/>
        <v>0</v>
      </c>
      <c r="AT611" s="133">
        <f t="shared" si="230"/>
        <v>0</v>
      </c>
      <c r="AU611" s="131">
        <f t="shared" si="231"/>
        <v>0</v>
      </c>
      <c r="AV611" s="131">
        <f t="shared" si="232"/>
        <v>0</v>
      </c>
      <c r="AW611" s="131">
        <f t="shared" si="233"/>
        <v>0</v>
      </c>
      <c r="AX611" s="136">
        <f t="shared" si="234"/>
        <v>0</v>
      </c>
      <c r="AY611" s="133">
        <f t="shared" si="235"/>
        <v>0</v>
      </c>
      <c r="AZ611" s="131">
        <f t="shared" si="236"/>
        <v>0</v>
      </c>
      <c r="BA611" s="131">
        <f t="shared" si="237"/>
        <v>0</v>
      </c>
      <c r="BB611" s="131">
        <f t="shared" si="238"/>
        <v>0</v>
      </c>
      <c r="BC611" s="132">
        <f t="shared" si="239"/>
        <v>0</v>
      </c>
    </row>
    <row r="612" spans="1:55" x14ac:dyDescent="0.25">
      <c r="A612" s="138" t="s">
        <v>1248</v>
      </c>
      <c r="B612" s="131" t="s">
        <v>49</v>
      </c>
      <c r="C612" s="131" t="s">
        <v>1263</v>
      </c>
      <c r="D612" s="131" t="s">
        <v>249</v>
      </c>
      <c r="E612" s="132" t="s">
        <v>1314</v>
      </c>
      <c r="F612" s="130">
        <v>0</v>
      </c>
      <c r="G612" s="131">
        <v>0</v>
      </c>
      <c r="H612" s="131">
        <v>0</v>
      </c>
      <c r="I612" s="132">
        <v>20</v>
      </c>
      <c r="J612" s="149"/>
      <c r="K612" s="133">
        <v>0</v>
      </c>
      <c r="L612" s="131">
        <v>1</v>
      </c>
      <c r="M612" s="131">
        <v>26.2</v>
      </c>
      <c r="N612" s="132">
        <v>278</v>
      </c>
      <c r="O612" s="149"/>
      <c r="P612" s="133">
        <v>0</v>
      </c>
      <c r="Q612" s="131">
        <v>0</v>
      </c>
      <c r="R612" s="131">
        <v>0</v>
      </c>
      <c r="S612" s="132">
        <v>20</v>
      </c>
      <c r="T612" s="149"/>
      <c r="U612" s="133">
        <v>1</v>
      </c>
      <c r="V612" s="131">
        <v>0</v>
      </c>
      <c r="W612" s="131">
        <v>3.1</v>
      </c>
      <c r="X612" s="132">
        <v>277</v>
      </c>
      <c r="Y612" s="149"/>
      <c r="Z612" s="133">
        <v>0</v>
      </c>
      <c r="AA612" s="131">
        <v>1</v>
      </c>
      <c r="AB612" s="131">
        <v>19.899999999999999</v>
      </c>
      <c r="AC612" s="132">
        <v>277</v>
      </c>
      <c r="AD612" s="149"/>
      <c r="AE612" s="153">
        <f t="shared" si="216"/>
        <v>2</v>
      </c>
      <c r="AF612" s="134">
        <f t="shared" si="217"/>
        <v>2</v>
      </c>
      <c r="AG612" s="135">
        <f t="shared" si="218"/>
        <v>49.199999999999996</v>
      </c>
      <c r="AH612" s="167">
        <f t="shared" si="219"/>
        <v>852</v>
      </c>
      <c r="AI612" s="149"/>
      <c r="AJ612" s="133">
        <f t="shared" si="220"/>
        <v>20</v>
      </c>
      <c r="AK612" s="131">
        <f t="shared" si="221"/>
        <v>278</v>
      </c>
      <c r="AL612" s="131">
        <f t="shared" si="222"/>
        <v>20</v>
      </c>
      <c r="AM612" s="131">
        <f t="shared" si="223"/>
        <v>277</v>
      </c>
      <c r="AN612" s="136">
        <f t="shared" si="224"/>
        <v>277</v>
      </c>
      <c r="AO612" s="133">
        <f t="shared" si="225"/>
        <v>0</v>
      </c>
      <c r="AP612" s="131">
        <f t="shared" si="226"/>
        <v>0</v>
      </c>
      <c r="AQ612" s="131">
        <f t="shared" si="227"/>
        <v>0</v>
      </c>
      <c r="AR612" s="131">
        <f t="shared" si="228"/>
        <v>1</v>
      </c>
      <c r="AS612" s="136">
        <f t="shared" si="229"/>
        <v>1</v>
      </c>
      <c r="AT612" s="133">
        <f t="shared" si="230"/>
        <v>0</v>
      </c>
      <c r="AU612" s="131">
        <f t="shared" si="231"/>
        <v>1</v>
      </c>
      <c r="AV612" s="131">
        <f t="shared" si="232"/>
        <v>0</v>
      </c>
      <c r="AW612" s="131">
        <f t="shared" si="233"/>
        <v>0</v>
      </c>
      <c r="AX612" s="136">
        <f t="shared" si="234"/>
        <v>1</v>
      </c>
      <c r="AY612" s="133">
        <f t="shared" si="235"/>
        <v>0</v>
      </c>
      <c r="AZ612" s="131">
        <f t="shared" si="236"/>
        <v>26.2</v>
      </c>
      <c r="BA612" s="131">
        <f t="shared" si="237"/>
        <v>0</v>
      </c>
      <c r="BB612" s="131">
        <f t="shared" si="238"/>
        <v>3.1</v>
      </c>
      <c r="BC612" s="132">
        <f t="shared" si="239"/>
        <v>19.899999999999999</v>
      </c>
    </row>
    <row r="613" spans="1:55" x14ac:dyDescent="0.25">
      <c r="A613" s="138" t="s">
        <v>1250</v>
      </c>
      <c r="B613" s="131" t="s">
        <v>50</v>
      </c>
      <c r="C613" s="131" t="s">
        <v>304</v>
      </c>
      <c r="D613" s="131" t="s">
        <v>382</v>
      </c>
      <c r="E613" s="132" t="s">
        <v>1311</v>
      </c>
      <c r="F613" s="130">
        <v>0</v>
      </c>
      <c r="G613" s="131">
        <v>0</v>
      </c>
      <c r="H613" s="131">
        <v>0</v>
      </c>
      <c r="I613" s="132">
        <v>20</v>
      </c>
      <c r="J613" s="149"/>
      <c r="K613" s="133">
        <v>0</v>
      </c>
      <c r="L613" s="131">
        <v>2</v>
      </c>
      <c r="M613" s="131">
        <v>49.5</v>
      </c>
      <c r="N613" s="132">
        <v>288</v>
      </c>
      <c r="O613" s="149"/>
      <c r="P613" s="133">
        <v>0</v>
      </c>
      <c r="Q613" s="131">
        <v>0</v>
      </c>
      <c r="R613" s="131">
        <v>0</v>
      </c>
      <c r="S613" s="132">
        <v>0</v>
      </c>
      <c r="T613" s="149"/>
      <c r="U613" s="133">
        <v>0</v>
      </c>
      <c r="V613" s="131">
        <v>0</v>
      </c>
      <c r="W613" s="131">
        <v>0</v>
      </c>
      <c r="X613" s="132">
        <v>0</v>
      </c>
      <c r="Y613" s="149"/>
      <c r="Z613" s="133">
        <v>0</v>
      </c>
      <c r="AA613" s="131">
        <v>2</v>
      </c>
      <c r="AB613" s="131">
        <v>33.1</v>
      </c>
      <c r="AC613" s="132">
        <v>293</v>
      </c>
      <c r="AD613" s="149"/>
      <c r="AE613" s="153">
        <f t="shared" si="216"/>
        <v>0</v>
      </c>
      <c r="AF613" s="134">
        <f t="shared" si="217"/>
        <v>4</v>
      </c>
      <c r="AG613" s="135">
        <f t="shared" si="218"/>
        <v>82.6</v>
      </c>
      <c r="AH613" s="167">
        <f t="shared" si="219"/>
        <v>601</v>
      </c>
      <c r="AI613" s="149"/>
      <c r="AJ613" s="133">
        <f t="shared" si="220"/>
        <v>20</v>
      </c>
      <c r="AK613" s="131">
        <f t="shared" si="221"/>
        <v>288</v>
      </c>
      <c r="AL613" s="131">
        <f t="shared" si="222"/>
        <v>0</v>
      </c>
      <c r="AM613" s="131">
        <f t="shared" si="223"/>
        <v>0</v>
      </c>
      <c r="AN613" s="136">
        <f t="shared" si="224"/>
        <v>293</v>
      </c>
      <c r="AO613" s="133">
        <f t="shared" si="225"/>
        <v>0</v>
      </c>
      <c r="AP613" s="131">
        <f t="shared" si="226"/>
        <v>0</v>
      </c>
      <c r="AQ613" s="131">
        <f t="shared" si="227"/>
        <v>0</v>
      </c>
      <c r="AR613" s="131">
        <f t="shared" si="228"/>
        <v>0</v>
      </c>
      <c r="AS613" s="136">
        <f t="shared" si="229"/>
        <v>0</v>
      </c>
      <c r="AT613" s="133">
        <f t="shared" si="230"/>
        <v>0</v>
      </c>
      <c r="AU613" s="131">
        <f t="shared" si="231"/>
        <v>2</v>
      </c>
      <c r="AV613" s="131">
        <f t="shared" si="232"/>
        <v>0</v>
      </c>
      <c r="AW613" s="131">
        <f t="shared" si="233"/>
        <v>0</v>
      </c>
      <c r="AX613" s="136">
        <f t="shared" si="234"/>
        <v>2</v>
      </c>
      <c r="AY613" s="133">
        <f t="shared" si="235"/>
        <v>0</v>
      </c>
      <c r="AZ613" s="131">
        <f t="shared" si="236"/>
        <v>49.5</v>
      </c>
      <c r="BA613" s="131">
        <f t="shared" si="237"/>
        <v>0</v>
      </c>
      <c r="BB613" s="131">
        <f t="shared" si="238"/>
        <v>0</v>
      </c>
      <c r="BC613" s="132">
        <f t="shared" si="239"/>
        <v>33.1</v>
      </c>
    </row>
    <row r="614" spans="1:55" x14ac:dyDescent="0.25">
      <c r="A614" s="138" t="s">
        <v>1251</v>
      </c>
      <c r="B614" s="131" t="s">
        <v>47</v>
      </c>
      <c r="C614" s="131" t="s">
        <v>1088</v>
      </c>
      <c r="D614" s="131" t="s">
        <v>240</v>
      </c>
      <c r="E614" s="132" t="s">
        <v>1311</v>
      </c>
      <c r="F614" s="130">
        <v>0</v>
      </c>
      <c r="G614" s="131">
        <v>0</v>
      </c>
      <c r="H614" s="131">
        <v>0</v>
      </c>
      <c r="I614" s="132">
        <v>20</v>
      </c>
      <c r="J614" s="149"/>
      <c r="K614" s="133">
        <v>0</v>
      </c>
      <c r="L614" s="131">
        <v>0</v>
      </c>
      <c r="M614" s="131">
        <v>0</v>
      </c>
      <c r="N614" s="132">
        <v>0</v>
      </c>
      <c r="O614" s="149"/>
      <c r="P614" s="133">
        <v>0</v>
      </c>
      <c r="Q614" s="131">
        <v>0</v>
      </c>
      <c r="R614" s="131">
        <v>0</v>
      </c>
      <c r="S614" s="132">
        <v>20</v>
      </c>
      <c r="T614" s="149"/>
      <c r="U614" s="133">
        <v>0</v>
      </c>
      <c r="V614" s="131">
        <v>0</v>
      </c>
      <c r="W614" s="131">
        <v>0</v>
      </c>
      <c r="X614" s="132">
        <v>0</v>
      </c>
      <c r="Y614" s="149"/>
      <c r="Z614" s="133">
        <v>1</v>
      </c>
      <c r="AA614" s="131">
        <v>0</v>
      </c>
      <c r="AB614" s="131">
        <v>1.4</v>
      </c>
      <c r="AC614" s="132">
        <v>222</v>
      </c>
      <c r="AD614" s="149"/>
      <c r="AE614" s="153">
        <f t="shared" si="216"/>
        <v>0</v>
      </c>
      <c r="AF614" s="134">
        <f t="shared" si="217"/>
        <v>0</v>
      </c>
      <c r="AG614" s="135">
        <f t="shared" si="218"/>
        <v>1.4</v>
      </c>
      <c r="AH614" s="167">
        <f t="shared" si="219"/>
        <v>262</v>
      </c>
      <c r="AI614" s="149"/>
      <c r="AJ614" s="133">
        <f t="shared" si="220"/>
        <v>20</v>
      </c>
      <c r="AK614" s="131">
        <f t="shared" si="221"/>
        <v>0</v>
      </c>
      <c r="AL614" s="131">
        <f t="shared" si="222"/>
        <v>20</v>
      </c>
      <c r="AM614" s="131">
        <f t="shared" si="223"/>
        <v>0</v>
      </c>
      <c r="AN614" s="136">
        <f t="shared" si="224"/>
        <v>222</v>
      </c>
      <c r="AO614" s="133">
        <f t="shared" si="225"/>
        <v>0</v>
      </c>
      <c r="AP614" s="131">
        <f t="shared" si="226"/>
        <v>0</v>
      </c>
      <c r="AQ614" s="131">
        <f t="shared" si="227"/>
        <v>0</v>
      </c>
      <c r="AR614" s="131">
        <f t="shared" si="228"/>
        <v>0</v>
      </c>
      <c r="AS614" s="136">
        <f t="shared" si="229"/>
        <v>0</v>
      </c>
      <c r="AT614" s="133">
        <f t="shared" si="230"/>
        <v>0</v>
      </c>
      <c r="AU614" s="131">
        <f t="shared" si="231"/>
        <v>0</v>
      </c>
      <c r="AV614" s="131">
        <f t="shared" si="232"/>
        <v>0</v>
      </c>
      <c r="AW614" s="131">
        <f t="shared" si="233"/>
        <v>0</v>
      </c>
      <c r="AX614" s="136">
        <f t="shared" si="234"/>
        <v>0</v>
      </c>
      <c r="AY614" s="133">
        <f t="shared" si="235"/>
        <v>0</v>
      </c>
      <c r="AZ614" s="131">
        <f t="shared" si="236"/>
        <v>0</v>
      </c>
      <c r="BA614" s="131">
        <f t="shared" si="237"/>
        <v>0</v>
      </c>
      <c r="BB614" s="131">
        <f t="shared" si="238"/>
        <v>0</v>
      </c>
      <c r="BC614" s="132">
        <f t="shared" si="239"/>
        <v>1.4</v>
      </c>
    </row>
    <row r="615" spans="1:55" x14ac:dyDescent="0.25">
      <c r="A615" s="138" t="s">
        <v>1252</v>
      </c>
      <c r="B615" s="131" t="s">
        <v>43</v>
      </c>
      <c r="C615" s="131" t="s">
        <v>2170</v>
      </c>
      <c r="D615" s="131" t="s">
        <v>181</v>
      </c>
      <c r="E615" s="132" t="s">
        <v>1311</v>
      </c>
      <c r="F615" s="130">
        <v>0</v>
      </c>
      <c r="G615" s="131">
        <v>0</v>
      </c>
      <c r="H615" s="131">
        <v>0</v>
      </c>
      <c r="I615" s="132">
        <v>20</v>
      </c>
      <c r="J615" s="149"/>
      <c r="K615" s="133">
        <v>0</v>
      </c>
      <c r="L615" s="131">
        <v>0</v>
      </c>
      <c r="M615" s="131">
        <v>0</v>
      </c>
      <c r="N615" s="132">
        <v>0</v>
      </c>
      <c r="O615" s="149"/>
      <c r="P615" s="133">
        <v>0</v>
      </c>
      <c r="Q615" s="131">
        <v>0</v>
      </c>
      <c r="R615" s="131">
        <v>0</v>
      </c>
      <c r="S615" s="132">
        <v>0</v>
      </c>
      <c r="T615" s="149"/>
      <c r="U615" s="133">
        <v>0</v>
      </c>
      <c r="V615" s="131">
        <v>0</v>
      </c>
      <c r="W615" s="131">
        <v>0</v>
      </c>
      <c r="X615" s="132">
        <v>0</v>
      </c>
      <c r="Y615" s="149"/>
      <c r="Z615" s="133">
        <v>0</v>
      </c>
      <c r="AA615" s="131">
        <v>0</v>
      </c>
      <c r="AB615" s="131">
        <v>0</v>
      </c>
      <c r="AC615" s="132">
        <v>0</v>
      </c>
      <c r="AD615" s="149"/>
      <c r="AE615" s="153">
        <f t="shared" si="216"/>
        <v>0</v>
      </c>
      <c r="AF615" s="134">
        <f t="shared" si="217"/>
        <v>0</v>
      </c>
      <c r="AG615" s="135">
        <f t="shared" si="218"/>
        <v>0</v>
      </c>
      <c r="AH615" s="167">
        <f t="shared" si="219"/>
        <v>20</v>
      </c>
      <c r="AI615" s="149"/>
      <c r="AJ615" s="133">
        <f t="shared" si="220"/>
        <v>20</v>
      </c>
      <c r="AK615" s="131">
        <f t="shared" si="221"/>
        <v>0</v>
      </c>
      <c r="AL615" s="131">
        <f t="shared" si="222"/>
        <v>0</v>
      </c>
      <c r="AM615" s="131">
        <f t="shared" si="223"/>
        <v>0</v>
      </c>
      <c r="AN615" s="136">
        <f t="shared" si="224"/>
        <v>0</v>
      </c>
      <c r="AO615" s="133">
        <f t="shared" si="225"/>
        <v>0</v>
      </c>
      <c r="AP615" s="131">
        <f t="shared" si="226"/>
        <v>0</v>
      </c>
      <c r="AQ615" s="131">
        <f t="shared" si="227"/>
        <v>0</v>
      </c>
      <c r="AR615" s="131">
        <f t="shared" si="228"/>
        <v>0</v>
      </c>
      <c r="AS615" s="136">
        <f t="shared" si="229"/>
        <v>0</v>
      </c>
      <c r="AT615" s="133">
        <f t="shared" si="230"/>
        <v>0</v>
      </c>
      <c r="AU615" s="131">
        <f t="shared" si="231"/>
        <v>0</v>
      </c>
      <c r="AV615" s="131">
        <f t="shared" si="232"/>
        <v>0</v>
      </c>
      <c r="AW615" s="131">
        <f t="shared" si="233"/>
        <v>0</v>
      </c>
      <c r="AX615" s="136">
        <f t="shared" si="234"/>
        <v>0</v>
      </c>
      <c r="AY615" s="133">
        <f t="shared" si="235"/>
        <v>0</v>
      </c>
      <c r="AZ615" s="131">
        <f t="shared" si="236"/>
        <v>0</v>
      </c>
      <c r="BA615" s="131">
        <f t="shared" si="237"/>
        <v>0</v>
      </c>
      <c r="BB615" s="131">
        <f t="shared" si="238"/>
        <v>0</v>
      </c>
      <c r="BC615" s="132">
        <f t="shared" si="239"/>
        <v>0</v>
      </c>
    </row>
    <row r="616" spans="1:55" x14ac:dyDescent="0.25">
      <c r="A616" s="138" t="s">
        <v>1253</v>
      </c>
      <c r="B616" s="131" t="s">
        <v>1398</v>
      </c>
      <c r="C616" s="131" t="s">
        <v>238</v>
      </c>
      <c r="D616" s="131" t="s">
        <v>1273</v>
      </c>
      <c r="E616" s="132" t="s">
        <v>1955</v>
      </c>
      <c r="F616" s="130">
        <v>0</v>
      </c>
      <c r="G616" s="131">
        <v>0</v>
      </c>
      <c r="H616" s="131">
        <v>0</v>
      </c>
      <c r="I616" s="132">
        <v>0</v>
      </c>
      <c r="J616" s="149"/>
      <c r="K616" s="133">
        <v>0</v>
      </c>
      <c r="L616" s="131">
        <v>0</v>
      </c>
      <c r="M616" s="131">
        <v>0</v>
      </c>
      <c r="N616" s="132">
        <v>0</v>
      </c>
      <c r="O616" s="149"/>
      <c r="P616" s="133">
        <v>0</v>
      </c>
      <c r="Q616" s="131">
        <v>0</v>
      </c>
      <c r="R616" s="131">
        <v>0</v>
      </c>
      <c r="S616" s="132">
        <v>0</v>
      </c>
      <c r="T616" s="149"/>
      <c r="U616" s="133">
        <v>0</v>
      </c>
      <c r="V616" s="131">
        <v>0</v>
      </c>
      <c r="W616" s="131">
        <v>0</v>
      </c>
      <c r="X616" s="132">
        <v>0</v>
      </c>
      <c r="Y616" s="149"/>
      <c r="Z616" s="133">
        <v>0</v>
      </c>
      <c r="AA616" s="131">
        <v>0</v>
      </c>
      <c r="AB616" s="131">
        <v>0</v>
      </c>
      <c r="AC616" s="132">
        <v>0</v>
      </c>
      <c r="AD616" s="149"/>
      <c r="AE616" s="153">
        <f t="shared" si="216"/>
        <v>0</v>
      </c>
      <c r="AF616" s="134">
        <f t="shared" si="217"/>
        <v>0</v>
      </c>
      <c r="AG616" s="135">
        <f t="shared" si="218"/>
        <v>0</v>
      </c>
      <c r="AH616" s="167">
        <f t="shared" si="219"/>
        <v>0</v>
      </c>
      <c r="AI616" s="149"/>
      <c r="AJ616" s="133">
        <f t="shared" si="220"/>
        <v>0</v>
      </c>
      <c r="AK616" s="131">
        <f t="shared" si="221"/>
        <v>0</v>
      </c>
      <c r="AL616" s="131">
        <f t="shared" si="222"/>
        <v>0</v>
      </c>
      <c r="AM616" s="131">
        <f t="shared" si="223"/>
        <v>0</v>
      </c>
      <c r="AN616" s="136">
        <f t="shared" si="224"/>
        <v>0</v>
      </c>
      <c r="AO616" s="133">
        <f t="shared" si="225"/>
        <v>0</v>
      </c>
      <c r="AP616" s="131">
        <f t="shared" si="226"/>
        <v>0</v>
      </c>
      <c r="AQ616" s="131">
        <f t="shared" si="227"/>
        <v>0</v>
      </c>
      <c r="AR616" s="131">
        <f t="shared" si="228"/>
        <v>0</v>
      </c>
      <c r="AS616" s="136">
        <f t="shared" si="229"/>
        <v>0</v>
      </c>
      <c r="AT616" s="133">
        <f t="shared" si="230"/>
        <v>0</v>
      </c>
      <c r="AU616" s="131">
        <f t="shared" si="231"/>
        <v>0</v>
      </c>
      <c r="AV616" s="131">
        <f t="shared" si="232"/>
        <v>0</v>
      </c>
      <c r="AW616" s="131">
        <f t="shared" si="233"/>
        <v>0</v>
      </c>
      <c r="AX616" s="136">
        <f t="shared" si="234"/>
        <v>0</v>
      </c>
      <c r="AY616" s="133">
        <f t="shared" si="235"/>
        <v>0</v>
      </c>
      <c r="AZ616" s="131">
        <f t="shared" si="236"/>
        <v>0</v>
      </c>
      <c r="BA616" s="131">
        <f t="shared" si="237"/>
        <v>0</v>
      </c>
      <c r="BB616" s="131">
        <f t="shared" si="238"/>
        <v>0</v>
      </c>
      <c r="BC616" s="132">
        <f t="shared" si="239"/>
        <v>0</v>
      </c>
    </row>
    <row r="617" spans="1:55" x14ac:dyDescent="0.25">
      <c r="A617" s="138" t="s">
        <v>1254</v>
      </c>
      <c r="B617" s="131" t="s">
        <v>1398</v>
      </c>
      <c r="C617" s="131" t="s">
        <v>1274</v>
      </c>
      <c r="D617" s="131" t="s">
        <v>131</v>
      </c>
      <c r="E617" s="132" t="s">
        <v>2026</v>
      </c>
      <c r="F617" s="130">
        <v>0</v>
      </c>
      <c r="G617" s="131">
        <v>0</v>
      </c>
      <c r="H617" s="131">
        <v>0</v>
      </c>
      <c r="I617" s="132">
        <v>0</v>
      </c>
      <c r="J617" s="149"/>
      <c r="K617" s="133">
        <v>0</v>
      </c>
      <c r="L617" s="131">
        <v>0</v>
      </c>
      <c r="M617" s="131">
        <v>0</v>
      </c>
      <c r="N617" s="132">
        <v>0</v>
      </c>
      <c r="O617" s="149"/>
      <c r="P617" s="133">
        <v>0</v>
      </c>
      <c r="Q617" s="131">
        <v>0</v>
      </c>
      <c r="R617" s="131">
        <v>0</v>
      </c>
      <c r="S617" s="132">
        <v>0</v>
      </c>
      <c r="T617" s="149"/>
      <c r="U617" s="133">
        <v>0</v>
      </c>
      <c r="V617" s="131">
        <v>0</v>
      </c>
      <c r="W617" s="131">
        <v>0</v>
      </c>
      <c r="X617" s="132">
        <v>0</v>
      </c>
      <c r="Y617" s="149"/>
      <c r="Z617" s="133">
        <v>0</v>
      </c>
      <c r="AA617" s="131">
        <v>0</v>
      </c>
      <c r="AB617" s="131">
        <v>0</v>
      </c>
      <c r="AC617" s="132">
        <v>0</v>
      </c>
      <c r="AD617" s="149"/>
      <c r="AE617" s="153">
        <f t="shared" si="216"/>
        <v>0</v>
      </c>
      <c r="AF617" s="134">
        <f t="shared" si="217"/>
        <v>0</v>
      </c>
      <c r="AG617" s="135">
        <f t="shared" si="218"/>
        <v>0</v>
      </c>
      <c r="AH617" s="167">
        <f t="shared" si="219"/>
        <v>0</v>
      </c>
      <c r="AI617" s="149"/>
      <c r="AJ617" s="133">
        <f t="shared" si="220"/>
        <v>0</v>
      </c>
      <c r="AK617" s="131">
        <f t="shared" si="221"/>
        <v>0</v>
      </c>
      <c r="AL617" s="131">
        <f t="shared" si="222"/>
        <v>0</v>
      </c>
      <c r="AM617" s="131">
        <f t="shared" si="223"/>
        <v>0</v>
      </c>
      <c r="AN617" s="136">
        <f t="shared" si="224"/>
        <v>0</v>
      </c>
      <c r="AO617" s="133">
        <f t="shared" si="225"/>
        <v>0</v>
      </c>
      <c r="AP617" s="131">
        <f t="shared" si="226"/>
        <v>0</v>
      </c>
      <c r="AQ617" s="131">
        <f t="shared" si="227"/>
        <v>0</v>
      </c>
      <c r="AR617" s="131">
        <f t="shared" si="228"/>
        <v>0</v>
      </c>
      <c r="AS617" s="136">
        <f t="shared" si="229"/>
        <v>0</v>
      </c>
      <c r="AT617" s="133">
        <f t="shared" si="230"/>
        <v>0</v>
      </c>
      <c r="AU617" s="131">
        <f t="shared" si="231"/>
        <v>0</v>
      </c>
      <c r="AV617" s="131">
        <f t="shared" si="232"/>
        <v>0</v>
      </c>
      <c r="AW617" s="131">
        <f t="shared" si="233"/>
        <v>0</v>
      </c>
      <c r="AX617" s="136">
        <f t="shared" si="234"/>
        <v>0</v>
      </c>
      <c r="AY617" s="133">
        <f t="shared" si="235"/>
        <v>0</v>
      </c>
      <c r="AZ617" s="131">
        <f t="shared" si="236"/>
        <v>0</v>
      </c>
      <c r="BA617" s="131">
        <f t="shared" si="237"/>
        <v>0</v>
      </c>
      <c r="BB617" s="131">
        <f t="shared" si="238"/>
        <v>0</v>
      </c>
      <c r="BC617" s="132">
        <f t="shared" si="239"/>
        <v>0</v>
      </c>
    </row>
    <row r="618" spans="1:55" x14ac:dyDescent="0.25">
      <c r="A618" s="138" t="s">
        <v>1255</v>
      </c>
      <c r="B618" s="131" t="s">
        <v>1295</v>
      </c>
      <c r="C618" s="131" t="s">
        <v>1275</v>
      </c>
      <c r="D618" s="131" t="s">
        <v>122</v>
      </c>
      <c r="E618" s="132" t="s">
        <v>1311</v>
      </c>
      <c r="F618" s="130">
        <v>0</v>
      </c>
      <c r="G618" s="131">
        <v>0</v>
      </c>
      <c r="H618" s="131">
        <v>0</v>
      </c>
      <c r="I618" s="132">
        <v>0</v>
      </c>
      <c r="J618" s="149"/>
      <c r="K618" s="133">
        <v>0</v>
      </c>
      <c r="L618" s="131">
        <v>0</v>
      </c>
      <c r="M618" s="131">
        <v>0</v>
      </c>
      <c r="N618" s="132">
        <v>0</v>
      </c>
      <c r="O618" s="149"/>
      <c r="P618" s="133">
        <v>0</v>
      </c>
      <c r="Q618" s="131">
        <v>0</v>
      </c>
      <c r="R618" s="131">
        <v>0</v>
      </c>
      <c r="S618" s="132">
        <v>0</v>
      </c>
      <c r="T618" s="149"/>
      <c r="U618" s="133">
        <v>0</v>
      </c>
      <c r="V618" s="131">
        <v>0</v>
      </c>
      <c r="W618" s="131">
        <v>0</v>
      </c>
      <c r="X618" s="132">
        <v>0</v>
      </c>
      <c r="Y618" s="149"/>
      <c r="Z618" s="133">
        <v>0</v>
      </c>
      <c r="AA618" s="131">
        <v>0</v>
      </c>
      <c r="AB618" s="131">
        <v>0</v>
      </c>
      <c r="AC618" s="132">
        <v>0</v>
      </c>
      <c r="AD618" s="149"/>
      <c r="AE618" s="153">
        <f t="shared" si="216"/>
        <v>0</v>
      </c>
      <c r="AF618" s="134">
        <f t="shared" si="217"/>
        <v>0</v>
      </c>
      <c r="AG618" s="135">
        <f t="shared" si="218"/>
        <v>0</v>
      </c>
      <c r="AH618" s="167">
        <f t="shared" si="219"/>
        <v>0</v>
      </c>
      <c r="AI618" s="149"/>
      <c r="AJ618" s="133">
        <f t="shared" si="220"/>
        <v>0</v>
      </c>
      <c r="AK618" s="131">
        <f t="shared" si="221"/>
        <v>0</v>
      </c>
      <c r="AL618" s="131">
        <f t="shared" si="222"/>
        <v>0</v>
      </c>
      <c r="AM618" s="131">
        <f t="shared" si="223"/>
        <v>0</v>
      </c>
      <c r="AN618" s="136">
        <f t="shared" si="224"/>
        <v>0</v>
      </c>
      <c r="AO618" s="133">
        <f t="shared" si="225"/>
        <v>0</v>
      </c>
      <c r="AP618" s="131">
        <f t="shared" si="226"/>
        <v>0</v>
      </c>
      <c r="AQ618" s="131">
        <f t="shared" si="227"/>
        <v>0</v>
      </c>
      <c r="AR618" s="131">
        <f t="shared" si="228"/>
        <v>0</v>
      </c>
      <c r="AS618" s="136">
        <f t="shared" si="229"/>
        <v>0</v>
      </c>
      <c r="AT618" s="133">
        <f t="shared" si="230"/>
        <v>0</v>
      </c>
      <c r="AU618" s="131">
        <f t="shared" si="231"/>
        <v>0</v>
      </c>
      <c r="AV618" s="131">
        <f t="shared" si="232"/>
        <v>0</v>
      </c>
      <c r="AW618" s="131">
        <f t="shared" si="233"/>
        <v>0</v>
      </c>
      <c r="AX618" s="136">
        <f t="shared" si="234"/>
        <v>0</v>
      </c>
      <c r="AY618" s="133">
        <f t="shared" si="235"/>
        <v>0</v>
      </c>
      <c r="AZ618" s="131">
        <f t="shared" si="236"/>
        <v>0</v>
      </c>
      <c r="BA618" s="131">
        <f t="shared" si="237"/>
        <v>0</v>
      </c>
      <c r="BB618" s="131">
        <f t="shared" si="238"/>
        <v>0</v>
      </c>
      <c r="BC618" s="132">
        <f t="shared" si="239"/>
        <v>0</v>
      </c>
    </row>
    <row r="619" spans="1:55" x14ac:dyDescent="0.25">
      <c r="A619" s="138" t="s">
        <v>1256</v>
      </c>
      <c r="B619" s="131" t="s">
        <v>1386</v>
      </c>
      <c r="C619" s="131" t="s">
        <v>1276</v>
      </c>
      <c r="D619" s="131" t="s">
        <v>961</v>
      </c>
      <c r="E619" s="132" t="s">
        <v>1314</v>
      </c>
      <c r="F619" s="130">
        <v>0</v>
      </c>
      <c r="G619" s="131">
        <v>0</v>
      </c>
      <c r="H619" s="131">
        <v>0</v>
      </c>
      <c r="I619" s="132">
        <v>0</v>
      </c>
      <c r="J619" s="149"/>
      <c r="K619" s="133">
        <v>0</v>
      </c>
      <c r="L619" s="131">
        <v>0</v>
      </c>
      <c r="M619" s="131">
        <v>0</v>
      </c>
      <c r="N619" s="132">
        <v>0</v>
      </c>
      <c r="O619" s="149"/>
      <c r="P619" s="133">
        <v>0</v>
      </c>
      <c r="Q619" s="131">
        <v>0</v>
      </c>
      <c r="R619" s="131">
        <v>0</v>
      </c>
      <c r="S619" s="132">
        <v>0</v>
      </c>
      <c r="T619" s="149"/>
      <c r="U619" s="133">
        <v>0</v>
      </c>
      <c r="V619" s="131">
        <v>0</v>
      </c>
      <c r="W619" s="131">
        <v>0</v>
      </c>
      <c r="X619" s="132">
        <v>0</v>
      </c>
      <c r="Y619" s="149"/>
      <c r="Z619" s="133">
        <v>0</v>
      </c>
      <c r="AA619" s="131">
        <v>0</v>
      </c>
      <c r="AB619" s="131">
        <v>0</v>
      </c>
      <c r="AC619" s="132">
        <v>0</v>
      </c>
      <c r="AD619" s="149"/>
      <c r="AE619" s="153">
        <f t="shared" si="216"/>
        <v>0</v>
      </c>
      <c r="AF619" s="134">
        <f t="shared" si="217"/>
        <v>0</v>
      </c>
      <c r="AG619" s="135">
        <f t="shared" si="218"/>
        <v>0</v>
      </c>
      <c r="AH619" s="167">
        <f t="shared" si="219"/>
        <v>0</v>
      </c>
      <c r="AI619" s="149"/>
      <c r="AJ619" s="133">
        <f t="shared" si="220"/>
        <v>0</v>
      </c>
      <c r="AK619" s="131">
        <f t="shared" si="221"/>
        <v>0</v>
      </c>
      <c r="AL619" s="131">
        <f t="shared" si="222"/>
        <v>0</v>
      </c>
      <c r="AM619" s="131">
        <f t="shared" si="223"/>
        <v>0</v>
      </c>
      <c r="AN619" s="136">
        <f t="shared" si="224"/>
        <v>0</v>
      </c>
      <c r="AO619" s="133">
        <f t="shared" si="225"/>
        <v>0</v>
      </c>
      <c r="AP619" s="131">
        <f t="shared" si="226"/>
        <v>0</v>
      </c>
      <c r="AQ619" s="131">
        <f t="shared" si="227"/>
        <v>0</v>
      </c>
      <c r="AR619" s="131">
        <f t="shared" si="228"/>
        <v>0</v>
      </c>
      <c r="AS619" s="136">
        <f t="shared" si="229"/>
        <v>0</v>
      </c>
      <c r="AT619" s="133">
        <f t="shared" si="230"/>
        <v>0</v>
      </c>
      <c r="AU619" s="131">
        <f t="shared" si="231"/>
        <v>0</v>
      </c>
      <c r="AV619" s="131">
        <f t="shared" si="232"/>
        <v>0</v>
      </c>
      <c r="AW619" s="131">
        <f t="shared" si="233"/>
        <v>0</v>
      </c>
      <c r="AX619" s="136">
        <f t="shared" si="234"/>
        <v>0</v>
      </c>
      <c r="AY619" s="133">
        <f t="shared" si="235"/>
        <v>0</v>
      </c>
      <c r="AZ619" s="131">
        <f t="shared" si="236"/>
        <v>0</v>
      </c>
      <c r="BA619" s="131">
        <f t="shared" si="237"/>
        <v>0</v>
      </c>
      <c r="BB619" s="131">
        <f t="shared" si="238"/>
        <v>0</v>
      </c>
      <c r="BC619" s="132">
        <f t="shared" si="239"/>
        <v>0</v>
      </c>
    </row>
    <row r="620" spans="1:55" x14ac:dyDescent="0.25">
      <c r="A620" s="138" t="s">
        <v>1257</v>
      </c>
      <c r="B620" s="131" t="s">
        <v>43</v>
      </c>
      <c r="C620" s="131" t="s">
        <v>2171</v>
      </c>
      <c r="D620" s="131" t="s">
        <v>2172</v>
      </c>
      <c r="E620" s="132" t="s">
        <v>1313</v>
      </c>
      <c r="F620" s="130">
        <v>0</v>
      </c>
      <c r="G620" s="131">
        <v>0</v>
      </c>
      <c r="H620" s="131">
        <v>0</v>
      </c>
      <c r="I620" s="132">
        <v>0</v>
      </c>
      <c r="J620" s="149"/>
      <c r="K620" s="133">
        <v>0</v>
      </c>
      <c r="L620" s="131">
        <v>0</v>
      </c>
      <c r="M620" s="131">
        <v>0</v>
      </c>
      <c r="N620" s="132">
        <v>0</v>
      </c>
      <c r="O620" s="149"/>
      <c r="P620" s="133">
        <v>0</v>
      </c>
      <c r="Q620" s="131">
        <v>0</v>
      </c>
      <c r="R620" s="131">
        <v>0</v>
      </c>
      <c r="S620" s="132">
        <v>0</v>
      </c>
      <c r="T620" s="149"/>
      <c r="U620" s="133">
        <v>0</v>
      </c>
      <c r="V620" s="131">
        <v>0</v>
      </c>
      <c r="W620" s="131">
        <v>0</v>
      </c>
      <c r="X620" s="132">
        <v>0</v>
      </c>
      <c r="Y620" s="149"/>
      <c r="Z620" s="133">
        <v>0</v>
      </c>
      <c r="AA620" s="131">
        <v>0</v>
      </c>
      <c r="AB620" s="131">
        <v>0</v>
      </c>
      <c r="AC620" s="132">
        <v>0</v>
      </c>
      <c r="AD620" s="149"/>
      <c r="AE620" s="153">
        <f t="shared" si="216"/>
        <v>0</v>
      </c>
      <c r="AF620" s="134">
        <f t="shared" si="217"/>
        <v>0</v>
      </c>
      <c r="AG620" s="135">
        <f t="shared" si="218"/>
        <v>0</v>
      </c>
      <c r="AH620" s="167">
        <f t="shared" si="219"/>
        <v>0</v>
      </c>
      <c r="AI620" s="149"/>
      <c r="AJ620" s="133">
        <f t="shared" si="220"/>
        <v>0</v>
      </c>
      <c r="AK620" s="131">
        <f t="shared" si="221"/>
        <v>0</v>
      </c>
      <c r="AL620" s="131">
        <f t="shared" si="222"/>
        <v>0</v>
      </c>
      <c r="AM620" s="131">
        <f t="shared" si="223"/>
        <v>0</v>
      </c>
      <c r="AN620" s="136">
        <f t="shared" si="224"/>
        <v>0</v>
      </c>
      <c r="AO620" s="133">
        <f t="shared" si="225"/>
        <v>0</v>
      </c>
      <c r="AP620" s="131">
        <f t="shared" si="226"/>
        <v>0</v>
      </c>
      <c r="AQ620" s="131">
        <f t="shared" si="227"/>
        <v>0</v>
      </c>
      <c r="AR620" s="131">
        <f t="shared" si="228"/>
        <v>0</v>
      </c>
      <c r="AS620" s="136">
        <f t="shared" si="229"/>
        <v>0</v>
      </c>
      <c r="AT620" s="133">
        <f t="shared" si="230"/>
        <v>0</v>
      </c>
      <c r="AU620" s="131">
        <f t="shared" si="231"/>
        <v>0</v>
      </c>
      <c r="AV620" s="131">
        <f t="shared" si="232"/>
        <v>0</v>
      </c>
      <c r="AW620" s="131">
        <f t="shared" si="233"/>
        <v>0</v>
      </c>
      <c r="AX620" s="136">
        <f t="shared" si="234"/>
        <v>0</v>
      </c>
      <c r="AY620" s="133">
        <f t="shared" si="235"/>
        <v>0</v>
      </c>
      <c r="AZ620" s="131">
        <f t="shared" si="236"/>
        <v>0</v>
      </c>
      <c r="BA620" s="131">
        <f t="shared" si="237"/>
        <v>0</v>
      </c>
      <c r="BB620" s="131">
        <f t="shared" si="238"/>
        <v>0</v>
      </c>
      <c r="BC620" s="132">
        <f t="shared" si="239"/>
        <v>0</v>
      </c>
    </row>
    <row r="621" spans="1:55" x14ac:dyDescent="0.25">
      <c r="A621" s="138" t="s">
        <v>1258</v>
      </c>
      <c r="B621" s="131" t="s">
        <v>44</v>
      </c>
      <c r="C621" s="131" t="s">
        <v>97</v>
      </c>
      <c r="D621" s="131" t="s">
        <v>74</v>
      </c>
      <c r="E621" s="132" t="s">
        <v>1314</v>
      </c>
      <c r="F621" s="130">
        <v>0</v>
      </c>
      <c r="G621" s="131">
        <v>0</v>
      </c>
      <c r="H621" s="131">
        <v>0</v>
      </c>
      <c r="I621" s="132">
        <v>0</v>
      </c>
      <c r="J621" s="149"/>
      <c r="K621" s="133">
        <v>0</v>
      </c>
      <c r="L621" s="131">
        <v>0</v>
      </c>
      <c r="M621" s="131">
        <v>0</v>
      </c>
      <c r="N621" s="132">
        <v>0</v>
      </c>
      <c r="O621" s="149"/>
      <c r="P621" s="133">
        <v>0</v>
      </c>
      <c r="Q621" s="131">
        <v>0</v>
      </c>
      <c r="R621" s="131">
        <v>0</v>
      </c>
      <c r="S621" s="132">
        <v>0</v>
      </c>
      <c r="T621" s="149"/>
      <c r="U621" s="133">
        <v>0</v>
      </c>
      <c r="V621" s="131">
        <v>0</v>
      </c>
      <c r="W621" s="131">
        <v>0</v>
      </c>
      <c r="X621" s="132">
        <v>0</v>
      </c>
      <c r="Y621" s="149"/>
      <c r="Z621" s="133">
        <v>0</v>
      </c>
      <c r="AA621" s="131">
        <v>0</v>
      </c>
      <c r="AB621" s="131">
        <v>0</v>
      </c>
      <c r="AC621" s="132">
        <v>0</v>
      </c>
      <c r="AD621" s="149"/>
      <c r="AE621" s="153">
        <f t="shared" si="216"/>
        <v>0</v>
      </c>
      <c r="AF621" s="134">
        <f t="shared" si="217"/>
        <v>0</v>
      </c>
      <c r="AG621" s="135">
        <f t="shared" si="218"/>
        <v>0</v>
      </c>
      <c r="AH621" s="167">
        <f t="shared" si="219"/>
        <v>0</v>
      </c>
      <c r="AI621" s="149"/>
      <c r="AJ621" s="133">
        <f t="shared" si="220"/>
        <v>0</v>
      </c>
      <c r="AK621" s="131">
        <f t="shared" si="221"/>
        <v>0</v>
      </c>
      <c r="AL621" s="131">
        <f t="shared" si="222"/>
        <v>0</v>
      </c>
      <c r="AM621" s="131">
        <f t="shared" si="223"/>
        <v>0</v>
      </c>
      <c r="AN621" s="136">
        <f t="shared" si="224"/>
        <v>0</v>
      </c>
      <c r="AO621" s="133">
        <f t="shared" si="225"/>
        <v>0</v>
      </c>
      <c r="AP621" s="131">
        <f t="shared" si="226"/>
        <v>0</v>
      </c>
      <c r="AQ621" s="131">
        <f t="shared" si="227"/>
        <v>0</v>
      </c>
      <c r="AR621" s="131">
        <f t="shared" si="228"/>
        <v>0</v>
      </c>
      <c r="AS621" s="136">
        <f t="shared" si="229"/>
        <v>0</v>
      </c>
      <c r="AT621" s="133">
        <f t="shared" si="230"/>
        <v>0</v>
      </c>
      <c r="AU621" s="131">
        <f t="shared" si="231"/>
        <v>0</v>
      </c>
      <c r="AV621" s="131">
        <f t="shared" si="232"/>
        <v>0</v>
      </c>
      <c r="AW621" s="131">
        <f t="shared" si="233"/>
        <v>0</v>
      </c>
      <c r="AX621" s="136">
        <f t="shared" si="234"/>
        <v>0</v>
      </c>
      <c r="AY621" s="133">
        <f t="shared" si="235"/>
        <v>0</v>
      </c>
      <c r="AZ621" s="131">
        <f t="shared" si="236"/>
        <v>0</v>
      </c>
      <c r="BA621" s="131">
        <f t="shared" si="237"/>
        <v>0</v>
      </c>
      <c r="BB621" s="131">
        <f t="shared" si="238"/>
        <v>0</v>
      </c>
      <c r="BC621" s="132">
        <f t="shared" si="239"/>
        <v>0</v>
      </c>
    </row>
    <row r="622" spans="1:55" x14ac:dyDescent="0.25">
      <c r="A622" s="138" t="s">
        <v>1259</v>
      </c>
      <c r="B622" s="131" t="s">
        <v>1278</v>
      </c>
      <c r="C622" s="131" t="s">
        <v>945</v>
      </c>
      <c r="D622" s="131" t="s">
        <v>1280</v>
      </c>
      <c r="E622" s="132" t="s">
        <v>1954</v>
      </c>
      <c r="F622" s="130">
        <v>0</v>
      </c>
      <c r="G622" s="131">
        <v>0</v>
      </c>
      <c r="H622" s="131">
        <v>0</v>
      </c>
      <c r="I622" s="132">
        <v>0</v>
      </c>
      <c r="J622" s="149"/>
      <c r="K622" s="133">
        <v>0</v>
      </c>
      <c r="L622" s="131">
        <v>0</v>
      </c>
      <c r="M622" s="131">
        <v>0</v>
      </c>
      <c r="N622" s="132">
        <v>0</v>
      </c>
      <c r="O622" s="149"/>
      <c r="P622" s="133">
        <v>0</v>
      </c>
      <c r="Q622" s="131">
        <v>0</v>
      </c>
      <c r="R622" s="131">
        <v>0</v>
      </c>
      <c r="S622" s="132">
        <v>0</v>
      </c>
      <c r="T622" s="149"/>
      <c r="U622" s="133">
        <v>0</v>
      </c>
      <c r="V622" s="131">
        <v>0</v>
      </c>
      <c r="W622" s="131">
        <v>0</v>
      </c>
      <c r="X622" s="132">
        <v>0</v>
      </c>
      <c r="Y622" s="149"/>
      <c r="Z622" s="133">
        <v>0</v>
      </c>
      <c r="AA622" s="131">
        <v>0</v>
      </c>
      <c r="AB622" s="131">
        <v>0</v>
      </c>
      <c r="AC622" s="132">
        <v>0</v>
      </c>
      <c r="AD622" s="149"/>
      <c r="AE622" s="153">
        <f t="shared" si="216"/>
        <v>0</v>
      </c>
      <c r="AF622" s="134">
        <f t="shared" si="217"/>
        <v>0</v>
      </c>
      <c r="AG622" s="135">
        <f t="shared" si="218"/>
        <v>0</v>
      </c>
      <c r="AH622" s="167">
        <f t="shared" si="219"/>
        <v>0</v>
      </c>
      <c r="AI622" s="149"/>
      <c r="AJ622" s="133">
        <f t="shared" si="220"/>
        <v>0</v>
      </c>
      <c r="AK622" s="131">
        <f t="shared" si="221"/>
        <v>0</v>
      </c>
      <c r="AL622" s="131">
        <f t="shared" si="222"/>
        <v>0</v>
      </c>
      <c r="AM622" s="131">
        <f t="shared" si="223"/>
        <v>0</v>
      </c>
      <c r="AN622" s="136">
        <f t="shared" si="224"/>
        <v>0</v>
      </c>
      <c r="AO622" s="133">
        <f t="shared" si="225"/>
        <v>0</v>
      </c>
      <c r="AP622" s="131">
        <f t="shared" si="226"/>
        <v>0</v>
      </c>
      <c r="AQ622" s="131">
        <f t="shared" si="227"/>
        <v>0</v>
      </c>
      <c r="AR622" s="131">
        <f t="shared" si="228"/>
        <v>0</v>
      </c>
      <c r="AS622" s="136">
        <f t="shared" si="229"/>
        <v>0</v>
      </c>
      <c r="AT622" s="133">
        <f t="shared" si="230"/>
        <v>0</v>
      </c>
      <c r="AU622" s="131">
        <f t="shared" si="231"/>
        <v>0</v>
      </c>
      <c r="AV622" s="131">
        <f t="shared" si="232"/>
        <v>0</v>
      </c>
      <c r="AW622" s="131">
        <f t="shared" si="233"/>
        <v>0</v>
      </c>
      <c r="AX622" s="136">
        <f t="shared" si="234"/>
        <v>0</v>
      </c>
      <c r="AY622" s="133">
        <f t="shared" si="235"/>
        <v>0</v>
      </c>
      <c r="AZ622" s="131">
        <f t="shared" si="236"/>
        <v>0</v>
      </c>
      <c r="BA622" s="131">
        <f t="shared" si="237"/>
        <v>0</v>
      </c>
      <c r="BB622" s="131">
        <f t="shared" si="238"/>
        <v>0</v>
      </c>
      <c r="BC622" s="132">
        <f t="shared" si="239"/>
        <v>0</v>
      </c>
    </row>
    <row r="623" spans="1:55" x14ac:dyDescent="0.25">
      <c r="A623" s="138" t="s">
        <v>1260</v>
      </c>
      <c r="B623" s="131" t="s">
        <v>39</v>
      </c>
      <c r="C623" s="131" t="s">
        <v>1281</v>
      </c>
      <c r="D623" s="131" t="s">
        <v>1280</v>
      </c>
      <c r="E623" s="132" t="s">
        <v>1303</v>
      </c>
      <c r="F623" s="130">
        <v>0</v>
      </c>
      <c r="G623" s="131">
        <v>0</v>
      </c>
      <c r="H623" s="131">
        <v>0</v>
      </c>
      <c r="I623" s="132">
        <v>0</v>
      </c>
      <c r="J623" s="149"/>
      <c r="K623" s="133">
        <v>0</v>
      </c>
      <c r="L623" s="131">
        <v>0</v>
      </c>
      <c r="M623" s="131">
        <v>0</v>
      </c>
      <c r="N623" s="132">
        <v>0</v>
      </c>
      <c r="O623" s="149"/>
      <c r="P623" s="133">
        <v>0</v>
      </c>
      <c r="Q623" s="131">
        <v>0</v>
      </c>
      <c r="R623" s="131">
        <v>0</v>
      </c>
      <c r="S623" s="132">
        <v>0</v>
      </c>
      <c r="T623" s="149"/>
      <c r="U623" s="133">
        <v>0</v>
      </c>
      <c r="V623" s="131">
        <v>0</v>
      </c>
      <c r="W623" s="131">
        <v>0</v>
      </c>
      <c r="X623" s="132">
        <v>0</v>
      </c>
      <c r="Y623" s="149"/>
      <c r="Z623" s="133">
        <v>0</v>
      </c>
      <c r="AA623" s="131">
        <v>0</v>
      </c>
      <c r="AB623" s="131">
        <v>0</v>
      </c>
      <c r="AC623" s="132">
        <v>0</v>
      </c>
      <c r="AD623" s="149"/>
      <c r="AE623" s="153">
        <f t="shared" si="216"/>
        <v>0</v>
      </c>
      <c r="AF623" s="134">
        <f t="shared" si="217"/>
        <v>0</v>
      </c>
      <c r="AG623" s="135">
        <f t="shared" si="218"/>
        <v>0</v>
      </c>
      <c r="AH623" s="167">
        <f t="shared" si="219"/>
        <v>0</v>
      </c>
      <c r="AI623" s="149"/>
      <c r="AJ623" s="133">
        <f t="shared" si="220"/>
        <v>0</v>
      </c>
      <c r="AK623" s="131">
        <f t="shared" si="221"/>
        <v>0</v>
      </c>
      <c r="AL623" s="131">
        <f t="shared" si="222"/>
        <v>0</v>
      </c>
      <c r="AM623" s="131">
        <f t="shared" si="223"/>
        <v>0</v>
      </c>
      <c r="AN623" s="136">
        <f t="shared" si="224"/>
        <v>0</v>
      </c>
      <c r="AO623" s="133">
        <f t="shared" si="225"/>
        <v>0</v>
      </c>
      <c r="AP623" s="131">
        <f t="shared" si="226"/>
        <v>0</v>
      </c>
      <c r="AQ623" s="131">
        <f t="shared" si="227"/>
        <v>0</v>
      </c>
      <c r="AR623" s="131">
        <f t="shared" si="228"/>
        <v>0</v>
      </c>
      <c r="AS623" s="136">
        <f t="shared" si="229"/>
        <v>0</v>
      </c>
      <c r="AT623" s="133">
        <f t="shared" si="230"/>
        <v>0</v>
      </c>
      <c r="AU623" s="131">
        <f t="shared" si="231"/>
        <v>0</v>
      </c>
      <c r="AV623" s="131">
        <f t="shared" si="232"/>
        <v>0</v>
      </c>
      <c r="AW623" s="131">
        <f t="shared" si="233"/>
        <v>0</v>
      </c>
      <c r="AX623" s="136">
        <f t="shared" si="234"/>
        <v>0</v>
      </c>
      <c r="AY623" s="133">
        <f t="shared" si="235"/>
        <v>0</v>
      </c>
      <c r="AZ623" s="131">
        <f t="shared" si="236"/>
        <v>0</v>
      </c>
      <c r="BA623" s="131">
        <f t="shared" si="237"/>
        <v>0</v>
      </c>
      <c r="BB623" s="131">
        <f t="shared" si="238"/>
        <v>0</v>
      </c>
      <c r="BC623" s="132">
        <f t="shared" si="239"/>
        <v>0</v>
      </c>
    </row>
    <row r="624" spans="1:55" x14ac:dyDescent="0.25">
      <c r="A624" s="138" t="s">
        <v>1261</v>
      </c>
      <c r="B624" s="131" t="s">
        <v>43</v>
      </c>
      <c r="C624" s="131" t="s">
        <v>1071</v>
      </c>
      <c r="D624" s="131" t="s">
        <v>199</v>
      </c>
      <c r="E624" s="132" t="s">
        <v>1314</v>
      </c>
      <c r="F624" s="130">
        <v>0</v>
      </c>
      <c r="G624" s="131">
        <v>1</v>
      </c>
      <c r="H624" s="131">
        <v>4.5999999999999996</v>
      </c>
      <c r="I624" s="132">
        <v>243</v>
      </c>
      <c r="J624" s="149"/>
      <c r="K624" s="133">
        <v>0</v>
      </c>
      <c r="L624" s="131">
        <v>2</v>
      </c>
      <c r="M624" s="131">
        <v>46.8</v>
      </c>
      <c r="N624" s="132">
        <v>287</v>
      </c>
      <c r="O624" s="149"/>
      <c r="P624" s="133">
        <v>0</v>
      </c>
      <c r="Q624" s="131">
        <v>1</v>
      </c>
      <c r="R624" s="131">
        <v>25.2</v>
      </c>
      <c r="S624" s="132">
        <v>299</v>
      </c>
      <c r="T624" s="149"/>
      <c r="U624" s="133">
        <v>0</v>
      </c>
      <c r="V624" s="131">
        <v>0</v>
      </c>
      <c r="W624" s="131">
        <v>0</v>
      </c>
      <c r="X624" s="132">
        <v>20</v>
      </c>
      <c r="Y624" s="149"/>
      <c r="Z624" s="133">
        <v>0</v>
      </c>
      <c r="AA624" s="131">
        <v>1</v>
      </c>
      <c r="AB624" s="131">
        <v>5.6</v>
      </c>
      <c r="AC624" s="132">
        <v>249</v>
      </c>
      <c r="AD624" s="149"/>
      <c r="AE624" s="153">
        <f t="shared" si="216"/>
        <v>0</v>
      </c>
      <c r="AF624" s="134">
        <f t="shared" si="217"/>
        <v>5</v>
      </c>
      <c r="AG624" s="135">
        <f t="shared" si="218"/>
        <v>82.199999999999989</v>
      </c>
      <c r="AH624" s="167">
        <f t="shared" si="219"/>
        <v>1078</v>
      </c>
      <c r="AI624" s="149"/>
      <c r="AJ624" s="133">
        <f t="shared" si="220"/>
        <v>243</v>
      </c>
      <c r="AK624" s="131">
        <f t="shared" si="221"/>
        <v>287</v>
      </c>
      <c r="AL624" s="131">
        <f t="shared" si="222"/>
        <v>299</v>
      </c>
      <c r="AM624" s="131">
        <f t="shared" si="223"/>
        <v>20</v>
      </c>
      <c r="AN624" s="136">
        <f t="shared" si="224"/>
        <v>249</v>
      </c>
      <c r="AO624" s="133">
        <f t="shared" si="225"/>
        <v>0</v>
      </c>
      <c r="AP624" s="131">
        <f t="shared" si="226"/>
        <v>0</v>
      </c>
      <c r="AQ624" s="131">
        <f t="shared" si="227"/>
        <v>0</v>
      </c>
      <c r="AR624" s="131">
        <f t="shared" si="228"/>
        <v>0</v>
      </c>
      <c r="AS624" s="136">
        <f t="shared" si="229"/>
        <v>0</v>
      </c>
      <c r="AT624" s="133">
        <f t="shared" si="230"/>
        <v>1</v>
      </c>
      <c r="AU624" s="131">
        <f t="shared" si="231"/>
        <v>2</v>
      </c>
      <c r="AV624" s="131">
        <f t="shared" si="232"/>
        <v>1</v>
      </c>
      <c r="AW624" s="131">
        <f t="shared" si="233"/>
        <v>0</v>
      </c>
      <c r="AX624" s="136">
        <f t="shared" si="234"/>
        <v>1</v>
      </c>
      <c r="AY624" s="133">
        <f t="shared" si="235"/>
        <v>4.5999999999999996</v>
      </c>
      <c r="AZ624" s="131">
        <f t="shared" si="236"/>
        <v>46.8</v>
      </c>
      <c r="BA624" s="131">
        <f t="shared" si="237"/>
        <v>25.2</v>
      </c>
      <c r="BB624" s="131">
        <f t="shared" si="238"/>
        <v>0</v>
      </c>
      <c r="BC624" s="132">
        <f t="shared" si="239"/>
        <v>5.6</v>
      </c>
    </row>
    <row r="625" spans="1:55" x14ac:dyDescent="0.25">
      <c r="A625" s="138" t="s">
        <v>1282</v>
      </c>
      <c r="B625" s="131" t="s">
        <v>1520</v>
      </c>
      <c r="C625" s="131" t="s">
        <v>1297</v>
      </c>
      <c r="D625" s="131" t="s">
        <v>1296</v>
      </c>
      <c r="E625" s="132" t="s">
        <v>1303</v>
      </c>
      <c r="F625" s="130">
        <v>0</v>
      </c>
      <c r="G625" s="131">
        <v>0</v>
      </c>
      <c r="H625" s="131">
        <v>0</v>
      </c>
      <c r="I625" s="132">
        <v>0</v>
      </c>
      <c r="J625" s="149"/>
      <c r="K625" s="133">
        <v>0</v>
      </c>
      <c r="L625" s="131">
        <v>0</v>
      </c>
      <c r="M625" s="131">
        <v>0</v>
      </c>
      <c r="N625" s="132">
        <v>0</v>
      </c>
      <c r="O625" s="149"/>
      <c r="P625" s="133">
        <v>0</v>
      </c>
      <c r="Q625" s="131">
        <v>0</v>
      </c>
      <c r="R625" s="131">
        <v>0</v>
      </c>
      <c r="S625" s="132">
        <v>0</v>
      </c>
      <c r="T625" s="149"/>
      <c r="U625" s="133">
        <v>0</v>
      </c>
      <c r="V625" s="131">
        <v>0</v>
      </c>
      <c r="W625" s="131">
        <v>0</v>
      </c>
      <c r="X625" s="132">
        <v>0</v>
      </c>
      <c r="Y625" s="149"/>
      <c r="Z625" s="133">
        <v>0</v>
      </c>
      <c r="AA625" s="131">
        <v>0</v>
      </c>
      <c r="AB625" s="131">
        <v>0</v>
      </c>
      <c r="AC625" s="132">
        <v>0</v>
      </c>
      <c r="AD625" s="149"/>
      <c r="AE625" s="153">
        <f t="shared" si="216"/>
        <v>0</v>
      </c>
      <c r="AF625" s="134">
        <f t="shared" si="217"/>
        <v>0</v>
      </c>
      <c r="AG625" s="135">
        <f t="shared" si="218"/>
        <v>0</v>
      </c>
      <c r="AH625" s="167">
        <f t="shared" si="219"/>
        <v>0</v>
      </c>
      <c r="AI625" s="149"/>
      <c r="AJ625" s="133">
        <f t="shared" si="220"/>
        <v>0</v>
      </c>
      <c r="AK625" s="131">
        <f t="shared" si="221"/>
        <v>0</v>
      </c>
      <c r="AL625" s="131">
        <f t="shared" si="222"/>
        <v>0</v>
      </c>
      <c r="AM625" s="131">
        <f t="shared" si="223"/>
        <v>0</v>
      </c>
      <c r="AN625" s="136">
        <f t="shared" si="224"/>
        <v>0</v>
      </c>
      <c r="AO625" s="133">
        <f t="shared" si="225"/>
        <v>0</v>
      </c>
      <c r="AP625" s="131">
        <f t="shared" si="226"/>
        <v>0</v>
      </c>
      <c r="AQ625" s="131">
        <f t="shared" si="227"/>
        <v>0</v>
      </c>
      <c r="AR625" s="131">
        <f t="shared" si="228"/>
        <v>0</v>
      </c>
      <c r="AS625" s="136">
        <f t="shared" si="229"/>
        <v>0</v>
      </c>
      <c r="AT625" s="133">
        <f t="shared" si="230"/>
        <v>0</v>
      </c>
      <c r="AU625" s="131">
        <f t="shared" si="231"/>
        <v>0</v>
      </c>
      <c r="AV625" s="131">
        <f t="shared" si="232"/>
        <v>0</v>
      </c>
      <c r="AW625" s="131">
        <f t="shared" si="233"/>
        <v>0</v>
      </c>
      <c r="AX625" s="136">
        <f t="shared" si="234"/>
        <v>0</v>
      </c>
      <c r="AY625" s="133">
        <f t="shared" si="235"/>
        <v>0</v>
      </c>
      <c r="AZ625" s="131">
        <f t="shared" si="236"/>
        <v>0</v>
      </c>
      <c r="BA625" s="131">
        <f t="shared" si="237"/>
        <v>0</v>
      </c>
      <c r="BB625" s="131">
        <f t="shared" si="238"/>
        <v>0</v>
      </c>
      <c r="BC625" s="132">
        <f t="shared" si="239"/>
        <v>0</v>
      </c>
    </row>
    <row r="626" spans="1:55" x14ac:dyDescent="0.25">
      <c r="A626" s="138" t="s">
        <v>1283</v>
      </c>
      <c r="B626" s="131" t="s">
        <v>41</v>
      </c>
      <c r="C626" s="131" t="s">
        <v>1088</v>
      </c>
      <c r="D626" s="131" t="s">
        <v>80</v>
      </c>
      <c r="E626" s="132" t="s">
        <v>1311</v>
      </c>
      <c r="F626" s="130">
        <v>0</v>
      </c>
      <c r="G626" s="131">
        <v>0</v>
      </c>
      <c r="H626" s="131">
        <v>0</v>
      </c>
      <c r="I626" s="132">
        <v>20</v>
      </c>
      <c r="J626" s="149"/>
      <c r="K626" s="133">
        <v>0</v>
      </c>
      <c r="L626" s="131">
        <v>0</v>
      </c>
      <c r="M626" s="131">
        <v>0</v>
      </c>
      <c r="N626" s="132">
        <v>0</v>
      </c>
      <c r="O626" s="149"/>
      <c r="P626" s="133">
        <v>0</v>
      </c>
      <c r="Q626" s="131">
        <v>0</v>
      </c>
      <c r="R626" s="131">
        <v>0</v>
      </c>
      <c r="S626" s="132">
        <v>0</v>
      </c>
      <c r="T626" s="149"/>
      <c r="U626" s="133">
        <v>0</v>
      </c>
      <c r="V626" s="131">
        <v>0</v>
      </c>
      <c r="W626" s="131">
        <v>0</v>
      </c>
      <c r="X626" s="132">
        <v>0</v>
      </c>
      <c r="Y626" s="149"/>
      <c r="Z626" s="133">
        <v>0</v>
      </c>
      <c r="AA626" s="131">
        <v>0</v>
      </c>
      <c r="AB626" s="131">
        <v>0</v>
      </c>
      <c r="AC626" s="132">
        <v>0</v>
      </c>
      <c r="AD626" s="149"/>
      <c r="AE626" s="153">
        <f t="shared" si="216"/>
        <v>0</v>
      </c>
      <c r="AF626" s="134">
        <f t="shared" si="217"/>
        <v>0</v>
      </c>
      <c r="AG626" s="135">
        <f t="shared" si="218"/>
        <v>0</v>
      </c>
      <c r="AH626" s="167">
        <f t="shared" si="219"/>
        <v>20</v>
      </c>
      <c r="AI626" s="149"/>
      <c r="AJ626" s="133">
        <f t="shared" si="220"/>
        <v>20</v>
      </c>
      <c r="AK626" s="131">
        <f t="shared" si="221"/>
        <v>0</v>
      </c>
      <c r="AL626" s="131">
        <f t="shared" si="222"/>
        <v>0</v>
      </c>
      <c r="AM626" s="131">
        <f t="shared" si="223"/>
        <v>0</v>
      </c>
      <c r="AN626" s="136">
        <f t="shared" si="224"/>
        <v>0</v>
      </c>
      <c r="AO626" s="133">
        <f t="shared" si="225"/>
        <v>0</v>
      </c>
      <c r="AP626" s="131">
        <f t="shared" si="226"/>
        <v>0</v>
      </c>
      <c r="AQ626" s="131">
        <f t="shared" si="227"/>
        <v>0</v>
      </c>
      <c r="AR626" s="131">
        <f t="shared" si="228"/>
        <v>0</v>
      </c>
      <c r="AS626" s="136">
        <f t="shared" si="229"/>
        <v>0</v>
      </c>
      <c r="AT626" s="133">
        <f t="shared" si="230"/>
        <v>0</v>
      </c>
      <c r="AU626" s="131">
        <f t="shared" si="231"/>
        <v>0</v>
      </c>
      <c r="AV626" s="131">
        <f t="shared" si="232"/>
        <v>0</v>
      </c>
      <c r="AW626" s="131">
        <f t="shared" si="233"/>
        <v>0</v>
      </c>
      <c r="AX626" s="136">
        <f t="shared" si="234"/>
        <v>0</v>
      </c>
      <c r="AY626" s="133">
        <f t="shared" si="235"/>
        <v>0</v>
      </c>
      <c r="AZ626" s="131">
        <f t="shared" si="236"/>
        <v>0</v>
      </c>
      <c r="BA626" s="131">
        <f t="shared" si="237"/>
        <v>0</v>
      </c>
      <c r="BB626" s="131">
        <f t="shared" si="238"/>
        <v>0</v>
      </c>
      <c r="BC626" s="132">
        <f t="shared" si="239"/>
        <v>0</v>
      </c>
    </row>
    <row r="627" spans="1:55" x14ac:dyDescent="0.25">
      <c r="A627" s="138" t="s">
        <v>1284</v>
      </c>
      <c r="B627" s="131" t="s">
        <v>41</v>
      </c>
      <c r="C627" s="131" t="s">
        <v>239</v>
      </c>
      <c r="D627" s="131" t="s">
        <v>245</v>
      </c>
      <c r="E627" s="132" t="s">
        <v>1954</v>
      </c>
      <c r="F627" s="130">
        <v>0</v>
      </c>
      <c r="G627" s="131">
        <v>0</v>
      </c>
      <c r="H627" s="131">
        <v>0</v>
      </c>
      <c r="I627" s="132">
        <v>0</v>
      </c>
      <c r="J627" s="149"/>
      <c r="K627" s="133">
        <v>0</v>
      </c>
      <c r="L627" s="131">
        <v>0</v>
      </c>
      <c r="M627" s="131">
        <v>0</v>
      </c>
      <c r="N627" s="132">
        <v>0</v>
      </c>
      <c r="O627" s="149"/>
      <c r="P627" s="133">
        <v>0</v>
      </c>
      <c r="Q627" s="131">
        <v>0</v>
      </c>
      <c r="R627" s="131">
        <v>0</v>
      </c>
      <c r="S627" s="132">
        <v>0</v>
      </c>
      <c r="T627" s="149"/>
      <c r="U627" s="133">
        <v>0</v>
      </c>
      <c r="V627" s="131">
        <v>0</v>
      </c>
      <c r="W627" s="131">
        <v>0</v>
      </c>
      <c r="X627" s="132">
        <v>0</v>
      </c>
      <c r="Y627" s="149"/>
      <c r="Z627" s="133">
        <v>0</v>
      </c>
      <c r="AA627" s="131">
        <v>0</v>
      </c>
      <c r="AB627" s="131">
        <v>0</v>
      </c>
      <c r="AC627" s="132">
        <v>0</v>
      </c>
      <c r="AD627" s="149"/>
      <c r="AE627" s="153">
        <f t="shared" si="216"/>
        <v>0</v>
      </c>
      <c r="AF627" s="134">
        <f t="shared" si="217"/>
        <v>0</v>
      </c>
      <c r="AG627" s="135">
        <f t="shared" si="218"/>
        <v>0</v>
      </c>
      <c r="AH627" s="167">
        <f t="shared" si="219"/>
        <v>0</v>
      </c>
      <c r="AI627" s="149"/>
      <c r="AJ627" s="133">
        <f t="shared" si="220"/>
        <v>0</v>
      </c>
      <c r="AK627" s="131">
        <f t="shared" si="221"/>
        <v>0</v>
      </c>
      <c r="AL627" s="131">
        <f t="shared" si="222"/>
        <v>0</v>
      </c>
      <c r="AM627" s="131">
        <f t="shared" si="223"/>
        <v>0</v>
      </c>
      <c r="AN627" s="136">
        <f t="shared" si="224"/>
        <v>0</v>
      </c>
      <c r="AO627" s="133">
        <f t="shared" si="225"/>
        <v>0</v>
      </c>
      <c r="AP627" s="131">
        <f t="shared" si="226"/>
        <v>0</v>
      </c>
      <c r="AQ627" s="131">
        <f t="shared" si="227"/>
        <v>0</v>
      </c>
      <c r="AR627" s="131">
        <f t="shared" si="228"/>
        <v>0</v>
      </c>
      <c r="AS627" s="136">
        <f t="shared" si="229"/>
        <v>0</v>
      </c>
      <c r="AT627" s="133">
        <f t="shared" si="230"/>
        <v>0</v>
      </c>
      <c r="AU627" s="131">
        <f t="shared" si="231"/>
        <v>0</v>
      </c>
      <c r="AV627" s="131">
        <f t="shared" si="232"/>
        <v>0</v>
      </c>
      <c r="AW627" s="131">
        <f t="shared" si="233"/>
        <v>0</v>
      </c>
      <c r="AX627" s="136">
        <f t="shared" si="234"/>
        <v>0</v>
      </c>
      <c r="AY627" s="133">
        <f t="shared" si="235"/>
        <v>0</v>
      </c>
      <c r="AZ627" s="131">
        <f t="shared" si="236"/>
        <v>0</v>
      </c>
      <c r="BA627" s="131">
        <f t="shared" si="237"/>
        <v>0</v>
      </c>
      <c r="BB627" s="131">
        <f t="shared" si="238"/>
        <v>0</v>
      </c>
      <c r="BC627" s="132">
        <f t="shared" si="239"/>
        <v>0</v>
      </c>
    </row>
    <row r="628" spans="1:55" x14ac:dyDescent="0.25">
      <c r="A628" s="138" t="s">
        <v>1285</v>
      </c>
      <c r="B628" s="131" t="s">
        <v>41</v>
      </c>
      <c r="C628" s="131" t="s">
        <v>1937</v>
      </c>
      <c r="D628" s="131" t="s">
        <v>80</v>
      </c>
      <c r="E628" s="132" t="s">
        <v>1313</v>
      </c>
      <c r="F628" s="130">
        <v>0</v>
      </c>
      <c r="G628" s="131">
        <v>0</v>
      </c>
      <c r="H628" s="131">
        <v>0</v>
      </c>
      <c r="I628" s="132">
        <v>20</v>
      </c>
      <c r="J628" s="149"/>
      <c r="K628" s="133">
        <v>0</v>
      </c>
      <c r="L628" s="131">
        <v>0</v>
      </c>
      <c r="M628" s="131">
        <v>0</v>
      </c>
      <c r="N628" s="132">
        <v>20</v>
      </c>
      <c r="O628" s="149"/>
      <c r="P628" s="133">
        <v>0</v>
      </c>
      <c r="Q628" s="131">
        <v>0</v>
      </c>
      <c r="R628" s="131">
        <v>0</v>
      </c>
      <c r="S628" s="132">
        <v>0</v>
      </c>
      <c r="T628" s="149"/>
      <c r="U628" s="133">
        <v>0</v>
      </c>
      <c r="V628" s="131">
        <v>0</v>
      </c>
      <c r="W628" s="131">
        <v>0</v>
      </c>
      <c r="X628" s="132">
        <v>0</v>
      </c>
      <c r="Y628" s="149"/>
      <c r="Z628" s="133">
        <v>0</v>
      </c>
      <c r="AA628" s="131">
        <v>0</v>
      </c>
      <c r="AB628" s="131">
        <v>0</v>
      </c>
      <c r="AC628" s="132">
        <v>0</v>
      </c>
      <c r="AD628" s="149"/>
      <c r="AE628" s="153">
        <f t="shared" si="216"/>
        <v>0</v>
      </c>
      <c r="AF628" s="134">
        <f t="shared" si="217"/>
        <v>0</v>
      </c>
      <c r="AG628" s="135">
        <f t="shared" si="218"/>
        <v>0</v>
      </c>
      <c r="AH628" s="167">
        <f t="shared" si="219"/>
        <v>40</v>
      </c>
      <c r="AI628" s="149"/>
      <c r="AJ628" s="133">
        <f t="shared" si="220"/>
        <v>20</v>
      </c>
      <c r="AK628" s="131">
        <f t="shared" si="221"/>
        <v>20</v>
      </c>
      <c r="AL628" s="131">
        <f t="shared" si="222"/>
        <v>0</v>
      </c>
      <c r="AM628" s="131">
        <f t="shared" si="223"/>
        <v>0</v>
      </c>
      <c r="AN628" s="136">
        <f t="shared" si="224"/>
        <v>0</v>
      </c>
      <c r="AO628" s="133">
        <f t="shared" si="225"/>
        <v>0</v>
      </c>
      <c r="AP628" s="131">
        <f t="shared" si="226"/>
        <v>0</v>
      </c>
      <c r="AQ628" s="131">
        <f t="shared" si="227"/>
        <v>0</v>
      </c>
      <c r="AR628" s="131">
        <f t="shared" si="228"/>
        <v>0</v>
      </c>
      <c r="AS628" s="136">
        <f t="shared" si="229"/>
        <v>0</v>
      </c>
      <c r="AT628" s="133">
        <f t="shared" si="230"/>
        <v>0</v>
      </c>
      <c r="AU628" s="131">
        <f t="shared" si="231"/>
        <v>0</v>
      </c>
      <c r="AV628" s="131">
        <f t="shared" si="232"/>
        <v>0</v>
      </c>
      <c r="AW628" s="131">
        <f t="shared" si="233"/>
        <v>0</v>
      </c>
      <c r="AX628" s="136">
        <f t="shared" si="234"/>
        <v>0</v>
      </c>
      <c r="AY628" s="133">
        <f t="shared" si="235"/>
        <v>0</v>
      </c>
      <c r="AZ628" s="131">
        <f t="shared" si="236"/>
        <v>0</v>
      </c>
      <c r="BA628" s="131">
        <f t="shared" si="237"/>
        <v>0</v>
      </c>
      <c r="BB628" s="131">
        <f t="shared" si="238"/>
        <v>0</v>
      </c>
      <c r="BC628" s="132">
        <f t="shared" si="239"/>
        <v>0</v>
      </c>
    </row>
    <row r="629" spans="1:55" x14ac:dyDescent="0.25">
      <c r="A629" s="138" t="s">
        <v>1286</v>
      </c>
      <c r="B629" s="131" t="s">
        <v>1529</v>
      </c>
      <c r="C629" s="131" t="s">
        <v>455</v>
      </c>
      <c r="D629" s="131" t="s">
        <v>122</v>
      </c>
      <c r="E629" s="132" t="s">
        <v>1311</v>
      </c>
      <c r="F629" s="130">
        <v>0</v>
      </c>
      <c r="G629" s="131">
        <v>0</v>
      </c>
      <c r="H629" s="131">
        <v>0</v>
      </c>
      <c r="I629" s="132">
        <v>0</v>
      </c>
      <c r="J629" s="149"/>
      <c r="K629" s="133">
        <v>0</v>
      </c>
      <c r="L629" s="131">
        <v>0</v>
      </c>
      <c r="M629" s="131">
        <v>0</v>
      </c>
      <c r="N629" s="132">
        <v>0</v>
      </c>
      <c r="O629" s="149"/>
      <c r="P629" s="133">
        <v>0</v>
      </c>
      <c r="Q629" s="131">
        <v>0</v>
      </c>
      <c r="R629" s="131">
        <v>0</v>
      </c>
      <c r="S629" s="132">
        <v>0</v>
      </c>
      <c r="T629" s="149"/>
      <c r="U629" s="133">
        <v>0</v>
      </c>
      <c r="V629" s="131">
        <v>0</v>
      </c>
      <c r="W629" s="131">
        <v>0</v>
      </c>
      <c r="X629" s="132">
        <v>0</v>
      </c>
      <c r="Y629" s="149"/>
      <c r="Z629" s="133">
        <v>0</v>
      </c>
      <c r="AA629" s="131">
        <v>0</v>
      </c>
      <c r="AB629" s="131">
        <v>0</v>
      </c>
      <c r="AC629" s="132">
        <v>0</v>
      </c>
      <c r="AD629" s="149"/>
      <c r="AE629" s="153">
        <f t="shared" si="216"/>
        <v>0</v>
      </c>
      <c r="AF629" s="134">
        <f t="shared" si="217"/>
        <v>0</v>
      </c>
      <c r="AG629" s="135">
        <f t="shared" si="218"/>
        <v>0</v>
      </c>
      <c r="AH629" s="167">
        <f t="shared" si="219"/>
        <v>0</v>
      </c>
      <c r="AI629" s="149"/>
      <c r="AJ629" s="133">
        <f t="shared" si="220"/>
        <v>0</v>
      </c>
      <c r="AK629" s="131">
        <f t="shared" si="221"/>
        <v>0</v>
      </c>
      <c r="AL629" s="131">
        <f t="shared" si="222"/>
        <v>0</v>
      </c>
      <c r="AM629" s="131">
        <f t="shared" si="223"/>
        <v>0</v>
      </c>
      <c r="AN629" s="136">
        <f t="shared" si="224"/>
        <v>0</v>
      </c>
      <c r="AO629" s="133">
        <f t="shared" si="225"/>
        <v>0</v>
      </c>
      <c r="AP629" s="131">
        <f t="shared" si="226"/>
        <v>0</v>
      </c>
      <c r="AQ629" s="131">
        <f t="shared" si="227"/>
        <v>0</v>
      </c>
      <c r="AR629" s="131">
        <f t="shared" si="228"/>
        <v>0</v>
      </c>
      <c r="AS629" s="136">
        <f t="shared" si="229"/>
        <v>0</v>
      </c>
      <c r="AT629" s="133">
        <f t="shared" si="230"/>
        <v>0</v>
      </c>
      <c r="AU629" s="131">
        <f t="shared" si="231"/>
        <v>0</v>
      </c>
      <c r="AV629" s="131">
        <f t="shared" si="232"/>
        <v>0</v>
      </c>
      <c r="AW629" s="131">
        <f t="shared" si="233"/>
        <v>0</v>
      </c>
      <c r="AX629" s="136">
        <f t="shared" si="234"/>
        <v>0</v>
      </c>
      <c r="AY629" s="133">
        <f t="shared" si="235"/>
        <v>0</v>
      </c>
      <c r="AZ629" s="131">
        <f t="shared" si="236"/>
        <v>0</v>
      </c>
      <c r="BA629" s="131">
        <f t="shared" si="237"/>
        <v>0</v>
      </c>
      <c r="BB629" s="131">
        <f t="shared" si="238"/>
        <v>0</v>
      </c>
      <c r="BC629" s="132">
        <f t="shared" si="239"/>
        <v>0</v>
      </c>
    </row>
    <row r="630" spans="1:55" x14ac:dyDescent="0.25">
      <c r="A630" s="138" t="s">
        <v>1287</v>
      </c>
      <c r="B630" s="131" t="s">
        <v>42</v>
      </c>
      <c r="C630" s="131" t="s">
        <v>1995</v>
      </c>
      <c r="D630" s="131" t="s">
        <v>1996</v>
      </c>
      <c r="E630" s="132" t="s">
        <v>1311</v>
      </c>
      <c r="F630" s="130">
        <v>0</v>
      </c>
      <c r="G630" s="131">
        <v>0</v>
      </c>
      <c r="H630" s="131">
        <v>0</v>
      </c>
      <c r="I630" s="132">
        <v>20</v>
      </c>
      <c r="J630" s="149"/>
      <c r="K630" s="133">
        <v>0</v>
      </c>
      <c r="L630" s="131">
        <v>0</v>
      </c>
      <c r="M630" s="131">
        <v>0</v>
      </c>
      <c r="N630" s="132">
        <v>20</v>
      </c>
      <c r="O630" s="149"/>
      <c r="P630" s="133">
        <v>0</v>
      </c>
      <c r="Q630" s="131">
        <v>0</v>
      </c>
      <c r="R630" s="131">
        <v>0</v>
      </c>
      <c r="S630" s="132">
        <v>0</v>
      </c>
      <c r="T630" s="149"/>
      <c r="U630" s="133">
        <v>0</v>
      </c>
      <c r="V630" s="131">
        <v>0</v>
      </c>
      <c r="W630" s="131">
        <v>0</v>
      </c>
      <c r="X630" s="132">
        <v>20</v>
      </c>
      <c r="Y630" s="149"/>
      <c r="Z630" s="133">
        <v>0</v>
      </c>
      <c r="AA630" s="131">
        <v>0</v>
      </c>
      <c r="AB630" s="131">
        <v>0</v>
      </c>
      <c r="AC630" s="132">
        <v>0</v>
      </c>
      <c r="AD630" s="149"/>
      <c r="AE630" s="153">
        <f t="shared" si="216"/>
        <v>0</v>
      </c>
      <c r="AF630" s="134">
        <f t="shared" si="217"/>
        <v>0</v>
      </c>
      <c r="AG630" s="135">
        <f t="shared" si="218"/>
        <v>0</v>
      </c>
      <c r="AH630" s="167">
        <f t="shared" si="219"/>
        <v>60</v>
      </c>
      <c r="AI630" s="149"/>
      <c r="AJ630" s="133">
        <f t="shared" si="220"/>
        <v>20</v>
      </c>
      <c r="AK630" s="131">
        <f t="shared" si="221"/>
        <v>20</v>
      </c>
      <c r="AL630" s="131">
        <f t="shared" si="222"/>
        <v>0</v>
      </c>
      <c r="AM630" s="131">
        <f t="shared" si="223"/>
        <v>20</v>
      </c>
      <c r="AN630" s="136">
        <f t="shared" si="224"/>
        <v>0</v>
      </c>
      <c r="AO630" s="133">
        <f t="shared" si="225"/>
        <v>0</v>
      </c>
      <c r="AP630" s="131">
        <f t="shared" si="226"/>
        <v>0</v>
      </c>
      <c r="AQ630" s="131">
        <f t="shared" si="227"/>
        <v>0</v>
      </c>
      <c r="AR630" s="131">
        <f t="shared" si="228"/>
        <v>0</v>
      </c>
      <c r="AS630" s="136">
        <f t="shared" si="229"/>
        <v>0</v>
      </c>
      <c r="AT630" s="133">
        <f t="shared" si="230"/>
        <v>0</v>
      </c>
      <c r="AU630" s="131">
        <f t="shared" si="231"/>
        <v>0</v>
      </c>
      <c r="AV630" s="131">
        <f t="shared" si="232"/>
        <v>0</v>
      </c>
      <c r="AW630" s="131">
        <f t="shared" si="233"/>
        <v>0</v>
      </c>
      <c r="AX630" s="136">
        <f t="shared" si="234"/>
        <v>0</v>
      </c>
      <c r="AY630" s="133">
        <f t="shared" si="235"/>
        <v>0</v>
      </c>
      <c r="AZ630" s="131">
        <f t="shared" si="236"/>
        <v>0</v>
      </c>
      <c r="BA630" s="131">
        <f t="shared" si="237"/>
        <v>0</v>
      </c>
      <c r="BB630" s="131">
        <f t="shared" si="238"/>
        <v>0</v>
      </c>
      <c r="BC630" s="132">
        <f t="shared" si="239"/>
        <v>0</v>
      </c>
    </row>
    <row r="631" spans="1:55" x14ac:dyDescent="0.25">
      <c r="A631" s="138" t="s">
        <v>1288</v>
      </c>
      <c r="B631" s="131" t="s">
        <v>38</v>
      </c>
      <c r="C631" s="131" t="s">
        <v>1930</v>
      </c>
      <c r="D631" s="131" t="s">
        <v>1277</v>
      </c>
      <c r="E631" s="132" t="s">
        <v>1311</v>
      </c>
      <c r="F631" s="130">
        <v>0</v>
      </c>
      <c r="G631" s="131">
        <v>0</v>
      </c>
      <c r="H631" s="131">
        <v>0</v>
      </c>
      <c r="I631" s="132">
        <v>20</v>
      </c>
      <c r="J631" s="149"/>
      <c r="K631" s="133">
        <v>0</v>
      </c>
      <c r="L631" s="131">
        <v>2</v>
      </c>
      <c r="M631" s="131">
        <v>7.8999999999999995</v>
      </c>
      <c r="N631" s="132">
        <v>248</v>
      </c>
      <c r="O631" s="149"/>
      <c r="P631" s="133">
        <v>0</v>
      </c>
      <c r="Q631" s="131">
        <v>0</v>
      </c>
      <c r="R631" s="131">
        <v>0</v>
      </c>
      <c r="S631" s="132">
        <v>20</v>
      </c>
      <c r="T631" s="149"/>
      <c r="U631" s="133">
        <v>0</v>
      </c>
      <c r="V631" s="131">
        <v>0</v>
      </c>
      <c r="W631" s="131">
        <v>0</v>
      </c>
      <c r="X631" s="132">
        <v>0</v>
      </c>
      <c r="Y631" s="149"/>
      <c r="Z631" s="133">
        <v>3</v>
      </c>
      <c r="AA631" s="131">
        <v>0</v>
      </c>
      <c r="AB631" s="131">
        <v>2.2999999999999998</v>
      </c>
      <c r="AC631" s="132">
        <v>230</v>
      </c>
      <c r="AD631" s="149"/>
      <c r="AE631" s="153">
        <f t="shared" si="216"/>
        <v>0</v>
      </c>
      <c r="AF631" s="134">
        <f t="shared" si="217"/>
        <v>2</v>
      </c>
      <c r="AG631" s="135">
        <f t="shared" si="218"/>
        <v>10.199999999999999</v>
      </c>
      <c r="AH631" s="167">
        <f t="shared" si="219"/>
        <v>518</v>
      </c>
      <c r="AI631" s="149"/>
      <c r="AJ631" s="133">
        <f t="shared" si="220"/>
        <v>20</v>
      </c>
      <c r="AK631" s="131">
        <f t="shared" si="221"/>
        <v>248</v>
      </c>
      <c r="AL631" s="131">
        <f t="shared" si="222"/>
        <v>20</v>
      </c>
      <c r="AM631" s="131">
        <f t="shared" si="223"/>
        <v>0</v>
      </c>
      <c r="AN631" s="136">
        <f t="shared" si="224"/>
        <v>230</v>
      </c>
      <c r="AO631" s="133">
        <f t="shared" si="225"/>
        <v>0</v>
      </c>
      <c r="AP631" s="131">
        <f t="shared" si="226"/>
        <v>0</v>
      </c>
      <c r="AQ631" s="131">
        <f t="shared" si="227"/>
        <v>0</v>
      </c>
      <c r="AR631" s="131">
        <f t="shared" si="228"/>
        <v>0</v>
      </c>
      <c r="AS631" s="136">
        <f t="shared" si="229"/>
        <v>0</v>
      </c>
      <c r="AT631" s="133">
        <f t="shared" si="230"/>
        <v>0</v>
      </c>
      <c r="AU631" s="131">
        <f t="shared" si="231"/>
        <v>2</v>
      </c>
      <c r="AV631" s="131">
        <f t="shared" si="232"/>
        <v>0</v>
      </c>
      <c r="AW631" s="131">
        <f t="shared" si="233"/>
        <v>0</v>
      </c>
      <c r="AX631" s="136">
        <f t="shared" si="234"/>
        <v>0</v>
      </c>
      <c r="AY631" s="133">
        <f t="shared" si="235"/>
        <v>0</v>
      </c>
      <c r="AZ631" s="131">
        <f t="shared" si="236"/>
        <v>7.8999999999999995</v>
      </c>
      <c r="BA631" s="131">
        <f t="shared" si="237"/>
        <v>0</v>
      </c>
      <c r="BB631" s="131">
        <f t="shared" si="238"/>
        <v>0</v>
      </c>
      <c r="BC631" s="132">
        <f t="shared" si="239"/>
        <v>2.2999999999999998</v>
      </c>
    </row>
    <row r="632" spans="1:55" x14ac:dyDescent="0.25">
      <c r="A632" s="138" t="s">
        <v>1289</v>
      </c>
      <c r="B632" s="131" t="s">
        <v>1432</v>
      </c>
      <c r="C632" s="131" t="s">
        <v>94</v>
      </c>
      <c r="D632" s="131" t="s">
        <v>240</v>
      </c>
      <c r="E632" s="132" t="s">
        <v>1311</v>
      </c>
      <c r="F632" s="130">
        <v>0</v>
      </c>
      <c r="G632" s="131">
        <v>0</v>
      </c>
      <c r="H632" s="131">
        <v>0</v>
      </c>
      <c r="I632" s="132">
        <v>0</v>
      </c>
      <c r="J632" s="149"/>
      <c r="K632" s="133">
        <v>0</v>
      </c>
      <c r="L632" s="131">
        <v>0</v>
      </c>
      <c r="M632" s="131">
        <v>0</v>
      </c>
      <c r="N632" s="132">
        <v>0</v>
      </c>
      <c r="O632" s="149"/>
      <c r="P632" s="133">
        <v>0</v>
      </c>
      <c r="Q632" s="131">
        <v>0</v>
      </c>
      <c r="R632" s="131">
        <v>0</v>
      </c>
      <c r="S632" s="132">
        <v>0</v>
      </c>
      <c r="T632" s="149"/>
      <c r="U632" s="133">
        <v>0</v>
      </c>
      <c r="V632" s="131">
        <v>0</v>
      </c>
      <c r="W632" s="131">
        <v>0</v>
      </c>
      <c r="X632" s="132">
        <v>0</v>
      </c>
      <c r="Y632" s="149"/>
      <c r="Z632" s="133">
        <v>0</v>
      </c>
      <c r="AA632" s="131">
        <v>0</v>
      </c>
      <c r="AB632" s="131">
        <v>0</v>
      </c>
      <c r="AC632" s="132">
        <v>0</v>
      </c>
      <c r="AD632" s="149"/>
      <c r="AE632" s="153">
        <f t="shared" si="216"/>
        <v>0</v>
      </c>
      <c r="AF632" s="134">
        <f t="shared" si="217"/>
        <v>0</v>
      </c>
      <c r="AG632" s="135">
        <f t="shared" si="218"/>
        <v>0</v>
      </c>
      <c r="AH632" s="167">
        <f t="shared" si="219"/>
        <v>0</v>
      </c>
      <c r="AI632" s="149"/>
      <c r="AJ632" s="133">
        <f t="shared" si="220"/>
        <v>0</v>
      </c>
      <c r="AK632" s="131">
        <f t="shared" si="221"/>
        <v>0</v>
      </c>
      <c r="AL632" s="131">
        <f t="shared" si="222"/>
        <v>0</v>
      </c>
      <c r="AM632" s="131">
        <f t="shared" si="223"/>
        <v>0</v>
      </c>
      <c r="AN632" s="136">
        <f t="shared" si="224"/>
        <v>0</v>
      </c>
      <c r="AO632" s="133">
        <f t="shared" si="225"/>
        <v>0</v>
      </c>
      <c r="AP632" s="131">
        <f t="shared" si="226"/>
        <v>0</v>
      </c>
      <c r="AQ632" s="131">
        <f t="shared" si="227"/>
        <v>0</v>
      </c>
      <c r="AR632" s="131">
        <f t="shared" si="228"/>
        <v>0</v>
      </c>
      <c r="AS632" s="136">
        <f t="shared" si="229"/>
        <v>0</v>
      </c>
      <c r="AT632" s="133">
        <f t="shared" si="230"/>
        <v>0</v>
      </c>
      <c r="AU632" s="131">
        <f t="shared" si="231"/>
        <v>0</v>
      </c>
      <c r="AV632" s="131">
        <f t="shared" si="232"/>
        <v>0</v>
      </c>
      <c r="AW632" s="131">
        <f t="shared" si="233"/>
        <v>0</v>
      </c>
      <c r="AX632" s="136">
        <f t="shared" si="234"/>
        <v>0</v>
      </c>
      <c r="AY632" s="133">
        <f t="shared" si="235"/>
        <v>0</v>
      </c>
      <c r="AZ632" s="131">
        <f t="shared" si="236"/>
        <v>0</v>
      </c>
      <c r="BA632" s="131">
        <f t="shared" si="237"/>
        <v>0</v>
      </c>
      <c r="BB632" s="131">
        <f t="shared" si="238"/>
        <v>0</v>
      </c>
      <c r="BC632" s="132">
        <f t="shared" si="239"/>
        <v>0</v>
      </c>
    </row>
    <row r="633" spans="1:55" x14ac:dyDescent="0.25">
      <c r="A633" s="138" t="s">
        <v>1290</v>
      </c>
      <c r="B633" s="131" t="s">
        <v>2049</v>
      </c>
      <c r="C633" s="131" t="s">
        <v>1431</v>
      </c>
      <c r="D633" s="131" t="s">
        <v>143</v>
      </c>
      <c r="E633" s="132" t="s">
        <v>1311</v>
      </c>
      <c r="F633" s="130">
        <v>0</v>
      </c>
      <c r="G633" s="131">
        <v>0</v>
      </c>
      <c r="H633" s="131">
        <v>0</v>
      </c>
      <c r="I633" s="132">
        <v>0</v>
      </c>
      <c r="J633" s="149"/>
      <c r="K633" s="133">
        <v>0</v>
      </c>
      <c r="L633" s="131">
        <v>0</v>
      </c>
      <c r="M633" s="131">
        <v>0</v>
      </c>
      <c r="N633" s="132">
        <v>0</v>
      </c>
      <c r="O633" s="149"/>
      <c r="P633" s="133">
        <v>0</v>
      </c>
      <c r="Q633" s="131">
        <v>0</v>
      </c>
      <c r="R633" s="131">
        <v>0</v>
      </c>
      <c r="S633" s="132">
        <v>0</v>
      </c>
      <c r="T633" s="149"/>
      <c r="U633" s="133">
        <v>0</v>
      </c>
      <c r="V633" s="131">
        <v>0</v>
      </c>
      <c r="W633" s="131">
        <v>0</v>
      </c>
      <c r="X633" s="132">
        <v>0</v>
      </c>
      <c r="Y633" s="149"/>
      <c r="Z633" s="133">
        <v>0</v>
      </c>
      <c r="AA633" s="131">
        <v>0</v>
      </c>
      <c r="AB633" s="131">
        <v>0</v>
      </c>
      <c r="AC633" s="132">
        <v>0</v>
      </c>
      <c r="AD633" s="149"/>
      <c r="AE633" s="153">
        <f t="shared" si="216"/>
        <v>0</v>
      </c>
      <c r="AF633" s="134">
        <f t="shared" si="217"/>
        <v>0</v>
      </c>
      <c r="AG633" s="135">
        <f t="shared" si="218"/>
        <v>0</v>
      </c>
      <c r="AH633" s="167">
        <f t="shared" si="219"/>
        <v>0</v>
      </c>
      <c r="AI633" s="149"/>
      <c r="AJ633" s="133">
        <f t="shared" si="220"/>
        <v>0</v>
      </c>
      <c r="AK633" s="131">
        <f t="shared" si="221"/>
        <v>0</v>
      </c>
      <c r="AL633" s="131">
        <f t="shared" si="222"/>
        <v>0</v>
      </c>
      <c r="AM633" s="131">
        <f t="shared" si="223"/>
        <v>0</v>
      </c>
      <c r="AN633" s="136">
        <f t="shared" si="224"/>
        <v>0</v>
      </c>
      <c r="AO633" s="133">
        <f t="shared" si="225"/>
        <v>0</v>
      </c>
      <c r="AP633" s="131">
        <f t="shared" si="226"/>
        <v>0</v>
      </c>
      <c r="AQ633" s="131">
        <f t="shared" si="227"/>
        <v>0</v>
      </c>
      <c r="AR633" s="131">
        <f t="shared" si="228"/>
        <v>0</v>
      </c>
      <c r="AS633" s="136">
        <f t="shared" si="229"/>
        <v>0</v>
      </c>
      <c r="AT633" s="133">
        <f t="shared" si="230"/>
        <v>0</v>
      </c>
      <c r="AU633" s="131">
        <f t="shared" si="231"/>
        <v>0</v>
      </c>
      <c r="AV633" s="131">
        <f t="shared" si="232"/>
        <v>0</v>
      </c>
      <c r="AW633" s="131">
        <f t="shared" si="233"/>
        <v>0</v>
      </c>
      <c r="AX633" s="136">
        <f t="shared" si="234"/>
        <v>0</v>
      </c>
      <c r="AY633" s="133">
        <f t="shared" si="235"/>
        <v>0</v>
      </c>
      <c r="AZ633" s="131">
        <f t="shared" si="236"/>
        <v>0</v>
      </c>
      <c r="BA633" s="131">
        <f t="shared" si="237"/>
        <v>0</v>
      </c>
      <c r="BB633" s="131">
        <f t="shared" si="238"/>
        <v>0</v>
      </c>
      <c r="BC633" s="132">
        <f t="shared" si="239"/>
        <v>0</v>
      </c>
    </row>
    <row r="634" spans="1:55" x14ac:dyDescent="0.25">
      <c r="A634" s="138" t="s">
        <v>1291</v>
      </c>
      <c r="B634" s="131" t="s">
        <v>42</v>
      </c>
      <c r="C634" s="131" t="s">
        <v>116</v>
      </c>
      <c r="D634" s="131" t="s">
        <v>2091</v>
      </c>
      <c r="E634" s="132" t="s">
        <v>1311</v>
      </c>
      <c r="F634" s="130">
        <v>0</v>
      </c>
      <c r="G634" s="131">
        <v>0</v>
      </c>
      <c r="H634" s="131">
        <v>0</v>
      </c>
      <c r="I634" s="132">
        <v>0</v>
      </c>
      <c r="J634" s="149"/>
      <c r="K634" s="133">
        <v>0</v>
      </c>
      <c r="L634" s="131">
        <v>0</v>
      </c>
      <c r="M634" s="131">
        <v>0</v>
      </c>
      <c r="N634" s="132">
        <v>0</v>
      </c>
      <c r="O634" s="149"/>
      <c r="P634" s="133">
        <v>0</v>
      </c>
      <c r="Q634" s="131">
        <v>0</v>
      </c>
      <c r="R634" s="131">
        <v>0</v>
      </c>
      <c r="S634" s="132">
        <v>0</v>
      </c>
      <c r="T634" s="149"/>
      <c r="U634" s="133">
        <v>0</v>
      </c>
      <c r="V634" s="131">
        <v>0</v>
      </c>
      <c r="W634" s="131">
        <v>0</v>
      </c>
      <c r="X634" s="132">
        <v>0</v>
      </c>
      <c r="Y634" s="149"/>
      <c r="Z634" s="133">
        <v>0</v>
      </c>
      <c r="AA634" s="131">
        <v>0</v>
      </c>
      <c r="AB634" s="131">
        <v>0</v>
      </c>
      <c r="AC634" s="132">
        <v>0</v>
      </c>
      <c r="AD634" s="149"/>
      <c r="AE634" s="153">
        <f t="shared" si="216"/>
        <v>0</v>
      </c>
      <c r="AF634" s="134">
        <f t="shared" si="217"/>
        <v>0</v>
      </c>
      <c r="AG634" s="135">
        <f t="shared" si="218"/>
        <v>0</v>
      </c>
      <c r="AH634" s="167">
        <f t="shared" si="219"/>
        <v>0</v>
      </c>
      <c r="AI634" s="149"/>
      <c r="AJ634" s="133">
        <f t="shared" si="220"/>
        <v>0</v>
      </c>
      <c r="AK634" s="131">
        <f t="shared" si="221"/>
        <v>0</v>
      </c>
      <c r="AL634" s="131">
        <f t="shared" si="222"/>
        <v>0</v>
      </c>
      <c r="AM634" s="131">
        <f t="shared" si="223"/>
        <v>0</v>
      </c>
      <c r="AN634" s="136">
        <f t="shared" si="224"/>
        <v>0</v>
      </c>
      <c r="AO634" s="133">
        <f t="shared" si="225"/>
        <v>0</v>
      </c>
      <c r="AP634" s="131">
        <f t="shared" si="226"/>
        <v>0</v>
      </c>
      <c r="AQ634" s="131">
        <f t="shared" si="227"/>
        <v>0</v>
      </c>
      <c r="AR634" s="131">
        <f t="shared" si="228"/>
        <v>0</v>
      </c>
      <c r="AS634" s="136">
        <f t="shared" si="229"/>
        <v>0</v>
      </c>
      <c r="AT634" s="133">
        <f t="shared" si="230"/>
        <v>0</v>
      </c>
      <c r="AU634" s="131">
        <f t="shared" si="231"/>
        <v>0</v>
      </c>
      <c r="AV634" s="131">
        <f t="shared" si="232"/>
        <v>0</v>
      </c>
      <c r="AW634" s="131">
        <f t="shared" si="233"/>
        <v>0</v>
      </c>
      <c r="AX634" s="136">
        <f t="shared" si="234"/>
        <v>0</v>
      </c>
      <c r="AY634" s="133">
        <f t="shared" si="235"/>
        <v>0</v>
      </c>
      <c r="AZ634" s="131">
        <f t="shared" si="236"/>
        <v>0</v>
      </c>
      <c r="BA634" s="131">
        <f t="shared" si="237"/>
        <v>0</v>
      </c>
      <c r="BB634" s="131">
        <f t="shared" si="238"/>
        <v>0</v>
      </c>
      <c r="BC634" s="132">
        <f t="shared" si="239"/>
        <v>0</v>
      </c>
    </row>
    <row r="635" spans="1:55" x14ac:dyDescent="0.25">
      <c r="A635" s="138" t="s">
        <v>1369</v>
      </c>
      <c r="B635" s="131" t="s">
        <v>1371</v>
      </c>
      <c r="C635" s="131" t="s">
        <v>340</v>
      </c>
      <c r="D635" s="131" t="s">
        <v>112</v>
      </c>
      <c r="E635" s="132" t="s">
        <v>1954</v>
      </c>
      <c r="F635" s="130">
        <v>0</v>
      </c>
      <c r="G635" s="131">
        <v>0</v>
      </c>
      <c r="H635" s="131">
        <v>0</v>
      </c>
      <c r="I635" s="132">
        <v>0</v>
      </c>
      <c r="J635" s="149"/>
      <c r="K635" s="133">
        <v>0</v>
      </c>
      <c r="L635" s="131">
        <v>0</v>
      </c>
      <c r="M635" s="131">
        <v>0</v>
      </c>
      <c r="N635" s="132">
        <v>0</v>
      </c>
      <c r="O635" s="149"/>
      <c r="P635" s="133">
        <v>0</v>
      </c>
      <c r="Q635" s="131">
        <v>0</v>
      </c>
      <c r="R635" s="131">
        <v>0</v>
      </c>
      <c r="S635" s="132">
        <v>0</v>
      </c>
      <c r="T635" s="149"/>
      <c r="U635" s="133">
        <v>0</v>
      </c>
      <c r="V635" s="131">
        <v>0</v>
      </c>
      <c r="W635" s="131">
        <v>0</v>
      </c>
      <c r="X635" s="132">
        <v>0</v>
      </c>
      <c r="Y635" s="149"/>
      <c r="Z635" s="133">
        <v>0</v>
      </c>
      <c r="AA635" s="131">
        <v>0</v>
      </c>
      <c r="AB635" s="131">
        <v>0</v>
      </c>
      <c r="AC635" s="132">
        <v>0</v>
      </c>
      <c r="AD635" s="149"/>
      <c r="AE635" s="153">
        <f t="shared" si="216"/>
        <v>0</v>
      </c>
      <c r="AF635" s="134">
        <f t="shared" si="217"/>
        <v>0</v>
      </c>
      <c r="AG635" s="135">
        <f t="shared" si="218"/>
        <v>0</v>
      </c>
      <c r="AH635" s="167">
        <f t="shared" si="219"/>
        <v>0</v>
      </c>
      <c r="AI635" s="149"/>
      <c r="AJ635" s="133">
        <f t="shared" si="220"/>
        <v>0</v>
      </c>
      <c r="AK635" s="131">
        <f t="shared" si="221"/>
        <v>0</v>
      </c>
      <c r="AL635" s="131">
        <f t="shared" si="222"/>
        <v>0</v>
      </c>
      <c r="AM635" s="131">
        <f t="shared" si="223"/>
        <v>0</v>
      </c>
      <c r="AN635" s="136">
        <f t="shared" si="224"/>
        <v>0</v>
      </c>
      <c r="AO635" s="133">
        <f t="shared" si="225"/>
        <v>0</v>
      </c>
      <c r="AP635" s="131">
        <f t="shared" si="226"/>
        <v>0</v>
      </c>
      <c r="AQ635" s="131">
        <f t="shared" si="227"/>
        <v>0</v>
      </c>
      <c r="AR635" s="131">
        <f t="shared" si="228"/>
        <v>0</v>
      </c>
      <c r="AS635" s="136">
        <f t="shared" si="229"/>
        <v>0</v>
      </c>
      <c r="AT635" s="133">
        <f t="shared" si="230"/>
        <v>0</v>
      </c>
      <c r="AU635" s="131">
        <f t="shared" si="231"/>
        <v>0</v>
      </c>
      <c r="AV635" s="131">
        <f t="shared" si="232"/>
        <v>0</v>
      </c>
      <c r="AW635" s="131">
        <f t="shared" si="233"/>
        <v>0</v>
      </c>
      <c r="AX635" s="136">
        <f t="shared" si="234"/>
        <v>0</v>
      </c>
      <c r="AY635" s="133">
        <f t="shared" si="235"/>
        <v>0</v>
      </c>
      <c r="AZ635" s="131">
        <f t="shared" si="236"/>
        <v>0</v>
      </c>
      <c r="BA635" s="131">
        <f t="shared" si="237"/>
        <v>0</v>
      </c>
      <c r="BB635" s="131">
        <f t="shared" si="238"/>
        <v>0</v>
      </c>
      <c r="BC635" s="132">
        <f t="shared" si="239"/>
        <v>0</v>
      </c>
    </row>
    <row r="636" spans="1:55" x14ac:dyDescent="0.25">
      <c r="A636" s="138" t="s">
        <v>1370</v>
      </c>
      <c r="B636" s="131" t="s">
        <v>1371</v>
      </c>
      <c r="C636" s="131" t="s">
        <v>101</v>
      </c>
      <c r="D636" s="131" t="s">
        <v>1372</v>
      </c>
      <c r="E636" s="132" t="s">
        <v>1955</v>
      </c>
      <c r="F636" s="130">
        <v>0</v>
      </c>
      <c r="G636" s="131">
        <v>0</v>
      </c>
      <c r="H636" s="131">
        <v>0</v>
      </c>
      <c r="I636" s="132">
        <v>0</v>
      </c>
      <c r="J636" s="149"/>
      <c r="K636" s="133">
        <v>0</v>
      </c>
      <c r="L636" s="131">
        <v>0</v>
      </c>
      <c r="M636" s="131">
        <v>0</v>
      </c>
      <c r="N636" s="132">
        <v>0</v>
      </c>
      <c r="O636" s="149"/>
      <c r="P636" s="133">
        <v>0</v>
      </c>
      <c r="Q636" s="131">
        <v>0</v>
      </c>
      <c r="R636" s="131">
        <v>0</v>
      </c>
      <c r="S636" s="132">
        <v>0</v>
      </c>
      <c r="T636" s="149"/>
      <c r="U636" s="133">
        <v>0</v>
      </c>
      <c r="V636" s="131">
        <v>0</v>
      </c>
      <c r="W636" s="131">
        <v>0</v>
      </c>
      <c r="X636" s="132">
        <v>0</v>
      </c>
      <c r="Y636" s="149"/>
      <c r="Z636" s="133">
        <v>0</v>
      </c>
      <c r="AA636" s="131">
        <v>0</v>
      </c>
      <c r="AB636" s="131">
        <v>0</v>
      </c>
      <c r="AC636" s="132">
        <v>0</v>
      </c>
      <c r="AD636" s="149"/>
      <c r="AE636" s="153">
        <f t="shared" si="216"/>
        <v>0</v>
      </c>
      <c r="AF636" s="134">
        <f t="shared" si="217"/>
        <v>0</v>
      </c>
      <c r="AG636" s="135">
        <f t="shared" si="218"/>
        <v>0</v>
      </c>
      <c r="AH636" s="167">
        <f t="shared" si="219"/>
        <v>0</v>
      </c>
      <c r="AI636" s="149"/>
      <c r="AJ636" s="133">
        <f t="shared" si="220"/>
        <v>0</v>
      </c>
      <c r="AK636" s="131">
        <f t="shared" si="221"/>
        <v>0</v>
      </c>
      <c r="AL636" s="131">
        <f t="shared" si="222"/>
        <v>0</v>
      </c>
      <c r="AM636" s="131">
        <f t="shared" si="223"/>
        <v>0</v>
      </c>
      <c r="AN636" s="136">
        <f t="shared" si="224"/>
        <v>0</v>
      </c>
      <c r="AO636" s="133">
        <f t="shared" si="225"/>
        <v>0</v>
      </c>
      <c r="AP636" s="131">
        <f t="shared" si="226"/>
        <v>0</v>
      </c>
      <c r="AQ636" s="131">
        <f t="shared" si="227"/>
        <v>0</v>
      </c>
      <c r="AR636" s="131">
        <f t="shared" si="228"/>
        <v>0</v>
      </c>
      <c r="AS636" s="136">
        <f t="shared" si="229"/>
        <v>0</v>
      </c>
      <c r="AT636" s="133">
        <f t="shared" si="230"/>
        <v>0</v>
      </c>
      <c r="AU636" s="131">
        <f t="shared" si="231"/>
        <v>0</v>
      </c>
      <c r="AV636" s="131">
        <f t="shared" si="232"/>
        <v>0</v>
      </c>
      <c r="AW636" s="131">
        <f t="shared" si="233"/>
        <v>0</v>
      </c>
      <c r="AX636" s="136">
        <f t="shared" si="234"/>
        <v>0</v>
      </c>
      <c r="AY636" s="133">
        <f t="shared" si="235"/>
        <v>0</v>
      </c>
      <c r="AZ636" s="131">
        <f t="shared" si="236"/>
        <v>0</v>
      </c>
      <c r="BA636" s="131">
        <f t="shared" si="237"/>
        <v>0</v>
      </c>
      <c r="BB636" s="131">
        <f t="shared" si="238"/>
        <v>0</v>
      </c>
      <c r="BC636" s="132">
        <f t="shared" si="239"/>
        <v>0</v>
      </c>
    </row>
    <row r="637" spans="1:55" x14ac:dyDescent="0.25">
      <c r="A637" s="138" t="s">
        <v>1373</v>
      </c>
      <c r="B637" s="131" t="s">
        <v>1371</v>
      </c>
      <c r="C637" s="131" t="s">
        <v>1149</v>
      </c>
      <c r="D637" s="131" t="s">
        <v>191</v>
      </c>
      <c r="E637" s="132" t="s">
        <v>1314</v>
      </c>
      <c r="F637" s="130">
        <v>0</v>
      </c>
      <c r="G637" s="131">
        <v>0</v>
      </c>
      <c r="H637" s="131">
        <v>0</v>
      </c>
      <c r="I637" s="132">
        <v>0</v>
      </c>
      <c r="J637" s="149"/>
      <c r="K637" s="133">
        <v>0</v>
      </c>
      <c r="L637" s="131">
        <v>0</v>
      </c>
      <c r="M637" s="131">
        <v>0</v>
      </c>
      <c r="N637" s="132">
        <v>0</v>
      </c>
      <c r="O637" s="149"/>
      <c r="P637" s="133">
        <v>0</v>
      </c>
      <c r="Q637" s="131">
        <v>0</v>
      </c>
      <c r="R637" s="131">
        <v>0</v>
      </c>
      <c r="S637" s="132">
        <v>0</v>
      </c>
      <c r="T637" s="149"/>
      <c r="U637" s="133">
        <v>0</v>
      </c>
      <c r="V637" s="131">
        <v>0</v>
      </c>
      <c r="W637" s="131">
        <v>0</v>
      </c>
      <c r="X637" s="132">
        <v>0</v>
      </c>
      <c r="Y637" s="149"/>
      <c r="Z637" s="133">
        <v>0</v>
      </c>
      <c r="AA637" s="131">
        <v>0</v>
      </c>
      <c r="AB637" s="131">
        <v>0</v>
      </c>
      <c r="AC637" s="132">
        <v>0</v>
      </c>
      <c r="AD637" s="149"/>
      <c r="AE637" s="153">
        <f t="shared" si="216"/>
        <v>0</v>
      </c>
      <c r="AF637" s="134">
        <f t="shared" si="217"/>
        <v>0</v>
      </c>
      <c r="AG637" s="135">
        <f t="shared" si="218"/>
        <v>0</v>
      </c>
      <c r="AH637" s="167">
        <f t="shared" si="219"/>
        <v>0</v>
      </c>
      <c r="AI637" s="149"/>
      <c r="AJ637" s="133">
        <f t="shared" si="220"/>
        <v>0</v>
      </c>
      <c r="AK637" s="131">
        <f t="shared" si="221"/>
        <v>0</v>
      </c>
      <c r="AL637" s="131">
        <f t="shared" si="222"/>
        <v>0</v>
      </c>
      <c r="AM637" s="131">
        <f t="shared" si="223"/>
        <v>0</v>
      </c>
      <c r="AN637" s="136">
        <f t="shared" si="224"/>
        <v>0</v>
      </c>
      <c r="AO637" s="133">
        <f t="shared" si="225"/>
        <v>0</v>
      </c>
      <c r="AP637" s="131">
        <f t="shared" si="226"/>
        <v>0</v>
      </c>
      <c r="AQ637" s="131">
        <f t="shared" si="227"/>
        <v>0</v>
      </c>
      <c r="AR637" s="131">
        <f t="shared" si="228"/>
        <v>0</v>
      </c>
      <c r="AS637" s="136">
        <f t="shared" si="229"/>
        <v>0</v>
      </c>
      <c r="AT637" s="133">
        <f t="shared" si="230"/>
        <v>0</v>
      </c>
      <c r="AU637" s="131">
        <f t="shared" si="231"/>
        <v>0</v>
      </c>
      <c r="AV637" s="131">
        <f t="shared" si="232"/>
        <v>0</v>
      </c>
      <c r="AW637" s="131">
        <f t="shared" si="233"/>
        <v>0</v>
      </c>
      <c r="AX637" s="136">
        <f t="shared" si="234"/>
        <v>0</v>
      </c>
      <c r="AY637" s="133">
        <f t="shared" si="235"/>
        <v>0</v>
      </c>
      <c r="AZ637" s="131">
        <f t="shared" si="236"/>
        <v>0</v>
      </c>
      <c r="BA637" s="131">
        <f t="shared" si="237"/>
        <v>0</v>
      </c>
      <c r="BB637" s="131">
        <f t="shared" si="238"/>
        <v>0</v>
      </c>
      <c r="BC637" s="132">
        <f t="shared" si="239"/>
        <v>0</v>
      </c>
    </row>
    <row r="638" spans="1:55" x14ac:dyDescent="0.25">
      <c r="A638" s="138" t="s">
        <v>1374</v>
      </c>
      <c r="B638" s="131" t="s">
        <v>50</v>
      </c>
      <c r="C638" s="131" t="s">
        <v>456</v>
      </c>
      <c r="D638" s="131" t="s">
        <v>1375</v>
      </c>
      <c r="E638" s="132" t="s">
        <v>1304</v>
      </c>
      <c r="F638" s="130">
        <v>0</v>
      </c>
      <c r="G638" s="131">
        <v>0</v>
      </c>
      <c r="H638" s="131">
        <v>0</v>
      </c>
      <c r="I638" s="132">
        <v>0</v>
      </c>
      <c r="J638" s="149"/>
      <c r="K638" s="133">
        <v>0</v>
      </c>
      <c r="L638" s="131">
        <v>0</v>
      </c>
      <c r="M638" s="131">
        <v>0</v>
      </c>
      <c r="N638" s="132">
        <v>0</v>
      </c>
      <c r="O638" s="149"/>
      <c r="P638" s="133">
        <v>0</v>
      </c>
      <c r="Q638" s="131">
        <v>0</v>
      </c>
      <c r="R638" s="131">
        <v>0</v>
      </c>
      <c r="S638" s="132">
        <v>0</v>
      </c>
      <c r="T638" s="149"/>
      <c r="U638" s="133">
        <v>0</v>
      </c>
      <c r="V638" s="131">
        <v>0</v>
      </c>
      <c r="W638" s="131">
        <v>0</v>
      </c>
      <c r="X638" s="132">
        <v>0</v>
      </c>
      <c r="Y638" s="149"/>
      <c r="Z638" s="133">
        <v>0</v>
      </c>
      <c r="AA638" s="131">
        <v>0</v>
      </c>
      <c r="AB638" s="131">
        <v>0</v>
      </c>
      <c r="AC638" s="132">
        <v>0</v>
      </c>
      <c r="AD638" s="149"/>
      <c r="AE638" s="153">
        <f t="shared" si="216"/>
        <v>0</v>
      </c>
      <c r="AF638" s="134">
        <f t="shared" si="217"/>
        <v>0</v>
      </c>
      <c r="AG638" s="135">
        <f t="shared" si="218"/>
        <v>0</v>
      </c>
      <c r="AH638" s="167">
        <f t="shared" si="219"/>
        <v>0</v>
      </c>
      <c r="AI638" s="149"/>
      <c r="AJ638" s="133">
        <f t="shared" si="220"/>
        <v>0</v>
      </c>
      <c r="AK638" s="131">
        <f t="shared" si="221"/>
        <v>0</v>
      </c>
      <c r="AL638" s="131">
        <f t="shared" si="222"/>
        <v>0</v>
      </c>
      <c r="AM638" s="131">
        <f t="shared" si="223"/>
        <v>0</v>
      </c>
      <c r="AN638" s="136">
        <f t="shared" si="224"/>
        <v>0</v>
      </c>
      <c r="AO638" s="133">
        <f t="shared" si="225"/>
        <v>0</v>
      </c>
      <c r="AP638" s="131">
        <f t="shared" si="226"/>
        <v>0</v>
      </c>
      <c r="AQ638" s="131">
        <f t="shared" si="227"/>
        <v>0</v>
      </c>
      <c r="AR638" s="131">
        <f t="shared" si="228"/>
        <v>0</v>
      </c>
      <c r="AS638" s="136">
        <f t="shared" si="229"/>
        <v>0</v>
      </c>
      <c r="AT638" s="133">
        <f t="shared" si="230"/>
        <v>0</v>
      </c>
      <c r="AU638" s="131">
        <f t="shared" si="231"/>
        <v>0</v>
      </c>
      <c r="AV638" s="131">
        <f t="shared" si="232"/>
        <v>0</v>
      </c>
      <c r="AW638" s="131">
        <f t="shared" si="233"/>
        <v>0</v>
      </c>
      <c r="AX638" s="136">
        <f t="shared" si="234"/>
        <v>0</v>
      </c>
      <c r="AY638" s="133">
        <f t="shared" si="235"/>
        <v>0</v>
      </c>
      <c r="AZ638" s="131">
        <f t="shared" si="236"/>
        <v>0</v>
      </c>
      <c r="BA638" s="131">
        <f t="shared" si="237"/>
        <v>0</v>
      </c>
      <c r="BB638" s="131">
        <f t="shared" si="238"/>
        <v>0</v>
      </c>
      <c r="BC638" s="132">
        <f t="shared" si="239"/>
        <v>0</v>
      </c>
    </row>
    <row r="639" spans="1:55" x14ac:dyDescent="0.25">
      <c r="A639" s="138" t="s">
        <v>1377</v>
      </c>
      <c r="B639" s="131" t="s">
        <v>50</v>
      </c>
      <c r="C639" s="131" t="s">
        <v>1980</v>
      </c>
      <c r="D639" s="131" t="s">
        <v>1950</v>
      </c>
      <c r="E639" s="132" t="s">
        <v>1313</v>
      </c>
      <c r="F639" s="130">
        <v>0</v>
      </c>
      <c r="G639" s="131">
        <v>0</v>
      </c>
      <c r="H639" s="131">
        <v>0</v>
      </c>
      <c r="I639" s="132">
        <v>20</v>
      </c>
      <c r="J639" s="149"/>
      <c r="K639" s="133">
        <v>0</v>
      </c>
      <c r="L639" s="131">
        <v>0</v>
      </c>
      <c r="M639" s="131">
        <v>0</v>
      </c>
      <c r="N639" s="132">
        <v>20</v>
      </c>
      <c r="O639" s="149"/>
      <c r="P639" s="133">
        <v>0</v>
      </c>
      <c r="Q639" s="131">
        <v>0</v>
      </c>
      <c r="R639" s="131">
        <v>0</v>
      </c>
      <c r="S639" s="132">
        <v>0</v>
      </c>
      <c r="T639" s="149"/>
      <c r="U639" s="133">
        <v>0</v>
      </c>
      <c r="V639" s="131">
        <v>0</v>
      </c>
      <c r="W639" s="131">
        <v>0</v>
      </c>
      <c r="X639" s="132">
        <v>20</v>
      </c>
      <c r="Y639" s="149"/>
      <c r="Z639" s="133">
        <v>0</v>
      </c>
      <c r="AA639" s="131">
        <v>0</v>
      </c>
      <c r="AB639" s="131">
        <v>0</v>
      </c>
      <c r="AC639" s="132">
        <v>0</v>
      </c>
      <c r="AD639" s="149"/>
      <c r="AE639" s="153">
        <f t="shared" si="216"/>
        <v>0</v>
      </c>
      <c r="AF639" s="134">
        <f t="shared" si="217"/>
        <v>0</v>
      </c>
      <c r="AG639" s="135">
        <f t="shared" si="218"/>
        <v>0</v>
      </c>
      <c r="AH639" s="167">
        <f t="shared" si="219"/>
        <v>60</v>
      </c>
      <c r="AI639" s="149"/>
      <c r="AJ639" s="133">
        <f t="shared" si="220"/>
        <v>20</v>
      </c>
      <c r="AK639" s="131">
        <f t="shared" si="221"/>
        <v>20</v>
      </c>
      <c r="AL639" s="131">
        <f t="shared" si="222"/>
        <v>0</v>
      </c>
      <c r="AM639" s="131">
        <f t="shared" si="223"/>
        <v>20</v>
      </c>
      <c r="AN639" s="136">
        <f t="shared" si="224"/>
        <v>0</v>
      </c>
      <c r="AO639" s="133">
        <f t="shared" si="225"/>
        <v>0</v>
      </c>
      <c r="AP639" s="131">
        <f t="shared" si="226"/>
        <v>0</v>
      </c>
      <c r="AQ639" s="131">
        <f t="shared" si="227"/>
        <v>0</v>
      </c>
      <c r="AR639" s="131">
        <f t="shared" si="228"/>
        <v>0</v>
      </c>
      <c r="AS639" s="136">
        <f t="shared" si="229"/>
        <v>0</v>
      </c>
      <c r="AT639" s="133">
        <f t="shared" si="230"/>
        <v>0</v>
      </c>
      <c r="AU639" s="131">
        <f t="shared" si="231"/>
        <v>0</v>
      </c>
      <c r="AV639" s="131">
        <f t="shared" si="232"/>
        <v>0</v>
      </c>
      <c r="AW639" s="131">
        <f t="shared" si="233"/>
        <v>0</v>
      </c>
      <c r="AX639" s="136">
        <f t="shared" si="234"/>
        <v>0</v>
      </c>
      <c r="AY639" s="133">
        <f t="shared" si="235"/>
        <v>0</v>
      </c>
      <c r="AZ639" s="131">
        <f t="shared" si="236"/>
        <v>0</v>
      </c>
      <c r="BA639" s="131">
        <f t="shared" si="237"/>
        <v>0</v>
      </c>
      <c r="BB639" s="131">
        <f t="shared" si="238"/>
        <v>0</v>
      </c>
      <c r="BC639" s="132">
        <f t="shared" si="239"/>
        <v>0</v>
      </c>
    </row>
    <row r="640" spans="1:55" x14ac:dyDescent="0.25">
      <c r="A640" s="138" t="s">
        <v>1378</v>
      </c>
      <c r="B640" s="131" t="s">
        <v>50</v>
      </c>
      <c r="C640" s="131" t="s">
        <v>948</v>
      </c>
      <c r="D640" s="131" t="s">
        <v>1950</v>
      </c>
      <c r="E640" s="132" t="s">
        <v>1314</v>
      </c>
      <c r="F640" s="130">
        <v>0</v>
      </c>
      <c r="G640" s="131">
        <v>0</v>
      </c>
      <c r="H640" s="131">
        <v>0</v>
      </c>
      <c r="I640" s="132">
        <v>20</v>
      </c>
      <c r="J640" s="149"/>
      <c r="K640" s="133">
        <v>1</v>
      </c>
      <c r="L640" s="131">
        <v>0</v>
      </c>
      <c r="M640" s="131">
        <v>1.5</v>
      </c>
      <c r="N640" s="132">
        <v>222</v>
      </c>
      <c r="O640" s="149"/>
      <c r="P640" s="133">
        <v>0</v>
      </c>
      <c r="Q640" s="131">
        <v>0</v>
      </c>
      <c r="R640" s="131">
        <v>0</v>
      </c>
      <c r="S640" s="132">
        <v>0</v>
      </c>
      <c r="T640" s="149"/>
      <c r="U640" s="133">
        <v>0</v>
      </c>
      <c r="V640" s="131">
        <v>0</v>
      </c>
      <c r="W640" s="131">
        <v>0</v>
      </c>
      <c r="X640" s="132">
        <v>20</v>
      </c>
      <c r="Y640" s="149"/>
      <c r="Z640" s="133">
        <v>0</v>
      </c>
      <c r="AA640" s="131">
        <v>0</v>
      </c>
      <c r="AB640" s="131">
        <v>0</v>
      </c>
      <c r="AC640" s="132">
        <v>20</v>
      </c>
      <c r="AD640" s="149"/>
      <c r="AE640" s="153">
        <f t="shared" si="216"/>
        <v>1</v>
      </c>
      <c r="AF640" s="134">
        <f t="shared" si="217"/>
        <v>0</v>
      </c>
      <c r="AG640" s="135">
        <f t="shared" si="218"/>
        <v>1.5</v>
      </c>
      <c r="AH640" s="167">
        <f t="shared" si="219"/>
        <v>282</v>
      </c>
      <c r="AI640" s="149"/>
      <c r="AJ640" s="133">
        <f t="shared" si="220"/>
        <v>20</v>
      </c>
      <c r="AK640" s="131">
        <f t="shared" si="221"/>
        <v>222</v>
      </c>
      <c r="AL640" s="131">
        <f t="shared" si="222"/>
        <v>0</v>
      </c>
      <c r="AM640" s="131">
        <f t="shared" si="223"/>
        <v>20</v>
      </c>
      <c r="AN640" s="136">
        <f t="shared" si="224"/>
        <v>20</v>
      </c>
      <c r="AO640" s="133">
        <f t="shared" si="225"/>
        <v>0</v>
      </c>
      <c r="AP640" s="131">
        <f t="shared" si="226"/>
        <v>1</v>
      </c>
      <c r="AQ640" s="131">
        <f t="shared" si="227"/>
        <v>0</v>
      </c>
      <c r="AR640" s="131">
        <f t="shared" si="228"/>
        <v>0</v>
      </c>
      <c r="AS640" s="136">
        <f t="shared" si="229"/>
        <v>0</v>
      </c>
      <c r="AT640" s="133">
        <f t="shared" si="230"/>
        <v>0</v>
      </c>
      <c r="AU640" s="131">
        <f t="shared" si="231"/>
        <v>0</v>
      </c>
      <c r="AV640" s="131">
        <f t="shared" si="232"/>
        <v>0</v>
      </c>
      <c r="AW640" s="131">
        <f t="shared" si="233"/>
        <v>0</v>
      </c>
      <c r="AX640" s="136">
        <f t="shared" si="234"/>
        <v>0</v>
      </c>
      <c r="AY640" s="133">
        <f t="shared" si="235"/>
        <v>0</v>
      </c>
      <c r="AZ640" s="131">
        <f t="shared" si="236"/>
        <v>1.5</v>
      </c>
      <c r="BA640" s="131">
        <f t="shared" si="237"/>
        <v>0</v>
      </c>
      <c r="BB640" s="131">
        <f t="shared" si="238"/>
        <v>0</v>
      </c>
      <c r="BC640" s="132">
        <f t="shared" si="239"/>
        <v>0</v>
      </c>
    </row>
    <row r="641" spans="1:55" x14ac:dyDescent="0.25">
      <c r="A641" s="138" t="s">
        <v>1379</v>
      </c>
      <c r="B641" s="131" t="s">
        <v>1278</v>
      </c>
      <c r="C641" s="131" t="s">
        <v>435</v>
      </c>
      <c r="D641" s="131" t="s">
        <v>181</v>
      </c>
      <c r="E641" s="132" t="s">
        <v>1314</v>
      </c>
      <c r="F641" s="130">
        <v>0</v>
      </c>
      <c r="G641" s="131">
        <v>0</v>
      </c>
      <c r="H641" s="131">
        <v>0</v>
      </c>
      <c r="I641" s="132">
        <v>0</v>
      </c>
      <c r="J641" s="149"/>
      <c r="K641" s="133">
        <v>0</v>
      </c>
      <c r="L641" s="131">
        <v>0</v>
      </c>
      <c r="M641" s="131">
        <v>0</v>
      </c>
      <c r="N641" s="132">
        <v>0</v>
      </c>
      <c r="O641" s="149"/>
      <c r="P641" s="133">
        <v>0</v>
      </c>
      <c r="Q641" s="131">
        <v>0</v>
      </c>
      <c r="R641" s="131">
        <v>0</v>
      </c>
      <c r="S641" s="132">
        <v>0</v>
      </c>
      <c r="T641" s="149"/>
      <c r="U641" s="133">
        <v>0</v>
      </c>
      <c r="V641" s="131">
        <v>0</v>
      </c>
      <c r="W641" s="131">
        <v>0</v>
      </c>
      <c r="X641" s="132">
        <v>0</v>
      </c>
      <c r="Y641" s="149"/>
      <c r="Z641" s="133">
        <v>0</v>
      </c>
      <c r="AA641" s="131">
        <v>0</v>
      </c>
      <c r="AB641" s="131">
        <v>0</v>
      </c>
      <c r="AC641" s="132">
        <v>0</v>
      </c>
      <c r="AD641" s="149"/>
      <c r="AE641" s="153">
        <f t="shared" si="216"/>
        <v>0</v>
      </c>
      <c r="AF641" s="134">
        <f t="shared" si="217"/>
        <v>0</v>
      </c>
      <c r="AG641" s="135">
        <f t="shared" si="218"/>
        <v>0</v>
      </c>
      <c r="AH641" s="167">
        <f t="shared" si="219"/>
        <v>0</v>
      </c>
      <c r="AI641" s="149"/>
      <c r="AJ641" s="133">
        <f t="shared" si="220"/>
        <v>0</v>
      </c>
      <c r="AK641" s="131">
        <f t="shared" si="221"/>
        <v>0</v>
      </c>
      <c r="AL641" s="131">
        <f t="shared" si="222"/>
        <v>0</v>
      </c>
      <c r="AM641" s="131">
        <f t="shared" si="223"/>
        <v>0</v>
      </c>
      <c r="AN641" s="136">
        <f t="shared" si="224"/>
        <v>0</v>
      </c>
      <c r="AO641" s="133">
        <f t="shared" si="225"/>
        <v>0</v>
      </c>
      <c r="AP641" s="131">
        <f t="shared" si="226"/>
        <v>0</v>
      </c>
      <c r="AQ641" s="131">
        <f t="shared" si="227"/>
        <v>0</v>
      </c>
      <c r="AR641" s="131">
        <f t="shared" si="228"/>
        <v>0</v>
      </c>
      <c r="AS641" s="136">
        <f t="shared" si="229"/>
        <v>0</v>
      </c>
      <c r="AT641" s="133">
        <f t="shared" si="230"/>
        <v>0</v>
      </c>
      <c r="AU641" s="131">
        <f t="shared" si="231"/>
        <v>0</v>
      </c>
      <c r="AV641" s="131">
        <f t="shared" si="232"/>
        <v>0</v>
      </c>
      <c r="AW641" s="131">
        <f t="shared" si="233"/>
        <v>0</v>
      </c>
      <c r="AX641" s="136">
        <f t="shared" si="234"/>
        <v>0</v>
      </c>
      <c r="AY641" s="133">
        <f t="shared" si="235"/>
        <v>0</v>
      </c>
      <c r="AZ641" s="131">
        <f t="shared" si="236"/>
        <v>0</v>
      </c>
      <c r="BA641" s="131">
        <f t="shared" si="237"/>
        <v>0</v>
      </c>
      <c r="BB641" s="131">
        <f t="shared" si="238"/>
        <v>0</v>
      </c>
      <c r="BC641" s="132">
        <f t="shared" si="239"/>
        <v>0</v>
      </c>
    </row>
    <row r="642" spans="1:55" x14ac:dyDescent="0.25">
      <c r="A642" s="138" t="s">
        <v>1380</v>
      </c>
      <c r="B642" s="131" t="s">
        <v>1398</v>
      </c>
      <c r="C642" s="131" t="s">
        <v>1608</v>
      </c>
      <c r="D642" s="131" t="s">
        <v>1609</v>
      </c>
      <c r="E642" s="132" t="s">
        <v>1311</v>
      </c>
      <c r="F642" s="130">
        <v>0</v>
      </c>
      <c r="G642" s="131">
        <v>0</v>
      </c>
      <c r="H642" s="131">
        <v>0</v>
      </c>
      <c r="I642" s="132">
        <v>0</v>
      </c>
      <c r="J642" s="149"/>
      <c r="K642" s="133">
        <v>0</v>
      </c>
      <c r="L642" s="131">
        <v>0</v>
      </c>
      <c r="M642" s="131">
        <v>0</v>
      </c>
      <c r="N642" s="132">
        <v>0</v>
      </c>
      <c r="O642" s="149"/>
      <c r="P642" s="133">
        <v>0</v>
      </c>
      <c r="Q642" s="131">
        <v>0</v>
      </c>
      <c r="R642" s="131">
        <v>0</v>
      </c>
      <c r="S642" s="132">
        <v>0</v>
      </c>
      <c r="T642" s="149"/>
      <c r="U642" s="133">
        <v>0</v>
      </c>
      <c r="V642" s="131">
        <v>0</v>
      </c>
      <c r="W642" s="131">
        <v>0</v>
      </c>
      <c r="X642" s="132">
        <v>0</v>
      </c>
      <c r="Y642" s="149"/>
      <c r="Z642" s="133">
        <v>0</v>
      </c>
      <c r="AA642" s="131">
        <v>0</v>
      </c>
      <c r="AB642" s="131">
        <v>0</v>
      </c>
      <c r="AC642" s="132">
        <v>0</v>
      </c>
      <c r="AD642" s="149"/>
      <c r="AE642" s="153">
        <f t="shared" si="216"/>
        <v>0</v>
      </c>
      <c r="AF642" s="134">
        <f t="shared" si="217"/>
        <v>0</v>
      </c>
      <c r="AG642" s="135">
        <f t="shared" si="218"/>
        <v>0</v>
      </c>
      <c r="AH642" s="167">
        <f t="shared" si="219"/>
        <v>0</v>
      </c>
      <c r="AI642" s="149"/>
      <c r="AJ642" s="133">
        <f t="shared" si="220"/>
        <v>0</v>
      </c>
      <c r="AK642" s="131">
        <f t="shared" si="221"/>
        <v>0</v>
      </c>
      <c r="AL642" s="131">
        <f t="shared" si="222"/>
        <v>0</v>
      </c>
      <c r="AM642" s="131">
        <f t="shared" si="223"/>
        <v>0</v>
      </c>
      <c r="AN642" s="136">
        <f t="shared" si="224"/>
        <v>0</v>
      </c>
      <c r="AO642" s="133">
        <f t="shared" si="225"/>
        <v>0</v>
      </c>
      <c r="AP642" s="131">
        <f t="shared" si="226"/>
        <v>0</v>
      </c>
      <c r="AQ642" s="131">
        <f t="shared" si="227"/>
        <v>0</v>
      </c>
      <c r="AR642" s="131">
        <f t="shared" si="228"/>
        <v>0</v>
      </c>
      <c r="AS642" s="136">
        <f t="shared" si="229"/>
        <v>0</v>
      </c>
      <c r="AT642" s="133">
        <f t="shared" si="230"/>
        <v>0</v>
      </c>
      <c r="AU642" s="131">
        <f t="shared" si="231"/>
        <v>0</v>
      </c>
      <c r="AV642" s="131">
        <f t="shared" si="232"/>
        <v>0</v>
      </c>
      <c r="AW642" s="131">
        <f t="shared" si="233"/>
        <v>0</v>
      </c>
      <c r="AX642" s="136">
        <f t="shared" si="234"/>
        <v>0</v>
      </c>
      <c r="AY642" s="133">
        <f t="shared" si="235"/>
        <v>0</v>
      </c>
      <c r="AZ642" s="131">
        <f t="shared" si="236"/>
        <v>0</v>
      </c>
      <c r="BA642" s="131">
        <f t="shared" si="237"/>
        <v>0</v>
      </c>
      <c r="BB642" s="131">
        <f t="shared" si="238"/>
        <v>0</v>
      </c>
      <c r="BC642" s="132">
        <f t="shared" si="239"/>
        <v>0</v>
      </c>
    </row>
    <row r="643" spans="1:55" x14ac:dyDescent="0.25">
      <c r="A643" s="138" t="s">
        <v>1381</v>
      </c>
      <c r="B643" s="131" t="s">
        <v>1278</v>
      </c>
      <c r="C643" s="131" t="s">
        <v>387</v>
      </c>
      <c r="D643" s="131" t="s">
        <v>141</v>
      </c>
      <c r="E643" s="132" t="s">
        <v>1954</v>
      </c>
      <c r="F643" s="130">
        <v>0</v>
      </c>
      <c r="G643" s="131">
        <v>0</v>
      </c>
      <c r="H643" s="131">
        <v>0</v>
      </c>
      <c r="I643" s="132">
        <v>0</v>
      </c>
      <c r="J643" s="149"/>
      <c r="K643" s="133">
        <v>0</v>
      </c>
      <c r="L643" s="131">
        <v>0</v>
      </c>
      <c r="M643" s="131">
        <v>0</v>
      </c>
      <c r="N643" s="132">
        <v>0</v>
      </c>
      <c r="O643" s="149"/>
      <c r="P643" s="133">
        <v>0</v>
      </c>
      <c r="Q643" s="131">
        <v>0</v>
      </c>
      <c r="R643" s="131">
        <v>0</v>
      </c>
      <c r="S643" s="132">
        <v>0</v>
      </c>
      <c r="T643" s="149"/>
      <c r="U643" s="133">
        <v>0</v>
      </c>
      <c r="V643" s="131">
        <v>0</v>
      </c>
      <c r="W643" s="131">
        <v>0</v>
      </c>
      <c r="X643" s="132">
        <v>0</v>
      </c>
      <c r="Y643" s="149"/>
      <c r="Z643" s="133">
        <v>0</v>
      </c>
      <c r="AA643" s="131">
        <v>0</v>
      </c>
      <c r="AB643" s="131">
        <v>0</v>
      </c>
      <c r="AC643" s="132">
        <v>0</v>
      </c>
      <c r="AD643" s="149"/>
      <c r="AE643" s="153">
        <f t="shared" ref="AE643:AE706" si="240">LARGE(AO643:AS643,1)+LARGE(AO643:AS643,2)+LARGE(AO643:AS643,3)+LARGE(AO643:AS643,4)</f>
        <v>0</v>
      </c>
      <c r="AF643" s="134">
        <f t="shared" ref="AF643:AF706" si="241">LARGE(AT643:AX643,1)+LARGE(AT643:AX643,2)+LARGE(AT643:AX643,3)+LARGE(AT643:AX643,4)</f>
        <v>0</v>
      </c>
      <c r="AG643" s="135">
        <f t="shared" ref="AG643:AG706" si="242">LARGE(AY643:BC643,1)+LARGE(AY643:BC643,2)+LARGE(AY643:BC643,3)+LARGE(AY643:BC643,4)</f>
        <v>0</v>
      </c>
      <c r="AH643" s="167">
        <f t="shared" ref="AH643:AH706" si="243">LARGE(AJ643:AN643,1)+LARGE(AJ643:AN643,2)+LARGE(AJ643:AN643,3)+LARGE(AJ643:AN643,4)</f>
        <v>0</v>
      </c>
      <c r="AI643" s="149"/>
      <c r="AJ643" s="133">
        <f t="shared" ref="AJ643:AJ706" si="244">I643</f>
        <v>0</v>
      </c>
      <c r="AK643" s="131">
        <f t="shared" ref="AK643:AK706" si="245">N643</f>
        <v>0</v>
      </c>
      <c r="AL643" s="131">
        <f t="shared" ref="AL643:AL706" si="246">S643</f>
        <v>0</v>
      </c>
      <c r="AM643" s="131">
        <f t="shared" ref="AM643:AM706" si="247">X643</f>
        <v>0</v>
      </c>
      <c r="AN643" s="136">
        <f t="shared" ref="AN643:AN706" si="248">AC643</f>
        <v>0</v>
      </c>
      <c r="AO643" s="133">
        <f t="shared" ref="AO643:AO706" si="249">F643</f>
        <v>0</v>
      </c>
      <c r="AP643" s="131">
        <f t="shared" ref="AP643:AP706" si="250">K643</f>
        <v>0</v>
      </c>
      <c r="AQ643" s="131">
        <f t="shared" ref="AQ643:AQ706" si="251">P643</f>
        <v>0</v>
      </c>
      <c r="AR643" s="131">
        <f t="shared" ref="AR643:AR706" si="252">U643</f>
        <v>0</v>
      </c>
      <c r="AS643" s="136">
        <f t="shared" ref="AS643:AS706" si="253">U643</f>
        <v>0</v>
      </c>
      <c r="AT643" s="133">
        <f t="shared" ref="AT643:AT706" si="254">G643</f>
        <v>0</v>
      </c>
      <c r="AU643" s="131">
        <f t="shared" ref="AU643:AU706" si="255">L643</f>
        <v>0</v>
      </c>
      <c r="AV643" s="131">
        <f t="shared" ref="AV643:AV706" si="256">Q643</f>
        <v>0</v>
      </c>
      <c r="AW643" s="131">
        <f t="shared" ref="AW643:AW706" si="257">V643</f>
        <v>0</v>
      </c>
      <c r="AX643" s="136">
        <f t="shared" ref="AX643:AX706" si="258">AA643</f>
        <v>0</v>
      </c>
      <c r="AY643" s="133">
        <f t="shared" ref="AY643:AY706" si="259">H643</f>
        <v>0</v>
      </c>
      <c r="AZ643" s="131">
        <f t="shared" ref="AZ643:AZ706" si="260">M643</f>
        <v>0</v>
      </c>
      <c r="BA643" s="131">
        <f t="shared" ref="BA643:BA706" si="261">R643</f>
        <v>0</v>
      </c>
      <c r="BB643" s="131">
        <f t="shared" ref="BB643:BB706" si="262">W643</f>
        <v>0</v>
      </c>
      <c r="BC643" s="132">
        <f t="shared" ref="BC643:BC706" si="263">AB643</f>
        <v>0</v>
      </c>
    </row>
    <row r="644" spans="1:55" x14ac:dyDescent="0.25">
      <c r="A644" s="138" t="s">
        <v>1382</v>
      </c>
      <c r="B644" s="131" t="s">
        <v>47</v>
      </c>
      <c r="C644" s="131" t="s">
        <v>439</v>
      </c>
      <c r="D644" s="131" t="s">
        <v>240</v>
      </c>
      <c r="E644" s="132" t="s">
        <v>1311</v>
      </c>
      <c r="F644" s="130">
        <v>0</v>
      </c>
      <c r="G644" s="131">
        <v>0</v>
      </c>
      <c r="H644" s="131">
        <v>0</v>
      </c>
      <c r="I644" s="132">
        <v>20</v>
      </c>
      <c r="J644" s="149"/>
      <c r="K644" s="133">
        <v>0</v>
      </c>
      <c r="L644" s="131">
        <v>0</v>
      </c>
      <c r="M644" s="131">
        <v>0</v>
      </c>
      <c r="N644" s="132">
        <v>0</v>
      </c>
      <c r="O644" s="149"/>
      <c r="P644" s="133">
        <v>0</v>
      </c>
      <c r="Q644" s="131">
        <v>1</v>
      </c>
      <c r="R644" s="131">
        <v>3.1</v>
      </c>
      <c r="S644" s="132">
        <v>276</v>
      </c>
      <c r="T644" s="149"/>
      <c r="U644" s="133">
        <v>0</v>
      </c>
      <c r="V644" s="131">
        <v>0</v>
      </c>
      <c r="W644" s="131">
        <v>0</v>
      </c>
      <c r="X644" s="132">
        <v>0</v>
      </c>
      <c r="Y644" s="149"/>
      <c r="Z644" s="133">
        <v>0</v>
      </c>
      <c r="AA644" s="131">
        <v>0</v>
      </c>
      <c r="AB644" s="131">
        <v>0</v>
      </c>
      <c r="AC644" s="132">
        <v>20</v>
      </c>
      <c r="AD644" s="149"/>
      <c r="AE644" s="153">
        <f t="shared" si="240"/>
        <v>0</v>
      </c>
      <c r="AF644" s="134">
        <f t="shared" si="241"/>
        <v>1</v>
      </c>
      <c r="AG644" s="135">
        <f t="shared" si="242"/>
        <v>3.1</v>
      </c>
      <c r="AH644" s="167">
        <f t="shared" si="243"/>
        <v>316</v>
      </c>
      <c r="AI644" s="149"/>
      <c r="AJ644" s="133">
        <f t="shared" si="244"/>
        <v>20</v>
      </c>
      <c r="AK644" s="131">
        <f t="shared" si="245"/>
        <v>0</v>
      </c>
      <c r="AL644" s="131">
        <f t="shared" si="246"/>
        <v>276</v>
      </c>
      <c r="AM644" s="131">
        <f t="shared" si="247"/>
        <v>0</v>
      </c>
      <c r="AN644" s="136">
        <f t="shared" si="248"/>
        <v>20</v>
      </c>
      <c r="AO644" s="133">
        <f t="shared" si="249"/>
        <v>0</v>
      </c>
      <c r="AP644" s="131">
        <f t="shared" si="250"/>
        <v>0</v>
      </c>
      <c r="AQ644" s="131">
        <f t="shared" si="251"/>
        <v>0</v>
      </c>
      <c r="AR644" s="131">
        <f t="shared" si="252"/>
        <v>0</v>
      </c>
      <c r="AS644" s="136">
        <f t="shared" si="253"/>
        <v>0</v>
      </c>
      <c r="AT644" s="133">
        <f t="shared" si="254"/>
        <v>0</v>
      </c>
      <c r="AU644" s="131">
        <f t="shared" si="255"/>
        <v>0</v>
      </c>
      <c r="AV644" s="131">
        <f t="shared" si="256"/>
        <v>1</v>
      </c>
      <c r="AW644" s="131">
        <f t="shared" si="257"/>
        <v>0</v>
      </c>
      <c r="AX644" s="136">
        <f t="shared" si="258"/>
        <v>0</v>
      </c>
      <c r="AY644" s="133">
        <f t="shared" si="259"/>
        <v>0</v>
      </c>
      <c r="AZ644" s="131">
        <f t="shared" si="260"/>
        <v>0</v>
      </c>
      <c r="BA644" s="131">
        <f t="shared" si="261"/>
        <v>3.1</v>
      </c>
      <c r="BB644" s="131">
        <f t="shared" si="262"/>
        <v>0</v>
      </c>
      <c r="BC644" s="132">
        <f t="shared" si="263"/>
        <v>0</v>
      </c>
    </row>
    <row r="645" spans="1:55" x14ac:dyDescent="0.25">
      <c r="A645" s="138" t="s">
        <v>1384</v>
      </c>
      <c r="B645" s="131" t="s">
        <v>43</v>
      </c>
      <c r="C645" s="131" t="s">
        <v>1162</v>
      </c>
      <c r="D645" s="131" t="s">
        <v>273</v>
      </c>
      <c r="E645" s="132" t="s">
        <v>1954</v>
      </c>
      <c r="F645" s="130">
        <v>0</v>
      </c>
      <c r="G645" s="131">
        <v>1</v>
      </c>
      <c r="H645" s="131">
        <v>19.5</v>
      </c>
      <c r="I645" s="132">
        <v>291</v>
      </c>
      <c r="J645" s="149"/>
      <c r="K645" s="133">
        <v>0</v>
      </c>
      <c r="L645" s="131">
        <v>1</v>
      </c>
      <c r="M645" s="131">
        <v>20.399999999999999</v>
      </c>
      <c r="N645" s="132">
        <v>262</v>
      </c>
      <c r="O645" s="149"/>
      <c r="P645" s="133">
        <v>0</v>
      </c>
      <c r="Q645" s="131">
        <v>0</v>
      </c>
      <c r="R645" s="131">
        <v>0</v>
      </c>
      <c r="S645" s="132">
        <v>20</v>
      </c>
      <c r="T645" s="149"/>
      <c r="U645" s="133">
        <v>0</v>
      </c>
      <c r="V645" s="131">
        <v>2</v>
      </c>
      <c r="W645" s="131">
        <v>38.1</v>
      </c>
      <c r="X645" s="132">
        <v>300</v>
      </c>
      <c r="Y645" s="149"/>
      <c r="Z645" s="133">
        <v>0</v>
      </c>
      <c r="AA645" s="131">
        <v>1</v>
      </c>
      <c r="AB645" s="131">
        <v>16.600000000000001</v>
      </c>
      <c r="AC645" s="132">
        <v>266</v>
      </c>
      <c r="AD645" s="149"/>
      <c r="AE645" s="153">
        <f t="shared" si="240"/>
        <v>0</v>
      </c>
      <c r="AF645" s="134">
        <f t="shared" si="241"/>
        <v>5</v>
      </c>
      <c r="AG645" s="135">
        <f t="shared" si="242"/>
        <v>94.6</v>
      </c>
      <c r="AH645" s="167">
        <f t="shared" si="243"/>
        <v>1119</v>
      </c>
      <c r="AI645" s="149"/>
      <c r="AJ645" s="133">
        <f t="shared" si="244"/>
        <v>291</v>
      </c>
      <c r="AK645" s="131">
        <f t="shared" si="245"/>
        <v>262</v>
      </c>
      <c r="AL645" s="131">
        <f t="shared" si="246"/>
        <v>20</v>
      </c>
      <c r="AM645" s="131">
        <f t="shared" si="247"/>
        <v>300</v>
      </c>
      <c r="AN645" s="136">
        <f t="shared" si="248"/>
        <v>266</v>
      </c>
      <c r="AO645" s="133">
        <f t="shared" si="249"/>
        <v>0</v>
      </c>
      <c r="AP645" s="131">
        <f t="shared" si="250"/>
        <v>0</v>
      </c>
      <c r="AQ645" s="131">
        <f t="shared" si="251"/>
        <v>0</v>
      </c>
      <c r="AR645" s="131">
        <f t="shared" si="252"/>
        <v>0</v>
      </c>
      <c r="AS645" s="136">
        <f t="shared" si="253"/>
        <v>0</v>
      </c>
      <c r="AT645" s="133">
        <f t="shared" si="254"/>
        <v>1</v>
      </c>
      <c r="AU645" s="131">
        <f t="shared" si="255"/>
        <v>1</v>
      </c>
      <c r="AV645" s="131">
        <f t="shared" si="256"/>
        <v>0</v>
      </c>
      <c r="AW645" s="131">
        <f t="shared" si="257"/>
        <v>2</v>
      </c>
      <c r="AX645" s="136">
        <f t="shared" si="258"/>
        <v>1</v>
      </c>
      <c r="AY645" s="133">
        <f t="shared" si="259"/>
        <v>19.5</v>
      </c>
      <c r="AZ645" s="131">
        <f t="shared" si="260"/>
        <v>20.399999999999999</v>
      </c>
      <c r="BA645" s="131">
        <f t="shared" si="261"/>
        <v>0</v>
      </c>
      <c r="BB645" s="131">
        <f t="shared" si="262"/>
        <v>38.1</v>
      </c>
      <c r="BC645" s="132">
        <f t="shared" si="263"/>
        <v>16.600000000000001</v>
      </c>
    </row>
    <row r="646" spans="1:55" x14ac:dyDescent="0.25">
      <c r="A646" s="138" t="s">
        <v>1387</v>
      </c>
      <c r="B646" s="131" t="s">
        <v>40</v>
      </c>
      <c r="C646" s="131" t="s">
        <v>289</v>
      </c>
      <c r="D646" s="131" t="s">
        <v>1914</v>
      </c>
      <c r="E646" s="132" t="s">
        <v>1312</v>
      </c>
      <c r="F646" s="130">
        <v>1</v>
      </c>
      <c r="G646" s="131">
        <v>0</v>
      </c>
      <c r="H646" s="131">
        <v>0.7</v>
      </c>
      <c r="I646" s="132">
        <v>203</v>
      </c>
      <c r="J646" s="149"/>
      <c r="K646" s="133">
        <v>0</v>
      </c>
      <c r="L646" s="131">
        <v>0</v>
      </c>
      <c r="M646" s="131">
        <v>0</v>
      </c>
      <c r="N646" s="132">
        <v>20</v>
      </c>
      <c r="O646" s="149"/>
      <c r="P646" s="133">
        <v>0</v>
      </c>
      <c r="Q646" s="131">
        <v>0</v>
      </c>
      <c r="R646" s="131">
        <v>0</v>
      </c>
      <c r="S646" s="132">
        <v>20</v>
      </c>
      <c r="T646" s="149"/>
      <c r="U646" s="133">
        <v>0</v>
      </c>
      <c r="V646" s="131">
        <v>0</v>
      </c>
      <c r="W646" s="131">
        <v>0</v>
      </c>
      <c r="X646" s="132">
        <v>20</v>
      </c>
      <c r="Y646" s="149"/>
      <c r="Z646" s="133">
        <v>0</v>
      </c>
      <c r="AA646" s="131">
        <v>0</v>
      </c>
      <c r="AB646" s="131">
        <v>0</v>
      </c>
      <c r="AC646" s="132">
        <v>0</v>
      </c>
      <c r="AD646" s="149"/>
      <c r="AE646" s="153">
        <f t="shared" si="240"/>
        <v>1</v>
      </c>
      <c r="AF646" s="134">
        <f t="shared" si="241"/>
        <v>0</v>
      </c>
      <c r="AG646" s="135">
        <f t="shared" si="242"/>
        <v>0.7</v>
      </c>
      <c r="AH646" s="167">
        <f t="shared" si="243"/>
        <v>263</v>
      </c>
      <c r="AI646" s="149"/>
      <c r="AJ646" s="133">
        <f t="shared" si="244"/>
        <v>203</v>
      </c>
      <c r="AK646" s="131">
        <f t="shared" si="245"/>
        <v>20</v>
      </c>
      <c r="AL646" s="131">
        <f t="shared" si="246"/>
        <v>20</v>
      </c>
      <c r="AM646" s="131">
        <f t="shared" si="247"/>
        <v>20</v>
      </c>
      <c r="AN646" s="136">
        <f t="shared" si="248"/>
        <v>0</v>
      </c>
      <c r="AO646" s="133">
        <f t="shared" si="249"/>
        <v>1</v>
      </c>
      <c r="AP646" s="131">
        <f t="shared" si="250"/>
        <v>0</v>
      </c>
      <c r="AQ646" s="131">
        <f t="shared" si="251"/>
        <v>0</v>
      </c>
      <c r="AR646" s="131">
        <f t="shared" si="252"/>
        <v>0</v>
      </c>
      <c r="AS646" s="136">
        <f t="shared" si="253"/>
        <v>0</v>
      </c>
      <c r="AT646" s="133">
        <f t="shared" si="254"/>
        <v>0</v>
      </c>
      <c r="AU646" s="131">
        <f t="shared" si="255"/>
        <v>0</v>
      </c>
      <c r="AV646" s="131">
        <f t="shared" si="256"/>
        <v>0</v>
      </c>
      <c r="AW646" s="131">
        <f t="shared" si="257"/>
        <v>0</v>
      </c>
      <c r="AX646" s="136">
        <f t="shared" si="258"/>
        <v>0</v>
      </c>
      <c r="AY646" s="133">
        <f t="shared" si="259"/>
        <v>0.7</v>
      </c>
      <c r="AZ646" s="131">
        <f t="shared" si="260"/>
        <v>0</v>
      </c>
      <c r="BA646" s="131">
        <f t="shared" si="261"/>
        <v>0</v>
      </c>
      <c r="BB646" s="131">
        <f t="shared" si="262"/>
        <v>0</v>
      </c>
      <c r="BC646" s="132">
        <f t="shared" si="263"/>
        <v>0</v>
      </c>
    </row>
    <row r="647" spans="1:55" x14ac:dyDescent="0.25">
      <c r="A647" s="138" t="s">
        <v>1388</v>
      </c>
      <c r="B647" s="131" t="s">
        <v>38</v>
      </c>
      <c r="C647" s="131" t="s">
        <v>1389</v>
      </c>
      <c r="D647" s="131" t="s">
        <v>1390</v>
      </c>
      <c r="E647" s="132" t="s">
        <v>1311</v>
      </c>
      <c r="F647" s="130">
        <v>0</v>
      </c>
      <c r="G647" s="131">
        <v>0</v>
      </c>
      <c r="H647" s="131">
        <v>0</v>
      </c>
      <c r="I647" s="132">
        <v>0</v>
      </c>
      <c r="J647" s="149"/>
      <c r="K647" s="133">
        <v>0</v>
      </c>
      <c r="L647" s="131">
        <v>0</v>
      </c>
      <c r="M647" s="131">
        <v>0</v>
      </c>
      <c r="N647" s="132">
        <v>0</v>
      </c>
      <c r="O647" s="149"/>
      <c r="P647" s="133">
        <v>0</v>
      </c>
      <c r="Q647" s="131">
        <v>0</v>
      </c>
      <c r="R647" s="131">
        <v>0</v>
      </c>
      <c r="S647" s="132">
        <v>0</v>
      </c>
      <c r="T647" s="149"/>
      <c r="U647" s="133">
        <v>0</v>
      </c>
      <c r="V647" s="131">
        <v>0</v>
      </c>
      <c r="W647" s="131">
        <v>0</v>
      </c>
      <c r="X647" s="132">
        <v>0</v>
      </c>
      <c r="Y647" s="149"/>
      <c r="Z647" s="133">
        <v>0</v>
      </c>
      <c r="AA647" s="131">
        <v>0</v>
      </c>
      <c r="AB647" s="131">
        <v>0</v>
      </c>
      <c r="AC647" s="132">
        <v>0</v>
      </c>
      <c r="AD647" s="149"/>
      <c r="AE647" s="153">
        <f t="shared" si="240"/>
        <v>0</v>
      </c>
      <c r="AF647" s="134">
        <f t="shared" si="241"/>
        <v>0</v>
      </c>
      <c r="AG647" s="135">
        <f t="shared" si="242"/>
        <v>0</v>
      </c>
      <c r="AH647" s="167">
        <f t="shared" si="243"/>
        <v>0</v>
      </c>
      <c r="AI647" s="149"/>
      <c r="AJ647" s="133">
        <f t="shared" si="244"/>
        <v>0</v>
      </c>
      <c r="AK647" s="131">
        <f t="shared" si="245"/>
        <v>0</v>
      </c>
      <c r="AL647" s="131">
        <f t="shared" si="246"/>
        <v>0</v>
      </c>
      <c r="AM647" s="131">
        <f t="shared" si="247"/>
        <v>0</v>
      </c>
      <c r="AN647" s="136">
        <f t="shared" si="248"/>
        <v>0</v>
      </c>
      <c r="AO647" s="133">
        <f t="shared" si="249"/>
        <v>0</v>
      </c>
      <c r="AP647" s="131">
        <f t="shared" si="250"/>
        <v>0</v>
      </c>
      <c r="AQ647" s="131">
        <f t="shared" si="251"/>
        <v>0</v>
      </c>
      <c r="AR647" s="131">
        <f t="shared" si="252"/>
        <v>0</v>
      </c>
      <c r="AS647" s="136">
        <f t="shared" si="253"/>
        <v>0</v>
      </c>
      <c r="AT647" s="133">
        <f t="shared" si="254"/>
        <v>0</v>
      </c>
      <c r="AU647" s="131">
        <f t="shared" si="255"/>
        <v>0</v>
      </c>
      <c r="AV647" s="131">
        <f t="shared" si="256"/>
        <v>0</v>
      </c>
      <c r="AW647" s="131">
        <f t="shared" si="257"/>
        <v>0</v>
      </c>
      <c r="AX647" s="136">
        <f t="shared" si="258"/>
        <v>0</v>
      </c>
      <c r="AY647" s="133">
        <f t="shared" si="259"/>
        <v>0</v>
      </c>
      <c r="AZ647" s="131">
        <f t="shared" si="260"/>
        <v>0</v>
      </c>
      <c r="BA647" s="131">
        <f t="shared" si="261"/>
        <v>0</v>
      </c>
      <c r="BB647" s="131">
        <f t="shared" si="262"/>
        <v>0</v>
      </c>
      <c r="BC647" s="132">
        <f t="shared" si="263"/>
        <v>0</v>
      </c>
    </row>
    <row r="648" spans="1:55" x14ac:dyDescent="0.25">
      <c r="A648" s="138" t="s">
        <v>1391</v>
      </c>
      <c r="B648" s="131" t="s">
        <v>1386</v>
      </c>
      <c r="C648" s="131" t="s">
        <v>2092</v>
      </c>
      <c r="D648" s="131" t="s">
        <v>154</v>
      </c>
      <c r="E648" s="132" t="s">
        <v>2025</v>
      </c>
      <c r="F648" s="130">
        <v>0</v>
      </c>
      <c r="G648" s="131">
        <v>0</v>
      </c>
      <c r="H648" s="131">
        <v>0</v>
      </c>
      <c r="I648" s="132">
        <v>0</v>
      </c>
      <c r="J648" s="149"/>
      <c r="K648" s="133">
        <v>0</v>
      </c>
      <c r="L648" s="131">
        <v>0</v>
      </c>
      <c r="M648" s="131">
        <v>0</v>
      </c>
      <c r="N648" s="132">
        <v>0</v>
      </c>
      <c r="O648" s="149"/>
      <c r="P648" s="133">
        <v>0</v>
      </c>
      <c r="Q648" s="131">
        <v>0</v>
      </c>
      <c r="R648" s="131">
        <v>0</v>
      </c>
      <c r="S648" s="132">
        <v>0</v>
      </c>
      <c r="T648" s="149"/>
      <c r="U648" s="133">
        <v>0</v>
      </c>
      <c r="V648" s="131">
        <v>0</v>
      </c>
      <c r="W648" s="131">
        <v>0</v>
      </c>
      <c r="X648" s="132">
        <v>0</v>
      </c>
      <c r="Y648" s="149"/>
      <c r="Z648" s="133">
        <v>0</v>
      </c>
      <c r="AA648" s="131">
        <v>0</v>
      </c>
      <c r="AB648" s="131">
        <v>0</v>
      </c>
      <c r="AC648" s="132">
        <v>0</v>
      </c>
      <c r="AD648" s="149"/>
      <c r="AE648" s="153">
        <f t="shared" si="240"/>
        <v>0</v>
      </c>
      <c r="AF648" s="134">
        <f t="shared" si="241"/>
        <v>0</v>
      </c>
      <c r="AG648" s="135">
        <f t="shared" si="242"/>
        <v>0</v>
      </c>
      <c r="AH648" s="167">
        <f t="shared" si="243"/>
        <v>0</v>
      </c>
      <c r="AI648" s="149"/>
      <c r="AJ648" s="133">
        <f t="shared" si="244"/>
        <v>0</v>
      </c>
      <c r="AK648" s="131">
        <f t="shared" si="245"/>
        <v>0</v>
      </c>
      <c r="AL648" s="131">
        <f t="shared" si="246"/>
        <v>0</v>
      </c>
      <c r="AM648" s="131">
        <f t="shared" si="247"/>
        <v>0</v>
      </c>
      <c r="AN648" s="136">
        <f t="shared" si="248"/>
        <v>0</v>
      </c>
      <c r="AO648" s="133">
        <f t="shared" si="249"/>
        <v>0</v>
      </c>
      <c r="AP648" s="131">
        <f t="shared" si="250"/>
        <v>0</v>
      </c>
      <c r="AQ648" s="131">
        <f t="shared" si="251"/>
        <v>0</v>
      </c>
      <c r="AR648" s="131">
        <f t="shared" si="252"/>
        <v>0</v>
      </c>
      <c r="AS648" s="136">
        <f t="shared" si="253"/>
        <v>0</v>
      </c>
      <c r="AT648" s="133">
        <f t="shared" si="254"/>
        <v>0</v>
      </c>
      <c r="AU648" s="131">
        <f t="shared" si="255"/>
        <v>0</v>
      </c>
      <c r="AV648" s="131">
        <f t="shared" si="256"/>
        <v>0</v>
      </c>
      <c r="AW648" s="131">
        <f t="shared" si="257"/>
        <v>0</v>
      </c>
      <c r="AX648" s="136">
        <f t="shared" si="258"/>
        <v>0</v>
      </c>
      <c r="AY648" s="133">
        <f t="shared" si="259"/>
        <v>0</v>
      </c>
      <c r="AZ648" s="131">
        <f t="shared" si="260"/>
        <v>0</v>
      </c>
      <c r="BA648" s="131">
        <f t="shared" si="261"/>
        <v>0</v>
      </c>
      <c r="BB648" s="131">
        <f t="shared" si="262"/>
        <v>0</v>
      </c>
      <c r="BC648" s="132">
        <f t="shared" si="263"/>
        <v>0</v>
      </c>
    </row>
    <row r="649" spans="1:55" x14ac:dyDescent="0.25">
      <c r="A649" s="138" t="s">
        <v>1393</v>
      </c>
      <c r="B649" s="131" t="s">
        <v>1392</v>
      </c>
      <c r="C649" s="131" t="s">
        <v>373</v>
      </c>
      <c r="D649" s="131" t="s">
        <v>154</v>
      </c>
      <c r="E649" s="132" t="s">
        <v>1954</v>
      </c>
      <c r="F649" s="130">
        <v>0</v>
      </c>
      <c r="G649" s="131">
        <v>0</v>
      </c>
      <c r="H649" s="131">
        <v>0</v>
      </c>
      <c r="I649" s="132">
        <v>0</v>
      </c>
      <c r="J649" s="149"/>
      <c r="K649" s="133">
        <v>0</v>
      </c>
      <c r="L649" s="131">
        <v>0</v>
      </c>
      <c r="M649" s="131">
        <v>0</v>
      </c>
      <c r="N649" s="132">
        <v>0</v>
      </c>
      <c r="O649" s="149"/>
      <c r="P649" s="133">
        <v>0</v>
      </c>
      <c r="Q649" s="131">
        <v>0</v>
      </c>
      <c r="R649" s="131">
        <v>0</v>
      </c>
      <c r="S649" s="132">
        <v>0</v>
      </c>
      <c r="T649" s="149"/>
      <c r="U649" s="133">
        <v>0</v>
      </c>
      <c r="V649" s="131">
        <v>0</v>
      </c>
      <c r="W649" s="131">
        <v>0</v>
      </c>
      <c r="X649" s="132">
        <v>0</v>
      </c>
      <c r="Y649" s="149"/>
      <c r="Z649" s="133">
        <v>0</v>
      </c>
      <c r="AA649" s="131">
        <v>0</v>
      </c>
      <c r="AB649" s="131">
        <v>0</v>
      </c>
      <c r="AC649" s="132">
        <v>0</v>
      </c>
      <c r="AD649" s="149"/>
      <c r="AE649" s="153">
        <f t="shared" si="240"/>
        <v>0</v>
      </c>
      <c r="AF649" s="134">
        <f t="shared" si="241"/>
        <v>0</v>
      </c>
      <c r="AG649" s="135">
        <f t="shared" si="242"/>
        <v>0</v>
      </c>
      <c r="AH649" s="167">
        <f t="shared" si="243"/>
        <v>0</v>
      </c>
      <c r="AI649" s="149"/>
      <c r="AJ649" s="133">
        <f t="shared" si="244"/>
        <v>0</v>
      </c>
      <c r="AK649" s="131">
        <f t="shared" si="245"/>
        <v>0</v>
      </c>
      <c r="AL649" s="131">
        <f t="shared" si="246"/>
        <v>0</v>
      </c>
      <c r="AM649" s="131">
        <f t="shared" si="247"/>
        <v>0</v>
      </c>
      <c r="AN649" s="136">
        <f t="shared" si="248"/>
        <v>0</v>
      </c>
      <c r="AO649" s="133">
        <f t="shared" si="249"/>
        <v>0</v>
      </c>
      <c r="AP649" s="131">
        <f t="shared" si="250"/>
        <v>0</v>
      </c>
      <c r="AQ649" s="131">
        <f t="shared" si="251"/>
        <v>0</v>
      </c>
      <c r="AR649" s="131">
        <f t="shared" si="252"/>
        <v>0</v>
      </c>
      <c r="AS649" s="136">
        <f t="shared" si="253"/>
        <v>0</v>
      </c>
      <c r="AT649" s="133">
        <f t="shared" si="254"/>
        <v>0</v>
      </c>
      <c r="AU649" s="131">
        <f t="shared" si="255"/>
        <v>0</v>
      </c>
      <c r="AV649" s="131">
        <f t="shared" si="256"/>
        <v>0</v>
      </c>
      <c r="AW649" s="131">
        <f t="shared" si="257"/>
        <v>0</v>
      </c>
      <c r="AX649" s="136">
        <f t="shared" si="258"/>
        <v>0</v>
      </c>
      <c r="AY649" s="133">
        <f t="shared" si="259"/>
        <v>0</v>
      </c>
      <c r="AZ649" s="131">
        <f t="shared" si="260"/>
        <v>0</v>
      </c>
      <c r="BA649" s="131">
        <f t="shared" si="261"/>
        <v>0</v>
      </c>
      <c r="BB649" s="131">
        <f t="shared" si="262"/>
        <v>0</v>
      </c>
      <c r="BC649" s="132">
        <f t="shared" si="263"/>
        <v>0</v>
      </c>
    </row>
    <row r="650" spans="1:55" x14ac:dyDescent="0.25">
      <c r="A650" s="138" t="s">
        <v>1394</v>
      </c>
      <c r="B650" s="131" t="s">
        <v>1392</v>
      </c>
      <c r="C650" s="131" t="s">
        <v>1395</v>
      </c>
      <c r="D650" s="131" t="s">
        <v>1396</v>
      </c>
      <c r="E650" s="132" t="s">
        <v>2025</v>
      </c>
      <c r="F650" s="130">
        <v>0</v>
      </c>
      <c r="G650" s="131">
        <v>0</v>
      </c>
      <c r="H650" s="131">
        <v>0</v>
      </c>
      <c r="I650" s="132">
        <v>0</v>
      </c>
      <c r="J650" s="149"/>
      <c r="K650" s="133">
        <v>0</v>
      </c>
      <c r="L650" s="131">
        <v>0</v>
      </c>
      <c r="M650" s="131">
        <v>0</v>
      </c>
      <c r="N650" s="132">
        <v>0</v>
      </c>
      <c r="O650" s="149"/>
      <c r="P650" s="133">
        <v>0</v>
      </c>
      <c r="Q650" s="131">
        <v>0</v>
      </c>
      <c r="R650" s="131">
        <v>0</v>
      </c>
      <c r="S650" s="132">
        <v>0</v>
      </c>
      <c r="T650" s="149"/>
      <c r="U650" s="133">
        <v>0</v>
      </c>
      <c r="V650" s="131">
        <v>0</v>
      </c>
      <c r="W650" s="131">
        <v>0</v>
      </c>
      <c r="X650" s="132">
        <v>0</v>
      </c>
      <c r="Y650" s="149"/>
      <c r="Z650" s="133">
        <v>0</v>
      </c>
      <c r="AA650" s="131">
        <v>0</v>
      </c>
      <c r="AB650" s="131">
        <v>0</v>
      </c>
      <c r="AC650" s="132">
        <v>0</v>
      </c>
      <c r="AD650" s="149"/>
      <c r="AE650" s="153">
        <f t="shared" si="240"/>
        <v>0</v>
      </c>
      <c r="AF650" s="134">
        <f t="shared" si="241"/>
        <v>0</v>
      </c>
      <c r="AG650" s="135">
        <f t="shared" si="242"/>
        <v>0</v>
      </c>
      <c r="AH650" s="167">
        <f t="shared" si="243"/>
        <v>0</v>
      </c>
      <c r="AI650" s="149"/>
      <c r="AJ650" s="133">
        <f t="shared" si="244"/>
        <v>0</v>
      </c>
      <c r="AK650" s="131">
        <f t="shared" si="245"/>
        <v>0</v>
      </c>
      <c r="AL650" s="131">
        <f t="shared" si="246"/>
        <v>0</v>
      </c>
      <c r="AM650" s="131">
        <f t="shared" si="247"/>
        <v>0</v>
      </c>
      <c r="AN650" s="136">
        <f t="shared" si="248"/>
        <v>0</v>
      </c>
      <c r="AO650" s="133">
        <f t="shared" si="249"/>
        <v>0</v>
      </c>
      <c r="AP650" s="131">
        <f t="shared" si="250"/>
        <v>0</v>
      </c>
      <c r="AQ650" s="131">
        <f t="shared" si="251"/>
        <v>0</v>
      </c>
      <c r="AR650" s="131">
        <f t="shared" si="252"/>
        <v>0</v>
      </c>
      <c r="AS650" s="136">
        <f t="shared" si="253"/>
        <v>0</v>
      </c>
      <c r="AT650" s="133">
        <f t="shared" si="254"/>
        <v>0</v>
      </c>
      <c r="AU650" s="131">
        <f t="shared" si="255"/>
        <v>0</v>
      </c>
      <c r="AV650" s="131">
        <f t="shared" si="256"/>
        <v>0</v>
      </c>
      <c r="AW650" s="131">
        <f t="shared" si="257"/>
        <v>0</v>
      </c>
      <c r="AX650" s="136">
        <f t="shared" si="258"/>
        <v>0</v>
      </c>
      <c r="AY650" s="133">
        <f t="shared" si="259"/>
        <v>0</v>
      </c>
      <c r="AZ650" s="131">
        <f t="shared" si="260"/>
        <v>0</v>
      </c>
      <c r="BA650" s="131">
        <f t="shared" si="261"/>
        <v>0</v>
      </c>
      <c r="BB650" s="131">
        <f t="shared" si="262"/>
        <v>0</v>
      </c>
      <c r="BC650" s="132">
        <f t="shared" si="263"/>
        <v>0</v>
      </c>
    </row>
    <row r="651" spans="1:55" x14ac:dyDescent="0.25">
      <c r="A651" s="138" t="s">
        <v>1397</v>
      </c>
      <c r="B651" s="131" t="s">
        <v>1392</v>
      </c>
      <c r="C651" s="131" t="s">
        <v>189</v>
      </c>
      <c r="D651" s="131" t="s">
        <v>151</v>
      </c>
      <c r="E651" s="132" t="s">
        <v>1314</v>
      </c>
      <c r="F651" s="130">
        <v>0</v>
      </c>
      <c r="G651" s="131">
        <v>0</v>
      </c>
      <c r="H651" s="131">
        <v>0</v>
      </c>
      <c r="I651" s="132">
        <v>0</v>
      </c>
      <c r="J651" s="149"/>
      <c r="K651" s="133">
        <v>0</v>
      </c>
      <c r="L651" s="131">
        <v>0</v>
      </c>
      <c r="M651" s="131">
        <v>0</v>
      </c>
      <c r="N651" s="132">
        <v>0</v>
      </c>
      <c r="O651" s="149"/>
      <c r="P651" s="133">
        <v>0</v>
      </c>
      <c r="Q651" s="131">
        <v>0</v>
      </c>
      <c r="R651" s="131">
        <v>0</v>
      </c>
      <c r="S651" s="132">
        <v>0</v>
      </c>
      <c r="T651" s="149"/>
      <c r="U651" s="133">
        <v>0</v>
      </c>
      <c r="V651" s="131">
        <v>0</v>
      </c>
      <c r="W651" s="131">
        <v>0</v>
      </c>
      <c r="X651" s="132">
        <v>0</v>
      </c>
      <c r="Y651" s="149"/>
      <c r="Z651" s="133">
        <v>0</v>
      </c>
      <c r="AA651" s="131">
        <v>0</v>
      </c>
      <c r="AB651" s="131">
        <v>0</v>
      </c>
      <c r="AC651" s="132">
        <v>0</v>
      </c>
      <c r="AD651" s="149"/>
      <c r="AE651" s="153">
        <f t="shared" si="240"/>
        <v>0</v>
      </c>
      <c r="AF651" s="134">
        <f t="shared" si="241"/>
        <v>0</v>
      </c>
      <c r="AG651" s="135">
        <f t="shared" si="242"/>
        <v>0</v>
      </c>
      <c r="AH651" s="167">
        <f t="shared" si="243"/>
        <v>0</v>
      </c>
      <c r="AI651" s="149"/>
      <c r="AJ651" s="133">
        <f t="shared" si="244"/>
        <v>0</v>
      </c>
      <c r="AK651" s="131">
        <f t="shared" si="245"/>
        <v>0</v>
      </c>
      <c r="AL651" s="131">
        <f t="shared" si="246"/>
        <v>0</v>
      </c>
      <c r="AM651" s="131">
        <f t="shared" si="247"/>
        <v>0</v>
      </c>
      <c r="AN651" s="136">
        <f t="shared" si="248"/>
        <v>0</v>
      </c>
      <c r="AO651" s="133">
        <f t="shared" si="249"/>
        <v>0</v>
      </c>
      <c r="AP651" s="131">
        <f t="shared" si="250"/>
        <v>0</v>
      </c>
      <c r="AQ651" s="131">
        <f t="shared" si="251"/>
        <v>0</v>
      </c>
      <c r="AR651" s="131">
        <f t="shared" si="252"/>
        <v>0</v>
      </c>
      <c r="AS651" s="136">
        <f t="shared" si="253"/>
        <v>0</v>
      </c>
      <c r="AT651" s="133">
        <f t="shared" si="254"/>
        <v>0</v>
      </c>
      <c r="AU651" s="131">
        <f t="shared" si="255"/>
        <v>0</v>
      </c>
      <c r="AV651" s="131">
        <f t="shared" si="256"/>
        <v>0</v>
      </c>
      <c r="AW651" s="131">
        <f t="shared" si="257"/>
        <v>0</v>
      </c>
      <c r="AX651" s="136">
        <f t="shared" si="258"/>
        <v>0</v>
      </c>
      <c r="AY651" s="133">
        <f t="shared" si="259"/>
        <v>0</v>
      </c>
      <c r="AZ651" s="131">
        <f t="shared" si="260"/>
        <v>0</v>
      </c>
      <c r="BA651" s="131">
        <f t="shared" si="261"/>
        <v>0</v>
      </c>
      <c r="BB651" s="131">
        <f t="shared" si="262"/>
        <v>0</v>
      </c>
      <c r="BC651" s="132">
        <f t="shared" si="263"/>
        <v>0</v>
      </c>
    </row>
    <row r="652" spans="1:55" x14ac:dyDescent="0.25">
      <c r="A652" s="138" t="s">
        <v>1399</v>
      </c>
      <c r="B652" s="131" t="s">
        <v>1392</v>
      </c>
      <c r="C652" s="131" t="s">
        <v>1957</v>
      </c>
      <c r="D652" s="131" t="s">
        <v>154</v>
      </c>
      <c r="E652" s="132" t="s">
        <v>1311</v>
      </c>
      <c r="F652" s="130">
        <v>0</v>
      </c>
      <c r="G652" s="131">
        <v>0</v>
      </c>
      <c r="H652" s="131">
        <v>0</v>
      </c>
      <c r="I652" s="132">
        <v>0</v>
      </c>
      <c r="J652" s="149"/>
      <c r="K652" s="133">
        <v>0</v>
      </c>
      <c r="L652" s="131">
        <v>0</v>
      </c>
      <c r="M652" s="131">
        <v>0</v>
      </c>
      <c r="N652" s="132">
        <v>0</v>
      </c>
      <c r="O652" s="149"/>
      <c r="P652" s="133">
        <v>0</v>
      </c>
      <c r="Q652" s="131">
        <v>0</v>
      </c>
      <c r="R652" s="131">
        <v>0</v>
      </c>
      <c r="S652" s="132">
        <v>0</v>
      </c>
      <c r="T652" s="149"/>
      <c r="U652" s="133">
        <v>0</v>
      </c>
      <c r="V652" s="131">
        <v>0</v>
      </c>
      <c r="W652" s="131">
        <v>0</v>
      </c>
      <c r="X652" s="132">
        <v>0</v>
      </c>
      <c r="Y652" s="149"/>
      <c r="Z652" s="133">
        <v>0</v>
      </c>
      <c r="AA652" s="131">
        <v>0</v>
      </c>
      <c r="AB652" s="131">
        <v>0</v>
      </c>
      <c r="AC652" s="132">
        <v>0</v>
      </c>
      <c r="AD652" s="149"/>
      <c r="AE652" s="153">
        <f t="shared" si="240"/>
        <v>0</v>
      </c>
      <c r="AF652" s="134">
        <f t="shared" si="241"/>
        <v>0</v>
      </c>
      <c r="AG652" s="135">
        <f t="shared" si="242"/>
        <v>0</v>
      </c>
      <c r="AH652" s="167">
        <f t="shared" si="243"/>
        <v>0</v>
      </c>
      <c r="AI652" s="149"/>
      <c r="AJ652" s="133">
        <f t="shared" si="244"/>
        <v>0</v>
      </c>
      <c r="AK652" s="131">
        <f t="shared" si="245"/>
        <v>0</v>
      </c>
      <c r="AL652" s="131">
        <f t="shared" si="246"/>
        <v>0</v>
      </c>
      <c r="AM652" s="131">
        <f t="shared" si="247"/>
        <v>0</v>
      </c>
      <c r="AN652" s="136">
        <f t="shared" si="248"/>
        <v>0</v>
      </c>
      <c r="AO652" s="133">
        <f t="shared" si="249"/>
        <v>0</v>
      </c>
      <c r="AP652" s="131">
        <f t="shared" si="250"/>
        <v>0</v>
      </c>
      <c r="AQ652" s="131">
        <f t="shared" si="251"/>
        <v>0</v>
      </c>
      <c r="AR652" s="131">
        <f t="shared" si="252"/>
        <v>0</v>
      </c>
      <c r="AS652" s="136">
        <f t="shared" si="253"/>
        <v>0</v>
      </c>
      <c r="AT652" s="133">
        <f t="shared" si="254"/>
        <v>0</v>
      </c>
      <c r="AU652" s="131">
        <f t="shared" si="255"/>
        <v>0</v>
      </c>
      <c r="AV652" s="131">
        <f t="shared" si="256"/>
        <v>0</v>
      </c>
      <c r="AW652" s="131">
        <f t="shared" si="257"/>
        <v>0</v>
      </c>
      <c r="AX652" s="136">
        <f t="shared" si="258"/>
        <v>0</v>
      </c>
      <c r="AY652" s="133">
        <f t="shared" si="259"/>
        <v>0</v>
      </c>
      <c r="AZ652" s="131">
        <f t="shared" si="260"/>
        <v>0</v>
      </c>
      <c r="BA652" s="131">
        <f t="shared" si="261"/>
        <v>0</v>
      </c>
      <c r="BB652" s="131">
        <f t="shared" si="262"/>
        <v>0</v>
      </c>
      <c r="BC652" s="132">
        <f t="shared" si="263"/>
        <v>0</v>
      </c>
    </row>
    <row r="653" spans="1:55" x14ac:dyDescent="0.25">
      <c r="A653" s="138" t="s">
        <v>1400</v>
      </c>
      <c r="B653" s="131" t="s">
        <v>1398</v>
      </c>
      <c r="C653" s="131" t="s">
        <v>1401</v>
      </c>
      <c r="D653" s="131" t="s">
        <v>127</v>
      </c>
      <c r="E653" s="132" t="s">
        <v>1955</v>
      </c>
      <c r="F653" s="130">
        <v>0</v>
      </c>
      <c r="G653" s="131">
        <v>0</v>
      </c>
      <c r="H653" s="131">
        <v>0</v>
      </c>
      <c r="I653" s="132">
        <v>0</v>
      </c>
      <c r="J653" s="149"/>
      <c r="K653" s="133">
        <v>0</v>
      </c>
      <c r="L653" s="131">
        <v>0</v>
      </c>
      <c r="M653" s="131">
        <v>0</v>
      </c>
      <c r="N653" s="132">
        <v>0</v>
      </c>
      <c r="O653" s="149"/>
      <c r="P653" s="133">
        <v>0</v>
      </c>
      <c r="Q653" s="131">
        <v>0</v>
      </c>
      <c r="R653" s="131">
        <v>0</v>
      </c>
      <c r="S653" s="132">
        <v>0</v>
      </c>
      <c r="T653" s="149"/>
      <c r="U653" s="133">
        <v>0</v>
      </c>
      <c r="V653" s="131">
        <v>0</v>
      </c>
      <c r="W653" s="131">
        <v>0</v>
      </c>
      <c r="X653" s="132">
        <v>0</v>
      </c>
      <c r="Y653" s="149"/>
      <c r="Z653" s="133">
        <v>0</v>
      </c>
      <c r="AA653" s="131">
        <v>0</v>
      </c>
      <c r="AB653" s="131">
        <v>0</v>
      </c>
      <c r="AC653" s="132">
        <v>0</v>
      </c>
      <c r="AD653" s="149"/>
      <c r="AE653" s="153">
        <f t="shared" si="240"/>
        <v>0</v>
      </c>
      <c r="AF653" s="134">
        <f t="shared" si="241"/>
        <v>0</v>
      </c>
      <c r="AG653" s="135">
        <f t="shared" si="242"/>
        <v>0</v>
      </c>
      <c r="AH653" s="167">
        <f t="shared" si="243"/>
        <v>0</v>
      </c>
      <c r="AI653" s="149"/>
      <c r="AJ653" s="133">
        <f t="shared" si="244"/>
        <v>0</v>
      </c>
      <c r="AK653" s="131">
        <f t="shared" si="245"/>
        <v>0</v>
      </c>
      <c r="AL653" s="131">
        <f t="shared" si="246"/>
        <v>0</v>
      </c>
      <c r="AM653" s="131">
        <f t="shared" si="247"/>
        <v>0</v>
      </c>
      <c r="AN653" s="136">
        <f t="shared" si="248"/>
        <v>0</v>
      </c>
      <c r="AO653" s="133">
        <f t="shared" si="249"/>
        <v>0</v>
      </c>
      <c r="AP653" s="131">
        <f t="shared" si="250"/>
        <v>0</v>
      </c>
      <c r="AQ653" s="131">
        <f t="shared" si="251"/>
        <v>0</v>
      </c>
      <c r="AR653" s="131">
        <f t="shared" si="252"/>
        <v>0</v>
      </c>
      <c r="AS653" s="136">
        <f t="shared" si="253"/>
        <v>0</v>
      </c>
      <c r="AT653" s="133">
        <f t="shared" si="254"/>
        <v>0</v>
      </c>
      <c r="AU653" s="131">
        <f t="shared" si="255"/>
        <v>0</v>
      </c>
      <c r="AV653" s="131">
        <f t="shared" si="256"/>
        <v>0</v>
      </c>
      <c r="AW653" s="131">
        <f t="shared" si="257"/>
        <v>0</v>
      </c>
      <c r="AX653" s="136">
        <f t="shared" si="258"/>
        <v>0</v>
      </c>
      <c r="AY653" s="133">
        <f t="shared" si="259"/>
        <v>0</v>
      </c>
      <c r="AZ653" s="131">
        <f t="shared" si="260"/>
        <v>0</v>
      </c>
      <c r="BA653" s="131">
        <f t="shared" si="261"/>
        <v>0</v>
      </c>
      <c r="BB653" s="131">
        <f t="shared" si="262"/>
        <v>0</v>
      </c>
      <c r="BC653" s="132">
        <f t="shared" si="263"/>
        <v>0</v>
      </c>
    </row>
    <row r="654" spans="1:55" x14ac:dyDescent="0.25">
      <c r="A654" s="138" t="s">
        <v>1402</v>
      </c>
      <c r="B654" s="131" t="s">
        <v>1293</v>
      </c>
      <c r="C654" s="131" t="s">
        <v>329</v>
      </c>
      <c r="D654" s="131" t="s">
        <v>131</v>
      </c>
      <c r="E654" s="132" t="s">
        <v>1955</v>
      </c>
      <c r="F654" s="130">
        <v>0</v>
      </c>
      <c r="G654" s="131">
        <v>0</v>
      </c>
      <c r="H654" s="131">
        <v>0</v>
      </c>
      <c r="I654" s="132">
        <v>0</v>
      </c>
      <c r="J654" s="149"/>
      <c r="K654" s="133">
        <v>0</v>
      </c>
      <c r="L654" s="131">
        <v>0</v>
      </c>
      <c r="M654" s="131">
        <v>0</v>
      </c>
      <c r="N654" s="132">
        <v>0</v>
      </c>
      <c r="O654" s="149"/>
      <c r="P654" s="133">
        <v>0</v>
      </c>
      <c r="Q654" s="131">
        <v>0</v>
      </c>
      <c r="R654" s="131">
        <v>0</v>
      </c>
      <c r="S654" s="132">
        <v>0</v>
      </c>
      <c r="T654" s="149"/>
      <c r="U654" s="133">
        <v>0</v>
      </c>
      <c r="V654" s="131">
        <v>0</v>
      </c>
      <c r="W654" s="131">
        <v>0</v>
      </c>
      <c r="X654" s="132">
        <v>0</v>
      </c>
      <c r="Y654" s="149"/>
      <c r="Z654" s="133">
        <v>0</v>
      </c>
      <c r="AA654" s="131">
        <v>0</v>
      </c>
      <c r="AB654" s="131">
        <v>0</v>
      </c>
      <c r="AC654" s="132">
        <v>0</v>
      </c>
      <c r="AD654" s="149"/>
      <c r="AE654" s="153">
        <f t="shared" si="240"/>
        <v>0</v>
      </c>
      <c r="AF654" s="134">
        <f t="shared" si="241"/>
        <v>0</v>
      </c>
      <c r="AG654" s="135">
        <f t="shared" si="242"/>
        <v>0</v>
      </c>
      <c r="AH654" s="167">
        <f t="shared" si="243"/>
        <v>0</v>
      </c>
      <c r="AI654" s="149"/>
      <c r="AJ654" s="133">
        <f t="shared" si="244"/>
        <v>0</v>
      </c>
      <c r="AK654" s="131">
        <f t="shared" si="245"/>
        <v>0</v>
      </c>
      <c r="AL654" s="131">
        <f t="shared" si="246"/>
        <v>0</v>
      </c>
      <c r="AM654" s="131">
        <f t="shared" si="247"/>
        <v>0</v>
      </c>
      <c r="AN654" s="136">
        <f t="shared" si="248"/>
        <v>0</v>
      </c>
      <c r="AO654" s="133">
        <f t="shared" si="249"/>
        <v>0</v>
      </c>
      <c r="AP654" s="131">
        <f t="shared" si="250"/>
        <v>0</v>
      </c>
      <c r="AQ654" s="131">
        <f t="shared" si="251"/>
        <v>0</v>
      </c>
      <c r="AR654" s="131">
        <f t="shared" si="252"/>
        <v>0</v>
      </c>
      <c r="AS654" s="136">
        <f t="shared" si="253"/>
        <v>0</v>
      </c>
      <c r="AT654" s="133">
        <f t="shared" si="254"/>
        <v>0</v>
      </c>
      <c r="AU654" s="131">
        <f t="shared" si="255"/>
        <v>0</v>
      </c>
      <c r="AV654" s="131">
        <f t="shared" si="256"/>
        <v>0</v>
      </c>
      <c r="AW654" s="131">
        <f t="shared" si="257"/>
        <v>0</v>
      </c>
      <c r="AX654" s="136">
        <f t="shared" si="258"/>
        <v>0</v>
      </c>
      <c r="AY654" s="133">
        <f t="shared" si="259"/>
        <v>0</v>
      </c>
      <c r="AZ654" s="131">
        <f t="shared" si="260"/>
        <v>0</v>
      </c>
      <c r="BA654" s="131">
        <f t="shared" si="261"/>
        <v>0</v>
      </c>
      <c r="BB654" s="131">
        <f t="shared" si="262"/>
        <v>0</v>
      </c>
      <c r="BC654" s="132">
        <f t="shared" si="263"/>
        <v>0</v>
      </c>
    </row>
    <row r="655" spans="1:55" x14ac:dyDescent="0.25">
      <c r="A655" s="138" t="s">
        <v>1403</v>
      </c>
      <c r="B655" s="131" t="s">
        <v>49</v>
      </c>
      <c r="C655" s="131" t="s">
        <v>268</v>
      </c>
      <c r="D655" s="131" t="s">
        <v>82</v>
      </c>
      <c r="E655" s="132" t="s">
        <v>1312</v>
      </c>
      <c r="F655" s="130">
        <v>0</v>
      </c>
      <c r="G655" s="131">
        <v>0</v>
      </c>
      <c r="H655" s="131">
        <v>0</v>
      </c>
      <c r="I655" s="132">
        <v>0</v>
      </c>
      <c r="J655" s="149"/>
      <c r="K655" s="133">
        <v>0</v>
      </c>
      <c r="L655" s="131">
        <v>0</v>
      </c>
      <c r="M655" s="131">
        <v>0</v>
      </c>
      <c r="N655" s="132">
        <v>0</v>
      </c>
      <c r="O655" s="149"/>
      <c r="P655" s="133">
        <v>0</v>
      </c>
      <c r="Q655" s="131">
        <v>0</v>
      </c>
      <c r="R655" s="131">
        <v>0</v>
      </c>
      <c r="S655" s="132">
        <v>0</v>
      </c>
      <c r="T655" s="149"/>
      <c r="U655" s="133">
        <v>0</v>
      </c>
      <c r="V655" s="131">
        <v>0</v>
      </c>
      <c r="W655" s="131">
        <v>0</v>
      </c>
      <c r="X655" s="132">
        <v>0</v>
      </c>
      <c r="Y655" s="149"/>
      <c r="Z655" s="133">
        <v>0</v>
      </c>
      <c r="AA655" s="131">
        <v>0</v>
      </c>
      <c r="AB655" s="131">
        <v>0</v>
      </c>
      <c r="AC655" s="132">
        <v>0</v>
      </c>
      <c r="AD655" s="149"/>
      <c r="AE655" s="153">
        <f t="shared" si="240"/>
        <v>0</v>
      </c>
      <c r="AF655" s="134">
        <f t="shared" si="241"/>
        <v>0</v>
      </c>
      <c r="AG655" s="135">
        <f t="shared" si="242"/>
        <v>0</v>
      </c>
      <c r="AH655" s="167">
        <f t="shared" si="243"/>
        <v>0</v>
      </c>
      <c r="AI655" s="149"/>
      <c r="AJ655" s="133">
        <f t="shared" si="244"/>
        <v>0</v>
      </c>
      <c r="AK655" s="131">
        <f t="shared" si="245"/>
        <v>0</v>
      </c>
      <c r="AL655" s="131">
        <f t="shared" si="246"/>
        <v>0</v>
      </c>
      <c r="AM655" s="131">
        <f t="shared" si="247"/>
        <v>0</v>
      </c>
      <c r="AN655" s="136">
        <f t="shared" si="248"/>
        <v>0</v>
      </c>
      <c r="AO655" s="133">
        <f t="shared" si="249"/>
        <v>0</v>
      </c>
      <c r="AP655" s="131">
        <f t="shared" si="250"/>
        <v>0</v>
      </c>
      <c r="AQ655" s="131">
        <f t="shared" si="251"/>
        <v>0</v>
      </c>
      <c r="AR655" s="131">
        <f t="shared" si="252"/>
        <v>0</v>
      </c>
      <c r="AS655" s="136">
        <f t="shared" si="253"/>
        <v>0</v>
      </c>
      <c r="AT655" s="133">
        <f t="shared" si="254"/>
        <v>0</v>
      </c>
      <c r="AU655" s="131">
        <f t="shared" si="255"/>
        <v>0</v>
      </c>
      <c r="AV655" s="131">
        <f t="shared" si="256"/>
        <v>0</v>
      </c>
      <c r="AW655" s="131">
        <f t="shared" si="257"/>
        <v>0</v>
      </c>
      <c r="AX655" s="136">
        <f t="shared" si="258"/>
        <v>0</v>
      </c>
      <c r="AY655" s="133">
        <f t="shared" si="259"/>
        <v>0</v>
      </c>
      <c r="AZ655" s="131">
        <f t="shared" si="260"/>
        <v>0</v>
      </c>
      <c r="BA655" s="131">
        <f t="shared" si="261"/>
        <v>0</v>
      </c>
      <c r="BB655" s="131">
        <f t="shared" si="262"/>
        <v>0</v>
      </c>
      <c r="BC655" s="132">
        <f t="shared" si="263"/>
        <v>0</v>
      </c>
    </row>
    <row r="656" spans="1:55" x14ac:dyDescent="0.25">
      <c r="A656" s="138" t="s">
        <v>1404</v>
      </c>
      <c r="B656" s="131" t="s">
        <v>49</v>
      </c>
      <c r="C656" s="131" t="s">
        <v>1405</v>
      </c>
      <c r="D656" s="131" t="s">
        <v>82</v>
      </c>
      <c r="E656" s="132" t="s">
        <v>1312</v>
      </c>
      <c r="F656" s="130">
        <v>0</v>
      </c>
      <c r="G656" s="131">
        <v>0</v>
      </c>
      <c r="H656" s="131">
        <v>0</v>
      </c>
      <c r="I656" s="132">
        <v>0</v>
      </c>
      <c r="J656" s="149"/>
      <c r="K656" s="133">
        <v>0</v>
      </c>
      <c r="L656" s="131">
        <v>0</v>
      </c>
      <c r="M656" s="131">
        <v>0</v>
      </c>
      <c r="N656" s="132">
        <v>0</v>
      </c>
      <c r="O656" s="149"/>
      <c r="P656" s="133">
        <v>0</v>
      </c>
      <c r="Q656" s="131">
        <v>0</v>
      </c>
      <c r="R656" s="131">
        <v>0</v>
      </c>
      <c r="S656" s="132">
        <v>0</v>
      </c>
      <c r="T656" s="149"/>
      <c r="U656" s="133">
        <v>0</v>
      </c>
      <c r="V656" s="131">
        <v>0</v>
      </c>
      <c r="W656" s="131">
        <v>0</v>
      </c>
      <c r="X656" s="132">
        <v>0</v>
      </c>
      <c r="Y656" s="149"/>
      <c r="Z656" s="133">
        <v>0</v>
      </c>
      <c r="AA656" s="131">
        <v>0</v>
      </c>
      <c r="AB656" s="131">
        <v>0</v>
      </c>
      <c r="AC656" s="132">
        <v>0</v>
      </c>
      <c r="AD656" s="149"/>
      <c r="AE656" s="153">
        <f t="shared" si="240"/>
        <v>0</v>
      </c>
      <c r="AF656" s="134">
        <f t="shared" si="241"/>
        <v>0</v>
      </c>
      <c r="AG656" s="135">
        <f t="shared" si="242"/>
        <v>0</v>
      </c>
      <c r="AH656" s="167">
        <f t="shared" si="243"/>
        <v>0</v>
      </c>
      <c r="AI656" s="149"/>
      <c r="AJ656" s="133">
        <f t="shared" si="244"/>
        <v>0</v>
      </c>
      <c r="AK656" s="131">
        <f t="shared" si="245"/>
        <v>0</v>
      </c>
      <c r="AL656" s="131">
        <f t="shared" si="246"/>
        <v>0</v>
      </c>
      <c r="AM656" s="131">
        <f t="shared" si="247"/>
        <v>0</v>
      </c>
      <c r="AN656" s="136">
        <f t="shared" si="248"/>
        <v>0</v>
      </c>
      <c r="AO656" s="133">
        <f t="shared" si="249"/>
        <v>0</v>
      </c>
      <c r="AP656" s="131">
        <f t="shared" si="250"/>
        <v>0</v>
      </c>
      <c r="AQ656" s="131">
        <f t="shared" si="251"/>
        <v>0</v>
      </c>
      <c r="AR656" s="131">
        <f t="shared" si="252"/>
        <v>0</v>
      </c>
      <c r="AS656" s="136">
        <f t="shared" si="253"/>
        <v>0</v>
      </c>
      <c r="AT656" s="133">
        <f t="shared" si="254"/>
        <v>0</v>
      </c>
      <c r="AU656" s="131">
        <f t="shared" si="255"/>
        <v>0</v>
      </c>
      <c r="AV656" s="131">
        <f t="shared" si="256"/>
        <v>0</v>
      </c>
      <c r="AW656" s="131">
        <f t="shared" si="257"/>
        <v>0</v>
      </c>
      <c r="AX656" s="136">
        <f t="shared" si="258"/>
        <v>0</v>
      </c>
      <c r="AY656" s="133">
        <f t="shared" si="259"/>
        <v>0</v>
      </c>
      <c r="AZ656" s="131">
        <f t="shared" si="260"/>
        <v>0</v>
      </c>
      <c r="BA656" s="131">
        <f t="shared" si="261"/>
        <v>0</v>
      </c>
      <c r="BB656" s="131">
        <f t="shared" si="262"/>
        <v>0</v>
      </c>
      <c r="BC656" s="132">
        <f t="shared" si="263"/>
        <v>0</v>
      </c>
    </row>
    <row r="657" spans="1:55" x14ac:dyDescent="0.25">
      <c r="A657" s="138" t="s">
        <v>1406</v>
      </c>
      <c r="B657" s="131" t="s">
        <v>1293</v>
      </c>
      <c r="C657" s="131" t="s">
        <v>1407</v>
      </c>
      <c r="D657" s="131" t="s">
        <v>1277</v>
      </c>
      <c r="E657" s="132" t="s">
        <v>1314</v>
      </c>
      <c r="F657" s="130">
        <v>0</v>
      </c>
      <c r="G657" s="131">
        <v>0</v>
      </c>
      <c r="H657" s="131">
        <v>0</v>
      </c>
      <c r="I657" s="132">
        <v>0</v>
      </c>
      <c r="J657" s="149"/>
      <c r="K657" s="133">
        <v>0</v>
      </c>
      <c r="L657" s="131">
        <v>0</v>
      </c>
      <c r="M657" s="131">
        <v>0</v>
      </c>
      <c r="N657" s="132">
        <v>0</v>
      </c>
      <c r="O657" s="149"/>
      <c r="P657" s="133">
        <v>0</v>
      </c>
      <c r="Q657" s="131">
        <v>0</v>
      </c>
      <c r="R657" s="131">
        <v>0</v>
      </c>
      <c r="S657" s="132">
        <v>0</v>
      </c>
      <c r="T657" s="149"/>
      <c r="U657" s="133">
        <v>0</v>
      </c>
      <c r="V657" s="131">
        <v>0</v>
      </c>
      <c r="W657" s="131">
        <v>0</v>
      </c>
      <c r="X657" s="132">
        <v>0</v>
      </c>
      <c r="Y657" s="149"/>
      <c r="Z657" s="133">
        <v>0</v>
      </c>
      <c r="AA657" s="131">
        <v>0</v>
      </c>
      <c r="AB657" s="131">
        <v>0</v>
      </c>
      <c r="AC657" s="132">
        <v>0</v>
      </c>
      <c r="AD657" s="149"/>
      <c r="AE657" s="153">
        <f t="shared" si="240"/>
        <v>0</v>
      </c>
      <c r="AF657" s="134">
        <f t="shared" si="241"/>
        <v>0</v>
      </c>
      <c r="AG657" s="135">
        <f t="shared" si="242"/>
        <v>0</v>
      </c>
      <c r="AH657" s="167">
        <f t="shared" si="243"/>
        <v>0</v>
      </c>
      <c r="AI657" s="149"/>
      <c r="AJ657" s="133">
        <f t="shared" si="244"/>
        <v>0</v>
      </c>
      <c r="AK657" s="131">
        <f t="shared" si="245"/>
        <v>0</v>
      </c>
      <c r="AL657" s="131">
        <f t="shared" si="246"/>
        <v>0</v>
      </c>
      <c r="AM657" s="131">
        <f t="shared" si="247"/>
        <v>0</v>
      </c>
      <c r="AN657" s="136">
        <f t="shared" si="248"/>
        <v>0</v>
      </c>
      <c r="AO657" s="133">
        <f t="shared" si="249"/>
        <v>0</v>
      </c>
      <c r="AP657" s="131">
        <f t="shared" si="250"/>
        <v>0</v>
      </c>
      <c r="AQ657" s="131">
        <f t="shared" si="251"/>
        <v>0</v>
      </c>
      <c r="AR657" s="131">
        <f t="shared" si="252"/>
        <v>0</v>
      </c>
      <c r="AS657" s="136">
        <f t="shared" si="253"/>
        <v>0</v>
      </c>
      <c r="AT657" s="133">
        <f t="shared" si="254"/>
        <v>0</v>
      </c>
      <c r="AU657" s="131">
        <f t="shared" si="255"/>
        <v>0</v>
      </c>
      <c r="AV657" s="131">
        <f t="shared" si="256"/>
        <v>0</v>
      </c>
      <c r="AW657" s="131">
        <f t="shared" si="257"/>
        <v>0</v>
      </c>
      <c r="AX657" s="136">
        <f t="shared" si="258"/>
        <v>0</v>
      </c>
      <c r="AY657" s="133">
        <f t="shared" si="259"/>
        <v>0</v>
      </c>
      <c r="AZ657" s="131">
        <f t="shared" si="260"/>
        <v>0</v>
      </c>
      <c r="BA657" s="131">
        <f t="shared" si="261"/>
        <v>0</v>
      </c>
      <c r="BB657" s="131">
        <f t="shared" si="262"/>
        <v>0</v>
      </c>
      <c r="BC657" s="132">
        <f t="shared" si="263"/>
        <v>0</v>
      </c>
    </row>
    <row r="658" spans="1:55" x14ac:dyDescent="0.25">
      <c r="A658" s="138" t="s">
        <v>1408</v>
      </c>
      <c r="B658" s="131" t="s">
        <v>49</v>
      </c>
      <c r="C658" s="131" t="s">
        <v>988</v>
      </c>
      <c r="D658" s="131" t="s">
        <v>1409</v>
      </c>
      <c r="E658" s="132" t="s">
        <v>1314</v>
      </c>
      <c r="F658" s="130">
        <v>1</v>
      </c>
      <c r="G658" s="131">
        <v>0</v>
      </c>
      <c r="H658" s="131">
        <v>5.2</v>
      </c>
      <c r="I658" s="132">
        <v>244</v>
      </c>
      <c r="J658" s="149"/>
      <c r="K658" s="133">
        <v>0</v>
      </c>
      <c r="L658" s="131">
        <v>0</v>
      </c>
      <c r="M658" s="131">
        <v>0</v>
      </c>
      <c r="N658" s="132">
        <v>0</v>
      </c>
      <c r="O658" s="149"/>
      <c r="P658" s="133">
        <v>0</v>
      </c>
      <c r="Q658" s="131">
        <v>0</v>
      </c>
      <c r="R658" s="131">
        <v>0</v>
      </c>
      <c r="S658" s="132">
        <v>0</v>
      </c>
      <c r="T658" s="149"/>
      <c r="U658" s="133">
        <v>0</v>
      </c>
      <c r="V658" s="131">
        <v>0</v>
      </c>
      <c r="W658" s="131">
        <v>0</v>
      </c>
      <c r="X658" s="132">
        <v>20</v>
      </c>
      <c r="Y658" s="149"/>
      <c r="Z658" s="133">
        <v>0</v>
      </c>
      <c r="AA658" s="131">
        <v>0</v>
      </c>
      <c r="AB658" s="131">
        <v>0</v>
      </c>
      <c r="AC658" s="132">
        <v>0</v>
      </c>
      <c r="AD658" s="149"/>
      <c r="AE658" s="153">
        <f t="shared" si="240"/>
        <v>1</v>
      </c>
      <c r="AF658" s="134">
        <f t="shared" si="241"/>
        <v>0</v>
      </c>
      <c r="AG658" s="135">
        <f t="shared" si="242"/>
        <v>5.2</v>
      </c>
      <c r="AH658" s="167">
        <f t="shared" si="243"/>
        <v>264</v>
      </c>
      <c r="AI658" s="149"/>
      <c r="AJ658" s="133">
        <f t="shared" si="244"/>
        <v>244</v>
      </c>
      <c r="AK658" s="131">
        <f t="shared" si="245"/>
        <v>0</v>
      </c>
      <c r="AL658" s="131">
        <f t="shared" si="246"/>
        <v>0</v>
      </c>
      <c r="AM658" s="131">
        <f t="shared" si="247"/>
        <v>20</v>
      </c>
      <c r="AN658" s="136">
        <f t="shared" si="248"/>
        <v>0</v>
      </c>
      <c r="AO658" s="133">
        <f t="shared" si="249"/>
        <v>1</v>
      </c>
      <c r="AP658" s="131">
        <f t="shared" si="250"/>
        <v>0</v>
      </c>
      <c r="AQ658" s="131">
        <f t="shared" si="251"/>
        <v>0</v>
      </c>
      <c r="AR658" s="131">
        <f t="shared" si="252"/>
        <v>0</v>
      </c>
      <c r="AS658" s="136">
        <f t="shared" si="253"/>
        <v>0</v>
      </c>
      <c r="AT658" s="133">
        <f t="shared" si="254"/>
        <v>0</v>
      </c>
      <c r="AU658" s="131">
        <f t="shared" si="255"/>
        <v>0</v>
      </c>
      <c r="AV658" s="131">
        <f t="shared" si="256"/>
        <v>0</v>
      </c>
      <c r="AW658" s="131">
        <f t="shared" si="257"/>
        <v>0</v>
      </c>
      <c r="AX658" s="136">
        <f t="shared" si="258"/>
        <v>0</v>
      </c>
      <c r="AY658" s="133">
        <f t="shared" si="259"/>
        <v>5.2</v>
      </c>
      <c r="AZ658" s="131">
        <f t="shared" si="260"/>
        <v>0</v>
      </c>
      <c r="BA658" s="131">
        <f t="shared" si="261"/>
        <v>0</v>
      </c>
      <c r="BB658" s="131">
        <f t="shared" si="262"/>
        <v>0</v>
      </c>
      <c r="BC658" s="132">
        <f t="shared" si="263"/>
        <v>0</v>
      </c>
    </row>
    <row r="659" spans="1:55" x14ac:dyDescent="0.25">
      <c r="A659" s="138" t="s">
        <v>1410</v>
      </c>
      <c r="B659" s="131" t="s">
        <v>47</v>
      </c>
      <c r="C659" s="131" t="s">
        <v>2093</v>
      </c>
      <c r="D659" s="131" t="s">
        <v>130</v>
      </c>
      <c r="E659" s="132" t="s">
        <v>1314</v>
      </c>
      <c r="F659" s="130">
        <v>0</v>
      </c>
      <c r="G659" s="131">
        <v>1</v>
      </c>
      <c r="H659" s="131">
        <v>19.5</v>
      </c>
      <c r="I659" s="132">
        <v>291</v>
      </c>
      <c r="J659" s="149"/>
      <c r="K659" s="133">
        <v>0</v>
      </c>
      <c r="L659" s="131">
        <v>2</v>
      </c>
      <c r="M659" s="131">
        <v>39.1</v>
      </c>
      <c r="N659" s="132">
        <v>282</v>
      </c>
      <c r="O659" s="149"/>
      <c r="P659" s="133">
        <v>1</v>
      </c>
      <c r="Q659" s="131">
        <v>1</v>
      </c>
      <c r="R659" s="131">
        <v>1.6</v>
      </c>
      <c r="S659" s="132">
        <v>258</v>
      </c>
      <c r="T659" s="149"/>
      <c r="U659" s="133">
        <v>0</v>
      </c>
      <c r="V659" s="131">
        <v>0</v>
      </c>
      <c r="W659" s="131">
        <v>0</v>
      </c>
      <c r="X659" s="132">
        <v>20</v>
      </c>
      <c r="Y659" s="149"/>
      <c r="Z659" s="133">
        <v>0</v>
      </c>
      <c r="AA659" s="131">
        <v>6</v>
      </c>
      <c r="AB659" s="131">
        <v>72.600000000000009</v>
      </c>
      <c r="AC659" s="132">
        <v>299</v>
      </c>
      <c r="AD659" s="149"/>
      <c r="AE659" s="153">
        <f t="shared" si="240"/>
        <v>1</v>
      </c>
      <c r="AF659" s="134">
        <f t="shared" si="241"/>
        <v>10</v>
      </c>
      <c r="AG659" s="135">
        <f t="shared" si="242"/>
        <v>132.80000000000001</v>
      </c>
      <c r="AH659" s="167">
        <f t="shared" si="243"/>
        <v>1130</v>
      </c>
      <c r="AI659" s="149"/>
      <c r="AJ659" s="133">
        <f t="shared" si="244"/>
        <v>291</v>
      </c>
      <c r="AK659" s="131">
        <f t="shared" si="245"/>
        <v>282</v>
      </c>
      <c r="AL659" s="131">
        <f t="shared" si="246"/>
        <v>258</v>
      </c>
      <c r="AM659" s="131">
        <f t="shared" si="247"/>
        <v>20</v>
      </c>
      <c r="AN659" s="136">
        <f t="shared" si="248"/>
        <v>299</v>
      </c>
      <c r="AO659" s="133">
        <f t="shared" si="249"/>
        <v>0</v>
      </c>
      <c r="AP659" s="131">
        <f t="shared" si="250"/>
        <v>0</v>
      </c>
      <c r="AQ659" s="131">
        <f t="shared" si="251"/>
        <v>1</v>
      </c>
      <c r="AR659" s="131">
        <f t="shared" si="252"/>
        <v>0</v>
      </c>
      <c r="AS659" s="136">
        <f t="shared" si="253"/>
        <v>0</v>
      </c>
      <c r="AT659" s="133">
        <f t="shared" si="254"/>
        <v>1</v>
      </c>
      <c r="AU659" s="131">
        <f t="shared" si="255"/>
        <v>2</v>
      </c>
      <c r="AV659" s="131">
        <f t="shared" si="256"/>
        <v>1</v>
      </c>
      <c r="AW659" s="131">
        <f t="shared" si="257"/>
        <v>0</v>
      </c>
      <c r="AX659" s="136">
        <f t="shared" si="258"/>
        <v>6</v>
      </c>
      <c r="AY659" s="133">
        <f t="shared" si="259"/>
        <v>19.5</v>
      </c>
      <c r="AZ659" s="131">
        <f t="shared" si="260"/>
        <v>39.1</v>
      </c>
      <c r="BA659" s="131">
        <f t="shared" si="261"/>
        <v>1.6</v>
      </c>
      <c r="BB659" s="131">
        <f t="shared" si="262"/>
        <v>0</v>
      </c>
      <c r="BC659" s="132">
        <f t="shared" si="263"/>
        <v>72.600000000000009</v>
      </c>
    </row>
    <row r="660" spans="1:55" x14ac:dyDescent="0.25">
      <c r="A660" s="138" t="s">
        <v>1411</v>
      </c>
      <c r="B660" s="131" t="s">
        <v>49</v>
      </c>
      <c r="C660" s="131" t="s">
        <v>1765</v>
      </c>
      <c r="D660" s="131" t="s">
        <v>258</v>
      </c>
      <c r="E660" s="132" t="s">
        <v>1313</v>
      </c>
      <c r="F660" s="130">
        <v>1</v>
      </c>
      <c r="G660" s="131">
        <v>0</v>
      </c>
      <c r="H660" s="131">
        <v>0.5</v>
      </c>
      <c r="I660" s="132">
        <v>199</v>
      </c>
      <c r="J660" s="149"/>
      <c r="K660" s="133">
        <v>0</v>
      </c>
      <c r="L660" s="131">
        <v>0</v>
      </c>
      <c r="M660" s="131">
        <v>0</v>
      </c>
      <c r="N660" s="132">
        <v>0</v>
      </c>
      <c r="O660" s="149"/>
      <c r="P660" s="133">
        <v>0</v>
      </c>
      <c r="Q660" s="131">
        <v>0</v>
      </c>
      <c r="R660" s="131">
        <v>0</v>
      </c>
      <c r="S660" s="132">
        <v>20</v>
      </c>
      <c r="T660" s="149"/>
      <c r="U660" s="133">
        <v>0</v>
      </c>
      <c r="V660" s="131">
        <v>0</v>
      </c>
      <c r="W660" s="131">
        <v>0</v>
      </c>
      <c r="X660" s="132">
        <v>20</v>
      </c>
      <c r="Y660" s="149"/>
      <c r="Z660" s="133">
        <v>2</v>
      </c>
      <c r="AA660" s="131">
        <v>0</v>
      </c>
      <c r="AB660" s="131">
        <v>1.2</v>
      </c>
      <c r="AC660" s="132">
        <v>218</v>
      </c>
      <c r="AD660" s="149"/>
      <c r="AE660" s="153">
        <f t="shared" si="240"/>
        <v>1</v>
      </c>
      <c r="AF660" s="134">
        <f t="shared" si="241"/>
        <v>0</v>
      </c>
      <c r="AG660" s="135">
        <f t="shared" si="242"/>
        <v>1.7</v>
      </c>
      <c r="AH660" s="167">
        <f t="shared" si="243"/>
        <v>457</v>
      </c>
      <c r="AI660" s="149"/>
      <c r="AJ660" s="133">
        <f t="shared" si="244"/>
        <v>199</v>
      </c>
      <c r="AK660" s="131">
        <f t="shared" si="245"/>
        <v>0</v>
      </c>
      <c r="AL660" s="131">
        <f t="shared" si="246"/>
        <v>20</v>
      </c>
      <c r="AM660" s="131">
        <f t="shared" si="247"/>
        <v>20</v>
      </c>
      <c r="AN660" s="136">
        <f t="shared" si="248"/>
        <v>218</v>
      </c>
      <c r="AO660" s="133">
        <f t="shared" si="249"/>
        <v>1</v>
      </c>
      <c r="AP660" s="131">
        <f t="shared" si="250"/>
        <v>0</v>
      </c>
      <c r="AQ660" s="131">
        <f t="shared" si="251"/>
        <v>0</v>
      </c>
      <c r="AR660" s="131">
        <f t="shared" si="252"/>
        <v>0</v>
      </c>
      <c r="AS660" s="136">
        <f t="shared" si="253"/>
        <v>0</v>
      </c>
      <c r="AT660" s="133">
        <f t="shared" si="254"/>
        <v>0</v>
      </c>
      <c r="AU660" s="131">
        <f t="shared" si="255"/>
        <v>0</v>
      </c>
      <c r="AV660" s="131">
        <f t="shared" si="256"/>
        <v>0</v>
      </c>
      <c r="AW660" s="131">
        <f t="shared" si="257"/>
        <v>0</v>
      </c>
      <c r="AX660" s="136">
        <f t="shared" si="258"/>
        <v>0</v>
      </c>
      <c r="AY660" s="133">
        <f t="shared" si="259"/>
        <v>0.5</v>
      </c>
      <c r="AZ660" s="131">
        <f t="shared" si="260"/>
        <v>0</v>
      </c>
      <c r="BA660" s="131">
        <f t="shared" si="261"/>
        <v>0</v>
      </c>
      <c r="BB660" s="131">
        <f t="shared" si="262"/>
        <v>0</v>
      </c>
      <c r="BC660" s="132">
        <f t="shared" si="263"/>
        <v>1.2</v>
      </c>
    </row>
    <row r="661" spans="1:55" x14ac:dyDescent="0.25">
      <c r="A661" s="138" t="s">
        <v>1412</v>
      </c>
      <c r="B661" s="131" t="s">
        <v>1293</v>
      </c>
      <c r="C661" s="131" t="s">
        <v>425</v>
      </c>
      <c r="D661" s="131" t="s">
        <v>1924</v>
      </c>
      <c r="E661" s="132" t="s">
        <v>1314</v>
      </c>
      <c r="F661" s="130">
        <v>0</v>
      </c>
      <c r="G661" s="131">
        <v>0</v>
      </c>
      <c r="H661" s="131">
        <v>0</v>
      </c>
      <c r="I661" s="132">
        <v>0</v>
      </c>
      <c r="J661" s="149"/>
      <c r="K661" s="133">
        <v>0</v>
      </c>
      <c r="L661" s="131">
        <v>0</v>
      </c>
      <c r="M661" s="131">
        <v>0</v>
      </c>
      <c r="N661" s="132">
        <v>0</v>
      </c>
      <c r="O661" s="149"/>
      <c r="P661" s="133">
        <v>0</v>
      </c>
      <c r="Q661" s="131">
        <v>0</v>
      </c>
      <c r="R661" s="131">
        <v>0</v>
      </c>
      <c r="S661" s="132">
        <v>0</v>
      </c>
      <c r="T661" s="149"/>
      <c r="U661" s="133">
        <v>0</v>
      </c>
      <c r="V661" s="131">
        <v>0</v>
      </c>
      <c r="W661" s="131">
        <v>0</v>
      </c>
      <c r="X661" s="132">
        <v>0</v>
      </c>
      <c r="Y661" s="149"/>
      <c r="Z661" s="133">
        <v>0</v>
      </c>
      <c r="AA661" s="131">
        <v>0</v>
      </c>
      <c r="AB661" s="131">
        <v>0</v>
      </c>
      <c r="AC661" s="132">
        <v>0</v>
      </c>
      <c r="AD661" s="149"/>
      <c r="AE661" s="153">
        <f t="shared" si="240"/>
        <v>0</v>
      </c>
      <c r="AF661" s="134">
        <f t="shared" si="241"/>
        <v>0</v>
      </c>
      <c r="AG661" s="135">
        <f t="shared" si="242"/>
        <v>0</v>
      </c>
      <c r="AH661" s="167">
        <f t="shared" si="243"/>
        <v>0</v>
      </c>
      <c r="AI661" s="149"/>
      <c r="AJ661" s="133">
        <f t="shared" si="244"/>
        <v>0</v>
      </c>
      <c r="AK661" s="131">
        <f t="shared" si="245"/>
        <v>0</v>
      </c>
      <c r="AL661" s="131">
        <f t="shared" si="246"/>
        <v>0</v>
      </c>
      <c r="AM661" s="131">
        <f t="shared" si="247"/>
        <v>0</v>
      </c>
      <c r="AN661" s="136">
        <f t="shared" si="248"/>
        <v>0</v>
      </c>
      <c r="AO661" s="133">
        <f t="shared" si="249"/>
        <v>0</v>
      </c>
      <c r="AP661" s="131">
        <f t="shared" si="250"/>
        <v>0</v>
      </c>
      <c r="AQ661" s="131">
        <f t="shared" si="251"/>
        <v>0</v>
      </c>
      <c r="AR661" s="131">
        <f t="shared" si="252"/>
        <v>0</v>
      </c>
      <c r="AS661" s="136">
        <f t="shared" si="253"/>
        <v>0</v>
      </c>
      <c r="AT661" s="133">
        <f t="shared" si="254"/>
        <v>0</v>
      </c>
      <c r="AU661" s="131">
        <f t="shared" si="255"/>
        <v>0</v>
      </c>
      <c r="AV661" s="131">
        <f t="shared" si="256"/>
        <v>0</v>
      </c>
      <c r="AW661" s="131">
        <f t="shared" si="257"/>
        <v>0</v>
      </c>
      <c r="AX661" s="136">
        <f t="shared" si="258"/>
        <v>0</v>
      </c>
      <c r="AY661" s="133">
        <f t="shared" si="259"/>
        <v>0</v>
      </c>
      <c r="AZ661" s="131">
        <f t="shared" si="260"/>
        <v>0</v>
      </c>
      <c r="BA661" s="131">
        <f t="shared" si="261"/>
        <v>0</v>
      </c>
      <c r="BB661" s="131">
        <f t="shared" si="262"/>
        <v>0</v>
      </c>
      <c r="BC661" s="132">
        <f t="shared" si="263"/>
        <v>0</v>
      </c>
    </row>
    <row r="662" spans="1:55" x14ac:dyDescent="0.25">
      <c r="A662" s="138" t="s">
        <v>1413</v>
      </c>
      <c r="B662" s="131" t="s">
        <v>1293</v>
      </c>
      <c r="C662" s="131" t="s">
        <v>90</v>
      </c>
      <c r="D662" s="131" t="s">
        <v>1414</v>
      </c>
      <c r="E662" s="132" t="s">
        <v>1312</v>
      </c>
      <c r="F662" s="130">
        <v>0</v>
      </c>
      <c r="G662" s="131">
        <v>0</v>
      </c>
      <c r="H662" s="131">
        <v>0</v>
      </c>
      <c r="I662" s="132">
        <v>0</v>
      </c>
      <c r="J662" s="149"/>
      <c r="K662" s="133">
        <v>0</v>
      </c>
      <c r="L662" s="131">
        <v>0</v>
      </c>
      <c r="M662" s="131">
        <v>0</v>
      </c>
      <c r="N662" s="132">
        <v>0</v>
      </c>
      <c r="O662" s="149"/>
      <c r="P662" s="133">
        <v>0</v>
      </c>
      <c r="Q662" s="131">
        <v>0</v>
      </c>
      <c r="R662" s="131">
        <v>0</v>
      </c>
      <c r="S662" s="132">
        <v>0</v>
      </c>
      <c r="T662" s="149"/>
      <c r="U662" s="133">
        <v>0</v>
      </c>
      <c r="V662" s="131">
        <v>0</v>
      </c>
      <c r="W662" s="131">
        <v>0</v>
      </c>
      <c r="X662" s="132">
        <v>0</v>
      </c>
      <c r="Y662" s="149"/>
      <c r="Z662" s="133">
        <v>0</v>
      </c>
      <c r="AA662" s="131">
        <v>0</v>
      </c>
      <c r="AB662" s="131">
        <v>0</v>
      </c>
      <c r="AC662" s="132">
        <v>0</v>
      </c>
      <c r="AD662" s="149"/>
      <c r="AE662" s="153">
        <f t="shared" si="240"/>
        <v>0</v>
      </c>
      <c r="AF662" s="134">
        <f t="shared" si="241"/>
        <v>0</v>
      </c>
      <c r="AG662" s="135">
        <f t="shared" si="242"/>
        <v>0</v>
      </c>
      <c r="AH662" s="167">
        <f t="shared" si="243"/>
        <v>0</v>
      </c>
      <c r="AI662" s="149"/>
      <c r="AJ662" s="133">
        <f t="shared" si="244"/>
        <v>0</v>
      </c>
      <c r="AK662" s="131">
        <f t="shared" si="245"/>
        <v>0</v>
      </c>
      <c r="AL662" s="131">
        <f t="shared" si="246"/>
        <v>0</v>
      </c>
      <c r="AM662" s="131">
        <f t="shared" si="247"/>
        <v>0</v>
      </c>
      <c r="AN662" s="136">
        <f t="shared" si="248"/>
        <v>0</v>
      </c>
      <c r="AO662" s="133">
        <f t="shared" si="249"/>
        <v>0</v>
      </c>
      <c r="AP662" s="131">
        <f t="shared" si="250"/>
        <v>0</v>
      </c>
      <c r="AQ662" s="131">
        <f t="shared" si="251"/>
        <v>0</v>
      </c>
      <c r="AR662" s="131">
        <f t="shared" si="252"/>
        <v>0</v>
      </c>
      <c r="AS662" s="136">
        <f t="shared" si="253"/>
        <v>0</v>
      </c>
      <c r="AT662" s="133">
        <f t="shared" si="254"/>
        <v>0</v>
      </c>
      <c r="AU662" s="131">
        <f t="shared" si="255"/>
        <v>0</v>
      </c>
      <c r="AV662" s="131">
        <f t="shared" si="256"/>
        <v>0</v>
      </c>
      <c r="AW662" s="131">
        <f t="shared" si="257"/>
        <v>0</v>
      </c>
      <c r="AX662" s="136">
        <f t="shared" si="258"/>
        <v>0</v>
      </c>
      <c r="AY662" s="133">
        <f t="shared" si="259"/>
        <v>0</v>
      </c>
      <c r="AZ662" s="131">
        <f t="shared" si="260"/>
        <v>0</v>
      </c>
      <c r="BA662" s="131">
        <f t="shared" si="261"/>
        <v>0</v>
      </c>
      <c r="BB662" s="131">
        <f t="shared" si="262"/>
        <v>0</v>
      </c>
      <c r="BC662" s="132">
        <f t="shared" si="263"/>
        <v>0</v>
      </c>
    </row>
    <row r="663" spans="1:55" x14ac:dyDescent="0.25">
      <c r="A663" s="138" t="s">
        <v>1415</v>
      </c>
      <c r="B663" s="131" t="s">
        <v>1293</v>
      </c>
      <c r="C663" s="131" t="s">
        <v>1416</v>
      </c>
      <c r="D663" s="131" t="s">
        <v>1414</v>
      </c>
      <c r="E663" s="132" t="s">
        <v>1954</v>
      </c>
      <c r="F663" s="130">
        <v>0</v>
      </c>
      <c r="G663" s="131">
        <v>0</v>
      </c>
      <c r="H663" s="131">
        <v>0</v>
      </c>
      <c r="I663" s="132">
        <v>0</v>
      </c>
      <c r="J663" s="149"/>
      <c r="K663" s="133">
        <v>0</v>
      </c>
      <c r="L663" s="131">
        <v>0</v>
      </c>
      <c r="M663" s="131">
        <v>0</v>
      </c>
      <c r="N663" s="132">
        <v>0</v>
      </c>
      <c r="O663" s="149"/>
      <c r="P663" s="133">
        <v>0</v>
      </c>
      <c r="Q663" s="131">
        <v>0</v>
      </c>
      <c r="R663" s="131">
        <v>0</v>
      </c>
      <c r="S663" s="132">
        <v>0</v>
      </c>
      <c r="T663" s="149"/>
      <c r="U663" s="133">
        <v>0</v>
      </c>
      <c r="V663" s="131">
        <v>0</v>
      </c>
      <c r="W663" s="131">
        <v>0</v>
      </c>
      <c r="X663" s="132">
        <v>0</v>
      </c>
      <c r="Y663" s="149"/>
      <c r="Z663" s="133">
        <v>0</v>
      </c>
      <c r="AA663" s="131">
        <v>0</v>
      </c>
      <c r="AB663" s="131">
        <v>0</v>
      </c>
      <c r="AC663" s="132">
        <v>0</v>
      </c>
      <c r="AD663" s="149"/>
      <c r="AE663" s="153">
        <f t="shared" si="240"/>
        <v>0</v>
      </c>
      <c r="AF663" s="134">
        <f t="shared" si="241"/>
        <v>0</v>
      </c>
      <c r="AG663" s="135">
        <f t="shared" si="242"/>
        <v>0</v>
      </c>
      <c r="AH663" s="167">
        <f t="shared" si="243"/>
        <v>0</v>
      </c>
      <c r="AI663" s="149"/>
      <c r="AJ663" s="133">
        <f t="shared" si="244"/>
        <v>0</v>
      </c>
      <c r="AK663" s="131">
        <f t="shared" si="245"/>
        <v>0</v>
      </c>
      <c r="AL663" s="131">
        <f t="shared" si="246"/>
        <v>0</v>
      </c>
      <c r="AM663" s="131">
        <f t="shared" si="247"/>
        <v>0</v>
      </c>
      <c r="AN663" s="136">
        <f t="shared" si="248"/>
        <v>0</v>
      </c>
      <c r="AO663" s="133">
        <f t="shared" si="249"/>
        <v>0</v>
      </c>
      <c r="AP663" s="131">
        <f t="shared" si="250"/>
        <v>0</v>
      </c>
      <c r="AQ663" s="131">
        <f t="shared" si="251"/>
        <v>0</v>
      </c>
      <c r="AR663" s="131">
        <f t="shared" si="252"/>
        <v>0</v>
      </c>
      <c r="AS663" s="136">
        <f t="shared" si="253"/>
        <v>0</v>
      </c>
      <c r="AT663" s="133">
        <f t="shared" si="254"/>
        <v>0</v>
      </c>
      <c r="AU663" s="131">
        <f t="shared" si="255"/>
        <v>0</v>
      </c>
      <c r="AV663" s="131">
        <f t="shared" si="256"/>
        <v>0</v>
      </c>
      <c r="AW663" s="131">
        <f t="shared" si="257"/>
        <v>0</v>
      </c>
      <c r="AX663" s="136">
        <f t="shared" si="258"/>
        <v>0</v>
      </c>
      <c r="AY663" s="133">
        <f t="shared" si="259"/>
        <v>0</v>
      </c>
      <c r="AZ663" s="131">
        <f t="shared" si="260"/>
        <v>0</v>
      </c>
      <c r="BA663" s="131">
        <f t="shared" si="261"/>
        <v>0</v>
      </c>
      <c r="BB663" s="131">
        <f t="shared" si="262"/>
        <v>0</v>
      </c>
      <c r="BC663" s="132">
        <f t="shared" si="263"/>
        <v>0</v>
      </c>
    </row>
    <row r="664" spans="1:55" x14ac:dyDescent="0.25">
      <c r="A664" s="138" t="s">
        <v>1417</v>
      </c>
      <c r="B664" s="131" t="s">
        <v>43</v>
      </c>
      <c r="C664" s="131" t="s">
        <v>1418</v>
      </c>
      <c r="D664" s="131" t="s">
        <v>2173</v>
      </c>
      <c r="E664" s="132" t="s">
        <v>1311</v>
      </c>
      <c r="F664" s="130">
        <v>1</v>
      </c>
      <c r="G664" s="131">
        <v>0</v>
      </c>
      <c r="H664" s="131">
        <v>1.4</v>
      </c>
      <c r="I664" s="132">
        <v>220</v>
      </c>
      <c r="J664" s="149"/>
      <c r="K664" s="133">
        <v>0</v>
      </c>
      <c r="L664" s="131">
        <v>1</v>
      </c>
      <c r="M664" s="131">
        <v>20.399999999999999</v>
      </c>
      <c r="N664" s="132">
        <v>262</v>
      </c>
      <c r="O664" s="149"/>
      <c r="P664" s="133">
        <v>0</v>
      </c>
      <c r="Q664" s="131">
        <v>0</v>
      </c>
      <c r="R664" s="131">
        <v>0</v>
      </c>
      <c r="S664" s="132">
        <v>0</v>
      </c>
      <c r="T664" s="149"/>
      <c r="U664" s="133">
        <v>0</v>
      </c>
      <c r="V664" s="131">
        <v>0</v>
      </c>
      <c r="W664" s="131">
        <v>0</v>
      </c>
      <c r="X664" s="132">
        <v>0</v>
      </c>
      <c r="Y664" s="149"/>
      <c r="Z664" s="133">
        <v>0</v>
      </c>
      <c r="AA664" s="131">
        <v>0</v>
      </c>
      <c r="AB664" s="131">
        <v>0</v>
      </c>
      <c r="AC664" s="132">
        <v>20</v>
      </c>
      <c r="AD664" s="149"/>
      <c r="AE664" s="153">
        <f t="shared" si="240"/>
        <v>1</v>
      </c>
      <c r="AF664" s="134">
        <f t="shared" si="241"/>
        <v>1</v>
      </c>
      <c r="AG664" s="135">
        <f t="shared" si="242"/>
        <v>21.799999999999997</v>
      </c>
      <c r="AH664" s="167">
        <f t="shared" si="243"/>
        <v>502</v>
      </c>
      <c r="AI664" s="149"/>
      <c r="AJ664" s="133">
        <f t="shared" si="244"/>
        <v>220</v>
      </c>
      <c r="AK664" s="131">
        <f t="shared" si="245"/>
        <v>262</v>
      </c>
      <c r="AL664" s="131">
        <f t="shared" si="246"/>
        <v>0</v>
      </c>
      <c r="AM664" s="131">
        <f t="shared" si="247"/>
        <v>0</v>
      </c>
      <c r="AN664" s="136">
        <f t="shared" si="248"/>
        <v>20</v>
      </c>
      <c r="AO664" s="133">
        <f t="shared" si="249"/>
        <v>1</v>
      </c>
      <c r="AP664" s="131">
        <f t="shared" si="250"/>
        <v>0</v>
      </c>
      <c r="AQ664" s="131">
        <f t="shared" si="251"/>
        <v>0</v>
      </c>
      <c r="AR664" s="131">
        <f t="shared" si="252"/>
        <v>0</v>
      </c>
      <c r="AS664" s="136">
        <f t="shared" si="253"/>
        <v>0</v>
      </c>
      <c r="AT664" s="133">
        <f t="shared" si="254"/>
        <v>0</v>
      </c>
      <c r="AU664" s="131">
        <f t="shared" si="255"/>
        <v>1</v>
      </c>
      <c r="AV664" s="131">
        <f t="shared" si="256"/>
        <v>0</v>
      </c>
      <c r="AW664" s="131">
        <f t="shared" si="257"/>
        <v>0</v>
      </c>
      <c r="AX664" s="136">
        <f t="shared" si="258"/>
        <v>0</v>
      </c>
      <c r="AY664" s="133">
        <f t="shared" si="259"/>
        <v>1.4</v>
      </c>
      <c r="AZ664" s="131">
        <f t="shared" si="260"/>
        <v>20.399999999999999</v>
      </c>
      <c r="BA664" s="131">
        <f t="shared" si="261"/>
        <v>0</v>
      </c>
      <c r="BB664" s="131">
        <f t="shared" si="262"/>
        <v>0</v>
      </c>
      <c r="BC664" s="132">
        <f t="shared" si="263"/>
        <v>0</v>
      </c>
    </row>
    <row r="665" spans="1:55" x14ac:dyDescent="0.25">
      <c r="A665" s="138" t="s">
        <v>1420</v>
      </c>
      <c r="B665" s="131" t="s">
        <v>37</v>
      </c>
      <c r="C665" s="131" t="s">
        <v>1421</v>
      </c>
      <c r="D665" s="131" t="s">
        <v>286</v>
      </c>
      <c r="E665" s="132" t="s">
        <v>1314</v>
      </c>
      <c r="F665" s="130">
        <v>0</v>
      </c>
      <c r="G665" s="131">
        <v>0</v>
      </c>
      <c r="H665" s="131">
        <v>0</v>
      </c>
      <c r="I665" s="132">
        <v>20</v>
      </c>
      <c r="J665" s="149"/>
      <c r="K665" s="133">
        <v>0</v>
      </c>
      <c r="L665" s="131">
        <v>5</v>
      </c>
      <c r="M665" s="131">
        <v>87.2</v>
      </c>
      <c r="N665" s="132">
        <v>297</v>
      </c>
      <c r="O665" s="149"/>
      <c r="P665" s="133">
        <v>1</v>
      </c>
      <c r="Q665" s="131">
        <v>0</v>
      </c>
      <c r="R665" s="131">
        <v>1.6</v>
      </c>
      <c r="S665" s="132">
        <v>258</v>
      </c>
      <c r="T665" s="149"/>
      <c r="U665" s="133">
        <v>0</v>
      </c>
      <c r="V665" s="131">
        <v>0</v>
      </c>
      <c r="W665" s="131">
        <v>0</v>
      </c>
      <c r="X665" s="132">
        <v>20</v>
      </c>
      <c r="Y665" s="149"/>
      <c r="Z665" s="133">
        <v>0</v>
      </c>
      <c r="AA665" s="131">
        <v>1</v>
      </c>
      <c r="AB665" s="131">
        <v>6.8</v>
      </c>
      <c r="AC665" s="132">
        <v>253</v>
      </c>
      <c r="AD665" s="149"/>
      <c r="AE665" s="153">
        <f t="shared" si="240"/>
        <v>1</v>
      </c>
      <c r="AF665" s="134">
        <f t="shared" si="241"/>
        <v>6</v>
      </c>
      <c r="AG665" s="135">
        <f t="shared" si="242"/>
        <v>95.6</v>
      </c>
      <c r="AH665" s="167">
        <f t="shared" si="243"/>
        <v>828</v>
      </c>
      <c r="AI665" s="149"/>
      <c r="AJ665" s="133">
        <f t="shared" si="244"/>
        <v>20</v>
      </c>
      <c r="AK665" s="131">
        <f t="shared" si="245"/>
        <v>297</v>
      </c>
      <c r="AL665" s="131">
        <f t="shared" si="246"/>
        <v>258</v>
      </c>
      <c r="AM665" s="131">
        <f t="shared" si="247"/>
        <v>20</v>
      </c>
      <c r="AN665" s="136">
        <f t="shared" si="248"/>
        <v>253</v>
      </c>
      <c r="AO665" s="133">
        <f t="shared" si="249"/>
        <v>0</v>
      </c>
      <c r="AP665" s="131">
        <f t="shared" si="250"/>
        <v>0</v>
      </c>
      <c r="AQ665" s="131">
        <f t="shared" si="251"/>
        <v>1</v>
      </c>
      <c r="AR665" s="131">
        <f t="shared" si="252"/>
        <v>0</v>
      </c>
      <c r="AS665" s="136">
        <f t="shared" si="253"/>
        <v>0</v>
      </c>
      <c r="AT665" s="133">
        <f t="shared" si="254"/>
        <v>0</v>
      </c>
      <c r="AU665" s="131">
        <f t="shared" si="255"/>
        <v>5</v>
      </c>
      <c r="AV665" s="131">
        <f t="shared" si="256"/>
        <v>0</v>
      </c>
      <c r="AW665" s="131">
        <f t="shared" si="257"/>
        <v>0</v>
      </c>
      <c r="AX665" s="136">
        <f t="shared" si="258"/>
        <v>1</v>
      </c>
      <c r="AY665" s="133">
        <f t="shared" si="259"/>
        <v>0</v>
      </c>
      <c r="AZ665" s="131">
        <f t="shared" si="260"/>
        <v>87.2</v>
      </c>
      <c r="BA665" s="131">
        <f t="shared" si="261"/>
        <v>1.6</v>
      </c>
      <c r="BB665" s="131">
        <f t="shared" si="262"/>
        <v>0</v>
      </c>
      <c r="BC665" s="132">
        <f t="shared" si="263"/>
        <v>6.8</v>
      </c>
    </row>
    <row r="666" spans="1:55" x14ac:dyDescent="0.25">
      <c r="A666" s="138" t="s">
        <v>1422</v>
      </c>
      <c r="B666" s="131" t="s">
        <v>1398</v>
      </c>
      <c r="C666" s="131" t="s">
        <v>97</v>
      </c>
      <c r="D666" s="131" t="s">
        <v>1423</v>
      </c>
      <c r="E666" s="132" t="s">
        <v>1955</v>
      </c>
      <c r="F666" s="130">
        <v>0</v>
      </c>
      <c r="G666" s="131">
        <v>0</v>
      </c>
      <c r="H666" s="131">
        <v>0</v>
      </c>
      <c r="I666" s="132">
        <v>0</v>
      </c>
      <c r="J666" s="149"/>
      <c r="K666" s="133">
        <v>0</v>
      </c>
      <c r="L666" s="131">
        <v>0</v>
      </c>
      <c r="M666" s="131">
        <v>0</v>
      </c>
      <c r="N666" s="132">
        <v>0</v>
      </c>
      <c r="O666" s="149"/>
      <c r="P666" s="133">
        <v>0</v>
      </c>
      <c r="Q666" s="131">
        <v>0</v>
      </c>
      <c r="R666" s="131">
        <v>0</v>
      </c>
      <c r="S666" s="132">
        <v>0</v>
      </c>
      <c r="T666" s="149"/>
      <c r="U666" s="133">
        <v>0</v>
      </c>
      <c r="V666" s="131">
        <v>0</v>
      </c>
      <c r="W666" s="131">
        <v>0</v>
      </c>
      <c r="X666" s="132">
        <v>0</v>
      </c>
      <c r="Y666" s="149"/>
      <c r="Z666" s="133">
        <v>0</v>
      </c>
      <c r="AA666" s="131">
        <v>0</v>
      </c>
      <c r="AB666" s="131">
        <v>0</v>
      </c>
      <c r="AC666" s="132">
        <v>0</v>
      </c>
      <c r="AD666" s="149"/>
      <c r="AE666" s="153">
        <f t="shared" si="240"/>
        <v>0</v>
      </c>
      <c r="AF666" s="134">
        <f t="shared" si="241"/>
        <v>0</v>
      </c>
      <c r="AG666" s="135">
        <f t="shared" si="242"/>
        <v>0</v>
      </c>
      <c r="AH666" s="167">
        <f t="shared" si="243"/>
        <v>0</v>
      </c>
      <c r="AI666" s="149"/>
      <c r="AJ666" s="133">
        <f t="shared" si="244"/>
        <v>0</v>
      </c>
      <c r="AK666" s="131">
        <f t="shared" si="245"/>
        <v>0</v>
      </c>
      <c r="AL666" s="131">
        <f t="shared" si="246"/>
        <v>0</v>
      </c>
      <c r="AM666" s="131">
        <f t="shared" si="247"/>
        <v>0</v>
      </c>
      <c r="AN666" s="136">
        <f t="shared" si="248"/>
        <v>0</v>
      </c>
      <c r="AO666" s="133">
        <f t="shared" si="249"/>
        <v>0</v>
      </c>
      <c r="AP666" s="131">
        <f t="shared" si="250"/>
        <v>0</v>
      </c>
      <c r="AQ666" s="131">
        <f t="shared" si="251"/>
        <v>0</v>
      </c>
      <c r="AR666" s="131">
        <f t="shared" si="252"/>
        <v>0</v>
      </c>
      <c r="AS666" s="136">
        <f t="shared" si="253"/>
        <v>0</v>
      </c>
      <c r="AT666" s="133">
        <f t="shared" si="254"/>
        <v>0</v>
      </c>
      <c r="AU666" s="131">
        <f t="shared" si="255"/>
        <v>0</v>
      </c>
      <c r="AV666" s="131">
        <f t="shared" si="256"/>
        <v>0</v>
      </c>
      <c r="AW666" s="131">
        <f t="shared" si="257"/>
        <v>0</v>
      </c>
      <c r="AX666" s="136">
        <f t="shared" si="258"/>
        <v>0</v>
      </c>
      <c r="AY666" s="133">
        <f t="shared" si="259"/>
        <v>0</v>
      </c>
      <c r="AZ666" s="131">
        <f t="shared" si="260"/>
        <v>0</v>
      </c>
      <c r="BA666" s="131">
        <f t="shared" si="261"/>
        <v>0</v>
      </c>
      <c r="BB666" s="131">
        <f t="shared" si="262"/>
        <v>0</v>
      </c>
      <c r="BC666" s="132">
        <f t="shared" si="263"/>
        <v>0</v>
      </c>
    </row>
    <row r="667" spans="1:55" x14ac:dyDescent="0.25">
      <c r="A667" s="138" t="s">
        <v>1424</v>
      </c>
      <c r="B667" s="131" t="s">
        <v>1398</v>
      </c>
      <c r="C667" s="131" t="s">
        <v>1425</v>
      </c>
      <c r="D667" s="131" t="s">
        <v>1426</v>
      </c>
      <c r="E667" s="132" t="s">
        <v>1311</v>
      </c>
      <c r="F667" s="130">
        <v>0</v>
      </c>
      <c r="G667" s="131">
        <v>0</v>
      </c>
      <c r="H667" s="131">
        <v>0</v>
      </c>
      <c r="I667" s="132">
        <v>0</v>
      </c>
      <c r="J667" s="149"/>
      <c r="K667" s="133">
        <v>0</v>
      </c>
      <c r="L667" s="131">
        <v>0</v>
      </c>
      <c r="M667" s="131">
        <v>0</v>
      </c>
      <c r="N667" s="132">
        <v>0</v>
      </c>
      <c r="O667" s="149"/>
      <c r="P667" s="133">
        <v>0</v>
      </c>
      <c r="Q667" s="131">
        <v>0</v>
      </c>
      <c r="R667" s="131">
        <v>0</v>
      </c>
      <c r="S667" s="132">
        <v>0</v>
      </c>
      <c r="T667" s="149"/>
      <c r="U667" s="133">
        <v>0</v>
      </c>
      <c r="V667" s="131">
        <v>0</v>
      </c>
      <c r="W667" s="131">
        <v>0</v>
      </c>
      <c r="X667" s="132">
        <v>0</v>
      </c>
      <c r="Y667" s="149"/>
      <c r="Z667" s="133">
        <v>0</v>
      </c>
      <c r="AA667" s="131">
        <v>0</v>
      </c>
      <c r="AB667" s="131">
        <v>0</v>
      </c>
      <c r="AC667" s="132">
        <v>0</v>
      </c>
      <c r="AD667" s="149"/>
      <c r="AE667" s="153">
        <f t="shared" si="240"/>
        <v>0</v>
      </c>
      <c r="AF667" s="134">
        <f t="shared" si="241"/>
        <v>0</v>
      </c>
      <c r="AG667" s="135">
        <f t="shared" si="242"/>
        <v>0</v>
      </c>
      <c r="AH667" s="167">
        <f t="shared" si="243"/>
        <v>0</v>
      </c>
      <c r="AI667" s="149"/>
      <c r="AJ667" s="133">
        <f t="shared" si="244"/>
        <v>0</v>
      </c>
      <c r="AK667" s="131">
        <f t="shared" si="245"/>
        <v>0</v>
      </c>
      <c r="AL667" s="131">
        <f t="shared" si="246"/>
        <v>0</v>
      </c>
      <c r="AM667" s="131">
        <f t="shared" si="247"/>
        <v>0</v>
      </c>
      <c r="AN667" s="136">
        <f t="shared" si="248"/>
        <v>0</v>
      </c>
      <c r="AO667" s="133">
        <f t="shared" si="249"/>
        <v>0</v>
      </c>
      <c r="AP667" s="131">
        <f t="shared" si="250"/>
        <v>0</v>
      </c>
      <c r="AQ667" s="131">
        <f t="shared" si="251"/>
        <v>0</v>
      </c>
      <c r="AR667" s="131">
        <f t="shared" si="252"/>
        <v>0</v>
      </c>
      <c r="AS667" s="136">
        <f t="shared" si="253"/>
        <v>0</v>
      </c>
      <c r="AT667" s="133">
        <f t="shared" si="254"/>
        <v>0</v>
      </c>
      <c r="AU667" s="131">
        <f t="shared" si="255"/>
        <v>0</v>
      </c>
      <c r="AV667" s="131">
        <f t="shared" si="256"/>
        <v>0</v>
      </c>
      <c r="AW667" s="131">
        <f t="shared" si="257"/>
        <v>0</v>
      </c>
      <c r="AX667" s="136">
        <f t="shared" si="258"/>
        <v>0</v>
      </c>
      <c r="AY667" s="133">
        <f t="shared" si="259"/>
        <v>0</v>
      </c>
      <c r="AZ667" s="131">
        <f t="shared" si="260"/>
        <v>0</v>
      </c>
      <c r="BA667" s="131">
        <f t="shared" si="261"/>
        <v>0</v>
      </c>
      <c r="BB667" s="131">
        <f t="shared" si="262"/>
        <v>0</v>
      </c>
      <c r="BC667" s="132">
        <f t="shared" si="263"/>
        <v>0</v>
      </c>
    </row>
    <row r="668" spans="1:55" x14ac:dyDescent="0.25">
      <c r="A668" s="138" t="s">
        <v>1427</v>
      </c>
      <c r="B668" s="131" t="s">
        <v>1294</v>
      </c>
      <c r="C668" s="131" t="s">
        <v>284</v>
      </c>
      <c r="D668" s="131" t="s">
        <v>318</v>
      </c>
      <c r="E668" s="132" t="s">
        <v>1955</v>
      </c>
      <c r="F668" s="130">
        <v>0</v>
      </c>
      <c r="G668" s="131">
        <v>0</v>
      </c>
      <c r="H668" s="131">
        <v>0</v>
      </c>
      <c r="I668" s="132">
        <v>0</v>
      </c>
      <c r="J668" s="149"/>
      <c r="K668" s="133">
        <v>0</v>
      </c>
      <c r="L668" s="131">
        <v>0</v>
      </c>
      <c r="M668" s="131">
        <v>0</v>
      </c>
      <c r="N668" s="132">
        <v>0</v>
      </c>
      <c r="O668" s="149"/>
      <c r="P668" s="133">
        <v>0</v>
      </c>
      <c r="Q668" s="131">
        <v>0</v>
      </c>
      <c r="R668" s="131">
        <v>0</v>
      </c>
      <c r="S668" s="132">
        <v>0</v>
      </c>
      <c r="T668" s="149"/>
      <c r="U668" s="133">
        <v>0</v>
      </c>
      <c r="V668" s="131">
        <v>0</v>
      </c>
      <c r="W668" s="131">
        <v>0</v>
      </c>
      <c r="X668" s="132">
        <v>0</v>
      </c>
      <c r="Y668" s="149"/>
      <c r="Z668" s="133">
        <v>0</v>
      </c>
      <c r="AA668" s="131">
        <v>0</v>
      </c>
      <c r="AB668" s="131">
        <v>0</v>
      </c>
      <c r="AC668" s="132">
        <v>0</v>
      </c>
      <c r="AD668" s="149"/>
      <c r="AE668" s="153">
        <f t="shared" si="240"/>
        <v>0</v>
      </c>
      <c r="AF668" s="134">
        <f t="shared" si="241"/>
        <v>0</v>
      </c>
      <c r="AG668" s="135">
        <f t="shared" si="242"/>
        <v>0</v>
      </c>
      <c r="AH668" s="167">
        <f t="shared" si="243"/>
        <v>0</v>
      </c>
      <c r="AI668" s="149"/>
      <c r="AJ668" s="133">
        <f t="shared" si="244"/>
        <v>0</v>
      </c>
      <c r="AK668" s="131">
        <f t="shared" si="245"/>
        <v>0</v>
      </c>
      <c r="AL668" s="131">
        <f t="shared" si="246"/>
        <v>0</v>
      </c>
      <c r="AM668" s="131">
        <f t="shared" si="247"/>
        <v>0</v>
      </c>
      <c r="AN668" s="136">
        <f t="shared" si="248"/>
        <v>0</v>
      </c>
      <c r="AO668" s="133">
        <f t="shared" si="249"/>
        <v>0</v>
      </c>
      <c r="AP668" s="131">
        <f t="shared" si="250"/>
        <v>0</v>
      </c>
      <c r="AQ668" s="131">
        <f t="shared" si="251"/>
        <v>0</v>
      </c>
      <c r="AR668" s="131">
        <f t="shared" si="252"/>
        <v>0</v>
      </c>
      <c r="AS668" s="136">
        <f t="shared" si="253"/>
        <v>0</v>
      </c>
      <c r="AT668" s="133">
        <f t="shared" si="254"/>
        <v>0</v>
      </c>
      <c r="AU668" s="131">
        <f t="shared" si="255"/>
        <v>0</v>
      </c>
      <c r="AV668" s="131">
        <f t="shared" si="256"/>
        <v>0</v>
      </c>
      <c r="AW668" s="131">
        <f t="shared" si="257"/>
        <v>0</v>
      </c>
      <c r="AX668" s="136">
        <f t="shared" si="258"/>
        <v>0</v>
      </c>
      <c r="AY668" s="133">
        <f t="shared" si="259"/>
        <v>0</v>
      </c>
      <c r="AZ668" s="131">
        <f t="shared" si="260"/>
        <v>0</v>
      </c>
      <c r="BA668" s="131">
        <f t="shared" si="261"/>
        <v>0</v>
      </c>
      <c r="BB668" s="131">
        <f t="shared" si="262"/>
        <v>0</v>
      </c>
      <c r="BC668" s="132">
        <f t="shared" si="263"/>
        <v>0</v>
      </c>
    </row>
    <row r="669" spans="1:55" x14ac:dyDescent="0.25">
      <c r="A669" s="138" t="s">
        <v>1429</v>
      </c>
      <c r="B669" s="131" t="s">
        <v>39</v>
      </c>
      <c r="C669" s="131" t="s">
        <v>1510</v>
      </c>
      <c r="D669" s="131" t="s">
        <v>1430</v>
      </c>
      <c r="E669" s="132" t="s">
        <v>1303</v>
      </c>
      <c r="F669" s="130">
        <v>0</v>
      </c>
      <c r="G669" s="131">
        <v>0</v>
      </c>
      <c r="H669" s="131">
        <v>0</v>
      </c>
      <c r="I669" s="132">
        <v>20</v>
      </c>
      <c r="J669" s="149"/>
      <c r="K669" s="133">
        <v>0</v>
      </c>
      <c r="L669" s="131">
        <v>0</v>
      </c>
      <c r="M669" s="131">
        <v>0</v>
      </c>
      <c r="N669" s="132">
        <v>20</v>
      </c>
      <c r="O669" s="149"/>
      <c r="P669" s="133">
        <v>1</v>
      </c>
      <c r="Q669" s="131">
        <v>0</v>
      </c>
      <c r="R669" s="131">
        <v>2.1</v>
      </c>
      <c r="S669" s="132">
        <v>268</v>
      </c>
      <c r="T669" s="149"/>
      <c r="U669" s="133">
        <v>0</v>
      </c>
      <c r="V669" s="131">
        <v>0</v>
      </c>
      <c r="W669" s="131">
        <v>0</v>
      </c>
      <c r="X669" s="132">
        <v>20</v>
      </c>
      <c r="Y669" s="149"/>
      <c r="Z669" s="133">
        <v>0</v>
      </c>
      <c r="AA669" s="131">
        <v>0</v>
      </c>
      <c r="AB669" s="131">
        <v>0</v>
      </c>
      <c r="AC669" s="132">
        <v>20</v>
      </c>
      <c r="AD669" s="149"/>
      <c r="AE669" s="153">
        <f t="shared" si="240"/>
        <v>1</v>
      </c>
      <c r="AF669" s="134">
        <f t="shared" si="241"/>
        <v>0</v>
      </c>
      <c r="AG669" s="135">
        <f t="shared" si="242"/>
        <v>2.1</v>
      </c>
      <c r="AH669" s="167">
        <f t="shared" si="243"/>
        <v>328</v>
      </c>
      <c r="AI669" s="149"/>
      <c r="AJ669" s="133">
        <f t="shared" si="244"/>
        <v>20</v>
      </c>
      <c r="AK669" s="131">
        <f t="shared" si="245"/>
        <v>20</v>
      </c>
      <c r="AL669" s="131">
        <f t="shared" si="246"/>
        <v>268</v>
      </c>
      <c r="AM669" s="131">
        <f t="shared" si="247"/>
        <v>20</v>
      </c>
      <c r="AN669" s="136">
        <f t="shared" si="248"/>
        <v>20</v>
      </c>
      <c r="AO669" s="133">
        <f t="shared" si="249"/>
        <v>0</v>
      </c>
      <c r="AP669" s="131">
        <f t="shared" si="250"/>
        <v>0</v>
      </c>
      <c r="AQ669" s="131">
        <f t="shared" si="251"/>
        <v>1</v>
      </c>
      <c r="AR669" s="131">
        <f t="shared" si="252"/>
        <v>0</v>
      </c>
      <c r="AS669" s="136">
        <f t="shared" si="253"/>
        <v>0</v>
      </c>
      <c r="AT669" s="133">
        <f t="shared" si="254"/>
        <v>0</v>
      </c>
      <c r="AU669" s="131">
        <f t="shared" si="255"/>
        <v>0</v>
      </c>
      <c r="AV669" s="131">
        <f t="shared" si="256"/>
        <v>0</v>
      </c>
      <c r="AW669" s="131">
        <f t="shared" si="257"/>
        <v>0</v>
      </c>
      <c r="AX669" s="136">
        <f t="shared" si="258"/>
        <v>0</v>
      </c>
      <c r="AY669" s="133">
        <f t="shared" si="259"/>
        <v>0</v>
      </c>
      <c r="AZ669" s="131">
        <f t="shared" si="260"/>
        <v>0</v>
      </c>
      <c r="BA669" s="131">
        <f t="shared" si="261"/>
        <v>2.1</v>
      </c>
      <c r="BB669" s="131">
        <f t="shared" si="262"/>
        <v>0</v>
      </c>
      <c r="BC669" s="132">
        <f t="shared" si="263"/>
        <v>0</v>
      </c>
    </row>
    <row r="670" spans="1:55" x14ac:dyDescent="0.25">
      <c r="A670" s="138" t="s">
        <v>1434</v>
      </c>
      <c r="B670" s="131" t="s">
        <v>1433</v>
      </c>
      <c r="C670" s="131" t="s">
        <v>1006</v>
      </c>
      <c r="D670" s="131" t="s">
        <v>1435</v>
      </c>
      <c r="E670" s="132" t="s">
        <v>1955</v>
      </c>
      <c r="F670" s="130">
        <v>0</v>
      </c>
      <c r="G670" s="131">
        <v>0</v>
      </c>
      <c r="H670" s="131">
        <v>0</v>
      </c>
      <c r="I670" s="132">
        <v>0</v>
      </c>
      <c r="J670" s="149"/>
      <c r="K670" s="133">
        <v>0</v>
      </c>
      <c r="L670" s="131">
        <v>0</v>
      </c>
      <c r="M670" s="131">
        <v>0</v>
      </c>
      <c r="N670" s="132">
        <v>0</v>
      </c>
      <c r="O670" s="149"/>
      <c r="P670" s="133">
        <v>0</v>
      </c>
      <c r="Q670" s="131">
        <v>0</v>
      </c>
      <c r="R670" s="131">
        <v>0</v>
      </c>
      <c r="S670" s="132">
        <v>0</v>
      </c>
      <c r="T670" s="149"/>
      <c r="U670" s="133">
        <v>0</v>
      </c>
      <c r="V670" s="131">
        <v>0</v>
      </c>
      <c r="W670" s="131">
        <v>0</v>
      </c>
      <c r="X670" s="132">
        <v>0</v>
      </c>
      <c r="Y670" s="149"/>
      <c r="Z670" s="133">
        <v>0</v>
      </c>
      <c r="AA670" s="131">
        <v>0</v>
      </c>
      <c r="AB670" s="131">
        <v>0</v>
      </c>
      <c r="AC670" s="132">
        <v>0</v>
      </c>
      <c r="AD670" s="149"/>
      <c r="AE670" s="153">
        <f t="shared" si="240"/>
        <v>0</v>
      </c>
      <c r="AF670" s="134">
        <f t="shared" si="241"/>
        <v>0</v>
      </c>
      <c r="AG670" s="135">
        <f t="shared" si="242"/>
        <v>0</v>
      </c>
      <c r="AH670" s="167">
        <f t="shared" si="243"/>
        <v>0</v>
      </c>
      <c r="AI670" s="149"/>
      <c r="AJ670" s="133">
        <f t="shared" si="244"/>
        <v>0</v>
      </c>
      <c r="AK670" s="131">
        <f t="shared" si="245"/>
        <v>0</v>
      </c>
      <c r="AL670" s="131">
        <f t="shared" si="246"/>
        <v>0</v>
      </c>
      <c r="AM670" s="131">
        <f t="shared" si="247"/>
        <v>0</v>
      </c>
      <c r="AN670" s="136">
        <f t="shared" si="248"/>
        <v>0</v>
      </c>
      <c r="AO670" s="133">
        <f t="shared" si="249"/>
        <v>0</v>
      </c>
      <c r="AP670" s="131">
        <f t="shared" si="250"/>
        <v>0</v>
      </c>
      <c r="AQ670" s="131">
        <f t="shared" si="251"/>
        <v>0</v>
      </c>
      <c r="AR670" s="131">
        <f t="shared" si="252"/>
        <v>0</v>
      </c>
      <c r="AS670" s="136">
        <f t="shared" si="253"/>
        <v>0</v>
      </c>
      <c r="AT670" s="133">
        <f t="shared" si="254"/>
        <v>0</v>
      </c>
      <c r="AU670" s="131">
        <f t="shared" si="255"/>
        <v>0</v>
      </c>
      <c r="AV670" s="131">
        <f t="shared" si="256"/>
        <v>0</v>
      </c>
      <c r="AW670" s="131">
        <f t="shared" si="257"/>
        <v>0</v>
      </c>
      <c r="AX670" s="136">
        <f t="shared" si="258"/>
        <v>0</v>
      </c>
      <c r="AY670" s="133">
        <f t="shared" si="259"/>
        <v>0</v>
      </c>
      <c r="AZ670" s="131">
        <f t="shared" si="260"/>
        <v>0</v>
      </c>
      <c r="BA670" s="131">
        <f t="shared" si="261"/>
        <v>0</v>
      </c>
      <c r="BB670" s="131">
        <f t="shared" si="262"/>
        <v>0</v>
      </c>
      <c r="BC670" s="132">
        <f t="shared" si="263"/>
        <v>0</v>
      </c>
    </row>
    <row r="671" spans="1:55" x14ac:dyDescent="0.25">
      <c r="A671" s="138" t="s">
        <v>1436</v>
      </c>
      <c r="B671" s="131" t="s">
        <v>41</v>
      </c>
      <c r="C671" s="131" t="s">
        <v>319</v>
      </c>
      <c r="D671" s="131" t="s">
        <v>141</v>
      </c>
      <c r="E671" s="132" t="s">
        <v>1313</v>
      </c>
      <c r="F671" s="130">
        <v>0</v>
      </c>
      <c r="G671" s="131">
        <v>0</v>
      </c>
      <c r="H671" s="131">
        <v>0</v>
      </c>
      <c r="I671" s="132">
        <v>0</v>
      </c>
      <c r="J671" s="149"/>
      <c r="K671" s="133">
        <v>0</v>
      </c>
      <c r="L671" s="131">
        <v>0</v>
      </c>
      <c r="M671" s="131">
        <v>0</v>
      </c>
      <c r="N671" s="132">
        <v>20</v>
      </c>
      <c r="O671" s="149"/>
      <c r="P671" s="133">
        <v>0</v>
      </c>
      <c r="Q671" s="131">
        <v>0</v>
      </c>
      <c r="R671" s="131">
        <v>0</v>
      </c>
      <c r="S671" s="132">
        <v>0</v>
      </c>
      <c r="T671" s="149"/>
      <c r="U671" s="133">
        <v>0</v>
      </c>
      <c r="V671" s="131">
        <v>0</v>
      </c>
      <c r="W671" s="131">
        <v>0</v>
      </c>
      <c r="X671" s="132">
        <v>0</v>
      </c>
      <c r="Y671" s="149"/>
      <c r="Z671" s="133">
        <v>0</v>
      </c>
      <c r="AA671" s="131">
        <v>0</v>
      </c>
      <c r="AB671" s="131">
        <v>0</v>
      </c>
      <c r="AC671" s="132">
        <v>0</v>
      </c>
      <c r="AD671" s="149"/>
      <c r="AE671" s="153">
        <f t="shared" si="240"/>
        <v>0</v>
      </c>
      <c r="AF671" s="134">
        <f t="shared" si="241"/>
        <v>0</v>
      </c>
      <c r="AG671" s="135">
        <f t="shared" si="242"/>
        <v>0</v>
      </c>
      <c r="AH671" s="167">
        <f t="shared" si="243"/>
        <v>20</v>
      </c>
      <c r="AI671" s="149"/>
      <c r="AJ671" s="133">
        <f t="shared" si="244"/>
        <v>0</v>
      </c>
      <c r="AK671" s="131">
        <f t="shared" si="245"/>
        <v>20</v>
      </c>
      <c r="AL671" s="131">
        <f t="shared" si="246"/>
        <v>0</v>
      </c>
      <c r="AM671" s="131">
        <f t="shared" si="247"/>
        <v>0</v>
      </c>
      <c r="AN671" s="136">
        <f t="shared" si="248"/>
        <v>0</v>
      </c>
      <c r="AO671" s="133">
        <f t="shared" si="249"/>
        <v>0</v>
      </c>
      <c r="AP671" s="131">
        <f t="shared" si="250"/>
        <v>0</v>
      </c>
      <c r="AQ671" s="131">
        <f t="shared" si="251"/>
        <v>0</v>
      </c>
      <c r="AR671" s="131">
        <f t="shared" si="252"/>
        <v>0</v>
      </c>
      <c r="AS671" s="136">
        <f t="shared" si="253"/>
        <v>0</v>
      </c>
      <c r="AT671" s="133">
        <f t="shared" si="254"/>
        <v>0</v>
      </c>
      <c r="AU671" s="131">
        <f t="shared" si="255"/>
        <v>0</v>
      </c>
      <c r="AV671" s="131">
        <f t="shared" si="256"/>
        <v>0</v>
      </c>
      <c r="AW671" s="131">
        <f t="shared" si="257"/>
        <v>0</v>
      </c>
      <c r="AX671" s="136">
        <f t="shared" si="258"/>
        <v>0</v>
      </c>
      <c r="AY671" s="133">
        <f t="shared" si="259"/>
        <v>0</v>
      </c>
      <c r="AZ671" s="131">
        <f t="shared" si="260"/>
        <v>0</v>
      </c>
      <c r="BA671" s="131">
        <f t="shared" si="261"/>
        <v>0</v>
      </c>
      <c r="BB671" s="131">
        <f t="shared" si="262"/>
        <v>0</v>
      </c>
      <c r="BC671" s="132">
        <f t="shared" si="263"/>
        <v>0</v>
      </c>
    </row>
    <row r="672" spans="1:55" x14ac:dyDescent="0.25">
      <c r="A672" s="138" t="s">
        <v>1439</v>
      </c>
      <c r="B672" s="131" t="s">
        <v>1293</v>
      </c>
      <c r="C672" s="131" t="s">
        <v>1440</v>
      </c>
      <c r="D672" s="131" t="s">
        <v>413</v>
      </c>
      <c r="E672" s="132" t="s">
        <v>1955</v>
      </c>
      <c r="F672" s="130">
        <v>0</v>
      </c>
      <c r="G672" s="131">
        <v>0</v>
      </c>
      <c r="H672" s="131">
        <v>0</v>
      </c>
      <c r="I672" s="132">
        <v>0</v>
      </c>
      <c r="J672" s="149"/>
      <c r="K672" s="133">
        <v>0</v>
      </c>
      <c r="L672" s="131">
        <v>0</v>
      </c>
      <c r="M672" s="131">
        <v>0</v>
      </c>
      <c r="N672" s="132">
        <v>0</v>
      </c>
      <c r="O672" s="149"/>
      <c r="P672" s="133">
        <v>0</v>
      </c>
      <c r="Q672" s="131">
        <v>0</v>
      </c>
      <c r="R672" s="131">
        <v>0</v>
      </c>
      <c r="S672" s="132">
        <v>0</v>
      </c>
      <c r="T672" s="149"/>
      <c r="U672" s="133">
        <v>0</v>
      </c>
      <c r="V672" s="131">
        <v>0</v>
      </c>
      <c r="W672" s="131">
        <v>0</v>
      </c>
      <c r="X672" s="132">
        <v>0</v>
      </c>
      <c r="Y672" s="149"/>
      <c r="Z672" s="133">
        <v>0</v>
      </c>
      <c r="AA672" s="131">
        <v>0</v>
      </c>
      <c r="AB672" s="131">
        <v>0</v>
      </c>
      <c r="AC672" s="132">
        <v>0</v>
      </c>
      <c r="AD672" s="149"/>
      <c r="AE672" s="153">
        <f t="shared" si="240"/>
        <v>0</v>
      </c>
      <c r="AF672" s="134">
        <f t="shared" si="241"/>
        <v>0</v>
      </c>
      <c r="AG672" s="135">
        <f t="shared" si="242"/>
        <v>0</v>
      </c>
      <c r="AH672" s="167">
        <f t="shared" si="243"/>
        <v>0</v>
      </c>
      <c r="AI672" s="149"/>
      <c r="AJ672" s="133">
        <f t="shared" si="244"/>
        <v>0</v>
      </c>
      <c r="AK672" s="131">
        <f t="shared" si="245"/>
        <v>0</v>
      </c>
      <c r="AL672" s="131">
        <f t="shared" si="246"/>
        <v>0</v>
      </c>
      <c r="AM672" s="131">
        <f t="shared" si="247"/>
        <v>0</v>
      </c>
      <c r="AN672" s="136">
        <f t="shared" si="248"/>
        <v>0</v>
      </c>
      <c r="AO672" s="133">
        <f t="shared" si="249"/>
        <v>0</v>
      </c>
      <c r="AP672" s="131">
        <f t="shared" si="250"/>
        <v>0</v>
      </c>
      <c r="AQ672" s="131">
        <f t="shared" si="251"/>
        <v>0</v>
      </c>
      <c r="AR672" s="131">
        <f t="shared" si="252"/>
        <v>0</v>
      </c>
      <c r="AS672" s="136">
        <f t="shared" si="253"/>
        <v>0</v>
      </c>
      <c r="AT672" s="133">
        <f t="shared" si="254"/>
        <v>0</v>
      </c>
      <c r="AU672" s="131">
        <f t="shared" si="255"/>
        <v>0</v>
      </c>
      <c r="AV672" s="131">
        <f t="shared" si="256"/>
        <v>0</v>
      </c>
      <c r="AW672" s="131">
        <f t="shared" si="257"/>
        <v>0</v>
      </c>
      <c r="AX672" s="136">
        <f t="shared" si="258"/>
        <v>0</v>
      </c>
      <c r="AY672" s="133">
        <f t="shared" si="259"/>
        <v>0</v>
      </c>
      <c r="AZ672" s="131">
        <f t="shared" si="260"/>
        <v>0</v>
      </c>
      <c r="BA672" s="131">
        <f t="shared" si="261"/>
        <v>0</v>
      </c>
      <c r="BB672" s="131">
        <f t="shared" si="262"/>
        <v>0</v>
      </c>
      <c r="BC672" s="132">
        <f t="shared" si="263"/>
        <v>0</v>
      </c>
    </row>
    <row r="673" spans="1:55" x14ac:dyDescent="0.25">
      <c r="A673" s="138" t="s">
        <v>1441</v>
      </c>
      <c r="B673" s="131" t="s">
        <v>1383</v>
      </c>
      <c r="C673" s="131" t="s">
        <v>1385</v>
      </c>
      <c r="D673" s="131" t="s">
        <v>1442</v>
      </c>
      <c r="E673" s="132" t="s">
        <v>2025</v>
      </c>
      <c r="F673" s="130">
        <v>0</v>
      </c>
      <c r="G673" s="131">
        <v>0</v>
      </c>
      <c r="H673" s="131">
        <v>0</v>
      </c>
      <c r="I673" s="132">
        <v>0</v>
      </c>
      <c r="J673" s="149"/>
      <c r="K673" s="133">
        <v>0</v>
      </c>
      <c r="L673" s="131">
        <v>0</v>
      </c>
      <c r="M673" s="131">
        <v>0</v>
      </c>
      <c r="N673" s="132">
        <v>0</v>
      </c>
      <c r="O673" s="149"/>
      <c r="P673" s="133">
        <v>0</v>
      </c>
      <c r="Q673" s="131">
        <v>0</v>
      </c>
      <c r="R673" s="131">
        <v>0</v>
      </c>
      <c r="S673" s="132">
        <v>0</v>
      </c>
      <c r="T673" s="149"/>
      <c r="U673" s="133">
        <v>0</v>
      </c>
      <c r="V673" s="131">
        <v>0</v>
      </c>
      <c r="W673" s="131">
        <v>0</v>
      </c>
      <c r="X673" s="132">
        <v>0</v>
      </c>
      <c r="Y673" s="149"/>
      <c r="Z673" s="133">
        <v>0</v>
      </c>
      <c r="AA673" s="131">
        <v>0</v>
      </c>
      <c r="AB673" s="131">
        <v>0</v>
      </c>
      <c r="AC673" s="132">
        <v>0</v>
      </c>
      <c r="AD673" s="149"/>
      <c r="AE673" s="153">
        <f t="shared" si="240"/>
        <v>0</v>
      </c>
      <c r="AF673" s="134">
        <f t="shared" si="241"/>
        <v>0</v>
      </c>
      <c r="AG673" s="135">
        <f t="shared" si="242"/>
        <v>0</v>
      </c>
      <c r="AH673" s="167">
        <f t="shared" si="243"/>
        <v>0</v>
      </c>
      <c r="AI673" s="149"/>
      <c r="AJ673" s="133">
        <f t="shared" si="244"/>
        <v>0</v>
      </c>
      <c r="AK673" s="131">
        <f t="shared" si="245"/>
        <v>0</v>
      </c>
      <c r="AL673" s="131">
        <f t="shared" si="246"/>
        <v>0</v>
      </c>
      <c r="AM673" s="131">
        <f t="shared" si="247"/>
        <v>0</v>
      </c>
      <c r="AN673" s="136">
        <f t="shared" si="248"/>
        <v>0</v>
      </c>
      <c r="AO673" s="133">
        <f t="shared" si="249"/>
        <v>0</v>
      </c>
      <c r="AP673" s="131">
        <f t="shared" si="250"/>
        <v>0</v>
      </c>
      <c r="AQ673" s="131">
        <f t="shared" si="251"/>
        <v>0</v>
      </c>
      <c r="AR673" s="131">
        <f t="shared" si="252"/>
        <v>0</v>
      </c>
      <c r="AS673" s="136">
        <f t="shared" si="253"/>
        <v>0</v>
      </c>
      <c r="AT673" s="133">
        <f t="shared" si="254"/>
        <v>0</v>
      </c>
      <c r="AU673" s="131">
        <f t="shared" si="255"/>
        <v>0</v>
      </c>
      <c r="AV673" s="131">
        <f t="shared" si="256"/>
        <v>0</v>
      </c>
      <c r="AW673" s="131">
        <f t="shared" si="257"/>
        <v>0</v>
      </c>
      <c r="AX673" s="136">
        <f t="shared" si="258"/>
        <v>0</v>
      </c>
      <c r="AY673" s="133">
        <f t="shared" si="259"/>
        <v>0</v>
      </c>
      <c r="AZ673" s="131">
        <f t="shared" si="260"/>
        <v>0</v>
      </c>
      <c r="BA673" s="131">
        <f t="shared" si="261"/>
        <v>0</v>
      </c>
      <c r="BB673" s="131">
        <f t="shared" si="262"/>
        <v>0</v>
      </c>
      <c r="BC673" s="132">
        <f t="shared" si="263"/>
        <v>0</v>
      </c>
    </row>
    <row r="674" spans="1:55" x14ac:dyDescent="0.25">
      <c r="A674" s="138" t="s">
        <v>1443</v>
      </c>
      <c r="B674" s="131" t="s">
        <v>43</v>
      </c>
      <c r="C674" s="131" t="s">
        <v>425</v>
      </c>
      <c r="D674" s="131" t="s">
        <v>1898</v>
      </c>
      <c r="E674" s="132" t="s">
        <v>1954</v>
      </c>
      <c r="F674" s="130">
        <v>1</v>
      </c>
      <c r="G674" s="131">
        <v>0</v>
      </c>
      <c r="H674" s="131">
        <v>1.2</v>
      </c>
      <c r="I674" s="132">
        <v>217</v>
      </c>
      <c r="J674" s="149"/>
      <c r="K674" s="133">
        <v>0</v>
      </c>
      <c r="L674" s="131">
        <v>0</v>
      </c>
      <c r="M674" s="131">
        <v>0</v>
      </c>
      <c r="N674" s="132">
        <v>0</v>
      </c>
      <c r="O674" s="149"/>
      <c r="P674" s="133">
        <v>0</v>
      </c>
      <c r="Q674" s="131">
        <v>0</v>
      </c>
      <c r="R674" s="131">
        <v>0</v>
      </c>
      <c r="S674" s="132">
        <v>0</v>
      </c>
      <c r="T674" s="149"/>
      <c r="U674" s="133">
        <v>0</v>
      </c>
      <c r="V674" s="131">
        <v>0</v>
      </c>
      <c r="W674" s="131">
        <v>0</v>
      </c>
      <c r="X674" s="132">
        <v>0</v>
      </c>
      <c r="Y674" s="149"/>
      <c r="Z674" s="133">
        <v>0</v>
      </c>
      <c r="AA674" s="131">
        <v>1</v>
      </c>
      <c r="AB674" s="131">
        <v>6</v>
      </c>
      <c r="AC674" s="132">
        <v>251</v>
      </c>
      <c r="AD674" s="149"/>
      <c r="AE674" s="153">
        <f t="shared" si="240"/>
        <v>1</v>
      </c>
      <c r="AF674" s="134">
        <f t="shared" si="241"/>
        <v>1</v>
      </c>
      <c r="AG674" s="135">
        <f t="shared" si="242"/>
        <v>7.2</v>
      </c>
      <c r="AH674" s="167">
        <f t="shared" si="243"/>
        <v>468</v>
      </c>
      <c r="AI674" s="149"/>
      <c r="AJ674" s="133">
        <f t="shared" si="244"/>
        <v>217</v>
      </c>
      <c r="AK674" s="131">
        <f t="shared" si="245"/>
        <v>0</v>
      </c>
      <c r="AL674" s="131">
        <f t="shared" si="246"/>
        <v>0</v>
      </c>
      <c r="AM674" s="131">
        <f t="shared" si="247"/>
        <v>0</v>
      </c>
      <c r="AN674" s="136">
        <f t="shared" si="248"/>
        <v>251</v>
      </c>
      <c r="AO674" s="133">
        <f t="shared" si="249"/>
        <v>1</v>
      </c>
      <c r="AP674" s="131">
        <f t="shared" si="250"/>
        <v>0</v>
      </c>
      <c r="AQ674" s="131">
        <f t="shared" si="251"/>
        <v>0</v>
      </c>
      <c r="AR674" s="131">
        <f t="shared" si="252"/>
        <v>0</v>
      </c>
      <c r="AS674" s="136">
        <f t="shared" si="253"/>
        <v>0</v>
      </c>
      <c r="AT674" s="133">
        <f t="shared" si="254"/>
        <v>0</v>
      </c>
      <c r="AU674" s="131">
        <f t="shared" si="255"/>
        <v>0</v>
      </c>
      <c r="AV674" s="131">
        <f t="shared" si="256"/>
        <v>0</v>
      </c>
      <c r="AW674" s="131">
        <f t="shared" si="257"/>
        <v>0</v>
      </c>
      <c r="AX674" s="136">
        <f t="shared" si="258"/>
        <v>1</v>
      </c>
      <c r="AY674" s="133">
        <f t="shared" si="259"/>
        <v>1.2</v>
      </c>
      <c r="AZ674" s="131">
        <f t="shared" si="260"/>
        <v>0</v>
      </c>
      <c r="BA674" s="131">
        <f t="shared" si="261"/>
        <v>0</v>
      </c>
      <c r="BB674" s="131">
        <f t="shared" si="262"/>
        <v>0</v>
      </c>
      <c r="BC674" s="132">
        <f t="shared" si="263"/>
        <v>6</v>
      </c>
    </row>
    <row r="675" spans="1:55" x14ac:dyDescent="0.25">
      <c r="A675" s="138" t="s">
        <v>1444</v>
      </c>
      <c r="B675" s="131" t="s">
        <v>39</v>
      </c>
      <c r="C675" s="131" t="s">
        <v>1270</v>
      </c>
      <c r="D675" s="131" t="s">
        <v>1445</v>
      </c>
      <c r="E675" s="132" t="s">
        <v>1314</v>
      </c>
      <c r="F675" s="130">
        <v>0</v>
      </c>
      <c r="G675" s="131">
        <v>0</v>
      </c>
      <c r="H675" s="131">
        <v>0</v>
      </c>
      <c r="I675" s="132">
        <v>0</v>
      </c>
      <c r="J675" s="149"/>
      <c r="K675" s="133">
        <v>0</v>
      </c>
      <c r="L675" s="131">
        <v>0</v>
      </c>
      <c r="M675" s="131">
        <v>0</v>
      </c>
      <c r="N675" s="132">
        <v>0</v>
      </c>
      <c r="O675" s="149"/>
      <c r="P675" s="133">
        <v>0</v>
      </c>
      <c r="Q675" s="131">
        <v>0</v>
      </c>
      <c r="R675" s="131">
        <v>0</v>
      </c>
      <c r="S675" s="132">
        <v>0</v>
      </c>
      <c r="T675" s="149"/>
      <c r="U675" s="133">
        <v>0</v>
      </c>
      <c r="V675" s="131">
        <v>0</v>
      </c>
      <c r="W675" s="131">
        <v>0</v>
      </c>
      <c r="X675" s="132">
        <v>0</v>
      </c>
      <c r="Y675" s="149"/>
      <c r="Z675" s="133">
        <v>0</v>
      </c>
      <c r="AA675" s="131">
        <v>0</v>
      </c>
      <c r="AB675" s="131">
        <v>0</v>
      </c>
      <c r="AC675" s="132">
        <v>0</v>
      </c>
      <c r="AD675" s="149"/>
      <c r="AE675" s="153">
        <f t="shared" si="240"/>
        <v>0</v>
      </c>
      <c r="AF675" s="134">
        <f t="shared" si="241"/>
        <v>0</v>
      </c>
      <c r="AG675" s="135">
        <f t="shared" si="242"/>
        <v>0</v>
      </c>
      <c r="AH675" s="167">
        <f t="shared" si="243"/>
        <v>0</v>
      </c>
      <c r="AI675" s="149"/>
      <c r="AJ675" s="133">
        <f t="shared" si="244"/>
        <v>0</v>
      </c>
      <c r="AK675" s="131">
        <f t="shared" si="245"/>
        <v>0</v>
      </c>
      <c r="AL675" s="131">
        <f t="shared" si="246"/>
        <v>0</v>
      </c>
      <c r="AM675" s="131">
        <f t="shared" si="247"/>
        <v>0</v>
      </c>
      <c r="AN675" s="136">
        <f t="shared" si="248"/>
        <v>0</v>
      </c>
      <c r="AO675" s="133">
        <f t="shared" si="249"/>
        <v>0</v>
      </c>
      <c r="AP675" s="131">
        <f t="shared" si="250"/>
        <v>0</v>
      </c>
      <c r="AQ675" s="131">
        <f t="shared" si="251"/>
        <v>0</v>
      </c>
      <c r="AR675" s="131">
        <f t="shared" si="252"/>
        <v>0</v>
      </c>
      <c r="AS675" s="136">
        <f t="shared" si="253"/>
        <v>0</v>
      </c>
      <c r="AT675" s="133">
        <f t="shared" si="254"/>
        <v>0</v>
      </c>
      <c r="AU675" s="131">
        <f t="shared" si="255"/>
        <v>0</v>
      </c>
      <c r="AV675" s="131">
        <f t="shared" si="256"/>
        <v>0</v>
      </c>
      <c r="AW675" s="131">
        <f t="shared" si="257"/>
        <v>0</v>
      </c>
      <c r="AX675" s="136">
        <f t="shared" si="258"/>
        <v>0</v>
      </c>
      <c r="AY675" s="133">
        <f t="shared" si="259"/>
        <v>0</v>
      </c>
      <c r="AZ675" s="131">
        <f t="shared" si="260"/>
        <v>0</v>
      </c>
      <c r="BA675" s="131">
        <f t="shared" si="261"/>
        <v>0</v>
      </c>
      <c r="BB675" s="131">
        <f t="shared" si="262"/>
        <v>0</v>
      </c>
      <c r="BC675" s="132">
        <f t="shared" si="263"/>
        <v>0</v>
      </c>
    </row>
    <row r="676" spans="1:55" x14ac:dyDescent="0.25">
      <c r="A676" s="138" t="s">
        <v>1446</v>
      </c>
      <c r="B676" s="131" t="s">
        <v>1279</v>
      </c>
      <c r="C676" s="131" t="s">
        <v>1447</v>
      </c>
      <c r="D676" s="131" t="s">
        <v>310</v>
      </c>
      <c r="E676" s="132" t="s">
        <v>1312</v>
      </c>
      <c r="F676" s="130">
        <v>0</v>
      </c>
      <c r="G676" s="131">
        <v>0</v>
      </c>
      <c r="H676" s="131">
        <v>0</v>
      </c>
      <c r="I676" s="132">
        <v>0</v>
      </c>
      <c r="J676" s="149"/>
      <c r="K676" s="133">
        <v>0</v>
      </c>
      <c r="L676" s="131">
        <v>0</v>
      </c>
      <c r="M676" s="131">
        <v>0</v>
      </c>
      <c r="N676" s="132">
        <v>0</v>
      </c>
      <c r="O676" s="149"/>
      <c r="P676" s="133">
        <v>0</v>
      </c>
      <c r="Q676" s="131">
        <v>0</v>
      </c>
      <c r="R676" s="131">
        <v>0</v>
      </c>
      <c r="S676" s="132">
        <v>0</v>
      </c>
      <c r="T676" s="149"/>
      <c r="U676" s="133">
        <v>0</v>
      </c>
      <c r="V676" s="131">
        <v>0</v>
      </c>
      <c r="W676" s="131">
        <v>0</v>
      </c>
      <c r="X676" s="132">
        <v>0</v>
      </c>
      <c r="Y676" s="149"/>
      <c r="Z676" s="133">
        <v>0</v>
      </c>
      <c r="AA676" s="131">
        <v>0</v>
      </c>
      <c r="AB676" s="131">
        <v>0</v>
      </c>
      <c r="AC676" s="132">
        <v>0</v>
      </c>
      <c r="AD676" s="149"/>
      <c r="AE676" s="153">
        <f t="shared" si="240"/>
        <v>0</v>
      </c>
      <c r="AF676" s="134">
        <f t="shared" si="241"/>
        <v>0</v>
      </c>
      <c r="AG676" s="135">
        <f t="shared" si="242"/>
        <v>0</v>
      </c>
      <c r="AH676" s="167">
        <f t="shared" si="243"/>
        <v>0</v>
      </c>
      <c r="AI676" s="149"/>
      <c r="AJ676" s="133">
        <f t="shared" si="244"/>
        <v>0</v>
      </c>
      <c r="AK676" s="131">
        <f t="shared" si="245"/>
        <v>0</v>
      </c>
      <c r="AL676" s="131">
        <f t="shared" si="246"/>
        <v>0</v>
      </c>
      <c r="AM676" s="131">
        <f t="shared" si="247"/>
        <v>0</v>
      </c>
      <c r="AN676" s="136">
        <f t="shared" si="248"/>
        <v>0</v>
      </c>
      <c r="AO676" s="133">
        <f t="shared" si="249"/>
        <v>0</v>
      </c>
      <c r="AP676" s="131">
        <f t="shared" si="250"/>
        <v>0</v>
      </c>
      <c r="AQ676" s="131">
        <f t="shared" si="251"/>
        <v>0</v>
      </c>
      <c r="AR676" s="131">
        <f t="shared" si="252"/>
        <v>0</v>
      </c>
      <c r="AS676" s="136">
        <f t="shared" si="253"/>
        <v>0</v>
      </c>
      <c r="AT676" s="133">
        <f t="shared" si="254"/>
        <v>0</v>
      </c>
      <c r="AU676" s="131">
        <f t="shared" si="255"/>
        <v>0</v>
      </c>
      <c r="AV676" s="131">
        <f t="shared" si="256"/>
        <v>0</v>
      </c>
      <c r="AW676" s="131">
        <f t="shared" si="257"/>
        <v>0</v>
      </c>
      <c r="AX676" s="136">
        <f t="shared" si="258"/>
        <v>0</v>
      </c>
      <c r="AY676" s="133">
        <f t="shared" si="259"/>
        <v>0</v>
      </c>
      <c r="AZ676" s="131">
        <f t="shared" si="260"/>
        <v>0</v>
      </c>
      <c r="BA676" s="131">
        <f t="shared" si="261"/>
        <v>0</v>
      </c>
      <c r="BB676" s="131">
        <f t="shared" si="262"/>
        <v>0</v>
      </c>
      <c r="BC676" s="132">
        <f t="shared" si="263"/>
        <v>0</v>
      </c>
    </row>
    <row r="677" spans="1:55" x14ac:dyDescent="0.25">
      <c r="A677" s="138" t="s">
        <v>1448</v>
      </c>
      <c r="B677" s="131" t="s">
        <v>1520</v>
      </c>
      <c r="C677" s="131" t="s">
        <v>1449</v>
      </c>
      <c r="D677" s="131" t="s">
        <v>154</v>
      </c>
      <c r="E677" s="132" t="s">
        <v>2025</v>
      </c>
      <c r="F677" s="130">
        <v>0</v>
      </c>
      <c r="G677" s="131">
        <v>0</v>
      </c>
      <c r="H677" s="131">
        <v>0</v>
      </c>
      <c r="I677" s="132">
        <v>0</v>
      </c>
      <c r="J677" s="149"/>
      <c r="K677" s="133">
        <v>0</v>
      </c>
      <c r="L677" s="131">
        <v>0</v>
      </c>
      <c r="M677" s="131">
        <v>0</v>
      </c>
      <c r="N677" s="132">
        <v>0</v>
      </c>
      <c r="O677" s="149"/>
      <c r="P677" s="133">
        <v>0</v>
      </c>
      <c r="Q677" s="131">
        <v>0</v>
      </c>
      <c r="R677" s="131">
        <v>0</v>
      </c>
      <c r="S677" s="132">
        <v>0</v>
      </c>
      <c r="T677" s="149"/>
      <c r="U677" s="133">
        <v>0</v>
      </c>
      <c r="V677" s="131">
        <v>0</v>
      </c>
      <c r="W677" s="131">
        <v>0</v>
      </c>
      <c r="X677" s="132">
        <v>0</v>
      </c>
      <c r="Y677" s="149"/>
      <c r="Z677" s="133">
        <v>0</v>
      </c>
      <c r="AA677" s="131">
        <v>0</v>
      </c>
      <c r="AB677" s="131">
        <v>0</v>
      </c>
      <c r="AC677" s="132">
        <v>0</v>
      </c>
      <c r="AD677" s="149"/>
      <c r="AE677" s="153">
        <f t="shared" si="240"/>
        <v>0</v>
      </c>
      <c r="AF677" s="134">
        <f t="shared" si="241"/>
        <v>0</v>
      </c>
      <c r="AG677" s="135">
        <f t="shared" si="242"/>
        <v>0</v>
      </c>
      <c r="AH677" s="167">
        <f t="shared" si="243"/>
        <v>0</v>
      </c>
      <c r="AI677" s="149"/>
      <c r="AJ677" s="133">
        <f t="shared" si="244"/>
        <v>0</v>
      </c>
      <c r="AK677" s="131">
        <f t="shared" si="245"/>
        <v>0</v>
      </c>
      <c r="AL677" s="131">
        <f t="shared" si="246"/>
        <v>0</v>
      </c>
      <c r="AM677" s="131">
        <f t="shared" si="247"/>
        <v>0</v>
      </c>
      <c r="AN677" s="136">
        <f t="shared" si="248"/>
        <v>0</v>
      </c>
      <c r="AO677" s="133">
        <f t="shared" si="249"/>
        <v>0</v>
      </c>
      <c r="AP677" s="131">
        <f t="shared" si="250"/>
        <v>0</v>
      </c>
      <c r="AQ677" s="131">
        <f t="shared" si="251"/>
        <v>0</v>
      </c>
      <c r="AR677" s="131">
        <f t="shared" si="252"/>
        <v>0</v>
      </c>
      <c r="AS677" s="136">
        <f t="shared" si="253"/>
        <v>0</v>
      </c>
      <c r="AT677" s="133">
        <f t="shared" si="254"/>
        <v>0</v>
      </c>
      <c r="AU677" s="131">
        <f t="shared" si="255"/>
        <v>0</v>
      </c>
      <c r="AV677" s="131">
        <f t="shared" si="256"/>
        <v>0</v>
      </c>
      <c r="AW677" s="131">
        <f t="shared" si="257"/>
        <v>0</v>
      </c>
      <c r="AX677" s="136">
        <f t="shared" si="258"/>
        <v>0</v>
      </c>
      <c r="AY677" s="133">
        <f t="shared" si="259"/>
        <v>0</v>
      </c>
      <c r="AZ677" s="131">
        <f t="shared" si="260"/>
        <v>0</v>
      </c>
      <c r="BA677" s="131">
        <f t="shared" si="261"/>
        <v>0</v>
      </c>
      <c r="BB677" s="131">
        <f t="shared" si="262"/>
        <v>0</v>
      </c>
      <c r="BC677" s="132">
        <f t="shared" si="263"/>
        <v>0</v>
      </c>
    </row>
    <row r="678" spans="1:55" x14ac:dyDescent="0.25">
      <c r="A678" s="138" t="s">
        <v>1450</v>
      </c>
      <c r="B678" s="131" t="s">
        <v>1520</v>
      </c>
      <c r="C678" s="131" t="s">
        <v>221</v>
      </c>
      <c r="D678" s="131" t="s">
        <v>108</v>
      </c>
      <c r="E678" s="132" t="s">
        <v>1314</v>
      </c>
      <c r="F678" s="130">
        <v>0</v>
      </c>
      <c r="G678" s="131">
        <v>0</v>
      </c>
      <c r="H678" s="131">
        <v>0</v>
      </c>
      <c r="I678" s="132">
        <v>0</v>
      </c>
      <c r="J678" s="149"/>
      <c r="K678" s="133">
        <v>0</v>
      </c>
      <c r="L678" s="131">
        <v>0</v>
      </c>
      <c r="M678" s="131">
        <v>0</v>
      </c>
      <c r="N678" s="132">
        <v>0</v>
      </c>
      <c r="O678" s="149"/>
      <c r="P678" s="133">
        <v>0</v>
      </c>
      <c r="Q678" s="131">
        <v>0</v>
      </c>
      <c r="R678" s="131">
        <v>0</v>
      </c>
      <c r="S678" s="132">
        <v>0</v>
      </c>
      <c r="T678" s="149"/>
      <c r="U678" s="133">
        <v>0</v>
      </c>
      <c r="V678" s="131">
        <v>0</v>
      </c>
      <c r="W678" s="131">
        <v>0</v>
      </c>
      <c r="X678" s="132">
        <v>0</v>
      </c>
      <c r="Y678" s="149"/>
      <c r="Z678" s="133">
        <v>0</v>
      </c>
      <c r="AA678" s="131">
        <v>0</v>
      </c>
      <c r="AB678" s="131">
        <v>0</v>
      </c>
      <c r="AC678" s="132">
        <v>0</v>
      </c>
      <c r="AD678" s="149"/>
      <c r="AE678" s="153">
        <f t="shared" si="240"/>
        <v>0</v>
      </c>
      <c r="AF678" s="134">
        <f t="shared" si="241"/>
        <v>0</v>
      </c>
      <c r="AG678" s="135">
        <f t="shared" si="242"/>
        <v>0</v>
      </c>
      <c r="AH678" s="167">
        <f t="shared" si="243"/>
        <v>0</v>
      </c>
      <c r="AI678" s="149"/>
      <c r="AJ678" s="133">
        <f t="shared" si="244"/>
        <v>0</v>
      </c>
      <c r="AK678" s="131">
        <f t="shared" si="245"/>
        <v>0</v>
      </c>
      <c r="AL678" s="131">
        <f t="shared" si="246"/>
        <v>0</v>
      </c>
      <c r="AM678" s="131">
        <f t="shared" si="247"/>
        <v>0</v>
      </c>
      <c r="AN678" s="136">
        <f t="shared" si="248"/>
        <v>0</v>
      </c>
      <c r="AO678" s="133">
        <f t="shared" si="249"/>
        <v>0</v>
      </c>
      <c r="AP678" s="131">
        <f t="shared" si="250"/>
        <v>0</v>
      </c>
      <c r="AQ678" s="131">
        <f t="shared" si="251"/>
        <v>0</v>
      </c>
      <c r="AR678" s="131">
        <f t="shared" si="252"/>
        <v>0</v>
      </c>
      <c r="AS678" s="136">
        <f t="shared" si="253"/>
        <v>0</v>
      </c>
      <c r="AT678" s="133">
        <f t="shared" si="254"/>
        <v>0</v>
      </c>
      <c r="AU678" s="131">
        <f t="shared" si="255"/>
        <v>0</v>
      </c>
      <c r="AV678" s="131">
        <f t="shared" si="256"/>
        <v>0</v>
      </c>
      <c r="AW678" s="131">
        <f t="shared" si="257"/>
        <v>0</v>
      </c>
      <c r="AX678" s="136">
        <f t="shared" si="258"/>
        <v>0</v>
      </c>
      <c r="AY678" s="133">
        <f t="shared" si="259"/>
        <v>0</v>
      </c>
      <c r="AZ678" s="131">
        <f t="shared" si="260"/>
        <v>0</v>
      </c>
      <c r="BA678" s="131">
        <f t="shared" si="261"/>
        <v>0</v>
      </c>
      <c r="BB678" s="131">
        <f t="shared" si="262"/>
        <v>0</v>
      </c>
      <c r="BC678" s="132">
        <f t="shared" si="263"/>
        <v>0</v>
      </c>
    </row>
    <row r="679" spans="1:55" x14ac:dyDescent="0.25">
      <c r="A679" s="138" t="s">
        <v>1451</v>
      </c>
      <c r="B679" s="131" t="s">
        <v>1069</v>
      </c>
      <c r="C679" s="131" t="s">
        <v>1452</v>
      </c>
      <c r="D679" s="131" t="s">
        <v>1453</v>
      </c>
      <c r="E679" s="132" t="s">
        <v>1312</v>
      </c>
      <c r="F679" s="130">
        <v>0</v>
      </c>
      <c r="G679" s="131">
        <v>0</v>
      </c>
      <c r="H679" s="131">
        <v>0</v>
      </c>
      <c r="I679" s="132">
        <v>0</v>
      </c>
      <c r="J679" s="149"/>
      <c r="K679" s="133">
        <v>0</v>
      </c>
      <c r="L679" s="131">
        <v>0</v>
      </c>
      <c r="M679" s="131">
        <v>0</v>
      </c>
      <c r="N679" s="132">
        <v>0</v>
      </c>
      <c r="O679" s="149"/>
      <c r="P679" s="133">
        <v>0</v>
      </c>
      <c r="Q679" s="131">
        <v>0</v>
      </c>
      <c r="R679" s="131">
        <v>0</v>
      </c>
      <c r="S679" s="132">
        <v>0</v>
      </c>
      <c r="T679" s="149"/>
      <c r="U679" s="133">
        <v>0</v>
      </c>
      <c r="V679" s="131">
        <v>0</v>
      </c>
      <c r="W679" s="131">
        <v>0</v>
      </c>
      <c r="X679" s="132">
        <v>0</v>
      </c>
      <c r="Y679" s="149"/>
      <c r="Z679" s="133">
        <v>0</v>
      </c>
      <c r="AA679" s="131">
        <v>0</v>
      </c>
      <c r="AB679" s="131">
        <v>0</v>
      </c>
      <c r="AC679" s="132">
        <v>0</v>
      </c>
      <c r="AD679" s="149"/>
      <c r="AE679" s="153">
        <f t="shared" si="240"/>
        <v>0</v>
      </c>
      <c r="AF679" s="134">
        <f t="shared" si="241"/>
        <v>0</v>
      </c>
      <c r="AG679" s="135">
        <f t="shared" si="242"/>
        <v>0</v>
      </c>
      <c r="AH679" s="167">
        <f t="shared" si="243"/>
        <v>0</v>
      </c>
      <c r="AI679" s="149"/>
      <c r="AJ679" s="133">
        <f t="shared" si="244"/>
        <v>0</v>
      </c>
      <c r="AK679" s="131">
        <f t="shared" si="245"/>
        <v>0</v>
      </c>
      <c r="AL679" s="131">
        <f t="shared" si="246"/>
        <v>0</v>
      </c>
      <c r="AM679" s="131">
        <f t="shared" si="247"/>
        <v>0</v>
      </c>
      <c r="AN679" s="136">
        <f t="shared" si="248"/>
        <v>0</v>
      </c>
      <c r="AO679" s="133">
        <f t="shared" si="249"/>
        <v>0</v>
      </c>
      <c r="AP679" s="131">
        <f t="shared" si="250"/>
        <v>0</v>
      </c>
      <c r="AQ679" s="131">
        <f t="shared" si="251"/>
        <v>0</v>
      </c>
      <c r="AR679" s="131">
        <f t="shared" si="252"/>
        <v>0</v>
      </c>
      <c r="AS679" s="136">
        <f t="shared" si="253"/>
        <v>0</v>
      </c>
      <c r="AT679" s="133">
        <f t="shared" si="254"/>
        <v>0</v>
      </c>
      <c r="AU679" s="131">
        <f t="shared" si="255"/>
        <v>0</v>
      </c>
      <c r="AV679" s="131">
        <f t="shared" si="256"/>
        <v>0</v>
      </c>
      <c r="AW679" s="131">
        <f t="shared" si="257"/>
        <v>0</v>
      </c>
      <c r="AX679" s="136">
        <f t="shared" si="258"/>
        <v>0</v>
      </c>
      <c r="AY679" s="133">
        <f t="shared" si="259"/>
        <v>0</v>
      </c>
      <c r="AZ679" s="131">
        <f t="shared" si="260"/>
        <v>0</v>
      </c>
      <c r="BA679" s="131">
        <f t="shared" si="261"/>
        <v>0</v>
      </c>
      <c r="BB679" s="131">
        <f t="shared" si="262"/>
        <v>0</v>
      </c>
      <c r="BC679" s="132">
        <f t="shared" si="263"/>
        <v>0</v>
      </c>
    </row>
    <row r="680" spans="1:55" x14ac:dyDescent="0.25">
      <c r="A680" s="138" t="s">
        <v>1454</v>
      </c>
      <c r="B680" s="131" t="s">
        <v>39</v>
      </c>
      <c r="C680" s="131" t="s">
        <v>2174</v>
      </c>
      <c r="D680" s="131" t="s">
        <v>331</v>
      </c>
      <c r="E680" s="132" t="s">
        <v>2025</v>
      </c>
      <c r="F680" s="130">
        <v>0</v>
      </c>
      <c r="G680" s="131">
        <v>1</v>
      </c>
      <c r="H680" s="131">
        <v>7.6</v>
      </c>
      <c r="I680" s="132">
        <v>260</v>
      </c>
      <c r="J680" s="149"/>
      <c r="K680" s="133">
        <v>0</v>
      </c>
      <c r="L680" s="131">
        <v>1</v>
      </c>
      <c r="M680" s="131">
        <v>3.9</v>
      </c>
      <c r="N680" s="132">
        <v>241</v>
      </c>
      <c r="O680" s="149"/>
      <c r="P680" s="133">
        <v>0</v>
      </c>
      <c r="Q680" s="131">
        <v>0</v>
      </c>
      <c r="R680" s="131">
        <v>0</v>
      </c>
      <c r="S680" s="132">
        <v>0</v>
      </c>
      <c r="T680" s="149"/>
      <c r="U680" s="133">
        <v>0</v>
      </c>
      <c r="V680" s="131">
        <v>0</v>
      </c>
      <c r="W680" s="131">
        <v>0</v>
      </c>
      <c r="X680" s="132">
        <v>20</v>
      </c>
      <c r="Y680" s="149"/>
      <c r="Z680" s="133">
        <v>0</v>
      </c>
      <c r="AA680" s="131">
        <v>0</v>
      </c>
      <c r="AB680" s="131">
        <v>0</v>
      </c>
      <c r="AC680" s="132">
        <v>20</v>
      </c>
      <c r="AD680" s="149"/>
      <c r="AE680" s="153">
        <f t="shared" si="240"/>
        <v>0</v>
      </c>
      <c r="AF680" s="134">
        <f t="shared" si="241"/>
        <v>2</v>
      </c>
      <c r="AG680" s="135">
        <f t="shared" si="242"/>
        <v>11.5</v>
      </c>
      <c r="AH680" s="167">
        <f t="shared" si="243"/>
        <v>541</v>
      </c>
      <c r="AI680" s="149"/>
      <c r="AJ680" s="133">
        <f t="shared" si="244"/>
        <v>260</v>
      </c>
      <c r="AK680" s="131">
        <f t="shared" si="245"/>
        <v>241</v>
      </c>
      <c r="AL680" s="131">
        <f t="shared" si="246"/>
        <v>0</v>
      </c>
      <c r="AM680" s="131">
        <f t="shared" si="247"/>
        <v>20</v>
      </c>
      <c r="AN680" s="136">
        <f t="shared" si="248"/>
        <v>20</v>
      </c>
      <c r="AO680" s="133">
        <f t="shared" si="249"/>
        <v>0</v>
      </c>
      <c r="AP680" s="131">
        <f t="shared" si="250"/>
        <v>0</v>
      </c>
      <c r="AQ680" s="131">
        <f t="shared" si="251"/>
        <v>0</v>
      </c>
      <c r="AR680" s="131">
        <f t="shared" si="252"/>
        <v>0</v>
      </c>
      <c r="AS680" s="136">
        <f t="shared" si="253"/>
        <v>0</v>
      </c>
      <c r="AT680" s="133">
        <f t="shared" si="254"/>
        <v>1</v>
      </c>
      <c r="AU680" s="131">
        <f t="shared" si="255"/>
        <v>1</v>
      </c>
      <c r="AV680" s="131">
        <f t="shared" si="256"/>
        <v>0</v>
      </c>
      <c r="AW680" s="131">
        <f t="shared" si="257"/>
        <v>0</v>
      </c>
      <c r="AX680" s="136">
        <f t="shared" si="258"/>
        <v>0</v>
      </c>
      <c r="AY680" s="133">
        <f t="shared" si="259"/>
        <v>7.6</v>
      </c>
      <c r="AZ680" s="131">
        <f t="shared" si="260"/>
        <v>3.9</v>
      </c>
      <c r="BA680" s="131">
        <f t="shared" si="261"/>
        <v>0</v>
      </c>
      <c r="BB680" s="131">
        <f t="shared" si="262"/>
        <v>0</v>
      </c>
      <c r="BC680" s="132">
        <f t="shared" si="263"/>
        <v>0</v>
      </c>
    </row>
    <row r="681" spans="1:55" x14ac:dyDescent="0.25">
      <c r="A681" s="138" t="s">
        <v>1456</v>
      </c>
      <c r="B681" s="131" t="s">
        <v>1392</v>
      </c>
      <c r="C681" s="131" t="s">
        <v>1457</v>
      </c>
      <c r="D681" s="131" t="s">
        <v>154</v>
      </c>
      <c r="E681" s="132" t="s">
        <v>1311</v>
      </c>
      <c r="F681" s="130">
        <v>0</v>
      </c>
      <c r="G681" s="131">
        <v>0</v>
      </c>
      <c r="H681" s="131">
        <v>0</v>
      </c>
      <c r="I681" s="132">
        <v>0</v>
      </c>
      <c r="J681" s="149"/>
      <c r="K681" s="133">
        <v>0</v>
      </c>
      <c r="L681" s="131">
        <v>0</v>
      </c>
      <c r="M681" s="131">
        <v>0</v>
      </c>
      <c r="N681" s="132">
        <v>0</v>
      </c>
      <c r="O681" s="149"/>
      <c r="P681" s="133">
        <v>0</v>
      </c>
      <c r="Q681" s="131">
        <v>0</v>
      </c>
      <c r="R681" s="131">
        <v>0</v>
      </c>
      <c r="S681" s="132">
        <v>0</v>
      </c>
      <c r="T681" s="149"/>
      <c r="U681" s="133">
        <v>0</v>
      </c>
      <c r="V681" s="131">
        <v>0</v>
      </c>
      <c r="W681" s="131">
        <v>0</v>
      </c>
      <c r="X681" s="132">
        <v>0</v>
      </c>
      <c r="Y681" s="149"/>
      <c r="Z681" s="133">
        <v>0</v>
      </c>
      <c r="AA681" s="131">
        <v>0</v>
      </c>
      <c r="AB681" s="131">
        <v>0</v>
      </c>
      <c r="AC681" s="132">
        <v>0</v>
      </c>
      <c r="AD681" s="149"/>
      <c r="AE681" s="153">
        <f t="shared" si="240"/>
        <v>0</v>
      </c>
      <c r="AF681" s="134">
        <f t="shared" si="241"/>
        <v>0</v>
      </c>
      <c r="AG681" s="135">
        <f t="shared" si="242"/>
        <v>0</v>
      </c>
      <c r="AH681" s="167">
        <f t="shared" si="243"/>
        <v>0</v>
      </c>
      <c r="AI681" s="149"/>
      <c r="AJ681" s="133">
        <f t="shared" si="244"/>
        <v>0</v>
      </c>
      <c r="AK681" s="131">
        <f t="shared" si="245"/>
        <v>0</v>
      </c>
      <c r="AL681" s="131">
        <f t="shared" si="246"/>
        <v>0</v>
      </c>
      <c r="AM681" s="131">
        <f t="shared" si="247"/>
        <v>0</v>
      </c>
      <c r="AN681" s="136">
        <f t="shared" si="248"/>
        <v>0</v>
      </c>
      <c r="AO681" s="133">
        <f t="shared" si="249"/>
        <v>0</v>
      </c>
      <c r="AP681" s="131">
        <f t="shared" si="250"/>
        <v>0</v>
      </c>
      <c r="AQ681" s="131">
        <f t="shared" si="251"/>
        <v>0</v>
      </c>
      <c r="AR681" s="131">
        <f t="shared" si="252"/>
        <v>0</v>
      </c>
      <c r="AS681" s="136">
        <f t="shared" si="253"/>
        <v>0</v>
      </c>
      <c r="AT681" s="133">
        <f t="shared" si="254"/>
        <v>0</v>
      </c>
      <c r="AU681" s="131">
        <f t="shared" si="255"/>
        <v>0</v>
      </c>
      <c r="AV681" s="131">
        <f t="shared" si="256"/>
        <v>0</v>
      </c>
      <c r="AW681" s="131">
        <f t="shared" si="257"/>
        <v>0</v>
      </c>
      <c r="AX681" s="136">
        <f t="shared" si="258"/>
        <v>0</v>
      </c>
      <c r="AY681" s="133">
        <f t="shared" si="259"/>
        <v>0</v>
      </c>
      <c r="AZ681" s="131">
        <f t="shared" si="260"/>
        <v>0</v>
      </c>
      <c r="BA681" s="131">
        <f t="shared" si="261"/>
        <v>0</v>
      </c>
      <c r="BB681" s="131">
        <f t="shared" si="262"/>
        <v>0</v>
      </c>
      <c r="BC681" s="132">
        <f t="shared" si="263"/>
        <v>0</v>
      </c>
    </row>
    <row r="682" spans="1:55" x14ac:dyDescent="0.25">
      <c r="A682" s="138" t="s">
        <v>1458</v>
      </c>
      <c r="B682" s="131" t="s">
        <v>1809</v>
      </c>
      <c r="C682" s="131" t="s">
        <v>221</v>
      </c>
      <c r="D682" s="131" t="s">
        <v>322</v>
      </c>
      <c r="E682" s="132" t="s">
        <v>1311</v>
      </c>
      <c r="F682" s="130">
        <v>0</v>
      </c>
      <c r="G682" s="131">
        <v>0</v>
      </c>
      <c r="H682" s="131">
        <v>0</v>
      </c>
      <c r="I682" s="132">
        <v>0</v>
      </c>
      <c r="J682" s="149"/>
      <c r="K682" s="133">
        <v>0</v>
      </c>
      <c r="L682" s="131">
        <v>0</v>
      </c>
      <c r="M682" s="131">
        <v>0</v>
      </c>
      <c r="N682" s="132">
        <v>0</v>
      </c>
      <c r="O682" s="149"/>
      <c r="P682" s="133">
        <v>0</v>
      </c>
      <c r="Q682" s="131">
        <v>0</v>
      </c>
      <c r="R682" s="131">
        <v>0</v>
      </c>
      <c r="S682" s="132">
        <v>0</v>
      </c>
      <c r="T682" s="149"/>
      <c r="U682" s="133">
        <v>0</v>
      </c>
      <c r="V682" s="131">
        <v>0</v>
      </c>
      <c r="W682" s="131">
        <v>0</v>
      </c>
      <c r="X682" s="132">
        <v>0</v>
      </c>
      <c r="Y682" s="149"/>
      <c r="Z682" s="133">
        <v>0</v>
      </c>
      <c r="AA682" s="131">
        <v>0</v>
      </c>
      <c r="AB682" s="131">
        <v>0</v>
      </c>
      <c r="AC682" s="132">
        <v>0</v>
      </c>
      <c r="AD682" s="149"/>
      <c r="AE682" s="153">
        <f t="shared" si="240"/>
        <v>0</v>
      </c>
      <c r="AF682" s="134">
        <f t="shared" si="241"/>
        <v>0</v>
      </c>
      <c r="AG682" s="135">
        <f t="shared" si="242"/>
        <v>0</v>
      </c>
      <c r="AH682" s="167">
        <f t="shared" si="243"/>
        <v>0</v>
      </c>
      <c r="AI682" s="149"/>
      <c r="AJ682" s="133">
        <f t="shared" si="244"/>
        <v>0</v>
      </c>
      <c r="AK682" s="131">
        <f t="shared" si="245"/>
        <v>0</v>
      </c>
      <c r="AL682" s="131">
        <f t="shared" si="246"/>
        <v>0</v>
      </c>
      <c r="AM682" s="131">
        <f t="shared" si="247"/>
        <v>0</v>
      </c>
      <c r="AN682" s="136">
        <f t="shared" si="248"/>
        <v>0</v>
      </c>
      <c r="AO682" s="133">
        <f t="shared" si="249"/>
        <v>0</v>
      </c>
      <c r="AP682" s="131">
        <f t="shared" si="250"/>
        <v>0</v>
      </c>
      <c r="AQ682" s="131">
        <f t="shared" si="251"/>
        <v>0</v>
      </c>
      <c r="AR682" s="131">
        <f t="shared" si="252"/>
        <v>0</v>
      </c>
      <c r="AS682" s="136">
        <f t="shared" si="253"/>
        <v>0</v>
      </c>
      <c r="AT682" s="133">
        <f t="shared" si="254"/>
        <v>0</v>
      </c>
      <c r="AU682" s="131">
        <f t="shared" si="255"/>
        <v>0</v>
      </c>
      <c r="AV682" s="131">
        <f t="shared" si="256"/>
        <v>0</v>
      </c>
      <c r="AW682" s="131">
        <f t="shared" si="257"/>
        <v>0</v>
      </c>
      <c r="AX682" s="136">
        <f t="shared" si="258"/>
        <v>0</v>
      </c>
      <c r="AY682" s="133">
        <f t="shared" si="259"/>
        <v>0</v>
      </c>
      <c r="AZ682" s="131">
        <f t="shared" si="260"/>
        <v>0</v>
      </c>
      <c r="BA682" s="131">
        <f t="shared" si="261"/>
        <v>0</v>
      </c>
      <c r="BB682" s="131">
        <f t="shared" si="262"/>
        <v>0</v>
      </c>
      <c r="BC682" s="132">
        <f t="shared" si="263"/>
        <v>0</v>
      </c>
    </row>
    <row r="683" spans="1:55" x14ac:dyDescent="0.25">
      <c r="A683" s="138" t="s">
        <v>1459</v>
      </c>
      <c r="B683" s="131" t="s">
        <v>1809</v>
      </c>
      <c r="C683" s="131" t="s">
        <v>1461</v>
      </c>
      <c r="D683" s="131" t="s">
        <v>1460</v>
      </c>
      <c r="E683" s="132" t="s">
        <v>1311</v>
      </c>
      <c r="F683" s="130">
        <v>0</v>
      </c>
      <c r="G683" s="131">
        <v>0</v>
      </c>
      <c r="H683" s="131">
        <v>0</v>
      </c>
      <c r="I683" s="132">
        <v>0</v>
      </c>
      <c r="J683" s="149"/>
      <c r="K683" s="133">
        <v>0</v>
      </c>
      <c r="L683" s="131">
        <v>0</v>
      </c>
      <c r="M683" s="131">
        <v>0</v>
      </c>
      <c r="N683" s="132">
        <v>0</v>
      </c>
      <c r="O683" s="149"/>
      <c r="P683" s="133">
        <v>0</v>
      </c>
      <c r="Q683" s="131">
        <v>0</v>
      </c>
      <c r="R683" s="131">
        <v>0</v>
      </c>
      <c r="S683" s="132">
        <v>0</v>
      </c>
      <c r="T683" s="149"/>
      <c r="U683" s="133">
        <v>0</v>
      </c>
      <c r="V683" s="131">
        <v>0</v>
      </c>
      <c r="W683" s="131">
        <v>0</v>
      </c>
      <c r="X683" s="132">
        <v>0</v>
      </c>
      <c r="Y683" s="149"/>
      <c r="Z683" s="133">
        <v>0</v>
      </c>
      <c r="AA683" s="131">
        <v>0</v>
      </c>
      <c r="AB683" s="131">
        <v>0</v>
      </c>
      <c r="AC683" s="132">
        <v>0</v>
      </c>
      <c r="AD683" s="149"/>
      <c r="AE683" s="153">
        <f t="shared" si="240"/>
        <v>0</v>
      </c>
      <c r="AF683" s="134">
        <f t="shared" si="241"/>
        <v>0</v>
      </c>
      <c r="AG683" s="135">
        <f t="shared" si="242"/>
        <v>0</v>
      </c>
      <c r="AH683" s="167">
        <f t="shared" si="243"/>
        <v>0</v>
      </c>
      <c r="AI683" s="149"/>
      <c r="AJ683" s="133">
        <f t="shared" si="244"/>
        <v>0</v>
      </c>
      <c r="AK683" s="131">
        <f t="shared" si="245"/>
        <v>0</v>
      </c>
      <c r="AL683" s="131">
        <f t="shared" si="246"/>
        <v>0</v>
      </c>
      <c r="AM683" s="131">
        <f t="shared" si="247"/>
        <v>0</v>
      </c>
      <c r="AN683" s="136">
        <f t="shared" si="248"/>
        <v>0</v>
      </c>
      <c r="AO683" s="133">
        <f t="shared" si="249"/>
        <v>0</v>
      </c>
      <c r="AP683" s="131">
        <f t="shared" si="250"/>
        <v>0</v>
      </c>
      <c r="AQ683" s="131">
        <f t="shared" si="251"/>
        <v>0</v>
      </c>
      <c r="AR683" s="131">
        <f t="shared" si="252"/>
        <v>0</v>
      </c>
      <c r="AS683" s="136">
        <f t="shared" si="253"/>
        <v>0</v>
      </c>
      <c r="AT683" s="133">
        <f t="shared" si="254"/>
        <v>0</v>
      </c>
      <c r="AU683" s="131">
        <f t="shared" si="255"/>
        <v>0</v>
      </c>
      <c r="AV683" s="131">
        <f t="shared" si="256"/>
        <v>0</v>
      </c>
      <c r="AW683" s="131">
        <f t="shared" si="257"/>
        <v>0</v>
      </c>
      <c r="AX683" s="136">
        <f t="shared" si="258"/>
        <v>0</v>
      </c>
      <c r="AY683" s="133">
        <f t="shared" si="259"/>
        <v>0</v>
      </c>
      <c r="AZ683" s="131">
        <f t="shared" si="260"/>
        <v>0</v>
      </c>
      <c r="BA683" s="131">
        <f t="shared" si="261"/>
        <v>0</v>
      </c>
      <c r="BB683" s="131">
        <f t="shared" si="262"/>
        <v>0</v>
      </c>
      <c r="BC683" s="132">
        <f t="shared" si="263"/>
        <v>0</v>
      </c>
    </row>
    <row r="684" spans="1:55" x14ac:dyDescent="0.25">
      <c r="A684" s="138" t="s">
        <v>1462</v>
      </c>
      <c r="B684" s="131" t="s">
        <v>1294</v>
      </c>
      <c r="C684" s="131" t="s">
        <v>1934</v>
      </c>
      <c r="D684" s="131" t="s">
        <v>1914</v>
      </c>
      <c r="E684" s="132" t="s">
        <v>2025</v>
      </c>
      <c r="F684" s="130">
        <v>0</v>
      </c>
      <c r="G684" s="131">
        <v>0</v>
      </c>
      <c r="H684" s="131">
        <v>0</v>
      </c>
      <c r="I684" s="132">
        <v>0</v>
      </c>
      <c r="J684" s="149"/>
      <c r="K684" s="133">
        <v>0</v>
      </c>
      <c r="L684" s="131">
        <v>0</v>
      </c>
      <c r="M684" s="131">
        <v>0</v>
      </c>
      <c r="N684" s="132">
        <v>0</v>
      </c>
      <c r="O684" s="149"/>
      <c r="P684" s="133">
        <v>0</v>
      </c>
      <c r="Q684" s="131">
        <v>0</v>
      </c>
      <c r="R684" s="131">
        <v>0</v>
      </c>
      <c r="S684" s="132">
        <v>0</v>
      </c>
      <c r="T684" s="149"/>
      <c r="U684" s="133">
        <v>0</v>
      </c>
      <c r="V684" s="131">
        <v>0</v>
      </c>
      <c r="W684" s="131">
        <v>0</v>
      </c>
      <c r="X684" s="132">
        <v>0</v>
      </c>
      <c r="Y684" s="149"/>
      <c r="Z684" s="133">
        <v>0</v>
      </c>
      <c r="AA684" s="131">
        <v>0</v>
      </c>
      <c r="AB684" s="131">
        <v>0</v>
      </c>
      <c r="AC684" s="132">
        <v>0</v>
      </c>
      <c r="AD684" s="149"/>
      <c r="AE684" s="153">
        <f t="shared" si="240"/>
        <v>0</v>
      </c>
      <c r="AF684" s="134">
        <f t="shared" si="241"/>
        <v>0</v>
      </c>
      <c r="AG684" s="135">
        <f t="shared" si="242"/>
        <v>0</v>
      </c>
      <c r="AH684" s="167">
        <f t="shared" si="243"/>
        <v>0</v>
      </c>
      <c r="AI684" s="149"/>
      <c r="AJ684" s="133">
        <f t="shared" si="244"/>
        <v>0</v>
      </c>
      <c r="AK684" s="131">
        <f t="shared" si="245"/>
        <v>0</v>
      </c>
      <c r="AL684" s="131">
        <f t="shared" si="246"/>
        <v>0</v>
      </c>
      <c r="AM684" s="131">
        <f t="shared" si="247"/>
        <v>0</v>
      </c>
      <c r="AN684" s="136">
        <f t="shared" si="248"/>
        <v>0</v>
      </c>
      <c r="AO684" s="133">
        <f t="shared" si="249"/>
        <v>0</v>
      </c>
      <c r="AP684" s="131">
        <f t="shared" si="250"/>
        <v>0</v>
      </c>
      <c r="AQ684" s="131">
        <f t="shared" si="251"/>
        <v>0</v>
      </c>
      <c r="AR684" s="131">
        <f t="shared" si="252"/>
        <v>0</v>
      </c>
      <c r="AS684" s="136">
        <f t="shared" si="253"/>
        <v>0</v>
      </c>
      <c r="AT684" s="133">
        <f t="shared" si="254"/>
        <v>0</v>
      </c>
      <c r="AU684" s="131">
        <f t="shared" si="255"/>
        <v>0</v>
      </c>
      <c r="AV684" s="131">
        <f t="shared" si="256"/>
        <v>0</v>
      </c>
      <c r="AW684" s="131">
        <f t="shared" si="257"/>
        <v>0</v>
      </c>
      <c r="AX684" s="136">
        <f t="shared" si="258"/>
        <v>0</v>
      </c>
      <c r="AY684" s="133">
        <f t="shared" si="259"/>
        <v>0</v>
      </c>
      <c r="AZ684" s="131">
        <f t="shared" si="260"/>
        <v>0</v>
      </c>
      <c r="BA684" s="131">
        <f t="shared" si="261"/>
        <v>0</v>
      </c>
      <c r="BB684" s="131">
        <f t="shared" si="262"/>
        <v>0</v>
      </c>
      <c r="BC684" s="132">
        <f t="shared" si="263"/>
        <v>0</v>
      </c>
    </row>
    <row r="685" spans="1:55" x14ac:dyDescent="0.25">
      <c r="A685" s="138" t="s">
        <v>1463</v>
      </c>
      <c r="B685" s="131" t="s">
        <v>1371</v>
      </c>
      <c r="C685" s="131" t="s">
        <v>1464</v>
      </c>
      <c r="D685" s="131" t="s">
        <v>1138</v>
      </c>
      <c r="E685" s="132" t="s">
        <v>1311</v>
      </c>
      <c r="F685" s="130">
        <v>0</v>
      </c>
      <c r="G685" s="131">
        <v>0</v>
      </c>
      <c r="H685" s="131">
        <v>0</v>
      </c>
      <c r="I685" s="132">
        <v>0</v>
      </c>
      <c r="J685" s="149"/>
      <c r="K685" s="133">
        <v>0</v>
      </c>
      <c r="L685" s="131">
        <v>0</v>
      </c>
      <c r="M685" s="131">
        <v>0</v>
      </c>
      <c r="N685" s="132">
        <v>0</v>
      </c>
      <c r="O685" s="149"/>
      <c r="P685" s="133">
        <v>0</v>
      </c>
      <c r="Q685" s="131">
        <v>0</v>
      </c>
      <c r="R685" s="131">
        <v>0</v>
      </c>
      <c r="S685" s="132">
        <v>0</v>
      </c>
      <c r="T685" s="149"/>
      <c r="U685" s="133">
        <v>0</v>
      </c>
      <c r="V685" s="131">
        <v>0</v>
      </c>
      <c r="W685" s="131">
        <v>0</v>
      </c>
      <c r="X685" s="132">
        <v>0</v>
      </c>
      <c r="Y685" s="149"/>
      <c r="Z685" s="133">
        <v>0</v>
      </c>
      <c r="AA685" s="131">
        <v>0</v>
      </c>
      <c r="AB685" s="131">
        <v>0</v>
      </c>
      <c r="AC685" s="132">
        <v>0</v>
      </c>
      <c r="AD685" s="149"/>
      <c r="AE685" s="153">
        <f t="shared" si="240"/>
        <v>0</v>
      </c>
      <c r="AF685" s="134">
        <f t="shared" si="241"/>
        <v>0</v>
      </c>
      <c r="AG685" s="135">
        <f t="shared" si="242"/>
        <v>0</v>
      </c>
      <c r="AH685" s="167">
        <f t="shared" si="243"/>
        <v>0</v>
      </c>
      <c r="AI685" s="149"/>
      <c r="AJ685" s="133">
        <f t="shared" si="244"/>
        <v>0</v>
      </c>
      <c r="AK685" s="131">
        <f t="shared" si="245"/>
        <v>0</v>
      </c>
      <c r="AL685" s="131">
        <f t="shared" si="246"/>
        <v>0</v>
      </c>
      <c r="AM685" s="131">
        <f t="shared" si="247"/>
        <v>0</v>
      </c>
      <c r="AN685" s="136">
        <f t="shared" si="248"/>
        <v>0</v>
      </c>
      <c r="AO685" s="133">
        <f t="shared" si="249"/>
        <v>0</v>
      </c>
      <c r="AP685" s="131">
        <f t="shared" si="250"/>
        <v>0</v>
      </c>
      <c r="AQ685" s="131">
        <f t="shared" si="251"/>
        <v>0</v>
      </c>
      <c r="AR685" s="131">
        <f t="shared" si="252"/>
        <v>0</v>
      </c>
      <c r="AS685" s="136">
        <f t="shared" si="253"/>
        <v>0</v>
      </c>
      <c r="AT685" s="133">
        <f t="shared" si="254"/>
        <v>0</v>
      </c>
      <c r="AU685" s="131">
        <f t="shared" si="255"/>
        <v>0</v>
      </c>
      <c r="AV685" s="131">
        <f t="shared" si="256"/>
        <v>0</v>
      </c>
      <c r="AW685" s="131">
        <f t="shared" si="257"/>
        <v>0</v>
      </c>
      <c r="AX685" s="136">
        <f t="shared" si="258"/>
        <v>0</v>
      </c>
      <c r="AY685" s="133">
        <f t="shared" si="259"/>
        <v>0</v>
      </c>
      <c r="AZ685" s="131">
        <f t="shared" si="260"/>
        <v>0</v>
      </c>
      <c r="BA685" s="131">
        <f t="shared" si="261"/>
        <v>0</v>
      </c>
      <c r="BB685" s="131">
        <f t="shared" si="262"/>
        <v>0</v>
      </c>
      <c r="BC685" s="132">
        <f t="shared" si="263"/>
        <v>0</v>
      </c>
    </row>
    <row r="686" spans="1:55" x14ac:dyDescent="0.25">
      <c r="A686" s="138" t="s">
        <v>1465</v>
      </c>
      <c r="B686" s="131" t="s">
        <v>49</v>
      </c>
      <c r="C686" s="131" t="s">
        <v>2094</v>
      </c>
      <c r="D686" s="131" t="s">
        <v>258</v>
      </c>
      <c r="E686" s="132" t="s">
        <v>2027</v>
      </c>
      <c r="F686" s="130">
        <v>0</v>
      </c>
      <c r="G686" s="131">
        <v>0</v>
      </c>
      <c r="H686" s="131">
        <v>0</v>
      </c>
      <c r="I686" s="132">
        <v>0</v>
      </c>
      <c r="J686" s="149"/>
      <c r="K686" s="133">
        <v>0</v>
      </c>
      <c r="L686" s="131">
        <v>0</v>
      </c>
      <c r="M686" s="131">
        <v>0</v>
      </c>
      <c r="N686" s="132">
        <v>0</v>
      </c>
      <c r="O686" s="149"/>
      <c r="P686" s="133">
        <v>0</v>
      </c>
      <c r="Q686" s="131">
        <v>0</v>
      </c>
      <c r="R686" s="131">
        <v>0</v>
      </c>
      <c r="S686" s="132">
        <v>0</v>
      </c>
      <c r="T686" s="149"/>
      <c r="U686" s="133">
        <v>0</v>
      </c>
      <c r="V686" s="131">
        <v>0</v>
      </c>
      <c r="W686" s="131">
        <v>0</v>
      </c>
      <c r="X686" s="132">
        <v>0</v>
      </c>
      <c r="Y686" s="149"/>
      <c r="Z686" s="133">
        <v>0</v>
      </c>
      <c r="AA686" s="131">
        <v>0</v>
      </c>
      <c r="AB686" s="131">
        <v>0</v>
      </c>
      <c r="AC686" s="132">
        <v>0</v>
      </c>
      <c r="AD686" s="149"/>
      <c r="AE686" s="153">
        <f t="shared" si="240"/>
        <v>0</v>
      </c>
      <c r="AF686" s="134">
        <f t="shared" si="241"/>
        <v>0</v>
      </c>
      <c r="AG686" s="135">
        <f t="shared" si="242"/>
        <v>0</v>
      </c>
      <c r="AH686" s="167">
        <f t="shared" si="243"/>
        <v>0</v>
      </c>
      <c r="AI686" s="149"/>
      <c r="AJ686" s="133">
        <f t="shared" si="244"/>
        <v>0</v>
      </c>
      <c r="AK686" s="131">
        <f t="shared" si="245"/>
        <v>0</v>
      </c>
      <c r="AL686" s="131">
        <f t="shared" si="246"/>
        <v>0</v>
      </c>
      <c r="AM686" s="131">
        <f t="shared" si="247"/>
        <v>0</v>
      </c>
      <c r="AN686" s="136">
        <f t="shared" si="248"/>
        <v>0</v>
      </c>
      <c r="AO686" s="133">
        <f t="shared" si="249"/>
        <v>0</v>
      </c>
      <c r="AP686" s="131">
        <f t="shared" si="250"/>
        <v>0</v>
      </c>
      <c r="AQ686" s="131">
        <f t="shared" si="251"/>
        <v>0</v>
      </c>
      <c r="AR686" s="131">
        <f t="shared" si="252"/>
        <v>0</v>
      </c>
      <c r="AS686" s="136">
        <f t="shared" si="253"/>
        <v>0</v>
      </c>
      <c r="AT686" s="133">
        <f t="shared" si="254"/>
        <v>0</v>
      </c>
      <c r="AU686" s="131">
        <f t="shared" si="255"/>
        <v>0</v>
      </c>
      <c r="AV686" s="131">
        <f t="shared" si="256"/>
        <v>0</v>
      </c>
      <c r="AW686" s="131">
        <f t="shared" si="257"/>
        <v>0</v>
      </c>
      <c r="AX686" s="136">
        <f t="shared" si="258"/>
        <v>0</v>
      </c>
      <c r="AY686" s="133">
        <f t="shared" si="259"/>
        <v>0</v>
      </c>
      <c r="AZ686" s="131">
        <f t="shared" si="260"/>
        <v>0</v>
      </c>
      <c r="BA686" s="131">
        <f t="shared" si="261"/>
        <v>0</v>
      </c>
      <c r="BB686" s="131">
        <f t="shared" si="262"/>
        <v>0</v>
      </c>
      <c r="BC686" s="132">
        <f t="shared" si="263"/>
        <v>0</v>
      </c>
    </row>
    <row r="687" spans="1:55" x14ac:dyDescent="0.25">
      <c r="A687" s="138" t="s">
        <v>1466</v>
      </c>
      <c r="B687" s="131" t="s">
        <v>1293</v>
      </c>
      <c r="C687" s="131" t="s">
        <v>107</v>
      </c>
      <c r="D687" s="131" t="s">
        <v>1467</v>
      </c>
      <c r="E687" s="132" t="s">
        <v>1954</v>
      </c>
      <c r="F687" s="130">
        <v>0</v>
      </c>
      <c r="G687" s="131">
        <v>0</v>
      </c>
      <c r="H687" s="131">
        <v>0</v>
      </c>
      <c r="I687" s="132">
        <v>0</v>
      </c>
      <c r="J687" s="149"/>
      <c r="K687" s="133">
        <v>0</v>
      </c>
      <c r="L687" s="131">
        <v>0</v>
      </c>
      <c r="M687" s="131">
        <v>0</v>
      </c>
      <c r="N687" s="132">
        <v>0</v>
      </c>
      <c r="O687" s="149"/>
      <c r="P687" s="133">
        <v>0</v>
      </c>
      <c r="Q687" s="131">
        <v>0</v>
      </c>
      <c r="R687" s="131">
        <v>0</v>
      </c>
      <c r="S687" s="132">
        <v>0</v>
      </c>
      <c r="T687" s="149"/>
      <c r="U687" s="133">
        <v>0</v>
      </c>
      <c r="V687" s="131">
        <v>0</v>
      </c>
      <c r="W687" s="131">
        <v>0</v>
      </c>
      <c r="X687" s="132">
        <v>0</v>
      </c>
      <c r="Y687" s="149"/>
      <c r="Z687" s="133">
        <v>0</v>
      </c>
      <c r="AA687" s="131">
        <v>0</v>
      </c>
      <c r="AB687" s="131">
        <v>0</v>
      </c>
      <c r="AC687" s="132">
        <v>0</v>
      </c>
      <c r="AD687" s="149"/>
      <c r="AE687" s="153">
        <f t="shared" si="240"/>
        <v>0</v>
      </c>
      <c r="AF687" s="134">
        <f t="shared" si="241"/>
        <v>0</v>
      </c>
      <c r="AG687" s="135">
        <f t="shared" si="242"/>
        <v>0</v>
      </c>
      <c r="AH687" s="167">
        <f t="shared" si="243"/>
        <v>0</v>
      </c>
      <c r="AI687" s="149"/>
      <c r="AJ687" s="133">
        <f t="shared" si="244"/>
        <v>0</v>
      </c>
      <c r="AK687" s="131">
        <f t="shared" si="245"/>
        <v>0</v>
      </c>
      <c r="AL687" s="131">
        <f t="shared" si="246"/>
        <v>0</v>
      </c>
      <c r="AM687" s="131">
        <f t="shared" si="247"/>
        <v>0</v>
      </c>
      <c r="AN687" s="136">
        <f t="shared" si="248"/>
        <v>0</v>
      </c>
      <c r="AO687" s="133">
        <f t="shared" si="249"/>
        <v>0</v>
      </c>
      <c r="AP687" s="131">
        <f t="shared" si="250"/>
        <v>0</v>
      </c>
      <c r="AQ687" s="131">
        <f t="shared" si="251"/>
        <v>0</v>
      </c>
      <c r="AR687" s="131">
        <f t="shared" si="252"/>
        <v>0</v>
      </c>
      <c r="AS687" s="136">
        <f t="shared" si="253"/>
        <v>0</v>
      </c>
      <c r="AT687" s="133">
        <f t="shared" si="254"/>
        <v>0</v>
      </c>
      <c r="AU687" s="131">
        <f t="shared" si="255"/>
        <v>0</v>
      </c>
      <c r="AV687" s="131">
        <f t="shared" si="256"/>
        <v>0</v>
      </c>
      <c r="AW687" s="131">
        <f t="shared" si="257"/>
        <v>0</v>
      </c>
      <c r="AX687" s="136">
        <f t="shared" si="258"/>
        <v>0</v>
      </c>
      <c r="AY687" s="133">
        <f t="shared" si="259"/>
        <v>0</v>
      </c>
      <c r="AZ687" s="131">
        <f t="shared" si="260"/>
        <v>0</v>
      </c>
      <c r="BA687" s="131">
        <f t="shared" si="261"/>
        <v>0</v>
      </c>
      <c r="BB687" s="131">
        <f t="shared" si="262"/>
        <v>0</v>
      </c>
      <c r="BC687" s="132">
        <f t="shared" si="263"/>
        <v>0</v>
      </c>
    </row>
    <row r="688" spans="1:55" x14ac:dyDescent="0.25">
      <c r="A688" s="138" t="s">
        <v>1468</v>
      </c>
      <c r="B688" s="131" t="s">
        <v>1278</v>
      </c>
      <c r="C688" s="131" t="s">
        <v>398</v>
      </c>
      <c r="D688" s="131" t="s">
        <v>366</v>
      </c>
      <c r="E688" s="132" t="s">
        <v>1311</v>
      </c>
      <c r="F688" s="130">
        <v>0</v>
      </c>
      <c r="G688" s="131">
        <v>0</v>
      </c>
      <c r="H688" s="131">
        <v>0</v>
      </c>
      <c r="I688" s="132">
        <v>0</v>
      </c>
      <c r="J688" s="149"/>
      <c r="K688" s="133">
        <v>0</v>
      </c>
      <c r="L688" s="131">
        <v>0</v>
      </c>
      <c r="M688" s="131">
        <v>0</v>
      </c>
      <c r="N688" s="132">
        <v>0</v>
      </c>
      <c r="O688" s="149"/>
      <c r="P688" s="133">
        <v>0</v>
      </c>
      <c r="Q688" s="131">
        <v>0</v>
      </c>
      <c r="R688" s="131">
        <v>0</v>
      </c>
      <c r="S688" s="132">
        <v>0</v>
      </c>
      <c r="T688" s="149"/>
      <c r="U688" s="133">
        <v>0</v>
      </c>
      <c r="V688" s="131">
        <v>0</v>
      </c>
      <c r="W688" s="131">
        <v>0</v>
      </c>
      <c r="X688" s="132">
        <v>0</v>
      </c>
      <c r="Y688" s="149"/>
      <c r="Z688" s="133">
        <v>0</v>
      </c>
      <c r="AA688" s="131">
        <v>0</v>
      </c>
      <c r="AB688" s="131">
        <v>0</v>
      </c>
      <c r="AC688" s="132">
        <v>0</v>
      </c>
      <c r="AD688" s="149"/>
      <c r="AE688" s="153">
        <f t="shared" si="240"/>
        <v>0</v>
      </c>
      <c r="AF688" s="134">
        <f t="shared" si="241"/>
        <v>0</v>
      </c>
      <c r="AG688" s="135">
        <f t="shared" si="242"/>
        <v>0</v>
      </c>
      <c r="AH688" s="167">
        <f t="shared" si="243"/>
        <v>0</v>
      </c>
      <c r="AI688" s="149"/>
      <c r="AJ688" s="133">
        <f t="shared" si="244"/>
        <v>0</v>
      </c>
      <c r="AK688" s="131">
        <f t="shared" si="245"/>
        <v>0</v>
      </c>
      <c r="AL688" s="131">
        <f t="shared" si="246"/>
        <v>0</v>
      </c>
      <c r="AM688" s="131">
        <f t="shared" si="247"/>
        <v>0</v>
      </c>
      <c r="AN688" s="136">
        <f t="shared" si="248"/>
        <v>0</v>
      </c>
      <c r="AO688" s="133">
        <f t="shared" si="249"/>
        <v>0</v>
      </c>
      <c r="AP688" s="131">
        <f t="shared" si="250"/>
        <v>0</v>
      </c>
      <c r="AQ688" s="131">
        <f t="shared" si="251"/>
        <v>0</v>
      </c>
      <c r="AR688" s="131">
        <f t="shared" si="252"/>
        <v>0</v>
      </c>
      <c r="AS688" s="136">
        <f t="shared" si="253"/>
        <v>0</v>
      </c>
      <c r="AT688" s="133">
        <f t="shared" si="254"/>
        <v>0</v>
      </c>
      <c r="AU688" s="131">
        <f t="shared" si="255"/>
        <v>0</v>
      </c>
      <c r="AV688" s="131">
        <f t="shared" si="256"/>
        <v>0</v>
      </c>
      <c r="AW688" s="131">
        <f t="shared" si="257"/>
        <v>0</v>
      </c>
      <c r="AX688" s="136">
        <f t="shared" si="258"/>
        <v>0</v>
      </c>
      <c r="AY688" s="133">
        <f t="shared" si="259"/>
        <v>0</v>
      </c>
      <c r="AZ688" s="131">
        <f t="shared" si="260"/>
        <v>0</v>
      </c>
      <c r="BA688" s="131">
        <f t="shared" si="261"/>
        <v>0</v>
      </c>
      <c r="BB688" s="131">
        <f t="shared" si="262"/>
        <v>0</v>
      </c>
      <c r="BC688" s="132">
        <f t="shared" si="263"/>
        <v>0</v>
      </c>
    </row>
    <row r="689" spans="1:55" x14ac:dyDescent="0.25">
      <c r="A689" s="138" t="s">
        <v>1469</v>
      </c>
      <c r="B689" s="131" t="s">
        <v>37</v>
      </c>
      <c r="C689" s="131" t="s">
        <v>1470</v>
      </c>
      <c r="D689" s="131" t="s">
        <v>1471</v>
      </c>
      <c r="E689" s="132" t="s">
        <v>1311</v>
      </c>
      <c r="F689" s="130">
        <v>0</v>
      </c>
      <c r="G689" s="131">
        <v>0</v>
      </c>
      <c r="H689" s="131">
        <v>0</v>
      </c>
      <c r="I689" s="132">
        <v>0</v>
      </c>
      <c r="J689" s="149"/>
      <c r="K689" s="133">
        <v>0</v>
      </c>
      <c r="L689" s="131">
        <v>0</v>
      </c>
      <c r="M689" s="131">
        <v>0</v>
      </c>
      <c r="N689" s="132">
        <v>0</v>
      </c>
      <c r="O689" s="149"/>
      <c r="P689" s="133">
        <v>0</v>
      </c>
      <c r="Q689" s="131">
        <v>0</v>
      </c>
      <c r="R689" s="131">
        <v>0</v>
      </c>
      <c r="S689" s="132">
        <v>0</v>
      </c>
      <c r="T689" s="149"/>
      <c r="U689" s="133">
        <v>0</v>
      </c>
      <c r="V689" s="131">
        <v>1</v>
      </c>
      <c r="W689" s="131">
        <v>13.1</v>
      </c>
      <c r="X689" s="132">
        <v>286</v>
      </c>
      <c r="Y689" s="149"/>
      <c r="Z689" s="133">
        <v>0</v>
      </c>
      <c r="AA689" s="131">
        <v>0</v>
      </c>
      <c r="AB689" s="131">
        <v>0</v>
      </c>
      <c r="AC689" s="132">
        <v>0</v>
      </c>
      <c r="AD689" s="149"/>
      <c r="AE689" s="153">
        <f t="shared" si="240"/>
        <v>0</v>
      </c>
      <c r="AF689" s="134">
        <f t="shared" si="241"/>
        <v>1</v>
      </c>
      <c r="AG689" s="135">
        <f t="shared" si="242"/>
        <v>13.1</v>
      </c>
      <c r="AH689" s="167">
        <f t="shared" si="243"/>
        <v>286</v>
      </c>
      <c r="AI689" s="149"/>
      <c r="AJ689" s="133">
        <f t="shared" si="244"/>
        <v>0</v>
      </c>
      <c r="AK689" s="131">
        <f t="shared" si="245"/>
        <v>0</v>
      </c>
      <c r="AL689" s="131">
        <f t="shared" si="246"/>
        <v>0</v>
      </c>
      <c r="AM689" s="131">
        <f t="shared" si="247"/>
        <v>286</v>
      </c>
      <c r="AN689" s="136">
        <f t="shared" si="248"/>
        <v>0</v>
      </c>
      <c r="AO689" s="133">
        <f t="shared" si="249"/>
        <v>0</v>
      </c>
      <c r="AP689" s="131">
        <f t="shared" si="250"/>
        <v>0</v>
      </c>
      <c r="AQ689" s="131">
        <f t="shared" si="251"/>
        <v>0</v>
      </c>
      <c r="AR689" s="131">
        <f t="shared" si="252"/>
        <v>0</v>
      </c>
      <c r="AS689" s="136">
        <f t="shared" si="253"/>
        <v>0</v>
      </c>
      <c r="AT689" s="133">
        <f t="shared" si="254"/>
        <v>0</v>
      </c>
      <c r="AU689" s="131">
        <f t="shared" si="255"/>
        <v>0</v>
      </c>
      <c r="AV689" s="131">
        <f t="shared" si="256"/>
        <v>0</v>
      </c>
      <c r="AW689" s="131">
        <f t="shared" si="257"/>
        <v>1</v>
      </c>
      <c r="AX689" s="136">
        <f t="shared" si="258"/>
        <v>0</v>
      </c>
      <c r="AY689" s="133">
        <f t="shared" si="259"/>
        <v>0</v>
      </c>
      <c r="AZ689" s="131">
        <f t="shared" si="260"/>
        <v>0</v>
      </c>
      <c r="BA689" s="131">
        <f t="shared" si="261"/>
        <v>0</v>
      </c>
      <c r="BB689" s="131">
        <f t="shared" si="262"/>
        <v>13.1</v>
      </c>
      <c r="BC689" s="132">
        <f t="shared" si="263"/>
        <v>0</v>
      </c>
    </row>
    <row r="690" spans="1:55" x14ac:dyDescent="0.25">
      <c r="A690" s="138" t="s">
        <v>1473</v>
      </c>
      <c r="B690" s="131" t="s">
        <v>1432</v>
      </c>
      <c r="C690" s="131" t="s">
        <v>1480</v>
      </c>
      <c r="D690" s="131" t="s">
        <v>374</v>
      </c>
      <c r="E690" s="132" t="s">
        <v>1311</v>
      </c>
      <c r="F690" s="130">
        <v>0</v>
      </c>
      <c r="G690" s="131">
        <v>0</v>
      </c>
      <c r="H690" s="131">
        <v>0</v>
      </c>
      <c r="I690" s="132">
        <v>0</v>
      </c>
      <c r="J690" s="149"/>
      <c r="K690" s="133">
        <v>0</v>
      </c>
      <c r="L690" s="131">
        <v>0</v>
      </c>
      <c r="M690" s="131">
        <v>0</v>
      </c>
      <c r="N690" s="132">
        <v>0</v>
      </c>
      <c r="O690" s="149"/>
      <c r="P690" s="133">
        <v>0</v>
      </c>
      <c r="Q690" s="131">
        <v>0</v>
      </c>
      <c r="R690" s="131">
        <v>0</v>
      </c>
      <c r="S690" s="132">
        <v>0</v>
      </c>
      <c r="T690" s="149"/>
      <c r="U690" s="133">
        <v>0</v>
      </c>
      <c r="V690" s="131">
        <v>0</v>
      </c>
      <c r="W690" s="131">
        <v>0</v>
      </c>
      <c r="X690" s="132">
        <v>0</v>
      </c>
      <c r="Y690" s="149"/>
      <c r="Z690" s="133">
        <v>0</v>
      </c>
      <c r="AA690" s="131">
        <v>0</v>
      </c>
      <c r="AB690" s="131">
        <v>0</v>
      </c>
      <c r="AC690" s="132">
        <v>0</v>
      </c>
      <c r="AD690" s="149"/>
      <c r="AE690" s="153">
        <f t="shared" si="240"/>
        <v>0</v>
      </c>
      <c r="AF690" s="134">
        <f t="shared" si="241"/>
        <v>0</v>
      </c>
      <c r="AG690" s="135">
        <f t="shared" si="242"/>
        <v>0</v>
      </c>
      <c r="AH690" s="167">
        <f t="shared" si="243"/>
        <v>0</v>
      </c>
      <c r="AI690" s="149"/>
      <c r="AJ690" s="133">
        <f t="shared" si="244"/>
        <v>0</v>
      </c>
      <c r="AK690" s="131">
        <f t="shared" si="245"/>
        <v>0</v>
      </c>
      <c r="AL690" s="131">
        <f t="shared" si="246"/>
        <v>0</v>
      </c>
      <c r="AM690" s="131">
        <f t="shared" si="247"/>
        <v>0</v>
      </c>
      <c r="AN690" s="136">
        <f t="shared" si="248"/>
        <v>0</v>
      </c>
      <c r="AO690" s="133">
        <f t="shared" si="249"/>
        <v>0</v>
      </c>
      <c r="AP690" s="131">
        <f t="shared" si="250"/>
        <v>0</v>
      </c>
      <c r="AQ690" s="131">
        <f t="shared" si="251"/>
        <v>0</v>
      </c>
      <c r="AR690" s="131">
        <f t="shared" si="252"/>
        <v>0</v>
      </c>
      <c r="AS690" s="136">
        <f t="shared" si="253"/>
        <v>0</v>
      </c>
      <c r="AT690" s="133">
        <f t="shared" si="254"/>
        <v>0</v>
      </c>
      <c r="AU690" s="131">
        <f t="shared" si="255"/>
        <v>0</v>
      </c>
      <c r="AV690" s="131">
        <f t="shared" si="256"/>
        <v>0</v>
      </c>
      <c r="AW690" s="131">
        <f t="shared" si="257"/>
        <v>0</v>
      </c>
      <c r="AX690" s="136">
        <f t="shared" si="258"/>
        <v>0</v>
      </c>
      <c r="AY690" s="133">
        <f t="shared" si="259"/>
        <v>0</v>
      </c>
      <c r="AZ690" s="131">
        <f t="shared" si="260"/>
        <v>0</v>
      </c>
      <c r="BA690" s="131">
        <f t="shared" si="261"/>
        <v>0</v>
      </c>
      <c r="BB690" s="131">
        <f t="shared" si="262"/>
        <v>0</v>
      </c>
      <c r="BC690" s="132">
        <f t="shared" si="263"/>
        <v>0</v>
      </c>
    </row>
    <row r="691" spans="1:55" x14ac:dyDescent="0.25">
      <c r="A691" s="138" t="s">
        <v>1474</v>
      </c>
      <c r="B691" s="131" t="s">
        <v>50</v>
      </c>
      <c r="C691" s="131" t="s">
        <v>1481</v>
      </c>
      <c r="D691" s="131" t="s">
        <v>322</v>
      </c>
      <c r="E691" s="132" t="s">
        <v>1955</v>
      </c>
      <c r="F691" s="130">
        <v>0</v>
      </c>
      <c r="G691" s="131">
        <v>0</v>
      </c>
      <c r="H691" s="131">
        <v>0</v>
      </c>
      <c r="I691" s="132">
        <v>20</v>
      </c>
      <c r="J691" s="149"/>
      <c r="K691" s="133">
        <v>0</v>
      </c>
      <c r="L691" s="131">
        <v>0</v>
      </c>
      <c r="M691" s="131">
        <v>0</v>
      </c>
      <c r="N691" s="132">
        <v>20</v>
      </c>
      <c r="O691" s="149"/>
      <c r="P691" s="133">
        <v>0</v>
      </c>
      <c r="Q691" s="131">
        <v>0</v>
      </c>
      <c r="R691" s="131">
        <v>0</v>
      </c>
      <c r="S691" s="132">
        <v>20</v>
      </c>
      <c r="T691" s="149"/>
      <c r="U691" s="133">
        <v>0</v>
      </c>
      <c r="V691" s="131">
        <v>0</v>
      </c>
      <c r="W691" s="131">
        <v>0</v>
      </c>
      <c r="X691" s="132">
        <v>20</v>
      </c>
      <c r="Y691" s="149"/>
      <c r="Z691" s="133">
        <v>0</v>
      </c>
      <c r="AA691" s="131">
        <v>0</v>
      </c>
      <c r="AB691" s="131">
        <v>0</v>
      </c>
      <c r="AC691" s="132">
        <v>20</v>
      </c>
      <c r="AD691" s="149"/>
      <c r="AE691" s="153">
        <f t="shared" si="240"/>
        <v>0</v>
      </c>
      <c r="AF691" s="134">
        <f t="shared" si="241"/>
        <v>0</v>
      </c>
      <c r="AG691" s="135">
        <f t="shared" si="242"/>
        <v>0</v>
      </c>
      <c r="AH691" s="167">
        <f t="shared" si="243"/>
        <v>80</v>
      </c>
      <c r="AI691" s="149"/>
      <c r="AJ691" s="133">
        <f t="shared" si="244"/>
        <v>20</v>
      </c>
      <c r="AK691" s="131">
        <f t="shared" si="245"/>
        <v>20</v>
      </c>
      <c r="AL691" s="131">
        <f t="shared" si="246"/>
        <v>20</v>
      </c>
      <c r="AM691" s="131">
        <f t="shared" si="247"/>
        <v>20</v>
      </c>
      <c r="AN691" s="136">
        <f t="shared" si="248"/>
        <v>20</v>
      </c>
      <c r="AO691" s="133">
        <f t="shared" si="249"/>
        <v>0</v>
      </c>
      <c r="AP691" s="131">
        <f t="shared" si="250"/>
        <v>0</v>
      </c>
      <c r="AQ691" s="131">
        <f t="shared" si="251"/>
        <v>0</v>
      </c>
      <c r="AR691" s="131">
        <f t="shared" si="252"/>
        <v>0</v>
      </c>
      <c r="AS691" s="136">
        <f t="shared" si="253"/>
        <v>0</v>
      </c>
      <c r="AT691" s="133">
        <f t="shared" si="254"/>
        <v>0</v>
      </c>
      <c r="AU691" s="131">
        <f t="shared" si="255"/>
        <v>0</v>
      </c>
      <c r="AV691" s="131">
        <f t="shared" si="256"/>
        <v>0</v>
      </c>
      <c r="AW691" s="131">
        <f t="shared" si="257"/>
        <v>0</v>
      </c>
      <c r="AX691" s="136">
        <f t="shared" si="258"/>
        <v>0</v>
      </c>
      <c r="AY691" s="133">
        <f t="shared" si="259"/>
        <v>0</v>
      </c>
      <c r="AZ691" s="131">
        <f t="shared" si="260"/>
        <v>0</v>
      </c>
      <c r="BA691" s="131">
        <f t="shared" si="261"/>
        <v>0</v>
      </c>
      <c r="BB691" s="131">
        <f t="shared" si="262"/>
        <v>0</v>
      </c>
      <c r="BC691" s="132">
        <f t="shared" si="263"/>
        <v>0</v>
      </c>
    </row>
    <row r="692" spans="1:55" x14ac:dyDescent="0.25">
      <c r="A692" s="138" t="s">
        <v>1475</v>
      </c>
      <c r="B692" s="131" t="s">
        <v>43</v>
      </c>
      <c r="C692" s="131" t="s">
        <v>1238</v>
      </c>
      <c r="D692" s="131" t="s">
        <v>1237</v>
      </c>
      <c r="E692" s="132" t="s">
        <v>1314</v>
      </c>
      <c r="F692" s="130">
        <v>0</v>
      </c>
      <c r="G692" s="131">
        <v>0</v>
      </c>
      <c r="H692" s="131">
        <v>0</v>
      </c>
      <c r="I692" s="132">
        <v>0</v>
      </c>
      <c r="J692" s="149"/>
      <c r="K692" s="133">
        <v>0</v>
      </c>
      <c r="L692" s="131">
        <v>0</v>
      </c>
      <c r="M692" s="131">
        <v>0</v>
      </c>
      <c r="N692" s="132">
        <v>0</v>
      </c>
      <c r="O692" s="149"/>
      <c r="P692" s="133">
        <v>0</v>
      </c>
      <c r="Q692" s="131">
        <v>0</v>
      </c>
      <c r="R692" s="131">
        <v>0</v>
      </c>
      <c r="S692" s="132">
        <v>0</v>
      </c>
      <c r="T692" s="149"/>
      <c r="U692" s="133">
        <v>0</v>
      </c>
      <c r="V692" s="131">
        <v>0</v>
      </c>
      <c r="W692" s="131">
        <v>0</v>
      </c>
      <c r="X692" s="132">
        <v>0</v>
      </c>
      <c r="Y692" s="149"/>
      <c r="Z692" s="133">
        <v>0</v>
      </c>
      <c r="AA692" s="131">
        <v>0</v>
      </c>
      <c r="AB692" s="131">
        <v>0</v>
      </c>
      <c r="AC692" s="132">
        <v>0</v>
      </c>
      <c r="AD692" s="149"/>
      <c r="AE692" s="153">
        <f t="shared" si="240"/>
        <v>0</v>
      </c>
      <c r="AF692" s="134">
        <f t="shared" si="241"/>
        <v>0</v>
      </c>
      <c r="AG692" s="135">
        <f t="shared" si="242"/>
        <v>0</v>
      </c>
      <c r="AH692" s="167">
        <f t="shared" si="243"/>
        <v>0</v>
      </c>
      <c r="AI692" s="149"/>
      <c r="AJ692" s="133">
        <f t="shared" si="244"/>
        <v>0</v>
      </c>
      <c r="AK692" s="131">
        <f t="shared" si="245"/>
        <v>0</v>
      </c>
      <c r="AL692" s="131">
        <f t="shared" si="246"/>
        <v>0</v>
      </c>
      <c r="AM692" s="131">
        <f t="shared" si="247"/>
        <v>0</v>
      </c>
      <c r="AN692" s="136">
        <f t="shared" si="248"/>
        <v>0</v>
      </c>
      <c r="AO692" s="133">
        <f t="shared" si="249"/>
        <v>0</v>
      </c>
      <c r="AP692" s="131">
        <f t="shared" si="250"/>
        <v>0</v>
      </c>
      <c r="AQ692" s="131">
        <f t="shared" si="251"/>
        <v>0</v>
      </c>
      <c r="AR692" s="131">
        <f t="shared" si="252"/>
        <v>0</v>
      </c>
      <c r="AS692" s="136">
        <f t="shared" si="253"/>
        <v>0</v>
      </c>
      <c r="AT692" s="133">
        <f t="shared" si="254"/>
        <v>0</v>
      </c>
      <c r="AU692" s="131">
        <f t="shared" si="255"/>
        <v>0</v>
      </c>
      <c r="AV692" s="131">
        <f t="shared" si="256"/>
        <v>0</v>
      </c>
      <c r="AW692" s="131">
        <f t="shared" si="257"/>
        <v>0</v>
      </c>
      <c r="AX692" s="136">
        <f t="shared" si="258"/>
        <v>0</v>
      </c>
      <c r="AY692" s="133">
        <f t="shared" si="259"/>
        <v>0</v>
      </c>
      <c r="AZ692" s="131">
        <f t="shared" si="260"/>
        <v>0</v>
      </c>
      <c r="BA692" s="131">
        <f t="shared" si="261"/>
        <v>0</v>
      </c>
      <c r="BB692" s="131">
        <f t="shared" si="262"/>
        <v>0</v>
      </c>
      <c r="BC692" s="132">
        <f t="shared" si="263"/>
        <v>0</v>
      </c>
    </row>
    <row r="693" spans="1:55" x14ac:dyDescent="0.25">
      <c r="A693" s="138" t="s">
        <v>1476</v>
      </c>
      <c r="B693" s="131" t="s">
        <v>1392</v>
      </c>
      <c r="C693" s="131" t="s">
        <v>363</v>
      </c>
      <c r="D693" s="131" t="s">
        <v>249</v>
      </c>
      <c r="E693" s="132" t="s">
        <v>1311</v>
      </c>
      <c r="F693" s="130">
        <v>0</v>
      </c>
      <c r="G693" s="131">
        <v>0</v>
      </c>
      <c r="H693" s="131">
        <v>0</v>
      </c>
      <c r="I693" s="132">
        <v>0</v>
      </c>
      <c r="J693" s="149"/>
      <c r="K693" s="133">
        <v>0</v>
      </c>
      <c r="L693" s="131">
        <v>0</v>
      </c>
      <c r="M693" s="131">
        <v>0</v>
      </c>
      <c r="N693" s="132">
        <v>0</v>
      </c>
      <c r="O693" s="149"/>
      <c r="P693" s="133">
        <v>0</v>
      </c>
      <c r="Q693" s="131">
        <v>0</v>
      </c>
      <c r="R693" s="131">
        <v>0</v>
      </c>
      <c r="S693" s="132">
        <v>0</v>
      </c>
      <c r="T693" s="149"/>
      <c r="U693" s="133">
        <v>0</v>
      </c>
      <c r="V693" s="131">
        <v>0</v>
      </c>
      <c r="W693" s="131">
        <v>0</v>
      </c>
      <c r="X693" s="132">
        <v>0</v>
      </c>
      <c r="Y693" s="149"/>
      <c r="Z693" s="133">
        <v>0</v>
      </c>
      <c r="AA693" s="131">
        <v>0</v>
      </c>
      <c r="AB693" s="131">
        <v>0</v>
      </c>
      <c r="AC693" s="132">
        <v>0</v>
      </c>
      <c r="AD693" s="149"/>
      <c r="AE693" s="153">
        <f t="shared" si="240"/>
        <v>0</v>
      </c>
      <c r="AF693" s="134">
        <f t="shared" si="241"/>
        <v>0</v>
      </c>
      <c r="AG693" s="135">
        <f t="shared" si="242"/>
        <v>0</v>
      </c>
      <c r="AH693" s="167">
        <f t="shared" si="243"/>
        <v>0</v>
      </c>
      <c r="AI693" s="149"/>
      <c r="AJ693" s="133">
        <f t="shared" si="244"/>
        <v>0</v>
      </c>
      <c r="AK693" s="131">
        <f t="shared" si="245"/>
        <v>0</v>
      </c>
      <c r="AL693" s="131">
        <f t="shared" si="246"/>
        <v>0</v>
      </c>
      <c r="AM693" s="131">
        <f t="shared" si="247"/>
        <v>0</v>
      </c>
      <c r="AN693" s="136">
        <f t="shared" si="248"/>
        <v>0</v>
      </c>
      <c r="AO693" s="133">
        <f t="shared" si="249"/>
        <v>0</v>
      </c>
      <c r="AP693" s="131">
        <f t="shared" si="250"/>
        <v>0</v>
      </c>
      <c r="AQ693" s="131">
        <f t="shared" si="251"/>
        <v>0</v>
      </c>
      <c r="AR693" s="131">
        <f t="shared" si="252"/>
        <v>0</v>
      </c>
      <c r="AS693" s="136">
        <f t="shared" si="253"/>
        <v>0</v>
      </c>
      <c r="AT693" s="133">
        <f t="shared" si="254"/>
        <v>0</v>
      </c>
      <c r="AU693" s="131">
        <f t="shared" si="255"/>
        <v>0</v>
      </c>
      <c r="AV693" s="131">
        <f t="shared" si="256"/>
        <v>0</v>
      </c>
      <c r="AW693" s="131">
        <f t="shared" si="257"/>
        <v>0</v>
      </c>
      <c r="AX693" s="136">
        <f t="shared" si="258"/>
        <v>0</v>
      </c>
      <c r="AY693" s="133">
        <f t="shared" si="259"/>
        <v>0</v>
      </c>
      <c r="AZ693" s="131">
        <f t="shared" si="260"/>
        <v>0</v>
      </c>
      <c r="BA693" s="131">
        <f t="shared" si="261"/>
        <v>0</v>
      </c>
      <c r="BB693" s="131">
        <f t="shared" si="262"/>
        <v>0</v>
      </c>
      <c r="BC693" s="132">
        <f t="shared" si="263"/>
        <v>0</v>
      </c>
    </row>
    <row r="694" spans="1:55" x14ac:dyDescent="0.25">
      <c r="A694" s="138" t="s">
        <v>1482</v>
      </c>
      <c r="B694" s="131" t="s">
        <v>1529</v>
      </c>
      <c r="C694" s="131" t="s">
        <v>1483</v>
      </c>
      <c r="D694" s="131" t="s">
        <v>1484</v>
      </c>
      <c r="E694" s="132" t="s">
        <v>1311</v>
      </c>
      <c r="F694" s="130">
        <v>0</v>
      </c>
      <c r="G694" s="131">
        <v>0</v>
      </c>
      <c r="H694" s="131">
        <v>0</v>
      </c>
      <c r="I694" s="132">
        <v>0</v>
      </c>
      <c r="J694" s="149"/>
      <c r="K694" s="133">
        <v>0</v>
      </c>
      <c r="L694" s="131">
        <v>0</v>
      </c>
      <c r="M694" s="131">
        <v>0</v>
      </c>
      <c r="N694" s="132">
        <v>0</v>
      </c>
      <c r="O694" s="149"/>
      <c r="P694" s="133">
        <v>0</v>
      </c>
      <c r="Q694" s="131">
        <v>0</v>
      </c>
      <c r="R694" s="131">
        <v>0</v>
      </c>
      <c r="S694" s="132">
        <v>0</v>
      </c>
      <c r="T694" s="149"/>
      <c r="U694" s="133">
        <v>0</v>
      </c>
      <c r="V694" s="131">
        <v>0</v>
      </c>
      <c r="W694" s="131">
        <v>0</v>
      </c>
      <c r="X694" s="132">
        <v>0</v>
      </c>
      <c r="Y694" s="149"/>
      <c r="Z694" s="133">
        <v>0</v>
      </c>
      <c r="AA694" s="131">
        <v>0</v>
      </c>
      <c r="AB694" s="131">
        <v>0</v>
      </c>
      <c r="AC694" s="132">
        <v>0</v>
      </c>
      <c r="AD694" s="149"/>
      <c r="AE694" s="153">
        <f t="shared" si="240"/>
        <v>0</v>
      </c>
      <c r="AF694" s="134">
        <f t="shared" si="241"/>
        <v>0</v>
      </c>
      <c r="AG694" s="135">
        <f t="shared" si="242"/>
        <v>0</v>
      </c>
      <c r="AH694" s="167">
        <f t="shared" si="243"/>
        <v>0</v>
      </c>
      <c r="AI694" s="149"/>
      <c r="AJ694" s="133">
        <f t="shared" si="244"/>
        <v>0</v>
      </c>
      <c r="AK694" s="131">
        <f t="shared" si="245"/>
        <v>0</v>
      </c>
      <c r="AL694" s="131">
        <f t="shared" si="246"/>
        <v>0</v>
      </c>
      <c r="AM694" s="131">
        <f t="shared" si="247"/>
        <v>0</v>
      </c>
      <c r="AN694" s="136">
        <f t="shared" si="248"/>
        <v>0</v>
      </c>
      <c r="AO694" s="133">
        <f t="shared" si="249"/>
        <v>0</v>
      </c>
      <c r="AP694" s="131">
        <f t="shared" si="250"/>
        <v>0</v>
      </c>
      <c r="AQ694" s="131">
        <f t="shared" si="251"/>
        <v>0</v>
      </c>
      <c r="AR694" s="131">
        <f t="shared" si="252"/>
        <v>0</v>
      </c>
      <c r="AS694" s="136">
        <f t="shared" si="253"/>
        <v>0</v>
      </c>
      <c r="AT694" s="133">
        <f t="shared" si="254"/>
        <v>0</v>
      </c>
      <c r="AU694" s="131">
        <f t="shared" si="255"/>
        <v>0</v>
      </c>
      <c r="AV694" s="131">
        <f t="shared" si="256"/>
        <v>0</v>
      </c>
      <c r="AW694" s="131">
        <f t="shared" si="257"/>
        <v>0</v>
      </c>
      <c r="AX694" s="136">
        <f t="shared" si="258"/>
        <v>0</v>
      </c>
      <c r="AY694" s="133">
        <f t="shared" si="259"/>
        <v>0</v>
      </c>
      <c r="AZ694" s="131">
        <f t="shared" si="260"/>
        <v>0</v>
      </c>
      <c r="BA694" s="131">
        <f t="shared" si="261"/>
        <v>0</v>
      </c>
      <c r="BB694" s="131">
        <f t="shared" si="262"/>
        <v>0</v>
      </c>
      <c r="BC694" s="132">
        <f t="shared" si="263"/>
        <v>0</v>
      </c>
    </row>
    <row r="695" spans="1:55" x14ac:dyDescent="0.25">
      <c r="A695" s="138" t="s">
        <v>1485</v>
      </c>
      <c r="B695" s="131" t="s">
        <v>39</v>
      </c>
      <c r="C695" s="131" t="s">
        <v>2095</v>
      </c>
      <c r="D695" s="131" t="s">
        <v>2175</v>
      </c>
      <c r="E695" s="132" t="s">
        <v>1311</v>
      </c>
      <c r="F695" s="130">
        <v>0</v>
      </c>
      <c r="G695" s="131">
        <v>1</v>
      </c>
      <c r="H695" s="131">
        <v>10.1</v>
      </c>
      <c r="I695" s="132">
        <v>268</v>
      </c>
      <c r="J695" s="149"/>
      <c r="K695" s="133">
        <v>0</v>
      </c>
      <c r="L695" s="131">
        <v>0</v>
      </c>
      <c r="M695" s="131">
        <v>0</v>
      </c>
      <c r="N695" s="132">
        <v>0</v>
      </c>
      <c r="O695" s="149"/>
      <c r="P695" s="133">
        <v>0</v>
      </c>
      <c r="Q695" s="131">
        <v>0</v>
      </c>
      <c r="R695" s="131">
        <v>0</v>
      </c>
      <c r="S695" s="132">
        <v>20</v>
      </c>
      <c r="T695" s="149"/>
      <c r="U695" s="133">
        <v>0</v>
      </c>
      <c r="V695" s="131">
        <v>0</v>
      </c>
      <c r="W695" s="131">
        <v>0</v>
      </c>
      <c r="X695" s="132">
        <v>0</v>
      </c>
      <c r="Y695" s="149"/>
      <c r="Z695" s="133">
        <v>0</v>
      </c>
      <c r="AA695" s="131">
        <v>0</v>
      </c>
      <c r="AB695" s="131">
        <v>0</v>
      </c>
      <c r="AC695" s="132">
        <v>0</v>
      </c>
      <c r="AD695" s="149"/>
      <c r="AE695" s="153">
        <f t="shared" si="240"/>
        <v>0</v>
      </c>
      <c r="AF695" s="134">
        <f t="shared" si="241"/>
        <v>1</v>
      </c>
      <c r="AG695" s="135">
        <f t="shared" si="242"/>
        <v>10.1</v>
      </c>
      <c r="AH695" s="167">
        <f t="shared" si="243"/>
        <v>288</v>
      </c>
      <c r="AI695" s="149"/>
      <c r="AJ695" s="133">
        <f t="shared" si="244"/>
        <v>268</v>
      </c>
      <c r="AK695" s="131">
        <f t="shared" si="245"/>
        <v>0</v>
      </c>
      <c r="AL695" s="131">
        <f t="shared" si="246"/>
        <v>20</v>
      </c>
      <c r="AM695" s="131">
        <f t="shared" si="247"/>
        <v>0</v>
      </c>
      <c r="AN695" s="136">
        <f t="shared" si="248"/>
        <v>0</v>
      </c>
      <c r="AO695" s="133">
        <f t="shared" si="249"/>
        <v>0</v>
      </c>
      <c r="AP695" s="131">
        <f t="shared" si="250"/>
        <v>0</v>
      </c>
      <c r="AQ695" s="131">
        <f t="shared" si="251"/>
        <v>0</v>
      </c>
      <c r="AR695" s="131">
        <f t="shared" si="252"/>
        <v>0</v>
      </c>
      <c r="AS695" s="136">
        <f t="shared" si="253"/>
        <v>0</v>
      </c>
      <c r="AT695" s="133">
        <f t="shared" si="254"/>
        <v>1</v>
      </c>
      <c r="AU695" s="131">
        <f t="shared" si="255"/>
        <v>0</v>
      </c>
      <c r="AV695" s="131">
        <f t="shared" si="256"/>
        <v>0</v>
      </c>
      <c r="AW695" s="131">
        <f t="shared" si="257"/>
        <v>0</v>
      </c>
      <c r="AX695" s="136">
        <f t="shared" si="258"/>
        <v>0</v>
      </c>
      <c r="AY695" s="133">
        <f t="shared" si="259"/>
        <v>10.1</v>
      </c>
      <c r="AZ695" s="131">
        <f t="shared" si="260"/>
        <v>0</v>
      </c>
      <c r="BA695" s="131">
        <f t="shared" si="261"/>
        <v>0</v>
      </c>
      <c r="BB695" s="131">
        <f t="shared" si="262"/>
        <v>0</v>
      </c>
      <c r="BC695" s="132">
        <f t="shared" si="263"/>
        <v>0</v>
      </c>
    </row>
    <row r="696" spans="1:55" x14ac:dyDescent="0.25">
      <c r="A696" s="138" t="s">
        <v>1486</v>
      </c>
      <c r="B696" s="131" t="s">
        <v>1383</v>
      </c>
      <c r="C696" s="131" t="s">
        <v>1487</v>
      </c>
      <c r="D696" s="131" t="s">
        <v>1660</v>
      </c>
      <c r="E696" s="132" t="s">
        <v>2025</v>
      </c>
      <c r="F696" s="130">
        <v>0</v>
      </c>
      <c r="G696" s="131">
        <v>0</v>
      </c>
      <c r="H696" s="131">
        <v>0</v>
      </c>
      <c r="I696" s="132">
        <v>0</v>
      </c>
      <c r="J696" s="149"/>
      <c r="K696" s="133">
        <v>0</v>
      </c>
      <c r="L696" s="131">
        <v>0</v>
      </c>
      <c r="M696" s="131">
        <v>0</v>
      </c>
      <c r="N696" s="132">
        <v>0</v>
      </c>
      <c r="O696" s="149"/>
      <c r="P696" s="133">
        <v>0</v>
      </c>
      <c r="Q696" s="131">
        <v>0</v>
      </c>
      <c r="R696" s="131">
        <v>0</v>
      </c>
      <c r="S696" s="132">
        <v>0</v>
      </c>
      <c r="T696" s="149"/>
      <c r="U696" s="133">
        <v>0</v>
      </c>
      <c r="V696" s="131">
        <v>0</v>
      </c>
      <c r="W696" s="131">
        <v>0</v>
      </c>
      <c r="X696" s="132">
        <v>0</v>
      </c>
      <c r="Y696" s="149"/>
      <c r="Z696" s="133">
        <v>0</v>
      </c>
      <c r="AA696" s="131">
        <v>0</v>
      </c>
      <c r="AB696" s="131">
        <v>0</v>
      </c>
      <c r="AC696" s="132">
        <v>0</v>
      </c>
      <c r="AD696" s="149"/>
      <c r="AE696" s="153">
        <f t="shared" si="240"/>
        <v>0</v>
      </c>
      <c r="AF696" s="134">
        <f t="shared" si="241"/>
        <v>0</v>
      </c>
      <c r="AG696" s="135">
        <f t="shared" si="242"/>
        <v>0</v>
      </c>
      <c r="AH696" s="167">
        <f t="shared" si="243"/>
        <v>0</v>
      </c>
      <c r="AI696" s="149"/>
      <c r="AJ696" s="133">
        <f t="shared" si="244"/>
        <v>0</v>
      </c>
      <c r="AK696" s="131">
        <f t="shared" si="245"/>
        <v>0</v>
      </c>
      <c r="AL696" s="131">
        <f t="shared" si="246"/>
        <v>0</v>
      </c>
      <c r="AM696" s="131">
        <f t="shared" si="247"/>
        <v>0</v>
      </c>
      <c r="AN696" s="136">
        <f t="shared" si="248"/>
        <v>0</v>
      </c>
      <c r="AO696" s="133">
        <f t="shared" si="249"/>
        <v>0</v>
      </c>
      <c r="AP696" s="131">
        <f t="shared" si="250"/>
        <v>0</v>
      </c>
      <c r="AQ696" s="131">
        <f t="shared" si="251"/>
        <v>0</v>
      </c>
      <c r="AR696" s="131">
        <f t="shared" si="252"/>
        <v>0</v>
      </c>
      <c r="AS696" s="136">
        <f t="shared" si="253"/>
        <v>0</v>
      </c>
      <c r="AT696" s="133">
        <f t="shared" si="254"/>
        <v>0</v>
      </c>
      <c r="AU696" s="131">
        <f t="shared" si="255"/>
        <v>0</v>
      </c>
      <c r="AV696" s="131">
        <f t="shared" si="256"/>
        <v>0</v>
      </c>
      <c r="AW696" s="131">
        <f t="shared" si="257"/>
        <v>0</v>
      </c>
      <c r="AX696" s="136">
        <f t="shared" si="258"/>
        <v>0</v>
      </c>
      <c r="AY696" s="133">
        <f t="shared" si="259"/>
        <v>0</v>
      </c>
      <c r="AZ696" s="131">
        <f t="shared" si="260"/>
        <v>0</v>
      </c>
      <c r="BA696" s="131">
        <f t="shared" si="261"/>
        <v>0</v>
      </c>
      <c r="BB696" s="131">
        <f t="shared" si="262"/>
        <v>0</v>
      </c>
      <c r="BC696" s="132">
        <f t="shared" si="263"/>
        <v>0</v>
      </c>
    </row>
    <row r="697" spans="1:55" x14ac:dyDescent="0.25">
      <c r="A697" s="138" t="s">
        <v>1489</v>
      </c>
      <c r="B697" s="131" t="s">
        <v>37</v>
      </c>
      <c r="C697" s="131" t="s">
        <v>319</v>
      </c>
      <c r="D697" s="131" t="s">
        <v>1507</v>
      </c>
      <c r="E697" s="132" t="s">
        <v>1954</v>
      </c>
      <c r="F697" s="130">
        <v>0</v>
      </c>
      <c r="G697" s="131">
        <v>0</v>
      </c>
      <c r="H697" s="131">
        <v>0</v>
      </c>
      <c r="I697" s="132">
        <v>0</v>
      </c>
      <c r="J697" s="149"/>
      <c r="K697" s="133">
        <v>0</v>
      </c>
      <c r="L697" s="131">
        <v>0</v>
      </c>
      <c r="M697" s="131">
        <v>0</v>
      </c>
      <c r="N697" s="132">
        <v>0</v>
      </c>
      <c r="O697" s="149"/>
      <c r="P697" s="133">
        <v>0</v>
      </c>
      <c r="Q697" s="131">
        <v>0</v>
      </c>
      <c r="R697" s="131">
        <v>0</v>
      </c>
      <c r="S697" s="132">
        <v>0</v>
      </c>
      <c r="T697" s="149"/>
      <c r="U697" s="133">
        <v>0</v>
      </c>
      <c r="V697" s="131">
        <v>0</v>
      </c>
      <c r="W697" s="131">
        <v>0</v>
      </c>
      <c r="X697" s="132">
        <v>0</v>
      </c>
      <c r="Y697" s="149"/>
      <c r="Z697" s="133">
        <v>0</v>
      </c>
      <c r="AA697" s="131">
        <v>0</v>
      </c>
      <c r="AB697" s="131">
        <v>0</v>
      </c>
      <c r="AC697" s="132">
        <v>0</v>
      </c>
      <c r="AD697" s="149"/>
      <c r="AE697" s="153">
        <f t="shared" si="240"/>
        <v>0</v>
      </c>
      <c r="AF697" s="134">
        <f t="shared" si="241"/>
        <v>0</v>
      </c>
      <c r="AG697" s="135">
        <f t="shared" si="242"/>
        <v>0</v>
      </c>
      <c r="AH697" s="167">
        <f t="shared" si="243"/>
        <v>0</v>
      </c>
      <c r="AI697" s="149"/>
      <c r="AJ697" s="133">
        <f t="shared" si="244"/>
        <v>0</v>
      </c>
      <c r="AK697" s="131">
        <f t="shared" si="245"/>
        <v>0</v>
      </c>
      <c r="AL697" s="131">
        <f t="shared" si="246"/>
        <v>0</v>
      </c>
      <c r="AM697" s="131">
        <f t="shared" si="247"/>
        <v>0</v>
      </c>
      <c r="AN697" s="136">
        <f t="shared" si="248"/>
        <v>0</v>
      </c>
      <c r="AO697" s="133">
        <f t="shared" si="249"/>
        <v>0</v>
      </c>
      <c r="AP697" s="131">
        <f t="shared" si="250"/>
        <v>0</v>
      </c>
      <c r="AQ697" s="131">
        <f t="shared" si="251"/>
        <v>0</v>
      </c>
      <c r="AR697" s="131">
        <f t="shared" si="252"/>
        <v>0</v>
      </c>
      <c r="AS697" s="136">
        <f t="shared" si="253"/>
        <v>0</v>
      </c>
      <c r="AT697" s="133">
        <f t="shared" si="254"/>
        <v>0</v>
      </c>
      <c r="AU697" s="131">
        <f t="shared" si="255"/>
        <v>0</v>
      </c>
      <c r="AV697" s="131">
        <f t="shared" si="256"/>
        <v>0</v>
      </c>
      <c r="AW697" s="131">
        <f t="shared" si="257"/>
        <v>0</v>
      </c>
      <c r="AX697" s="136">
        <f t="shared" si="258"/>
        <v>0</v>
      </c>
      <c r="AY697" s="133">
        <f t="shared" si="259"/>
        <v>0</v>
      </c>
      <c r="AZ697" s="131">
        <f t="shared" si="260"/>
        <v>0</v>
      </c>
      <c r="BA697" s="131">
        <f t="shared" si="261"/>
        <v>0</v>
      </c>
      <c r="BB697" s="131">
        <f t="shared" si="262"/>
        <v>0</v>
      </c>
      <c r="BC697" s="132">
        <f t="shared" si="263"/>
        <v>0</v>
      </c>
    </row>
    <row r="698" spans="1:55" x14ac:dyDescent="0.25">
      <c r="A698" s="138" t="s">
        <v>1490</v>
      </c>
      <c r="B698" s="131" t="s">
        <v>37</v>
      </c>
      <c r="C698" s="131" t="s">
        <v>307</v>
      </c>
      <c r="D698" s="131" t="s">
        <v>295</v>
      </c>
      <c r="E698" s="132" t="s">
        <v>1313</v>
      </c>
      <c r="F698" s="130">
        <v>0</v>
      </c>
      <c r="G698" s="131">
        <v>1</v>
      </c>
      <c r="H698" s="131">
        <v>7.6</v>
      </c>
      <c r="I698" s="132">
        <v>260</v>
      </c>
      <c r="J698" s="149"/>
      <c r="K698" s="133">
        <v>0</v>
      </c>
      <c r="L698" s="131">
        <v>0</v>
      </c>
      <c r="M698" s="131">
        <v>0</v>
      </c>
      <c r="N698" s="132">
        <v>20</v>
      </c>
      <c r="O698" s="149"/>
      <c r="P698" s="133">
        <v>0</v>
      </c>
      <c r="Q698" s="131">
        <v>0</v>
      </c>
      <c r="R698" s="131">
        <v>0</v>
      </c>
      <c r="S698" s="132">
        <v>0</v>
      </c>
      <c r="T698" s="149"/>
      <c r="U698" s="133">
        <v>0</v>
      </c>
      <c r="V698" s="131">
        <v>0</v>
      </c>
      <c r="W698" s="131">
        <v>0</v>
      </c>
      <c r="X698" s="132">
        <v>20</v>
      </c>
      <c r="Y698" s="149"/>
      <c r="Z698" s="133">
        <v>0</v>
      </c>
      <c r="AA698" s="131">
        <v>0</v>
      </c>
      <c r="AB698" s="131">
        <v>0</v>
      </c>
      <c r="AC698" s="132">
        <v>20</v>
      </c>
      <c r="AD698" s="149"/>
      <c r="AE698" s="153">
        <f t="shared" si="240"/>
        <v>0</v>
      </c>
      <c r="AF698" s="134">
        <f t="shared" si="241"/>
        <v>1</v>
      </c>
      <c r="AG698" s="135">
        <f t="shared" si="242"/>
        <v>7.6</v>
      </c>
      <c r="AH698" s="167">
        <f t="shared" si="243"/>
        <v>320</v>
      </c>
      <c r="AI698" s="149"/>
      <c r="AJ698" s="133">
        <f t="shared" si="244"/>
        <v>260</v>
      </c>
      <c r="AK698" s="131">
        <f t="shared" si="245"/>
        <v>20</v>
      </c>
      <c r="AL698" s="131">
        <f t="shared" si="246"/>
        <v>0</v>
      </c>
      <c r="AM698" s="131">
        <f t="shared" si="247"/>
        <v>20</v>
      </c>
      <c r="AN698" s="136">
        <f t="shared" si="248"/>
        <v>20</v>
      </c>
      <c r="AO698" s="133">
        <f t="shared" si="249"/>
        <v>0</v>
      </c>
      <c r="AP698" s="131">
        <f t="shared" si="250"/>
        <v>0</v>
      </c>
      <c r="AQ698" s="131">
        <f t="shared" si="251"/>
        <v>0</v>
      </c>
      <c r="AR698" s="131">
        <f t="shared" si="252"/>
        <v>0</v>
      </c>
      <c r="AS698" s="136">
        <f t="shared" si="253"/>
        <v>0</v>
      </c>
      <c r="AT698" s="133">
        <f t="shared" si="254"/>
        <v>1</v>
      </c>
      <c r="AU698" s="131">
        <f t="shared" si="255"/>
        <v>0</v>
      </c>
      <c r="AV698" s="131">
        <f t="shared" si="256"/>
        <v>0</v>
      </c>
      <c r="AW698" s="131">
        <f t="shared" si="257"/>
        <v>0</v>
      </c>
      <c r="AX698" s="136">
        <f t="shared" si="258"/>
        <v>0</v>
      </c>
      <c r="AY698" s="133">
        <f t="shared" si="259"/>
        <v>7.6</v>
      </c>
      <c r="AZ698" s="131">
        <f t="shared" si="260"/>
        <v>0</v>
      </c>
      <c r="BA698" s="131">
        <f t="shared" si="261"/>
        <v>0</v>
      </c>
      <c r="BB698" s="131">
        <f t="shared" si="262"/>
        <v>0</v>
      </c>
      <c r="BC698" s="132">
        <f t="shared" si="263"/>
        <v>0</v>
      </c>
    </row>
    <row r="699" spans="1:55" x14ac:dyDescent="0.25">
      <c r="A699" s="138" t="s">
        <v>1491</v>
      </c>
      <c r="B699" s="131" t="s">
        <v>37</v>
      </c>
      <c r="C699" s="131" t="s">
        <v>1505</v>
      </c>
      <c r="D699" s="131" t="s">
        <v>286</v>
      </c>
      <c r="E699" s="132" t="s">
        <v>1304</v>
      </c>
      <c r="F699" s="130">
        <v>0</v>
      </c>
      <c r="G699" s="131">
        <v>0</v>
      </c>
      <c r="H699" s="131">
        <v>0</v>
      </c>
      <c r="I699" s="132">
        <v>20</v>
      </c>
      <c r="J699" s="149"/>
      <c r="K699" s="133">
        <v>0</v>
      </c>
      <c r="L699" s="131">
        <v>0</v>
      </c>
      <c r="M699" s="131">
        <v>0</v>
      </c>
      <c r="N699" s="132">
        <v>0</v>
      </c>
      <c r="O699" s="149"/>
      <c r="P699" s="133">
        <v>0</v>
      </c>
      <c r="Q699" s="131">
        <v>0</v>
      </c>
      <c r="R699" s="131">
        <v>0</v>
      </c>
      <c r="S699" s="132">
        <v>0</v>
      </c>
      <c r="T699" s="149"/>
      <c r="U699" s="133">
        <v>0</v>
      </c>
      <c r="V699" s="131">
        <v>0</v>
      </c>
      <c r="W699" s="131">
        <v>0</v>
      </c>
      <c r="X699" s="132">
        <v>0</v>
      </c>
      <c r="Y699" s="149"/>
      <c r="Z699" s="133">
        <v>0</v>
      </c>
      <c r="AA699" s="131">
        <v>0</v>
      </c>
      <c r="AB699" s="131">
        <v>0</v>
      </c>
      <c r="AC699" s="132">
        <v>0</v>
      </c>
      <c r="AD699" s="149"/>
      <c r="AE699" s="153">
        <f t="shared" si="240"/>
        <v>0</v>
      </c>
      <c r="AF699" s="134">
        <f t="shared" si="241"/>
        <v>0</v>
      </c>
      <c r="AG699" s="135">
        <f t="shared" si="242"/>
        <v>0</v>
      </c>
      <c r="AH699" s="167">
        <f t="shared" si="243"/>
        <v>20</v>
      </c>
      <c r="AI699" s="149"/>
      <c r="AJ699" s="133">
        <f t="shared" si="244"/>
        <v>20</v>
      </c>
      <c r="AK699" s="131">
        <f t="shared" si="245"/>
        <v>0</v>
      </c>
      <c r="AL699" s="131">
        <f t="shared" si="246"/>
        <v>0</v>
      </c>
      <c r="AM699" s="131">
        <f t="shared" si="247"/>
        <v>0</v>
      </c>
      <c r="AN699" s="136">
        <f t="shared" si="248"/>
        <v>0</v>
      </c>
      <c r="AO699" s="133">
        <f t="shared" si="249"/>
        <v>0</v>
      </c>
      <c r="AP699" s="131">
        <f t="shared" si="250"/>
        <v>0</v>
      </c>
      <c r="AQ699" s="131">
        <f t="shared" si="251"/>
        <v>0</v>
      </c>
      <c r="AR699" s="131">
        <f t="shared" si="252"/>
        <v>0</v>
      </c>
      <c r="AS699" s="136">
        <f t="shared" si="253"/>
        <v>0</v>
      </c>
      <c r="AT699" s="133">
        <f t="shared" si="254"/>
        <v>0</v>
      </c>
      <c r="AU699" s="131">
        <f t="shared" si="255"/>
        <v>0</v>
      </c>
      <c r="AV699" s="131">
        <f t="shared" si="256"/>
        <v>0</v>
      </c>
      <c r="AW699" s="131">
        <f t="shared" si="257"/>
        <v>0</v>
      </c>
      <c r="AX699" s="136">
        <f t="shared" si="258"/>
        <v>0</v>
      </c>
      <c r="AY699" s="133">
        <f t="shared" si="259"/>
        <v>0</v>
      </c>
      <c r="AZ699" s="131">
        <f t="shared" si="260"/>
        <v>0</v>
      </c>
      <c r="BA699" s="131">
        <f t="shared" si="261"/>
        <v>0</v>
      </c>
      <c r="BB699" s="131">
        <f t="shared" si="262"/>
        <v>0</v>
      </c>
      <c r="BC699" s="132">
        <f t="shared" si="263"/>
        <v>0</v>
      </c>
    </row>
    <row r="700" spans="1:55" x14ac:dyDescent="0.25">
      <c r="A700" s="138" t="s">
        <v>1492</v>
      </c>
      <c r="B700" s="131" t="s">
        <v>1295</v>
      </c>
      <c r="C700" s="131" t="s">
        <v>1506</v>
      </c>
      <c r="D700" s="131" t="s">
        <v>1471</v>
      </c>
      <c r="E700" s="132" t="s">
        <v>1954</v>
      </c>
      <c r="F700" s="130">
        <v>0</v>
      </c>
      <c r="G700" s="131">
        <v>0</v>
      </c>
      <c r="H700" s="131">
        <v>0</v>
      </c>
      <c r="I700" s="132">
        <v>0</v>
      </c>
      <c r="J700" s="149"/>
      <c r="K700" s="133">
        <v>0</v>
      </c>
      <c r="L700" s="131">
        <v>0</v>
      </c>
      <c r="M700" s="131">
        <v>0</v>
      </c>
      <c r="N700" s="132">
        <v>0</v>
      </c>
      <c r="O700" s="149"/>
      <c r="P700" s="133">
        <v>0</v>
      </c>
      <c r="Q700" s="131">
        <v>0</v>
      </c>
      <c r="R700" s="131">
        <v>0</v>
      </c>
      <c r="S700" s="132">
        <v>0</v>
      </c>
      <c r="T700" s="149"/>
      <c r="U700" s="133">
        <v>0</v>
      </c>
      <c r="V700" s="131">
        <v>0</v>
      </c>
      <c r="W700" s="131">
        <v>0</v>
      </c>
      <c r="X700" s="132">
        <v>0</v>
      </c>
      <c r="Y700" s="149"/>
      <c r="Z700" s="133">
        <v>0</v>
      </c>
      <c r="AA700" s="131">
        <v>0</v>
      </c>
      <c r="AB700" s="131">
        <v>0</v>
      </c>
      <c r="AC700" s="132">
        <v>0</v>
      </c>
      <c r="AD700" s="149"/>
      <c r="AE700" s="153">
        <f t="shared" si="240"/>
        <v>0</v>
      </c>
      <c r="AF700" s="134">
        <f t="shared" si="241"/>
        <v>0</v>
      </c>
      <c r="AG700" s="135">
        <f t="shared" si="242"/>
        <v>0</v>
      </c>
      <c r="AH700" s="167">
        <f t="shared" si="243"/>
        <v>0</v>
      </c>
      <c r="AI700" s="149"/>
      <c r="AJ700" s="133">
        <f t="shared" si="244"/>
        <v>0</v>
      </c>
      <c r="AK700" s="131">
        <f t="shared" si="245"/>
        <v>0</v>
      </c>
      <c r="AL700" s="131">
        <f t="shared" si="246"/>
        <v>0</v>
      </c>
      <c r="AM700" s="131">
        <f t="shared" si="247"/>
        <v>0</v>
      </c>
      <c r="AN700" s="136">
        <f t="shared" si="248"/>
        <v>0</v>
      </c>
      <c r="AO700" s="133">
        <f t="shared" si="249"/>
        <v>0</v>
      </c>
      <c r="AP700" s="131">
        <f t="shared" si="250"/>
        <v>0</v>
      </c>
      <c r="AQ700" s="131">
        <f t="shared" si="251"/>
        <v>0</v>
      </c>
      <c r="AR700" s="131">
        <f t="shared" si="252"/>
        <v>0</v>
      </c>
      <c r="AS700" s="136">
        <f t="shared" si="253"/>
        <v>0</v>
      </c>
      <c r="AT700" s="133">
        <f t="shared" si="254"/>
        <v>0</v>
      </c>
      <c r="AU700" s="131">
        <f t="shared" si="255"/>
        <v>0</v>
      </c>
      <c r="AV700" s="131">
        <f t="shared" si="256"/>
        <v>0</v>
      </c>
      <c r="AW700" s="131">
        <f t="shared" si="257"/>
        <v>0</v>
      </c>
      <c r="AX700" s="136">
        <f t="shared" si="258"/>
        <v>0</v>
      </c>
      <c r="AY700" s="133">
        <f t="shared" si="259"/>
        <v>0</v>
      </c>
      <c r="AZ700" s="131">
        <f t="shared" si="260"/>
        <v>0</v>
      </c>
      <c r="BA700" s="131">
        <f t="shared" si="261"/>
        <v>0</v>
      </c>
      <c r="BB700" s="131">
        <f t="shared" si="262"/>
        <v>0</v>
      </c>
      <c r="BC700" s="132">
        <f t="shared" si="263"/>
        <v>0</v>
      </c>
    </row>
    <row r="701" spans="1:55" x14ac:dyDescent="0.25">
      <c r="A701" s="138" t="s">
        <v>1493</v>
      </c>
      <c r="B701" s="131" t="s">
        <v>48</v>
      </c>
      <c r="C701" s="131" t="s">
        <v>1659</v>
      </c>
      <c r="D701" s="131" t="s">
        <v>330</v>
      </c>
      <c r="E701" s="132" t="s">
        <v>1307</v>
      </c>
      <c r="F701" s="130">
        <v>0</v>
      </c>
      <c r="G701" s="131">
        <v>0</v>
      </c>
      <c r="H701" s="131">
        <v>0</v>
      </c>
      <c r="I701" s="132">
        <v>0</v>
      </c>
      <c r="J701" s="149"/>
      <c r="K701" s="133">
        <v>0</v>
      </c>
      <c r="L701" s="131">
        <v>0</v>
      </c>
      <c r="M701" s="131">
        <v>0</v>
      </c>
      <c r="N701" s="132">
        <v>0</v>
      </c>
      <c r="O701" s="149"/>
      <c r="P701" s="133">
        <v>0</v>
      </c>
      <c r="Q701" s="131">
        <v>0</v>
      </c>
      <c r="R701" s="131">
        <v>0</v>
      </c>
      <c r="S701" s="132">
        <v>0</v>
      </c>
      <c r="T701" s="149"/>
      <c r="U701" s="133">
        <v>0</v>
      </c>
      <c r="V701" s="131">
        <v>0</v>
      </c>
      <c r="W701" s="131">
        <v>0</v>
      </c>
      <c r="X701" s="132">
        <v>0</v>
      </c>
      <c r="Y701" s="149"/>
      <c r="Z701" s="133">
        <v>0</v>
      </c>
      <c r="AA701" s="131">
        <v>0</v>
      </c>
      <c r="AB701" s="131">
        <v>0</v>
      </c>
      <c r="AC701" s="132">
        <v>0</v>
      </c>
      <c r="AD701" s="149"/>
      <c r="AE701" s="153">
        <f t="shared" si="240"/>
        <v>0</v>
      </c>
      <c r="AF701" s="134">
        <f t="shared" si="241"/>
        <v>0</v>
      </c>
      <c r="AG701" s="135">
        <f t="shared" si="242"/>
        <v>0</v>
      </c>
      <c r="AH701" s="167">
        <f t="shared" si="243"/>
        <v>0</v>
      </c>
      <c r="AI701" s="149"/>
      <c r="AJ701" s="133">
        <f t="shared" si="244"/>
        <v>0</v>
      </c>
      <c r="AK701" s="131">
        <f t="shared" si="245"/>
        <v>0</v>
      </c>
      <c r="AL701" s="131">
        <f t="shared" si="246"/>
        <v>0</v>
      </c>
      <c r="AM701" s="131">
        <f t="shared" si="247"/>
        <v>0</v>
      </c>
      <c r="AN701" s="136">
        <f t="shared" si="248"/>
        <v>0</v>
      </c>
      <c r="AO701" s="133">
        <f t="shared" si="249"/>
        <v>0</v>
      </c>
      <c r="AP701" s="131">
        <f t="shared" si="250"/>
        <v>0</v>
      </c>
      <c r="AQ701" s="131">
        <f t="shared" si="251"/>
        <v>0</v>
      </c>
      <c r="AR701" s="131">
        <f t="shared" si="252"/>
        <v>0</v>
      </c>
      <c r="AS701" s="136">
        <f t="shared" si="253"/>
        <v>0</v>
      </c>
      <c r="AT701" s="133">
        <f t="shared" si="254"/>
        <v>0</v>
      </c>
      <c r="AU701" s="131">
        <f t="shared" si="255"/>
        <v>0</v>
      </c>
      <c r="AV701" s="131">
        <f t="shared" si="256"/>
        <v>0</v>
      </c>
      <c r="AW701" s="131">
        <f t="shared" si="257"/>
        <v>0</v>
      </c>
      <c r="AX701" s="136">
        <f t="shared" si="258"/>
        <v>0</v>
      </c>
      <c r="AY701" s="133">
        <f t="shared" si="259"/>
        <v>0</v>
      </c>
      <c r="AZ701" s="131">
        <f t="shared" si="260"/>
        <v>0</v>
      </c>
      <c r="BA701" s="131">
        <f t="shared" si="261"/>
        <v>0</v>
      </c>
      <c r="BB701" s="131">
        <f t="shared" si="262"/>
        <v>0</v>
      </c>
      <c r="BC701" s="132">
        <f t="shared" si="263"/>
        <v>0</v>
      </c>
    </row>
    <row r="702" spans="1:55" x14ac:dyDescent="0.25">
      <c r="A702" s="138" t="s">
        <v>1494</v>
      </c>
      <c r="B702" s="131" t="s">
        <v>48</v>
      </c>
      <c r="C702" s="131" t="s">
        <v>398</v>
      </c>
      <c r="D702" s="131" t="s">
        <v>2051</v>
      </c>
      <c r="E702" s="132" t="s">
        <v>1954</v>
      </c>
      <c r="F702" s="130">
        <v>0</v>
      </c>
      <c r="G702" s="131">
        <v>0</v>
      </c>
      <c r="H702" s="131">
        <v>0</v>
      </c>
      <c r="I702" s="132">
        <v>20</v>
      </c>
      <c r="J702" s="149"/>
      <c r="K702" s="133">
        <v>0</v>
      </c>
      <c r="L702" s="131">
        <v>0</v>
      </c>
      <c r="M702" s="131">
        <v>0</v>
      </c>
      <c r="N702" s="132">
        <v>0</v>
      </c>
      <c r="O702" s="149"/>
      <c r="P702" s="133">
        <v>0</v>
      </c>
      <c r="Q702" s="131">
        <v>0</v>
      </c>
      <c r="R702" s="131">
        <v>0</v>
      </c>
      <c r="S702" s="132">
        <v>0</v>
      </c>
      <c r="T702" s="149"/>
      <c r="U702" s="133">
        <v>0</v>
      </c>
      <c r="V702" s="131">
        <v>0</v>
      </c>
      <c r="W702" s="131">
        <v>0</v>
      </c>
      <c r="X702" s="132">
        <v>0</v>
      </c>
      <c r="Y702" s="149"/>
      <c r="Z702" s="133">
        <v>0</v>
      </c>
      <c r="AA702" s="131">
        <v>0</v>
      </c>
      <c r="AB702" s="131">
        <v>0</v>
      </c>
      <c r="AC702" s="132">
        <v>20</v>
      </c>
      <c r="AD702" s="149"/>
      <c r="AE702" s="153">
        <f t="shared" si="240"/>
        <v>0</v>
      </c>
      <c r="AF702" s="134">
        <f t="shared" si="241"/>
        <v>0</v>
      </c>
      <c r="AG702" s="135">
        <f t="shared" si="242"/>
        <v>0</v>
      </c>
      <c r="AH702" s="167">
        <f t="shared" si="243"/>
        <v>40</v>
      </c>
      <c r="AI702" s="149"/>
      <c r="AJ702" s="133">
        <f t="shared" si="244"/>
        <v>20</v>
      </c>
      <c r="AK702" s="131">
        <f t="shared" si="245"/>
        <v>0</v>
      </c>
      <c r="AL702" s="131">
        <f t="shared" si="246"/>
        <v>0</v>
      </c>
      <c r="AM702" s="131">
        <f t="shared" si="247"/>
        <v>0</v>
      </c>
      <c r="AN702" s="136">
        <f t="shared" si="248"/>
        <v>20</v>
      </c>
      <c r="AO702" s="133">
        <f t="shared" si="249"/>
        <v>0</v>
      </c>
      <c r="AP702" s="131">
        <f t="shared" si="250"/>
        <v>0</v>
      </c>
      <c r="AQ702" s="131">
        <f t="shared" si="251"/>
        <v>0</v>
      </c>
      <c r="AR702" s="131">
        <f t="shared" si="252"/>
        <v>0</v>
      </c>
      <c r="AS702" s="136">
        <f t="shared" si="253"/>
        <v>0</v>
      </c>
      <c r="AT702" s="133">
        <f t="shared" si="254"/>
        <v>0</v>
      </c>
      <c r="AU702" s="131">
        <f t="shared" si="255"/>
        <v>0</v>
      </c>
      <c r="AV702" s="131">
        <f t="shared" si="256"/>
        <v>0</v>
      </c>
      <c r="AW702" s="131">
        <f t="shared" si="257"/>
        <v>0</v>
      </c>
      <c r="AX702" s="136">
        <f t="shared" si="258"/>
        <v>0</v>
      </c>
      <c r="AY702" s="133">
        <f t="shared" si="259"/>
        <v>0</v>
      </c>
      <c r="AZ702" s="131">
        <f t="shared" si="260"/>
        <v>0</v>
      </c>
      <c r="BA702" s="131">
        <f t="shared" si="261"/>
        <v>0</v>
      </c>
      <c r="BB702" s="131">
        <f t="shared" si="262"/>
        <v>0</v>
      </c>
      <c r="BC702" s="132">
        <f t="shared" si="263"/>
        <v>0</v>
      </c>
    </row>
    <row r="703" spans="1:55" x14ac:dyDescent="0.25">
      <c r="A703" s="138" t="s">
        <v>1495</v>
      </c>
      <c r="B703" s="131" t="s">
        <v>1383</v>
      </c>
      <c r="C703" s="131" t="s">
        <v>1514</v>
      </c>
      <c r="D703" s="131" t="s">
        <v>78</v>
      </c>
      <c r="E703" s="132" t="s">
        <v>1954</v>
      </c>
      <c r="F703" s="130">
        <v>0</v>
      </c>
      <c r="G703" s="131">
        <v>0</v>
      </c>
      <c r="H703" s="131">
        <v>0</v>
      </c>
      <c r="I703" s="132">
        <v>0</v>
      </c>
      <c r="J703" s="149"/>
      <c r="K703" s="133">
        <v>0</v>
      </c>
      <c r="L703" s="131">
        <v>0</v>
      </c>
      <c r="M703" s="131">
        <v>0</v>
      </c>
      <c r="N703" s="132">
        <v>0</v>
      </c>
      <c r="O703" s="149"/>
      <c r="P703" s="133">
        <v>0</v>
      </c>
      <c r="Q703" s="131">
        <v>0</v>
      </c>
      <c r="R703" s="131">
        <v>0</v>
      </c>
      <c r="S703" s="132">
        <v>0</v>
      </c>
      <c r="T703" s="149"/>
      <c r="U703" s="133">
        <v>0</v>
      </c>
      <c r="V703" s="131">
        <v>0</v>
      </c>
      <c r="W703" s="131">
        <v>0</v>
      </c>
      <c r="X703" s="132">
        <v>0</v>
      </c>
      <c r="Y703" s="149"/>
      <c r="Z703" s="133">
        <v>0</v>
      </c>
      <c r="AA703" s="131">
        <v>0</v>
      </c>
      <c r="AB703" s="131">
        <v>0</v>
      </c>
      <c r="AC703" s="132">
        <v>0</v>
      </c>
      <c r="AD703" s="149"/>
      <c r="AE703" s="153">
        <f t="shared" si="240"/>
        <v>0</v>
      </c>
      <c r="AF703" s="134">
        <f t="shared" si="241"/>
        <v>0</v>
      </c>
      <c r="AG703" s="135">
        <f t="shared" si="242"/>
        <v>0</v>
      </c>
      <c r="AH703" s="167">
        <f t="shared" si="243"/>
        <v>0</v>
      </c>
      <c r="AI703" s="149"/>
      <c r="AJ703" s="133">
        <f t="shared" si="244"/>
        <v>0</v>
      </c>
      <c r="AK703" s="131">
        <f t="shared" si="245"/>
        <v>0</v>
      </c>
      <c r="AL703" s="131">
        <f t="shared" si="246"/>
        <v>0</v>
      </c>
      <c r="AM703" s="131">
        <f t="shared" si="247"/>
        <v>0</v>
      </c>
      <c r="AN703" s="136">
        <f t="shared" si="248"/>
        <v>0</v>
      </c>
      <c r="AO703" s="133">
        <f t="shared" si="249"/>
        <v>0</v>
      </c>
      <c r="AP703" s="131">
        <f t="shared" si="250"/>
        <v>0</v>
      </c>
      <c r="AQ703" s="131">
        <f t="shared" si="251"/>
        <v>0</v>
      </c>
      <c r="AR703" s="131">
        <f t="shared" si="252"/>
        <v>0</v>
      </c>
      <c r="AS703" s="136">
        <f t="shared" si="253"/>
        <v>0</v>
      </c>
      <c r="AT703" s="133">
        <f t="shared" si="254"/>
        <v>0</v>
      </c>
      <c r="AU703" s="131">
        <f t="shared" si="255"/>
        <v>0</v>
      </c>
      <c r="AV703" s="131">
        <f t="shared" si="256"/>
        <v>0</v>
      </c>
      <c r="AW703" s="131">
        <f t="shared" si="257"/>
        <v>0</v>
      </c>
      <c r="AX703" s="136">
        <f t="shared" si="258"/>
        <v>0</v>
      </c>
      <c r="AY703" s="133">
        <f t="shared" si="259"/>
        <v>0</v>
      </c>
      <c r="AZ703" s="131">
        <f t="shared" si="260"/>
        <v>0</v>
      </c>
      <c r="BA703" s="131">
        <f t="shared" si="261"/>
        <v>0</v>
      </c>
      <c r="BB703" s="131">
        <f t="shared" si="262"/>
        <v>0</v>
      </c>
      <c r="BC703" s="132">
        <f t="shared" si="263"/>
        <v>0</v>
      </c>
    </row>
    <row r="704" spans="1:55" x14ac:dyDescent="0.25">
      <c r="A704" s="138" t="s">
        <v>1496</v>
      </c>
      <c r="B704" s="131" t="s">
        <v>42</v>
      </c>
      <c r="C704" s="131" t="s">
        <v>2131</v>
      </c>
      <c r="D704" s="131" t="s">
        <v>2132</v>
      </c>
      <c r="E704" s="132" t="s">
        <v>1314</v>
      </c>
      <c r="F704" s="130">
        <v>0</v>
      </c>
      <c r="G704" s="131">
        <v>0</v>
      </c>
      <c r="H704" s="131">
        <v>0</v>
      </c>
      <c r="I704" s="132">
        <v>20</v>
      </c>
      <c r="J704" s="149"/>
      <c r="K704" s="133">
        <v>0</v>
      </c>
      <c r="L704" s="131">
        <v>0</v>
      </c>
      <c r="M704" s="131">
        <v>0</v>
      </c>
      <c r="N704" s="132">
        <v>0</v>
      </c>
      <c r="O704" s="149"/>
      <c r="P704" s="133">
        <v>0</v>
      </c>
      <c r="Q704" s="131">
        <v>0</v>
      </c>
      <c r="R704" s="131">
        <v>0</v>
      </c>
      <c r="S704" s="132">
        <v>20</v>
      </c>
      <c r="T704" s="149"/>
      <c r="U704" s="133">
        <v>0</v>
      </c>
      <c r="V704" s="131">
        <v>0</v>
      </c>
      <c r="W704" s="131">
        <v>0</v>
      </c>
      <c r="X704" s="132">
        <v>20</v>
      </c>
      <c r="Y704" s="149"/>
      <c r="Z704" s="133">
        <v>0</v>
      </c>
      <c r="AA704" s="131">
        <v>0</v>
      </c>
      <c r="AB704" s="131">
        <v>0</v>
      </c>
      <c r="AC704" s="132">
        <v>0</v>
      </c>
      <c r="AD704" s="149"/>
      <c r="AE704" s="153">
        <f t="shared" si="240"/>
        <v>0</v>
      </c>
      <c r="AF704" s="134">
        <f t="shared" si="241"/>
        <v>0</v>
      </c>
      <c r="AG704" s="135">
        <f t="shared" si="242"/>
        <v>0</v>
      </c>
      <c r="AH704" s="167">
        <f t="shared" si="243"/>
        <v>60</v>
      </c>
      <c r="AI704" s="149"/>
      <c r="AJ704" s="133">
        <f t="shared" si="244"/>
        <v>20</v>
      </c>
      <c r="AK704" s="131">
        <f t="shared" si="245"/>
        <v>0</v>
      </c>
      <c r="AL704" s="131">
        <f t="shared" si="246"/>
        <v>20</v>
      </c>
      <c r="AM704" s="131">
        <f t="shared" si="247"/>
        <v>20</v>
      </c>
      <c r="AN704" s="136">
        <f t="shared" si="248"/>
        <v>0</v>
      </c>
      <c r="AO704" s="133">
        <f t="shared" si="249"/>
        <v>0</v>
      </c>
      <c r="AP704" s="131">
        <f t="shared" si="250"/>
        <v>0</v>
      </c>
      <c r="AQ704" s="131">
        <f t="shared" si="251"/>
        <v>0</v>
      </c>
      <c r="AR704" s="131">
        <f t="shared" si="252"/>
        <v>0</v>
      </c>
      <c r="AS704" s="136">
        <f t="shared" si="253"/>
        <v>0</v>
      </c>
      <c r="AT704" s="133">
        <f t="shared" si="254"/>
        <v>0</v>
      </c>
      <c r="AU704" s="131">
        <f t="shared" si="255"/>
        <v>0</v>
      </c>
      <c r="AV704" s="131">
        <f t="shared" si="256"/>
        <v>0</v>
      </c>
      <c r="AW704" s="131">
        <f t="shared" si="257"/>
        <v>0</v>
      </c>
      <c r="AX704" s="136">
        <f t="shared" si="258"/>
        <v>0</v>
      </c>
      <c r="AY704" s="133">
        <f t="shared" si="259"/>
        <v>0</v>
      </c>
      <c r="AZ704" s="131">
        <f t="shared" si="260"/>
        <v>0</v>
      </c>
      <c r="BA704" s="131">
        <f t="shared" si="261"/>
        <v>0</v>
      </c>
      <c r="BB704" s="131">
        <f t="shared" si="262"/>
        <v>0</v>
      </c>
      <c r="BC704" s="132">
        <f t="shared" si="263"/>
        <v>0</v>
      </c>
    </row>
    <row r="705" spans="1:55" x14ac:dyDescent="0.25">
      <c r="A705" s="138" t="s">
        <v>1497</v>
      </c>
      <c r="B705" s="131" t="s">
        <v>42</v>
      </c>
      <c r="C705" s="131" t="s">
        <v>2097</v>
      </c>
      <c r="D705" s="131" t="s">
        <v>1516</v>
      </c>
      <c r="E705" s="132" t="s">
        <v>1954</v>
      </c>
      <c r="F705" s="130">
        <v>0</v>
      </c>
      <c r="G705" s="131">
        <v>0</v>
      </c>
      <c r="H705" s="131">
        <v>0</v>
      </c>
      <c r="I705" s="132">
        <v>20</v>
      </c>
      <c r="J705" s="149"/>
      <c r="K705" s="133">
        <v>0</v>
      </c>
      <c r="L705" s="131">
        <v>2</v>
      </c>
      <c r="M705" s="131">
        <v>4</v>
      </c>
      <c r="N705" s="132">
        <v>242</v>
      </c>
      <c r="O705" s="149"/>
      <c r="P705" s="133">
        <v>0</v>
      </c>
      <c r="Q705" s="131">
        <v>0</v>
      </c>
      <c r="R705" s="131">
        <v>0</v>
      </c>
      <c r="S705" s="132">
        <v>20</v>
      </c>
      <c r="T705" s="149"/>
      <c r="U705" s="133">
        <v>0</v>
      </c>
      <c r="V705" s="131">
        <v>0</v>
      </c>
      <c r="W705" s="131">
        <v>0</v>
      </c>
      <c r="X705" s="132">
        <v>20</v>
      </c>
      <c r="Y705" s="149"/>
      <c r="Z705" s="133">
        <v>0</v>
      </c>
      <c r="AA705" s="131">
        <v>1</v>
      </c>
      <c r="AB705" s="131">
        <v>20.399999999999999</v>
      </c>
      <c r="AC705" s="132">
        <v>280</v>
      </c>
      <c r="AD705" s="149"/>
      <c r="AE705" s="153">
        <f t="shared" si="240"/>
        <v>0</v>
      </c>
      <c r="AF705" s="134">
        <f t="shared" si="241"/>
        <v>3</v>
      </c>
      <c r="AG705" s="135">
        <f t="shared" si="242"/>
        <v>24.4</v>
      </c>
      <c r="AH705" s="167">
        <f t="shared" si="243"/>
        <v>562</v>
      </c>
      <c r="AI705" s="149"/>
      <c r="AJ705" s="133">
        <f t="shared" si="244"/>
        <v>20</v>
      </c>
      <c r="AK705" s="131">
        <f t="shared" si="245"/>
        <v>242</v>
      </c>
      <c r="AL705" s="131">
        <f t="shared" si="246"/>
        <v>20</v>
      </c>
      <c r="AM705" s="131">
        <f t="shared" si="247"/>
        <v>20</v>
      </c>
      <c r="AN705" s="136">
        <f t="shared" si="248"/>
        <v>280</v>
      </c>
      <c r="AO705" s="133">
        <f t="shared" si="249"/>
        <v>0</v>
      </c>
      <c r="AP705" s="131">
        <f t="shared" si="250"/>
        <v>0</v>
      </c>
      <c r="AQ705" s="131">
        <f t="shared" si="251"/>
        <v>0</v>
      </c>
      <c r="AR705" s="131">
        <f t="shared" si="252"/>
        <v>0</v>
      </c>
      <c r="AS705" s="136">
        <f t="shared" si="253"/>
        <v>0</v>
      </c>
      <c r="AT705" s="133">
        <f t="shared" si="254"/>
        <v>0</v>
      </c>
      <c r="AU705" s="131">
        <f t="shared" si="255"/>
        <v>2</v>
      </c>
      <c r="AV705" s="131">
        <f t="shared" si="256"/>
        <v>0</v>
      </c>
      <c r="AW705" s="131">
        <f t="shared" si="257"/>
        <v>0</v>
      </c>
      <c r="AX705" s="136">
        <f t="shared" si="258"/>
        <v>1</v>
      </c>
      <c r="AY705" s="133">
        <f t="shared" si="259"/>
        <v>0</v>
      </c>
      <c r="AZ705" s="131">
        <f t="shared" si="260"/>
        <v>4</v>
      </c>
      <c r="BA705" s="131">
        <f t="shared" si="261"/>
        <v>0</v>
      </c>
      <c r="BB705" s="131">
        <f t="shared" si="262"/>
        <v>0</v>
      </c>
      <c r="BC705" s="132">
        <f t="shared" si="263"/>
        <v>20.399999999999999</v>
      </c>
    </row>
    <row r="706" spans="1:55" x14ac:dyDescent="0.25">
      <c r="A706" s="138" t="s">
        <v>1498</v>
      </c>
      <c r="B706" s="131" t="s">
        <v>42</v>
      </c>
      <c r="C706" s="131" t="s">
        <v>1517</v>
      </c>
      <c r="D706" s="131" t="s">
        <v>1516</v>
      </c>
      <c r="E706" s="132" t="s">
        <v>1312</v>
      </c>
      <c r="F706" s="130">
        <v>0</v>
      </c>
      <c r="G706" s="131">
        <v>0</v>
      </c>
      <c r="H706" s="131">
        <v>0</v>
      </c>
      <c r="I706" s="132">
        <v>20</v>
      </c>
      <c r="J706" s="149"/>
      <c r="K706" s="133">
        <v>0</v>
      </c>
      <c r="L706" s="131">
        <v>0</v>
      </c>
      <c r="M706" s="131">
        <v>0</v>
      </c>
      <c r="N706" s="132">
        <v>0</v>
      </c>
      <c r="O706" s="149"/>
      <c r="P706" s="133">
        <v>0</v>
      </c>
      <c r="Q706" s="131">
        <v>0</v>
      </c>
      <c r="R706" s="131">
        <v>0</v>
      </c>
      <c r="S706" s="132">
        <v>20</v>
      </c>
      <c r="T706" s="149"/>
      <c r="U706" s="133">
        <v>0</v>
      </c>
      <c r="V706" s="131">
        <v>0</v>
      </c>
      <c r="W706" s="131">
        <v>0</v>
      </c>
      <c r="X706" s="132">
        <v>0</v>
      </c>
      <c r="Y706" s="149"/>
      <c r="Z706" s="133">
        <v>0</v>
      </c>
      <c r="AA706" s="131">
        <v>0</v>
      </c>
      <c r="AB706" s="131">
        <v>0</v>
      </c>
      <c r="AC706" s="132">
        <v>0</v>
      </c>
      <c r="AD706" s="149"/>
      <c r="AE706" s="153">
        <f t="shared" si="240"/>
        <v>0</v>
      </c>
      <c r="AF706" s="134">
        <f t="shared" si="241"/>
        <v>0</v>
      </c>
      <c r="AG706" s="135">
        <f t="shared" si="242"/>
        <v>0</v>
      </c>
      <c r="AH706" s="167">
        <f t="shared" si="243"/>
        <v>40</v>
      </c>
      <c r="AI706" s="149"/>
      <c r="AJ706" s="133">
        <f t="shared" si="244"/>
        <v>20</v>
      </c>
      <c r="AK706" s="131">
        <f t="shared" si="245"/>
        <v>0</v>
      </c>
      <c r="AL706" s="131">
        <f t="shared" si="246"/>
        <v>20</v>
      </c>
      <c r="AM706" s="131">
        <f t="shared" si="247"/>
        <v>0</v>
      </c>
      <c r="AN706" s="136">
        <f t="shared" si="248"/>
        <v>0</v>
      </c>
      <c r="AO706" s="133">
        <f t="shared" si="249"/>
        <v>0</v>
      </c>
      <c r="AP706" s="131">
        <f t="shared" si="250"/>
        <v>0</v>
      </c>
      <c r="AQ706" s="131">
        <f t="shared" si="251"/>
        <v>0</v>
      </c>
      <c r="AR706" s="131">
        <f t="shared" si="252"/>
        <v>0</v>
      </c>
      <c r="AS706" s="136">
        <f t="shared" si="253"/>
        <v>0</v>
      </c>
      <c r="AT706" s="133">
        <f t="shared" si="254"/>
        <v>0</v>
      </c>
      <c r="AU706" s="131">
        <f t="shared" si="255"/>
        <v>0</v>
      </c>
      <c r="AV706" s="131">
        <f t="shared" si="256"/>
        <v>0</v>
      </c>
      <c r="AW706" s="131">
        <f t="shared" si="257"/>
        <v>0</v>
      </c>
      <c r="AX706" s="136">
        <f t="shared" si="258"/>
        <v>0</v>
      </c>
      <c r="AY706" s="133">
        <f t="shared" si="259"/>
        <v>0</v>
      </c>
      <c r="AZ706" s="131">
        <f t="shared" si="260"/>
        <v>0</v>
      </c>
      <c r="BA706" s="131">
        <f t="shared" si="261"/>
        <v>0</v>
      </c>
      <c r="BB706" s="131">
        <f t="shared" si="262"/>
        <v>0</v>
      </c>
      <c r="BC706" s="132">
        <f t="shared" si="263"/>
        <v>0</v>
      </c>
    </row>
    <row r="707" spans="1:55" x14ac:dyDescent="0.25">
      <c r="A707" s="138" t="s">
        <v>1499</v>
      </c>
      <c r="B707" s="131" t="s">
        <v>1295</v>
      </c>
      <c r="C707" s="131" t="s">
        <v>1522</v>
      </c>
      <c r="D707" s="131" t="s">
        <v>82</v>
      </c>
      <c r="E707" s="132" t="s">
        <v>1311</v>
      </c>
      <c r="F707" s="130">
        <v>0</v>
      </c>
      <c r="G707" s="131">
        <v>0</v>
      </c>
      <c r="H707" s="131">
        <v>0</v>
      </c>
      <c r="I707" s="132">
        <v>0</v>
      </c>
      <c r="J707" s="149"/>
      <c r="K707" s="133">
        <v>0</v>
      </c>
      <c r="L707" s="131">
        <v>0</v>
      </c>
      <c r="M707" s="131">
        <v>0</v>
      </c>
      <c r="N707" s="132">
        <v>0</v>
      </c>
      <c r="O707" s="149"/>
      <c r="P707" s="133">
        <v>0</v>
      </c>
      <c r="Q707" s="131">
        <v>0</v>
      </c>
      <c r="R707" s="131">
        <v>0</v>
      </c>
      <c r="S707" s="132">
        <v>0</v>
      </c>
      <c r="T707" s="149"/>
      <c r="U707" s="133">
        <v>0</v>
      </c>
      <c r="V707" s="131">
        <v>0</v>
      </c>
      <c r="W707" s="131">
        <v>0</v>
      </c>
      <c r="X707" s="132">
        <v>0</v>
      </c>
      <c r="Y707" s="149"/>
      <c r="Z707" s="133">
        <v>0</v>
      </c>
      <c r="AA707" s="131">
        <v>0</v>
      </c>
      <c r="AB707" s="131">
        <v>0</v>
      </c>
      <c r="AC707" s="132">
        <v>0</v>
      </c>
      <c r="AD707" s="149"/>
      <c r="AE707" s="153">
        <f t="shared" ref="AE707:AE770" si="264">LARGE(AO707:AS707,1)+LARGE(AO707:AS707,2)+LARGE(AO707:AS707,3)+LARGE(AO707:AS707,4)</f>
        <v>0</v>
      </c>
      <c r="AF707" s="134">
        <f t="shared" ref="AF707:AF770" si="265">LARGE(AT707:AX707,1)+LARGE(AT707:AX707,2)+LARGE(AT707:AX707,3)+LARGE(AT707:AX707,4)</f>
        <v>0</v>
      </c>
      <c r="AG707" s="135">
        <f t="shared" ref="AG707:AG770" si="266">LARGE(AY707:BC707,1)+LARGE(AY707:BC707,2)+LARGE(AY707:BC707,3)+LARGE(AY707:BC707,4)</f>
        <v>0</v>
      </c>
      <c r="AH707" s="167">
        <f t="shared" ref="AH707:AH770" si="267">LARGE(AJ707:AN707,1)+LARGE(AJ707:AN707,2)+LARGE(AJ707:AN707,3)+LARGE(AJ707:AN707,4)</f>
        <v>0</v>
      </c>
      <c r="AI707" s="149"/>
      <c r="AJ707" s="133">
        <f t="shared" ref="AJ707:AJ770" si="268">I707</f>
        <v>0</v>
      </c>
      <c r="AK707" s="131">
        <f t="shared" ref="AK707:AK770" si="269">N707</f>
        <v>0</v>
      </c>
      <c r="AL707" s="131">
        <f t="shared" ref="AL707:AL770" si="270">S707</f>
        <v>0</v>
      </c>
      <c r="AM707" s="131">
        <f t="shared" ref="AM707:AM770" si="271">X707</f>
        <v>0</v>
      </c>
      <c r="AN707" s="136">
        <f t="shared" ref="AN707:AN770" si="272">AC707</f>
        <v>0</v>
      </c>
      <c r="AO707" s="133">
        <f t="shared" ref="AO707:AO770" si="273">F707</f>
        <v>0</v>
      </c>
      <c r="AP707" s="131">
        <f t="shared" ref="AP707:AP770" si="274">K707</f>
        <v>0</v>
      </c>
      <c r="AQ707" s="131">
        <f t="shared" ref="AQ707:AQ770" si="275">P707</f>
        <v>0</v>
      </c>
      <c r="AR707" s="131">
        <f t="shared" ref="AR707:AR770" si="276">U707</f>
        <v>0</v>
      </c>
      <c r="AS707" s="136">
        <f t="shared" ref="AS707:AS770" si="277">U707</f>
        <v>0</v>
      </c>
      <c r="AT707" s="133">
        <f t="shared" ref="AT707:AT770" si="278">G707</f>
        <v>0</v>
      </c>
      <c r="AU707" s="131">
        <f t="shared" ref="AU707:AU770" si="279">L707</f>
        <v>0</v>
      </c>
      <c r="AV707" s="131">
        <f t="shared" ref="AV707:AV770" si="280">Q707</f>
        <v>0</v>
      </c>
      <c r="AW707" s="131">
        <f t="shared" ref="AW707:AW770" si="281">V707</f>
        <v>0</v>
      </c>
      <c r="AX707" s="136">
        <f t="shared" ref="AX707:AX770" si="282">AA707</f>
        <v>0</v>
      </c>
      <c r="AY707" s="133">
        <f t="shared" ref="AY707:AY770" si="283">H707</f>
        <v>0</v>
      </c>
      <c r="AZ707" s="131">
        <f t="shared" ref="AZ707:AZ770" si="284">M707</f>
        <v>0</v>
      </c>
      <c r="BA707" s="131">
        <f t="shared" ref="BA707:BA770" si="285">R707</f>
        <v>0</v>
      </c>
      <c r="BB707" s="131">
        <f t="shared" ref="BB707:BB770" si="286">W707</f>
        <v>0</v>
      </c>
      <c r="BC707" s="132">
        <f t="shared" ref="BC707:BC770" si="287">AB707</f>
        <v>0</v>
      </c>
    </row>
    <row r="708" spans="1:55" x14ac:dyDescent="0.25">
      <c r="A708" s="138" t="s">
        <v>1500</v>
      </c>
      <c r="B708" s="131" t="s">
        <v>1279</v>
      </c>
      <c r="C708" s="131" t="s">
        <v>1523</v>
      </c>
      <c r="D708" s="131" t="s">
        <v>1099</v>
      </c>
      <c r="E708" s="132" t="s">
        <v>1306</v>
      </c>
      <c r="F708" s="130">
        <v>0</v>
      </c>
      <c r="G708" s="131">
        <v>0</v>
      </c>
      <c r="H708" s="131">
        <v>0</v>
      </c>
      <c r="I708" s="132">
        <v>0</v>
      </c>
      <c r="J708" s="149"/>
      <c r="K708" s="133">
        <v>0</v>
      </c>
      <c r="L708" s="131">
        <v>0</v>
      </c>
      <c r="M708" s="131">
        <v>0</v>
      </c>
      <c r="N708" s="132">
        <v>0</v>
      </c>
      <c r="O708" s="149"/>
      <c r="P708" s="133">
        <v>0</v>
      </c>
      <c r="Q708" s="131">
        <v>0</v>
      </c>
      <c r="R708" s="131">
        <v>0</v>
      </c>
      <c r="S708" s="132">
        <v>0</v>
      </c>
      <c r="T708" s="149"/>
      <c r="U708" s="133">
        <v>0</v>
      </c>
      <c r="V708" s="131">
        <v>0</v>
      </c>
      <c r="W708" s="131">
        <v>0</v>
      </c>
      <c r="X708" s="132">
        <v>0</v>
      </c>
      <c r="Y708" s="149"/>
      <c r="Z708" s="133">
        <v>0</v>
      </c>
      <c r="AA708" s="131">
        <v>0</v>
      </c>
      <c r="AB708" s="131">
        <v>0</v>
      </c>
      <c r="AC708" s="132">
        <v>0</v>
      </c>
      <c r="AD708" s="149"/>
      <c r="AE708" s="153">
        <f t="shared" si="264"/>
        <v>0</v>
      </c>
      <c r="AF708" s="134">
        <f t="shared" si="265"/>
        <v>0</v>
      </c>
      <c r="AG708" s="135">
        <f t="shared" si="266"/>
        <v>0</v>
      </c>
      <c r="AH708" s="167">
        <f t="shared" si="267"/>
        <v>0</v>
      </c>
      <c r="AI708" s="149"/>
      <c r="AJ708" s="133">
        <f t="shared" si="268"/>
        <v>0</v>
      </c>
      <c r="AK708" s="131">
        <f t="shared" si="269"/>
        <v>0</v>
      </c>
      <c r="AL708" s="131">
        <f t="shared" si="270"/>
        <v>0</v>
      </c>
      <c r="AM708" s="131">
        <f t="shared" si="271"/>
        <v>0</v>
      </c>
      <c r="AN708" s="136">
        <f t="shared" si="272"/>
        <v>0</v>
      </c>
      <c r="AO708" s="133">
        <f t="shared" si="273"/>
        <v>0</v>
      </c>
      <c r="AP708" s="131">
        <f t="shared" si="274"/>
        <v>0</v>
      </c>
      <c r="AQ708" s="131">
        <f t="shared" si="275"/>
        <v>0</v>
      </c>
      <c r="AR708" s="131">
        <f t="shared" si="276"/>
        <v>0</v>
      </c>
      <c r="AS708" s="136">
        <f t="shared" si="277"/>
        <v>0</v>
      </c>
      <c r="AT708" s="133">
        <f t="shared" si="278"/>
        <v>0</v>
      </c>
      <c r="AU708" s="131">
        <f t="shared" si="279"/>
        <v>0</v>
      </c>
      <c r="AV708" s="131">
        <f t="shared" si="280"/>
        <v>0</v>
      </c>
      <c r="AW708" s="131">
        <f t="shared" si="281"/>
        <v>0</v>
      </c>
      <c r="AX708" s="136">
        <f t="shared" si="282"/>
        <v>0</v>
      </c>
      <c r="AY708" s="133">
        <f t="shared" si="283"/>
        <v>0</v>
      </c>
      <c r="AZ708" s="131">
        <f t="shared" si="284"/>
        <v>0</v>
      </c>
      <c r="BA708" s="131">
        <f t="shared" si="285"/>
        <v>0</v>
      </c>
      <c r="BB708" s="131">
        <f t="shared" si="286"/>
        <v>0</v>
      </c>
      <c r="BC708" s="132">
        <f t="shared" si="287"/>
        <v>0</v>
      </c>
    </row>
    <row r="709" spans="1:55" x14ac:dyDescent="0.25">
      <c r="A709" s="138" t="s">
        <v>1501</v>
      </c>
      <c r="B709" s="131" t="s">
        <v>1279</v>
      </c>
      <c r="C709" s="131" t="s">
        <v>260</v>
      </c>
      <c r="D709" s="131" t="s">
        <v>1099</v>
      </c>
      <c r="E709" s="132" t="s">
        <v>1313</v>
      </c>
      <c r="F709" s="130">
        <v>0</v>
      </c>
      <c r="G709" s="131">
        <v>0</v>
      </c>
      <c r="H709" s="131">
        <v>0</v>
      </c>
      <c r="I709" s="132">
        <v>0</v>
      </c>
      <c r="J709" s="149"/>
      <c r="K709" s="133">
        <v>0</v>
      </c>
      <c r="L709" s="131">
        <v>0</v>
      </c>
      <c r="M709" s="131">
        <v>0</v>
      </c>
      <c r="N709" s="132">
        <v>0</v>
      </c>
      <c r="O709" s="149"/>
      <c r="P709" s="133">
        <v>0</v>
      </c>
      <c r="Q709" s="131">
        <v>0</v>
      </c>
      <c r="R709" s="131">
        <v>0</v>
      </c>
      <c r="S709" s="132">
        <v>0</v>
      </c>
      <c r="T709" s="149"/>
      <c r="U709" s="133">
        <v>0</v>
      </c>
      <c r="V709" s="131">
        <v>0</v>
      </c>
      <c r="W709" s="131">
        <v>0</v>
      </c>
      <c r="X709" s="132">
        <v>0</v>
      </c>
      <c r="Y709" s="149"/>
      <c r="Z709" s="133">
        <v>0</v>
      </c>
      <c r="AA709" s="131">
        <v>0</v>
      </c>
      <c r="AB709" s="131">
        <v>0</v>
      </c>
      <c r="AC709" s="132">
        <v>0</v>
      </c>
      <c r="AD709" s="149"/>
      <c r="AE709" s="153">
        <f t="shared" si="264"/>
        <v>0</v>
      </c>
      <c r="AF709" s="134">
        <f t="shared" si="265"/>
        <v>0</v>
      </c>
      <c r="AG709" s="135">
        <f t="shared" si="266"/>
        <v>0</v>
      </c>
      <c r="AH709" s="167">
        <f t="shared" si="267"/>
        <v>0</v>
      </c>
      <c r="AI709" s="149"/>
      <c r="AJ709" s="133">
        <f t="shared" si="268"/>
        <v>0</v>
      </c>
      <c r="AK709" s="131">
        <f t="shared" si="269"/>
        <v>0</v>
      </c>
      <c r="AL709" s="131">
        <f t="shared" si="270"/>
        <v>0</v>
      </c>
      <c r="AM709" s="131">
        <f t="shared" si="271"/>
        <v>0</v>
      </c>
      <c r="AN709" s="136">
        <f t="shared" si="272"/>
        <v>0</v>
      </c>
      <c r="AO709" s="133">
        <f t="shared" si="273"/>
        <v>0</v>
      </c>
      <c r="AP709" s="131">
        <f t="shared" si="274"/>
        <v>0</v>
      </c>
      <c r="AQ709" s="131">
        <f t="shared" si="275"/>
        <v>0</v>
      </c>
      <c r="AR709" s="131">
        <f t="shared" si="276"/>
        <v>0</v>
      </c>
      <c r="AS709" s="136">
        <f t="shared" si="277"/>
        <v>0</v>
      </c>
      <c r="AT709" s="133">
        <f t="shared" si="278"/>
        <v>0</v>
      </c>
      <c r="AU709" s="131">
        <f t="shared" si="279"/>
        <v>0</v>
      </c>
      <c r="AV709" s="131">
        <f t="shared" si="280"/>
        <v>0</v>
      </c>
      <c r="AW709" s="131">
        <f t="shared" si="281"/>
        <v>0</v>
      </c>
      <c r="AX709" s="136">
        <f t="shared" si="282"/>
        <v>0</v>
      </c>
      <c r="AY709" s="133">
        <f t="shared" si="283"/>
        <v>0</v>
      </c>
      <c r="AZ709" s="131">
        <f t="shared" si="284"/>
        <v>0</v>
      </c>
      <c r="BA709" s="131">
        <f t="shared" si="285"/>
        <v>0</v>
      </c>
      <c r="BB709" s="131">
        <f t="shared" si="286"/>
        <v>0</v>
      </c>
      <c r="BC709" s="132">
        <f t="shared" si="287"/>
        <v>0</v>
      </c>
    </row>
    <row r="710" spans="1:55" x14ac:dyDescent="0.25">
      <c r="A710" s="138" t="s">
        <v>1502</v>
      </c>
      <c r="B710" s="131" t="s">
        <v>1279</v>
      </c>
      <c r="C710" s="131" t="s">
        <v>1526</v>
      </c>
      <c r="D710" s="131" t="s">
        <v>494</v>
      </c>
      <c r="E710" s="132" t="s">
        <v>1314</v>
      </c>
      <c r="F710" s="130">
        <v>0</v>
      </c>
      <c r="G710" s="131">
        <v>0</v>
      </c>
      <c r="H710" s="131">
        <v>0</v>
      </c>
      <c r="I710" s="132">
        <v>0</v>
      </c>
      <c r="J710" s="149"/>
      <c r="K710" s="133">
        <v>0</v>
      </c>
      <c r="L710" s="131">
        <v>0</v>
      </c>
      <c r="M710" s="131">
        <v>0</v>
      </c>
      <c r="N710" s="132">
        <v>0</v>
      </c>
      <c r="O710" s="149"/>
      <c r="P710" s="133">
        <v>0</v>
      </c>
      <c r="Q710" s="131">
        <v>0</v>
      </c>
      <c r="R710" s="131">
        <v>0</v>
      </c>
      <c r="S710" s="132">
        <v>0</v>
      </c>
      <c r="T710" s="149"/>
      <c r="U710" s="133">
        <v>0</v>
      </c>
      <c r="V710" s="131">
        <v>0</v>
      </c>
      <c r="W710" s="131">
        <v>0</v>
      </c>
      <c r="X710" s="132">
        <v>0</v>
      </c>
      <c r="Y710" s="149"/>
      <c r="Z710" s="133">
        <v>0</v>
      </c>
      <c r="AA710" s="131">
        <v>0</v>
      </c>
      <c r="AB710" s="131">
        <v>0</v>
      </c>
      <c r="AC710" s="132">
        <v>0</v>
      </c>
      <c r="AD710" s="149"/>
      <c r="AE710" s="153">
        <f t="shared" si="264"/>
        <v>0</v>
      </c>
      <c r="AF710" s="134">
        <f t="shared" si="265"/>
        <v>0</v>
      </c>
      <c r="AG710" s="135">
        <f t="shared" si="266"/>
        <v>0</v>
      </c>
      <c r="AH710" s="167">
        <f t="shared" si="267"/>
        <v>0</v>
      </c>
      <c r="AI710" s="149"/>
      <c r="AJ710" s="133">
        <f t="shared" si="268"/>
        <v>0</v>
      </c>
      <c r="AK710" s="131">
        <f t="shared" si="269"/>
        <v>0</v>
      </c>
      <c r="AL710" s="131">
        <f t="shared" si="270"/>
        <v>0</v>
      </c>
      <c r="AM710" s="131">
        <f t="shared" si="271"/>
        <v>0</v>
      </c>
      <c r="AN710" s="136">
        <f t="shared" si="272"/>
        <v>0</v>
      </c>
      <c r="AO710" s="133">
        <f t="shared" si="273"/>
        <v>0</v>
      </c>
      <c r="AP710" s="131">
        <f t="shared" si="274"/>
        <v>0</v>
      </c>
      <c r="AQ710" s="131">
        <f t="shared" si="275"/>
        <v>0</v>
      </c>
      <c r="AR710" s="131">
        <f t="shared" si="276"/>
        <v>0</v>
      </c>
      <c r="AS710" s="136">
        <f t="shared" si="277"/>
        <v>0</v>
      </c>
      <c r="AT710" s="133">
        <f t="shared" si="278"/>
        <v>0</v>
      </c>
      <c r="AU710" s="131">
        <f t="shared" si="279"/>
        <v>0</v>
      </c>
      <c r="AV710" s="131">
        <f t="shared" si="280"/>
        <v>0</v>
      </c>
      <c r="AW710" s="131">
        <f t="shared" si="281"/>
        <v>0</v>
      </c>
      <c r="AX710" s="136">
        <f t="shared" si="282"/>
        <v>0</v>
      </c>
      <c r="AY710" s="133">
        <f t="shared" si="283"/>
        <v>0</v>
      </c>
      <c r="AZ710" s="131">
        <f t="shared" si="284"/>
        <v>0</v>
      </c>
      <c r="BA710" s="131">
        <f t="shared" si="285"/>
        <v>0</v>
      </c>
      <c r="BB710" s="131">
        <f t="shared" si="286"/>
        <v>0</v>
      </c>
      <c r="BC710" s="132">
        <f t="shared" si="287"/>
        <v>0</v>
      </c>
    </row>
    <row r="711" spans="1:55" x14ac:dyDescent="0.25">
      <c r="A711" s="138" t="s">
        <v>1503</v>
      </c>
      <c r="B711" s="131" t="s">
        <v>39</v>
      </c>
      <c r="C711" s="131" t="s">
        <v>353</v>
      </c>
      <c r="D711" s="131" t="s">
        <v>240</v>
      </c>
      <c r="E711" s="132" t="s">
        <v>1311</v>
      </c>
      <c r="F711" s="130">
        <v>0</v>
      </c>
      <c r="G711" s="131">
        <v>0</v>
      </c>
      <c r="H711" s="131">
        <v>0</v>
      </c>
      <c r="I711" s="132">
        <v>20</v>
      </c>
      <c r="J711" s="149"/>
      <c r="K711" s="133">
        <v>0</v>
      </c>
      <c r="L711" s="131">
        <v>1</v>
      </c>
      <c r="M711" s="131">
        <v>22.7</v>
      </c>
      <c r="N711" s="132">
        <v>271</v>
      </c>
      <c r="O711" s="149"/>
      <c r="P711" s="133">
        <v>0</v>
      </c>
      <c r="Q711" s="131">
        <v>0</v>
      </c>
      <c r="R711" s="131">
        <v>0</v>
      </c>
      <c r="S711" s="132">
        <v>20</v>
      </c>
      <c r="T711" s="149"/>
      <c r="U711" s="133">
        <v>0</v>
      </c>
      <c r="V711" s="131">
        <v>2</v>
      </c>
      <c r="W711" s="131">
        <v>22.1</v>
      </c>
      <c r="X711" s="132">
        <v>294</v>
      </c>
      <c r="Y711" s="149"/>
      <c r="Z711" s="133">
        <v>1</v>
      </c>
      <c r="AA711" s="131">
        <v>0</v>
      </c>
      <c r="AB711" s="131">
        <v>0.8</v>
      </c>
      <c r="AC711" s="132">
        <v>211</v>
      </c>
      <c r="AD711" s="149"/>
      <c r="AE711" s="153">
        <f t="shared" si="264"/>
        <v>0</v>
      </c>
      <c r="AF711" s="134">
        <f t="shared" si="265"/>
        <v>3</v>
      </c>
      <c r="AG711" s="135">
        <f t="shared" si="266"/>
        <v>45.599999999999994</v>
      </c>
      <c r="AH711" s="167">
        <f t="shared" si="267"/>
        <v>796</v>
      </c>
      <c r="AI711" s="149"/>
      <c r="AJ711" s="133">
        <f t="shared" si="268"/>
        <v>20</v>
      </c>
      <c r="AK711" s="131">
        <f t="shared" si="269"/>
        <v>271</v>
      </c>
      <c r="AL711" s="131">
        <f t="shared" si="270"/>
        <v>20</v>
      </c>
      <c r="AM711" s="131">
        <f t="shared" si="271"/>
        <v>294</v>
      </c>
      <c r="AN711" s="136">
        <f t="shared" si="272"/>
        <v>211</v>
      </c>
      <c r="AO711" s="133">
        <f t="shared" si="273"/>
        <v>0</v>
      </c>
      <c r="AP711" s="131">
        <f t="shared" si="274"/>
        <v>0</v>
      </c>
      <c r="AQ711" s="131">
        <f t="shared" si="275"/>
        <v>0</v>
      </c>
      <c r="AR711" s="131">
        <f t="shared" si="276"/>
        <v>0</v>
      </c>
      <c r="AS711" s="136">
        <f t="shared" si="277"/>
        <v>0</v>
      </c>
      <c r="AT711" s="133">
        <f t="shared" si="278"/>
        <v>0</v>
      </c>
      <c r="AU711" s="131">
        <f t="shared" si="279"/>
        <v>1</v>
      </c>
      <c r="AV711" s="131">
        <f t="shared" si="280"/>
        <v>0</v>
      </c>
      <c r="AW711" s="131">
        <f t="shared" si="281"/>
        <v>2</v>
      </c>
      <c r="AX711" s="136">
        <f t="shared" si="282"/>
        <v>0</v>
      </c>
      <c r="AY711" s="133">
        <f t="shared" si="283"/>
        <v>0</v>
      </c>
      <c r="AZ711" s="131">
        <f t="shared" si="284"/>
        <v>22.7</v>
      </c>
      <c r="BA711" s="131">
        <f t="shared" si="285"/>
        <v>0</v>
      </c>
      <c r="BB711" s="131">
        <f t="shared" si="286"/>
        <v>22.1</v>
      </c>
      <c r="BC711" s="132">
        <f t="shared" si="287"/>
        <v>0.8</v>
      </c>
    </row>
    <row r="712" spans="1:55" x14ac:dyDescent="0.25">
      <c r="A712" s="138" t="s">
        <v>1504</v>
      </c>
      <c r="B712" s="131" t="s">
        <v>43</v>
      </c>
      <c r="C712" s="131" t="s">
        <v>247</v>
      </c>
      <c r="D712" s="131" t="s">
        <v>1530</v>
      </c>
      <c r="E712" s="132" t="s">
        <v>1314</v>
      </c>
      <c r="F712" s="130">
        <v>0</v>
      </c>
      <c r="G712" s="131">
        <v>0</v>
      </c>
      <c r="H712" s="131">
        <v>0</v>
      </c>
      <c r="I712" s="132">
        <v>20</v>
      </c>
      <c r="J712" s="149"/>
      <c r="K712" s="133">
        <v>0</v>
      </c>
      <c r="L712" s="131">
        <v>1</v>
      </c>
      <c r="M712" s="131">
        <v>14.1</v>
      </c>
      <c r="N712" s="132">
        <v>252</v>
      </c>
      <c r="O712" s="149"/>
      <c r="P712" s="133">
        <v>2</v>
      </c>
      <c r="Q712" s="131">
        <v>0</v>
      </c>
      <c r="R712" s="131">
        <v>2</v>
      </c>
      <c r="S712" s="132">
        <v>266</v>
      </c>
      <c r="T712" s="149"/>
      <c r="U712" s="133">
        <v>0</v>
      </c>
      <c r="V712" s="131">
        <v>0</v>
      </c>
      <c r="W712" s="131">
        <v>0</v>
      </c>
      <c r="X712" s="132">
        <v>0</v>
      </c>
      <c r="Y712" s="149"/>
      <c r="Z712" s="133">
        <v>0</v>
      </c>
      <c r="AA712" s="131">
        <v>0</v>
      </c>
      <c r="AB712" s="131">
        <v>0</v>
      </c>
      <c r="AC712" s="132">
        <v>0</v>
      </c>
      <c r="AD712" s="149"/>
      <c r="AE712" s="153">
        <f t="shared" si="264"/>
        <v>2</v>
      </c>
      <c r="AF712" s="134">
        <f t="shared" si="265"/>
        <v>1</v>
      </c>
      <c r="AG712" s="135">
        <f t="shared" si="266"/>
        <v>16.100000000000001</v>
      </c>
      <c r="AH712" s="167">
        <f t="shared" si="267"/>
        <v>538</v>
      </c>
      <c r="AI712" s="149"/>
      <c r="AJ712" s="133">
        <f t="shared" si="268"/>
        <v>20</v>
      </c>
      <c r="AK712" s="131">
        <f t="shared" si="269"/>
        <v>252</v>
      </c>
      <c r="AL712" s="131">
        <f t="shared" si="270"/>
        <v>266</v>
      </c>
      <c r="AM712" s="131">
        <f t="shared" si="271"/>
        <v>0</v>
      </c>
      <c r="AN712" s="136">
        <f t="shared" si="272"/>
        <v>0</v>
      </c>
      <c r="AO712" s="133">
        <f t="shared" si="273"/>
        <v>0</v>
      </c>
      <c r="AP712" s="131">
        <f t="shared" si="274"/>
        <v>0</v>
      </c>
      <c r="AQ712" s="131">
        <f t="shared" si="275"/>
        <v>2</v>
      </c>
      <c r="AR712" s="131">
        <f t="shared" si="276"/>
        <v>0</v>
      </c>
      <c r="AS712" s="136">
        <f t="shared" si="277"/>
        <v>0</v>
      </c>
      <c r="AT712" s="133">
        <f t="shared" si="278"/>
        <v>0</v>
      </c>
      <c r="AU712" s="131">
        <f t="shared" si="279"/>
        <v>1</v>
      </c>
      <c r="AV712" s="131">
        <f t="shared" si="280"/>
        <v>0</v>
      </c>
      <c r="AW712" s="131">
        <f t="shared" si="281"/>
        <v>0</v>
      </c>
      <c r="AX712" s="136">
        <f t="shared" si="282"/>
        <v>0</v>
      </c>
      <c r="AY712" s="133">
        <f t="shared" si="283"/>
        <v>0</v>
      </c>
      <c r="AZ712" s="131">
        <f t="shared" si="284"/>
        <v>14.1</v>
      </c>
      <c r="BA712" s="131">
        <f t="shared" si="285"/>
        <v>2</v>
      </c>
      <c r="BB712" s="131">
        <f t="shared" si="286"/>
        <v>0</v>
      </c>
      <c r="BC712" s="132">
        <f t="shared" si="287"/>
        <v>0</v>
      </c>
    </row>
    <row r="713" spans="1:55" x14ac:dyDescent="0.25">
      <c r="A713" s="138" t="s">
        <v>1531</v>
      </c>
      <c r="B713" s="131" t="s">
        <v>43</v>
      </c>
      <c r="C713" s="131" t="s">
        <v>2202</v>
      </c>
      <c r="D713" s="131" t="s">
        <v>417</v>
      </c>
      <c r="E713" s="132" t="s">
        <v>1311</v>
      </c>
      <c r="F713" s="130">
        <v>0</v>
      </c>
      <c r="G713" s="131">
        <v>0</v>
      </c>
      <c r="H713" s="131">
        <v>0</v>
      </c>
      <c r="I713" s="132">
        <v>0</v>
      </c>
      <c r="J713" s="149"/>
      <c r="K713" s="133">
        <v>0</v>
      </c>
      <c r="L713" s="131">
        <v>0</v>
      </c>
      <c r="M713" s="131">
        <v>0</v>
      </c>
      <c r="N713" s="132">
        <v>0</v>
      </c>
      <c r="O713" s="149"/>
      <c r="P713" s="133">
        <v>0</v>
      </c>
      <c r="Q713" s="131">
        <v>0</v>
      </c>
      <c r="R713" s="131">
        <v>0</v>
      </c>
      <c r="S713" s="132">
        <v>0</v>
      </c>
      <c r="T713" s="149"/>
      <c r="U713" s="133">
        <v>0</v>
      </c>
      <c r="V713" s="131">
        <v>0</v>
      </c>
      <c r="W713" s="131">
        <v>0</v>
      </c>
      <c r="X713" s="132">
        <v>0</v>
      </c>
      <c r="Y713" s="149"/>
      <c r="Z713" s="133">
        <v>0</v>
      </c>
      <c r="AA713" s="131">
        <v>0</v>
      </c>
      <c r="AB713" s="131">
        <v>0</v>
      </c>
      <c r="AC713" s="132">
        <v>0</v>
      </c>
      <c r="AD713" s="149"/>
      <c r="AE713" s="153">
        <f t="shared" si="264"/>
        <v>0</v>
      </c>
      <c r="AF713" s="134">
        <f t="shared" si="265"/>
        <v>0</v>
      </c>
      <c r="AG713" s="135">
        <f t="shared" si="266"/>
        <v>0</v>
      </c>
      <c r="AH713" s="167">
        <f t="shared" si="267"/>
        <v>0</v>
      </c>
      <c r="AI713" s="149"/>
      <c r="AJ713" s="133">
        <f t="shared" si="268"/>
        <v>0</v>
      </c>
      <c r="AK713" s="131">
        <f t="shared" si="269"/>
        <v>0</v>
      </c>
      <c r="AL713" s="131">
        <f t="shared" si="270"/>
        <v>0</v>
      </c>
      <c r="AM713" s="131">
        <f t="shared" si="271"/>
        <v>0</v>
      </c>
      <c r="AN713" s="136">
        <f t="shared" si="272"/>
        <v>0</v>
      </c>
      <c r="AO713" s="133">
        <f t="shared" si="273"/>
        <v>0</v>
      </c>
      <c r="AP713" s="131">
        <f t="shared" si="274"/>
        <v>0</v>
      </c>
      <c r="AQ713" s="131">
        <f t="shared" si="275"/>
        <v>0</v>
      </c>
      <c r="AR713" s="131">
        <f t="shared" si="276"/>
        <v>0</v>
      </c>
      <c r="AS713" s="136">
        <f t="shared" si="277"/>
        <v>0</v>
      </c>
      <c r="AT713" s="133">
        <f t="shared" si="278"/>
        <v>0</v>
      </c>
      <c r="AU713" s="131">
        <f t="shared" si="279"/>
        <v>0</v>
      </c>
      <c r="AV713" s="131">
        <f t="shared" si="280"/>
        <v>0</v>
      </c>
      <c r="AW713" s="131">
        <f t="shared" si="281"/>
        <v>0</v>
      </c>
      <c r="AX713" s="136">
        <f t="shared" si="282"/>
        <v>0</v>
      </c>
      <c r="AY713" s="133">
        <f t="shared" si="283"/>
        <v>0</v>
      </c>
      <c r="AZ713" s="131">
        <f t="shared" si="284"/>
        <v>0</v>
      </c>
      <c r="BA713" s="131">
        <f t="shared" si="285"/>
        <v>0</v>
      </c>
      <c r="BB713" s="131">
        <f t="shared" si="286"/>
        <v>0</v>
      </c>
      <c r="BC713" s="132">
        <f t="shared" si="287"/>
        <v>0</v>
      </c>
    </row>
    <row r="714" spans="1:55" x14ac:dyDescent="0.25">
      <c r="A714" s="138" t="s">
        <v>1533</v>
      </c>
      <c r="B714" s="131" t="s">
        <v>1293</v>
      </c>
      <c r="C714" s="131" t="s">
        <v>121</v>
      </c>
      <c r="D714" s="131" t="s">
        <v>119</v>
      </c>
      <c r="E714" s="132" t="s">
        <v>1314</v>
      </c>
      <c r="F714" s="130">
        <v>0</v>
      </c>
      <c r="G714" s="131">
        <v>0</v>
      </c>
      <c r="H714" s="131">
        <v>0</v>
      </c>
      <c r="I714" s="132">
        <v>0</v>
      </c>
      <c r="J714" s="149"/>
      <c r="K714" s="133">
        <v>0</v>
      </c>
      <c r="L714" s="131">
        <v>0</v>
      </c>
      <c r="M714" s="131">
        <v>0</v>
      </c>
      <c r="N714" s="132">
        <v>0</v>
      </c>
      <c r="O714" s="149"/>
      <c r="P714" s="133">
        <v>0</v>
      </c>
      <c r="Q714" s="131">
        <v>0</v>
      </c>
      <c r="R714" s="131">
        <v>0</v>
      </c>
      <c r="S714" s="132">
        <v>0</v>
      </c>
      <c r="T714" s="149"/>
      <c r="U714" s="133">
        <v>0</v>
      </c>
      <c r="V714" s="131">
        <v>0</v>
      </c>
      <c r="W714" s="131">
        <v>0</v>
      </c>
      <c r="X714" s="132">
        <v>0</v>
      </c>
      <c r="Y714" s="149"/>
      <c r="Z714" s="133">
        <v>0</v>
      </c>
      <c r="AA714" s="131">
        <v>0</v>
      </c>
      <c r="AB714" s="131">
        <v>0</v>
      </c>
      <c r="AC714" s="132">
        <v>0</v>
      </c>
      <c r="AD714" s="149"/>
      <c r="AE714" s="153">
        <f t="shared" si="264"/>
        <v>0</v>
      </c>
      <c r="AF714" s="134">
        <f t="shared" si="265"/>
        <v>0</v>
      </c>
      <c r="AG714" s="135">
        <f t="shared" si="266"/>
        <v>0</v>
      </c>
      <c r="AH714" s="167">
        <f t="shared" si="267"/>
        <v>0</v>
      </c>
      <c r="AI714" s="149"/>
      <c r="AJ714" s="133">
        <f t="shared" si="268"/>
        <v>0</v>
      </c>
      <c r="AK714" s="131">
        <f t="shared" si="269"/>
        <v>0</v>
      </c>
      <c r="AL714" s="131">
        <f t="shared" si="270"/>
        <v>0</v>
      </c>
      <c r="AM714" s="131">
        <f t="shared" si="271"/>
        <v>0</v>
      </c>
      <c r="AN714" s="136">
        <f t="shared" si="272"/>
        <v>0</v>
      </c>
      <c r="AO714" s="133">
        <f t="shared" si="273"/>
        <v>0</v>
      </c>
      <c r="AP714" s="131">
        <f t="shared" si="274"/>
        <v>0</v>
      </c>
      <c r="AQ714" s="131">
        <f t="shared" si="275"/>
        <v>0</v>
      </c>
      <c r="AR714" s="131">
        <f t="shared" si="276"/>
        <v>0</v>
      </c>
      <c r="AS714" s="136">
        <f t="shared" si="277"/>
        <v>0</v>
      </c>
      <c r="AT714" s="133">
        <f t="shared" si="278"/>
        <v>0</v>
      </c>
      <c r="AU714" s="131">
        <f t="shared" si="279"/>
        <v>0</v>
      </c>
      <c r="AV714" s="131">
        <f t="shared" si="280"/>
        <v>0</v>
      </c>
      <c r="AW714" s="131">
        <f t="shared" si="281"/>
        <v>0</v>
      </c>
      <c r="AX714" s="136">
        <f t="shared" si="282"/>
        <v>0</v>
      </c>
      <c r="AY714" s="133">
        <f t="shared" si="283"/>
        <v>0</v>
      </c>
      <c r="AZ714" s="131">
        <f t="shared" si="284"/>
        <v>0</v>
      </c>
      <c r="BA714" s="131">
        <f t="shared" si="285"/>
        <v>0</v>
      </c>
      <c r="BB714" s="131">
        <f t="shared" si="286"/>
        <v>0</v>
      </c>
      <c r="BC714" s="132">
        <f t="shared" si="287"/>
        <v>0</v>
      </c>
    </row>
    <row r="715" spans="1:55" x14ac:dyDescent="0.25">
      <c r="A715" s="138" t="s">
        <v>1534</v>
      </c>
      <c r="B715" s="131" t="s">
        <v>50</v>
      </c>
      <c r="C715" s="131" t="s">
        <v>1538</v>
      </c>
      <c r="D715" s="131" t="s">
        <v>1460</v>
      </c>
      <c r="E715" s="132" t="s">
        <v>1313</v>
      </c>
      <c r="F715" s="130">
        <v>0</v>
      </c>
      <c r="G715" s="131">
        <v>0</v>
      </c>
      <c r="H715" s="131">
        <v>0</v>
      </c>
      <c r="I715" s="132">
        <v>0</v>
      </c>
      <c r="J715" s="149"/>
      <c r="K715" s="133">
        <v>0</v>
      </c>
      <c r="L715" s="131">
        <v>0</v>
      </c>
      <c r="M715" s="131">
        <v>0</v>
      </c>
      <c r="N715" s="132">
        <v>0</v>
      </c>
      <c r="O715" s="149"/>
      <c r="P715" s="133">
        <v>0</v>
      </c>
      <c r="Q715" s="131">
        <v>0</v>
      </c>
      <c r="R715" s="131">
        <v>0</v>
      </c>
      <c r="S715" s="132">
        <v>0</v>
      </c>
      <c r="T715" s="149"/>
      <c r="U715" s="133">
        <v>0</v>
      </c>
      <c r="V715" s="131">
        <v>0</v>
      </c>
      <c r="W715" s="131">
        <v>0</v>
      </c>
      <c r="X715" s="132">
        <v>0</v>
      </c>
      <c r="Y715" s="149"/>
      <c r="Z715" s="133">
        <v>0</v>
      </c>
      <c r="AA715" s="131">
        <v>0</v>
      </c>
      <c r="AB715" s="131">
        <v>0</v>
      </c>
      <c r="AC715" s="132">
        <v>0</v>
      </c>
      <c r="AD715" s="149"/>
      <c r="AE715" s="153">
        <f t="shared" si="264"/>
        <v>0</v>
      </c>
      <c r="AF715" s="134">
        <f t="shared" si="265"/>
        <v>0</v>
      </c>
      <c r="AG715" s="135">
        <f t="shared" si="266"/>
        <v>0</v>
      </c>
      <c r="AH715" s="167">
        <f t="shared" si="267"/>
        <v>0</v>
      </c>
      <c r="AI715" s="149"/>
      <c r="AJ715" s="133">
        <f t="shared" si="268"/>
        <v>0</v>
      </c>
      <c r="AK715" s="131">
        <f t="shared" si="269"/>
        <v>0</v>
      </c>
      <c r="AL715" s="131">
        <f t="shared" si="270"/>
        <v>0</v>
      </c>
      <c r="AM715" s="131">
        <f t="shared" si="271"/>
        <v>0</v>
      </c>
      <c r="AN715" s="136">
        <f t="shared" si="272"/>
        <v>0</v>
      </c>
      <c r="AO715" s="133">
        <f t="shared" si="273"/>
        <v>0</v>
      </c>
      <c r="AP715" s="131">
        <f t="shared" si="274"/>
        <v>0</v>
      </c>
      <c r="AQ715" s="131">
        <f t="shared" si="275"/>
        <v>0</v>
      </c>
      <c r="AR715" s="131">
        <f t="shared" si="276"/>
        <v>0</v>
      </c>
      <c r="AS715" s="136">
        <f t="shared" si="277"/>
        <v>0</v>
      </c>
      <c r="AT715" s="133">
        <f t="shared" si="278"/>
        <v>0</v>
      </c>
      <c r="AU715" s="131">
        <f t="shared" si="279"/>
        <v>0</v>
      </c>
      <c r="AV715" s="131">
        <f t="shared" si="280"/>
        <v>0</v>
      </c>
      <c r="AW715" s="131">
        <f t="shared" si="281"/>
        <v>0</v>
      </c>
      <c r="AX715" s="136">
        <f t="shared" si="282"/>
        <v>0</v>
      </c>
      <c r="AY715" s="133">
        <f t="shared" si="283"/>
        <v>0</v>
      </c>
      <c r="AZ715" s="131">
        <f t="shared" si="284"/>
        <v>0</v>
      </c>
      <c r="BA715" s="131">
        <f t="shared" si="285"/>
        <v>0</v>
      </c>
      <c r="BB715" s="131">
        <f t="shared" si="286"/>
        <v>0</v>
      </c>
      <c r="BC715" s="132">
        <f t="shared" si="287"/>
        <v>0</v>
      </c>
    </row>
    <row r="716" spans="1:55" x14ac:dyDescent="0.25">
      <c r="A716" s="138" t="s">
        <v>1535</v>
      </c>
      <c r="B716" s="131" t="s">
        <v>2049</v>
      </c>
      <c r="C716" s="131" t="s">
        <v>189</v>
      </c>
      <c r="D716" s="131" t="s">
        <v>403</v>
      </c>
      <c r="E716" s="132" t="s">
        <v>1311</v>
      </c>
      <c r="F716" s="130">
        <v>0</v>
      </c>
      <c r="G716" s="131">
        <v>0</v>
      </c>
      <c r="H716" s="131">
        <v>0</v>
      </c>
      <c r="I716" s="132">
        <v>0</v>
      </c>
      <c r="J716" s="149"/>
      <c r="K716" s="133">
        <v>0</v>
      </c>
      <c r="L716" s="131">
        <v>0</v>
      </c>
      <c r="M716" s="131">
        <v>0</v>
      </c>
      <c r="N716" s="132">
        <v>0</v>
      </c>
      <c r="O716" s="149"/>
      <c r="P716" s="133">
        <v>0</v>
      </c>
      <c r="Q716" s="131">
        <v>0</v>
      </c>
      <c r="R716" s="131">
        <v>0</v>
      </c>
      <c r="S716" s="132">
        <v>0</v>
      </c>
      <c r="T716" s="149"/>
      <c r="U716" s="133">
        <v>0</v>
      </c>
      <c r="V716" s="131">
        <v>0</v>
      </c>
      <c r="W716" s="131">
        <v>0</v>
      </c>
      <c r="X716" s="132">
        <v>0</v>
      </c>
      <c r="Y716" s="149"/>
      <c r="Z716" s="133">
        <v>0</v>
      </c>
      <c r="AA716" s="131">
        <v>0</v>
      </c>
      <c r="AB716" s="131">
        <v>0</v>
      </c>
      <c r="AC716" s="132">
        <v>0</v>
      </c>
      <c r="AD716" s="149"/>
      <c r="AE716" s="153">
        <f t="shared" si="264"/>
        <v>0</v>
      </c>
      <c r="AF716" s="134">
        <f t="shared" si="265"/>
        <v>0</v>
      </c>
      <c r="AG716" s="135">
        <f t="shared" si="266"/>
        <v>0</v>
      </c>
      <c r="AH716" s="167">
        <f t="shared" si="267"/>
        <v>0</v>
      </c>
      <c r="AI716" s="149"/>
      <c r="AJ716" s="133">
        <f t="shared" si="268"/>
        <v>0</v>
      </c>
      <c r="AK716" s="131">
        <f t="shared" si="269"/>
        <v>0</v>
      </c>
      <c r="AL716" s="131">
        <f t="shared" si="270"/>
        <v>0</v>
      </c>
      <c r="AM716" s="131">
        <f t="shared" si="271"/>
        <v>0</v>
      </c>
      <c r="AN716" s="136">
        <f t="shared" si="272"/>
        <v>0</v>
      </c>
      <c r="AO716" s="133">
        <f t="shared" si="273"/>
        <v>0</v>
      </c>
      <c r="AP716" s="131">
        <f t="shared" si="274"/>
        <v>0</v>
      </c>
      <c r="AQ716" s="131">
        <f t="shared" si="275"/>
        <v>0</v>
      </c>
      <c r="AR716" s="131">
        <f t="shared" si="276"/>
        <v>0</v>
      </c>
      <c r="AS716" s="136">
        <f t="shared" si="277"/>
        <v>0</v>
      </c>
      <c r="AT716" s="133">
        <f t="shared" si="278"/>
        <v>0</v>
      </c>
      <c r="AU716" s="131">
        <f t="shared" si="279"/>
        <v>0</v>
      </c>
      <c r="AV716" s="131">
        <f t="shared" si="280"/>
        <v>0</v>
      </c>
      <c r="AW716" s="131">
        <f t="shared" si="281"/>
        <v>0</v>
      </c>
      <c r="AX716" s="136">
        <f t="shared" si="282"/>
        <v>0</v>
      </c>
      <c r="AY716" s="133">
        <f t="shared" si="283"/>
        <v>0</v>
      </c>
      <c r="AZ716" s="131">
        <f t="shared" si="284"/>
        <v>0</v>
      </c>
      <c r="BA716" s="131">
        <f t="shared" si="285"/>
        <v>0</v>
      </c>
      <c r="BB716" s="131">
        <f t="shared" si="286"/>
        <v>0</v>
      </c>
      <c r="BC716" s="132">
        <f t="shared" si="287"/>
        <v>0</v>
      </c>
    </row>
    <row r="717" spans="1:55" x14ac:dyDescent="0.25">
      <c r="A717" s="138" t="s">
        <v>1536</v>
      </c>
      <c r="B717" s="131" t="s">
        <v>2047</v>
      </c>
      <c r="C717" s="131" t="s">
        <v>248</v>
      </c>
      <c r="D717" s="131" t="s">
        <v>962</v>
      </c>
      <c r="E717" s="132" t="s">
        <v>1311</v>
      </c>
      <c r="F717" s="130">
        <v>0</v>
      </c>
      <c r="G717" s="131">
        <v>1</v>
      </c>
      <c r="H717" s="131">
        <v>17.399999999999999</v>
      </c>
      <c r="I717" s="132">
        <v>286</v>
      </c>
      <c r="J717" s="149"/>
      <c r="K717" s="133">
        <v>0</v>
      </c>
      <c r="L717" s="131">
        <v>0</v>
      </c>
      <c r="M717" s="131">
        <v>0</v>
      </c>
      <c r="N717" s="132">
        <v>0</v>
      </c>
      <c r="O717" s="149"/>
      <c r="P717" s="133">
        <v>0</v>
      </c>
      <c r="Q717" s="131">
        <v>0</v>
      </c>
      <c r="R717" s="131">
        <v>0</v>
      </c>
      <c r="S717" s="132">
        <v>0</v>
      </c>
      <c r="T717" s="149"/>
      <c r="U717" s="133">
        <v>0</v>
      </c>
      <c r="V717" s="131">
        <v>0</v>
      </c>
      <c r="W717" s="131">
        <v>0</v>
      </c>
      <c r="X717" s="132">
        <v>0</v>
      </c>
      <c r="Y717" s="149"/>
      <c r="Z717" s="133">
        <v>0</v>
      </c>
      <c r="AA717" s="131">
        <v>0</v>
      </c>
      <c r="AB717" s="131">
        <v>0</v>
      </c>
      <c r="AC717" s="132">
        <v>0</v>
      </c>
      <c r="AD717" s="149"/>
      <c r="AE717" s="153">
        <f t="shared" si="264"/>
        <v>0</v>
      </c>
      <c r="AF717" s="134">
        <f t="shared" si="265"/>
        <v>1</v>
      </c>
      <c r="AG717" s="135">
        <f t="shared" si="266"/>
        <v>17.399999999999999</v>
      </c>
      <c r="AH717" s="167">
        <f t="shared" si="267"/>
        <v>286</v>
      </c>
      <c r="AI717" s="149"/>
      <c r="AJ717" s="133">
        <f t="shared" si="268"/>
        <v>286</v>
      </c>
      <c r="AK717" s="131">
        <f t="shared" si="269"/>
        <v>0</v>
      </c>
      <c r="AL717" s="131">
        <f t="shared" si="270"/>
        <v>0</v>
      </c>
      <c r="AM717" s="131">
        <f t="shared" si="271"/>
        <v>0</v>
      </c>
      <c r="AN717" s="136">
        <f t="shared" si="272"/>
        <v>0</v>
      </c>
      <c r="AO717" s="133">
        <f t="shared" si="273"/>
        <v>0</v>
      </c>
      <c r="AP717" s="131">
        <f t="shared" si="274"/>
        <v>0</v>
      </c>
      <c r="AQ717" s="131">
        <f t="shared" si="275"/>
        <v>0</v>
      </c>
      <c r="AR717" s="131">
        <f t="shared" si="276"/>
        <v>0</v>
      </c>
      <c r="AS717" s="136">
        <f t="shared" si="277"/>
        <v>0</v>
      </c>
      <c r="AT717" s="133">
        <f t="shared" si="278"/>
        <v>1</v>
      </c>
      <c r="AU717" s="131">
        <f t="shared" si="279"/>
        <v>0</v>
      </c>
      <c r="AV717" s="131">
        <f t="shared" si="280"/>
        <v>0</v>
      </c>
      <c r="AW717" s="131">
        <f t="shared" si="281"/>
        <v>0</v>
      </c>
      <c r="AX717" s="136">
        <f t="shared" si="282"/>
        <v>0</v>
      </c>
      <c r="AY717" s="133">
        <f t="shared" si="283"/>
        <v>17.399999999999999</v>
      </c>
      <c r="AZ717" s="131">
        <f t="shared" si="284"/>
        <v>0</v>
      </c>
      <c r="BA717" s="131">
        <f t="shared" si="285"/>
        <v>0</v>
      </c>
      <c r="BB717" s="131">
        <f t="shared" si="286"/>
        <v>0</v>
      </c>
      <c r="BC717" s="132">
        <f t="shared" si="287"/>
        <v>0</v>
      </c>
    </row>
    <row r="718" spans="1:55" x14ac:dyDescent="0.25">
      <c r="A718" s="138" t="s">
        <v>1537</v>
      </c>
      <c r="B718" s="131" t="s">
        <v>2049</v>
      </c>
      <c r="C718" s="131" t="s">
        <v>97</v>
      </c>
      <c r="D718" s="131" t="s">
        <v>1539</v>
      </c>
      <c r="E718" s="132" t="s">
        <v>1311</v>
      </c>
      <c r="F718" s="130">
        <v>0</v>
      </c>
      <c r="G718" s="131">
        <v>0</v>
      </c>
      <c r="H718" s="131">
        <v>0</v>
      </c>
      <c r="I718" s="132">
        <v>0</v>
      </c>
      <c r="J718" s="149"/>
      <c r="K718" s="133">
        <v>0</v>
      </c>
      <c r="L718" s="131">
        <v>0</v>
      </c>
      <c r="M718" s="131">
        <v>0</v>
      </c>
      <c r="N718" s="132">
        <v>0</v>
      </c>
      <c r="O718" s="149"/>
      <c r="P718" s="133">
        <v>0</v>
      </c>
      <c r="Q718" s="131">
        <v>0</v>
      </c>
      <c r="R718" s="131">
        <v>0</v>
      </c>
      <c r="S718" s="132">
        <v>0</v>
      </c>
      <c r="T718" s="149"/>
      <c r="U718" s="133">
        <v>0</v>
      </c>
      <c r="V718" s="131">
        <v>0</v>
      </c>
      <c r="W718" s="131">
        <v>0</v>
      </c>
      <c r="X718" s="132">
        <v>0</v>
      </c>
      <c r="Y718" s="149"/>
      <c r="Z718" s="133">
        <v>0</v>
      </c>
      <c r="AA718" s="131">
        <v>0</v>
      </c>
      <c r="AB718" s="131">
        <v>0</v>
      </c>
      <c r="AC718" s="132">
        <v>0</v>
      </c>
      <c r="AD718" s="149"/>
      <c r="AE718" s="153">
        <f t="shared" si="264"/>
        <v>0</v>
      </c>
      <c r="AF718" s="134">
        <f t="shared" si="265"/>
        <v>0</v>
      </c>
      <c r="AG718" s="135">
        <f t="shared" si="266"/>
        <v>0</v>
      </c>
      <c r="AH718" s="167">
        <f t="shared" si="267"/>
        <v>0</v>
      </c>
      <c r="AI718" s="149"/>
      <c r="AJ718" s="133">
        <f t="shared" si="268"/>
        <v>0</v>
      </c>
      <c r="AK718" s="131">
        <f t="shared" si="269"/>
        <v>0</v>
      </c>
      <c r="AL718" s="131">
        <f t="shared" si="270"/>
        <v>0</v>
      </c>
      <c r="AM718" s="131">
        <f t="shared" si="271"/>
        <v>0</v>
      </c>
      <c r="AN718" s="136">
        <f t="shared" si="272"/>
        <v>0</v>
      </c>
      <c r="AO718" s="133">
        <f t="shared" si="273"/>
        <v>0</v>
      </c>
      <c r="AP718" s="131">
        <f t="shared" si="274"/>
        <v>0</v>
      </c>
      <c r="AQ718" s="131">
        <f t="shared" si="275"/>
        <v>0</v>
      </c>
      <c r="AR718" s="131">
        <f t="shared" si="276"/>
        <v>0</v>
      </c>
      <c r="AS718" s="136">
        <f t="shared" si="277"/>
        <v>0</v>
      </c>
      <c r="AT718" s="133">
        <f t="shared" si="278"/>
        <v>0</v>
      </c>
      <c r="AU718" s="131">
        <f t="shared" si="279"/>
        <v>0</v>
      </c>
      <c r="AV718" s="131">
        <f t="shared" si="280"/>
        <v>0</v>
      </c>
      <c r="AW718" s="131">
        <f t="shared" si="281"/>
        <v>0</v>
      </c>
      <c r="AX718" s="136">
        <f t="shared" si="282"/>
        <v>0</v>
      </c>
      <c r="AY718" s="133">
        <f t="shared" si="283"/>
        <v>0</v>
      </c>
      <c r="AZ718" s="131">
        <f t="shared" si="284"/>
        <v>0</v>
      </c>
      <c r="BA718" s="131">
        <f t="shared" si="285"/>
        <v>0</v>
      </c>
      <c r="BB718" s="131">
        <f t="shared" si="286"/>
        <v>0</v>
      </c>
      <c r="BC718" s="132">
        <f t="shared" si="287"/>
        <v>0</v>
      </c>
    </row>
    <row r="719" spans="1:55" x14ac:dyDescent="0.25">
      <c r="A719" s="138" t="s">
        <v>1540</v>
      </c>
      <c r="B719" s="131" t="s">
        <v>1433</v>
      </c>
      <c r="C719" s="131" t="s">
        <v>243</v>
      </c>
      <c r="D719" s="131" t="s">
        <v>1553</v>
      </c>
      <c r="E719" s="132" t="s">
        <v>1954</v>
      </c>
      <c r="F719" s="130">
        <v>0</v>
      </c>
      <c r="G719" s="131">
        <v>0</v>
      </c>
      <c r="H719" s="131">
        <v>0</v>
      </c>
      <c r="I719" s="132">
        <v>0</v>
      </c>
      <c r="J719" s="149"/>
      <c r="K719" s="133">
        <v>0</v>
      </c>
      <c r="L719" s="131">
        <v>0</v>
      </c>
      <c r="M719" s="131">
        <v>0</v>
      </c>
      <c r="N719" s="132">
        <v>0</v>
      </c>
      <c r="O719" s="149"/>
      <c r="P719" s="133">
        <v>0</v>
      </c>
      <c r="Q719" s="131">
        <v>0</v>
      </c>
      <c r="R719" s="131">
        <v>0</v>
      </c>
      <c r="S719" s="132">
        <v>0</v>
      </c>
      <c r="T719" s="149"/>
      <c r="U719" s="133">
        <v>0</v>
      </c>
      <c r="V719" s="131">
        <v>0</v>
      </c>
      <c r="W719" s="131">
        <v>0</v>
      </c>
      <c r="X719" s="132">
        <v>0</v>
      </c>
      <c r="Y719" s="149"/>
      <c r="Z719" s="133">
        <v>0</v>
      </c>
      <c r="AA719" s="131">
        <v>0</v>
      </c>
      <c r="AB719" s="131">
        <v>0</v>
      </c>
      <c r="AC719" s="132">
        <v>0</v>
      </c>
      <c r="AD719" s="149"/>
      <c r="AE719" s="153">
        <f t="shared" si="264"/>
        <v>0</v>
      </c>
      <c r="AF719" s="134">
        <f t="shared" si="265"/>
        <v>0</v>
      </c>
      <c r="AG719" s="135">
        <f t="shared" si="266"/>
        <v>0</v>
      </c>
      <c r="AH719" s="167">
        <f t="shared" si="267"/>
        <v>0</v>
      </c>
      <c r="AI719" s="149"/>
      <c r="AJ719" s="133">
        <f t="shared" si="268"/>
        <v>0</v>
      </c>
      <c r="AK719" s="131">
        <f t="shared" si="269"/>
        <v>0</v>
      </c>
      <c r="AL719" s="131">
        <f t="shared" si="270"/>
        <v>0</v>
      </c>
      <c r="AM719" s="131">
        <f t="shared" si="271"/>
        <v>0</v>
      </c>
      <c r="AN719" s="136">
        <f t="shared" si="272"/>
        <v>0</v>
      </c>
      <c r="AO719" s="133">
        <f t="shared" si="273"/>
        <v>0</v>
      </c>
      <c r="AP719" s="131">
        <f t="shared" si="274"/>
        <v>0</v>
      </c>
      <c r="AQ719" s="131">
        <f t="shared" si="275"/>
        <v>0</v>
      </c>
      <c r="AR719" s="131">
        <f t="shared" si="276"/>
        <v>0</v>
      </c>
      <c r="AS719" s="136">
        <f t="shared" si="277"/>
        <v>0</v>
      </c>
      <c r="AT719" s="133">
        <f t="shared" si="278"/>
        <v>0</v>
      </c>
      <c r="AU719" s="131">
        <f t="shared" si="279"/>
        <v>0</v>
      </c>
      <c r="AV719" s="131">
        <f t="shared" si="280"/>
        <v>0</v>
      </c>
      <c r="AW719" s="131">
        <f t="shared" si="281"/>
        <v>0</v>
      </c>
      <c r="AX719" s="136">
        <f t="shared" si="282"/>
        <v>0</v>
      </c>
      <c r="AY719" s="133">
        <f t="shared" si="283"/>
        <v>0</v>
      </c>
      <c r="AZ719" s="131">
        <f t="shared" si="284"/>
        <v>0</v>
      </c>
      <c r="BA719" s="131">
        <f t="shared" si="285"/>
        <v>0</v>
      </c>
      <c r="BB719" s="131">
        <f t="shared" si="286"/>
        <v>0</v>
      </c>
      <c r="BC719" s="132">
        <f t="shared" si="287"/>
        <v>0</v>
      </c>
    </row>
    <row r="720" spans="1:55" x14ac:dyDescent="0.25">
      <c r="A720" s="138" t="s">
        <v>1541</v>
      </c>
      <c r="B720" s="131" t="s">
        <v>1433</v>
      </c>
      <c r="C720" s="131" t="s">
        <v>440</v>
      </c>
      <c r="D720" s="131" t="s">
        <v>82</v>
      </c>
      <c r="E720" s="132" t="s">
        <v>1311</v>
      </c>
      <c r="F720" s="130">
        <v>0</v>
      </c>
      <c r="G720" s="131">
        <v>0</v>
      </c>
      <c r="H720" s="131">
        <v>0</v>
      </c>
      <c r="I720" s="132">
        <v>0</v>
      </c>
      <c r="J720" s="149"/>
      <c r="K720" s="133">
        <v>0</v>
      </c>
      <c r="L720" s="131">
        <v>0</v>
      </c>
      <c r="M720" s="131">
        <v>0</v>
      </c>
      <c r="N720" s="132">
        <v>0</v>
      </c>
      <c r="O720" s="149"/>
      <c r="P720" s="133">
        <v>0</v>
      </c>
      <c r="Q720" s="131">
        <v>0</v>
      </c>
      <c r="R720" s="131">
        <v>0</v>
      </c>
      <c r="S720" s="132">
        <v>0</v>
      </c>
      <c r="T720" s="149"/>
      <c r="U720" s="133">
        <v>0</v>
      </c>
      <c r="V720" s="131">
        <v>0</v>
      </c>
      <c r="W720" s="131">
        <v>0</v>
      </c>
      <c r="X720" s="132">
        <v>0</v>
      </c>
      <c r="Y720" s="149"/>
      <c r="Z720" s="133">
        <v>0</v>
      </c>
      <c r="AA720" s="131">
        <v>0</v>
      </c>
      <c r="AB720" s="131">
        <v>0</v>
      </c>
      <c r="AC720" s="132">
        <v>0</v>
      </c>
      <c r="AD720" s="149"/>
      <c r="AE720" s="153">
        <f t="shared" si="264"/>
        <v>0</v>
      </c>
      <c r="AF720" s="134">
        <f t="shared" si="265"/>
        <v>0</v>
      </c>
      <c r="AG720" s="135">
        <f t="shared" si="266"/>
        <v>0</v>
      </c>
      <c r="AH720" s="167">
        <f t="shared" si="267"/>
        <v>0</v>
      </c>
      <c r="AI720" s="149"/>
      <c r="AJ720" s="133">
        <f t="shared" si="268"/>
        <v>0</v>
      </c>
      <c r="AK720" s="131">
        <f t="shared" si="269"/>
        <v>0</v>
      </c>
      <c r="AL720" s="131">
        <f t="shared" si="270"/>
        <v>0</v>
      </c>
      <c r="AM720" s="131">
        <f t="shared" si="271"/>
        <v>0</v>
      </c>
      <c r="AN720" s="136">
        <f t="shared" si="272"/>
        <v>0</v>
      </c>
      <c r="AO720" s="133">
        <f t="shared" si="273"/>
        <v>0</v>
      </c>
      <c r="AP720" s="131">
        <f t="shared" si="274"/>
        <v>0</v>
      </c>
      <c r="AQ720" s="131">
        <f t="shared" si="275"/>
        <v>0</v>
      </c>
      <c r="AR720" s="131">
        <f t="shared" si="276"/>
        <v>0</v>
      </c>
      <c r="AS720" s="136">
        <f t="shared" si="277"/>
        <v>0</v>
      </c>
      <c r="AT720" s="133">
        <f t="shared" si="278"/>
        <v>0</v>
      </c>
      <c r="AU720" s="131">
        <f t="shared" si="279"/>
        <v>0</v>
      </c>
      <c r="AV720" s="131">
        <f t="shared" si="280"/>
        <v>0</v>
      </c>
      <c r="AW720" s="131">
        <f t="shared" si="281"/>
        <v>0</v>
      </c>
      <c r="AX720" s="136">
        <f t="shared" si="282"/>
        <v>0</v>
      </c>
      <c r="AY720" s="133">
        <f t="shared" si="283"/>
        <v>0</v>
      </c>
      <c r="AZ720" s="131">
        <f t="shared" si="284"/>
        <v>0</v>
      </c>
      <c r="BA720" s="131">
        <f t="shared" si="285"/>
        <v>0</v>
      </c>
      <c r="BB720" s="131">
        <f t="shared" si="286"/>
        <v>0</v>
      </c>
      <c r="BC720" s="132">
        <f t="shared" si="287"/>
        <v>0</v>
      </c>
    </row>
    <row r="721" spans="1:55" x14ac:dyDescent="0.25">
      <c r="A721" s="138" t="s">
        <v>1542</v>
      </c>
      <c r="B721" s="131" t="s">
        <v>1433</v>
      </c>
      <c r="C721" s="131" t="s">
        <v>1554</v>
      </c>
      <c r="D721" s="131" t="s">
        <v>1423</v>
      </c>
      <c r="E721" s="132" t="s">
        <v>1311</v>
      </c>
      <c r="F721" s="130">
        <v>0</v>
      </c>
      <c r="G721" s="131">
        <v>0</v>
      </c>
      <c r="H721" s="131">
        <v>0</v>
      </c>
      <c r="I721" s="132">
        <v>0</v>
      </c>
      <c r="J721" s="149"/>
      <c r="K721" s="133">
        <v>0</v>
      </c>
      <c r="L721" s="131">
        <v>0</v>
      </c>
      <c r="M721" s="131">
        <v>0</v>
      </c>
      <c r="N721" s="132">
        <v>0</v>
      </c>
      <c r="O721" s="149"/>
      <c r="P721" s="133">
        <v>0</v>
      </c>
      <c r="Q721" s="131">
        <v>0</v>
      </c>
      <c r="R721" s="131">
        <v>0</v>
      </c>
      <c r="S721" s="132">
        <v>0</v>
      </c>
      <c r="T721" s="149"/>
      <c r="U721" s="133">
        <v>0</v>
      </c>
      <c r="V721" s="131">
        <v>0</v>
      </c>
      <c r="W721" s="131">
        <v>0</v>
      </c>
      <c r="X721" s="132">
        <v>0</v>
      </c>
      <c r="Y721" s="149"/>
      <c r="Z721" s="133">
        <v>0</v>
      </c>
      <c r="AA721" s="131">
        <v>0</v>
      </c>
      <c r="AB721" s="131">
        <v>0</v>
      </c>
      <c r="AC721" s="132">
        <v>0</v>
      </c>
      <c r="AD721" s="149"/>
      <c r="AE721" s="153">
        <f t="shared" si="264"/>
        <v>0</v>
      </c>
      <c r="AF721" s="134">
        <f t="shared" si="265"/>
        <v>0</v>
      </c>
      <c r="AG721" s="135">
        <f t="shared" si="266"/>
        <v>0</v>
      </c>
      <c r="AH721" s="167">
        <f t="shared" si="267"/>
        <v>0</v>
      </c>
      <c r="AI721" s="149"/>
      <c r="AJ721" s="133">
        <f t="shared" si="268"/>
        <v>0</v>
      </c>
      <c r="AK721" s="131">
        <f t="shared" si="269"/>
        <v>0</v>
      </c>
      <c r="AL721" s="131">
        <f t="shared" si="270"/>
        <v>0</v>
      </c>
      <c r="AM721" s="131">
        <f t="shared" si="271"/>
        <v>0</v>
      </c>
      <c r="AN721" s="136">
        <f t="shared" si="272"/>
        <v>0</v>
      </c>
      <c r="AO721" s="133">
        <f t="shared" si="273"/>
        <v>0</v>
      </c>
      <c r="AP721" s="131">
        <f t="shared" si="274"/>
        <v>0</v>
      </c>
      <c r="AQ721" s="131">
        <f t="shared" si="275"/>
        <v>0</v>
      </c>
      <c r="AR721" s="131">
        <f t="shared" si="276"/>
        <v>0</v>
      </c>
      <c r="AS721" s="136">
        <f t="shared" si="277"/>
        <v>0</v>
      </c>
      <c r="AT721" s="133">
        <f t="shared" si="278"/>
        <v>0</v>
      </c>
      <c r="AU721" s="131">
        <f t="shared" si="279"/>
        <v>0</v>
      </c>
      <c r="AV721" s="131">
        <f t="shared" si="280"/>
        <v>0</v>
      </c>
      <c r="AW721" s="131">
        <f t="shared" si="281"/>
        <v>0</v>
      </c>
      <c r="AX721" s="136">
        <f t="shared" si="282"/>
        <v>0</v>
      </c>
      <c r="AY721" s="133">
        <f t="shared" si="283"/>
        <v>0</v>
      </c>
      <c r="AZ721" s="131">
        <f t="shared" si="284"/>
        <v>0</v>
      </c>
      <c r="BA721" s="131">
        <f t="shared" si="285"/>
        <v>0</v>
      </c>
      <c r="BB721" s="131">
        <f t="shared" si="286"/>
        <v>0</v>
      </c>
      <c r="BC721" s="132">
        <f t="shared" si="287"/>
        <v>0</v>
      </c>
    </row>
    <row r="722" spans="1:55" x14ac:dyDescent="0.25">
      <c r="A722" s="138" t="s">
        <v>1543</v>
      </c>
      <c r="B722" s="131" t="s">
        <v>1433</v>
      </c>
      <c r="C722" s="131" t="s">
        <v>297</v>
      </c>
      <c r="D722" s="131" t="s">
        <v>1264</v>
      </c>
      <c r="E722" s="132" t="s">
        <v>1311</v>
      </c>
      <c r="F722" s="130">
        <v>0</v>
      </c>
      <c r="G722" s="131">
        <v>0</v>
      </c>
      <c r="H722" s="131">
        <v>0</v>
      </c>
      <c r="I722" s="132">
        <v>0</v>
      </c>
      <c r="J722" s="149"/>
      <c r="K722" s="133">
        <v>0</v>
      </c>
      <c r="L722" s="131">
        <v>0</v>
      </c>
      <c r="M722" s="131">
        <v>0</v>
      </c>
      <c r="N722" s="132">
        <v>0</v>
      </c>
      <c r="O722" s="149"/>
      <c r="P722" s="133">
        <v>0</v>
      </c>
      <c r="Q722" s="131">
        <v>0</v>
      </c>
      <c r="R722" s="131">
        <v>0</v>
      </c>
      <c r="S722" s="132">
        <v>0</v>
      </c>
      <c r="T722" s="149"/>
      <c r="U722" s="133">
        <v>0</v>
      </c>
      <c r="V722" s="131">
        <v>0</v>
      </c>
      <c r="W722" s="131">
        <v>0</v>
      </c>
      <c r="X722" s="132">
        <v>0</v>
      </c>
      <c r="Y722" s="149"/>
      <c r="Z722" s="133">
        <v>0</v>
      </c>
      <c r="AA722" s="131">
        <v>0</v>
      </c>
      <c r="AB722" s="131">
        <v>0</v>
      </c>
      <c r="AC722" s="132">
        <v>0</v>
      </c>
      <c r="AD722" s="149"/>
      <c r="AE722" s="153">
        <f t="shared" si="264"/>
        <v>0</v>
      </c>
      <c r="AF722" s="134">
        <f t="shared" si="265"/>
        <v>0</v>
      </c>
      <c r="AG722" s="135">
        <f t="shared" si="266"/>
        <v>0</v>
      </c>
      <c r="AH722" s="167">
        <f t="shared" si="267"/>
        <v>0</v>
      </c>
      <c r="AI722" s="149"/>
      <c r="AJ722" s="133">
        <f t="shared" si="268"/>
        <v>0</v>
      </c>
      <c r="AK722" s="131">
        <f t="shared" si="269"/>
        <v>0</v>
      </c>
      <c r="AL722" s="131">
        <f t="shared" si="270"/>
        <v>0</v>
      </c>
      <c r="AM722" s="131">
        <f t="shared" si="271"/>
        <v>0</v>
      </c>
      <c r="AN722" s="136">
        <f t="shared" si="272"/>
        <v>0</v>
      </c>
      <c r="AO722" s="133">
        <f t="shared" si="273"/>
        <v>0</v>
      </c>
      <c r="AP722" s="131">
        <f t="shared" si="274"/>
        <v>0</v>
      </c>
      <c r="AQ722" s="131">
        <f t="shared" si="275"/>
        <v>0</v>
      </c>
      <c r="AR722" s="131">
        <f t="shared" si="276"/>
        <v>0</v>
      </c>
      <c r="AS722" s="136">
        <f t="shared" si="277"/>
        <v>0</v>
      </c>
      <c r="AT722" s="133">
        <f t="shared" si="278"/>
        <v>0</v>
      </c>
      <c r="AU722" s="131">
        <f t="shared" si="279"/>
        <v>0</v>
      </c>
      <c r="AV722" s="131">
        <f t="shared" si="280"/>
        <v>0</v>
      </c>
      <c r="AW722" s="131">
        <f t="shared" si="281"/>
        <v>0</v>
      </c>
      <c r="AX722" s="136">
        <f t="shared" si="282"/>
        <v>0</v>
      </c>
      <c r="AY722" s="133">
        <f t="shared" si="283"/>
        <v>0</v>
      </c>
      <c r="AZ722" s="131">
        <f t="shared" si="284"/>
        <v>0</v>
      </c>
      <c r="BA722" s="131">
        <f t="shared" si="285"/>
        <v>0</v>
      </c>
      <c r="BB722" s="131">
        <f t="shared" si="286"/>
        <v>0</v>
      </c>
      <c r="BC722" s="132">
        <f t="shared" si="287"/>
        <v>0</v>
      </c>
    </row>
    <row r="723" spans="1:55" x14ac:dyDescent="0.25">
      <c r="A723" s="138" t="s">
        <v>1544</v>
      </c>
      <c r="B723" s="131" t="s">
        <v>50</v>
      </c>
      <c r="C723" s="131" t="s">
        <v>1555</v>
      </c>
      <c r="D723" s="131" t="s">
        <v>1556</v>
      </c>
      <c r="E723" s="132" t="s">
        <v>1314</v>
      </c>
      <c r="F723" s="130">
        <v>0</v>
      </c>
      <c r="G723" s="131">
        <v>0</v>
      </c>
      <c r="H723" s="131">
        <v>0</v>
      </c>
      <c r="I723" s="132">
        <v>20</v>
      </c>
      <c r="J723" s="149"/>
      <c r="K723" s="133">
        <v>0</v>
      </c>
      <c r="L723" s="131">
        <v>0</v>
      </c>
      <c r="M723" s="131">
        <v>0</v>
      </c>
      <c r="N723" s="132">
        <v>0</v>
      </c>
      <c r="O723" s="149"/>
      <c r="P723" s="133">
        <v>0</v>
      </c>
      <c r="Q723" s="131">
        <v>0</v>
      </c>
      <c r="R723" s="131">
        <v>0</v>
      </c>
      <c r="S723" s="132">
        <v>0</v>
      </c>
      <c r="T723" s="149"/>
      <c r="U723" s="133">
        <v>0</v>
      </c>
      <c r="V723" s="131">
        <v>0</v>
      </c>
      <c r="W723" s="131">
        <v>0</v>
      </c>
      <c r="X723" s="132">
        <v>20</v>
      </c>
      <c r="Y723" s="149"/>
      <c r="Z723" s="133">
        <v>0</v>
      </c>
      <c r="AA723" s="131">
        <v>0</v>
      </c>
      <c r="AB723" s="131">
        <v>0</v>
      </c>
      <c r="AC723" s="132">
        <v>20</v>
      </c>
      <c r="AD723" s="149"/>
      <c r="AE723" s="153">
        <f t="shared" si="264"/>
        <v>0</v>
      </c>
      <c r="AF723" s="134">
        <f t="shared" si="265"/>
        <v>0</v>
      </c>
      <c r="AG723" s="135">
        <f t="shared" si="266"/>
        <v>0</v>
      </c>
      <c r="AH723" s="167">
        <f t="shared" si="267"/>
        <v>60</v>
      </c>
      <c r="AI723" s="149"/>
      <c r="AJ723" s="133">
        <f t="shared" si="268"/>
        <v>20</v>
      </c>
      <c r="AK723" s="131">
        <f t="shared" si="269"/>
        <v>0</v>
      </c>
      <c r="AL723" s="131">
        <f t="shared" si="270"/>
        <v>0</v>
      </c>
      <c r="AM723" s="131">
        <f t="shared" si="271"/>
        <v>20</v>
      </c>
      <c r="AN723" s="136">
        <f t="shared" si="272"/>
        <v>20</v>
      </c>
      <c r="AO723" s="133">
        <f t="shared" si="273"/>
        <v>0</v>
      </c>
      <c r="AP723" s="131">
        <f t="shared" si="274"/>
        <v>0</v>
      </c>
      <c r="AQ723" s="131">
        <f t="shared" si="275"/>
        <v>0</v>
      </c>
      <c r="AR723" s="131">
        <f t="shared" si="276"/>
        <v>0</v>
      </c>
      <c r="AS723" s="136">
        <f t="shared" si="277"/>
        <v>0</v>
      </c>
      <c r="AT723" s="133">
        <f t="shared" si="278"/>
        <v>0</v>
      </c>
      <c r="AU723" s="131">
        <f t="shared" si="279"/>
        <v>0</v>
      </c>
      <c r="AV723" s="131">
        <f t="shared" si="280"/>
        <v>0</v>
      </c>
      <c r="AW723" s="131">
        <f t="shared" si="281"/>
        <v>0</v>
      </c>
      <c r="AX723" s="136">
        <f t="shared" si="282"/>
        <v>0</v>
      </c>
      <c r="AY723" s="133">
        <f t="shared" si="283"/>
        <v>0</v>
      </c>
      <c r="AZ723" s="131">
        <f t="shared" si="284"/>
        <v>0</v>
      </c>
      <c r="BA723" s="131">
        <f t="shared" si="285"/>
        <v>0</v>
      </c>
      <c r="BB723" s="131">
        <f t="shared" si="286"/>
        <v>0</v>
      </c>
      <c r="BC723" s="132">
        <f t="shared" si="287"/>
        <v>0</v>
      </c>
    </row>
    <row r="724" spans="1:55" x14ac:dyDescent="0.25">
      <c r="A724" s="138" t="s">
        <v>1545</v>
      </c>
      <c r="B724" s="131" t="s">
        <v>1433</v>
      </c>
      <c r="C724" s="131" t="s">
        <v>479</v>
      </c>
      <c r="D724" s="131" t="s">
        <v>1557</v>
      </c>
      <c r="E724" s="132" t="s">
        <v>1311</v>
      </c>
      <c r="F724" s="130">
        <v>0</v>
      </c>
      <c r="G724" s="131">
        <v>0</v>
      </c>
      <c r="H724" s="131">
        <v>0</v>
      </c>
      <c r="I724" s="132">
        <v>0</v>
      </c>
      <c r="J724" s="149"/>
      <c r="K724" s="133">
        <v>0</v>
      </c>
      <c r="L724" s="131">
        <v>0</v>
      </c>
      <c r="M724" s="131">
        <v>0</v>
      </c>
      <c r="N724" s="132">
        <v>0</v>
      </c>
      <c r="O724" s="149"/>
      <c r="P724" s="133">
        <v>0</v>
      </c>
      <c r="Q724" s="131">
        <v>0</v>
      </c>
      <c r="R724" s="131">
        <v>0</v>
      </c>
      <c r="S724" s="132">
        <v>0</v>
      </c>
      <c r="T724" s="149"/>
      <c r="U724" s="133">
        <v>0</v>
      </c>
      <c r="V724" s="131">
        <v>0</v>
      </c>
      <c r="W724" s="131">
        <v>0</v>
      </c>
      <c r="X724" s="132">
        <v>0</v>
      </c>
      <c r="Y724" s="149"/>
      <c r="Z724" s="133">
        <v>0</v>
      </c>
      <c r="AA724" s="131">
        <v>0</v>
      </c>
      <c r="AB724" s="131">
        <v>0</v>
      </c>
      <c r="AC724" s="132">
        <v>0</v>
      </c>
      <c r="AD724" s="149"/>
      <c r="AE724" s="153">
        <f t="shared" si="264"/>
        <v>0</v>
      </c>
      <c r="AF724" s="134">
        <f t="shared" si="265"/>
        <v>0</v>
      </c>
      <c r="AG724" s="135">
        <f t="shared" si="266"/>
        <v>0</v>
      </c>
      <c r="AH724" s="167">
        <f t="shared" si="267"/>
        <v>0</v>
      </c>
      <c r="AI724" s="149"/>
      <c r="AJ724" s="133">
        <f t="shared" si="268"/>
        <v>0</v>
      </c>
      <c r="AK724" s="131">
        <f t="shared" si="269"/>
        <v>0</v>
      </c>
      <c r="AL724" s="131">
        <f t="shared" si="270"/>
        <v>0</v>
      </c>
      <c r="AM724" s="131">
        <f t="shared" si="271"/>
        <v>0</v>
      </c>
      <c r="AN724" s="136">
        <f t="shared" si="272"/>
        <v>0</v>
      </c>
      <c r="AO724" s="133">
        <f t="shared" si="273"/>
        <v>0</v>
      </c>
      <c r="AP724" s="131">
        <f t="shared" si="274"/>
        <v>0</v>
      </c>
      <c r="AQ724" s="131">
        <f t="shared" si="275"/>
        <v>0</v>
      </c>
      <c r="AR724" s="131">
        <f t="shared" si="276"/>
        <v>0</v>
      </c>
      <c r="AS724" s="136">
        <f t="shared" si="277"/>
        <v>0</v>
      </c>
      <c r="AT724" s="133">
        <f t="shared" si="278"/>
        <v>0</v>
      </c>
      <c r="AU724" s="131">
        <f t="shared" si="279"/>
        <v>0</v>
      </c>
      <c r="AV724" s="131">
        <f t="shared" si="280"/>
        <v>0</v>
      </c>
      <c r="AW724" s="131">
        <f t="shared" si="281"/>
        <v>0</v>
      </c>
      <c r="AX724" s="136">
        <f t="shared" si="282"/>
        <v>0</v>
      </c>
      <c r="AY724" s="133">
        <f t="shared" si="283"/>
        <v>0</v>
      </c>
      <c r="AZ724" s="131">
        <f t="shared" si="284"/>
        <v>0</v>
      </c>
      <c r="BA724" s="131">
        <f t="shared" si="285"/>
        <v>0</v>
      </c>
      <c r="BB724" s="131">
        <f t="shared" si="286"/>
        <v>0</v>
      </c>
      <c r="BC724" s="132">
        <f t="shared" si="287"/>
        <v>0</v>
      </c>
    </row>
    <row r="725" spans="1:55" x14ac:dyDescent="0.25">
      <c r="A725" s="138" t="s">
        <v>1546</v>
      </c>
      <c r="B725" s="131" t="s">
        <v>1433</v>
      </c>
      <c r="C725" s="131" t="s">
        <v>1558</v>
      </c>
      <c r="D725" s="131" t="s">
        <v>90</v>
      </c>
      <c r="E725" s="132" t="s">
        <v>1311</v>
      </c>
      <c r="F725" s="130">
        <v>0</v>
      </c>
      <c r="G725" s="131">
        <v>0</v>
      </c>
      <c r="H725" s="131">
        <v>0</v>
      </c>
      <c r="I725" s="132">
        <v>0</v>
      </c>
      <c r="J725" s="149"/>
      <c r="K725" s="133">
        <v>0</v>
      </c>
      <c r="L725" s="131">
        <v>0</v>
      </c>
      <c r="M725" s="131">
        <v>0</v>
      </c>
      <c r="N725" s="132">
        <v>0</v>
      </c>
      <c r="O725" s="149"/>
      <c r="P725" s="133">
        <v>0</v>
      </c>
      <c r="Q725" s="131">
        <v>0</v>
      </c>
      <c r="R725" s="131">
        <v>0</v>
      </c>
      <c r="S725" s="132">
        <v>0</v>
      </c>
      <c r="T725" s="149"/>
      <c r="U725" s="133">
        <v>0</v>
      </c>
      <c r="V725" s="131">
        <v>0</v>
      </c>
      <c r="W725" s="131">
        <v>0</v>
      </c>
      <c r="X725" s="132">
        <v>0</v>
      </c>
      <c r="Y725" s="149"/>
      <c r="Z725" s="133">
        <v>0</v>
      </c>
      <c r="AA725" s="131">
        <v>0</v>
      </c>
      <c r="AB725" s="131">
        <v>0</v>
      </c>
      <c r="AC725" s="132">
        <v>0</v>
      </c>
      <c r="AD725" s="149"/>
      <c r="AE725" s="153">
        <f t="shared" si="264"/>
        <v>0</v>
      </c>
      <c r="AF725" s="134">
        <f t="shared" si="265"/>
        <v>0</v>
      </c>
      <c r="AG725" s="135">
        <f t="shared" si="266"/>
        <v>0</v>
      </c>
      <c r="AH725" s="167">
        <f t="shared" si="267"/>
        <v>0</v>
      </c>
      <c r="AI725" s="149"/>
      <c r="AJ725" s="133">
        <f t="shared" si="268"/>
        <v>0</v>
      </c>
      <c r="AK725" s="131">
        <f t="shared" si="269"/>
        <v>0</v>
      </c>
      <c r="AL725" s="131">
        <f t="shared" si="270"/>
        <v>0</v>
      </c>
      <c r="AM725" s="131">
        <f t="shared" si="271"/>
        <v>0</v>
      </c>
      <c r="AN725" s="136">
        <f t="shared" si="272"/>
        <v>0</v>
      </c>
      <c r="AO725" s="133">
        <f t="shared" si="273"/>
        <v>0</v>
      </c>
      <c r="AP725" s="131">
        <f t="shared" si="274"/>
        <v>0</v>
      </c>
      <c r="AQ725" s="131">
        <f t="shared" si="275"/>
        <v>0</v>
      </c>
      <c r="AR725" s="131">
        <f t="shared" si="276"/>
        <v>0</v>
      </c>
      <c r="AS725" s="136">
        <f t="shared" si="277"/>
        <v>0</v>
      </c>
      <c r="AT725" s="133">
        <f t="shared" si="278"/>
        <v>0</v>
      </c>
      <c r="AU725" s="131">
        <f t="shared" si="279"/>
        <v>0</v>
      </c>
      <c r="AV725" s="131">
        <f t="shared" si="280"/>
        <v>0</v>
      </c>
      <c r="AW725" s="131">
        <f t="shared" si="281"/>
        <v>0</v>
      </c>
      <c r="AX725" s="136">
        <f t="shared" si="282"/>
        <v>0</v>
      </c>
      <c r="AY725" s="133">
        <f t="shared" si="283"/>
        <v>0</v>
      </c>
      <c r="AZ725" s="131">
        <f t="shared" si="284"/>
        <v>0</v>
      </c>
      <c r="BA725" s="131">
        <f t="shared" si="285"/>
        <v>0</v>
      </c>
      <c r="BB725" s="131">
        <f t="shared" si="286"/>
        <v>0</v>
      </c>
      <c r="BC725" s="132">
        <f t="shared" si="287"/>
        <v>0</v>
      </c>
    </row>
    <row r="726" spans="1:55" x14ac:dyDescent="0.25">
      <c r="A726" s="138" t="s">
        <v>1547</v>
      </c>
      <c r="B726" s="131" t="s">
        <v>1433</v>
      </c>
      <c r="C726" s="131" t="s">
        <v>1559</v>
      </c>
      <c r="D726" s="131" t="s">
        <v>1560</v>
      </c>
      <c r="E726" s="132" t="s">
        <v>1311</v>
      </c>
      <c r="F726" s="130">
        <v>0</v>
      </c>
      <c r="G726" s="131">
        <v>0</v>
      </c>
      <c r="H726" s="131">
        <v>0</v>
      </c>
      <c r="I726" s="132">
        <v>0</v>
      </c>
      <c r="J726" s="149"/>
      <c r="K726" s="133">
        <v>0</v>
      </c>
      <c r="L726" s="131">
        <v>0</v>
      </c>
      <c r="M726" s="131">
        <v>0</v>
      </c>
      <c r="N726" s="132">
        <v>0</v>
      </c>
      <c r="O726" s="149"/>
      <c r="P726" s="133">
        <v>0</v>
      </c>
      <c r="Q726" s="131">
        <v>0</v>
      </c>
      <c r="R726" s="131">
        <v>0</v>
      </c>
      <c r="S726" s="132">
        <v>0</v>
      </c>
      <c r="T726" s="149"/>
      <c r="U726" s="133">
        <v>0</v>
      </c>
      <c r="V726" s="131">
        <v>0</v>
      </c>
      <c r="W726" s="131">
        <v>0</v>
      </c>
      <c r="X726" s="132">
        <v>0</v>
      </c>
      <c r="Y726" s="149"/>
      <c r="Z726" s="133">
        <v>0</v>
      </c>
      <c r="AA726" s="131">
        <v>0</v>
      </c>
      <c r="AB726" s="131">
        <v>0</v>
      </c>
      <c r="AC726" s="132">
        <v>0</v>
      </c>
      <c r="AD726" s="149"/>
      <c r="AE726" s="153">
        <f t="shared" si="264"/>
        <v>0</v>
      </c>
      <c r="AF726" s="134">
        <f t="shared" si="265"/>
        <v>0</v>
      </c>
      <c r="AG726" s="135">
        <f t="shared" si="266"/>
        <v>0</v>
      </c>
      <c r="AH726" s="167">
        <f t="shared" si="267"/>
        <v>0</v>
      </c>
      <c r="AI726" s="149"/>
      <c r="AJ726" s="133">
        <f t="shared" si="268"/>
        <v>0</v>
      </c>
      <c r="AK726" s="131">
        <f t="shared" si="269"/>
        <v>0</v>
      </c>
      <c r="AL726" s="131">
        <f t="shared" si="270"/>
        <v>0</v>
      </c>
      <c r="AM726" s="131">
        <f t="shared" si="271"/>
        <v>0</v>
      </c>
      <c r="AN726" s="136">
        <f t="shared" si="272"/>
        <v>0</v>
      </c>
      <c r="AO726" s="133">
        <f t="shared" si="273"/>
        <v>0</v>
      </c>
      <c r="AP726" s="131">
        <f t="shared" si="274"/>
        <v>0</v>
      </c>
      <c r="AQ726" s="131">
        <f t="shared" si="275"/>
        <v>0</v>
      </c>
      <c r="AR726" s="131">
        <f t="shared" si="276"/>
        <v>0</v>
      </c>
      <c r="AS726" s="136">
        <f t="shared" si="277"/>
        <v>0</v>
      </c>
      <c r="AT726" s="133">
        <f t="shared" si="278"/>
        <v>0</v>
      </c>
      <c r="AU726" s="131">
        <f t="shared" si="279"/>
        <v>0</v>
      </c>
      <c r="AV726" s="131">
        <f t="shared" si="280"/>
        <v>0</v>
      </c>
      <c r="AW726" s="131">
        <f t="shared" si="281"/>
        <v>0</v>
      </c>
      <c r="AX726" s="136">
        <f t="shared" si="282"/>
        <v>0</v>
      </c>
      <c r="AY726" s="133">
        <f t="shared" si="283"/>
        <v>0</v>
      </c>
      <c r="AZ726" s="131">
        <f t="shared" si="284"/>
        <v>0</v>
      </c>
      <c r="BA726" s="131">
        <f t="shared" si="285"/>
        <v>0</v>
      </c>
      <c r="BB726" s="131">
        <f t="shared" si="286"/>
        <v>0</v>
      </c>
      <c r="BC726" s="132">
        <f t="shared" si="287"/>
        <v>0</v>
      </c>
    </row>
    <row r="727" spans="1:55" x14ac:dyDescent="0.25">
      <c r="A727" s="138" t="s">
        <v>1548</v>
      </c>
      <c r="B727" s="131" t="s">
        <v>1433</v>
      </c>
      <c r="C727" s="131" t="s">
        <v>1561</v>
      </c>
      <c r="D727" s="131" t="s">
        <v>1562</v>
      </c>
      <c r="E727" s="132" t="s">
        <v>2026</v>
      </c>
      <c r="F727" s="130">
        <v>0</v>
      </c>
      <c r="G727" s="131">
        <v>0</v>
      </c>
      <c r="H727" s="131">
        <v>0</v>
      </c>
      <c r="I727" s="132">
        <v>0</v>
      </c>
      <c r="J727" s="149"/>
      <c r="K727" s="133">
        <v>0</v>
      </c>
      <c r="L727" s="131">
        <v>0</v>
      </c>
      <c r="M727" s="131">
        <v>0</v>
      </c>
      <c r="N727" s="132">
        <v>0</v>
      </c>
      <c r="O727" s="149"/>
      <c r="P727" s="133">
        <v>0</v>
      </c>
      <c r="Q727" s="131">
        <v>0</v>
      </c>
      <c r="R727" s="131">
        <v>0</v>
      </c>
      <c r="S727" s="132">
        <v>0</v>
      </c>
      <c r="T727" s="149"/>
      <c r="U727" s="133">
        <v>0</v>
      </c>
      <c r="V727" s="131">
        <v>0</v>
      </c>
      <c r="W727" s="131">
        <v>0</v>
      </c>
      <c r="X727" s="132">
        <v>0</v>
      </c>
      <c r="Y727" s="149"/>
      <c r="Z727" s="133">
        <v>0</v>
      </c>
      <c r="AA727" s="131">
        <v>0</v>
      </c>
      <c r="AB727" s="131">
        <v>0</v>
      </c>
      <c r="AC727" s="132">
        <v>0</v>
      </c>
      <c r="AD727" s="149"/>
      <c r="AE727" s="153">
        <f t="shared" si="264"/>
        <v>0</v>
      </c>
      <c r="AF727" s="134">
        <f t="shared" si="265"/>
        <v>0</v>
      </c>
      <c r="AG727" s="135">
        <f t="shared" si="266"/>
        <v>0</v>
      </c>
      <c r="AH727" s="167">
        <f t="shared" si="267"/>
        <v>0</v>
      </c>
      <c r="AI727" s="149"/>
      <c r="AJ727" s="133">
        <f t="shared" si="268"/>
        <v>0</v>
      </c>
      <c r="AK727" s="131">
        <f t="shared" si="269"/>
        <v>0</v>
      </c>
      <c r="AL727" s="131">
        <f t="shared" si="270"/>
        <v>0</v>
      </c>
      <c r="AM727" s="131">
        <f t="shared" si="271"/>
        <v>0</v>
      </c>
      <c r="AN727" s="136">
        <f t="shared" si="272"/>
        <v>0</v>
      </c>
      <c r="AO727" s="133">
        <f t="shared" si="273"/>
        <v>0</v>
      </c>
      <c r="AP727" s="131">
        <f t="shared" si="274"/>
        <v>0</v>
      </c>
      <c r="AQ727" s="131">
        <f t="shared" si="275"/>
        <v>0</v>
      </c>
      <c r="AR727" s="131">
        <f t="shared" si="276"/>
        <v>0</v>
      </c>
      <c r="AS727" s="136">
        <f t="shared" si="277"/>
        <v>0</v>
      </c>
      <c r="AT727" s="133">
        <f t="shared" si="278"/>
        <v>0</v>
      </c>
      <c r="AU727" s="131">
        <f t="shared" si="279"/>
        <v>0</v>
      </c>
      <c r="AV727" s="131">
        <f t="shared" si="280"/>
        <v>0</v>
      </c>
      <c r="AW727" s="131">
        <f t="shared" si="281"/>
        <v>0</v>
      </c>
      <c r="AX727" s="136">
        <f t="shared" si="282"/>
        <v>0</v>
      </c>
      <c r="AY727" s="133">
        <f t="shared" si="283"/>
        <v>0</v>
      </c>
      <c r="AZ727" s="131">
        <f t="shared" si="284"/>
        <v>0</v>
      </c>
      <c r="BA727" s="131">
        <f t="shared" si="285"/>
        <v>0</v>
      </c>
      <c r="BB727" s="131">
        <f t="shared" si="286"/>
        <v>0</v>
      </c>
      <c r="BC727" s="132">
        <f t="shared" si="287"/>
        <v>0</v>
      </c>
    </row>
    <row r="728" spans="1:55" x14ac:dyDescent="0.25">
      <c r="A728" s="138" t="s">
        <v>1549</v>
      </c>
      <c r="B728" s="131" t="s">
        <v>1433</v>
      </c>
      <c r="C728" s="131" t="s">
        <v>1563</v>
      </c>
      <c r="D728" s="131" t="s">
        <v>968</v>
      </c>
      <c r="E728" s="132" t="s">
        <v>1311</v>
      </c>
      <c r="F728" s="130">
        <v>0</v>
      </c>
      <c r="G728" s="131">
        <v>0</v>
      </c>
      <c r="H728" s="131">
        <v>0</v>
      </c>
      <c r="I728" s="132">
        <v>0</v>
      </c>
      <c r="J728" s="149"/>
      <c r="K728" s="133">
        <v>0</v>
      </c>
      <c r="L728" s="131">
        <v>0</v>
      </c>
      <c r="M728" s="131">
        <v>0</v>
      </c>
      <c r="N728" s="132">
        <v>0</v>
      </c>
      <c r="O728" s="149"/>
      <c r="P728" s="133">
        <v>0</v>
      </c>
      <c r="Q728" s="131">
        <v>0</v>
      </c>
      <c r="R728" s="131">
        <v>0</v>
      </c>
      <c r="S728" s="132">
        <v>0</v>
      </c>
      <c r="T728" s="149"/>
      <c r="U728" s="133">
        <v>0</v>
      </c>
      <c r="V728" s="131">
        <v>0</v>
      </c>
      <c r="W728" s="131">
        <v>0</v>
      </c>
      <c r="X728" s="132">
        <v>0</v>
      </c>
      <c r="Y728" s="149"/>
      <c r="Z728" s="133">
        <v>0</v>
      </c>
      <c r="AA728" s="131">
        <v>0</v>
      </c>
      <c r="AB728" s="131">
        <v>0</v>
      </c>
      <c r="AC728" s="132">
        <v>0</v>
      </c>
      <c r="AD728" s="149"/>
      <c r="AE728" s="153">
        <f t="shared" si="264"/>
        <v>0</v>
      </c>
      <c r="AF728" s="134">
        <f t="shared" si="265"/>
        <v>0</v>
      </c>
      <c r="AG728" s="135">
        <f t="shared" si="266"/>
        <v>0</v>
      </c>
      <c r="AH728" s="167">
        <f t="shared" si="267"/>
        <v>0</v>
      </c>
      <c r="AI728" s="149"/>
      <c r="AJ728" s="133">
        <f t="shared" si="268"/>
        <v>0</v>
      </c>
      <c r="AK728" s="131">
        <f t="shared" si="269"/>
        <v>0</v>
      </c>
      <c r="AL728" s="131">
        <f t="shared" si="270"/>
        <v>0</v>
      </c>
      <c r="AM728" s="131">
        <f t="shared" si="271"/>
        <v>0</v>
      </c>
      <c r="AN728" s="136">
        <f t="shared" si="272"/>
        <v>0</v>
      </c>
      <c r="AO728" s="133">
        <f t="shared" si="273"/>
        <v>0</v>
      </c>
      <c r="AP728" s="131">
        <f t="shared" si="274"/>
        <v>0</v>
      </c>
      <c r="AQ728" s="131">
        <f t="shared" si="275"/>
        <v>0</v>
      </c>
      <c r="AR728" s="131">
        <f t="shared" si="276"/>
        <v>0</v>
      </c>
      <c r="AS728" s="136">
        <f t="shared" si="277"/>
        <v>0</v>
      </c>
      <c r="AT728" s="133">
        <f t="shared" si="278"/>
        <v>0</v>
      </c>
      <c r="AU728" s="131">
        <f t="shared" si="279"/>
        <v>0</v>
      </c>
      <c r="AV728" s="131">
        <f t="shared" si="280"/>
        <v>0</v>
      </c>
      <c r="AW728" s="131">
        <f t="shared" si="281"/>
        <v>0</v>
      </c>
      <c r="AX728" s="136">
        <f t="shared" si="282"/>
        <v>0</v>
      </c>
      <c r="AY728" s="133">
        <f t="shared" si="283"/>
        <v>0</v>
      </c>
      <c r="AZ728" s="131">
        <f t="shared" si="284"/>
        <v>0</v>
      </c>
      <c r="BA728" s="131">
        <f t="shared" si="285"/>
        <v>0</v>
      </c>
      <c r="BB728" s="131">
        <f t="shared" si="286"/>
        <v>0</v>
      </c>
      <c r="BC728" s="132">
        <f t="shared" si="287"/>
        <v>0</v>
      </c>
    </row>
    <row r="729" spans="1:55" x14ac:dyDescent="0.25">
      <c r="A729" s="138" t="s">
        <v>1550</v>
      </c>
      <c r="B729" s="131" t="s">
        <v>2049</v>
      </c>
      <c r="C729" s="131" t="s">
        <v>303</v>
      </c>
      <c r="D729" s="131" t="s">
        <v>1927</v>
      </c>
      <c r="E729" s="132" t="s">
        <v>1311</v>
      </c>
      <c r="F729" s="130">
        <v>0</v>
      </c>
      <c r="G729" s="131">
        <v>0</v>
      </c>
      <c r="H729" s="131">
        <v>0</v>
      </c>
      <c r="I729" s="132">
        <v>0</v>
      </c>
      <c r="J729" s="149"/>
      <c r="K729" s="133">
        <v>0</v>
      </c>
      <c r="L729" s="131">
        <v>0</v>
      </c>
      <c r="M729" s="131">
        <v>0</v>
      </c>
      <c r="N729" s="132">
        <v>0</v>
      </c>
      <c r="O729" s="149"/>
      <c r="P729" s="133">
        <v>0</v>
      </c>
      <c r="Q729" s="131">
        <v>0</v>
      </c>
      <c r="R729" s="131">
        <v>0</v>
      </c>
      <c r="S729" s="132">
        <v>0</v>
      </c>
      <c r="T729" s="149"/>
      <c r="U729" s="133">
        <v>0</v>
      </c>
      <c r="V729" s="131">
        <v>0</v>
      </c>
      <c r="W729" s="131">
        <v>0</v>
      </c>
      <c r="X729" s="132">
        <v>0</v>
      </c>
      <c r="Y729" s="149"/>
      <c r="Z729" s="133">
        <v>0</v>
      </c>
      <c r="AA729" s="131">
        <v>0</v>
      </c>
      <c r="AB729" s="131">
        <v>0</v>
      </c>
      <c r="AC729" s="132">
        <v>0</v>
      </c>
      <c r="AD729" s="149"/>
      <c r="AE729" s="153">
        <f t="shared" si="264"/>
        <v>0</v>
      </c>
      <c r="AF729" s="134">
        <f t="shared" si="265"/>
        <v>0</v>
      </c>
      <c r="AG729" s="135">
        <f t="shared" si="266"/>
        <v>0</v>
      </c>
      <c r="AH729" s="167">
        <f t="shared" si="267"/>
        <v>0</v>
      </c>
      <c r="AI729" s="149"/>
      <c r="AJ729" s="133">
        <f t="shared" si="268"/>
        <v>0</v>
      </c>
      <c r="AK729" s="131">
        <f t="shared" si="269"/>
        <v>0</v>
      </c>
      <c r="AL729" s="131">
        <f t="shared" si="270"/>
        <v>0</v>
      </c>
      <c r="AM729" s="131">
        <f t="shared" si="271"/>
        <v>0</v>
      </c>
      <c r="AN729" s="136">
        <f t="shared" si="272"/>
        <v>0</v>
      </c>
      <c r="AO729" s="133">
        <f t="shared" si="273"/>
        <v>0</v>
      </c>
      <c r="AP729" s="131">
        <f t="shared" si="274"/>
        <v>0</v>
      </c>
      <c r="AQ729" s="131">
        <f t="shared" si="275"/>
        <v>0</v>
      </c>
      <c r="AR729" s="131">
        <f t="shared" si="276"/>
        <v>0</v>
      </c>
      <c r="AS729" s="136">
        <f t="shared" si="277"/>
        <v>0</v>
      </c>
      <c r="AT729" s="133">
        <f t="shared" si="278"/>
        <v>0</v>
      </c>
      <c r="AU729" s="131">
        <f t="shared" si="279"/>
        <v>0</v>
      </c>
      <c r="AV729" s="131">
        <f t="shared" si="280"/>
        <v>0</v>
      </c>
      <c r="AW729" s="131">
        <f t="shared" si="281"/>
        <v>0</v>
      </c>
      <c r="AX729" s="136">
        <f t="shared" si="282"/>
        <v>0</v>
      </c>
      <c r="AY729" s="133">
        <f t="shared" si="283"/>
        <v>0</v>
      </c>
      <c r="AZ729" s="131">
        <f t="shared" si="284"/>
        <v>0</v>
      </c>
      <c r="BA729" s="131">
        <f t="shared" si="285"/>
        <v>0</v>
      </c>
      <c r="BB729" s="131">
        <f t="shared" si="286"/>
        <v>0</v>
      </c>
      <c r="BC729" s="132">
        <f t="shared" si="287"/>
        <v>0</v>
      </c>
    </row>
    <row r="730" spans="1:55" x14ac:dyDescent="0.25">
      <c r="A730" s="138" t="s">
        <v>1551</v>
      </c>
      <c r="B730" s="131" t="s">
        <v>1433</v>
      </c>
      <c r="C730" s="131" t="s">
        <v>1564</v>
      </c>
      <c r="D730" s="131" t="s">
        <v>322</v>
      </c>
      <c r="E730" s="132" t="s">
        <v>1311</v>
      </c>
      <c r="F730" s="130">
        <v>0</v>
      </c>
      <c r="G730" s="131">
        <v>0</v>
      </c>
      <c r="H730" s="131">
        <v>0</v>
      </c>
      <c r="I730" s="132">
        <v>0</v>
      </c>
      <c r="J730" s="149"/>
      <c r="K730" s="133">
        <v>0</v>
      </c>
      <c r="L730" s="131">
        <v>0</v>
      </c>
      <c r="M730" s="131">
        <v>0</v>
      </c>
      <c r="N730" s="132">
        <v>0</v>
      </c>
      <c r="O730" s="149"/>
      <c r="P730" s="133">
        <v>0</v>
      </c>
      <c r="Q730" s="131">
        <v>0</v>
      </c>
      <c r="R730" s="131">
        <v>0</v>
      </c>
      <c r="S730" s="132">
        <v>0</v>
      </c>
      <c r="T730" s="149"/>
      <c r="U730" s="133">
        <v>0</v>
      </c>
      <c r="V730" s="131">
        <v>0</v>
      </c>
      <c r="W730" s="131">
        <v>0</v>
      </c>
      <c r="X730" s="132">
        <v>0</v>
      </c>
      <c r="Y730" s="149"/>
      <c r="Z730" s="133">
        <v>0</v>
      </c>
      <c r="AA730" s="131">
        <v>0</v>
      </c>
      <c r="AB730" s="131">
        <v>0</v>
      </c>
      <c r="AC730" s="132">
        <v>0</v>
      </c>
      <c r="AD730" s="149"/>
      <c r="AE730" s="153">
        <f t="shared" si="264"/>
        <v>0</v>
      </c>
      <c r="AF730" s="134">
        <f t="shared" si="265"/>
        <v>0</v>
      </c>
      <c r="AG730" s="135">
        <f t="shared" si="266"/>
        <v>0</v>
      </c>
      <c r="AH730" s="167">
        <f t="shared" si="267"/>
        <v>0</v>
      </c>
      <c r="AI730" s="149"/>
      <c r="AJ730" s="133">
        <f t="shared" si="268"/>
        <v>0</v>
      </c>
      <c r="AK730" s="131">
        <f t="shared" si="269"/>
        <v>0</v>
      </c>
      <c r="AL730" s="131">
        <f t="shared" si="270"/>
        <v>0</v>
      </c>
      <c r="AM730" s="131">
        <f t="shared" si="271"/>
        <v>0</v>
      </c>
      <c r="AN730" s="136">
        <f t="shared" si="272"/>
        <v>0</v>
      </c>
      <c r="AO730" s="133">
        <f t="shared" si="273"/>
        <v>0</v>
      </c>
      <c r="AP730" s="131">
        <f t="shared" si="274"/>
        <v>0</v>
      </c>
      <c r="AQ730" s="131">
        <f t="shared" si="275"/>
        <v>0</v>
      </c>
      <c r="AR730" s="131">
        <f t="shared" si="276"/>
        <v>0</v>
      </c>
      <c r="AS730" s="136">
        <f t="shared" si="277"/>
        <v>0</v>
      </c>
      <c r="AT730" s="133">
        <f t="shared" si="278"/>
        <v>0</v>
      </c>
      <c r="AU730" s="131">
        <f t="shared" si="279"/>
        <v>0</v>
      </c>
      <c r="AV730" s="131">
        <f t="shared" si="280"/>
        <v>0</v>
      </c>
      <c r="AW730" s="131">
        <f t="shared" si="281"/>
        <v>0</v>
      </c>
      <c r="AX730" s="136">
        <f t="shared" si="282"/>
        <v>0</v>
      </c>
      <c r="AY730" s="133">
        <f t="shared" si="283"/>
        <v>0</v>
      </c>
      <c r="AZ730" s="131">
        <f t="shared" si="284"/>
        <v>0</v>
      </c>
      <c r="BA730" s="131">
        <f t="shared" si="285"/>
        <v>0</v>
      </c>
      <c r="BB730" s="131">
        <f t="shared" si="286"/>
        <v>0</v>
      </c>
      <c r="BC730" s="132">
        <f t="shared" si="287"/>
        <v>0</v>
      </c>
    </row>
    <row r="731" spans="1:55" x14ac:dyDescent="0.25">
      <c r="A731" s="138" t="s">
        <v>1552</v>
      </c>
      <c r="B731" s="131" t="s">
        <v>2047</v>
      </c>
      <c r="C731" s="131" t="s">
        <v>342</v>
      </c>
      <c r="D731" s="131" t="s">
        <v>1565</v>
      </c>
      <c r="E731" s="132" t="s">
        <v>1311</v>
      </c>
      <c r="F731" s="130">
        <v>0</v>
      </c>
      <c r="G731" s="131">
        <v>0</v>
      </c>
      <c r="H731" s="131">
        <v>0</v>
      </c>
      <c r="I731" s="132">
        <v>20</v>
      </c>
      <c r="J731" s="149"/>
      <c r="K731" s="133">
        <v>0</v>
      </c>
      <c r="L731" s="131">
        <v>0</v>
      </c>
      <c r="M731" s="131">
        <v>0</v>
      </c>
      <c r="N731" s="132">
        <v>0</v>
      </c>
      <c r="O731" s="149"/>
      <c r="P731" s="133">
        <v>0</v>
      </c>
      <c r="Q731" s="131">
        <v>0</v>
      </c>
      <c r="R731" s="131">
        <v>0</v>
      </c>
      <c r="S731" s="132">
        <v>0</v>
      </c>
      <c r="T731" s="149"/>
      <c r="U731" s="133">
        <v>0</v>
      </c>
      <c r="V731" s="131">
        <v>0</v>
      </c>
      <c r="W731" s="131">
        <v>0</v>
      </c>
      <c r="X731" s="132">
        <v>0</v>
      </c>
      <c r="Y731" s="149"/>
      <c r="Z731" s="133">
        <v>0</v>
      </c>
      <c r="AA731" s="131">
        <v>0</v>
      </c>
      <c r="AB731" s="131">
        <v>0</v>
      </c>
      <c r="AC731" s="132">
        <v>0</v>
      </c>
      <c r="AD731" s="149"/>
      <c r="AE731" s="153">
        <f t="shared" si="264"/>
        <v>0</v>
      </c>
      <c r="AF731" s="134">
        <f t="shared" si="265"/>
        <v>0</v>
      </c>
      <c r="AG731" s="135">
        <f t="shared" si="266"/>
        <v>0</v>
      </c>
      <c r="AH731" s="167">
        <f t="shared" si="267"/>
        <v>20</v>
      </c>
      <c r="AI731" s="149"/>
      <c r="AJ731" s="133">
        <f t="shared" si="268"/>
        <v>20</v>
      </c>
      <c r="AK731" s="131">
        <f t="shared" si="269"/>
        <v>0</v>
      </c>
      <c r="AL731" s="131">
        <f t="shared" si="270"/>
        <v>0</v>
      </c>
      <c r="AM731" s="131">
        <f t="shared" si="271"/>
        <v>0</v>
      </c>
      <c r="AN731" s="136">
        <f t="shared" si="272"/>
        <v>0</v>
      </c>
      <c r="AO731" s="133">
        <f t="shared" si="273"/>
        <v>0</v>
      </c>
      <c r="AP731" s="131">
        <f t="shared" si="274"/>
        <v>0</v>
      </c>
      <c r="AQ731" s="131">
        <f t="shared" si="275"/>
        <v>0</v>
      </c>
      <c r="AR731" s="131">
        <f t="shared" si="276"/>
        <v>0</v>
      </c>
      <c r="AS731" s="136">
        <f t="shared" si="277"/>
        <v>0</v>
      </c>
      <c r="AT731" s="133">
        <f t="shared" si="278"/>
        <v>0</v>
      </c>
      <c r="AU731" s="131">
        <f t="shared" si="279"/>
        <v>0</v>
      </c>
      <c r="AV731" s="131">
        <f t="shared" si="280"/>
        <v>0</v>
      </c>
      <c r="AW731" s="131">
        <f t="shared" si="281"/>
        <v>0</v>
      </c>
      <c r="AX731" s="136">
        <f t="shared" si="282"/>
        <v>0</v>
      </c>
      <c r="AY731" s="133">
        <f t="shared" si="283"/>
        <v>0</v>
      </c>
      <c r="AZ731" s="131">
        <f t="shared" si="284"/>
        <v>0</v>
      </c>
      <c r="BA731" s="131">
        <f t="shared" si="285"/>
        <v>0</v>
      </c>
      <c r="BB731" s="131">
        <f t="shared" si="286"/>
        <v>0</v>
      </c>
      <c r="BC731" s="132">
        <f t="shared" si="287"/>
        <v>0</v>
      </c>
    </row>
    <row r="732" spans="1:55" x14ac:dyDescent="0.25">
      <c r="A732" s="138" t="s">
        <v>1569</v>
      </c>
      <c r="B732" s="131" t="s">
        <v>48</v>
      </c>
      <c r="C732" s="131" t="s">
        <v>966</v>
      </c>
      <c r="D732" s="131" t="s">
        <v>115</v>
      </c>
      <c r="E732" s="132" t="s">
        <v>1314</v>
      </c>
      <c r="F732" s="130">
        <v>0</v>
      </c>
      <c r="G732" s="131">
        <v>0</v>
      </c>
      <c r="H732" s="131">
        <v>0</v>
      </c>
      <c r="I732" s="132">
        <v>20</v>
      </c>
      <c r="J732" s="149"/>
      <c r="K732" s="133">
        <v>0</v>
      </c>
      <c r="L732" s="131">
        <v>1</v>
      </c>
      <c r="M732" s="131">
        <v>20.8</v>
      </c>
      <c r="N732" s="132">
        <v>265</v>
      </c>
      <c r="O732" s="149"/>
      <c r="P732" s="133">
        <v>0</v>
      </c>
      <c r="Q732" s="131">
        <v>1</v>
      </c>
      <c r="R732" s="131">
        <v>3.5</v>
      </c>
      <c r="S732" s="132">
        <v>280</v>
      </c>
      <c r="T732" s="149"/>
      <c r="U732" s="133">
        <v>0</v>
      </c>
      <c r="V732" s="131">
        <v>0</v>
      </c>
      <c r="W732" s="131">
        <v>0</v>
      </c>
      <c r="X732" s="132">
        <v>20</v>
      </c>
      <c r="Y732" s="149"/>
      <c r="Z732" s="133">
        <v>0</v>
      </c>
      <c r="AA732" s="131">
        <v>2</v>
      </c>
      <c r="AB732" s="131">
        <v>33.299999999999997</v>
      </c>
      <c r="AC732" s="132">
        <v>294</v>
      </c>
      <c r="AD732" s="149"/>
      <c r="AE732" s="153">
        <f t="shared" si="264"/>
        <v>0</v>
      </c>
      <c r="AF732" s="134">
        <f t="shared" si="265"/>
        <v>4</v>
      </c>
      <c r="AG732" s="135">
        <f t="shared" si="266"/>
        <v>57.599999999999994</v>
      </c>
      <c r="AH732" s="167">
        <f t="shared" si="267"/>
        <v>859</v>
      </c>
      <c r="AI732" s="149"/>
      <c r="AJ732" s="133">
        <f t="shared" si="268"/>
        <v>20</v>
      </c>
      <c r="AK732" s="131">
        <f t="shared" si="269"/>
        <v>265</v>
      </c>
      <c r="AL732" s="131">
        <f t="shared" si="270"/>
        <v>280</v>
      </c>
      <c r="AM732" s="131">
        <f t="shared" si="271"/>
        <v>20</v>
      </c>
      <c r="AN732" s="136">
        <f t="shared" si="272"/>
        <v>294</v>
      </c>
      <c r="AO732" s="133">
        <f t="shared" si="273"/>
        <v>0</v>
      </c>
      <c r="AP732" s="131">
        <f t="shared" si="274"/>
        <v>0</v>
      </c>
      <c r="AQ732" s="131">
        <f t="shared" si="275"/>
        <v>0</v>
      </c>
      <c r="AR732" s="131">
        <f t="shared" si="276"/>
        <v>0</v>
      </c>
      <c r="AS732" s="136">
        <f t="shared" si="277"/>
        <v>0</v>
      </c>
      <c r="AT732" s="133">
        <f t="shared" si="278"/>
        <v>0</v>
      </c>
      <c r="AU732" s="131">
        <f t="shared" si="279"/>
        <v>1</v>
      </c>
      <c r="AV732" s="131">
        <f t="shared" si="280"/>
        <v>1</v>
      </c>
      <c r="AW732" s="131">
        <f t="shared" si="281"/>
        <v>0</v>
      </c>
      <c r="AX732" s="136">
        <f t="shared" si="282"/>
        <v>2</v>
      </c>
      <c r="AY732" s="133">
        <f t="shared" si="283"/>
        <v>0</v>
      </c>
      <c r="AZ732" s="131">
        <f t="shared" si="284"/>
        <v>20.8</v>
      </c>
      <c r="BA732" s="131">
        <f t="shared" si="285"/>
        <v>3.5</v>
      </c>
      <c r="BB732" s="131">
        <f t="shared" si="286"/>
        <v>0</v>
      </c>
      <c r="BC732" s="132">
        <f t="shared" si="287"/>
        <v>33.299999999999997</v>
      </c>
    </row>
    <row r="733" spans="1:55" x14ac:dyDescent="0.25">
      <c r="A733" s="138" t="s">
        <v>1570</v>
      </c>
      <c r="B733" s="131" t="s">
        <v>48</v>
      </c>
      <c r="C733" s="131" t="s">
        <v>1593</v>
      </c>
      <c r="D733" s="131" t="s">
        <v>115</v>
      </c>
      <c r="E733" s="132" t="s">
        <v>2025</v>
      </c>
      <c r="F733" s="130">
        <v>0</v>
      </c>
      <c r="G733" s="131">
        <v>0</v>
      </c>
      <c r="H733" s="131">
        <v>0</v>
      </c>
      <c r="I733" s="132">
        <v>0</v>
      </c>
      <c r="J733" s="149"/>
      <c r="K733" s="133">
        <v>0</v>
      </c>
      <c r="L733" s="131">
        <v>0</v>
      </c>
      <c r="M733" s="131">
        <v>0</v>
      </c>
      <c r="N733" s="132">
        <v>0</v>
      </c>
      <c r="O733" s="149"/>
      <c r="P733" s="133">
        <v>0</v>
      </c>
      <c r="Q733" s="131">
        <v>0</v>
      </c>
      <c r="R733" s="131">
        <v>0</v>
      </c>
      <c r="S733" s="132">
        <v>20</v>
      </c>
      <c r="T733" s="149"/>
      <c r="U733" s="133">
        <v>0</v>
      </c>
      <c r="V733" s="131">
        <v>0</v>
      </c>
      <c r="W733" s="131">
        <v>0</v>
      </c>
      <c r="X733" s="132">
        <v>20</v>
      </c>
      <c r="Y733" s="149"/>
      <c r="Z733" s="133">
        <v>1</v>
      </c>
      <c r="AA733" s="131">
        <v>0</v>
      </c>
      <c r="AB733" s="131">
        <v>0.8</v>
      </c>
      <c r="AC733" s="132">
        <v>211</v>
      </c>
      <c r="AD733" s="149"/>
      <c r="AE733" s="153">
        <f t="shared" si="264"/>
        <v>0</v>
      </c>
      <c r="AF733" s="134">
        <f t="shared" si="265"/>
        <v>0</v>
      </c>
      <c r="AG733" s="135">
        <f t="shared" si="266"/>
        <v>0.8</v>
      </c>
      <c r="AH733" s="167">
        <f t="shared" si="267"/>
        <v>251</v>
      </c>
      <c r="AI733" s="149"/>
      <c r="AJ733" s="133">
        <f t="shared" si="268"/>
        <v>0</v>
      </c>
      <c r="AK733" s="131">
        <f t="shared" si="269"/>
        <v>0</v>
      </c>
      <c r="AL733" s="131">
        <f t="shared" si="270"/>
        <v>20</v>
      </c>
      <c r="AM733" s="131">
        <f t="shared" si="271"/>
        <v>20</v>
      </c>
      <c r="AN733" s="136">
        <f t="shared" si="272"/>
        <v>211</v>
      </c>
      <c r="AO733" s="133">
        <f t="shared" si="273"/>
        <v>0</v>
      </c>
      <c r="AP733" s="131">
        <f t="shared" si="274"/>
        <v>0</v>
      </c>
      <c r="AQ733" s="131">
        <f t="shared" si="275"/>
        <v>0</v>
      </c>
      <c r="AR733" s="131">
        <f t="shared" si="276"/>
        <v>0</v>
      </c>
      <c r="AS733" s="136">
        <f t="shared" si="277"/>
        <v>0</v>
      </c>
      <c r="AT733" s="133">
        <f t="shared" si="278"/>
        <v>0</v>
      </c>
      <c r="AU733" s="131">
        <f t="shared" si="279"/>
        <v>0</v>
      </c>
      <c r="AV733" s="131">
        <f t="shared" si="280"/>
        <v>0</v>
      </c>
      <c r="AW733" s="131">
        <f t="shared" si="281"/>
        <v>0</v>
      </c>
      <c r="AX733" s="136">
        <f t="shared" si="282"/>
        <v>0</v>
      </c>
      <c r="AY733" s="133">
        <f t="shared" si="283"/>
        <v>0</v>
      </c>
      <c r="AZ733" s="131">
        <f t="shared" si="284"/>
        <v>0</v>
      </c>
      <c r="BA733" s="131">
        <f t="shared" si="285"/>
        <v>0</v>
      </c>
      <c r="BB733" s="131">
        <f t="shared" si="286"/>
        <v>0</v>
      </c>
      <c r="BC733" s="132">
        <f t="shared" si="287"/>
        <v>0.8</v>
      </c>
    </row>
    <row r="734" spans="1:55" x14ac:dyDescent="0.25">
      <c r="A734" s="138" t="s">
        <v>1571</v>
      </c>
      <c r="B734" s="131" t="s">
        <v>1294</v>
      </c>
      <c r="C734" s="131" t="s">
        <v>104</v>
      </c>
      <c r="D734" s="131" t="s">
        <v>1594</v>
      </c>
      <c r="E734" s="132" t="s">
        <v>1314</v>
      </c>
      <c r="F734" s="130">
        <v>0</v>
      </c>
      <c r="G734" s="131">
        <v>0</v>
      </c>
      <c r="H734" s="131">
        <v>0</v>
      </c>
      <c r="I734" s="132">
        <v>0</v>
      </c>
      <c r="J734" s="149"/>
      <c r="K734" s="133">
        <v>0</v>
      </c>
      <c r="L734" s="131">
        <v>0</v>
      </c>
      <c r="M734" s="131">
        <v>0</v>
      </c>
      <c r="N734" s="132">
        <v>0</v>
      </c>
      <c r="O734" s="149"/>
      <c r="P734" s="133">
        <v>0</v>
      </c>
      <c r="Q734" s="131">
        <v>0</v>
      </c>
      <c r="R734" s="131">
        <v>0</v>
      </c>
      <c r="S734" s="132">
        <v>0</v>
      </c>
      <c r="T734" s="149"/>
      <c r="U734" s="133">
        <v>0</v>
      </c>
      <c r="V734" s="131">
        <v>0</v>
      </c>
      <c r="W734" s="131">
        <v>0</v>
      </c>
      <c r="X734" s="132">
        <v>0</v>
      </c>
      <c r="Y734" s="149"/>
      <c r="Z734" s="133">
        <v>0</v>
      </c>
      <c r="AA734" s="131">
        <v>0</v>
      </c>
      <c r="AB734" s="131">
        <v>0</v>
      </c>
      <c r="AC734" s="132">
        <v>0</v>
      </c>
      <c r="AD734" s="149"/>
      <c r="AE734" s="153">
        <f t="shared" si="264"/>
        <v>0</v>
      </c>
      <c r="AF734" s="134">
        <f t="shared" si="265"/>
        <v>0</v>
      </c>
      <c r="AG734" s="135">
        <f t="shared" si="266"/>
        <v>0</v>
      </c>
      <c r="AH734" s="167">
        <f t="shared" si="267"/>
        <v>0</v>
      </c>
      <c r="AI734" s="149"/>
      <c r="AJ734" s="133">
        <f t="shared" si="268"/>
        <v>0</v>
      </c>
      <c r="AK734" s="131">
        <f t="shared" si="269"/>
        <v>0</v>
      </c>
      <c r="AL734" s="131">
        <f t="shared" si="270"/>
        <v>0</v>
      </c>
      <c r="AM734" s="131">
        <f t="shared" si="271"/>
        <v>0</v>
      </c>
      <c r="AN734" s="136">
        <f t="shared" si="272"/>
        <v>0</v>
      </c>
      <c r="AO734" s="133">
        <f t="shared" si="273"/>
        <v>0</v>
      </c>
      <c r="AP734" s="131">
        <f t="shared" si="274"/>
        <v>0</v>
      </c>
      <c r="AQ734" s="131">
        <f t="shared" si="275"/>
        <v>0</v>
      </c>
      <c r="AR734" s="131">
        <f t="shared" si="276"/>
        <v>0</v>
      </c>
      <c r="AS734" s="136">
        <f t="shared" si="277"/>
        <v>0</v>
      </c>
      <c r="AT734" s="133">
        <f t="shared" si="278"/>
        <v>0</v>
      </c>
      <c r="AU734" s="131">
        <f t="shared" si="279"/>
        <v>0</v>
      </c>
      <c r="AV734" s="131">
        <f t="shared" si="280"/>
        <v>0</v>
      </c>
      <c r="AW734" s="131">
        <f t="shared" si="281"/>
        <v>0</v>
      </c>
      <c r="AX734" s="136">
        <f t="shared" si="282"/>
        <v>0</v>
      </c>
      <c r="AY734" s="133">
        <f t="shared" si="283"/>
        <v>0</v>
      </c>
      <c r="AZ734" s="131">
        <f t="shared" si="284"/>
        <v>0</v>
      </c>
      <c r="BA734" s="131">
        <f t="shared" si="285"/>
        <v>0</v>
      </c>
      <c r="BB734" s="131">
        <f t="shared" si="286"/>
        <v>0</v>
      </c>
      <c r="BC734" s="132">
        <f t="shared" si="287"/>
        <v>0</v>
      </c>
    </row>
    <row r="735" spans="1:55" x14ac:dyDescent="0.25">
      <c r="A735" s="138" t="s">
        <v>1572</v>
      </c>
      <c r="B735" s="131" t="s">
        <v>1294</v>
      </c>
      <c r="C735" s="131" t="s">
        <v>1595</v>
      </c>
      <c r="D735" s="131" t="s">
        <v>181</v>
      </c>
      <c r="E735" s="132" t="s">
        <v>1954</v>
      </c>
      <c r="F735" s="130">
        <v>0</v>
      </c>
      <c r="G735" s="131">
        <v>0</v>
      </c>
      <c r="H735" s="131">
        <v>0</v>
      </c>
      <c r="I735" s="132">
        <v>0</v>
      </c>
      <c r="J735" s="149"/>
      <c r="K735" s="133">
        <v>0</v>
      </c>
      <c r="L735" s="131">
        <v>0</v>
      </c>
      <c r="M735" s="131">
        <v>0</v>
      </c>
      <c r="N735" s="132">
        <v>0</v>
      </c>
      <c r="O735" s="149"/>
      <c r="P735" s="133">
        <v>0</v>
      </c>
      <c r="Q735" s="131">
        <v>0</v>
      </c>
      <c r="R735" s="131">
        <v>0</v>
      </c>
      <c r="S735" s="132">
        <v>0</v>
      </c>
      <c r="T735" s="149"/>
      <c r="U735" s="133">
        <v>0</v>
      </c>
      <c r="V735" s="131">
        <v>0</v>
      </c>
      <c r="W735" s="131">
        <v>0</v>
      </c>
      <c r="X735" s="132">
        <v>0</v>
      </c>
      <c r="Y735" s="149"/>
      <c r="Z735" s="133">
        <v>0</v>
      </c>
      <c r="AA735" s="131">
        <v>0</v>
      </c>
      <c r="AB735" s="131">
        <v>0</v>
      </c>
      <c r="AC735" s="132">
        <v>0</v>
      </c>
      <c r="AD735" s="149"/>
      <c r="AE735" s="153">
        <f t="shared" si="264"/>
        <v>0</v>
      </c>
      <c r="AF735" s="134">
        <f t="shared" si="265"/>
        <v>0</v>
      </c>
      <c r="AG735" s="135">
        <f t="shared" si="266"/>
        <v>0</v>
      </c>
      <c r="AH735" s="167">
        <f t="shared" si="267"/>
        <v>0</v>
      </c>
      <c r="AI735" s="149"/>
      <c r="AJ735" s="133">
        <f t="shared" si="268"/>
        <v>0</v>
      </c>
      <c r="AK735" s="131">
        <f t="shared" si="269"/>
        <v>0</v>
      </c>
      <c r="AL735" s="131">
        <f t="shared" si="270"/>
        <v>0</v>
      </c>
      <c r="AM735" s="131">
        <f t="shared" si="271"/>
        <v>0</v>
      </c>
      <c r="AN735" s="136">
        <f t="shared" si="272"/>
        <v>0</v>
      </c>
      <c r="AO735" s="133">
        <f t="shared" si="273"/>
        <v>0</v>
      </c>
      <c r="AP735" s="131">
        <f t="shared" si="274"/>
        <v>0</v>
      </c>
      <c r="AQ735" s="131">
        <f t="shared" si="275"/>
        <v>0</v>
      </c>
      <c r="AR735" s="131">
        <f t="shared" si="276"/>
        <v>0</v>
      </c>
      <c r="AS735" s="136">
        <f t="shared" si="277"/>
        <v>0</v>
      </c>
      <c r="AT735" s="133">
        <f t="shared" si="278"/>
        <v>0</v>
      </c>
      <c r="AU735" s="131">
        <f t="shared" si="279"/>
        <v>0</v>
      </c>
      <c r="AV735" s="131">
        <f t="shared" si="280"/>
        <v>0</v>
      </c>
      <c r="AW735" s="131">
        <f t="shared" si="281"/>
        <v>0</v>
      </c>
      <c r="AX735" s="136">
        <f t="shared" si="282"/>
        <v>0</v>
      </c>
      <c r="AY735" s="133">
        <f t="shared" si="283"/>
        <v>0</v>
      </c>
      <c r="AZ735" s="131">
        <f t="shared" si="284"/>
        <v>0</v>
      </c>
      <c r="BA735" s="131">
        <f t="shared" si="285"/>
        <v>0</v>
      </c>
      <c r="BB735" s="131">
        <f t="shared" si="286"/>
        <v>0</v>
      </c>
      <c r="BC735" s="132">
        <f t="shared" si="287"/>
        <v>0</v>
      </c>
    </row>
    <row r="736" spans="1:55" x14ac:dyDescent="0.25">
      <c r="A736" s="138" t="s">
        <v>1573</v>
      </c>
      <c r="B736" s="131" t="s">
        <v>1278</v>
      </c>
      <c r="C736" s="131" t="s">
        <v>1596</v>
      </c>
      <c r="D736" s="131" t="s">
        <v>152</v>
      </c>
      <c r="E736" s="132" t="s">
        <v>2025</v>
      </c>
      <c r="F736" s="130">
        <v>0</v>
      </c>
      <c r="G736" s="131">
        <v>0</v>
      </c>
      <c r="H736" s="131">
        <v>0</v>
      </c>
      <c r="I736" s="132">
        <v>0</v>
      </c>
      <c r="J736" s="149"/>
      <c r="K736" s="133">
        <v>0</v>
      </c>
      <c r="L736" s="131">
        <v>0</v>
      </c>
      <c r="M736" s="131">
        <v>0</v>
      </c>
      <c r="N736" s="132">
        <v>0</v>
      </c>
      <c r="O736" s="149"/>
      <c r="P736" s="133">
        <v>0</v>
      </c>
      <c r="Q736" s="131">
        <v>0</v>
      </c>
      <c r="R736" s="131">
        <v>0</v>
      </c>
      <c r="S736" s="132">
        <v>0</v>
      </c>
      <c r="T736" s="149"/>
      <c r="U736" s="133">
        <v>0</v>
      </c>
      <c r="V736" s="131">
        <v>0</v>
      </c>
      <c r="W736" s="131">
        <v>0</v>
      </c>
      <c r="X736" s="132">
        <v>0</v>
      </c>
      <c r="Y736" s="149"/>
      <c r="Z736" s="133">
        <v>0</v>
      </c>
      <c r="AA736" s="131">
        <v>0</v>
      </c>
      <c r="AB736" s="131">
        <v>0</v>
      </c>
      <c r="AC736" s="132">
        <v>0</v>
      </c>
      <c r="AD736" s="149"/>
      <c r="AE736" s="153">
        <f t="shared" si="264"/>
        <v>0</v>
      </c>
      <c r="AF736" s="134">
        <f t="shared" si="265"/>
        <v>0</v>
      </c>
      <c r="AG736" s="135">
        <f t="shared" si="266"/>
        <v>0</v>
      </c>
      <c r="AH736" s="167">
        <f t="shared" si="267"/>
        <v>0</v>
      </c>
      <c r="AI736" s="149"/>
      <c r="AJ736" s="133">
        <f t="shared" si="268"/>
        <v>0</v>
      </c>
      <c r="AK736" s="131">
        <f t="shared" si="269"/>
        <v>0</v>
      </c>
      <c r="AL736" s="131">
        <f t="shared" si="270"/>
        <v>0</v>
      </c>
      <c r="AM736" s="131">
        <f t="shared" si="271"/>
        <v>0</v>
      </c>
      <c r="AN736" s="136">
        <f t="shared" si="272"/>
        <v>0</v>
      </c>
      <c r="AO736" s="133">
        <f t="shared" si="273"/>
        <v>0</v>
      </c>
      <c r="AP736" s="131">
        <f t="shared" si="274"/>
        <v>0</v>
      </c>
      <c r="AQ736" s="131">
        <f t="shared" si="275"/>
        <v>0</v>
      </c>
      <c r="AR736" s="131">
        <f t="shared" si="276"/>
        <v>0</v>
      </c>
      <c r="AS736" s="136">
        <f t="shared" si="277"/>
        <v>0</v>
      </c>
      <c r="AT736" s="133">
        <f t="shared" si="278"/>
        <v>0</v>
      </c>
      <c r="AU736" s="131">
        <f t="shared" si="279"/>
        <v>0</v>
      </c>
      <c r="AV736" s="131">
        <f t="shared" si="280"/>
        <v>0</v>
      </c>
      <c r="AW736" s="131">
        <f t="shared" si="281"/>
        <v>0</v>
      </c>
      <c r="AX736" s="136">
        <f t="shared" si="282"/>
        <v>0</v>
      </c>
      <c r="AY736" s="133">
        <f t="shared" si="283"/>
        <v>0</v>
      </c>
      <c r="AZ736" s="131">
        <f t="shared" si="284"/>
        <v>0</v>
      </c>
      <c r="BA736" s="131">
        <f t="shared" si="285"/>
        <v>0</v>
      </c>
      <c r="BB736" s="131">
        <f t="shared" si="286"/>
        <v>0</v>
      </c>
      <c r="BC736" s="132">
        <f t="shared" si="287"/>
        <v>0</v>
      </c>
    </row>
    <row r="737" spans="1:55" x14ac:dyDescent="0.25">
      <c r="A737" s="138" t="s">
        <v>1574</v>
      </c>
      <c r="B737" s="131" t="s">
        <v>39</v>
      </c>
      <c r="C737" s="131" t="s">
        <v>446</v>
      </c>
      <c r="D737" s="131" t="s">
        <v>91</v>
      </c>
      <c r="E737" s="132" t="s">
        <v>1954</v>
      </c>
      <c r="F737" s="130">
        <v>2</v>
      </c>
      <c r="G737" s="131">
        <v>1</v>
      </c>
      <c r="H737" s="131">
        <v>7</v>
      </c>
      <c r="I737" s="132">
        <v>251</v>
      </c>
      <c r="J737" s="149"/>
      <c r="K737" s="133">
        <v>0</v>
      </c>
      <c r="L737" s="131">
        <v>0</v>
      </c>
      <c r="M737" s="131">
        <v>0</v>
      </c>
      <c r="N737" s="132">
        <v>0</v>
      </c>
      <c r="O737" s="149"/>
      <c r="P737" s="133">
        <v>0</v>
      </c>
      <c r="Q737" s="131">
        <v>0</v>
      </c>
      <c r="R737" s="131">
        <v>0</v>
      </c>
      <c r="S737" s="132">
        <v>20</v>
      </c>
      <c r="T737" s="149"/>
      <c r="U737" s="133">
        <v>1</v>
      </c>
      <c r="V737" s="131">
        <v>0</v>
      </c>
      <c r="W737" s="131">
        <v>3</v>
      </c>
      <c r="X737" s="132">
        <v>276</v>
      </c>
      <c r="Y737" s="149"/>
      <c r="Z737" s="133">
        <v>0</v>
      </c>
      <c r="AA737" s="131">
        <v>2</v>
      </c>
      <c r="AB737" s="131">
        <v>7.3999999999999995</v>
      </c>
      <c r="AC737" s="132">
        <v>254</v>
      </c>
      <c r="AD737" s="149"/>
      <c r="AE737" s="153">
        <f t="shared" si="264"/>
        <v>4</v>
      </c>
      <c r="AF737" s="134">
        <f t="shared" si="265"/>
        <v>3</v>
      </c>
      <c r="AG737" s="135">
        <f t="shared" si="266"/>
        <v>17.399999999999999</v>
      </c>
      <c r="AH737" s="167">
        <f t="shared" si="267"/>
        <v>801</v>
      </c>
      <c r="AI737" s="149"/>
      <c r="AJ737" s="133">
        <f t="shared" si="268"/>
        <v>251</v>
      </c>
      <c r="AK737" s="131">
        <f t="shared" si="269"/>
        <v>0</v>
      </c>
      <c r="AL737" s="131">
        <f t="shared" si="270"/>
        <v>20</v>
      </c>
      <c r="AM737" s="131">
        <f t="shared" si="271"/>
        <v>276</v>
      </c>
      <c r="AN737" s="136">
        <f t="shared" si="272"/>
        <v>254</v>
      </c>
      <c r="AO737" s="133">
        <f t="shared" si="273"/>
        <v>2</v>
      </c>
      <c r="AP737" s="131">
        <f t="shared" si="274"/>
        <v>0</v>
      </c>
      <c r="AQ737" s="131">
        <f t="shared" si="275"/>
        <v>0</v>
      </c>
      <c r="AR737" s="131">
        <f t="shared" si="276"/>
        <v>1</v>
      </c>
      <c r="AS737" s="136">
        <f t="shared" si="277"/>
        <v>1</v>
      </c>
      <c r="AT737" s="133">
        <f t="shared" si="278"/>
        <v>1</v>
      </c>
      <c r="AU737" s="131">
        <f t="shared" si="279"/>
        <v>0</v>
      </c>
      <c r="AV737" s="131">
        <f t="shared" si="280"/>
        <v>0</v>
      </c>
      <c r="AW737" s="131">
        <f t="shared" si="281"/>
        <v>0</v>
      </c>
      <c r="AX737" s="136">
        <f t="shared" si="282"/>
        <v>2</v>
      </c>
      <c r="AY737" s="133">
        <f t="shared" si="283"/>
        <v>7</v>
      </c>
      <c r="AZ737" s="131">
        <f t="shared" si="284"/>
        <v>0</v>
      </c>
      <c r="BA737" s="131">
        <f t="shared" si="285"/>
        <v>0</v>
      </c>
      <c r="BB737" s="131">
        <f t="shared" si="286"/>
        <v>3</v>
      </c>
      <c r="BC737" s="132">
        <f t="shared" si="287"/>
        <v>7.3999999999999995</v>
      </c>
    </row>
    <row r="738" spans="1:55" x14ac:dyDescent="0.25">
      <c r="A738" s="138" t="s">
        <v>1575</v>
      </c>
      <c r="B738" s="131" t="s">
        <v>39</v>
      </c>
      <c r="C738" s="131" t="s">
        <v>1597</v>
      </c>
      <c r="D738" s="131" t="s">
        <v>91</v>
      </c>
      <c r="E738" s="132" t="s">
        <v>1303</v>
      </c>
      <c r="F738" s="130">
        <v>1</v>
      </c>
      <c r="G738" s="131">
        <v>0</v>
      </c>
      <c r="H738" s="131">
        <v>0.8</v>
      </c>
      <c r="I738" s="132">
        <v>206</v>
      </c>
      <c r="J738" s="149"/>
      <c r="K738" s="133">
        <v>0</v>
      </c>
      <c r="L738" s="131">
        <v>0</v>
      </c>
      <c r="M738" s="131">
        <v>0</v>
      </c>
      <c r="N738" s="132">
        <v>20</v>
      </c>
      <c r="O738" s="149"/>
      <c r="P738" s="133">
        <v>0</v>
      </c>
      <c r="Q738" s="131">
        <v>0</v>
      </c>
      <c r="R738" s="131">
        <v>0</v>
      </c>
      <c r="S738" s="132">
        <v>0</v>
      </c>
      <c r="T738" s="149"/>
      <c r="U738" s="133">
        <v>0</v>
      </c>
      <c r="V738" s="131">
        <v>0</v>
      </c>
      <c r="W738" s="131">
        <v>0</v>
      </c>
      <c r="X738" s="132">
        <v>20</v>
      </c>
      <c r="Y738" s="149"/>
      <c r="Z738" s="133">
        <v>1</v>
      </c>
      <c r="AA738" s="131">
        <v>0</v>
      </c>
      <c r="AB738" s="131">
        <v>1.4</v>
      </c>
      <c r="AC738" s="132">
        <v>222</v>
      </c>
      <c r="AD738" s="149"/>
      <c r="AE738" s="153">
        <f t="shared" si="264"/>
        <v>1</v>
      </c>
      <c r="AF738" s="134">
        <f t="shared" si="265"/>
        <v>0</v>
      </c>
      <c r="AG738" s="135">
        <f t="shared" si="266"/>
        <v>2.2000000000000002</v>
      </c>
      <c r="AH738" s="167">
        <f t="shared" si="267"/>
        <v>468</v>
      </c>
      <c r="AI738" s="149"/>
      <c r="AJ738" s="133">
        <f t="shared" si="268"/>
        <v>206</v>
      </c>
      <c r="AK738" s="131">
        <f t="shared" si="269"/>
        <v>20</v>
      </c>
      <c r="AL738" s="131">
        <f t="shared" si="270"/>
        <v>0</v>
      </c>
      <c r="AM738" s="131">
        <f t="shared" si="271"/>
        <v>20</v>
      </c>
      <c r="AN738" s="136">
        <f t="shared" si="272"/>
        <v>222</v>
      </c>
      <c r="AO738" s="133">
        <f t="shared" si="273"/>
        <v>1</v>
      </c>
      <c r="AP738" s="131">
        <f t="shared" si="274"/>
        <v>0</v>
      </c>
      <c r="AQ738" s="131">
        <f t="shared" si="275"/>
        <v>0</v>
      </c>
      <c r="AR738" s="131">
        <f t="shared" si="276"/>
        <v>0</v>
      </c>
      <c r="AS738" s="136">
        <f t="shared" si="277"/>
        <v>0</v>
      </c>
      <c r="AT738" s="133">
        <f t="shared" si="278"/>
        <v>0</v>
      </c>
      <c r="AU738" s="131">
        <f t="shared" si="279"/>
        <v>0</v>
      </c>
      <c r="AV738" s="131">
        <f t="shared" si="280"/>
        <v>0</v>
      </c>
      <c r="AW738" s="131">
        <f t="shared" si="281"/>
        <v>0</v>
      </c>
      <c r="AX738" s="136">
        <f t="shared" si="282"/>
        <v>0</v>
      </c>
      <c r="AY738" s="133">
        <f t="shared" si="283"/>
        <v>0.8</v>
      </c>
      <c r="AZ738" s="131">
        <f t="shared" si="284"/>
        <v>0</v>
      </c>
      <c r="BA738" s="131">
        <f t="shared" si="285"/>
        <v>0</v>
      </c>
      <c r="BB738" s="131">
        <f t="shared" si="286"/>
        <v>0</v>
      </c>
      <c r="BC738" s="132">
        <f t="shared" si="287"/>
        <v>1.4</v>
      </c>
    </row>
    <row r="739" spans="1:55" x14ac:dyDescent="0.25">
      <c r="A739" s="138" t="s">
        <v>1576</v>
      </c>
      <c r="B739" s="131" t="s">
        <v>1292</v>
      </c>
      <c r="C739" s="131" t="s">
        <v>104</v>
      </c>
      <c r="D739" s="131" t="s">
        <v>1600</v>
      </c>
      <c r="E739" s="132" t="s">
        <v>1954</v>
      </c>
      <c r="F739" s="130">
        <v>0</v>
      </c>
      <c r="G739" s="131">
        <v>0</v>
      </c>
      <c r="H739" s="131">
        <v>0</v>
      </c>
      <c r="I739" s="132">
        <v>0</v>
      </c>
      <c r="J739" s="149"/>
      <c r="K739" s="133">
        <v>0</v>
      </c>
      <c r="L739" s="131">
        <v>0</v>
      </c>
      <c r="M739" s="131">
        <v>0</v>
      </c>
      <c r="N739" s="132">
        <v>0</v>
      </c>
      <c r="O739" s="149"/>
      <c r="P739" s="133">
        <v>0</v>
      </c>
      <c r="Q739" s="131">
        <v>0</v>
      </c>
      <c r="R739" s="131">
        <v>0</v>
      </c>
      <c r="S739" s="132">
        <v>0</v>
      </c>
      <c r="T739" s="149"/>
      <c r="U739" s="133">
        <v>0</v>
      </c>
      <c r="V739" s="131">
        <v>0</v>
      </c>
      <c r="W739" s="131">
        <v>0</v>
      </c>
      <c r="X739" s="132">
        <v>0</v>
      </c>
      <c r="Y739" s="149"/>
      <c r="Z739" s="133">
        <v>0</v>
      </c>
      <c r="AA739" s="131">
        <v>0</v>
      </c>
      <c r="AB739" s="131">
        <v>0</v>
      </c>
      <c r="AC739" s="132">
        <v>0</v>
      </c>
      <c r="AD739" s="149"/>
      <c r="AE739" s="153">
        <f t="shared" si="264"/>
        <v>0</v>
      </c>
      <c r="AF739" s="134">
        <f t="shared" si="265"/>
        <v>0</v>
      </c>
      <c r="AG739" s="135">
        <f t="shared" si="266"/>
        <v>0</v>
      </c>
      <c r="AH739" s="167">
        <f t="shared" si="267"/>
        <v>0</v>
      </c>
      <c r="AI739" s="149"/>
      <c r="AJ739" s="133">
        <f t="shared" si="268"/>
        <v>0</v>
      </c>
      <c r="AK739" s="131">
        <f t="shared" si="269"/>
        <v>0</v>
      </c>
      <c r="AL739" s="131">
        <f t="shared" si="270"/>
        <v>0</v>
      </c>
      <c r="AM739" s="131">
        <f t="shared" si="271"/>
        <v>0</v>
      </c>
      <c r="AN739" s="136">
        <f t="shared" si="272"/>
        <v>0</v>
      </c>
      <c r="AO739" s="133">
        <f t="shared" si="273"/>
        <v>0</v>
      </c>
      <c r="AP739" s="131">
        <f t="shared" si="274"/>
        <v>0</v>
      </c>
      <c r="AQ739" s="131">
        <f t="shared" si="275"/>
        <v>0</v>
      </c>
      <c r="AR739" s="131">
        <f t="shared" si="276"/>
        <v>0</v>
      </c>
      <c r="AS739" s="136">
        <f t="shared" si="277"/>
        <v>0</v>
      </c>
      <c r="AT739" s="133">
        <f t="shared" si="278"/>
        <v>0</v>
      </c>
      <c r="AU739" s="131">
        <f t="shared" si="279"/>
        <v>0</v>
      </c>
      <c r="AV739" s="131">
        <f t="shared" si="280"/>
        <v>0</v>
      </c>
      <c r="AW739" s="131">
        <f t="shared" si="281"/>
        <v>0</v>
      </c>
      <c r="AX739" s="136">
        <f t="shared" si="282"/>
        <v>0</v>
      </c>
      <c r="AY739" s="133">
        <f t="shared" si="283"/>
        <v>0</v>
      </c>
      <c r="AZ739" s="131">
        <f t="shared" si="284"/>
        <v>0</v>
      </c>
      <c r="BA739" s="131">
        <f t="shared" si="285"/>
        <v>0</v>
      </c>
      <c r="BB739" s="131">
        <f t="shared" si="286"/>
        <v>0</v>
      </c>
      <c r="BC739" s="132">
        <f t="shared" si="287"/>
        <v>0</v>
      </c>
    </row>
    <row r="740" spans="1:55" x14ac:dyDescent="0.25">
      <c r="A740" s="138" t="s">
        <v>1577</v>
      </c>
      <c r="B740" s="131" t="s">
        <v>1392</v>
      </c>
      <c r="C740" s="131" t="s">
        <v>150</v>
      </c>
      <c r="D740" s="131" t="s">
        <v>1601</v>
      </c>
      <c r="E740" s="132" t="s">
        <v>1311</v>
      </c>
      <c r="F740" s="130">
        <v>0</v>
      </c>
      <c r="G740" s="131">
        <v>0</v>
      </c>
      <c r="H740" s="131">
        <v>0</v>
      </c>
      <c r="I740" s="132">
        <v>0</v>
      </c>
      <c r="J740" s="149"/>
      <c r="K740" s="133">
        <v>0</v>
      </c>
      <c r="L740" s="131">
        <v>0</v>
      </c>
      <c r="M740" s="131">
        <v>0</v>
      </c>
      <c r="N740" s="132">
        <v>0</v>
      </c>
      <c r="O740" s="149"/>
      <c r="P740" s="133">
        <v>0</v>
      </c>
      <c r="Q740" s="131">
        <v>0</v>
      </c>
      <c r="R740" s="131">
        <v>0</v>
      </c>
      <c r="S740" s="132">
        <v>0</v>
      </c>
      <c r="T740" s="149"/>
      <c r="U740" s="133">
        <v>0</v>
      </c>
      <c r="V740" s="131">
        <v>0</v>
      </c>
      <c r="W740" s="131">
        <v>0</v>
      </c>
      <c r="X740" s="132">
        <v>0</v>
      </c>
      <c r="Y740" s="149"/>
      <c r="Z740" s="133">
        <v>0</v>
      </c>
      <c r="AA740" s="131">
        <v>0</v>
      </c>
      <c r="AB740" s="131">
        <v>0</v>
      </c>
      <c r="AC740" s="132">
        <v>0</v>
      </c>
      <c r="AD740" s="149"/>
      <c r="AE740" s="153">
        <f t="shared" si="264"/>
        <v>0</v>
      </c>
      <c r="AF740" s="134">
        <f t="shared" si="265"/>
        <v>0</v>
      </c>
      <c r="AG740" s="135">
        <f t="shared" si="266"/>
        <v>0</v>
      </c>
      <c r="AH740" s="167">
        <f t="shared" si="267"/>
        <v>0</v>
      </c>
      <c r="AI740" s="149"/>
      <c r="AJ740" s="133">
        <f t="shared" si="268"/>
        <v>0</v>
      </c>
      <c r="AK740" s="131">
        <f t="shared" si="269"/>
        <v>0</v>
      </c>
      <c r="AL740" s="131">
        <f t="shared" si="270"/>
        <v>0</v>
      </c>
      <c r="AM740" s="131">
        <f t="shared" si="271"/>
        <v>0</v>
      </c>
      <c r="AN740" s="136">
        <f t="shared" si="272"/>
        <v>0</v>
      </c>
      <c r="AO740" s="133">
        <f t="shared" si="273"/>
        <v>0</v>
      </c>
      <c r="AP740" s="131">
        <f t="shared" si="274"/>
        <v>0</v>
      </c>
      <c r="AQ740" s="131">
        <f t="shared" si="275"/>
        <v>0</v>
      </c>
      <c r="AR740" s="131">
        <f t="shared" si="276"/>
        <v>0</v>
      </c>
      <c r="AS740" s="136">
        <f t="shared" si="277"/>
        <v>0</v>
      </c>
      <c r="AT740" s="133">
        <f t="shared" si="278"/>
        <v>0</v>
      </c>
      <c r="AU740" s="131">
        <f t="shared" si="279"/>
        <v>0</v>
      </c>
      <c r="AV740" s="131">
        <f t="shared" si="280"/>
        <v>0</v>
      </c>
      <c r="AW740" s="131">
        <f t="shared" si="281"/>
        <v>0</v>
      </c>
      <c r="AX740" s="136">
        <f t="shared" si="282"/>
        <v>0</v>
      </c>
      <c r="AY740" s="133">
        <f t="shared" si="283"/>
        <v>0</v>
      </c>
      <c r="AZ740" s="131">
        <f t="shared" si="284"/>
        <v>0</v>
      </c>
      <c r="BA740" s="131">
        <f t="shared" si="285"/>
        <v>0</v>
      </c>
      <c r="BB740" s="131">
        <f t="shared" si="286"/>
        <v>0</v>
      </c>
      <c r="BC740" s="132">
        <f t="shared" si="287"/>
        <v>0</v>
      </c>
    </row>
    <row r="741" spans="1:55" x14ac:dyDescent="0.25">
      <c r="A741" s="138" t="s">
        <v>1578</v>
      </c>
      <c r="B741" s="131" t="s">
        <v>1392</v>
      </c>
      <c r="C741" s="131" t="s">
        <v>1602</v>
      </c>
      <c r="D741" s="131" t="s">
        <v>962</v>
      </c>
      <c r="E741" s="132" t="s">
        <v>1311</v>
      </c>
      <c r="F741" s="130">
        <v>0</v>
      </c>
      <c r="G741" s="131">
        <v>0</v>
      </c>
      <c r="H741" s="131">
        <v>0</v>
      </c>
      <c r="I741" s="132">
        <v>0</v>
      </c>
      <c r="J741" s="149"/>
      <c r="K741" s="133">
        <v>0</v>
      </c>
      <c r="L741" s="131">
        <v>0</v>
      </c>
      <c r="M741" s="131">
        <v>0</v>
      </c>
      <c r="N741" s="132">
        <v>0</v>
      </c>
      <c r="O741" s="149"/>
      <c r="P741" s="133">
        <v>0</v>
      </c>
      <c r="Q741" s="131">
        <v>0</v>
      </c>
      <c r="R741" s="131">
        <v>0</v>
      </c>
      <c r="S741" s="132">
        <v>0</v>
      </c>
      <c r="T741" s="149"/>
      <c r="U741" s="133">
        <v>0</v>
      </c>
      <c r="V741" s="131">
        <v>0</v>
      </c>
      <c r="W741" s="131">
        <v>0</v>
      </c>
      <c r="X741" s="132">
        <v>0</v>
      </c>
      <c r="Y741" s="149"/>
      <c r="Z741" s="133">
        <v>0</v>
      </c>
      <c r="AA741" s="131">
        <v>0</v>
      </c>
      <c r="AB741" s="131">
        <v>0</v>
      </c>
      <c r="AC741" s="132">
        <v>0</v>
      </c>
      <c r="AD741" s="149"/>
      <c r="AE741" s="153">
        <f t="shared" si="264"/>
        <v>0</v>
      </c>
      <c r="AF741" s="134">
        <f t="shared" si="265"/>
        <v>0</v>
      </c>
      <c r="AG741" s="135">
        <f t="shared" si="266"/>
        <v>0</v>
      </c>
      <c r="AH741" s="167">
        <f t="shared" si="267"/>
        <v>0</v>
      </c>
      <c r="AI741" s="149"/>
      <c r="AJ741" s="133">
        <f t="shared" si="268"/>
        <v>0</v>
      </c>
      <c r="AK741" s="131">
        <f t="shared" si="269"/>
        <v>0</v>
      </c>
      <c r="AL741" s="131">
        <f t="shared" si="270"/>
        <v>0</v>
      </c>
      <c r="AM741" s="131">
        <f t="shared" si="271"/>
        <v>0</v>
      </c>
      <c r="AN741" s="136">
        <f t="shared" si="272"/>
        <v>0</v>
      </c>
      <c r="AO741" s="133">
        <f t="shared" si="273"/>
        <v>0</v>
      </c>
      <c r="AP741" s="131">
        <f t="shared" si="274"/>
        <v>0</v>
      </c>
      <c r="AQ741" s="131">
        <f t="shared" si="275"/>
        <v>0</v>
      </c>
      <c r="AR741" s="131">
        <f t="shared" si="276"/>
        <v>0</v>
      </c>
      <c r="AS741" s="136">
        <f t="shared" si="277"/>
        <v>0</v>
      </c>
      <c r="AT741" s="133">
        <f t="shared" si="278"/>
        <v>0</v>
      </c>
      <c r="AU741" s="131">
        <f t="shared" si="279"/>
        <v>0</v>
      </c>
      <c r="AV741" s="131">
        <f t="shared" si="280"/>
        <v>0</v>
      </c>
      <c r="AW741" s="131">
        <f t="shared" si="281"/>
        <v>0</v>
      </c>
      <c r="AX741" s="136">
        <f t="shared" si="282"/>
        <v>0</v>
      </c>
      <c r="AY741" s="133">
        <f t="shared" si="283"/>
        <v>0</v>
      </c>
      <c r="AZ741" s="131">
        <f t="shared" si="284"/>
        <v>0</v>
      </c>
      <c r="BA741" s="131">
        <f t="shared" si="285"/>
        <v>0</v>
      </c>
      <c r="BB741" s="131">
        <f t="shared" si="286"/>
        <v>0</v>
      </c>
      <c r="BC741" s="132">
        <f t="shared" si="287"/>
        <v>0</v>
      </c>
    </row>
    <row r="742" spans="1:55" x14ac:dyDescent="0.25">
      <c r="A742" s="138" t="s">
        <v>1579</v>
      </c>
      <c r="B742" s="131" t="s">
        <v>1392</v>
      </c>
      <c r="C742" s="131" t="s">
        <v>108</v>
      </c>
      <c r="D742" s="131" t="s">
        <v>155</v>
      </c>
      <c r="E742" s="132" t="s">
        <v>1311</v>
      </c>
      <c r="F742" s="130">
        <v>0</v>
      </c>
      <c r="G742" s="131">
        <v>0</v>
      </c>
      <c r="H742" s="131">
        <v>0</v>
      </c>
      <c r="I742" s="132">
        <v>0</v>
      </c>
      <c r="J742" s="149"/>
      <c r="K742" s="133">
        <v>0</v>
      </c>
      <c r="L742" s="131">
        <v>0</v>
      </c>
      <c r="M742" s="131">
        <v>0</v>
      </c>
      <c r="N742" s="132">
        <v>0</v>
      </c>
      <c r="O742" s="149"/>
      <c r="P742" s="133">
        <v>0</v>
      </c>
      <c r="Q742" s="131">
        <v>0</v>
      </c>
      <c r="R742" s="131">
        <v>0</v>
      </c>
      <c r="S742" s="132">
        <v>0</v>
      </c>
      <c r="T742" s="149"/>
      <c r="U742" s="133">
        <v>0</v>
      </c>
      <c r="V742" s="131">
        <v>0</v>
      </c>
      <c r="W742" s="131">
        <v>0</v>
      </c>
      <c r="X742" s="132">
        <v>0</v>
      </c>
      <c r="Y742" s="149"/>
      <c r="Z742" s="133">
        <v>0</v>
      </c>
      <c r="AA742" s="131">
        <v>0</v>
      </c>
      <c r="AB742" s="131">
        <v>0</v>
      </c>
      <c r="AC742" s="132">
        <v>0</v>
      </c>
      <c r="AD742" s="149"/>
      <c r="AE742" s="153">
        <f t="shared" si="264"/>
        <v>0</v>
      </c>
      <c r="AF742" s="134">
        <f t="shared" si="265"/>
        <v>0</v>
      </c>
      <c r="AG742" s="135">
        <f t="shared" si="266"/>
        <v>0</v>
      </c>
      <c r="AH742" s="167">
        <f t="shared" si="267"/>
        <v>0</v>
      </c>
      <c r="AI742" s="149"/>
      <c r="AJ742" s="133">
        <f t="shared" si="268"/>
        <v>0</v>
      </c>
      <c r="AK742" s="131">
        <f t="shared" si="269"/>
        <v>0</v>
      </c>
      <c r="AL742" s="131">
        <f t="shared" si="270"/>
        <v>0</v>
      </c>
      <c r="AM742" s="131">
        <f t="shared" si="271"/>
        <v>0</v>
      </c>
      <c r="AN742" s="136">
        <f t="shared" si="272"/>
        <v>0</v>
      </c>
      <c r="AO742" s="133">
        <f t="shared" si="273"/>
        <v>0</v>
      </c>
      <c r="AP742" s="131">
        <f t="shared" si="274"/>
        <v>0</v>
      </c>
      <c r="AQ742" s="131">
        <f t="shared" si="275"/>
        <v>0</v>
      </c>
      <c r="AR742" s="131">
        <f t="shared" si="276"/>
        <v>0</v>
      </c>
      <c r="AS742" s="136">
        <f t="shared" si="277"/>
        <v>0</v>
      </c>
      <c r="AT742" s="133">
        <f t="shared" si="278"/>
        <v>0</v>
      </c>
      <c r="AU742" s="131">
        <f t="shared" si="279"/>
        <v>0</v>
      </c>
      <c r="AV742" s="131">
        <f t="shared" si="280"/>
        <v>0</v>
      </c>
      <c r="AW742" s="131">
        <f t="shared" si="281"/>
        <v>0</v>
      </c>
      <c r="AX742" s="136">
        <f t="shared" si="282"/>
        <v>0</v>
      </c>
      <c r="AY742" s="133">
        <f t="shared" si="283"/>
        <v>0</v>
      </c>
      <c r="AZ742" s="131">
        <f t="shared" si="284"/>
        <v>0</v>
      </c>
      <c r="BA742" s="131">
        <f t="shared" si="285"/>
        <v>0</v>
      </c>
      <c r="BB742" s="131">
        <f t="shared" si="286"/>
        <v>0</v>
      </c>
      <c r="BC742" s="132">
        <f t="shared" si="287"/>
        <v>0</v>
      </c>
    </row>
    <row r="743" spans="1:55" x14ac:dyDescent="0.25">
      <c r="A743" s="138" t="s">
        <v>1580</v>
      </c>
      <c r="B743" s="131" t="s">
        <v>1392</v>
      </c>
      <c r="C743" s="131" t="s">
        <v>1603</v>
      </c>
      <c r="D743" s="131" t="s">
        <v>961</v>
      </c>
      <c r="E743" s="132" t="s">
        <v>1311</v>
      </c>
      <c r="F743" s="130">
        <v>0</v>
      </c>
      <c r="G743" s="131">
        <v>0</v>
      </c>
      <c r="H743" s="131">
        <v>0</v>
      </c>
      <c r="I743" s="132">
        <v>0</v>
      </c>
      <c r="J743" s="149"/>
      <c r="K743" s="133">
        <v>0</v>
      </c>
      <c r="L743" s="131">
        <v>0</v>
      </c>
      <c r="M743" s="131">
        <v>0</v>
      </c>
      <c r="N743" s="132">
        <v>0</v>
      </c>
      <c r="O743" s="149"/>
      <c r="P743" s="133">
        <v>0</v>
      </c>
      <c r="Q743" s="131">
        <v>0</v>
      </c>
      <c r="R743" s="131">
        <v>0</v>
      </c>
      <c r="S743" s="132">
        <v>0</v>
      </c>
      <c r="T743" s="149"/>
      <c r="U743" s="133">
        <v>0</v>
      </c>
      <c r="V743" s="131">
        <v>0</v>
      </c>
      <c r="W743" s="131">
        <v>0</v>
      </c>
      <c r="X743" s="132">
        <v>0</v>
      </c>
      <c r="Y743" s="149"/>
      <c r="Z743" s="133">
        <v>0</v>
      </c>
      <c r="AA743" s="131">
        <v>0</v>
      </c>
      <c r="AB743" s="131">
        <v>0</v>
      </c>
      <c r="AC743" s="132">
        <v>0</v>
      </c>
      <c r="AD743" s="149"/>
      <c r="AE743" s="153">
        <f t="shared" si="264"/>
        <v>0</v>
      </c>
      <c r="AF743" s="134">
        <f t="shared" si="265"/>
        <v>0</v>
      </c>
      <c r="AG743" s="135">
        <f t="shared" si="266"/>
        <v>0</v>
      </c>
      <c r="AH743" s="167">
        <f t="shared" si="267"/>
        <v>0</v>
      </c>
      <c r="AI743" s="149"/>
      <c r="AJ743" s="133">
        <f t="shared" si="268"/>
        <v>0</v>
      </c>
      <c r="AK743" s="131">
        <f t="shared" si="269"/>
        <v>0</v>
      </c>
      <c r="AL743" s="131">
        <f t="shared" si="270"/>
        <v>0</v>
      </c>
      <c r="AM743" s="131">
        <f t="shared" si="271"/>
        <v>0</v>
      </c>
      <c r="AN743" s="136">
        <f t="shared" si="272"/>
        <v>0</v>
      </c>
      <c r="AO743" s="133">
        <f t="shared" si="273"/>
        <v>0</v>
      </c>
      <c r="AP743" s="131">
        <f t="shared" si="274"/>
        <v>0</v>
      </c>
      <c r="AQ743" s="131">
        <f t="shared" si="275"/>
        <v>0</v>
      </c>
      <c r="AR743" s="131">
        <f t="shared" si="276"/>
        <v>0</v>
      </c>
      <c r="AS743" s="136">
        <f t="shared" si="277"/>
        <v>0</v>
      </c>
      <c r="AT743" s="133">
        <f t="shared" si="278"/>
        <v>0</v>
      </c>
      <c r="AU743" s="131">
        <f t="shared" si="279"/>
        <v>0</v>
      </c>
      <c r="AV743" s="131">
        <f t="shared" si="280"/>
        <v>0</v>
      </c>
      <c r="AW743" s="131">
        <f t="shared" si="281"/>
        <v>0</v>
      </c>
      <c r="AX743" s="136">
        <f t="shared" si="282"/>
        <v>0</v>
      </c>
      <c r="AY743" s="133">
        <f t="shared" si="283"/>
        <v>0</v>
      </c>
      <c r="AZ743" s="131">
        <f t="shared" si="284"/>
        <v>0</v>
      </c>
      <c r="BA743" s="131">
        <f t="shared" si="285"/>
        <v>0</v>
      </c>
      <c r="BB743" s="131">
        <f t="shared" si="286"/>
        <v>0</v>
      </c>
      <c r="BC743" s="132">
        <f t="shared" si="287"/>
        <v>0</v>
      </c>
    </row>
    <row r="744" spans="1:55" x14ac:dyDescent="0.25">
      <c r="A744" s="138" t="s">
        <v>1581</v>
      </c>
      <c r="B744" s="131" t="s">
        <v>1392</v>
      </c>
      <c r="C744" s="131" t="s">
        <v>1604</v>
      </c>
      <c r="D744" s="131" t="s">
        <v>144</v>
      </c>
      <c r="E744" s="132" t="s">
        <v>1314</v>
      </c>
      <c r="F744" s="130">
        <v>0</v>
      </c>
      <c r="G744" s="131">
        <v>0</v>
      </c>
      <c r="H744" s="131">
        <v>0</v>
      </c>
      <c r="I744" s="132">
        <v>0</v>
      </c>
      <c r="J744" s="149"/>
      <c r="K744" s="133">
        <v>0</v>
      </c>
      <c r="L744" s="131">
        <v>0</v>
      </c>
      <c r="M744" s="131">
        <v>0</v>
      </c>
      <c r="N744" s="132">
        <v>0</v>
      </c>
      <c r="O744" s="149"/>
      <c r="P744" s="133">
        <v>0</v>
      </c>
      <c r="Q744" s="131">
        <v>0</v>
      </c>
      <c r="R744" s="131">
        <v>0</v>
      </c>
      <c r="S744" s="132">
        <v>0</v>
      </c>
      <c r="T744" s="149"/>
      <c r="U744" s="133">
        <v>0</v>
      </c>
      <c r="V744" s="131">
        <v>0</v>
      </c>
      <c r="W744" s="131">
        <v>0</v>
      </c>
      <c r="X744" s="132">
        <v>0</v>
      </c>
      <c r="Y744" s="149"/>
      <c r="Z744" s="133">
        <v>0</v>
      </c>
      <c r="AA744" s="131">
        <v>0</v>
      </c>
      <c r="AB744" s="131">
        <v>0</v>
      </c>
      <c r="AC744" s="132">
        <v>0</v>
      </c>
      <c r="AD744" s="149"/>
      <c r="AE744" s="153">
        <f t="shared" si="264"/>
        <v>0</v>
      </c>
      <c r="AF744" s="134">
        <f t="shared" si="265"/>
        <v>0</v>
      </c>
      <c r="AG744" s="135">
        <f t="shared" si="266"/>
        <v>0</v>
      </c>
      <c r="AH744" s="167">
        <f t="shared" si="267"/>
        <v>0</v>
      </c>
      <c r="AI744" s="149"/>
      <c r="AJ744" s="133">
        <f t="shared" si="268"/>
        <v>0</v>
      </c>
      <c r="AK744" s="131">
        <f t="shared" si="269"/>
        <v>0</v>
      </c>
      <c r="AL744" s="131">
        <f t="shared" si="270"/>
        <v>0</v>
      </c>
      <c r="AM744" s="131">
        <f t="shared" si="271"/>
        <v>0</v>
      </c>
      <c r="AN744" s="136">
        <f t="shared" si="272"/>
        <v>0</v>
      </c>
      <c r="AO744" s="133">
        <f t="shared" si="273"/>
        <v>0</v>
      </c>
      <c r="AP744" s="131">
        <f t="shared" si="274"/>
        <v>0</v>
      </c>
      <c r="AQ744" s="131">
        <f t="shared" si="275"/>
        <v>0</v>
      </c>
      <c r="AR744" s="131">
        <f t="shared" si="276"/>
        <v>0</v>
      </c>
      <c r="AS744" s="136">
        <f t="shared" si="277"/>
        <v>0</v>
      </c>
      <c r="AT744" s="133">
        <f t="shared" si="278"/>
        <v>0</v>
      </c>
      <c r="AU744" s="131">
        <f t="shared" si="279"/>
        <v>0</v>
      </c>
      <c r="AV744" s="131">
        <f t="shared" si="280"/>
        <v>0</v>
      </c>
      <c r="AW744" s="131">
        <f t="shared" si="281"/>
        <v>0</v>
      </c>
      <c r="AX744" s="136">
        <f t="shared" si="282"/>
        <v>0</v>
      </c>
      <c r="AY744" s="133">
        <f t="shared" si="283"/>
        <v>0</v>
      </c>
      <c r="AZ744" s="131">
        <f t="shared" si="284"/>
        <v>0</v>
      </c>
      <c r="BA744" s="131">
        <f t="shared" si="285"/>
        <v>0</v>
      </c>
      <c r="BB744" s="131">
        <f t="shared" si="286"/>
        <v>0</v>
      </c>
      <c r="BC744" s="132">
        <f t="shared" si="287"/>
        <v>0</v>
      </c>
    </row>
    <row r="745" spans="1:55" x14ac:dyDescent="0.25">
      <c r="A745" s="138" t="s">
        <v>1582</v>
      </c>
      <c r="B745" s="131" t="s">
        <v>1392</v>
      </c>
      <c r="C745" s="131" t="s">
        <v>1605</v>
      </c>
      <c r="D745" s="131" t="s">
        <v>1606</v>
      </c>
      <c r="E745" s="132" t="s">
        <v>1311</v>
      </c>
      <c r="F745" s="130">
        <v>0</v>
      </c>
      <c r="G745" s="131">
        <v>0</v>
      </c>
      <c r="H745" s="131">
        <v>0</v>
      </c>
      <c r="I745" s="132">
        <v>0</v>
      </c>
      <c r="J745" s="149"/>
      <c r="K745" s="133">
        <v>0</v>
      </c>
      <c r="L745" s="131">
        <v>0</v>
      </c>
      <c r="M745" s="131">
        <v>0</v>
      </c>
      <c r="N745" s="132">
        <v>0</v>
      </c>
      <c r="O745" s="149"/>
      <c r="P745" s="133">
        <v>0</v>
      </c>
      <c r="Q745" s="131">
        <v>0</v>
      </c>
      <c r="R745" s="131">
        <v>0</v>
      </c>
      <c r="S745" s="132">
        <v>0</v>
      </c>
      <c r="T745" s="149"/>
      <c r="U745" s="133">
        <v>0</v>
      </c>
      <c r="V745" s="131">
        <v>0</v>
      </c>
      <c r="W745" s="131">
        <v>0</v>
      </c>
      <c r="X745" s="132">
        <v>0</v>
      </c>
      <c r="Y745" s="149"/>
      <c r="Z745" s="133">
        <v>0</v>
      </c>
      <c r="AA745" s="131">
        <v>0</v>
      </c>
      <c r="AB745" s="131">
        <v>0</v>
      </c>
      <c r="AC745" s="132">
        <v>0</v>
      </c>
      <c r="AD745" s="149"/>
      <c r="AE745" s="153">
        <f t="shared" si="264"/>
        <v>0</v>
      </c>
      <c r="AF745" s="134">
        <f t="shared" si="265"/>
        <v>0</v>
      </c>
      <c r="AG745" s="135">
        <f t="shared" si="266"/>
        <v>0</v>
      </c>
      <c r="AH745" s="167">
        <f t="shared" si="267"/>
        <v>0</v>
      </c>
      <c r="AI745" s="149"/>
      <c r="AJ745" s="133">
        <f t="shared" si="268"/>
        <v>0</v>
      </c>
      <c r="AK745" s="131">
        <f t="shared" si="269"/>
        <v>0</v>
      </c>
      <c r="AL745" s="131">
        <f t="shared" si="270"/>
        <v>0</v>
      </c>
      <c r="AM745" s="131">
        <f t="shared" si="271"/>
        <v>0</v>
      </c>
      <c r="AN745" s="136">
        <f t="shared" si="272"/>
        <v>0</v>
      </c>
      <c r="AO745" s="133">
        <f t="shared" si="273"/>
        <v>0</v>
      </c>
      <c r="AP745" s="131">
        <f t="shared" si="274"/>
        <v>0</v>
      </c>
      <c r="AQ745" s="131">
        <f t="shared" si="275"/>
        <v>0</v>
      </c>
      <c r="AR745" s="131">
        <f t="shared" si="276"/>
        <v>0</v>
      </c>
      <c r="AS745" s="136">
        <f t="shared" si="277"/>
        <v>0</v>
      </c>
      <c r="AT745" s="133">
        <f t="shared" si="278"/>
        <v>0</v>
      </c>
      <c r="AU745" s="131">
        <f t="shared" si="279"/>
        <v>0</v>
      </c>
      <c r="AV745" s="131">
        <f t="shared" si="280"/>
        <v>0</v>
      </c>
      <c r="AW745" s="131">
        <f t="shared" si="281"/>
        <v>0</v>
      </c>
      <c r="AX745" s="136">
        <f t="shared" si="282"/>
        <v>0</v>
      </c>
      <c r="AY745" s="133">
        <f t="shared" si="283"/>
        <v>0</v>
      </c>
      <c r="AZ745" s="131">
        <f t="shared" si="284"/>
        <v>0</v>
      </c>
      <c r="BA745" s="131">
        <f t="shared" si="285"/>
        <v>0</v>
      </c>
      <c r="BB745" s="131">
        <f t="shared" si="286"/>
        <v>0</v>
      </c>
      <c r="BC745" s="132">
        <f t="shared" si="287"/>
        <v>0</v>
      </c>
    </row>
    <row r="746" spans="1:55" x14ac:dyDescent="0.25">
      <c r="A746" s="138" t="s">
        <v>1583</v>
      </c>
      <c r="B746" s="131" t="s">
        <v>47</v>
      </c>
      <c r="C746" s="131" t="s">
        <v>1603</v>
      </c>
      <c r="D746" s="131" t="s">
        <v>961</v>
      </c>
      <c r="E746" s="132" t="s">
        <v>1311</v>
      </c>
      <c r="F746" s="130">
        <v>0</v>
      </c>
      <c r="G746" s="131">
        <v>0</v>
      </c>
      <c r="H746" s="131">
        <v>0</v>
      </c>
      <c r="I746" s="132">
        <v>20</v>
      </c>
      <c r="J746" s="149"/>
      <c r="K746" s="133">
        <v>0</v>
      </c>
      <c r="L746" s="131">
        <v>0</v>
      </c>
      <c r="M746" s="131">
        <v>0</v>
      </c>
      <c r="N746" s="132">
        <v>0</v>
      </c>
      <c r="O746" s="149"/>
      <c r="P746" s="133">
        <v>0</v>
      </c>
      <c r="Q746" s="131">
        <v>1</v>
      </c>
      <c r="R746" s="131">
        <v>3.1</v>
      </c>
      <c r="S746" s="132">
        <v>276</v>
      </c>
      <c r="T746" s="149"/>
      <c r="U746" s="133">
        <v>0</v>
      </c>
      <c r="V746" s="131">
        <v>0</v>
      </c>
      <c r="W746" s="131">
        <v>0</v>
      </c>
      <c r="X746" s="132">
        <v>20</v>
      </c>
      <c r="Y746" s="149"/>
      <c r="Z746" s="133">
        <v>0</v>
      </c>
      <c r="AA746" s="131">
        <v>0</v>
      </c>
      <c r="AB746" s="131">
        <v>0</v>
      </c>
      <c r="AC746" s="132">
        <v>0</v>
      </c>
      <c r="AD746" s="149"/>
      <c r="AE746" s="153">
        <f t="shared" si="264"/>
        <v>0</v>
      </c>
      <c r="AF746" s="134">
        <f t="shared" si="265"/>
        <v>1</v>
      </c>
      <c r="AG746" s="135">
        <f t="shared" si="266"/>
        <v>3.1</v>
      </c>
      <c r="AH746" s="167">
        <f t="shared" si="267"/>
        <v>316</v>
      </c>
      <c r="AI746" s="149"/>
      <c r="AJ746" s="133">
        <f t="shared" si="268"/>
        <v>20</v>
      </c>
      <c r="AK746" s="131">
        <f t="shared" si="269"/>
        <v>0</v>
      </c>
      <c r="AL746" s="131">
        <f t="shared" si="270"/>
        <v>276</v>
      </c>
      <c r="AM746" s="131">
        <f t="shared" si="271"/>
        <v>20</v>
      </c>
      <c r="AN746" s="136">
        <f t="shared" si="272"/>
        <v>0</v>
      </c>
      <c r="AO746" s="133">
        <f t="shared" si="273"/>
        <v>0</v>
      </c>
      <c r="AP746" s="131">
        <f t="shared" si="274"/>
        <v>0</v>
      </c>
      <c r="AQ746" s="131">
        <f t="shared" si="275"/>
        <v>0</v>
      </c>
      <c r="AR746" s="131">
        <f t="shared" si="276"/>
        <v>0</v>
      </c>
      <c r="AS746" s="136">
        <f t="shared" si="277"/>
        <v>0</v>
      </c>
      <c r="AT746" s="133">
        <f t="shared" si="278"/>
        <v>0</v>
      </c>
      <c r="AU746" s="131">
        <f t="shared" si="279"/>
        <v>0</v>
      </c>
      <c r="AV746" s="131">
        <f t="shared" si="280"/>
        <v>1</v>
      </c>
      <c r="AW746" s="131">
        <f t="shared" si="281"/>
        <v>0</v>
      </c>
      <c r="AX746" s="136">
        <f t="shared" si="282"/>
        <v>0</v>
      </c>
      <c r="AY746" s="133">
        <f t="shared" si="283"/>
        <v>0</v>
      </c>
      <c r="AZ746" s="131">
        <f t="shared" si="284"/>
        <v>0</v>
      </c>
      <c r="BA746" s="131">
        <f t="shared" si="285"/>
        <v>3.1</v>
      </c>
      <c r="BB746" s="131">
        <f t="shared" si="286"/>
        <v>0</v>
      </c>
      <c r="BC746" s="132">
        <f t="shared" si="287"/>
        <v>0</v>
      </c>
    </row>
    <row r="747" spans="1:55" x14ac:dyDescent="0.25">
      <c r="A747" s="138" t="s">
        <v>1584</v>
      </c>
      <c r="B747" s="131" t="s">
        <v>1398</v>
      </c>
      <c r="C747" s="131" t="s">
        <v>1610</v>
      </c>
      <c r="D747" s="131" t="s">
        <v>1611</v>
      </c>
      <c r="E747" s="132" t="s">
        <v>1955</v>
      </c>
      <c r="F747" s="130">
        <v>0</v>
      </c>
      <c r="G747" s="131">
        <v>0</v>
      </c>
      <c r="H747" s="131">
        <v>0</v>
      </c>
      <c r="I747" s="132">
        <v>0</v>
      </c>
      <c r="J747" s="149"/>
      <c r="K747" s="133">
        <v>0</v>
      </c>
      <c r="L747" s="131">
        <v>0</v>
      </c>
      <c r="M747" s="131">
        <v>0</v>
      </c>
      <c r="N747" s="132">
        <v>0</v>
      </c>
      <c r="O747" s="149"/>
      <c r="P747" s="133">
        <v>0</v>
      </c>
      <c r="Q747" s="131">
        <v>0</v>
      </c>
      <c r="R747" s="131">
        <v>0</v>
      </c>
      <c r="S747" s="132">
        <v>0</v>
      </c>
      <c r="T747" s="149"/>
      <c r="U747" s="133">
        <v>0</v>
      </c>
      <c r="V747" s="131">
        <v>0</v>
      </c>
      <c r="W747" s="131">
        <v>0</v>
      </c>
      <c r="X747" s="132">
        <v>0</v>
      </c>
      <c r="Y747" s="149"/>
      <c r="Z747" s="133">
        <v>0</v>
      </c>
      <c r="AA747" s="131">
        <v>0</v>
      </c>
      <c r="AB747" s="131">
        <v>0</v>
      </c>
      <c r="AC747" s="132">
        <v>0</v>
      </c>
      <c r="AD747" s="149"/>
      <c r="AE747" s="153">
        <f t="shared" si="264"/>
        <v>0</v>
      </c>
      <c r="AF747" s="134">
        <f t="shared" si="265"/>
        <v>0</v>
      </c>
      <c r="AG747" s="135">
        <f t="shared" si="266"/>
        <v>0</v>
      </c>
      <c r="AH747" s="167">
        <f t="shared" si="267"/>
        <v>0</v>
      </c>
      <c r="AI747" s="149"/>
      <c r="AJ747" s="133">
        <f t="shared" si="268"/>
        <v>0</v>
      </c>
      <c r="AK747" s="131">
        <f t="shared" si="269"/>
        <v>0</v>
      </c>
      <c r="AL747" s="131">
        <f t="shared" si="270"/>
        <v>0</v>
      </c>
      <c r="AM747" s="131">
        <f t="shared" si="271"/>
        <v>0</v>
      </c>
      <c r="AN747" s="136">
        <f t="shared" si="272"/>
        <v>0</v>
      </c>
      <c r="AO747" s="133">
        <f t="shared" si="273"/>
        <v>0</v>
      </c>
      <c r="AP747" s="131">
        <f t="shared" si="274"/>
        <v>0</v>
      </c>
      <c r="AQ747" s="131">
        <f t="shared" si="275"/>
        <v>0</v>
      </c>
      <c r="AR747" s="131">
        <f t="shared" si="276"/>
        <v>0</v>
      </c>
      <c r="AS747" s="136">
        <f t="shared" si="277"/>
        <v>0</v>
      </c>
      <c r="AT747" s="133">
        <f t="shared" si="278"/>
        <v>0</v>
      </c>
      <c r="AU747" s="131">
        <f t="shared" si="279"/>
        <v>0</v>
      </c>
      <c r="AV747" s="131">
        <f t="shared" si="280"/>
        <v>0</v>
      </c>
      <c r="AW747" s="131">
        <f t="shared" si="281"/>
        <v>0</v>
      </c>
      <c r="AX747" s="136">
        <f t="shared" si="282"/>
        <v>0</v>
      </c>
      <c r="AY747" s="133">
        <f t="shared" si="283"/>
        <v>0</v>
      </c>
      <c r="AZ747" s="131">
        <f t="shared" si="284"/>
        <v>0</v>
      </c>
      <c r="BA747" s="131">
        <f t="shared" si="285"/>
        <v>0</v>
      </c>
      <c r="BB747" s="131">
        <f t="shared" si="286"/>
        <v>0</v>
      </c>
      <c r="BC747" s="132">
        <f t="shared" si="287"/>
        <v>0</v>
      </c>
    </row>
    <row r="748" spans="1:55" x14ac:dyDescent="0.25">
      <c r="A748" s="138" t="s">
        <v>1585</v>
      </c>
      <c r="B748" s="131" t="s">
        <v>1398</v>
      </c>
      <c r="C748" s="131" t="s">
        <v>1612</v>
      </c>
      <c r="D748" s="131" t="s">
        <v>1611</v>
      </c>
      <c r="E748" s="132" t="s">
        <v>1311</v>
      </c>
      <c r="F748" s="130">
        <v>0</v>
      </c>
      <c r="G748" s="131">
        <v>0</v>
      </c>
      <c r="H748" s="131">
        <v>0</v>
      </c>
      <c r="I748" s="132">
        <v>0</v>
      </c>
      <c r="J748" s="149"/>
      <c r="K748" s="133">
        <v>0</v>
      </c>
      <c r="L748" s="131">
        <v>0</v>
      </c>
      <c r="M748" s="131">
        <v>0</v>
      </c>
      <c r="N748" s="132">
        <v>0</v>
      </c>
      <c r="O748" s="149"/>
      <c r="P748" s="133">
        <v>0</v>
      </c>
      <c r="Q748" s="131">
        <v>0</v>
      </c>
      <c r="R748" s="131">
        <v>0</v>
      </c>
      <c r="S748" s="132">
        <v>0</v>
      </c>
      <c r="T748" s="149"/>
      <c r="U748" s="133">
        <v>0</v>
      </c>
      <c r="V748" s="131">
        <v>0</v>
      </c>
      <c r="W748" s="131">
        <v>0</v>
      </c>
      <c r="X748" s="132">
        <v>0</v>
      </c>
      <c r="Y748" s="149"/>
      <c r="Z748" s="133">
        <v>0</v>
      </c>
      <c r="AA748" s="131">
        <v>0</v>
      </c>
      <c r="AB748" s="131">
        <v>0</v>
      </c>
      <c r="AC748" s="132">
        <v>0</v>
      </c>
      <c r="AD748" s="149"/>
      <c r="AE748" s="153">
        <f t="shared" si="264"/>
        <v>0</v>
      </c>
      <c r="AF748" s="134">
        <f t="shared" si="265"/>
        <v>0</v>
      </c>
      <c r="AG748" s="135">
        <f t="shared" si="266"/>
        <v>0</v>
      </c>
      <c r="AH748" s="167">
        <f t="shared" si="267"/>
        <v>0</v>
      </c>
      <c r="AI748" s="149"/>
      <c r="AJ748" s="133">
        <f t="shared" si="268"/>
        <v>0</v>
      </c>
      <c r="AK748" s="131">
        <f t="shared" si="269"/>
        <v>0</v>
      </c>
      <c r="AL748" s="131">
        <f t="shared" si="270"/>
        <v>0</v>
      </c>
      <c r="AM748" s="131">
        <f t="shared" si="271"/>
        <v>0</v>
      </c>
      <c r="AN748" s="136">
        <f t="shared" si="272"/>
        <v>0</v>
      </c>
      <c r="AO748" s="133">
        <f t="shared" si="273"/>
        <v>0</v>
      </c>
      <c r="AP748" s="131">
        <f t="shared" si="274"/>
        <v>0</v>
      </c>
      <c r="AQ748" s="131">
        <f t="shared" si="275"/>
        <v>0</v>
      </c>
      <c r="AR748" s="131">
        <f t="shared" si="276"/>
        <v>0</v>
      </c>
      <c r="AS748" s="136">
        <f t="shared" si="277"/>
        <v>0</v>
      </c>
      <c r="AT748" s="133">
        <f t="shared" si="278"/>
        <v>0</v>
      </c>
      <c r="AU748" s="131">
        <f t="shared" si="279"/>
        <v>0</v>
      </c>
      <c r="AV748" s="131">
        <f t="shared" si="280"/>
        <v>0</v>
      </c>
      <c r="AW748" s="131">
        <f t="shared" si="281"/>
        <v>0</v>
      </c>
      <c r="AX748" s="136">
        <f t="shared" si="282"/>
        <v>0</v>
      </c>
      <c r="AY748" s="133">
        <f t="shared" si="283"/>
        <v>0</v>
      </c>
      <c r="AZ748" s="131">
        <f t="shared" si="284"/>
        <v>0</v>
      </c>
      <c r="BA748" s="131">
        <f t="shared" si="285"/>
        <v>0</v>
      </c>
      <c r="BB748" s="131">
        <f t="shared" si="286"/>
        <v>0</v>
      </c>
      <c r="BC748" s="132">
        <f t="shared" si="287"/>
        <v>0</v>
      </c>
    </row>
    <row r="749" spans="1:55" x14ac:dyDescent="0.25">
      <c r="A749" s="138" t="s">
        <v>1586</v>
      </c>
      <c r="B749" s="131" t="s">
        <v>1278</v>
      </c>
      <c r="C749" s="131" t="s">
        <v>1614</v>
      </c>
      <c r="D749" s="131" t="s">
        <v>1615</v>
      </c>
      <c r="E749" s="132" t="s">
        <v>1311</v>
      </c>
      <c r="F749" s="130">
        <v>0</v>
      </c>
      <c r="G749" s="131">
        <v>0</v>
      </c>
      <c r="H749" s="131">
        <v>0</v>
      </c>
      <c r="I749" s="132">
        <v>0</v>
      </c>
      <c r="J749" s="149"/>
      <c r="K749" s="133">
        <v>0</v>
      </c>
      <c r="L749" s="131">
        <v>0</v>
      </c>
      <c r="M749" s="131">
        <v>0</v>
      </c>
      <c r="N749" s="132">
        <v>0</v>
      </c>
      <c r="O749" s="149"/>
      <c r="P749" s="133">
        <v>0</v>
      </c>
      <c r="Q749" s="131">
        <v>0</v>
      </c>
      <c r="R749" s="131">
        <v>0</v>
      </c>
      <c r="S749" s="132">
        <v>0</v>
      </c>
      <c r="T749" s="149"/>
      <c r="U749" s="133">
        <v>0</v>
      </c>
      <c r="V749" s="131">
        <v>0</v>
      </c>
      <c r="W749" s="131">
        <v>0</v>
      </c>
      <c r="X749" s="132">
        <v>0</v>
      </c>
      <c r="Y749" s="149"/>
      <c r="Z749" s="133">
        <v>0</v>
      </c>
      <c r="AA749" s="131">
        <v>0</v>
      </c>
      <c r="AB749" s="131">
        <v>0</v>
      </c>
      <c r="AC749" s="132">
        <v>0</v>
      </c>
      <c r="AD749" s="149"/>
      <c r="AE749" s="153">
        <f t="shared" si="264"/>
        <v>0</v>
      </c>
      <c r="AF749" s="134">
        <f t="shared" si="265"/>
        <v>0</v>
      </c>
      <c r="AG749" s="135">
        <f t="shared" si="266"/>
        <v>0</v>
      </c>
      <c r="AH749" s="167">
        <f t="shared" si="267"/>
        <v>0</v>
      </c>
      <c r="AI749" s="149"/>
      <c r="AJ749" s="133">
        <f t="shared" si="268"/>
        <v>0</v>
      </c>
      <c r="AK749" s="131">
        <f t="shared" si="269"/>
        <v>0</v>
      </c>
      <c r="AL749" s="131">
        <f t="shared" si="270"/>
        <v>0</v>
      </c>
      <c r="AM749" s="131">
        <f t="shared" si="271"/>
        <v>0</v>
      </c>
      <c r="AN749" s="136">
        <f t="shared" si="272"/>
        <v>0</v>
      </c>
      <c r="AO749" s="133">
        <f t="shared" si="273"/>
        <v>0</v>
      </c>
      <c r="AP749" s="131">
        <f t="shared" si="274"/>
        <v>0</v>
      </c>
      <c r="AQ749" s="131">
        <f t="shared" si="275"/>
        <v>0</v>
      </c>
      <c r="AR749" s="131">
        <f t="shared" si="276"/>
        <v>0</v>
      </c>
      <c r="AS749" s="136">
        <f t="shared" si="277"/>
        <v>0</v>
      </c>
      <c r="AT749" s="133">
        <f t="shared" si="278"/>
        <v>0</v>
      </c>
      <c r="AU749" s="131">
        <f t="shared" si="279"/>
        <v>0</v>
      </c>
      <c r="AV749" s="131">
        <f t="shared" si="280"/>
        <v>0</v>
      </c>
      <c r="AW749" s="131">
        <f t="shared" si="281"/>
        <v>0</v>
      </c>
      <c r="AX749" s="136">
        <f t="shared" si="282"/>
        <v>0</v>
      </c>
      <c r="AY749" s="133">
        <f t="shared" si="283"/>
        <v>0</v>
      </c>
      <c r="AZ749" s="131">
        <f t="shared" si="284"/>
        <v>0</v>
      </c>
      <c r="BA749" s="131">
        <f t="shared" si="285"/>
        <v>0</v>
      </c>
      <c r="BB749" s="131">
        <f t="shared" si="286"/>
        <v>0</v>
      </c>
      <c r="BC749" s="132">
        <f t="shared" si="287"/>
        <v>0</v>
      </c>
    </row>
    <row r="750" spans="1:55" x14ac:dyDescent="0.25">
      <c r="A750" s="138" t="s">
        <v>1587</v>
      </c>
      <c r="B750" s="131" t="s">
        <v>1278</v>
      </c>
      <c r="C750" s="131" t="s">
        <v>342</v>
      </c>
      <c r="D750" s="131" t="s">
        <v>332</v>
      </c>
      <c r="E750" s="132" t="s">
        <v>1311</v>
      </c>
      <c r="F750" s="130">
        <v>0</v>
      </c>
      <c r="G750" s="131">
        <v>0</v>
      </c>
      <c r="H750" s="131">
        <v>0</v>
      </c>
      <c r="I750" s="132">
        <v>0</v>
      </c>
      <c r="J750" s="149"/>
      <c r="K750" s="133">
        <v>0</v>
      </c>
      <c r="L750" s="131">
        <v>0</v>
      </c>
      <c r="M750" s="131">
        <v>0</v>
      </c>
      <c r="N750" s="132">
        <v>0</v>
      </c>
      <c r="O750" s="149"/>
      <c r="P750" s="133">
        <v>0</v>
      </c>
      <c r="Q750" s="131">
        <v>0</v>
      </c>
      <c r="R750" s="131">
        <v>0</v>
      </c>
      <c r="S750" s="132">
        <v>0</v>
      </c>
      <c r="T750" s="149"/>
      <c r="U750" s="133">
        <v>0</v>
      </c>
      <c r="V750" s="131">
        <v>0</v>
      </c>
      <c r="W750" s="131">
        <v>0</v>
      </c>
      <c r="X750" s="132">
        <v>0</v>
      </c>
      <c r="Y750" s="149"/>
      <c r="Z750" s="133">
        <v>0</v>
      </c>
      <c r="AA750" s="131">
        <v>0</v>
      </c>
      <c r="AB750" s="131">
        <v>0</v>
      </c>
      <c r="AC750" s="132">
        <v>0</v>
      </c>
      <c r="AD750" s="149"/>
      <c r="AE750" s="153">
        <f t="shared" si="264"/>
        <v>0</v>
      </c>
      <c r="AF750" s="134">
        <f t="shared" si="265"/>
        <v>0</v>
      </c>
      <c r="AG750" s="135">
        <f t="shared" si="266"/>
        <v>0</v>
      </c>
      <c r="AH750" s="167">
        <f t="shared" si="267"/>
        <v>0</v>
      </c>
      <c r="AI750" s="149"/>
      <c r="AJ750" s="133">
        <f t="shared" si="268"/>
        <v>0</v>
      </c>
      <c r="AK750" s="131">
        <f t="shared" si="269"/>
        <v>0</v>
      </c>
      <c r="AL750" s="131">
        <f t="shared" si="270"/>
        <v>0</v>
      </c>
      <c r="AM750" s="131">
        <f t="shared" si="271"/>
        <v>0</v>
      </c>
      <c r="AN750" s="136">
        <f t="shared" si="272"/>
        <v>0</v>
      </c>
      <c r="AO750" s="133">
        <f t="shared" si="273"/>
        <v>0</v>
      </c>
      <c r="AP750" s="131">
        <f t="shared" si="274"/>
        <v>0</v>
      </c>
      <c r="AQ750" s="131">
        <f t="shared" si="275"/>
        <v>0</v>
      </c>
      <c r="AR750" s="131">
        <f t="shared" si="276"/>
        <v>0</v>
      </c>
      <c r="AS750" s="136">
        <f t="shared" si="277"/>
        <v>0</v>
      </c>
      <c r="AT750" s="133">
        <f t="shared" si="278"/>
        <v>0</v>
      </c>
      <c r="AU750" s="131">
        <f t="shared" si="279"/>
        <v>0</v>
      </c>
      <c r="AV750" s="131">
        <f t="shared" si="280"/>
        <v>0</v>
      </c>
      <c r="AW750" s="131">
        <f t="shared" si="281"/>
        <v>0</v>
      </c>
      <c r="AX750" s="136">
        <f t="shared" si="282"/>
        <v>0</v>
      </c>
      <c r="AY750" s="133">
        <f t="shared" si="283"/>
        <v>0</v>
      </c>
      <c r="AZ750" s="131">
        <f t="shared" si="284"/>
        <v>0</v>
      </c>
      <c r="BA750" s="131">
        <f t="shared" si="285"/>
        <v>0</v>
      </c>
      <c r="BB750" s="131">
        <f t="shared" si="286"/>
        <v>0</v>
      </c>
      <c r="BC750" s="132">
        <f t="shared" si="287"/>
        <v>0</v>
      </c>
    </row>
    <row r="751" spans="1:55" x14ac:dyDescent="0.25">
      <c r="A751" s="138" t="s">
        <v>1588</v>
      </c>
      <c r="B751" s="131" t="s">
        <v>1279</v>
      </c>
      <c r="C751" s="131" t="s">
        <v>1134</v>
      </c>
      <c r="D751" s="131" t="s">
        <v>1647</v>
      </c>
      <c r="E751" s="132" t="s">
        <v>1954</v>
      </c>
      <c r="F751" s="130">
        <v>0</v>
      </c>
      <c r="G751" s="131">
        <v>0</v>
      </c>
      <c r="H751" s="131">
        <v>0</v>
      </c>
      <c r="I751" s="132">
        <v>0</v>
      </c>
      <c r="J751" s="149"/>
      <c r="K751" s="133">
        <v>0</v>
      </c>
      <c r="L751" s="131">
        <v>0</v>
      </c>
      <c r="M751" s="131">
        <v>0</v>
      </c>
      <c r="N751" s="132">
        <v>0</v>
      </c>
      <c r="O751" s="149"/>
      <c r="P751" s="133">
        <v>0</v>
      </c>
      <c r="Q751" s="131">
        <v>0</v>
      </c>
      <c r="R751" s="131">
        <v>0</v>
      </c>
      <c r="S751" s="132">
        <v>0</v>
      </c>
      <c r="T751" s="149"/>
      <c r="U751" s="133">
        <v>0</v>
      </c>
      <c r="V751" s="131">
        <v>0</v>
      </c>
      <c r="W751" s="131">
        <v>0</v>
      </c>
      <c r="X751" s="132">
        <v>0</v>
      </c>
      <c r="Y751" s="149"/>
      <c r="Z751" s="133">
        <v>0</v>
      </c>
      <c r="AA751" s="131">
        <v>0</v>
      </c>
      <c r="AB751" s="131">
        <v>0</v>
      </c>
      <c r="AC751" s="132">
        <v>0</v>
      </c>
      <c r="AD751" s="149"/>
      <c r="AE751" s="153">
        <f t="shared" si="264"/>
        <v>0</v>
      </c>
      <c r="AF751" s="134">
        <f t="shared" si="265"/>
        <v>0</v>
      </c>
      <c r="AG751" s="135">
        <f t="shared" si="266"/>
        <v>0</v>
      </c>
      <c r="AH751" s="167">
        <f t="shared" si="267"/>
        <v>0</v>
      </c>
      <c r="AI751" s="149"/>
      <c r="AJ751" s="133">
        <f t="shared" si="268"/>
        <v>0</v>
      </c>
      <c r="AK751" s="131">
        <f t="shared" si="269"/>
        <v>0</v>
      </c>
      <c r="AL751" s="131">
        <f t="shared" si="270"/>
        <v>0</v>
      </c>
      <c r="AM751" s="131">
        <f t="shared" si="271"/>
        <v>0</v>
      </c>
      <c r="AN751" s="136">
        <f t="shared" si="272"/>
        <v>0</v>
      </c>
      <c r="AO751" s="133">
        <f t="shared" si="273"/>
        <v>0</v>
      </c>
      <c r="AP751" s="131">
        <f t="shared" si="274"/>
        <v>0</v>
      </c>
      <c r="AQ751" s="131">
        <f t="shared" si="275"/>
        <v>0</v>
      </c>
      <c r="AR751" s="131">
        <f t="shared" si="276"/>
        <v>0</v>
      </c>
      <c r="AS751" s="136">
        <f t="shared" si="277"/>
        <v>0</v>
      </c>
      <c r="AT751" s="133">
        <f t="shared" si="278"/>
        <v>0</v>
      </c>
      <c r="AU751" s="131">
        <f t="shared" si="279"/>
        <v>0</v>
      </c>
      <c r="AV751" s="131">
        <f t="shared" si="280"/>
        <v>0</v>
      </c>
      <c r="AW751" s="131">
        <f t="shared" si="281"/>
        <v>0</v>
      </c>
      <c r="AX751" s="136">
        <f t="shared" si="282"/>
        <v>0</v>
      </c>
      <c r="AY751" s="133">
        <f t="shared" si="283"/>
        <v>0</v>
      </c>
      <c r="AZ751" s="131">
        <f t="shared" si="284"/>
        <v>0</v>
      </c>
      <c r="BA751" s="131">
        <f t="shared" si="285"/>
        <v>0</v>
      </c>
      <c r="BB751" s="131">
        <f t="shared" si="286"/>
        <v>0</v>
      </c>
      <c r="BC751" s="132">
        <f t="shared" si="287"/>
        <v>0</v>
      </c>
    </row>
    <row r="752" spans="1:55" x14ac:dyDescent="0.25">
      <c r="A752" s="138" t="s">
        <v>1589</v>
      </c>
      <c r="B752" s="131" t="s">
        <v>1279</v>
      </c>
      <c r="C752" s="131" t="s">
        <v>1648</v>
      </c>
      <c r="D752" s="131" t="s">
        <v>1647</v>
      </c>
      <c r="E752" s="132" t="e">
        <v>#VALUE!</v>
      </c>
      <c r="F752" s="130">
        <v>0</v>
      </c>
      <c r="G752" s="131">
        <v>0</v>
      </c>
      <c r="H752" s="131">
        <v>0</v>
      </c>
      <c r="I752" s="132">
        <v>0</v>
      </c>
      <c r="J752" s="149"/>
      <c r="K752" s="133">
        <v>0</v>
      </c>
      <c r="L752" s="131">
        <v>0</v>
      </c>
      <c r="M752" s="131">
        <v>0</v>
      </c>
      <c r="N752" s="132">
        <v>0</v>
      </c>
      <c r="O752" s="149"/>
      <c r="P752" s="133">
        <v>0</v>
      </c>
      <c r="Q752" s="131">
        <v>0</v>
      </c>
      <c r="R752" s="131">
        <v>0</v>
      </c>
      <c r="S752" s="132">
        <v>0</v>
      </c>
      <c r="T752" s="149"/>
      <c r="U752" s="133">
        <v>0</v>
      </c>
      <c r="V752" s="131">
        <v>0</v>
      </c>
      <c r="W752" s="131">
        <v>0</v>
      </c>
      <c r="X752" s="132">
        <v>0</v>
      </c>
      <c r="Y752" s="149"/>
      <c r="Z752" s="133">
        <v>0</v>
      </c>
      <c r="AA752" s="131">
        <v>0</v>
      </c>
      <c r="AB752" s="131">
        <v>0</v>
      </c>
      <c r="AC752" s="132">
        <v>0</v>
      </c>
      <c r="AD752" s="149"/>
      <c r="AE752" s="153">
        <f t="shared" si="264"/>
        <v>0</v>
      </c>
      <c r="AF752" s="134">
        <f t="shared" si="265"/>
        <v>0</v>
      </c>
      <c r="AG752" s="135">
        <f t="shared" si="266"/>
        <v>0</v>
      </c>
      <c r="AH752" s="167">
        <f t="shared" si="267"/>
        <v>0</v>
      </c>
      <c r="AI752" s="149"/>
      <c r="AJ752" s="133">
        <f t="shared" si="268"/>
        <v>0</v>
      </c>
      <c r="AK752" s="131">
        <f t="shared" si="269"/>
        <v>0</v>
      </c>
      <c r="AL752" s="131">
        <f t="shared" si="270"/>
        <v>0</v>
      </c>
      <c r="AM752" s="131">
        <f t="shared" si="271"/>
        <v>0</v>
      </c>
      <c r="AN752" s="136">
        <f t="shared" si="272"/>
        <v>0</v>
      </c>
      <c r="AO752" s="133">
        <f t="shared" si="273"/>
        <v>0</v>
      </c>
      <c r="AP752" s="131">
        <f t="shared" si="274"/>
        <v>0</v>
      </c>
      <c r="AQ752" s="131">
        <f t="shared" si="275"/>
        <v>0</v>
      </c>
      <c r="AR752" s="131">
        <f t="shared" si="276"/>
        <v>0</v>
      </c>
      <c r="AS752" s="136">
        <f t="shared" si="277"/>
        <v>0</v>
      </c>
      <c r="AT752" s="133">
        <f t="shared" si="278"/>
        <v>0</v>
      </c>
      <c r="AU752" s="131">
        <f t="shared" si="279"/>
        <v>0</v>
      </c>
      <c r="AV752" s="131">
        <f t="shared" si="280"/>
        <v>0</v>
      </c>
      <c r="AW752" s="131">
        <f t="shared" si="281"/>
        <v>0</v>
      </c>
      <c r="AX752" s="136">
        <f t="shared" si="282"/>
        <v>0</v>
      </c>
      <c r="AY752" s="133">
        <f t="shared" si="283"/>
        <v>0</v>
      </c>
      <c r="AZ752" s="131">
        <f t="shared" si="284"/>
        <v>0</v>
      </c>
      <c r="BA752" s="131">
        <f t="shared" si="285"/>
        <v>0</v>
      </c>
      <c r="BB752" s="131">
        <f t="shared" si="286"/>
        <v>0</v>
      </c>
      <c r="BC752" s="132">
        <f t="shared" si="287"/>
        <v>0</v>
      </c>
    </row>
    <row r="753" spans="1:55" x14ac:dyDescent="0.25">
      <c r="A753" s="138" t="s">
        <v>1590</v>
      </c>
      <c r="B753" s="131" t="s">
        <v>1810</v>
      </c>
      <c r="C753" s="131" t="s">
        <v>101</v>
      </c>
      <c r="D753" s="131" t="s">
        <v>108</v>
      </c>
      <c r="E753" s="132" t="s">
        <v>1314</v>
      </c>
      <c r="F753" s="130">
        <v>0</v>
      </c>
      <c r="G753" s="131">
        <v>0</v>
      </c>
      <c r="H753" s="131">
        <v>0</v>
      </c>
      <c r="I753" s="132">
        <v>0</v>
      </c>
      <c r="J753" s="149"/>
      <c r="K753" s="133">
        <v>0</v>
      </c>
      <c r="L753" s="131">
        <v>0</v>
      </c>
      <c r="M753" s="131">
        <v>0</v>
      </c>
      <c r="N753" s="132">
        <v>0</v>
      </c>
      <c r="O753" s="149"/>
      <c r="P753" s="133">
        <v>0</v>
      </c>
      <c r="Q753" s="131">
        <v>0</v>
      </c>
      <c r="R753" s="131">
        <v>0</v>
      </c>
      <c r="S753" s="132">
        <v>0</v>
      </c>
      <c r="T753" s="149"/>
      <c r="U753" s="133">
        <v>0</v>
      </c>
      <c r="V753" s="131">
        <v>0</v>
      </c>
      <c r="W753" s="131">
        <v>0</v>
      </c>
      <c r="X753" s="132">
        <v>0</v>
      </c>
      <c r="Y753" s="149"/>
      <c r="Z753" s="133">
        <v>0</v>
      </c>
      <c r="AA753" s="131">
        <v>0</v>
      </c>
      <c r="AB753" s="131">
        <v>0</v>
      </c>
      <c r="AC753" s="132">
        <v>0</v>
      </c>
      <c r="AD753" s="149"/>
      <c r="AE753" s="153">
        <f t="shared" si="264"/>
        <v>0</v>
      </c>
      <c r="AF753" s="134">
        <f t="shared" si="265"/>
        <v>0</v>
      </c>
      <c r="AG753" s="135">
        <f t="shared" si="266"/>
        <v>0</v>
      </c>
      <c r="AH753" s="167">
        <f t="shared" si="267"/>
        <v>0</v>
      </c>
      <c r="AI753" s="149"/>
      <c r="AJ753" s="133">
        <f t="shared" si="268"/>
        <v>0</v>
      </c>
      <c r="AK753" s="131">
        <f t="shared" si="269"/>
        <v>0</v>
      </c>
      <c r="AL753" s="131">
        <f t="shared" si="270"/>
        <v>0</v>
      </c>
      <c r="AM753" s="131">
        <f t="shared" si="271"/>
        <v>0</v>
      </c>
      <c r="AN753" s="136">
        <f t="shared" si="272"/>
        <v>0</v>
      </c>
      <c r="AO753" s="133">
        <f t="shared" si="273"/>
        <v>0</v>
      </c>
      <c r="AP753" s="131">
        <f t="shared" si="274"/>
        <v>0</v>
      </c>
      <c r="AQ753" s="131">
        <f t="shared" si="275"/>
        <v>0</v>
      </c>
      <c r="AR753" s="131">
        <f t="shared" si="276"/>
        <v>0</v>
      </c>
      <c r="AS753" s="136">
        <f t="shared" si="277"/>
        <v>0</v>
      </c>
      <c r="AT753" s="133">
        <f t="shared" si="278"/>
        <v>0</v>
      </c>
      <c r="AU753" s="131">
        <f t="shared" si="279"/>
        <v>0</v>
      </c>
      <c r="AV753" s="131">
        <f t="shared" si="280"/>
        <v>0</v>
      </c>
      <c r="AW753" s="131">
        <f t="shared" si="281"/>
        <v>0</v>
      </c>
      <c r="AX753" s="136">
        <f t="shared" si="282"/>
        <v>0</v>
      </c>
      <c r="AY753" s="133">
        <f t="shared" si="283"/>
        <v>0</v>
      </c>
      <c r="AZ753" s="131">
        <f t="shared" si="284"/>
        <v>0</v>
      </c>
      <c r="BA753" s="131">
        <f t="shared" si="285"/>
        <v>0</v>
      </c>
      <c r="BB753" s="131">
        <f t="shared" si="286"/>
        <v>0</v>
      </c>
      <c r="BC753" s="132">
        <f t="shared" si="287"/>
        <v>0</v>
      </c>
    </row>
    <row r="754" spans="1:55" x14ac:dyDescent="0.25">
      <c r="A754" s="138" t="s">
        <v>1591</v>
      </c>
      <c r="B754" s="131" t="s">
        <v>1728</v>
      </c>
      <c r="C754" s="131" t="s">
        <v>271</v>
      </c>
      <c r="D754" s="131" t="s">
        <v>1649</v>
      </c>
      <c r="E754" s="132" t="s">
        <v>1314</v>
      </c>
      <c r="F754" s="130">
        <v>0</v>
      </c>
      <c r="G754" s="131">
        <v>0</v>
      </c>
      <c r="H754" s="131">
        <v>0</v>
      </c>
      <c r="I754" s="132">
        <v>0</v>
      </c>
      <c r="J754" s="149"/>
      <c r="K754" s="133">
        <v>0</v>
      </c>
      <c r="L754" s="131">
        <v>0</v>
      </c>
      <c r="M754" s="131">
        <v>0</v>
      </c>
      <c r="N754" s="132">
        <v>0</v>
      </c>
      <c r="O754" s="149"/>
      <c r="P754" s="133">
        <v>0</v>
      </c>
      <c r="Q754" s="131">
        <v>0</v>
      </c>
      <c r="R754" s="131">
        <v>0</v>
      </c>
      <c r="S754" s="132">
        <v>0</v>
      </c>
      <c r="T754" s="149"/>
      <c r="U754" s="133">
        <v>0</v>
      </c>
      <c r="V754" s="131">
        <v>0</v>
      </c>
      <c r="W754" s="131">
        <v>0</v>
      </c>
      <c r="X754" s="132">
        <v>0</v>
      </c>
      <c r="Y754" s="149"/>
      <c r="Z754" s="133">
        <v>0</v>
      </c>
      <c r="AA754" s="131">
        <v>0</v>
      </c>
      <c r="AB754" s="131">
        <v>0</v>
      </c>
      <c r="AC754" s="132">
        <v>0</v>
      </c>
      <c r="AD754" s="149"/>
      <c r="AE754" s="153">
        <f t="shared" si="264"/>
        <v>0</v>
      </c>
      <c r="AF754" s="134">
        <f t="shared" si="265"/>
        <v>0</v>
      </c>
      <c r="AG754" s="135">
        <f t="shared" si="266"/>
        <v>0</v>
      </c>
      <c r="AH754" s="167">
        <f t="shared" si="267"/>
        <v>0</v>
      </c>
      <c r="AI754" s="149"/>
      <c r="AJ754" s="133">
        <f t="shared" si="268"/>
        <v>0</v>
      </c>
      <c r="AK754" s="131">
        <f t="shared" si="269"/>
        <v>0</v>
      </c>
      <c r="AL754" s="131">
        <f t="shared" si="270"/>
        <v>0</v>
      </c>
      <c r="AM754" s="131">
        <f t="shared" si="271"/>
        <v>0</v>
      </c>
      <c r="AN754" s="136">
        <f t="shared" si="272"/>
        <v>0</v>
      </c>
      <c r="AO754" s="133">
        <f t="shared" si="273"/>
        <v>0</v>
      </c>
      <c r="AP754" s="131">
        <f t="shared" si="274"/>
        <v>0</v>
      </c>
      <c r="AQ754" s="131">
        <f t="shared" si="275"/>
        <v>0</v>
      </c>
      <c r="AR754" s="131">
        <f t="shared" si="276"/>
        <v>0</v>
      </c>
      <c r="AS754" s="136">
        <f t="shared" si="277"/>
        <v>0</v>
      </c>
      <c r="AT754" s="133">
        <f t="shared" si="278"/>
        <v>0</v>
      </c>
      <c r="AU754" s="131">
        <f t="shared" si="279"/>
        <v>0</v>
      </c>
      <c r="AV754" s="131">
        <f t="shared" si="280"/>
        <v>0</v>
      </c>
      <c r="AW754" s="131">
        <f t="shared" si="281"/>
        <v>0</v>
      </c>
      <c r="AX754" s="136">
        <f t="shared" si="282"/>
        <v>0</v>
      </c>
      <c r="AY754" s="133">
        <f t="shared" si="283"/>
        <v>0</v>
      </c>
      <c r="AZ754" s="131">
        <f t="shared" si="284"/>
        <v>0</v>
      </c>
      <c r="BA754" s="131">
        <f t="shared" si="285"/>
        <v>0</v>
      </c>
      <c r="BB754" s="131">
        <f t="shared" si="286"/>
        <v>0</v>
      </c>
      <c r="BC754" s="132">
        <f t="shared" si="287"/>
        <v>0</v>
      </c>
    </row>
    <row r="755" spans="1:55" x14ac:dyDescent="0.25">
      <c r="A755" s="138" t="s">
        <v>1592</v>
      </c>
      <c r="B755" s="131" t="s">
        <v>41</v>
      </c>
      <c r="C755" s="131" t="s">
        <v>1650</v>
      </c>
      <c r="D755" s="131" t="s">
        <v>245</v>
      </c>
      <c r="E755" s="132" t="s">
        <v>1311</v>
      </c>
      <c r="F755" s="130">
        <v>0</v>
      </c>
      <c r="G755" s="131">
        <v>0</v>
      </c>
      <c r="H755" s="131">
        <v>0</v>
      </c>
      <c r="I755" s="132">
        <v>20</v>
      </c>
      <c r="J755" s="149"/>
      <c r="K755" s="133">
        <v>0</v>
      </c>
      <c r="L755" s="131">
        <v>0</v>
      </c>
      <c r="M755" s="131">
        <v>0</v>
      </c>
      <c r="N755" s="132">
        <v>0</v>
      </c>
      <c r="O755" s="149"/>
      <c r="P755" s="133">
        <v>0</v>
      </c>
      <c r="Q755" s="131">
        <v>0</v>
      </c>
      <c r="R755" s="131">
        <v>0</v>
      </c>
      <c r="S755" s="132">
        <v>20</v>
      </c>
      <c r="T755" s="149"/>
      <c r="U755" s="133">
        <v>0</v>
      </c>
      <c r="V755" s="131">
        <v>0</v>
      </c>
      <c r="W755" s="131">
        <v>0</v>
      </c>
      <c r="X755" s="132">
        <v>0</v>
      </c>
      <c r="Y755" s="149"/>
      <c r="Z755" s="133">
        <v>0</v>
      </c>
      <c r="AA755" s="131">
        <v>0</v>
      </c>
      <c r="AB755" s="131">
        <v>0</v>
      </c>
      <c r="AC755" s="132">
        <v>0</v>
      </c>
      <c r="AD755" s="149"/>
      <c r="AE755" s="153">
        <f t="shared" si="264"/>
        <v>0</v>
      </c>
      <c r="AF755" s="134">
        <f t="shared" si="265"/>
        <v>0</v>
      </c>
      <c r="AG755" s="135">
        <f t="shared" si="266"/>
        <v>0</v>
      </c>
      <c r="AH755" s="167">
        <f t="shared" si="267"/>
        <v>40</v>
      </c>
      <c r="AI755" s="149"/>
      <c r="AJ755" s="133">
        <f t="shared" si="268"/>
        <v>20</v>
      </c>
      <c r="AK755" s="131">
        <f t="shared" si="269"/>
        <v>0</v>
      </c>
      <c r="AL755" s="131">
        <f t="shared" si="270"/>
        <v>20</v>
      </c>
      <c r="AM755" s="131">
        <f t="shared" si="271"/>
        <v>0</v>
      </c>
      <c r="AN755" s="136">
        <f t="shared" si="272"/>
        <v>0</v>
      </c>
      <c r="AO755" s="133">
        <f t="shared" si="273"/>
        <v>0</v>
      </c>
      <c r="AP755" s="131">
        <f t="shared" si="274"/>
        <v>0</v>
      </c>
      <c r="AQ755" s="131">
        <f t="shared" si="275"/>
        <v>0</v>
      </c>
      <c r="AR755" s="131">
        <f t="shared" si="276"/>
        <v>0</v>
      </c>
      <c r="AS755" s="136">
        <f t="shared" si="277"/>
        <v>0</v>
      </c>
      <c r="AT755" s="133">
        <f t="shared" si="278"/>
        <v>0</v>
      </c>
      <c r="AU755" s="131">
        <f t="shared" si="279"/>
        <v>0</v>
      </c>
      <c r="AV755" s="131">
        <f t="shared" si="280"/>
        <v>0</v>
      </c>
      <c r="AW755" s="131">
        <f t="shared" si="281"/>
        <v>0</v>
      </c>
      <c r="AX755" s="136">
        <f t="shared" si="282"/>
        <v>0</v>
      </c>
      <c r="AY755" s="133">
        <f t="shared" si="283"/>
        <v>0</v>
      </c>
      <c r="AZ755" s="131">
        <f t="shared" si="284"/>
        <v>0</v>
      </c>
      <c r="BA755" s="131">
        <f t="shared" si="285"/>
        <v>0</v>
      </c>
      <c r="BB755" s="131">
        <f t="shared" si="286"/>
        <v>0</v>
      </c>
      <c r="BC755" s="132">
        <f t="shared" si="287"/>
        <v>0</v>
      </c>
    </row>
    <row r="756" spans="1:55" x14ac:dyDescent="0.25">
      <c r="A756" s="138" t="s">
        <v>1617</v>
      </c>
      <c r="B756" s="131" t="s">
        <v>1293</v>
      </c>
      <c r="C756" s="131" t="s">
        <v>1651</v>
      </c>
      <c r="D756" s="131" t="s">
        <v>382</v>
      </c>
      <c r="E756" s="132" t="s">
        <v>1311</v>
      </c>
      <c r="F756" s="130">
        <v>0</v>
      </c>
      <c r="G756" s="131">
        <v>0</v>
      </c>
      <c r="H756" s="131">
        <v>0</v>
      </c>
      <c r="I756" s="132">
        <v>0</v>
      </c>
      <c r="J756" s="149"/>
      <c r="K756" s="133">
        <v>0</v>
      </c>
      <c r="L756" s="131">
        <v>0</v>
      </c>
      <c r="M756" s="131">
        <v>0</v>
      </c>
      <c r="N756" s="132">
        <v>0</v>
      </c>
      <c r="O756" s="149"/>
      <c r="P756" s="133">
        <v>0</v>
      </c>
      <c r="Q756" s="131">
        <v>0</v>
      </c>
      <c r="R756" s="131">
        <v>0</v>
      </c>
      <c r="S756" s="132">
        <v>0</v>
      </c>
      <c r="T756" s="149"/>
      <c r="U756" s="133">
        <v>0</v>
      </c>
      <c r="V756" s="131">
        <v>0</v>
      </c>
      <c r="W756" s="131">
        <v>0</v>
      </c>
      <c r="X756" s="132">
        <v>0</v>
      </c>
      <c r="Y756" s="149"/>
      <c r="Z756" s="133">
        <v>0</v>
      </c>
      <c r="AA756" s="131">
        <v>0</v>
      </c>
      <c r="AB756" s="131">
        <v>0</v>
      </c>
      <c r="AC756" s="132">
        <v>0</v>
      </c>
      <c r="AD756" s="149"/>
      <c r="AE756" s="153">
        <f t="shared" si="264"/>
        <v>0</v>
      </c>
      <c r="AF756" s="134">
        <f t="shared" si="265"/>
        <v>0</v>
      </c>
      <c r="AG756" s="135">
        <f t="shared" si="266"/>
        <v>0</v>
      </c>
      <c r="AH756" s="167">
        <f t="shared" si="267"/>
        <v>0</v>
      </c>
      <c r="AI756" s="149"/>
      <c r="AJ756" s="133">
        <f t="shared" si="268"/>
        <v>0</v>
      </c>
      <c r="AK756" s="131">
        <f t="shared" si="269"/>
        <v>0</v>
      </c>
      <c r="AL756" s="131">
        <f t="shared" si="270"/>
        <v>0</v>
      </c>
      <c r="AM756" s="131">
        <f t="shared" si="271"/>
        <v>0</v>
      </c>
      <c r="AN756" s="136">
        <f t="shared" si="272"/>
        <v>0</v>
      </c>
      <c r="AO756" s="133">
        <f t="shared" si="273"/>
        <v>0</v>
      </c>
      <c r="AP756" s="131">
        <f t="shared" si="274"/>
        <v>0</v>
      </c>
      <c r="AQ756" s="131">
        <f t="shared" si="275"/>
        <v>0</v>
      </c>
      <c r="AR756" s="131">
        <f t="shared" si="276"/>
        <v>0</v>
      </c>
      <c r="AS756" s="136">
        <f t="shared" si="277"/>
        <v>0</v>
      </c>
      <c r="AT756" s="133">
        <f t="shared" si="278"/>
        <v>0</v>
      </c>
      <c r="AU756" s="131">
        <f t="shared" si="279"/>
        <v>0</v>
      </c>
      <c r="AV756" s="131">
        <f t="shared" si="280"/>
        <v>0</v>
      </c>
      <c r="AW756" s="131">
        <f t="shared" si="281"/>
        <v>0</v>
      </c>
      <c r="AX756" s="136">
        <f t="shared" si="282"/>
        <v>0</v>
      </c>
      <c r="AY756" s="133">
        <f t="shared" si="283"/>
        <v>0</v>
      </c>
      <c r="AZ756" s="131">
        <f t="shared" si="284"/>
        <v>0</v>
      </c>
      <c r="BA756" s="131">
        <f t="shared" si="285"/>
        <v>0</v>
      </c>
      <c r="BB756" s="131">
        <f t="shared" si="286"/>
        <v>0</v>
      </c>
      <c r="BC756" s="132">
        <f t="shared" si="287"/>
        <v>0</v>
      </c>
    </row>
    <row r="757" spans="1:55" x14ac:dyDescent="0.25">
      <c r="A757" s="138" t="s">
        <v>1618</v>
      </c>
      <c r="B757" s="131" t="s">
        <v>1529</v>
      </c>
      <c r="C757" s="131" t="s">
        <v>1652</v>
      </c>
      <c r="D757" s="131" t="s">
        <v>318</v>
      </c>
      <c r="E757" s="132" t="s">
        <v>1311</v>
      </c>
      <c r="F757" s="130">
        <v>0</v>
      </c>
      <c r="G757" s="131">
        <v>0</v>
      </c>
      <c r="H757" s="131">
        <v>0</v>
      </c>
      <c r="I757" s="132">
        <v>0</v>
      </c>
      <c r="J757" s="149"/>
      <c r="K757" s="133">
        <v>0</v>
      </c>
      <c r="L757" s="131">
        <v>0</v>
      </c>
      <c r="M757" s="131">
        <v>0</v>
      </c>
      <c r="N757" s="132">
        <v>0</v>
      </c>
      <c r="O757" s="149"/>
      <c r="P757" s="133">
        <v>0</v>
      </c>
      <c r="Q757" s="131">
        <v>0</v>
      </c>
      <c r="R757" s="131">
        <v>0</v>
      </c>
      <c r="S757" s="132">
        <v>0</v>
      </c>
      <c r="T757" s="149"/>
      <c r="U757" s="133">
        <v>0</v>
      </c>
      <c r="V757" s="131">
        <v>0</v>
      </c>
      <c r="W757" s="131">
        <v>0</v>
      </c>
      <c r="X757" s="132">
        <v>0</v>
      </c>
      <c r="Y757" s="149"/>
      <c r="Z757" s="133">
        <v>0</v>
      </c>
      <c r="AA757" s="131">
        <v>0</v>
      </c>
      <c r="AB757" s="131">
        <v>0</v>
      </c>
      <c r="AC757" s="132">
        <v>0</v>
      </c>
      <c r="AD757" s="149"/>
      <c r="AE757" s="153">
        <f t="shared" si="264"/>
        <v>0</v>
      </c>
      <c r="AF757" s="134">
        <f t="shared" si="265"/>
        <v>0</v>
      </c>
      <c r="AG757" s="135">
        <f t="shared" si="266"/>
        <v>0</v>
      </c>
      <c r="AH757" s="167">
        <f t="shared" si="267"/>
        <v>0</v>
      </c>
      <c r="AI757" s="149"/>
      <c r="AJ757" s="133">
        <f t="shared" si="268"/>
        <v>0</v>
      </c>
      <c r="AK757" s="131">
        <f t="shared" si="269"/>
        <v>0</v>
      </c>
      <c r="AL757" s="131">
        <f t="shared" si="270"/>
        <v>0</v>
      </c>
      <c r="AM757" s="131">
        <f t="shared" si="271"/>
        <v>0</v>
      </c>
      <c r="AN757" s="136">
        <f t="shared" si="272"/>
        <v>0</v>
      </c>
      <c r="AO757" s="133">
        <f t="shared" si="273"/>
        <v>0</v>
      </c>
      <c r="AP757" s="131">
        <f t="shared" si="274"/>
        <v>0</v>
      </c>
      <c r="AQ757" s="131">
        <f t="shared" si="275"/>
        <v>0</v>
      </c>
      <c r="AR757" s="131">
        <f t="shared" si="276"/>
        <v>0</v>
      </c>
      <c r="AS757" s="136">
        <f t="shared" si="277"/>
        <v>0</v>
      </c>
      <c r="AT757" s="133">
        <f t="shared" si="278"/>
        <v>0</v>
      </c>
      <c r="AU757" s="131">
        <f t="shared" si="279"/>
        <v>0</v>
      </c>
      <c r="AV757" s="131">
        <f t="shared" si="280"/>
        <v>0</v>
      </c>
      <c r="AW757" s="131">
        <f t="shared" si="281"/>
        <v>0</v>
      </c>
      <c r="AX757" s="136">
        <f t="shared" si="282"/>
        <v>0</v>
      </c>
      <c r="AY757" s="133">
        <f t="shared" si="283"/>
        <v>0</v>
      </c>
      <c r="AZ757" s="131">
        <f t="shared" si="284"/>
        <v>0</v>
      </c>
      <c r="BA757" s="131">
        <f t="shared" si="285"/>
        <v>0</v>
      </c>
      <c r="BB757" s="131">
        <f t="shared" si="286"/>
        <v>0</v>
      </c>
      <c r="BC757" s="132">
        <f t="shared" si="287"/>
        <v>0</v>
      </c>
    </row>
    <row r="758" spans="1:55" x14ac:dyDescent="0.25">
      <c r="A758" s="138" t="s">
        <v>1619</v>
      </c>
      <c r="B758" s="131" t="s">
        <v>37</v>
      </c>
      <c r="C758" s="131" t="s">
        <v>1653</v>
      </c>
      <c r="D758" s="131" t="s">
        <v>315</v>
      </c>
      <c r="E758" s="132" t="s">
        <v>1313</v>
      </c>
      <c r="F758" s="130">
        <v>0</v>
      </c>
      <c r="G758" s="131">
        <v>0</v>
      </c>
      <c r="H758" s="131">
        <v>0</v>
      </c>
      <c r="I758" s="132">
        <v>20</v>
      </c>
      <c r="J758" s="149"/>
      <c r="K758" s="133">
        <v>0</v>
      </c>
      <c r="L758" s="131">
        <v>0</v>
      </c>
      <c r="M758" s="131">
        <v>0</v>
      </c>
      <c r="N758" s="132">
        <v>0</v>
      </c>
      <c r="O758" s="149"/>
      <c r="P758" s="133">
        <v>0</v>
      </c>
      <c r="Q758" s="131">
        <v>0</v>
      </c>
      <c r="R758" s="131">
        <v>0</v>
      </c>
      <c r="S758" s="132">
        <v>0</v>
      </c>
      <c r="T758" s="149"/>
      <c r="U758" s="133">
        <v>0</v>
      </c>
      <c r="V758" s="131">
        <v>0</v>
      </c>
      <c r="W758" s="131">
        <v>0</v>
      </c>
      <c r="X758" s="132">
        <v>0</v>
      </c>
      <c r="Y758" s="149"/>
      <c r="Z758" s="133">
        <v>0</v>
      </c>
      <c r="AA758" s="131">
        <v>0</v>
      </c>
      <c r="AB758" s="131">
        <v>0</v>
      </c>
      <c r="AC758" s="132">
        <v>0</v>
      </c>
      <c r="AD758" s="149"/>
      <c r="AE758" s="153">
        <f t="shared" si="264"/>
        <v>0</v>
      </c>
      <c r="AF758" s="134">
        <f t="shared" si="265"/>
        <v>0</v>
      </c>
      <c r="AG758" s="135">
        <f t="shared" si="266"/>
        <v>0</v>
      </c>
      <c r="AH758" s="167">
        <f t="shared" si="267"/>
        <v>20</v>
      </c>
      <c r="AI758" s="149"/>
      <c r="AJ758" s="133">
        <f t="shared" si="268"/>
        <v>20</v>
      </c>
      <c r="AK758" s="131">
        <f t="shared" si="269"/>
        <v>0</v>
      </c>
      <c r="AL758" s="131">
        <f t="shared" si="270"/>
        <v>0</v>
      </c>
      <c r="AM758" s="131">
        <f t="shared" si="271"/>
        <v>0</v>
      </c>
      <c r="AN758" s="136">
        <f t="shared" si="272"/>
        <v>0</v>
      </c>
      <c r="AO758" s="133">
        <f t="shared" si="273"/>
        <v>0</v>
      </c>
      <c r="AP758" s="131">
        <f t="shared" si="274"/>
        <v>0</v>
      </c>
      <c r="AQ758" s="131">
        <f t="shared" si="275"/>
        <v>0</v>
      </c>
      <c r="AR758" s="131">
        <f t="shared" si="276"/>
        <v>0</v>
      </c>
      <c r="AS758" s="136">
        <f t="shared" si="277"/>
        <v>0</v>
      </c>
      <c r="AT758" s="133">
        <f t="shared" si="278"/>
        <v>0</v>
      </c>
      <c r="AU758" s="131">
        <f t="shared" si="279"/>
        <v>0</v>
      </c>
      <c r="AV758" s="131">
        <f t="shared" si="280"/>
        <v>0</v>
      </c>
      <c r="AW758" s="131">
        <f t="shared" si="281"/>
        <v>0</v>
      </c>
      <c r="AX758" s="136">
        <f t="shared" si="282"/>
        <v>0</v>
      </c>
      <c r="AY758" s="133">
        <f t="shared" si="283"/>
        <v>0</v>
      </c>
      <c r="AZ758" s="131">
        <f t="shared" si="284"/>
        <v>0</v>
      </c>
      <c r="BA758" s="131">
        <f t="shared" si="285"/>
        <v>0</v>
      </c>
      <c r="BB758" s="131">
        <f t="shared" si="286"/>
        <v>0</v>
      </c>
      <c r="BC758" s="132">
        <f t="shared" si="287"/>
        <v>0</v>
      </c>
    </row>
    <row r="759" spans="1:55" x14ac:dyDescent="0.25">
      <c r="A759" s="138" t="s">
        <v>1620</v>
      </c>
      <c r="B759" s="131" t="s">
        <v>1529</v>
      </c>
      <c r="C759" s="131" t="s">
        <v>1655</v>
      </c>
      <c r="D759" s="131" t="s">
        <v>408</v>
      </c>
      <c r="E759" s="132" t="s">
        <v>1311</v>
      </c>
      <c r="F759" s="130">
        <v>0</v>
      </c>
      <c r="G759" s="131">
        <v>0</v>
      </c>
      <c r="H759" s="131">
        <v>0</v>
      </c>
      <c r="I759" s="132">
        <v>0</v>
      </c>
      <c r="J759" s="149"/>
      <c r="K759" s="133">
        <v>0</v>
      </c>
      <c r="L759" s="131">
        <v>0</v>
      </c>
      <c r="M759" s="131">
        <v>0</v>
      </c>
      <c r="N759" s="132">
        <v>0</v>
      </c>
      <c r="O759" s="149"/>
      <c r="P759" s="133">
        <v>0</v>
      </c>
      <c r="Q759" s="131">
        <v>0</v>
      </c>
      <c r="R759" s="131">
        <v>0</v>
      </c>
      <c r="S759" s="132">
        <v>0</v>
      </c>
      <c r="T759" s="149"/>
      <c r="U759" s="133">
        <v>0</v>
      </c>
      <c r="V759" s="131">
        <v>0</v>
      </c>
      <c r="W759" s="131">
        <v>0</v>
      </c>
      <c r="X759" s="132">
        <v>0</v>
      </c>
      <c r="Y759" s="149"/>
      <c r="Z759" s="133">
        <v>0</v>
      </c>
      <c r="AA759" s="131">
        <v>0</v>
      </c>
      <c r="AB759" s="131">
        <v>0</v>
      </c>
      <c r="AC759" s="132">
        <v>0</v>
      </c>
      <c r="AD759" s="149"/>
      <c r="AE759" s="153">
        <f t="shared" si="264"/>
        <v>0</v>
      </c>
      <c r="AF759" s="134">
        <f t="shared" si="265"/>
        <v>0</v>
      </c>
      <c r="AG759" s="135">
        <f t="shared" si="266"/>
        <v>0</v>
      </c>
      <c r="AH759" s="167">
        <f t="shared" si="267"/>
        <v>0</v>
      </c>
      <c r="AI759" s="149"/>
      <c r="AJ759" s="133">
        <f t="shared" si="268"/>
        <v>0</v>
      </c>
      <c r="AK759" s="131">
        <f t="shared" si="269"/>
        <v>0</v>
      </c>
      <c r="AL759" s="131">
        <f t="shared" si="270"/>
        <v>0</v>
      </c>
      <c r="AM759" s="131">
        <f t="shared" si="271"/>
        <v>0</v>
      </c>
      <c r="AN759" s="136">
        <f t="shared" si="272"/>
        <v>0</v>
      </c>
      <c r="AO759" s="133">
        <f t="shared" si="273"/>
        <v>0</v>
      </c>
      <c r="AP759" s="131">
        <f t="shared" si="274"/>
        <v>0</v>
      </c>
      <c r="AQ759" s="131">
        <f t="shared" si="275"/>
        <v>0</v>
      </c>
      <c r="AR759" s="131">
        <f t="shared" si="276"/>
        <v>0</v>
      </c>
      <c r="AS759" s="136">
        <f t="shared" si="277"/>
        <v>0</v>
      </c>
      <c r="AT759" s="133">
        <f t="shared" si="278"/>
        <v>0</v>
      </c>
      <c r="AU759" s="131">
        <f t="shared" si="279"/>
        <v>0</v>
      </c>
      <c r="AV759" s="131">
        <f t="shared" si="280"/>
        <v>0</v>
      </c>
      <c r="AW759" s="131">
        <f t="shared" si="281"/>
        <v>0</v>
      </c>
      <c r="AX759" s="136">
        <f t="shared" si="282"/>
        <v>0</v>
      </c>
      <c r="AY759" s="133">
        <f t="shared" si="283"/>
        <v>0</v>
      </c>
      <c r="AZ759" s="131">
        <f t="shared" si="284"/>
        <v>0</v>
      </c>
      <c r="BA759" s="131">
        <f t="shared" si="285"/>
        <v>0</v>
      </c>
      <c r="BB759" s="131">
        <f t="shared" si="286"/>
        <v>0</v>
      </c>
      <c r="BC759" s="132">
        <f t="shared" si="287"/>
        <v>0</v>
      </c>
    </row>
    <row r="760" spans="1:55" x14ac:dyDescent="0.25">
      <c r="A760" s="138" t="s">
        <v>1621</v>
      </c>
      <c r="B760" s="131" t="s">
        <v>1294</v>
      </c>
      <c r="C760" s="131" t="s">
        <v>1656</v>
      </c>
      <c r="D760" s="131" t="s">
        <v>82</v>
      </c>
      <c r="E760" s="132" t="s">
        <v>1314</v>
      </c>
      <c r="F760" s="130">
        <v>0</v>
      </c>
      <c r="G760" s="131">
        <v>0</v>
      </c>
      <c r="H760" s="131">
        <v>0</v>
      </c>
      <c r="I760" s="132">
        <v>0</v>
      </c>
      <c r="J760" s="149"/>
      <c r="K760" s="133">
        <v>0</v>
      </c>
      <c r="L760" s="131">
        <v>0</v>
      </c>
      <c r="M760" s="131">
        <v>0</v>
      </c>
      <c r="N760" s="132">
        <v>0</v>
      </c>
      <c r="O760" s="149"/>
      <c r="P760" s="133">
        <v>0</v>
      </c>
      <c r="Q760" s="131">
        <v>0</v>
      </c>
      <c r="R760" s="131">
        <v>0</v>
      </c>
      <c r="S760" s="132">
        <v>0</v>
      </c>
      <c r="T760" s="149"/>
      <c r="U760" s="133">
        <v>0</v>
      </c>
      <c r="V760" s="131">
        <v>0</v>
      </c>
      <c r="W760" s="131">
        <v>0</v>
      </c>
      <c r="X760" s="132">
        <v>0</v>
      </c>
      <c r="Y760" s="149"/>
      <c r="Z760" s="133">
        <v>0</v>
      </c>
      <c r="AA760" s="131">
        <v>0</v>
      </c>
      <c r="AB760" s="131">
        <v>0</v>
      </c>
      <c r="AC760" s="132">
        <v>0</v>
      </c>
      <c r="AD760" s="149"/>
      <c r="AE760" s="153">
        <f t="shared" si="264"/>
        <v>0</v>
      </c>
      <c r="AF760" s="134">
        <f t="shared" si="265"/>
        <v>0</v>
      </c>
      <c r="AG760" s="135">
        <f t="shared" si="266"/>
        <v>0</v>
      </c>
      <c r="AH760" s="167">
        <f t="shared" si="267"/>
        <v>0</v>
      </c>
      <c r="AI760" s="149"/>
      <c r="AJ760" s="133">
        <f t="shared" si="268"/>
        <v>0</v>
      </c>
      <c r="AK760" s="131">
        <f t="shared" si="269"/>
        <v>0</v>
      </c>
      <c r="AL760" s="131">
        <f t="shared" si="270"/>
        <v>0</v>
      </c>
      <c r="AM760" s="131">
        <f t="shared" si="271"/>
        <v>0</v>
      </c>
      <c r="AN760" s="136">
        <f t="shared" si="272"/>
        <v>0</v>
      </c>
      <c r="AO760" s="133">
        <f t="shared" si="273"/>
        <v>0</v>
      </c>
      <c r="AP760" s="131">
        <f t="shared" si="274"/>
        <v>0</v>
      </c>
      <c r="AQ760" s="131">
        <f t="shared" si="275"/>
        <v>0</v>
      </c>
      <c r="AR760" s="131">
        <f t="shared" si="276"/>
        <v>0</v>
      </c>
      <c r="AS760" s="136">
        <f t="shared" si="277"/>
        <v>0</v>
      </c>
      <c r="AT760" s="133">
        <f t="shared" si="278"/>
        <v>0</v>
      </c>
      <c r="AU760" s="131">
        <f t="shared" si="279"/>
        <v>0</v>
      </c>
      <c r="AV760" s="131">
        <f t="shared" si="280"/>
        <v>0</v>
      </c>
      <c r="AW760" s="131">
        <f t="shared" si="281"/>
        <v>0</v>
      </c>
      <c r="AX760" s="136">
        <f t="shared" si="282"/>
        <v>0</v>
      </c>
      <c r="AY760" s="133">
        <f t="shared" si="283"/>
        <v>0</v>
      </c>
      <c r="AZ760" s="131">
        <f t="shared" si="284"/>
        <v>0</v>
      </c>
      <c r="BA760" s="131">
        <f t="shared" si="285"/>
        <v>0</v>
      </c>
      <c r="BB760" s="131">
        <f t="shared" si="286"/>
        <v>0</v>
      </c>
      <c r="BC760" s="132">
        <f t="shared" si="287"/>
        <v>0</v>
      </c>
    </row>
    <row r="761" spans="1:55" x14ac:dyDescent="0.25">
      <c r="A761" s="138" t="s">
        <v>1622</v>
      </c>
      <c r="B761" s="131" t="s">
        <v>1293</v>
      </c>
      <c r="C761" s="131" t="s">
        <v>1109</v>
      </c>
      <c r="D761" s="131" t="s">
        <v>1110</v>
      </c>
      <c r="E761" s="132" t="s">
        <v>1314</v>
      </c>
      <c r="F761" s="130">
        <v>0</v>
      </c>
      <c r="G761" s="131">
        <v>0</v>
      </c>
      <c r="H761" s="131">
        <v>0</v>
      </c>
      <c r="I761" s="132">
        <v>0</v>
      </c>
      <c r="J761" s="149"/>
      <c r="K761" s="133">
        <v>0</v>
      </c>
      <c r="L761" s="131">
        <v>0</v>
      </c>
      <c r="M761" s="131">
        <v>0</v>
      </c>
      <c r="N761" s="132">
        <v>0</v>
      </c>
      <c r="O761" s="149"/>
      <c r="P761" s="133">
        <v>0</v>
      </c>
      <c r="Q761" s="131">
        <v>0</v>
      </c>
      <c r="R761" s="131">
        <v>0</v>
      </c>
      <c r="S761" s="132">
        <v>0</v>
      </c>
      <c r="T761" s="149"/>
      <c r="U761" s="133">
        <v>0</v>
      </c>
      <c r="V761" s="131">
        <v>0</v>
      </c>
      <c r="W761" s="131">
        <v>0</v>
      </c>
      <c r="X761" s="132">
        <v>0</v>
      </c>
      <c r="Y761" s="149"/>
      <c r="Z761" s="133">
        <v>0</v>
      </c>
      <c r="AA761" s="131">
        <v>0</v>
      </c>
      <c r="AB761" s="131">
        <v>0</v>
      </c>
      <c r="AC761" s="132">
        <v>0</v>
      </c>
      <c r="AD761" s="149"/>
      <c r="AE761" s="153">
        <f t="shared" si="264"/>
        <v>0</v>
      </c>
      <c r="AF761" s="134">
        <f t="shared" si="265"/>
        <v>0</v>
      </c>
      <c r="AG761" s="135">
        <f t="shared" si="266"/>
        <v>0</v>
      </c>
      <c r="AH761" s="167">
        <f t="shared" si="267"/>
        <v>0</v>
      </c>
      <c r="AI761" s="149"/>
      <c r="AJ761" s="133">
        <f t="shared" si="268"/>
        <v>0</v>
      </c>
      <c r="AK761" s="131">
        <f t="shared" si="269"/>
        <v>0</v>
      </c>
      <c r="AL761" s="131">
        <f t="shared" si="270"/>
        <v>0</v>
      </c>
      <c r="AM761" s="131">
        <f t="shared" si="271"/>
        <v>0</v>
      </c>
      <c r="AN761" s="136">
        <f t="shared" si="272"/>
        <v>0</v>
      </c>
      <c r="AO761" s="133">
        <f t="shared" si="273"/>
        <v>0</v>
      </c>
      <c r="AP761" s="131">
        <f t="shared" si="274"/>
        <v>0</v>
      </c>
      <c r="AQ761" s="131">
        <f t="shared" si="275"/>
        <v>0</v>
      </c>
      <c r="AR761" s="131">
        <f t="shared" si="276"/>
        <v>0</v>
      </c>
      <c r="AS761" s="136">
        <f t="shared" si="277"/>
        <v>0</v>
      </c>
      <c r="AT761" s="133">
        <f t="shared" si="278"/>
        <v>0</v>
      </c>
      <c r="AU761" s="131">
        <f t="shared" si="279"/>
        <v>0</v>
      </c>
      <c r="AV761" s="131">
        <f t="shared" si="280"/>
        <v>0</v>
      </c>
      <c r="AW761" s="131">
        <f t="shared" si="281"/>
        <v>0</v>
      </c>
      <c r="AX761" s="136">
        <f t="shared" si="282"/>
        <v>0</v>
      </c>
      <c r="AY761" s="133">
        <f t="shared" si="283"/>
        <v>0</v>
      </c>
      <c r="AZ761" s="131">
        <f t="shared" si="284"/>
        <v>0</v>
      </c>
      <c r="BA761" s="131">
        <f t="shared" si="285"/>
        <v>0</v>
      </c>
      <c r="BB761" s="131">
        <f t="shared" si="286"/>
        <v>0</v>
      </c>
      <c r="BC761" s="132">
        <f t="shared" si="287"/>
        <v>0</v>
      </c>
    </row>
    <row r="762" spans="1:55" x14ac:dyDescent="0.25">
      <c r="A762" s="138" t="s">
        <v>1623</v>
      </c>
      <c r="B762" s="131" t="s">
        <v>41</v>
      </c>
      <c r="C762" s="131" t="s">
        <v>454</v>
      </c>
      <c r="D762" s="131" t="s">
        <v>80</v>
      </c>
      <c r="E762" s="132" t="s">
        <v>1311</v>
      </c>
      <c r="F762" s="130">
        <v>0</v>
      </c>
      <c r="G762" s="131">
        <v>0</v>
      </c>
      <c r="H762" s="131">
        <v>0</v>
      </c>
      <c r="I762" s="132">
        <v>20</v>
      </c>
      <c r="J762" s="149"/>
      <c r="K762" s="133">
        <v>0</v>
      </c>
      <c r="L762" s="131">
        <v>0</v>
      </c>
      <c r="M762" s="131">
        <v>0</v>
      </c>
      <c r="N762" s="132">
        <v>0</v>
      </c>
      <c r="O762" s="149"/>
      <c r="P762" s="133">
        <v>0</v>
      </c>
      <c r="Q762" s="131">
        <v>0</v>
      </c>
      <c r="R762" s="131">
        <v>0</v>
      </c>
      <c r="S762" s="132">
        <v>0</v>
      </c>
      <c r="T762" s="149"/>
      <c r="U762" s="133">
        <v>0</v>
      </c>
      <c r="V762" s="131">
        <v>0</v>
      </c>
      <c r="W762" s="131">
        <v>0</v>
      </c>
      <c r="X762" s="132">
        <v>0</v>
      </c>
      <c r="Y762" s="149"/>
      <c r="Z762" s="133">
        <v>0</v>
      </c>
      <c r="AA762" s="131">
        <v>0</v>
      </c>
      <c r="AB762" s="131">
        <v>0</v>
      </c>
      <c r="AC762" s="132">
        <v>20</v>
      </c>
      <c r="AD762" s="149"/>
      <c r="AE762" s="153">
        <f t="shared" si="264"/>
        <v>0</v>
      </c>
      <c r="AF762" s="134">
        <f t="shared" si="265"/>
        <v>0</v>
      </c>
      <c r="AG762" s="135">
        <f t="shared" si="266"/>
        <v>0</v>
      </c>
      <c r="AH762" s="167">
        <f t="shared" si="267"/>
        <v>40</v>
      </c>
      <c r="AI762" s="149"/>
      <c r="AJ762" s="133">
        <f t="shared" si="268"/>
        <v>20</v>
      </c>
      <c r="AK762" s="131">
        <f t="shared" si="269"/>
        <v>0</v>
      </c>
      <c r="AL762" s="131">
        <f t="shared" si="270"/>
        <v>0</v>
      </c>
      <c r="AM762" s="131">
        <f t="shared" si="271"/>
        <v>0</v>
      </c>
      <c r="AN762" s="136">
        <f t="shared" si="272"/>
        <v>20</v>
      </c>
      <c r="AO762" s="133">
        <f t="shared" si="273"/>
        <v>0</v>
      </c>
      <c r="AP762" s="131">
        <f t="shared" si="274"/>
        <v>0</v>
      </c>
      <c r="AQ762" s="131">
        <f t="shared" si="275"/>
        <v>0</v>
      </c>
      <c r="AR762" s="131">
        <f t="shared" si="276"/>
        <v>0</v>
      </c>
      <c r="AS762" s="136">
        <f t="shared" si="277"/>
        <v>0</v>
      </c>
      <c r="AT762" s="133">
        <f t="shared" si="278"/>
        <v>0</v>
      </c>
      <c r="AU762" s="131">
        <f t="shared" si="279"/>
        <v>0</v>
      </c>
      <c r="AV762" s="131">
        <f t="shared" si="280"/>
        <v>0</v>
      </c>
      <c r="AW762" s="131">
        <f t="shared" si="281"/>
        <v>0</v>
      </c>
      <c r="AX762" s="136">
        <f t="shared" si="282"/>
        <v>0</v>
      </c>
      <c r="AY762" s="133">
        <f t="shared" si="283"/>
        <v>0</v>
      </c>
      <c r="AZ762" s="131">
        <f t="shared" si="284"/>
        <v>0</v>
      </c>
      <c r="BA762" s="131">
        <f t="shared" si="285"/>
        <v>0</v>
      </c>
      <c r="BB762" s="131">
        <f t="shared" si="286"/>
        <v>0</v>
      </c>
      <c r="BC762" s="132">
        <f t="shared" si="287"/>
        <v>0</v>
      </c>
    </row>
    <row r="763" spans="1:55" x14ac:dyDescent="0.25">
      <c r="A763" s="138" t="s">
        <v>1624</v>
      </c>
      <c r="B763" s="131" t="s">
        <v>42</v>
      </c>
      <c r="C763" s="131" t="s">
        <v>1657</v>
      </c>
      <c r="D763" s="131" t="s">
        <v>1658</v>
      </c>
      <c r="E763" s="132" t="s">
        <v>1314</v>
      </c>
      <c r="F763" s="130">
        <v>0</v>
      </c>
      <c r="G763" s="131">
        <v>0</v>
      </c>
      <c r="H763" s="131">
        <v>0</v>
      </c>
      <c r="I763" s="132">
        <v>20</v>
      </c>
      <c r="J763" s="149"/>
      <c r="K763" s="133">
        <v>1</v>
      </c>
      <c r="L763" s="131">
        <v>0</v>
      </c>
      <c r="M763" s="131">
        <v>12.2</v>
      </c>
      <c r="N763" s="132">
        <v>251</v>
      </c>
      <c r="O763" s="149"/>
      <c r="P763" s="133">
        <v>0</v>
      </c>
      <c r="Q763" s="131">
        <v>1</v>
      </c>
      <c r="R763" s="131">
        <v>3.5</v>
      </c>
      <c r="S763" s="132">
        <v>280</v>
      </c>
      <c r="T763" s="149"/>
      <c r="U763" s="133">
        <v>0</v>
      </c>
      <c r="V763" s="131">
        <v>0</v>
      </c>
      <c r="W763" s="131">
        <v>0</v>
      </c>
      <c r="X763" s="132">
        <v>0</v>
      </c>
      <c r="Y763" s="149"/>
      <c r="Z763" s="133">
        <v>0</v>
      </c>
      <c r="AA763" s="131">
        <v>0</v>
      </c>
      <c r="AB763" s="131">
        <v>0</v>
      </c>
      <c r="AC763" s="132">
        <v>20</v>
      </c>
      <c r="AD763" s="149"/>
      <c r="AE763" s="153">
        <f t="shared" si="264"/>
        <v>1</v>
      </c>
      <c r="AF763" s="134">
        <f t="shared" si="265"/>
        <v>1</v>
      </c>
      <c r="AG763" s="135">
        <f t="shared" si="266"/>
        <v>15.7</v>
      </c>
      <c r="AH763" s="167">
        <f t="shared" si="267"/>
        <v>571</v>
      </c>
      <c r="AI763" s="149"/>
      <c r="AJ763" s="133">
        <f t="shared" si="268"/>
        <v>20</v>
      </c>
      <c r="AK763" s="131">
        <f t="shared" si="269"/>
        <v>251</v>
      </c>
      <c r="AL763" s="131">
        <f t="shared" si="270"/>
        <v>280</v>
      </c>
      <c r="AM763" s="131">
        <f t="shared" si="271"/>
        <v>0</v>
      </c>
      <c r="AN763" s="136">
        <f t="shared" si="272"/>
        <v>20</v>
      </c>
      <c r="AO763" s="133">
        <f t="shared" si="273"/>
        <v>0</v>
      </c>
      <c r="AP763" s="131">
        <f t="shared" si="274"/>
        <v>1</v>
      </c>
      <c r="AQ763" s="131">
        <f t="shared" si="275"/>
        <v>0</v>
      </c>
      <c r="AR763" s="131">
        <f t="shared" si="276"/>
        <v>0</v>
      </c>
      <c r="AS763" s="136">
        <f t="shared" si="277"/>
        <v>0</v>
      </c>
      <c r="AT763" s="133">
        <f t="shared" si="278"/>
        <v>0</v>
      </c>
      <c r="AU763" s="131">
        <f t="shared" si="279"/>
        <v>0</v>
      </c>
      <c r="AV763" s="131">
        <f t="shared" si="280"/>
        <v>1</v>
      </c>
      <c r="AW763" s="131">
        <f t="shared" si="281"/>
        <v>0</v>
      </c>
      <c r="AX763" s="136">
        <f t="shared" si="282"/>
        <v>0</v>
      </c>
      <c r="AY763" s="133">
        <f t="shared" si="283"/>
        <v>0</v>
      </c>
      <c r="AZ763" s="131">
        <f t="shared" si="284"/>
        <v>12.2</v>
      </c>
      <c r="BA763" s="131">
        <f t="shared" si="285"/>
        <v>3.5</v>
      </c>
      <c r="BB763" s="131">
        <f t="shared" si="286"/>
        <v>0</v>
      </c>
      <c r="BC763" s="132">
        <f t="shared" si="287"/>
        <v>0</v>
      </c>
    </row>
    <row r="764" spans="1:55" x14ac:dyDescent="0.25">
      <c r="A764" s="138" t="s">
        <v>1625</v>
      </c>
      <c r="B764" s="131" t="s">
        <v>1383</v>
      </c>
      <c r="C764" s="131" t="s">
        <v>190</v>
      </c>
      <c r="D764" s="131" t="s">
        <v>78</v>
      </c>
      <c r="E764" s="132" t="s">
        <v>1311</v>
      </c>
      <c r="F764" s="130">
        <v>0</v>
      </c>
      <c r="G764" s="131">
        <v>0</v>
      </c>
      <c r="H764" s="131">
        <v>0</v>
      </c>
      <c r="I764" s="132">
        <v>0</v>
      </c>
      <c r="J764" s="149"/>
      <c r="K764" s="133">
        <v>0</v>
      </c>
      <c r="L764" s="131">
        <v>0</v>
      </c>
      <c r="M764" s="131">
        <v>0</v>
      </c>
      <c r="N764" s="132">
        <v>0</v>
      </c>
      <c r="O764" s="149"/>
      <c r="P764" s="133">
        <v>0</v>
      </c>
      <c r="Q764" s="131">
        <v>0</v>
      </c>
      <c r="R764" s="131">
        <v>0</v>
      </c>
      <c r="S764" s="132">
        <v>0</v>
      </c>
      <c r="T764" s="149"/>
      <c r="U764" s="133">
        <v>0</v>
      </c>
      <c r="V764" s="131">
        <v>0</v>
      </c>
      <c r="W764" s="131">
        <v>0</v>
      </c>
      <c r="X764" s="132">
        <v>0</v>
      </c>
      <c r="Y764" s="149"/>
      <c r="Z764" s="133">
        <v>0</v>
      </c>
      <c r="AA764" s="131">
        <v>0</v>
      </c>
      <c r="AB764" s="131">
        <v>0</v>
      </c>
      <c r="AC764" s="132">
        <v>0</v>
      </c>
      <c r="AD764" s="149"/>
      <c r="AE764" s="153">
        <f t="shared" si="264"/>
        <v>0</v>
      </c>
      <c r="AF764" s="134">
        <f t="shared" si="265"/>
        <v>0</v>
      </c>
      <c r="AG764" s="135">
        <f t="shared" si="266"/>
        <v>0</v>
      </c>
      <c r="AH764" s="167">
        <f t="shared" si="267"/>
        <v>0</v>
      </c>
      <c r="AI764" s="149"/>
      <c r="AJ764" s="133">
        <f t="shared" si="268"/>
        <v>0</v>
      </c>
      <c r="AK764" s="131">
        <f t="shared" si="269"/>
        <v>0</v>
      </c>
      <c r="AL764" s="131">
        <f t="shared" si="270"/>
        <v>0</v>
      </c>
      <c r="AM764" s="131">
        <f t="shared" si="271"/>
        <v>0</v>
      </c>
      <c r="AN764" s="136">
        <f t="shared" si="272"/>
        <v>0</v>
      </c>
      <c r="AO764" s="133">
        <f t="shared" si="273"/>
        <v>0</v>
      </c>
      <c r="AP764" s="131">
        <f t="shared" si="274"/>
        <v>0</v>
      </c>
      <c r="AQ764" s="131">
        <f t="shared" si="275"/>
        <v>0</v>
      </c>
      <c r="AR764" s="131">
        <f t="shared" si="276"/>
        <v>0</v>
      </c>
      <c r="AS764" s="136">
        <f t="shared" si="277"/>
        <v>0</v>
      </c>
      <c r="AT764" s="133">
        <f t="shared" si="278"/>
        <v>0</v>
      </c>
      <c r="AU764" s="131">
        <f t="shared" si="279"/>
        <v>0</v>
      </c>
      <c r="AV764" s="131">
        <f t="shared" si="280"/>
        <v>0</v>
      </c>
      <c r="AW764" s="131">
        <f t="shared" si="281"/>
        <v>0</v>
      </c>
      <c r="AX764" s="136">
        <f t="shared" si="282"/>
        <v>0</v>
      </c>
      <c r="AY764" s="133">
        <f t="shared" si="283"/>
        <v>0</v>
      </c>
      <c r="AZ764" s="131">
        <f t="shared" si="284"/>
        <v>0</v>
      </c>
      <c r="BA764" s="131">
        <f t="shared" si="285"/>
        <v>0</v>
      </c>
      <c r="BB764" s="131">
        <f t="shared" si="286"/>
        <v>0</v>
      </c>
      <c r="BC764" s="132">
        <f t="shared" si="287"/>
        <v>0</v>
      </c>
    </row>
    <row r="765" spans="1:55" x14ac:dyDescent="0.25">
      <c r="A765" s="138" t="s">
        <v>1626</v>
      </c>
      <c r="B765" s="131" t="s">
        <v>1383</v>
      </c>
      <c r="C765" s="131" t="s">
        <v>1659</v>
      </c>
      <c r="D765" s="131" t="s">
        <v>1660</v>
      </c>
      <c r="E765" s="132" t="s">
        <v>2025</v>
      </c>
      <c r="F765" s="130">
        <v>0</v>
      </c>
      <c r="G765" s="131">
        <v>0</v>
      </c>
      <c r="H765" s="131">
        <v>0</v>
      </c>
      <c r="I765" s="132">
        <v>0</v>
      </c>
      <c r="J765" s="149"/>
      <c r="K765" s="133">
        <v>0</v>
      </c>
      <c r="L765" s="131">
        <v>0</v>
      </c>
      <c r="M765" s="131">
        <v>0</v>
      </c>
      <c r="N765" s="132">
        <v>0</v>
      </c>
      <c r="O765" s="149"/>
      <c r="P765" s="133">
        <v>0</v>
      </c>
      <c r="Q765" s="131">
        <v>0</v>
      </c>
      <c r="R765" s="131">
        <v>0</v>
      </c>
      <c r="S765" s="132">
        <v>0</v>
      </c>
      <c r="T765" s="149"/>
      <c r="U765" s="133">
        <v>0</v>
      </c>
      <c r="V765" s="131">
        <v>0</v>
      </c>
      <c r="W765" s="131">
        <v>0</v>
      </c>
      <c r="X765" s="132">
        <v>0</v>
      </c>
      <c r="Y765" s="149"/>
      <c r="Z765" s="133">
        <v>0</v>
      </c>
      <c r="AA765" s="131">
        <v>0</v>
      </c>
      <c r="AB765" s="131">
        <v>0</v>
      </c>
      <c r="AC765" s="132">
        <v>0</v>
      </c>
      <c r="AD765" s="149"/>
      <c r="AE765" s="153">
        <f t="shared" si="264"/>
        <v>0</v>
      </c>
      <c r="AF765" s="134">
        <f t="shared" si="265"/>
        <v>0</v>
      </c>
      <c r="AG765" s="135">
        <f t="shared" si="266"/>
        <v>0</v>
      </c>
      <c r="AH765" s="167">
        <f t="shared" si="267"/>
        <v>0</v>
      </c>
      <c r="AI765" s="149"/>
      <c r="AJ765" s="133">
        <f t="shared" si="268"/>
        <v>0</v>
      </c>
      <c r="AK765" s="131">
        <f t="shared" si="269"/>
        <v>0</v>
      </c>
      <c r="AL765" s="131">
        <f t="shared" si="270"/>
        <v>0</v>
      </c>
      <c r="AM765" s="131">
        <f t="shared" si="271"/>
        <v>0</v>
      </c>
      <c r="AN765" s="136">
        <f t="shared" si="272"/>
        <v>0</v>
      </c>
      <c r="AO765" s="133">
        <f t="shared" si="273"/>
        <v>0</v>
      </c>
      <c r="AP765" s="131">
        <f t="shared" si="274"/>
        <v>0</v>
      </c>
      <c r="AQ765" s="131">
        <f t="shared" si="275"/>
        <v>0</v>
      </c>
      <c r="AR765" s="131">
        <f t="shared" si="276"/>
        <v>0</v>
      </c>
      <c r="AS765" s="136">
        <f t="shared" si="277"/>
        <v>0</v>
      </c>
      <c r="AT765" s="133">
        <f t="shared" si="278"/>
        <v>0</v>
      </c>
      <c r="AU765" s="131">
        <f t="shared" si="279"/>
        <v>0</v>
      </c>
      <c r="AV765" s="131">
        <f t="shared" si="280"/>
        <v>0</v>
      </c>
      <c r="AW765" s="131">
        <f t="shared" si="281"/>
        <v>0</v>
      </c>
      <c r="AX765" s="136">
        <f t="shared" si="282"/>
        <v>0</v>
      </c>
      <c r="AY765" s="133">
        <f t="shared" si="283"/>
        <v>0</v>
      </c>
      <c r="AZ765" s="131">
        <f t="shared" si="284"/>
        <v>0</v>
      </c>
      <c r="BA765" s="131">
        <f t="shared" si="285"/>
        <v>0</v>
      </c>
      <c r="BB765" s="131">
        <f t="shared" si="286"/>
        <v>0</v>
      </c>
      <c r="BC765" s="132">
        <f t="shared" si="287"/>
        <v>0</v>
      </c>
    </row>
    <row r="766" spans="1:55" x14ac:dyDescent="0.25">
      <c r="A766" s="138" t="s">
        <v>1627</v>
      </c>
      <c r="B766" s="131" t="s">
        <v>44</v>
      </c>
      <c r="C766" s="131" t="s">
        <v>1662</v>
      </c>
      <c r="D766" s="131" t="s">
        <v>74</v>
      </c>
      <c r="E766" s="132" t="s">
        <v>1313</v>
      </c>
      <c r="F766" s="130">
        <v>0</v>
      </c>
      <c r="G766" s="131">
        <v>0</v>
      </c>
      <c r="H766" s="131">
        <v>0</v>
      </c>
      <c r="I766" s="132">
        <v>0</v>
      </c>
      <c r="J766" s="149"/>
      <c r="K766" s="133">
        <v>0</v>
      </c>
      <c r="L766" s="131">
        <v>0</v>
      </c>
      <c r="M766" s="131">
        <v>0</v>
      </c>
      <c r="N766" s="132">
        <v>0</v>
      </c>
      <c r="O766" s="149"/>
      <c r="P766" s="133">
        <v>0</v>
      </c>
      <c r="Q766" s="131">
        <v>0</v>
      </c>
      <c r="R766" s="131">
        <v>0</v>
      </c>
      <c r="S766" s="132">
        <v>0</v>
      </c>
      <c r="T766" s="149"/>
      <c r="U766" s="133">
        <v>0</v>
      </c>
      <c r="V766" s="131">
        <v>0</v>
      </c>
      <c r="W766" s="131">
        <v>0</v>
      </c>
      <c r="X766" s="132">
        <v>0</v>
      </c>
      <c r="Y766" s="149"/>
      <c r="Z766" s="133">
        <v>0</v>
      </c>
      <c r="AA766" s="131">
        <v>0</v>
      </c>
      <c r="AB766" s="131">
        <v>0</v>
      </c>
      <c r="AC766" s="132">
        <v>0</v>
      </c>
      <c r="AD766" s="149"/>
      <c r="AE766" s="153">
        <f t="shared" si="264"/>
        <v>0</v>
      </c>
      <c r="AF766" s="134">
        <f t="shared" si="265"/>
        <v>0</v>
      </c>
      <c r="AG766" s="135">
        <f t="shared" si="266"/>
        <v>0</v>
      </c>
      <c r="AH766" s="167">
        <f t="shared" si="267"/>
        <v>0</v>
      </c>
      <c r="AI766" s="149"/>
      <c r="AJ766" s="133">
        <f t="shared" si="268"/>
        <v>0</v>
      </c>
      <c r="AK766" s="131">
        <f t="shared" si="269"/>
        <v>0</v>
      </c>
      <c r="AL766" s="131">
        <f t="shared" si="270"/>
        <v>0</v>
      </c>
      <c r="AM766" s="131">
        <f t="shared" si="271"/>
        <v>0</v>
      </c>
      <c r="AN766" s="136">
        <f t="shared" si="272"/>
        <v>0</v>
      </c>
      <c r="AO766" s="133">
        <f t="shared" si="273"/>
        <v>0</v>
      </c>
      <c r="AP766" s="131">
        <f t="shared" si="274"/>
        <v>0</v>
      </c>
      <c r="AQ766" s="131">
        <f t="shared" si="275"/>
        <v>0</v>
      </c>
      <c r="AR766" s="131">
        <f t="shared" si="276"/>
        <v>0</v>
      </c>
      <c r="AS766" s="136">
        <f t="shared" si="277"/>
        <v>0</v>
      </c>
      <c r="AT766" s="133">
        <f t="shared" si="278"/>
        <v>0</v>
      </c>
      <c r="AU766" s="131">
        <f t="shared" si="279"/>
        <v>0</v>
      </c>
      <c r="AV766" s="131">
        <f t="shared" si="280"/>
        <v>0</v>
      </c>
      <c r="AW766" s="131">
        <f t="shared" si="281"/>
        <v>0</v>
      </c>
      <c r="AX766" s="136">
        <f t="shared" si="282"/>
        <v>0</v>
      </c>
      <c r="AY766" s="133">
        <f t="shared" si="283"/>
        <v>0</v>
      </c>
      <c r="AZ766" s="131">
        <f t="shared" si="284"/>
        <v>0</v>
      </c>
      <c r="BA766" s="131">
        <f t="shared" si="285"/>
        <v>0</v>
      </c>
      <c r="BB766" s="131">
        <f t="shared" si="286"/>
        <v>0</v>
      </c>
      <c r="BC766" s="132">
        <f t="shared" si="287"/>
        <v>0</v>
      </c>
    </row>
    <row r="767" spans="1:55" x14ac:dyDescent="0.25">
      <c r="A767" s="138" t="s">
        <v>1628</v>
      </c>
      <c r="B767" s="131" t="s">
        <v>1398</v>
      </c>
      <c r="C767" s="131" t="s">
        <v>1664</v>
      </c>
      <c r="D767" s="131" t="s">
        <v>1663</v>
      </c>
      <c r="E767" s="132" t="s">
        <v>2025</v>
      </c>
      <c r="F767" s="130">
        <v>0</v>
      </c>
      <c r="G767" s="131">
        <v>0</v>
      </c>
      <c r="H767" s="131">
        <v>0</v>
      </c>
      <c r="I767" s="132">
        <v>0</v>
      </c>
      <c r="J767" s="149"/>
      <c r="K767" s="133">
        <v>0</v>
      </c>
      <c r="L767" s="131">
        <v>0</v>
      </c>
      <c r="M767" s="131">
        <v>0</v>
      </c>
      <c r="N767" s="132">
        <v>0</v>
      </c>
      <c r="O767" s="149"/>
      <c r="P767" s="133">
        <v>0</v>
      </c>
      <c r="Q767" s="131">
        <v>0</v>
      </c>
      <c r="R767" s="131">
        <v>0</v>
      </c>
      <c r="S767" s="132">
        <v>0</v>
      </c>
      <c r="T767" s="149"/>
      <c r="U767" s="133">
        <v>0</v>
      </c>
      <c r="V767" s="131">
        <v>0</v>
      </c>
      <c r="W767" s="131">
        <v>0</v>
      </c>
      <c r="X767" s="132">
        <v>0</v>
      </c>
      <c r="Y767" s="149"/>
      <c r="Z767" s="133">
        <v>0</v>
      </c>
      <c r="AA767" s="131">
        <v>0</v>
      </c>
      <c r="AB767" s="131">
        <v>0</v>
      </c>
      <c r="AC767" s="132">
        <v>0</v>
      </c>
      <c r="AD767" s="149"/>
      <c r="AE767" s="153">
        <f t="shared" si="264"/>
        <v>0</v>
      </c>
      <c r="AF767" s="134">
        <f t="shared" si="265"/>
        <v>0</v>
      </c>
      <c r="AG767" s="135">
        <f t="shared" si="266"/>
        <v>0</v>
      </c>
      <c r="AH767" s="167">
        <f t="shared" si="267"/>
        <v>0</v>
      </c>
      <c r="AI767" s="149"/>
      <c r="AJ767" s="133">
        <f t="shared" si="268"/>
        <v>0</v>
      </c>
      <c r="AK767" s="131">
        <f t="shared" si="269"/>
        <v>0</v>
      </c>
      <c r="AL767" s="131">
        <f t="shared" si="270"/>
        <v>0</v>
      </c>
      <c r="AM767" s="131">
        <f t="shared" si="271"/>
        <v>0</v>
      </c>
      <c r="AN767" s="136">
        <f t="shared" si="272"/>
        <v>0</v>
      </c>
      <c r="AO767" s="133">
        <f t="shared" si="273"/>
        <v>0</v>
      </c>
      <c r="AP767" s="131">
        <f t="shared" si="274"/>
        <v>0</v>
      </c>
      <c r="AQ767" s="131">
        <f t="shared" si="275"/>
        <v>0</v>
      </c>
      <c r="AR767" s="131">
        <f t="shared" si="276"/>
        <v>0</v>
      </c>
      <c r="AS767" s="136">
        <f t="shared" si="277"/>
        <v>0</v>
      </c>
      <c r="AT767" s="133">
        <f t="shared" si="278"/>
        <v>0</v>
      </c>
      <c r="AU767" s="131">
        <f t="shared" si="279"/>
        <v>0</v>
      </c>
      <c r="AV767" s="131">
        <f t="shared" si="280"/>
        <v>0</v>
      </c>
      <c r="AW767" s="131">
        <f t="shared" si="281"/>
        <v>0</v>
      </c>
      <c r="AX767" s="136">
        <f t="shared" si="282"/>
        <v>0</v>
      </c>
      <c r="AY767" s="133">
        <f t="shared" si="283"/>
        <v>0</v>
      </c>
      <c r="AZ767" s="131">
        <f t="shared" si="284"/>
        <v>0</v>
      </c>
      <c r="BA767" s="131">
        <f t="shared" si="285"/>
        <v>0</v>
      </c>
      <c r="BB767" s="131">
        <f t="shared" si="286"/>
        <v>0</v>
      </c>
      <c r="BC767" s="132">
        <f t="shared" si="287"/>
        <v>0</v>
      </c>
    </row>
    <row r="768" spans="1:55" x14ac:dyDescent="0.25">
      <c r="A768" s="138" t="s">
        <v>1629</v>
      </c>
      <c r="B768" s="131" t="s">
        <v>1295</v>
      </c>
      <c r="C768" s="131" t="s">
        <v>104</v>
      </c>
      <c r="D768" s="131" t="s">
        <v>89</v>
      </c>
      <c r="E768" s="132" t="s">
        <v>1311</v>
      </c>
      <c r="F768" s="130">
        <v>0</v>
      </c>
      <c r="G768" s="131">
        <v>0</v>
      </c>
      <c r="H768" s="131">
        <v>0</v>
      </c>
      <c r="I768" s="132">
        <v>0</v>
      </c>
      <c r="J768" s="149"/>
      <c r="K768" s="133">
        <v>0</v>
      </c>
      <c r="L768" s="131">
        <v>0</v>
      </c>
      <c r="M768" s="131">
        <v>0</v>
      </c>
      <c r="N768" s="132">
        <v>0</v>
      </c>
      <c r="O768" s="149"/>
      <c r="P768" s="133">
        <v>0</v>
      </c>
      <c r="Q768" s="131">
        <v>0</v>
      </c>
      <c r="R768" s="131">
        <v>0</v>
      </c>
      <c r="S768" s="132">
        <v>0</v>
      </c>
      <c r="T768" s="149"/>
      <c r="U768" s="133">
        <v>0</v>
      </c>
      <c r="V768" s="131">
        <v>0</v>
      </c>
      <c r="W768" s="131">
        <v>0</v>
      </c>
      <c r="X768" s="132">
        <v>0</v>
      </c>
      <c r="Y768" s="149"/>
      <c r="Z768" s="133">
        <v>0</v>
      </c>
      <c r="AA768" s="131">
        <v>0</v>
      </c>
      <c r="AB768" s="131">
        <v>0</v>
      </c>
      <c r="AC768" s="132">
        <v>0</v>
      </c>
      <c r="AD768" s="149"/>
      <c r="AE768" s="153">
        <f t="shared" si="264"/>
        <v>0</v>
      </c>
      <c r="AF768" s="134">
        <f t="shared" si="265"/>
        <v>0</v>
      </c>
      <c r="AG768" s="135">
        <f t="shared" si="266"/>
        <v>0</v>
      </c>
      <c r="AH768" s="167">
        <f t="shared" si="267"/>
        <v>0</v>
      </c>
      <c r="AI768" s="149"/>
      <c r="AJ768" s="133">
        <f t="shared" si="268"/>
        <v>0</v>
      </c>
      <c r="AK768" s="131">
        <f t="shared" si="269"/>
        <v>0</v>
      </c>
      <c r="AL768" s="131">
        <f t="shared" si="270"/>
        <v>0</v>
      </c>
      <c r="AM768" s="131">
        <f t="shared" si="271"/>
        <v>0</v>
      </c>
      <c r="AN768" s="136">
        <f t="shared" si="272"/>
        <v>0</v>
      </c>
      <c r="AO768" s="133">
        <f t="shared" si="273"/>
        <v>0</v>
      </c>
      <c r="AP768" s="131">
        <f t="shared" si="274"/>
        <v>0</v>
      </c>
      <c r="AQ768" s="131">
        <f t="shared" si="275"/>
        <v>0</v>
      </c>
      <c r="AR768" s="131">
        <f t="shared" si="276"/>
        <v>0</v>
      </c>
      <c r="AS768" s="136">
        <f t="shared" si="277"/>
        <v>0</v>
      </c>
      <c r="AT768" s="133">
        <f t="shared" si="278"/>
        <v>0</v>
      </c>
      <c r="AU768" s="131">
        <f t="shared" si="279"/>
        <v>0</v>
      </c>
      <c r="AV768" s="131">
        <f t="shared" si="280"/>
        <v>0</v>
      </c>
      <c r="AW768" s="131">
        <f t="shared" si="281"/>
        <v>0</v>
      </c>
      <c r="AX768" s="136">
        <f t="shared" si="282"/>
        <v>0</v>
      </c>
      <c r="AY768" s="133">
        <f t="shared" si="283"/>
        <v>0</v>
      </c>
      <c r="AZ768" s="131">
        <f t="shared" si="284"/>
        <v>0</v>
      </c>
      <c r="BA768" s="131">
        <f t="shared" si="285"/>
        <v>0</v>
      </c>
      <c r="BB768" s="131">
        <f t="shared" si="286"/>
        <v>0</v>
      </c>
      <c r="BC768" s="132">
        <f t="shared" si="287"/>
        <v>0</v>
      </c>
    </row>
    <row r="769" spans="1:55" x14ac:dyDescent="0.25">
      <c r="A769" s="138" t="s">
        <v>1632</v>
      </c>
      <c r="B769" s="131" t="s">
        <v>1371</v>
      </c>
      <c r="C769" s="131" t="s">
        <v>416</v>
      </c>
      <c r="D769" s="131" t="s">
        <v>1665</v>
      </c>
      <c r="E769" s="132" t="s">
        <v>1314</v>
      </c>
      <c r="F769" s="130">
        <v>0</v>
      </c>
      <c r="G769" s="131">
        <v>0</v>
      </c>
      <c r="H769" s="131">
        <v>0</v>
      </c>
      <c r="I769" s="132">
        <v>0</v>
      </c>
      <c r="J769" s="149"/>
      <c r="K769" s="133">
        <v>0</v>
      </c>
      <c r="L769" s="131">
        <v>0</v>
      </c>
      <c r="M769" s="131">
        <v>0</v>
      </c>
      <c r="N769" s="132">
        <v>0</v>
      </c>
      <c r="O769" s="149"/>
      <c r="P769" s="133">
        <v>0</v>
      </c>
      <c r="Q769" s="131">
        <v>0</v>
      </c>
      <c r="R769" s="131">
        <v>0</v>
      </c>
      <c r="S769" s="132">
        <v>0</v>
      </c>
      <c r="T769" s="149"/>
      <c r="U769" s="133">
        <v>0</v>
      </c>
      <c r="V769" s="131">
        <v>0</v>
      </c>
      <c r="W769" s="131">
        <v>0</v>
      </c>
      <c r="X769" s="132">
        <v>0</v>
      </c>
      <c r="Y769" s="149"/>
      <c r="Z769" s="133">
        <v>0</v>
      </c>
      <c r="AA769" s="131">
        <v>0</v>
      </c>
      <c r="AB769" s="131">
        <v>0</v>
      </c>
      <c r="AC769" s="132">
        <v>0</v>
      </c>
      <c r="AD769" s="149"/>
      <c r="AE769" s="153">
        <f t="shared" si="264"/>
        <v>0</v>
      </c>
      <c r="AF769" s="134">
        <f t="shared" si="265"/>
        <v>0</v>
      </c>
      <c r="AG769" s="135">
        <f t="shared" si="266"/>
        <v>0</v>
      </c>
      <c r="AH769" s="167">
        <f t="shared" si="267"/>
        <v>0</v>
      </c>
      <c r="AI769" s="149"/>
      <c r="AJ769" s="133">
        <f t="shared" si="268"/>
        <v>0</v>
      </c>
      <c r="AK769" s="131">
        <f t="shared" si="269"/>
        <v>0</v>
      </c>
      <c r="AL769" s="131">
        <f t="shared" si="270"/>
        <v>0</v>
      </c>
      <c r="AM769" s="131">
        <f t="shared" si="271"/>
        <v>0</v>
      </c>
      <c r="AN769" s="136">
        <f t="shared" si="272"/>
        <v>0</v>
      </c>
      <c r="AO769" s="133">
        <f t="shared" si="273"/>
        <v>0</v>
      </c>
      <c r="AP769" s="131">
        <f t="shared" si="274"/>
        <v>0</v>
      </c>
      <c r="AQ769" s="131">
        <f t="shared" si="275"/>
        <v>0</v>
      </c>
      <c r="AR769" s="131">
        <f t="shared" si="276"/>
        <v>0</v>
      </c>
      <c r="AS769" s="136">
        <f t="shared" si="277"/>
        <v>0</v>
      </c>
      <c r="AT769" s="133">
        <f t="shared" si="278"/>
        <v>0</v>
      </c>
      <c r="AU769" s="131">
        <f t="shared" si="279"/>
        <v>0</v>
      </c>
      <c r="AV769" s="131">
        <f t="shared" si="280"/>
        <v>0</v>
      </c>
      <c r="AW769" s="131">
        <f t="shared" si="281"/>
        <v>0</v>
      </c>
      <c r="AX769" s="136">
        <f t="shared" si="282"/>
        <v>0</v>
      </c>
      <c r="AY769" s="133">
        <f t="shared" si="283"/>
        <v>0</v>
      </c>
      <c r="AZ769" s="131">
        <f t="shared" si="284"/>
        <v>0</v>
      </c>
      <c r="BA769" s="131">
        <f t="shared" si="285"/>
        <v>0</v>
      </c>
      <c r="BB769" s="131">
        <f t="shared" si="286"/>
        <v>0</v>
      </c>
      <c r="BC769" s="132">
        <f t="shared" si="287"/>
        <v>0</v>
      </c>
    </row>
    <row r="770" spans="1:55" x14ac:dyDescent="0.25">
      <c r="A770" s="138" t="s">
        <v>1633</v>
      </c>
      <c r="B770" s="131" t="s">
        <v>50</v>
      </c>
      <c r="C770" s="131" t="s">
        <v>1666</v>
      </c>
      <c r="D770" s="131" t="s">
        <v>1667</v>
      </c>
      <c r="E770" s="132" t="s">
        <v>1304</v>
      </c>
      <c r="F770" s="130">
        <v>1</v>
      </c>
      <c r="G770" s="131">
        <v>0</v>
      </c>
      <c r="H770" s="131">
        <v>0.9</v>
      </c>
      <c r="I770" s="132">
        <v>211</v>
      </c>
      <c r="J770" s="149"/>
      <c r="K770" s="133">
        <v>0</v>
      </c>
      <c r="L770" s="131">
        <v>0</v>
      </c>
      <c r="M770" s="131">
        <v>0</v>
      </c>
      <c r="N770" s="132">
        <v>0</v>
      </c>
      <c r="O770" s="149"/>
      <c r="P770" s="133">
        <v>0</v>
      </c>
      <c r="Q770" s="131">
        <v>0</v>
      </c>
      <c r="R770" s="131">
        <v>0</v>
      </c>
      <c r="S770" s="132">
        <v>0</v>
      </c>
      <c r="T770" s="149"/>
      <c r="U770" s="133">
        <v>0</v>
      </c>
      <c r="V770" s="131">
        <v>0</v>
      </c>
      <c r="W770" s="131">
        <v>0</v>
      </c>
      <c r="X770" s="132">
        <v>0</v>
      </c>
      <c r="Y770" s="149"/>
      <c r="Z770" s="133">
        <v>0</v>
      </c>
      <c r="AA770" s="131">
        <v>0</v>
      </c>
      <c r="AB770" s="131">
        <v>0</v>
      </c>
      <c r="AC770" s="132">
        <v>0</v>
      </c>
      <c r="AD770" s="149"/>
      <c r="AE770" s="153">
        <f t="shared" si="264"/>
        <v>1</v>
      </c>
      <c r="AF770" s="134">
        <f t="shared" si="265"/>
        <v>0</v>
      </c>
      <c r="AG770" s="135">
        <f t="shared" si="266"/>
        <v>0.9</v>
      </c>
      <c r="AH770" s="167">
        <f t="shared" si="267"/>
        <v>211</v>
      </c>
      <c r="AI770" s="149"/>
      <c r="AJ770" s="133">
        <f t="shared" si="268"/>
        <v>211</v>
      </c>
      <c r="AK770" s="131">
        <f t="shared" si="269"/>
        <v>0</v>
      </c>
      <c r="AL770" s="131">
        <f t="shared" si="270"/>
        <v>0</v>
      </c>
      <c r="AM770" s="131">
        <f t="shared" si="271"/>
        <v>0</v>
      </c>
      <c r="AN770" s="136">
        <f t="shared" si="272"/>
        <v>0</v>
      </c>
      <c r="AO770" s="133">
        <f t="shared" si="273"/>
        <v>1</v>
      </c>
      <c r="AP770" s="131">
        <f t="shared" si="274"/>
        <v>0</v>
      </c>
      <c r="AQ770" s="131">
        <f t="shared" si="275"/>
        <v>0</v>
      </c>
      <c r="AR770" s="131">
        <f t="shared" si="276"/>
        <v>0</v>
      </c>
      <c r="AS770" s="136">
        <f t="shared" si="277"/>
        <v>0</v>
      </c>
      <c r="AT770" s="133">
        <f t="shared" si="278"/>
        <v>0</v>
      </c>
      <c r="AU770" s="131">
        <f t="shared" si="279"/>
        <v>0</v>
      </c>
      <c r="AV770" s="131">
        <f t="shared" si="280"/>
        <v>0</v>
      </c>
      <c r="AW770" s="131">
        <f t="shared" si="281"/>
        <v>0</v>
      </c>
      <c r="AX770" s="136">
        <f t="shared" si="282"/>
        <v>0</v>
      </c>
      <c r="AY770" s="133">
        <f t="shared" si="283"/>
        <v>0.9</v>
      </c>
      <c r="AZ770" s="131">
        <f t="shared" si="284"/>
        <v>0</v>
      </c>
      <c r="BA770" s="131">
        <f t="shared" si="285"/>
        <v>0</v>
      </c>
      <c r="BB770" s="131">
        <f t="shared" si="286"/>
        <v>0</v>
      </c>
      <c r="BC770" s="132">
        <f t="shared" si="287"/>
        <v>0</v>
      </c>
    </row>
    <row r="771" spans="1:55" x14ac:dyDescent="0.25">
      <c r="A771" s="138" t="s">
        <v>1634</v>
      </c>
      <c r="B771" s="131" t="s">
        <v>42</v>
      </c>
      <c r="C771" s="131" t="s">
        <v>1668</v>
      </c>
      <c r="D771" s="131" t="s">
        <v>1669</v>
      </c>
      <c r="E771" s="132" t="s">
        <v>1312</v>
      </c>
      <c r="F771" s="130">
        <v>0</v>
      </c>
      <c r="G771" s="131">
        <v>0</v>
      </c>
      <c r="H771" s="131">
        <v>0</v>
      </c>
      <c r="I771" s="132">
        <v>20</v>
      </c>
      <c r="J771" s="149"/>
      <c r="K771" s="133">
        <v>0</v>
      </c>
      <c r="L771" s="131">
        <v>1</v>
      </c>
      <c r="M771" s="131">
        <v>2.5</v>
      </c>
      <c r="N771" s="132">
        <v>231</v>
      </c>
      <c r="O771" s="149"/>
      <c r="P771" s="133">
        <v>0</v>
      </c>
      <c r="Q771" s="131">
        <v>0</v>
      </c>
      <c r="R771" s="131">
        <v>0</v>
      </c>
      <c r="S771" s="132">
        <v>20</v>
      </c>
      <c r="T771" s="149"/>
      <c r="U771" s="133">
        <v>0</v>
      </c>
      <c r="V771" s="131">
        <v>1</v>
      </c>
      <c r="W771" s="131">
        <v>1.8</v>
      </c>
      <c r="X771" s="132">
        <v>271</v>
      </c>
      <c r="Y771" s="149"/>
      <c r="Z771" s="133">
        <v>0</v>
      </c>
      <c r="AA771" s="131">
        <v>4</v>
      </c>
      <c r="AB771" s="131">
        <v>33.4</v>
      </c>
      <c r="AC771" s="132">
        <v>295</v>
      </c>
      <c r="AD771" s="149"/>
      <c r="AE771" s="153">
        <f t="shared" ref="AE771:AE834" si="288">LARGE(AO771:AS771,1)+LARGE(AO771:AS771,2)+LARGE(AO771:AS771,3)+LARGE(AO771:AS771,4)</f>
        <v>0</v>
      </c>
      <c r="AF771" s="134">
        <f t="shared" ref="AF771:AF834" si="289">LARGE(AT771:AX771,1)+LARGE(AT771:AX771,2)+LARGE(AT771:AX771,3)+LARGE(AT771:AX771,4)</f>
        <v>6</v>
      </c>
      <c r="AG771" s="135">
        <f t="shared" ref="AG771:AG834" si="290">LARGE(AY771:BC771,1)+LARGE(AY771:BC771,2)+LARGE(AY771:BC771,3)+LARGE(AY771:BC771,4)</f>
        <v>37.699999999999996</v>
      </c>
      <c r="AH771" s="167">
        <f t="shared" ref="AH771:AH834" si="291">LARGE(AJ771:AN771,1)+LARGE(AJ771:AN771,2)+LARGE(AJ771:AN771,3)+LARGE(AJ771:AN771,4)</f>
        <v>817</v>
      </c>
      <c r="AI771" s="149"/>
      <c r="AJ771" s="133">
        <f t="shared" ref="AJ771:AJ834" si="292">I771</f>
        <v>20</v>
      </c>
      <c r="AK771" s="131">
        <f t="shared" ref="AK771:AK834" si="293">N771</f>
        <v>231</v>
      </c>
      <c r="AL771" s="131">
        <f t="shared" ref="AL771:AL834" si="294">S771</f>
        <v>20</v>
      </c>
      <c r="AM771" s="131">
        <f t="shared" ref="AM771:AM834" si="295">X771</f>
        <v>271</v>
      </c>
      <c r="AN771" s="136">
        <f t="shared" ref="AN771:AN834" si="296">AC771</f>
        <v>295</v>
      </c>
      <c r="AO771" s="133">
        <f t="shared" ref="AO771:AO834" si="297">F771</f>
        <v>0</v>
      </c>
      <c r="AP771" s="131">
        <f t="shared" ref="AP771:AP834" si="298">K771</f>
        <v>0</v>
      </c>
      <c r="AQ771" s="131">
        <f t="shared" ref="AQ771:AQ834" si="299">P771</f>
        <v>0</v>
      </c>
      <c r="AR771" s="131">
        <f t="shared" ref="AR771:AR834" si="300">U771</f>
        <v>0</v>
      </c>
      <c r="AS771" s="136">
        <f t="shared" ref="AS771:AS834" si="301">U771</f>
        <v>0</v>
      </c>
      <c r="AT771" s="133">
        <f t="shared" ref="AT771:AT834" si="302">G771</f>
        <v>0</v>
      </c>
      <c r="AU771" s="131">
        <f t="shared" ref="AU771:AU834" si="303">L771</f>
        <v>1</v>
      </c>
      <c r="AV771" s="131">
        <f t="shared" ref="AV771:AV834" si="304">Q771</f>
        <v>0</v>
      </c>
      <c r="AW771" s="131">
        <f t="shared" ref="AW771:AW834" si="305">V771</f>
        <v>1</v>
      </c>
      <c r="AX771" s="136">
        <f t="shared" ref="AX771:AX834" si="306">AA771</f>
        <v>4</v>
      </c>
      <c r="AY771" s="133">
        <f t="shared" ref="AY771:AY834" si="307">H771</f>
        <v>0</v>
      </c>
      <c r="AZ771" s="131">
        <f t="shared" ref="AZ771:AZ834" si="308">M771</f>
        <v>2.5</v>
      </c>
      <c r="BA771" s="131">
        <f t="shared" ref="BA771:BA834" si="309">R771</f>
        <v>0</v>
      </c>
      <c r="BB771" s="131">
        <f t="shared" ref="BB771:BB834" si="310">W771</f>
        <v>1.8</v>
      </c>
      <c r="BC771" s="132">
        <f t="shared" ref="BC771:BC834" si="311">AB771</f>
        <v>33.4</v>
      </c>
    </row>
    <row r="772" spans="1:55" x14ac:dyDescent="0.25">
      <c r="A772" s="138" t="s">
        <v>1635</v>
      </c>
      <c r="B772" s="131" t="s">
        <v>43</v>
      </c>
      <c r="C772" s="131" t="s">
        <v>2194</v>
      </c>
      <c r="D772" s="131" t="s">
        <v>154</v>
      </c>
      <c r="E772" s="132" t="s">
        <v>1303</v>
      </c>
      <c r="F772" s="130">
        <v>0</v>
      </c>
      <c r="G772" s="131">
        <v>0</v>
      </c>
      <c r="H772" s="131">
        <v>0</v>
      </c>
      <c r="I772" s="132">
        <v>20</v>
      </c>
      <c r="J772" s="149"/>
      <c r="K772" s="133">
        <v>0</v>
      </c>
      <c r="L772" s="131">
        <v>0</v>
      </c>
      <c r="M772" s="131">
        <v>0</v>
      </c>
      <c r="N772" s="132">
        <v>0</v>
      </c>
      <c r="O772" s="149"/>
      <c r="P772" s="133">
        <v>0</v>
      </c>
      <c r="Q772" s="131">
        <v>0</v>
      </c>
      <c r="R772" s="131">
        <v>0</v>
      </c>
      <c r="S772" s="132">
        <v>0</v>
      </c>
      <c r="T772" s="149"/>
      <c r="U772" s="133">
        <v>0</v>
      </c>
      <c r="V772" s="131">
        <v>0</v>
      </c>
      <c r="W772" s="131">
        <v>0</v>
      </c>
      <c r="X772" s="132">
        <v>20</v>
      </c>
      <c r="Y772" s="149"/>
      <c r="Z772" s="133">
        <v>0</v>
      </c>
      <c r="AA772" s="131">
        <v>0</v>
      </c>
      <c r="AB772" s="131">
        <v>0</v>
      </c>
      <c r="AC772" s="132">
        <v>0</v>
      </c>
      <c r="AD772" s="149"/>
      <c r="AE772" s="153">
        <f t="shared" si="288"/>
        <v>0</v>
      </c>
      <c r="AF772" s="134">
        <f t="shared" si="289"/>
        <v>0</v>
      </c>
      <c r="AG772" s="135">
        <f t="shared" si="290"/>
        <v>0</v>
      </c>
      <c r="AH772" s="167">
        <f t="shared" si="291"/>
        <v>40</v>
      </c>
      <c r="AI772" s="149"/>
      <c r="AJ772" s="133">
        <f t="shared" si="292"/>
        <v>20</v>
      </c>
      <c r="AK772" s="131">
        <f t="shared" si="293"/>
        <v>0</v>
      </c>
      <c r="AL772" s="131">
        <f t="shared" si="294"/>
        <v>0</v>
      </c>
      <c r="AM772" s="131">
        <f t="shared" si="295"/>
        <v>20</v>
      </c>
      <c r="AN772" s="136">
        <f t="shared" si="296"/>
        <v>0</v>
      </c>
      <c r="AO772" s="133">
        <f t="shared" si="297"/>
        <v>0</v>
      </c>
      <c r="AP772" s="131">
        <f t="shared" si="298"/>
        <v>0</v>
      </c>
      <c r="AQ772" s="131">
        <f t="shared" si="299"/>
        <v>0</v>
      </c>
      <c r="AR772" s="131">
        <f t="shared" si="300"/>
        <v>0</v>
      </c>
      <c r="AS772" s="136">
        <f t="shared" si="301"/>
        <v>0</v>
      </c>
      <c r="AT772" s="133">
        <f t="shared" si="302"/>
        <v>0</v>
      </c>
      <c r="AU772" s="131">
        <f t="shared" si="303"/>
        <v>0</v>
      </c>
      <c r="AV772" s="131">
        <f t="shared" si="304"/>
        <v>0</v>
      </c>
      <c r="AW772" s="131">
        <f t="shared" si="305"/>
        <v>0</v>
      </c>
      <c r="AX772" s="136">
        <f t="shared" si="306"/>
        <v>0</v>
      </c>
      <c r="AY772" s="133">
        <f t="shared" si="307"/>
        <v>0</v>
      </c>
      <c r="AZ772" s="131">
        <f t="shared" si="308"/>
        <v>0</v>
      </c>
      <c r="BA772" s="131">
        <f t="shared" si="309"/>
        <v>0</v>
      </c>
      <c r="BB772" s="131">
        <f t="shared" si="310"/>
        <v>0</v>
      </c>
      <c r="BC772" s="132">
        <f t="shared" si="311"/>
        <v>0</v>
      </c>
    </row>
    <row r="773" spans="1:55" x14ac:dyDescent="0.25">
      <c r="A773" s="138" t="s">
        <v>1636</v>
      </c>
      <c r="B773" s="131" t="s">
        <v>42</v>
      </c>
      <c r="C773" s="131" t="s">
        <v>83</v>
      </c>
      <c r="D773" s="131" t="s">
        <v>1893</v>
      </c>
      <c r="E773" s="132" t="s">
        <v>1314</v>
      </c>
      <c r="F773" s="130">
        <v>1</v>
      </c>
      <c r="G773" s="131">
        <v>0</v>
      </c>
      <c r="H773" s="131">
        <v>0.9</v>
      </c>
      <c r="I773" s="132">
        <v>211</v>
      </c>
      <c r="J773" s="149"/>
      <c r="K773" s="133">
        <v>0</v>
      </c>
      <c r="L773" s="131">
        <v>0</v>
      </c>
      <c r="M773" s="131">
        <v>0</v>
      </c>
      <c r="N773" s="132">
        <v>0</v>
      </c>
      <c r="O773" s="149"/>
      <c r="P773" s="133">
        <v>0</v>
      </c>
      <c r="Q773" s="131">
        <v>0</v>
      </c>
      <c r="R773" s="131">
        <v>0</v>
      </c>
      <c r="S773" s="132">
        <v>0</v>
      </c>
      <c r="T773" s="149"/>
      <c r="U773" s="133">
        <v>0</v>
      </c>
      <c r="V773" s="131">
        <v>0</v>
      </c>
      <c r="W773" s="131">
        <v>0</v>
      </c>
      <c r="X773" s="132">
        <v>20</v>
      </c>
      <c r="Y773" s="149"/>
      <c r="Z773" s="133">
        <v>1</v>
      </c>
      <c r="AA773" s="131">
        <v>0</v>
      </c>
      <c r="AB773" s="131">
        <v>0.5</v>
      </c>
      <c r="AC773" s="132">
        <v>203</v>
      </c>
      <c r="AD773" s="149"/>
      <c r="AE773" s="153">
        <f t="shared" si="288"/>
        <v>1</v>
      </c>
      <c r="AF773" s="134">
        <f t="shared" si="289"/>
        <v>0</v>
      </c>
      <c r="AG773" s="135">
        <f t="shared" si="290"/>
        <v>1.4</v>
      </c>
      <c r="AH773" s="167">
        <f t="shared" si="291"/>
        <v>434</v>
      </c>
      <c r="AI773" s="149"/>
      <c r="AJ773" s="133">
        <f t="shared" si="292"/>
        <v>211</v>
      </c>
      <c r="AK773" s="131">
        <f t="shared" si="293"/>
        <v>0</v>
      </c>
      <c r="AL773" s="131">
        <f t="shared" si="294"/>
        <v>0</v>
      </c>
      <c r="AM773" s="131">
        <f t="shared" si="295"/>
        <v>20</v>
      </c>
      <c r="AN773" s="136">
        <f t="shared" si="296"/>
        <v>203</v>
      </c>
      <c r="AO773" s="133">
        <f t="shared" si="297"/>
        <v>1</v>
      </c>
      <c r="AP773" s="131">
        <f t="shared" si="298"/>
        <v>0</v>
      </c>
      <c r="AQ773" s="131">
        <f t="shared" si="299"/>
        <v>0</v>
      </c>
      <c r="AR773" s="131">
        <f t="shared" si="300"/>
        <v>0</v>
      </c>
      <c r="AS773" s="136">
        <f t="shared" si="301"/>
        <v>0</v>
      </c>
      <c r="AT773" s="133">
        <f t="shared" si="302"/>
        <v>0</v>
      </c>
      <c r="AU773" s="131">
        <f t="shared" si="303"/>
        <v>0</v>
      </c>
      <c r="AV773" s="131">
        <f t="shared" si="304"/>
        <v>0</v>
      </c>
      <c r="AW773" s="131">
        <f t="shared" si="305"/>
        <v>0</v>
      </c>
      <c r="AX773" s="136">
        <f t="shared" si="306"/>
        <v>0</v>
      </c>
      <c r="AY773" s="133">
        <f t="shared" si="307"/>
        <v>0.9</v>
      </c>
      <c r="AZ773" s="131">
        <f t="shared" si="308"/>
        <v>0</v>
      </c>
      <c r="BA773" s="131">
        <f t="shared" si="309"/>
        <v>0</v>
      </c>
      <c r="BB773" s="131">
        <f t="shared" si="310"/>
        <v>0</v>
      </c>
      <c r="BC773" s="132">
        <f t="shared" si="311"/>
        <v>0.5</v>
      </c>
    </row>
    <row r="774" spans="1:55" x14ac:dyDescent="0.25">
      <c r="A774" s="138" t="s">
        <v>1637</v>
      </c>
      <c r="B774" s="131" t="s">
        <v>43</v>
      </c>
      <c r="C774" s="131" t="s">
        <v>2203</v>
      </c>
      <c r="D774" s="131" t="s">
        <v>2204</v>
      </c>
      <c r="E774" s="132" t="s">
        <v>1307</v>
      </c>
      <c r="F774" s="130">
        <v>0</v>
      </c>
      <c r="G774" s="131">
        <v>0</v>
      </c>
      <c r="H774" s="131">
        <v>0</v>
      </c>
      <c r="I774" s="132">
        <v>0</v>
      </c>
      <c r="J774" s="149"/>
      <c r="K774" s="133">
        <v>0</v>
      </c>
      <c r="L774" s="131">
        <v>0</v>
      </c>
      <c r="M774" s="131">
        <v>0</v>
      </c>
      <c r="N774" s="132">
        <v>0</v>
      </c>
      <c r="O774" s="149"/>
      <c r="P774" s="133">
        <v>0</v>
      </c>
      <c r="Q774" s="131">
        <v>0</v>
      </c>
      <c r="R774" s="131">
        <v>0</v>
      </c>
      <c r="S774" s="132">
        <v>0</v>
      </c>
      <c r="T774" s="149"/>
      <c r="U774" s="133">
        <v>0</v>
      </c>
      <c r="V774" s="131">
        <v>0</v>
      </c>
      <c r="W774" s="131">
        <v>0</v>
      </c>
      <c r="X774" s="132">
        <v>0</v>
      </c>
      <c r="Y774" s="149"/>
      <c r="Z774" s="133">
        <v>0</v>
      </c>
      <c r="AA774" s="131">
        <v>0</v>
      </c>
      <c r="AB774" s="131">
        <v>0</v>
      </c>
      <c r="AC774" s="132">
        <v>20</v>
      </c>
      <c r="AD774" s="149"/>
      <c r="AE774" s="153">
        <f t="shared" si="288"/>
        <v>0</v>
      </c>
      <c r="AF774" s="134">
        <f t="shared" si="289"/>
        <v>0</v>
      </c>
      <c r="AG774" s="135">
        <f t="shared" si="290"/>
        <v>0</v>
      </c>
      <c r="AH774" s="167">
        <f t="shared" si="291"/>
        <v>20</v>
      </c>
      <c r="AI774" s="149"/>
      <c r="AJ774" s="133">
        <f t="shared" si="292"/>
        <v>0</v>
      </c>
      <c r="AK774" s="131">
        <f t="shared" si="293"/>
        <v>0</v>
      </c>
      <c r="AL774" s="131">
        <f t="shared" si="294"/>
        <v>0</v>
      </c>
      <c r="AM774" s="131">
        <f t="shared" si="295"/>
        <v>0</v>
      </c>
      <c r="AN774" s="136">
        <f t="shared" si="296"/>
        <v>20</v>
      </c>
      <c r="AO774" s="133">
        <f t="shared" si="297"/>
        <v>0</v>
      </c>
      <c r="AP774" s="131">
        <f t="shared" si="298"/>
        <v>0</v>
      </c>
      <c r="AQ774" s="131">
        <f t="shared" si="299"/>
        <v>0</v>
      </c>
      <c r="AR774" s="131">
        <f t="shared" si="300"/>
        <v>0</v>
      </c>
      <c r="AS774" s="136">
        <f t="shared" si="301"/>
        <v>0</v>
      </c>
      <c r="AT774" s="133">
        <f t="shared" si="302"/>
        <v>0</v>
      </c>
      <c r="AU774" s="131">
        <f t="shared" si="303"/>
        <v>0</v>
      </c>
      <c r="AV774" s="131">
        <f t="shared" si="304"/>
        <v>0</v>
      </c>
      <c r="AW774" s="131">
        <f t="shared" si="305"/>
        <v>0</v>
      </c>
      <c r="AX774" s="136">
        <f t="shared" si="306"/>
        <v>0</v>
      </c>
      <c r="AY774" s="133">
        <f t="shared" si="307"/>
        <v>0</v>
      </c>
      <c r="AZ774" s="131">
        <f t="shared" si="308"/>
        <v>0</v>
      </c>
      <c r="BA774" s="131">
        <f t="shared" si="309"/>
        <v>0</v>
      </c>
      <c r="BB774" s="131">
        <f t="shared" si="310"/>
        <v>0</v>
      </c>
      <c r="BC774" s="132">
        <f t="shared" si="311"/>
        <v>0</v>
      </c>
    </row>
    <row r="775" spans="1:55" x14ac:dyDescent="0.25">
      <c r="A775" s="138" t="s">
        <v>1638</v>
      </c>
      <c r="B775" s="131" t="s">
        <v>43</v>
      </c>
      <c r="C775" s="131" t="s">
        <v>1673</v>
      </c>
      <c r="D775" s="131" t="s">
        <v>273</v>
      </c>
      <c r="E775" s="132" t="s">
        <v>1303</v>
      </c>
      <c r="F775" s="130">
        <v>0</v>
      </c>
      <c r="G775" s="131">
        <v>0</v>
      </c>
      <c r="H775" s="131">
        <v>0</v>
      </c>
      <c r="I775" s="132">
        <v>20</v>
      </c>
      <c r="J775" s="149"/>
      <c r="K775" s="133">
        <v>0</v>
      </c>
      <c r="L775" s="131">
        <v>0</v>
      </c>
      <c r="M775" s="131">
        <v>0</v>
      </c>
      <c r="N775" s="132">
        <v>20</v>
      </c>
      <c r="O775" s="149"/>
      <c r="P775" s="133">
        <v>0</v>
      </c>
      <c r="Q775" s="131">
        <v>0</v>
      </c>
      <c r="R775" s="131">
        <v>0</v>
      </c>
      <c r="S775" s="132">
        <v>20</v>
      </c>
      <c r="T775" s="149"/>
      <c r="U775" s="133">
        <v>0</v>
      </c>
      <c r="V775" s="131">
        <v>0</v>
      </c>
      <c r="W775" s="131">
        <v>0</v>
      </c>
      <c r="X775" s="132">
        <v>20</v>
      </c>
      <c r="Y775" s="149"/>
      <c r="Z775" s="133">
        <v>0</v>
      </c>
      <c r="AA775" s="131">
        <v>0</v>
      </c>
      <c r="AB775" s="131">
        <v>0</v>
      </c>
      <c r="AC775" s="132">
        <v>0</v>
      </c>
      <c r="AD775" s="149"/>
      <c r="AE775" s="153">
        <f t="shared" si="288"/>
        <v>0</v>
      </c>
      <c r="AF775" s="134">
        <f t="shared" si="289"/>
        <v>0</v>
      </c>
      <c r="AG775" s="135">
        <f t="shared" si="290"/>
        <v>0</v>
      </c>
      <c r="AH775" s="167">
        <f t="shared" si="291"/>
        <v>80</v>
      </c>
      <c r="AI775" s="149"/>
      <c r="AJ775" s="133">
        <f t="shared" si="292"/>
        <v>20</v>
      </c>
      <c r="AK775" s="131">
        <f t="shared" si="293"/>
        <v>20</v>
      </c>
      <c r="AL775" s="131">
        <f t="shared" si="294"/>
        <v>20</v>
      </c>
      <c r="AM775" s="131">
        <f t="shared" si="295"/>
        <v>20</v>
      </c>
      <c r="AN775" s="136">
        <f t="shared" si="296"/>
        <v>0</v>
      </c>
      <c r="AO775" s="133">
        <f t="shared" si="297"/>
        <v>0</v>
      </c>
      <c r="AP775" s="131">
        <f t="shared" si="298"/>
        <v>0</v>
      </c>
      <c r="AQ775" s="131">
        <f t="shared" si="299"/>
        <v>0</v>
      </c>
      <c r="AR775" s="131">
        <f t="shared" si="300"/>
        <v>0</v>
      </c>
      <c r="AS775" s="136">
        <f t="shared" si="301"/>
        <v>0</v>
      </c>
      <c r="AT775" s="133">
        <f t="shared" si="302"/>
        <v>0</v>
      </c>
      <c r="AU775" s="131">
        <f t="shared" si="303"/>
        <v>0</v>
      </c>
      <c r="AV775" s="131">
        <f t="shared" si="304"/>
        <v>0</v>
      </c>
      <c r="AW775" s="131">
        <f t="shared" si="305"/>
        <v>0</v>
      </c>
      <c r="AX775" s="136">
        <f t="shared" si="306"/>
        <v>0</v>
      </c>
      <c r="AY775" s="133">
        <f t="shared" si="307"/>
        <v>0</v>
      </c>
      <c r="AZ775" s="131">
        <f t="shared" si="308"/>
        <v>0</v>
      </c>
      <c r="BA775" s="131">
        <f t="shared" si="309"/>
        <v>0</v>
      </c>
      <c r="BB775" s="131">
        <f t="shared" si="310"/>
        <v>0</v>
      </c>
      <c r="BC775" s="132">
        <f t="shared" si="311"/>
        <v>0</v>
      </c>
    </row>
    <row r="776" spans="1:55" x14ac:dyDescent="0.25">
      <c r="A776" s="138" t="s">
        <v>1639</v>
      </c>
      <c r="B776" s="131" t="s">
        <v>43</v>
      </c>
      <c r="C776" s="131" t="s">
        <v>1739</v>
      </c>
      <c r="D776" s="131" t="s">
        <v>212</v>
      </c>
      <c r="E776" s="132" t="s">
        <v>1312</v>
      </c>
      <c r="F776" s="130">
        <v>0</v>
      </c>
      <c r="G776" s="131">
        <v>0</v>
      </c>
      <c r="H776" s="131">
        <v>0</v>
      </c>
      <c r="I776" s="132">
        <v>0</v>
      </c>
      <c r="J776" s="149"/>
      <c r="K776" s="133">
        <v>0</v>
      </c>
      <c r="L776" s="131">
        <v>3</v>
      </c>
      <c r="M776" s="131">
        <v>71.800000000000011</v>
      </c>
      <c r="N776" s="132">
        <v>294</v>
      </c>
      <c r="O776" s="149"/>
      <c r="P776" s="133">
        <v>0</v>
      </c>
      <c r="Q776" s="131">
        <v>1</v>
      </c>
      <c r="R776" s="131">
        <v>2.2000000000000002</v>
      </c>
      <c r="S776" s="132">
        <v>269</v>
      </c>
      <c r="T776" s="149"/>
      <c r="U776" s="133">
        <v>0</v>
      </c>
      <c r="V776" s="131">
        <v>1</v>
      </c>
      <c r="W776" s="131">
        <v>23.6</v>
      </c>
      <c r="X776" s="132">
        <v>295</v>
      </c>
      <c r="Y776" s="149"/>
      <c r="Z776" s="133">
        <v>0</v>
      </c>
      <c r="AA776" s="131">
        <v>0</v>
      </c>
      <c r="AB776" s="131">
        <v>0</v>
      </c>
      <c r="AC776" s="132">
        <v>0</v>
      </c>
      <c r="AD776" s="149"/>
      <c r="AE776" s="153">
        <f t="shared" si="288"/>
        <v>0</v>
      </c>
      <c r="AF776" s="134">
        <f t="shared" si="289"/>
        <v>5</v>
      </c>
      <c r="AG776" s="135">
        <f t="shared" si="290"/>
        <v>97.600000000000009</v>
      </c>
      <c r="AH776" s="167">
        <f t="shared" si="291"/>
        <v>858</v>
      </c>
      <c r="AI776" s="149"/>
      <c r="AJ776" s="133">
        <f t="shared" si="292"/>
        <v>0</v>
      </c>
      <c r="AK776" s="131">
        <f t="shared" si="293"/>
        <v>294</v>
      </c>
      <c r="AL776" s="131">
        <f t="shared" si="294"/>
        <v>269</v>
      </c>
      <c r="AM776" s="131">
        <f t="shared" si="295"/>
        <v>295</v>
      </c>
      <c r="AN776" s="136">
        <f t="shared" si="296"/>
        <v>0</v>
      </c>
      <c r="AO776" s="133">
        <f t="shared" si="297"/>
        <v>0</v>
      </c>
      <c r="AP776" s="131">
        <f t="shared" si="298"/>
        <v>0</v>
      </c>
      <c r="AQ776" s="131">
        <f t="shared" si="299"/>
        <v>0</v>
      </c>
      <c r="AR776" s="131">
        <f t="shared" si="300"/>
        <v>0</v>
      </c>
      <c r="AS776" s="136">
        <f t="shared" si="301"/>
        <v>0</v>
      </c>
      <c r="AT776" s="133">
        <f t="shared" si="302"/>
        <v>0</v>
      </c>
      <c r="AU776" s="131">
        <f t="shared" si="303"/>
        <v>3</v>
      </c>
      <c r="AV776" s="131">
        <f t="shared" si="304"/>
        <v>1</v>
      </c>
      <c r="AW776" s="131">
        <f t="shared" si="305"/>
        <v>1</v>
      </c>
      <c r="AX776" s="136">
        <f t="shared" si="306"/>
        <v>0</v>
      </c>
      <c r="AY776" s="133">
        <f t="shared" si="307"/>
        <v>0</v>
      </c>
      <c r="AZ776" s="131">
        <f t="shared" si="308"/>
        <v>71.800000000000011</v>
      </c>
      <c r="BA776" s="131">
        <f t="shared" si="309"/>
        <v>2.2000000000000002</v>
      </c>
      <c r="BB776" s="131">
        <f t="shared" si="310"/>
        <v>23.6</v>
      </c>
      <c r="BC776" s="132">
        <f t="shared" si="311"/>
        <v>0</v>
      </c>
    </row>
    <row r="777" spans="1:55" x14ac:dyDescent="0.25">
      <c r="A777" s="138" t="s">
        <v>1640</v>
      </c>
      <c r="B777" s="131" t="s">
        <v>1279</v>
      </c>
      <c r="C777" s="131" t="s">
        <v>193</v>
      </c>
      <c r="D777" s="131" t="s">
        <v>312</v>
      </c>
      <c r="E777" s="132" t="s">
        <v>1311</v>
      </c>
      <c r="F777" s="130">
        <v>0</v>
      </c>
      <c r="G777" s="131">
        <v>0</v>
      </c>
      <c r="H777" s="131">
        <v>0</v>
      </c>
      <c r="I777" s="132">
        <v>0</v>
      </c>
      <c r="J777" s="149"/>
      <c r="K777" s="133">
        <v>0</v>
      </c>
      <c r="L777" s="131">
        <v>0</v>
      </c>
      <c r="M777" s="131">
        <v>0</v>
      </c>
      <c r="N777" s="132">
        <v>0</v>
      </c>
      <c r="O777" s="149"/>
      <c r="P777" s="133">
        <v>0</v>
      </c>
      <c r="Q777" s="131">
        <v>0</v>
      </c>
      <c r="R777" s="131">
        <v>0</v>
      </c>
      <c r="S777" s="132">
        <v>0</v>
      </c>
      <c r="T777" s="149"/>
      <c r="U777" s="133">
        <v>0</v>
      </c>
      <c r="V777" s="131">
        <v>0</v>
      </c>
      <c r="W777" s="131">
        <v>0</v>
      </c>
      <c r="X777" s="132">
        <v>0</v>
      </c>
      <c r="Y777" s="149"/>
      <c r="Z777" s="133">
        <v>0</v>
      </c>
      <c r="AA777" s="131">
        <v>0</v>
      </c>
      <c r="AB777" s="131">
        <v>0</v>
      </c>
      <c r="AC777" s="132">
        <v>0</v>
      </c>
      <c r="AD777" s="149"/>
      <c r="AE777" s="153">
        <f t="shared" si="288"/>
        <v>0</v>
      </c>
      <c r="AF777" s="134">
        <f t="shared" si="289"/>
        <v>0</v>
      </c>
      <c r="AG777" s="135">
        <f t="shared" si="290"/>
        <v>0</v>
      </c>
      <c r="AH777" s="167">
        <f t="shared" si="291"/>
        <v>0</v>
      </c>
      <c r="AI777" s="149"/>
      <c r="AJ777" s="133">
        <f t="shared" si="292"/>
        <v>0</v>
      </c>
      <c r="AK777" s="131">
        <f t="shared" si="293"/>
        <v>0</v>
      </c>
      <c r="AL777" s="131">
        <f t="shared" si="294"/>
        <v>0</v>
      </c>
      <c r="AM777" s="131">
        <f t="shared" si="295"/>
        <v>0</v>
      </c>
      <c r="AN777" s="136">
        <f t="shared" si="296"/>
        <v>0</v>
      </c>
      <c r="AO777" s="133">
        <f t="shared" si="297"/>
        <v>0</v>
      </c>
      <c r="AP777" s="131">
        <f t="shared" si="298"/>
        <v>0</v>
      </c>
      <c r="AQ777" s="131">
        <f t="shared" si="299"/>
        <v>0</v>
      </c>
      <c r="AR777" s="131">
        <f t="shared" si="300"/>
        <v>0</v>
      </c>
      <c r="AS777" s="136">
        <f t="shared" si="301"/>
        <v>0</v>
      </c>
      <c r="AT777" s="133">
        <f t="shared" si="302"/>
        <v>0</v>
      </c>
      <c r="AU777" s="131">
        <f t="shared" si="303"/>
        <v>0</v>
      </c>
      <c r="AV777" s="131">
        <f t="shared" si="304"/>
        <v>0</v>
      </c>
      <c r="AW777" s="131">
        <f t="shared" si="305"/>
        <v>0</v>
      </c>
      <c r="AX777" s="136">
        <f t="shared" si="306"/>
        <v>0</v>
      </c>
      <c r="AY777" s="133">
        <f t="shared" si="307"/>
        <v>0</v>
      </c>
      <c r="AZ777" s="131">
        <f t="shared" si="308"/>
        <v>0</v>
      </c>
      <c r="BA777" s="131">
        <f t="shared" si="309"/>
        <v>0</v>
      </c>
      <c r="BB777" s="131">
        <f t="shared" si="310"/>
        <v>0</v>
      </c>
      <c r="BC777" s="132">
        <f t="shared" si="311"/>
        <v>0</v>
      </c>
    </row>
    <row r="778" spans="1:55" x14ac:dyDescent="0.25">
      <c r="A778" s="138" t="s">
        <v>1641</v>
      </c>
      <c r="B778" s="131" t="s">
        <v>1278</v>
      </c>
      <c r="C778" s="131" t="s">
        <v>1674</v>
      </c>
      <c r="D778" s="131" t="s">
        <v>181</v>
      </c>
      <c r="E778" s="132" t="s">
        <v>1304</v>
      </c>
      <c r="F778" s="130">
        <v>0</v>
      </c>
      <c r="G778" s="131">
        <v>0</v>
      </c>
      <c r="H778" s="131">
        <v>0</v>
      </c>
      <c r="I778" s="132">
        <v>0</v>
      </c>
      <c r="J778" s="149"/>
      <c r="K778" s="133">
        <v>0</v>
      </c>
      <c r="L778" s="131">
        <v>0</v>
      </c>
      <c r="M778" s="131">
        <v>0</v>
      </c>
      <c r="N778" s="132">
        <v>0</v>
      </c>
      <c r="O778" s="149"/>
      <c r="P778" s="133">
        <v>0</v>
      </c>
      <c r="Q778" s="131">
        <v>0</v>
      </c>
      <c r="R778" s="131">
        <v>0</v>
      </c>
      <c r="S778" s="132">
        <v>0</v>
      </c>
      <c r="T778" s="149"/>
      <c r="U778" s="133">
        <v>0</v>
      </c>
      <c r="V778" s="131">
        <v>0</v>
      </c>
      <c r="W778" s="131">
        <v>0</v>
      </c>
      <c r="X778" s="132">
        <v>0</v>
      </c>
      <c r="Y778" s="149"/>
      <c r="Z778" s="133">
        <v>0</v>
      </c>
      <c r="AA778" s="131">
        <v>0</v>
      </c>
      <c r="AB778" s="131">
        <v>0</v>
      </c>
      <c r="AC778" s="132">
        <v>0</v>
      </c>
      <c r="AD778" s="149"/>
      <c r="AE778" s="153">
        <f t="shared" si="288"/>
        <v>0</v>
      </c>
      <c r="AF778" s="134">
        <f t="shared" si="289"/>
        <v>0</v>
      </c>
      <c r="AG778" s="135">
        <f t="shared" si="290"/>
        <v>0</v>
      </c>
      <c r="AH778" s="167">
        <f t="shared" si="291"/>
        <v>0</v>
      </c>
      <c r="AI778" s="149"/>
      <c r="AJ778" s="133">
        <f t="shared" si="292"/>
        <v>0</v>
      </c>
      <c r="AK778" s="131">
        <f t="shared" si="293"/>
        <v>0</v>
      </c>
      <c r="AL778" s="131">
        <f t="shared" si="294"/>
        <v>0</v>
      </c>
      <c r="AM778" s="131">
        <f t="shared" si="295"/>
        <v>0</v>
      </c>
      <c r="AN778" s="136">
        <f t="shared" si="296"/>
        <v>0</v>
      </c>
      <c r="AO778" s="133">
        <f t="shared" si="297"/>
        <v>0</v>
      </c>
      <c r="AP778" s="131">
        <f t="shared" si="298"/>
        <v>0</v>
      </c>
      <c r="AQ778" s="131">
        <f t="shared" si="299"/>
        <v>0</v>
      </c>
      <c r="AR778" s="131">
        <f t="shared" si="300"/>
        <v>0</v>
      </c>
      <c r="AS778" s="136">
        <f t="shared" si="301"/>
        <v>0</v>
      </c>
      <c r="AT778" s="133">
        <f t="shared" si="302"/>
        <v>0</v>
      </c>
      <c r="AU778" s="131">
        <f t="shared" si="303"/>
        <v>0</v>
      </c>
      <c r="AV778" s="131">
        <f t="shared" si="304"/>
        <v>0</v>
      </c>
      <c r="AW778" s="131">
        <f t="shared" si="305"/>
        <v>0</v>
      </c>
      <c r="AX778" s="136">
        <f t="shared" si="306"/>
        <v>0</v>
      </c>
      <c r="AY778" s="133">
        <f t="shared" si="307"/>
        <v>0</v>
      </c>
      <c r="AZ778" s="131">
        <f t="shared" si="308"/>
        <v>0</v>
      </c>
      <c r="BA778" s="131">
        <f t="shared" si="309"/>
        <v>0</v>
      </c>
      <c r="BB778" s="131">
        <f t="shared" si="310"/>
        <v>0</v>
      </c>
      <c r="BC778" s="132">
        <f t="shared" si="311"/>
        <v>0</v>
      </c>
    </row>
    <row r="779" spans="1:55" x14ac:dyDescent="0.25">
      <c r="A779" s="138" t="s">
        <v>1642</v>
      </c>
      <c r="B779" s="131" t="s">
        <v>48</v>
      </c>
      <c r="C779" s="131" t="s">
        <v>425</v>
      </c>
      <c r="D779" s="131" t="s">
        <v>1675</v>
      </c>
      <c r="E779" s="132" t="s">
        <v>1311</v>
      </c>
      <c r="F779" s="130">
        <v>0</v>
      </c>
      <c r="G779" s="131">
        <v>0</v>
      </c>
      <c r="H779" s="131">
        <v>0</v>
      </c>
      <c r="I779" s="132">
        <v>20</v>
      </c>
      <c r="J779" s="149"/>
      <c r="K779" s="133">
        <v>0</v>
      </c>
      <c r="L779" s="131">
        <v>0</v>
      </c>
      <c r="M779" s="131">
        <v>0</v>
      </c>
      <c r="N779" s="132">
        <v>0</v>
      </c>
      <c r="O779" s="149"/>
      <c r="P779" s="133">
        <v>1</v>
      </c>
      <c r="Q779" s="131">
        <v>0</v>
      </c>
      <c r="R779" s="131">
        <v>0.7</v>
      </c>
      <c r="S779" s="132">
        <v>244</v>
      </c>
      <c r="T779" s="149"/>
      <c r="U779" s="133">
        <v>0</v>
      </c>
      <c r="V779" s="131">
        <v>0</v>
      </c>
      <c r="W779" s="131">
        <v>0</v>
      </c>
      <c r="X779" s="132">
        <v>20</v>
      </c>
      <c r="Y779" s="149"/>
      <c r="Z779" s="133">
        <v>0</v>
      </c>
      <c r="AA779" s="131">
        <v>0</v>
      </c>
      <c r="AB779" s="131">
        <v>0</v>
      </c>
      <c r="AC779" s="132">
        <v>20</v>
      </c>
      <c r="AD779" s="149"/>
      <c r="AE779" s="153">
        <f t="shared" si="288"/>
        <v>1</v>
      </c>
      <c r="AF779" s="134">
        <f t="shared" si="289"/>
        <v>0</v>
      </c>
      <c r="AG779" s="135">
        <f t="shared" si="290"/>
        <v>0.7</v>
      </c>
      <c r="AH779" s="167">
        <f t="shared" si="291"/>
        <v>304</v>
      </c>
      <c r="AI779" s="149"/>
      <c r="AJ779" s="133">
        <f t="shared" si="292"/>
        <v>20</v>
      </c>
      <c r="AK779" s="131">
        <f t="shared" si="293"/>
        <v>0</v>
      </c>
      <c r="AL779" s="131">
        <f t="shared" si="294"/>
        <v>244</v>
      </c>
      <c r="AM779" s="131">
        <f t="shared" si="295"/>
        <v>20</v>
      </c>
      <c r="AN779" s="136">
        <f t="shared" si="296"/>
        <v>20</v>
      </c>
      <c r="AO779" s="133">
        <f t="shared" si="297"/>
        <v>0</v>
      </c>
      <c r="AP779" s="131">
        <f t="shared" si="298"/>
        <v>0</v>
      </c>
      <c r="AQ779" s="131">
        <f t="shared" si="299"/>
        <v>1</v>
      </c>
      <c r="AR779" s="131">
        <f t="shared" si="300"/>
        <v>0</v>
      </c>
      <c r="AS779" s="136">
        <f t="shared" si="301"/>
        <v>0</v>
      </c>
      <c r="AT779" s="133">
        <f t="shared" si="302"/>
        <v>0</v>
      </c>
      <c r="AU779" s="131">
        <f t="shared" si="303"/>
        <v>0</v>
      </c>
      <c r="AV779" s="131">
        <f t="shared" si="304"/>
        <v>0</v>
      </c>
      <c r="AW779" s="131">
        <f t="shared" si="305"/>
        <v>0</v>
      </c>
      <c r="AX779" s="136">
        <f t="shared" si="306"/>
        <v>0</v>
      </c>
      <c r="AY779" s="133">
        <f t="shared" si="307"/>
        <v>0</v>
      </c>
      <c r="AZ779" s="131">
        <f t="shared" si="308"/>
        <v>0</v>
      </c>
      <c r="BA779" s="131">
        <f t="shared" si="309"/>
        <v>0.7</v>
      </c>
      <c r="BB779" s="131">
        <f t="shared" si="310"/>
        <v>0</v>
      </c>
      <c r="BC779" s="132">
        <f t="shared" si="311"/>
        <v>0</v>
      </c>
    </row>
    <row r="780" spans="1:55" x14ac:dyDescent="0.25">
      <c r="A780" s="138" t="s">
        <v>1643</v>
      </c>
      <c r="B780" s="131" t="s">
        <v>48</v>
      </c>
      <c r="C780" s="131" t="s">
        <v>1676</v>
      </c>
      <c r="D780" s="131" t="s">
        <v>420</v>
      </c>
      <c r="E780" s="132" t="s">
        <v>1311</v>
      </c>
      <c r="F780" s="130">
        <v>0</v>
      </c>
      <c r="G780" s="131">
        <v>1</v>
      </c>
      <c r="H780" s="131">
        <v>7.6</v>
      </c>
      <c r="I780" s="132">
        <v>260</v>
      </c>
      <c r="J780" s="149"/>
      <c r="K780" s="133">
        <v>0</v>
      </c>
      <c r="L780" s="131">
        <v>0</v>
      </c>
      <c r="M780" s="131">
        <v>0</v>
      </c>
      <c r="N780" s="132">
        <v>20</v>
      </c>
      <c r="O780" s="149"/>
      <c r="P780" s="133">
        <v>0</v>
      </c>
      <c r="Q780" s="131">
        <v>0</v>
      </c>
      <c r="R780" s="131">
        <v>0</v>
      </c>
      <c r="S780" s="132">
        <v>20</v>
      </c>
      <c r="T780" s="149"/>
      <c r="U780" s="133">
        <v>0</v>
      </c>
      <c r="V780" s="131">
        <v>0</v>
      </c>
      <c r="W780" s="131">
        <v>0</v>
      </c>
      <c r="X780" s="132">
        <v>0</v>
      </c>
      <c r="Y780" s="149"/>
      <c r="Z780" s="133">
        <v>0</v>
      </c>
      <c r="AA780" s="131">
        <v>1</v>
      </c>
      <c r="AB780" s="131">
        <v>8.3000000000000007</v>
      </c>
      <c r="AC780" s="132">
        <v>256</v>
      </c>
      <c r="AD780" s="149"/>
      <c r="AE780" s="153">
        <f t="shared" si="288"/>
        <v>0</v>
      </c>
      <c r="AF780" s="134">
        <f t="shared" si="289"/>
        <v>2</v>
      </c>
      <c r="AG780" s="135">
        <f t="shared" si="290"/>
        <v>15.9</v>
      </c>
      <c r="AH780" s="167">
        <f t="shared" si="291"/>
        <v>556</v>
      </c>
      <c r="AI780" s="149"/>
      <c r="AJ780" s="133">
        <f t="shared" si="292"/>
        <v>260</v>
      </c>
      <c r="AK780" s="131">
        <f t="shared" si="293"/>
        <v>20</v>
      </c>
      <c r="AL780" s="131">
        <f t="shared" si="294"/>
        <v>20</v>
      </c>
      <c r="AM780" s="131">
        <f t="shared" si="295"/>
        <v>0</v>
      </c>
      <c r="AN780" s="136">
        <f t="shared" si="296"/>
        <v>256</v>
      </c>
      <c r="AO780" s="133">
        <f t="shared" si="297"/>
        <v>0</v>
      </c>
      <c r="AP780" s="131">
        <f t="shared" si="298"/>
        <v>0</v>
      </c>
      <c r="AQ780" s="131">
        <f t="shared" si="299"/>
        <v>0</v>
      </c>
      <c r="AR780" s="131">
        <f t="shared" si="300"/>
        <v>0</v>
      </c>
      <c r="AS780" s="136">
        <f t="shared" si="301"/>
        <v>0</v>
      </c>
      <c r="AT780" s="133">
        <f t="shared" si="302"/>
        <v>1</v>
      </c>
      <c r="AU780" s="131">
        <f t="shared" si="303"/>
        <v>0</v>
      </c>
      <c r="AV780" s="131">
        <f t="shared" si="304"/>
        <v>0</v>
      </c>
      <c r="AW780" s="131">
        <f t="shared" si="305"/>
        <v>0</v>
      </c>
      <c r="AX780" s="136">
        <f t="shared" si="306"/>
        <v>1</v>
      </c>
      <c r="AY780" s="133">
        <f t="shared" si="307"/>
        <v>7.6</v>
      </c>
      <c r="AZ780" s="131">
        <f t="shared" si="308"/>
        <v>0</v>
      </c>
      <c r="BA780" s="131">
        <f t="shared" si="309"/>
        <v>0</v>
      </c>
      <c r="BB780" s="131">
        <f t="shared" si="310"/>
        <v>0</v>
      </c>
      <c r="BC780" s="132">
        <f t="shared" si="311"/>
        <v>8.3000000000000007</v>
      </c>
    </row>
    <row r="781" spans="1:55" x14ac:dyDescent="0.25">
      <c r="A781" s="138" t="s">
        <v>1644</v>
      </c>
      <c r="B781" s="131" t="s">
        <v>48</v>
      </c>
      <c r="C781" s="131" t="s">
        <v>1452</v>
      </c>
      <c r="D781" s="131" t="s">
        <v>1717</v>
      </c>
      <c r="E781" s="132" t="s">
        <v>1311</v>
      </c>
      <c r="F781" s="130">
        <v>2</v>
      </c>
      <c r="G781" s="131">
        <v>0</v>
      </c>
      <c r="H781" s="131">
        <v>1.5</v>
      </c>
      <c r="I781" s="132">
        <v>223</v>
      </c>
      <c r="J781" s="149"/>
      <c r="K781" s="133">
        <v>0</v>
      </c>
      <c r="L781" s="131">
        <v>0</v>
      </c>
      <c r="M781" s="131">
        <v>0</v>
      </c>
      <c r="N781" s="132">
        <v>20</v>
      </c>
      <c r="O781" s="149"/>
      <c r="P781" s="133">
        <v>0</v>
      </c>
      <c r="Q781" s="131">
        <v>0</v>
      </c>
      <c r="R781" s="131">
        <v>0</v>
      </c>
      <c r="S781" s="132">
        <v>20</v>
      </c>
      <c r="T781" s="149"/>
      <c r="U781" s="133">
        <v>0</v>
      </c>
      <c r="V781" s="131">
        <v>0</v>
      </c>
      <c r="W781" s="131">
        <v>0</v>
      </c>
      <c r="X781" s="132">
        <v>0</v>
      </c>
      <c r="Y781" s="149"/>
      <c r="Z781" s="133">
        <v>0</v>
      </c>
      <c r="AA781" s="131">
        <v>0</v>
      </c>
      <c r="AB781" s="131">
        <v>0</v>
      </c>
      <c r="AC781" s="132">
        <v>0</v>
      </c>
      <c r="AD781" s="149"/>
      <c r="AE781" s="153">
        <f t="shared" si="288"/>
        <v>2</v>
      </c>
      <c r="AF781" s="134">
        <f t="shared" si="289"/>
        <v>0</v>
      </c>
      <c r="AG781" s="135">
        <f t="shared" si="290"/>
        <v>1.5</v>
      </c>
      <c r="AH781" s="167">
        <f t="shared" si="291"/>
        <v>263</v>
      </c>
      <c r="AI781" s="149"/>
      <c r="AJ781" s="133">
        <f t="shared" si="292"/>
        <v>223</v>
      </c>
      <c r="AK781" s="131">
        <f t="shared" si="293"/>
        <v>20</v>
      </c>
      <c r="AL781" s="131">
        <f t="shared" si="294"/>
        <v>20</v>
      </c>
      <c r="AM781" s="131">
        <f t="shared" si="295"/>
        <v>0</v>
      </c>
      <c r="AN781" s="136">
        <f t="shared" si="296"/>
        <v>0</v>
      </c>
      <c r="AO781" s="133">
        <f t="shared" si="297"/>
        <v>2</v>
      </c>
      <c r="AP781" s="131">
        <f t="shared" si="298"/>
        <v>0</v>
      </c>
      <c r="AQ781" s="131">
        <f t="shared" si="299"/>
        <v>0</v>
      </c>
      <c r="AR781" s="131">
        <f t="shared" si="300"/>
        <v>0</v>
      </c>
      <c r="AS781" s="136">
        <f t="shared" si="301"/>
        <v>0</v>
      </c>
      <c r="AT781" s="133">
        <f t="shared" si="302"/>
        <v>0</v>
      </c>
      <c r="AU781" s="131">
        <f t="shared" si="303"/>
        <v>0</v>
      </c>
      <c r="AV781" s="131">
        <f t="shared" si="304"/>
        <v>0</v>
      </c>
      <c r="AW781" s="131">
        <f t="shared" si="305"/>
        <v>0</v>
      </c>
      <c r="AX781" s="136">
        <f t="shared" si="306"/>
        <v>0</v>
      </c>
      <c r="AY781" s="133">
        <f t="shared" si="307"/>
        <v>1.5</v>
      </c>
      <c r="AZ781" s="131">
        <f t="shared" si="308"/>
        <v>0</v>
      </c>
      <c r="BA781" s="131">
        <f t="shared" si="309"/>
        <v>0</v>
      </c>
      <c r="BB781" s="131">
        <f t="shared" si="310"/>
        <v>0</v>
      </c>
      <c r="BC781" s="132">
        <f t="shared" si="311"/>
        <v>0</v>
      </c>
    </row>
    <row r="782" spans="1:55" x14ac:dyDescent="0.25">
      <c r="A782" s="138" t="s">
        <v>1645</v>
      </c>
      <c r="B782" s="131" t="s">
        <v>1294</v>
      </c>
      <c r="C782" s="131" t="s">
        <v>1935</v>
      </c>
      <c r="D782" s="131" t="s">
        <v>1936</v>
      </c>
      <c r="E782" s="132" t="s">
        <v>2025</v>
      </c>
      <c r="F782" s="130">
        <v>0</v>
      </c>
      <c r="G782" s="131">
        <v>0</v>
      </c>
      <c r="H782" s="131">
        <v>0</v>
      </c>
      <c r="I782" s="132">
        <v>0</v>
      </c>
      <c r="J782" s="149"/>
      <c r="K782" s="133">
        <v>0</v>
      </c>
      <c r="L782" s="131">
        <v>0</v>
      </c>
      <c r="M782" s="131">
        <v>0</v>
      </c>
      <c r="N782" s="132">
        <v>0</v>
      </c>
      <c r="O782" s="149"/>
      <c r="P782" s="133">
        <v>0</v>
      </c>
      <c r="Q782" s="131">
        <v>0</v>
      </c>
      <c r="R782" s="131">
        <v>0</v>
      </c>
      <c r="S782" s="132">
        <v>0</v>
      </c>
      <c r="T782" s="149"/>
      <c r="U782" s="133">
        <v>0</v>
      </c>
      <c r="V782" s="131">
        <v>0</v>
      </c>
      <c r="W782" s="131">
        <v>0</v>
      </c>
      <c r="X782" s="132">
        <v>0</v>
      </c>
      <c r="Y782" s="149"/>
      <c r="Z782" s="133">
        <v>0</v>
      </c>
      <c r="AA782" s="131">
        <v>0</v>
      </c>
      <c r="AB782" s="131">
        <v>0</v>
      </c>
      <c r="AC782" s="132">
        <v>0</v>
      </c>
      <c r="AD782" s="149"/>
      <c r="AE782" s="153">
        <f t="shared" si="288"/>
        <v>0</v>
      </c>
      <c r="AF782" s="134">
        <f t="shared" si="289"/>
        <v>0</v>
      </c>
      <c r="AG782" s="135">
        <f t="shared" si="290"/>
        <v>0</v>
      </c>
      <c r="AH782" s="167">
        <f t="shared" si="291"/>
        <v>0</v>
      </c>
      <c r="AI782" s="149"/>
      <c r="AJ782" s="133">
        <f t="shared" si="292"/>
        <v>0</v>
      </c>
      <c r="AK782" s="131">
        <f t="shared" si="293"/>
        <v>0</v>
      </c>
      <c r="AL782" s="131">
        <f t="shared" si="294"/>
        <v>0</v>
      </c>
      <c r="AM782" s="131">
        <f t="shared" si="295"/>
        <v>0</v>
      </c>
      <c r="AN782" s="136">
        <f t="shared" si="296"/>
        <v>0</v>
      </c>
      <c r="AO782" s="133">
        <f t="shared" si="297"/>
        <v>0</v>
      </c>
      <c r="AP782" s="131">
        <f t="shared" si="298"/>
        <v>0</v>
      </c>
      <c r="AQ782" s="131">
        <f t="shared" si="299"/>
        <v>0</v>
      </c>
      <c r="AR782" s="131">
        <f t="shared" si="300"/>
        <v>0</v>
      </c>
      <c r="AS782" s="136">
        <f t="shared" si="301"/>
        <v>0</v>
      </c>
      <c r="AT782" s="133">
        <f t="shared" si="302"/>
        <v>0</v>
      </c>
      <c r="AU782" s="131">
        <f t="shared" si="303"/>
        <v>0</v>
      </c>
      <c r="AV782" s="131">
        <f t="shared" si="304"/>
        <v>0</v>
      </c>
      <c r="AW782" s="131">
        <f t="shared" si="305"/>
        <v>0</v>
      </c>
      <c r="AX782" s="136">
        <f t="shared" si="306"/>
        <v>0</v>
      </c>
      <c r="AY782" s="133">
        <f t="shared" si="307"/>
        <v>0</v>
      </c>
      <c r="AZ782" s="131">
        <f t="shared" si="308"/>
        <v>0</v>
      </c>
      <c r="BA782" s="131">
        <f t="shared" si="309"/>
        <v>0</v>
      </c>
      <c r="BB782" s="131">
        <f t="shared" si="310"/>
        <v>0</v>
      </c>
      <c r="BC782" s="132">
        <f t="shared" si="311"/>
        <v>0</v>
      </c>
    </row>
    <row r="783" spans="1:55" x14ac:dyDescent="0.25">
      <c r="A783" s="138" t="s">
        <v>1677</v>
      </c>
      <c r="B783" s="131" t="s">
        <v>1278</v>
      </c>
      <c r="C783" s="131" t="s">
        <v>248</v>
      </c>
      <c r="D783" s="131" t="s">
        <v>130</v>
      </c>
      <c r="E783" s="132" t="s">
        <v>1314</v>
      </c>
      <c r="F783" s="130">
        <v>0</v>
      </c>
      <c r="G783" s="131">
        <v>0</v>
      </c>
      <c r="H783" s="131">
        <v>0</v>
      </c>
      <c r="I783" s="132">
        <v>0</v>
      </c>
      <c r="J783" s="149"/>
      <c r="K783" s="133">
        <v>0</v>
      </c>
      <c r="L783" s="131">
        <v>0</v>
      </c>
      <c r="M783" s="131">
        <v>0</v>
      </c>
      <c r="N783" s="132">
        <v>0</v>
      </c>
      <c r="O783" s="149"/>
      <c r="P783" s="133">
        <v>0</v>
      </c>
      <c r="Q783" s="131">
        <v>0</v>
      </c>
      <c r="R783" s="131">
        <v>0</v>
      </c>
      <c r="S783" s="132">
        <v>0</v>
      </c>
      <c r="T783" s="149"/>
      <c r="U783" s="133">
        <v>0</v>
      </c>
      <c r="V783" s="131">
        <v>0</v>
      </c>
      <c r="W783" s="131">
        <v>0</v>
      </c>
      <c r="X783" s="132">
        <v>0</v>
      </c>
      <c r="Y783" s="149"/>
      <c r="Z783" s="133">
        <v>0</v>
      </c>
      <c r="AA783" s="131">
        <v>0</v>
      </c>
      <c r="AB783" s="131">
        <v>0</v>
      </c>
      <c r="AC783" s="132">
        <v>0</v>
      </c>
      <c r="AD783" s="149"/>
      <c r="AE783" s="153">
        <f t="shared" si="288"/>
        <v>0</v>
      </c>
      <c r="AF783" s="134">
        <f t="shared" si="289"/>
        <v>0</v>
      </c>
      <c r="AG783" s="135">
        <f t="shared" si="290"/>
        <v>0</v>
      </c>
      <c r="AH783" s="167">
        <f t="shared" si="291"/>
        <v>0</v>
      </c>
      <c r="AI783" s="149"/>
      <c r="AJ783" s="133">
        <f t="shared" si="292"/>
        <v>0</v>
      </c>
      <c r="AK783" s="131">
        <f t="shared" si="293"/>
        <v>0</v>
      </c>
      <c r="AL783" s="131">
        <f t="shared" si="294"/>
        <v>0</v>
      </c>
      <c r="AM783" s="131">
        <f t="shared" si="295"/>
        <v>0</v>
      </c>
      <c r="AN783" s="136">
        <f t="shared" si="296"/>
        <v>0</v>
      </c>
      <c r="AO783" s="133">
        <f t="shared" si="297"/>
        <v>0</v>
      </c>
      <c r="AP783" s="131">
        <f t="shared" si="298"/>
        <v>0</v>
      </c>
      <c r="AQ783" s="131">
        <f t="shared" si="299"/>
        <v>0</v>
      </c>
      <c r="AR783" s="131">
        <f t="shared" si="300"/>
        <v>0</v>
      </c>
      <c r="AS783" s="136">
        <f t="shared" si="301"/>
        <v>0</v>
      </c>
      <c r="AT783" s="133">
        <f t="shared" si="302"/>
        <v>0</v>
      </c>
      <c r="AU783" s="131">
        <f t="shared" si="303"/>
        <v>0</v>
      </c>
      <c r="AV783" s="131">
        <f t="shared" si="304"/>
        <v>0</v>
      </c>
      <c r="AW783" s="131">
        <f t="shared" si="305"/>
        <v>0</v>
      </c>
      <c r="AX783" s="136">
        <f t="shared" si="306"/>
        <v>0</v>
      </c>
      <c r="AY783" s="133">
        <f t="shared" si="307"/>
        <v>0</v>
      </c>
      <c r="AZ783" s="131">
        <f t="shared" si="308"/>
        <v>0</v>
      </c>
      <c r="BA783" s="131">
        <f t="shared" si="309"/>
        <v>0</v>
      </c>
      <c r="BB783" s="131">
        <f t="shared" si="310"/>
        <v>0</v>
      </c>
      <c r="BC783" s="132">
        <f t="shared" si="311"/>
        <v>0</v>
      </c>
    </row>
    <row r="784" spans="1:55" x14ac:dyDescent="0.25">
      <c r="A784" s="138" t="s">
        <v>1678</v>
      </c>
      <c r="B784" s="131" t="s">
        <v>1278</v>
      </c>
      <c r="C784" s="131" t="s">
        <v>1719</v>
      </c>
      <c r="D784" s="131" t="s">
        <v>1720</v>
      </c>
      <c r="E784" s="132" t="s">
        <v>1311</v>
      </c>
      <c r="F784" s="130">
        <v>0</v>
      </c>
      <c r="G784" s="131">
        <v>0</v>
      </c>
      <c r="H784" s="131">
        <v>0</v>
      </c>
      <c r="I784" s="132">
        <v>0</v>
      </c>
      <c r="J784" s="149"/>
      <c r="K784" s="133">
        <v>0</v>
      </c>
      <c r="L784" s="131">
        <v>0</v>
      </c>
      <c r="M784" s="131">
        <v>0</v>
      </c>
      <c r="N784" s="132">
        <v>0</v>
      </c>
      <c r="O784" s="149"/>
      <c r="P784" s="133">
        <v>0</v>
      </c>
      <c r="Q784" s="131">
        <v>0</v>
      </c>
      <c r="R784" s="131">
        <v>0</v>
      </c>
      <c r="S784" s="132">
        <v>0</v>
      </c>
      <c r="T784" s="149"/>
      <c r="U784" s="133">
        <v>0</v>
      </c>
      <c r="V784" s="131">
        <v>0</v>
      </c>
      <c r="W784" s="131">
        <v>0</v>
      </c>
      <c r="X784" s="132">
        <v>0</v>
      </c>
      <c r="Y784" s="149"/>
      <c r="Z784" s="133">
        <v>0</v>
      </c>
      <c r="AA784" s="131">
        <v>0</v>
      </c>
      <c r="AB784" s="131">
        <v>0</v>
      </c>
      <c r="AC784" s="132">
        <v>0</v>
      </c>
      <c r="AD784" s="149"/>
      <c r="AE784" s="153">
        <f t="shared" si="288"/>
        <v>0</v>
      </c>
      <c r="AF784" s="134">
        <f t="shared" si="289"/>
        <v>0</v>
      </c>
      <c r="AG784" s="135">
        <f t="shared" si="290"/>
        <v>0</v>
      </c>
      <c r="AH784" s="167">
        <f t="shared" si="291"/>
        <v>0</v>
      </c>
      <c r="AI784" s="149"/>
      <c r="AJ784" s="133">
        <f t="shared" si="292"/>
        <v>0</v>
      </c>
      <c r="AK784" s="131">
        <f t="shared" si="293"/>
        <v>0</v>
      </c>
      <c r="AL784" s="131">
        <f t="shared" si="294"/>
        <v>0</v>
      </c>
      <c r="AM784" s="131">
        <f t="shared" si="295"/>
        <v>0</v>
      </c>
      <c r="AN784" s="136">
        <f t="shared" si="296"/>
        <v>0</v>
      </c>
      <c r="AO784" s="133">
        <f t="shared" si="297"/>
        <v>0</v>
      </c>
      <c r="AP784" s="131">
        <f t="shared" si="298"/>
        <v>0</v>
      </c>
      <c r="AQ784" s="131">
        <f t="shared" si="299"/>
        <v>0</v>
      </c>
      <c r="AR784" s="131">
        <f t="shared" si="300"/>
        <v>0</v>
      </c>
      <c r="AS784" s="136">
        <f t="shared" si="301"/>
        <v>0</v>
      </c>
      <c r="AT784" s="133">
        <f t="shared" si="302"/>
        <v>0</v>
      </c>
      <c r="AU784" s="131">
        <f t="shared" si="303"/>
        <v>0</v>
      </c>
      <c r="AV784" s="131">
        <f t="shared" si="304"/>
        <v>0</v>
      </c>
      <c r="AW784" s="131">
        <f t="shared" si="305"/>
        <v>0</v>
      </c>
      <c r="AX784" s="136">
        <f t="shared" si="306"/>
        <v>0</v>
      </c>
      <c r="AY784" s="133">
        <f t="shared" si="307"/>
        <v>0</v>
      </c>
      <c r="AZ784" s="131">
        <f t="shared" si="308"/>
        <v>0</v>
      </c>
      <c r="BA784" s="131">
        <f t="shared" si="309"/>
        <v>0</v>
      </c>
      <c r="BB784" s="131">
        <f t="shared" si="310"/>
        <v>0</v>
      </c>
      <c r="BC784" s="132">
        <f t="shared" si="311"/>
        <v>0</v>
      </c>
    </row>
    <row r="785" spans="1:55" x14ac:dyDescent="0.25">
      <c r="A785" s="138" t="s">
        <v>1679</v>
      </c>
      <c r="B785" s="131" t="s">
        <v>40</v>
      </c>
      <c r="C785" s="131" t="s">
        <v>104</v>
      </c>
      <c r="D785" s="131" t="s">
        <v>962</v>
      </c>
      <c r="E785" s="132" t="s">
        <v>1314</v>
      </c>
      <c r="F785" s="130">
        <v>0</v>
      </c>
      <c r="G785" s="131">
        <v>0</v>
      </c>
      <c r="H785" s="131">
        <v>0</v>
      </c>
      <c r="I785" s="132">
        <v>20</v>
      </c>
      <c r="J785" s="149"/>
      <c r="K785" s="133">
        <v>0</v>
      </c>
      <c r="L785" s="131">
        <v>0</v>
      </c>
      <c r="M785" s="131">
        <v>0</v>
      </c>
      <c r="N785" s="132">
        <v>20</v>
      </c>
      <c r="O785" s="149"/>
      <c r="P785" s="133">
        <v>0</v>
      </c>
      <c r="Q785" s="131">
        <v>0</v>
      </c>
      <c r="R785" s="131">
        <v>0</v>
      </c>
      <c r="S785" s="132">
        <v>20</v>
      </c>
      <c r="T785" s="149"/>
      <c r="U785" s="133">
        <v>0</v>
      </c>
      <c r="V785" s="131">
        <v>0</v>
      </c>
      <c r="W785" s="131">
        <v>0</v>
      </c>
      <c r="X785" s="132">
        <v>0</v>
      </c>
      <c r="Y785" s="149"/>
      <c r="Z785" s="133">
        <v>0</v>
      </c>
      <c r="AA785" s="131">
        <v>0</v>
      </c>
      <c r="AB785" s="131">
        <v>0</v>
      </c>
      <c r="AC785" s="132">
        <v>20</v>
      </c>
      <c r="AD785" s="149"/>
      <c r="AE785" s="153">
        <f t="shared" si="288"/>
        <v>0</v>
      </c>
      <c r="AF785" s="134">
        <f t="shared" si="289"/>
        <v>0</v>
      </c>
      <c r="AG785" s="135">
        <f t="shared" si="290"/>
        <v>0</v>
      </c>
      <c r="AH785" s="167">
        <f t="shared" si="291"/>
        <v>80</v>
      </c>
      <c r="AI785" s="149"/>
      <c r="AJ785" s="133">
        <f t="shared" si="292"/>
        <v>20</v>
      </c>
      <c r="AK785" s="131">
        <f t="shared" si="293"/>
        <v>20</v>
      </c>
      <c r="AL785" s="131">
        <f t="shared" si="294"/>
        <v>20</v>
      </c>
      <c r="AM785" s="131">
        <f t="shared" si="295"/>
        <v>0</v>
      </c>
      <c r="AN785" s="136">
        <f t="shared" si="296"/>
        <v>20</v>
      </c>
      <c r="AO785" s="133">
        <f t="shared" si="297"/>
        <v>0</v>
      </c>
      <c r="AP785" s="131">
        <f t="shared" si="298"/>
        <v>0</v>
      </c>
      <c r="AQ785" s="131">
        <f t="shared" si="299"/>
        <v>0</v>
      </c>
      <c r="AR785" s="131">
        <f t="shared" si="300"/>
        <v>0</v>
      </c>
      <c r="AS785" s="136">
        <f t="shared" si="301"/>
        <v>0</v>
      </c>
      <c r="AT785" s="133">
        <f t="shared" si="302"/>
        <v>0</v>
      </c>
      <c r="AU785" s="131">
        <f t="shared" si="303"/>
        <v>0</v>
      </c>
      <c r="AV785" s="131">
        <f t="shared" si="304"/>
        <v>0</v>
      </c>
      <c r="AW785" s="131">
        <f t="shared" si="305"/>
        <v>0</v>
      </c>
      <c r="AX785" s="136">
        <f t="shared" si="306"/>
        <v>0</v>
      </c>
      <c r="AY785" s="133">
        <f t="shared" si="307"/>
        <v>0</v>
      </c>
      <c r="AZ785" s="131">
        <f t="shared" si="308"/>
        <v>0</v>
      </c>
      <c r="BA785" s="131">
        <f t="shared" si="309"/>
        <v>0</v>
      </c>
      <c r="BB785" s="131">
        <f t="shared" si="310"/>
        <v>0</v>
      </c>
      <c r="BC785" s="132">
        <f t="shared" si="311"/>
        <v>0</v>
      </c>
    </row>
    <row r="786" spans="1:55" x14ac:dyDescent="0.25">
      <c r="A786" s="138" t="s">
        <v>1680</v>
      </c>
      <c r="B786" s="131" t="s">
        <v>1279</v>
      </c>
      <c r="C786" s="131" t="s">
        <v>246</v>
      </c>
      <c r="D786" s="131" t="s">
        <v>216</v>
      </c>
      <c r="E786" s="132" t="s">
        <v>1312</v>
      </c>
      <c r="F786" s="130">
        <v>0</v>
      </c>
      <c r="G786" s="131">
        <v>0</v>
      </c>
      <c r="H786" s="131">
        <v>0</v>
      </c>
      <c r="I786" s="132">
        <v>0</v>
      </c>
      <c r="J786" s="149"/>
      <c r="K786" s="133">
        <v>0</v>
      </c>
      <c r="L786" s="131">
        <v>0</v>
      </c>
      <c r="M786" s="131">
        <v>0</v>
      </c>
      <c r="N786" s="132">
        <v>0</v>
      </c>
      <c r="O786" s="149"/>
      <c r="P786" s="133">
        <v>0</v>
      </c>
      <c r="Q786" s="131">
        <v>0</v>
      </c>
      <c r="R786" s="131">
        <v>0</v>
      </c>
      <c r="S786" s="132">
        <v>0</v>
      </c>
      <c r="T786" s="149"/>
      <c r="U786" s="133">
        <v>0</v>
      </c>
      <c r="V786" s="131">
        <v>0</v>
      </c>
      <c r="W786" s="131">
        <v>0</v>
      </c>
      <c r="X786" s="132">
        <v>0</v>
      </c>
      <c r="Y786" s="149"/>
      <c r="Z786" s="133">
        <v>0</v>
      </c>
      <c r="AA786" s="131">
        <v>0</v>
      </c>
      <c r="AB786" s="131">
        <v>0</v>
      </c>
      <c r="AC786" s="132">
        <v>0</v>
      </c>
      <c r="AD786" s="149"/>
      <c r="AE786" s="153">
        <f t="shared" si="288"/>
        <v>0</v>
      </c>
      <c r="AF786" s="134">
        <f t="shared" si="289"/>
        <v>0</v>
      </c>
      <c r="AG786" s="135">
        <f t="shared" si="290"/>
        <v>0</v>
      </c>
      <c r="AH786" s="167">
        <f t="shared" si="291"/>
        <v>0</v>
      </c>
      <c r="AI786" s="149"/>
      <c r="AJ786" s="133">
        <f t="shared" si="292"/>
        <v>0</v>
      </c>
      <c r="AK786" s="131">
        <f t="shared" si="293"/>
        <v>0</v>
      </c>
      <c r="AL786" s="131">
        <f t="shared" si="294"/>
        <v>0</v>
      </c>
      <c r="AM786" s="131">
        <f t="shared" si="295"/>
        <v>0</v>
      </c>
      <c r="AN786" s="136">
        <f t="shared" si="296"/>
        <v>0</v>
      </c>
      <c r="AO786" s="133">
        <f t="shared" si="297"/>
        <v>0</v>
      </c>
      <c r="AP786" s="131">
        <f t="shared" si="298"/>
        <v>0</v>
      </c>
      <c r="AQ786" s="131">
        <f t="shared" si="299"/>
        <v>0</v>
      </c>
      <c r="AR786" s="131">
        <f t="shared" si="300"/>
        <v>0</v>
      </c>
      <c r="AS786" s="136">
        <f t="shared" si="301"/>
        <v>0</v>
      </c>
      <c r="AT786" s="133">
        <f t="shared" si="302"/>
        <v>0</v>
      </c>
      <c r="AU786" s="131">
        <f t="shared" si="303"/>
        <v>0</v>
      </c>
      <c r="AV786" s="131">
        <f t="shared" si="304"/>
        <v>0</v>
      </c>
      <c r="AW786" s="131">
        <f t="shared" si="305"/>
        <v>0</v>
      </c>
      <c r="AX786" s="136">
        <f t="shared" si="306"/>
        <v>0</v>
      </c>
      <c r="AY786" s="133">
        <f t="shared" si="307"/>
        <v>0</v>
      </c>
      <c r="AZ786" s="131">
        <f t="shared" si="308"/>
        <v>0</v>
      </c>
      <c r="BA786" s="131">
        <f t="shared" si="309"/>
        <v>0</v>
      </c>
      <c r="BB786" s="131">
        <f t="shared" si="310"/>
        <v>0</v>
      </c>
      <c r="BC786" s="132">
        <f t="shared" si="311"/>
        <v>0</v>
      </c>
    </row>
    <row r="787" spans="1:55" x14ac:dyDescent="0.25">
      <c r="A787" s="138" t="s">
        <v>1681</v>
      </c>
      <c r="B787" s="131" t="s">
        <v>43</v>
      </c>
      <c r="C787" s="131" t="s">
        <v>1940</v>
      </c>
      <c r="D787" s="131" t="s">
        <v>1898</v>
      </c>
      <c r="E787" s="132" t="s">
        <v>1312</v>
      </c>
      <c r="F787" s="130">
        <v>0</v>
      </c>
      <c r="G787" s="131">
        <v>0</v>
      </c>
      <c r="H787" s="131">
        <v>0</v>
      </c>
      <c r="I787" s="132">
        <v>0</v>
      </c>
      <c r="J787" s="149"/>
      <c r="K787" s="133">
        <v>0</v>
      </c>
      <c r="L787" s="131">
        <v>0</v>
      </c>
      <c r="M787" s="131">
        <v>0</v>
      </c>
      <c r="N787" s="132">
        <v>0</v>
      </c>
      <c r="O787" s="149"/>
      <c r="P787" s="133">
        <v>0</v>
      </c>
      <c r="Q787" s="131">
        <v>0</v>
      </c>
      <c r="R787" s="131">
        <v>0</v>
      </c>
      <c r="S787" s="132">
        <v>0</v>
      </c>
      <c r="T787" s="149"/>
      <c r="U787" s="133">
        <v>0</v>
      </c>
      <c r="V787" s="131">
        <v>0</v>
      </c>
      <c r="W787" s="131">
        <v>0</v>
      </c>
      <c r="X787" s="132">
        <v>0</v>
      </c>
      <c r="Y787" s="149"/>
      <c r="Z787" s="133">
        <v>0</v>
      </c>
      <c r="AA787" s="131">
        <v>0</v>
      </c>
      <c r="AB787" s="131">
        <v>0</v>
      </c>
      <c r="AC787" s="132">
        <v>20</v>
      </c>
      <c r="AD787" s="149"/>
      <c r="AE787" s="153">
        <f t="shared" si="288"/>
        <v>0</v>
      </c>
      <c r="AF787" s="134">
        <f t="shared" si="289"/>
        <v>0</v>
      </c>
      <c r="AG787" s="135">
        <f t="shared" si="290"/>
        <v>0</v>
      </c>
      <c r="AH787" s="167">
        <f t="shared" si="291"/>
        <v>20</v>
      </c>
      <c r="AI787" s="149"/>
      <c r="AJ787" s="133">
        <f t="shared" si="292"/>
        <v>0</v>
      </c>
      <c r="AK787" s="131">
        <f t="shared" si="293"/>
        <v>0</v>
      </c>
      <c r="AL787" s="131">
        <f t="shared" si="294"/>
        <v>0</v>
      </c>
      <c r="AM787" s="131">
        <f t="shared" si="295"/>
        <v>0</v>
      </c>
      <c r="AN787" s="136">
        <f t="shared" si="296"/>
        <v>20</v>
      </c>
      <c r="AO787" s="133">
        <f t="shared" si="297"/>
        <v>0</v>
      </c>
      <c r="AP787" s="131">
        <f t="shared" si="298"/>
        <v>0</v>
      </c>
      <c r="AQ787" s="131">
        <f t="shared" si="299"/>
        <v>0</v>
      </c>
      <c r="AR787" s="131">
        <f t="shared" si="300"/>
        <v>0</v>
      </c>
      <c r="AS787" s="136">
        <f t="shared" si="301"/>
        <v>0</v>
      </c>
      <c r="AT787" s="133">
        <f t="shared" si="302"/>
        <v>0</v>
      </c>
      <c r="AU787" s="131">
        <f t="shared" si="303"/>
        <v>0</v>
      </c>
      <c r="AV787" s="131">
        <f t="shared" si="304"/>
        <v>0</v>
      </c>
      <c r="AW787" s="131">
        <f t="shared" si="305"/>
        <v>0</v>
      </c>
      <c r="AX787" s="136">
        <f t="shared" si="306"/>
        <v>0</v>
      </c>
      <c r="AY787" s="133">
        <f t="shared" si="307"/>
        <v>0</v>
      </c>
      <c r="AZ787" s="131">
        <f t="shared" si="308"/>
        <v>0</v>
      </c>
      <c r="BA787" s="131">
        <f t="shared" si="309"/>
        <v>0</v>
      </c>
      <c r="BB787" s="131">
        <f t="shared" si="310"/>
        <v>0</v>
      </c>
      <c r="BC787" s="132">
        <f t="shared" si="311"/>
        <v>0</v>
      </c>
    </row>
    <row r="788" spans="1:55" x14ac:dyDescent="0.25">
      <c r="A788" s="138" t="s">
        <v>1682</v>
      </c>
      <c r="B788" s="131" t="s">
        <v>1386</v>
      </c>
      <c r="C788" s="131" t="s">
        <v>1721</v>
      </c>
      <c r="D788" s="131" t="s">
        <v>1722</v>
      </c>
      <c r="E788" s="132" t="s">
        <v>1314</v>
      </c>
      <c r="F788" s="130">
        <v>0</v>
      </c>
      <c r="G788" s="131">
        <v>0</v>
      </c>
      <c r="H788" s="131">
        <v>0</v>
      </c>
      <c r="I788" s="132">
        <v>0</v>
      </c>
      <c r="J788" s="149"/>
      <c r="K788" s="133">
        <v>0</v>
      </c>
      <c r="L788" s="131">
        <v>0</v>
      </c>
      <c r="M788" s="131">
        <v>0</v>
      </c>
      <c r="N788" s="132">
        <v>0</v>
      </c>
      <c r="O788" s="149"/>
      <c r="P788" s="133">
        <v>0</v>
      </c>
      <c r="Q788" s="131">
        <v>0</v>
      </c>
      <c r="R788" s="131">
        <v>0</v>
      </c>
      <c r="S788" s="132">
        <v>0</v>
      </c>
      <c r="T788" s="149"/>
      <c r="U788" s="133">
        <v>0</v>
      </c>
      <c r="V788" s="131">
        <v>0</v>
      </c>
      <c r="W788" s="131">
        <v>0</v>
      </c>
      <c r="X788" s="132">
        <v>0</v>
      </c>
      <c r="Y788" s="149"/>
      <c r="Z788" s="133">
        <v>0</v>
      </c>
      <c r="AA788" s="131">
        <v>0</v>
      </c>
      <c r="AB788" s="131">
        <v>0</v>
      </c>
      <c r="AC788" s="132">
        <v>0</v>
      </c>
      <c r="AD788" s="149"/>
      <c r="AE788" s="153">
        <f t="shared" si="288"/>
        <v>0</v>
      </c>
      <c r="AF788" s="134">
        <f t="shared" si="289"/>
        <v>0</v>
      </c>
      <c r="AG788" s="135">
        <f t="shared" si="290"/>
        <v>0</v>
      </c>
      <c r="AH788" s="167">
        <f t="shared" si="291"/>
        <v>0</v>
      </c>
      <c r="AI788" s="149"/>
      <c r="AJ788" s="133">
        <f t="shared" si="292"/>
        <v>0</v>
      </c>
      <c r="AK788" s="131">
        <f t="shared" si="293"/>
        <v>0</v>
      </c>
      <c r="AL788" s="131">
        <f t="shared" si="294"/>
        <v>0</v>
      </c>
      <c r="AM788" s="131">
        <f t="shared" si="295"/>
        <v>0</v>
      </c>
      <c r="AN788" s="136">
        <f t="shared" si="296"/>
        <v>0</v>
      </c>
      <c r="AO788" s="133">
        <f t="shared" si="297"/>
        <v>0</v>
      </c>
      <c r="AP788" s="131">
        <f t="shared" si="298"/>
        <v>0</v>
      </c>
      <c r="AQ788" s="131">
        <f t="shared" si="299"/>
        <v>0</v>
      </c>
      <c r="AR788" s="131">
        <f t="shared" si="300"/>
        <v>0</v>
      </c>
      <c r="AS788" s="136">
        <f t="shared" si="301"/>
        <v>0</v>
      </c>
      <c r="AT788" s="133">
        <f t="shared" si="302"/>
        <v>0</v>
      </c>
      <c r="AU788" s="131">
        <f t="shared" si="303"/>
        <v>0</v>
      </c>
      <c r="AV788" s="131">
        <f t="shared" si="304"/>
        <v>0</v>
      </c>
      <c r="AW788" s="131">
        <f t="shared" si="305"/>
        <v>0</v>
      </c>
      <c r="AX788" s="136">
        <f t="shared" si="306"/>
        <v>0</v>
      </c>
      <c r="AY788" s="133">
        <f t="shared" si="307"/>
        <v>0</v>
      </c>
      <c r="AZ788" s="131">
        <f t="shared" si="308"/>
        <v>0</v>
      </c>
      <c r="BA788" s="131">
        <f t="shared" si="309"/>
        <v>0</v>
      </c>
      <c r="BB788" s="131">
        <f t="shared" si="310"/>
        <v>0</v>
      </c>
      <c r="BC788" s="132">
        <f t="shared" si="311"/>
        <v>0</v>
      </c>
    </row>
    <row r="789" spans="1:55" x14ac:dyDescent="0.25">
      <c r="A789" s="138" t="s">
        <v>1683</v>
      </c>
      <c r="B789" s="131" t="s">
        <v>1392</v>
      </c>
      <c r="C789" s="131" t="s">
        <v>1723</v>
      </c>
      <c r="D789" s="131" t="s">
        <v>87</v>
      </c>
      <c r="E789" s="132" t="s">
        <v>1311</v>
      </c>
      <c r="F789" s="130">
        <v>0</v>
      </c>
      <c r="G789" s="131">
        <v>0</v>
      </c>
      <c r="H789" s="131">
        <v>0</v>
      </c>
      <c r="I789" s="132">
        <v>0</v>
      </c>
      <c r="J789" s="149"/>
      <c r="K789" s="133">
        <v>0</v>
      </c>
      <c r="L789" s="131">
        <v>0</v>
      </c>
      <c r="M789" s="131">
        <v>0</v>
      </c>
      <c r="N789" s="132">
        <v>0</v>
      </c>
      <c r="O789" s="149"/>
      <c r="P789" s="133">
        <v>0</v>
      </c>
      <c r="Q789" s="131">
        <v>0</v>
      </c>
      <c r="R789" s="131">
        <v>0</v>
      </c>
      <c r="S789" s="132">
        <v>0</v>
      </c>
      <c r="T789" s="149"/>
      <c r="U789" s="133">
        <v>0</v>
      </c>
      <c r="V789" s="131">
        <v>0</v>
      </c>
      <c r="W789" s="131">
        <v>0</v>
      </c>
      <c r="X789" s="132">
        <v>0</v>
      </c>
      <c r="Y789" s="149"/>
      <c r="Z789" s="133">
        <v>0</v>
      </c>
      <c r="AA789" s="131">
        <v>0</v>
      </c>
      <c r="AB789" s="131">
        <v>0</v>
      </c>
      <c r="AC789" s="132">
        <v>0</v>
      </c>
      <c r="AD789" s="149"/>
      <c r="AE789" s="153">
        <f t="shared" si="288"/>
        <v>0</v>
      </c>
      <c r="AF789" s="134">
        <f t="shared" si="289"/>
        <v>0</v>
      </c>
      <c r="AG789" s="135">
        <f t="shared" si="290"/>
        <v>0</v>
      </c>
      <c r="AH789" s="167">
        <f t="shared" si="291"/>
        <v>0</v>
      </c>
      <c r="AI789" s="149"/>
      <c r="AJ789" s="133">
        <f t="shared" si="292"/>
        <v>0</v>
      </c>
      <c r="AK789" s="131">
        <f t="shared" si="293"/>
        <v>0</v>
      </c>
      <c r="AL789" s="131">
        <f t="shared" si="294"/>
        <v>0</v>
      </c>
      <c r="AM789" s="131">
        <f t="shared" si="295"/>
        <v>0</v>
      </c>
      <c r="AN789" s="136">
        <f t="shared" si="296"/>
        <v>0</v>
      </c>
      <c r="AO789" s="133">
        <f t="shared" si="297"/>
        <v>0</v>
      </c>
      <c r="AP789" s="131">
        <f t="shared" si="298"/>
        <v>0</v>
      </c>
      <c r="AQ789" s="131">
        <f t="shared" si="299"/>
        <v>0</v>
      </c>
      <c r="AR789" s="131">
        <f t="shared" si="300"/>
        <v>0</v>
      </c>
      <c r="AS789" s="136">
        <f t="shared" si="301"/>
        <v>0</v>
      </c>
      <c r="AT789" s="133">
        <f t="shared" si="302"/>
        <v>0</v>
      </c>
      <c r="AU789" s="131">
        <f t="shared" si="303"/>
        <v>0</v>
      </c>
      <c r="AV789" s="131">
        <f t="shared" si="304"/>
        <v>0</v>
      </c>
      <c r="AW789" s="131">
        <f t="shared" si="305"/>
        <v>0</v>
      </c>
      <c r="AX789" s="136">
        <f t="shared" si="306"/>
        <v>0</v>
      </c>
      <c r="AY789" s="133">
        <f t="shared" si="307"/>
        <v>0</v>
      </c>
      <c r="AZ789" s="131">
        <f t="shared" si="308"/>
        <v>0</v>
      </c>
      <c r="BA789" s="131">
        <f t="shared" si="309"/>
        <v>0</v>
      </c>
      <c r="BB789" s="131">
        <f t="shared" si="310"/>
        <v>0</v>
      </c>
      <c r="BC789" s="132">
        <f t="shared" si="311"/>
        <v>0</v>
      </c>
    </row>
    <row r="790" spans="1:55" x14ac:dyDescent="0.25">
      <c r="A790" s="138" t="s">
        <v>1684</v>
      </c>
      <c r="B790" s="131" t="s">
        <v>1293</v>
      </c>
      <c r="C790" s="131" t="s">
        <v>1724</v>
      </c>
      <c r="D790" s="131" t="s">
        <v>1727</v>
      </c>
      <c r="E790" s="132" t="s">
        <v>1954</v>
      </c>
      <c r="F790" s="130">
        <v>0</v>
      </c>
      <c r="G790" s="131">
        <v>0</v>
      </c>
      <c r="H790" s="131">
        <v>0</v>
      </c>
      <c r="I790" s="132">
        <v>0</v>
      </c>
      <c r="J790" s="149"/>
      <c r="K790" s="133">
        <v>0</v>
      </c>
      <c r="L790" s="131">
        <v>0</v>
      </c>
      <c r="M790" s="131">
        <v>0</v>
      </c>
      <c r="N790" s="132">
        <v>0</v>
      </c>
      <c r="O790" s="149"/>
      <c r="P790" s="133">
        <v>0</v>
      </c>
      <c r="Q790" s="131">
        <v>0</v>
      </c>
      <c r="R790" s="131">
        <v>0</v>
      </c>
      <c r="S790" s="132">
        <v>0</v>
      </c>
      <c r="T790" s="149"/>
      <c r="U790" s="133">
        <v>0</v>
      </c>
      <c r="V790" s="131">
        <v>0</v>
      </c>
      <c r="W790" s="131">
        <v>0</v>
      </c>
      <c r="X790" s="132">
        <v>0</v>
      </c>
      <c r="Y790" s="149"/>
      <c r="Z790" s="133">
        <v>0</v>
      </c>
      <c r="AA790" s="131">
        <v>0</v>
      </c>
      <c r="AB790" s="131">
        <v>0</v>
      </c>
      <c r="AC790" s="132">
        <v>0</v>
      </c>
      <c r="AD790" s="149"/>
      <c r="AE790" s="153">
        <f t="shared" si="288"/>
        <v>0</v>
      </c>
      <c r="AF790" s="134">
        <f t="shared" si="289"/>
        <v>0</v>
      </c>
      <c r="AG790" s="135">
        <f t="shared" si="290"/>
        <v>0</v>
      </c>
      <c r="AH790" s="167">
        <f t="shared" si="291"/>
        <v>0</v>
      </c>
      <c r="AI790" s="149"/>
      <c r="AJ790" s="133">
        <f t="shared" si="292"/>
        <v>0</v>
      </c>
      <c r="AK790" s="131">
        <f t="shared" si="293"/>
        <v>0</v>
      </c>
      <c r="AL790" s="131">
        <f t="shared" si="294"/>
        <v>0</v>
      </c>
      <c r="AM790" s="131">
        <f t="shared" si="295"/>
        <v>0</v>
      </c>
      <c r="AN790" s="136">
        <f t="shared" si="296"/>
        <v>0</v>
      </c>
      <c r="AO790" s="133">
        <f t="shared" si="297"/>
        <v>0</v>
      </c>
      <c r="AP790" s="131">
        <f t="shared" si="298"/>
        <v>0</v>
      </c>
      <c r="AQ790" s="131">
        <f t="shared" si="299"/>
        <v>0</v>
      </c>
      <c r="AR790" s="131">
        <f t="shared" si="300"/>
        <v>0</v>
      </c>
      <c r="AS790" s="136">
        <f t="shared" si="301"/>
        <v>0</v>
      </c>
      <c r="AT790" s="133">
        <f t="shared" si="302"/>
        <v>0</v>
      </c>
      <c r="AU790" s="131">
        <f t="shared" si="303"/>
        <v>0</v>
      </c>
      <c r="AV790" s="131">
        <f t="shared" si="304"/>
        <v>0</v>
      </c>
      <c r="AW790" s="131">
        <f t="shared" si="305"/>
        <v>0</v>
      </c>
      <c r="AX790" s="136">
        <f t="shared" si="306"/>
        <v>0</v>
      </c>
      <c r="AY790" s="133">
        <f t="shared" si="307"/>
        <v>0</v>
      </c>
      <c r="AZ790" s="131">
        <f t="shared" si="308"/>
        <v>0</v>
      </c>
      <c r="BA790" s="131">
        <f t="shared" si="309"/>
        <v>0</v>
      </c>
      <c r="BB790" s="131">
        <f t="shared" si="310"/>
        <v>0</v>
      </c>
      <c r="BC790" s="132">
        <f t="shared" si="311"/>
        <v>0</v>
      </c>
    </row>
    <row r="791" spans="1:55" x14ac:dyDescent="0.25">
      <c r="A791" s="138" t="s">
        <v>1685</v>
      </c>
      <c r="B791" s="131" t="s">
        <v>1293</v>
      </c>
      <c r="C791" s="131" t="s">
        <v>399</v>
      </c>
      <c r="D791" s="131" t="s">
        <v>1725</v>
      </c>
      <c r="E791" s="132" t="s">
        <v>1954</v>
      </c>
      <c r="F791" s="130">
        <v>0</v>
      </c>
      <c r="G791" s="131">
        <v>0</v>
      </c>
      <c r="H791" s="131">
        <v>0</v>
      </c>
      <c r="I791" s="132">
        <v>0</v>
      </c>
      <c r="J791" s="149"/>
      <c r="K791" s="133">
        <v>0</v>
      </c>
      <c r="L791" s="131">
        <v>0</v>
      </c>
      <c r="M791" s="131">
        <v>0</v>
      </c>
      <c r="N791" s="132">
        <v>0</v>
      </c>
      <c r="O791" s="149"/>
      <c r="P791" s="133">
        <v>0</v>
      </c>
      <c r="Q791" s="131">
        <v>0</v>
      </c>
      <c r="R791" s="131">
        <v>0</v>
      </c>
      <c r="S791" s="132">
        <v>0</v>
      </c>
      <c r="T791" s="149"/>
      <c r="U791" s="133">
        <v>0</v>
      </c>
      <c r="V791" s="131">
        <v>0</v>
      </c>
      <c r="W791" s="131">
        <v>0</v>
      </c>
      <c r="X791" s="132">
        <v>0</v>
      </c>
      <c r="Y791" s="149"/>
      <c r="Z791" s="133">
        <v>0</v>
      </c>
      <c r="AA791" s="131">
        <v>0</v>
      </c>
      <c r="AB791" s="131">
        <v>0</v>
      </c>
      <c r="AC791" s="132">
        <v>0</v>
      </c>
      <c r="AD791" s="149"/>
      <c r="AE791" s="153">
        <f t="shared" si="288"/>
        <v>0</v>
      </c>
      <c r="AF791" s="134">
        <f t="shared" si="289"/>
        <v>0</v>
      </c>
      <c r="AG791" s="135">
        <f t="shared" si="290"/>
        <v>0</v>
      </c>
      <c r="AH791" s="167">
        <f t="shared" si="291"/>
        <v>0</v>
      </c>
      <c r="AI791" s="149"/>
      <c r="AJ791" s="133">
        <f t="shared" si="292"/>
        <v>0</v>
      </c>
      <c r="AK791" s="131">
        <f t="shared" si="293"/>
        <v>0</v>
      </c>
      <c r="AL791" s="131">
        <f t="shared" si="294"/>
        <v>0</v>
      </c>
      <c r="AM791" s="131">
        <f t="shared" si="295"/>
        <v>0</v>
      </c>
      <c r="AN791" s="136">
        <f t="shared" si="296"/>
        <v>0</v>
      </c>
      <c r="AO791" s="133">
        <f t="shared" si="297"/>
        <v>0</v>
      </c>
      <c r="AP791" s="131">
        <f t="shared" si="298"/>
        <v>0</v>
      </c>
      <c r="AQ791" s="131">
        <f t="shared" si="299"/>
        <v>0</v>
      </c>
      <c r="AR791" s="131">
        <f t="shared" si="300"/>
        <v>0</v>
      </c>
      <c r="AS791" s="136">
        <f t="shared" si="301"/>
        <v>0</v>
      </c>
      <c r="AT791" s="133">
        <f t="shared" si="302"/>
        <v>0</v>
      </c>
      <c r="AU791" s="131">
        <f t="shared" si="303"/>
        <v>0</v>
      </c>
      <c r="AV791" s="131">
        <f t="shared" si="304"/>
        <v>0</v>
      </c>
      <c r="AW791" s="131">
        <f t="shared" si="305"/>
        <v>0</v>
      </c>
      <c r="AX791" s="136">
        <f t="shared" si="306"/>
        <v>0</v>
      </c>
      <c r="AY791" s="133">
        <f t="shared" si="307"/>
        <v>0</v>
      </c>
      <c r="AZ791" s="131">
        <f t="shared" si="308"/>
        <v>0</v>
      </c>
      <c r="BA791" s="131">
        <f t="shared" si="309"/>
        <v>0</v>
      </c>
      <c r="BB791" s="131">
        <f t="shared" si="310"/>
        <v>0</v>
      </c>
      <c r="BC791" s="132">
        <f t="shared" si="311"/>
        <v>0</v>
      </c>
    </row>
    <row r="792" spans="1:55" x14ac:dyDescent="0.25">
      <c r="A792" s="138" t="s">
        <v>1686</v>
      </c>
      <c r="B792" s="131" t="s">
        <v>2047</v>
      </c>
      <c r="C792" s="131" t="s">
        <v>2028</v>
      </c>
      <c r="D792" s="131" t="s">
        <v>130</v>
      </c>
      <c r="E792" s="132" t="s">
        <v>1311</v>
      </c>
      <c r="F792" s="130">
        <v>0</v>
      </c>
      <c r="G792" s="131">
        <v>1</v>
      </c>
      <c r="H792" s="131">
        <v>16.600000000000001</v>
      </c>
      <c r="I792" s="132">
        <v>283</v>
      </c>
      <c r="J792" s="149"/>
      <c r="K792" s="133">
        <v>0</v>
      </c>
      <c r="L792" s="131">
        <v>2</v>
      </c>
      <c r="M792" s="131">
        <v>4.5999999999999996</v>
      </c>
      <c r="N792" s="132">
        <v>246</v>
      </c>
      <c r="O792" s="149"/>
      <c r="P792" s="133">
        <v>0</v>
      </c>
      <c r="Q792" s="131">
        <v>0</v>
      </c>
      <c r="R792" s="131">
        <v>0</v>
      </c>
      <c r="S792" s="132">
        <v>20</v>
      </c>
      <c r="T792" s="149"/>
      <c r="U792" s="133">
        <v>0</v>
      </c>
      <c r="V792" s="131">
        <v>0</v>
      </c>
      <c r="W792" s="131">
        <v>0</v>
      </c>
      <c r="X792" s="132">
        <v>0</v>
      </c>
      <c r="Y792" s="149"/>
      <c r="Z792" s="133">
        <v>0</v>
      </c>
      <c r="AA792" s="131">
        <v>1</v>
      </c>
      <c r="AB792" s="131">
        <v>12</v>
      </c>
      <c r="AC792" s="132">
        <v>261</v>
      </c>
      <c r="AD792" s="149"/>
      <c r="AE792" s="153">
        <f t="shared" si="288"/>
        <v>0</v>
      </c>
      <c r="AF792" s="134">
        <f t="shared" si="289"/>
        <v>4</v>
      </c>
      <c r="AG792" s="135">
        <f t="shared" si="290"/>
        <v>33.200000000000003</v>
      </c>
      <c r="AH792" s="167">
        <f t="shared" si="291"/>
        <v>810</v>
      </c>
      <c r="AI792" s="149"/>
      <c r="AJ792" s="133">
        <f t="shared" si="292"/>
        <v>283</v>
      </c>
      <c r="AK792" s="131">
        <f t="shared" si="293"/>
        <v>246</v>
      </c>
      <c r="AL792" s="131">
        <f t="shared" si="294"/>
        <v>20</v>
      </c>
      <c r="AM792" s="131">
        <f t="shared" si="295"/>
        <v>0</v>
      </c>
      <c r="AN792" s="136">
        <f t="shared" si="296"/>
        <v>261</v>
      </c>
      <c r="AO792" s="133">
        <f t="shared" si="297"/>
        <v>0</v>
      </c>
      <c r="AP792" s="131">
        <f t="shared" si="298"/>
        <v>0</v>
      </c>
      <c r="AQ792" s="131">
        <f t="shared" si="299"/>
        <v>0</v>
      </c>
      <c r="AR792" s="131">
        <f t="shared" si="300"/>
        <v>0</v>
      </c>
      <c r="AS792" s="136">
        <f t="shared" si="301"/>
        <v>0</v>
      </c>
      <c r="AT792" s="133">
        <f t="shared" si="302"/>
        <v>1</v>
      </c>
      <c r="AU792" s="131">
        <f t="shared" si="303"/>
        <v>2</v>
      </c>
      <c r="AV792" s="131">
        <f t="shared" si="304"/>
        <v>0</v>
      </c>
      <c r="AW792" s="131">
        <f t="shared" si="305"/>
        <v>0</v>
      </c>
      <c r="AX792" s="136">
        <f t="shared" si="306"/>
        <v>1</v>
      </c>
      <c r="AY792" s="133">
        <f t="shared" si="307"/>
        <v>16.600000000000001</v>
      </c>
      <c r="AZ792" s="131">
        <f t="shared" si="308"/>
        <v>4.5999999999999996</v>
      </c>
      <c r="BA792" s="131">
        <f t="shared" si="309"/>
        <v>0</v>
      </c>
      <c r="BB792" s="131">
        <f t="shared" si="310"/>
        <v>0</v>
      </c>
      <c r="BC792" s="132">
        <f t="shared" si="311"/>
        <v>12</v>
      </c>
    </row>
    <row r="793" spans="1:55" x14ac:dyDescent="0.25">
      <c r="A793" s="138" t="s">
        <v>1687</v>
      </c>
      <c r="B793" s="131" t="s">
        <v>1433</v>
      </c>
      <c r="C793" s="131" t="s">
        <v>1481</v>
      </c>
      <c r="D793" s="131" t="s">
        <v>1139</v>
      </c>
      <c r="E793" s="132" t="s">
        <v>1314</v>
      </c>
      <c r="F793" s="130">
        <v>0</v>
      </c>
      <c r="G793" s="131">
        <v>0</v>
      </c>
      <c r="H793" s="131">
        <v>0</v>
      </c>
      <c r="I793" s="132">
        <v>0</v>
      </c>
      <c r="J793" s="149"/>
      <c r="K793" s="133">
        <v>0</v>
      </c>
      <c r="L793" s="131">
        <v>0</v>
      </c>
      <c r="M793" s="131">
        <v>0</v>
      </c>
      <c r="N793" s="132">
        <v>0</v>
      </c>
      <c r="O793" s="149"/>
      <c r="P793" s="133">
        <v>0</v>
      </c>
      <c r="Q793" s="131">
        <v>0</v>
      </c>
      <c r="R793" s="131">
        <v>0</v>
      </c>
      <c r="S793" s="132">
        <v>0</v>
      </c>
      <c r="T793" s="149"/>
      <c r="U793" s="133">
        <v>0</v>
      </c>
      <c r="V793" s="131">
        <v>0</v>
      </c>
      <c r="W793" s="131">
        <v>0</v>
      </c>
      <c r="X793" s="132">
        <v>0</v>
      </c>
      <c r="Y793" s="149"/>
      <c r="Z793" s="133">
        <v>0</v>
      </c>
      <c r="AA793" s="131">
        <v>0</v>
      </c>
      <c r="AB793" s="131">
        <v>0</v>
      </c>
      <c r="AC793" s="132">
        <v>0</v>
      </c>
      <c r="AD793" s="149"/>
      <c r="AE793" s="153">
        <f t="shared" si="288"/>
        <v>0</v>
      </c>
      <c r="AF793" s="134">
        <f t="shared" si="289"/>
        <v>0</v>
      </c>
      <c r="AG793" s="135">
        <f t="shared" si="290"/>
        <v>0</v>
      </c>
      <c r="AH793" s="167">
        <f t="shared" si="291"/>
        <v>0</v>
      </c>
      <c r="AI793" s="149"/>
      <c r="AJ793" s="133">
        <f t="shared" si="292"/>
        <v>0</v>
      </c>
      <c r="AK793" s="131">
        <f t="shared" si="293"/>
        <v>0</v>
      </c>
      <c r="AL793" s="131">
        <f t="shared" si="294"/>
        <v>0</v>
      </c>
      <c r="AM793" s="131">
        <f t="shared" si="295"/>
        <v>0</v>
      </c>
      <c r="AN793" s="136">
        <f t="shared" si="296"/>
        <v>0</v>
      </c>
      <c r="AO793" s="133">
        <f t="shared" si="297"/>
        <v>0</v>
      </c>
      <c r="AP793" s="131">
        <f t="shared" si="298"/>
        <v>0</v>
      </c>
      <c r="AQ793" s="131">
        <f t="shared" si="299"/>
        <v>0</v>
      </c>
      <c r="AR793" s="131">
        <f t="shared" si="300"/>
        <v>0</v>
      </c>
      <c r="AS793" s="136">
        <f t="shared" si="301"/>
        <v>0</v>
      </c>
      <c r="AT793" s="133">
        <f t="shared" si="302"/>
        <v>0</v>
      </c>
      <c r="AU793" s="131">
        <f t="shared" si="303"/>
        <v>0</v>
      </c>
      <c r="AV793" s="131">
        <f t="shared" si="304"/>
        <v>0</v>
      </c>
      <c r="AW793" s="131">
        <f t="shared" si="305"/>
        <v>0</v>
      </c>
      <c r="AX793" s="136">
        <f t="shared" si="306"/>
        <v>0</v>
      </c>
      <c r="AY793" s="133">
        <f t="shared" si="307"/>
        <v>0</v>
      </c>
      <c r="AZ793" s="131">
        <f t="shared" si="308"/>
        <v>0</v>
      </c>
      <c r="BA793" s="131">
        <f t="shared" si="309"/>
        <v>0</v>
      </c>
      <c r="BB793" s="131">
        <f t="shared" si="310"/>
        <v>0</v>
      </c>
      <c r="BC793" s="132">
        <f t="shared" si="311"/>
        <v>0</v>
      </c>
    </row>
    <row r="794" spans="1:55" x14ac:dyDescent="0.25">
      <c r="A794" s="138" t="s">
        <v>1688</v>
      </c>
      <c r="B794" s="131" t="s">
        <v>38</v>
      </c>
      <c r="C794" s="131" t="s">
        <v>146</v>
      </c>
      <c r="D794" s="131" t="s">
        <v>213</v>
      </c>
      <c r="E794" s="132" t="s">
        <v>1311</v>
      </c>
      <c r="F794" s="130">
        <v>0</v>
      </c>
      <c r="G794" s="131">
        <v>0</v>
      </c>
      <c r="H794" s="131">
        <v>0</v>
      </c>
      <c r="I794" s="132">
        <v>20</v>
      </c>
      <c r="J794" s="149"/>
      <c r="K794" s="133">
        <v>0</v>
      </c>
      <c r="L794" s="131">
        <v>0</v>
      </c>
      <c r="M794" s="131">
        <v>0</v>
      </c>
      <c r="N794" s="132">
        <v>0</v>
      </c>
      <c r="O794" s="149"/>
      <c r="P794" s="133">
        <v>0</v>
      </c>
      <c r="Q794" s="131">
        <v>0</v>
      </c>
      <c r="R794" s="131">
        <v>0</v>
      </c>
      <c r="S794" s="132">
        <v>20</v>
      </c>
      <c r="T794" s="149"/>
      <c r="U794" s="133">
        <v>1</v>
      </c>
      <c r="V794" s="131">
        <v>0</v>
      </c>
      <c r="W794" s="131">
        <v>0.5</v>
      </c>
      <c r="X794" s="132">
        <v>245</v>
      </c>
      <c r="Y794" s="149"/>
      <c r="Z794" s="133">
        <v>0</v>
      </c>
      <c r="AA794" s="131">
        <v>2</v>
      </c>
      <c r="AB794" s="131">
        <v>25.5</v>
      </c>
      <c r="AC794" s="132">
        <v>286</v>
      </c>
      <c r="AD794" s="149"/>
      <c r="AE794" s="153">
        <f t="shared" si="288"/>
        <v>2</v>
      </c>
      <c r="AF794" s="134">
        <f t="shared" si="289"/>
        <v>2</v>
      </c>
      <c r="AG794" s="135">
        <f t="shared" si="290"/>
        <v>26</v>
      </c>
      <c r="AH794" s="167">
        <f t="shared" si="291"/>
        <v>571</v>
      </c>
      <c r="AI794" s="149"/>
      <c r="AJ794" s="133">
        <f t="shared" si="292"/>
        <v>20</v>
      </c>
      <c r="AK794" s="131">
        <f t="shared" si="293"/>
        <v>0</v>
      </c>
      <c r="AL794" s="131">
        <f t="shared" si="294"/>
        <v>20</v>
      </c>
      <c r="AM794" s="131">
        <f t="shared" si="295"/>
        <v>245</v>
      </c>
      <c r="AN794" s="136">
        <f t="shared" si="296"/>
        <v>286</v>
      </c>
      <c r="AO794" s="133">
        <f t="shared" si="297"/>
        <v>0</v>
      </c>
      <c r="AP794" s="131">
        <f t="shared" si="298"/>
        <v>0</v>
      </c>
      <c r="AQ794" s="131">
        <f t="shared" si="299"/>
        <v>0</v>
      </c>
      <c r="AR794" s="131">
        <f t="shared" si="300"/>
        <v>1</v>
      </c>
      <c r="AS794" s="136">
        <f t="shared" si="301"/>
        <v>1</v>
      </c>
      <c r="AT794" s="133">
        <f t="shared" si="302"/>
        <v>0</v>
      </c>
      <c r="AU794" s="131">
        <f t="shared" si="303"/>
        <v>0</v>
      </c>
      <c r="AV794" s="131">
        <f t="shared" si="304"/>
        <v>0</v>
      </c>
      <c r="AW794" s="131">
        <f t="shared" si="305"/>
        <v>0</v>
      </c>
      <c r="AX794" s="136">
        <f t="shared" si="306"/>
        <v>2</v>
      </c>
      <c r="AY794" s="133">
        <f t="shared" si="307"/>
        <v>0</v>
      </c>
      <c r="AZ794" s="131">
        <f t="shared" si="308"/>
        <v>0</v>
      </c>
      <c r="BA794" s="131">
        <f t="shared" si="309"/>
        <v>0</v>
      </c>
      <c r="BB794" s="131">
        <f t="shared" si="310"/>
        <v>0.5</v>
      </c>
      <c r="BC794" s="132">
        <f t="shared" si="311"/>
        <v>25.5</v>
      </c>
    </row>
    <row r="795" spans="1:55" x14ac:dyDescent="0.25">
      <c r="A795" s="138" t="s">
        <v>1689</v>
      </c>
      <c r="B795" s="131" t="s">
        <v>38</v>
      </c>
      <c r="C795" s="131" t="s">
        <v>1729</v>
      </c>
      <c r="D795" s="131" t="s">
        <v>410</v>
      </c>
      <c r="E795" s="132" t="s">
        <v>1311</v>
      </c>
      <c r="F795" s="130">
        <v>0</v>
      </c>
      <c r="G795" s="131">
        <v>0</v>
      </c>
      <c r="H795" s="131">
        <v>0</v>
      </c>
      <c r="I795" s="132">
        <v>20</v>
      </c>
      <c r="J795" s="149"/>
      <c r="K795" s="133">
        <v>0</v>
      </c>
      <c r="L795" s="131">
        <v>0</v>
      </c>
      <c r="M795" s="131">
        <v>0</v>
      </c>
      <c r="N795" s="132">
        <v>0</v>
      </c>
      <c r="O795" s="149"/>
      <c r="P795" s="133">
        <v>1</v>
      </c>
      <c r="Q795" s="131">
        <v>0</v>
      </c>
      <c r="R795" s="131">
        <v>0.5</v>
      </c>
      <c r="S795" s="132">
        <v>240</v>
      </c>
      <c r="T795" s="149"/>
      <c r="U795" s="133">
        <v>1</v>
      </c>
      <c r="V795" s="131">
        <v>0</v>
      </c>
      <c r="W795" s="131">
        <v>1.6</v>
      </c>
      <c r="X795" s="132">
        <v>269</v>
      </c>
      <c r="Y795" s="149"/>
      <c r="Z795" s="133">
        <v>0</v>
      </c>
      <c r="AA795" s="131">
        <v>1</v>
      </c>
      <c r="AB795" s="131">
        <v>5.0999999999999996</v>
      </c>
      <c r="AC795" s="132">
        <v>245</v>
      </c>
      <c r="AD795" s="149"/>
      <c r="AE795" s="153">
        <f t="shared" si="288"/>
        <v>3</v>
      </c>
      <c r="AF795" s="134">
        <f t="shared" si="289"/>
        <v>1</v>
      </c>
      <c r="AG795" s="135">
        <f t="shared" si="290"/>
        <v>7.1999999999999993</v>
      </c>
      <c r="AH795" s="167">
        <f t="shared" si="291"/>
        <v>774</v>
      </c>
      <c r="AI795" s="149"/>
      <c r="AJ795" s="133">
        <f t="shared" si="292"/>
        <v>20</v>
      </c>
      <c r="AK795" s="131">
        <f t="shared" si="293"/>
        <v>0</v>
      </c>
      <c r="AL795" s="131">
        <f t="shared" si="294"/>
        <v>240</v>
      </c>
      <c r="AM795" s="131">
        <f t="shared" si="295"/>
        <v>269</v>
      </c>
      <c r="AN795" s="136">
        <f t="shared" si="296"/>
        <v>245</v>
      </c>
      <c r="AO795" s="133">
        <f t="shared" si="297"/>
        <v>0</v>
      </c>
      <c r="AP795" s="131">
        <f t="shared" si="298"/>
        <v>0</v>
      </c>
      <c r="AQ795" s="131">
        <f t="shared" si="299"/>
        <v>1</v>
      </c>
      <c r="AR795" s="131">
        <f t="shared" si="300"/>
        <v>1</v>
      </c>
      <c r="AS795" s="136">
        <f t="shared" si="301"/>
        <v>1</v>
      </c>
      <c r="AT795" s="133">
        <f t="shared" si="302"/>
        <v>0</v>
      </c>
      <c r="AU795" s="131">
        <f t="shared" si="303"/>
        <v>0</v>
      </c>
      <c r="AV795" s="131">
        <f t="shared" si="304"/>
        <v>0</v>
      </c>
      <c r="AW795" s="131">
        <f t="shared" si="305"/>
        <v>0</v>
      </c>
      <c r="AX795" s="136">
        <f t="shared" si="306"/>
        <v>1</v>
      </c>
      <c r="AY795" s="133">
        <f t="shared" si="307"/>
        <v>0</v>
      </c>
      <c r="AZ795" s="131">
        <f t="shared" si="308"/>
        <v>0</v>
      </c>
      <c r="BA795" s="131">
        <f t="shared" si="309"/>
        <v>0.5</v>
      </c>
      <c r="BB795" s="131">
        <f t="shared" si="310"/>
        <v>1.6</v>
      </c>
      <c r="BC795" s="132">
        <f t="shared" si="311"/>
        <v>5.0999999999999996</v>
      </c>
    </row>
    <row r="796" spans="1:55" x14ac:dyDescent="0.25">
      <c r="A796" s="138" t="s">
        <v>1690</v>
      </c>
      <c r="B796" s="131" t="s">
        <v>1392</v>
      </c>
      <c r="C796" s="131" t="s">
        <v>104</v>
      </c>
      <c r="D796" s="131" t="s">
        <v>127</v>
      </c>
      <c r="E796" s="132" t="s">
        <v>1311</v>
      </c>
      <c r="F796" s="130">
        <v>0</v>
      </c>
      <c r="G796" s="131">
        <v>0</v>
      </c>
      <c r="H796" s="131">
        <v>0</v>
      </c>
      <c r="I796" s="132">
        <v>0</v>
      </c>
      <c r="J796" s="149"/>
      <c r="K796" s="133">
        <v>0</v>
      </c>
      <c r="L796" s="131">
        <v>0</v>
      </c>
      <c r="M796" s="131">
        <v>0</v>
      </c>
      <c r="N796" s="132">
        <v>0</v>
      </c>
      <c r="O796" s="149"/>
      <c r="P796" s="133">
        <v>0</v>
      </c>
      <c r="Q796" s="131">
        <v>0</v>
      </c>
      <c r="R796" s="131">
        <v>0</v>
      </c>
      <c r="S796" s="132">
        <v>0</v>
      </c>
      <c r="T796" s="149"/>
      <c r="U796" s="133">
        <v>0</v>
      </c>
      <c r="V796" s="131">
        <v>0</v>
      </c>
      <c r="W796" s="131">
        <v>0</v>
      </c>
      <c r="X796" s="132">
        <v>0</v>
      </c>
      <c r="Y796" s="149"/>
      <c r="Z796" s="133">
        <v>0</v>
      </c>
      <c r="AA796" s="131">
        <v>0</v>
      </c>
      <c r="AB796" s="131">
        <v>0</v>
      </c>
      <c r="AC796" s="132">
        <v>0</v>
      </c>
      <c r="AD796" s="149"/>
      <c r="AE796" s="153">
        <f t="shared" si="288"/>
        <v>0</v>
      </c>
      <c r="AF796" s="134">
        <f t="shared" si="289"/>
        <v>0</v>
      </c>
      <c r="AG796" s="135">
        <f t="shared" si="290"/>
        <v>0</v>
      </c>
      <c r="AH796" s="167">
        <f t="shared" si="291"/>
        <v>0</v>
      </c>
      <c r="AI796" s="149"/>
      <c r="AJ796" s="133">
        <f t="shared" si="292"/>
        <v>0</v>
      </c>
      <c r="AK796" s="131">
        <f t="shared" si="293"/>
        <v>0</v>
      </c>
      <c r="AL796" s="131">
        <f t="shared" si="294"/>
        <v>0</v>
      </c>
      <c r="AM796" s="131">
        <f t="shared" si="295"/>
        <v>0</v>
      </c>
      <c r="AN796" s="136">
        <f t="shared" si="296"/>
        <v>0</v>
      </c>
      <c r="AO796" s="133">
        <f t="shared" si="297"/>
        <v>0</v>
      </c>
      <c r="AP796" s="131">
        <f t="shared" si="298"/>
        <v>0</v>
      </c>
      <c r="AQ796" s="131">
        <f t="shared" si="299"/>
        <v>0</v>
      </c>
      <c r="AR796" s="131">
        <f t="shared" si="300"/>
        <v>0</v>
      </c>
      <c r="AS796" s="136">
        <f t="shared" si="301"/>
        <v>0</v>
      </c>
      <c r="AT796" s="133">
        <f t="shared" si="302"/>
        <v>0</v>
      </c>
      <c r="AU796" s="131">
        <f t="shared" si="303"/>
        <v>0</v>
      </c>
      <c r="AV796" s="131">
        <f t="shared" si="304"/>
        <v>0</v>
      </c>
      <c r="AW796" s="131">
        <f t="shared" si="305"/>
        <v>0</v>
      </c>
      <c r="AX796" s="136">
        <f t="shared" si="306"/>
        <v>0</v>
      </c>
      <c r="AY796" s="133">
        <f t="shared" si="307"/>
        <v>0</v>
      </c>
      <c r="AZ796" s="131">
        <f t="shared" si="308"/>
        <v>0</v>
      </c>
      <c r="BA796" s="131">
        <f t="shared" si="309"/>
        <v>0</v>
      </c>
      <c r="BB796" s="131">
        <f t="shared" si="310"/>
        <v>0</v>
      </c>
      <c r="BC796" s="132">
        <f t="shared" si="311"/>
        <v>0</v>
      </c>
    </row>
    <row r="797" spans="1:55" x14ac:dyDescent="0.25">
      <c r="A797" s="138" t="s">
        <v>1691</v>
      </c>
      <c r="B797" s="131" t="s">
        <v>1392</v>
      </c>
      <c r="C797" s="131" t="s">
        <v>1730</v>
      </c>
      <c r="D797" s="131" t="s">
        <v>1731</v>
      </c>
      <c r="E797" s="132" t="s">
        <v>1311</v>
      </c>
      <c r="F797" s="130">
        <v>0</v>
      </c>
      <c r="G797" s="131">
        <v>0</v>
      </c>
      <c r="H797" s="131">
        <v>0</v>
      </c>
      <c r="I797" s="132">
        <v>0</v>
      </c>
      <c r="J797" s="149"/>
      <c r="K797" s="133">
        <v>0</v>
      </c>
      <c r="L797" s="131">
        <v>0</v>
      </c>
      <c r="M797" s="131">
        <v>0</v>
      </c>
      <c r="N797" s="132">
        <v>0</v>
      </c>
      <c r="O797" s="149"/>
      <c r="P797" s="133">
        <v>0</v>
      </c>
      <c r="Q797" s="131">
        <v>0</v>
      </c>
      <c r="R797" s="131">
        <v>0</v>
      </c>
      <c r="S797" s="132">
        <v>0</v>
      </c>
      <c r="T797" s="149"/>
      <c r="U797" s="133">
        <v>0</v>
      </c>
      <c r="V797" s="131">
        <v>0</v>
      </c>
      <c r="W797" s="131">
        <v>0</v>
      </c>
      <c r="X797" s="132">
        <v>0</v>
      </c>
      <c r="Y797" s="149"/>
      <c r="Z797" s="133">
        <v>0</v>
      </c>
      <c r="AA797" s="131">
        <v>0</v>
      </c>
      <c r="AB797" s="131">
        <v>0</v>
      </c>
      <c r="AC797" s="132">
        <v>0</v>
      </c>
      <c r="AD797" s="149"/>
      <c r="AE797" s="153">
        <f t="shared" si="288"/>
        <v>0</v>
      </c>
      <c r="AF797" s="134">
        <f t="shared" si="289"/>
        <v>0</v>
      </c>
      <c r="AG797" s="135">
        <f t="shared" si="290"/>
        <v>0</v>
      </c>
      <c r="AH797" s="167">
        <f t="shared" si="291"/>
        <v>0</v>
      </c>
      <c r="AI797" s="149"/>
      <c r="AJ797" s="133">
        <f t="shared" si="292"/>
        <v>0</v>
      </c>
      <c r="AK797" s="131">
        <f t="shared" si="293"/>
        <v>0</v>
      </c>
      <c r="AL797" s="131">
        <f t="shared" si="294"/>
        <v>0</v>
      </c>
      <c r="AM797" s="131">
        <f t="shared" si="295"/>
        <v>0</v>
      </c>
      <c r="AN797" s="136">
        <f t="shared" si="296"/>
        <v>0</v>
      </c>
      <c r="AO797" s="133">
        <f t="shared" si="297"/>
        <v>0</v>
      </c>
      <c r="AP797" s="131">
        <f t="shared" si="298"/>
        <v>0</v>
      </c>
      <c r="AQ797" s="131">
        <f t="shared" si="299"/>
        <v>0</v>
      </c>
      <c r="AR797" s="131">
        <f t="shared" si="300"/>
        <v>0</v>
      </c>
      <c r="AS797" s="136">
        <f t="shared" si="301"/>
        <v>0</v>
      </c>
      <c r="AT797" s="133">
        <f t="shared" si="302"/>
        <v>0</v>
      </c>
      <c r="AU797" s="131">
        <f t="shared" si="303"/>
        <v>0</v>
      </c>
      <c r="AV797" s="131">
        <f t="shared" si="304"/>
        <v>0</v>
      </c>
      <c r="AW797" s="131">
        <f t="shared" si="305"/>
        <v>0</v>
      </c>
      <c r="AX797" s="136">
        <f t="shared" si="306"/>
        <v>0</v>
      </c>
      <c r="AY797" s="133">
        <f t="shared" si="307"/>
        <v>0</v>
      </c>
      <c r="AZ797" s="131">
        <f t="shared" si="308"/>
        <v>0</v>
      </c>
      <c r="BA797" s="131">
        <f t="shared" si="309"/>
        <v>0</v>
      </c>
      <c r="BB797" s="131">
        <f t="shared" si="310"/>
        <v>0</v>
      </c>
      <c r="BC797" s="132">
        <f t="shared" si="311"/>
        <v>0</v>
      </c>
    </row>
    <row r="798" spans="1:55" x14ac:dyDescent="0.25">
      <c r="A798" s="138" t="s">
        <v>1692</v>
      </c>
      <c r="B798" s="131" t="s">
        <v>50</v>
      </c>
      <c r="C798" s="131" t="s">
        <v>1119</v>
      </c>
      <c r="D798" s="131" t="s">
        <v>322</v>
      </c>
      <c r="E798" s="132" t="s">
        <v>1314</v>
      </c>
      <c r="F798" s="130">
        <v>0</v>
      </c>
      <c r="G798" s="131">
        <v>0</v>
      </c>
      <c r="H798" s="131">
        <v>0</v>
      </c>
      <c r="I798" s="132">
        <v>20</v>
      </c>
      <c r="J798" s="149"/>
      <c r="K798" s="133">
        <v>0</v>
      </c>
      <c r="L798" s="131">
        <v>0</v>
      </c>
      <c r="M798" s="131">
        <v>0</v>
      </c>
      <c r="N798" s="132">
        <v>20</v>
      </c>
      <c r="O798" s="149"/>
      <c r="P798" s="133">
        <v>0</v>
      </c>
      <c r="Q798" s="131">
        <v>0</v>
      </c>
      <c r="R798" s="131">
        <v>0</v>
      </c>
      <c r="S798" s="132">
        <v>20</v>
      </c>
      <c r="T798" s="149"/>
      <c r="U798" s="133">
        <v>0</v>
      </c>
      <c r="V798" s="131">
        <v>0</v>
      </c>
      <c r="W798" s="131">
        <v>0</v>
      </c>
      <c r="X798" s="132">
        <v>0</v>
      </c>
      <c r="Y798" s="149"/>
      <c r="Z798" s="133">
        <v>0</v>
      </c>
      <c r="AA798" s="131">
        <v>0</v>
      </c>
      <c r="AB798" s="131">
        <v>0</v>
      </c>
      <c r="AC798" s="132">
        <v>20</v>
      </c>
      <c r="AD798" s="149"/>
      <c r="AE798" s="153">
        <f t="shared" si="288"/>
        <v>0</v>
      </c>
      <c r="AF798" s="134">
        <f t="shared" si="289"/>
        <v>0</v>
      </c>
      <c r="AG798" s="135">
        <f t="shared" si="290"/>
        <v>0</v>
      </c>
      <c r="AH798" s="167">
        <f t="shared" si="291"/>
        <v>80</v>
      </c>
      <c r="AI798" s="149"/>
      <c r="AJ798" s="133">
        <f t="shared" si="292"/>
        <v>20</v>
      </c>
      <c r="AK798" s="131">
        <f t="shared" si="293"/>
        <v>20</v>
      </c>
      <c r="AL798" s="131">
        <f t="shared" si="294"/>
        <v>20</v>
      </c>
      <c r="AM798" s="131">
        <f t="shared" si="295"/>
        <v>0</v>
      </c>
      <c r="AN798" s="136">
        <f t="shared" si="296"/>
        <v>20</v>
      </c>
      <c r="AO798" s="133">
        <f t="shared" si="297"/>
        <v>0</v>
      </c>
      <c r="AP798" s="131">
        <f t="shared" si="298"/>
        <v>0</v>
      </c>
      <c r="AQ798" s="131">
        <f t="shared" si="299"/>
        <v>0</v>
      </c>
      <c r="AR798" s="131">
        <f t="shared" si="300"/>
        <v>0</v>
      </c>
      <c r="AS798" s="136">
        <f t="shared" si="301"/>
        <v>0</v>
      </c>
      <c r="AT798" s="133">
        <f t="shared" si="302"/>
        <v>0</v>
      </c>
      <c r="AU798" s="131">
        <f t="shared" si="303"/>
        <v>0</v>
      </c>
      <c r="AV798" s="131">
        <f t="shared" si="304"/>
        <v>0</v>
      </c>
      <c r="AW798" s="131">
        <f t="shared" si="305"/>
        <v>0</v>
      </c>
      <c r="AX798" s="136">
        <f t="shared" si="306"/>
        <v>0</v>
      </c>
      <c r="AY798" s="133">
        <f t="shared" si="307"/>
        <v>0</v>
      </c>
      <c r="AZ798" s="131">
        <f t="shared" si="308"/>
        <v>0</v>
      </c>
      <c r="BA798" s="131">
        <f t="shared" si="309"/>
        <v>0</v>
      </c>
      <c r="BB798" s="131">
        <f t="shared" si="310"/>
        <v>0</v>
      </c>
      <c r="BC798" s="132">
        <f t="shared" si="311"/>
        <v>0</v>
      </c>
    </row>
    <row r="799" spans="1:55" x14ac:dyDescent="0.25">
      <c r="A799" s="138" t="s">
        <v>1693</v>
      </c>
      <c r="B799" s="131" t="s">
        <v>1392</v>
      </c>
      <c r="C799" s="131" t="s">
        <v>1651</v>
      </c>
      <c r="D799" s="131" t="s">
        <v>962</v>
      </c>
      <c r="E799" s="132" t="s">
        <v>1955</v>
      </c>
      <c r="F799" s="130">
        <v>0</v>
      </c>
      <c r="G799" s="131">
        <v>0</v>
      </c>
      <c r="H799" s="131">
        <v>0</v>
      </c>
      <c r="I799" s="132">
        <v>0</v>
      </c>
      <c r="J799" s="149"/>
      <c r="K799" s="133">
        <v>0</v>
      </c>
      <c r="L799" s="131">
        <v>0</v>
      </c>
      <c r="M799" s="131">
        <v>0</v>
      </c>
      <c r="N799" s="132">
        <v>0</v>
      </c>
      <c r="O799" s="149"/>
      <c r="P799" s="133">
        <v>0</v>
      </c>
      <c r="Q799" s="131">
        <v>0</v>
      </c>
      <c r="R799" s="131">
        <v>0</v>
      </c>
      <c r="S799" s="132">
        <v>0</v>
      </c>
      <c r="T799" s="149"/>
      <c r="U799" s="133">
        <v>0</v>
      </c>
      <c r="V799" s="131">
        <v>0</v>
      </c>
      <c r="W799" s="131">
        <v>0</v>
      </c>
      <c r="X799" s="132">
        <v>0</v>
      </c>
      <c r="Y799" s="149"/>
      <c r="Z799" s="133">
        <v>0</v>
      </c>
      <c r="AA799" s="131">
        <v>0</v>
      </c>
      <c r="AB799" s="131">
        <v>0</v>
      </c>
      <c r="AC799" s="132">
        <v>0</v>
      </c>
      <c r="AD799" s="149"/>
      <c r="AE799" s="153">
        <f t="shared" si="288"/>
        <v>0</v>
      </c>
      <c r="AF799" s="134">
        <f t="shared" si="289"/>
        <v>0</v>
      </c>
      <c r="AG799" s="135">
        <f t="shared" si="290"/>
        <v>0</v>
      </c>
      <c r="AH799" s="167">
        <f t="shared" si="291"/>
        <v>0</v>
      </c>
      <c r="AI799" s="149"/>
      <c r="AJ799" s="133">
        <f t="shared" si="292"/>
        <v>0</v>
      </c>
      <c r="AK799" s="131">
        <f t="shared" si="293"/>
        <v>0</v>
      </c>
      <c r="AL799" s="131">
        <f t="shared" si="294"/>
        <v>0</v>
      </c>
      <c r="AM799" s="131">
        <f t="shared" si="295"/>
        <v>0</v>
      </c>
      <c r="AN799" s="136">
        <f t="shared" si="296"/>
        <v>0</v>
      </c>
      <c r="AO799" s="133">
        <f t="shared" si="297"/>
        <v>0</v>
      </c>
      <c r="AP799" s="131">
        <f t="shared" si="298"/>
        <v>0</v>
      </c>
      <c r="AQ799" s="131">
        <f t="shared" si="299"/>
        <v>0</v>
      </c>
      <c r="AR799" s="131">
        <f t="shared" si="300"/>
        <v>0</v>
      </c>
      <c r="AS799" s="136">
        <f t="shared" si="301"/>
        <v>0</v>
      </c>
      <c r="AT799" s="133">
        <f t="shared" si="302"/>
        <v>0</v>
      </c>
      <c r="AU799" s="131">
        <f t="shared" si="303"/>
        <v>0</v>
      </c>
      <c r="AV799" s="131">
        <f t="shared" si="304"/>
        <v>0</v>
      </c>
      <c r="AW799" s="131">
        <f t="shared" si="305"/>
        <v>0</v>
      </c>
      <c r="AX799" s="136">
        <f t="shared" si="306"/>
        <v>0</v>
      </c>
      <c r="AY799" s="133">
        <f t="shared" si="307"/>
        <v>0</v>
      </c>
      <c r="AZ799" s="131">
        <f t="shared" si="308"/>
        <v>0</v>
      </c>
      <c r="BA799" s="131">
        <f t="shared" si="309"/>
        <v>0</v>
      </c>
      <c r="BB799" s="131">
        <f t="shared" si="310"/>
        <v>0</v>
      </c>
      <c r="BC799" s="132">
        <f t="shared" si="311"/>
        <v>0</v>
      </c>
    </row>
    <row r="800" spans="1:55" x14ac:dyDescent="0.25">
      <c r="A800" s="138" t="s">
        <v>1694</v>
      </c>
      <c r="B800" s="131" t="s">
        <v>2049</v>
      </c>
      <c r="C800" s="131" t="s">
        <v>1926</v>
      </c>
      <c r="D800" s="131" t="s">
        <v>962</v>
      </c>
      <c r="E800" s="132" t="s">
        <v>2025</v>
      </c>
      <c r="F800" s="130">
        <v>0</v>
      </c>
      <c r="G800" s="131">
        <v>0</v>
      </c>
      <c r="H800" s="131">
        <v>0</v>
      </c>
      <c r="I800" s="132">
        <v>0</v>
      </c>
      <c r="J800" s="149"/>
      <c r="K800" s="133">
        <v>0</v>
      </c>
      <c r="L800" s="131">
        <v>0</v>
      </c>
      <c r="M800" s="131">
        <v>0</v>
      </c>
      <c r="N800" s="132">
        <v>0</v>
      </c>
      <c r="O800" s="149"/>
      <c r="P800" s="133">
        <v>0</v>
      </c>
      <c r="Q800" s="131">
        <v>0</v>
      </c>
      <c r="R800" s="131">
        <v>0</v>
      </c>
      <c r="S800" s="132">
        <v>0</v>
      </c>
      <c r="T800" s="149"/>
      <c r="U800" s="133">
        <v>0</v>
      </c>
      <c r="V800" s="131">
        <v>0</v>
      </c>
      <c r="W800" s="131">
        <v>0</v>
      </c>
      <c r="X800" s="132">
        <v>0</v>
      </c>
      <c r="Y800" s="149"/>
      <c r="Z800" s="133">
        <v>0</v>
      </c>
      <c r="AA800" s="131">
        <v>0</v>
      </c>
      <c r="AB800" s="131">
        <v>0</v>
      </c>
      <c r="AC800" s="132">
        <v>0</v>
      </c>
      <c r="AD800" s="149"/>
      <c r="AE800" s="153">
        <f t="shared" si="288"/>
        <v>0</v>
      </c>
      <c r="AF800" s="134">
        <f t="shared" si="289"/>
        <v>0</v>
      </c>
      <c r="AG800" s="135">
        <f t="shared" si="290"/>
        <v>0</v>
      </c>
      <c r="AH800" s="167">
        <f t="shared" si="291"/>
        <v>0</v>
      </c>
      <c r="AI800" s="149"/>
      <c r="AJ800" s="133">
        <f t="shared" si="292"/>
        <v>0</v>
      </c>
      <c r="AK800" s="131">
        <f t="shared" si="293"/>
        <v>0</v>
      </c>
      <c r="AL800" s="131">
        <f t="shared" si="294"/>
        <v>0</v>
      </c>
      <c r="AM800" s="131">
        <f t="shared" si="295"/>
        <v>0</v>
      </c>
      <c r="AN800" s="136">
        <f t="shared" si="296"/>
        <v>0</v>
      </c>
      <c r="AO800" s="133">
        <f t="shared" si="297"/>
        <v>0</v>
      </c>
      <c r="AP800" s="131">
        <f t="shared" si="298"/>
        <v>0</v>
      </c>
      <c r="AQ800" s="131">
        <f t="shared" si="299"/>
        <v>0</v>
      </c>
      <c r="AR800" s="131">
        <f t="shared" si="300"/>
        <v>0</v>
      </c>
      <c r="AS800" s="136">
        <f t="shared" si="301"/>
        <v>0</v>
      </c>
      <c r="AT800" s="133">
        <f t="shared" si="302"/>
        <v>0</v>
      </c>
      <c r="AU800" s="131">
        <f t="shared" si="303"/>
        <v>0</v>
      </c>
      <c r="AV800" s="131">
        <f t="shared" si="304"/>
        <v>0</v>
      </c>
      <c r="AW800" s="131">
        <f t="shared" si="305"/>
        <v>0</v>
      </c>
      <c r="AX800" s="136">
        <f t="shared" si="306"/>
        <v>0</v>
      </c>
      <c r="AY800" s="133">
        <f t="shared" si="307"/>
        <v>0</v>
      </c>
      <c r="AZ800" s="131">
        <f t="shared" si="308"/>
        <v>0</v>
      </c>
      <c r="BA800" s="131">
        <f t="shared" si="309"/>
        <v>0</v>
      </c>
      <c r="BB800" s="131">
        <f t="shared" si="310"/>
        <v>0</v>
      </c>
      <c r="BC800" s="132">
        <f t="shared" si="311"/>
        <v>0</v>
      </c>
    </row>
    <row r="801" spans="1:55" x14ac:dyDescent="0.25">
      <c r="A801" s="138" t="s">
        <v>1695</v>
      </c>
      <c r="B801" s="131" t="s">
        <v>1392</v>
      </c>
      <c r="C801" s="131" t="s">
        <v>398</v>
      </c>
      <c r="D801" s="131" t="s">
        <v>318</v>
      </c>
      <c r="E801" s="132" t="s">
        <v>1314</v>
      </c>
      <c r="F801" s="130">
        <v>0</v>
      </c>
      <c r="G801" s="131">
        <v>0</v>
      </c>
      <c r="H801" s="131">
        <v>0</v>
      </c>
      <c r="I801" s="132">
        <v>0</v>
      </c>
      <c r="J801" s="149"/>
      <c r="K801" s="133">
        <v>0</v>
      </c>
      <c r="L801" s="131">
        <v>0</v>
      </c>
      <c r="M801" s="131">
        <v>0</v>
      </c>
      <c r="N801" s="132">
        <v>0</v>
      </c>
      <c r="O801" s="149"/>
      <c r="P801" s="133">
        <v>0</v>
      </c>
      <c r="Q801" s="131">
        <v>0</v>
      </c>
      <c r="R801" s="131">
        <v>0</v>
      </c>
      <c r="S801" s="132">
        <v>0</v>
      </c>
      <c r="T801" s="149"/>
      <c r="U801" s="133">
        <v>0</v>
      </c>
      <c r="V801" s="131">
        <v>0</v>
      </c>
      <c r="W801" s="131">
        <v>0</v>
      </c>
      <c r="X801" s="132">
        <v>0</v>
      </c>
      <c r="Y801" s="149"/>
      <c r="Z801" s="133">
        <v>0</v>
      </c>
      <c r="AA801" s="131">
        <v>0</v>
      </c>
      <c r="AB801" s="131">
        <v>0</v>
      </c>
      <c r="AC801" s="132">
        <v>0</v>
      </c>
      <c r="AD801" s="149"/>
      <c r="AE801" s="153">
        <f t="shared" si="288"/>
        <v>0</v>
      </c>
      <c r="AF801" s="134">
        <f t="shared" si="289"/>
        <v>0</v>
      </c>
      <c r="AG801" s="135">
        <f t="shared" si="290"/>
        <v>0</v>
      </c>
      <c r="AH801" s="167">
        <f t="shared" si="291"/>
        <v>0</v>
      </c>
      <c r="AI801" s="149"/>
      <c r="AJ801" s="133">
        <f t="shared" si="292"/>
        <v>0</v>
      </c>
      <c r="AK801" s="131">
        <f t="shared" si="293"/>
        <v>0</v>
      </c>
      <c r="AL801" s="131">
        <f t="shared" si="294"/>
        <v>0</v>
      </c>
      <c r="AM801" s="131">
        <f t="shared" si="295"/>
        <v>0</v>
      </c>
      <c r="AN801" s="136">
        <f t="shared" si="296"/>
        <v>0</v>
      </c>
      <c r="AO801" s="133">
        <f t="shared" si="297"/>
        <v>0</v>
      </c>
      <c r="AP801" s="131">
        <f t="shared" si="298"/>
        <v>0</v>
      </c>
      <c r="AQ801" s="131">
        <f t="shared" si="299"/>
        <v>0</v>
      </c>
      <c r="AR801" s="131">
        <f t="shared" si="300"/>
        <v>0</v>
      </c>
      <c r="AS801" s="136">
        <f t="shared" si="301"/>
        <v>0</v>
      </c>
      <c r="AT801" s="133">
        <f t="shared" si="302"/>
        <v>0</v>
      </c>
      <c r="AU801" s="131">
        <f t="shared" si="303"/>
        <v>0</v>
      </c>
      <c r="AV801" s="131">
        <f t="shared" si="304"/>
        <v>0</v>
      </c>
      <c r="AW801" s="131">
        <f t="shared" si="305"/>
        <v>0</v>
      </c>
      <c r="AX801" s="136">
        <f t="shared" si="306"/>
        <v>0</v>
      </c>
      <c r="AY801" s="133">
        <f t="shared" si="307"/>
        <v>0</v>
      </c>
      <c r="AZ801" s="131">
        <f t="shared" si="308"/>
        <v>0</v>
      </c>
      <c r="BA801" s="131">
        <f t="shared" si="309"/>
        <v>0</v>
      </c>
      <c r="BB801" s="131">
        <f t="shared" si="310"/>
        <v>0</v>
      </c>
      <c r="BC801" s="132">
        <f t="shared" si="311"/>
        <v>0</v>
      </c>
    </row>
    <row r="802" spans="1:55" x14ac:dyDescent="0.25">
      <c r="A802" s="138" t="s">
        <v>1696</v>
      </c>
      <c r="B802" s="131" t="s">
        <v>47</v>
      </c>
      <c r="C802" s="131" t="s">
        <v>101</v>
      </c>
      <c r="D802" s="131" t="s">
        <v>1273</v>
      </c>
      <c r="E802" s="132" t="s">
        <v>1311</v>
      </c>
      <c r="F802" s="130">
        <v>0</v>
      </c>
      <c r="G802" s="131">
        <v>0</v>
      </c>
      <c r="H802" s="131">
        <v>0</v>
      </c>
      <c r="I802" s="132">
        <v>20</v>
      </c>
      <c r="J802" s="149"/>
      <c r="K802" s="133">
        <v>0</v>
      </c>
      <c r="L802" s="131">
        <v>0</v>
      </c>
      <c r="M802" s="131">
        <v>0</v>
      </c>
      <c r="N802" s="132">
        <v>0</v>
      </c>
      <c r="O802" s="149"/>
      <c r="P802" s="133">
        <v>0</v>
      </c>
      <c r="Q802" s="131">
        <v>0</v>
      </c>
      <c r="R802" s="131">
        <v>0</v>
      </c>
      <c r="S802" s="132">
        <v>20</v>
      </c>
      <c r="T802" s="149"/>
      <c r="U802" s="133">
        <v>0</v>
      </c>
      <c r="V802" s="131">
        <v>0</v>
      </c>
      <c r="W802" s="131">
        <v>0</v>
      </c>
      <c r="X802" s="132">
        <v>20</v>
      </c>
      <c r="Y802" s="149"/>
      <c r="Z802" s="133">
        <v>0</v>
      </c>
      <c r="AA802" s="131">
        <v>0</v>
      </c>
      <c r="AB802" s="131">
        <v>0</v>
      </c>
      <c r="AC802" s="132">
        <v>20</v>
      </c>
      <c r="AD802" s="149"/>
      <c r="AE802" s="153">
        <f t="shared" si="288"/>
        <v>0</v>
      </c>
      <c r="AF802" s="134">
        <f t="shared" si="289"/>
        <v>0</v>
      </c>
      <c r="AG802" s="135">
        <f t="shared" si="290"/>
        <v>0</v>
      </c>
      <c r="AH802" s="167">
        <f t="shared" si="291"/>
        <v>80</v>
      </c>
      <c r="AI802" s="149"/>
      <c r="AJ802" s="133">
        <f t="shared" si="292"/>
        <v>20</v>
      </c>
      <c r="AK802" s="131">
        <f t="shared" si="293"/>
        <v>0</v>
      </c>
      <c r="AL802" s="131">
        <f t="shared" si="294"/>
        <v>20</v>
      </c>
      <c r="AM802" s="131">
        <f t="shared" si="295"/>
        <v>20</v>
      </c>
      <c r="AN802" s="136">
        <f t="shared" si="296"/>
        <v>20</v>
      </c>
      <c r="AO802" s="133">
        <f t="shared" si="297"/>
        <v>0</v>
      </c>
      <c r="AP802" s="131">
        <f t="shared" si="298"/>
        <v>0</v>
      </c>
      <c r="AQ802" s="131">
        <f t="shared" si="299"/>
        <v>0</v>
      </c>
      <c r="AR802" s="131">
        <f t="shared" si="300"/>
        <v>0</v>
      </c>
      <c r="AS802" s="136">
        <f t="shared" si="301"/>
        <v>0</v>
      </c>
      <c r="AT802" s="133">
        <f t="shared" si="302"/>
        <v>0</v>
      </c>
      <c r="AU802" s="131">
        <f t="shared" si="303"/>
        <v>0</v>
      </c>
      <c r="AV802" s="131">
        <f t="shared" si="304"/>
        <v>0</v>
      </c>
      <c r="AW802" s="131">
        <f t="shared" si="305"/>
        <v>0</v>
      </c>
      <c r="AX802" s="136">
        <f t="shared" si="306"/>
        <v>0</v>
      </c>
      <c r="AY802" s="133">
        <f t="shared" si="307"/>
        <v>0</v>
      </c>
      <c r="AZ802" s="131">
        <f t="shared" si="308"/>
        <v>0</v>
      </c>
      <c r="BA802" s="131">
        <f t="shared" si="309"/>
        <v>0</v>
      </c>
      <c r="BB802" s="131">
        <f t="shared" si="310"/>
        <v>0</v>
      </c>
      <c r="BC802" s="132">
        <f t="shared" si="311"/>
        <v>0</v>
      </c>
    </row>
    <row r="803" spans="1:55" x14ac:dyDescent="0.25">
      <c r="A803" s="138" t="s">
        <v>1697</v>
      </c>
      <c r="B803" s="131" t="s">
        <v>1392</v>
      </c>
      <c r="C803" s="131" t="s">
        <v>100</v>
      </c>
      <c r="D803" s="131" t="s">
        <v>130</v>
      </c>
      <c r="E803" s="132" t="s">
        <v>1311</v>
      </c>
      <c r="F803" s="130">
        <v>0</v>
      </c>
      <c r="G803" s="131">
        <v>0</v>
      </c>
      <c r="H803" s="131">
        <v>0</v>
      </c>
      <c r="I803" s="132">
        <v>0</v>
      </c>
      <c r="J803" s="149"/>
      <c r="K803" s="133">
        <v>0</v>
      </c>
      <c r="L803" s="131">
        <v>0</v>
      </c>
      <c r="M803" s="131">
        <v>0</v>
      </c>
      <c r="N803" s="132">
        <v>0</v>
      </c>
      <c r="O803" s="149"/>
      <c r="P803" s="133">
        <v>0</v>
      </c>
      <c r="Q803" s="131">
        <v>0</v>
      </c>
      <c r="R803" s="131">
        <v>0</v>
      </c>
      <c r="S803" s="132">
        <v>0</v>
      </c>
      <c r="T803" s="149"/>
      <c r="U803" s="133">
        <v>0</v>
      </c>
      <c r="V803" s="131">
        <v>0</v>
      </c>
      <c r="W803" s="131">
        <v>0</v>
      </c>
      <c r="X803" s="132">
        <v>0</v>
      </c>
      <c r="Y803" s="149"/>
      <c r="Z803" s="133">
        <v>0</v>
      </c>
      <c r="AA803" s="131">
        <v>0</v>
      </c>
      <c r="AB803" s="131">
        <v>0</v>
      </c>
      <c r="AC803" s="132">
        <v>0</v>
      </c>
      <c r="AD803" s="149"/>
      <c r="AE803" s="153">
        <f t="shared" si="288"/>
        <v>0</v>
      </c>
      <c r="AF803" s="134">
        <f t="shared" si="289"/>
        <v>0</v>
      </c>
      <c r="AG803" s="135">
        <f t="shared" si="290"/>
        <v>0</v>
      </c>
      <c r="AH803" s="167">
        <f t="shared" si="291"/>
        <v>0</v>
      </c>
      <c r="AI803" s="149"/>
      <c r="AJ803" s="133">
        <f t="shared" si="292"/>
        <v>0</v>
      </c>
      <c r="AK803" s="131">
        <f t="shared" si="293"/>
        <v>0</v>
      </c>
      <c r="AL803" s="131">
        <f t="shared" si="294"/>
        <v>0</v>
      </c>
      <c r="AM803" s="131">
        <f t="shared" si="295"/>
        <v>0</v>
      </c>
      <c r="AN803" s="136">
        <f t="shared" si="296"/>
        <v>0</v>
      </c>
      <c r="AO803" s="133">
        <f t="shared" si="297"/>
        <v>0</v>
      </c>
      <c r="AP803" s="131">
        <f t="shared" si="298"/>
        <v>0</v>
      </c>
      <c r="AQ803" s="131">
        <f t="shared" si="299"/>
        <v>0</v>
      </c>
      <c r="AR803" s="131">
        <f t="shared" si="300"/>
        <v>0</v>
      </c>
      <c r="AS803" s="136">
        <f t="shared" si="301"/>
        <v>0</v>
      </c>
      <c r="AT803" s="133">
        <f t="shared" si="302"/>
        <v>0</v>
      </c>
      <c r="AU803" s="131">
        <f t="shared" si="303"/>
        <v>0</v>
      </c>
      <c r="AV803" s="131">
        <f t="shared" si="304"/>
        <v>0</v>
      </c>
      <c r="AW803" s="131">
        <f t="shared" si="305"/>
        <v>0</v>
      </c>
      <c r="AX803" s="136">
        <f t="shared" si="306"/>
        <v>0</v>
      </c>
      <c r="AY803" s="133">
        <f t="shared" si="307"/>
        <v>0</v>
      </c>
      <c r="AZ803" s="131">
        <f t="shared" si="308"/>
        <v>0</v>
      </c>
      <c r="BA803" s="131">
        <f t="shared" si="309"/>
        <v>0</v>
      </c>
      <c r="BB803" s="131">
        <f t="shared" si="310"/>
        <v>0</v>
      </c>
      <c r="BC803" s="132">
        <f t="shared" si="311"/>
        <v>0</v>
      </c>
    </row>
    <row r="804" spans="1:55" x14ac:dyDescent="0.25">
      <c r="A804" s="138" t="s">
        <v>1698</v>
      </c>
      <c r="B804" s="131" t="s">
        <v>47</v>
      </c>
      <c r="C804" s="131" t="s">
        <v>438</v>
      </c>
      <c r="D804" s="131" t="s">
        <v>130</v>
      </c>
      <c r="E804" s="132" t="s">
        <v>1314</v>
      </c>
      <c r="F804" s="130">
        <v>0</v>
      </c>
      <c r="G804" s="131">
        <v>0</v>
      </c>
      <c r="H804" s="131">
        <v>0</v>
      </c>
      <c r="I804" s="132">
        <v>20</v>
      </c>
      <c r="J804" s="149"/>
      <c r="K804" s="133">
        <v>0</v>
      </c>
      <c r="L804" s="131">
        <v>0</v>
      </c>
      <c r="M804" s="131">
        <v>0</v>
      </c>
      <c r="N804" s="132">
        <v>20</v>
      </c>
      <c r="O804" s="149"/>
      <c r="P804" s="133">
        <v>1</v>
      </c>
      <c r="Q804" s="131">
        <v>0</v>
      </c>
      <c r="R804" s="131">
        <v>1.1000000000000001</v>
      </c>
      <c r="S804" s="132">
        <v>248</v>
      </c>
      <c r="T804" s="149"/>
      <c r="U804" s="133">
        <v>0</v>
      </c>
      <c r="V804" s="131">
        <v>0</v>
      </c>
      <c r="W804" s="131">
        <v>0</v>
      </c>
      <c r="X804" s="132">
        <v>0</v>
      </c>
      <c r="Y804" s="149"/>
      <c r="Z804" s="133">
        <v>0</v>
      </c>
      <c r="AA804" s="131">
        <v>0</v>
      </c>
      <c r="AB804" s="131">
        <v>0</v>
      </c>
      <c r="AC804" s="132">
        <v>20</v>
      </c>
      <c r="AD804" s="149"/>
      <c r="AE804" s="153">
        <f t="shared" si="288"/>
        <v>1</v>
      </c>
      <c r="AF804" s="134">
        <f t="shared" si="289"/>
        <v>0</v>
      </c>
      <c r="AG804" s="135">
        <f t="shared" si="290"/>
        <v>1.1000000000000001</v>
      </c>
      <c r="AH804" s="167">
        <f t="shared" si="291"/>
        <v>308</v>
      </c>
      <c r="AI804" s="149"/>
      <c r="AJ804" s="133">
        <f t="shared" si="292"/>
        <v>20</v>
      </c>
      <c r="AK804" s="131">
        <f t="shared" si="293"/>
        <v>20</v>
      </c>
      <c r="AL804" s="131">
        <f t="shared" si="294"/>
        <v>248</v>
      </c>
      <c r="AM804" s="131">
        <f t="shared" si="295"/>
        <v>0</v>
      </c>
      <c r="AN804" s="136">
        <f t="shared" si="296"/>
        <v>20</v>
      </c>
      <c r="AO804" s="133">
        <f t="shared" si="297"/>
        <v>0</v>
      </c>
      <c r="AP804" s="131">
        <f t="shared" si="298"/>
        <v>0</v>
      </c>
      <c r="AQ804" s="131">
        <f t="shared" si="299"/>
        <v>1</v>
      </c>
      <c r="AR804" s="131">
        <f t="shared" si="300"/>
        <v>0</v>
      </c>
      <c r="AS804" s="136">
        <f t="shared" si="301"/>
        <v>0</v>
      </c>
      <c r="AT804" s="133">
        <f t="shared" si="302"/>
        <v>0</v>
      </c>
      <c r="AU804" s="131">
        <f t="shared" si="303"/>
        <v>0</v>
      </c>
      <c r="AV804" s="131">
        <f t="shared" si="304"/>
        <v>0</v>
      </c>
      <c r="AW804" s="131">
        <f t="shared" si="305"/>
        <v>0</v>
      </c>
      <c r="AX804" s="136">
        <f t="shared" si="306"/>
        <v>0</v>
      </c>
      <c r="AY804" s="133">
        <f t="shared" si="307"/>
        <v>0</v>
      </c>
      <c r="AZ804" s="131">
        <f t="shared" si="308"/>
        <v>0</v>
      </c>
      <c r="BA804" s="131">
        <f t="shared" si="309"/>
        <v>1.1000000000000001</v>
      </c>
      <c r="BB804" s="131">
        <f t="shared" si="310"/>
        <v>0</v>
      </c>
      <c r="BC804" s="132">
        <f t="shared" si="311"/>
        <v>0</v>
      </c>
    </row>
    <row r="805" spans="1:55" x14ac:dyDescent="0.25">
      <c r="A805" s="138" t="s">
        <v>1699</v>
      </c>
      <c r="B805" s="131" t="s">
        <v>1392</v>
      </c>
      <c r="C805" s="131" t="s">
        <v>1732</v>
      </c>
      <c r="D805" s="131" t="s">
        <v>96</v>
      </c>
      <c r="E805" s="132" t="s">
        <v>1311</v>
      </c>
      <c r="F805" s="130">
        <v>0</v>
      </c>
      <c r="G805" s="131">
        <v>0</v>
      </c>
      <c r="H805" s="131">
        <v>0</v>
      </c>
      <c r="I805" s="132">
        <v>0</v>
      </c>
      <c r="J805" s="149"/>
      <c r="K805" s="133">
        <v>0</v>
      </c>
      <c r="L805" s="131">
        <v>0</v>
      </c>
      <c r="M805" s="131">
        <v>0</v>
      </c>
      <c r="N805" s="132">
        <v>0</v>
      </c>
      <c r="O805" s="149"/>
      <c r="P805" s="133">
        <v>0</v>
      </c>
      <c r="Q805" s="131">
        <v>0</v>
      </c>
      <c r="R805" s="131">
        <v>0</v>
      </c>
      <c r="S805" s="132">
        <v>0</v>
      </c>
      <c r="T805" s="149"/>
      <c r="U805" s="133">
        <v>0</v>
      </c>
      <c r="V805" s="131">
        <v>0</v>
      </c>
      <c r="W805" s="131">
        <v>0</v>
      </c>
      <c r="X805" s="132">
        <v>0</v>
      </c>
      <c r="Y805" s="149"/>
      <c r="Z805" s="133">
        <v>0</v>
      </c>
      <c r="AA805" s="131">
        <v>0</v>
      </c>
      <c r="AB805" s="131">
        <v>0</v>
      </c>
      <c r="AC805" s="132">
        <v>0</v>
      </c>
      <c r="AD805" s="149"/>
      <c r="AE805" s="153">
        <f t="shared" si="288"/>
        <v>0</v>
      </c>
      <c r="AF805" s="134">
        <f t="shared" si="289"/>
        <v>0</v>
      </c>
      <c r="AG805" s="135">
        <f t="shared" si="290"/>
        <v>0</v>
      </c>
      <c r="AH805" s="167">
        <f t="shared" si="291"/>
        <v>0</v>
      </c>
      <c r="AI805" s="149"/>
      <c r="AJ805" s="133">
        <f t="shared" si="292"/>
        <v>0</v>
      </c>
      <c r="AK805" s="131">
        <f t="shared" si="293"/>
        <v>0</v>
      </c>
      <c r="AL805" s="131">
        <f t="shared" si="294"/>
        <v>0</v>
      </c>
      <c r="AM805" s="131">
        <f t="shared" si="295"/>
        <v>0</v>
      </c>
      <c r="AN805" s="136">
        <f t="shared" si="296"/>
        <v>0</v>
      </c>
      <c r="AO805" s="133">
        <f t="shared" si="297"/>
        <v>0</v>
      </c>
      <c r="AP805" s="131">
        <f t="shared" si="298"/>
        <v>0</v>
      </c>
      <c r="AQ805" s="131">
        <f t="shared" si="299"/>
        <v>0</v>
      </c>
      <c r="AR805" s="131">
        <f t="shared" si="300"/>
        <v>0</v>
      </c>
      <c r="AS805" s="136">
        <f t="shared" si="301"/>
        <v>0</v>
      </c>
      <c r="AT805" s="133">
        <f t="shared" si="302"/>
        <v>0</v>
      </c>
      <c r="AU805" s="131">
        <f t="shared" si="303"/>
        <v>0</v>
      </c>
      <c r="AV805" s="131">
        <f t="shared" si="304"/>
        <v>0</v>
      </c>
      <c r="AW805" s="131">
        <f t="shared" si="305"/>
        <v>0</v>
      </c>
      <c r="AX805" s="136">
        <f t="shared" si="306"/>
        <v>0</v>
      </c>
      <c r="AY805" s="133">
        <f t="shared" si="307"/>
        <v>0</v>
      </c>
      <c r="AZ805" s="131">
        <f t="shared" si="308"/>
        <v>0</v>
      </c>
      <c r="BA805" s="131">
        <f t="shared" si="309"/>
        <v>0</v>
      </c>
      <c r="BB805" s="131">
        <f t="shared" si="310"/>
        <v>0</v>
      </c>
      <c r="BC805" s="132">
        <f t="shared" si="311"/>
        <v>0</v>
      </c>
    </row>
    <row r="806" spans="1:55" x14ac:dyDescent="0.25">
      <c r="A806" s="138" t="s">
        <v>1700</v>
      </c>
      <c r="B806" s="131" t="s">
        <v>1392</v>
      </c>
      <c r="C806" s="131" t="s">
        <v>1733</v>
      </c>
      <c r="D806" s="131" t="s">
        <v>78</v>
      </c>
      <c r="E806" s="132" t="s">
        <v>1311</v>
      </c>
      <c r="F806" s="130">
        <v>0</v>
      </c>
      <c r="G806" s="131">
        <v>0</v>
      </c>
      <c r="H806" s="131">
        <v>0</v>
      </c>
      <c r="I806" s="132">
        <v>0</v>
      </c>
      <c r="J806" s="149"/>
      <c r="K806" s="133">
        <v>0</v>
      </c>
      <c r="L806" s="131">
        <v>0</v>
      </c>
      <c r="M806" s="131">
        <v>0</v>
      </c>
      <c r="N806" s="132">
        <v>0</v>
      </c>
      <c r="O806" s="149"/>
      <c r="P806" s="133">
        <v>0</v>
      </c>
      <c r="Q806" s="131">
        <v>0</v>
      </c>
      <c r="R806" s="131">
        <v>0</v>
      </c>
      <c r="S806" s="132">
        <v>0</v>
      </c>
      <c r="T806" s="149"/>
      <c r="U806" s="133">
        <v>0</v>
      </c>
      <c r="V806" s="131">
        <v>0</v>
      </c>
      <c r="W806" s="131">
        <v>0</v>
      </c>
      <c r="X806" s="132">
        <v>0</v>
      </c>
      <c r="Y806" s="149"/>
      <c r="Z806" s="133">
        <v>0</v>
      </c>
      <c r="AA806" s="131">
        <v>0</v>
      </c>
      <c r="AB806" s="131">
        <v>0</v>
      </c>
      <c r="AC806" s="132">
        <v>0</v>
      </c>
      <c r="AD806" s="149"/>
      <c r="AE806" s="153">
        <f t="shared" si="288"/>
        <v>0</v>
      </c>
      <c r="AF806" s="134">
        <f t="shared" si="289"/>
        <v>0</v>
      </c>
      <c r="AG806" s="135">
        <f t="shared" si="290"/>
        <v>0</v>
      </c>
      <c r="AH806" s="167">
        <f t="shared" si="291"/>
        <v>0</v>
      </c>
      <c r="AI806" s="149"/>
      <c r="AJ806" s="133">
        <f t="shared" si="292"/>
        <v>0</v>
      </c>
      <c r="AK806" s="131">
        <f t="shared" si="293"/>
        <v>0</v>
      </c>
      <c r="AL806" s="131">
        <f t="shared" si="294"/>
        <v>0</v>
      </c>
      <c r="AM806" s="131">
        <f t="shared" si="295"/>
        <v>0</v>
      </c>
      <c r="AN806" s="136">
        <f t="shared" si="296"/>
        <v>0</v>
      </c>
      <c r="AO806" s="133">
        <f t="shared" si="297"/>
        <v>0</v>
      </c>
      <c r="AP806" s="131">
        <f t="shared" si="298"/>
        <v>0</v>
      </c>
      <c r="AQ806" s="131">
        <f t="shared" si="299"/>
        <v>0</v>
      </c>
      <c r="AR806" s="131">
        <f t="shared" si="300"/>
        <v>0</v>
      </c>
      <c r="AS806" s="136">
        <f t="shared" si="301"/>
        <v>0</v>
      </c>
      <c r="AT806" s="133">
        <f t="shared" si="302"/>
        <v>0</v>
      </c>
      <c r="AU806" s="131">
        <f t="shared" si="303"/>
        <v>0</v>
      </c>
      <c r="AV806" s="131">
        <f t="shared" si="304"/>
        <v>0</v>
      </c>
      <c r="AW806" s="131">
        <f t="shared" si="305"/>
        <v>0</v>
      </c>
      <c r="AX806" s="136">
        <f t="shared" si="306"/>
        <v>0</v>
      </c>
      <c r="AY806" s="133">
        <f t="shared" si="307"/>
        <v>0</v>
      </c>
      <c r="AZ806" s="131">
        <f t="shared" si="308"/>
        <v>0</v>
      </c>
      <c r="BA806" s="131">
        <f t="shared" si="309"/>
        <v>0</v>
      </c>
      <c r="BB806" s="131">
        <f t="shared" si="310"/>
        <v>0</v>
      </c>
      <c r="BC806" s="132">
        <f t="shared" si="311"/>
        <v>0</v>
      </c>
    </row>
    <row r="807" spans="1:55" x14ac:dyDescent="0.25">
      <c r="A807" s="138" t="s">
        <v>1701</v>
      </c>
      <c r="B807" s="131" t="s">
        <v>1728</v>
      </c>
      <c r="C807" s="131" t="s">
        <v>100</v>
      </c>
      <c r="D807" s="131" t="s">
        <v>322</v>
      </c>
      <c r="E807" s="132" t="s">
        <v>1954</v>
      </c>
      <c r="F807" s="130">
        <v>0</v>
      </c>
      <c r="G807" s="131">
        <v>0</v>
      </c>
      <c r="H807" s="131">
        <v>0</v>
      </c>
      <c r="I807" s="132">
        <v>0</v>
      </c>
      <c r="J807" s="149"/>
      <c r="K807" s="133">
        <v>0</v>
      </c>
      <c r="L807" s="131">
        <v>0</v>
      </c>
      <c r="M807" s="131">
        <v>0</v>
      </c>
      <c r="N807" s="132">
        <v>0</v>
      </c>
      <c r="O807" s="149"/>
      <c r="P807" s="133">
        <v>0</v>
      </c>
      <c r="Q807" s="131">
        <v>0</v>
      </c>
      <c r="R807" s="131">
        <v>0</v>
      </c>
      <c r="S807" s="132">
        <v>0</v>
      </c>
      <c r="T807" s="149"/>
      <c r="U807" s="133">
        <v>0</v>
      </c>
      <c r="V807" s="131">
        <v>0</v>
      </c>
      <c r="W807" s="131">
        <v>0</v>
      </c>
      <c r="X807" s="132">
        <v>0</v>
      </c>
      <c r="Y807" s="149"/>
      <c r="Z807" s="133">
        <v>0</v>
      </c>
      <c r="AA807" s="131">
        <v>0</v>
      </c>
      <c r="AB807" s="131">
        <v>0</v>
      </c>
      <c r="AC807" s="132">
        <v>0</v>
      </c>
      <c r="AD807" s="149"/>
      <c r="AE807" s="153">
        <f t="shared" si="288"/>
        <v>0</v>
      </c>
      <c r="AF807" s="134">
        <f t="shared" si="289"/>
        <v>0</v>
      </c>
      <c r="AG807" s="135">
        <f t="shared" si="290"/>
        <v>0</v>
      </c>
      <c r="AH807" s="167">
        <f t="shared" si="291"/>
        <v>0</v>
      </c>
      <c r="AI807" s="149"/>
      <c r="AJ807" s="133">
        <f t="shared" si="292"/>
        <v>0</v>
      </c>
      <c r="AK807" s="131">
        <f t="shared" si="293"/>
        <v>0</v>
      </c>
      <c r="AL807" s="131">
        <f t="shared" si="294"/>
        <v>0</v>
      </c>
      <c r="AM807" s="131">
        <f t="shared" si="295"/>
        <v>0</v>
      </c>
      <c r="AN807" s="136">
        <f t="shared" si="296"/>
        <v>0</v>
      </c>
      <c r="AO807" s="133">
        <f t="shared" si="297"/>
        <v>0</v>
      </c>
      <c r="AP807" s="131">
        <f t="shared" si="298"/>
        <v>0</v>
      </c>
      <c r="AQ807" s="131">
        <f t="shared" si="299"/>
        <v>0</v>
      </c>
      <c r="AR807" s="131">
        <f t="shared" si="300"/>
        <v>0</v>
      </c>
      <c r="AS807" s="136">
        <f t="shared" si="301"/>
        <v>0</v>
      </c>
      <c r="AT807" s="133">
        <f t="shared" si="302"/>
        <v>0</v>
      </c>
      <c r="AU807" s="131">
        <f t="shared" si="303"/>
        <v>0</v>
      </c>
      <c r="AV807" s="131">
        <f t="shared" si="304"/>
        <v>0</v>
      </c>
      <c r="AW807" s="131">
        <f t="shared" si="305"/>
        <v>0</v>
      </c>
      <c r="AX807" s="136">
        <f t="shared" si="306"/>
        <v>0</v>
      </c>
      <c r="AY807" s="133">
        <f t="shared" si="307"/>
        <v>0</v>
      </c>
      <c r="AZ807" s="131">
        <f t="shared" si="308"/>
        <v>0</v>
      </c>
      <c r="BA807" s="131">
        <f t="shared" si="309"/>
        <v>0</v>
      </c>
      <c r="BB807" s="131">
        <f t="shared" si="310"/>
        <v>0</v>
      </c>
      <c r="BC807" s="132">
        <f t="shared" si="311"/>
        <v>0</v>
      </c>
    </row>
    <row r="808" spans="1:55" x14ac:dyDescent="0.25">
      <c r="A808" s="138" t="s">
        <v>1702</v>
      </c>
      <c r="B808" s="131" t="s">
        <v>1811</v>
      </c>
      <c r="C808" s="131" t="s">
        <v>1736</v>
      </c>
      <c r="D808" s="131" t="s">
        <v>1735</v>
      </c>
      <c r="E808" s="132" t="s">
        <v>1314</v>
      </c>
      <c r="F808" s="130">
        <v>0</v>
      </c>
      <c r="G808" s="131">
        <v>0</v>
      </c>
      <c r="H808" s="131">
        <v>0</v>
      </c>
      <c r="I808" s="132">
        <v>0</v>
      </c>
      <c r="J808" s="149"/>
      <c r="K808" s="133">
        <v>0</v>
      </c>
      <c r="L808" s="131">
        <v>0</v>
      </c>
      <c r="M808" s="131">
        <v>0</v>
      </c>
      <c r="N808" s="132">
        <v>0</v>
      </c>
      <c r="O808" s="149"/>
      <c r="P808" s="133">
        <v>0</v>
      </c>
      <c r="Q808" s="131">
        <v>0</v>
      </c>
      <c r="R808" s="131">
        <v>0</v>
      </c>
      <c r="S808" s="132">
        <v>0</v>
      </c>
      <c r="T808" s="149"/>
      <c r="U808" s="133">
        <v>0</v>
      </c>
      <c r="V808" s="131">
        <v>0</v>
      </c>
      <c r="W808" s="131">
        <v>0</v>
      </c>
      <c r="X808" s="132">
        <v>0</v>
      </c>
      <c r="Y808" s="149"/>
      <c r="Z808" s="133">
        <v>0</v>
      </c>
      <c r="AA808" s="131">
        <v>0</v>
      </c>
      <c r="AB808" s="131">
        <v>0</v>
      </c>
      <c r="AC808" s="132">
        <v>0</v>
      </c>
      <c r="AD808" s="149"/>
      <c r="AE808" s="153">
        <f t="shared" si="288"/>
        <v>0</v>
      </c>
      <c r="AF808" s="134">
        <f t="shared" si="289"/>
        <v>0</v>
      </c>
      <c r="AG808" s="135">
        <f t="shared" si="290"/>
        <v>0</v>
      </c>
      <c r="AH808" s="167">
        <f t="shared" si="291"/>
        <v>0</v>
      </c>
      <c r="AI808" s="149"/>
      <c r="AJ808" s="133">
        <f t="shared" si="292"/>
        <v>0</v>
      </c>
      <c r="AK808" s="131">
        <f t="shared" si="293"/>
        <v>0</v>
      </c>
      <c r="AL808" s="131">
        <f t="shared" si="294"/>
        <v>0</v>
      </c>
      <c r="AM808" s="131">
        <f t="shared" si="295"/>
        <v>0</v>
      </c>
      <c r="AN808" s="136">
        <f t="shared" si="296"/>
        <v>0</v>
      </c>
      <c r="AO808" s="133">
        <f t="shared" si="297"/>
        <v>0</v>
      </c>
      <c r="AP808" s="131">
        <f t="shared" si="298"/>
        <v>0</v>
      </c>
      <c r="AQ808" s="131">
        <f t="shared" si="299"/>
        <v>0</v>
      </c>
      <c r="AR808" s="131">
        <f t="shared" si="300"/>
        <v>0</v>
      </c>
      <c r="AS808" s="136">
        <f t="shared" si="301"/>
        <v>0</v>
      </c>
      <c r="AT808" s="133">
        <f t="shared" si="302"/>
        <v>0</v>
      </c>
      <c r="AU808" s="131">
        <f t="shared" si="303"/>
        <v>0</v>
      </c>
      <c r="AV808" s="131">
        <f t="shared" si="304"/>
        <v>0</v>
      </c>
      <c r="AW808" s="131">
        <f t="shared" si="305"/>
        <v>0</v>
      </c>
      <c r="AX808" s="136">
        <f t="shared" si="306"/>
        <v>0</v>
      </c>
      <c r="AY808" s="133">
        <f t="shared" si="307"/>
        <v>0</v>
      </c>
      <c r="AZ808" s="131">
        <f t="shared" si="308"/>
        <v>0</v>
      </c>
      <c r="BA808" s="131">
        <f t="shared" si="309"/>
        <v>0</v>
      </c>
      <c r="BB808" s="131">
        <f t="shared" si="310"/>
        <v>0</v>
      </c>
      <c r="BC808" s="132">
        <f t="shared" si="311"/>
        <v>0</v>
      </c>
    </row>
    <row r="809" spans="1:55" x14ac:dyDescent="0.25">
      <c r="A809" s="138" t="s">
        <v>1703</v>
      </c>
      <c r="B809" s="131" t="s">
        <v>43</v>
      </c>
      <c r="C809" s="131" t="s">
        <v>342</v>
      </c>
      <c r="D809" s="131" t="s">
        <v>1734</v>
      </c>
      <c r="E809" s="132" t="s">
        <v>1314</v>
      </c>
      <c r="F809" s="130">
        <v>1</v>
      </c>
      <c r="G809" s="131">
        <v>1</v>
      </c>
      <c r="H809" s="131">
        <v>16.3</v>
      </c>
      <c r="I809" s="132">
        <v>282</v>
      </c>
      <c r="J809" s="149"/>
      <c r="K809" s="133">
        <v>0</v>
      </c>
      <c r="L809" s="131">
        <v>0</v>
      </c>
      <c r="M809" s="131">
        <v>0</v>
      </c>
      <c r="N809" s="132">
        <v>20</v>
      </c>
      <c r="O809" s="149"/>
      <c r="P809" s="133">
        <v>0</v>
      </c>
      <c r="Q809" s="131">
        <v>0</v>
      </c>
      <c r="R809" s="131">
        <v>0</v>
      </c>
      <c r="S809" s="132">
        <v>0</v>
      </c>
      <c r="T809" s="149"/>
      <c r="U809" s="133">
        <v>1</v>
      </c>
      <c r="V809" s="131">
        <v>0</v>
      </c>
      <c r="W809" s="131">
        <v>1.6</v>
      </c>
      <c r="X809" s="132">
        <v>269</v>
      </c>
      <c r="Y809" s="149"/>
      <c r="Z809" s="133">
        <v>0</v>
      </c>
      <c r="AA809" s="131">
        <v>0</v>
      </c>
      <c r="AB809" s="131">
        <v>0</v>
      </c>
      <c r="AC809" s="132">
        <v>0</v>
      </c>
      <c r="AD809" s="149"/>
      <c r="AE809" s="153">
        <f t="shared" si="288"/>
        <v>3</v>
      </c>
      <c r="AF809" s="134">
        <f t="shared" si="289"/>
        <v>1</v>
      </c>
      <c r="AG809" s="135">
        <f t="shared" si="290"/>
        <v>17.900000000000002</v>
      </c>
      <c r="AH809" s="167">
        <f t="shared" si="291"/>
        <v>571</v>
      </c>
      <c r="AI809" s="149"/>
      <c r="AJ809" s="133">
        <f t="shared" si="292"/>
        <v>282</v>
      </c>
      <c r="AK809" s="131">
        <f t="shared" si="293"/>
        <v>20</v>
      </c>
      <c r="AL809" s="131">
        <f t="shared" si="294"/>
        <v>0</v>
      </c>
      <c r="AM809" s="131">
        <f t="shared" si="295"/>
        <v>269</v>
      </c>
      <c r="AN809" s="136">
        <f t="shared" si="296"/>
        <v>0</v>
      </c>
      <c r="AO809" s="133">
        <f t="shared" si="297"/>
        <v>1</v>
      </c>
      <c r="AP809" s="131">
        <f t="shared" si="298"/>
        <v>0</v>
      </c>
      <c r="AQ809" s="131">
        <f t="shared" si="299"/>
        <v>0</v>
      </c>
      <c r="AR809" s="131">
        <f t="shared" si="300"/>
        <v>1</v>
      </c>
      <c r="AS809" s="136">
        <f t="shared" si="301"/>
        <v>1</v>
      </c>
      <c r="AT809" s="133">
        <f t="shared" si="302"/>
        <v>1</v>
      </c>
      <c r="AU809" s="131">
        <f t="shared" si="303"/>
        <v>0</v>
      </c>
      <c r="AV809" s="131">
        <f t="shared" si="304"/>
        <v>0</v>
      </c>
      <c r="AW809" s="131">
        <f t="shared" si="305"/>
        <v>0</v>
      </c>
      <c r="AX809" s="136">
        <f t="shared" si="306"/>
        <v>0</v>
      </c>
      <c r="AY809" s="133">
        <f t="shared" si="307"/>
        <v>16.3</v>
      </c>
      <c r="AZ809" s="131">
        <f t="shared" si="308"/>
        <v>0</v>
      </c>
      <c r="BA809" s="131">
        <f t="shared" si="309"/>
        <v>0</v>
      </c>
      <c r="BB809" s="131">
        <f t="shared" si="310"/>
        <v>1.6</v>
      </c>
      <c r="BC809" s="132">
        <f t="shared" si="311"/>
        <v>0</v>
      </c>
    </row>
    <row r="810" spans="1:55" x14ac:dyDescent="0.25">
      <c r="A810" s="138" t="s">
        <v>1704</v>
      </c>
      <c r="B810" s="131" t="s">
        <v>1529</v>
      </c>
      <c r="C810" s="131" t="s">
        <v>1737</v>
      </c>
      <c r="D810" s="131" t="s">
        <v>130</v>
      </c>
      <c r="E810" s="132" t="s">
        <v>1311</v>
      </c>
      <c r="F810" s="130">
        <v>0</v>
      </c>
      <c r="G810" s="131">
        <v>0</v>
      </c>
      <c r="H810" s="131">
        <v>0</v>
      </c>
      <c r="I810" s="132">
        <v>0</v>
      </c>
      <c r="J810" s="149"/>
      <c r="K810" s="133">
        <v>0</v>
      </c>
      <c r="L810" s="131">
        <v>0</v>
      </c>
      <c r="M810" s="131">
        <v>0</v>
      </c>
      <c r="N810" s="132">
        <v>0</v>
      </c>
      <c r="O810" s="149"/>
      <c r="P810" s="133">
        <v>0</v>
      </c>
      <c r="Q810" s="131">
        <v>0</v>
      </c>
      <c r="R810" s="131">
        <v>0</v>
      </c>
      <c r="S810" s="132">
        <v>0</v>
      </c>
      <c r="T810" s="149"/>
      <c r="U810" s="133">
        <v>0</v>
      </c>
      <c r="V810" s="131">
        <v>0</v>
      </c>
      <c r="W810" s="131">
        <v>0</v>
      </c>
      <c r="X810" s="132">
        <v>0</v>
      </c>
      <c r="Y810" s="149"/>
      <c r="Z810" s="133">
        <v>0</v>
      </c>
      <c r="AA810" s="131">
        <v>0</v>
      </c>
      <c r="AB810" s="131">
        <v>0</v>
      </c>
      <c r="AC810" s="132">
        <v>0</v>
      </c>
      <c r="AD810" s="149"/>
      <c r="AE810" s="153">
        <f t="shared" si="288"/>
        <v>0</v>
      </c>
      <c r="AF810" s="134">
        <f t="shared" si="289"/>
        <v>0</v>
      </c>
      <c r="AG810" s="135">
        <f t="shared" si="290"/>
        <v>0</v>
      </c>
      <c r="AH810" s="167">
        <f t="shared" si="291"/>
        <v>0</v>
      </c>
      <c r="AI810" s="149"/>
      <c r="AJ810" s="133">
        <f t="shared" si="292"/>
        <v>0</v>
      </c>
      <c r="AK810" s="131">
        <f t="shared" si="293"/>
        <v>0</v>
      </c>
      <c r="AL810" s="131">
        <f t="shared" si="294"/>
        <v>0</v>
      </c>
      <c r="AM810" s="131">
        <f t="shared" si="295"/>
        <v>0</v>
      </c>
      <c r="AN810" s="136">
        <f t="shared" si="296"/>
        <v>0</v>
      </c>
      <c r="AO810" s="133">
        <f t="shared" si="297"/>
        <v>0</v>
      </c>
      <c r="AP810" s="131">
        <f t="shared" si="298"/>
        <v>0</v>
      </c>
      <c r="AQ810" s="131">
        <f t="shared" si="299"/>
        <v>0</v>
      </c>
      <c r="AR810" s="131">
        <f t="shared" si="300"/>
        <v>0</v>
      </c>
      <c r="AS810" s="136">
        <f t="shared" si="301"/>
        <v>0</v>
      </c>
      <c r="AT810" s="133">
        <f t="shared" si="302"/>
        <v>0</v>
      </c>
      <c r="AU810" s="131">
        <f t="shared" si="303"/>
        <v>0</v>
      </c>
      <c r="AV810" s="131">
        <f t="shared" si="304"/>
        <v>0</v>
      </c>
      <c r="AW810" s="131">
        <f t="shared" si="305"/>
        <v>0</v>
      </c>
      <c r="AX810" s="136">
        <f t="shared" si="306"/>
        <v>0</v>
      </c>
      <c r="AY810" s="133">
        <f t="shared" si="307"/>
        <v>0</v>
      </c>
      <c r="AZ810" s="131">
        <f t="shared" si="308"/>
        <v>0</v>
      </c>
      <c r="BA810" s="131">
        <f t="shared" si="309"/>
        <v>0</v>
      </c>
      <c r="BB810" s="131">
        <f t="shared" si="310"/>
        <v>0</v>
      </c>
      <c r="BC810" s="132">
        <f t="shared" si="311"/>
        <v>0</v>
      </c>
    </row>
    <row r="811" spans="1:55" x14ac:dyDescent="0.25">
      <c r="A811" s="138" t="s">
        <v>1705</v>
      </c>
      <c r="B811" s="131" t="s">
        <v>1728</v>
      </c>
      <c r="C811" s="131" t="s">
        <v>215</v>
      </c>
      <c r="D811" s="131" t="s">
        <v>1299</v>
      </c>
      <c r="E811" s="132" t="s">
        <v>1311</v>
      </c>
      <c r="F811" s="130">
        <v>0</v>
      </c>
      <c r="G811" s="131">
        <v>0</v>
      </c>
      <c r="H811" s="131">
        <v>0</v>
      </c>
      <c r="I811" s="132">
        <v>0</v>
      </c>
      <c r="J811" s="149"/>
      <c r="K811" s="133">
        <v>0</v>
      </c>
      <c r="L811" s="131">
        <v>0</v>
      </c>
      <c r="M811" s="131">
        <v>0</v>
      </c>
      <c r="N811" s="132">
        <v>0</v>
      </c>
      <c r="O811" s="149"/>
      <c r="P811" s="133">
        <v>0</v>
      </c>
      <c r="Q811" s="131">
        <v>0</v>
      </c>
      <c r="R811" s="131">
        <v>0</v>
      </c>
      <c r="S811" s="132">
        <v>0</v>
      </c>
      <c r="T811" s="149"/>
      <c r="U811" s="133">
        <v>0</v>
      </c>
      <c r="V811" s="131">
        <v>0</v>
      </c>
      <c r="W811" s="131">
        <v>0</v>
      </c>
      <c r="X811" s="132">
        <v>0</v>
      </c>
      <c r="Y811" s="149"/>
      <c r="Z811" s="133">
        <v>0</v>
      </c>
      <c r="AA811" s="131">
        <v>0</v>
      </c>
      <c r="AB811" s="131">
        <v>0</v>
      </c>
      <c r="AC811" s="132">
        <v>0</v>
      </c>
      <c r="AD811" s="149"/>
      <c r="AE811" s="153">
        <f t="shared" si="288"/>
        <v>0</v>
      </c>
      <c r="AF811" s="134">
        <f t="shared" si="289"/>
        <v>0</v>
      </c>
      <c r="AG811" s="135">
        <f t="shared" si="290"/>
        <v>0</v>
      </c>
      <c r="AH811" s="167">
        <f t="shared" si="291"/>
        <v>0</v>
      </c>
      <c r="AI811" s="149"/>
      <c r="AJ811" s="133">
        <f t="shared" si="292"/>
        <v>0</v>
      </c>
      <c r="AK811" s="131">
        <f t="shared" si="293"/>
        <v>0</v>
      </c>
      <c r="AL811" s="131">
        <f t="shared" si="294"/>
        <v>0</v>
      </c>
      <c r="AM811" s="131">
        <f t="shared" si="295"/>
        <v>0</v>
      </c>
      <c r="AN811" s="136">
        <f t="shared" si="296"/>
        <v>0</v>
      </c>
      <c r="AO811" s="133">
        <f t="shared" si="297"/>
        <v>0</v>
      </c>
      <c r="AP811" s="131">
        <f t="shared" si="298"/>
        <v>0</v>
      </c>
      <c r="AQ811" s="131">
        <f t="shared" si="299"/>
        <v>0</v>
      </c>
      <c r="AR811" s="131">
        <f t="shared" si="300"/>
        <v>0</v>
      </c>
      <c r="AS811" s="136">
        <f t="shared" si="301"/>
        <v>0</v>
      </c>
      <c r="AT811" s="133">
        <f t="shared" si="302"/>
        <v>0</v>
      </c>
      <c r="AU811" s="131">
        <f t="shared" si="303"/>
        <v>0</v>
      </c>
      <c r="AV811" s="131">
        <f t="shared" si="304"/>
        <v>0</v>
      </c>
      <c r="AW811" s="131">
        <f t="shared" si="305"/>
        <v>0</v>
      </c>
      <c r="AX811" s="136">
        <f t="shared" si="306"/>
        <v>0</v>
      </c>
      <c r="AY811" s="133">
        <f t="shared" si="307"/>
        <v>0</v>
      </c>
      <c r="AZ811" s="131">
        <f t="shared" si="308"/>
        <v>0</v>
      </c>
      <c r="BA811" s="131">
        <f t="shared" si="309"/>
        <v>0</v>
      </c>
      <c r="BB811" s="131">
        <f t="shared" si="310"/>
        <v>0</v>
      </c>
      <c r="BC811" s="132">
        <f t="shared" si="311"/>
        <v>0</v>
      </c>
    </row>
    <row r="812" spans="1:55" x14ac:dyDescent="0.25">
      <c r="A812" s="138" t="s">
        <v>1706</v>
      </c>
      <c r="B812" s="131" t="s">
        <v>41</v>
      </c>
      <c r="C812" s="131" t="s">
        <v>175</v>
      </c>
      <c r="D812" s="131" t="s">
        <v>1220</v>
      </c>
      <c r="E812" s="132" t="s">
        <v>1311</v>
      </c>
      <c r="F812" s="130">
        <v>0</v>
      </c>
      <c r="G812" s="131">
        <v>0</v>
      </c>
      <c r="H812" s="131">
        <v>0</v>
      </c>
      <c r="I812" s="132">
        <v>20</v>
      </c>
      <c r="J812" s="149"/>
      <c r="K812" s="133">
        <v>0</v>
      </c>
      <c r="L812" s="131">
        <v>0</v>
      </c>
      <c r="M812" s="131">
        <v>0</v>
      </c>
      <c r="N812" s="132">
        <v>20</v>
      </c>
      <c r="O812" s="149"/>
      <c r="P812" s="133">
        <v>0</v>
      </c>
      <c r="Q812" s="131">
        <v>0</v>
      </c>
      <c r="R812" s="131">
        <v>0</v>
      </c>
      <c r="S812" s="132">
        <v>0</v>
      </c>
      <c r="T812" s="149"/>
      <c r="U812" s="133">
        <v>0</v>
      </c>
      <c r="V812" s="131">
        <v>0</v>
      </c>
      <c r="W812" s="131">
        <v>0</v>
      </c>
      <c r="X812" s="132">
        <v>0</v>
      </c>
      <c r="Y812" s="149"/>
      <c r="Z812" s="133">
        <v>0</v>
      </c>
      <c r="AA812" s="131">
        <v>0</v>
      </c>
      <c r="AB812" s="131">
        <v>0</v>
      </c>
      <c r="AC812" s="132">
        <v>20</v>
      </c>
      <c r="AD812" s="149"/>
      <c r="AE812" s="153">
        <f t="shared" si="288"/>
        <v>0</v>
      </c>
      <c r="AF812" s="134">
        <f t="shared" si="289"/>
        <v>0</v>
      </c>
      <c r="AG812" s="135">
        <f t="shared" si="290"/>
        <v>0</v>
      </c>
      <c r="AH812" s="167">
        <f t="shared" si="291"/>
        <v>60</v>
      </c>
      <c r="AI812" s="149"/>
      <c r="AJ812" s="133">
        <f t="shared" si="292"/>
        <v>20</v>
      </c>
      <c r="AK812" s="131">
        <f t="shared" si="293"/>
        <v>20</v>
      </c>
      <c r="AL812" s="131">
        <f t="shared" si="294"/>
        <v>0</v>
      </c>
      <c r="AM812" s="131">
        <f t="shared" si="295"/>
        <v>0</v>
      </c>
      <c r="AN812" s="136">
        <f t="shared" si="296"/>
        <v>20</v>
      </c>
      <c r="AO812" s="133">
        <f t="shared" si="297"/>
        <v>0</v>
      </c>
      <c r="AP812" s="131">
        <f t="shared" si="298"/>
        <v>0</v>
      </c>
      <c r="AQ812" s="131">
        <f t="shared" si="299"/>
        <v>0</v>
      </c>
      <c r="AR812" s="131">
        <f t="shared" si="300"/>
        <v>0</v>
      </c>
      <c r="AS812" s="136">
        <f t="shared" si="301"/>
        <v>0</v>
      </c>
      <c r="AT812" s="133">
        <f t="shared" si="302"/>
        <v>0</v>
      </c>
      <c r="AU812" s="131">
        <f t="shared" si="303"/>
        <v>0</v>
      </c>
      <c r="AV812" s="131">
        <f t="shared" si="304"/>
        <v>0</v>
      </c>
      <c r="AW812" s="131">
        <f t="shared" si="305"/>
        <v>0</v>
      </c>
      <c r="AX812" s="136">
        <f t="shared" si="306"/>
        <v>0</v>
      </c>
      <c r="AY812" s="133">
        <f t="shared" si="307"/>
        <v>0</v>
      </c>
      <c r="AZ812" s="131">
        <f t="shared" si="308"/>
        <v>0</v>
      </c>
      <c r="BA812" s="131">
        <f t="shared" si="309"/>
        <v>0</v>
      </c>
      <c r="BB812" s="131">
        <f t="shared" si="310"/>
        <v>0</v>
      </c>
      <c r="BC812" s="132">
        <f t="shared" si="311"/>
        <v>0</v>
      </c>
    </row>
    <row r="813" spans="1:55" x14ac:dyDescent="0.25">
      <c r="A813" s="138" t="s">
        <v>1707</v>
      </c>
      <c r="B813" s="131" t="s">
        <v>43</v>
      </c>
      <c r="C813" s="131" t="s">
        <v>90</v>
      </c>
      <c r="D813" s="131" t="s">
        <v>212</v>
      </c>
      <c r="E813" s="132" t="s">
        <v>1314</v>
      </c>
      <c r="F813" s="130">
        <v>0</v>
      </c>
      <c r="G813" s="131">
        <v>0</v>
      </c>
      <c r="H813" s="131">
        <v>0</v>
      </c>
      <c r="I813" s="132">
        <v>0</v>
      </c>
      <c r="J813" s="149"/>
      <c r="K813" s="133">
        <v>0</v>
      </c>
      <c r="L813" s="131">
        <v>0</v>
      </c>
      <c r="M813" s="131">
        <v>0</v>
      </c>
      <c r="N813" s="132">
        <v>0</v>
      </c>
      <c r="O813" s="149"/>
      <c r="P813" s="133">
        <v>0</v>
      </c>
      <c r="Q813" s="131">
        <v>0</v>
      </c>
      <c r="R813" s="131">
        <v>0</v>
      </c>
      <c r="S813" s="132">
        <v>20</v>
      </c>
      <c r="T813" s="149"/>
      <c r="U813" s="133">
        <v>0</v>
      </c>
      <c r="V813" s="131">
        <v>0</v>
      </c>
      <c r="W813" s="131">
        <v>0</v>
      </c>
      <c r="X813" s="132">
        <v>20</v>
      </c>
      <c r="Y813" s="149"/>
      <c r="Z813" s="133">
        <v>0</v>
      </c>
      <c r="AA813" s="131">
        <v>0</v>
      </c>
      <c r="AB813" s="131">
        <v>0</v>
      </c>
      <c r="AC813" s="132">
        <v>0</v>
      </c>
      <c r="AD813" s="149"/>
      <c r="AE813" s="153">
        <f t="shared" si="288"/>
        <v>0</v>
      </c>
      <c r="AF813" s="134">
        <f t="shared" si="289"/>
        <v>0</v>
      </c>
      <c r="AG813" s="135">
        <f t="shared" si="290"/>
        <v>0</v>
      </c>
      <c r="AH813" s="167">
        <f t="shared" si="291"/>
        <v>40</v>
      </c>
      <c r="AI813" s="149"/>
      <c r="AJ813" s="133">
        <f t="shared" si="292"/>
        <v>0</v>
      </c>
      <c r="AK813" s="131">
        <f t="shared" si="293"/>
        <v>0</v>
      </c>
      <c r="AL813" s="131">
        <f t="shared" si="294"/>
        <v>20</v>
      </c>
      <c r="AM813" s="131">
        <f t="shared" si="295"/>
        <v>20</v>
      </c>
      <c r="AN813" s="136">
        <f t="shared" si="296"/>
        <v>0</v>
      </c>
      <c r="AO813" s="133">
        <f t="shared" si="297"/>
        <v>0</v>
      </c>
      <c r="AP813" s="131">
        <f t="shared" si="298"/>
        <v>0</v>
      </c>
      <c r="AQ813" s="131">
        <f t="shared" si="299"/>
        <v>0</v>
      </c>
      <c r="AR813" s="131">
        <f t="shared" si="300"/>
        <v>0</v>
      </c>
      <c r="AS813" s="136">
        <f t="shared" si="301"/>
        <v>0</v>
      </c>
      <c r="AT813" s="133">
        <f t="shared" si="302"/>
        <v>0</v>
      </c>
      <c r="AU813" s="131">
        <f t="shared" si="303"/>
        <v>0</v>
      </c>
      <c r="AV813" s="131">
        <f t="shared" si="304"/>
        <v>0</v>
      </c>
      <c r="AW813" s="131">
        <f t="shared" si="305"/>
        <v>0</v>
      </c>
      <c r="AX813" s="136">
        <f t="shared" si="306"/>
        <v>0</v>
      </c>
      <c r="AY813" s="133">
        <f t="shared" si="307"/>
        <v>0</v>
      </c>
      <c r="AZ813" s="131">
        <f t="shared" si="308"/>
        <v>0</v>
      </c>
      <c r="BA813" s="131">
        <f t="shared" si="309"/>
        <v>0</v>
      </c>
      <c r="BB813" s="131">
        <f t="shared" si="310"/>
        <v>0</v>
      </c>
      <c r="BC813" s="132">
        <f t="shared" si="311"/>
        <v>0</v>
      </c>
    </row>
    <row r="814" spans="1:55" x14ac:dyDescent="0.25">
      <c r="A814" s="138" t="s">
        <v>1708</v>
      </c>
      <c r="B814" s="131" t="s">
        <v>1392</v>
      </c>
      <c r="C814" s="131" t="s">
        <v>1740</v>
      </c>
      <c r="D814" s="131" t="s">
        <v>1741</v>
      </c>
      <c r="E814" s="132" t="s">
        <v>1304</v>
      </c>
      <c r="F814" s="130">
        <v>0</v>
      </c>
      <c r="G814" s="131">
        <v>0</v>
      </c>
      <c r="H814" s="131">
        <v>0</v>
      </c>
      <c r="I814" s="132">
        <v>0</v>
      </c>
      <c r="J814" s="149"/>
      <c r="K814" s="133">
        <v>0</v>
      </c>
      <c r="L814" s="131">
        <v>0</v>
      </c>
      <c r="M814" s="131">
        <v>0</v>
      </c>
      <c r="N814" s="132">
        <v>0</v>
      </c>
      <c r="O814" s="149"/>
      <c r="P814" s="133">
        <v>0</v>
      </c>
      <c r="Q814" s="131">
        <v>0</v>
      </c>
      <c r="R814" s="131">
        <v>0</v>
      </c>
      <c r="S814" s="132">
        <v>0</v>
      </c>
      <c r="T814" s="149"/>
      <c r="U814" s="133">
        <v>0</v>
      </c>
      <c r="V814" s="131">
        <v>0</v>
      </c>
      <c r="W814" s="131">
        <v>0</v>
      </c>
      <c r="X814" s="132">
        <v>0</v>
      </c>
      <c r="Y814" s="149"/>
      <c r="Z814" s="133">
        <v>0</v>
      </c>
      <c r="AA814" s="131">
        <v>0</v>
      </c>
      <c r="AB814" s="131">
        <v>0</v>
      </c>
      <c r="AC814" s="132">
        <v>0</v>
      </c>
      <c r="AD814" s="149"/>
      <c r="AE814" s="153">
        <f t="shared" si="288"/>
        <v>0</v>
      </c>
      <c r="AF814" s="134">
        <f t="shared" si="289"/>
        <v>0</v>
      </c>
      <c r="AG814" s="135">
        <f t="shared" si="290"/>
        <v>0</v>
      </c>
      <c r="AH814" s="167">
        <f t="shared" si="291"/>
        <v>0</v>
      </c>
      <c r="AI814" s="149"/>
      <c r="AJ814" s="133">
        <f t="shared" si="292"/>
        <v>0</v>
      </c>
      <c r="AK814" s="131">
        <f t="shared" si="293"/>
        <v>0</v>
      </c>
      <c r="AL814" s="131">
        <f t="shared" si="294"/>
        <v>0</v>
      </c>
      <c r="AM814" s="131">
        <f t="shared" si="295"/>
        <v>0</v>
      </c>
      <c r="AN814" s="136">
        <f t="shared" si="296"/>
        <v>0</v>
      </c>
      <c r="AO814" s="133">
        <f t="shared" si="297"/>
        <v>0</v>
      </c>
      <c r="AP814" s="131">
        <f t="shared" si="298"/>
        <v>0</v>
      </c>
      <c r="AQ814" s="131">
        <f t="shared" si="299"/>
        <v>0</v>
      </c>
      <c r="AR814" s="131">
        <f t="shared" si="300"/>
        <v>0</v>
      </c>
      <c r="AS814" s="136">
        <f t="shared" si="301"/>
        <v>0</v>
      </c>
      <c r="AT814" s="133">
        <f t="shared" si="302"/>
        <v>0</v>
      </c>
      <c r="AU814" s="131">
        <f t="shared" si="303"/>
        <v>0</v>
      </c>
      <c r="AV814" s="131">
        <f t="shared" si="304"/>
        <v>0</v>
      </c>
      <c r="AW814" s="131">
        <f t="shared" si="305"/>
        <v>0</v>
      </c>
      <c r="AX814" s="136">
        <f t="shared" si="306"/>
        <v>0</v>
      </c>
      <c r="AY814" s="133">
        <f t="shared" si="307"/>
        <v>0</v>
      </c>
      <c r="AZ814" s="131">
        <f t="shared" si="308"/>
        <v>0</v>
      </c>
      <c r="BA814" s="131">
        <f t="shared" si="309"/>
        <v>0</v>
      </c>
      <c r="BB814" s="131">
        <f t="shared" si="310"/>
        <v>0</v>
      </c>
      <c r="BC814" s="132">
        <f t="shared" si="311"/>
        <v>0</v>
      </c>
    </row>
    <row r="815" spans="1:55" x14ac:dyDescent="0.25">
      <c r="A815" s="138" t="s">
        <v>1709</v>
      </c>
      <c r="B815" s="131" t="s">
        <v>1371</v>
      </c>
      <c r="C815" s="131" t="s">
        <v>1162</v>
      </c>
      <c r="D815" s="131" t="s">
        <v>422</v>
      </c>
      <c r="E815" s="132" t="s">
        <v>1311</v>
      </c>
      <c r="F815" s="130">
        <v>0</v>
      </c>
      <c r="G815" s="131">
        <v>0</v>
      </c>
      <c r="H815" s="131">
        <v>0</v>
      </c>
      <c r="I815" s="132">
        <v>0</v>
      </c>
      <c r="J815" s="149"/>
      <c r="K815" s="133">
        <v>0</v>
      </c>
      <c r="L815" s="131">
        <v>0</v>
      </c>
      <c r="M815" s="131">
        <v>0</v>
      </c>
      <c r="N815" s="132">
        <v>0</v>
      </c>
      <c r="O815" s="149"/>
      <c r="P815" s="133">
        <v>0</v>
      </c>
      <c r="Q815" s="131">
        <v>0</v>
      </c>
      <c r="R815" s="131">
        <v>0</v>
      </c>
      <c r="S815" s="132">
        <v>0</v>
      </c>
      <c r="T815" s="149"/>
      <c r="U815" s="133">
        <v>0</v>
      </c>
      <c r="V815" s="131">
        <v>0</v>
      </c>
      <c r="W815" s="131">
        <v>0</v>
      </c>
      <c r="X815" s="132">
        <v>0</v>
      </c>
      <c r="Y815" s="149"/>
      <c r="Z815" s="133">
        <v>0</v>
      </c>
      <c r="AA815" s="131">
        <v>0</v>
      </c>
      <c r="AB815" s="131">
        <v>0</v>
      </c>
      <c r="AC815" s="132">
        <v>0</v>
      </c>
      <c r="AD815" s="149"/>
      <c r="AE815" s="153">
        <f t="shared" si="288"/>
        <v>0</v>
      </c>
      <c r="AF815" s="134">
        <f t="shared" si="289"/>
        <v>0</v>
      </c>
      <c r="AG815" s="135">
        <f t="shared" si="290"/>
        <v>0</v>
      </c>
      <c r="AH815" s="167">
        <f t="shared" si="291"/>
        <v>0</v>
      </c>
      <c r="AI815" s="149"/>
      <c r="AJ815" s="133">
        <f t="shared" si="292"/>
        <v>0</v>
      </c>
      <c r="AK815" s="131">
        <f t="shared" si="293"/>
        <v>0</v>
      </c>
      <c r="AL815" s="131">
        <f t="shared" si="294"/>
        <v>0</v>
      </c>
      <c r="AM815" s="131">
        <f t="shared" si="295"/>
        <v>0</v>
      </c>
      <c r="AN815" s="136">
        <f t="shared" si="296"/>
        <v>0</v>
      </c>
      <c r="AO815" s="133">
        <f t="shared" si="297"/>
        <v>0</v>
      </c>
      <c r="AP815" s="131">
        <f t="shared" si="298"/>
        <v>0</v>
      </c>
      <c r="AQ815" s="131">
        <f t="shared" si="299"/>
        <v>0</v>
      </c>
      <c r="AR815" s="131">
        <f t="shared" si="300"/>
        <v>0</v>
      </c>
      <c r="AS815" s="136">
        <f t="shared" si="301"/>
        <v>0</v>
      </c>
      <c r="AT815" s="133">
        <f t="shared" si="302"/>
        <v>0</v>
      </c>
      <c r="AU815" s="131">
        <f t="shared" si="303"/>
        <v>0</v>
      </c>
      <c r="AV815" s="131">
        <f t="shared" si="304"/>
        <v>0</v>
      </c>
      <c r="AW815" s="131">
        <f t="shared" si="305"/>
        <v>0</v>
      </c>
      <c r="AX815" s="136">
        <f t="shared" si="306"/>
        <v>0</v>
      </c>
      <c r="AY815" s="133">
        <f t="shared" si="307"/>
        <v>0</v>
      </c>
      <c r="AZ815" s="131">
        <f t="shared" si="308"/>
        <v>0</v>
      </c>
      <c r="BA815" s="131">
        <f t="shared" si="309"/>
        <v>0</v>
      </c>
      <c r="BB815" s="131">
        <f t="shared" si="310"/>
        <v>0</v>
      </c>
      <c r="BC815" s="132">
        <f t="shared" si="311"/>
        <v>0</v>
      </c>
    </row>
    <row r="816" spans="1:55" x14ac:dyDescent="0.25">
      <c r="A816" s="138" t="s">
        <v>1710</v>
      </c>
      <c r="B816" s="131" t="s">
        <v>39</v>
      </c>
      <c r="C816" s="131" t="s">
        <v>1742</v>
      </c>
      <c r="D816" s="131" t="s">
        <v>374</v>
      </c>
      <c r="E816" s="132" t="s">
        <v>1311</v>
      </c>
      <c r="F816" s="130">
        <v>0</v>
      </c>
      <c r="G816" s="131">
        <v>0</v>
      </c>
      <c r="H816" s="131">
        <v>0</v>
      </c>
      <c r="I816" s="132">
        <v>20</v>
      </c>
      <c r="J816" s="149"/>
      <c r="K816" s="133">
        <v>0</v>
      </c>
      <c r="L816" s="131">
        <v>1</v>
      </c>
      <c r="M816" s="131">
        <v>3.6</v>
      </c>
      <c r="N816" s="132">
        <v>238</v>
      </c>
      <c r="O816" s="149"/>
      <c r="P816" s="133">
        <v>0</v>
      </c>
      <c r="Q816" s="131">
        <v>0</v>
      </c>
      <c r="R816" s="131">
        <v>0</v>
      </c>
      <c r="S816" s="132">
        <v>20</v>
      </c>
      <c r="T816" s="149"/>
      <c r="U816" s="133">
        <v>0</v>
      </c>
      <c r="V816" s="131">
        <v>0</v>
      </c>
      <c r="W816" s="131">
        <v>0</v>
      </c>
      <c r="X816" s="132">
        <v>0</v>
      </c>
      <c r="Y816" s="149"/>
      <c r="Z816" s="133">
        <v>0</v>
      </c>
      <c r="AA816" s="131">
        <v>0</v>
      </c>
      <c r="AB816" s="131">
        <v>0</v>
      </c>
      <c r="AC816" s="132">
        <v>0</v>
      </c>
      <c r="AD816" s="149"/>
      <c r="AE816" s="153">
        <f t="shared" si="288"/>
        <v>0</v>
      </c>
      <c r="AF816" s="134">
        <f t="shared" si="289"/>
        <v>1</v>
      </c>
      <c r="AG816" s="135">
        <f t="shared" si="290"/>
        <v>3.6</v>
      </c>
      <c r="AH816" s="167">
        <f t="shared" si="291"/>
        <v>278</v>
      </c>
      <c r="AI816" s="149"/>
      <c r="AJ816" s="133">
        <f t="shared" si="292"/>
        <v>20</v>
      </c>
      <c r="AK816" s="131">
        <f t="shared" si="293"/>
        <v>238</v>
      </c>
      <c r="AL816" s="131">
        <f t="shared" si="294"/>
        <v>20</v>
      </c>
      <c r="AM816" s="131">
        <f t="shared" si="295"/>
        <v>0</v>
      </c>
      <c r="AN816" s="136">
        <f t="shared" si="296"/>
        <v>0</v>
      </c>
      <c r="AO816" s="133">
        <f t="shared" si="297"/>
        <v>0</v>
      </c>
      <c r="AP816" s="131">
        <f t="shared" si="298"/>
        <v>0</v>
      </c>
      <c r="AQ816" s="131">
        <f t="shared" si="299"/>
        <v>0</v>
      </c>
      <c r="AR816" s="131">
        <f t="shared" si="300"/>
        <v>0</v>
      </c>
      <c r="AS816" s="136">
        <f t="shared" si="301"/>
        <v>0</v>
      </c>
      <c r="AT816" s="133">
        <f t="shared" si="302"/>
        <v>0</v>
      </c>
      <c r="AU816" s="131">
        <f t="shared" si="303"/>
        <v>1</v>
      </c>
      <c r="AV816" s="131">
        <f t="shared" si="304"/>
        <v>0</v>
      </c>
      <c r="AW816" s="131">
        <f t="shared" si="305"/>
        <v>0</v>
      </c>
      <c r="AX816" s="136">
        <f t="shared" si="306"/>
        <v>0</v>
      </c>
      <c r="AY816" s="133">
        <f t="shared" si="307"/>
        <v>0</v>
      </c>
      <c r="AZ816" s="131">
        <f t="shared" si="308"/>
        <v>3.6</v>
      </c>
      <c r="BA816" s="131">
        <f t="shared" si="309"/>
        <v>0</v>
      </c>
      <c r="BB816" s="131">
        <f t="shared" si="310"/>
        <v>0</v>
      </c>
      <c r="BC816" s="132">
        <f t="shared" si="311"/>
        <v>0</v>
      </c>
    </row>
    <row r="817" spans="1:55" x14ac:dyDescent="0.25">
      <c r="A817" s="138" t="s">
        <v>1711</v>
      </c>
      <c r="B817" s="131" t="s">
        <v>1278</v>
      </c>
      <c r="C817" s="131" t="s">
        <v>458</v>
      </c>
      <c r="D817" s="131" t="s">
        <v>1743</v>
      </c>
      <c r="E817" s="132" t="s">
        <v>1304</v>
      </c>
      <c r="F817" s="130">
        <v>0</v>
      </c>
      <c r="G817" s="131">
        <v>0</v>
      </c>
      <c r="H817" s="131">
        <v>0</v>
      </c>
      <c r="I817" s="132">
        <v>0</v>
      </c>
      <c r="J817" s="149"/>
      <c r="K817" s="133">
        <v>0</v>
      </c>
      <c r="L817" s="131">
        <v>0</v>
      </c>
      <c r="M817" s="131">
        <v>0</v>
      </c>
      <c r="N817" s="132">
        <v>0</v>
      </c>
      <c r="O817" s="149"/>
      <c r="P817" s="133">
        <v>0</v>
      </c>
      <c r="Q817" s="131">
        <v>0</v>
      </c>
      <c r="R817" s="131">
        <v>0</v>
      </c>
      <c r="S817" s="132">
        <v>0</v>
      </c>
      <c r="T817" s="149"/>
      <c r="U817" s="133">
        <v>0</v>
      </c>
      <c r="V817" s="131">
        <v>0</v>
      </c>
      <c r="W817" s="131">
        <v>0</v>
      </c>
      <c r="X817" s="132">
        <v>0</v>
      </c>
      <c r="Y817" s="149"/>
      <c r="Z817" s="133">
        <v>0</v>
      </c>
      <c r="AA817" s="131">
        <v>0</v>
      </c>
      <c r="AB817" s="131">
        <v>0</v>
      </c>
      <c r="AC817" s="132">
        <v>0</v>
      </c>
      <c r="AD817" s="149"/>
      <c r="AE817" s="153">
        <f t="shared" si="288"/>
        <v>0</v>
      </c>
      <c r="AF817" s="134">
        <f t="shared" si="289"/>
        <v>0</v>
      </c>
      <c r="AG817" s="135">
        <f t="shared" si="290"/>
        <v>0</v>
      </c>
      <c r="AH817" s="167">
        <f t="shared" si="291"/>
        <v>0</v>
      </c>
      <c r="AI817" s="149"/>
      <c r="AJ817" s="133">
        <f t="shared" si="292"/>
        <v>0</v>
      </c>
      <c r="AK817" s="131">
        <f t="shared" si="293"/>
        <v>0</v>
      </c>
      <c r="AL817" s="131">
        <f t="shared" si="294"/>
        <v>0</v>
      </c>
      <c r="AM817" s="131">
        <f t="shared" si="295"/>
        <v>0</v>
      </c>
      <c r="AN817" s="136">
        <f t="shared" si="296"/>
        <v>0</v>
      </c>
      <c r="AO817" s="133">
        <f t="shared" si="297"/>
        <v>0</v>
      </c>
      <c r="AP817" s="131">
        <f t="shared" si="298"/>
        <v>0</v>
      </c>
      <c r="AQ817" s="131">
        <f t="shared" si="299"/>
        <v>0</v>
      </c>
      <c r="AR817" s="131">
        <f t="shared" si="300"/>
        <v>0</v>
      </c>
      <c r="AS817" s="136">
        <f t="shared" si="301"/>
        <v>0</v>
      </c>
      <c r="AT817" s="133">
        <f t="shared" si="302"/>
        <v>0</v>
      </c>
      <c r="AU817" s="131">
        <f t="shared" si="303"/>
        <v>0</v>
      </c>
      <c r="AV817" s="131">
        <f t="shared" si="304"/>
        <v>0</v>
      </c>
      <c r="AW817" s="131">
        <f t="shared" si="305"/>
        <v>0</v>
      </c>
      <c r="AX817" s="136">
        <f t="shared" si="306"/>
        <v>0</v>
      </c>
      <c r="AY817" s="133">
        <f t="shared" si="307"/>
        <v>0</v>
      </c>
      <c r="AZ817" s="131">
        <f t="shared" si="308"/>
        <v>0</v>
      </c>
      <c r="BA817" s="131">
        <f t="shared" si="309"/>
        <v>0</v>
      </c>
      <c r="BB817" s="131">
        <f t="shared" si="310"/>
        <v>0</v>
      </c>
      <c r="BC817" s="132">
        <f t="shared" si="311"/>
        <v>0</v>
      </c>
    </row>
    <row r="818" spans="1:55" x14ac:dyDescent="0.25">
      <c r="A818" s="138" t="s">
        <v>1712</v>
      </c>
      <c r="B818" s="131" t="s">
        <v>48</v>
      </c>
      <c r="C818" s="131" t="s">
        <v>239</v>
      </c>
      <c r="D818" s="131" t="s">
        <v>338</v>
      </c>
      <c r="E818" s="132" t="s">
        <v>1311</v>
      </c>
      <c r="F818" s="130">
        <v>0</v>
      </c>
      <c r="G818" s="131">
        <v>0</v>
      </c>
      <c r="H818" s="131">
        <v>0</v>
      </c>
      <c r="I818" s="132">
        <v>20</v>
      </c>
      <c r="J818" s="149"/>
      <c r="K818" s="133">
        <v>0</v>
      </c>
      <c r="L818" s="131">
        <v>0</v>
      </c>
      <c r="M818" s="131">
        <v>0</v>
      </c>
      <c r="N818" s="132">
        <v>0</v>
      </c>
      <c r="O818" s="149"/>
      <c r="P818" s="133">
        <v>0</v>
      </c>
      <c r="Q818" s="131">
        <v>0</v>
      </c>
      <c r="R818" s="131">
        <v>0</v>
      </c>
      <c r="S818" s="132">
        <v>20</v>
      </c>
      <c r="T818" s="149"/>
      <c r="U818" s="133">
        <v>0</v>
      </c>
      <c r="V818" s="131">
        <v>0</v>
      </c>
      <c r="W818" s="131">
        <v>0</v>
      </c>
      <c r="X818" s="132">
        <v>20</v>
      </c>
      <c r="Y818" s="149"/>
      <c r="Z818" s="133">
        <v>0</v>
      </c>
      <c r="AA818" s="131">
        <v>0</v>
      </c>
      <c r="AB818" s="131">
        <v>0</v>
      </c>
      <c r="AC818" s="132">
        <v>20</v>
      </c>
      <c r="AD818" s="149"/>
      <c r="AE818" s="153">
        <f t="shared" si="288"/>
        <v>0</v>
      </c>
      <c r="AF818" s="134">
        <f t="shared" si="289"/>
        <v>0</v>
      </c>
      <c r="AG818" s="135">
        <f t="shared" si="290"/>
        <v>0</v>
      </c>
      <c r="AH818" s="167">
        <f t="shared" si="291"/>
        <v>80</v>
      </c>
      <c r="AI818" s="149"/>
      <c r="AJ818" s="133">
        <f t="shared" si="292"/>
        <v>20</v>
      </c>
      <c r="AK818" s="131">
        <f t="shared" si="293"/>
        <v>0</v>
      </c>
      <c r="AL818" s="131">
        <f t="shared" si="294"/>
        <v>20</v>
      </c>
      <c r="AM818" s="131">
        <f t="shared" si="295"/>
        <v>20</v>
      </c>
      <c r="AN818" s="136">
        <f t="shared" si="296"/>
        <v>20</v>
      </c>
      <c r="AO818" s="133">
        <f t="shared" si="297"/>
        <v>0</v>
      </c>
      <c r="AP818" s="131">
        <f t="shared" si="298"/>
        <v>0</v>
      </c>
      <c r="AQ818" s="131">
        <f t="shared" si="299"/>
        <v>0</v>
      </c>
      <c r="AR818" s="131">
        <f t="shared" si="300"/>
        <v>0</v>
      </c>
      <c r="AS818" s="136">
        <f t="shared" si="301"/>
        <v>0</v>
      </c>
      <c r="AT818" s="133">
        <f t="shared" si="302"/>
        <v>0</v>
      </c>
      <c r="AU818" s="131">
        <f t="shared" si="303"/>
        <v>0</v>
      </c>
      <c r="AV818" s="131">
        <f t="shared" si="304"/>
        <v>0</v>
      </c>
      <c r="AW818" s="131">
        <f t="shared" si="305"/>
        <v>0</v>
      </c>
      <c r="AX818" s="136">
        <f t="shared" si="306"/>
        <v>0</v>
      </c>
      <c r="AY818" s="133">
        <f t="shared" si="307"/>
        <v>0</v>
      </c>
      <c r="AZ818" s="131">
        <f t="shared" si="308"/>
        <v>0</v>
      </c>
      <c r="BA818" s="131">
        <f t="shared" si="309"/>
        <v>0</v>
      </c>
      <c r="BB818" s="131">
        <f t="shared" si="310"/>
        <v>0</v>
      </c>
      <c r="BC818" s="132">
        <f t="shared" si="311"/>
        <v>0</v>
      </c>
    </row>
    <row r="819" spans="1:55" x14ac:dyDescent="0.25">
      <c r="A819" s="138" t="s">
        <v>1713</v>
      </c>
      <c r="B819" s="131" t="s">
        <v>1279</v>
      </c>
      <c r="C819" s="131" t="s">
        <v>137</v>
      </c>
      <c r="D819" s="131" t="s">
        <v>394</v>
      </c>
      <c r="E819" s="132" t="s">
        <v>1954</v>
      </c>
      <c r="F819" s="130">
        <v>0</v>
      </c>
      <c r="G819" s="131">
        <v>0</v>
      </c>
      <c r="H819" s="131">
        <v>0</v>
      </c>
      <c r="I819" s="132">
        <v>0</v>
      </c>
      <c r="J819" s="149"/>
      <c r="K819" s="133">
        <v>0</v>
      </c>
      <c r="L819" s="131">
        <v>0</v>
      </c>
      <c r="M819" s="131">
        <v>0</v>
      </c>
      <c r="N819" s="132">
        <v>0</v>
      </c>
      <c r="O819" s="149"/>
      <c r="P819" s="133">
        <v>0</v>
      </c>
      <c r="Q819" s="131">
        <v>0</v>
      </c>
      <c r="R819" s="131">
        <v>0</v>
      </c>
      <c r="S819" s="132">
        <v>0</v>
      </c>
      <c r="T819" s="149"/>
      <c r="U819" s="133">
        <v>0</v>
      </c>
      <c r="V819" s="131">
        <v>0</v>
      </c>
      <c r="W819" s="131">
        <v>0</v>
      </c>
      <c r="X819" s="132">
        <v>0</v>
      </c>
      <c r="Y819" s="149"/>
      <c r="Z819" s="133">
        <v>0</v>
      </c>
      <c r="AA819" s="131">
        <v>0</v>
      </c>
      <c r="AB819" s="131">
        <v>0</v>
      </c>
      <c r="AC819" s="132">
        <v>0</v>
      </c>
      <c r="AD819" s="149"/>
      <c r="AE819" s="153">
        <f t="shared" si="288"/>
        <v>0</v>
      </c>
      <c r="AF819" s="134">
        <f t="shared" si="289"/>
        <v>0</v>
      </c>
      <c r="AG819" s="135">
        <f t="shared" si="290"/>
        <v>0</v>
      </c>
      <c r="AH819" s="167">
        <f t="shared" si="291"/>
        <v>0</v>
      </c>
      <c r="AI819" s="149"/>
      <c r="AJ819" s="133">
        <f t="shared" si="292"/>
        <v>0</v>
      </c>
      <c r="AK819" s="131">
        <f t="shared" si="293"/>
        <v>0</v>
      </c>
      <c r="AL819" s="131">
        <f t="shared" si="294"/>
        <v>0</v>
      </c>
      <c r="AM819" s="131">
        <f t="shared" si="295"/>
        <v>0</v>
      </c>
      <c r="AN819" s="136">
        <f t="shared" si="296"/>
        <v>0</v>
      </c>
      <c r="AO819" s="133">
        <f t="shared" si="297"/>
        <v>0</v>
      </c>
      <c r="AP819" s="131">
        <f t="shared" si="298"/>
        <v>0</v>
      </c>
      <c r="AQ819" s="131">
        <f t="shared" si="299"/>
        <v>0</v>
      </c>
      <c r="AR819" s="131">
        <f t="shared" si="300"/>
        <v>0</v>
      </c>
      <c r="AS819" s="136">
        <f t="shared" si="301"/>
        <v>0</v>
      </c>
      <c r="AT819" s="133">
        <f t="shared" si="302"/>
        <v>0</v>
      </c>
      <c r="AU819" s="131">
        <f t="shared" si="303"/>
        <v>0</v>
      </c>
      <c r="AV819" s="131">
        <f t="shared" si="304"/>
        <v>0</v>
      </c>
      <c r="AW819" s="131">
        <f t="shared" si="305"/>
        <v>0</v>
      </c>
      <c r="AX819" s="136">
        <f t="shared" si="306"/>
        <v>0</v>
      </c>
      <c r="AY819" s="133">
        <f t="shared" si="307"/>
        <v>0</v>
      </c>
      <c r="AZ819" s="131">
        <f t="shared" si="308"/>
        <v>0</v>
      </c>
      <c r="BA819" s="131">
        <f t="shared" si="309"/>
        <v>0</v>
      </c>
      <c r="BB819" s="131">
        <f t="shared" si="310"/>
        <v>0</v>
      </c>
      <c r="BC819" s="132">
        <f t="shared" si="311"/>
        <v>0</v>
      </c>
    </row>
    <row r="820" spans="1:55" x14ac:dyDescent="0.25">
      <c r="A820" s="138" t="s">
        <v>1714</v>
      </c>
      <c r="B820" s="131" t="s">
        <v>1279</v>
      </c>
      <c r="C820" s="131" t="s">
        <v>1744</v>
      </c>
      <c r="D820" s="131" t="s">
        <v>394</v>
      </c>
      <c r="E820" s="132" t="s">
        <v>1311</v>
      </c>
      <c r="F820" s="130">
        <v>0</v>
      </c>
      <c r="G820" s="131">
        <v>0</v>
      </c>
      <c r="H820" s="131">
        <v>0</v>
      </c>
      <c r="I820" s="132">
        <v>0</v>
      </c>
      <c r="J820" s="149"/>
      <c r="K820" s="133">
        <v>0</v>
      </c>
      <c r="L820" s="131">
        <v>0</v>
      </c>
      <c r="M820" s="131">
        <v>0</v>
      </c>
      <c r="N820" s="132">
        <v>0</v>
      </c>
      <c r="O820" s="149"/>
      <c r="P820" s="133">
        <v>0</v>
      </c>
      <c r="Q820" s="131">
        <v>0</v>
      </c>
      <c r="R820" s="131">
        <v>0</v>
      </c>
      <c r="S820" s="132">
        <v>0</v>
      </c>
      <c r="T820" s="149"/>
      <c r="U820" s="133">
        <v>0</v>
      </c>
      <c r="V820" s="131">
        <v>0</v>
      </c>
      <c r="W820" s="131">
        <v>0</v>
      </c>
      <c r="X820" s="132">
        <v>0</v>
      </c>
      <c r="Y820" s="149"/>
      <c r="Z820" s="133">
        <v>0</v>
      </c>
      <c r="AA820" s="131">
        <v>0</v>
      </c>
      <c r="AB820" s="131">
        <v>0</v>
      </c>
      <c r="AC820" s="132">
        <v>0</v>
      </c>
      <c r="AD820" s="149"/>
      <c r="AE820" s="153">
        <f t="shared" si="288"/>
        <v>0</v>
      </c>
      <c r="AF820" s="134">
        <f t="shared" si="289"/>
        <v>0</v>
      </c>
      <c r="AG820" s="135">
        <f t="shared" si="290"/>
        <v>0</v>
      </c>
      <c r="AH820" s="167">
        <f t="shared" si="291"/>
        <v>0</v>
      </c>
      <c r="AI820" s="149"/>
      <c r="AJ820" s="133">
        <f t="shared" si="292"/>
        <v>0</v>
      </c>
      <c r="AK820" s="131">
        <f t="shared" si="293"/>
        <v>0</v>
      </c>
      <c r="AL820" s="131">
        <f t="shared" si="294"/>
        <v>0</v>
      </c>
      <c r="AM820" s="131">
        <f t="shared" si="295"/>
        <v>0</v>
      </c>
      <c r="AN820" s="136">
        <f t="shared" si="296"/>
        <v>0</v>
      </c>
      <c r="AO820" s="133">
        <f t="shared" si="297"/>
        <v>0</v>
      </c>
      <c r="AP820" s="131">
        <f t="shared" si="298"/>
        <v>0</v>
      </c>
      <c r="AQ820" s="131">
        <f t="shared" si="299"/>
        <v>0</v>
      </c>
      <c r="AR820" s="131">
        <f t="shared" si="300"/>
        <v>0</v>
      </c>
      <c r="AS820" s="136">
        <f t="shared" si="301"/>
        <v>0</v>
      </c>
      <c r="AT820" s="133">
        <f t="shared" si="302"/>
        <v>0</v>
      </c>
      <c r="AU820" s="131">
        <f t="shared" si="303"/>
        <v>0</v>
      </c>
      <c r="AV820" s="131">
        <f t="shared" si="304"/>
        <v>0</v>
      </c>
      <c r="AW820" s="131">
        <f t="shared" si="305"/>
        <v>0</v>
      </c>
      <c r="AX820" s="136">
        <f t="shared" si="306"/>
        <v>0</v>
      </c>
      <c r="AY820" s="133">
        <f t="shared" si="307"/>
        <v>0</v>
      </c>
      <c r="AZ820" s="131">
        <f t="shared" si="308"/>
        <v>0</v>
      </c>
      <c r="BA820" s="131">
        <f t="shared" si="309"/>
        <v>0</v>
      </c>
      <c r="BB820" s="131">
        <f t="shared" si="310"/>
        <v>0</v>
      </c>
      <c r="BC820" s="132">
        <f t="shared" si="311"/>
        <v>0</v>
      </c>
    </row>
    <row r="821" spans="1:55" x14ac:dyDescent="0.25">
      <c r="A821" s="138" t="s">
        <v>1715</v>
      </c>
      <c r="B821" s="131" t="s">
        <v>43</v>
      </c>
      <c r="C821" s="131" t="s">
        <v>1812</v>
      </c>
      <c r="D821" s="131" t="s">
        <v>2176</v>
      </c>
      <c r="E821" s="132" t="s">
        <v>1312</v>
      </c>
      <c r="F821" s="130">
        <v>3</v>
      </c>
      <c r="G821" s="131">
        <v>0</v>
      </c>
      <c r="H821" s="131">
        <v>2.6</v>
      </c>
      <c r="I821" s="132">
        <v>232</v>
      </c>
      <c r="J821" s="149"/>
      <c r="K821" s="133">
        <v>0</v>
      </c>
      <c r="L821" s="131">
        <v>0</v>
      </c>
      <c r="M821" s="131">
        <v>0</v>
      </c>
      <c r="N821" s="132">
        <v>0</v>
      </c>
      <c r="O821" s="149"/>
      <c r="P821" s="133">
        <v>0</v>
      </c>
      <c r="Q821" s="131">
        <v>0</v>
      </c>
      <c r="R821" s="131">
        <v>0</v>
      </c>
      <c r="S821" s="132">
        <v>0</v>
      </c>
      <c r="T821" s="149"/>
      <c r="U821" s="133">
        <v>0</v>
      </c>
      <c r="V821" s="131">
        <v>0</v>
      </c>
      <c r="W821" s="131">
        <v>0</v>
      </c>
      <c r="X821" s="132">
        <v>0</v>
      </c>
      <c r="Y821" s="149"/>
      <c r="Z821" s="133">
        <v>0</v>
      </c>
      <c r="AA821" s="131">
        <v>0</v>
      </c>
      <c r="AB821" s="131">
        <v>0</v>
      </c>
      <c r="AC821" s="132">
        <v>0</v>
      </c>
      <c r="AD821" s="149"/>
      <c r="AE821" s="153">
        <f t="shared" si="288"/>
        <v>3</v>
      </c>
      <c r="AF821" s="134">
        <f t="shared" si="289"/>
        <v>0</v>
      </c>
      <c r="AG821" s="135">
        <f t="shared" si="290"/>
        <v>2.6</v>
      </c>
      <c r="AH821" s="167">
        <f t="shared" si="291"/>
        <v>232</v>
      </c>
      <c r="AI821" s="149"/>
      <c r="AJ821" s="133">
        <f t="shared" si="292"/>
        <v>232</v>
      </c>
      <c r="AK821" s="131">
        <f t="shared" si="293"/>
        <v>0</v>
      </c>
      <c r="AL821" s="131">
        <f t="shared" si="294"/>
        <v>0</v>
      </c>
      <c r="AM821" s="131">
        <f t="shared" si="295"/>
        <v>0</v>
      </c>
      <c r="AN821" s="136">
        <f t="shared" si="296"/>
        <v>0</v>
      </c>
      <c r="AO821" s="133">
        <f t="shared" si="297"/>
        <v>3</v>
      </c>
      <c r="AP821" s="131">
        <f t="shared" si="298"/>
        <v>0</v>
      </c>
      <c r="AQ821" s="131">
        <f t="shared" si="299"/>
        <v>0</v>
      </c>
      <c r="AR821" s="131">
        <f t="shared" si="300"/>
        <v>0</v>
      </c>
      <c r="AS821" s="136">
        <f t="shared" si="301"/>
        <v>0</v>
      </c>
      <c r="AT821" s="133">
        <f t="shared" si="302"/>
        <v>0</v>
      </c>
      <c r="AU821" s="131">
        <f t="shared" si="303"/>
        <v>0</v>
      </c>
      <c r="AV821" s="131">
        <f t="shared" si="304"/>
        <v>0</v>
      </c>
      <c r="AW821" s="131">
        <f t="shared" si="305"/>
        <v>0</v>
      </c>
      <c r="AX821" s="136">
        <f t="shared" si="306"/>
        <v>0</v>
      </c>
      <c r="AY821" s="133">
        <f t="shared" si="307"/>
        <v>2.6</v>
      </c>
      <c r="AZ821" s="131">
        <f t="shared" si="308"/>
        <v>0</v>
      </c>
      <c r="BA821" s="131">
        <f t="shared" si="309"/>
        <v>0</v>
      </c>
      <c r="BB821" s="131">
        <f t="shared" si="310"/>
        <v>0</v>
      </c>
      <c r="BC821" s="132">
        <f t="shared" si="311"/>
        <v>0</v>
      </c>
    </row>
    <row r="822" spans="1:55" x14ac:dyDescent="0.25">
      <c r="A822" s="138" t="s">
        <v>1716</v>
      </c>
      <c r="B822" s="131" t="s">
        <v>42</v>
      </c>
      <c r="C822" s="131" t="s">
        <v>1745</v>
      </c>
      <c r="D822" s="131" t="s">
        <v>1746</v>
      </c>
      <c r="E822" s="132" t="s">
        <v>1314</v>
      </c>
      <c r="F822" s="130">
        <v>0</v>
      </c>
      <c r="G822" s="131">
        <v>0</v>
      </c>
      <c r="H822" s="131">
        <v>0</v>
      </c>
      <c r="I822" s="132">
        <v>0</v>
      </c>
      <c r="J822" s="149"/>
      <c r="K822" s="133">
        <v>0</v>
      </c>
      <c r="L822" s="131">
        <v>0</v>
      </c>
      <c r="M822" s="131">
        <v>0</v>
      </c>
      <c r="N822" s="132">
        <v>0</v>
      </c>
      <c r="O822" s="149"/>
      <c r="P822" s="133">
        <v>0</v>
      </c>
      <c r="Q822" s="131">
        <v>0</v>
      </c>
      <c r="R822" s="131">
        <v>0</v>
      </c>
      <c r="S822" s="132">
        <v>0</v>
      </c>
      <c r="T822" s="149"/>
      <c r="U822" s="133">
        <v>0</v>
      </c>
      <c r="V822" s="131">
        <v>0</v>
      </c>
      <c r="W822" s="131">
        <v>0</v>
      </c>
      <c r="X822" s="132">
        <v>0</v>
      </c>
      <c r="Y822" s="149"/>
      <c r="Z822" s="133">
        <v>0</v>
      </c>
      <c r="AA822" s="131">
        <v>0</v>
      </c>
      <c r="AB822" s="131">
        <v>0</v>
      </c>
      <c r="AC822" s="132">
        <v>0</v>
      </c>
      <c r="AD822" s="149"/>
      <c r="AE822" s="153">
        <f t="shared" si="288"/>
        <v>0</v>
      </c>
      <c r="AF822" s="134">
        <f t="shared" si="289"/>
        <v>0</v>
      </c>
      <c r="AG822" s="135">
        <f t="shared" si="290"/>
        <v>0</v>
      </c>
      <c r="AH822" s="167">
        <f t="shared" si="291"/>
        <v>0</v>
      </c>
      <c r="AI822" s="149"/>
      <c r="AJ822" s="133">
        <f t="shared" si="292"/>
        <v>0</v>
      </c>
      <c r="AK822" s="131">
        <f t="shared" si="293"/>
        <v>0</v>
      </c>
      <c r="AL822" s="131">
        <f t="shared" si="294"/>
        <v>0</v>
      </c>
      <c r="AM822" s="131">
        <f t="shared" si="295"/>
        <v>0</v>
      </c>
      <c r="AN822" s="136">
        <f t="shared" si="296"/>
        <v>0</v>
      </c>
      <c r="AO822" s="133">
        <f t="shared" si="297"/>
        <v>0</v>
      </c>
      <c r="AP822" s="131">
        <f t="shared" si="298"/>
        <v>0</v>
      </c>
      <c r="AQ822" s="131">
        <f t="shared" si="299"/>
        <v>0</v>
      </c>
      <c r="AR822" s="131">
        <f t="shared" si="300"/>
        <v>0</v>
      </c>
      <c r="AS822" s="136">
        <f t="shared" si="301"/>
        <v>0</v>
      </c>
      <c r="AT822" s="133">
        <f t="shared" si="302"/>
        <v>0</v>
      </c>
      <c r="AU822" s="131">
        <f t="shared" si="303"/>
        <v>0</v>
      </c>
      <c r="AV822" s="131">
        <f t="shared" si="304"/>
        <v>0</v>
      </c>
      <c r="AW822" s="131">
        <f t="shared" si="305"/>
        <v>0</v>
      </c>
      <c r="AX822" s="136">
        <f t="shared" si="306"/>
        <v>0</v>
      </c>
      <c r="AY822" s="133">
        <f t="shared" si="307"/>
        <v>0</v>
      </c>
      <c r="AZ822" s="131">
        <f t="shared" si="308"/>
        <v>0</v>
      </c>
      <c r="BA822" s="131">
        <f t="shared" si="309"/>
        <v>0</v>
      </c>
      <c r="BB822" s="131">
        <f t="shared" si="310"/>
        <v>0</v>
      </c>
      <c r="BC822" s="132">
        <f t="shared" si="311"/>
        <v>0</v>
      </c>
    </row>
    <row r="823" spans="1:55" x14ac:dyDescent="0.25">
      <c r="A823" s="138" t="s">
        <v>1747</v>
      </c>
      <c r="B823" s="131" t="s">
        <v>42</v>
      </c>
      <c r="C823" s="131" t="s">
        <v>479</v>
      </c>
      <c r="D823" s="131" t="s">
        <v>1895</v>
      </c>
      <c r="E823" s="132" t="s">
        <v>1954</v>
      </c>
      <c r="F823" s="130">
        <v>0</v>
      </c>
      <c r="G823" s="131">
        <v>0</v>
      </c>
      <c r="H823" s="131">
        <v>0</v>
      </c>
      <c r="I823" s="132">
        <v>0</v>
      </c>
      <c r="J823" s="149"/>
      <c r="K823" s="133">
        <v>0</v>
      </c>
      <c r="L823" s="131">
        <v>0</v>
      </c>
      <c r="M823" s="131">
        <v>0</v>
      </c>
      <c r="N823" s="132">
        <v>0</v>
      </c>
      <c r="O823" s="149"/>
      <c r="P823" s="133">
        <v>0</v>
      </c>
      <c r="Q823" s="131">
        <v>0</v>
      </c>
      <c r="R823" s="131">
        <v>0</v>
      </c>
      <c r="S823" s="132">
        <v>0</v>
      </c>
      <c r="T823" s="149"/>
      <c r="U823" s="133">
        <v>0</v>
      </c>
      <c r="V823" s="131">
        <v>0</v>
      </c>
      <c r="W823" s="131">
        <v>0</v>
      </c>
      <c r="X823" s="132">
        <v>0</v>
      </c>
      <c r="Y823" s="149"/>
      <c r="Z823" s="133">
        <v>0</v>
      </c>
      <c r="AA823" s="131">
        <v>0</v>
      </c>
      <c r="AB823" s="131">
        <v>0</v>
      </c>
      <c r="AC823" s="132">
        <v>0</v>
      </c>
      <c r="AD823" s="149"/>
      <c r="AE823" s="153">
        <f t="shared" si="288"/>
        <v>0</v>
      </c>
      <c r="AF823" s="134">
        <f t="shared" si="289"/>
        <v>0</v>
      </c>
      <c r="AG823" s="135">
        <f t="shared" si="290"/>
        <v>0</v>
      </c>
      <c r="AH823" s="167">
        <f t="shared" si="291"/>
        <v>0</v>
      </c>
      <c r="AI823" s="149"/>
      <c r="AJ823" s="133">
        <f t="shared" si="292"/>
        <v>0</v>
      </c>
      <c r="AK823" s="131">
        <f t="shared" si="293"/>
        <v>0</v>
      </c>
      <c r="AL823" s="131">
        <f t="shared" si="294"/>
        <v>0</v>
      </c>
      <c r="AM823" s="131">
        <f t="shared" si="295"/>
        <v>0</v>
      </c>
      <c r="AN823" s="136">
        <f t="shared" si="296"/>
        <v>0</v>
      </c>
      <c r="AO823" s="133">
        <f t="shared" si="297"/>
        <v>0</v>
      </c>
      <c r="AP823" s="131">
        <f t="shared" si="298"/>
        <v>0</v>
      </c>
      <c r="AQ823" s="131">
        <f t="shared" si="299"/>
        <v>0</v>
      </c>
      <c r="AR823" s="131">
        <f t="shared" si="300"/>
        <v>0</v>
      </c>
      <c r="AS823" s="136">
        <f t="shared" si="301"/>
        <v>0</v>
      </c>
      <c r="AT823" s="133">
        <f t="shared" si="302"/>
        <v>0</v>
      </c>
      <c r="AU823" s="131">
        <f t="shared" si="303"/>
        <v>0</v>
      </c>
      <c r="AV823" s="131">
        <f t="shared" si="304"/>
        <v>0</v>
      </c>
      <c r="AW823" s="131">
        <f t="shared" si="305"/>
        <v>0</v>
      </c>
      <c r="AX823" s="136">
        <f t="shared" si="306"/>
        <v>0</v>
      </c>
      <c r="AY823" s="133">
        <f t="shared" si="307"/>
        <v>0</v>
      </c>
      <c r="AZ823" s="131">
        <f t="shared" si="308"/>
        <v>0</v>
      </c>
      <c r="BA823" s="131">
        <f t="shared" si="309"/>
        <v>0</v>
      </c>
      <c r="BB823" s="131">
        <f t="shared" si="310"/>
        <v>0</v>
      </c>
      <c r="BC823" s="132">
        <f t="shared" si="311"/>
        <v>0</v>
      </c>
    </row>
    <row r="824" spans="1:55" x14ac:dyDescent="0.25">
      <c r="A824" s="138" t="s">
        <v>1748</v>
      </c>
      <c r="B824" s="131" t="s">
        <v>48</v>
      </c>
      <c r="C824" s="131" t="s">
        <v>1959</v>
      </c>
      <c r="D824" s="131" t="s">
        <v>115</v>
      </c>
      <c r="E824" s="132" t="s">
        <v>1313</v>
      </c>
      <c r="F824" s="130">
        <v>0</v>
      </c>
      <c r="G824" s="131">
        <v>0</v>
      </c>
      <c r="H824" s="131">
        <v>0</v>
      </c>
      <c r="I824" s="132">
        <v>0</v>
      </c>
      <c r="J824" s="149"/>
      <c r="K824" s="133">
        <v>0</v>
      </c>
      <c r="L824" s="131">
        <v>0</v>
      </c>
      <c r="M824" s="131">
        <v>0</v>
      </c>
      <c r="N824" s="132">
        <v>20</v>
      </c>
      <c r="O824" s="149"/>
      <c r="P824" s="133">
        <v>0</v>
      </c>
      <c r="Q824" s="131">
        <v>1</v>
      </c>
      <c r="R824" s="131">
        <v>3.3</v>
      </c>
      <c r="S824" s="132">
        <v>277</v>
      </c>
      <c r="T824" s="149"/>
      <c r="U824" s="133">
        <v>1</v>
      </c>
      <c r="V824" s="131">
        <v>0</v>
      </c>
      <c r="W824" s="131">
        <v>1.4</v>
      </c>
      <c r="X824" s="132">
        <v>266</v>
      </c>
      <c r="Y824" s="149"/>
      <c r="Z824" s="133">
        <v>0</v>
      </c>
      <c r="AA824" s="131">
        <v>0</v>
      </c>
      <c r="AB824" s="131">
        <v>0</v>
      </c>
      <c r="AC824" s="132">
        <v>0</v>
      </c>
      <c r="AD824" s="149"/>
      <c r="AE824" s="153">
        <f t="shared" si="288"/>
        <v>2</v>
      </c>
      <c r="AF824" s="134">
        <f t="shared" si="289"/>
        <v>1</v>
      </c>
      <c r="AG824" s="135">
        <f t="shared" si="290"/>
        <v>4.6999999999999993</v>
      </c>
      <c r="AH824" s="167">
        <f t="shared" si="291"/>
        <v>563</v>
      </c>
      <c r="AI824" s="149"/>
      <c r="AJ824" s="133">
        <f t="shared" si="292"/>
        <v>0</v>
      </c>
      <c r="AK824" s="131">
        <f t="shared" si="293"/>
        <v>20</v>
      </c>
      <c r="AL824" s="131">
        <f t="shared" si="294"/>
        <v>277</v>
      </c>
      <c r="AM824" s="131">
        <f t="shared" si="295"/>
        <v>266</v>
      </c>
      <c r="AN824" s="136">
        <f t="shared" si="296"/>
        <v>0</v>
      </c>
      <c r="AO824" s="133">
        <f t="shared" si="297"/>
        <v>0</v>
      </c>
      <c r="AP824" s="131">
        <f t="shared" si="298"/>
        <v>0</v>
      </c>
      <c r="AQ824" s="131">
        <f t="shared" si="299"/>
        <v>0</v>
      </c>
      <c r="AR824" s="131">
        <f t="shared" si="300"/>
        <v>1</v>
      </c>
      <c r="AS824" s="136">
        <f t="shared" si="301"/>
        <v>1</v>
      </c>
      <c r="AT824" s="133">
        <f t="shared" si="302"/>
        <v>0</v>
      </c>
      <c r="AU824" s="131">
        <f t="shared" si="303"/>
        <v>0</v>
      </c>
      <c r="AV824" s="131">
        <f t="shared" si="304"/>
        <v>1</v>
      </c>
      <c r="AW824" s="131">
        <f t="shared" si="305"/>
        <v>0</v>
      </c>
      <c r="AX824" s="136">
        <f t="shared" si="306"/>
        <v>0</v>
      </c>
      <c r="AY824" s="133">
        <f t="shared" si="307"/>
        <v>0</v>
      </c>
      <c r="AZ824" s="131">
        <f t="shared" si="308"/>
        <v>0</v>
      </c>
      <c r="BA824" s="131">
        <f t="shared" si="309"/>
        <v>3.3</v>
      </c>
      <c r="BB824" s="131">
        <f t="shared" si="310"/>
        <v>1.4</v>
      </c>
      <c r="BC824" s="132">
        <f t="shared" si="311"/>
        <v>0</v>
      </c>
    </row>
    <row r="825" spans="1:55" x14ac:dyDescent="0.25">
      <c r="A825" s="138" t="s">
        <v>1749</v>
      </c>
      <c r="B825" s="131" t="s">
        <v>1810</v>
      </c>
      <c r="C825" s="131" t="s">
        <v>1762</v>
      </c>
      <c r="D825" s="131" t="s">
        <v>191</v>
      </c>
      <c r="E825" s="132" t="s">
        <v>1314</v>
      </c>
      <c r="F825" s="130">
        <v>0</v>
      </c>
      <c r="G825" s="131">
        <v>0</v>
      </c>
      <c r="H825" s="131">
        <v>0</v>
      </c>
      <c r="I825" s="132">
        <v>0</v>
      </c>
      <c r="J825" s="149"/>
      <c r="K825" s="133">
        <v>0</v>
      </c>
      <c r="L825" s="131">
        <v>0</v>
      </c>
      <c r="M825" s="131">
        <v>0</v>
      </c>
      <c r="N825" s="132">
        <v>0</v>
      </c>
      <c r="O825" s="149"/>
      <c r="P825" s="133">
        <v>0</v>
      </c>
      <c r="Q825" s="131">
        <v>0</v>
      </c>
      <c r="R825" s="131">
        <v>0</v>
      </c>
      <c r="S825" s="132">
        <v>0</v>
      </c>
      <c r="T825" s="149"/>
      <c r="U825" s="133">
        <v>0</v>
      </c>
      <c r="V825" s="131">
        <v>0</v>
      </c>
      <c r="W825" s="131">
        <v>0</v>
      </c>
      <c r="X825" s="132">
        <v>0</v>
      </c>
      <c r="Y825" s="149"/>
      <c r="Z825" s="133">
        <v>0</v>
      </c>
      <c r="AA825" s="131">
        <v>0</v>
      </c>
      <c r="AB825" s="131">
        <v>0</v>
      </c>
      <c r="AC825" s="132">
        <v>0</v>
      </c>
      <c r="AD825" s="149"/>
      <c r="AE825" s="153">
        <f t="shared" si="288"/>
        <v>0</v>
      </c>
      <c r="AF825" s="134">
        <f t="shared" si="289"/>
        <v>0</v>
      </c>
      <c r="AG825" s="135">
        <f t="shared" si="290"/>
        <v>0</v>
      </c>
      <c r="AH825" s="167">
        <f t="shared" si="291"/>
        <v>0</v>
      </c>
      <c r="AI825" s="149"/>
      <c r="AJ825" s="133">
        <f t="shared" si="292"/>
        <v>0</v>
      </c>
      <c r="AK825" s="131">
        <f t="shared" si="293"/>
        <v>0</v>
      </c>
      <c r="AL825" s="131">
        <f t="shared" si="294"/>
        <v>0</v>
      </c>
      <c r="AM825" s="131">
        <f t="shared" si="295"/>
        <v>0</v>
      </c>
      <c r="AN825" s="136">
        <f t="shared" si="296"/>
        <v>0</v>
      </c>
      <c r="AO825" s="133">
        <f t="shared" si="297"/>
        <v>0</v>
      </c>
      <c r="AP825" s="131">
        <f t="shared" si="298"/>
        <v>0</v>
      </c>
      <c r="AQ825" s="131">
        <f t="shared" si="299"/>
        <v>0</v>
      </c>
      <c r="AR825" s="131">
        <f t="shared" si="300"/>
        <v>0</v>
      </c>
      <c r="AS825" s="136">
        <f t="shared" si="301"/>
        <v>0</v>
      </c>
      <c r="AT825" s="133">
        <f t="shared" si="302"/>
        <v>0</v>
      </c>
      <c r="AU825" s="131">
        <f t="shared" si="303"/>
        <v>0</v>
      </c>
      <c r="AV825" s="131">
        <f t="shared" si="304"/>
        <v>0</v>
      </c>
      <c r="AW825" s="131">
        <f t="shared" si="305"/>
        <v>0</v>
      </c>
      <c r="AX825" s="136">
        <f t="shared" si="306"/>
        <v>0</v>
      </c>
      <c r="AY825" s="133">
        <f t="shared" si="307"/>
        <v>0</v>
      </c>
      <c r="AZ825" s="131">
        <f t="shared" si="308"/>
        <v>0</v>
      </c>
      <c r="BA825" s="131">
        <f t="shared" si="309"/>
        <v>0</v>
      </c>
      <c r="BB825" s="131">
        <f t="shared" si="310"/>
        <v>0</v>
      </c>
      <c r="BC825" s="132">
        <f t="shared" si="311"/>
        <v>0</v>
      </c>
    </row>
    <row r="826" spans="1:55" x14ac:dyDescent="0.25">
      <c r="A826" s="138" t="s">
        <v>1750</v>
      </c>
      <c r="B826" s="131" t="s">
        <v>1293</v>
      </c>
      <c r="C826" s="131" t="s">
        <v>1760</v>
      </c>
      <c r="D826" s="131" t="s">
        <v>1761</v>
      </c>
      <c r="E826" s="132" t="s">
        <v>1955</v>
      </c>
      <c r="F826" s="130">
        <v>0</v>
      </c>
      <c r="G826" s="131">
        <v>0</v>
      </c>
      <c r="H826" s="131">
        <v>0</v>
      </c>
      <c r="I826" s="132">
        <v>0</v>
      </c>
      <c r="J826" s="149"/>
      <c r="K826" s="133">
        <v>0</v>
      </c>
      <c r="L826" s="131">
        <v>0</v>
      </c>
      <c r="M826" s="131">
        <v>0</v>
      </c>
      <c r="N826" s="132">
        <v>0</v>
      </c>
      <c r="O826" s="149"/>
      <c r="P826" s="133">
        <v>0</v>
      </c>
      <c r="Q826" s="131">
        <v>0</v>
      </c>
      <c r="R826" s="131">
        <v>0</v>
      </c>
      <c r="S826" s="132">
        <v>0</v>
      </c>
      <c r="T826" s="149"/>
      <c r="U826" s="133">
        <v>0</v>
      </c>
      <c r="V826" s="131">
        <v>0</v>
      </c>
      <c r="W826" s="131">
        <v>0</v>
      </c>
      <c r="X826" s="132">
        <v>0</v>
      </c>
      <c r="Y826" s="149"/>
      <c r="Z826" s="133">
        <v>0</v>
      </c>
      <c r="AA826" s="131">
        <v>0</v>
      </c>
      <c r="AB826" s="131">
        <v>0</v>
      </c>
      <c r="AC826" s="132">
        <v>0</v>
      </c>
      <c r="AD826" s="149"/>
      <c r="AE826" s="153">
        <f t="shared" si="288"/>
        <v>0</v>
      </c>
      <c r="AF826" s="134">
        <f t="shared" si="289"/>
        <v>0</v>
      </c>
      <c r="AG826" s="135">
        <f t="shared" si="290"/>
        <v>0</v>
      </c>
      <c r="AH826" s="167">
        <f t="shared" si="291"/>
        <v>0</v>
      </c>
      <c r="AI826" s="149"/>
      <c r="AJ826" s="133">
        <f t="shared" si="292"/>
        <v>0</v>
      </c>
      <c r="AK826" s="131">
        <f t="shared" si="293"/>
        <v>0</v>
      </c>
      <c r="AL826" s="131">
        <f t="shared" si="294"/>
        <v>0</v>
      </c>
      <c r="AM826" s="131">
        <f t="shared" si="295"/>
        <v>0</v>
      </c>
      <c r="AN826" s="136">
        <f t="shared" si="296"/>
        <v>0</v>
      </c>
      <c r="AO826" s="133">
        <f t="shared" si="297"/>
        <v>0</v>
      </c>
      <c r="AP826" s="131">
        <f t="shared" si="298"/>
        <v>0</v>
      </c>
      <c r="AQ826" s="131">
        <f t="shared" si="299"/>
        <v>0</v>
      </c>
      <c r="AR826" s="131">
        <f t="shared" si="300"/>
        <v>0</v>
      </c>
      <c r="AS826" s="136">
        <f t="shared" si="301"/>
        <v>0</v>
      </c>
      <c r="AT826" s="133">
        <f t="shared" si="302"/>
        <v>0</v>
      </c>
      <c r="AU826" s="131">
        <f t="shared" si="303"/>
        <v>0</v>
      </c>
      <c r="AV826" s="131">
        <f t="shared" si="304"/>
        <v>0</v>
      </c>
      <c r="AW826" s="131">
        <f t="shared" si="305"/>
        <v>0</v>
      </c>
      <c r="AX826" s="136">
        <f t="shared" si="306"/>
        <v>0</v>
      </c>
      <c r="AY826" s="133">
        <f t="shared" si="307"/>
        <v>0</v>
      </c>
      <c r="AZ826" s="131">
        <f t="shared" si="308"/>
        <v>0</v>
      </c>
      <c r="BA826" s="131">
        <f t="shared" si="309"/>
        <v>0</v>
      </c>
      <c r="BB826" s="131">
        <f t="shared" si="310"/>
        <v>0</v>
      </c>
      <c r="BC826" s="132">
        <f t="shared" si="311"/>
        <v>0</v>
      </c>
    </row>
    <row r="827" spans="1:55" x14ac:dyDescent="0.25">
      <c r="A827" s="138" t="s">
        <v>1751</v>
      </c>
      <c r="B827" s="131" t="s">
        <v>1810</v>
      </c>
      <c r="C827" s="131" t="s">
        <v>1763</v>
      </c>
      <c r="D827" s="131" t="s">
        <v>1764</v>
      </c>
      <c r="E827" s="132" t="s">
        <v>1312</v>
      </c>
      <c r="F827" s="130">
        <v>0</v>
      </c>
      <c r="G827" s="131">
        <v>0</v>
      </c>
      <c r="H827" s="131">
        <v>0</v>
      </c>
      <c r="I827" s="132">
        <v>0</v>
      </c>
      <c r="J827" s="149"/>
      <c r="K827" s="133">
        <v>0</v>
      </c>
      <c r="L827" s="131">
        <v>0</v>
      </c>
      <c r="M827" s="131">
        <v>0</v>
      </c>
      <c r="N827" s="132">
        <v>0</v>
      </c>
      <c r="O827" s="149"/>
      <c r="P827" s="133">
        <v>0</v>
      </c>
      <c r="Q827" s="131">
        <v>0</v>
      </c>
      <c r="R827" s="131">
        <v>0</v>
      </c>
      <c r="S827" s="132">
        <v>0</v>
      </c>
      <c r="T827" s="149"/>
      <c r="U827" s="133">
        <v>0</v>
      </c>
      <c r="V827" s="131">
        <v>0</v>
      </c>
      <c r="W827" s="131">
        <v>0</v>
      </c>
      <c r="X827" s="132">
        <v>0</v>
      </c>
      <c r="Y827" s="149"/>
      <c r="Z827" s="133">
        <v>0</v>
      </c>
      <c r="AA827" s="131">
        <v>0</v>
      </c>
      <c r="AB827" s="131">
        <v>0</v>
      </c>
      <c r="AC827" s="132">
        <v>0</v>
      </c>
      <c r="AD827" s="149"/>
      <c r="AE827" s="153">
        <f t="shared" si="288"/>
        <v>0</v>
      </c>
      <c r="AF827" s="134">
        <f t="shared" si="289"/>
        <v>0</v>
      </c>
      <c r="AG827" s="135">
        <f t="shared" si="290"/>
        <v>0</v>
      </c>
      <c r="AH827" s="167">
        <f t="shared" si="291"/>
        <v>0</v>
      </c>
      <c r="AI827" s="149"/>
      <c r="AJ827" s="133">
        <f t="shared" si="292"/>
        <v>0</v>
      </c>
      <c r="AK827" s="131">
        <f t="shared" si="293"/>
        <v>0</v>
      </c>
      <c r="AL827" s="131">
        <f t="shared" si="294"/>
        <v>0</v>
      </c>
      <c r="AM827" s="131">
        <f t="shared" si="295"/>
        <v>0</v>
      </c>
      <c r="AN827" s="136">
        <f t="shared" si="296"/>
        <v>0</v>
      </c>
      <c r="AO827" s="133">
        <f t="shared" si="297"/>
        <v>0</v>
      </c>
      <c r="AP827" s="131">
        <f t="shared" si="298"/>
        <v>0</v>
      </c>
      <c r="AQ827" s="131">
        <f t="shared" si="299"/>
        <v>0</v>
      </c>
      <c r="AR827" s="131">
        <f t="shared" si="300"/>
        <v>0</v>
      </c>
      <c r="AS827" s="136">
        <f t="shared" si="301"/>
        <v>0</v>
      </c>
      <c r="AT827" s="133">
        <f t="shared" si="302"/>
        <v>0</v>
      </c>
      <c r="AU827" s="131">
        <f t="shared" si="303"/>
        <v>0</v>
      </c>
      <c r="AV827" s="131">
        <f t="shared" si="304"/>
        <v>0</v>
      </c>
      <c r="AW827" s="131">
        <f t="shared" si="305"/>
        <v>0</v>
      </c>
      <c r="AX827" s="136">
        <f t="shared" si="306"/>
        <v>0</v>
      </c>
      <c r="AY827" s="133">
        <f t="shared" si="307"/>
        <v>0</v>
      </c>
      <c r="AZ827" s="131">
        <f t="shared" si="308"/>
        <v>0</v>
      </c>
      <c r="BA827" s="131">
        <f t="shared" si="309"/>
        <v>0</v>
      </c>
      <c r="BB827" s="131">
        <f t="shared" si="310"/>
        <v>0</v>
      </c>
      <c r="BC827" s="132">
        <f t="shared" si="311"/>
        <v>0</v>
      </c>
    </row>
    <row r="828" spans="1:55" x14ac:dyDescent="0.25">
      <c r="A828" s="138" t="s">
        <v>1752</v>
      </c>
      <c r="B828" s="131" t="s">
        <v>1392</v>
      </c>
      <c r="C828" s="131" t="s">
        <v>1766</v>
      </c>
      <c r="D828" s="131" t="s">
        <v>359</v>
      </c>
      <c r="E828" s="132" t="s">
        <v>2025</v>
      </c>
      <c r="F828" s="130">
        <v>0</v>
      </c>
      <c r="G828" s="131">
        <v>0</v>
      </c>
      <c r="H828" s="131">
        <v>0</v>
      </c>
      <c r="I828" s="132">
        <v>0</v>
      </c>
      <c r="J828" s="149"/>
      <c r="K828" s="133">
        <v>0</v>
      </c>
      <c r="L828" s="131">
        <v>0</v>
      </c>
      <c r="M828" s="131">
        <v>0</v>
      </c>
      <c r="N828" s="132">
        <v>0</v>
      </c>
      <c r="O828" s="149"/>
      <c r="P828" s="133">
        <v>0</v>
      </c>
      <c r="Q828" s="131">
        <v>0</v>
      </c>
      <c r="R828" s="131">
        <v>0</v>
      </c>
      <c r="S828" s="132">
        <v>0</v>
      </c>
      <c r="T828" s="149"/>
      <c r="U828" s="133">
        <v>0</v>
      </c>
      <c r="V828" s="131">
        <v>0</v>
      </c>
      <c r="W828" s="131">
        <v>0</v>
      </c>
      <c r="X828" s="132">
        <v>0</v>
      </c>
      <c r="Y828" s="149"/>
      <c r="Z828" s="133">
        <v>0</v>
      </c>
      <c r="AA828" s="131">
        <v>0</v>
      </c>
      <c r="AB828" s="131">
        <v>0</v>
      </c>
      <c r="AC828" s="132">
        <v>0</v>
      </c>
      <c r="AD828" s="149"/>
      <c r="AE828" s="153">
        <f t="shared" si="288"/>
        <v>0</v>
      </c>
      <c r="AF828" s="134">
        <f t="shared" si="289"/>
        <v>0</v>
      </c>
      <c r="AG828" s="135">
        <f t="shared" si="290"/>
        <v>0</v>
      </c>
      <c r="AH828" s="167">
        <f t="shared" si="291"/>
        <v>0</v>
      </c>
      <c r="AI828" s="149"/>
      <c r="AJ828" s="133">
        <f t="shared" si="292"/>
        <v>0</v>
      </c>
      <c r="AK828" s="131">
        <f t="shared" si="293"/>
        <v>0</v>
      </c>
      <c r="AL828" s="131">
        <f t="shared" si="294"/>
        <v>0</v>
      </c>
      <c r="AM828" s="131">
        <f t="shared" si="295"/>
        <v>0</v>
      </c>
      <c r="AN828" s="136">
        <f t="shared" si="296"/>
        <v>0</v>
      </c>
      <c r="AO828" s="133">
        <f t="shared" si="297"/>
        <v>0</v>
      </c>
      <c r="AP828" s="131">
        <f t="shared" si="298"/>
        <v>0</v>
      </c>
      <c r="AQ828" s="131">
        <f t="shared" si="299"/>
        <v>0</v>
      </c>
      <c r="AR828" s="131">
        <f t="shared" si="300"/>
        <v>0</v>
      </c>
      <c r="AS828" s="136">
        <f t="shared" si="301"/>
        <v>0</v>
      </c>
      <c r="AT828" s="133">
        <f t="shared" si="302"/>
        <v>0</v>
      </c>
      <c r="AU828" s="131">
        <f t="shared" si="303"/>
        <v>0</v>
      </c>
      <c r="AV828" s="131">
        <f t="shared" si="304"/>
        <v>0</v>
      </c>
      <c r="AW828" s="131">
        <f t="shared" si="305"/>
        <v>0</v>
      </c>
      <c r="AX828" s="136">
        <f t="shared" si="306"/>
        <v>0</v>
      </c>
      <c r="AY828" s="133">
        <f t="shared" si="307"/>
        <v>0</v>
      </c>
      <c r="AZ828" s="131">
        <f t="shared" si="308"/>
        <v>0</v>
      </c>
      <c r="BA828" s="131">
        <f t="shared" si="309"/>
        <v>0</v>
      </c>
      <c r="BB828" s="131">
        <f t="shared" si="310"/>
        <v>0</v>
      </c>
      <c r="BC828" s="132">
        <f t="shared" si="311"/>
        <v>0</v>
      </c>
    </row>
    <row r="829" spans="1:55" x14ac:dyDescent="0.25">
      <c r="A829" s="138" t="s">
        <v>1753</v>
      </c>
      <c r="B829" s="131" t="s">
        <v>1293</v>
      </c>
      <c r="C829" s="131" t="s">
        <v>1765</v>
      </c>
      <c r="D829" s="131" t="s">
        <v>1725</v>
      </c>
      <c r="E829" s="132" t="s">
        <v>1311</v>
      </c>
      <c r="F829" s="130">
        <v>0</v>
      </c>
      <c r="G829" s="131">
        <v>0</v>
      </c>
      <c r="H829" s="131">
        <v>0</v>
      </c>
      <c r="I829" s="132">
        <v>0</v>
      </c>
      <c r="J829" s="149"/>
      <c r="K829" s="133">
        <v>0</v>
      </c>
      <c r="L829" s="131">
        <v>0</v>
      </c>
      <c r="M829" s="131">
        <v>0</v>
      </c>
      <c r="N829" s="132">
        <v>0</v>
      </c>
      <c r="O829" s="149"/>
      <c r="P829" s="133">
        <v>0</v>
      </c>
      <c r="Q829" s="131">
        <v>0</v>
      </c>
      <c r="R829" s="131">
        <v>0</v>
      </c>
      <c r="S829" s="132">
        <v>0</v>
      </c>
      <c r="T829" s="149"/>
      <c r="U829" s="133">
        <v>0</v>
      </c>
      <c r="V829" s="131">
        <v>0</v>
      </c>
      <c r="W829" s="131">
        <v>0</v>
      </c>
      <c r="X829" s="132">
        <v>0</v>
      </c>
      <c r="Y829" s="149"/>
      <c r="Z829" s="133">
        <v>0</v>
      </c>
      <c r="AA829" s="131">
        <v>0</v>
      </c>
      <c r="AB829" s="131">
        <v>0</v>
      </c>
      <c r="AC829" s="132">
        <v>0</v>
      </c>
      <c r="AD829" s="149"/>
      <c r="AE829" s="153">
        <f t="shared" si="288"/>
        <v>0</v>
      </c>
      <c r="AF829" s="134">
        <f t="shared" si="289"/>
        <v>0</v>
      </c>
      <c r="AG829" s="135">
        <f t="shared" si="290"/>
        <v>0</v>
      </c>
      <c r="AH829" s="167">
        <f t="shared" si="291"/>
        <v>0</v>
      </c>
      <c r="AI829" s="149"/>
      <c r="AJ829" s="133">
        <f t="shared" si="292"/>
        <v>0</v>
      </c>
      <c r="AK829" s="131">
        <f t="shared" si="293"/>
        <v>0</v>
      </c>
      <c r="AL829" s="131">
        <f t="shared" si="294"/>
        <v>0</v>
      </c>
      <c r="AM829" s="131">
        <f t="shared" si="295"/>
        <v>0</v>
      </c>
      <c r="AN829" s="136">
        <f t="shared" si="296"/>
        <v>0</v>
      </c>
      <c r="AO829" s="133">
        <f t="shared" si="297"/>
        <v>0</v>
      </c>
      <c r="AP829" s="131">
        <f t="shared" si="298"/>
        <v>0</v>
      </c>
      <c r="AQ829" s="131">
        <f t="shared" si="299"/>
        <v>0</v>
      </c>
      <c r="AR829" s="131">
        <f t="shared" si="300"/>
        <v>0</v>
      </c>
      <c r="AS829" s="136">
        <f t="shared" si="301"/>
        <v>0</v>
      </c>
      <c r="AT829" s="133">
        <f t="shared" si="302"/>
        <v>0</v>
      </c>
      <c r="AU829" s="131">
        <f t="shared" si="303"/>
        <v>0</v>
      </c>
      <c r="AV829" s="131">
        <f t="shared" si="304"/>
        <v>0</v>
      </c>
      <c r="AW829" s="131">
        <f t="shared" si="305"/>
        <v>0</v>
      </c>
      <c r="AX829" s="136">
        <f t="shared" si="306"/>
        <v>0</v>
      </c>
      <c r="AY829" s="133">
        <f t="shared" si="307"/>
        <v>0</v>
      </c>
      <c r="AZ829" s="131">
        <f t="shared" si="308"/>
        <v>0</v>
      </c>
      <c r="BA829" s="131">
        <f t="shared" si="309"/>
        <v>0</v>
      </c>
      <c r="BB829" s="131">
        <f t="shared" si="310"/>
        <v>0</v>
      </c>
      <c r="BC829" s="132">
        <f t="shared" si="311"/>
        <v>0</v>
      </c>
    </row>
    <row r="830" spans="1:55" x14ac:dyDescent="0.25">
      <c r="A830" s="138" t="s">
        <v>1754</v>
      </c>
      <c r="B830" s="131" t="s">
        <v>39</v>
      </c>
      <c r="C830" s="131" t="s">
        <v>108</v>
      </c>
      <c r="D830" s="131" t="s">
        <v>240</v>
      </c>
      <c r="E830" s="132" t="s">
        <v>1311</v>
      </c>
      <c r="F830" s="130">
        <v>0</v>
      </c>
      <c r="G830" s="131">
        <v>0</v>
      </c>
      <c r="H830" s="131">
        <v>0</v>
      </c>
      <c r="I830" s="132">
        <v>0</v>
      </c>
      <c r="J830" s="149"/>
      <c r="K830" s="133">
        <v>0</v>
      </c>
      <c r="L830" s="131">
        <v>0</v>
      </c>
      <c r="M830" s="131">
        <v>0</v>
      </c>
      <c r="N830" s="132">
        <v>0</v>
      </c>
      <c r="O830" s="149"/>
      <c r="P830" s="133">
        <v>0</v>
      </c>
      <c r="Q830" s="131">
        <v>0</v>
      </c>
      <c r="R830" s="131">
        <v>0</v>
      </c>
      <c r="S830" s="132">
        <v>0</v>
      </c>
      <c r="T830" s="149"/>
      <c r="U830" s="133">
        <v>0</v>
      </c>
      <c r="V830" s="131">
        <v>0</v>
      </c>
      <c r="W830" s="131">
        <v>0</v>
      </c>
      <c r="X830" s="132">
        <v>0</v>
      </c>
      <c r="Y830" s="149"/>
      <c r="Z830" s="133">
        <v>0</v>
      </c>
      <c r="AA830" s="131">
        <v>0</v>
      </c>
      <c r="AB830" s="131">
        <v>0</v>
      </c>
      <c r="AC830" s="132">
        <v>0</v>
      </c>
      <c r="AD830" s="149"/>
      <c r="AE830" s="153">
        <f t="shared" si="288"/>
        <v>0</v>
      </c>
      <c r="AF830" s="134">
        <f t="shared" si="289"/>
        <v>0</v>
      </c>
      <c r="AG830" s="135">
        <f t="shared" si="290"/>
        <v>0</v>
      </c>
      <c r="AH830" s="167">
        <f t="shared" si="291"/>
        <v>0</v>
      </c>
      <c r="AI830" s="149"/>
      <c r="AJ830" s="133">
        <f t="shared" si="292"/>
        <v>0</v>
      </c>
      <c r="AK830" s="131">
        <f t="shared" si="293"/>
        <v>0</v>
      </c>
      <c r="AL830" s="131">
        <f t="shared" si="294"/>
        <v>0</v>
      </c>
      <c r="AM830" s="131">
        <f t="shared" si="295"/>
        <v>0</v>
      </c>
      <c r="AN830" s="136">
        <f t="shared" si="296"/>
        <v>0</v>
      </c>
      <c r="AO830" s="133">
        <f t="shared" si="297"/>
        <v>0</v>
      </c>
      <c r="AP830" s="131">
        <f t="shared" si="298"/>
        <v>0</v>
      </c>
      <c r="AQ830" s="131">
        <f t="shared" si="299"/>
        <v>0</v>
      </c>
      <c r="AR830" s="131">
        <f t="shared" si="300"/>
        <v>0</v>
      </c>
      <c r="AS830" s="136">
        <f t="shared" si="301"/>
        <v>0</v>
      </c>
      <c r="AT830" s="133">
        <f t="shared" si="302"/>
        <v>0</v>
      </c>
      <c r="AU830" s="131">
        <f t="shared" si="303"/>
        <v>0</v>
      </c>
      <c r="AV830" s="131">
        <f t="shared" si="304"/>
        <v>0</v>
      </c>
      <c r="AW830" s="131">
        <f t="shared" si="305"/>
        <v>0</v>
      </c>
      <c r="AX830" s="136">
        <f t="shared" si="306"/>
        <v>0</v>
      </c>
      <c r="AY830" s="133">
        <f t="shared" si="307"/>
        <v>0</v>
      </c>
      <c r="AZ830" s="131">
        <f t="shared" si="308"/>
        <v>0</v>
      </c>
      <c r="BA830" s="131">
        <f t="shared" si="309"/>
        <v>0</v>
      </c>
      <c r="BB830" s="131">
        <f t="shared" si="310"/>
        <v>0</v>
      </c>
      <c r="BC830" s="132">
        <f t="shared" si="311"/>
        <v>0</v>
      </c>
    </row>
    <row r="831" spans="1:55" x14ac:dyDescent="0.25">
      <c r="A831" s="138" t="s">
        <v>1755</v>
      </c>
      <c r="B831" s="131" t="s">
        <v>1294</v>
      </c>
      <c r="C831" s="131" t="s">
        <v>1767</v>
      </c>
      <c r="D831" s="131" t="s">
        <v>130</v>
      </c>
      <c r="E831" s="132" t="s">
        <v>1311</v>
      </c>
      <c r="F831" s="130">
        <v>0</v>
      </c>
      <c r="G831" s="131">
        <v>0</v>
      </c>
      <c r="H831" s="131">
        <v>0</v>
      </c>
      <c r="I831" s="132">
        <v>0</v>
      </c>
      <c r="J831" s="149"/>
      <c r="K831" s="133">
        <v>0</v>
      </c>
      <c r="L831" s="131">
        <v>0</v>
      </c>
      <c r="M831" s="131">
        <v>0</v>
      </c>
      <c r="N831" s="132">
        <v>0</v>
      </c>
      <c r="O831" s="149"/>
      <c r="P831" s="133">
        <v>0</v>
      </c>
      <c r="Q831" s="131">
        <v>0</v>
      </c>
      <c r="R831" s="131">
        <v>0</v>
      </c>
      <c r="S831" s="132">
        <v>0</v>
      </c>
      <c r="T831" s="149"/>
      <c r="U831" s="133">
        <v>0</v>
      </c>
      <c r="V831" s="131">
        <v>0</v>
      </c>
      <c r="W831" s="131">
        <v>0</v>
      </c>
      <c r="X831" s="132">
        <v>0</v>
      </c>
      <c r="Y831" s="149"/>
      <c r="Z831" s="133">
        <v>0</v>
      </c>
      <c r="AA831" s="131">
        <v>0</v>
      </c>
      <c r="AB831" s="131">
        <v>0</v>
      </c>
      <c r="AC831" s="132">
        <v>0</v>
      </c>
      <c r="AD831" s="149"/>
      <c r="AE831" s="153">
        <f t="shared" si="288"/>
        <v>0</v>
      </c>
      <c r="AF831" s="134">
        <f t="shared" si="289"/>
        <v>0</v>
      </c>
      <c r="AG831" s="135">
        <f t="shared" si="290"/>
        <v>0</v>
      </c>
      <c r="AH831" s="167">
        <f t="shared" si="291"/>
        <v>0</v>
      </c>
      <c r="AI831" s="149"/>
      <c r="AJ831" s="133">
        <f t="shared" si="292"/>
        <v>0</v>
      </c>
      <c r="AK831" s="131">
        <f t="shared" si="293"/>
        <v>0</v>
      </c>
      <c r="AL831" s="131">
        <f t="shared" si="294"/>
        <v>0</v>
      </c>
      <c r="AM831" s="131">
        <f t="shared" si="295"/>
        <v>0</v>
      </c>
      <c r="AN831" s="136">
        <f t="shared" si="296"/>
        <v>0</v>
      </c>
      <c r="AO831" s="133">
        <f t="shared" si="297"/>
        <v>0</v>
      </c>
      <c r="AP831" s="131">
        <f t="shared" si="298"/>
        <v>0</v>
      </c>
      <c r="AQ831" s="131">
        <f t="shared" si="299"/>
        <v>0</v>
      </c>
      <c r="AR831" s="131">
        <f t="shared" si="300"/>
        <v>0</v>
      </c>
      <c r="AS831" s="136">
        <f t="shared" si="301"/>
        <v>0</v>
      </c>
      <c r="AT831" s="133">
        <f t="shared" si="302"/>
        <v>0</v>
      </c>
      <c r="AU831" s="131">
        <f t="shared" si="303"/>
        <v>0</v>
      </c>
      <c r="AV831" s="131">
        <f t="shared" si="304"/>
        <v>0</v>
      </c>
      <c r="AW831" s="131">
        <f t="shared" si="305"/>
        <v>0</v>
      </c>
      <c r="AX831" s="136">
        <f t="shared" si="306"/>
        <v>0</v>
      </c>
      <c r="AY831" s="133">
        <f t="shared" si="307"/>
        <v>0</v>
      </c>
      <c r="AZ831" s="131">
        <f t="shared" si="308"/>
        <v>0</v>
      </c>
      <c r="BA831" s="131">
        <f t="shared" si="309"/>
        <v>0</v>
      </c>
      <c r="BB831" s="131">
        <f t="shared" si="310"/>
        <v>0</v>
      </c>
      <c r="BC831" s="132">
        <f t="shared" si="311"/>
        <v>0</v>
      </c>
    </row>
    <row r="832" spans="1:55" x14ac:dyDescent="0.25">
      <c r="A832" s="138" t="s">
        <v>1756</v>
      </c>
      <c r="B832" s="131" t="s">
        <v>1294</v>
      </c>
      <c r="C832" s="131" t="s">
        <v>1768</v>
      </c>
      <c r="D832" s="131" t="s">
        <v>130</v>
      </c>
      <c r="E832" s="132" t="s">
        <v>2025</v>
      </c>
      <c r="F832" s="130">
        <v>0</v>
      </c>
      <c r="G832" s="131">
        <v>0</v>
      </c>
      <c r="H832" s="131">
        <v>0</v>
      </c>
      <c r="I832" s="132">
        <v>0</v>
      </c>
      <c r="J832" s="149"/>
      <c r="K832" s="133">
        <v>0</v>
      </c>
      <c r="L832" s="131">
        <v>0</v>
      </c>
      <c r="M832" s="131">
        <v>0</v>
      </c>
      <c r="N832" s="132">
        <v>0</v>
      </c>
      <c r="O832" s="149"/>
      <c r="P832" s="133">
        <v>0</v>
      </c>
      <c r="Q832" s="131">
        <v>0</v>
      </c>
      <c r="R832" s="131">
        <v>0</v>
      </c>
      <c r="S832" s="132">
        <v>0</v>
      </c>
      <c r="T832" s="149"/>
      <c r="U832" s="133">
        <v>0</v>
      </c>
      <c r="V832" s="131">
        <v>0</v>
      </c>
      <c r="W832" s="131">
        <v>0</v>
      </c>
      <c r="X832" s="132">
        <v>0</v>
      </c>
      <c r="Y832" s="149"/>
      <c r="Z832" s="133">
        <v>0</v>
      </c>
      <c r="AA832" s="131">
        <v>0</v>
      </c>
      <c r="AB832" s="131">
        <v>0</v>
      </c>
      <c r="AC832" s="132">
        <v>0</v>
      </c>
      <c r="AD832" s="149"/>
      <c r="AE832" s="153">
        <f t="shared" si="288"/>
        <v>0</v>
      </c>
      <c r="AF832" s="134">
        <f t="shared" si="289"/>
        <v>0</v>
      </c>
      <c r="AG832" s="135">
        <f t="shared" si="290"/>
        <v>0</v>
      </c>
      <c r="AH832" s="167">
        <f t="shared" si="291"/>
        <v>0</v>
      </c>
      <c r="AI832" s="149"/>
      <c r="AJ832" s="133">
        <f t="shared" si="292"/>
        <v>0</v>
      </c>
      <c r="AK832" s="131">
        <f t="shared" si="293"/>
        <v>0</v>
      </c>
      <c r="AL832" s="131">
        <f t="shared" si="294"/>
        <v>0</v>
      </c>
      <c r="AM832" s="131">
        <f t="shared" si="295"/>
        <v>0</v>
      </c>
      <c r="AN832" s="136">
        <f t="shared" si="296"/>
        <v>0</v>
      </c>
      <c r="AO832" s="133">
        <f t="shared" si="297"/>
        <v>0</v>
      </c>
      <c r="AP832" s="131">
        <f t="shared" si="298"/>
        <v>0</v>
      </c>
      <c r="AQ832" s="131">
        <f t="shared" si="299"/>
        <v>0</v>
      </c>
      <c r="AR832" s="131">
        <f t="shared" si="300"/>
        <v>0</v>
      </c>
      <c r="AS832" s="136">
        <f t="shared" si="301"/>
        <v>0</v>
      </c>
      <c r="AT832" s="133">
        <f t="shared" si="302"/>
        <v>0</v>
      </c>
      <c r="AU832" s="131">
        <f t="shared" si="303"/>
        <v>0</v>
      </c>
      <c r="AV832" s="131">
        <f t="shared" si="304"/>
        <v>0</v>
      </c>
      <c r="AW832" s="131">
        <f t="shared" si="305"/>
        <v>0</v>
      </c>
      <c r="AX832" s="136">
        <f t="shared" si="306"/>
        <v>0</v>
      </c>
      <c r="AY832" s="133">
        <f t="shared" si="307"/>
        <v>0</v>
      </c>
      <c r="AZ832" s="131">
        <f t="shared" si="308"/>
        <v>0</v>
      </c>
      <c r="BA832" s="131">
        <f t="shared" si="309"/>
        <v>0</v>
      </c>
      <c r="BB832" s="131">
        <f t="shared" si="310"/>
        <v>0</v>
      </c>
      <c r="BC832" s="132">
        <f t="shared" si="311"/>
        <v>0</v>
      </c>
    </row>
    <row r="833" spans="1:55" x14ac:dyDescent="0.25">
      <c r="A833" s="138" t="s">
        <v>1757</v>
      </c>
      <c r="B833" s="131" t="s">
        <v>1294</v>
      </c>
      <c r="C833" s="131" t="s">
        <v>1769</v>
      </c>
      <c r="D833" s="131" t="s">
        <v>1770</v>
      </c>
      <c r="E833" s="132" t="s">
        <v>1313</v>
      </c>
      <c r="F833" s="130">
        <v>0</v>
      </c>
      <c r="G833" s="131">
        <v>0</v>
      </c>
      <c r="H833" s="131">
        <v>0</v>
      </c>
      <c r="I833" s="132">
        <v>0</v>
      </c>
      <c r="J833" s="149"/>
      <c r="K833" s="133">
        <v>0</v>
      </c>
      <c r="L833" s="131">
        <v>0</v>
      </c>
      <c r="M833" s="131">
        <v>0</v>
      </c>
      <c r="N833" s="132">
        <v>0</v>
      </c>
      <c r="O833" s="149"/>
      <c r="P833" s="133">
        <v>0</v>
      </c>
      <c r="Q833" s="131">
        <v>0</v>
      </c>
      <c r="R833" s="131">
        <v>0</v>
      </c>
      <c r="S833" s="132">
        <v>0</v>
      </c>
      <c r="T833" s="149"/>
      <c r="U833" s="133">
        <v>0</v>
      </c>
      <c r="V833" s="131">
        <v>0</v>
      </c>
      <c r="W833" s="131">
        <v>0</v>
      </c>
      <c r="X833" s="132">
        <v>0</v>
      </c>
      <c r="Y833" s="149"/>
      <c r="Z833" s="133">
        <v>0</v>
      </c>
      <c r="AA833" s="131">
        <v>0</v>
      </c>
      <c r="AB833" s="131">
        <v>0</v>
      </c>
      <c r="AC833" s="132">
        <v>0</v>
      </c>
      <c r="AD833" s="149"/>
      <c r="AE833" s="153">
        <f t="shared" si="288"/>
        <v>0</v>
      </c>
      <c r="AF833" s="134">
        <f t="shared" si="289"/>
        <v>0</v>
      </c>
      <c r="AG833" s="135">
        <f t="shared" si="290"/>
        <v>0</v>
      </c>
      <c r="AH833" s="167">
        <f t="shared" si="291"/>
        <v>0</v>
      </c>
      <c r="AI833" s="149"/>
      <c r="AJ833" s="133">
        <f t="shared" si="292"/>
        <v>0</v>
      </c>
      <c r="AK833" s="131">
        <f t="shared" si="293"/>
        <v>0</v>
      </c>
      <c r="AL833" s="131">
        <f t="shared" si="294"/>
        <v>0</v>
      </c>
      <c r="AM833" s="131">
        <f t="shared" si="295"/>
        <v>0</v>
      </c>
      <c r="AN833" s="136">
        <f t="shared" si="296"/>
        <v>0</v>
      </c>
      <c r="AO833" s="133">
        <f t="shared" si="297"/>
        <v>0</v>
      </c>
      <c r="AP833" s="131">
        <f t="shared" si="298"/>
        <v>0</v>
      </c>
      <c r="AQ833" s="131">
        <f t="shared" si="299"/>
        <v>0</v>
      </c>
      <c r="AR833" s="131">
        <f t="shared" si="300"/>
        <v>0</v>
      </c>
      <c r="AS833" s="136">
        <f t="shared" si="301"/>
        <v>0</v>
      </c>
      <c r="AT833" s="133">
        <f t="shared" si="302"/>
        <v>0</v>
      </c>
      <c r="AU833" s="131">
        <f t="shared" si="303"/>
        <v>0</v>
      </c>
      <c r="AV833" s="131">
        <f t="shared" si="304"/>
        <v>0</v>
      </c>
      <c r="AW833" s="131">
        <f t="shared" si="305"/>
        <v>0</v>
      </c>
      <c r="AX833" s="136">
        <f t="shared" si="306"/>
        <v>0</v>
      </c>
      <c r="AY833" s="133">
        <f t="shared" si="307"/>
        <v>0</v>
      </c>
      <c r="AZ833" s="131">
        <f t="shared" si="308"/>
        <v>0</v>
      </c>
      <c r="BA833" s="131">
        <f t="shared" si="309"/>
        <v>0</v>
      </c>
      <c r="BB833" s="131">
        <f t="shared" si="310"/>
        <v>0</v>
      </c>
      <c r="BC833" s="132">
        <f t="shared" si="311"/>
        <v>0</v>
      </c>
    </row>
    <row r="834" spans="1:55" x14ac:dyDescent="0.25">
      <c r="A834" s="138" t="s">
        <v>1758</v>
      </c>
      <c r="B834" s="131" t="s">
        <v>37</v>
      </c>
      <c r="C834" s="131" t="s">
        <v>92</v>
      </c>
      <c r="D834" s="131" t="s">
        <v>1925</v>
      </c>
      <c r="E834" s="132" t="s">
        <v>1311</v>
      </c>
      <c r="F834" s="130">
        <v>1</v>
      </c>
      <c r="G834" s="131">
        <v>0</v>
      </c>
      <c r="H834" s="131">
        <v>3.3</v>
      </c>
      <c r="I834" s="132">
        <v>235</v>
      </c>
      <c r="J834" s="149"/>
      <c r="K834" s="133">
        <v>0</v>
      </c>
      <c r="L834" s="131">
        <v>0</v>
      </c>
      <c r="M834" s="131">
        <v>0</v>
      </c>
      <c r="N834" s="132">
        <v>20</v>
      </c>
      <c r="O834" s="149"/>
      <c r="P834" s="133">
        <v>0</v>
      </c>
      <c r="Q834" s="131">
        <v>0</v>
      </c>
      <c r="R834" s="131">
        <v>0</v>
      </c>
      <c r="S834" s="132">
        <v>0</v>
      </c>
      <c r="T834" s="149"/>
      <c r="U834" s="133">
        <v>1</v>
      </c>
      <c r="V834" s="131">
        <v>0</v>
      </c>
      <c r="W834" s="131">
        <v>1.4</v>
      </c>
      <c r="X834" s="132">
        <v>266</v>
      </c>
      <c r="Y834" s="149"/>
      <c r="Z834" s="133">
        <v>0</v>
      </c>
      <c r="AA834" s="131">
        <v>2</v>
      </c>
      <c r="AB834" s="131">
        <v>20</v>
      </c>
      <c r="AC834" s="132">
        <v>278</v>
      </c>
      <c r="AD834" s="149"/>
      <c r="AE834" s="153">
        <f t="shared" si="288"/>
        <v>3</v>
      </c>
      <c r="AF834" s="134">
        <f t="shared" si="289"/>
        <v>2</v>
      </c>
      <c r="AG834" s="135">
        <f t="shared" si="290"/>
        <v>24.7</v>
      </c>
      <c r="AH834" s="167">
        <f t="shared" si="291"/>
        <v>799</v>
      </c>
      <c r="AI834" s="149"/>
      <c r="AJ834" s="133">
        <f t="shared" si="292"/>
        <v>235</v>
      </c>
      <c r="AK834" s="131">
        <f t="shared" si="293"/>
        <v>20</v>
      </c>
      <c r="AL834" s="131">
        <f t="shared" si="294"/>
        <v>0</v>
      </c>
      <c r="AM834" s="131">
        <f t="shared" si="295"/>
        <v>266</v>
      </c>
      <c r="AN834" s="136">
        <f t="shared" si="296"/>
        <v>278</v>
      </c>
      <c r="AO834" s="133">
        <f t="shared" si="297"/>
        <v>1</v>
      </c>
      <c r="AP834" s="131">
        <f t="shared" si="298"/>
        <v>0</v>
      </c>
      <c r="AQ834" s="131">
        <f t="shared" si="299"/>
        <v>0</v>
      </c>
      <c r="AR834" s="131">
        <f t="shared" si="300"/>
        <v>1</v>
      </c>
      <c r="AS834" s="136">
        <f t="shared" si="301"/>
        <v>1</v>
      </c>
      <c r="AT834" s="133">
        <f t="shared" si="302"/>
        <v>0</v>
      </c>
      <c r="AU834" s="131">
        <f t="shared" si="303"/>
        <v>0</v>
      </c>
      <c r="AV834" s="131">
        <f t="shared" si="304"/>
        <v>0</v>
      </c>
      <c r="AW834" s="131">
        <f t="shared" si="305"/>
        <v>0</v>
      </c>
      <c r="AX834" s="136">
        <f t="shared" si="306"/>
        <v>2</v>
      </c>
      <c r="AY834" s="133">
        <f t="shared" si="307"/>
        <v>3.3</v>
      </c>
      <c r="AZ834" s="131">
        <f t="shared" si="308"/>
        <v>0</v>
      </c>
      <c r="BA834" s="131">
        <f t="shared" si="309"/>
        <v>0</v>
      </c>
      <c r="BB834" s="131">
        <f t="shared" si="310"/>
        <v>1.4</v>
      </c>
      <c r="BC834" s="132">
        <f t="shared" si="311"/>
        <v>20</v>
      </c>
    </row>
    <row r="835" spans="1:55" x14ac:dyDescent="0.25">
      <c r="A835" s="138" t="s">
        <v>1759</v>
      </c>
      <c r="B835" s="131" t="s">
        <v>42</v>
      </c>
      <c r="C835" s="131" t="s">
        <v>1814</v>
      </c>
      <c r="D835" s="131" t="s">
        <v>1669</v>
      </c>
      <c r="E835" s="132" t="s">
        <v>1954</v>
      </c>
      <c r="F835" s="130">
        <v>1</v>
      </c>
      <c r="G835" s="131">
        <v>1</v>
      </c>
      <c r="H835" s="131">
        <v>6.9</v>
      </c>
      <c r="I835" s="132">
        <v>250</v>
      </c>
      <c r="J835" s="149"/>
      <c r="K835" s="133">
        <v>0</v>
      </c>
      <c r="L835" s="131">
        <v>0</v>
      </c>
      <c r="M835" s="131">
        <v>0</v>
      </c>
      <c r="N835" s="132">
        <v>20</v>
      </c>
      <c r="O835" s="149"/>
      <c r="P835" s="133">
        <v>0</v>
      </c>
      <c r="Q835" s="131">
        <v>0</v>
      </c>
      <c r="R835" s="131">
        <v>0</v>
      </c>
      <c r="S835" s="132">
        <v>20</v>
      </c>
      <c r="T835" s="149"/>
      <c r="U835" s="133">
        <v>1</v>
      </c>
      <c r="V835" s="131">
        <v>0</v>
      </c>
      <c r="W835" s="131">
        <v>2.6</v>
      </c>
      <c r="X835" s="132">
        <v>275</v>
      </c>
      <c r="Y835" s="149"/>
      <c r="Z835" s="133">
        <v>0</v>
      </c>
      <c r="AA835" s="131">
        <v>1</v>
      </c>
      <c r="AB835" s="131">
        <v>3</v>
      </c>
      <c r="AC835" s="132">
        <v>237</v>
      </c>
      <c r="AD835" s="149"/>
      <c r="AE835" s="153">
        <f t="shared" ref="AE835:AE885" si="312">LARGE(AO835:AS835,1)+LARGE(AO835:AS835,2)+LARGE(AO835:AS835,3)+LARGE(AO835:AS835,4)</f>
        <v>3</v>
      </c>
      <c r="AF835" s="134">
        <f t="shared" ref="AF835:AF885" si="313">LARGE(AT835:AX835,1)+LARGE(AT835:AX835,2)+LARGE(AT835:AX835,3)+LARGE(AT835:AX835,4)</f>
        <v>2</v>
      </c>
      <c r="AG835" s="135">
        <f t="shared" ref="AG835:AG885" si="314">LARGE(AY835:BC835,1)+LARGE(AY835:BC835,2)+LARGE(AY835:BC835,3)+LARGE(AY835:BC835,4)</f>
        <v>12.5</v>
      </c>
      <c r="AH835" s="167">
        <f t="shared" ref="AH835:AH885" si="315">LARGE(AJ835:AN835,1)+LARGE(AJ835:AN835,2)+LARGE(AJ835:AN835,3)+LARGE(AJ835:AN835,4)</f>
        <v>782</v>
      </c>
      <c r="AI835" s="149"/>
      <c r="AJ835" s="133">
        <f t="shared" ref="AJ835:AJ885" si="316">I835</f>
        <v>250</v>
      </c>
      <c r="AK835" s="131">
        <f t="shared" ref="AK835:AK885" si="317">N835</f>
        <v>20</v>
      </c>
      <c r="AL835" s="131">
        <f t="shared" ref="AL835:AL885" si="318">S835</f>
        <v>20</v>
      </c>
      <c r="AM835" s="131">
        <f t="shared" ref="AM835:AM885" si="319">X835</f>
        <v>275</v>
      </c>
      <c r="AN835" s="136">
        <f t="shared" ref="AN835:AN885" si="320">AC835</f>
        <v>237</v>
      </c>
      <c r="AO835" s="133">
        <f t="shared" ref="AO835:AO885" si="321">F835</f>
        <v>1</v>
      </c>
      <c r="AP835" s="131">
        <f t="shared" ref="AP835:AP885" si="322">K835</f>
        <v>0</v>
      </c>
      <c r="AQ835" s="131">
        <f t="shared" ref="AQ835:AQ885" si="323">P835</f>
        <v>0</v>
      </c>
      <c r="AR835" s="131">
        <f t="shared" ref="AR835:AR885" si="324">U835</f>
        <v>1</v>
      </c>
      <c r="AS835" s="136">
        <f t="shared" ref="AS835:AS885" si="325">U835</f>
        <v>1</v>
      </c>
      <c r="AT835" s="133">
        <f t="shared" ref="AT835:AT885" si="326">G835</f>
        <v>1</v>
      </c>
      <c r="AU835" s="131">
        <f t="shared" ref="AU835:AU885" si="327">L835</f>
        <v>0</v>
      </c>
      <c r="AV835" s="131">
        <f t="shared" ref="AV835:AV885" si="328">Q835</f>
        <v>0</v>
      </c>
      <c r="AW835" s="131">
        <f t="shared" ref="AW835:AW885" si="329">V835</f>
        <v>0</v>
      </c>
      <c r="AX835" s="136">
        <f t="shared" ref="AX835:AX885" si="330">AA835</f>
        <v>1</v>
      </c>
      <c r="AY835" s="133">
        <f t="shared" ref="AY835:AY885" si="331">H835</f>
        <v>6.9</v>
      </c>
      <c r="AZ835" s="131">
        <f t="shared" ref="AZ835:AZ885" si="332">M835</f>
        <v>0</v>
      </c>
      <c r="BA835" s="131">
        <f t="shared" ref="BA835:BA885" si="333">R835</f>
        <v>0</v>
      </c>
      <c r="BB835" s="131">
        <f t="shared" ref="BB835:BB885" si="334">W835</f>
        <v>2.6</v>
      </c>
      <c r="BC835" s="132">
        <f t="shared" ref="BC835:BC885" si="335">AB835</f>
        <v>3</v>
      </c>
    </row>
    <row r="836" spans="1:55" x14ac:dyDescent="0.25">
      <c r="A836" s="138" t="s">
        <v>1772</v>
      </c>
      <c r="B836" s="131" t="s">
        <v>1292</v>
      </c>
      <c r="C836" s="131" t="s">
        <v>284</v>
      </c>
      <c r="D836" s="131" t="s">
        <v>154</v>
      </c>
      <c r="E836" s="132" t="s">
        <v>1314</v>
      </c>
      <c r="F836" s="130">
        <v>0</v>
      </c>
      <c r="G836" s="131">
        <v>0</v>
      </c>
      <c r="H836" s="131">
        <v>0</v>
      </c>
      <c r="I836" s="132">
        <v>0</v>
      </c>
      <c r="J836" s="149"/>
      <c r="K836" s="133">
        <v>0</v>
      </c>
      <c r="L836" s="131">
        <v>0</v>
      </c>
      <c r="M836" s="131">
        <v>0</v>
      </c>
      <c r="N836" s="132">
        <v>0</v>
      </c>
      <c r="O836" s="149"/>
      <c r="P836" s="133">
        <v>0</v>
      </c>
      <c r="Q836" s="131">
        <v>0</v>
      </c>
      <c r="R836" s="131">
        <v>0</v>
      </c>
      <c r="S836" s="132">
        <v>0</v>
      </c>
      <c r="T836" s="149"/>
      <c r="U836" s="133">
        <v>0</v>
      </c>
      <c r="V836" s="131">
        <v>0</v>
      </c>
      <c r="W836" s="131">
        <v>0</v>
      </c>
      <c r="X836" s="132">
        <v>0</v>
      </c>
      <c r="Y836" s="149"/>
      <c r="Z836" s="133">
        <v>0</v>
      </c>
      <c r="AA836" s="131">
        <v>0</v>
      </c>
      <c r="AB836" s="131">
        <v>0</v>
      </c>
      <c r="AC836" s="132">
        <v>0</v>
      </c>
      <c r="AD836" s="149"/>
      <c r="AE836" s="153">
        <f t="shared" si="312"/>
        <v>0</v>
      </c>
      <c r="AF836" s="134">
        <f t="shared" si="313"/>
        <v>0</v>
      </c>
      <c r="AG836" s="135">
        <f t="shared" si="314"/>
        <v>0</v>
      </c>
      <c r="AH836" s="167">
        <f t="shared" si="315"/>
        <v>0</v>
      </c>
      <c r="AI836" s="149"/>
      <c r="AJ836" s="133">
        <f t="shared" si="316"/>
        <v>0</v>
      </c>
      <c r="AK836" s="131">
        <f t="shared" si="317"/>
        <v>0</v>
      </c>
      <c r="AL836" s="131">
        <f t="shared" si="318"/>
        <v>0</v>
      </c>
      <c r="AM836" s="131">
        <f t="shared" si="319"/>
        <v>0</v>
      </c>
      <c r="AN836" s="136">
        <f t="shared" si="320"/>
        <v>0</v>
      </c>
      <c r="AO836" s="133">
        <f t="shared" si="321"/>
        <v>0</v>
      </c>
      <c r="AP836" s="131">
        <f t="shared" si="322"/>
        <v>0</v>
      </c>
      <c r="AQ836" s="131">
        <f t="shared" si="323"/>
        <v>0</v>
      </c>
      <c r="AR836" s="131">
        <f t="shared" si="324"/>
        <v>0</v>
      </c>
      <c r="AS836" s="136">
        <f t="shared" si="325"/>
        <v>0</v>
      </c>
      <c r="AT836" s="133">
        <f t="shared" si="326"/>
        <v>0</v>
      </c>
      <c r="AU836" s="131">
        <f t="shared" si="327"/>
        <v>0</v>
      </c>
      <c r="AV836" s="131">
        <f t="shared" si="328"/>
        <v>0</v>
      </c>
      <c r="AW836" s="131">
        <f t="shared" si="329"/>
        <v>0</v>
      </c>
      <c r="AX836" s="136">
        <f t="shared" si="330"/>
        <v>0</v>
      </c>
      <c r="AY836" s="133">
        <f t="shared" si="331"/>
        <v>0</v>
      </c>
      <c r="AZ836" s="131">
        <f t="shared" si="332"/>
        <v>0</v>
      </c>
      <c r="BA836" s="131">
        <f t="shared" si="333"/>
        <v>0</v>
      </c>
      <c r="BB836" s="131">
        <f t="shared" si="334"/>
        <v>0</v>
      </c>
      <c r="BC836" s="132">
        <f t="shared" si="335"/>
        <v>0</v>
      </c>
    </row>
    <row r="837" spans="1:55" x14ac:dyDescent="0.25">
      <c r="A837" s="138" t="s">
        <v>1773</v>
      </c>
      <c r="B837" s="131" t="s">
        <v>42</v>
      </c>
      <c r="C837" s="131" t="s">
        <v>1461</v>
      </c>
      <c r="D837" s="131" t="s">
        <v>1746</v>
      </c>
      <c r="E837" s="132" t="s">
        <v>1955</v>
      </c>
      <c r="F837" s="130">
        <v>0</v>
      </c>
      <c r="G837" s="131">
        <v>0</v>
      </c>
      <c r="H837" s="131">
        <v>0</v>
      </c>
      <c r="I837" s="132">
        <v>20</v>
      </c>
      <c r="J837" s="149"/>
      <c r="K837" s="133">
        <v>0</v>
      </c>
      <c r="L837" s="131">
        <v>0</v>
      </c>
      <c r="M837" s="131">
        <v>0</v>
      </c>
      <c r="N837" s="132">
        <v>20</v>
      </c>
      <c r="O837" s="149"/>
      <c r="P837" s="133">
        <v>0</v>
      </c>
      <c r="Q837" s="131">
        <v>0</v>
      </c>
      <c r="R837" s="131">
        <v>0</v>
      </c>
      <c r="S837" s="132">
        <v>20</v>
      </c>
      <c r="T837" s="149"/>
      <c r="U837" s="133">
        <v>0</v>
      </c>
      <c r="V837" s="131">
        <v>1</v>
      </c>
      <c r="W837" s="131">
        <v>14.1</v>
      </c>
      <c r="X837" s="132">
        <v>288</v>
      </c>
      <c r="Y837" s="149"/>
      <c r="Z837" s="133">
        <v>0</v>
      </c>
      <c r="AA837" s="131">
        <v>0</v>
      </c>
      <c r="AB837" s="131">
        <v>0</v>
      </c>
      <c r="AC837" s="132">
        <v>20</v>
      </c>
      <c r="AD837" s="149"/>
      <c r="AE837" s="153">
        <f t="shared" si="312"/>
        <v>0</v>
      </c>
      <c r="AF837" s="134">
        <f t="shared" si="313"/>
        <v>1</v>
      </c>
      <c r="AG837" s="135">
        <f t="shared" si="314"/>
        <v>14.1</v>
      </c>
      <c r="AH837" s="167">
        <f t="shared" si="315"/>
        <v>348</v>
      </c>
      <c r="AI837" s="149"/>
      <c r="AJ837" s="133">
        <f t="shared" si="316"/>
        <v>20</v>
      </c>
      <c r="AK837" s="131">
        <f t="shared" si="317"/>
        <v>20</v>
      </c>
      <c r="AL837" s="131">
        <f t="shared" si="318"/>
        <v>20</v>
      </c>
      <c r="AM837" s="131">
        <f t="shared" si="319"/>
        <v>288</v>
      </c>
      <c r="AN837" s="136">
        <f t="shared" si="320"/>
        <v>20</v>
      </c>
      <c r="AO837" s="133">
        <f t="shared" si="321"/>
        <v>0</v>
      </c>
      <c r="AP837" s="131">
        <f t="shared" si="322"/>
        <v>0</v>
      </c>
      <c r="AQ837" s="131">
        <f t="shared" si="323"/>
        <v>0</v>
      </c>
      <c r="AR837" s="131">
        <f t="shared" si="324"/>
        <v>0</v>
      </c>
      <c r="AS837" s="136">
        <f t="shared" si="325"/>
        <v>0</v>
      </c>
      <c r="AT837" s="133">
        <f t="shared" si="326"/>
        <v>0</v>
      </c>
      <c r="AU837" s="131">
        <f t="shared" si="327"/>
        <v>0</v>
      </c>
      <c r="AV837" s="131">
        <f t="shared" si="328"/>
        <v>0</v>
      </c>
      <c r="AW837" s="131">
        <f t="shared" si="329"/>
        <v>1</v>
      </c>
      <c r="AX837" s="136">
        <f t="shared" si="330"/>
        <v>0</v>
      </c>
      <c r="AY837" s="133">
        <f t="shared" si="331"/>
        <v>0</v>
      </c>
      <c r="AZ837" s="131">
        <f t="shared" si="332"/>
        <v>0</v>
      </c>
      <c r="BA837" s="131">
        <f t="shared" si="333"/>
        <v>0</v>
      </c>
      <c r="BB837" s="131">
        <f t="shared" si="334"/>
        <v>14.1</v>
      </c>
      <c r="BC837" s="132">
        <f t="shared" si="335"/>
        <v>0</v>
      </c>
    </row>
    <row r="838" spans="1:55" x14ac:dyDescent="0.25">
      <c r="A838" s="138" t="s">
        <v>1774</v>
      </c>
      <c r="B838" s="131" t="s">
        <v>50</v>
      </c>
      <c r="C838" s="131" t="s">
        <v>1815</v>
      </c>
      <c r="D838" s="131" t="s">
        <v>422</v>
      </c>
      <c r="E838" s="132" t="s">
        <v>1311</v>
      </c>
      <c r="F838" s="130">
        <v>0</v>
      </c>
      <c r="G838" s="131">
        <v>0</v>
      </c>
      <c r="H838" s="131">
        <v>0</v>
      </c>
      <c r="I838" s="132">
        <v>20</v>
      </c>
      <c r="J838" s="149"/>
      <c r="K838" s="133">
        <v>0</v>
      </c>
      <c r="L838" s="131">
        <v>0</v>
      </c>
      <c r="M838" s="131">
        <v>0</v>
      </c>
      <c r="N838" s="132">
        <v>20</v>
      </c>
      <c r="O838" s="149"/>
      <c r="P838" s="133">
        <v>0</v>
      </c>
      <c r="Q838" s="131">
        <v>0</v>
      </c>
      <c r="R838" s="131">
        <v>0</v>
      </c>
      <c r="S838" s="132">
        <v>0</v>
      </c>
      <c r="T838" s="149"/>
      <c r="U838" s="133">
        <v>0</v>
      </c>
      <c r="V838" s="131">
        <v>0</v>
      </c>
      <c r="W838" s="131">
        <v>0</v>
      </c>
      <c r="X838" s="132">
        <v>0</v>
      </c>
      <c r="Y838" s="149"/>
      <c r="Z838" s="133">
        <v>0</v>
      </c>
      <c r="AA838" s="131">
        <v>0</v>
      </c>
      <c r="AB838" s="131">
        <v>0</v>
      </c>
      <c r="AC838" s="132">
        <v>0</v>
      </c>
      <c r="AD838" s="149"/>
      <c r="AE838" s="153">
        <f t="shared" si="312"/>
        <v>0</v>
      </c>
      <c r="AF838" s="134">
        <f t="shared" si="313"/>
        <v>0</v>
      </c>
      <c r="AG838" s="135">
        <f t="shared" si="314"/>
        <v>0</v>
      </c>
      <c r="AH838" s="167">
        <f t="shared" si="315"/>
        <v>40</v>
      </c>
      <c r="AI838" s="149"/>
      <c r="AJ838" s="133">
        <f t="shared" si="316"/>
        <v>20</v>
      </c>
      <c r="AK838" s="131">
        <f t="shared" si="317"/>
        <v>20</v>
      </c>
      <c r="AL838" s="131">
        <f t="shared" si="318"/>
        <v>0</v>
      </c>
      <c r="AM838" s="131">
        <f t="shared" si="319"/>
        <v>0</v>
      </c>
      <c r="AN838" s="136">
        <f t="shared" si="320"/>
        <v>0</v>
      </c>
      <c r="AO838" s="133">
        <f t="shared" si="321"/>
        <v>0</v>
      </c>
      <c r="AP838" s="131">
        <f t="shared" si="322"/>
        <v>0</v>
      </c>
      <c r="AQ838" s="131">
        <f t="shared" si="323"/>
        <v>0</v>
      </c>
      <c r="AR838" s="131">
        <f t="shared" si="324"/>
        <v>0</v>
      </c>
      <c r="AS838" s="136">
        <f t="shared" si="325"/>
        <v>0</v>
      </c>
      <c r="AT838" s="133">
        <f t="shared" si="326"/>
        <v>0</v>
      </c>
      <c r="AU838" s="131">
        <f t="shared" si="327"/>
        <v>0</v>
      </c>
      <c r="AV838" s="131">
        <f t="shared" si="328"/>
        <v>0</v>
      </c>
      <c r="AW838" s="131">
        <f t="shared" si="329"/>
        <v>0</v>
      </c>
      <c r="AX838" s="136">
        <f t="shared" si="330"/>
        <v>0</v>
      </c>
      <c r="AY838" s="133">
        <f t="shared" si="331"/>
        <v>0</v>
      </c>
      <c r="AZ838" s="131">
        <f t="shared" si="332"/>
        <v>0</v>
      </c>
      <c r="BA838" s="131">
        <f t="shared" si="333"/>
        <v>0</v>
      </c>
      <c r="BB838" s="131">
        <f t="shared" si="334"/>
        <v>0</v>
      </c>
      <c r="BC838" s="132">
        <f t="shared" si="335"/>
        <v>0</v>
      </c>
    </row>
    <row r="839" spans="1:55" x14ac:dyDescent="0.25">
      <c r="A839" s="138" t="s">
        <v>1775</v>
      </c>
      <c r="B839" s="131" t="s">
        <v>1371</v>
      </c>
      <c r="C839" s="131" t="s">
        <v>1816</v>
      </c>
      <c r="D839" s="131" t="s">
        <v>1817</v>
      </c>
      <c r="E839" s="132" t="s">
        <v>1954</v>
      </c>
      <c r="F839" s="130">
        <v>0</v>
      </c>
      <c r="G839" s="131">
        <v>0</v>
      </c>
      <c r="H839" s="131">
        <v>0</v>
      </c>
      <c r="I839" s="132">
        <v>0</v>
      </c>
      <c r="J839" s="149"/>
      <c r="K839" s="133">
        <v>0</v>
      </c>
      <c r="L839" s="131">
        <v>0</v>
      </c>
      <c r="M839" s="131">
        <v>0</v>
      </c>
      <c r="N839" s="132">
        <v>0</v>
      </c>
      <c r="O839" s="149"/>
      <c r="P839" s="133">
        <v>0</v>
      </c>
      <c r="Q839" s="131">
        <v>0</v>
      </c>
      <c r="R839" s="131">
        <v>0</v>
      </c>
      <c r="S839" s="132">
        <v>0</v>
      </c>
      <c r="T839" s="149"/>
      <c r="U839" s="133">
        <v>0</v>
      </c>
      <c r="V839" s="131">
        <v>0</v>
      </c>
      <c r="W839" s="131">
        <v>0</v>
      </c>
      <c r="X839" s="132">
        <v>0</v>
      </c>
      <c r="Y839" s="149"/>
      <c r="Z839" s="133">
        <v>0</v>
      </c>
      <c r="AA839" s="131">
        <v>0</v>
      </c>
      <c r="AB839" s="131">
        <v>0</v>
      </c>
      <c r="AC839" s="132">
        <v>0</v>
      </c>
      <c r="AD839" s="149"/>
      <c r="AE839" s="153">
        <f t="shared" si="312"/>
        <v>0</v>
      </c>
      <c r="AF839" s="134">
        <f t="shared" si="313"/>
        <v>0</v>
      </c>
      <c r="AG839" s="135">
        <f t="shared" si="314"/>
        <v>0</v>
      </c>
      <c r="AH839" s="167">
        <f t="shared" si="315"/>
        <v>0</v>
      </c>
      <c r="AI839" s="149"/>
      <c r="AJ839" s="133">
        <f t="shared" si="316"/>
        <v>0</v>
      </c>
      <c r="AK839" s="131">
        <f t="shared" si="317"/>
        <v>0</v>
      </c>
      <c r="AL839" s="131">
        <f t="shared" si="318"/>
        <v>0</v>
      </c>
      <c r="AM839" s="131">
        <f t="shared" si="319"/>
        <v>0</v>
      </c>
      <c r="AN839" s="136">
        <f t="shared" si="320"/>
        <v>0</v>
      </c>
      <c r="AO839" s="133">
        <f t="shared" si="321"/>
        <v>0</v>
      </c>
      <c r="AP839" s="131">
        <f t="shared" si="322"/>
        <v>0</v>
      </c>
      <c r="AQ839" s="131">
        <f t="shared" si="323"/>
        <v>0</v>
      </c>
      <c r="AR839" s="131">
        <f t="shared" si="324"/>
        <v>0</v>
      </c>
      <c r="AS839" s="136">
        <f t="shared" si="325"/>
        <v>0</v>
      </c>
      <c r="AT839" s="133">
        <f t="shared" si="326"/>
        <v>0</v>
      </c>
      <c r="AU839" s="131">
        <f t="shared" si="327"/>
        <v>0</v>
      </c>
      <c r="AV839" s="131">
        <f t="shared" si="328"/>
        <v>0</v>
      </c>
      <c r="AW839" s="131">
        <f t="shared" si="329"/>
        <v>0</v>
      </c>
      <c r="AX839" s="136">
        <f t="shared" si="330"/>
        <v>0</v>
      </c>
      <c r="AY839" s="133">
        <f t="shared" si="331"/>
        <v>0</v>
      </c>
      <c r="AZ839" s="131">
        <f t="shared" si="332"/>
        <v>0</v>
      </c>
      <c r="BA839" s="131">
        <f t="shared" si="333"/>
        <v>0</v>
      </c>
      <c r="BB839" s="131">
        <f t="shared" si="334"/>
        <v>0</v>
      </c>
      <c r="BC839" s="132">
        <f t="shared" si="335"/>
        <v>0</v>
      </c>
    </row>
    <row r="840" spans="1:55" x14ac:dyDescent="0.25">
      <c r="A840" s="138" t="s">
        <v>1776</v>
      </c>
      <c r="B840" s="131" t="s">
        <v>1278</v>
      </c>
      <c r="C840" s="131" t="s">
        <v>1718</v>
      </c>
      <c r="D840" s="131" t="s">
        <v>191</v>
      </c>
      <c r="E840" s="132" t="s">
        <v>1314</v>
      </c>
      <c r="F840" s="130">
        <v>0</v>
      </c>
      <c r="G840" s="131">
        <v>0</v>
      </c>
      <c r="H840" s="131">
        <v>0</v>
      </c>
      <c r="I840" s="132">
        <v>0</v>
      </c>
      <c r="J840" s="149"/>
      <c r="K840" s="133">
        <v>0</v>
      </c>
      <c r="L840" s="131">
        <v>0</v>
      </c>
      <c r="M840" s="131">
        <v>0</v>
      </c>
      <c r="N840" s="132">
        <v>0</v>
      </c>
      <c r="O840" s="149"/>
      <c r="P840" s="133">
        <v>0</v>
      </c>
      <c r="Q840" s="131">
        <v>0</v>
      </c>
      <c r="R840" s="131">
        <v>0</v>
      </c>
      <c r="S840" s="132">
        <v>0</v>
      </c>
      <c r="T840" s="149"/>
      <c r="U840" s="133">
        <v>0</v>
      </c>
      <c r="V840" s="131">
        <v>0</v>
      </c>
      <c r="W840" s="131">
        <v>0</v>
      </c>
      <c r="X840" s="132">
        <v>0</v>
      </c>
      <c r="Y840" s="149"/>
      <c r="Z840" s="133">
        <v>0</v>
      </c>
      <c r="AA840" s="131">
        <v>0</v>
      </c>
      <c r="AB840" s="131">
        <v>0</v>
      </c>
      <c r="AC840" s="132">
        <v>0</v>
      </c>
      <c r="AD840" s="149"/>
      <c r="AE840" s="153">
        <f t="shared" si="312"/>
        <v>0</v>
      </c>
      <c r="AF840" s="134">
        <f t="shared" si="313"/>
        <v>0</v>
      </c>
      <c r="AG840" s="135">
        <f t="shared" si="314"/>
        <v>0</v>
      </c>
      <c r="AH840" s="167">
        <f t="shared" si="315"/>
        <v>0</v>
      </c>
      <c r="AI840" s="149"/>
      <c r="AJ840" s="133">
        <f t="shared" si="316"/>
        <v>0</v>
      </c>
      <c r="AK840" s="131">
        <f t="shared" si="317"/>
        <v>0</v>
      </c>
      <c r="AL840" s="131">
        <f t="shared" si="318"/>
        <v>0</v>
      </c>
      <c r="AM840" s="131">
        <f t="shared" si="319"/>
        <v>0</v>
      </c>
      <c r="AN840" s="136">
        <f t="shared" si="320"/>
        <v>0</v>
      </c>
      <c r="AO840" s="133">
        <f t="shared" si="321"/>
        <v>0</v>
      </c>
      <c r="AP840" s="131">
        <f t="shared" si="322"/>
        <v>0</v>
      </c>
      <c r="AQ840" s="131">
        <f t="shared" si="323"/>
        <v>0</v>
      </c>
      <c r="AR840" s="131">
        <f t="shared" si="324"/>
        <v>0</v>
      </c>
      <c r="AS840" s="136">
        <f t="shared" si="325"/>
        <v>0</v>
      </c>
      <c r="AT840" s="133">
        <f t="shared" si="326"/>
        <v>0</v>
      </c>
      <c r="AU840" s="131">
        <f t="shared" si="327"/>
        <v>0</v>
      </c>
      <c r="AV840" s="131">
        <f t="shared" si="328"/>
        <v>0</v>
      </c>
      <c r="AW840" s="131">
        <f t="shared" si="329"/>
        <v>0</v>
      </c>
      <c r="AX840" s="136">
        <f t="shared" si="330"/>
        <v>0</v>
      </c>
      <c r="AY840" s="133">
        <f t="shared" si="331"/>
        <v>0</v>
      </c>
      <c r="AZ840" s="131">
        <f t="shared" si="332"/>
        <v>0</v>
      </c>
      <c r="BA840" s="131">
        <f t="shared" si="333"/>
        <v>0</v>
      </c>
      <c r="BB840" s="131">
        <f t="shared" si="334"/>
        <v>0</v>
      </c>
      <c r="BC840" s="132">
        <f t="shared" si="335"/>
        <v>0</v>
      </c>
    </row>
    <row r="841" spans="1:55" x14ac:dyDescent="0.25">
      <c r="A841" s="138" t="s">
        <v>1777</v>
      </c>
      <c r="B841" s="131" t="s">
        <v>1278</v>
      </c>
      <c r="C841" s="131" t="s">
        <v>1818</v>
      </c>
      <c r="D841" s="131" t="s">
        <v>191</v>
      </c>
      <c r="E841" s="132" t="s">
        <v>1313</v>
      </c>
      <c r="F841" s="130">
        <v>0</v>
      </c>
      <c r="G841" s="131">
        <v>0</v>
      </c>
      <c r="H841" s="131">
        <v>0</v>
      </c>
      <c r="I841" s="132">
        <v>0</v>
      </c>
      <c r="J841" s="149"/>
      <c r="K841" s="133">
        <v>0</v>
      </c>
      <c r="L841" s="131">
        <v>0</v>
      </c>
      <c r="M841" s="131">
        <v>0</v>
      </c>
      <c r="N841" s="132">
        <v>0</v>
      </c>
      <c r="O841" s="149"/>
      <c r="P841" s="133">
        <v>0</v>
      </c>
      <c r="Q841" s="131">
        <v>0</v>
      </c>
      <c r="R841" s="131">
        <v>0</v>
      </c>
      <c r="S841" s="132">
        <v>0</v>
      </c>
      <c r="T841" s="149"/>
      <c r="U841" s="133">
        <v>0</v>
      </c>
      <c r="V841" s="131">
        <v>0</v>
      </c>
      <c r="W841" s="131">
        <v>0</v>
      </c>
      <c r="X841" s="132">
        <v>0</v>
      </c>
      <c r="Y841" s="149"/>
      <c r="Z841" s="133">
        <v>0</v>
      </c>
      <c r="AA841" s="131">
        <v>0</v>
      </c>
      <c r="AB841" s="131">
        <v>0</v>
      </c>
      <c r="AC841" s="132">
        <v>0</v>
      </c>
      <c r="AD841" s="149"/>
      <c r="AE841" s="153">
        <f t="shared" si="312"/>
        <v>0</v>
      </c>
      <c r="AF841" s="134">
        <f t="shared" si="313"/>
        <v>0</v>
      </c>
      <c r="AG841" s="135">
        <f t="shared" si="314"/>
        <v>0</v>
      </c>
      <c r="AH841" s="167">
        <f t="shared" si="315"/>
        <v>0</v>
      </c>
      <c r="AI841" s="149"/>
      <c r="AJ841" s="133">
        <f t="shared" si="316"/>
        <v>0</v>
      </c>
      <c r="AK841" s="131">
        <f t="shared" si="317"/>
        <v>0</v>
      </c>
      <c r="AL841" s="131">
        <f t="shared" si="318"/>
        <v>0</v>
      </c>
      <c r="AM841" s="131">
        <f t="shared" si="319"/>
        <v>0</v>
      </c>
      <c r="AN841" s="136">
        <f t="shared" si="320"/>
        <v>0</v>
      </c>
      <c r="AO841" s="133">
        <f t="shared" si="321"/>
        <v>0</v>
      </c>
      <c r="AP841" s="131">
        <f t="shared" si="322"/>
        <v>0</v>
      </c>
      <c r="AQ841" s="131">
        <f t="shared" si="323"/>
        <v>0</v>
      </c>
      <c r="AR841" s="131">
        <f t="shared" si="324"/>
        <v>0</v>
      </c>
      <c r="AS841" s="136">
        <f t="shared" si="325"/>
        <v>0</v>
      </c>
      <c r="AT841" s="133">
        <f t="shared" si="326"/>
        <v>0</v>
      </c>
      <c r="AU841" s="131">
        <f t="shared" si="327"/>
        <v>0</v>
      </c>
      <c r="AV841" s="131">
        <f t="shared" si="328"/>
        <v>0</v>
      </c>
      <c r="AW841" s="131">
        <f t="shared" si="329"/>
        <v>0</v>
      </c>
      <c r="AX841" s="136">
        <f t="shared" si="330"/>
        <v>0</v>
      </c>
      <c r="AY841" s="133">
        <f t="shared" si="331"/>
        <v>0</v>
      </c>
      <c r="AZ841" s="131">
        <f t="shared" si="332"/>
        <v>0</v>
      </c>
      <c r="BA841" s="131">
        <f t="shared" si="333"/>
        <v>0</v>
      </c>
      <c r="BB841" s="131">
        <f t="shared" si="334"/>
        <v>0</v>
      </c>
      <c r="BC841" s="132">
        <f t="shared" si="335"/>
        <v>0</v>
      </c>
    </row>
    <row r="842" spans="1:55" x14ac:dyDescent="0.25">
      <c r="A842" s="138" t="s">
        <v>1778</v>
      </c>
      <c r="B842" s="131" t="s">
        <v>1278</v>
      </c>
      <c r="C842" s="131" t="s">
        <v>1819</v>
      </c>
      <c r="D842" s="131" t="s">
        <v>1820</v>
      </c>
      <c r="E842" s="132" t="s">
        <v>1314</v>
      </c>
      <c r="F842" s="130">
        <v>0</v>
      </c>
      <c r="G842" s="131">
        <v>0</v>
      </c>
      <c r="H842" s="131">
        <v>0</v>
      </c>
      <c r="I842" s="132">
        <v>0</v>
      </c>
      <c r="J842" s="149"/>
      <c r="K842" s="133">
        <v>0</v>
      </c>
      <c r="L842" s="131">
        <v>0</v>
      </c>
      <c r="M842" s="131">
        <v>0</v>
      </c>
      <c r="N842" s="132">
        <v>0</v>
      </c>
      <c r="O842" s="149"/>
      <c r="P842" s="133">
        <v>0</v>
      </c>
      <c r="Q842" s="131">
        <v>0</v>
      </c>
      <c r="R842" s="131">
        <v>0</v>
      </c>
      <c r="S842" s="132">
        <v>0</v>
      </c>
      <c r="T842" s="149"/>
      <c r="U842" s="133">
        <v>0</v>
      </c>
      <c r="V842" s="131">
        <v>0</v>
      </c>
      <c r="W842" s="131">
        <v>0</v>
      </c>
      <c r="X842" s="132">
        <v>0</v>
      </c>
      <c r="Y842" s="149"/>
      <c r="Z842" s="133">
        <v>0</v>
      </c>
      <c r="AA842" s="131">
        <v>0</v>
      </c>
      <c r="AB842" s="131">
        <v>0</v>
      </c>
      <c r="AC842" s="132">
        <v>0</v>
      </c>
      <c r="AD842" s="149"/>
      <c r="AE842" s="153">
        <f t="shared" si="312"/>
        <v>0</v>
      </c>
      <c r="AF842" s="134">
        <f t="shared" si="313"/>
        <v>0</v>
      </c>
      <c r="AG842" s="135">
        <f t="shared" si="314"/>
        <v>0</v>
      </c>
      <c r="AH842" s="167">
        <f t="shared" si="315"/>
        <v>0</v>
      </c>
      <c r="AI842" s="149"/>
      <c r="AJ842" s="133">
        <f t="shared" si="316"/>
        <v>0</v>
      </c>
      <c r="AK842" s="131">
        <f t="shared" si="317"/>
        <v>0</v>
      </c>
      <c r="AL842" s="131">
        <f t="shared" si="318"/>
        <v>0</v>
      </c>
      <c r="AM842" s="131">
        <f t="shared" si="319"/>
        <v>0</v>
      </c>
      <c r="AN842" s="136">
        <f t="shared" si="320"/>
        <v>0</v>
      </c>
      <c r="AO842" s="133">
        <f t="shared" si="321"/>
        <v>0</v>
      </c>
      <c r="AP842" s="131">
        <f t="shared" si="322"/>
        <v>0</v>
      </c>
      <c r="AQ842" s="131">
        <f t="shared" si="323"/>
        <v>0</v>
      </c>
      <c r="AR842" s="131">
        <f t="shared" si="324"/>
        <v>0</v>
      </c>
      <c r="AS842" s="136">
        <f t="shared" si="325"/>
        <v>0</v>
      </c>
      <c r="AT842" s="133">
        <f t="shared" si="326"/>
        <v>0</v>
      </c>
      <c r="AU842" s="131">
        <f t="shared" si="327"/>
        <v>0</v>
      </c>
      <c r="AV842" s="131">
        <f t="shared" si="328"/>
        <v>0</v>
      </c>
      <c r="AW842" s="131">
        <f t="shared" si="329"/>
        <v>0</v>
      </c>
      <c r="AX842" s="136">
        <f t="shared" si="330"/>
        <v>0</v>
      </c>
      <c r="AY842" s="133">
        <f t="shared" si="331"/>
        <v>0</v>
      </c>
      <c r="AZ842" s="131">
        <f t="shared" si="332"/>
        <v>0</v>
      </c>
      <c r="BA842" s="131">
        <f t="shared" si="333"/>
        <v>0</v>
      </c>
      <c r="BB842" s="131">
        <f t="shared" si="334"/>
        <v>0</v>
      </c>
      <c r="BC842" s="132">
        <f t="shared" si="335"/>
        <v>0</v>
      </c>
    </row>
    <row r="843" spans="1:55" x14ac:dyDescent="0.25">
      <c r="A843" s="138" t="s">
        <v>1779</v>
      </c>
      <c r="B843" s="131" t="s">
        <v>1278</v>
      </c>
      <c r="C843" s="131" t="s">
        <v>1821</v>
      </c>
      <c r="D843" s="131" t="s">
        <v>153</v>
      </c>
      <c r="E843" s="132" t="s">
        <v>1303</v>
      </c>
      <c r="F843" s="130">
        <v>0</v>
      </c>
      <c r="G843" s="131">
        <v>0</v>
      </c>
      <c r="H843" s="131">
        <v>0</v>
      </c>
      <c r="I843" s="132">
        <v>0</v>
      </c>
      <c r="J843" s="149"/>
      <c r="K843" s="133">
        <v>0</v>
      </c>
      <c r="L843" s="131">
        <v>0</v>
      </c>
      <c r="M843" s="131">
        <v>0</v>
      </c>
      <c r="N843" s="132">
        <v>0</v>
      </c>
      <c r="O843" s="149"/>
      <c r="P843" s="133">
        <v>0</v>
      </c>
      <c r="Q843" s="131">
        <v>0</v>
      </c>
      <c r="R843" s="131">
        <v>0</v>
      </c>
      <c r="S843" s="132">
        <v>0</v>
      </c>
      <c r="T843" s="149"/>
      <c r="U843" s="133">
        <v>0</v>
      </c>
      <c r="V843" s="131">
        <v>0</v>
      </c>
      <c r="W843" s="131">
        <v>0</v>
      </c>
      <c r="X843" s="132">
        <v>0</v>
      </c>
      <c r="Y843" s="149"/>
      <c r="Z843" s="133">
        <v>0</v>
      </c>
      <c r="AA843" s="131">
        <v>0</v>
      </c>
      <c r="AB843" s="131">
        <v>0</v>
      </c>
      <c r="AC843" s="132">
        <v>0</v>
      </c>
      <c r="AD843" s="149"/>
      <c r="AE843" s="153">
        <f t="shared" si="312"/>
        <v>0</v>
      </c>
      <c r="AF843" s="134">
        <f t="shared" si="313"/>
        <v>0</v>
      </c>
      <c r="AG843" s="135">
        <f t="shared" si="314"/>
        <v>0</v>
      </c>
      <c r="AH843" s="167">
        <f t="shared" si="315"/>
        <v>0</v>
      </c>
      <c r="AI843" s="149"/>
      <c r="AJ843" s="133">
        <f t="shared" si="316"/>
        <v>0</v>
      </c>
      <c r="AK843" s="131">
        <f t="shared" si="317"/>
        <v>0</v>
      </c>
      <c r="AL843" s="131">
        <f t="shared" si="318"/>
        <v>0</v>
      </c>
      <c r="AM843" s="131">
        <f t="shared" si="319"/>
        <v>0</v>
      </c>
      <c r="AN843" s="136">
        <f t="shared" si="320"/>
        <v>0</v>
      </c>
      <c r="AO843" s="133">
        <f t="shared" si="321"/>
        <v>0</v>
      </c>
      <c r="AP843" s="131">
        <f t="shared" si="322"/>
        <v>0</v>
      </c>
      <c r="AQ843" s="131">
        <f t="shared" si="323"/>
        <v>0</v>
      </c>
      <c r="AR843" s="131">
        <f t="shared" si="324"/>
        <v>0</v>
      </c>
      <c r="AS843" s="136">
        <f t="shared" si="325"/>
        <v>0</v>
      </c>
      <c r="AT843" s="133">
        <f t="shared" si="326"/>
        <v>0</v>
      </c>
      <c r="AU843" s="131">
        <f t="shared" si="327"/>
        <v>0</v>
      </c>
      <c r="AV843" s="131">
        <f t="shared" si="328"/>
        <v>0</v>
      </c>
      <c r="AW843" s="131">
        <f t="shared" si="329"/>
        <v>0</v>
      </c>
      <c r="AX843" s="136">
        <f t="shared" si="330"/>
        <v>0</v>
      </c>
      <c r="AY843" s="133">
        <f t="shared" si="331"/>
        <v>0</v>
      </c>
      <c r="AZ843" s="131">
        <f t="shared" si="332"/>
        <v>0</v>
      </c>
      <c r="BA843" s="131">
        <f t="shared" si="333"/>
        <v>0</v>
      </c>
      <c r="BB843" s="131">
        <f t="shared" si="334"/>
        <v>0</v>
      </c>
      <c r="BC843" s="132">
        <f t="shared" si="335"/>
        <v>0</v>
      </c>
    </row>
    <row r="844" spans="1:55" x14ac:dyDescent="0.25">
      <c r="A844" s="138" t="s">
        <v>1780</v>
      </c>
      <c r="B844" s="131" t="s">
        <v>1392</v>
      </c>
      <c r="C844" s="131" t="s">
        <v>375</v>
      </c>
      <c r="D844" s="131" t="s">
        <v>96</v>
      </c>
      <c r="E844" s="132" t="s">
        <v>1314</v>
      </c>
      <c r="F844" s="130">
        <v>0</v>
      </c>
      <c r="G844" s="131">
        <v>0</v>
      </c>
      <c r="H844" s="131">
        <v>0</v>
      </c>
      <c r="I844" s="132">
        <v>0</v>
      </c>
      <c r="J844" s="149"/>
      <c r="K844" s="133">
        <v>0</v>
      </c>
      <c r="L844" s="131">
        <v>0</v>
      </c>
      <c r="M844" s="131">
        <v>0</v>
      </c>
      <c r="N844" s="132">
        <v>0</v>
      </c>
      <c r="O844" s="149"/>
      <c r="P844" s="133">
        <v>0</v>
      </c>
      <c r="Q844" s="131">
        <v>0</v>
      </c>
      <c r="R844" s="131">
        <v>0</v>
      </c>
      <c r="S844" s="132">
        <v>0</v>
      </c>
      <c r="T844" s="149"/>
      <c r="U844" s="133">
        <v>0</v>
      </c>
      <c r="V844" s="131">
        <v>0</v>
      </c>
      <c r="W844" s="131">
        <v>0</v>
      </c>
      <c r="X844" s="132">
        <v>0</v>
      </c>
      <c r="Y844" s="149"/>
      <c r="Z844" s="133">
        <v>0</v>
      </c>
      <c r="AA844" s="131">
        <v>0</v>
      </c>
      <c r="AB844" s="131">
        <v>0</v>
      </c>
      <c r="AC844" s="132">
        <v>0</v>
      </c>
      <c r="AD844" s="149"/>
      <c r="AE844" s="153">
        <f t="shared" si="312"/>
        <v>0</v>
      </c>
      <c r="AF844" s="134">
        <f t="shared" si="313"/>
        <v>0</v>
      </c>
      <c r="AG844" s="135">
        <f t="shared" si="314"/>
        <v>0</v>
      </c>
      <c r="AH844" s="167">
        <f t="shared" si="315"/>
        <v>0</v>
      </c>
      <c r="AI844" s="149"/>
      <c r="AJ844" s="133">
        <f t="shared" si="316"/>
        <v>0</v>
      </c>
      <c r="AK844" s="131">
        <f t="shared" si="317"/>
        <v>0</v>
      </c>
      <c r="AL844" s="131">
        <f t="shared" si="318"/>
        <v>0</v>
      </c>
      <c r="AM844" s="131">
        <f t="shared" si="319"/>
        <v>0</v>
      </c>
      <c r="AN844" s="136">
        <f t="shared" si="320"/>
        <v>0</v>
      </c>
      <c r="AO844" s="133">
        <f t="shared" si="321"/>
        <v>0</v>
      </c>
      <c r="AP844" s="131">
        <f t="shared" si="322"/>
        <v>0</v>
      </c>
      <c r="AQ844" s="131">
        <f t="shared" si="323"/>
        <v>0</v>
      </c>
      <c r="AR844" s="131">
        <f t="shared" si="324"/>
        <v>0</v>
      </c>
      <c r="AS844" s="136">
        <f t="shared" si="325"/>
        <v>0</v>
      </c>
      <c r="AT844" s="133">
        <f t="shared" si="326"/>
        <v>0</v>
      </c>
      <c r="AU844" s="131">
        <f t="shared" si="327"/>
        <v>0</v>
      </c>
      <c r="AV844" s="131">
        <f t="shared" si="328"/>
        <v>0</v>
      </c>
      <c r="AW844" s="131">
        <f t="shared" si="329"/>
        <v>0</v>
      </c>
      <c r="AX844" s="136">
        <f t="shared" si="330"/>
        <v>0</v>
      </c>
      <c r="AY844" s="133">
        <f t="shared" si="331"/>
        <v>0</v>
      </c>
      <c r="AZ844" s="131">
        <f t="shared" si="332"/>
        <v>0</v>
      </c>
      <c r="BA844" s="131">
        <f t="shared" si="333"/>
        <v>0</v>
      </c>
      <c r="BB844" s="131">
        <f t="shared" si="334"/>
        <v>0</v>
      </c>
      <c r="BC844" s="132">
        <f t="shared" si="335"/>
        <v>0</v>
      </c>
    </row>
    <row r="845" spans="1:55" x14ac:dyDescent="0.25">
      <c r="A845" s="138" t="s">
        <v>1781</v>
      </c>
      <c r="B845" s="131" t="s">
        <v>47</v>
      </c>
      <c r="C845" s="131" t="s">
        <v>128</v>
      </c>
      <c r="D845" s="131" t="s">
        <v>1822</v>
      </c>
      <c r="E845" s="132" t="s">
        <v>1311</v>
      </c>
      <c r="F845" s="130">
        <v>0</v>
      </c>
      <c r="G845" s="131">
        <v>0</v>
      </c>
      <c r="H845" s="131">
        <v>0</v>
      </c>
      <c r="I845" s="132">
        <v>20</v>
      </c>
      <c r="J845" s="149"/>
      <c r="K845" s="133">
        <v>0</v>
      </c>
      <c r="L845" s="131">
        <v>1</v>
      </c>
      <c r="M845" s="131">
        <v>23.1</v>
      </c>
      <c r="N845" s="132">
        <v>274</v>
      </c>
      <c r="O845" s="149"/>
      <c r="P845" s="133">
        <v>0</v>
      </c>
      <c r="Q845" s="131">
        <v>0</v>
      </c>
      <c r="R845" s="131">
        <v>0</v>
      </c>
      <c r="S845" s="132">
        <v>20</v>
      </c>
      <c r="T845" s="149"/>
      <c r="U845" s="133">
        <v>0</v>
      </c>
      <c r="V845" s="131">
        <v>0</v>
      </c>
      <c r="W845" s="131">
        <v>0</v>
      </c>
      <c r="X845" s="132">
        <v>0</v>
      </c>
      <c r="Y845" s="149"/>
      <c r="Z845" s="133">
        <v>0</v>
      </c>
      <c r="AA845" s="131">
        <v>0</v>
      </c>
      <c r="AB845" s="131">
        <v>0</v>
      </c>
      <c r="AC845" s="132">
        <v>0</v>
      </c>
      <c r="AD845" s="149"/>
      <c r="AE845" s="153">
        <f t="shared" si="312"/>
        <v>0</v>
      </c>
      <c r="AF845" s="134">
        <f t="shared" si="313"/>
        <v>1</v>
      </c>
      <c r="AG845" s="135">
        <f t="shared" si="314"/>
        <v>23.1</v>
      </c>
      <c r="AH845" s="167">
        <f t="shared" si="315"/>
        <v>314</v>
      </c>
      <c r="AI845" s="149"/>
      <c r="AJ845" s="133">
        <f t="shared" si="316"/>
        <v>20</v>
      </c>
      <c r="AK845" s="131">
        <f t="shared" si="317"/>
        <v>274</v>
      </c>
      <c r="AL845" s="131">
        <f t="shared" si="318"/>
        <v>20</v>
      </c>
      <c r="AM845" s="131">
        <f t="shared" si="319"/>
        <v>0</v>
      </c>
      <c r="AN845" s="136">
        <f t="shared" si="320"/>
        <v>0</v>
      </c>
      <c r="AO845" s="133">
        <f t="shared" si="321"/>
        <v>0</v>
      </c>
      <c r="AP845" s="131">
        <f t="shared" si="322"/>
        <v>0</v>
      </c>
      <c r="AQ845" s="131">
        <f t="shared" si="323"/>
        <v>0</v>
      </c>
      <c r="AR845" s="131">
        <f t="shared" si="324"/>
        <v>0</v>
      </c>
      <c r="AS845" s="136">
        <f t="shared" si="325"/>
        <v>0</v>
      </c>
      <c r="AT845" s="133">
        <f t="shared" si="326"/>
        <v>0</v>
      </c>
      <c r="AU845" s="131">
        <f t="shared" si="327"/>
        <v>1</v>
      </c>
      <c r="AV845" s="131">
        <f t="shared" si="328"/>
        <v>0</v>
      </c>
      <c r="AW845" s="131">
        <f t="shared" si="329"/>
        <v>0</v>
      </c>
      <c r="AX845" s="136">
        <f t="shared" si="330"/>
        <v>0</v>
      </c>
      <c r="AY845" s="133">
        <f t="shared" si="331"/>
        <v>0</v>
      </c>
      <c r="AZ845" s="131">
        <f t="shared" si="332"/>
        <v>23.1</v>
      </c>
      <c r="BA845" s="131">
        <f t="shared" si="333"/>
        <v>0</v>
      </c>
      <c r="BB845" s="131">
        <f t="shared" si="334"/>
        <v>0</v>
      </c>
      <c r="BC845" s="132">
        <f t="shared" si="335"/>
        <v>0</v>
      </c>
    </row>
    <row r="846" spans="1:55" x14ac:dyDescent="0.25">
      <c r="A846" s="138" t="s">
        <v>1782</v>
      </c>
      <c r="B846" s="131" t="s">
        <v>47</v>
      </c>
      <c r="C846" s="131" t="s">
        <v>1915</v>
      </c>
      <c r="D846" s="131" t="s">
        <v>254</v>
      </c>
      <c r="E846" s="132" t="s">
        <v>1313</v>
      </c>
      <c r="F846" s="130">
        <v>2</v>
      </c>
      <c r="G846" s="131">
        <v>1</v>
      </c>
      <c r="H846" s="131">
        <v>11</v>
      </c>
      <c r="I846" s="132">
        <v>270</v>
      </c>
      <c r="J846" s="149"/>
      <c r="K846" s="133">
        <v>0</v>
      </c>
      <c r="L846" s="131">
        <v>0</v>
      </c>
      <c r="M846" s="131">
        <v>0</v>
      </c>
      <c r="N846" s="132">
        <v>0</v>
      </c>
      <c r="O846" s="149"/>
      <c r="P846" s="133">
        <v>0</v>
      </c>
      <c r="Q846" s="131">
        <v>0</v>
      </c>
      <c r="R846" s="131">
        <v>0</v>
      </c>
      <c r="S846" s="132">
        <v>0</v>
      </c>
      <c r="T846" s="149"/>
      <c r="U846" s="133">
        <v>0</v>
      </c>
      <c r="V846" s="131">
        <v>0</v>
      </c>
      <c r="W846" s="131">
        <v>0</v>
      </c>
      <c r="X846" s="132">
        <v>0</v>
      </c>
      <c r="Y846" s="149"/>
      <c r="Z846" s="133">
        <v>0</v>
      </c>
      <c r="AA846" s="131">
        <v>1</v>
      </c>
      <c r="AB846" s="131">
        <v>6</v>
      </c>
      <c r="AC846" s="132">
        <v>251</v>
      </c>
      <c r="AD846" s="149"/>
      <c r="AE846" s="153">
        <f t="shared" si="312"/>
        <v>2</v>
      </c>
      <c r="AF846" s="134">
        <f t="shared" si="313"/>
        <v>2</v>
      </c>
      <c r="AG846" s="135">
        <f t="shared" si="314"/>
        <v>17</v>
      </c>
      <c r="AH846" s="167">
        <f t="shared" si="315"/>
        <v>521</v>
      </c>
      <c r="AI846" s="149"/>
      <c r="AJ846" s="133">
        <f t="shared" si="316"/>
        <v>270</v>
      </c>
      <c r="AK846" s="131">
        <f t="shared" si="317"/>
        <v>0</v>
      </c>
      <c r="AL846" s="131">
        <f t="shared" si="318"/>
        <v>0</v>
      </c>
      <c r="AM846" s="131">
        <f t="shared" si="319"/>
        <v>0</v>
      </c>
      <c r="AN846" s="136">
        <f t="shared" si="320"/>
        <v>251</v>
      </c>
      <c r="AO846" s="133">
        <f t="shared" si="321"/>
        <v>2</v>
      </c>
      <c r="AP846" s="131">
        <f t="shared" si="322"/>
        <v>0</v>
      </c>
      <c r="AQ846" s="131">
        <f t="shared" si="323"/>
        <v>0</v>
      </c>
      <c r="AR846" s="131">
        <f t="shared" si="324"/>
        <v>0</v>
      </c>
      <c r="AS846" s="136">
        <f t="shared" si="325"/>
        <v>0</v>
      </c>
      <c r="AT846" s="133">
        <f t="shared" si="326"/>
        <v>1</v>
      </c>
      <c r="AU846" s="131">
        <f t="shared" si="327"/>
        <v>0</v>
      </c>
      <c r="AV846" s="131">
        <f t="shared" si="328"/>
        <v>0</v>
      </c>
      <c r="AW846" s="131">
        <f t="shared" si="329"/>
        <v>0</v>
      </c>
      <c r="AX846" s="136">
        <f t="shared" si="330"/>
        <v>1</v>
      </c>
      <c r="AY846" s="133">
        <f t="shared" si="331"/>
        <v>11</v>
      </c>
      <c r="AZ846" s="131">
        <f t="shared" si="332"/>
        <v>0</v>
      </c>
      <c r="BA846" s="131">
        <f t="shared" si="333"/>
        <v>0</v>
      </c>
      <c r="BB846" s="131">
        <f t="shared" si="334"/>
        <v>0</v>
      </c>
      <c r="BC846" s="132">
        <f t="shared" si="335"/>
        <v>6</v>
      </c>
    </row>
    <row r="847" spans="1:55" x14ac:dyDescent="0.25">
      <c r="A847" s="138" t="s">
        <v>1783</v>
      </c>
      <c r="B847" s="131" t="s">
        <v>1293</v>
      </c>
      <c r="C847" s="131" t="s">
        <v>97</v>
      </c>
      <c r="D847" s="131" t="s">
        <v>1823</v>
      </c>
      <c r="E847" s="132" t="s">
        <v>1314</v>
      </c>
      <c r="F847" s="130">
        <v>0</v>
      </c>
      <c r="G847" s="131">
        <v>0</v>
      </c>
      <c r="H847" s="131">
        <v>0</v>
      </c>
      <c r="I847" s="132">
        <v>0</v>
      </c>
      <c r="J847" s="149"/>
      <c r="K847" s="133">
        <v>0</v>
      </c>
      <c r="L847" s="131">
        <v>0</v>
      </c>
      <c r="M847" s="131">
        <v>0</v>
      </c>
      <c r="N847" s="132">
        <v>0</v>
      </c>
      <c r="O847" s="149"/>
      <c r="P847" s="133">
        <v>0</v>
      </c>
      <c r="Q847" s="131">
        <v>0</v>
      </c>
      <c r="R847" s="131">
        <v>0</v>
      </c>
      <c r="S847" s="132">
        <v>0</v>
      </c>
      <c r="T847" s="149"/>
      <c r="U847" s="133">
        <v>0</v>
      </c>
      <c r="V847" s="131">
        <v>0</v>
      </c>
      <c r="W847" s="131">
        <v>0</v>
      </c>
      <c r="X847" s="132">
        <v>0</v>
      </c>
      <c r="Y847" s="149"/>
      <c r="Z847" s="133">
        <v>0</v>
      </c>
      <c r="AA847" s="131">
        <v>0</v>
      </c>
      <c r="AB847" s="131">
        <v>0</v>
      </c>
      <c r="AC847" s="132">
        <v>0</v>
      </c>
      <c r="AD847" s="149"/>
      <c r="AE847" s="153">
        <f t="shared" si="312"/>
        <v>0</v>
      </c>
      <c r="AF847" s="134">
        <f t="shared" si="313"/>
        <v>0</v>
      </c>
      <c r="AG847" s="135">
        <f t="shared" si="314"/>
        <v>0</v>
      </c>
      <c r="AH847" s="167">
        <f t="shared" si="315"/>
        <v>0</v>
      </c>
      <c r="AI847" s="149"/>
      <c r="AJ847" s="133">
        <f t="shared" si="316"/>
        <v>0</v>
      </c>
      <c r="AK847" s="131">
        <f t="shared" si="317"/>
        <v>0</v>
      </c>
      <c r="AL847" s="131">
        <f t="shared" si="318"/>
        <v>0</v>
      </c>
      <c r="AM847" s="131">
        <f t="shared" si="319"/>
        <v>0</v>
      </c>
      <c r="AN847" s="136">
        <f t="shared" si="320"/>
        <v>0</v>
      </c>
      <c r="AO847" s="133">
        <f t="shared" si="321"/>
        <v>0</v>
      </c>
      <c r="AP847" s="131">
        <f t="shared" si="322"/>
        <v>0</v>
      </c>
      <c r="AQ847" s="131">
        <f t="shared" si="323"/>
        <v>0</v>
      </c>
      <c r="AR847" s="131">
        <f t="shared" si="324"/>
        <v>0</v>
      </c>
      <c r="AS847" s="136">
        <f t="shared" si="325"/>
        <v>0</v>
      </c>
      <c r="AT847" s="133">
        <f t="shared" si="326"/>
        <v>0</v>
      </c>
      <c r="AU847" s="131">
        <f t="shared" si="327"/>
        <v>0</v>
      </c>
      <c r="AV847" s="131">
        <f t="shared" si="328"/>
        <v>0</v>
      </c>
      <c r="AW847" s="131">
        <f t="shared" si="329"/>
        <v>0</v>
      </c>
      <c r="AX847" s="136">
        <f t="shared" si="330"/>
        <v>0</v>
      </c>
      <c r="AY847" s="133">
        <f t="shared" si="331"/>
        <v>0</v>
      </c>
      <c r="AZ847" s="131">
        <f t="shared" si="332"/>
        <v>0</v>
      </c>
      <c r="BA847" s="131">
        <f t="shared" si="333"/>
        <v>0</v>
      </c>
      <c r="BB847" s="131">
        <f t="shared" si="334"/>
        <v>0</v>
      </c>
      <c r="BC847" s="132">
        <f t="shared" si="335"/>
        <v>0</v>
      </c>
    </row>
    <row r="848" spans="1:55" x14ac:dyDescent="0.25">
      <c r="A848" s="138" t="s">
        <v>1784</v>
      </c>
      <c r="B848" s="131" t="s">
        <v>1293</v>
      </c>
      <c r="C848" s="131" t="s">
        <v>360</v>
      </c>
      <c r="D848" s="131" t="s">
        <v>1824</v>
      </c>
      <c r="E848" s="132" t="s">
        <v>1954</v>
      </c>
      <c r="F848" s="130">
        <v>0</v>
      </c>
      <c r="G848" s="131">
        <v>0</v>
      </c>
      <c r="H848" s="131">
        <v>0</v>
      </c>
      <c r="I848" s="132">
        <v>0</v>
      </c>
      <c r="J848" s="149"/>
      <c r="K848" s="133">
        <v>0</v>
      </c>
      <c r="L848" s="131">
        <v>0</v>
      </c>
      <c r="M848" s="131">
        <v>0</v>
      </c>
      <c r="N848" s="132">
        <v>0</v>
      </c>
      <c r="O848" s="149"/>
      <c r="P848" s="133">
        <v>0</v>
      </c>
      <c r="Q848" s="131">
        <v>0</v>
      </c>
      <c r="R848" s="131">
        <v>0</v>
      </c>
      <c r="S848" s="132">
        <v>0</v>
      </c>
      <c r="T848" s="149"/>
      <c r="U848" s="133">
        <v>0</v>
      </c>
      <c r="V848" s="131">
        <v>0</v>
      </c>
      <c r="W848" s="131">
        <v>0</v>
      </c>
      <c r="X848" s="132">
        <v>0</v>
      </c>
      <c r="Y848" s="149"/>
      <c r="Z848" s="133">
        <v>0</v>
      </c>
      <c r="AA848" s="131">
        <v>0</v>
      </c>
      <c r="AB848" s="131">
        <v>0</v>
      </c>
      <c r="AC848" s="132">
        <v>0</v>
      </c>
      <c r="AD848" s="149"/>
      <c r="AE848" s="153">
        <f t="shared" si="312"/>
        <v>0</v>
      </c>
      <c r="AF848" s="134">
        <f t="shared" si="313"/>
        <v>0</v>
      </c>
      <c r="AG848" s="135">
        <f t="shared" si="314"/>
        <v>0</v>
      </c>
      <c r="AH848" s="167">
        <f t="shared" si="315"/>
        <v>0</v>
      </c>
      <c r="AI848" s="149"/>
      <c r="AJ848" s="133">
        <f t="shared" si="316"/>
        <v>0</v>
      </c>
      <c r="AK848" s="131">
        <f t="shared" si="317"/>
        <v>0</v>
      </c>
      <c r="AL848" s="131">
        <f t="shared" si="318"/>
        <v>0</v>
      </c>
      <c r="AM848" s="131">
        <f t="shared" si="319"/>
        <v>0</v>
      </c>
      <c r="AN848" s="136">
        <f t="shared" si="320"/>
        <v>0</v>
      </c>
      <c r="AO848" s="133">
        <f t="shared" si="321"/>
        <v>0</v>
      </c>
      <c r="AP848" s="131">
        <f t="shared" si="322"/>
        <v>0</v>
      </c>
      <c r="AQ848" s="131">
        <f t="shared" si="323"/>
        <v>0</v>
      </c>
      <c r="AR848" s="131">
        <f t="shared" si="324"/>
        <v>0</v>
      </c>
      <c r="AS848" s="136">
        <f t="shared" si="325"/>
        <v>0</v>
      </c>
      <c r="AT848" s="133">
        <f t="shared" si="326"/>
        <v>0</v>
      </c>
      <c r="AU848" s="131">
        <f t="shared" si="327"/>
        <v>0</v>
      </c>
      <c r="AV848" s="131">
        <f t="shared" si="328"/>
        <v>0</v>
      </c>
      <c r="AW848" s="131">
        <f t="shared" si="329"/>
        <v>0</v>
      </c>
      <c r="AX848" s="136">
        <f t="shared" si="330"/>
        <v>0</v>
      </c>
      <c r="AY848" s="133">
        <f t="shared" si="331"/>
        <v>0</v>
      </c>
      <c r="AZ848" s="131">
        <f t="shared" si="332"/>
        <v>0</v>
      </c>
      <c r="BA848" s="131">
        <f t="shared" si="333"/>
        <v>0</v>
      </c>
      <c r="BB848" s="131">
        <f t="shared" si="334"/>
        <v>0</v>
      </c>
      <c r="BC848" s="132">
        <f t="shared" si="335"/>
        <v>0</v>
      </c>
    </row>
    <row r="849" spans="1:55" x14ac:dyDescent="0.25">
      <c r="A849" s="138" t="s">
        <v>1785</v>
      </c>
      <c r="B849" s="131" t="s">
        <v>49</v>
      </c>
      <c r="C849" s="131" t="s">
        <v>1825</v>
      </c>
      <c r="D849" s="131" t="s">
        <v>1925</v>
      </c>
      <c r="E849" s="132" t="s">
        <v>1313</v>
      </c>
      <c r="F849" s="130">
        <v>0</v>
      </c>
      <c r="G849" s="131">
        <v>0</v>
      </c>
      <c r="H849" s="131">
        <v>0</v>
      </c>
      <c r="I849" s="132">
        <v>20</v>
      </c>
      <c r="J849" s="149"/>
      <c r="K849" s="133">
        <v>0</v>
      </c>
      <c r="L849" s="131">
        <v>1</v>
      </c>
      <c r="M849" s="131">
        <v>2.8</v>
      </c>
      <c r="N849" s="132">
        <v>234</v>
      </c>
      <c r="O849" s="149"/>
      <c r="P849" s="133">
        <v>0</v>
      </c>
      <c r="Q849" s="131">
        <v>0</v>
      </c>
      <c r="R849" s="131">
        <v>0</v>
      </c>
      <c r="S849" s="132">
        <v>20</v>
      </c>
      <c r="T849" s="149"/>
      <c r="U849" s="133">
        <v>0</v>
      </c>
      <c r="V849" s="131">
        <v>0</v>
      </c>
      <c r="W849" s="131">
        <v>0</v>
      </c>
      <c r="X849" s="132">
        <v>20</v>
      </c>
      <c r="Y849" s="149"/>
      <c r="Z849" s="133">
        <v>0</v>
      </c>
      <c r="AA849" s="131">
        <v>0</v>
      </c>
      <c r="AB849" s="131">
        <v>0</v>
      </c>
      <c r="AC849" s="132">
        <v>20</v>
      </c>
      <c r="AD849" s="149"/>
      <c r="AE849" s="153">
        <f t="shared" si="312"/>
        <v>0</v>
      </c>
      <c r="AF849" s="134">
        <f t="shared" si="313"/>
        <v>1</v>
      </c>
      <c r="AG849" s="135">
        <f t="shared" si="314"/>
        <v>2.8</v>
      </c>
      <c r="AH849" s="167">
        <f t="shared" si="315"/>
        <v>294</v>
      </c>
      <c r="AI849" s="149"/>
      <c r="AJ849" s="133">
        <f t="shared" si="316"/>
        <v>20</v>
      </c>
      <c r="AK849" s="131">
        <f t="shared" si="317"/>
        <v>234</v>
      </c>
      <c r="AL849" s="131">
        <f t="shared" si="318"/>
        <v>20</v>
      </c>
      <c r="AM849" s="131">
        <f t="shared" si="319"/>
        <v>20</v>
      </c>
      <c r="AN849" s="136">
        <f t="shared" si="320"/>
        <v>20</v>
      </c>
      <c r="AO849" s="133">
        <f t="shared" si="321"/>
        <v>0</v>
      </c>
      <c r="AP849" s="131">
        <f t="shared" si="322"/>
        <v>0</v>
      </c>
      <c r="AQ849" s="131">
        <f t="shared" si="323"/>
        <v>0</v>
      </c>
      <c r="AR849" s="131">
        <f t="shared" si="324"/>
        <v>0</v>
      </c>
      <c r="AS849" s="136">
        <f t="shared" si="325"/>
        <v>0</v>
      </c>
      <c r="AT849" s="133">
        <f t="shared" si="326"/>
        <v>0</v>
      </c>
      <c r="AU849" s="131">
        <f t="shared" si="327"/>
        <v>1</v>
      </c>
      <c r="AV849" s="131">
        <f t="shared" si="328"/>
        <v>0</v>
      </c>
      <c r="AW849" s="131">
        <f t="shared" si="329"/>
        <v>0</v>
      </c>
      <c r="AX849" s="136">
        <f t="shared" si="330"/>
        <v>0</v>
      </c>
      <c r="AY849" s="133">
        <f t="shared" si="331"/>
        <v>0</v>
      </c>
      <c r="AZ849" s="131">
        <f t="shared" si="332"/>
        <v>2.8</v>
      </c>
      <c r="BA849" s="131">
        <f t="shared" si="333"/>
        <v>0</v>
      </c>
      <c r="BB849" s="131">
        <f t="shared" si="334"/>
        <v>0</v>
      </c>
      <c r="BC849" s="132">
        <f t="shared" si="335"/>
        <v>0</v>
      </c>
    </row>
    <row r="850" spans="1:55" x14ac:dyDescent="0.25">
      <c r="A850" s="138" t="s">
        <v>1786</v>
      </c>
      <c r="B850" s="131" t="s">
        <v>1293</v>
      </c>
      <c r="C850" s="131" t="s">
        <v>1826</v>
      </c>
      <c r="D850" s="131" t="s">
        <v>1273</v>
      </c>
      <c r="E850" s="132" t="s">
        <v>1313</v>
      </c>
      <c r="F850" s="130">
        <v>0</v>
      </c>
      <c r="G850" s="131">
        <v>0</v>
      </c>
      <c r="H850" s="131">
        <v>0</v>
      </c>
      <c r="I850" s="132">
        <v>0</v>
      </c>
      <c r="J850" s="149"/>
      <c r="K850" s="133">
        <v>0</v>
      </c>
      <c r="L850" s="131">
        <v>0</v>
      </c>
      <c r="M850" s="131">
        <v>0</v>
      </c>
      <c r="N850" s="132">
        <v>0</v>
      </c>
      <c r="O850" s="149"/>
      <c r="P850" s="133">
        <v>0</v>
      </c>
      <c r="Q850" s="131">
        <v>0</v>
      </c>
      <c r="R850" s="131">
        <v>0</v>
      </c>
      <c r="S850" s="132">
        <v>0</v>
      </c>
      <c r="T850" s="149"/>
      <c r="U850" s="133">
        <v>0</v>
      </c>
      <c r="V850" s="131">
        <v>0</v>
      </c>
      <c r="W850" s="131">
        <v>0</v>
      </c>
      <c r="X850" s="132">
        <v>0</v>
      </c>
      <c r="Y850" s="149"/>
      <c r="Z850" s="133">
        <v>0</v>
      </c>
      <c r="AA850" s="131">
        <v>0</v>
      </c>
      <c r="AB850" s="131">
        <v>0</v>
      </c>
      <c r="AC850" s="132">
        <v>0</v>
      </c>
      <c r="AD850" s="149"/>
      <c r="AE850" s="153">
        <f t="shared" si="312"/>
        <v>0</v>
      </c>
      <c r="AF850" s="134">
        <f t="shared" si="313"/>
        <v>0</v>
      </c>
      <c r="AG850" s="135">
        <f t="shared" si="314"/>
        <v>0</v>
      </c>
      <c r="AH850" s="167">
        <f t="shared" si="315"/>
        <v>0</v>
      </c>
      <c r="AI850" s="149"/>
      <c r="AJ850" s="133">
        <f t="shared" si="316"/>
        <v>0</v>
      </c>
      <c r="AK850" s="131">
        <f t="shared" si="317"/>
        <v>0</v>
      </c>
      <c r="AL850" s="131">
        <f t="shared" si="318"/>
        <v>0</v>
      </c>
      <c r="AM850" s="131">
        <f t="shared" si="319"/>
        <v>0</v>
      </c>
      <c r="AN850" s="136">
        <f t="shared" si="320"/>
        <v>0</v>
      </c>
      <c r="AO850" s="133">
        <f t="shared" si="321"/>
        <v>0</v>
      </c>
      <c r="AP850" s="131">
        <f t="shared" si="322"/>
        <v>0</v>
      </c>
      <c r="AQ850" s="131">
        <f t="shared" si="323"/>
        <v>0</v>
      </c>
      <c r="AR850" s="131">
        <f t="shared" si="324"/>
        <v>0</v>
      </c>
      <c r="AS850" s="136">
        <f t="shared" si="325"/>
        <v>0</v>
      </c>
      <c r="AT850" s="133">
        <f t="shared" si="326"/>
        <v>0</v>
      </c>
      <c r="AU850" s="131">
        <f t="shared" si="327"/>
        <v>0</v>
      </c>
      <c r="AV850" s="131">
        <f t="shared" si="328"/>
        <v>0</v>
      </c>
      <c r="AW850" s="131">
        <f t="shared" si="329"/>
        <v>0</v>
      </c>
      <c r="AX850" s="136">
        <f t="shared" si="330"/>
        <v>0</v>
      </c>
      <c r="AY850" s="133">
        <f t="shared" si="331"/>
        <v>0</v>
      </c>
      <c r="AZ850" s="131">
        <f t="shared" si="332"/>
        <v>0</v>
      </c>
      <c r="BA850" s="131">
        <f t="shared" si="333"/>
        <v>0</v>
      </c>
      <c r="BB850" s="131">
        <f t="shared" si="334"/>
        <v>0</v>
      </c>
      <c r="BC850" s="132">
        <f t="shared" si="335"/>
        <v>0</v>
      </c>
    </row>
    <row r="851" spans="1:55" x14ac:dyDescent="0.25">
      <c r="A851" s="138" t="s">
        <v>1787</v>
      </c>
      <c r="B851" s="131" t="s">
        <v>40</v>
      </c>
      <c r="C851" s="131" t="s">
        <v>1559</v>
      </c>
      <c r="D851" s="131" t="s">
        <v>1098</v>
      </c>
      <c r="E851" s="132" t="s">
        <v>1311</v>
      </c>
      <c r="F851" s="130">
        <v>2</v>
      </c>
      <c r="G851" s="131">
        <v>0</v>
      </c>
      <c r="H851" s="131">
        <v>2.2999999999999998</v>
      </c>
      <c r="I851" s="132">
        <v>230</v>
      </c>
      <c r="J851" s="149"/>
      <c r="K851" s="133">
        <v>1</v>
      </c>
      <c r="L851" s="131">
        <v>0</v>
      </c>
      <c r="M851" s="131">
        <v>1.4</v>
      </c>
      <c r="N851" s="132">
        <v>219</v>
      </c>
      <c r="O851" s="149"/>
      <c r="P851" s="133">
        <v>0</v>
      </c>
      <c r="Q851" s="131">
        <v>0</v>
      </c>
      <c r="R851" s="131">
        <v>0</v>
      </c>
      <c r="S851" s="132">
        <v>0</v>
      </c>
      <c r="T851" s="149"/>
      <c r="U851" s="133">
        <v>0</v>
      </c>
      <c r="V851" s="131">
        <v>2</v>
      </c>
      <c r="W851" s="131">
        <v>37</v>
      </c>
      <c r="X851" s="132">
        <v>299</v>
      </c>
      <c r="Y851" s="149"/>
      <c r="Z851" s="133">
        <v>0</v>
      </c>
      <c r="AA851" s="131">
        <v>0</v>
      </c>
      <c r="AB851" s="131">
        <v>0</v>
      </c>
      <c r="AC851" s="132">
        <v>0</v>
      </c>
      <c r="AD851" s="149"/>
      <c r="AE851" s="153">
        <f t="shared" si="312"/>
        <v>3</v>
      </c>
      <c r="AF851" s="134">
        <f t="shared" si="313"/>
        <v>2</v>
      </c>
      <c r="AG851" s="135">
        <f t="shared" si="314"/>
        <v>40.699999999999996</v>
      </c>
      <c r="AH851" s="167">
        <f t="shared" si="315"/>
        <v>748</v>
      </c>
      <c r="AI851" s="149"/>
      <c r="AJ851" s="133">
        <f t="shared" si="316"/>
        <v>230</v>
      </c>
      <c r="AK851" s="131">
        <f t="shared" si="317"/>
        <v>219</v>
      </c>
      <c r="AL851" s="131">
        <f t="shared" si="318"/>
        <v>0</v>
      </c>
      <c r="AM851" s="131">
        <f t="shared" si="319"/>
        <v>299</v>
      </c>
      <c r="AN851" s="136">
        <f t="shared" si="320"/>
        <v>0</v>
      </c>
      <c r="AO851" s="133">
        <f t="shared" si="321"/>
        <v>2</v>
      </c>
      <c r="AP851" s="131">
        <f t="shared" si="322"/>
        <v>1</v>
      </c>
      <c r="AQ851" s="131">
        <f t="shared" si="323"/>
        <v>0</v>
      </c>
      <c r="AR851" s="131">
        <f t="shared" si="324"/>
        <v>0</v>
      </c>
      <c r="AS851" s="136">
        <f t="shared" si="325"/>
        <v>0</v>
      </c>
      <c r="AT851" s="133">
        <f t="shared" si="326"/>
        <v>0</v>
      </c>
      <c r="AU851" s="131">
        <f t="shared" si="327"/>
        <v>0</v>
      </c>
      <c r="AV851" s="131">
        <f t="shared" si="328"/>
        <v>0</v>
      </c>
      <c r="AW851" s="131">
        <f t="shared" si="329"/>
        <v>2</v>
      </c>
      <c r="AX851" s="136">
        <f t="shared" si="330"/>
        <v>0</v>
      </c>
      <c r="AY851" s="133">
        <f t="shared" si="331"/>
        <v>2.2999999999999998</v>
      </c>
      <c r="AZ851" s="131">
        <f t="shared" si="332"/>
        <v>1.4</v>
      </c>
      <c r="BA851" s="131">
        <f t="shared" si="333"/>
        <v>0</v>
      </c>
      <c r="BB851" s="131">
        <f t="shared" si="334"/>
        <v>37</v>
      </c>
      <c r="BC851" s="132">
        <f t="shared" si="335"/>
        <v>0</v>
      </c>
    </row>
    <row r="852" spans="1:55" x14ac:dyDescent="0.25">
      <c r="A852" s="138" t="s">
        <v>1788</v>
      </c>
      <c r="B852" s="131" t="s">
        <v>43</v>
      </c>
      <c r="C852" s="131" t="s">
        <v>1478</v>
      </c>
      <c r="D852" s="131" t="s">
        <v>1098</v>
      </c>
      <c r="E852" s="132" t="s">
        <v>2025</v>
      </c>
      <c r="F852" s="130">
        <v>1</v>
      </c>
      <c r="G852" s="131">
        <v>0</v>
      </c>
      <c r="H852" s="131">
        <v>1</v>
      </c>
      <c r="I852" s="132">
        <v>214</v>
      </c>
      <c r="J852" s="149"/>
      <c r="K852" s="133">
        <v>0</v>
      </c>
      <c r="L852" s="131">
        <v>0</v>
      </c>
      <c r="M852" s="131">
        <v>0</v>
      </c>
      <c r="N852" s="132">
        <v>20</v>
      </c>
      <c r="O852" s="149"/>
      <c r="P852" s="133">
        <v>0</v>
      </c>
      <c r="Q852" s="131">
        <v>0</v>
      </c>
      <c r="R852" s="131">
        <v>0</v>
      </c>
      <c r="S852" s="132">
        <v>0</v>
      </c>
      <c r="T852" s="149"/>
      <c r="U852" s="133">
        <v>0</v>
      </c>
      <c r="V852" s="131">
        <v>0</v>
      </c>
      <c r="W852" s="131">
        <v>0</v>
      </c>
      <c r="X852" s="132">
        <v>0</v>
      </c>
      <c r="Y852" s="149"/>
      <c r="Z852" s="133">
        <v>0</v>
      </c>
      <c r="AA852" s="131">
        <v>0</v>
      </c>
      <c r="AB852" s="131">
        <v>0</v>
      </c>
      <c r="AC852" s="132">
        <v>20</v>
      </c>
      <c r="AD852" s="149"/>
      <c r="AE852" s="153">
        <f t="shared" si="312"/>
        <v>1</v>
      </c>
      <c r="AF852" s="134">
        <f t="shared" si="313"/>
        <v>0</v>
      </c>
      <c r="AG852" s="135">
        <f t="shared" si="314"/>
        <v>1</v>
      </c>
      <c r="AH852" s="167">
        <f t="shared" si="315"/>
        <v>254</v>
      </c>
      <c r="AI852" s="149"/>
      <c r="AJ852" s="133">
        <f t="shared" si="316"/>
        <v>214</v>
      </c>
      <c r="AK852" s="131">
        <f t="shared" si="317"/>
        <v>20</v>
      </c>
      <c r="AL852" s="131">
        <f t="shared" si="318"/>
        <v>0</v>
      </c>
      <c r="AM852" s="131">
        <f t="shared" si="319"/>
        <v>0</v>
      </c>
      <c r="AN852" s="136">
        <f t="shared" si="320"/>
        <v>20</v>
      </c>
      <c r="AO852" s="133">
        <f t="shared" si="321"/>
        <v>1</v>
      </c>
      <c r="AP852" s="131">
        <f t="shared" si="322"/>
        <v>0</v>
      </c>
      <c r="AQ852" s="131">
        <f t="shared" si="323"/>
        <v>0</v>
      </c>
      <c r="AR852" s="131">
        <f t="shared" si="324"/>
        <v>0</v>
      </c>
      <c r="AS852" s="136">
        <f t="shared" si="325"/>
        <v>0</v>
      </c>
      <c r="AT852" s="133">
        <f t="shared" si="326"/>
        <v>0</v>
      </c>
      <c r="AU852" s="131">
        <f t="shared" si="327"/>
        <v>0</v>
      </c>
      <c r="AV852" s="131">
        <f t="shared" si="328"/>
        <v>0</v>
      </c>
      <c r="AW852" s="131">
        <f t="shared" si="329"/>
        <v>0</v>
      </c>
      <c r="AX852" s="136">
        <f t="shared" si="330"/>
        <v>0</v>
      </c>
      <c r="AY852" s="133">
        <f t="shared" si="331"/>
        <v>1</v>
      </c>
      <c r="AZ852" s="131">
        <f t="shared" si="332"/>
        <v>0</v>
      </c>
      <c r="BA852" s="131">
        <f t="shared" si="333"/>
        <v>0</v>
      </c>
      <c r="BB852" s="131">
        <f t="shared" si="334"/>
        <v>0</v>
      </c>
      <c r="BC852" s="132">
        <f t="shared" si="335"/>
        <v>0</v>
      </c>
    </row>
    <row r="853" spans="1:55" x14ac:dyDescent="0.25">
      <c r="A853" s="138" t="s">
        <v>1789</v>
      </c>
      <c r="B853" s="131" t="s">
        <v>39</v>
      </c>
      <c r="C853" s="131" t="s">
        <v>2195</v>
      </c>
      <c r="D853" s="131" t="s">
        <v>1827</v>
      </c>
      <c r="E853" s="132" t="s">
        <v>1311</v>
      </c>
      <c r="F853" s="130">
        <v>0</v>
      </c>
      <c r="G853" s="131">
        <v>1</v>
      </c>
      <c r="H853" s="131">
        <v>3</v>
      </c>
      <c r="I853" s="132">
        <v>234</v>
      </c>
      <c r="J853" s="149"/>
      <c r="K853" s="133">
        <v>0</v>
      </c>
      <c r="L853" s="131">
        <v>0</v>
      </c>
      <c r="M853" s="131">
        <v>0</v>
      </c>
      <c r="N853" s="132">
        <v>20</v>
      </c>
      <c r="O853" s="149"/>
      <c r="P853" s="133">
        <v>0</v>
      </c>
      <c r="Q853" s="131">
        <v>0</v>
      </c>
      <c r="R853" s="131">
        <v>0</v>
      </c>
      <c r="S853" s="132">
        <v>20</v>
      </c>
      <c r="T853" s="149"/>
      <c r="U853" s="133">
        <v>0</v>
      </c>
      <c r="V853" s="131">
        <v>0</v>
      </c>
      <c r="W853" s="131">
        <v>0</v>
      </c>
      <c r="X853" s="132">
        <v>20</v>
      </c>
      <c r="Y853" s="149"/>
      <c r="Z853" s="133">
        <v>0</v>
      </c>
      <c r="AA853" s="131">
        <v>0</v>
      </c>
      <c r="AB853" s="131">
        <v>0</v>
      </c>
      <c r="AC853" s="132">
        <v>0</v>
      </c>
      <c r="AD853" s="149"/>
      <c r="AE853" s="153">
        <f t="shared" si="312"/>
        <v>0</v>
      </c>
      <c r="AF853" s="134">
        <f t="shared" si="313"/>
        <v>1</v>
      </c>
      <c r="AG853" s="135">
        <f t="shared" si="314"/>
        <v>3</v>
      </c>
      <c r="AH853" s="167">
        <f t="shared" si="315"/>
        <v>294</v>
      </c>
      <c r="AI853" s="149"/>
      <c r="AJ853" s="133">
        <f t="shared" si="316"/>
        <v>234</v>
      </c>
      <c r="AK853" s="131">
        <f t="shared" si="317"/>
        <v>20</v>
      </c>
      <c r="AL853" s="131">
        <f t="shared" si="318"/>
        <v>20</v>
      </c>
      <c r="AM853" s="131">
        <f t="shared" si="319"/>
        <v>20</v>
      </c>
      <c r="AN853" s="136">
        <f t="shared" si="320"/>
        <v>0</v>
      </c>
      <c r="AO853" s="133">
        <f t="shared" si="321"/>
        <v>0</v>
      </c>
      <c r="AP853" s="131">
        <f t="shared" si="322"/>
        <v>0</v>
      </c>
      <c r="AQ853" s="131">
        <f t="shared" si="323"/>
        <v>0</v>
      </c>
      <c r="AR853" s="131">
        <f t="shared" si="324"/>
        <v>0</v>
      </c>
      <c r="AS853" s="136">
        <f t="shared" si="325"/>
        <v>0</v>
      </c>
      <c r="AT853" s="133">
        <f t="shared" si="326"/>
        <v>1</v>
      </c>
      <c r="AU853" s="131">
        <f t="shared" si="327"/>
        <v>0</v>
      </c>
      <c r="AV853" s="131">
        <f t="shared" si="328"/>
        <v>0</v>
      </c>
      <c r="AW853" s="131">
        <f t="shared" si="329"/>
        <v>0</v>
      </c>
      <c r="AX853" s="136">
        <f t="shared" si="330"/>
        <v>0</v>
      </c>
      <c r="AY853" s="133">
        <f t="shared" si="331"/>
        <v>3</v>
      </c>
      <c r="AZ853" s="131">
        <f t="shared" si="332"/>
        <v>0</v>
      </c>
      <c r="BA853" s="131">
        <f t="shared" si="333"/>
        <v>0</v>
      </c>
      <c r="BB853" s="131">
        <f t="shared" si="334"/>
        <v>0</v>
      </c>
      <c r="BC853" s="132">
        <f t="shared" si="335"/>
        <v>0</v>
      </c>
    </row>
    <row r="854" spans="1:55" x14ac:dyDescent="0.25">
      <c r="A854" s="138" t="s">
        <v>1790</v>
      </c>
      <c r="B854" s="131" t="s">
        <v>37</v>
      </c>
      <c r="C854" s="131" t="s">
        <v>121</v>
      </c>
      <c r="D854" s="131" t="s">
        <v>1828</v>
      </c>
      <c r="E854" s="132" t="s">
        <v>1954</v>
      </c>
      <c r="F854" s="130">
        <v>0</v>
      </c>
      <c r="G854" s="131">
        <v>0</v>
      </c>
      <c r="H854" s="131">
        <v>0</v>
      </c>
      <c r="I854" s="132">
        <v>0</v>
      </c>
      <c r="J854" s="149"/>
      <c r="K854" s="133">
        <v>0</v>
      </c>
      <c r="L854" s="131">
        <v>0</v>
      </c>
      <c r="M854" s="131">
        <v>0</v>
      </c>
      <c r="N854" s="132">
        <v>20</v>
      </c>
      <c r="O854" s="149"/>
      <c r="P854" s="133">
        <v>0</v>
      </c>
      <c r="Q854" s="131">
        <v>0</v>
      </c>
      <c r="R854" s="131">
        <v>0</v>
      </c>
      <c r="S854" s="132">
        <v>0</v>
      </c>
      <c r="T854" s="149"/>
      <c r="U854" s="133">
        <v>0</v>
      </c>
      <c r="V854" s="131">
        <v>0</v>
      </c>
      <c r="W854" s="131">
        <v>0</v>
      </c>
      <c r="X854" s="132">
        <v>20</v>
      </c>
      <c r="Y854" s="149"/>
      <c r="Z854" s="133">
        <v>0</v>
      </c>
      <c r="AA854" s="131">
        <v>0</v>
      </c>
      <c r="AB854" s="131">
        <v>0</v>
      </c>
      <c r="AC854" s="132">
        <v>0</v>
      </c>
      <c r="AD854" s="149"/>
      <c r="AE854" s="153">
        <f t="shared" si="312"/>
        <v>0</v>
      </c>
      <c r="AF854" s="134">
        <f t="shared" si="313"/>
        <v>0</v>
      </c>
      <c r="AG854" s="135">
        <f t="shared" si="314"/>
        <v>0</v>
      </c>
      <c r="AH854" s="167">
        <f t="shared" si="315"/>
        <v>40</v>
      </c>
      <c r="AI854" s="149"/>
      <c r="AJ854" s="133">
        <f t="shared" si="316"/>
        <v>0</v>
      </c>
      <c r="AK854" s="131">
        <f t="shared" si="317"/>
        <v>20</v>
      </c>
      <c r="AL854" s="131">
        <f t="shared" si="318"/>
        <v>0</v>
      </c>
      <c r="AM854" s="131">
        <f t="shared" si="319"/>
        <v>20</v>
      </c>
      <c r="AN854" s="136">
        <f t="shared" si="320"/>
        <v>0</v>
      </c>
      <c r="AO854" s="133">
        <f t="shared" si="321"/>
        <v>0</v>
      </c>
      <c r="AP854" s="131">
        <f t="shared" si="322"/>
        <v>0</v>
      </c>
      <c r="AQ854" s="131">
        <f t="shared" si="323"/>
        <v>0</v>
      </c>
      <c r="AR854" s="131">
        <f t="shared" si="324"/>
        <v>0</v>
      </c>
      <c r="AS854" s="136">
        <f t="shared" si="325"/>
        <v>0</v>
      </c>
      <c r="AT854" s="133">
        <f t="shared" si="326"/>
        <v>0</v>
      </c>
      <c r="AU854" s="131">
        <f t="shared" si="327"/>
        <v>0</v>
      </c>
      <c r="AV854" s="131">
        <f t="shared" si="328"/>
        <v>0</v>
      </c>
      <c r="AW854" s="131">
        <f t="shared" si="329"/>
        <v>0</v>
      </c>
      <c r="AX854" s="136">
        <f t="shared" si="330"/>
        <v>0</v>
      </c>
      <c r="AY854" s="133">
        <f t="shared" si="331"/>
        <v>0</v>
      </c>
      <c r="AZ854" s="131">
        <f t="shared" si="332"/>
        <v>0</v>
      </c>
      <c r="BA854" s="131">
        <f t="shared" si="333"/>
        <v>0</v>
      </c>
      <c r="BB854" s="131">
        <f t="shared" si="334"/>
        <v>0</v>
      </c>
      <c r="BC854" s="132">
        <f t="shared" si="335"/>
        <v>0</v>
      </c>
    </row>
    <row r="855" spans="1:55" x14ac:dyDescent="0.25">
      <c r="A855" s="138" t="s">
        <v>1791</v>
      </c>
      <c r="B855" s="131" t="s">
        <v>1728</v>
      </c>
      <c r="C855" s="131" t="s">
        <v>454</v>
      </c>
      <c r="D855" s="131" t="s">
        <v>1296</v>
      </c>
      <c r="E855" s="132" t="s">
        <v>1313</v>
      </c>
      <c r="F855" s="130">
        <v>0</v>
      </c>
      <c r="G855" s="131">
        <v>0</v>
      </c>
      <c r="H855" s="131">
        <v>0</v>
      </c>
      <c r="I855" s="132">
        <v>0</v>
      </c>
      <c r="J855" s="149"/>
      <c r="K855" s="133">
        <v>0</v>
      </c>
      <c r="L855" s="131">
        <v>0</v>
      </c>
      <c r="M855" s="131">
        <v>0</v>
      </c>
      <c r="N855" s="132">
        <v>0</v>
      </c>
      <c r="O855" s="149"/>
      <c r="P855" s="133">
        <v>0</v>
      </c>
      <c r="Q855" s="131">
        <v>0</v>
      </c>
      <c r="R855" s="131">
        <v>0</v>
      </c>
      <c r="S855" s="132">
        <v>0</v>
      </c>
      <c r="T855" s="149"/>
      <c r="U855" s="133">
        <v>0</v>
      </c>
      <c r="V855" s="131">
        <v>0</v>
      </c>
      <c r="W855" s="131">
        <v>0</v>
      </c>
      <c r="X855" s="132">
        <v>0</v>
      </c>
      <c r="Y855" s="149"/>
      <c r="Z855" s="133">
        <v>0</v>
      </c>
      <c r="AA855" s="131">
        <v>0</v>
      </c>
      <c r="AB855" s="131">
        <v>0</v>
      </c>
      <c r="AC855" s="132">
        <v>0</v>
      </c>
      <c r="AD855" s="149"/>
      <c r="AE855" s="153">
        <f t="shared" si="312"/>
        <v>0</v>
      </c>
      <c r="AF855" s="134">
        <f t="shared" si="313"/>
        <v>0</v>
      </c>
      <c r="AG855" s="135">
        <f t="shared" si="314"/>
        <v>0</v>
      </c>
      <c r="AH855" s="167">
        <f t="shared" si="315"/>
        <v>0</v>
      </c>
      <c r="AI855" s="149"/>
      <c r="AJ855" s="133">
        <f t="shared" si="316"/>
        <v>0</v>
      </c>
      <c r="AK855" s="131">
        <f t="shared" si="317"/>
        <v>0</v>
      </c>
      <c r="AL855" s="131">
        <f t="shared" si="318"/>
        <v>0</v>
      </c>
      <c r="AM855" s="131">
        <f t="shared" si="319"/>
        <v>0</v>
      </c>
      <c r="AN855" s="136">
        <f t="shared" si="320"/>
        <v>0</v>
      </c>
      <c r="AO855" s="133">
        <f t="shared" si="321"/>
        <v>0</v>
      </c>
      <c r="AP855" s="131">
        <f t="shared" si="322"/>
        <v>0</v>
      </c>
      <c r="AQ855" s="131">
        <f t="shared" si="323"/>
        <v>0</v>
      </c>
      <c r="AR855" s="131">
        <f t="shared" si="324"/>
        <v>0</v>
      </c>
      <c r="AS855" s="136">
        <f t="shared" si="325"/>
        <v>0</v>
      </c>
      <c r="AT855" s="133">
        <f t="shared" si="326"/>
        <v>0</v>
      </c>
      <c r="AU855" s="131">
        <f t="shared" si="327"/>
        <v>0</v>
      </c>
      <c r="AV855" s="131">
        <f t="shared" si="328"/>
        <v>0</v>
      </c>
      <c r="AW855" s="131">
        <f t="shared" si="329"/>
        <v>0</v>
      </c>
      <c r="AX855" s="136">
        <f t="shared" si="330"/>
        <v>0</v>
      </c>
      <c r="AY855" s="133">
        <f t="shared" si="331"/>
        <v>0</v>
      </c>
      <c r="AZ855" s="131">
        <f t="shared" si="332"/>
        <v>0</v>
      </c>
      <c r="BA855" s="131">
        <f t="shared" si="333"/>
        <v>0</v>
      </c>
      <c r="BB855" s="131">
        <f t="shared" si="334"/>
        <v>0</v>
      </c>
      <c r="BC855" s="132">
        <f t="shared" si="335"/>
        <v>0</v>
      </c>
    </row>
    <row r="856" spans="1:55" x14ac:dyDescent="0.25">
      <c r="A856" s="138" t="s">
        <v>1792</v>
      </c>
      <c r="B856" s="131" t="s">
        <v>1728</v>
      </c>
      <c r="C856" s="131" t="s">
        <v>1829</v>
      </c>
      <c r="D856" s="131" t="s">
        <v>1296</v>
      </c>
      <c r="E856" s="132" t="s">
        <v>1314</v>
      </c>
      <c r="F856" s="130">
        <v>0</v>
      </c>
      <c r="G856" s="131">
        <v>0</v>
      </c>
      <c r="H856" s="131">
        <v>0</v>
      </c>
      <c r="I856" s="132">
        <v>0</v>
      </c>
      <c r="J856" s="149"/>
      <c r="K856" s="133">
        <v>0</v>
      </c>
      <c r="L856" s="131">
        <v>0</v>
      </c>
      <c r="M856" s="131">
        <v>0</v>
      </c>
      <c r="N856" s="132">
        <v>0</v>
      </c>
      <c r="O856" s="149"/>
      <c r="P856" s="133">
        <v>0</v>
      </c>
      <c r="Q856" s="131">
        <v>0</v>
      </c>
      <c r="R856" s="131">
        <v>0</v>
      </c>
      <c r="S856" s="132">
        <v>0</v>
      </c>
      <c r="T856" s="149"/>
      <c r="U856" s="133">
        <v>0</v>
      </c>
      <c r="V856" s="131">
        <v>0</v>
      </c>
      <c r="W856" s="131">
        <v>0</v>
      </c>
      <c r="X856" s="132">
        <v>0</v>
      </c>
      <c r="Y856" s="149"/>
      <c r="Z856" s="133">
        <v>0</v>
      </c>
      <c r="AA856" s="131">
        <v>0</v>
      </c>
      <c r="AB856" s="131">
        <v>0</v>
      </c>
      <c r="AC856" s="132">
        <v>0</v>
      </c>
      <c r="AD856" s="149"/>
      <c r="AE856" s="153">
        <f t="shared" si="312"/>
        <v>0</v>
      </c>
      <c r="AF856" s="134">
        <f t="shared" si="313"/>
        <v>0</v>
      </c>
      <c r="AG856" s="135">
        <f t="shared" si="314"/>
        <v>0</v>
      </c>
      <c r="AH856" s="167">
        <f t="shared" si="315"/>
        <v>0</v>
      </c>
      <c r="AI856" s="149"/>
      <c r="AJ856" s="133">
        <f t="shared" si="316"/>
        <v>0</v>
      </c>
      <c r="AK856" s="131">
        <f t="shared" si="317"/>
        <v>0</v>
      </c>
      <c r="AL856" s="131">
        <f t="shared" si="318"/>
        <v>0</v>
      </c>
      <c r="AM856" s="131">
        <f t="shared" si="319"/>
        <v>0</v>
      </c>
      <c r="AN856" s="136">
        <f t="shared" si="320"/>
        <v>0</v>
      </c>
      <c r="AO856" s="133">
        <f t="shared" si="321"/>
        <v>0</v>
      </c>
      <c r="AP856" s="131">
        <f t="shared" si="322"/>
        <v>0</v>
      </c>
      <c r="AQ856" s="131">
        <f t="shared" si="323"/>
        <v>0</v>
      </c>
      <c r="AR856" s="131">
        <f t="shared" si="324"/>
        <v>0</v>
      </c>
      <c r="AS856" s="136">
        <f t="shared" si="325"/>
        <v>0</v>
      </c>
      <c r="AT856" s="133">
        <f t="shared" si="326"/>
        <v>0</v>
      </c>
      <c r="AU856" s="131">
        <f t="shared" si="327"/>
        <v>0</v>
      </c>
      <c r="AV856" s="131">
        <f t="shared" si="328"/>
        <v>0</v>
      </c>
      <c r="AW856" s="131">
        <f t="shared" si="329"/>
        <v>0</v>
      </c>
      <c r="AX856" s="136">
        <f t="shared" si="330"/>
        <v>0</v>
      </c>
      <c r="AY856" s="133">
        <f t="shared" si="331"/>
        <v>0</v>
      </c>
      <c r="AZ856" s="131">
        <f t="shared" si="332"/>
        <v>0</v>
      </c>
      <c r="BA856" s="131">
        <f t="shared" si="333"/>
        <v>0</v>
      </c>
      <c r="BB856" s="131">
        <f t="shared" si="334"/>
        <v>0</v>
      </c>
      <c r="BC856" s="132">
        <f t="shared" si="335"/>
        <v>0</v>
      </c>
    </row>
    <row r="857" spans="1:55" x14ac:dyDescent="0.25">
      <c r="A857" s="138" t="s">
        <v>1793</v>
      </c>
      <c r="B857" s="131" t="s">
        <v>43</v>
      </c>
      <c r="C857" s="131" t="s">
        <v>1830</v>
      </c>
      <c r="D857" s="131" t="s">
        <v>1831</v>
      </c>
      <c r="E857" s="132" t="s">
        <v>1311</v>
      </c>
      <c r="F857" s="130">
        <v>0</v>
      </c>
      <c r="G857" s="131">
        <v>1</v>
      </c>
      <c r="H857" s="131">
        <v>5.3</v>
      </c>
      <c r="I857" s="132">
        <v>245</v>
      </c>
      <c r="J857" s="149"/>
      <c r="K857" s="133">
        <v>1</v>
      </c>
      <c r="L857" s="131">
        <v>0</v>
      </c>
      <c r="M857" s="131">
        <v>0.7</v>
      </c>
      <c r="N857" s="132">
        <v>212</v>
      </c>
      <c r="O857" s="149"/>
      <c r="P857" s="133">
        <v>0</v>
      </c>
      <c r="Q857" s="131">
        <v>0</v>
      </c>
      <c r="R857" s="131">
        <v>0</v>
      </c>
      <c r="S857" s="132">
        <v>20</v>
      </c>
      <c r="T857" s="149"/>
      <c r="U857" s="133">
        <v>1</v>
      </c>
      <c r="V857" s="131">
        <v>0</v>
      </c>
      <c r="W857" s="131">
        <v>0.5</v>
      </c>
      <c r="X857" s="132">
        <v>245</v>
      </c>
      <c r="Y857" s="149"/>
      <c r="Z857" s="133">
        <v>0</v>
      </c>
      <c r="AA857" s="131">
        <v>0</v>
      </c>
      <c r="AB857" s="131">
        <v>0</v>
      </c>
      <c r="AC857" s="132">
        <v>20</v>
      </c>
      <c r="AD857" s="149"/>
      <c r="AE857" s="153">
        <f t="shared" si="312"/>
        <v>3</v>
      </c>
      <c r="AF857" s="134">
        <f t="shared" si="313"/>
        <v>1</v>
      </c>
      <c r="AG857" s="135">
        <f t="shared" si="314"/>
        <v>6.5</v>
      </c>
      <c r="AH857" s="167">
        <f t="shared" si="315"/>
        <v>722</v>
      </c>
      <c r="AI857" s="149"/>
      <c r="AJ857" s="133">
        <f t="shared" si="316"/>
        <v>245</v>
      </c>
      <c r="AK857" s="131">
        <f t="shared" si="317"/>
        <v>212</v>
      </c>
      <c r="AL857" s="131">
        <f t="shared" si="318"/>
        <v>20</v>
      </c>
      <c r="AM857" s="131">
        <f t="shared" si="319"/>
        <v>245</v>
      </c>
      <c r="AN857" s="136">
        <f t="shared" si="320"/>
        <v>20</v>
      </c>
      <c r="AO857" s="133">
        <f t="shared" si="321"/>
        <v>0</v>
      </c>
      <c r="AP857" s="131">
        <f t="shared" si="322"/>
        <v>1</v>
      </c>
      <c r="AQ857" s="131">
        <f t="shared" si="323"/>
        <v>0</v>
      </c>
      <c r="AR857" s="131">
        <f t="shared" si="324"/>
        <v>1</v>
      </c>
      <c r="AS857" s="136">
        <f t="shared" si="325"/>
        <v>1</v>
      </c>
      <c r="AT857" s="133">
        <f t="shared" si="326"/>
        <v>1</v>
      </c>
      <c r="AU857" s="131">
        <f t="shared" si="327"/>
        <v>0</v>
      </c>
      <c r="AV857" s="131">
        <f t="shared" si="328"/>
        <v>0</v>
      </c>
      <c r="AW857" s="131">
        <f t="shared" si="329"/>
        <v>0</v>
      </c>
      <c r="AX857" s="136">
        <f t="shared" si="330"/>
        <v>0</v>
      </c>
      <c r="AY857" s="133">
        <f t="shared" si="331"/>
        <v>5.3</v>
      </c>
      <c r="AZ857" s="131">
        <f t="shared" si="332"/>
        <v>0.7</v>
      </c>
      <c r="BA857" s="131">
        <f t="shared" si="333"/>
        <v>0</v>
      </c>
      <c r="BB857" s="131">
        <f t="shared" si="334"/>
        <v>0.5</v>
      </c>
      <c r="BC857" s="132">
        <f t="shared" si="335"/>
        <v>0</v>
      </c>
    </row>
    <row r="858" spans="1:55" x14ac:dyDescent="0.25">
      <c r="A858" s="138" t="s">
        <v>1794</v>
      </c>
      <c r="B858" s="131" t="s">
        <v>38</v>
      </c>
      <c r="C858" s="131" t="s">
        <v>1765</v>
      </c>
      <c r="D858" s="131" t="s">
        <v>91</v>
      </c>
      <c r="E858" s="132" t="s">
        <v>1311</v>
      </c>
      <c r="F858" s="130">
        <v>0</v>
      </c>
      <c r="G858" s="131">
        <v>1</v>
      </c>
      <c r="H858" s="131">
        <v>14.4</v>
      </c>
      <c r="I858" s="132">
        <v>278</v>
      </c>
      <c r="J858" s="149"/>
      <c r="K858" s="133">
        <v>0</v>
      </c>
      <c r="L858" s="131">
        <v>0</v>
      </c>
      <c r="M858" s="131">
        <v>0</v>
      </c>
      <c r="N858" s="132">
        <v>0</v>
      </c>
      <c r="O858" s="149"/>
      <c r="P858" s="133">
        <v>0</v>
      </c>
      <c r="Q858" s="131">
        <v>0</v>
      </c>
      <c r="R858" s="131">
        <v>0</v>
      </c>
      <c r="S858" s="132">
        <v>0</v>
      </c>
      <c r="T858" s="149"/>
      <c r="U858" s="133">
        <v>0</v>
      </c>
      <c r="V858" s="131">
        <v>0</v>
      </c>
      <c r="W858" s="131">
        <v>0</v>
      </c>
      <c r="X858" s="132">
        <v>0</v>
      </c>
      <c r="Y858" s="149"/>
      <c r="Z858" s="133">
        <v>0</v>
      </c>
      <c r="AA858" s="131">
        <v>0</v>
      </c>
      <c r="AB858" s="131">
        <v>0</v>
      </c>
      <c r="AC858" s="132">
        <v>0</v>
      </c>
      <c r="AD858" s="149"/>
      <c r="AE858" s="153">
        <f t="shared" si="312"/>
        <v>0</v>
      </c>
      <c r="AF858" s="134">
        <f t="shared" si="313"/>
        <v>1</v>
      </c>
      <c r="AG858" s="135">
        <f t="shared" si="314"/>
        <v>14.4</v>
      </c>
      <c r="AH858" s="167">
        <f t="shared" si="315"/>
        <v>278</v>
      </c>
      <c r="AI858" s="149"/>
      <c r="AJ858" s="133">
        <f t="shared" si="316"/>
        <v>278</v>
      </c>
      <c r="AK858" s="131">
        <f t="shared" si="317"/>
        <v>0</v>
      </c>
      <c r="AL858" s="131">
        <f t="shared" si="318"/>
        <v>0</v>
      </c>
      <c r="AM858" s="131">
        <f t="shared" si="319"/>
        <v>0</v>
      </c>
      <c r="AN858" s="136">
        <f t="shared" si="320"/>
        <v>0</v>
      </c>
      <c r="AO858" s="133">
        <f t="shared" si="321"/>
        <v>0</v>
      </c>
      <c r="AP858" s="131">
        <f t="shared" si="322"/>
        <v>0</v>
      </c>
      <c r="AQ858" s="131">
        <f t="shared" si="323"/>
        <v>0</v>
      </c>
      <c r="AR858" s="131">
        <f t="shared" si="324"/>
        <v>0</v>
      </c>
      <c r="AS858" s="136">
        <f t="shared" si="325"/>
        <v>0</v>
      </c>
      <c r="AT858" s="133">
        <f t="shared" si="326"/>
        <v>1</v>
      </c>
      <c r="AU858" s="131">
        <f t="shared" si="327"/>
        <v>0</v>
      </c>
      <c r="AV858" s="131">
        <f t="shared" si="328"/>
        <v>0</v>
      </c>
      <c r="AW858" s="131">
        <f t="shared" si="329"/>
        <v>0</v>
      </c>
      <c r="AX858" s="136">
        <f t="shared" si="330"/>
        <v>0</v>
      </c>
      <c r="AY858" s="133">
        <f t="shared" si="331"/>
        <v>14.4</v>
      </c>
      <c r="AZ858" s="131">
        <f t="shared" si="332"/>
        <v>0</v>
      </c>
      <c r="BA858" s="131">
        <f t="shared" si="333"/>
        <v>0</v>
      </c>
      <c r="BB858" s="131">
        <f t="shared" si="334"/>
        <v>0</v>
      </c>
      <c r="BC858" s="132">
        <f t="shared" si="335"/>
        <v>0</v>
      </c>
    </row>
    <row r="859" spans="1:55" x14ac:dyDescent="0.25">
      <c r="A859" s="138" t="s">
        <v>1795</v>
      </c>
      <c r="B859" s="131" t="s">
        <v>1278</v>
      </c>
      <c r="C859" s="131" t="s">
        <v>83</v>
      </c>
      <c r="D859" s="131" t="s">
        <v>153</v>
      </c>
      <c r="E859" s="132" t="s">
        <v>1955</v>
      </c>
      <c r="F859" s="130">
        <v>0</v>
      </c>
      <c r="G859" s="131">
        <v>0</v>
      </c>
      <c r="H859" s="131">
        <v>0</v>
      </c>
      <c r="I859" s="132">
        <v>0</v>
      </c>
      <c r="J859" s="149"/>
      <c r="K859" s="133">
        <v>0</v>
      </c>
      <c r="L859" s="131">
        <v>0</v>
      </c>
      <c r="M859" s="131">
        <v>0</v>
      </c>
      <c r="N859" s="132">
        <v>0</v>
      </c>
      <c r="O859" s="149"/>
      <c r="P859" s="133">
        <v>0</v>
      </c>
      <c r="Q859" s="131">
        <v>0</v>
      </c>
      <c r="R859" s="131">
        <v>0</v>
      </c>
      <c r="S859" s="132">
        <v>0</v>
      </c>
      <c r="T859" s="149"/>
      <c r="U859" s="133">
        <v>0</v>
      </c>
      <c r="V859" s="131">
        <v>0</v>
      </c>
      <c r="W859" s="131">
        <v>0</v>
      </c>
      <c r="X859" s="132">
        <v>0</v>
      </c>
      <c r="Y859" s="149"/>
      <c r="Z859" s="133">
        <v>0</v>
      </c>
      <c r="AA859" s="131">
        <v>0</v>
      </c>
      <c r="AB859" s="131">
        <v>0</v>
      </c>
      <c r="AC859" s="132">
        <v>0</v>
      </c>
      <c r="AD859" s="149"/>
      <c r="AE859" s="153">
        <f t="shared" si="312"/>
        <v>0</v>
      </c>
      <c r="AF859" s="134">
        <f t="shared" si="313"/>
        <v>0</v>
      </c>
      <c r="AG859" s="135">
        <f t="shared" si="314"/>
        <v>0</v>
      </c>
      <c r="AH859" s="167">
        <f t="shared" si="315"/>
        <v>0</v>
      </c>
      <c r="AI859" s="149"/>
      <c r="AJ859" s="133">
        <f t="shared" si="316"/>
        <v>0</v>
      </c>
      <c r="AK859" s="131">
        <f t="shared" si="317"/>
        <v>0</v>
      </c>
      <c r="AL859" s="131">
        <f t="shared" si="318"/>
        <v>0</v>
      </c>
      <c r="AM859" s="131">
        <f t="shared" si="319"/>
        <v>0</v>
      </c>
      <c r="AN859" s="136">
        <f t="shared" si="320"/>
        <v>0</v>
      </c>
      <c r="AO859" s="133">
        <f t="shared" si="321"/>
        <v>0</v>
      </c>
      <c r="AP859" s="131">
        <f t="shared" si="322"/>
        <v>0</v>
      </c>
      <c r="AQ859" s="131">
        <f t="shared" si="323"/>
        <v>0</v>
      </c>
      <c r="AR859" s="131">
        <f t="shared" si="324"/>
        <v>0</v>
      </c>
      <c r="AS859" s="136">
        <f t="shared" si="325"/>
        <v>0</v>
      </c>
      <c r="AT859" s="133">
        <f t="shared" si="326"/>
        <v>0</v>
      </c>
      <c r="AU859" s="131">
        <f t="shared" si="327"/>
        <v>0</v>
      </c>
      <c r="AV859" s="131">
        <f t="shared" si="328"/>
        <v>0</v>
      </c>
      <c r="AW859" s="131">
        <f t="shared" si="329"/>
        <v>0</v>
      </c>
      <c r="AX859" s="136">
        <f t="shared" si="330"/>
        <v>0</v>
      </c>
      <c r="AY859" s="133">
        <f t="shared" si="331"/>
        <v>0</v>
      </c>
      <c r="AZ859" s="131">
        <f t="shared" si="332"/>
        <v>0</v>
      </c>
      <c r="BA859" s="131">
        <f t="shared" si="333"/>
        <v>0</v>
      </c>
      <c r="BB859" s="131">
        <f t="shared" si="334"/>
        <v>0</v>
      </c>
      <c r="BC859" s="132">
        <f t="shared" si="335"/>
        <v>0</v>
      </c>
    </row>
    <row r="860" spans="1:55" x14ac:dyDescent="0.25">
      <c r="A860" s="138" t="s">
        <v>1796</v>
      </c>
      <c r="B860" s="131" t="s">
        <v>1278</v>
      </c>
      <c r="C860" s="131" t="s">
        <v>449</v>
      </c>
      <c r="D860" s="131" t="s">
        <v>91</v>
      </c>
      <c r="E860" s="132" t="s">
        <v>1311</v>
      </c>
      <c r="F860" s="130">
        <v>0</v>
      </c>
      <c r="G860" s="131">
        <v>0</v>
      </c>
      <c r="H860" s="131">
        <v>0</v>
      </c>
      <c r="I860" s="132">
        <v>0</v>
      </c>
      <c r="J860" s="149"/>
      <c r="K860" s="133">
        <v>0</v>
      </c>
      <c r="L860" s="131">
        <v>0</v>
      </c>
      <c r="M860" s="131">
        <v>0</v>
      </c>
      <c r="N860" s="132">
        <v>0</v>
      </c>
      <c r="O860" s="149"/>
      <c r="P860" s="133">
        <v>0</v>
      </c>
      <c r="Q860" s="131">
        <v>0</v>
      </c>
      <c r="R860" s="131">
        <v>0</v>
      </c>
      <c r="S860" s="132">
        <v>0</v>
      </c>
      <c r="T860" s="149"/>
      <c r="U860" s="133">
        <v>0</v>
      </c>
      <c r="V860" s="131">
        <v>0</v>
      </c>
      <c r="W860" s="131">
        <v>0</v>
      </c>
      <c r="X860" s="132">
        <v>0</v>
      </c>
      <c r="Y860" s="149"/>
      <c r="Z860" s="133">
        <v>0</v>
      </c>
      <c r="AA860" s="131">
        <v>0</v>
      </c>
      <c r="AB860" s="131">
        <v>0</v>
      </c>
      <c r="AC860" s="132">
        <v>0</v>
      </c>
      <c r="AD860" s="149"/>
      <c r="AE860" s="153">
        <f t="shared" si="312"/>
        <v>0</v>
      </c>
      <c r="AF860" s="134">
        <f t="shared" si="313"/>
        <v>0</v>
      </c>
      <c r="AG860" s="135">
        <f t="shared" si="314"/>
        <v>0</v>
      </c>
      <c r="AH860" s="167">
        <f t="shared" si="315"/>
        <v>0</v>
      </c>
      <c r="AI860" s="149"/>
      <c r="AJ860" s="133">
        <f t="shared" si="316"/>
        <v>0</v>
      </c>
      <c r="AK860" s="131">
        <f t="shared" si="317"/>
        <v>0</v>
      </c>
      <c r="AL860" s="131">
        <f t="shared" si="318"/>
        <v>0</v>
      </c>
      <c r="AM860" s="131">
        <f t="shared" si="319"/>
        <v>0</v>
      </c>
      <c r="AN860" s="136">
        <f t="shared" si="320"/>
        <v>0</v>
      </c>
      <c r="AO860" s="133">
        <f t="shared" si="321"/>
        <v>0</v>
      </c>
      <c r="AP860" s="131">
        <f t="shared" si="322"/>
        <v>0</v>
      </c>
      <c r="AQ860" s="131">
        <f t="shared" si="323"/>
        <v>0</v>
      </c>
      <c r="AR860" s="131">
        <f t="shared" si="324"/>
        <v>0</v>
      </c>
      <c r="AS860" s="136">
        <f t="shared" si="325"/>
        <v>0</v>
      </c>
      <c r="AT860" s="133">
        <f t="shared" si="326"/>
        <v>0</v>
      </c>
      <c r="AU860" s="131">
        <f t="shared" si="327"/>
        <v>0</v>
      </c>
      <c r="AV860" s="131">
        <f t="shared" si="328"/>
        <v>0</v>
      </c>
      <c r="AW860" s="131">
        <f t="shared" si="329"/>
        <v>0</v>
      </c>
      <c r="AX860" s="136">
        <f t="shared" si="330"/>
        <v>0</v>
      </c>
      <c r="AY860" s="133">
        <f t="shared" si="331"/>
        <v>0</v>
      </c>
      <c r="AZ860" s="131">
        <f t="shared" si="332"/>
        <v>0</v>
      </c>
      <c r="BA860" s="131">
        <f t="shared" si="333"/>
        <v>0</v>
      </c>
      <c r="BB860" s="131">
        <f t="shared" si="334"/>
        <v>0</v>
      </c>
      <c r="BC860" s="132">
        <f t="shared" si="335"/>
        <v>0</v>
      </c>
    </row>
    <row r="861" spans="1:55" x14ac:dyDescent="0.25">
      <c r="A861" s="138" t="s">
        <v>1797</v>
      </c>
      <c r="B861" s="131" t="s">
        <v>1278</v>
      </c>
      <c r="C861" s="131" t="s">
        <v>104</v>
      </c>
      <c r="D861" s="131" t="s">
        <v>216</v>
      </c>
      <c r="E861" s="132" t="s">
        <v>1311</v>
      </c>
      <c r="F861" s="130">
        <v>0</v>
      </c>
      <c r="G861" s="131">
        <v>0</v>
      </c>
      <c r="H861" s="131">
        <v>0</v>
      </c>
      <c r="I861" s="132">
        <v>0</v>
      </c>
      <c r="J861" s="149"/>
      <c r="K861" s="133">
        <v>0</v>
      </c>
      <c r="L861" s="131">
        <v>0</v>
      </c>
      <c r="M861" s="131">
        <v>0</v>
      </c>
      <c r="N861" s="132">
        <v>0</v>
      </c>
      <c r="O861" s="149"/>
      <c r="P861" s="133">
        <v>0</v>
      </c>
      <c r="Q861" s="131">
        <v>0</v>
      </c>
      <c r="R861" s="131">
        <v>0</v>
      </c>
      <c r="S861" s="132">
        <v>0</v>
      </c>
      <c r="T861" s="149"/>
      <c r="U861" s="133">
        <v>0</v>
      </c>
      <c r="V861" s="131">
        <v>0</v>
      </c>
      <c r="W861" s="131">
        <v>0</v>
      </c>
      <c r="X861" s="132">
        <v>0</v>
      </c>
      <c r="Y861" s="149"/>
      <c r="Z861" s="133">
        <v>0</v>
      </c>
      <c r="AA861" s="131">
        <v>0</v>
      </c>
      <c r="AB861" s="131">
        <v>0</v>
      </c>
      <c r="AC861" s="132">
        <v>0</v>
      </c>
      <c r="AD861" s="149"/>
      <c r="AE861" s="153">
        <f t="shared" si="312"/>
        <v>0</v>
      </c>
      <c r="AF861" s="134">
        <f t="shared" si="313"/>
        <v>0</v>
      </c>
      <c r="AG861" s="135">
        <f t="shared" si="314"/>
        <v>0</v>
      </c>
      <c r="AH861" s="167">
        <f t="shared" si="315"/>
        <v>0</v>
      </c>
      <c r="AI861" s="149"/>
      <c r="AJ861" s="133">
        <f t="shared" si="316"/>
        <v>0</v>
      </c>
      <c r="AK861" s="131">
        <f t="shared" si="317"/>
        <v>0</v>
      </c>
      <c r="AL861" s="131">
        <f t="shared" si="318"/>
        <v>0</v>
      </c>
      <c r="AM861" s="131">
        <f t="shared" si="319"/>
        <v>0</v>
      </c>
      <c r="AN861" s="136">
        <f t="shared" si="320"/>
        <v>0</v>
      </c>
      <c r="AO861" s="133">
        <f t="shared" si="321"/>
        <v>0</v>
      </c>
      <c r="AP861" s="131">
        <f t="shared" si="322"/>
        <v>0</v>
      </c>
      <c r="AQ861" s="131">
        <f t="shared" si="323"/>
        <v>0</v>
      </c>
      <c r="AR861" s="131">
        <f t="shared" si="324"/>
        <v>0</v>
      </c>
      <c r="AS861" s="136">
        <f t="shared" si="325"/>
        <v>0</v>
      </c>
      <c r="AT861" s="133">
        <f t="shared" si="326"/>
        <v>0</v>
      </c>
      <c r="AU861" s="131">
        <f t="shared" si="327"/>
        <v>0</v>
      </c>
      <c r="AV861" s="131">
        <f t="shared" si="328"/>
        <v>0</v>
      </c>
      <c r="AW861" s="131">
        <f t="shared" si="329"/>
        <v>0</v>
      </c>
      <c r="AX861" s="136">
        <f t="shared" si="330"/>
        <v>0</v>
      </c>
      <c r="AY861" s="133">
        <f t="shared" si="331"/>
        <v>0</v>
      </c>
      <c r="AZ861" s="131">
        <f t="shared" si="332"/>
        <v>0</v>
      </c>
      <c r="BA861" s="131">
        <f t="shared" si="333"/>
        <v>0</v>
      </c>
      <c r="BB861" s="131">
        <f t="shared" si="334"/>
        <v>0</v>
      </c>
      <c r="BC861" s="132">
        <f t="shared" si="335"/>
        <v>0</v>
      </c>
    </row>
    <row r="862" spans="1:55" x14ac:dyDescent="0.25">
      <c r="A862" s="138" t="s">
        <v>1798</v>
      </c>
      <c r="B862" s="131" t="s">
        <v>50</v>
      </c>
      <c r="C862" s="131" t="s">
        <v>1832</v>
      </c>
      <c r="D862" s="131" t="s">
        <v>386</v>
      </c>
      <c r="E862" s="132" t="s">
        <v>1312</v>
      </c>
      <c r="F862" s="130">
        <v>0</v>
      </c>
      <c r="G862" s="131">
        <v>0</v>
      </c>
      <c r="H862" s="131">
        <v>0</v>
      </c>
      <c r="I862" s="132">
        <v>20</v>
      </c>
      <c r="J862" s="149"/>
      <c r="K862" s="133">
        <v>0</v>
      </c>
      <c r="L862" s="131">
        <v>1</v>
      </c>
      <c r="M862" s="131">
        <v>20.8</v>
      </c>
      <c r="N862" s="132">
        <v>265</v>
      </c>
      <c r="O862" s="149"/>
      <c r="P862" s="133">
        <v>0</v>
      </c>
      <c r="Q862" s="131">
        <v>0</v>
      </c>
      <c r="R862" s="131">
        <v>0</v>
      </c>
      <c r="S862" s="132">
        <v>20</v>
      </c>
      <c r="T862" s="149"/>
      <c r="U862" s="133">
        <v>0</v>
      </c>
      <c r="V862" s="131">
        <v>0</v>
      </c>
      <c r="W862" s="131">
        <v>0</v>
      </c>
      <c r="X862" s="132">
        <v>0</v>
      </c>
      <c r="Y862" s="149"/>
      <c r="Z862" s="133">
        <v>0</v>
      </c>
      <c r="AA862" s="131">
        <v>1</v>
      </c>
      <c r="AB862" s="131">
        <v>5.5</v>
      </c>
      <c r="AC862" s="132">
        <v>248</v>
      </c>
      <c r="AD862" s="149"/>
      <c r="AE862" s="153">
        <f t="shared" si="312"/>
        <v>0</v>
      </c>
      <c r="AF862" s="134">
        <f t="shared" si="313"/>
        <v>2</v>
      </c>
      <c r="AG862" s="135">
        <f t="shared" si="314"/>
        <v>26.3</v>
      </c>
      <c r="AH862" s="167">
        <f t="shared" si="315"/>
        <v>553</v>
      </c>
      <c r="AI862" s="149"/>
      <c r="AJ862" s="133">
        <f t="shared" si="316"/>
        <v>20</v>
      </c>
      <c r="AK862" s="131">
        <f t="shared" si="317"/>
        <v>265</v>
      </c>
      <c r="AL862" s="131">
        <f t="shared" si="318"/>
        <v>20</v>
      </c>
      <c r="AM862" s="131">
        <f t="shared" si="319"/>
        <v>0</v>
      </c>
      <c r="AN862" s="136">
        <f t="shared" si="320"/>
        <v>248</v>
      </c>
      <c r="AO862" s="133">
        <f t="shared" si="321"/>
        <v>0</v>
      </c>
      <c r="AP862" s="131">
        <f t="shared" si="322"/>
        <v>0</v>
      </c>
      <c r="AQ862" s="131">
        <f t="shared" si="323"/>
        <v>0</v>
      </c>
      <c r="AR862" s="131">
        <f t="shared" si="324"/>
        <v>0</v>
      </c>
      <c r="AS862" s="136">
        <f t="shared" si="325"/>
        <v>0</v>
      </c>
      <c r="AT862" s="133">
        <f t="shared" si="326"/>
        <v>0</v>
      </c>
      <c r="AU862" s="131">
        <f t="shared" si="327"/>
        <v>1</v>
      </c>
      <c r="AV862" s="131">
        <f t="shared" si="328"/>
        <v>0</v>
      </c>
      <c r="AW862" s="131">
        <f t="shared" si="329"/>
        <v>0</v>
      </c>
      <c r="AX862" s="136">
        <f t="shared" si="330"/>
        <v>1</v>
      </c>
      <c r="AY862" s="133">
        <f t="shared" si="331"/>
        <v>0</v>
      </c>
      <c r="AZ862" s="131">
        <f t="shared" si="332"/>
        <v>20.8</v>
      </c>
      <c r="BA862" s="131">
        <f t="shared" si="333"/>
        <v>0</v>
      </c>
      <c r="BB862" s="131">
        <f t="shared" si="334"/>
        <v>0</v>
      </c>
      <c r="BC862" s="132">
        <f t="shared" si="335"/>
        <v>5.5</v>
      </c>
    </row>
    <row r="863" spans="1:55" x14ac:dyDescent="0.25">
      <c r="A863" s="138" t="s">
        <v>1799</v>
      </c>
      <c r="B863" s="131" t="s">
        <v>1371</v>
      </c>
      <c r="C863" s="131" t="s">
        <v>1464</v>
      </c>
      <c r="D863" s="131" t="s">
        <v>1138</v>
      </c>
      <c r="E863" s="132" t="s">
        <v>1311</v>
      </c>
      <c r="F863" s="130">
        <v>0</v>
      </c>
      <c r="G863" s="131">
        <v>0</v>
      </c>
      <c r="H863" s="131">
        <v>0</v>
      </c>
      <c r="I863" s="132">
        <v>0</v>
      </c>
      <c r="J863" s="149"/>
      <c r="K863" s="133">
        <v>0</v>
      </c>
      <c r="L863" s="131">
        <v>0</v>
      </c>
      <c r="M863" s="131">
        <v>0</v>
      </c>
      <c r="N863" s="132">
        <v>0</v>
      </c>
      <c r="O863" s="149"/>
      <c r="P863" s="133">
        <v>0</v>
      </c>
      <c r="Q863" s="131">
        <v>0</v>
      </c>
      <c r="R863" s="131">
        <v>0</v>
      </c>
      <c r="S863" s="132">
        <v>0</v>
      </c>
      <c r="T863" s="149"/>
      <c r="U863" s="133">
        <v>0</v>
      </c>
      <c r="V863" s="131">
        <v>0</v>
      </c>
      <c r="W863" s="131">
        <v>0</v>
      </c>
      <c r="X863" s="132">
        <v>0</v>
      </c>
      <c r="Y863" s="149"/>
      <c r="Z863" s="133">
        <v>0</v>
      </c>
      <c r="AA863" s="131">
        <v>0</v>
      </c>
      <c r="AB863" s="131">
        <v>0</v>
      </c>
      <c r="AC863" s="132">
        <v>0</v>
      </c>
      <c r="AD863" s="149"/>
      <c r="AE863" s="153">
        <f t="shared" si="312"/>
        <v>0</v>
      </c>
      <c r="AF863" s="134">
        <f t="shared" si="313"/>
        <v>0</v>
      </c>
      <c r="AG863" s="135">
        <f t="shared" si="314"/>
        <v>0</v>
      </c>
      <c r="AH863" s="167">
        <f t="shared" si="315"/>
        <v>0</v>
      </c>
      <c r="AI863" s="149"/>
      <c r="AJ863" s="133">
        <f t="shared" si="316"/>
        <v>0</v>
      </c>
      <c r="AK863" s="131">
        <f t="shared" si="317"/>
        <v>0</v>
      </c>
      <c r="AL863" s="131">
        <f t="shared" si="318"/>
        <v>0</v>
      </c>
      <c r="AM863" s="131">
        <f t="shared" si="319"/>
        <v>0</v>
      </c>
      <c r="AN863" s="136">
        <f t="shared" si="320"/>
        <v>0</v>
      </c>
      <c r="AO863" s="133">
        <f t="shared" si="321"/>
        <v>0</v>
      </c>
      <c r="AP863" s="131">
        <f t="shared" si="322"/>
        <v>0</v>
      </c>
      <c r="AQ863" s="131">
        <f t="shared" si="323"/>
        <v>0</v>
      </c>
      <c r="AR863" s="131">
        <f t="shared" si="324"/>
        <v>0</v>
      </c>
      <c r="AS863" s="136">
        <f t="shared" si="325"/>
        <v>0</v>
      </c>
      <c r="AT863" s="133">
        <f t="shared" si="326"/>
        <v>0</v>
      </c>
      <c r="AU863" s="131">
        <f t="shared" si="327"/>
        <v>0</v>
      </c>
      <c r="AV863" s="131">
        <f t="shared" si="328"/>
        <v>0</v>
      </c>
      <c r="AW863" s="131">
        <f t="shared" si="329"/>
        <v>0</v>
      </c>
      <c r="AX863" s="136">
        <f t="shared" si="330"/>
        <v>0</v>
      </c>
      <c r="AY863" s="133">
        <f t="shared" si="331"/>
        <v>0</v>
      </c>
      <c r="AZ863" s="131">
        <f t="shared" si="332"/>
        <v>0</v>
      </c>
      <c r="BA863" s="131">
        <f t="shared" si="333"/>
        <v>0</v>
      </c>
      <c r="BB863" s="131">
        <f t="shared" si="334"/>
        <v>0</v>
      </c>
      <c r="BC863" s="132">
        <f t="shared" si="335"/>
        <v>0</v>
      </c>
    </row>
    <row r="864" spans="1:55" x14ac:dyDescent="0.25">
      <c r="A864" s="138" t="s">
        <v>1800</v>
      </c>
      <c r="B864" s="131" t="s">
        <v>1278</v>
      </c>
      <c r="C864" s="131" t="s">
        <v>1833</v>
      </c>
      <c r="D864" s="131" t="s">
        <v>332</v>
      </c>
      <c r="E864" s="132" t="s">
        <v>2025</v>
      </c>
      <c r="F864" s="130">
        <v>0</v>
      </c>
      <c r="G864" s="131">
        <v>0</v>
      </c>
      <c r="H864" s="131">
        <v>0</v>
      </c>
      <c r="I864" s="132">
        <v>0</v>
      </c>
      <c r="J864" s="149"/>
      <c r="K864" s="133">
        <v>0</v>
      </c>
      <c r="L864" s="131">
        <v>0</v>
      </c>
      <c r="M864" s="131">
        <v>0</v>
      </c>
      <c r="N864" s="132">
        <v>0</v>
      </c>
      <c r="O864" s="149"/>
      <c r="P864" s="133">
        <v>0</v>
      </c>
      <c r="Q864" s="131">
        <v>0</v>
      </c>
      <c r="R864" s="131">
        <v>0</v>
      </c>
      <c r="S864" s="132">
        <v>0</v>
      </c>
      <c r="T864" s="149"/>
      <c r="U864" s="133">
        <v>0</v>
      </c>
      <c r="V864" s="131">
        <v>0</v>
      </c>
      <c r="W864" s="131">
        <v>0</v>
      </c>
      <c r="X864" s="132">
        <v>0</v>
      </c>
      <c r="Y864" s="149"/>
      <c r="Z864" s="133">
        <v>0</v>
      </c>
      <c r="AA864" s="131">
        <v>0</v>
      </c>
      <c r="AB864" s="131">
        <v>0</v>
      </c>
      <c r="AC864" s="132">
        <v>0</v>
      </c>
      <c r="AD864" s="149"/>
      <c r="AE864" s="153">
        <f t="shared" si="312"/>
        <v>0</v>
      </c>
      <c r="AF864" s="134">
        <f t="shared" si="313"/>
        <v>0</v>
      </c>
      <c r="AG864" s="135">
        <f t="shared" si="314"/>
        <v>0</v>
      </c>
      <c r="AH864" s="167">
        <f t="shared" si="315"/>
        <v>0</v>
      </c>
      <c r="AI864" s="149"/>
      <c r="AJ864" s="133">
        <f t="shared" si="316"/>
        <v>0</v>
      </c>
      <c r="AK864" s="131">
        <f t="shared" si="317"/>
        <v>0</v>
      </c>
      <c r="AL864" s="131">
        <f t="shared" si="318"/>
        <v>0</v>
      </c>
      <c r="AM864" s="131">
        <f t="shared" si="319"/>
        <v>0</v>
      </c>
      <c r="AN864" s="136">
        <f t="shared" si="320"/>
        <v>0</v>
      </c>
      <c r="AO864" s="133">
        <f t="shared" si="321"/>
        <v>0</v>
      </c>
      <c r="AP864" s="131">
        <f t="shared" si="322"/>
        <v>0</v>
      </c>
      <c r="AQ864" s="131">
        <f t="shared" si="323"/>
        <v>0</v>
      </c>
      <c r="AR864" s="131">
        <f t="shared" si="324"/>
        <v>0</v>
      </c>
      <c r="AS864" s="136">
        <f t="shared" si="325"/>
        <v>0</v>
      </c>
      <c r="AT864" s="133">
        <f t="shared" si="326"/>
        <v>0</v>
      </c>
      <c r="AU864" s="131">
        <f t="shared" si="327"/>
        <v>0</v>
      </c>
      <c r="AV864" s="131">
        <f t="shared" si="328"/>
        <v>0</v>
      </c>
      <c r="AW864" s="131">
        <f t="shared" si="329"/>
        <v>0</v>
      </c>
      <c r="AX864" s="136">
        <f t="shared" si="330"/>
        <v>0</v>
      </c>
      <c r="AY864" s="133">
        <f t="shared" si="331"/>
        <v>0</v>
      </c>
      <c r="AZ864" s="131">
        <f t="shared" si="332"/>
        <v>0</v>
      </c>
      <c r="BA864" s="131">
        <f t="shared" si="333"/>
        <v>0</v>
      </c>
      <c r="BB864" s="131">
        <f t="shared" si="334"/>
        <v>0</v>
      </c>
      <c r="BC864" s="132">
        <f t="shared" si="335"/>
        <v>0</v>
      </c>
    </row>
    <row r="865" spans="1:55" x14ac:dyDescent="0.25">
      <c r="A865" s="138" t="s">
        <v>1801</v>
      </c>
      <c r="B865" s="131" t="s">
        <v>1810</v>
      </c>
      <c r="C865" s="131" t="s">
        <v>1736</v>
      </c>
      <c r="D865" s="131" t="s">
        <v>1834</v>
      </c>
      <c r="E865" s="132" t="s">
        <v>1314</v>
      </c>
      <c r="F865" s="130">
        <v>0</v>
      </c>
      <c r="G865" s="131">
        <v>0</v>
      </c>
      <c r="H865" s="131">
        <v>0</v>
      </c>
      <c r="I865" s="132">
        <v>0</v>
      </c>
      <c r="J865" s="149"/>
      <c r="K865" s="133">
        <v>0</v>
      </c>
      <c r="L865" s="131">
        <v>0</v>
      </c>
      <c r="M865" s="131">
        <v>0</v>
      </c>
      <c r="N865" s="132">
        <v>0</v>
      </c>
      <c r="O865" s="149"/>
      <c r="P865" s="133">
        <v>0</v>
      </c>
      <c r="Q865" s="131">
        <v>0</v>
      </c>
      <c r="R865" s="131">
        <v>0</v>
      </c>
      <c r="S865" s="132">
        <v>0</v>
      </c>
      <c r="T865" s="149"/>
      <c r="U865" s="133">
        <v>0</v>
      </c>
      <c r="V865" s="131">
        <v>0</v>
      </c>
      <c r="W865" s="131">
        <v>0</v>
      </c>
      <c r="X865" s="132">
        <v>0</v>
      </c>
      <c r="Y865" s="149"/>
      <c r="Z865" s="133">
        <v>0</v>
      </c>
      <c r="AA865" s="131">
        <v>0</v>
      </c>
      <c r="AB865" s="131">
        <v>0</v>
      </c>
      <c r="AC865" s="132">
        <v>0</v>
      </c>
      <c r="AD865" s="149"/>
      <c r="AE865" s="153">
        <f t="shared" si="312"/>
        <v>0</v>
      </c>
      <c r="AF865" s="134">
        <f t="shared" si="313"/>
        <v>0</v>
      </c>
      <c r="AG865" s="135">
        <f t="shared" si="314"/>
        <v>0</v>
      </c>
      <c r="AH865" s="167">
        <f t="shared" si="315"/>
        <v>0</v>
      </c>
      <c r="AI865" s="149"/>
      <c r="AJ865" s="133">
        <f t="shared" si="316"/>
        <v>0</v>
      </c>
      <c r="AK865" s="131">
        <f t="shared" si="317"/>
        <v>0</v>
      </c>
      <c r="AL865" s="131">
        <f t="shared" si="318"/>
        <v>0</v>
      </c>
      <c r="AM865" s="131">
        <f t="shared" si="319"/>
        <v>0</v>
      </c>
      <c r="AN865" s="136">
        <f t="shared" si="320"/>
        <v>0</v>
      </c>
      <c r="AO865" s="133">
        <f t="shared" si="321"/>
        <v>0</v>
      </c>
      <c r="AP865" s="131">
        <f t="shared" si="322"/>
        <v>0</v>
      </c>
      <c r="AQ865" s="131">
        <f t="shared" si="323"/>
        <v>0</v>
      </c>
      <c r="AR865" s="131">
        <f t="shared" si="324"/>
        <v>0</v>
      </c>
      <c r="AS865" s="136">
        <f t="shared" si="325"/>
        <v>0</v>
      </c>
      <c r="AT865" s="133">
        <f t="shared" si="326"/>
        <v>0</v>
      </c>
      <c r="AU865" s="131">
        <f t="shared" si="327"/>
        <v>0</v>
      </c>
      <c r="AV865" s="131">
        <f t="shared" si="328"/>
        <v>0</v>
      </c>
      <c r="AW865" s="131">
        <f t="shared" si="329"/>
        <v>0</v>
      </c>
      <c r="AX865" s="136">
        <f t="shared" si="330"/>
        <v>0</v>
      </c>
      <c r="AY865" s="133">
        <f t="shared" si="331"/>
        <v>0</v>
      </c>
      <c r="AZ865" s="131">
        <f t="shared" si="332"/>
        <v>0</v>
      </c>
      <c r="BA865" s="131">
        <f t="shared" si="333"/>
        <v>0</v>
      </c>
      <c r="BB865" s="131">
        <f t="shared" si="334"/>
        <v>0</v>
      </c>
      <c r="BC865" s="132">
        <f t="shared" si="335"/>
        <v>0</v>
      </c>
    </row>
    <row r="866" spans="1:55" x14ac:dyDescent="0.25">
      <c r="A866" s="138" t="s">
        <v>1802</v>
      </c>
      <c r="B866" s="131" t="s">
        <v>1433</v>
      </c>
      <c r="C866" s="131" t="s">
        <v>1835</v>
      </c>
      <c r="D866" s="131" t="s">
        <v>1841</v>
      </c>
      <c r="E866" s="132" t="s">
        <v>1314</v>
      </c>
      <c r="F866" s="130">
        <v>0</v>
      </c>
      <c r="G866" s="131">
        <v>0</v>
      </c>
      <c r="H866" s="131">
        <v>0</v>
      </c>
      <c r="I866" s="132">
        <v>0</v>
      </c>
      <c r="J866" s="149"/>
      <c r="K866" s="133">
        <v>0</v>
      </c>
      <c r="L866" s="131">
        <v>0</v>
      </c>
      <c r="M866" s="131">
        <v>0</v>
      </c>
      <c r="N866" s="132">
        <v>0</v>
      </c>
      <c r="O866" s="149"/>
      <c r="P866" s="133">
        <v>0</v>
      </c>
      <c r="Q866" s="131">
        <v>0</v>
      </c>
      <c r="R866" s="131">
        <v>0</v>
      </c>
      <c r="S866" s="132">
        <v>0</v>
      </c>
      <c r="T866" s="149"/>
      <c r="U866" s="133">
        <v>0</v>
      </c>
      <c r="V866" s="131">
        <v>0</v>
      </c>
      <c r="W866" s="131">
        <v>0</v>
      </c>
      <c r="X866" s="132">
        <v>0</v>
      </c>
      <c r="Y866" s="149"/>
      <c r="Z866" s="133">
        <v>0</v>
      </c>
      <c r="AA866" s="131">
        <v>0</v>
      </c>
      <c r="AB866" s="131">
        <v>0</v>
      </c>
      <c r="AC866" s="132">
        <v>0</v>
      </c>
      <c r="AD866" s="149"/>
      <c r="AE866" s="153">
        <f t="shared" si="312"/>
        <v>0</v>
      </c>
      <c r="AF866" s="134">
        <f t="shared" si="313"/>
        <v>0</v>
      </c>
      <c r="AG866" s="135">
        <f t="shared" si="314"/>
        <v>0</v>
      </c>
      <c r="AH866" s="167">
        <f t="shared" si="315"/>
        <v>0</v>
      </c>
      <c r="AI866" s="149"/>
      <c r="AJ866" s="133">
        <f t="shared" si="316"/>
        <v>0</v>
      </c>
      <c r="AK866" s="131">
        <f t="shared" si="317"/>
        <v>0</v>
      </c>
      <c r="AL866" s="131">
        <f t="shared" si="318"/>
        <v>0</v>
      </c>
      <c r="AM866" s="131">
        <f t="shared" si="319"/>
        <v>0</v>
      </c>
      <c r="AN866" s="136">
        <f t="shared" si="320"/>
        <v>0</v>
      </c>
      <c r="AO866" s="133">
        <f t="shared" si="321"/>
        <v>0</v>
      </c>
      <c r="AP866" s="131">
        <f t="shared" si="322"/>
        <v>0</v>
      </c>
      <c r="AQ866" s="131">
        <f t="shared" si="323"/>
        <v>0</v>
      </c>
      <c r="AR866" s="131">
        <f t="shared" si="324"/>
        <v>0</v>
      </c>
      <c r="AS866" s="136">
        <f t="shared" si="325"/>
        <v>0</v>
      </c>
      <c r="AT866" s="133">
        <f t="shared" si="326"/>
        <v>0</v>
      </c>
      <c r="AU866" s="131">
        <f t="shared" si="327"/>
        <v>0</v>
      </c>
      <c r="AV866" s="131">
        <f t="shared" si="328"/>
        <v>0</v>
      </c>
      <c r="AW866" s="131">
        <f t="shared" si="329"/>
        <v>0</v>
      </c>
      <c r="AX866" s="136">
        <f t="shared" si="330"/>
        <v>0</v>
      </c>
      <c r="AY866" s="133">
        <f t="shared" si="331"/>
        <v>0</v>
      </c>
      <c r="AZ866" s="131">
        <f t="shared" si="332"/>
        <v>0</v>
      </c>
      <c r="BA866" s="131">
        <f t="shared" si="333"/>
        <v>0</v>
      </c>
      <c r="BB866" s="131">
        <f t="shared" si="334"/>
        <v>0</v>
      </c>
      <c r="BC866" s="132">
        <f t="shared" si="335"/>
        <v>0</v>
      </c>
    </row>
    <row r="867" spans="1:55" x14ac:dyDescent="0.25">
      <c r="A867" s="138" t="s">
        <v>1803</v>
      </c>
      <c r="B867" s="131" t="s">
        <v>1398</v>
      </c>
      <c r="C867" s="131" t="s">
        <v>1767</v>
      </c>
      <c r="D867" s="131" t="s">
        <v>1663</v>
      </c>
      <c r="E867" s="132" t="s">
        <v>1954</v>
      </c>
      <c r="F867" s="130">
        <v>0</v>
      </c>
      <c r="G867" s="131">
        <v>0</v>
      </c>
      <c r="H867" s="131">
        <v>0</v>
      </c>
      <c r="I867" s="132">
        <v>0</v>
      </c>
      <c r="J867" s="149"/>
      <c r="K867" s="133">
        <v>0</v>
      </c>
      <c r="L867" s="131">
        <v>0</v>
      </c>
      <c r="M867" s="131">
        <v>0</v>
      </c>
      <c r="N867" s="132">
        <v>0</v>
      </c>
      <c r="O867" s="149"/>
      <c r="P867" s="133">
        <v>0</v>
      </c>
      <c r="Q867" s="131">
        <v>0</v>
      </c>
      <c r="R867" s="131">
        <v>0</v>
      </c>
      <c r="S867" s="132">
        <v>0</v>
      </c>
      <c r="T867" s="149"/>
      <c r="U867" s="133">
        <v>0</v>
      </c>
      <c r="V867" s="131">
        <v>0</v>
      </c>
      <c r="W867" s="131">
        <v>0</v>
      </c>
      <c r="X867" s="132">
        <v>0</v>
      </c>
      <c r="Y867" s="149"/>
      <c r="Z867" s="133">
        <v>0</v>
      </c>
      <c r="AA867" s="131">
        <v>0</v>
      </c>
      <c r="AB867" s="131">
        <v>0</v>
      </c>
      <c r="AC867" s="132">
        <v>0</v>
      </c>
      <c r="AD867" s="149"/>
      <c r="AE867" s="153">
        <f t="shared" si="312"/>
        <v>0</v>
      </c>
      <c r="AF867" s="134">
        <f t="shared" si="313"/>
        <v>0</v>
      </c>
      <c r="AG867" s="135">
        <f t="shared" si="314"/>
        <v>0</v>
      </c>
      <c r="AH867" s="167">
        <f t="shared" si="315"/>
        <v>0</v>
      </c>
      <c r="AI867" s="149"/>
      <c r="AJ867" s="133">
        <f t="shared" si="316"/>
        <v>0</v>
      </c>
      <c r="AK867" s="131">
        <f t="shared" si="317"/>
        <v>0</v>
      </c>
      <c r="AL867" s="131">
        <f t="shared" si="318"/>
        <v>0</v>
      </c>
      <c r="AM867" s="131">
        <f t="shared" si="319"/>
        <v>0</v>
      </c>
      <c r="AN867" s="136">
        <f t="shared" si="320"/>
        <v>0</v>
      </c>
      <c r="AO867" s="133">
        <f t="shared" si="321"/>
        <v>0</v>
      </c>
      <c r="AP867" s="131">
        <f t="shared" si="322"/>
        <v>0</v>
      </c>
      <c r="AQ867" s="131">
        <f t="shared" si="323"/>
        <v>0</v>
      </c>
      <c r="AR867" s="131">
        <f t="shared" si="324"/>
        <v>0</v>
      </c>
      <c r="AS867" s="136">
        <f t="shared" si="325"/>
        <v>0</v>
      </c>
      <c r="AT867" s="133">
        <f t="shared" si="326"/>
        <v>0</v>
      </c>
      <c r="AU867" s="131">
        <f t="shared" si="327"/>
        <v>0</v>
      </c>
      <c r="AV867" s="131">
        <f t="shared" si="328"/>
        <v>0</v>
      </c>
      <c r="AW867" s="131">
        <f t="shared" si="329"/>
        <v>0</v>
      </c>
      <c r="AX867" s="136">
        <f t="shared" si="330"/>
        <v>0</v>
      </c>
      <c r="AY867" s="133">
        <f t="shared" si="331"/>
        <v>0</v>
      </c>
      <c r="AZ867" s="131">
        <f t="shared" si="332"/>
        <v>0</v>
      </c>
      <c r="BA867" s="131">
        <f t="shared" si="333"/>
        <v>0</v>
      </c>
      <c r="BB867" s="131">
        <f t="shared" si="334"/>
        <v>0</v>
      </c>
      <c r="BC867" s="132">
        <f t="shared" si="335"/>
        <v>0</v>
      </c>
    </row>
    <row r="868" spans="1:55" x14ac:dyDescent="0.25">
      <c r="A868" s="138" t="s">
        <v>1804</v>
      </c>
      <c r="B868" s="131" t="s">
        <v>1529</v>
      </c>
      <c r="C868" s="131" t="s">
        <v>97</v>
      </c>
      <c r="D868" s="131" t="s">
        <v>1837</v>
      </c>
      <c r="E868" s="132" t="s">
        <v>1314</v>
      </c>
      <c r="F868" s="130">
        <v>0</v>
      </c>
      <c r="G868" s="131">
        <v>0</v>
      </c>
      <c r="H868" s="131">
        <v>0</v>
      </c>
      <c r="I868" s="132">
        <v>0</v>
      </c>
      <c r="J868" s="149"/>
      <c r="K868" s="133">
        <v>0</v>
      </c>
      <c r="L868" s="131">
        <v>0</v>
      </c>
      <c r="M868" s="131">
        <v>0</v>
      </c>
      <c r="N868" s="132">
        <v>0</v>
      </c>
      <c r="O868" s="149"/>
      <c r="P868" s="133">
        <v>0</v>
      </c>
      <c r="Q868" s="131">
        <v>0</v>
      </c>
      <c r="R868" s="131">
        <v>0</v>
      </c>
      <c r="S868" s="132">
        <v>0</v>
      </c>
      <c r="T868" s="149"/>
      <c r="U868" s="133">
        <v>0</v>
      </c>
      <c r="V868" s="131">
        <v>0</v>
      </c>
      <c r="W868" s="131">
        <v>0</v>
      </c>
      <c r="X868" s="132">
        <v>0</v>
      </c>
      <c r="Y868" s="149"/>
      <c r="Z868" s="133">
        <v>0</v>
      </c>
      <c r="AA868" s="131">
        <v>0</v>
      </c>
      <c r="AB868" s="131">
        <v>0</v>
      </c>
      <c r="AC868" s="132">
        <v>0</v>
      </c>
      <c r="AD868" s="149"/>
      <c r="AE868" s="153">
        <f t="shared" si="312"/>
        <v>0</v>
      </c>
      <c r="AF868" s="134">
        <f t="shared" si="313"/>
        <v>0</v>
      </c>
      <c r="AG868" s="135">
        <f t="shared" si="314"/>
        <v>0</v>
      </c>
      <c r="AH868" s="167">
        <f t="shared" si="315"/>
        <v>0</v>
      </c>
      <c r="AI868" s="149"/>
      <c r="AJ868" s="133">
        <f t="shared" si="316"/>
        <v>0</v>
      </c>
      <c r="AK868" s="131">
        <f t="shared" si="317"/>
        <v>0</v>
      </c>
      <c r="AL868" s="131">
        <f t="shared" si="318"/>
        <v>0</v>
      </c>
      <c r="AM868" s="131">
        <f t="shared" si="319"/>
        <v>0</v>
      </c>
      <c r="AN868" s="136">
        <f t="shared" si="320"/>
        <v>0</v>
      </c>
      <c r="AO868" s="133">
        <f t="shared" si="321"/>
        <v>0</v>
      </c>
      <c r="AP868" s="131">
        <f t="shared" si="322"/>
        <v>0</v>
      </c>
      <c r="AQ868" s="131">
        <f t="shared" si="323"/>
        <v>0</v>
      </c>
      <c r="AR868" s="131">
        <f t="shared" si="324"/>
        <v>0</v>
      </c>
      <c r="AS868" s="136">
        <f t="shared" si="325"/>
        <v>0</v>
      </c>
      <c r="AT868" s="133">
        <f t="shared" si="326"/>
        <v>0</v>
      </c>
      <c r="AU868" s="131">
        <f t="shared" si="327"/>
        <v>0</v>
      </c>
      <c r="AV868" s="131">
        <f t="shared" si="328"/>
        <v>0</v>
      </c>
      <c r="AW868" s="131">
        <f t="shared" si="329"/>
        <v>0</v>
      </c>
      <c r="AX868" s="136">
        <f t="shared" si="330"/>
        <v>0</v>
      </c>
      <c r="AY868" s="133">
        <f t="shared" si="331"/>
        <v>0</v>
      </c>
      <c r="AZ868" s="131">
        <f t="shared" si="332"/>
        <v>0</v>
      </c>
      <c r="BA868" s="131">
        <f t="shared" si="333"/>
        <v>0</v>
      </c>
      <c r="BB868" s="131">
        <f t="shared" si="334"/>
        <v>0</v>
      </c>
      <c r="BC868" s="132">
        <f t="shared" si="335"/>
        <v>0</v>
      </c>
    </row>
    <row r="869" spans="1:55" x14ac:dyDescent="0.25">
      <c r="A869" s="138" t="s">
        <v>1805</v>
      </c>
      <c r="B869" s="131" t="s">
        <v>43</v>
      </c>
      <c r="C869" s="131" t="s">
        <v>189</v>
      </c>
      <c r="D869" s="131" t="s">
        <v>1419</v>
      </c>
      <c r="E869" s="132" t="s">
        <v>1954</v>
      </c>
      <c r="F869" s="130">
        <v>0</v>
      </c>
      <c r="G869" s="131">
        <v>0</v>
      </c>
      <c r="H869" s="131">
        <v>0</v>
      </c>
      <c r="I869" s="132">
        <v>20</v>
      </c>
      <c r="J869" s="149"/>
      <c r="K869" s="133">
        <v>0</v>
      </c>
      <c r="L869" s="131">
        <v>1</v>
      </c>
      <c r="M869" s="131">
        <v>11.2</v>
      </c>
      <c r="N869" s="132">
        <v>250</v>
      </c>
      <c r="O869" s="149"/>
      <c r="P869" s="133">
        <v>0</v>
      </c>
      <c r="Q869" s="131">
        <v>1</v>
      </c>
      <c r="R869" s="131">
        <v>1.5</v>
      </c>
      <c r="S869" s="132">
        <v>256</v>
      </c>
      <c r="T869" s="149"/>
      <c r="U869" s="133">
        <v>0</v>
      </c>
      <c r="V869" s="131">
        <v>0</v>
      </c>
      <c r="W869" s="131">
        <v>0</v>
      </c>
      <c r="X869" s="132">
        <v>20</v>
      </c>
      <c r="Y869" s="149"/>
      <c r="Z869" s="133">
        <v>0</v>
      </c>
      <c r="AA869" s="131">
        <v>0</v>
      </c>
      <c r="AB869" s="131">
        <v>0</v>
      </c>
      <c r="AC869" s="132">
        <v>20</v>
      </c>
      <c r="AD869" s="149"/>
      <c r="AE869" s="153">
        <f t="shared" si="312"/>
        <v>0</v>
      </c>
      <c r="AF869" s="134">
        <f t="shared" si="313"/>
        <v>2</v>
      </c>
      <c r="AG869" s="135">
        <f t="shared" si="314"/>
        <v>12.7</v>
      </c>
      <c r="AH869" s="167">
        <f t="shared" si="315"/>
        <v>546</v>
      </c>
      <c r="AI869" s="149"/>
      <c r="AJ869" s="133">
        <f t="shared" si="316"/>
        <v>20</v>
      </c>
      <c r="AK869" s="131">
        <f t="shared" si="317"/>
        <v>250</v>
      </c>
      <c r="AL869" s="131">
        <f t="shared" si="318"/>
        <v>256</v>
      </c>
      <c r="AM869" s="131">
        <f t="shared" si="319"/>
        <v>20</v>
      </c>
      <c r="AN869" s="136">
        <f t="shared" si="320"/>
        <v>20</v>
      </c>
      <c r="AO869" s="133">
        <f t="shared" si="321"/>
        <v>0</v>
      </c>
      <c r="AP869" s="131">
        <f t="shared" si="322"/>
        <v>0</v>
      </c>
      <c r="AQ869" s="131">
        <f t="shared" si="323"/>
        <v>0</v>
      </c>
      <c r="AR869" s="131">
        <f t="shared" si="324"/>
        <v>0</v>
      </c>
      <c r="AS869" s="136">
        <f t="shared" si="325"/>
        <v>0</v>
      </c>
      <c r="AT869" s="133">
        <f t="shared" si="326"/>
        <v>0</v>
      </c>
      <c r="AU869" s="131">
        <f t="shared" si="327"/>
        <v>1</v>
      </c>
      <c r="AV869" s="131">
        <f t="shared" si="328"/>
        <v>1</v>
      </c>
      <c r="AW869" s="131">
        <f t="shared" si="329"/>
        <v>0</v>
      </c>
      <c r="AX869" s="136">
        <f t="shared" si="330"/>
        <v>0</v>
      </c>
      <c r="AY869" s="133">
        <f t="shared" si="331"/>
        <v>0</v>
      </c>
      <c r="AZ869" s="131">
        <f t="shared" si="332"/>
        <v>11.2</v>
      </c>
      <c r="BA869" s="131">
        <f t="shared" si="333"/>
        <v>1.5</v>
      </c>
      <c r="BB869" s="131">
        <f t="shared" si="334"/>
        <v>0</v>
      </c>
      <c r="BC869" s="132">
        <f t="shared" si="335"/>
        <v>0</v>
      </c>
    </row>
    <row r="870" spans="1:55" x14ac:dyDescent="0.25">
      <c r="A870" s="138" t="s">
        <v>1806</v>
      </c>
      <c r="B870" s="131" t="s">
        <v>1295</v>
      </c>
      <c r="C870" s="131" t="s">
        <v>1088</v>
      </c>
      <c r="D870" s="131" t="s">
        <v>1838</v>
      </c>
      <c r="E870" s="132" t="s">
        <v>1311</v>
      </c>
      <c r="F870" s="130">
        <v>0</v>
      </c>
      <c r="G870" s="131">
        <v>0</v>
      </c>
      <c r="H870" s="131">
        <v>0</v>
      </c>
      <c r="I870" s="132">
        <v>0</v>
      </c>
      <c r="J870" s="149"/>
      <c r="K870" s="133">
        <v>0</v>
      </c>
      <c r="L870" s="131">
        <v>0</v>
      </c>
      <c r="M870" s="131">
        <v>0</v>
      </c>
      <c r="N870" s="132">
        <v>0</v>
      </c>
      <c r="O870" s="149"/>
      <c r="P870" s="133">
        <v>0</v>
      </c>
      <c r="Q870" s="131">
        <v>0</v>
      </c>
      <c r="R870" s="131">
        <v>0</v>
      </c>
      <c r="S870" s="132">
        <v>0</v>
      </c>
      <c r="T870" s="149"/>
      <c r="U870" s="133">
        <v>0</v>
      </c>
      <c r="V870" s="131">
        <v>0</v>
      </c>
      <c r="W870" s="131">
        <v>0</v>
      </c>
      <c r="X870" s="132">
        <v>0</v>
      </c>
      <c r="Y870" s="149"/>
      <c r="Z870" s="133">
        <v>0</v>
      </c>
      <c r="AA870" s="131">
        <v>0</v>
      </c>
      <c r="AB870" s="131">
        <v>0</v>
      </c>
      <c r="AC870" s="132">
        <v>0</v>
      </c>
      <c r="AD870" s="149"/>
      <c r="AE870" s="153">
        <f t="shared" si="312"/>
        <v>0</v>
      </c>
      <c r="AF870" s="134">
        <f t="shared" si="313"/>
        <v>0</v>
      </c>
      <c r="AG870" s="135">
        <f t="shared" si="314"/>
        <v>0</v>
      </c>
      <c r="AH870" s="167">
        <f t="shared" si="315"/>
        <v>0</v>
      </c>
      <c r="AI870" s="149"/>
      <c r="AJ870" s="133">
        <f t="shared" si="316"/>
        <v>0</v>
      </c>
      <c r="AK870" s="131">
        <f t="shared" si="317"/>
        <v>0</v>
      </c>
      <c r="AL870" s="131">
        <f t="shared" si="318"/>
        <v>0</v>
      </c>
      <c r="AM870" s="131">
        <f t="shared" si="319"/>
        <v>0</v>
      </c>
      <c r="AN870" s="136">
        <f t="shared" si="320"/>
        <v>0</v>
      </c>
      <c r="AO870" s="133">
        <f t="shared" si="321"/>
        <v>0</v>
      </c>
      <c r="AP870" s="131">
        <f t="shared" si="322"/>
        <v>0</v>
      </c>
      <c r="AQ870" s="131">
        <f t="shared" si="323"/>
        <v>0</v>
      </c>
      <c r="AR870" s="131">
        <f t="shared" si="324"/>
        <v>0</v>
      </c>
      <c r="AS870" s="136">
        <f t="shared" si="325"/>
        <v>0</v>
      </c>
      <c r="AT870" s="133">
        <f t="shared" si="326"/>
        <v>0</v>
      </c>
      <c r="AU870" s="131">
        <f t="shared" si="327"/>
        <v>0</v>
      </c>
      <c r="AV870" s="131">
        <f t="shared" si="328"/>
        <v>0</v>
      </c>
      <c r="AW870" s="131">
        <f t="shared" si="329"/>
        <v>0</v>
      </c>
      <c r="AX870" s="136">
        <f t="shared" si="330"/>
        <v>0</v>
      </c>
      <c r="AY870" s="133">
        <f t="shared" si="331"/>
        <v>0</v>
      </c>
      <c r="AZ870" s="131">
        <f t="shared" si="332"/>
        <v>0</v>
      </c>
      <c r="BA870" s="131">
        <f t="shared" si="333"/>
        <v>0</v>
      </c>
      <c r="BB870" s="131">
        <f t="shared" si="334"/>
        <v>0</v>
      </c>
      <c r="BC870" s="132">
        <f t="shared" si="335"/>
        <v>0</v>
      </c>
    </row>
    <row r="871" spans="1:55" x14ac:dyDescent="0.25">
      <c r="A871" s="138" t="s">
        <v>1807</v>
      </c>
      <c r="B871" s="131" t="s">
        <v>1278</v>
      </c>
      <c r="C871" s="131" t="s">
        <v>120</v>
      </c>
      <c r="D871" s="131" t="s">
        <v>1854</v>
      </c>
      <c r="E871" s="132" t="s">
        <v>1314</v>
      </c>
      <c r="F871" s="130">
        <v>0</v>
      </c>
      <c r="G871" s="131">
        <v>0</v>
      </c>
      <c r="H871" s="131">
        <v>0</v>
      </c>
      <c r="I871" s="132">
        <v>0</v>
      </c>
      <c r="J871" s="149"/>
      <c r="K871" s="133">
        <v>0</v>
      </c>
      <c r="L871" s="131">
        <v>0</v>
      </c>
      <c r="M871" s="131">
        <v>0</v>
      </c>
      <c r="N871" s="132">
        <v>0</v>
      </c>
      <c r="O871" s="149"/>
      <c r="P871" s="133">
        <v>0</v>
      </c>
      <c r="Q871" s="131">
        <v>0</v>
      </c>
      <c r="R871" s="131">
        <v>0</v>
      </c>
      <c r="S871" s="132">
        <v>0</v>
      </c>
      <c r="T871" s="149"/>
      <c r="U871" s="133">
        <v>0</v>
      </c>
      <c r="V871" s="131">
        <v>0</v>
      </c>
      <c r="W871" s="131">
        <v>0</v>
      </c>
      <c r="X871" s="132">
        <v>0</v>
      </c>
      <c r="Y871" s="149"/>
      <c r="Z871" s="133">
        <v>0</v>
      </c>
      <c r="AA871" s="131">
        <v>0</v>
      </c>
      <c r="AB871" s="131">
        <v>0</v>
      </c>
      <c r="AC871" s="132">
        <v>0</v>
      </c>
      <c r="AD871" s="149"/>
      <c r="AE871" s="153">
        <f t="shared" si="312"/>
        <v>0</v>
      </c>
      <c r="AF871" s="134">
        <f t="shared" si="313"/>
        <v>0</v>
      </c>
      <c r="AG871" s="135">
        <f t="shared" si="314"/>
        <v>0</v>
      </c>
      <c r="AH871" s="167">
        <f t="shared" si="315"/>
        <v>0</v>
      </c>
      <c r="AI871" s="149"/>
      <c r="AJ871" s="133">
        <f t="shared" si="316"/>
        <v>0</v>
      </c>
      <c r="AK871" s="131">
        <f t="shared" si="317"/>
        <v>0</v>
      </c>
      <c r="AL871" s="131">
        <f t="shared" si="318"/>
        <v>0</v>
      </c>
      <c r="AM871" s="131">
        <f t="shared" si="319"/>
        <v>0</v>
      </c>
      <c r="AN871" s="136">
        <f t="shared" si="320"/>
        <v>0</v>
      </c>
      <c r="AO871" s="133">
        <f t="shared" si="321"/>
        <v>0</v>
      </c>
      <c r="AP871" s="131">
        <f t="shared" si="322"/>
        <v>0</v>
      </c>
      <c r="AQ871" s="131">
        <f t="shared" si="323"/>
        <v>0</v>
      </c>
      <c r="AR871" s="131">
        <f t="shared" si="324"/>
        <v>0</v>
      </c>
      <c r="AS871" s="136">
        <f t="shared" si="325"/>
        <v>0</v>
      </c>
      <c r="AT871" s="133">
        <f t="shared" si="326"/>
        <v>0</v>
      </c>
      <c r="AU871" s="131">
        <f t="shared" si="327"/>
        <v>0</v>
      </c>
      <c r="AV871" s="131">
        <f t="shared" si="328"/>
        <v>0</v>
      </c>
      <c r="AW871" s="131">
        <f t="shared" si="329"/>
        <v>0</v>
      </c>
      <c r="AX871" s="136">
        <f t="shared" si="330"/>
        <v>0</v>
      </c>
      <c r="AY871" s="133">
        <f t="shared" si="331"/>
        <v>0</v>
      </c>
      <c r="AZ871" s="131">
        <f t="shared" si="332"/>
        <v>0</v>
      </c>
      <c r="BA871" s="131">
        <f t="shared" si="333"/>
        <v>0</v>
      </c>
      <c r="BB871" s="131">
        <f t="shared" si="334"/>
        <v>0</v>
      </c>
      <c r="BC871" s="132">
        <f t="shared" si="335"/>
        <v>0</v>
      </c>
    </row>
    <row r="872" spans="1:55" x14ac:dyDescent="0.25">
      <c r="A872" s="138" t="s">
        <v>1808</v>
      </c>
      <c r="B872" s="131" t="s">
        <v>1278</v>
      </c>
      <c r="C872" s="131" t="s">
        <v>1855</v>
      </c>
      <c r="D872" s="131" t="s">
        <v>386</v>
      </c>
      <c r="E872" s="132" t="s">
        <v>1955</v>
      </c>
      <c r="F872" s="130">
        <v>0</v>
      </c>
      <c r="G872" s="131">
        <v>0</v>
      </c>
      <c r="H872" s="131">
        <v>0</v>
      </c>
      <c r="I872" s="132">
        <v>0</v>
      </c>
      <c r="J872" s="149"/>
      <c r="K872" s="133">
        <v>0</v>
      </c>
      <c r="L872" s="131">
        <v>0</v>
      </c>
      <c r="M872" s="131">
        <v>0</v>
      </c>
      <c r="N872" s="132">
        <v>0</v>
      </c>
      <c r="O872" s="149"/>
      <c r="P872" s="133">
        <v>0</v>
      </c>
      <c r="Q872" s="131">
        <v>0</v>
      </c>
      <c r="R872" s="131">
        <v>0</v>
      </c>
      <c r="S872" s="132">
        <v>0</v>
      </c>
      <c r="T872" s="149"/>
      <c r="U872" s="133">
        <v>0</v>
      </c>
      <c r="V872" s="131">
        <v>0</v>
      </c>
      <c r="W872" s="131">
        <v>0</v>
      </c>
      <c r="X872" s="132">
        <v>0</v>
      </c>
      <c r="Y872" s="149"/>
      <c r="Z872" s="133">
        <v>0</v>
      </c>
      <c r="AA872" s="131">
        <v>0</v>
      </c>
      <c r="AB872" s="131">
        <v>0</v>
      </c>
      <c r="AC872" s="132">
        <v>0</v>
      </c>
      <c r="AD872" s="149"/>
      <c r="AE872" s="153">
        <f t="shared" si="312"/>
        <v>0</v>
      </c>
      <c r="AF872" s="134">
        <f t="shared" si="313"/>
        <v>0</v>
      </c>
      <c r="AG872" s="135">
        <f t="shared" si="314"/>
        <v>0</v>
      </c>
      <c r="AH872" s="167">
        <f t="shared" si="315"/>
        <v>0</v>
      </c>
      <c r="AI872" s="149"/>
      <c r="AJ872" s="133">
        <f t="shared" si="316"/>
        <v>0</v>
      </c>
      <c r="AK872" s="131">
        <f t="shared" si="317"/>
        <v>0</v>
      </c>
      <c r="AL872" s="131">
        <f t="shared" si="318"/>
        <v>0</v>
      </c>
      <c r="AM872" s="131">
        <f t="shared" si="319"/>
        <v>0</v>
      </c>
      <c r="AN872" s="136">
        <f t="shared" si="320"/>
        <v>0</v>
      </c>
      <c r="AO872" s="133">
        <f t="shared" si="321"/>
        <v>0</v>
      </c>
      <c r="AP872" s="131">
        <f t="shared" si="322"/>
        <v>0</v>
      </c>
      <c r="AQ872" s="131">
        <f t="shared" si="323"/>
        <v>0</v>
      </c>
      <c r="AR872" s="131">
        <f t="shared" si="324"/>
        <v>0</v>
      </c>
      <c r="AS872" s="136">
        <f t="shared" si="325"/>
        <v>0</v>
      </c>
      <c r="AT872" s="133">
        <f t="shared" si="326"/>
        <v>0</v>
      </c>
      <c r="AU872" s="131">
        <f t="shared" si="327"/>
        <v>0</v>
      </c>
      <c r="AV872" s="131">
        <f t="shared" si="328"/>
        <v>0</v>
      </c>
      <c r="AW872" s="131">
        <f t="shared" si="329"/>
        <v>0</v>
      </c>
      <c r="AX872" s="136">
        <f t="shared" si="330"/>
        <v>0</v>
      </c>
      <c r="AY872" s="133">
        <f t="shared" si="331"/>
        <v>0</v>
      </c>
      <c r="AZ872" s="131">
        <f t="shared" si="332"/>
        <v>0</v>
      </c>
      <c r="BA872" s="131">
        <f t="shared" si="333"/>
        <v>0</v>
      </c>
      <c r="BB872" s="131">
        <f t="shared" si="334"/>
        <v>0</v>
      </c>
      <c r="BC872" s="132">
        <f t="shared" si="335"/>
        <v>0</v>
      </c>
    </row>
    <row r="873" spans="1:55" x14ac:dyDescent="0.25">
      <c r="A873" s="138" t="s">
        <v>1842</v>
      </c>
      <c r="B873" s="131" t="s">
        <v>39</v>
      </c>
      <c r="C873" s="131" t="s">
        <v>352</v>
      </c>
      <c r="D873" s="131" t="s">
        <v>1180</v>
      </c>
      <c r="E873" s="132" t="s">
        <v>1954</v>
      </c>
      <c r="F873" s="130">
        <v>0</v>
      </c>
      <c r="G873" s="131">
        <v>0</v>
      </c>
      <c r="H873" s="131">
        <v>0</v>
      </c>
      <c r="I873" s="132">
        <v>0</v>
      </c>
      <c r="J873" s="149"/>
      <c r="K873" s="133">
        <v>0</v>
      </c>
      <c r="L873" s="131">
        <v>0</v>
      </c>
      <c r="M873" s="131">
        <v>0</v>
      </c>
      <c r="N873" s="132">
        <v>0</v>
      </c>
      <c r="O873" s="149"/>
      <c r="P873" s="133">
        <v>0</v>
      </c>
      <c r="Q873" s="131">
        <v>0</v>
      </c>
      <c r="R873" s="131">
        <v>0</v>
      </c>
      <c r="S873" s="132">
        <v>0</v>
      </c>
      <c r="T873" s="149"/>
      <c r="U873" s="133">
        <v>0</v>
      </c>
      <c r="V873" s="131">
        <v>0</v>
      </c>
      <c r="W873" s="131">
        <v>0</v>
      </c>
      <c r="X873" s="132">
        <v>0</v>
      </c>
      <c r="Y873" s="149"/>
      <c r="Z873" s="133">
        <v>0</v>
      </c>
      <c r="AA873" s="131">
        <v>0</v>
      </c>
      <c r="AB873" s="131">
        <v>0</v>
      </c>
      <c r="AC873" s="132">
        <v>0</v>
      </c>
      <c r="AD873" s="149"/>
      <c r="AE873" s="153">
        <f t="shared" si="312"/>
        <v>0</v>
      </c>
      <c r="AF873" s="134">
        <f t="shared" si="313"/>
        <v>0</v>
      </c>
      <c r="AG873" s="135">
        <f t="shared" si="314"/>
        <v>0</v>
      </c>
      <c r="AH873" s="167">
        <f t="shared" si="315"/>
        <v>0</v>
      </c>
      <c r="AI873" s="149"/>
      <c r="AJ873" s="133">
        <f t="shared" si="316"/>
        <v>0</v>
      </c>
      <c r="AK873" s="131">
        <f t="shared" si="317"/>
        <v>0</v>
      </c>
      <c r="AL873" s="131">
        <f t="shared" si="318"/>
        <v>0</v>
      </c>
      <c r="AM873" s="131">
        <f t="shared" si="319"/>
        <v>0</v>
      </c>
      <c r="AN873" s="136">
        <f t="shared" si="320"/>
        <v>0</v>
      </c>
      <c r="AO873" s="133">
        <f t="shared" si="321"/>
        <v>0</v>
      </c>
      <c r="AP873" s="131">
        <f t="shared" si="322"/>
        <v>0</v>
      </c>
      <c r="AQ873" s="131">
        <f t="shared" si="323"/>
        <v>0</v>
      </c>
      <c r="AR873" s="131">
        <f t="shared" si="324"/>
        <v>0</v>
      </c>
      <c r="AS873" s="136">
        <f t="shared" si="325"/>
        <v>0</v>
      </c>
      <c r="AT873" s="133">
        <f t="shared" si="326"/>
        <v>0</v>
      </c>
      <c r="AU873" s="131">
        <f t="shared" si="327"/>
        <v>0</v>
      </c>
      <c r="AV873" s="131">
        <f t="shared" si="328"/>
        <v>0</v>
      </c>
      <c r="AW873" s="131">
        <f t="shared" si="329"/>
        <v>0</v>
      </c>
      <c r="AX873" s="136">
        <f t="shared" si="330"/>
        <v>0</v>
      </c>
      <c r="AY873" s="133">
        <f t="shared" si="331"/>
        <v>0</v>
      </c>
      <c r="AZ873" s="131">
        <f t="shared" si="332"/>
        <v>0</v>
      </c>
      <c r="BA873" s="131">
        <f t="shared" si="333"/>
        <v>0</v>
      </c>
      <c r="BB873" s="131">
        <f t="shared" si="334"/>
        <v>0</v>
      </c>
      <c r="BC873" s="132">
        <f t="shared" si="335"/>
        <v>0</v>
      </c>
    </row>
    <row r="874" spans="1:55" x14ac:dyDescent="0.25">
      <c r="A874" s="138" t="s">
        <v>1843</v>
      </c>
      <c r="B874" s="131" t="s">
        <v>1529</v>
      </c>
      <c r="C874" s="131" t="s">
        <v>1856</v>
      </c>
      <c r="D874" s="131" t="s">
        <v>1857</v>
      </c>
      <c r="E874" s="132" t="s">
        <v>1304</v>
      </c>
      <c r="F874" s="130">
        <v>0</v>
      </c>
      <c r="G874" s="131">
        <v>0</v>
      </c>
      <c r="H874" s="131">
        <v>0</v>
      </c>
      <c r="I874" s="132">
        <v>0</v>
      </c>
      <c r="J874" s="149"/>
      <c r="K874" s="133">
        <v>0</v>
      </c>
      <c r="L874" s="131">
        <v>0</v>
      </c>
      <c r="M874" s="131">
        <v>0</v>
      </c>
      <c r="N874" s="132">
        <v>0</v>
      </c>
      <c r="O874" s="149"/>
      <c r="P874" s="133">
        <v>0</v>
      </c>
      <c r="Q874" s="131">
        <v>0</v>
      </c>
      <c r="R874" s="131">
        <v>0</v>
      </c>
      <c r="S874" s="132">
        <v>0</v>
      </c>
      <c r="T874" s="149"/>
      <c r="U874" s="133">
        <v>0</v>
      </c>
      <c r="V874" s="131">
        <v>0</v>
      </c>
      <c r="W874" s="131">
        <v>0</v>
      </c>
      <c r="X874" s="132">
        <v>0</v>
      </c>
      <c r="Y874" s="149"/>
      <c r="Z874" s="133">
        <v>0</v>
      </c>
      <c r="AA874" s="131">
        <v>0</v>
      </c>
      <c r="AB874" s="131">
        <v>0</v>
      </c>
      <c r="AC874" s="132">
        <v>0</v>
      </c>
      <c r="AD874" s="149"/>
      <c r="AE874" s="153">
        <f t="shared" si="312"/>
        <v>0</v>
      </c>
      <c r="AF874" s="134">
        <f t="shared" si="313"/>
        <v>0</v>
      </c>
      <c r="AG874" s="135">
        <f t="shared" si="314"/>
        <v>0</v>
      </c>
      <c r="AH874" s="167">
        <f t="shared" si="315"/>
        <v>0</v>
      </c>
      <c r="AI874" s="149"/>
      <c r="AJ874" s="133">
        <f t="shared" si="316"/>
        <v>0</v>
      </c>
      <c r="AK874" s="131">
        <f t="shared" si="317"/>
        <v>0</v>
      </c>
      <c r="AL874" s="131">
        <f t="shared" si="318"/>
        <v>0</v>
      </c>
      <c r="AM874" s="131">
        <f t="shared" si="319"/>
        <v>0</v>
      </c>
      <c r="AN874" s="136">
        <f t="shared" si="320"/>
        <v>0</v>
      </c>
      <c r="AO874" s="133">
        <f t="shared" si="321"/>
        <v>0</v>
      </c>
      <c r="AP874" s="131">
        <f t="shared" si="322"/>
        <v>0</v>
      </c>
      <c r="AQ874" s="131">
        <f t="shared" si="323"/>
        <v>0</v>
      </c>
      <c r="AR874" s="131">
        <f t="shared" si="324"/>
        <v>0</v>
      </c>
      <c r="AS874" s="136">
        <f t="shared" si="325"/>
        <v>0</v>
      </c>
      <c r="AT874" s="133">
        <f t="shared" si="326"/>
        <v>0</v>
      </c>
      <c r="AU874" s="131">
        <f t="shared" si="327"/>
        <v>0</v>
      </c>
      <c r="AV874" s="131">
        <f t="shared" si="328"/>
        <v>0</v>
      </c>
      <c r="AW874" s="131">
        <f t="shared" si="329"/>
        <v>0</v>
      </c>
      <c r="AX874" s="136">
        <f t="shared" si="330"/>
        <v>0</v>
      </c>
      <c r="AY874" s="133">
        <f t="shared" si="331"/>
        <v>0</v>
      </c>
      <c r="AZ874" s="131">
        <f t="shared" si="332"/>
        <v>0</v>
      </c>
      <c r="BA874" s="131">
        <f t="shared" si="333"/>
        <v>0</v>
      </c>
      <c r="BB874" s="131">
        <f t="shared" si="334"/>
        <v>0</v>
      </c>
      <c r="BC874" s="132">
        <f t="shared" si="335"/>
        <v>0</v>
      </c>
    </row>
    <row r="875" spans="1:55" x14ac:dyDescent="0.25">
      <c r="A875" s="138" t="s">
        <v>1844</v>
      </c>
      <c r="B875" s="131" t="s">
        <v>43</v>
      </c>
      <c r="C875" s="131" t="s">
        <v>1858</v>
      </c>
      <c r="D875" s="131" t="s">
        <v>1859</v>
      </c>
      <c r="E875" s="132" t="s">
        <v>1304</v>
      </c>
      <c r="F875" s="130">
        <v>0</v>
      </c>
      <c r="G875" s="131">
        <v>0</v>
      </c>
      <c r="H875" s="131">
        <v>0</v>
      </c>
      <c r="I875" s="132">
        <v>20</v>
      </c>
      <c r="J875" s="149"/>
      <c r="K875" s="133">
        <v>0</v>
      </c>
      <c r="L875" s="131">
        <v>0</v>
      </c>
      <c r="M875" s="131">
        <v>0</v>
      </c>
      <c r="N875" s="132">
        <v>0</v>
      </c>
      <c r="O875" s="149"/>
      <c r="P875" s="133">
        <v>0</v>
      </c>
      <c r="Q875" s="131">
        <v>0</v>
      </c>
      <c r="R875" s="131">
        <v>0</v>
      </c>
      <c r="S875" s="132">
        <v>0</v>
      </c>
      <c r="T875" s="149"/>
      <c r="U875" s="133">
        <v>0</v>
      </c>
      <c r="V875" s="131">
        <v>0</v>
      </c>
      <c r="W875" s="131">
        <v>0</v>
      </c>
      <c r="X875" s="132">
        <v>0</v>
      </c>
      <c r="Y875" s="149"/>
      <c r="Z875" s="133">
        <v>0</v>
      </c>
      <c r="AA875" s="131">
        <v>0</v>
      </c>
      <c r="AB875" s="131">
        <v>0</v>
      </c>
      <c r="AC875" s="132">
        <v>20</v>
      </c>
      <c r="AD875" s="149"/>
      <c r="AE875" s="153">
        <f t="shared" si="312"/>
        <v>0</v>
      </c>
      <c r="AF875" s="134">
        <f t="shared" si="313"/>
        <v>0</v>
      </c>
      <c r="AG875" s="135">
        <f t="shared" si="314"/>
        <v>0</v>
      </c>
      <c r="AH875" s="167">
        <f t="shared" si="315"/>
        <v>40</v>
      </c>
      <c r="AI875" s="149"/>
      <c r="AJ875" s="133">
        <f t="shared" si="316"/>
        <v>20</v>
      </c>
      <c r="AK875" s="131">
        <f t="shared" si="317"/>
        <v>0</v>
      </c>
      <c r="AL875" s="131">
        <f t="shared" si="318"/>
        <v>0</v>
      </c>
      <c r="AM875" s="131">
        <f t="shared" si="319"/>
        <v>0</v>
      </c>
      <c r="AN875" s="136">
        <f t="shared" si="320"/>
        <v>20</v>
      </c>
      <c r="AO875" s="133">
        <f t="shared" si="321"/>
        <v>0</v>
      </c>
      <c r="AP875" s="131">
        <f t="shared" si="322"/>
        <v>0</v>
      </c>
      <c r="AQ875" s="131">
        <f t="shared" si="323"/>
        <v>0</v>
      </c>
      <c r="AR875" s="131">
        <f t="shared" si="324"/>
        <v>0</v>
      </c>
      <c r="AS875" s="136">
        <f t="shared" si="325"/>
        <v>0</v>
      </c>
      <c r="AT875" s="133">
        <f t="shared" si="326"/>
        <v>0</v>
      </c>
      <c r="AU875" s="131">
        <f t="shared" si="327"/>
        <v>0</v>
      </c>
      <c r="AV875" s="131">
        <f t="shared" si="328"/>
        <v>0</v>
      </c>
      <c r="AW875" s="131">
        <f t="shared" si="329"/>
        <v>0</v>
      </c>
      <c r="AX875" s="136">
        <f t="shared" si="330"/>
        <v>0</v>
      </c>
      <c r="AY875" s="133">
        <f t="shared" si="331"/>
        <v>0</v>
      </c>
      <c r="AZ875" s="131">
        <f t="shared" si="332"/>
        <v>0</v>
      </c>
      <c r="BA875" s="131">
        <f t="shared" si="333"/>
        <v>0</v>
      </c>
      <c r="BB875" s="131">
        <f t="shared" si="334"/>
        <v>0</v>
      </c>
      <c r="BC875" s="132">
        <f t="shared" si="335"/>
        <v>0</v>
      </c>
    </row>
    <row r="876" spans="1:55" x14ac:dyDescent="0.25">
      <c r="A876" s="138" t="s">
        <v>1845</v>
      </c>
      <c r="B876" s="131" t="s">
        <v>1529</v>
      </c>
      <c r="C876" s="131" t="s">
        <v>1149</v>
      </c>
      <c r="D876" s="131" t="s">
        <v>1891</v>
      </c>
      <c r="E876" s="132" t="s">
        <v>1311</v>
      </c>
      <c r="F876" s="130">
        <v>0</v>
      </c>
      <c r="G876" s="131">
        <v>0</v>
      </c>
      <c r="H876" s="131">
        <v>0</v>
      </c>
      <c r="I876" s="132">
        <v>0</v>
      </c>
      <c r="J876" s="149"/>
      <c r="K876" s="133">
        <v>0</v>
      </c>
      <c r="L876" s="131">
        <v>0</v>
      </c>
      <c r="M876" s="131">
        <v>0</v>
      </c>
      <c r="N876" s="132">
        <v>0</v>
      </c>
      <c r="O876" s="149"/>
      <c r="P876" s="133">
        <v>0</v>
      </c>
      <c r="Q876" s="131">
        <v>0</v>
      </c>
      <c r="R876" s="131">
        <v>0</v>
      </c>
      <c r="S876" s="132">
        <v>0</v>
      </c>
      <c r="T876" s="149"/>
      <c r="U876" s="133">
        <v>0</v>
      </c>
      <c r="V876" s="131">
        <v>0</v>
      </c>
      <c r="W876" s="131">
        <v>0</v>
      </c>
      <c r="X876" s="132">
        <v>0</v>
      </c>
      <c r="Y876" s="149"/>
      <c r="Z876" s="133">
        <v>0</v>
      </c>
      <c r="AA876" s="131">
        <v>0</v>
      </c>
      <c r="AB876" s="131">
        <v>0</v>
      </c>
      <c r="AC876" s="132">
        <v>0</v>
      </c>
      <c r="AD876" s="149"/>
      <c r="AE876" s="153">
        <f t="shared" si="312"/>
        <v>0</v>
      </c>
      <c r="AF876" s="134">
        <f t="shared" si="313"/>
        <v>0</v>
      </c>
      <c r="AG876" s="135">
        <f t="shared" si="314"/>
        <v>0</v>
      </c>
      <c r="AH876" s="167">
        <f t="shared" si="315"/>
        <v>0</v>
      </c>
      <c r="AI876" s="149"/>
      <c r="AJ876" s="133">
        <f t="shared" si="316"/>
        <v>0</v>
      </c>
      <c r="AK876" s="131">
        <f t="shared" si="317"/>
        <v>0</v>
      </c>
      <c r="AL876" s="131">
        <f t="shared" si="318"/>
        <v>0</v>
      </c>
      <c r="AM876" s="131">
        <f t="shared" si="319"/>
        <v>0</v>
      </c>
      <c r="AN876" s="136">
        <f t="shared" si="320"/>
        <v>0</v>
      </c>
      <c r="AO876" s="133">
        <f t="shared" si="321"/>
        <v>0</v>
      </c>
      <c r="AP876" s="131">
        <f t="shared" si="322"/>
        <v>0</v>
      </c>
      <c r="AQ876" s="131">
        <f t="shared" si="323"/>
        <v>0</v>
      </c>
      <c r="AR876" s="131">
        <f t="shared" si="324"/>
        <v>0</v>
      </c>
      <c r="AS876" s="136">
        <f t="shared" si="325"/>
        <v>0</v>
      </c>
      <c r="AT876" s="133">
        <f t="shared" si="326"/>
        <v>0</v>
      </c>
      <c r="AU876" s="131">
        <f t="shared" si="327"/>
        <v>0</v>
      </c>
      <c r="AV876" s="131">
        <f t="shared" si="328"/>
        <v>0</v>
      </c>
      <c r="AW876" s="131">
        <f t="shared" si="329"/>
        <v>0</v>
      </c>
      <c r="AX876" s="136">
        <f t="shared" si="330"/>
        <v>0</v>
      </c>
      <c r="AY876" s="133">
        <f t="shared" si="331"/>
        <v>0</v>
      </c>
      <c r="AZ876" s="131">
        <f t="shared" si="332"/>
        <v>0</v>
      </c>
      <c r="BA876" s="131">
        <f t="shared" si="333"/>
        <v>0</v>
      </c>
      <c r="BB876" s="131">
        <f t="shared" si="334"/>
        <v>0</v>
      </c>
      <c r="BC876" s="132">
        <f t="shared" si="335"/>
        <v>0</v>
      </c>
    </row>
    <row r="877" spans="1:55" x14ac:dyDescent="0.25">
      <c r="A877" s="138" t="s">
        <v>1846</v>
      </c>
      <c r="B877" s="131" t="s">
        <v>38</v>
      </c>
      <c r="C877" s="131" t="s">
        <v>482</v>
      </c>
      <c r="D877" s="131" t="s">
        <v>1892</v>
      </c>
      <c r="E877" s="132" t="s">
        <v>1311</v>
      </c>
      <c r="F877" s="130">
        <v>0</v>
      </c>
      <c r="G877" s="131">
        <v>0</v>
      </c>
      <c r="H877" s="131">
        <v>0</v>
      </c>
      <c r="I877" s="132">
        <v>20</v>
      </c>
      <c r="J877" s="149"/>
      <c r="K877" s="133">
        <v>0</v>
      </c>
      <c r="L877" s="131">
        <v>0</v>
      </c>
      <c r="M877" s="131">
        <v>0</v>
      </c>
      <c r="N877" s="132">
        <v>0</v>
      </c>
      <c r="O877" s="149"/>
      <c r="P877" s="133">
        <v>0</v>
      </c>
      <c r="Q877" s="131">
        <v>0</v>
      </c>
      <c r="R877" s="131">
        <v>0</v>
      </c>
      <c r="S877" s="132">
        <v>20</v>
      </c>
      <c r="T877" s="149"/>
      <c r="U877" s="133">
        <v>1</v>
      </c>
      <c r="V877" s="131">
        <v>0</v>
      </c>
      <c r="W877" s="131">
        <v>0.5</v>
      </c>
      <c r="X877" s="132">
        <v>245</v>
      </c>
      <c r="Y877" s="149"/>
      <c r="Z877" s="133">
        <v>0</v>
      </c>
      <c r="AA877" s="131">
        <v>2</v>
      </c>
      <c r="AB877" s="131">
        <v>19.3</v>
      </c>
      <c r="AC877" s="132">
        <v>273</v>
      </c>
      <c r="AD877" s="149"/>
      <c r="AE877" s="153">
        <f t="shared" si="312"/>
        <v>2</v>
      </c>
      <c r="AF877" s="134">
        <f t="shared" si="313"/>
        <v>2</v>
      </c>
      <c r="AG877" s="135">
        <f t="shared" si="314"/>
        <v>19.8</v>
      </c>
      <c r="AH877" s="167">
        <f t="shared" si="315"/>
        <v>558</v>
      </c>
      <c r="AI877" s="149"/>
      <c r="AJ877" s="133">
        <f t="shared" si="316"/>
        <v>20</v>
      </c>
      <c r="AK877" s="131">
        <f t="shared" si="317"/>
        <v>0</v>
      </c>
      <c r="AL877" s="131">
        <f t="shared" si="318"/>
        <v>20</v>
      </c>
      <c r="AM877" s="131">
        <f t="shared" si="319"/>
        <v>245</v>
      </c>
      <c r="AN877" s="136">
        <f t="shared" si="320"/>
        <v>273</v>
      </c>
      <c r="AO877" s="133">
        <f t="shared" si="321"/>
        <v>0</v>
      </c>
      <c r="AP877" s="131">
        <f t="shared" si="322"/>
        <v>0</v>
      </c>
      <c r="AQ877" s="131">
        <f t="shared" si="323"/>
        <v>0</v>
      </c>
      <c r="AR877" s="131">
        <f t="shared" si="324"/>
        <v>1</v>
      </c>
      <c r="AS877" s="136">
        <f t="shared" si="325"/>
        <v>1</v>
      </c>
      <c r="AT877" s="133">
        <f t="shared" si="326"/>
        <v>0</v>
      </c>
      <c r="AU877" s="131">
        <f t="shared" si="327"/>
        <v>0</v>
      </c>
      <c r="AV877" s="131">
        <f t="shared" si="328"/>
        <v>0</v>
      </c>
      <c r="AW877" s="131">
        <f t="shared" si="329"/>
        <v>0</v>
      </c>
      <c r="AX877" s="136">
        <f t="shared" si="330"/>
        <v>2</v>
      </c>
      <c r="AY877" s="133">
        <f t="shared" si="331"/>
        <v>0</v>
      </c>
      <c r="AZ877" s="131">
        <f t="shared" si="332"/>
        <v>0</v>
      </c>
      <c r="BA877" s="131">
        <f t="shared" si="333"/>
        <v>0</v>
      </c>
      <c r="BB877" s="131">
        <f t="shared" si="334"/>
        <v>0.5</v>
      </c>
      <c r="BC877" s="132">
        <f t="shared" si="335"/>
        <v>19.3</v>
      </c>
    </row>
    <row r="878" spans="1:55" ht="13.8" thickBot="1" x14ac:dyDescent="0.3">
      <c r="A878" s="139" t="s">
        <v>1847</v>
      </c>
      <c r="B878" s="140" t="s">
        <v>42</v>
      </c>
      <c r="C878" s="140" t="s">
        <v>189</v>
      </c>
      <c r="D878" s="140" t="s">
        <v>1893</v>
      </c>
      <c r="E878" s="141" t="s">
        <v>1955</v>
      </c>
      <c r="F878" s="159">
        <v>0</v>
      </c>
      <c r="G878" s="140">
        <v>0</v>
      </c>
      <c r="H878" s="140">
        <v>0</v>
      </c>
      <c r="I878" s="141">
        <v>0</v>
      </c>
      <c r="J878" s="149"/>
      <c r="K878" s="146">
        <v>0</v>
      </c>
      <c r="L878" s="140">
        <v>0</v>
      </c>
      <c r="M878" s="140">
        <v>0</v>
      </c>
      <c r="N878" s="141">
        <v>0</v>
      </c>
      <c r="O878" s="149"/>
      <c r="P878" s="146">
        <v>0</v>
      </c>
      <c r="Q878" s="140">
        <v>0</v>
      </c>
      <c r="R878" s="140">
        <v>0</v>
      </c>
      <c r="S878" s="141">
        <v>20</v>
      </c>
      <c r="T878" s="149"/>
      <c r="U878" s="146">
        <v>0</v>
      </c>
      <c r="V878" s="140">
        <v>0</v>
      </c>
      <c r="W878" s="140">
        <v>0</v>
      </c>
      <c r="X878" s="141">
        <v>20</v>
      </c>
      <c r="Y878" s="149"/>
      <c r="Z878" s="146">
        <v>1</v>
      </c>
      <c r="AA878" s="140">
        <v>0</v>
      </c>
      <c r="AB878" s="140">
        <v>0.5</v>
      </c>
      <c r="AC878" s="141">
        <v>203</v>
      </c>
      <c r="AD878" s="149"/>
      <c r="AE878" s="153">
        <f t="shared" si="312"/>
        <v>0</v>
      </c>
      <c r="AF878" s="134">
        <f t="shared" si="313"/>
        <v>0</v>
      </c>
      <c r="AG878" s="135">
        <f t="shared" si="314"/>
        <v>0.5</v>
      </c>
      <c r="AH878" s="167">
        <f t="shared" si="315"/>
        <v>243</v>
      </c>
      <c r="AI878" s="149"/>
      <c r="AJ878" s="146">
        <f t="shared" si="316"/>
        <v>0</v>
      </c>
      <c r="AK878" s="140">
        <f t="shared" si="317"/>
        <v>0</v>
      </c>
      <c r="AL878" s="140">
        <f t="shared" si="318"/>
        <v>20</v>
      </c>
      <c r="AM878" s="140">
        <f t="shared" si="319"/>
        <v>20</v>
      </c>
      <c r="AN878" s="142">
        <f t="shared" si="320"/>
        <v>203</v>
      </c>
      <c r="AO878" s="146">
        <f t="shared" si="321"/>
        <v>0</v>
      </c>
      <c r="AP878" s="140">
        <f t="shared" si="322"/>
        <v>0</v>
      </c>
      <c r="AQ878" s="140">
        <f t="shared" si="323"/>
        <v>0</v>
      </c>
      <c r="AR878" s="140">
        <f t="shared" si="324"/>
        <v>0</v>
      </c>
      <c r="AS878" s="142">
        <f t="shared" si="325"/>
        <v>0</v>
      </c>
      <c r="AT878" s="146">
        <f t="shared" si="326"/>
        <v>0</v>
      </c>
      <c r="AU878" s="140">
        <f t="shared" si="327"/>
        <v>0</v>
      </c>
      <c r="AV878" s="140">
        <f t="shared" si="328"/>
        <v>0</v>
      </c>
      <c r="AW878" s="140">
        <f t="shared" si="329"/>
        <v>0</v>
      </c>
      <c r="AX878" s="142">
        <f t="shared" si="330"/>
        <v>0</v>
      </c>
      <c r="AY878" s="146">
        <f t="shared" si="331"/>
        <v>0</v>
      </c>
      <c r="AZ878" s="140">
        <f t="shared" si="332"/>
        <v>0</v>
      </c>
      <c r="BA878" s="140">
        <f t="shared" si="333"/>
        <v>0</v>
      </c>
      <c r="BB878" s="140">
        <f t="shared" si="334"/>
        <v>0</v>
      </c>
      <c r="BC878" s="141">
        <f t="shared" si="335"/>
        <v>0.5</v>
      </c>
    </row>
    <row r="879" spans="1:55" ht="13.8" thickBot="1" x14ac:dyDescent="0.3">
      <c r="A879" s="138" t="s">
        <v>1848</v>
      </c>
      <c r="B879" s="131" t="s">
        <v>1292</v>
      </c>
      <c r="C879" s="131" t="s">
        <v>73</v>
      </c>
      <c r="D879" s="131" t="s">
        <v>1896</v>
      </c>
      <c r="E879" s="132" t="s">
        <v>1311</v>
      </c>
      <c r="F879" s="130">
        <v>0</v>
      </c>
      <c r="G879" s="131">
        <v>0</v>
      </c>
      <c r="H879" s="131">
        <v>0</v>
      </c>
      <c r="I879" s="132">
        <v>0</v>
      </c>
      <c r="J879" s="149"/>
      <c r="K879" s="133">
        <v>0</v>
      </c>
      <c r="L879" s="131">
        <v>0</v>
      </c>
      <c r="M879" s="131">
        <v>0</v>
      </c>
      <c r="N879" s="132">
        <v>0</v>
      </c>
      <c r="O879" s="149"/>
      <c r="P879" s="133">
        <v>0</v>
      </c>
      <c r="Q879" s="131">
        <v>0</v>
      </c>
      <c r="R879" s="131">
        <v>0</v>
      </c>
      <c r="S879" s="132">
        <v>0</v>
      </c>
      <c r="T879" s="149"/>
      <c r="U879" s="133">
        <v>0</v>
      </c>
      <c r="V879" s="131">
        <v>0</v>
      </c>
      <c r="W879" s="131">
        <v>0</v>
      </c>
      <c r="X879" s="132">
        <v>0</v>
      </c>
      <c r="Y879" s="149"/>
      <c r="Z879" s="133">
        <v>0</v>
      </c>
      <c r="AA879" s="131">
        <v>0</v>
      </c>
      <c r="AB879" s="131">
        <v>0</v>
      </c>
      <c r="AC879" s="132">
        <v>0</v>
      </c>
      <c r="AD879" s="149"/>
      <c r="AE879" s="153">
        <f t="shared" si="312"/>
        <v>0</v>
      </c>
      <c r="AF879" s="134">
        <f t="shared" si="313"/>
        <v>0</v>
      </c>
      <c r="AG879" s="135">
        <f t="shared" si="314"/>
        <v>0</v>
      </c>
      <c r="AH879" s="167">
        <f t="shared" si="315"/>
        <v>0</v>
      </c>
      <c r="AI879" s="149"/>
      <c r="AJ879" s="146">
        <f t="shared" si="316"/>
        <v>0</v>
      </c>
      <c r="AK879" s="140">
        <f t="shared" si="317"/>
        <v>0</v>
      </c>
      <c r="AL879" s="140">
        <f t="shared" si="318"/>
        <v>0</v>
      </c>
      <c r="AM879" s="140">
        <f t="shared" si="319"/>
        <v>0</v>
      </c>
      <c r="AN879" s="142">
        <f t="shared" si="320"/>
        <v>0</v>
      </c>
      <c r="AO879" s="146">
        <f t="shared" si="321"/>
        <v>0</v>
      </c>
      <c r="AP879" s="140">
        <f t="shared" si="322"/>
        <v>0</v>
      </c>
      <c r="AQ879" s="140">
        <f t="shared" si="323"/>
        <v>0</v>
      </c>
      <c r="AR879" s="140">
        <f t="shared" si="324"/>
        <v>0</v>
      </c>
      <c r="AS879" s="142">
        <f t="shared" si="325"/>
        <v>0</v>
      </c>
      <c r="AT879" s="146">
        <f t="shared" si="326"/>
        <v>0</v>
      </c>
      <c r="AU879" s="140">
        <f t="shared" si="327"/>
        <v>0</v>
      </c>
      <c r="AV879" s="140">
        <f t="shared" si="328"/>
        <v>0</v>
      </c>
      <c r="AW879" s="140">
        <f t="shared" si="329"/>
        <v>0</v>
      </c>
      <c r="AX879" s="142">
        <f t="shared" si="330"/>
        <v>0</v>
      </c>
      <c r="AY879" s="146">
        <f t="shared" si="331"/>
        <v>0</v>
      </c>
      <c r="AZ879" s="140">
        <f t="shared" si="332"/>
        <v>0</v>
      </c>
      <c r="BA879" s="140">
        <f t="shared" si="333"/>
        <v>0</v>
      </c>
      <c r="BB879" s="140">
        <f t="shared" si="334"/>
        <v>0</v>
      </c>
      <c r="BC879" s="141">
        <f t="shared" si="335"/>
        <v>0</v>
      </c>
    </row>
    <row r="880" spans="1:55" ht="13.8" thickBot="1" x14ac:dyDescent="0.3">
      <c r="A880" s="138" t="s">
        <v>1849</v>
      </c>
      <c r="B880" s="131" t="s">
        <v>43</v>
      </c>
      <c r="C880" s="131" t="s">
        <v>307</v>
      </c>
      <c r="D880" s="131" t="s">
        <v>1898</v>
      </c>
      <c r="E880" s="132" t="s">
        <v>1312</v>
      </c>
      <c r="F880" s="130">
        <v>0</v>
      </c>
      <c r="G880" s="131">
        <v>0</v>
      </c>
      <c r="H880" s="131">
        <v>0</v>
      </c>
      <c r="I880" s="132">
        <v>0</v>
      </c>
      <c r="J880" s="149"/>
      <c r="K880" s="133">
        <v>0</v>
      </c>
      <c r="L880" s="131">
        <v>0</v>
      </c>
      <c r="M880" s="131">
        <v>0</v>
      </c>
      <c r="N880" s="132">
        <v>0</v>
      </c>
      <c r="O880" s="149"/>
      <c r="P880" s="133">
        <v>0</v>
      </c>
      <c r="Q880" s="131">
        <v>0</v>
      </c>
      <c r="R880" s="131">
        <v>0</v>
      </c>
      <c r="S880" s="132">
        <v>0</v>
      </c>
      <c r="T880" s="149"/>
      <c r="U880" s="133">
        <v>0</v>
      </c>
      <c r="V880" s="131">
        <v>0</v>
      </c>
      <c r="W880" s="131">
        <v>0</v>
      </c>
      <c r="X880" s="132">
        <v>0</v>
      </c>
      <c r="Y880" s="149"/>
      <c r="Z880" s="133">
        <v>0</v>
      </c>
      <c r="AA880" s="131">
        <v>0</v>
      </c>
      <c r="AB880" s="131">
        <v>0</v>
      </c>
      <c r="AC880" s="132">
        <v>0</v>
      </c>
      <c r="AD880" s="149"/>
      <c r="AE880" s="153">
        <f t="shared" si="312"/>
        <v>0</v>
      </c>
      <c r="AF880" s="134">
        <f t="shared" si="313"/>
        <v>0</v>
      </c>
      <c r="AG880" s="135">
        <f t="shared" si="314"/>
        <v>0</v>
      </c>
      <c r="AH880" s="167">
        <f t="shared" si="315"/>
        <v>0</v>
      </c>
      <c r="AI880" s="149"/>
      <c r="AJ880" s="146">
        <f t="shared" si="316"/>
        <v>0</v>
      </c>
      <c r="AK880" s="140">
        <f t="shared" si="317"/>
        <v>0</v>
      </c>
      <c r="AL880" s="140">
        <f t="shared" si="318"/>
        <v>0</v>
      </c>
      <c r="AM880" s="140">
        <f t="shared" si="319"/>
        <v>0</v>
      </c>
      <c r="AN880" s="142">
        <f t="shared" si="320"/>
        <v>0</v>
      </c>
      <c r="AO880" s="146">
        <f t="shared" si="321"/>
        <v>0</v>
      </c>
      <c r="AP880" s="140">
        <f t="shared" si="322"/>
        <v>0</v>
      </c>
      <c r="AQ880" s="140">
        <f t="shared" si="323"/>
        <v>0</v>
      </c>
      <c r="AR880" s="140">
        <f t="shared" si="324"/>
        <v>0</v>
      </c>
      <c r="AS880" s="142">
        <f t="shared" si="325"/>
        <v>0</v>
      </c>
      <c r="AT880" s="146">
        <f t="shared" si="326"/>
        <v>0</v>
      </c>
      <c r="AU880" s="140">
        <f t="shared" si="327"/>
        <v>0</v>
      </c>
      <c r="AV880" s="140">
        <f t="shared" si="328"/>
        <v>0</v>
      </c>
      <c r="AW880" s="140">
        <f t="shared" si="329"/>
        <v>0</v>
      </c>
      <c r="AX880" s="142">
        <f t="shared" si="330"/>
        <v>0</v>
      </c>
      <c r="AY880" s="146">
        <f t="shared" si="331"/>
        <v>0</v>
      </c>
      <c r="AZ880" s="140">
        <f t="shared" si="332"/>
        <v>0</v>
      </c>
      <c r="BA880" s="140">
        <f t="shared" si="333"/>
        <v>0</v>
      </c>
      <c r="BB880" s="140">
        <f t="shared" si="334"/>
        <v>0</v>
      </c>
      <c r="BC880" s="141">
        <f t="shared" si="335"/>
        <v>0</v>
      </c>
    </row>
    <row r="881" spans="1:55" ht="13.8" thickBot="1" x14ac:dyDescent="0.3">
      <c r="A881" s="138" t="s">
        <v>1850</v>
      </c>
      <c r="B881" s="131" t="s">
        <v>43</v>
      </c>
      <c r="C881" s="131" t="s">
        <v>172</v>
      </c>
      <c r="D881" s="131" t="s">
        <v>1900</v>
      </c>
      <c r="E881" s="132" t="s">
        <v>1312</v>
      </c>
      <c r="F881" s="130">
        <v>0</v>
      </c>
      <c r="G881" s="131">
        <v>0</v>
      </c>
      <c r="H881" s="131">
        <v>0</v>
      </c>
      <c r="I881" s="132">
        <v>20</v>
      </c>
      <c r="J881" s="149"/>
      <c r="K881" s="133">
        <v>0</v>
      </c>
      <c r="L881" s="131">
        <v>1</v>
      </c>
      <c r="M881" s="131">
        <v>20.399999999999999</v>
      </c>
      <c r="N881" s="132">
        <v>262</v>
      </c>
      <c r="O881" s="149"/>
      <c r="P881" s="133">
        <v>0</v>
      </c>
      <c r="Q881" s="131">
        <v>0</v>
      </c>
      <c r="R881" s="131">
        <v>0</v>
      </c>
      <c r="S881" s="132">
        <v>20</v>
      </c>
      <c r="T881" s="149"/>
      <c r="U881" s="133">
        <v>0</v>
      </c>
      <c r="V881" s="131">
        <v>0</v>
      </c>
      <c r="W881" s="131">
        <v>0</v>
      </c>
      <c r="X881" s="132">
        <v>0</v>
      </c>
      <c r="Y881" s="149"/>
      <c r="Z881" s="133">
        <v>0</v>
      </c>
      <c r="AA881" s="131">
        <v>0</v>
      </c>
      <c r="AB881" s="131">
        <v>0</v>
      </c>
      <c r="AC881" s="132">
        <v>20</v>
      </c>
      <c r="AD881" s="149"/>
      <c r="AE881" s="153">
        <f t="shared" si="312"/>
        <v>0</v>
      </c>
      <c r="AF881" s="134">
        <f t="shared" si="313"/>
        <v>1</v>
      </c>
      <c r="AG881" s="135">
        <f t="shared" si="314"/>
        <v>20.399999999999999</v>
      </c>
      <c r="AH881" s="167">
        <f t="shared" si="315"/>
        <v>322</v>
      </c>
      <c r="AI881" s="149"/>
      <c r="AJ881" s="146">
        <f t="shared" si="316"/>
        <v>20</v>
      </c>
      <c r="AK881" s="140">
        <f t="shared" si="317"/>
        <v>262</v>
      </c>
      <c r="AL881" s="140">
        <f t="shared" si="318"/>
        <v>20</v>
      </c>
      <c r="AM881" s="140">
        <f t="shared" si="319"/>
        <v>0</v>
      </c>
      <c r="AN881" s="142">
        <f t="shared" si="320"/>
        <v>20</v>
      </c>
      <c r="AO881" s="146">
        <f t="shared" si="321"/>
        <v>0</v>
      </c>
      <c r="AP881" s="140">
        <f t="shared" si="322"/>
        <v>0</v>
      </c>
      <c r="AQ881" s="140">
        <f t="shared" si="323"/>
        <v>0</v>
      </c>
      <c r="AR881" s="140">
        <f t="shared" si="324"/>
        <v>0</v>
      </c>
      <c r="AS881" s="142">
        <f t="shared" si="325"/>
        <v>0</v>
      </c>
      <c r="AT881" s="146">
        <f t="shared" si="326"/>
        <v>0</v>
      </c>
      <c r="AU881" s="140">
        <f t="shared" si="327"/>
        <v>1</v>
      </c>
      <c r="AV881" s="140">
        <f t="shared" si="328"/>
        <v>0</v>
      </c>
      <c r="AW881" s="140">
        <f t="shared" si="329"/>
        <v>0</v>
      </c>
      <c r="AX881" s="142">
        <f t="shared" si="330"/>
        <v>0</v>
      </c>
      <c r="AY881" s="146">
        <f t="shared" si="331"/>
        <v>0</v>
      </c>
      <c r="AZ881" s="140">
        <f t="shared" si="332"/>
        <v>20.399999999999999</v>
      </c>
      <c r="BA881" s="140">
        <f t="shared" si="333"/>
        <v>0</v>
      </c>
      <c r="BB881" s="140">
        <f t="shared" si="334"/>
        <v>0</v>
      </c>
      <c r="BC881" s="141">
        <f t="shared" si="335"/>
        <v>0</v>
      </c>
    </row>
    <row r="882" spans="1:55" ht="13.8" thickBot="1" x14ac:dyDescent="0.3">
      <c r="A882" s="138" t="s">
        <v>1851</v>
      </c>
      <c r="B882" s="131" t="s">
        <v>1529</v>
      </c>
      <c r="C882" s="131" t="s">
        <v>438</v>
      </c>
      <c r="D882" s="131" t="s">
        <v>1900</v>
      </c>
      <c r="E882" s="132" t="s">
        <v>1312</v>
      </c>
      <c r="F882" s="130">
        <v>0</v>
      </c>
      <c r="G882" s="131">
        <v>0</v>
      </c>
      <c r="H882" s="131">
        <v>0</v>
      </c>
      <c r="I882" s="132">
        <v>0</v>
      </c>
      <c r="J882" s="149"/>
      <c r="K882" s="133">
        <v>0</v>
      </c>
      <c r="L882" s="131">
        <v>0</v>
      </c>
      <c r="M882" s="131">
        <v>0</v>
      </c>
      <c r="N882" s="132">
        <v>0</v>
      </c>
      <c r="O882" s="149"/>
      <c r="P882" s="133">
        <v>0</v>
      </c>
      <c r="Q882" s="131">
        <v>0</v>
      </c>
      <c r="R882" s="131">
        <v>0</v>
      </c>
      <c r="S882" s="132">
        <v>0</v>
      </c>
      <c r="T882" s="149"/>
      <c r="U882" s="133">
        <v>0</v>
      </c>
      <c r="V882" s="131">
        <v>0</v>
      </c>
      <c r="W882" s="131">
        <v>0</v>
      </c>
      <c r="X882" s="132">
        <v>0</v>
      </c>
      <c r="Y882" s="149"/>
      <c r="Z882" s="133">
        <v>0</v>
      </c>
      <c r="AA882" s="131">
        <v>0</v>
      </c>
      <c r="AB882" s="131">
        <v>0</v>
      </c>
      <c r="AC882" s="132">
        <v>0</v>
      </c>
      <c r="AD882" s="149"/>
      <c r="AE882" s="153">
        <f t="shared" si="312"/>
        <v>0</v>
      </c>
      <c r="AF882" s="134">
        <f t="shared" si="313"/>
        <v>0</v>
      </c>
      <c r="AG882" s="135">
        <f t="shared" si="314"/>
        <v>0</v>
      </c>
      <c r="AH882" s="167">
        <f t="shared" si="315"/>
        <v>0</v>
      </c>
      <c r="AI882" s="149"/>
      <c r="AJ882" s="146">
        <f t="shared" si="316"/>
        <v>0</v>
      </c>
      <c r="AK882" s="140">
        <f t="shared" si="317"/>
        <v>0</v>
      </c>
      <c r="AL882" s="140">
        <f t="shared" si="318"/>
        <v>0</v>
      </c>
      <c r="AM882" s="140">
        <f t="shared" si="319"/>
        <v>0</v>
      </c>
      <c r="AN882" s="142">
        <f t="shared" si="320"/>
        <v>0</v>
      </c>
      <c r="AO882" s="146">
        <f t="shared" si="321"/>
        <v>0</v>
      </c>
      <c r="AP882" s="140">
        <f t="shared" si="322"/>
        <v>0</v>
      </c>
      <c r="AQ882" s="140">
        <f t="shared" si="323"/>
        <v>0</v>
      </c>
      <c r="AR882" s="140">
        <f t="shared" si="324"/>
        <v>0</v>
      </c>
      <c r="AS882" s="142">
        <f t="shared" si="325"/>
        <v>0</v>
      </c>
      <c r="AT882" s="146">
        <f t="shared" si="326"/>
        <v>0</v>
      </c>
      <c r="AU882" s="140">
        <f t="shared" si="327"/>
        <v>0</v>
      </c>
      <c r="AV882" s="140">
        <f t="shared" si="328"/>
        <v>0</v>
      </c>
      <c r="AW882" s="140">
        <f t="shared" si="329"/>
        <v>0</v>
      </c>
      <c r="AX882" s="142">
        <f t="shared" si="330"/>
        <v>0</v>
      </c>
      <c r="AY882" s="146">
        <f t="shared" si="331"/>
        <v>0</v>
      </c>
      <c r="AZ882" s="140">
        <f t="shared" si="332"/>
        <v>0</v>
      </c>
      <c r="BA882" s="140">
        <f t="shared" si="333"/>
        <v>0</v>
      </c>
      <c r="BB882" s="140">
        <f t="shared" si="334"/>
        <v>0</v>
      </c>
      <c r="BC882" s="141">
        <f t="shared" si="335"/>
        <v>0</v>
      </c>
    </row>
    <row r="883" spans="1:55" ht="13.8" thickBot="1" x14ac:dyDescent="0.3">
      <c r="A883" s="138" t="s">
        <v>1852</v>
      </c>
      <c r="B883" s="131" t="s">
        <v>1529</v>
      </c>
      <c r="C883" s="131" t="s">
        <v>1270</v>
      </c>
      <c r="D883" s="131" t="s">
        <v>1902</v>
      </c>
      <c r="E883" s="132" t="s">
        <v>1314</v>
      </c>
      <c r="F883" s="130">
        <v>0</v>
      </c>
      <c r="G883" s="131">
        <v>0</v>
      </c>
      <c r="H883" s="131">
        <v>0</v>
      </c>
      <c r="I883" s="132">
        <v>0</v>
      </c>
      <c r="J883" s="149"/>
      <c r="K883" s="133">
        <v>0</v>
      </c>
      <c r="L883" s="131">
        <v>0</v>
      </c>
      <c r="M883" s="131">
        <v>0</v>
      </c>
      <c r="N883" s="132">
        <v>0</v>
      </c>
      <c r="O883" s="149"/>
      <c r="P883" s="133">
        <v>0</v>
      </c>
      <c r="Q883" s="131">
        <v>0</v>
      </c>
      <c r="R883" s="131">
        <v>0</v>
      </c>
      <c r="S883" s="132">
        <v>0</v>
      </c>
      <c r="T883" s="149"/>
      <c r="U883" s="133">
        <v>0</v>
      </c>
      <c r="V883" s="131">
        <v>0</v>
      </c>
      <c r="W883" s="131">
        <v>0</v>
      </c>
      <c r="X883" s="132">
        <v>0</v>
      </c>
      <c r="Y883" s="149"/>
      <c r="Z883" s="133">
        <v>0</v>
      </c>
      <c r="AA883" s="131">
        <v>0</v>
      </c>
      <c r="AB883" s="131">
        <v>0</v>
      </c>
      <c r="AC883" s="132">
        <v>0</v>
      </c>
      <c r="AD883" s="149"/>
      <c r="AE883" s="153">
        <f t="shared" si="312"/>
        <v>0</v>
      </c>
      <c r="AF883" s="134">
        <f t="shared" si="313"/>
        <v>0</v>
      </c>
      <c r="AG883" s="135">
        <f t="shared" si="314"/>
        <v>0</v>
      </c>
      <c r="AH883" s="167">
        <f t="shared" si="315"/>
        <v>0</v>
      </c>
      <c r="AI883" s="149"/>
      <c r="AJ883" s="146">
        <f t="shared" si="316"/>
        <v>0</v>
      </c>
      <c r="AK883" s="140">
        <f t="shared" si="317"/>
        <v>0</v>
      </c>
      <c r="AL883" s="140">
        <f t="shared" si="318"/>
        <v>0</v>
      </c>
      <c r="AM883" s="140">
        <f t="shared" si="319"/>
        <v>0</v>
      </c>
      <c r="AN883" s="142">
        <f t="shared" si="320"/>
        <v>0</v>
      </c>
      <c r="AO883" s="146">
        <f t="shared" si="321"/>
        <v>0</v>
      </c>
      <c r="AP883" s="140">
        <f t="shared" si="322"/>
        <v>0</v>
      </c>
      <c r="AQ883" s="140">
        <f t="shared" si="323"/>
        <v>0</v>
      </c>
      <c r="AR883" s="140">
        <f t="shared" si="324"/>
        <v>0</v>
      </c>
      <c r="AS883" s="142">
        <f t="shared" si="325"/>
        <v>0</v>
      </c>
      <c r="AT883" s="146">
        <f t="shared" si="326"/>
        <v>0</v>
      </c>
      <c r="AU883" s="140">
        <f t="shared" si="327"/>
        <v>0</v>
      </c>
      <c r="AV883" s="140">
        <f t="shared" si="328"/>
        <v>0</v>
      </c>
      <c r="AW883" s="140">
        <f t="shared" si="329"/>
        <v>0</v>
      </c>
      <c r="AX883" s="142">
        <f t="shared" si="330"/>
        <v>0</v>
      </c>
      <c r="AY883" s="146">
        <f t="shared" si="331"/>
        <v>0</v>
      </c>
      <c r="AZ883" s="140">
        <f t="shared" si="332"/>
        <v>0</v>
      </c>
      <c r="BA883" s="140">
        <f t="shared" si="333"/>
        <v>0</v>
      </c>
      <c r="BB883" s="140">
        <f t="shared" si="334"/>
        <v>0</v>
      </c>
      <c r="BC883" s="141">
        <f t="shared" si="335"/>
        <v>0</v>
      </c>
    </row>
    <row r="884" spans="1:55" ht="13.8" thickBot="1" x14ac:dyDescent="0.3">
      <c r="A884" s="138" t="s">
        <v>1853</v>
      </c>
      <c r="B884" s="131" t="s">
        <v>38</v>
      </c>
      <c r="C884" s="131" t="s">
        <v>1903</v>
      </c>
      <c r="D884" s="131" t="s">
        <v>241</v>
      </c>
      <c r="E884" s="132" t="s">
        <v>1312</v>
      </c>
      <c r="F884" s="130">
        <v>0</v>
      </c>
      <c r="G884" s="131">
        <v>1</v>
      </c>
      <c r="H884" s="131">
        <v>4.3</v>
      </c>
      <c r="I884" s="132">
        <v>240</v>
      </c>
      <c r="J884" s="149"/>
      <c r="K884" s="133">
        <v>0</v>
      </c>
      <c r="L884" s="131">
        <v>4</v>
      </c>
      <c r="M884" s="131">
        <v>87</v>
      </c>
      <c r="N884" s="132">
        <v>296</v>
      </c>
      <c r="O884" s="149"/>
      <c r="P884" s="133">
        <v>0</v>
      </c>
      <c r="Q884" s="131">
        <v>0</v>
      </c>
      <c r="R884" s="131">
        <v>0</v>
      </c>
      <c r="S884" s="132">
        <v>20</v>
      </c>
      <c r="T884" s="149"/>
      <c r="U884" s="133">
        <v>0</v>
      </c>
      <c r="V884" s="131">
        <v>0</v>
      </c>
      <c r="W884" s="131">
        <v>0</v>
      </c>
      <c r="X884" s="132">
        <v>20</v>
      </c>
      <c r="Y884" s="149"/>
      <c r="Z884" s="133">
        <v>0</v>
      </c>
      <c r="AA884" s="131">
        <v>1</v>
      </c>
      <c r="AB884" s="131">
        <v>22.2</v>
      </c>
      <c r="AC884" s="132">
        <v>285</v>
      </c>
      <c r="AD884" s="149"/>
      <c r="AE884" s="153">
        <f t="shared" si="312"/>
        <v>0</v>
      </c>
      <c r="AF884" s="134">
        <f t="shared" si="313"/>
        <v>6</v>
      </c>
      <c r="AG884" s="135">
        <f t="shared" si="314"/>
        <v>113.5</v>
      </c>
      <c r="AH884" s="167">
        <f t="shared" si="315"/>
        <v>841</v>
      </c>
      <c r="AI884" s="149"/>
      <c r="AJ884" s="146">
        <f t="shared" si="316"/>
        <v>240</v>
      </c>
      <c r="AK884" s="140">
        <f t="shared" si="317"/>
        <v>296</v>
      </c>
      <c r="AL884" s="140">
        <f t="shared" si="318"/>
        <v>20</v>
      </c>
      <c r="AM884" s="140">
        <f t="shared" si="319"/>
        <v>20</v>
      </c>
      <c r="AN884" s="142">
        <f t="shared" si="320"/>
        <v>285</v>
      </c>
      <c r="AO884" s="146">
        <f t="shared" si="321"/>
        <v>0</v>
      </c>
      <c r="AP884" s="140">
        <f t="shared" si="322"/>
        <v>0</v>
      </c>
      <c r="AQ884" s="140">
        <f t="shared" si="323"/>
        <v>0</v>
      </c>
      <c r="AR884" s="140">
        <f t="shared" si="324"/>
        <v>0</v>
      </c>
      <c r="AS884" s="142">
        <f t="shared" si="325"/>
        <v>0</v>
      </c>
      <c r="AT884" s="146">
        <f t="shared" si="326"/>
        <v>1</v>
      </c>
      <c r="AU884" s="140">
        <f t="shared" si="327"/>
        <v>4</v>
      </c>
      <c r="AV884" s="140">
        <f t="shared" si="328"/>
        <v>0</v>
      </c>
      <c r="AW884" s="140">
        <f t="shared" si="329"/>
        <v>0</v>
      </c>
      <c r="AX884" s="142">
        <f t="shared" si="330"/>
        <v>1</v>
      </c>
      <c r="AY884" s="146">
        <f t="shared" si="331"/>
        <v>4.3</v>
      </c>
      <c r="AZ884" s="140">
        <f t="shared" si="332"/>
        <v>87</v>
      </c>
      <c r="BA884" s="140">
        <f t="shared" si="333"/>
        <v>0</v>
      </c>
      <c r="BB884" s="140">
        <f t="shared" si="334"/>
        <v>0</v>
      </c>
      <c r="BC884" s="141">
        <f t="shared" si="335"/>
        <v>22.2</v>
      </c>
    </row>
    <row r="885" spans="1:55" ht="13.8" thickBot="1" x14ac:dyDescent="0.3">
      <c r="A885" s="138" t="s">
        <v>1953</v>
      </c>
      <c r="B885" s="131" t="s">
        <v>43</v>
      </c>
      <c r="C885" s="131" t="s">
        <v>1904</v>
      </c>
      <c r="D885" s="131" t="s">
        <v>946</v>
      </c>
      <c r="E885" s="132" t="s">
        <v>1311</v>
      </c>
      <c r="F885" s="130">
        <v>0</v>
      </c>
      <c r="G885" s="131">
        <v>0</v>
      </c>
      <c r="H885" s="131">
        <v>0</v>
      </c>
      <c r="I885" s="132">
        <v>0</v>
      </c>
      <c r="J885" s="149"/>
      <c r="K885" s="133">
        <v>0</v>
      </c>
      <c r="L885" s="131">
        <v>0</v>
      </c>
      <c r="M885" s="131">
        <v>0</v>
      </c>
      <c r="N885" s="132">
        <v>0</v>
      </c>
      <c r="O885" s="149"/>
      <c r="P885" s="133">
        <v>0</v>
      </c>
      <c r="Q885" s="131">
        <v>0</v>
      </c>
      <c r="R885" s="131">
        <v>0</v>
      </c>
      <c r="S885" s="132">
        <v>0</v>
      </c>
      <c r="T885" s="149"/>
      <c r="U885" s="133">
        <v>0</v>
      </c>
      <c r="V885" s="131">
        <v>0</v>
      </c>
      <c r="W885" s="131">
        <v>0</v>
      </c>
      <c r="X885" s="132">
        <v>0</v>
      </c>
      <c r="Y885" s="149"/>
      <c r="Z885" s="133">
        <v>0</v>
      </c>
      <c r="AA885" s="131">
        <v>0</v>
      </c>
      <c r="AB885" s="131">
        <v>0</v>
      </c>
      <c r="AC885" s="132">
        <v>0</v>
      </c>
      <c r="AD885" s="149"/>
      <c r="AE885" s="160">
        <f t="shared" si="312"/>
        <v>0</v>
      </c>
      <c r="AF885" s="161">
        <f t="shared" si="313"/>
        <v>0</v>
      </c>
      <c r="AG885" s="164">
        <f t="shared" si="314"/>
        <v>0</v>
      </c>
      <c r="AH885" s="168">
        <f t="shared" si="315"/>
        <v>0</v>
      </c>
      <c r="AI885" s="149"/>
      <c r="AJ885" s="146">
        <f t="shared" si="316"/>
        <v>0</v>
      </c>
      <c r="AK885" s="140">
        <f t="shared" si="317"/>
        <v>0</v>
      </c>
      <c r="AL885" s="140">
        <f t="shared" si="318"/>
        <v>0</v>
      </c>
      <c r="AM885" s="140">
        <f t="shared" si="319"/>
        <v>0</v>
      </c>
      <c r="AN885" s="142">
        <f t="shared" si="320"/>
        <v>0</v>
      </c>
      <c r="AO885" s="146">
        <f t="shared" si="321"/>
        <v>0</v>
      </c>
      <c r="AP885" s="140">
        <f t="shared" si="322"/>
        <v>0</v>
      </c>
      <c r="AQ885" s="140">
        <f t="shared" si="323"/>
        <v>0</v>
      </c>
      <c r="AR885" s="140">
        <f t="shared" si="324"/>
        <v>0</v>
      </c>
      <c r="AS885" s="142">
        <f t="shared" si="325"/>
        <v>0</v>
      </c>
      <c r="AT885" s="146">
        <f t="shared" si="326"/>
        <v>0</v>
      </c>
      <c r="AU885" s="140">
        <f t="shared" si="327"/>
        <v>0</v>
      </c>
      <c r="AV885" s="140">
        <f t="shared" si="328"/>
        <v>0</v>
      </c>
      <c r="AW885" s="140">
        <f t="shared" si="329"/>
        <v>0</v>
      </c>
      <c r="AX885" s="142">
        <f t="shared" si="330"/>
        <v>0</v>
      </c>
      <c r="AY885" s="146">
        <f t="shared" si="331"/>
        <v>0</v>
      </c>
      <c r="AZ885" s="140">
        <f t="shared" si="332"/>
        <v>0</v>
      </c>
      <c r="BA885" s="140">
        <f t="shared" si="333"/>
        <v>0</v>
      </c>
      <c r="BB885" s="140">
        <f t="shared" si="334"/>
        <v>0</v>
      </c>
      <c r="BC885" s="141">
        <f t="shared" si="335"/>
        <v>0</v>
      </c>
    </row>
  </sheetData>
  <autoFilter ref="A2:BC885" xr:uid="{D73149D8-7291-4F8E-AC5D-3652398B0054}">
    <sortState xmlns:xlrd2="http://schemas.microsoft.com/office/spreadsheetml/2017/richdata2" ref="A3:BC885">
      <sortCondition ref="A2:A885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F4D4-E4CF-425C-82B2-2EF5CB9C350E}">
  <dimension ref="A1:AF886"/>
  <sheetViews>
    <sheetView tabSelected="1" zoomScale="70" zoomScaleNormal="70" workbookViewId="0">
      <selection activeCell="J3" sqref="J3"/>
    </sheetView>
  </sheetViews>
  <sheetFormatPr defaultColWidth="9.109375" defaultRowHeight="15" x14ac:dyDescent="0.25"/>
  <cols>
    <col min="1" max="1" width="10.33203125" style="32" bestFit="1" customWidth="1"/>
    <col min="2" max="2" width="26.33203125" style="30" bestFit="1" customWidth="1"/>
    <col min="3" max="3" width="22.109375" style="30" bestFit="1" customWidth="1"/>
    <col min="4" max="4" width="19.44140625" style="30" bestFit="1" customWidth="1"/>
    <col min="5" max="5" width="20.6640625" style="30" bestFit="1" customWidth="1"/>
    <col min="6" max="8" width="10.6640625" style="148" customWidth="1"/>
    <col min="9" max="9" width="10.6640625" style="305" customWidth="1"/>
    <col min="10" max="10" width="12.33203125" style="306" customWidth="1"/>
    <col min="11" max="11" width="10.6640625" style="172" customWidth="1"/>
    <col min="12" max="12" width="14.109375" style="268" customWidth="1"/>
    <col min="13" max="13" width="12.5546875" style="172" customWidth="1"/>
    <col min="14" max="15" width="10.6640625" style="30" customWidth="1"/>
    <col min="16" max="18" width="10.6640625" style="172" customWidth="1"/>
    <col min="19" max="19" width="10.6640625" style="30" customWidth="1"/>
    <col min="20" max="20" width="10.6640625" style="172" customWidth="1"/>
    <col min="21" max="21" width="10.6640625" style="30" customWidth="1"/>
    <col min="22" max="22" width="10.6640625" style="172" customWidth="1"/>
    <col min="23" max="23" width="10.6640625" style="30" customWidth="1"/>
    <col min="24" max="24" width="10.6640625" style="172" customWidth="1"/>
    <col min="25" max="25" width="10.6640625" style="30" customWidth="1"/>
    <col min="26" max="16384" width="9.109375" style="30"/>
  </cols>
  <sheetData>
    <row r="1" spans="1:32" ht="15.6" thickBot="1" x14ac:dyDescent="0.3">
      <c r="A1" s="350" t="s">
        <v>2045</v>
      </c>
      <c r="B1" s="351"/>
      <c r="C1" s="351"/>
      <c r="D1" s="351"/>
      <c r="E1" s="352"/>
    </row>
    <row r="2" spans="1:32" ht="20.25" customHeight="1" thickBot="1" x14ac:dyDescent="0.3">
      <c r="A2" s="353"/>
      <c r="B2" s="354"/>
      <c r="C2" s="354"/>
      <c r="D2" s="354"/>
      <c r="E2" s="355"/>
      <c r="F2" s="342" t="s">
        <v>2177</v>
      </c>
      <c r="G2" s="342"/>
      <c r="H2" s="342"/>
      <c r="I2" s="342"/>
      <c r="J2" s="342"/>
      <c r="K2" s="342"/>
      <c r="L2" s="342"/>
      <c r="M2" s="343"/>
      <c r="N2" s="347" t="s">
        <v>2178</v>
      </c>
      <c r="O2" s="348"/>
      <c r="P2" s="348"/>
      <c r="Q2" s="349"/>
      <c r="R2" s="340" t="s">
        <v>2112</v>
      </c>
      <c r="S2" s="340"/>
      <c r="T2" s="340"/>
      <c r="U2" s="341"/>
      <c r="V2" s="344" t="s">
        <v>2039</v>
      </c>
      <c r="W2" s="345"/>
      <c r="X2" s="345"/>
      <c r="Y2" s="346"/>
    </row>
    <row r="3" spans="1:32" s="173" customFormat="1" ht="66.599999999999994" thickBot="1" x14ac:dyDescent="0.3">
      <c r="A3" s="147" t="s">
        <v>488</v>
      </c>
      <c r="B3" s="144" t="s">
        <v>0</v>
      </c>
      <c r="C3" s="144" t="s">
        <v>1</v>
      </c>
      <c r="D3" s="144" t="s">
        <v>2</v>
      </c>
      <c r="E3" s="212" t="s">
        <v>4</v>
      </c>
      <c r="F3" s="255" t="s">
        <v>5</v>
      </c>
      <c r="G3" s="256" t="s">
        <v>6</v>
      </c>
      <c r="H3" s="256" t="s">
        <v>2114</v>
      </c>
      <c r="I3" s="319" t="s">
        <v>2116</v>
      </c>
      <c r="J3" s="307" t="s">
        <v>2117</v>
      </c>
      <c r="K3" s="304" t="s">
        <v>2115</v>
      </c>
      <c r="L3" s="269" t="s">
        <v>2044</v>
      </c>
      <c r="M3" s="257" t="s">
        <v>2043</v>
      </c>
      <c r="N3" s="206" t="s">
        <v>5</v>
      </c>
      <c r="O3" s="207" t="s">
        <v>6</v>
      </c>
      <c r="P3" s="207" t="s">
        <v>2040</v>
      </c>
      <c r="Q3" s="208" t="s">
        <v>2036</v>
      </c>
      <c r="R3" s="202" t="s">
        <v>5</v>
      </c>
      <c r="S3" s="202" t="s">
        <v>6</v>
      </c>
      <c r="T3" s="203" t="s">
        <v>2040</v>
      </c>
      <c r="U3" s="204" t="s">
        <v>2036</v>
      </c>
      <c r="V3" s="213" t="s">
        <v>5</v>
      </c>
      <c r="W3" s="201" t="s">
        <v>6</v>
      </c>
      <c r="X3" s="201" t="s">
        <v>2040</v>
      </c>
      <c r="Y3" s="205" t="s">
        <v>2036</v>
      </c>
    </row>
    <row r="4" spans="1:32" ht="15.6" x14ac:dyDescent="0.25">
      <c r="A4" s="158" t="s">
        <v>1410</v>
      </c>
      <c r="B4" s="127" t="s">
        <v>47</v>
      </c>
      <c r="C4" s="127" t="s">
        <v>2093</v>
      </c>
      <c r="D4" s="127" t="s">
        <v>130</v>
      </c>
      <c r="E4" s="157" t="s">
        <v>1314</v>
      </c>
      <c r="F4" s="214">
        <f>V4+N4+R4</f>
        <v>3</v>
      </c>
      <c r="G4" s="260">
        <f>W4+O4+S4</f>
        <v>40</v>
      </c>
      <c r="H4" s="260">
        <f>F4+G4</f>
        <v>43</v>
      </c>
      <c r="I4" s="320">
        <f>X4+P4+T4</f>
        <v>600.69999999999993</v>
      </c>
      <c r="J4" s="308">
        <f>(P4*0.5)+(T4*0.3)+(X4*0.2)</f>
        <v>181.21</v>
      </c>
      <c r="K4" s="174">
        <f>I4/H4</f>
        <v>13.969767441860464</v>
      </c>
      <c r="L4" s="260">
        <f>Y4+Q4+U4</f>
        <v>3403</v>
      </c>
      <c r="M4" s="261">
        <f>(Y4*0.2)+(Q4*0.5)+(U4*0.3)</f>
        <v>1128.3</v>
      </c>
      <c r="N4" s="314">
        <v>1</v>
      </c>
      <c r="O4" s="209">
        <v>10</v>
      </c>
      <c r="P4" s="210">
        <v>132.80000000000001</v>
      </c>
      <c r="Q4" s="211">
        <v>1130</v>
      </c>
      <c r="R4" s="175">
        <v>2</v>
      </c>
      <c r="S4" s="175">
        <v>14</v>
      </c>
      <c r="T4" s="176">
        <v>212.29999999999998</v>
      </c>
      <c r="U4" s="177">
        <v>1087</v>
      </c>
      <c r="V4" s="178">
        <v>0</v>
      </c>
      <c r="W4" s="317">
        <v>16</v>
      </c>
      <c r="X4" s="199">
        <v>255.59999999999997</v>
      </c>
      <c r="Y4" s="200">
        <v>1186</v>
      </c>
    </row>
    <row r="5" spans="1:32" ht="15.6" x14ac:dyDescent="0.25">
      <c r="A5" s="138" t="s">
        <v>615</v>
      </c>
      <c r="B5" s="131" t="s">
        <v>38</v>
      </c>
      <c r="C5" s="131" t="s">
        <v>209</v>
      </c>
      <c r="D5" s="131" t="s">
        <v>239</v>
      </c>
      <c r="E5" s="136" t="s">
        <v>1311</v>
      </c>
      <c r="F5" s="262">
        <f>V5+N5+R5</f>
        <v>2</v>
      </c>
      <c r="G5" s="258">
        <f>W5+O5+S5</f>
        <v>39</v>
      </c>
      <c r="H5" s="258">
        <f>F5+G5</f>
        <v>41</v>
      </c>
      <c r="I5" s="321">
        <f>X5+P5+T5</f>
        <v>551.30000000000007</v>
      </c>
      <c r="J5" s="309">
        <f>(P5*0.5)+(T5*0.3)+(X5*0.2)</f>
        <v>179.47</v>
      </c>
      <c r="K5" s="259">
        <f>I5/H5</f>
        <v>13.446341463414635</v>
      </c>
      <c r="L5" s="258">
        <f>Y5+Q5+U5</f>
        <v>3059</v>
      </c>
      <c r="M5" s="263">
        <f>(Y5*0.2)+(Q5*0.5)+(U5*0.3)</f>
        <v>1036.7</v>
      </c>
      <c r="N5" s="315">
        <v>1</v>
      </c>
      <c r="O5" s="182">
        <v>8</v>
      </c>
      <c r="P5" s="181">
        <v>149</v>
      </c>
      <c r="Q5" s="183">
        <v>1126</v>
      </c>
      <c r="R5" s="184">
        <v>0</v>
      </c>
      <c r="S5" s="184">
        <v>17</v>
      </c>
      <c r="T5" s="185">
        <v>245.1</v>
      </c>
      <c r="U5" s="186">
        <v>871</v>
      </c>
      <c r="V5" s="178">
        <v>1</v>
      </c>
      <c r="W5" s="178">
        <v>14</v>
      </c>
      <c r="X5" s="179">
        <v>157.20000000000002</v>
      </c>
      <c r="Y5" s="180">
        <v>1062</v>
      </c>
    </row>
    <row r="6" spans="1:32" ht="15.6" x14ac:dyDescent="0.25">
      <c r="A6" s="138" t="s">
        <v>503</v>
      </c>
      <c r="B6" s="131" t="s">
        <v>38</v>
      </c>
      <c r="C6" s="131" t="s">
        <v>204</v>
      </c>
      <c r="D6" s="131" t="s">
        <v>205</v>
      </c>
      <c r="E6" s="136" t="s">
        <v>1311</v>
      </c>
      <c r="F6" s="262">
        <f>V6+N6+R6</f>
        <v>0</v>
      </c>
      <c r="G6" s="258">
        <f>W6+O6+S6</f>
        <v>34</v>
      </c>
      <c r="H6" s="258">
        <f>F6+G6</f>
        <v>34</v>
      </c>
      <c r="I6" s="321">
        <f>X6+P6+T6</f>
        <v>482.70000000000005</v>
      </c>
      <c r="J6" s="309">
        <f>(P6*0.5)+(T6*0.3)+(X6*0.2)</f>
        <v>157.21000000000004</v>
      </c>
      <c r="K6" s="259">
        <f>I6/H6</f>
        <v>14.197058823529414</v>
      </c>
      <c r="L6" s="258">
        <f>Y6+Q6+U6</f>
        <v>3103</v>
      </c>
      <c r="M6" s="263">
        <f>(Y6*0.2)+(Q6*0.5)+(U6*0.3)</f>
        <v>1006.9</v>
      </c>
      <c r="N6" s="315">
        <v>0</v>
      </c>
      <c r="O6" s="182">
        <v>7</v>
      </c>
      <c r="P6" s="181">
        <v>107.9</v>
      </c>
      <c r="Q6" s="183">
        <v>900</v>
      </c>
      <c r="R6" s="184">
        <v>0</v>
      </c>
      <c r="S6" s="184">
        <v>19</v>
      </c>
      <c r="T6" s="185">
        <v>283.00000000000006</v>
      </c>
      <c r="U6" s="186">
        <v>1163</v>
      </c>
      <c r="V6" s="178">
        <v>0</v>
      </c>
      <c r="W6" s="178">
        <v>8</v>
      </c>
      <c r="X6" s="179">
        <v>91.8</v>
      </c>
      <c r="Y6" s="180">
        <v>1040</v>
      </c>
      <c r="AB6">
        <v>800</v>
      </c>
      <c r="AC6">
        <v>800</v>
      </c>
      <c r="AD6">
        <v>800</v>
      </c>
      <c r="AE6">
        <f>SUM(AB6:AD6)</f>
        <v>2400</v>
      </c>
      <c r="AF6" s="189"/>
    </row>
    <row r="7" spans="1:32" ht="15.6" x14ac:dyDescent="0.25">
      <c r="A7" s="138" t="s">
        <v>1201</v>
      </c>
      <c r="B7" s="131" t="s">
        <v>43</v>
      </c>
      <c r="C7" s="131" t="s">
        <v>363</v>
      </c>
      <c r="D7" s="131" t="s">
        <v>1218</v>
      </c>
      <c r="E7" s="136" t="s">
        <v>1314</v>
      </c>
      <c r="F7" s="262">
        <f>V7+N7+R7</f>
        <v>4</v>
      </c>
      <c r="G7" s="258">
        <f>W7+O7+S7</f>
        <v>39</v>
      </c>
      <c r="H7" s="258">
        <f>F7+G7</f>
        <v>43</v>
      </c>
      <c r="I7" s="321">
        <f>X7+P7+T7</f>
        <v>482.5</v>
      </c>
      <c r="J7" s="309">
        <f>(P7*0.5)+(T7*0.3)+(X7*0.2)</f>
        <v>151.39999999999998</v>
      </c>
      <c r="K7" s="259">
        <f>I7/H7</f>
        <v>11.220930232558139</v>
      </c>
      <c r="L7" s="258">
        <f>Y7+Q7+U7</f>
        <v>3173</v>
      </c>
      <c r="M7" s="263">
        <f>(Y7*0.2)+(Q7*0.5)+(U7*0.3)</f>
        <v>1017.7</v>
      </c>
      <c r="N7" s="315">
        <v>0</v>
      </c>
      <c r="O7" s="182">
        <v>6</v>
      </c>
      <c r="P7" s="181">
        <v>113.9</v>
      </c>
      <c r="Q7" s="183">
        <v>895</v>
      </c>
      <c r="R7" s="184">
        <v>3</v>
      </c>
      <c r="S7" s="184">
        <v>17</v>
      </c>
      <c r="T7" s="185">
        <v>207.29999999999998</v>
      </c>
      <c r="U7" s="186">
        <v>1146</v>
      </c>
      <c r="V7" s="178">
        <v>1</v>
      </c>
      <c r="W7" s="178">
        <v>16</v>
      </c>
      <c r="X7" s="179">
        <v>161.29999999999998</v>
      </c>
      <c r="Y7" s="180">
        <v>1132</v>
      </c>
    </row>
    <row r="8" spans="1:32" ht="15.6" x14ac:dyDescent="0.25">
      <c r="A8" s="138" t="s">
        <v>1503</v>
      </c>
      <c r="B8" s="131" t="s">
        <v>39</v>
      </c>
      <c r="C8" s="131" t="s">
        <v>353</v>
      </c>
      <c r="D8" s="131" t="s">
        <v>240</v>
      </c>
      <c r="E8" s="136" t="s">
        <v>1311</v>
      </c>
      <c r="F8" s="262">
        <f>V8+N8+R8</f>
        <v>1</v>
      </c>
      <c r="G8" s="258">
        <f>W8+O8+S8</f>
        <v>33</v>
      </c>
      <c r="H8" s="258">
        <f>F8+G8</f>
        <v>34</v>
      </c>
      <c r="I8" s="321">
        <f>X8+P8+T8</f>
        <v>468.4</v>
      </c>
      <c r="J8" s="309">
        <f>(P8*0.5)+(T8*0.3)+(X8*0.2)</f>
        <v>127.55000000000001</v>
      </c>
      <c r="K8" s="259">
        <f>I8/H8</f>
        <v>13.776470588235293</v>
      </c>
      <c r="L8" s="258">
        <f>Y8+Q8+U8</f>
        <v>2731</v>
      </c>
      <c r="M8" s="263">
        <f>(Y8*0.2)+(Q8*0.5)+(U8*0.3)</f>
        <v>870.5</v>
      </c>
      <c r="N8" s="315">
        <v>0</v>
      </c>
      <c r="O8" s="182">
        <v>3</v>
      </c>
      <c r="P8" s="181">
        <v>45.599999999999994</v>
      </c>
      <c r="Q8" s="183">
        <v>796</v>
      </c>
      <c r="R8" s="184">
        <v>0</v>
      </c>
      <c r="S8" s="184">
        <v>17</v>
      </c>
      <c r="T8" s="185">
        <v>201.9</v>
      </c>
      <c r="U8" s="186">
        <v>855</v>
      </c>
      <c r="V8" s="178">
        <v>1</v>
      </c>
      <c r="W8" s="178">
        <v>13</v>
      </c>
      <c r="X8" s="179">
        <v>220.89999999999998</v>
      </c>
      <c r="Y8" s="180">
        <v>1080</v>
      </c>
    </row>
    <row r="9" spans="1:32" ht="15.6" x14ac:dyDescent="0.25">
      <c r="A9" s="138" t="s">
        <v>1188</v>
      </c>
      <c r="B9" s="131" t="s">
        <v>49</v>
      </c>
      <c r="C9" s="131" t="s">
        <v>1198</v>
      </c>
      <c r="D9" s="131" t="s">
        <v>1110</v>
      </c>
      <c r="E9" s="136" t="s">
        <v>1314</v>
      </c>
      <c r="F9" s="262">
        <f>V9+N9+R9</f>
        <v>0</v>
      </c>
      <c r="G9" s="258">
        <f>W9+O9+S9</f>
        <v>28</v>
      </c>
      <c r="H9" s="258">
        <f>F9+G9</f>
        <v>28</v>
      </c>
      <c r="I9" s="321">
        <f>X9+P9+T9</f>
        <v>407.9</v>
      </c>
      <c r="J9" s="309">
        <f>(P9*0.5)+(T9*0.3)+(X9*0.2)</f>
        <v>117.02000000000001</v>
      </c>
      <c r="K9" s="259">
        <f>I9/H9</f>
        <v>14.567857142857141</v>
      </c>
      <c r="L9" s="258">
        <f>Y9+Q9+U9</f>
        <v>3052</v>
      </c>
      <c r="M9" s="263">
        <f>(Y9*0.2)+(Q9*0.5)+(U9*0.3)</f>
        <v>982.8</v>
      </c>
      <c r="N9" s="315">
        <v>0</v>
      </c>
      <c r="O9" s="182">
        <v>4</v>
      </c>
      <c r="P9" s="181">
        <v>64.699999999999989</v>
      </c>
      <c r="Q9" s="183">
        <v>857</v>
      </c>
      <c r="R9" s="184">
        <v>0</v>
      </c>
      <c r="S9" s="184">
        <v>12</v>
      </c>
      <c r="T9" s="185">
        <v>160.30000000000001</v>
      </c>
      <c r="U9" s="186">
        <v>1153</v>
      </c>
      <c r="V9" s="178">
        <v>0</v>
      </c>
      <c r="W9" s="178">
        <v>12</v>
      </c>
      <c r="X9" s="179">
        <v>182.9</v>
      </c>
      <c r="Y9" s="180">
        <v>1042</v>
      </c>
    </row>
    <row r="10" spans="1:32" ht="15.6" x14ac:dyDescent="0.25">
      <c r="A10" s="138" t="s">
        <v>749</v>
      </c>
      <c r="B10" s="131" t="s">
        <v>37</v>
      </c>
      <c r="C10" s="131" t="s">
        <v>314</v>
      </c>
      <c r="D10" s="131" t="s">
        <v>315</v>
      </c>
      <c r="E10" s="136" t="s">
        <v>1314</v>
      </c>
      <c r="F10" s="262">
        <f>V10+N10+R10</f>
        <v>0</v>
      </c>
      <c r="G10" s="258">
        <f>W10+O10+S10</f>
        <v>28</v>
      </c>
      <c r="H10" s="258">
        <f>F10+G10</f>
        <v>28</v>
      </c>
      <c r="I10" s="321">
        <f>X10+P10+T10</f>
        <v>373.80000000000007</v>
      </c>
      <c r="J10" s="309">
        <f>(P10*0.5)+(T10*0.3)+(X10*0.2)</f>
        <v>116.83000000000001</v>
      </c>
      <c r="K10" s="259">
        <f>I10/H10</f>
        <v>13.350000000000003</v>
      </c>
      <c r="L10" s="258">
        <f>Y10+Q10+U10</f>
        <v>2563</v>
      </c>
      <c r="M10" s="263">
        <f>(Y10*0.2)+(Q10*0.5)+(U10*0.3)</f>
        <v>834.9</v>
      </c>
      <c r="N10" s="315">
        <v>0</v>
      </c>
      <c r="O10" s="182">
        <v>6</v>
      </c>
      <c r="P10" s="181">
        <v>102.9</v>
      </c>
      <c r="Q10" s="183">
        <v>882</v>
      </c>
      <c r="R10" s="184">
        <v>0</v>
      </c>
      <c r="S10" s="184">
        <v>10</v>
      </c>
      <c r="T10" s="185">
        <v>112</v>
      </c>
      <c r="U10" s="186">
        <v>577</v>
      </c>
      <c r="V10" s="178">
        <v>0</v>
      </c>
      <c r="W10" s="178">
        <v>12</v>
      </c>
      <c r="X10" s="179">
        <v>158.90000000000003</v>
      </c>
      <c r="Y10" s="180">
        <v>1104</v>
      </c>
    </row>
    <row r="11" spans="1:32" ht="15.6" x14ac:dyDescent="0.25">
      <c r="A11" s="138" t="s">
        <v>518</v>
      </c>
      <c r="B11" s="131" t="s">
        <v>37</v>
      </c>
      <c r="C11" s="131" t="s">
        <v>167</v>
      </c>
      <c r="D11" s="131" t="s">
        <v>168</v>
      </c>
      <c r="E11" s="136" t="s">
        <v>1314</v>
      </c>
      <c r="F11" s="262">
        <f>V11+N11+R11</f>
        <v>6</v>
      </c>
      <c r="G11" s="258">
        <f>W11+O11+S11</f>
        <v>17</v>
      </c>
      <c r="H11" s="258">
        <f>F11+G11</f>
        <v>23</v>
      </c>
      <c r="I11" s="321">
        <f>X11+P11+T11</f>
        <v>229.10000000000002</v>
      </c>
      <c r="J11" s="309">
        <f>(P11*0.5)+(T11*0.3)+(X11*0.2)</f>
        <v>114.55000000000001</v>
      </c>
      <c r="K11" s="259">
        <f>I11/H11</f>
        <v>9.9608695652173918</v>
      </c>
      <c r="L11" s="258">
        <f>Y11+Q11+U11</f>
        <v>1165</v>
      </c>
      <c r="M11" s="263">
        <f>(Y11*0.2)+(Q11*0.5)+(U11*0.3)</f>
        <v>582.5</v>
      </c>
      <c r="N11" s="315">
        <v>6</v>
      </c>
      <c r="O11" s="182">
        <v>17</v>
      </c>
      <c r="P11" s="181">
        <v>229.10000000000002</v>
      </c>
      <c r="Q11" s="183">
        <v>1165</v>
      </c>
      <c r="R11" s="184">
        <v>0</v>
      </c>
      <c r="S11" s="184">
        <v>0</v>
      </c>
      <c r="T11" s="185">
        <v>0</v>
      </c>
      <c r="U11" s="186">
        <v>0</v>
      </c>
      <c r="V11" s="178">
        <v>0</v>
      </c>
      <c r="W11" s="178">
        <v>0</v>
      </c>
      <c r="X11" s="179">
        <v>0</v>
      </c>
      <c r="Y11" s="180">
        <v>0</v>
      </c>
    </row>
    <row r="12" spans="1:32" ht="15.6" x14ac:dyDescent="0.25">
      <c r="A12" s="138" t="s">
        <v>1261</v>
      </c>
      <c r="B12" s="131" t="s">
        <v>43</v>
      </c>
      <c r="C12" s="131" t="s">
        <v>1071</v>
      </c>
      <c r="D12" s="131" t="s">
        <v>199</v>
      </c>
      <c r="E12" s="136" t="s">
        <v>1314</v>
      </c>
      <c r="F12" s="262">
        <f>V12+N12+R12</f>
        <v>4</v>
      </c>
      <c r="G12" s="258">
        <f>W12+O12+S12</f>
        <v>26</v>
      </c>
      <c r="H12" s="258">
        <f>F12+G12</f>
        <v>30</v>
      </c>
      <c r="I12" s="321">
        <f>X12+P12+T12</f>
        <v>346.5</v>
      </c>
      <c r="J12" s="309">
        <f>(P12*0.5)+(T12*0.3)+(X12*0.2)</f>
        <v>109.12999999999998</v>
      </c>
      <c r="K12" s="259">
        <f>I12/H12</f>
        <v>11.55</v>
      </c>
      <c r="L12" s="258">
        <f>Y12+Q12+U12</f>
        <v>3176</v>
      </c>
      <c r="M12" s="263">
        <f>(Y12*0.2)+(Q12*0.5)+(U12*0.3)</f>
        <v>1072.7</v>
      </c>
      <c r="N12" s="315">
        <v>0</v>
      </c>
      <c r="O12" s="182">
        <v>5</v>
      </c>
      <c r="P12" s="181">
        <v>82.199999999999989</v>
      </c>
      <c r="Q12" s="183">
        <v>1078</v>
      </c>
      <c r="R12" s="184">
        <v>3</v>
      </c>
      <c r="S12" s="184">
        <v>14</v>
      </c>
      <c r="T12" s="185">
        <v>151.69999999999999</v>
      </c>
      <c r="U12" s="186">
        <v>1141</v>
      </c>
      <c r="V12" s="178">
        <v>1</v>
      </c>
      <c r="W12" s="178">
        <v>7</v>
      </c>
      <c r="X12" s="179">
        <v>112.6</v>
      </c>
      <c r="Y12" s="180">
        <v>957</v>
      </c>
    </row>
    <row r="13" spans="1:32" ht="15.6" x14ac:dyDescent="0.25">
      <c r="A13" s="138" t="s">
        <v>856</v>
      </c>
      <c r="B13" s="131" t="s">
        <v>37</v>
      </c>
      <c r="C13" s="131" t="s">
        <v>296</v>
      </c>
      <c r="D13" s="131" t="s">
        <v>295</v>
      </c>
      <c r="E13" s="136" t="s">
        <v>1314</v>
      </c>
      <c r="F13" s="262">
        <f>V13+N13+R13</f>
        <v>1</v>
      </c>
      <c r="G13" s="258">
        <f>W13+O13+S13</f>
        <v>25</v>
      </c>
      <c r="H13" s="258">
        <f>F13+G13</f>
        <v>26</v>
      </c>
      <c r="I13" s="321">
        <f>X13+P13+T13</f>
        <v>294.29999999999995</v>
      </c>
      <c r="J13" s="309">
        <f>(P13*0.5)+(T13*0.3)+(X13*0.2)</f>
        <v>103.93</v>
      </c>
      <c r="K13" s="259">
        <f>I13/H13</f>
        <v>11.319230769230767</v>
      </c>
      <c r="L13" s="258">
        <f>Y13+Q13+U13</f>
        <v>2072</v>
      </c>
      <c r="M13" s="263">
        <f>(Y13*0.2)+(Q13*0.5)+(U13*0.3)</f>
        <v>793.1</v>
      </c>
      <c r="N13" s="315">
        <v>1</v>
      </c>
      <c r="O13" s="182">
        <v>9</v>
      </c>
      <c r="P13" s="181">
        <v>140.1</v>
      </c>
      <c r="Q13" s="183">
        <v>1170</v>
      </c>
      <c r="R13" s="184">
        <v>0</v>
      </c>
      <c r="S13" s="184">
        <v>3</v>
      </c>
      <c r="T13" s="185">
        <v>30.4</v>
      </c>
      <c r="U13" s="186">
        <v>277</v>
      </c>
      <c r="V13" s="178">
        <v>0</v>
      </c>
      <c r="W13" s="178">
        <v>13</v>
      </c>
      <c r="X13" s="179">
        <v>123.8</v>
      </c>
      <c r="Y13" s="180">
        <v>625</v>
      </c>
    </row>
    <row r="14" spans="1:32" ht="15.6" x14ac:dyDescent="0.25">
      <c r="A14" s="138" t="s">
        <v>527</v>
      </c>
      <c r="B14" s="131" t="s">
        <v>39</v>
      </c>
      <c r="C14" s="131" t="s">
        <v>300</v>
      </c>
      <c r="D14" s="131" t="s">
        <v>133</v>
      </c>
      <c r="E14" s="136" t="s">
        <v>1314</v>
      </c>
      <c r="F14" s="262">
        <f>V14+N14+R14</f>
        <v>0</v>
      </c>
      <c r="G14" s="258">
        <f>W14+O14+S14</f>
        <v>32</v>
      </c>
      <c r="H14" s="258">
        <f>F14+G14</f>
        <v>32</v>
      </c>
      <c r="I14" s="321">
        <f>X14+P14+T14</f>
        <v>393.29999999999995</v>
      </c>
      <c r="J14" s="309">
        <f>(P14*0.5)+(T14*0.3)+(X14*0.2)</f>
        <v>103.66999999999999</v>
      </c>
      <c r="K14" s="259">
        <f>I14/H14</f>
        <v>12.290624999999999</v>
      </c>
      <c r="L14" s="258">
        <f>Y14+Q14+U14</f>
        <v>2319</v>
      </c>
      <c r="M14" s="263">
        <f>(Y14*0.2)+(Q14*0.5)+(U14*0.3)</f>
        <v>646.59999999999991</v>
      </c>
      <c r="N14" s="315">
        <v>0</v>
      </c>
      <c r="O14" s="182">
        <v>2</v>
      </c>
      <c r="P14" s="181">
        <v>36.700000000000003</v>
      </c>
      <c r="Q14" s="183">
        <v>318</v>
      </c>
      <c r="R14" s="184">
        <v>0</v>
      </c>
      <c r="S14" s="184">
        <v>11</v>
      </c>
      <c r="T14" s="185">
        <v>140</v>
      </c>
      <c r="U14" s="186">
        <v>874</v>
      </c>
      <c r="V14" s="178">
        <v>0</v>
      </c>
      <c r="W14" s="178">
        <v>19</v>
      </c>
      <c r="X14" s="179">
        <v>216.59999999999997</v>
      </c>
      <c r="Y14" s="180">
        <v>1127</v>
      </c>
    </row>
    <row r="15" spans="1:32" ht="15.6" x14ac:dyDescent="0.25">
      <c r="A15" s="138" t="s">
        <v>505</v>
      </c>
      <c r="B15" s="131" t="s">
        <v>37</v>
      </c>
      <c r="C15" s="131" t="s">
        <v>72</v>
      </c>
      <c r="D15" s="131" t="s">
        <v>287</v>
      </c>
      <c r="E15" s="136" t="s">
        <v>1955</v>
      </c>
      <c r="F15" s="262">
        <f>V15+N15+R15</f>
        <v>6</v>
      </c>
      <c r="G15" s="258">
        <f>W15+O15+S15</f>
        <v>24</v>
      </c>
      <c r="H15" s="258">
        <f>F15+G15</f>
        <v>30</v>
      </c>
      <c r="I15" s="321">
        <f>X15+P15+T15</f>
        <v>295.40000000000003</v>
      </c>
      <c r="J15" s="309">
        <f>(P15*0.5)+(T15*0.3)+(X15*0.2)</f>
        <v>102.8</v>
      </c>
      <c r="K15" s="259">
        <f>I15/H15</f>
        <v>9.8466666666666676</v>
      </c>
      <c r="L15" s="258">
        <f>Y15+Q15+U15</f>
        <v>2296</v>
      </c>
      <c r="M15" s="263">
        <f>(Y15*0.2)+(Q15*0.5)+(U15*0.3)</f>
        <v>890.40000000000009</v>
      </c>
      <c r="N15" s="315">
        <v>4</v>
      </c>
      <c r="O15" s="182">
        <v>11</v>
      </c>
      <c r="P15" s="181">
        <v>102.2</v>
      </c>
      <c r="Q15" s="183">
        <v>1152</v>
      </c>
      <c r="R15" s="184">
        <v>2</v>
      </c>
      <c r="S15" s="184">
        <v>10</v>
      </c>
      <c r="T15" s="185">
        <v>130.60000000000002</v>
      </c>
      <c r="U15" s="186">
        <v>856</v>
      </c>
      <c r="V15" s="178">
        <v>0</v>
      </c>
      <c r="W15" s="178">
        <v>3</v>
      </c>
      <c r="X15" s="179">
        <v>62.6</v>
      </c>
      <c r="Y15" s="180">
        <v>288</v>
      </c>
      <c r="AB15" t="e">
        <f>AB14*#REF!</f>
        <v>#REF!</v>
      </c>
      <c r="AC15" t="e">
        <f>AC14*#REF!</f>
        <v>#REF!</v>
      </c>
      <c r="AD15" t="e">
        <f>AD14*#REF!</f>
        <v>#REF!</v>
      </c>
      <c r="AE15" t="e">
        <f>SUM(AB15:AD15)</f>
        <v>#REF!</v>
      </c>
      <c r="AF15"/>
    </row>
    <row r="16" spans="1:32" ht="15.6" x14ac:dyDescent="0.25">
      <c r="A16" s="138" t="s">
        <v>541</v>
      </c>
      <c r="B16" s="131" t="s">
        <v>2047</v>
      </c>
      <c r="C16" s="131" t="s">
        <v>354</v>
      </c>
      <c r="D16" s="131" t="s">
        <v>355</v>
      </c>
      <c r="E16" s="136" t="s">
        <v>1314</v>
      </c>
      <c r="F16" s="262">
        <f>V16+N16+R16</f>
        <v>0</v>
      </c>
      <c r="G16" s="258">
        <f>W16+O16+S16</f>
        <v>27</v>
      </c>
      <c r="H16" s="258">
        <f>F16+G16</f>
        <v>27</v>
      </c>
      <c r="I16" s="321">
        <f>X16+P16+T16</f>
        <v>325.3</v>
      </c>
      <c r="J16" s="309">
        <f>(P16*0.5)+(T16*0.3)+(X16*0.2)</f>
        <v>101.83000000000001</v>
      </c>
      <c r="K16" s="259">
        <f>I16/H16</f>
        <v>12.048148148148149</v>
      </c>
      <c r="L16" s="258">
        <f>Y16+Q16+U16</f>
        <v>2835</v>
      </c>
      <c r="M16" s="263">
        <f>(Y16*0.2)+(Q16*0.5)+(U16*0.3)</f>
        <v>937</v>
      </c>
      <c r="N16" s="315">
        <v>0</v>
      </c>
      <c r="O16" s="182">
        <v>7</v>
      </c>
      <c r="P16" s="181">
        <v>76.300000000000011</v>
      </c>
      <c r="Q16" s="183">
        <v>843</v>
      </c>
      <c r="R16" s="184">
        <v>0</v>
      </c>
      <c r="S16" s="184">
        <v>9</v>
      </c>
      <c r="T16" s="185">
        <v>138.80000000000001</v>
      </c>
      <c r="U16" s="186">
        <v>1171</v>
      </c>
      <c r="V16" s="178">
        <v>0</v>
      </c>
      <c r="W16" s="178">
        <v>11</v>
      </c>
      <c r="X16" s="179">
        <v>110.19999999999999</v>
      </c>
      <c r="Y16" s="180">
        <v>821</v>
      </c>
    </row>
    <row r="17" spans="1:25" ht="15.6" x14ac:dyDescent="0.25">
      <c r="A17" s="138" t="s">
        <v>618</v>
      </c>
      <c r="B17" s="131" t="s">
        <v>38</v>
      </c>
      <c r="C17" s="131" t="s">
        <v>436</v>
      </c>
      <c r="D17" s="131" t="s">
        <v>206</v>
      </c>
      <c r="E17" s="136" t="s">
        <v>1311</v>
      </c>
      <c r="F17" s="262">
        <f>V17+N17+R17</f>
        <v>2</v>
      </c>
      <c r="G17" s="258">
        <f>W17+O17+S17</f>
        <v>19</v>
      </c>
      <c r="H17" s="258">
        <f>F17+G17</f>
        <v>21</v>
      </c>
      <c r="I17" s="321">
        <f>X17+P17+T17</f>
        <v>282.7</v>
      </c>
      <c r="J17" s="309">
        <f>(P17*0.5)+(T17*0.3)+(X17*0.2)</f>
        <v>100.6</v>
      </c>
      <c r="K17" s="259">
        <f>I17/H17</f>
        <v>13.461904761904762</v>
      </c>
      <c r="L17" s="258">
        <f>Y17+Q17+U17</f>
        <v>1582</v>
      </c>
      <c r="M17" s="263">
        <f>(Y17*0.2)+(Q17*0.5)+(U17*0.3)</f>
        <v>494.8</v>
      </c>
      <c r="N17" s="315">
        <v>0</v>
      </c>
      <c r="O17" s="182">
        <v>4</v>
      </c>
      <c r="P17" s="181">
        <v>97.600000000000009</v>
      </c>
      <c r="Q17" s="183">
        <v>318</v>
      </c>
      <c r="R17" s="184">
        <v>1</v>
      </c>
      <c r="S17" s="184">
        <v>11</v>
      </c>
      <c r="T17" s="185">
        <v>147.79999999999998</v>
      </c>
      <c r="U17" s="186">
        <v>830</v>
      </c>
      <c r="V17" s="178">
        <v>1</v>
      </c>
      <c r="W17" s="178">
        <v>4</v>
      </c>
      <c r="X17" s="179">
        <v>37.299999999999997</v>
      </c>
      <c r="Y17" s="180">
        <v>434</v>
      </c>
    </row>
    <row r="18" spans="1:25" ht="15.6" x14ac:dyDescent="0.25">
      <c r="A18" s="138" t="s">
        <v>754</v>
      </c>
      <c r="B18" s="131" t="s">
        <v>37</v>
      </c>
      <c r="C18" s="131" t="s">
        <v>294</v>
      </c>
      <c r="D18" s="131" t="s">
        <v>295</v>
      </c>
      <c r="E18" s="136" t="s">
        <v>1314</v>
      </c>
      <c r="F18" s="262">
        <f>V18+N18+R18</f>
        <v>3</v>
      </c>
      <c r="G18" s="258">
        <f>W18+O18+S18</f>
        <v>27</v>
      </c>
      <c r="H18" s="258">
        <f>F18+G18</f>
        <v>30</v>
      </c>
      <c r="I18" s="321">
        <f>X18+P18+T18</f>
        <v>312.89999999999998</v>
      </c>
      <c r="J18" s="309">
        <f>(P18*0.5)+(T18*0.3)+(X18*0.2)</f>
        <v>95.449999999999989</v>
      </c>
      <c r="K18" s="259">
        <f>I18/H18</f>
        <v>10.43</v>
      </c>
      <c r="L18" s="258">
        <f>Y18+Q18+U18</f>
        <v>2696</v>
      </c>
      <c r="M18" s="263">
        <f>(Y18*0.2)+(Q18*0.5)+(U18*0.3)</f>
        <v>899.89999999999986</v>
      </c>
      <c r="N18" s="315">
        <v>1</v>
      </c>
      <c r="O18" s="182">
        <v>4</v>
      </c>
      <c r="P18" s="181">
        <v>59</v>
      </c>
      <c r="Q18" s="183">
        <v>860</v>
      </c>
      <c r="R18" s="184">
        <v>2</v>
      </c>
      <c r="S18" s="184">
        <v>14</v>
      </c>
      <c r="T18" s="185">
        <v>151.69999999999999</v>
      </c>
      <c r="U18" s="186">
        <v>1027</v>
      </c>
      <c r="V18" s="178">
        <v>0</v>
      </c>
      <c r="W18" s="178">
        <v>9</v>
      </c>
      <c r="X18" s="179">
        <v>102.2</v>
      </c>
      <c r="Y18" s="180">
        <v>809</v>
      </c>
    </row>
    <row r="19" spans="1:25" ht="15.6" x14ac:dyDescent="0.25">
      <c r="A19" s="138" t="s">
        <v>799</v>
      </c>
      <c r="B19" s="131" t="s">
        <v>38</v>
      </c>
      <c r="C19" s="131" t="s">
        <v>239</v>
      </c>
      <c r="D19" s="131" t="s">
        <v>70</v>
      </c>
      <c r="E19" s="136" t="s">
        <v>1312</v>
      </c>
      <c r="F19" s="262">
        <f>V19+N19+R19</f>
        <v>2</v>
      </c>
      <c r="G19" s="258">
        <f>W19+O19+S19</f>
        <v>24</v>
      </c>
      <c r="H19" s="258">
        <f>F19+G19</f>
        <v>26</v>
      </c>
      <c r="I19" s="321">
        <f>X19+P19+T19</f>
        <v>362.20000000000005</v>
      </c>
      <c r="J19" s="309">
        <f>(P19*0.5)+(T19*0.3)+(X19*0.2)</f>
        <v>94.97</v>
      </c>
      <c r="K19" s="259">
        <f>I19/H19</f>
        <v>13.930769230769233</v>
      </c>
      <c r="L19" s="258">
        <f>Y19+Q19+U19</f>
        <v>2878</v>
      </c>
      <c r="M19" s="263">
        <f>(Y19*0.2)+(Q19*0.5)+(U19*0.3)</f>
        <v>915.90000000000009</v>
      </c>
      <c r="N19" s="315">
        <v>0</v>
      </c>
      <c r="O19" s="182">
        <v>3</v>
      </c>
      <c r="P19" s="181">
        <v>37.800000000000004</v>
      </c>
      <c r="Q19" s="183">
        <v>813</v>
      </c>
      <c r="R19" s="184">
        <v>2</v>
      </c>
      <c r="S19" s="184">
        <v>7</v>
      </c>
      <c r="T19" s="185">
        <v>111.9</v>
      </c>
      <c r="U19" s="186">
        <v>964</v>
      </c>
      <c r="V19" s="178">
        <v>0</v>
      </c>
      <c r="W19" s="178">
        <v>14</v>
      </c>
      <c r="X19" s="179">
        <v>212.5</v>
      </c>
      <c r="Y19" s="180">
        <v>1101</v>
      </c>
    </row>
    <row r="20" spans="1:25" ht="15.6" x14ac:dyDescent="0.25">
      <c r="A20" s="138" t="s">
        <v>1569</v>
      </c>
      <c r="B20" s="131" t="s">
        <v>48</v>
      </c>
      <c r="C20" s="131" t="s">
        <v>966</v>
      </c>
      <c r="D20" s="131" t="s">
        <v>115</v>
      </c>
      <c r="E20" s="136" t="s">
        <v>1314</v>
      </c>
      <c r="F20" s="262">
        <f>V20+N20+R20</f>
        <v>0</v>
      </c>
      <c r="G20" s="258">
        <f>W20+O20+S20</f>
        <v>22</v>
      </c>
      <c r="H20" s="258">
        <f>F20+G20</f>
        <v>22</v>
      </c>
      <c r="I20" s="321">
        <f>X20+P20+T20</f>
        <v>328.5</v>
      </c>
      <c r="J20" s="309">
        <f>(P20*0.5)+(T20*0.3)+(X20*0.2)</f>
        <v>91.09</v>
      </c>
      <c r="K20" s="259">
        <f>I20/H20</f>
        <v>14.931818181818182</v>
      </c>
      <c r="L20" s="258">
        <f>Y20+Q20+U20</f>
        <v>2735</v>
      </c>
      <c r="M20" s="263">
        <f>(Y20*0.2)+(Q20*0.5)+(U20*0.3)</f>
        <v>905.39999999999986</v>
      </c>
      <c r="N20" s="315">
        <v>0</v>
      </c>
      <c r="O20" s="182">
        <v>4</v>
      </c>
      <c r="P20" s="181">
        <v>57.599999999999994</v>
      </c>
      <c r="Q20" s="183">
        <v>859</v>
      </c>
      <c r="R20" s="184">
        <v>0</v>
      </c>
      <c r="S20" s="184">
        <v>7</v>
      </c>
      <c r="T20" s="185">
        <v>81.099999999999994</v>
      </c>
      <c r="U20" s="186">
        <v>1007</v>
      </c>
      <c r="V20" s="178">
        <v>0</v>
      </c>
      <c r="W20" s="178">
        <v>11</v>
      </c>
      <c r="X20" s="179">
        <v>189.8</v>
      </c>
      <c r="Y20" s="180">
        <v>869</v>
      </c>
    </row>
    <row r="21" spans="1:25" ht="15.6" x14ac:dyDescent="0.25">
      <c r="A21" s="138" t="s">
        <v>1420</v>
      </c>
      <c r="B21" s="131" t="s">
        <v>37</v>
      </c>
      <c r="C21" s="131" t="s">
        <v>1421</v>
      </c>
      <c r="D21" s="131" t="s">
        <v>286</v>
      </c>
      <c r="E21" s="136" t="s">
        <v>1314</v>
      </c>
      <c r="F21" s="262">
        <f>V21+N21+R21</f>
        <v>1</v>
      </c>
      <c r="G21" s="258">
        <f>W21+O21+S21</f>
        <v>23</v>
      </c>
      <c r="H21" s="258">
        <f>F21+G21</f>
        <v>24</v>
      </c>
      <c r="I21" s="321">
        <f>X21+P21+T21</f>
        <v>268.60000000000002</v>
      </c>
      <c r="J21" s="309">
        <f>(P21*0.5)+(T21*0.3)+(X21*0.2)</f>
        <v>91.07</v>
      </c>
      <c r="K21" s="259">
        <f>I21/H21</f>
        <v>11.191666666666668</v>
      </c>
      <c r="L21" s="258">
        <f>Y21+Q21+U21</f>
        <v>2919</v>
      </c>
      <c r="M21" s="263">
        <f>(Y21*0.2)+(Q21*0.5)+(U21*0.3)</f>
        <v>937.39999999999986</v>
      </c>
      <c r="N21" s="315">
        <v>1</v>
      </c>
      <c r="O21" s="182">
        <v>6</v>
      </c>
      <c r="P21" s="181">
        <v>95.6</v>
      </c>
      <c r="Q21" s="183">
        <v>828</v>
      </c>
      <c r="R21" s="184">
        <v>0</v>
      </c>
      <c r="S21" s="184">
        <v>10</v>
      </c>
      <c r="T21" s="185">
        <v>86.699999999999989</v>
      </c>
      <c r="U21" s="186">
        <v>1052</v>
      </c>
      <c r="V21" s="178">
        <v>0</v>
      </c>
      <c r="W21" s="178">
        <v>7</v>
      </c>
      <c r="X21" s="179">
        <v>86.300000000000011</v>
      </c>
      <c r="Y21" s="180">
        <v>1039</v>
      </c>
    </row>
    <row r="22" spans="1:25" ht="15.6" x14ac:dyDescent="0.25">
      <c r="A22" s="138" t="s">
        <v>1639</v>
      </c>
      <c r="B22" s="131" t="s">
        <v>43</v>
      </c>
      <c r="C22" s="131" t="s">
        <v>1739</v>
      </c>
      <c r="D22" s="131" t="s">
        <v>212</v>
      </c>
      <c r="E22" s="136" t="s">
        <v>1312</v>
      </c>
      <c r="F22" s="262">
        <f>V22+N22+R22</f>
        <v>2</v>
      </c>
      <c r="G22" s="258">
        <f>W22+O22+S22</f>
        <v>17</v>
      </c>
      <c r="H22" s="258">
        <f>F22+G22</f>
        <v>19</v>
      </c>
      <c r="I22" s="321">
        <f>X22+P22+T22</f>
        <v>257.5</v>
      </c>
      <c r="J22" s="309">
        <f>(P22*0.5)+(T22*0.3)+(X22*0.2)</f>
        <v>90.060000000000016</v>
      </c>
      <c r="K22" s="259">
        <f>I22/H22</f>
        <v>13.552631578947368</v>
      </c>
      <c r="L22" s="258">
        <f>Y22+Q22+U22</f>
        <v>2623</v>
      </c>
      <c r="M22" s="263">
        <f>(Y22*0.2)+(Q22*0.5)+(U22*0.3)</f>
        <v>859.8</v>
      </c>
      <c r="N22" s="315">
        <v>0</v>
      </c>
      <c r="O22" s="182">
        <v>5</v>
      </c>
      <c r="P22" s="181">
        <v>97.600000000000009</v>
      </c>
      <c r="Q22" s="183">
        <v>858</v>
      </c>
      <c r="R22" s="184">
        <v>1</v>
      </c>
      <c r="S22" s="184">
        <v>6</v>
      </c>
      <c r="T22" s="185">
        <v>92.800000000000011</v>
      </c>
      <c r="U22" s="186">
        <v>778</v>
      </c>
      <c r="V22" s="178">
        <v>1</v>
      </c>
      <c r="W22" s="178">
        <v>6</v>
      </c>
      <c r="X22" s="179">
        <v>67.099999999999994</v>
      </c>
      <c r="Y22" s="180">
        <v>987</v>
      </c>
    </row>
    <row r="23" spans="1:25" ht="15.6" x14ac:dyDescent="0.25">
      <c r="A23" s="138" t="s">
        <v>1384</v>
      </c>
      <c r="B23" s="131" t="s">
        <v>43</v>
      </c>
      <c r="C23" s="131" t="s">
        <v>1162</v>
      </c>
      <c r="D23" s="131" t="s">
        <v>273</v>
      </c>
      <c r="E23" s="136" t="s">
        <v>1954</v>
      </c>
      <c r="F23" s="262">
        <f>V23+N23+R23</f>
        <v>0</v>
      </c>
      <c r="G23" s="258">
        <f>W23+O23+S23</f>
        <v>22</v>
      </c>
      <c r="H23" s="258">
        <f>F23+G23</f>
        <v>22</v>
      </c>
      <c r="I23" s="321">
        <f>X23+P23+T23</f>
        <v>244.2</v>
      </c>
      <c r="J23" s="309">
        <f>(P23*0.5)+(T23*0.3)+(X23*0.2)</f>
        <v>87.08</v>
      </c>
      <c r="K23" s="259">
        <f>I23/H23</f>
        <v>11.1</v>
      </c>
      <c r="L23" s="258">
        <f>Y23+Q23+U23</f>
        <v>2439</v>
      </c>
      <c r="M23" s="263">
        <f>(Y23*0.2)+(Q23*0.5)+(U23*0.3)</f>
        <v>883.5</v>
      </c>
      <c r="N23" s="315">
        <v>0</v>
      </c>
      <c r="O23" s="182">
        <v>5</v>
      </c>
      <c r="P23" s="181">
        <v>94.6</v>
      </c>
      <c r="Q23" s="183">
        <v>1119</v>
      </c>
      <c r="R23" s="184">
        <v>0</v>
      </c>
      <c r="S23" s="184">
        <v>10</v>
      </c>
      <c r="T23" s="185">
        <v>98.6</v>
      </c>
      <c r="U23" s="186">
        <v>600</v>
      </c>
      <c r="V23" s="178">
        <v>0</v>
      </c>
      <c r="W23" s="178">
        <v>7</v>
      </c>
      <c r="X23" s="179">
        <v>50.999999999999993</v>
      </c>
      <c r="Y23" s="180">
        <v>720</v>
      </c>
    </row>
    <row r="24" spans="1:25" ht="15.6" x14ac:dyDescent="0.25">
      <c r="A24" s="138" t="s">
        <v>1212</v>
      </c>
      <c r="B24" s="131" t="s">
        <v>39</v>
      </c>
      <c r="C24" s="131" t="s">
        <v>194</v>
      </c>
      <c r="D24" s="131" t="s">
        <v>240</v>
      </c>
      <c r="E24" s="136" t="s">
        <v>1954</v>
      </c>
      <c r="F24" s="262">
        <f>V24+N24+R24</f>
        <v>0</v>
      </c>
      <c r="G24" s="258">
        <f>W24+O24+S24</f>
        <v>30</v>
      </c>
      <c r="H24" s="258">
        <f>F24+G24</f>
        <v>30</v>
      </c>
      <c r="I24" s="321">
        <f>X24+P24+T24</f>
        <v>311.5</v>
      </c>
      <c r="J24" s="309">
        <f>(P24*0.5)+(T24*0.3)+(X24*0.2)</f>
        <v>85.42</v>
      </c>
      <c r="K24" s="259">
        <f>I24/H24</f>
        <v>10.383333333333333</v>
      </c>
      <c r="L24" s="258">
        <f>Y24+Q24+U24</f>
        <v>2470</v>
      </c>
      <c r="M24" s="263">
        <f>(Y24*0.2)+(Q24*0.5)+(U24*0.3)</f>
        <v>709.7</v>
      </c>
      <c r="N24" s="315">
        <v>0</v>
      </c>
      <c r="O24" s="182">
        <v>3</v>
      </c>
      <c r="P24" s="181">
        <v>26.4</v>
      </c>
      <c r="Q24" s="183">
        <v>348</v>
      </c>
      <c r="R24" s="184">
        <v>0</v>
      </c>
      <c r="S24" s="184">
        <v>17</v>
      </c>
      <c r="T24" s="185">
        <v>152</v>
      </c>
      <c r="U24" s="186">
        <v>1113</v>
      </c>
      <c r="V24" s="178">
        <v>0</v>
      </c>
      <c r="W24" s="178">
        <v>10</v>
      </c>
      <c r="X24" s="179">
        <v>133.10000000000002</v>
      </c>
      <c r="Y24" s="180">
        <v>1009</v>
      </c>
    </row>
    <row r="25" spans="1:25" ht="15.6" x14ac:dyDescent="0.25">
      <c r="A25" s="138" t="s">
        <v>1634</v>
      </c>
      <c r="B25" s="131" t="s">
        <v>42</v>
      </c>
      <c r="C25" s="131" t="s">
        <v>1668</v>
      </c>
      <c r="D25" s="131" t="s">
        <v>1669</v>
      </c>
      <c r="E25" s="136" t="s">
        <v>1312</v>
      </c>
      <c r="F25" s="262">
        <f>V25+N25+R25</f>
        <v>2</v>
      </c>
      <c r="G25" s="258">
        <f>W25+O25+S25</f>
        <v>31</v>
      </c>
      <c r="H25" s="258">
        <f>F25+G25</f>
        <v>33</v>
      </c>
      <c r="I25" s="321">
        <f>X25+P25+T25</f>
        <v>305.5</v>
      </c>
      <c r="J25" s="309">
        <f>(P25*0.5)+(T25*0.3)+(X25*0.2)</f>
        <v>84.61999999999999</v>
      </c>
      <c r="K25" s="259">
        <f>I25/H25</f>
        <v>9.2575757575757578</v>
      </c>
      <c r="L25" s="258">
        <f>Y25+Q25+U25</f>
        <v>2902</v>
      </c>
      <c r="M25" s="263">
        <f>(Y25*0.2)+(Q25*0.5)+(U25*0.3)</f>
        <v>930.40000000000009</v>
      </c>
      <c r="N25" s="315">
        <v>0</v>
      </c>
      <c r="O25" s="182">
        <v>6</v>
      </c>
      <c r="P25" s="181">
        <v>37.699999999999996</v>
      </c>
      <c r="Q25" s="183">
        <v>817</v>
      </c>
      <c r="R25" s="184">
        <v>1</v>
      </c>
      <c r="S25" s="184">
        <v>10</v>
      </c>
      <c r="T25" s="185">
        <v>122.1</v>
      </c>
      <c r="U25" s="186">
        <v>1049</v>
      </c>
      <c r="V25" s="178">
        <v>1</v>
      </c>
      <c r="W25" s="178">
        <v>15</v>
      </c>
      <c r="X25" s="179">
        <v>145.69999999999999</v>
      </c>
      <c r="Y25" s="180">
        <v>1036</v>
      </c>
    </row>
    <row r="26" spans="1:25" ht="15.6" x14ac:dyDescent="0.25">
      <c r="A26" s="138" t="s">
        <v>591</v>
      </c>
      <c r="B26" s="131" t="s">
        <v>39</v>
      </c>
      <c r="C26" s="131" t="s">
        <v>475</v>
      </c>
      <c r="D26" s="131" t="s">
        <v>495</v>
      </c>
      <c r="E26" s="136" t="s">
        <v>1955</v>
      </c>
      <c r="F26" s="262">
        <f>V26+N26+R26</f>
        <v>4</v>
      </c>
      <c r="G26" s="258">
        <f>W26+O26+S26</f>
        <v>23</v>
      </c>
      <c r="H26" s="258">
        <f>F26+G26</f>
        <v>27</v>
      </c>
      <c r="I26" s="321">
        <f>X26+P26+T26</f>
        <v>248</v>
      </c>
      <c r="J26" s="309">
        <f>(P26*0.5)+(T26*0.3)+(X26*0.2)</f>
        <v>82.43</v>
      </c>
      <c r="K26" s="259">
        <f>I26/H26</f>
        <v>9.1851851851851851</v>
      </c>
      <c r="L26" s="258">
        <f>Y26+Q26+U26</f>
        <v>3232</v>
      </c>
      <c r="M26" s="263">
        <f>(Y26*0.2)+(Q26*0.5)+(U26*0.3)</f>
        <v>1088</v>
      </c>
      <c r="N26" s="315">
        <v>3</v>
      </c>
      <c r="O26" s="182">
        <v>4</v>
      </c>
      <c r="P26" s="181">
        <v>73.399999999999991</v>
      </c>
      <c r="Q26" s="183">
        <v>1103</v>
      </c>
      <c r="R26" s="184">
        <v>0</v>
      </c>
      <c r="S26" s="184">
        <v>12</v>
      </c>
      <c r="T26" s="185">
        <v>108.1</v>
      </c>
      <c r="U26" s="186">
        <v>1107</v>
      </c>
      <c r="V26" s="178">
        <v>1</v>
      </c>
      <c r="W26" s="178">
        <v>7</v>
      </c>
      <c r="X26" s="179">
        <v>66.500000000000014</v>
      </c>
      <c r="Y26" s="180">
        <v>1022</v>
      </c>
    </row>
    <row r="27" spans="1:25" ht="15.6" x14ac:dyDescent="0.25">
      <c r="A27" s="138" t="s">
        <v>1129</v>
      </c>
      <c r="B27" s="131" t="s">
        <v>44</v>
      </c>
      <c r="C27" s="131" t="s">
        <v>1894</v>
      </c>
      <c r="D27" s="131" t="s">
        <v>1136</v>
      </c>
      <c r="E27" s="136" t="s">
        <v>1314</v>
      </c>
      <c r="F27" s="262">
        <f>V27+N27+R27</f>
        <v>4</v>
      </c>
      <c r="G27" s="258">
        <f>W27+O27+S27</f>
        <v>33</v>
      </c>
      <c r="H27" s="258">
        <f>F27+G27</f>
        <v>37</v>
      </c>
      <c r="I27" s="321">
        <f>X27+P27+T27</f>
        <v>316.59999999999997</v>
      </c>
      <c r="J27" s="309">
        <f>(P27*0.5)+(T27*0.3)+(X27*0.2)</f>
        <v>81.44</v>
      </c>
      <c r="K27" s="259">
        <f>I27/H27</f>
        <v>8.5567567567567551</v>
      </c>
      <c r="L27" s="258">
        <f>Y27+Q27+U27</f>
        <v>2892</v>
      </c>
      <c r="M27" s="263">
        <f>(Y27*0.2)+(Q27*0.5)+(U27*0.3)</f>
        <v>912.3</v>
      </c>
      <c r="N27" s="315">
        <v>3</v>
      </c>
      <c r="O27" s="182">
        <v>1</v>
      </c>
      <c r="P27" s="181">
        <v>21.5</v>
      </c>
      <c r="Q27" s="183">
        <v>759</v>
      </c>
      <c r="R27" s="184">
        <v>1</v>
      </c>
      <c r="S27" s="184">
        <v>11</v>
      </c>
      <c r="T27" s="185">
        <v>116.69999999999999</v>
      </c>
      <c r="U27" s="186">
        <v>1062</v>
      </c>
      <c r="V27" s="178">
        <v>0</v>
      </c>
      <c r="W27" s="178">
        <v>21</v>
      </c>
      <c r="X27" s="179">
        <v>178.39999999999998</v>
      </c>
      <c r="Y27" s="180">
        <v>1071</v>
      </c>
    </row>
    <row r="28" spans="1:25" ht="15.6" x14ac:dyDescent="0.25">
      <c r="A28" s="138" t="s">
        <v>540</v>
      </c>
      <c r="B28" s="131" t="s">
        <v>38</v>
      </c>
      <c r="C28" s="131" t="s">
        <v>150</v>
      </c>
      <c r="D28" s="131" t="s">
        <v>70</v>
      </c>
      <c r="E28" s="136" t="s">
        <v>1314</v>
      </c>
      <c r="F28" s="262">
        <f>V28+N28+R28</f>
        <v>3</v>
      </c>
      <c r="G28" s="258">
        <f>W28+O28+S28</f>
        <v>22</v>
      </c>
      <c r="H28" s="258">
        <f>F28+G28</f>
        <v>25</v>
      </c>
      <c r="I28" s="321">
        <f>X28+P28+T28</f>
        <v>315</v>
      </c>
      <c r="J28" s="309">
        <f>(P28*0.5)+(T28*0.3)+(X28*0.2)</f>
        <v>78.210000000000008</v>
      </c>
      <c r="K28" s="259">
        <f>I28/H28</f>
        <v>12.6</v>
      </c>
      <c r="L28" s="258">
        <f>Y28+Q28+U28</f>
        <v>2488</v>
      </c>
      <c r="M28" s="263">
        <f>(Y28*0.2)+(Q28*0.5)+(U28*0.3)</f>
        <v>738.4</v>
      </c>
      <c r="N28" s="315">
        <v>1</v>
      </c>
      <c r="O28" s="182">
        <v>1</v>
      </c>
      <c r="P28" s="181">
        <v>2.2000000000000002</v>
      </c>
      <c r="Q28" s="183">
        <v>507</v>
      </c>
      <c r="R28" s="184">
        <v>0</v>
      </c>
      <c r="S28" s="184">
        <v>11</v>
      </c>
      <c r="T28" s="185">
        <v>145.5</v>
      </c>
      <c r="U28" s="186">
        <v>887</v>
      </c>
      <c r="V28" s="178">
        <v>2</v>
      </c>
      <c r="W28" s="178">
        <v>10</v>
      </c>
      <c r="X28" s="179">
        <v>167.3</v>
      </c>
      <c r="Y28" s="180">
        <v>1094</v>
      </c>
    </row>
    <row r="29" spans="1:25" ht="15.6" x14ac:dyDescent="0.25">
      <c r="A29" s="138" t="s">
        <v>1248</v>
      </c>
      <c r="B29" s="131" t="s">
        <v>49</v>
      </c>
      <c r="C29" s="131" t="s">
        <v>1263</v>
      </c>
      <c r="D29" s="131" t="s">
        <v>249</v>
      </c>
      <c r="E29" s="136" t="s">
        <v>1314</v>
      </c>
      <c r="F29" s="262">
        <f>V29+N29+R29</f>
        <v>5</v>
      </c>
      <c r="G29" s="258">
        <f>W29+O29+S29</f>
        <v>19</v>
      </c>
      <c r="H29" s="258">
        <f>F29+G29</f>
        <v>24</v>
      </c>
      <c r="I29" s="321">
        <f>X29+P29+T29</f>
        <v>247</v>
      </c>
      <c r="J29" s="309">
        <f>(P29*0.5)+(T29*0.3)+(X29*0.2)</f>
        <v>77.11</v>
      </c>
      <c r="K29" s="259">
        <f>I29/H29</f>
        <v>10.291666666666666</v>
      </c>
      <c r="L29" s="258">
        <f>Y29+Q29+U29</f>
        <v>2858</v>
      </c>
      <c r="M29" s="263">
        <f>(Y29*0.2)+(Q29*0.5)+(U29*0.3)</f>
        <v>933.39999999999986</v>
      </c>
      <c r="N29" s="315">
        <v>2</v>
      </c>
      <c r="O29" s="182">
        <v>2</v>
      </c>
      <c r="P29" s="181">
        <v>49.199999999999996</v>
      </c>
      <c r="Q29" s="183">
        <v>852</v>
      </c>
      <c r="R29" s="184">
        <v>3</v>
      </c>
      <c r="S29" s="184">
        <v>11</v>
      </c>
      <c r="T29" s="185">
        <v>129.5</v>
      </c>
      <c r="U29" s="186">
        <v>1062</v>
      </c>
      <c r="V29" s="178">
        <v>0</v>
      </c>
      <c r="W29" s="178">
        <v>6</v>
      </c>
      <c r="X29" s="179">
        <v>68.3</v>
      </c>
      <c r="Y29" s="180">
        <v>944</v>
      </c>
    </row>
    <row r="30" spans="1:25" ht="15.6" x14ac:dyDescent="0.25">
      <c r="A30" s="138" t="s">
        <v>704</v>
      </c>
      <c r="B30" s="131" t="s">
        <v>42</v>
      </c>
      <c r="C30" s="131" t="s">
        <v>235</v>
      </c>
      <c r="D30" s="131" t="s">
        <v>84</v>
      </c>
      <c r="E30" s="136" t="s">
        <v>1954</v>
      </c>
      <c r="F30" s="262">
        <f>V30+N30+R30</f>
        <v>0</v>
      </c>
      <c r="G30" s="258">
        <f>W30+O30+S30</f>
        <v>23</v>
      </c>
      <c r="H30" s="258">
        <f>F30+G30</f>
        <v>23</v>
      </c>
      <c r="I30" s="321">
        <f>X30+P30+T30</f>
        <v>278.8</v>
      </c>
      <c r="J30" s="309">
        <f>(P30*0.5)+(T30*0.3)+(X30*0.2)</f>
        <v>75.349999999999994</v>
      </c>
      <c r="K30" s="259">
        <f>I30/H30</f>
        <v>12.121739130434783</v>
      </c>
      <c r="L30" s="258">
        <f>Y30+Q30+U30</f>
        <v>2726</v>
      </c>
      <c r="M30" s="263">
        <f>(Y30*0.2)+(Q30*0.5)+(U30*0.3)</f>
        <v>818.6</v>
      </c>
      <c r="N30" s="315">
        <v>0</v>
      </c>
      <c r="O30" s="182">
        <v>2</v>
      </c>
      <c r="P30" s="181">
        <v>26</v>
      </c>
      <c r="Q30" s="183">
        <v>548</v>
      </c>
      <c r="R30" s="184">
        <v>0</v>
      </c>
      <c r="S30" s="184">
        <v>8</v>
      </c>
      <c r="T30" s="185">
        <v>117.89999999999999</v>
      </c>
      <c r="U30" s="186">
        <v>1090</v>
      </c>
      <c r="V30" s="178">
        <v>0</v>
      </c>
      <c r="W30" s="178">
        <v>13</v>
      </c>
      <c r="X30" s="179">
        <v>134.9</v>
      </c>
      <c r="Y30" s="180">
        <v>1088</v>
      </c>
    </row>
    <row r="31" spans="1:25" ht="15.6" x14ac:dyDescent="0.25">
      <c r="A31" s="138" t="s">
        <v>515</v>
      </c>
      <c r="B31" s="131" t="s">
        <v>44</v>
      </c>
      <c r="C31" s="131" t="s">
        <v>104</v>
      </c>
      <c r="D31" s="131" t="s">
        <v>382</v>
      </c>
      <c r="E31" s="136" t="s">
        <v>1314</v>
      </c>
      <c r="F31" s="262">
        <f>V31+N31+R31</f>
        <v>6</v>
      </c>
      <c r="G31" s="258">
        <f>W31+O31+S31</f>
        <v>23</v>
      </c>
      <c r="H31" s="258">
        <f>F31+G31</f>
        <v>29</v>
      </c>
      <c r="I31" s="321">
        <f>X31+P31+T31</f>
        <v>273.60000000000002</v>
      </c>
      <c r="J31" s="309">
        <f>(P31*0.5)+(T31*0.3)+(X31*0.2)</f>
        <v>75.050000000000011</v>
      </c>
      <c r="K31" s="259">
        <f>I31/H31</f>
        <v>9.4344827586206907</v>
      </c>
      <c r="L31" s="258">
        <f>Y31+Q31+U31</f>
        <v>2224</v>
      </c>
      <c r="M31" s="263">
        <f>(Y31*0.2)+(Q31*0.5)+(U31*0.3)</f>
        <v>719.7</v>
      </c>
      <c r="N31" s="315">
        <v>5</v>
      </c>
      <c r="O31" s="182">
        <v>3</v>
      </c>
      <c r="P31" s="181">
        <v>34.9</v>
      </c>
      <c r="Q31" s="183">
        <v>820</v>
      </c>
      <c r="R31" s="184">
        <v>0</v>
      </c>
      <c r="S31" s="184">
        <v>8</v>
      </c>
      <c r="T31" s="185">
        <v>98.6</v>
      </c>
      <c r="U31" s="186">
        <v>289</v>
      </c>
      <c r="V31" s="178">
        <v>1</v>
      </c>
      <c r="W31" s="178">
        <v>12</v>
      </c>
      <c r="X31" s="179">
        <v>140.10000000000002</v>
      </c>
      <c r="Y31" s="180">
        <v>1115</v>
      </c>
    </row>
    <row r="32" spans="1:25" ht="15.6" x14ac:dyDescent="0.25">
      <c r="A32" s="138" t="s">
        <v>823</v>
      </c>
      <c r="B32" s="131" t="s">
        <v>38</v>
      </c>
      <c r="C32" s="131" t="s">
        <v>126</v>
      </c>
      <c r="D32" s="131" t="s">
        <v>127</v>
      </c>
      <c r="E32" s="136" t="s">
        <v>1311</v>
      </c>
      <c r="F32" s="262">
        <f>V32+N32+R32</f>
        <v>3</v>
      </c>
      <c r="G32" s="258">
        <f>W32+O32+S32</f>
        <v>14</v>
      </c>
      <c r="H32" s="258">
        <f>F32+G32</f>
        <v>17</v>
      </c>
      <c r="I32" s="321">
        <f>X32+P32+T32</f>
        <v>217.10000000000002</v>
      </c>
      <c r="J32" s="309">
        <f>(P32*0.5)+(T32*0.3)+(X32*0.2)</f>
        <v>73.83</v>
      </c>
      <c r="K32" s="259">
        <f>I32/H32</f>
        <v>12.770588235294118</v>
      </c>
      <c r="L32" s="258">
        <f>Y32+Q32+U32</f>
        <v>1853</v>
      </c>
      <c r="M32" s="263">
        <f>(Y32*0.2)+(Q32*0.5)+(U32*0.3)</f>
        <v>628</v>
      </c>
      <c r="N32" s="315">
        <v>0</v>
      </c>
      <c r="O32" s="182">
        <v>3</v>
      </c>
      <c r="P32" s="181">
        <v>52.4</v>
      </c>
      <c r="Q32" s="183">
        <v>517</v>
      </c>
      <c r="R32" s="184">
        <v>3</v>
      </c>
      <c r="S32" s="184">
        <v>10</v>
      </c>
      <c r="T32" s="185">
        <v>146.9</v>
      </c>
      <c r="U32" s="186">
        <v>1023</v>
      </c>
      <c r="V32" s="178">
        <v>0</v>
      </c>
      <c r="W32" s="178">
        <v>1</v>
      </c>
      <c r="X32" s="179">
        <v>17.8</v>
      </c>
      <c r="Y32" s="180">
        <v>313</v>
      </c>
    </row>
    <row r="33" spans="1:32" ht="15.6" x14ac:dyDescent="0.25">
      <c r="A33" s="138" t="s">
        <v>691</v>
      </c>
      <c r="B33" s="131" t="s">
        <v>39</v>
      </c>
      <c r="C33" s="131" t="s">
        <v>77</v>
      </c>
      <c r="D33" s="131" t="s">
        <v>162</v>
      </c>
      <c r="E33" s="136" t="s">
        <v>1314</v>
      </c>
      <c r="F33" s="262">
        <f>V33+N33+R33</f>
        <v>2</v>
      </c>
      <c r="G33" s="258">
        <f>W33+O33+S33</f>
        <v>26</v>
      </c>
      <c r="H33" s="258">
        <f>F33+G33</f>
        <v>28</v>
      </c>
      <c r="I33" s="321">
        <f>X33+P33+T33</f>
        <v>268.29999999999995</v>
      </c>
      <c r="J33" s="309">
        <f>(P33*0.5)+(T33*0.3)+(X33*0.2)</f>
        <v>71.400000000000006</v>
      </c>
      <c r="K33" s="259">
        <f>I33/H33</f>
        <v>9.5821428571428555</v>
      </c>
      <c r="L33" s="258">
        <f>Y33+Q33+U33</f>
        <v>2412</v>
      </c>
      <c r="M33" s="263">
        <f>(Y33*0.2)+(Q33*0.5)+(U33*0.3)</f>
        <v>743.3</v>
      </c>
      <c r="N33" s="315">
        <v>1</v>
      </c>
      <c r="O33" s="182">
        <v>1</v>
      </c>
      <c r="P33" s="181">
        <v>4.7</v>
      </c>
      <c r="Q33" s="183">
        <v>487</v>
      </c>
      <c r="R33" s="184">
        <v>1</v>
      </c>
      <c r="S33" s="184">
        <v>15</v>
      </c>
      <c r="T33" s="185">
        <v>163.29999999999998</v>
      </c>
      <c r="U33" s="186">
        <v>1148</v>
      </c>
      <c r="V33" s="178">
        <v>0</v>
      </c>
      <c r="W33" s="178">
        <v>10</v>
      </c>
      <c r="X33" s="179">
        <v>100.3</v>
      </c>
      <c r="Y33" s="180">
        <v>777</v>
      </c>
    </row>
    <row r="34" spans="1:32" ht="15.6" x14ac:dyDescent="0.25">
      <c r="A34" s="138" t="s">
        <v>1686</v>
      </c>
      <c r="B34" s="131" t="s">
        <v>2047</v>
      </c>
      <c r="C34" s="131" t="s">
        <v>2028</v>
      </c>
      <c r="D34" s="131" t="s">
        <v>130</v>
      </c>
      <c r="E34" s="136" t="s">
        <v>1311</v>
      </c>
      <c r="F34" s="262">
        <f>V34+N34+R34</f>
        <v>1</v>
      </c>
      <c r="G34" s="258">
        <f>W34+O34+S34</f>
        <v>21</v>
      </c>
      <c r="H34" s="258">
        <f>F34+G34</f>
        <v>22</v>
      </c>
      <c r="I34" s="321">
        <f>X34+P34+T34</f>
        <v>235.1</v>
      </c>
      <c r="J34" s="309">
        <f>(P34*0.5)+(T34*0.3)+(X34*0.2)</f>
        <v>69.95</v>
      </c>
      <c r="K34" s="259">
        <f>I34/H34</f>
        <v>10.686363636363636</v>
      </c>
      <c r="L34" s="258">
        <f>Y34+Q34+U34</f>
        <v>2653</v>
      </c>
      <c r="M34" s="263">
        <f>(Y34*0.2)+(Q34*0.5)+(U34*0.3)</f>
        <v>884.3</v>
      </c>
      <c r="N34" s="315">
        <v>0</v>
      </c>
      <c r="O34" s="182">
        <v>4</v>
      </c>
      <c r="P34" s="181">
        <v>33.200000000000003</v>
      </c>
      <c r="Q34" s="183">
        <v>810</v>
      </c>
      <c r="R34" s="184">
        <v>0</v>
      </c>
      <c r="S34" s="184">
        <v>11</v>
      </c>
      <c r="T34" s="185">
        <v>129.69999999999999</v>
      </c>
      <c r="U34" s="186">
        <v>1107</v>
      </c>
      <c r="V34" s="178">
        <v>1</v>
      </c>
      <c r="W34" s="178">
        <v>6</v>
      </c>
      <c r="X34" s="179">
        <v>72.2</v>
      </c>
      <c r="Y34" s="180">
        <v>736</v>
      </c>
    </row>
    <row r="35" spans="1:32" ht="15.6" x14ac:dyDescent="0.25">
      <c r="A35" s="138" t="s">
        <v>885</v>
      </c>
      <c r="B35" s="131" t="s">
        <v>37</v>
      </c>
      <c r="C35" s="131" t="s">
        <v>441</v>
      </c>
      <c r="D35" s="131" t="s">
        <v>295</v>
      </c>
      <c r="E35" s="136" t="s">
        <v>1311</v>
      </c>
      <c r="F35" s="262">
        <f>V35+N35+R35</f>
        <v>8</v>
      </c>
      <c r="G35" s="258">
        <f>W35+O35+S35</f>
        <v>15</v>
      </c>
      <c r="H35" s="258">
        <f>F35+G35</f>
        <v>23</v>
      </c>
      <c r="I35" s="321">
        <f>X35+P35+T35</f>
        <v>194.89999999999998</v>
      </c>
      <c r="J35" s="309">
        <f>(P35*0.5)+(T35*0.3)+(X35*0.2)</f>
        <v>69.63</v>
      </c>
      <c r="K35" s="259">
        <f>I35/H35</f>
        <v>8.4739130434782606</v>
      </c>
      <c r="L35" s="258">
        <f>Y35+Q35+U35</f>
        <v>2231</v>
      </c>
      <c r="M35" s="263">
        <f>(Y35*0.2)+(Q35*0.5)+(U35*0.3)</f>
        <v>861.9</v>
      </c>
      <c r="N35" s="315">
        <v>8</v>
      </c>
      <c r="O35" s="182">
        <v>4</v>
      </c>
      <c r="P35" s="181">
        <v>66.3</v>
      </c>
      <c r="Q35" s="183">
        <v>1104</v>
      </c>
      <c r="R35" s="184">
        <v>0</v>
      </c>
      <c r="S35" s="184">
        <v>9</v>
      </c>
      <c r="T35" s="185">
        <v>107.6</v>
      </c>
      <c r="U35" s="186">
        <v>845</v>
      </c>
      <c r="V35" s="178">
        <v>0</v>
      </c>
      <c r="W35" s="178">
        <v>2</v>
      </c>
      <c r="X35" s="179">
        <v>21</v>
      </c>
      <c r="Y35" s="180">
        <v>282</v>
      </c>
    </row>
    <row r="36" spans="1:32" ht="15.6" x14ac:dyDescent="0.25">
      <c r="A36" s="138" t="s">
        <v>1417</v>
      </c>
      <c r="B36" s="131" t="s">
        <v>43</v>
      </c>
      <c r="C36" s="131" t="s">
        <v>1418</v>
      </c>
      <c r="D36" s="131" t="s">
        <v>2173</v>
      </c>
      <c r="E36" s="136" t="s">
        <v>1311</v>
      </c>
      <c r="F36" s="262">
        <f>V36+N36+R36</f>
        <v>4</v>
      </c>
      <c r="G36" s="258">
        <f>W36+O36+S36</f>
        <v>10</v>
      </c>
      <c r="H36" s="258">
        <f>F36+G36</f>
        <v>14</v>
      </c>
      <c r="I36" s="321">
        <f>X36+P36+T36</f>
        <v>231.89999999999998</v>
      </c>
      <c r="J36" s="309">
        <f>(P36*0.5)+(T36*0.3)+(X36*0.2)</f>
        <v>69.58</v>
      </c>
      <c r="K36" s="259">
        <f>I36/H36</f>
        <v>16.564285714285713</v>
      </c>
      <c r="L36" s="258">
        <f>Y36+Q36+U36</f>
        <v>2156</v>
      </c>
      <c r="M36" s="263">
        <f>(Y36*0.2)+(Q36*0.5)+(U36*0.3)</f>
        <v>692.09999999999991</v>
      </c>
      <c r="N36" s="315">
        <v>1</v>
      </c>
      <c r="O36" s="182">
        <v>1</v>
      </c>
      <c r="P36" s="181">
        <v>21.799999999999997</v>
      </c>
      <c r="Q36" s="183">
        <v>502</v>
      </c>
      <c r="R36" s="184">
        <v>3</v>
      </c>
      <c r="S36" s="184">
        <v>7</v>
      </c>
      <c r="T36" s="185">
        <v>166.6</v>
      </c>
      <c r="U36" s="186">
        <v>1103</v>
      </c>
      <c r="V36" s="178">
        <v>0</v>
      </c>
      <c r="W36" s="178">
        <v>2</v>
      </c>
      <c r="X36" s="179">
        <v>43.5</v>
      </c>
      <c r="Y36" s="180">
        <v>551</v>
      </c>
    </row>
    <row r="37" spans="1:32" ht="15.6" x14ac:dyDescent="0.25">
      <c r="A37" s="138" t="s">
        <v>1787</v>
      </c>
      <c r="B37" s="131" t="s">
        <v>43</v>
      </c>
      <c r="C37" s="131" t="s">
        <v>1559</v>
      </c>
      <c r="D37" s="131" t="s">
        <v>1098</v>
      </c>
      <c r="E37" s="136" t="s">
        <v>1311</v>
      </c>
      <c r="F37" s="262">
        <f>V37+N37+R37</f>
        <v>8</v>
      </c>
      <c r="G37" s="258">
        <f>W37+O37+S37</f>
        <v>21</v>
      </c>
      <c r="H37" s="258">
        <f>F37+G37</f>
        <v>29</v>
      </c>
      <c r="I37" s="321">
        <f>X37+P37+T37</f>
        <v>260.09999999999997</v>
      </c>
      <c r="J37" s="309">
        <f>(P37*0.5)+(T37*0.3)+(X37*0.2)</f>
        <v>69.099999999999994</v>
      </c>
      <c r="K37" s="259">
        <f>I37/H37</f>
        <v>8.9689655172413776</v>
      </c>
      <c r="L37" s="258">
        <f>Y37+Q37+U37</f>
        <v>2662</v>
      </c>
      <c r="M37" s="263">
        <f>(Y37*0.2)+(Q37*0.5)+(U37*0.3)</f>
        <v>834.8</v>
      </c>
      <c r="N37" s="315">
        <v>3</v>
      </c>
      <c r="O37" s="182">
        <v>2</v>
      </c>
      <c r="P37" s="181">
        <v>40.699999999999996</v>
      </c>
      <c r="Q37" s="183">
        <v>748</v>
      </c>
      <c r="R37" s="184">
        <v>3</v>
      </c>
      <c r="S37" s="184">
        <v>7</v>
      </c>
      <c r="T37" s="185">
        <v>48.699999999999996</v>
      </c>
      <c r="U37" s="186">
        <v>780</v>
      </c>
      <c r="V37" s="178">
        <v>2</v>
      </c>
      <c r="W37" s="178">
        <v>12</v>
      </c>
      <c r="X37" s="179">
        <v>170.7</v>
      </c>
      <c r="Y37" s="180">
        <v>1134</v>
      </c>
    </row>
    <row r="38" spans="1:32" ht="15.6" x14ac:dyDescent="0.25">
      <c r="A38" s="138" t="s">
        <v>1853</v>
      </c>
      <c r="B38" s="131" t="s">
        <v>38</v>
      </c>
      <c r="C38" s="131" t="s">
        <v>1903</v>
      </c>
      <c r="D38" s="131" t="s">
        <v>241</v>
      </c>
      <c r="E38" s="136" t="s">
        <v>1312</v>
      </c>
      <c r="F38" s="262">
        <f>V38+N38+R38</f>
        <v>2</v>
      </c>
      <c r="G38" s="258">
        <f>W38+O38+S38</f>
        <v>9</v>
      </c>
      <c r="H38" s="258">
        <f>F38+G38</f>
        <v>11</v>
      </c>
      <c r="I38" s="321">
        <f>X38+P38+T38</f>
        <v>137.6</v>
      </c>
      <c r="J38" s="309">
        <f>(P38*0.5)+(T38*0.3)+(X38*0.2)</f>
        <v>63.239999999999995</v>
      </c>
      <c r="K38" s="259">
        <f>I38/H38</f>
        <v>12.509090909090908</v>
      </c>
      <c r="L38" s="258">
        <f>Y38+Q38+U38</f>
        <v>1608</v>
      </c>
      <c r="M38" s="263">
        <f>(Y38*0.2)+(Q38*0.5)+(U38*0.3)</f>
        <v>602.5</v>
      </c>
      <c r="N38" s="315">
        <v>0</v>
      </c>
      <c r="O38" s="182">
        <v>6</v>
      </c>
      <c r="P38" s="181">
        <v>113.5</v>
      </c>
      <c r="Q38" s="183">
        <v>841</v>
      </c>
      <c r="R38" s="184">
        <v>1</v>
      </c>
      <c r="S38" s="184">
        <v>1</v>
      </c>
      <c r="T38" s="185">
        <v>16.7</v>
      </c>
      <c r="U38" s="186">
        <v>286</v>
      </c>
      <c r="V38" s="178">
        <v>1</v>
      </c>
      <c r="W38" s="178">
        <v>2</v>
      </c>
      <c r="X38" s="179">
        <v>7.3999999999999995</v>
      </c>
      <c r="Y38" s="180">
        <v>481</v>
      </c>
    </row>
    <row r="39" spans="1:32" ht="15.6" x14ac:dyDescent="0.25">
      <c r="A39" s="138" t="s">
        <v>625</v>
      </c>
      <c r="B39" s="131" t="s">
        <v>2047</v>
      </c>
      <c r="C39" s="131" t="s">
        <v>92</v>
      </c>
      <c r="D39" s="131" t="s">
        <v>381</v>
      </c>
      <c r="E39" s="136" t="s">
        <v>1311</v>
      </c>
      <c r="F39" s="262">
        <f>V39+N39+R39</f>
        <v>6</v>
      </c>
      <c r="G39" s="258">
        <f>W39+O39+S39</f>
        <v>15</v>
      </c>
      <c r="H39" s="258">
        <f>F39+G39</f>
        <v>21</v>
      </c>
      <c r="I39" s="321">
        <f>X39+P39+T39</f>
        <v>174.9</v>
      </c>
      <c r="J39" s="309">
        <f>(P39*0.5)+(T39*0.3)+(X39*0.2)</f>
        <v>62.680000000000007</v>
      </c>
      <c r="K39" s="259">
        <f>I39/H39</f>
        <v>8.3285714285714292</v>
      </c>
      <c r="L39" s="258">
        <f>Y39+Q39+U39</f>
        <v>2498</v>
      </c>
      <c r="M39" s="263">
        <f>(Y39*0.2)+(Q39*0.5)+(U39*0.3)</f>
        <v>938.1</v>
      </c>
      <c r="N39" s="315">
        <v>4</v>
      </c>
      <c r="O39" s="182">
        <v>5</v>
      </c>
      <c r="P39" s="181">
        <v>68.400000000000006</v>
      </c>
      <c r="Q39" s="183">
        <v>1099</v>
      </c>
      <c r="R39" s="184">
        <v>2</v>
      </c>
      <c r="S39" s="184">
        <v>6</v>
      </c>
      <c r="T39" s="185">
        <v>71.8</v>
      </c>
      <c r="U39" s="186">
        <v>1088</v>
      </c>
      <c r="V39" s="178">
        <v>0</v>
      </c>
      <c r="W39" s="178">
        <v>4</v>
      </c>
      <c r="X39" s="179">
        <v>34.700000000000003</v>
      </c>
      <c r="Y39" s="180">
        <v>311</v>
      </c>
    </row>
    <row r="40" spans="1:32" ht="15.6" x14ac:dyDescent="0.25">
      <c r="A40" s="138" t="s">
        <v>577</v>
      </c>
      <c r="B40" s="131" t="s">
        <v>44</v>
      </c>
      <c r="C40" s="131" t="s">
        <v>390</v>
      </c>
      <c r="D40" s="131" t="s">
        <v>391</v>
      </c>
      <c r="E40" s="136" t="s">
        <v>1314</v>
      </c>
      <c r="F40" s="262">
        <f>V40+N40+R40</f>
        <v>2</v>
      </c>
      <c r="G40" s="258">
        <f>W40+O40+S40</f>
        <v>14</v>
      </c>
      <c r="H40" s="258">
        <f>F40+G40</f>
        <v>16</v>
      </c>
      <c r="I40" s="321">
        <f>X40+P40+T40</f>
        <v>199</v>
      </c>
      <c r="J40" s="309">
        <f>(P40*0.5)+(T40*0.3)+(X40*0.2)</f>
        <v>61.49</v>
      </c>
      <c r="K40" s="259">
        <f>I40/H40</f>
        <v>12.4375</v>
      </c>
      <c r="L40" s="258">
        <f>Y40+Q40+U40</f>
        <v>1679</v>
      </c>
      <c r="M40" s="263">
        <f>(Y40*0.2)+(Q40*0.5)+(U40*0.3)</f>
        <v>599.70000000000005</v>
      </c>
      <c r="N40" s="315">
        <v>2</v>
      </c>
      <c r="O40" s="182">
        <v>6</v>
      </c>
      <c r="P40" s="181">
        <v>72.3</v>
      </c>
      <c r="Q40" s="183">
        <v>873</v>
      </c>
      <c r="R40" s="184">
        <v>0</v>
      </c>
      <c r="S40" s="184">
        <v>0</v>
      </c>
      <c r="T40" s="185">
        <v>0</v>
      </c>
      <c r="U40" s="186">
        <v>20</v>
      </c>
      <c r="V40" s="178">
        <v>0</v>
      </c>
      <c r="W40" s="178">
        <v>8</v>
      </c>
      <c r="X40" s="179">
        <v>126.7</v>
      </c>
      <c r="Y40" s="180">
        <v>786</v>
      </c>
    </row>
    <row r="41" spans="1:32" ht="15.6" x14ac:dyDescent="0.25">
      <c r="A41" s="138" t="s">
        <v>531</v>
      </c>
      <c r="B41" s="131" t="s">
        <v>44</v>
      </c>
      <c r="C41" s="131" t="s">
        <v>104</v>
      </c>
      <c r="D41" s="131" t="s">
        <v>1273</v>
      </c>
      <c r="E41" s="136" t="s">
        <v>1314</v>
      </c>
      <c r="F41" s="262">
        <f>V41+N41+R41</f>
        <v>4</v>
      </c>
      <c r="G41" s="258">
        <f>W41+O41+S41</f>
        <v>19</v>
      </c>
      <c r="H41" s="258">
        <f>F41+G41</f>
        <v>23</v>
      </c>
      <c r="I41" s="321">
        <f>X41+P41+T41</f>
        <v>231.29999999999998</v>
      </c>
      <c r="J41" s="309">
        <f>(P41*0.5)+(T41*0.3)+(X41*0.2)</f>
        <v>60.779999999999994</v>
      </c>
      <c r="K41" s="259">
        <f>I41/H41</f>
        <v>10.056521739130433</v>
      </c>
      <c r="L41" s="258">
        <f>Y41+Q41+U41</f>
        <v>1637</v>
      </c>
      <c r="M41" s="263">
        <f>(Y41*0.2)+(Q41*0.5)+(U41*0.3)</f>
        <v>424.5</v>
      </c>
      <c r="N41" s="315">
        <v>0</v>
      </c>
      <c r="O41" s="182">
        <v>0</v>
      </c>
      <c r="P41" s="181">
        <v>0</v>
      </c>
      <c r="Q41" s="183">
        <v>40</v>
      </c>
      <c r="R41" s="184">
        <v>4</v>
      </c>
      <c r="S41" s="184">
        <v>13</v>
      </c>
      <c r="T41" s="185">
        <v>145.19999999999999</v>
      </c>
      <c r="U41" s="186">
        <v>851</v>
      </c>
      <c r="V41" s="178">
        <v>0</v>
      </c>
      <c r="W41" s="178">
        <v>6</v>
      </c>
      <c r="X41" s="179">
        <v>86.1</v>
      </c>
      <c r="Y41" s="180">
        <v>746</v>
      </c>
    </row>
    <row r="42" spans="1:32" ht="15.6" x14ac:dyDescent="0.25">
      <c r="A42" s="138" t="s">
        <v>750</v>
      </c>
      <c r="B42" s="131" t="s">
        <v>47</v>
      </c>
      <c r="C42" s="131" t="s">
        <v>253</v>
      </c>
      <c r="D42" s="131" t="s">
        <v>254</v>
      </c>
      <c r="E42" s="136" t="s">
        <v>1314</v>
      </c>
      <c r="F42" s="262">
        <f>V42+N42+R42</f>
        <v>3</v>
      </c>
      <c r="G42" s="258">
        <f>W42+O42+S42</f>
        <v>10</v>
      </c>
      <c r="H42" s="258">
        <f>F42+G42</f>
        <v>13</v>
      </c>
      <c r="I42" s="321">
        <f>X42+P42+T42</f>
        <v>178.5</v>
      </c>
      <c r="J42" s="309">
        <f>(P42*0.5)+(T42*0.3)+(X42*0.2)</f>
        <v>59.259999999999991</v>
      </c>
      <c r="K42" s="259">
        <f>I42/H42</f>
        <v>13.73076923076923</v>
      </c>
      <c r="L42" s="258">
        <f>Y42+Q42+U42</f>
        <v>1536</v>
      </c>
      <c r="M42" s="263">
        <f>(Y42*0.2)+(Q42*0.5)+(U42*0.3)</f>
        <v>426.4</v>
      </c>
      <c r="N42" s="315">
        <v>0</v>
      </c>
      <c r="O42" s="182">
        <v>3</v>
      </c>
      <c r="P42" s="181">
        <v>58.4</v>
      </c>
      <c r="Q42" s="183">
        <v>300</v>
      </c>
      <c r="R42" s="184">
        <v>0</v>
      </c>
      <c r="S42" s="184">
        <v>4</v>
      </c>
      <c r="T42" s="185">
        <v>60.4</v>
      </c>
      <c r="U42" s="186">
        <v>292</v>
      </c>
      <c r="V42" s="178">
        <v>3</v>
      </c>
      <c r="W42" s="178">
        <v>3</v>
      </c>
      <c r="X42" s="179">
        <v>59.699999999999996</v>
      </c>
      <c r="Y42" s="180">
        <v>944</v>
      </c>
    </row>
    <row r="43" spans="1:32" ht="15.6" x14ac:dyDescent="0.25">
      <c r="A43" s="138" t="s">
        <v>834</v>
      </c>
      <c r="B43" s="131" t="s">
        <v>43</v>
      </c>
      <c r="C43" s="131" t="s">
        <v>172</v>
      </c>
      <c r="D43" s="131" t="s">
        <v>200</v>
      </c>
      <c r="E43" s="136" t="s">
        <v>1314</v>
      </c>
      <c r="F43" s="262">
        <f>V43+N43+R43</f>
        <v>4</v>
      </c>
      <c r="G43" s="258">
        <f>W43+O43+S43</f>
        <v>15</v>
      </c>
      <c r="H43" s="258">
        <f>F43+G43</f>
        <v>19</v>
      </c>
      <c r="I43" s="321">
        <f>X43+P43+T43</f>
        <v>178.5</v>
      </c>
      <c r="J43" s="309">
        <f>(P43*0.5)+(T43*0.3)+(X43*0.2)</f>
        <v>58.23</v>
      </c>
      <c r="K43" s="259">
        <f>I43/H43</f>
        <v>9.3947368421052637</v>
      </c>
      <c r="L43" s="258">
        <f>Y43+Q43+U43</f>
        <v>2103</v>
      </c>
      <c r="M43" s="263">
        <f>(Y43*0.2)+(Q43*0.5)+(U43*0.3)</f>
        <v>690.1</v>
      </c>
      <c r="N43" s="315">
        <v>0</v>
      </c>
      <c r="O43" s="182">
        <v>3</v>
      </c>
      <c r="P43" s="181">
        <v>29.400000000000002</v>
      </c>
      <c r="Q43" s="183">
        <v>543</v>
      </c>
      <c r="R43" s="184">
        <v>2</v>
      </c>
      <c r="S43" s="184">
        <v>11</v>
      </c>
      <c r="T43" s="185">
        <v>137.1</v>
      </c>
      <c r="U43" s="186">
        <v>1066</v>
      </c>
      <c r="V43" s="178">
        <v>2</v>
      </c>
      <c r="W43" s="178">
        <v>1</v>
      </c>
      <c r="X43" s="179">
        <v>12</v>
      </c>
      <c r="Y43" s="180">
        <v>494</v>
      </c>
    </row>
    <row r="44" spans="1:32" ht="15.6" x14ac:dyDescent="0.25">
      <c r="A44" s="138" t="s">
        <v>521</v>
      </c>
      <c r="B44" s="131" t="s">
        <v>39</v>
      </c>
      <c r="C44" s="131" t="s">
        <v>1877</v>
      </c>
      <c r="D44" s="131" t="s">
        <v>1878</v>
      </c>
      <c r="E44" s="136" t="s">
        <v>1311</v>
      </c>
      <c r="F44" s="262">
        <f>V44+N44+R44</f>
        <v>0</v>
      </c>
      <c r="G44" s="258">
        <f>W44+O44+S44</f>
        <v>17</v>
      </c>
      <c r="H44" s="258">
        <f>F44+G44</f>
        <v>17</v>
      </c>
      <c r="I44" s="321">
        <f>X44+P44+T44</f>
        <v>218.39999999999998</v>
      </c>
      <c r="J44" s="309">
        <f>(P44*0.5)+(T44*0.3)+(X44*0.2)</f>
        <v>54.88</v>
      </c>
      <c r="K44" s="259">
        <f>I44/H44</f>
        <v>12.847058823529411</v>
      </c>
      <c r="L44" s="258">
        <f>Y44+Q44+U44</f>
        <v>2007</v>
      </c>
      <c r="M44" s="263">
        <f>(Y44*0.2)+(Q44*0.5)+(U44*0.3)</f>
        <v>554.20000000000005</v>
      </c>
      <c r="N44" s="315">
        <v>0</v>
      </c>
      <c r="O44" s="182">
        <v>1</v>
      </c>
      <c r="P44" s="181">
        <v>9.6</v>
      </c>
      <c r="Q44" s="183">
        <v>318</v>
      </c>
      <c r="R44" s="184">
        <v>0</v>
      </c>
      <c r="S44" s="184">
        <v>5</v>
      </c>
      <c r="T44" s="185">
        <v>83.2</v>
      </c>
      <c r="U44" s="186">
        <v>574</v>
      </c>
      <c r="V44" s="178">
        <v>0</v>
      </c>
      <c r="W44" s="178">
        <v>11</v>
      </c>
      <c r="X44" s="179">
        <v>125.6</v>
      </c>
      <c r="Y44" s="180">
        <v>1115</v>
      </c>
    </row>
    <row r="45" spans="1:32" ht="15.6" x14ac:dyDescent="0.25">
      <c r="A45" s="138" t="s">
        <v>752</v>
      </c>
      <c r="B45" s="131" t="s">
        <v>2047</v>
      </c>
      <c r="C45" s="131" t="s">
        <v>384</v>
      </c>
      <c r="D45" s="131" t="s">
        <v>74</v>
      </c>
      <c r="E45" s="136" t="s">
        <v>1311</v>
      </c>
      <c r="F45" s="262">
        <f>V45+N45+R45</f>
        <v>4</v>
      </c>
      <c r="G45" s="258">
        <f>W45+O45+S45</f>
        <v>9</v>
      </c>
      <c r="H45" s="258">
        <f>F45+G45</f>
        <v>13</v>
      </c>
      <c r="I45" s="321">
        <f>X45+P45+T45</f>
        <v>135.70000000000002</v>
      </c>
      <c r="J45" s="309">
        <f>(P45*0.5)+(T45*0.3)+(X45*0.2)</f>
        <v>53.470000000000006</v>
      </c>
      <c r="K45" s="259">
        <f>I45/H45</f>
        <v>10.43846153846154</v>
      </c>
      <c r="L45" s="258">
        <f>Y45+Q45+U45</f>
        <v>2236</v>
      </c>
      <c r="M45" s="263">
        <f>(Y45*0.2)+(Q45*0.5)+(U45*0.3)</f>
        <v>861.2</v>
      </c>
      <c r="N45" s="315">
        <v>3</v>
      </c>
      <c r="O45" s="182">
        <v>3</v>
      </c>
      <c r="P45" s="181">
        <v>81</v>
      </c>
      <c r="Q45" s="183">
        <v>1107</v>
      </c>
      <c r="R45" s="184">
        <v>1</v>
      </c>
      <c r="S45" s="184">
        <v>3</v>
      </c>
      <c r="T45" s="185">
        <v>20.3</v>
      </c>
      <c r="U45" s="186">
        <v>819</v>
      </c>
      <c r="V45" s="178">
        <v>0</v>
      </c>
      <c r="W45" s="178">
        <v>3</v>
      </c>
      <c r="X45" s="179">
        <v>34.400000000000006</v>
      </c>
      <c r="Y45" s="180">
        <v>310</v>
      </c>
    </row>
    <row r="46" spans="1:32" ht="15.6" x14ac:dyDescent="0.25">
      <c r="A46" s="138" t="s">
        <v>498</v>
      </c>
      <c r="B46" s="131" t="s">
        <v>44</v>
      </c>
      <c r="C46" s="131" t="s">
        <v>1861</v>
      </c>
      <c r="D46" s="131" t="s">
        <v>1862</v>
      </c>
      <c r="E46" s="136" t="s">
        <v>1314</v>
      </c>
      <c r="F46" s="262">
        <f>V46+N46+R46</f>
        <v>2</v>
      </c>
      <c r="G46" s="258">
        <f>W46+O46+S46</f>
        <v>13</v>
      </c>
      <c r="H46" s="258">
        <f>F46+G46</f>
        <v>15</v>
      </c>
      <c r="I46" s="321">
        <f>X46+P46+T46</f>
        <v>182.89999999999998</v>
      </c>
      <c r="J46" s="309">
        <f>(P46*0.5)+(T46*0.3)+(X46*0.2)</f>
        <v>53.089999999999996</v>
      </c>
      <c r="K46" s="259">
        <f>I46/H46</f>
        <v>12.193333333333332</v>
      </c>
      <c r="L46" s="258">
        <f>Y46+Q46+U46</f>
        <v>2393</v>
      </c>
      <c r="M46" s="263">
        <f>(Y46*0.2)+(Q46*0.5)+(U46*0.3)</f>
        <v>730.30000000000007</v>
      </c>
      <c r="N46" s="315">
        <v>1</v>
      </c>
      <c r="O46" s="182">
        <v>1</v>
      </c>
      <c r="P46" s="181">
        <v>20.9</v>
      </c>
      <c r="Q46" s="183">
        <v>560</v>
      </c>
      <c r="R46" s="184">
        <v>0</v>
      </c>
      <c r="S46" s="184">
        <v>6</v>
      </c>
      <c r="T46" s="185">
        <v>102.39999999999999</v>
      </c>
      <c r="U46" s="186">
        <v>837</v>
      </c>
      <c r="V46" s="178">
        <v>1</v>
      </c>
      <c r="W46" s="178">
        <v>6</v>
      </c>
      <c r="X46" s="179">
        <v>59.599999999999994</v>
      </c>
      <c r="Y46" s="180">
        <v>996</v>
      </c>
      <c r="AB46" s="187">
        <v>0.5</v>
      </c>
      <c r="AC46" s="187">
        <v>0.3</v>
      </c>
      <c r="AD46" s="187">
        <v>0.2</v>
      </c>
      <c r="AE46" s="188">
        <f>SUM(AB46:AD46)</f>
        <v>1</v>
      </c>
      <c r="AF46"/>
    </row>
    <row r="47" spans="1:32" ht="15.6" x14ac:dyDescent="0.25">
      <c r="A47" s="138" t="s">
        <v>597</v>
      </c>
      <c r="B47" s="131" t="s">
        <v>2047</v>
      </c>
      <c r="C47" s="131" t="s">
        <v>356</v>
      </c>
      <c r="D47" s="131" t="s">
        <v>355</v>
      </c>
      <c r="E47" s="136" t="s">
        <v>1311</v>
      </c>
      <c r="F47" s="262">
        <f>V47+N47+R47</f>
        <v>0</v>
      </c>
      <c r="G47" s="258">
        <f>W47+O47+S47</f>
        <v>21</v>
      </c>
      <c r="H47" s="258">
        <f>F47+G47</f>
        <v>21</v>
      </c>
      <c r="I47" s="321">
        <f>X47+P47+T47</f>
        <v>201.99999999999997</v>
      </c>
      <c r="J47" s="309">
        <f>(P47*0.5)+(T47*0.3)+(X47*0.2)</f>
        <v>52.839999999999996</v>
      </c>
      <c r="K47" s="259">
        <f>I47/H47</f>
        <v>9.6190476190476168</v>
      </c>
      <c r="L47" s="258">
        <f>Y47+Q47+U47</f>
        <v>1841</v>
      </c>
      <c r="M47" s="263">
        <f>(Y47*0.2)+(Q47*0.5)+(U47*0.3)</f>
        <v>542.40000000000009</v>
      </c>
      <c r="N47" s="315">
        <v>0</v>
      </c>
      <c r="O47" s="182">
        <v>1</v>
      </c>
      <c r="P47" s="181">
        <v>14.1</v>
      </c>
      <c r="Q47" s="183">
        <v>336</v>
      </c>
      <c r="R47" s="184">
        <v>0</v>
      </c>
      <c r="S47" s="184">
        <v>7</v>
      </c>
      <c r="T47" s="185">
        <v>82.1</v>
      </c>
      <c r="U47" s="186">
        <v>734</v>
      </c>
      <c r="V47" s="178">
        <v>0</v>
      </c>
      <c r="W47" s="178">
        <v>13</v>
      </c>
      <c r="X47" s="179">
        <v>105.79999999999998</v>
      </c>
      <c r="Y47" s="180">
        <v>771</v>
      </c>
    </row>
    <row r="48" spans="1:32" ht="15.6" x14ac:dyDescent="0.25">
      <c r="A48" s="138" t="s">
        <v>552</v>
      </c>
      <c r="B48" s="131" t="s">
        <v>38</v>
      </c>
      <c r="C48" s="131" t="s">
        <v>207</v>
      </c>
      <c r="D48" s="131" t="s">
        <v>208</v>
      </c>
      <c r="E48" s="136" t="s">
        <v>1311</v>
      </c>
      <c r="F48" s="262">
        <f>V48+N48+R48</f>
        <v>8</v>
      </c>
      <c r="G48" s="258">
        <f>W48+O48+S48</f>
        <v>15</v>
      </c>
      <c r="H48" s="258">
        <f>F48+G48</f>
        <v>23</v>
      </c>
      <c r="I48" s="321">
        <f>X48+P48+T48</f>
        <v>154.19999999999999</v>
      </c>
      <c r="J48" s="309">
        <f>(P48*0.5)+(T48*0.3)+(X48*0.2)</f>
        <v>48.339999999999996</v>
      </c>
      <c r="K48" s="259">
        <f>I48/H48</f>
        <v>6.7043478260869565</v>
      </c>
      <c r="L48" s="258">
        <f>Y48+Q48+U48</f>
        <v>2507</v>
      </c>
      <c r="M48" s="263">
        <f>(Y48*0.2)+(Q48*0.5)+(U48*0.3)</f>
        <v>775.3</v>
      </c>
      <c r="N48" s="315">
        <v>0</v>
      </c>
      <c r="O48" s="182">
        <v>2</v>
      </c>
      <c r="P48" s="181">
        <v>23.599999999999998</v>
      </c>
      <c r="Q48" s="183">
        <v>548</v>
      </c>
      <c r="R48" s="184">
        <v>5</v>
      </c>
      <c r="S48" s="184">
        <v>8</v>
      </c>
      <c r="T48" s="185">
        <v>104.2</v>
      </c>
      <c r="U48" s="186">
        <v>1095</v>
      </c>
      <c r="V48" s="178">
        <v>3</v>
      </c>
      <c r="W48" s="178">
        <v>5</v>
      </c>
      <c r="X48" s="179">
        <v>26.4</v>
      </c>
      <c r="Y48" s="180">
        <v>864</v>
      </c>
    </row>
    <row r="49" spans="1:32" ht="15.6" x14ac:dyDescent="0.25">
      <c r="A49" s="138" t="s">
        <v>1688</v>
      </c>
      <c r="B49" s="131" t="s">
        <v>38</v>
      </c>
      <c r="C49" s="131" t="s">
        <v>146</v>
      </c>
      <c r="D49" s="131" t="s">
        <v>213</v>
      </c>
      <c r="E49" s="136" t="s">
        <v>1311</v>
      </c>
      <c r="F49" s="262">
        <f>V49+N49+R49</f>
        <v>5</v>
      </c>
      <c r="G49" s="258">
        <f>W49+O49+S49</f>
        <v>13</v>
      </c>
      <c r="H49" s="258">
        <f>F49+G49</f>
        <v>18</v>
      </c>
      <c r="I49" s="321">
        <f>X49+P49+T49</f>
        <v>161.89999999999998</v>
      </c>
      <c r="J49" s="309">
        <f>(P49*0.5)+(T49*0.3)+(X49*0.2)</f>
        <v>48.06</v>
      </c>
      <c r="K49" s="259">
        <f>I49/H49</f>
        <v>8.9944444444444436</v>
      </c>
      <c r="L49" s="258">
        <f>Y49+Q49+U49</f>
        <v>2298</v>
      </c>
      <c r="M49" s="263">
        <f>(Y49*0.2)+(Q49*0.5)+(U49*0.3)</f>
        <v>706.9</v>
      </c>
      <c r="N49" s="315">
        <v>2</v>
      </c>
      <c r="O49" s="182">
        <v>2</v>
      </c>
      <c r="P49" s="181">
        <v>26</v>
      </c>
      <c r="Q49" s="183">
        <v>571</v>
      </c>
      <c r="R49" s="184">
        <v>1</v>
      </c>
      <c r="S49" s="184">
        <v>7</v>
      </c>
      <c r="T49" s="185">
        <v>78.8</v>
      </c>
      <c r="U49" s="186">
        <v>760</v>
      </c>
      <c r="V49" s="178">
        <v>2</v>
      </c>
      <c r="W49" s="178">
        <v>4</v>
      </c>
      <c r="X49" s="179">
        <v>57.1</v>
      </c>
      <c r="Y49" s="180">
        <v>967</v>
      </c>
    </row>
    <row r="50" spans="1:32" ht="15.6" x14ac:dyDescent="0.25">
      <c r="A50" s="138" t="s">
        <v>822</v>
      </c>
      <c r="B50" s="131" t="s">
        <v>43</v>
      </c>
      <c r="C50" s="131" t="s">
        <v>166</v>
      </c>
      <c r="D50" s="131" t="s">
        <v>1913</v>
      </c>
      <c r="E50" s="136" t="s">
        <v>1311</v>
      </c>
      <c r="F50" s="262">
        <f>V50+N50+R50</f>
        <v>0</v>
      </c>
      <c r="G50" s="258">
        <f>W50+O50+S50</f>
        <v>11</v>
      </c>
      <c r="H50" s="258">
        <f>F50+G50</f>
        <v>11</v>
      </c>
      <c r="I50" s="321">
        <f>X50+P50+T50</f>
        <v>139.70000000000002</v>
      </c>
      <c r="J50" s="309">
        <f>(P50*0.5)+(T50*0.3)+(X50*0.2)</f>
        <v>47.57</v>
      </c>
      <c r="K50" s="259">
        <f>I50/H50</f>
        <v>12.700000000000001</v>
      </c>
      <c r="L50" s="258">
        <f>Y50+Q50+U50</f>
        <v>1137</v>
      </c>
      <c r="M50" s="263">
        <f>(Y50*0.2)+(Q50*0.5)+(U50*0.3)</f>
        <v>428.90000000000003</v>
      </c>
      <c r="N50" s="315">
        <v>0</v>
      </c>
      <c r="O50" s="182">
        <v>3</v>
      </c>
      <c r="P50" s="181">
        <v>47.499999999999993</v>
      </c>
      <c r="Q50" s="183">
        <v>578</v>
      </c>
      <c r="R50" s="184">
        <v>0</v>
      </c>
      <c r="S50" s="184">
        <v>5</v>
      </c>
      <c r="T50" s="185">
        <v>53.800000000000004</v>
      </c>
      <c r="U50" s="186">
        <v>281</v>
      </c>
      <c r="V50" s="178">
        <v>0</v>
      </c>
      <c r="W50" s="178">
        <v>3</v>
      </c>
      <c r="X50" s="179">
        <v>38.400000000000006</v>
      </c>
      <c r="Y50" s="180">
        <v>278</v>
      </c>
    </row>
    <row r="51" spans="1:32" ht="15.6" x14ac:dyDescent="0.25">
      <c r="A51" s="138" t="s">
        <v>729</v>
      </c>
      <c r="B51" s="131" t="s">
        <v>42</v>
      </c>
      <c r="C51" s="131" t="s">
        <v>1249</v>
      </c>
      <c r="D51" s="131" t="s">
        <v>961</v>
      </c>
      <c r="E51" s="136" t="s">
        <v>1954</v>
      </c>
      <c r="F51" s="262">
        <f>V51+N51+R51</f>
        <v>3</v>
      </c>
      <c r="G51" s="258">
        <f>W51+O51+S51</f>
        <v>10</v>
      </c>
      <c r="H51" s="258">
        <f>F51+G51</f>
        <v>13</v>
      </c>
      <c r="I51" s="321">
        <f>X51+P51+T51</f>
        <v>124.9</v>
      </c>
      <c r="J51" s="309">
        <f>(P51*0.5)+(T51*0.3)+(X51*0.2)</f>
        <v>47.39</v>
      </c>
      <c r="K51" s="259">
        <f>I51/H51</f>
        <v>9.6076923076923073</v>
      </c>
      <c r="L51" s="258">
        <f>Y51+Q51+U51</f>
        <v>2043</v>
      </c>
      <c r="M51" s="263">
        <f>(Y51*0.2)+(Q51*0.5)+(U51*0.3)</f>
        <v>707.4</v>
      </c>
      <c r="N51" s="315">
        <v>1</v>
      </c>
      <c r="O51" s="182">
        <v>2</v>
      </c>
      <c r="P51" s="181">
        <v>63.100000000000009</v>
      </c>
      <c r="Q51" s="183">
        <v>882</v>
      </c>
      <c r="R51" s="184">
        <v>1</v>
      </c>
      <c r="S51" s="184">
        <v>3</v>
      </c>
      <c r="T51" s="185">
        <v>34.799999999999997</v>
      </c>
      <c r="U51" s="186">
        <v>342</v>
      </c>
      <c r="V51" s="178">
        <v>1</v>
      </c>
      <c r="W51" s="178">
        <v>5</v>
      </c>
      <c r="X51" s="179">
        <v>27</v>
      </c>
      <c r="Y51" s="180">
        <v>819</v>
      </c>
    </row>
    <row r="52" spans="1:32" ht="15.6" x14ac:dyDescent="0.25">
      <c r="A52" s="138" t="s">
        <v>1078</v>
      </c>
      <c r="B52" s="131" t="s">
        <v>44</v>
      </c>
      <c r="C52" s="131" t="s">
        <v>104</v>
      </c>
      <c r="D52" s="131" t="s">
        <v>181</v>
      </c>
      <c r="E52" s="136" t="s">
        <v>1954</v>
      </c>
      <c r="F52" s="262">
        <f>V52+N52+R52</f>
        <v>1</v>
      </c>
      <c r="G52" s="258">
        <f>W52+O52+S52</f>
        <v>21</v>
      </c>
      <c r="H52" s="258">
        <f>F52+G52</f>
        <v>22</v>
      </c>
      <c r="I52" s="321">
        <f>X52+P52+T52</f>
        <v>175.8</v>
      </c>
      <c r="J52" s="309">
        <f>(P52*0.5)+(T52*0.3)+(X52*0.2)</f>
        <v>46.52</v>
      </c>
      <c r="K52" s="259">
        <f>I52/H52</f>
        <v>7.9909090909090912</v>
      </c>
      <c r="L52" s="258">
        <f>Y52+Q52+U52</f>
        <v>1865</v>
      </c>
      <c r="M52" s="263">
        <f>(Y52*0.2)+(Q52*0.5)+(U52*0.3)</f>
        <v>513.6</v>
      </c>
      <c r="N52" s="315">
        <v>0</v>
      </c>
      <c r="O52" s="182">
        <v>1</v>
      </c>
      <c r="P52" s="181">
        <v>19.899999999999999</v>
      </c>
      <c r="Q52" s="183">
        <v>297</v>
      </c>
      <c r="R52" s="184">
        <v>1</v>
      </c>
      <c r="S52" s="184">
        <v>6</v>
      </c>
      <c r="T52" s="185">
        <v>53.9</v>
      </c>
      <c r="U52" s="186">
        <v>515</v>
      </c>
      <c r="V52" s="178">
        <v>0</v>
      </c>
      <c r="W52" s="178">
        <v>14</v>
      </c>
      <c r="X52" s="179">
        <v>102.00000000000001</v>
      </c>
      <c r="Y52" s="180">
        <v>1053</v>
      </c>
    </row>
    <row r="53" spans="1:32" ht="15.6" x14ac:dyDescent="0.25">
      <c r="A53" s="138" t="s">
        <v>546</v>
      </c>
      <c r="B53" s="131" t="s">
        <v>2047</v>
      </c>
      <c r="C53" s="131" t="s">
        <v>278</v>
      </c>
      <c r="D53" s="131" t="s">
        <v>1929</v>
      </c>
      <c r="E53" s="136" t="s">
        <v>1314</v>
      </c>
      <c r="F53" s="262">
        <f>V53+N53+R53</f>
        <v>4</v>
      </c>
      <c r="G53" s="258">
        <f>W53+O53+S53</f>
        <v>12</v>
      </c>
      <c r="H53" s="258">
        <f>F53+G53</f>
        <v>16</v>
      </c>
      <c r="I53" s="321">
        <f>X53+P53+T53</f>
        <v>138.30000000000001</v>
      </c>
      <c r="J53" s="309">
        <f>(P53*0.5)+(T53*0.3)+(X53*0.2)</f>
        <v>45.809999999999995</v>
      </c>
      <c r="K53" s="259">
        <f>I53/H53</f>
        <v>8.6437500000000007</v>
      </c>
      <c r="L53" s="258">
        <f>Y53+Q53+U53</f>
        <v>2412</v>
      </c>
      <c r="M53" s="263">
        <f>(Y53*0.2)+(Q53*0.5)+(U53*0.3)</f>
        <v>870</v>
      </c>
      <c r="N53" s="315">
        <v>3</v>
      </c>
      <c r="O53" s="182">
        <v>3</v>
      </c>
      <c r="P53" s="181">
        <v>40.800000000000004</v>
      </c>
      <c r="Q53" s="183">
        <v>1065</v>
      </c>
      <c r="R53" s="184">
        <v>1</v>
      </c>
      <c r="S53" s="184">
        <v>6</v>
      </c>
      <c r="T53" s="185">
        <v>59.099999999999994</v>
      </c>
      <c r="U53" s="186">
        <v>681</v>
      </c>
      <c r="V53" s="178">
        <v>0</v>
      </c>
      <c r="W53" s="178">
        <v>3</v>
      </c>
      <c r="X53" s="179">
        <v>38.4</v>
      </c>
      <c r="Y53" s="180">
        <v>666</v>
      </c>
    </row>
    <row r="54" spans="1:32" ht="15.6" x14ac:dyDescent="0.25">
      <c r="A54" s="138" t="s">
        <v>720</v>
      </c>
      <c r="B54" s="131" t="s">
        <v>38</v>
      </c>
      <c r="C54" s="131" t="s">
        <v>172</v>
      </c>
      <c r="D54" s="131" t="s">
        <v>961</v>
      </c>
      <c r="E54" s="136" t="s">
        <v>1311</v>
      </c>
      <c r="F54" s="262">
        <f>V54+N54+R54</f>
        <v>4</v>
      </c>
      <c r="G54" s="258">
        <f>W54+O54+S54</f>
        <v>8</v>
      </c>
      <c r="H54" s="258">
        <f>F54+G54</f>
        <v>12</v>
      </c>
      <c r="I54" s="321">
        <f>X54+P54+T54</f>
        <v>115.4</v>
      </c>
      <c r="J54" s="309">
        <f>(P54*0.5)+(T54*0.3)+(X54*0.2)</f>
        <v>45</v>
      </c>
      <c r="K54" s="259">
        <f>I54/H54</f>
        <v>9.6166666666666671</v>
      </c>
      <c r="L54" s="258">
        <f>Y54+Q54+U54</f>
        <v>1933</v>
      </c>
      <c r="M54" s="263">
        <f>(Y54*0.2)+(Q54*0.5)+(U54*0.3)</f>
        <v>795.1</v>
      </c>
      <c r="N54" s="315">
        <v>1</v>
      </c>
      <c r="O54" s="182">
        <v>3</v>
      </c>
      <c r="P54" s="181">
        <v>51.9</v>
      </c>
      <c r="Q54" s="183">
        <v>1086</v>
      </c>
      <c r="R54" s="184">
        <v>3</v>
      </c>
      <c r="S54" s="184">
        <v>5</v>
      </c>
      <c r="T54" s="185">
        <v>63.5</v>
      </c>
      <c r="U54" s="186">
        <v>827</v>
      </c>
      <c r="V54" s="178">
        <v>0</v>
      </c>
      <c r="W54" s="178">
        <v>0</v>
      </c>
      <c r="X54" s="179">
        <v>0</v>
      </c>
      <c r="Y54" s="180">
        <v>20</v>
      </c>
    </row>
    <row r="55" spans="1:32" ht="15.6" x14ac:dyDescent="0.25">
      <c r="A55" s="138" t="s">
        <v>522</v>
      </c>
      <c r="B55" s="131" t="s">
        <v>39</v>
      </c>
      <c r="C55" s="131" t="s">
        <v>104</v>
      </c>
      <c r="D55" s="131" t="s">
        <v>1120</v>
      </c>
      <c r="E55" s="136" t="s">
        <v>1954</v>
      </c>
      <c r="F55" s="262">
        <f>V55+N55+R55</f>
        <v>2</v>
      </c>
      <c r="G55" s="258">
        <f>W55+O55+S55</f>
        <v>9</v>
      </c>
      <c r="H55" s="258">
        <f>F55+G55</f>
        <v>11</v>
      </c>
      <c r="I55" s="321">
        <f>X55+P55+T55</f>
        <v>127.5</v>
      </c>
      <c r="J55" s="309">
        <f>(P55*0.5)+(T55*0.3)+(X55*0.2)</f>
        <v>43.01</v>
      </c>
      <c r="K55" s="259">
        <f>I55/H55</f>
        <v>11.590909090909092</v>
      </c>
      <c r="L55" s="258">
        <f>Y55+Q55+U55</f>
        <v>1888</v>
      </c>
      <c r="M55" s="263">
        <f>(Y55*0.2)+(Q55*0.5)+(U55*0.3)</f>
        <v>635.4</v>
      </c>
      <c r="N55" s="315">
        <v>1</v>
      </c>
      <c r="O55" s="182">
        <v>1</v>
      </c>
      <c r="P55" s="181">
        <v>33.200000000000003</v>
      </c>
      <c r="Q55" s="183">
        <v>601</v>
      </c>
      <c r="R55" s="184">
        <v>1</v>
      </c>
      <c r="S55" s="184">
        <v>5</v>
      </c>
      <c r="T55" s="185">
        <v>75.5</v>
      </c>
      <c r="U55" s="186">
        <v>775</v>
      </c>
      <c r="V55" s="178">
        <v>0</v>
      </c>
      <c r="W55" s="178">
        <v>3</v>
      </c>
      <c r="X55" s="179">
        <v>18.8</v>
      </c>
      <c r="Y55" s="180">
        <v>512</v>
      </c>
    </row>
    <row r="56" spans="1:32" ht="15.6" x14ac:dyDescent="0.25">
      <c r="A56" s="138" t="s">
        <v>1250</v>
      </c>
      <c r="B56" s="131" t="s">
        <v>50</v>
      </c>
      <c r="C56" s="131" t="s">
        <v>304</v>
      </c>
      <c r="D56" s="131" t="s">
        <v>382</v>
      </c>
      <c r="E56" s="136" t="s">
        <v>1311</v>
      </c>
      <c r="F56" s="262">
        <f>V56+N56+R56</f>
        <v>0</v>
      </c>
      <c r="G56" s="258">
        <f>W56+O56+S56</f>
        <v>6</v>
      </c>
      <c r="H56" s="258">
        <f>F56+G56</f>
        <v>6</v>
      </c>
      <c r="I56" s="321">
        <f>X56+P56+T56</f>
        <v>89.399999999999991</v>
      </c>
      <c r="J56" s="309">
        <f>(P56*0.5)+(T56*0.3)+(X56*0.2)</f>
        <v>42.66</v>
      </c>
      <c r="K56" s="259">
        <f>I56/H56</f>
        <v>14.899999999999999</v>
      </c>
      <c r="L56" s="258">
        <f>Y56+Q56+U56</f>
        <v>878</v>
      </c>
      <c r="M56" s="263">
        <f>(Y56*0.2)+(Q56*0.5)+(U56*0.3)</f>
        <v>355.9</v>
      </c>
      <c r="N56" s="315">
        <v>0</v>
      </c>
      <c r="O56" s="182">
        <v>4</v>
      </c>
      <c r="P56" s="181">
        <v>82.6</v>
      </c>
      <c r="Q56" s="183">
        <v>601</v>
      </c>
      <c r="R56" s="184">
        <v>0</v>
      </c>
      <c r="S56" s="184">
        <v>0</v>
      </c>
      <c r="T56" s="185">
        <v>0</v>
      </c>
      <c r="U56" s="186">
        <v>0</v>
      </c>
      <c r="V56" s="178">
        <v>0</v>
      </c>
      <c r="W56" s="178">
        <v>2</v>
      </c>
      <c r="X56" s="179">
        <v>6.8</v>
      </c>
      <c r="Y56" s="180">
        <v>277</v>
      </c>
    </row>
    <row r="57" spans="1:32" ht="15.6" x14ac:dyDescent="0.25">
      <c r="A57" s="138" t="s">
        <v>758</v>
      </c>
      <c r="B57" s="131" t="s">
        <v>38</v>
      </c>
      <c r="C57" s="131" t="s">
        <v>172</v>
      </c>
      <c r="D57" s="131" t="s">
        <v>210</v>
      </c>
      <c r="E57" s="136" t="s">
        <v>1311</v>
      </c>
      <c r="F57" s="262">
        <f>V57+N57+R57</f>
        <v>1</v>
      </c>
      <c r="G57" s="258">
        <f>W57+O57+S57</f>
        <v>12</v>
      </c>
      <c r="H57" s="258">
        <f>F57+G57</f>
        <v>13</v>
      </c>
      <c r="I57" s="321">
        <f>X57+P57+T57</f>
        <v>125.70000000000002</v>
      </c>
      <c r="J57" s="309">
        <f>(P57*0.5)+(T57*0.3)+(X57*0.2)</f>
        <v>42.550000000000004</v>
      </c>
      <c r="K57" s="259">
        <f>I57/H57</f>
        <v>9.6692307692307704</v>
      </c>
      <c r="L57" s="258">
        <f>Y57+Q57+U57</f>
        <v>1606</v>
      </c>
      <c r="M57" s="263">
        <f>(Y57*0.2)+(Q57*0.5)+(U57*0.3)</f>
        <v>589.79999999999995</v>
      </c>
      <c r="N57" s="315">
        <v>0</v>
      </c>
      <c r="O57" s="182">
        <v>2</v>
      </c>
      <c r="P57" s="181">
        <v>24.200000000000003</v>
      </c>
      <c r="Q57" s="183">
        <v>540</v>
      </c>
      <c r="R57" s="184">
        <v>1</v>
      </c>
      <c r="S57" s="184">
        <v>10</v>
      </c>
      <c r="T57" s="185">
        <v>101.50000000000001</v>
      </c>
      <c r="U57" s="186">
        <v>1066</v>
      </c>
      <c r="V57" s="178">
        <v>0</v>
      </c>
      <c r="W57" s="178">
        <v>0</v>
      </c>
      <c r="X57" s="179">
        <v>0</v>
      </c>
      <c r="Y57" s="180">
        <v>0</v>
      </c>
    </row>
    <row r="58" spans="1:32" ht="15.6" x14ac:dyDescent="0.25">
      <c r="A58" s="138" t="s">
        <v>596</v>
      </c>
      <c r="B58" s="131" t="s">
        <v>43</v>
      </c>
      <c r="C58" s="131" t="s">
        <v>251</v>
      </c>
      <c r="D58" s="131" t="s">
        <v>2118</v>
      </c>
      <c r="E58" s="136" t="s">
        <v>1314</v>
      </c>
      <c r="F58" s="262">
        <f>V58+N58+R58</f>
        <v>0</v>
      </c>
      <c r="G58" s="258">
        <f>W58+O58+S58</f>
        <v>20</v>
      </c>
      <c r="H58" s="258">
        <f>F58+G58</f>
        <v>20</v>
      </c>
      <c r="I58" s="321">
        <f>X58+P58+T58</f>
        <v>163.30000000000001</v>
      </c>
      <c r="J58" s="309">
        <f>(P58*0.5)+(T58*0.3)+(X58*0.2)</f>
        <v>42.349999999999994</v>
      </c>
      <c r="K58" s="259">
        <f>I58/H58</f>
        <v>8.1650000000000009</v>
      </c>
      <c r="L58" s="258">
        <f>Y58+Q58+U58</f>
        <v>1924</v>
      </c>
      <c r="M58" s="263">
        <f>(Y58*0.2)+(Q58*0.5)+(U58*0.3)</f>
        <v>511.6</v>
      </c>
      <c r="N58" s="315">
        <v>0</v>
      </c>
      <c r="O58" s="182">
        <v>0</v>
      </c>
      <c r="P58" s="181">
        <v>0</v>
      </c>
      <c r="Q58" s="183">
        <v>60</v>
      </c>
      <c r="R58" s="184">
        <v>0</v>
      </c>
      <c r="S58" s="184">
        <v>14</v>
      </c>
      <c r="T58" s="185">
        <v>96.899999999999991</v>
      </c>
      <c r="U58" s="186">
        <v>1088</v>
      </c>
      <c r="V58" s="178">
        <v>0</v>
      </c>
      <c r="W58" s="178">
        <v>6</v>
      </c>
      <c r="X58" s="179">
        <v>66.400000000000006</v>
      </c>
      <c r="Y58" s="180">
        <v>776</v>
      </c>
    </row>
    <row r="59" spans="1:32" ht="15.6" x14ac:dyDescent="0.25">
      <c r="A59" s="138" t="s">
        <v>1469</v>
      </c>
      <c r="B59" s="131" t="s">
        <v>37</v>
      </c>
      <c r="C59" s="131" t="s">
        <v>1470</v>
      </c>
      <c r="D59" s="131" t="s">
        <v>1471</v>
      </c>
      <c r="E59" s="136" t="s">
        <v>1311</v>
      </c>
      <c r="F59" s="262">
        <f>V59+N59+R59</f>
        <v>0</v>
      </c>
      <c r="G59" s="258">
        <f>W59+O59+S59</f>
        <v>12</v>
      </c>
      <c r="H59" s="258">
        <f>F59+G59</f>
        <v>12</v>
      </c>
      <c r="I59" s="321">
        <f>X59+P59+T59</f>
        <v>157.89999999999998</v>
      </c>
      <c r="J59" s="309">
        <f>(P59*0.5)+(T59*0.3)+(X59*0.2)</f>
        <v>42.31</v>
      </c>
      <c r="K59" s="259">
        <f>I59/H59</f>
        <v>13.158333333333331</v>
      </c>
      <c r="L59" s="258">
        <f>Y59+Q59+U59</f>
        <v>873</v>
      </c>
      <c r="M59" s="263">
        <f>(Y59*0.2)+(Q59*0.5)+(U59*0.3)</f>
        <v>290.10000000000002</v>
      </c>
      <c r="N59" s="315">
        <v>0</v>
      </c>
      <c r="O59" s="182">
        <v>1</v>
      </c>
      <c r="P59" s="181">
        <v>13.1</v>
      </c>
      <c r="Q59" s="183">
        <v>286</v>
      </c>
      <c r="R59" s="184">
        <v>0</v>
      </c>
      <c r="S59" s="184">
        <v>5</v>
      </c>
      <c r="T59" s="185">
        <v>68</v>
      </c>
      <c r="U59" s="186">
        <v>297</v>
      </c>
      <c r="V59" s="178">
        <v>0</v>
      </c>
      <c r="W59" s="178">
        <v>6</v>
      </c>
      <c r="X59" s="179">
        <v>76.8</v>
      </c>
      <c r="Y59" s="180">
        <v>290</v>
      </c>
    </row>
    <row r="60" spans="1:32" ht="15.6" x14ac:dyDescent="0.25">
      <c r="A60" s="138" t="s">
        <v>620</v>
      </c>
      <c r="B60" s="131" t="s">
        <v>43</v>
      </c>
      <c r="C60" s="131" t="s">
        <v>1870</v>
      </c>
      <c r="D60" s="131" t="s">
        <v>1264</v>
      </c>
      <c r="E60" s="136" t="s">
        <v>1312</v>
      </c>
      <c r="F60" s="262">
        <f>V60+N60+R60</f>
        <v>1</v>
      </c>
      <c r="G60" s="258">
        <f>W60+O60+S60</f>
        <v>10</v>
      </c>
      <c r="H60" s="258">
        <f>F60+G60</f>
        <v>11</v>
      </c>
      <c r="I60" s="321">
        <f>X60+P60+T60</f>
        <v>98.09999999999998</v>
      </c>
      <c r="J60" s="309">
        <f>(P60*0.5)+(T60*0.3)+(X60*0.2)</f>
        <v>41.79999999999999</v>
      </c>
      <c r="K60" s="259">
        <f>I60/H60</f>
        <v>8.9181818181818162</v>
      </c>
      <c r="L60" s="258">
        <f>Y60+Q60+U60</f>
        <v>1877</v>
      </c>
      <c r="M60" s="263">
        <f>(Y60*0.2)+(Q60*0.5)+(U60*0.3)</f>
        <v>727.9</v>
      </c>
      <c r="N60" s="315">
        <v>1</v>
      </c>
      <c r="O60" s="182">
        <v>4</v>
      </c>
      <c r="P60" s="181">
        <v>73.499999999999986</v>
      </c>
      <c r="Q60" s="183">
        <v>1081</v>
      </c>
      <c r="R60" s="184">
        <v>0</v>
      </c>
      <c r="S60" s="184">
        <v>1</v>
      </c>
      <c r="T60" s="185">
        <v>1.3</v>
      </c>
      <c r="U60" s="186">
        <v>282</v>
      </c>
      <c r="V60" s="178">
        <v>0</v>
      </c>
      <c r="W60" s="178">
        <v>5</v>
      </c>
      <c r="X60" s="179">
        <v>23.299999999999997</v>
      </c>
      <c r="Y60" s="180">
        <v>514</v>
      </c>
    </row>
    <row r="61" spans="1:32" ht="15.6" x14ac:dyDescent="0.25">
      <c r="A61" s="138" t="s">
        <v>501</v>
      </c>
      <c r="B61" s="131" t="s">
        <v>37</v>
      </c>
      <c r="C61" s="131" t="s">
        <v>291</v>
      </c>
      <c r="D61" s="131" t="s">
        <v>292</v>
      </c>
      <c r="E61" s="136" t="s">
        <v>1954</v>
      </c>
      <c r="F61" s="262">
        <f>V61+N61+R61</f>
        <v>2</v>
      </c>
      <c r="G61" s="258">
        <f>W61+O61+S61</f>
        <v>15</v>
      </c>
      <c r="H61" s="258">
        <f>F61+G61</f>
        <v>17</v>
      </c>
      <c r="I61" s="321">
        <f>X61+P61+T61</f>
        <v>137.30000000000001</v>
      </c>
      <c r="J61" s="309">
        <f>(P61*0.5)+(T61*0.3)+(X61*0.2)</f>
        <v>41.78</v>
      </c>
      <c r="K61" s="259">
        <f>I61/H61</f>
        <v>8.0764705882352956</v>
      </c>
      <c r="L61" s="258">
        <f>Y61+Q61+U61</f>
        <v>2030</v>
      </c>
      <c r="M61" s="263">
        <f>(Y61*0.2)+(Q61*0.5)+(U61*0.3)</f>
        <v>650.70000000000005</v>
      </c>
      <c r="N61" s="315">
        <v>0</v>
      </c>
      <c r="O61" s="182">
        <v>3</v>
      </c>
      <c r="P61" s="181">
        <v>27.1</v>
      </c>
      <c r="Q61" s="183">
        <v>564</v>
      </c>
      <c r="R61" s="184">
        <v>2</v>
      </c>
      <c r="S61" s="184">
        <v>6</v>
      </c>
      <c r="T61" s="185">
        <v>61.9</v>
      </c>
      <c r="U61" s="186">
        <v>755</v>
      </c>
      <c r="V61" s="178">
        <v>0</v>
      </c>
      <c r="W61" s="178">
        <v>6</v>
      </c>
      <c r="X61" s="179">
        <v>48.3</v>
      </c>
      <c r="Y61" s="180">
        <v>711</v>
      </c>
      <c r="AB61">
        <f>AB60*AB58</f>
        <v>0</v>
      </c>
      <c r="AC61">
        <f>AC60*AC58</f>
        <v>0</v>
      </c>
      <c r="AD61">
        <f>AD60*AD58</f>
        <v>0</v>
      </c>
      <c r="AE61">
        <f>SUM(AB61:AD61)</f>
        <v>0</v>
      </c>
      <c r="AF61" s="189"/>
    </row>
    <row r="62" spans="1:32" ht="15.6" x14ac:dyDescent="0.25">
      <c r="A62" s="138" t="s">
        <v>1408</v>
      </c>
      <c r="B62" s="131" t="s">
        <v>49</v>
      </c>
      <c r="C62" s="131" t="s">
        <v>988</v>
      </c>
      <c r="D62" s="131" t="s">
        <v>1409</v>
      </c>
      <c r="E62" s="136" t="s">
        <v>1314</v>
      </c>
      <c r="F62" s="262">
        <f>V62+N62+R62</f>
        <v>2</v>
      </c>
      <c r="G62" s="258">
        <f>W62+O62+S62</f>
        <v>9</v>
      </c>
      <c r="H62" s="258">
        <f>F62+G62</f>
        <v>11</v>
      </c>
      <c r="I62" s="321">
        <f>X62+P62+T62</f>
        <v>175.7</v>
      </c>
      <c r="J62" s="309">
        <f>(P62*0.5)+(T62*0.3)+(X62*0.2)</f>
        <v>40.69</v>
      </c>
      <c r="K62" s="259">
        <f>I62/H62</f>
        <v>15.972727272727271</v>
      </c>
      <c r="L62" s="258">
        <f>Y62+Q62+U62</f>
        <v>1718</v>
      </c>
      <c r="M62" s="263">
        <f>(Y62*0.2)+(Q62*0.5)+(U62*0.3)</f>
        <v>468</v>
      </c>
      <c r="N62" s="315">
        <v>1</v>
      </c>
      <c r="O62" s="182">
        <v>0</v>
      </c>
      <c r="P62" s="181">
        <v>5.2</v>
      </c>
      <c r="Q62" s="183">
        <v>264</v>
      </c>
      <c r="R62" s="184">
        <v>0</v>
      </c>
      <c r="S62" s="184">
        <v>3</v>
      </c>
      <c r="T62" s="185">
        <v>39.9</v>
      </c>
      <c r="U62" s="186">
        <v>452</v>
      </c>
      <c r="V62" s="178">
        <v>1</v>
      </c>
      <c r="W62" s="178">
        <v>6</v>
      </c>
      <c r="X62" s="179">
        <v>130.6</v>
      </c>
      <c r="Y62" s="180">
        <v>1002</v>
      </c>
    </row>
    <row r="63" spans="1:32" ht="15.6" x14ac:dyDescent="0.25">
      <c r="A63" s="138" t="s">
        <v>652</v>
      </c>
      <c r="B63" s="131" t="s">
        <v>44</v>
      </c>
      <c r="C63" s="131" t="s">
        <v>453</v>
      </c>
      <c r="D63" s="131" t="s">
        <v>311</v>
      </c>
      <c r="E63" s="136" t="s">
        <v>1311</v>
      </c>
      <c r="F63" s="262">
        <f>V63+N63+R63</f>
        <v>1</v>
      </c>
      <c r="G63" s="258">
        <f>W63+O63+S63</f>
        <v>12</v>
      </c>
      <c r="H63" s="258">
        <f>F63+G63</f>
        <v>13</v>
      </c>
      <c r="I63" s="321">
        <f>X63+P63+T63</f>
        <v>135.69999999999999</v>
      </c>
      <c r="J63" s="309">
        <f>(P63*0.5)+(T63*0.3)+(X63*0.2)</f>
        <v>39.06</v>
      </c>
      <c r="K63" s="259">
        <f>I63/H63</f>
        <v>10.438461538461537</v>
      </c>
      <c r="L63" s="258">
        <f>Y63+Q63+U63</f>
        <v>1617</v>
      </c>
      <c r="M63" s="263">
        <f>(Y63*0.2)+(Q63*0.5)+(U63*0.3)</f>
        <v>498.5</v>
      </c>
      <c r="N63" s="315">
        <v>0</v>
      </c>
      <c r="O63" s="182">
        <v>2</v>
      </c>
      <c r="P63" s="181">
        <v>4.5</v>
      </c>
      <c r="Q63" s="183">
        <v>301</v>
      </c>
      <c r="R63" s="184">
        <v>0</v>
      </c>
      <c r="S63" s="184">
        <v>8</v>
      </c>
      <c r="T63" s="185">
        <v>105.7</v>
      </c>
      <c r="U63" s="186">
        <v>848</v>
      </c>
      <c r="V63" s="178">
        <v>1</v>
      </c>
      <c r="W63" s="178">
        <v>2</v>
      </c>
      <c r="X63" s="179">
        <v>25.5</v>
      </c>
      <c r="Y63" s="180">
        <v>468</v>
      </c>
    </row>
    <row r="64" spans="1:32" ht="15.6" x14ac:dyDescent="0.25">
      <c r="A64" s="138" t="s">
        <v>644</v>
      </c>
      <c r="B64" s="131" t="s">
        <v>43</v>
      </c>
      <c r="C64" s="131" t="s">
        <v>375</v>
      </c>
      <c r="D64" s="131" t="s">
        <v>409</v>
      </c>
      <c r="E64" s="136" t="s">
        <v>1314</v>
      </c>
      <c r="F64" s="262">
        <f>V64+N64+R64</f>
        <v>3</v>
      </c>
      <c r="G64" s="258">
        <f>W64+O64+S64</f>
        <v>13</v>
      </c>
      <c r="H64" s="258">
        <f>F64+G64</f>
        <v>16</v>
      </c>
      <c r="I64" s="321">
        <f>X64+P64+T64</f>
        <v>121.6</v>
      </c>
      <c r="J64" s="309">
        <f>(P64*0.5)+(T64*0.3)+(X64*0.2)</f>
        <v>38.949999999999996</v>
      </c>
      <c r="K64" s="259">
        <f>I64/H64</f>
        <v>7.6</v>
      </c>
      <c r="L64" s="258">
        <f>Y64+Q64+U64</f>
        <v>1783</v>
      </c>
      <c r="M64" s="263">
        <f>(Y64*0.2)+(Q64*0.5)+(U64*0.3)</f>
        <v>603.6</v>
      </c>
      <c r="N64" s="315">
        <v>1</v>
      </c>
      <c r="O64" s="182">
        <v>2</v>
      </c>
      <c r="P64" s="181">
        <v>15.600000000000001</v>
      </c>
      <c r="Q64" s="183">
        <v>555</v>
      </c>
      <c r="R64" s="184">
        <v>1</v>
      </c>
      <c r="S64" s="184">
        <v>9</v>
      </c>
      <c r="T64" s="185">
        <v>99.5</v>
      </c>
      <c r="U64" s="186">
        <v>805</v>
      </c>
      <c r="V64" s="178">
        <v>1</v>
      </c>
      <c r="W64" s="178">
        <v>2</v>
      </c>
      <c r="X64" s="179">
        <v>6.5000000000000009</v>
      </c>
      <c r="Y64" s="180">
        <v>423</v>
      </c>
    </row>
    <row r="65" spans="1:32" ht="15.6" x14ac:dyDescent="0.25">
      <c r="A65" s="138" t="s">
        <v>516</v>
      </c>
      <c r="B65" s="131" t="s">
        <v>2047</v>
      </c>
      <c r="C65" s="131" t="s">
        <v>172</v>
      </c>
      <c r="D65" s="131" t="s">
        <v>91</v>
      </c>
      <c r="E65" s="136" t="s">
        <v>1314</v>
      </c>
      <c r="F65" s="262">
        <f>V65+N65+R65</f>
        <v>4</v>
      </c>
      <c r="G65" s="258">
        <f>W65+O65+S65</f>
        <v>13</v>
      </c>
      <c r="H65" s="258">
        <f>F65+G65</f>
        <v>17</v>
      </c>
      <c r="I65" s="321">
        <f>X65+P65+T65</f>
        <v>180.89999999999998</v>
      </c>
      <c r="J65" s="309">
        <f>(P65*0.5)+(T65*0.3)+(X65*0.2)</f>
        <v>38.010000000000005</v>
      </c>
      <c r="K65" s="259">
        <f>I65/H65</f>
        <v>10.641176470588235</v>
      </c>
      <c r="L65" s="258">
        <f>Y65+Q65+U65</f>
        <v>1939</v>
      </c>
      <c r="M65" s="263">
        <f>(Y65*0.2)+(Q65*0.5)+(U65*0.3)</f>
        <v>556.4</v>
      </c>
      <c r="N65" s="315">
        <v>2</v>
      </c>
      <c r="O65" s="182">
        <v>0</v>
      </c>
      <c r="P65" s="181">
        <v>0.7</v>
      </c>
      <c r="Q65" s="183">
        <v>317</v>
      </c>
      <c r="R65" s="184">
        <v>2</v>
      </c>
      <c r="S65" s="184">
        <v>3</v>
      </c>
      <c r="T65" s="185">
        <v>16.2</v>
      </c>
      <c r="U65" s="186">
        <v>735</v>
      </c>
      <c r="V65" s="178">
        <v>0</v>
      </c>
      <c r="W65" s="178">
        <v>10</v>
      </c>
      <c r="X65" s="179">
        <v>164</v>
      </c>
      <c r="Y65" s="180">
        <v>887</v>
      </c>
    </row>
    <row r="66" spans="1:32" ht="15.6" x14ac:dyDescent="0.25">
      <c r="A66" s="138" t="s">
        <v>1054</v>
      </c>
      <c r="B66" s="131" t="s">
        <v>44</v>
      </c>
      <c r="C66" s="131" t="s">
        <v>1944</v>
      </c>
      <c r="D66" s="131" t="s">
        <v>1945</v>
      </c>
      <c r="E66" s="136" t="s">
        <v>1954</v>
      </c>
      <c r="F66" s="262">
        <f>V66+N66+R66</f>
        <v>4</v>
      </c>
      <c r="G66" s="258">
        <f>W66+O66+S66</f>
        <v>10</v>
      </c>
      <c r="H66" s="258">
        <f>F66+G66</f>
        <v>14</v>
      </c>
      <c r="I66" s="321">
        <f>X66+P66+T66</f>
        <v>144</v>
      </c>
      <c r="J66" s="309">
        <f>(P66*0.5)+(T66*0.3)+(X66*0.2)</f>
        <v>37.010000000000005</v>
      </c>
      <c r="K66" s="259">
        <f>I66/H66</f>
        <v>10.285714285714286</v>
      </c>
      <c r="L66" s="258">
        <f>Y66+Q66+U66</f>
        <v>1512</v>
      </c>
      <c r="M66" s="263">
        <f>(Y66*0.2)+(Q66*0.5)+(U66*0.3)</f>
        <v>430.59999999999997</v>
      </c>
      <c r="N66" s="315">
        <v>1</v>
      </c>
      <c r="O66" s="182">
        <v>0</v>
      </c>
      <c r="P66" s="181">
        <v>16.600000000000001</v>
      </c>
      <c r="Q66" s="183">
        <v>331</v>
      </c>
      <c r="R66" s="184">
        <v>0</v>
      </c>
      <c r="S66" s="184">
        <v>6</v>
      </c>
      <c r="T66" s="185">
        <v>32.299999999999997</v>
      </c>
      <c r="U66" s="186">
        <v>289</v>
      </c>
      <c r="V66" s="178">
        <v>3</v>
      </c>
      <c r="W66" s="178">
        <v>4</v>
      </c>
      <c r="X66" s="179">
        <v>95.100000000000009</v>
      </c>
      <c r="Y66" s="180">
        <v>892</v>
      </c>
    </row>
    <row r="67" spans="1:32" ht="15.6" x14ac:dyDescent="0.25">
      <c r="A67" s="138" t="s">
        <v>1805</v>
      </c>
      <c r="B67" s="131" t="s">
        <v>43</v>
      </c>
      <c r="C67" s="131" t="s">
        <v>189</v>
      </c>
      <c r="D67" s="131" t="s">
        <v>1419</v>
      </c>
      <c r="E67" s="136" t="s">
        <v>1954</v>
      </c>
      <c r="F67" s="262">
        <f>V67+N67+R67</f>
        <v>2</v>
      </c>
      <c r="G67" s="258">
        <f>W67+O67+S67</f>
        <v>17</v>
      </c>
      <c r="H67" s="258">
        <f>F67+G67</f>
        <v>19</v>
      </c>
      <c r="I67" s="321">
        <f>X67+P67+T67</f>
        <v>125.9</v>
      </c>
      <c r="J67" s="309">
        <f>(P67*0.5)+(T67*0.3)+(X67*0.2)</f>
        <v>36.79</v>
      </c>
      <c r="K67" s="259">
        <f>I67/H67</f>
        <v>6.6263157894736846</v>
      </c>
      <c r="L67" s="258">
        <f>Y67+Q67+U67</f>
        <v>2429</v>
      </c>
      <c r="M67" s="263">
        <f>(Y67*0.2)+(Q67*0.5)+(U67*0.3)</f>
        <v>755.1</v>
      </c>
      <c r="N67" s="315">
        <v>0</v>
      </c>
      <c r="O67" s="182">
        <v>2</v>
      </c>
      <c r="P67" s="181">
        <v>12.7</v>
      </c>
      <c r="Q67" s="183">
        <v>546</v>
      </c>
      <c r="R67" s="184">
        <v>2</v>
      </c>
      <c r="S67" s="184">
        <v>9</v>
      </c>
      <c r="T67" s="185">
        <v>78</v>
      </c>
      <c r="U67" s="186">
        <v>1055</v>
      </c>
      <c r="V67" s="178">
        <v>0</v>
      </c>
      <c r="W67" s="178">
        <v>6</v>
      </c>
      <c r="X67" s="179">
        <v>35.200000000000003</v>
      </c>
      <c r="Y67" s="180">
        <v>828</v>
      </c>
    </row>
    <row r="68" spans="1:32" ht="15.6" x14ac:dyDescent="0.25">
      <c r="A68" s="138" t="s">
        <v>1689</v>
      </c>
      <c r="B68" s="131" t="s">
        <v>38</v>
      </c>
      <c r="C68" s="131" t="s">
        <v>1729</v>
      </c>
      <c r="D68" s="131" t="s">
        <v>410</v>
      </c>
      <c r="E68" s="136" t="s">
        <v>1311</v>
      </c>
      <c r="F68" s="262">
        <f>V68+N68+R68</f>
        <v>4</v>
      </c>
      <c r="G68" s="258">
        <f>W68+O68+S68</f>
        <v>9</v>
      </c>
      <c r="H68" s="258">
        <f>F68+G68</f>
        <v>13</v>
      </c>
      <c r="I68" s="321">
        <f>X68+P68+T68</f>
        <v>121</v>
      </c>
      <c r="J68" s="309">
        <f>(P68*0.5)+(T68*0.3)+(X68*0.2)</f>
        <v>36.61</v>
      </c>
      <c r="K68" s="259">
        <f>I68/H68</f>
        <v>9.3076923076923084</v>
      </c>
      <c r="L68" s="258">
        <f>Y68+Q68+U68</f>
        <v>1823</v>
      </c>
      <c r="M68" s="263">
        <f>(Y68*0.2)+(Q68*0.5)+(U68*0.3)</f>
        <v>678.7</v>
      </c>
      <c r="N68" s="315">
        <v>3</v>
      </c>
      <c r="O68" s="182">
        <v>1</v>
      </c>
      <c r="P68" s="181">
        <v>7.1999999999999993</v>
      </c>
      <c r="Q68" s="183">
        <v>774</v>
      </c>
      <c r="R68" s="184">
        <v>1</v>
      </c>
      <c r="S68" s="184">
        <v>6</v>
      </c>
      <c r="T68" s="185">
        <v>102.5</v>
      </c>
      <c r="U68" s="186">
        <v>819</v>
      </c>
      <c r="V68" s="178">
        <v>0</v>
      </c>
      <c r="W68" s="178">
        <v>2</v>
      </c>
      <c r="X68" s="179">
        <v>11.3</v>
      </c>
      <c r="Y68" s="180">
        <v>230</v>
      </c>
    </row>
    <row r="69" spans="1:32" ht="15.6" x14ac:dyDescent="0.25">
      <c r="A69" s="138" t="s">
        <v>646</v>
      </c>
      <c r="B69" s="131" t="s">
        <v>38</v>
      </c>
      <c r="C69" s="131" t="s">
        <v>458</v>
      </c>
      <c r="D69" s="131" t="s">
        <v>70</v>
      </c>
      <c r="E69" s="136" t="s">
        <v>1304</v>
      </c>
      <c r="F69" s="262">
        <f>V69+N69+R69</f>
        <v>3</v>
      </c>
      <c r="G69" s="258">
        <f>W69+O69+S69</f>
        <v>11</v>
      </c>
      <c r="H69" s="258">
        <f>F69+G69</f>
        <v>14</v>
      </c>
      <c r="I69" s="321">
        <f>X69+P69+T69</f>
        <v>122.30000000000001</v>
      </c>
      <c r="J69" s="309">
        <f>(P69*0.5)+(T69*0.3)+(X69*0.2)</f>
        <v>36.58</v>
      </c>
      <c r="K69" s="259">
        <f>I69/H69</f>
        <v>8.7357142857142858</v>
      </c>
      <c r="L69" s="258">
        <f>Y69+Q69+U69</f>
        <v>2418</v>
      </c>
      <c r="M69" s="263">
        <f>(Y69*0.2)+(Q69*0.5)+(U69*0.3)</f>
        <v>793.9</v>
      </c>
      <c r="N69" s="315">
        <v>2</v>
      </c>
      <c r="O69" s="182">
        <v>2</v>
      </c>
      <c r="P69" s="181">
        <v>32.6</v>
      </c>
      <c r="Q69" s="183">
        <v>829</v>
      </c>
      <c r="R69" s="184">
        <v>0</v>
      </c>
      <c r="S69" s="184">
        <v>3</v>
      </c>
      <c r="T69" s="185">
        <v>23.4</v>
      </c>
      <c r="U69" s="186">
        <v>616</v>
      </c>
      <c r="V69" s="178">
        <v>1</v>
      </c>
      <c r="W69" s="178">
        <v>6</v>
      </c>
      <c r="X69" s="179">
        <v>66.3</v>
      </c>
      <c r="Y69" s="180">
        <v>973</v>
      </c>
    </row>
    <row r="70" spans="1:32" ht="15.6" x14ac:dyDescent="0.25">
      <c r="A70" s="138" t="s">
        <v>528</v>
      </c>
      <c r="B70" s="131" t="s">
        <v>2047</v>
      </c>
      <c r="C70" s="131" t="s">
        <v>97</v>
      </c>
      <c r="D70" s="131" t="s">
        <v>349</v>
      </c>
      <c r="E70" s="136" t="s">
        <v>1311</v>
      </c>
      <c r="F70" s="262">
        <f>V70+N70+R70</f>
        <v>0</v>
      </c>
      <c r="G70" s="258">
        <f>W70+O70+S70</f>
        <v>11</v>
      </c>
      <c r="H70" s="258">
        <f>F70+G70</f>
        <v>11</v>
      </c>
      <c r="I70" s="321">
        <f>X70+P70+T70</f>
        <v>131.1</v>
      </c>
      <c r="J70" s="309">
        <f>(P70*0.5)+(T70*0.3)+(X70*0.2)</f>
        <v>36.31</v>
      </c>
      <c r="K70" s="259">
        <f>I70/H70</f>
        <v>11.918181818181818</v>
      </c>
      <c r="L70" s="258">
        <f>Y70+Q70+U70</f>
        <v>1346</v>
      </c>
      <c r="M70" s="263">
        <f>(Y70*0.2)+(Q70*0.5)+(U70*0.3)</f>
        <v>353</v>
      </c>
      <c r="N70" s="315">
        <v>0</v>
      </c>
      <c r="O70" s="182">
        <v>0</v>
      </c>
      <c r="P70" s="181">
        <v>0</v>
      </c>
      <c r="Q70" s="183">
        <v>80</v>
      </c>
      <c r="R70" s="184">
        <v>0</v>
      </c>
      <c r="S70" s="184">
        <v>7</v>
      </c>
      <c r="T70" s="185">
        <v>100.9</v>
      </c>
      <c r="U70" s="186">
        <v>598</v>
      </c>
      <c r="V70" s="178">
        <v>0</v>
      </c>
      <c r="W70" s="178">
        <v>4</v>
      </c>
      <c r="X70" s="179">
        <v>30.2</v>
      </c>
      <c r="Y70" s="180">
        <v>668</v>
      </c>
    </row>
    <row r="71" spans="1:32" ht="15.6" x14ac:dyDescent="0.25">
      <c r="A71" s="138" t="s">
        <v>500</v>
      </c>
      <c r="B71" s="131" t="s">
        <v>37</v>
      </c>
      <c r="C71" s="131" t="s">
        <v>188</v>
      </c>
      <c r="D71" s="131" t="s">
        <v>89</v>
      </c>
      <c r="E71" s="136" t="s">
        <v>1955</v>
      </c>
      <c r="F71" s="262">
        <f>V71+N71+R71</f>
        <v>1</v>
      </c>
      <c r="G71" s="258">
        <f>W71+O71+S71</f>
        <v>10</v>
      </c>
      <c r="H71" s="258">
        <f>F71+G71</f>
        <v>11</v>
      </c>
      <c r="I71" s="321">
        <f>X71+P71+T71</f>
        <v>155.1</v>
      </c>
      <c r="J71" s="309">
        <f>(P71*0.5)+(T71*0.3)+(X71*0.2)</f>
        <v>36.06</v>
      </c>
      <c r="K71" s="259">
        <f>I71/H71</f>
        <v>14.1</v>
      </c>
      <c r="L71" s="258">
        <f>Y71+Q71+U71</f>
        <v>2015</v>
      </c>
      <c r="M71" s="263">
        <f>(Y71*0.2)+(Q71*0.5)+(U71*0.3)</f>
        <v>616.20000000000005</v>
      </c>
      <c r="N71" s="315">
        <v>0</v>
      </c>
      <c r="O71" s="182">
        <v>1</v>
      </c>
      <c r="P71" s="181">
        <v>7.1000000000000005</v>
      </c>
      <c r="Q71" s="183">
        <v>476</v>
      </c>
      <c r="R71" s="184">
        <v>1</v>
      </c>
      <c r="S71" s="184">
        <v>4</v>
      </c>
      <c r="T71" s="185">
        <v>29.099999999999998</v>
      </c>
      <c r="U71" s="186">
        <v>704</v>
      </c>
      <c r="V71" s="178">
        <v>0</v>
      </c>
      <c r="W71" s="178">
        <v>5</v>
      </c>
      <c r="X71" s="179">
        <v>118.89999999999999</v>
      </c>
      <c r="Y71" s="180">
        <v>835</v>
      </c>
      <c r="AB71">
        <v>1200</v>
      </c>
      <c r="AC71">
        <v>300</v>
      </c>
      <c r="AD71">
        <v>1200</v>
      </c>
      <c r="AE71">
        <f>SUM(AB71:AD71)</f>
        <v>2700</v>
      </c>
      <c r="AF71" s="189" t="e">
        <f>AE71/AE70</f>
        <v>#DIV/0!</v>
      </c>
    </row>
    <row r="72" spans="1:32" ht="15.6" x14ac:dyDescent="0.25">
      <c r="A72" s="138" t="s">
        <v>686</v>
      </c>
      <c r="B72" s="131" t="s">
        <v>37</v>
      </c>
      <c r="C72" s="131" t="s">
        <v>305</v>
      </c>
      <c r="D72" s="131" t="s">
        <v>290</v>
      </c>
      <c r="E72" s="136" t="s">
        <v>1311</v>
      </c>
      <c r="F72" s="262">
        <f>V72+N72+R72</f>
        <v>1</v>
      </c>
      <c r="G72" s="258">
        <f>W72+O72+S72</f>
        <v>10</v>
      </c>
      <c r="H72" s="258">
        <f>F72+G72</f>
        <v>11</v>
      </c>
      <c r="I72" s="321">
        <f>X72+P72+T72</f>
        <v>135.19999999999999</v>
      </c>
      <c r="J72" s="309">
        <f>(P72*0.5)+(T72*0.3)+(X72*0.2)</f>
        <v>36.049999999999997</v>
      </c>
      <c r="K72" s="259">
        <f>I72/H72</f>
        <v>12.290909090909089</v>
      </c>
      <c r="L72" s="258">
        <f>Y72+Q72+U72</f>
        <v>1553</v>
      </c>
      <c r="M72" s="263">
        <f>(Y72*0.2)+(Q72*0.5)+(U72*0.3)</f>
        <v>396.9</v>
      </c>
      <c r="N72" s="315">
        <v>0</v>
      </c>
      <c r="O72" s="182">
        <v>0</v>
      </c>
      <c r="P72" s="181">
        <v>0</v>
      </c>
      <c r="Q72" s="183">
        <v>20</v>
      </c>
      <c r="R72" s="184">
        <v>0</v>
      </c>
      <c r="S72" s="184">
        <v>7</v>
      </c>
      <c r="T72" s="185">
        <v>90.1</v>
      </c>
      <c r="U72" s="186">
        <v>803</v>
      </c>
      <c r="V72" s="178">
        <v>1</v>
      </c>
      <c r="W72" s="178">
        <v>3</v>
      </c>
      <c r="X72" s="179">
        <v>45.1</v>
      </c>
      <c r="Y72" s="180">
        <v>730</v>
      </c>
    </row>
    <row r="73" spans="1:32" ht="15.6" x14ac:dyDescent="0.25">
      <c r="A73" s="138" t="s">
        <v>1106</v>
      </c>
      <c r="B73" s="131" t="s">
        <v>44</v>
      </c>
      <c r="C73" s="131" t="s">
        <v>1112</v>
      </c>
      <c r="D73" s="131" t="s">
        <v>174</v>
      </c>
      <c r="E73" s="136" t="s">
        <v>1312</v>
      </c>
      <c r="F73" s="262">
        <f>V73+N73+R73</f>
        <v>5</v>
      </c>
      <c r="G73" s="258">
        <f>W73+O73+S73</f>
        <v>16</v>
      </c>
      <c r="H73" s="258">
        <f>F73+G73</f>
        <v>21</v>
      </c>
      <c r="I73" s="321">
        <f>X73+P73+T73</f>
        <v>129.09999999999997</v>
      </c>
      <c r="J73" s="309">
        <f>(P73*0.5)+(T73*0.3)+(X73*0.2)</f>
        <v>35.619999999999997</v>
      </c>
      <c r="K73" s="259">
        <f>I73/H73</f>
        <v>6.1476190476190462</v>
      </c>
      <c r="L73" s="258">
        <f>Y73+Q73+U73</f>
        <v>2916</v>
      </c>
      <c r="M73" s="263">
        <f>(Y73*0.2)+(Q73*0.5)+(U73*0.3)</f>
        <v>972.40000000000009</v>
      </c>
      <c r="N73" s="315">
        <v>1</v>
      </c>
      <c r="O73" s="182">
        <v>5</v>
      </c>
      <c r="P73" s="181">
        <v>19.099999999999998</v>
      </c>
      <c r="Q73" s="183">
        <v>987</v>
      </c>
      <c r="R73" s="184">
        <v>3</v>
      </c>
      <c r="S73" s="184">
        <v>4</v>
      </c>
      <c r="T73" s="185">
        <v>40.700000000000003</v>
      </c>
      <c r="U73" s="186">
        <v>931</v>
      </c>
      <c r="V73" s="178">
        <v>1</v>
      </c>
      <c r="W73" s="178">
        <v>7</v>
      </c>
      <c r="X73" s="179">
        <v>69.299999999999983</v>
      </c>
      <c r="Y73" s="180">
        <v>998</v>
      </c>
    </row>
    <row r="74" spans="1:32" ht="15.6" x14ac:dyDescent="0.25">
      <c r="A74" s="138" t="s">
        <v>881</v>
      </c>
      <c r="B74" s="131" t="s">
        <v>43</v>
      </c>
      <c r="C74" s="131" t="s">
        <v>73</v>
      </c>
      <c r="D74" s="131" t="s">
        <v>74</v>
      </c>
      <c r="E74" s="136" t="s">
        <v>1314</v>
      </c>
      <c r="F74" s="262">
        <f>V74+N74+R74</f>
        <v>1</v>
      </c>
      <c r="G74" s="258">
        <f>W74+O74+S74</f>
        <v>10</v>
      </c>
      <c r="H74" s="258">
        <f>F74+G74</f>
        <v>11</v>
      </c>
      <c r="I74" s="321">
        <f>X74+P74+T74</f>
        <v>103.5</v>
      </c>
      <c r="J74" s="309">
        <f>(P74*0.5)+(T74*0.3)+(X74*0.2)</f>
        <v>35.51</v>
      </c>
      <c r="K74" s="259">
        <f>I74/H74</f>
        <v>9.4090909090909083</v>
      </c>
      <c r="L74" s="258">
        <f>Y74+Q74+U74</f>
        <v>2108</v>
      </c>
      <c r="M74" s="263">
        <f>(Y74*0.2)+(Q74*0.5)+(U74*0.3)</f>
        <v>680.7</v>
      </c>
      <c r="N74" s="315">
        <v>0</v>
      </c>
      <c r="O74" s="182">
        <v>3</v>
      </c>
      <c r="P74" s="181">
        <v>26.700000000000003</v>
      </c>
      <c r="Q74" s="183">
        <v>532</v>
      </c>
      <c r="R74" s="184">
        <v>0</v>
      </c>
      <c r="S74" s="184">
        <v>4</v>
      </c>
      <c r="T74" s="185">
        <v>68</v>
      </c>
      <c r="U74" s="186">
        <v>995</v>
      </c>
      <c r="V74" s="178">
        <v>1</v>
      </c>
      <c r="W74" s="178">
        <v>3</v>
      </c>
      <c r="X74" s="179">
        <v>8.8000000000000007</v>
      </c>
      <c r="Y74" s="180">
        <v>581</v>
      </c>
    </row>
    <row r="75" spans="1:32" ht="15.6" x14ac:dyDescent="0.25">
      <c r="A75" s="138" t="s">
        <v>510</v>
      </c>
      <c r="B75" s="131" t="s">
        <v>41</v>
      </c>
      <c r="C75" s="131" t="s">
        <v>398</v>
      </c>
      <c r="D75" s="131" t="s">
        <v>108</v>
      </c>
      <c r="E75" s="136" t="s">
        <v>1314</v>
      </c>
      <c r="F75" s="262">
        <f>V75+N75+R75</f>
        <v>0</v>
      </c>
      <c r="G75" s="258">
        <f>W75+O75+S75</f>
        <v>16</v>
      </c>
      <c r="H75" s="258">
        <f>F75+G75</f>
        <v>16</v>
      </c>
      <c r="I75" s="321">
        <f>X75+P75+T75</f>
        <v>141.5</v>
      </c>
      <c r="J75" s="309">
        <f>(P75*0.5)+(T75*0.3)+(X75*0.2)</f>
        <v>35.49</v>
      </c>
      <c r="K75" s="259">
        <f>I75/H75</f>
        <v>8.84375</v>
      </c>
      <c r="L75" s="258">
        <f>Y75+Q75+U75</f>
        <v>1577</v>
      </c>
      <c r="M75" s="263">
        <f>(Y75*0.2)+(Q75*0.5)+(U75*0.3)</f>
        <v>460.90000000000003</v>
      </c>
      <c r="N75" s="315">
        <v>0</v>
      </c>
      <c r="O75" s="182">
        <v>2</v>
      </c>
      <c r="P75" s="181">
        <v>5.3000000000000007</v>
      </c>
      <c r="Q75" s="183">
        <v>307</v>
      </c>
      <c r="R75" s="184">
        <v>0</v>
      </c>
      <c r="S75" s="184">
        <v>3</v>
      </c>
      <c r="T75" s="185">
        <v>56.000000000000007</v>
      </c>
      <c r="U75" s="186">
        <v>534</v>
      </c>
      <c r="V75" s="178">
        <v>0</v>
      </c>
      <c r="W75" s="178">
        <v>11</v>
      </c>
      <c r="X75" s="179">
        <v>80.199999999999989</v>
      </c>
      <c r="Y75" s="180">
        <v>736</v>
      </c>
    </row>
    <row r="76" spans="1:32" ht="15.6" x14ac:dyDescent="0.25">
      <c r="A76" s="138" t="s">
        <v>955</v>
      </c>
      <c r="B76" s="131" t="s">
        <v>42</v>
      </c>
      <c r="C76" s="131" t="s">
        <v>449</v>
      </c>
      <c r="D76" s="131" t="s">
        <v>181</v>
      </c>
      <c r="E76" s="136" t="s">
        <v>1954</v>
      </c>
      <c r="F76" s="262">
        <f>V76+N76+R76</f>
        <v>1</v>
      </c>
      <c r="G76" s="258">
        <f>W76+O76+S76</f>
        <v>12</v>
      </c>
      <c r="H76" s="258">
        <f>F76+G76</f>
        <v>13</v>
      </c>
      <c r="I76" s="321">
        <f>X76+P76+T76</f>
        <v>120.5</v>
      </c>
      <c r="J76" s="309">
        <f>(P76*0.5)+(T76*0.3)+(X76*0.2)</f>
        <v>34.57</v>
      </c>
      <c r="K76" s="259">
        <f>I76/H76</f>
        <v>9.2692307692307701</v>
      </c>
      <c r="L76" s="258">
        <f>Y76+Q76+U76</f>
        <v>1706</v>
      </c>
      <c r="M76" s="263">
        <f>(Y76*0.2)+(Q76*0.5)+(U76*0.3)</f>
        <v>493.90000000000003</v>
      </c>
      <c r="N76" s="315">
        <v>0</v>
      </c>
      <c r="O76" s="182">
        <v>1</v>
      </c>
      <c r="P76" s="181">
        <v>3.4</v>
      </c>
      <c r="Q76" s="183">
        <v>256</v>
      </c>
      <c r="R76" s="184">
        <v>0</v>
      </c>
      <c r="S76" s="184">
        <v>7</v>
      </c>
      <c r="T76" s="185">
        <v>94.5</v>
      </c>
      <c r="U76" s="186">
        <v>759</v>
      </c>
      <c r="V76" s="178">
        <v>1</v>
      </c>
      <c r="W76" s="178">
        <v>4</v>
      </c>
      <c r="X76" s="179">
        <v>22.6</v>
      </c>
      <c r="Y76" s="180">
        <v>691</v>
      </c>
    </row>
    <row r="77" spans="1:32" ht="15.6" x14ac:dyDescent="0.25">
      <c r="A77" s="138" t="s">
        <v>866</v>
      </c>
      <c r="B77" s="131" t="s">
        <v>38</v>
      </c>
      <c r="C77" s="131" t="s">
        <v>2070</v>
      </c>
      <c r="D77" s="131" t="s">
        <v>241</v>
      </c>
      <c r="E77" s="136" t="s">
        <v>1311</v>
      </c>
      <c r="F77" s="262">
        <f>V77+N77+R77</f>
        <v>1</v>
      </c>
      <c r="G77" s="258">
        <f>W77+O77+S77</f>
        <v>4</v>
      </c>
      <c r="H77" s="258">
        <f>F77+G77</f>
        <v>5</v>
      </c>
      <c r="I77" s="321">
        <f>X77+P77+T77</f>
        <v>75.899999999999991</v>
      </c>
      <c r="J77" s="309">
        <f>(P77*0.5)+(T77*0.3)+(X77*0.2)</f>
        <v>34.44</v>
      </c>
      <c r="K77" s="259">
        <f>I77/H77</f>
        <v>15.179999999999998</v>
      </c>
      <c r="L77" s="258">
        <f>Y77+Q77+U77</f>
        <v>764</v>
      </c>
      <c r="M77" s="263">
        <f>(Y77*0.2)+(Q77*0.5)+(U77*0.3)</f>
        <v>286.09999999999997</v>
      </c>
      <c r="N77" s="315">
        <v>0</v>
      </c>
      <c r="O77" s="182">
        <v>3</v>
      </c>
      <c r="P77" s="181">
        <v>58.8</v>
      </c>
      <c r="Q77" s="183">
        <v>350</v>
      </c>
      <c r="R77" s="184">
        <v>0</v>
      </c>
      <c r="S77" s="184">
        <v>1</v>
      </c>
      <c r="T77" s="185">
        <v>16.2</v>
      </c>
      <c r="U77" s="186">
        <v>283</v>
      </c>
      <c r="V77" s="178">
        <v>1</v>
      </c>
      <c r="W77" s="178">
        <v>0</v>
      </c>
      <c r="X77" s="179">
        <v>0.9</v>
      </c>
      <c r="Y77" s="180">
        <v>131</v>
      </c>
    </row>
    <row r="78" spans="1:32" ht="15.6" x14ac:dyDescent="0.25">
      <c r="A78" s="138" t="s">
        <v>1141</v>
      </c>
      <c r="B78" s="131" t="s">
        <v>2047</v>
      </c>
      <c r="C78" s="131" t="s">
        <v>341</v>
      </c>
      <c r="D78" s="131" t="s">
        <v>406</v>
      </c>
      <c r="E78" s="136" t="s">
        <v>1311</v>
      </c>
      <c r="F78" s="262">
        <f>V78+N78+R78</f>
        <v>3</v>
      </c>
      <c r="G78" s="258">
        <f>W78+O78+S78</f>
        <v>8</v>
      </c>
      <c r="H78" s="258">
        <f>F78+G78</f>
        <v>11</v>
      </c>
      <c r="I78" s="321">
        <f>X78+P78+T78</f>
        <v>97.7</v>
      </c>
      <c r="J78" s="309">
        <f>(P78*0.5)+(T78*0.3)+(X78*0.2)</f>
        <v>34.270000000000003</v>
      </c>
      <c r="K78" s="259">
        <f>I78/H78</f>
        <v>8.8818181818181827</v>
      </c>
      <c r="L78" s="258">
        <f>Y78+Q78+U78</f>
        <v>1794</v>
      </c>
      <c r="M78" s="263">
        <f>(Y78*0.2)+(Q78*0.5)+(U78*0.3)</f>
        <v>655.8</v>
      </c>
      <c r="N78" s="315">
        <v>3</v>
      </c>
      <c r="O78" s="182">
        <v>3</v>
      </c>
      <c r="P78" s="181">
        <v>37.200000000000003</v>
      </c>
      <c r="Q78" s="183">
        <v>821</v>
      </c>
      <c r="R78" s="184">
        <v>0</v>
      </c>
      <c r="S78" s="184">
        <v>3</v>
      </c>
      <c r="T78" s="185">
        <v>35.700000000000003</v>
      </c>
      <c r="U78" s="186">
        <v>507</v>
      </c>
      <c r="V78" s="178">
        <v>0</v>
      </c>
      <c r="W78" s="178">
        <v>2</v>
      </c>
      <c r="X78" s="179">
        <v>24.8</v>
      </c>
      <c r="Y78" s="180">
        <v>466</v>
      </c>
    </row>
    <row r="79" spans="1:32" ht="15.6" x14ac:dyDescent="0.25">
      <c r="A79" s="138" t="s">
        <v>526</v>
      </c>
      <c r="B79" s="131" t="s">
        <v>50</v>
      </c>
      <c r="C79" s="131" t="s">
        <v>1137</v>
      </c>
      <c r="D79" s="131" t="s">
        <v>117</v>
      </c>
      <c r="E79" s="136" t="s">
        <v>1955</v>
      </c>
      <c r="F79" s="262">
        <f>V79+N79+R79</f>
        <v>0</v>
      </c>
      <c r="G79" s="258">
        <f>W79+O79+S79</f>
        <v>10</v>
      </c>
      <c r="H79" s="258">
        <f>F79+G79</f>
        <v>10</v>
      </c>
      <c r="I79" s="321">
        <f>X79+P79+T79</f>
        <v>160.19999999999999</v>
      </c>
      <c r="J79" s="309">
        <f>(P79*0.5)+(T79*0.3)+(X79*0.2)</f>
        <v>33.6</v>
      </c>
      <c r="K79" s="259">
        <f>I79/H79</f>
        <v>16.02</v>
      </c>
      <c r="L79" s="258">
        <f>Y79+Q79+U79</f>
        <v>1260</v>
      </c>
      <c r="M79" s="263">
        <f>(Y79*0.2)+(Q79*0.5)+(U79*0.3)</f>
        <v>305.5</v>
      </c>
      <c r="N79" s="315">
        <v>0</v>
      </c>
      <c r="O79" s="182">
        <v>0</v>
      </c>
      <c r="P79" s="181">
        <v>0</v>
      </c>
      <c r="Q79" s="183">
        <v>60</v>
      </c>
      <c r="R79" s="184">
        <v>0</v>
      </c>
      <c r="S79" s="184">
        <v>2</v>
      </c>
      <c r="T79" s="185">
        <v>15.6</v>
      </c>
      <c r="U79" s="186">
        <v>355</v>
      </c>
      <c r="V79" s="178">
        <v>0</v>
      </c>
      <c r="W79" s="178">
        <v>8</v>
      </c>
      <c r="X79" s="179">
        <v>144.6</v>
      </c>
      <c r="Y79" s="180">
        <v>845</v>
      </c>
    </row>
    <row r="80" spans="1:32" ht="15.6" x14ac:dyDescent="0.25">
      <c r="A80" s="138" t="s">
        <v>1058</v>
      </c>
      <c r="B80" s="131" t="s">
        <v>38</v>
      </c>
      <c r="C80" s="131" t="s">
        <v>1059</v>
      </c>
      <c r="D80" s="131" t="s">
        <v>1060</v>
      </c>
      <c r="E80" s="136" t="s">
        <v>1954</v>
      </c>
      <c r="F80" s="262">
        <f>V80+N80+R80</f>
        <v>4</v>
      </c>
      <c r="G80" s="258">
        <f>W80+O80+S80</f>
        <v>6</v>
      </c>
      <c r="H80" s="258">
        <f>F80+G80</f>
        <v>10</v>
      </c>
      <c r="I80" s="321">
        <f>X80+P80+T80</f>
        <v>158</v>
      </c>
      <c r="J80" s="309">
        <f>(P80*0.5)+(T80*0.3)+(X80*0.2)</f>
        <v>33.17</v>
      </c>
      <c r="K80" s="259">
        <f>I80/H80</f>
        <v>15.8</v>
      </c>
      <c r="L80" s="258">
        <f>Y80+Q80+U80</f>
        <v>1515</v>
      </c>
      <c r="M80" s="263">
        <f>(Y80*0.2)+(Q80*0.5)+(U80*0.3)</f>
        <v>357.5</v>
      </c>
      <c r="N80" s="315">
        <v>0</v>
      </c>
      <c r="O80" s="182">
        <v>0</v>
      </c>
      <c r="P80" s="181">
        <v>0</v>
      </c>
      <c r="Q80" s="183">
        <v>20</v>
      </c>
      <c r="R80" s="184">
        <v>1</v>
      </c>
      <c r="S80" s="184">
        <v>2</v>
      </c>
      <c r="T80" s="185">
        <v>15.7</v>
      </c>
      <c r="U80" s="186">
        <v>485</v>
      </c>
      <c r="V80" s="178">
        <v>3</v>
      </c>
      <c r="W80" s="178">
        <v>4</v>
      </c>
      <c r="X80" s="179">
        <v>142.30000000000001</v>
      </c>
      <c r="Y80" s="180">
        <v>1010</v>
      </c>
    </row>
    <row r="81" spans="1:32" ht="15.6" x14ac:dyDescent="0.25">
      <c r="A81" s="138" t="s">
        <v>826</v>
      </c>
      <c r="B81" s="131" t="s">
        <v>43</v>
      </c>
      <c r="C81" s="131" t="s">
        <v>2063</v>
      </c>
      <c r="D81" s="131" t="s">
        <v>200</v>
      </c>
      <c r="E81" s="136" t="s">
        <v>1311</v>
      </c>
      <c r="F81" s="262">
        <f>V81+N81+R81</f>
        <v>1</v>
      </c>
      <c r="G81" s="258">
        <f>W81+O81+S81</f>
        <v>6</v>
      </c>
      <c r="H81" s="258">
        <f>F81+G81</f>
        <v>7</v>
      </c>
      <c r="I81" s="321">
        <f>X81+P81+T81</f>
        <v>87.800000000000011</v>
      </c>
      <c r="J81" s="309">
        <f>(P81*0.5)+(T81*0.3)+(X81*0.2)</f>
        <v>33.159999999999997</v>
      </c>
      <c r="K81" s="259">
        <f>I81/H81</f>
        <v>12.542857142857144</v>
      </c>
      <c r="L81" s="258">
        <f>Y81+Q81+U81</f>
        <v>1531</v>
      </c>
      <c r="M81" s="263">
        <f>(Y81*0.2)+(Q81*0.5)+(U81*0.3)</f>
        <v>623.1</v>
      </c>
      <c r="N81" s="315">
        <v>0</v>
      </c>
      <c r="O81" s="182">
        <v>3</v>
      </c>
      <c r="P81" s="181">
        <v>34.1</v>
      </c>
      <c r="Q81" s="183">
        <v>819</v>
      </c>
      <c r="R81" s="184">
        <v>1</v>
      </c>
      <c r="S81" s="184">
        <v>3</v>
      </c>
      <c r="T81" s="185">
        <v>53.7</v>
      </c>
      <c r="U81" s="186">
        <v>712</v>
      </c>
      <c r="V81" s="178">
        <v>0</v>
      </c>
      <c r="W81" s="178">
        <v>0</v>
      </c>
      <c r="X81" s="179">
        <v>0</v>
      </c>
      <c r="Y81" s="180">
        <v>0</v>
      </c>
    </row>
    <row r="82" spans="1:32" ht="15.6" x14ac:dyDescent="0.25">
      <c r="A82" s="138" t="s">
        <v>589</v>
      </c>
      <c r="B82" s="131" t="s">
        <v>48</v>
      </c>
      <c r="C82" s="131" t="s">
        <v>181</v>
      </c>
      <c r="D82" s="131" t="s">
        <v>1882</v>
      </c>
      <c r="E82" s="136" t="s">
        <v>1311</v>
      </c>
      <c r="F82" s="262">
        <f>V82+N82+R82</f>
        <v>8</v>
      </c>
      <c r="G82" s="258">
        <f>W82+O82+S82</f>
        <v>12</v>
      </c>
      <c r="H82" s="258">
        <f>F82+G82</f>
        <v>20</v>
      </c>
      <c r="I82" s="321">
        <f>X82+P82+T82</f>
        <v>98.1</v>
      </c>
      <c r="J82" s="309">
        <f>(P82*0.5)+(T82*0.3)+(X82*0.2)</f>
        <v>32.989999999999995</v>
      </c>
      <c r="K82" s="259">
        <f>I82/H82</f>
        <v>4.9049999999999994</v>
      </c>
      <c r="L82" s="258">
        <f>Y82+Q82+U82</f>
        <v>2577</v>
      </c>
      <c r="M82" s="263">
        <f>(Y82*0.2)+(Q82*0.5)+(U82*0.3)</f>
        <v>851.6</v>
      </c>
      <c r="N82" s="315">
        <v>4</v>
      </c>
      <c r="O82" s="182">
        <v>2</v>
      </c>
      <c r="P82" s="181">
        <v>31.4</v>
      </c>
      <c r="Q82" s="183">
        <v>819</v>
      </c>
      <c r="R82" s="184">
        <v>1</v>
      </c>
      <c r="S82" s="184">
        <v>7</v>
      </c>
      <c r="T82" s="185">
        <v>39.5</v>
      </c>
      <c r="U82" s="186">
        <v>905</v>
      </c>
      <c r="V82" s="178">
        <v>3</v>
      </c>
      <c r="W82" s="178">
        <v>3</v>
      </c>
      <c r="X82" s="179">
        <v>27.2</v>
      </c>
      <c r="Y82" s="180">
        <v>853</v>
      </c>
    </row>
    <row r="83" spans="1:32" ht="15.6" x14ac:dyDescent="0.25">
      <c r="A83" s="138" t="s">
        <v>1846</v>
      </c>
      <c r="B83" s="131" t="s">
        <v>38</v>
      </c>
      <c r="C83" s="131" t="s">
        <v>482</v>
      </c>
      <c r="D83" s="131" t="s">
        <v>1892</v>
      </c>
      <c r="E83" s="136" t="s">
        <v>1311</v>
      </c>
      <c r="F83" s="262">
        <f>V83+N83+R83</f>
        <v>2</v>
      </c>
      <c r="G83" s="258">
        <f>W83+O83+S83</f>
        <v>10</v>
      </c>
      <c r="H83" s="258">
        <f>F83+G83</f>
        <v>12</v>
      </c>
      <c r="I83" s="321">
        <f>X83+P83+T83</f>
        <v>105.80000000000001</v>
      </c>
      <c r="J83" s="309">
        <f>(P83*0.5)+(T83*0.3)+(X83*0.2)</f>
        <v>32.830000000000005</v>
      </c>
      <c r="K83" s="259">
        <f>I83/H83</f>
        <v>8.8166666666666682</v>
      </c>
      <c r="L83" s="258">
        <f>Y83+Q83+U83</f>
        <v>1494</v>
      </c>
      <c r="M83" s="263">
        <f>(Y83*0.2)+(Q83*0.5)+(U83*0.3)</f>
        <v>516.09999999999991</v>
      </c>
      <c r="N83" s="315">
        <v>2</v>
      </c>
      <c r="O83" s="182">
        <v>2</v>
      </c>
      <c r="P83" s="181">
        <v>19.8</v>
      </c>
      <c r="Q83" s="183">
        <v>558</v>
      </c>
      <c r="R83" s="184">
        <v>0</v>
      </c>
      <c r="S83" s="184">
        <v>4</v>
      </c>
      <c r="T83" s="185">
        <v>57.300000000000004</v>
      </c>
      <c r="U83" s="186">
        <v>499</v>
      </c>
      <c r="V83" s="178">
        <v>0</v>
      </c>
      <c r="W83" s="178">
        <v>4</v>
      </c>
      <c r="X83" s="179">
        <v>28.7</v>
      </c>
      <c r="Y83" s="180">
        <v>437</v>
      </c>
    </row>
    <row r="84" spans="1:32" ht="15.6" x14ac:dyDescent="0.25">
      <c r="A84" s="138" t="s">
        <v>504</v>
      </c>
      <c r="B84" s="131" t="s">
        <v>40</v>
      </c>
      <c r="C84" s="131" t="s">
        <v>189</v>
      </c>
      <c r="D84" s="131" t="s">
        <v>82</v>
      </c>
      <c r="E84" s="136" t="s">
        <v>1955</v>
      </c>
      <c r="F84" s="262">
        <f>V84+N84+R84</f>
        <v>12</v>
      </c>
      <c r="G84" s="258">
        <f>W84+O84+S84</f>
        <v>12</v>
      </c>
      <c r="H84" s="258">
        <f>F84+G84</f>
        <v>24</v>
      </c>
      <c r="I84" s="321">
        <f>X84+P84+T84</f>
        <v>128.69999999999999</v>
      </c>
      <c r="J84" s="309">
        <f>(P84*0.5)+(T84*0.3)+(X84*0.2)</f>
        <v>32.44</v>
      </c>
      <c r="K84" s="259">
        <f>I84/H84</f>
        <v>5.3624999999999998</v>
      </c>
      <c r="L84" s="258">
        <f>Y84+Q84+U84</f>
        <v>2736</v>
      </c>
      <c r="M84" s="263">
        <f>(Y84*0.2)+(Q84*0.5)+(U84*0.3)</f>
        <v>860.69999999999993</v>
      </c>
      <c r="N84" s="315">
        <v>3</v>
      </c>
      <c r="O84" s="182">
        <v>1</v>
      </c>
      <c r="P84" s="181">
        <v>7.1000000000000005</v>
      </c>
      <c r="Q84" s="183">
        <v>709</v>
      </c>
      <c r="R84" s="184">
        <v>5</v>
      </c>
      <c r="S84" s="184">
        <v>4</v>
      </c>
      <c r="T84" s="185">
        <v>45.699999999999996</v>
      </c>
      <c r="U84" s="186">
        <v>1008</v>
      </c>
      <c r="V84" s="178">
        <v>4</v>
      </c>
      <c r="W84" s="178">
        <v>7</v>
      </c>
      <c r="X84" s="179">
        <v>75.899999999999991</v>
      </c>
      <c r="Y84" s="180">
        <v>1019</v>
      </c>
      <c r="AB84">
        <f>AB80</f>
        <v>0</v>
      </c>
      <c r="AC84">
        <f>AC80*4</f>
        <v>0</v>
      </c>
      <c r="AD84">
        <f>AD80</f>
        <v>0</v>
      </c>
      <c r="AE84">
        <f>SUM(AB84:AD84)</f>
        <v>0</v>
      </c>
      <c r="AF84" s="189" t="e">
        <f>AE84/AE83</f>
        <v>#DIV/0!</v>
      </c>
    </row>
    <row r="85" spans="1:32" ht="15.6" x14ac:dyDescent="0.25">
      <c r="A85" s="138" t="s">
        <v>623</v>
      </c>
      <c r="B85" s="131" t="s">
        <v>44</v>
      </c>
      <c r="C85" s="131" t="s">
        <v>180</v>
      </c>
      <c r="D85" s="131" t="s">
        <v>181</v>
      </c>
      <c r="E85" s="136" t="s">
        <v>1314</v>
      </c>
      <c r="F85" s="262">
        <f>V85+N85+R85</f>
        <v>2</v>
      </c>
      <c r="G85" s="258">
        <f>W85+O85+S85</f>
        <v>9</v>
      </c>
      <c r="H85" s="258">
        <f>F85+G85</f>
        <v>11</v>
      </c>
      <c r="I85" s="321">
        <f>X85+P85+T85</f>
        <v>146.1</v>
      </c>
      <c r="J85" s="309">
        <f>(P85*0.5)+(T85*0.3)+(X85*0.2)</f>
        <v>32.380000000000003</v>
      </c>
      <c r="K85" s="259">
        <f>I85/H85</f>
        <v>13.281818181818181</v>
      </c>
      <c r="L85" s="258">
        <f>Y85+Q85+U85</f>
        <v>1784</v>
      </c>
      <c r="M85" s="263">
        <f>(Y85*0.2)+(Q85*0.5)+(U85*0.3)</f>
        <v>446.9</v>
      </c>
      <c r="N85" s="315">
        <v>0</v>
      </c>
      <c r="O85" s="182">
        <v>0</v>
      </c>
      <c r="P85" s="181">
        <v>0</v>
      </c>
      <c r="Q85" s="183">
        <v>80</v>
      </c>
      <c r="R85" s="184">
        <v>1</v>
      </c>
      <c r="S85" s="184">
        <v>2</v>
      </c>
      <c r="T85" s="185">
        <v>31.6</v>
      </c>
      <c r="U85" s="186">
        <v>661</v>
      </c>
      <c r="V85" s="178">
        <v>1</v>
      </c>
      <c r="W85" s="178">
        <v>7</v>
      </c>
      <c r="X85" s="179">
        <v>114.5</v>
      </c>
      <c r="Y85" s="180">
        <v>1043</v>
      </c>
    </row>
    <row r="86" spans="1:32" ht="15.6" x14ac:dyDescent="0.25">
      <c r="A86" s="138" t="s">
        <v>641</v>
      </c>
      <c r="B86" s="131" t="s">
        <v>1292</v>
      </c>
      <c r="C86" s="131" t="s">
        <v>83</v>
      </c>
      <c r="D86" s="131" t="s">
        <v>84</v>
      </c>
      <c r="E86" s="136" t="s">
        <v>1314</v>
      </c>
      <c r="F86" s="262">
        <f>V86+N86+R86</f>
        <v>1</v>
      </c>
      <c r="G86" s="258">
        <f>W86+O86+S86</f>
        <v>14</v>
      </c>
      <c r="H86" s="258">
        <f>F86+G86</f>
        <v>15</v>
      </c>
      <c r="I86" s="321">
        <f>X86+P86+T86</f>
        <v>146.50000000000003</v>
      </c>
      <c r="J86" s="309">
        <f>(P86*0.5)+(T86*0.3)+(X86*0.2)</f>
        <v>32.300000000000004</v>
      </c>
      <c r="K86" s="259">
        <f>I86/H86</f>
        <v>9.7666666666666693</v>
      </c>
      <c r="L86" s="258">
        <f>Y86+Q86+U86</f>
        <v>1358</v>
      </c>
      <c r="M86" s="263">
        <f>(Y86*0.2)+(Q86*0.5)+(U86*0.3)</f>
        <v>299.2</v>
      </c>
      <c r="N86" s="315">
        <v>0</v>
      </c>
      <c r="O86" s="182">
        <v>0</v>
      </c>
      <c r="P86" s="181">
        <v>0</v>
      </c>
      <c r="Q86" s="183">
        <v>0</v>
      </c>
      <c r="R86" s="184">
        <v>0</v>
      </c>
      <c r="S86" s="184">
        <v>4</v>
      </c>
      <c r="T86" s="185">
        <v>30.000000000000004</v>
      </c>
      <c r="U86" s="186">
        <v>276</v>
      </c>
      <c r="V86" s="178">
        <v>1</v>
      </c>
      <c r="W86" s="178">
        <v>10</v>
      </c>
      <c r="X86" s="179">
        <v>116.50000000000001</v>
      </c>
      <c r="Y86" s="180">
        <v>1082</v>
      </c>
    </row>
    <row r="87" spans="1:32" ht="15.6" x14ac:dyDescent="0.25">
      <c r="A87" s="138" t="s">
        <v>1793</v>
      </c>
      <c r="B87" s="131" t="s">
        <v>41</v>
      </c>
      <c r="C87" s="131" t="s">
        <v>1830</v>
      </c>
      <c r="D87" s="131" t="s">
        <v>1831</v>
      </c>
      <c r="E87" s="136" t="s">
        <v>1311</v>
      </c>
      <c r="F87" s="262">
        <f>V87+N87+R87</f>
        <v>5</v>
      </c>
      <c r="G87" s="258">
        <f>W87+O87+S87</f>
        <v>12</v>
      </c>
      <c r="H87" s="258">
        <f>F87+G87</f>
        <v>17</v>
      </c>
      <c r="I87" s="321">
        <f>X87+P87+T87</f>
        <v>108.2</v>
      </c>
      <c r="J87" s="309">
        <f>(P87*0.5)+(T87*0.3)+(X87*0.2)</f>
        <v>31.18</v>
      </c>
      <c r="K87" s="259">
        <f>I87/H87</f>
        <v>6.3647058823529417</v>
      </c>
      <c r="L87" s="258">
        <f>Y87+Q87+U87</f>
        <v>1803</v>
      </c>
      <c r="M87" s="263">
        <f>(Y87*0.2)+(Q87*0.5)+(U87*0.3)</f>
        <v>656.5</v>
      </c>
      <c r="N87" s="315">
        <v>3</v>
      </c>
      <c r="O87" s="182">
        <v>1</v>
      </c>
      <c r="P87" s="181">
        <v>6.5</v>
      </c>
      <c r="Q87" s="183">
        <v>722</v>
      </c>
      <c r="R87" s="184">
        <v>2</v>
      </c>
      <c r="S87" s="184">
        <v>7</v>
      </c>
      <c r="T87" s="185">
        <v>75.900000000000006</v>
      </c>
      <c r="U87" s="186">
        <v>793</v>
      </c>
      <c r="V87" s="178">
        <v>0</v>
      </c>
      <c r="W87" s="178">
        <v>4</v>
      </c>
      <c r="X87" s="179">
        <v>25.8</v>
      </c>
      <c r="Y87" s="180">
        <v>288</v>
      </c>
    </row>
    <row r="88" spans="1:32" ht="15.6" x14ac:dyDescent="0.25">
      <c r="A88" s="138" t="s">
        <v>860</v>
      </c>
      <c r="B88" s="131" t="s">
        <v>43</v>
      </c>
      <c r="C88" s="131" t="s">
        <v>2156</v>
      </c>
      <c r="D88" s="131" t="s">
        <v>2069</v>
      </c>
      <c r="E88" s="136" t="s">
        <v>1313</v>
      </c>
      <c r="F88" s="262">
        <f>V88+N88+R88</f>
        <v>5</v>
      </c>
      <c r="G88" s="258">
        <f>W88+O88+S88</f>
        <v>3</v>
      </c>
      <c r="H88" s="258">
        <f>F88+G88</f>
        <v>8</v>
      </c>
      <c r="I88" s="321">
        <f>X88+P88+T88</f>
        <v>61.500000000000007</v>
      </c>
      <c r="J88" s="309">
        <f>(P88*0.5)+(T88*0.3)+(X88*0.2)</f>
        <v>30.750000000000004</v>
      </c>
      <c r="K88" s="259">
        <f>I88/H88</f>
        <v>7.6875000000000009</v>
      </c>
      <c r="L88" s="258">
        <f>Y88+Q88+U88</f>
        <v>853</v>
      </c>
      <c r="M88" s="263">
        <f>(Y88*0.2)+(Q88*0.5)+(U88*0.3)</f>
        <v>422.5</v>
      </c>
      <c r="N88" s="315">
        <v>5</v>
      </c>
      <c r="O88" s="182">
        <v>3</v>
      </c>
      <c r="P88" s="181">
        <v>61.500000000000007</v>
      </c>
      <c r="Q88" s="183">
        <v>833</v>
      </c>
      <c r="R88" s="184">
        <v>0</v>
      </c>
      <c r="S88" s="184">
        <v>0</v>
      </c>
      <c r="T88" s="185">
        <v>0</v>
      </c>
      <c r="U88" s="186">
        <v>20</v>
      </c>
      <c r="V88" s="178">
        <v>0</v>
      </c>
      <c r="W88" s="178">
        <v>0</v>
      </c>
      <c r="X88" s="179">
        <v>0</v>
      </c>
      <c r="Y88" s="180">
        <v>0</v>
      </c>
    </row>
    <row r="89" spans="1:32" ht="15.6" x14ac:dyDescent="0.25">
      <c r="A89" s="138" t="s">
        <v>1710</v>
      </c>
      <c r="B89" s="131" t="s">
        <v>39</v>
      </c>
      <c r="C89" s="131" t="s">
        <v>1742</v>
      </c>
      <c r="D89" s="131" t="s">
        <v>374</v>
      </c>
      <c r="E89" s="136" t="s">
        <v>1311</v>
      </c>
      <c r="F89" s="262">
        <f>V89+N89+R89</f>
        <v>0</v>
      </c>
      <c r="G89" s="258">
        <f>W89+O89+S89</f>
        <v>14</v>
      </c>
      <c r="H89" s="258">
        <f>F89+G89</f>
        <v>14</v>
      </c>
      <c r="I89" s="321">
        <f>X89+P89+T89</f>
        <v>122.69999999999999</v>
      </c>
      <c r="J89" s="309">
        <f>(P89*0.5)+(T89*0.3)+(X89*0.2)</f>
        <v>30.3</v>
      </c>
      <c r="K89" s="259">
        <f>I89/H89</f>
        <v>8.7642857142857142</v>
      </c>
      <c r="L89" s="258">
        <f>Y89+Q89+U89</f>
        <v>1992</v>
      </c>
      <c r="M89" s="263">
        <f>(Y89*0.2)+(Q89*0.5)+(U89*0.3)</f>
        <v>556.4</v>
      </c>
      <c r="N89" s="315">
        <v>0</v>
      </c>
      <c r="O89" s="182">
        <v>1</v>
      </c>
      <c r="P89" s="181">
        <v>3.6</v>
      </c>
      <c r="Q89" s="183">
        <v>278</v>
      </c>
      <c r="R89" s="184">
        <v>0</v>
      </c>
      <c r="S89" s="184">
        <v>6</v>
      </c>
      <c r="T89" s="185">
        <v>46.79999999999999</v>
      </c>
      <c r="U89" s="186">
        <v>746</v>
      </c>
      <c r="V89" s="178">
        <v>0</v>
      </c>
      <c r="W89" s="178">
        <v>7</v>
      </c>
      <c r="X89" s="179">
        <v>72.300000000000011</v>
      </c>
      <c r="Y89" s="180">
        <v>968</v>
      </c>
    </row>
    <row r="90" spans="1:32" ht="15.6" x14ac:dyDescent="0.25">
      <c r="A90" s="138" t="s">
        <v>891</v>
      </c>
      <c r="B90" s="131" t="s">
        <v>50</v>
      </c>
      <c r="C90" s="131" t="s">
        <v>137</v>
      </c>
      <c r="D90" s="131" t="s">
        <v>322</v>
      </c>
      <c r="E90" s="136" t="s">
        <v>1314</v>
      </c>
      <c r="F90" s="262">
        <f>V90+N90+R90</f>
        <v>0</v>
      </c>
      <c r="G90" s="258">
        <f>W90+O90+S90</f>
        <v>3</v>
      </c>
      <c r="H90" s="258">
        <f>F90+G90</f>
        <v>3</v>
      </c>
      <c r="I90" s="321">
        <f>X90+P90+T90</f>
        <v>60.300000000000004</v>
      </c>
      <c r="J90" s="309">
        <f>(P90*0.5)+(T90*0.3)+(X90*0.2)</f>
        <v>30.150000000000002</v>
      </c>
      <c r="K90" s="259">
        <f>I90/H90</f>
        <v>20.100000000000001</v>
      </c>
      <c r="L90" s="258">
        <f>Y90+Q90+U90</f>
        <v>686</v>
      </c>
      <c r="M90" s="263">
        <f>(Y90*0.2)+(Q90*0.5)+(U90*0.3)</f>
        <v>325</v>
      </c>
      <c r="N90" s="315">
        <v>0</v>
      </c>
      <c r="O90" s="182">
        <v>3</v>
      </c>
      <c r="P90" s="181">
        <v>60.300000000000004</v>
      </c>
      <c r="Q90" s="183">
        <v>606</v>
      </c>
      <c r="R90" s="184">
        <v>0</v>
      </c>
      <c r="S90" s="184">
        <v>0</v>
      </c>
      <c r="T90" s="185">
        <v>0</v>
      </c>
      <c r="U90" s="186">
        <v>60</v>
      </c>
      <c r="V90" s="178">
        <v>0</v>
      </c>
      <c r="W90" s="178">
        <v>0</v>
      </c>
      <c r="X90" s="179">
        <v>0</v>
      </c>
      <c r="Y90" s="180">
        <v>20</v>
      </c>
    </row>
    <row r="91" spans="1:32" ht="15.6" x14ac:dyDescent="0.25">
      <c r="A91" s="138" t="s">
        <v>519</v>
      </c>
      <c r="B91" s="131" t="s">
        <v>42</v>
      </c>
      <c r="C91" s="131" t="s">
        <v>1070</v>
      </c>
      <c r="D91" s="131" t="s">
        <v>79</v>
      </c>
      <c r="E91" s="136" t="s">
        <v>1955</v>
      </c>
      <c r="F91" s="262">
        <f>V91+N91+R91</f>
        <v>1</v>
      </c>
      <c r="G91" s="258">
        <f>W91+O91+S91</f>
        <v>13</v>
      </c>
      <c r="H91" s="258">
        <f>F91+G91</f>
        <v>14</v>
      </c>
      <c r="I91" s="321">
        <f>X91+P91+T91</f>
        <v>146</v>
      </c>
      <c r="J91" s="309">
        <f>(P91*0.5)+(T91*0.3)+(X91*0.2)</f>
        <v>30.04</v>
      </c>
      <c r="K91" s="259">
        <f>I91/H91</f>
        <v>10.428571428571429</v>
      </c>
      <c r="L91" s="258">
        <f>Y91+Q91+U91</f>
        <v>1538</v>
      </c>
      <c r="M91" s="263">
        <f>(Y91*0.2)+(Q91*0.5)+(U91*0.3)</f>
        <v>362.2</v>
      </c>
      <c r="N91" s="315">
        <v>0</v>
      </c>
      <c r="O91" s="182">
        <v>0</v>
      </c>
      <c r="P91" s="181">
        <v>0</v>
      </c>
      <c r="Q91" s="183">
        <v>40</v>
      </c>
      <c r="R91" s="184">
        <v>1</v>
      </c>
      <c r="S91" s="184">
        <v>1</v>
      </c>
      <c r="T91" s="185">
        <v>8.4</v>
      </c>
      <c r="U91" s="186">
        <v>426</v>
      </c>
      <c r="V91" s="178">
        <v>0</v>
      </c>
      <c r="W91" s="178">
        <v>12</v>
      </c>
      <c r="X91" s="179">
        <v>137.6</v>
      </c>
      <c r="Y91" s="180">
        <v>1072</v>
      </c>
    </row>
    <row r="92" spans="1:32" ht="15.6" x14ac:dyDescent="0.25">
      <c r="A92" s="138" t="s">
        <v>1679</v>
      </c>
      <c r="B92" s="131" t="s">
        <v>40</v>
      </c>
      <c r="C92" s="131" t="s">
        <v>104</v>
      </c>
      <c r="D92" s="131" t="s">
        <v>962</v>
      </c>
      <c r="E92" s="136" t="s">
        <v>1314</v>
      </c>
      <c r="F92" s="262">
        <f>V92+N92+R92</f>
        <v>3</v>
      </c>
      <c r="G92" s="258">
        <f>W92+O92+S92</f>
        <v>11</v>
      </c>
      <c r="H92" s="258">
        <f>F92+G92</f>
        <v>14</v>
      </c>
      <c r="I92" s="321">
        <f>X92+P92+T92</f>
        <v>118.8</v>
      </c>
      <c r="J92" s="309">
        <f>(P92*0.5)+(T92*0.3)+(X92*0.2)</f>
        <v>29.279999999999998</v>
      </c>
      <c r="K92" s="259">
        <f>I92/H92</f>
        <v>8.4857142857142858</v>
      </c>
      <c r="L92" s="258">
        <f>Y92+Q92+U92</f>
        <v>2082</v>
      </c>
      <c r="M92" s="263">
        <f>(Y92*0.2)+(Q92*0.5)+(U92*0.3)</f>
        <v>542.79999999999995</v>
      </c>
      <c r="N92" s="315">
        <v>0</v>
      </c>
      <c r="O92" s="182">
        <v>0</v>
      </c>
      <c r="P92" s="181">
        <v>0</v>
      </c>
      <c r="Q92" s="183">
        <v>80</v>
      </c>
      <c r="R92" s="184">
        <v>2</v>
      </c>
      <c r="S92" s="184">
        <v>6</v>
      </c>
      <c r="T92" s="185">
        <v>55.2</v>
      </c>
      <c r="U92" s="186">
        <v>1024</v>
      </c>
      <c r="V92" s="178">
        <v>1</v>
      </c>
      <c r="W92" s="178">
        <v>5</v>
      </c>
      <c r="X92" s="179">
        <v>63.599999999999994</v>
      </c>
      <c r="Y92" s="180">
        <v>978</v>
      </c>
    </row>
    <row r="93" spans="1:32" ht="15.6" x14ac:dyDescent="0.25">
      <c r="A93" s="138" t="s">
        <v>1758</v>
      </c>
      <c r="B93" s="131" t="s">
        <v>37</v>
      </c>
      <c r="C93" s="131" t="s">
        <v>92</v>
      </c>
      <c r="D93" s="131" t="s">
        <v>1925</v>
      </c>
      <c r="E93" s="136" t="s">
        <v>1311</v>
      </c>
      <c r="F93" s="262">
        <f>V93+N93+R93</f>
        <v>5</v>
      </c>
      <c r="G93" s="258">
        <f>W93+O93+S93</f>
        <v>9</v>
      </c>
      <c r="H93" s="258">
        <f>F93+G93</f>
        <v>14</v>
      </c>
      <c r="I93" s="321">
        <f>X93+P93+T93</f>
        <v>94.7</v>
      </c>
      <c r="J93" s="309">
        <f>(P93*0.5)+(T93*0.3)+(X93*0.2)</f>
        <v>29.1</v>
      </c>
      <c r="K93" s="259">
        <f>I93/H93</f>
        <v>6.7642857142857142</v>
      </c>
      <c r="L93" s="258">
        <f>Y93+Q93+U93</f>
        <v>1783</v>
      </c>
      <c r="M93" s="263">
        <f>(Y93*0.2)+(Q93*0.5)+(U93*0.3)</f>
        <v>645.6</v>
      </c>
      <c r="N93" s="315">
        <v>3</v>
      </c>
      <c r="O93" s="182">
        <v>2</v>
      </c>
      <c r="P93" s="181">
        <v>24.7</v>
      </c>
      <c r="Q93" s="183">
        <v>799</v>
      </c>
      <c r="R93" s="184">
        <v>1</v>
      </c>
      <c r="S93" s="184">
        <v>3</v>
      </c>
      <c r="T93" s="185">
        <v>27.5</v>
      </c>
      <c r="U93" s="186">
        <v>493</v>
      </c>
      <c r="V93" s="178">
        <v>1</v>
      </c>
      <c r="W93" s="178">
        <v>4</v>
      </c>
      <c r="X93" s="179">
        <v>42.5</v>
      </c>
      <c r="Y93" s="180">
        <v>491</v>
      </c>
    </row>
    <row r="94" spans="1:32" ht="15.6" x14ac:dyDescent="0.25">
      <c r="A94" s="138" t="s">
        <v>1019</v>
      </c>
      <c r="B94" s="131" t="s">
        <v>44</v>
      </c>
      <c r="C94" s="131" t="s">
        <v>1006</v>
      </c>
      <c r="D94" s="131" t="s">
        <v>174</v>
      </c>
      <c r="E94" s="136" t="s">
        <v>1314</v>
      </c>
      <c r="F94" s="262">
        <f>V94+N94+R94</f>
        <v>13</v>
      </c>
      <c r="G94" s="258">
        <f>W94+O94+S94</f>
        <v>13</v>
      </c>
      <c r="H94" s="258">
        <f>F94+G94</f>
        <v>26</v>
      </c>
      <c r="I94" s="321">
        <f>X94+P94+T94</f>
        <v>100.5</v>
      </c>
      <c r="J94" s="309">
        <f>(P94*0.5)+(T94*0.3)+(X94*0.2)</f>
        <v>29.009999999999998</v>
      </c>
      <c r="K94" s="259">
        <f>I94/H94</f>
        <v>3.8653846153846154</v>
      </c>
      <c r="L94" s="258">
        <f>Y94+Q94+U94</f>
        <v>2248</v>
      </c>
      <c r="M94" s="263">
        <f>(Y94*0.2)+(Q94*0.5)+(U94*0.3)</f>
        <v>841.7</v>
      </c>
      <c r="N94" s="315">
        <v>5</v>
      </c>
      <c r="O94" s="182">
        <v>2</v>
      </c>
      <c r="P94" s="181">
        <v>11</v>
      </c>
      <c r="Q94" s="183">
        <v>968</v>
      </c>
      <c r="R94" s="184">
        <v>8</v>
      </c>
      <c r="S94" s="184">
        <v>5</v>
      </c>
      <c r="T94" s="185">
        <v>56.1</v>
      </c>
      <c r="U94" s="186">
        <v>1017</v>
      </c>
      <c r="V94" s="178">
        <v>0</v>
      </c>
      <c r="W94" s="178">
        <v>6</v>
      </c>
      <c r="X94" s="179">
        <v>33.4</v>
      </c>
      <c r="Y94" s="180">
        <v>263</v>
      </c>
    </row>
    <row r="95" spans="1:32" ht="15.6" x14ac:dyDescent="0.25">
      <c r="A95" s="138" t="s">
        <v>1798</v>
      </c>
      <c r="B95" s="131" t="s">
        <v>50</v>
      </c>
      <c r="C95" s="131" t="s">
        <v>1832</v>
      </c>
      <c r="D95" s="131" t="s">
        <v>386</v>
      </c>
      <c r="E95" s="136" t="s">
        <v>1312</v>
      </c>
      <c r="F95" s="262">
        <f>V95+N95+R95</f>
        <v>0</v>
      </c>
      <c r="G95" s="258">
        <f>W95+O95+S95</f>
        <v>8</v>
      </c>
      <c r="H95" s="258">
        <f>F95+G95</f>
        <v>8</v>
      </c>
      <c r="I95" s="321">
        <f>X95+P95+T95</f>
        <v>90.5</v>
      </c>
      <c r="J95" s="309">
        <f>(P95*0.5)+(T95*0.3)+(X95*0.2)</f>
        <v>28.68</v>
      </c>
      <c r="K95" s="259">
        <f>I95/H95</f>
        <v>11.3125</v>
      </c>
      <c r="L95" s="258">
        <f>Y95+Q95+U95</f>
        <v>1258</v>
      </c>
      <c r="M95" s="263">
        <f>(Y95*0.2)+(Q95*0.5)+(U95*0.3)</f>
        <v>462.6</v>
      </c>
      <c r="N95" s="315">
        <v>0</v>
      </c>
      <c r="O95" s="182">
        <v>2</v>
      </c>
      <c r="P95" s="181">
        <v>26.3</v>
      </c>
      <c r="Q95" s="183">
        <v>553</v>
      </c>
      <c r="R95" s="184">
        <v>0</v>
      </c>
      <c r="S95" s="184">
        <v>3</v>
      </c>
      <c r="T95" s="185">
        <v>26.900000000000002</v>
      </c>
      <c r="U95" s="186">
        <v>451</v>
      </c>
      <c r="V95" s="178">
        <v>0</v>
      </c>
      <c r="W95" s="178">
        <v>3</v>
      </c>
      <c r="X95" s="179">
        <v>37.299999999999997</v>
      </c>
      <c r="Y95" s="180">
        <v>254</v>
      </c>
    </row>
    <row r="96" spans="1:32" ht="15.6" x14ac:dyDescent="0.25">
      <c r="A96" s="138" t="s">
        <v>1497</v>
      </c>
      <c r="B96" s="131" t="s">
        <v>42</v>
      </c>
      <c r="C96" s="131" t="s">
        <v>2097</v>
      </c>
      <c r="D96" s="131" t="s">
        <v>1516</v>
      </c>
      <c r="E96" s="136" t="s">
        <v>1954</v>
      </c>
      <c r="F96" s="262">
        <f>V96+N96+R96</f>
        <v>1</v>
      </c>
      <c r="G96" s="258">
        <f>W96+O96+S96</f>
        <v>10</v>
      </c>
      <c r="H96" s="258">
        <f>F96+G96</f>
        <v>11</v>
      </c>
      <c r="I96" s="321">
        <f>X96+P96+T96</f>
        <v>100</v>
      </c>
      <c r="J96" s="309">
        <f>(P96*0.5)+(T96*0.3)+(X96*0.2)</f>
        <v>28.67</v>
      </c>
      <c r="K96" s="259">
        <f>I96/H96</f>
        <v>9.0909090909090917</v>
      </c>
      <c r="L96" s="258">
        <f>Y96+Q96+U96</f>
        <v>1880</v>
      </c>
      <c r="M96" s="263">
        <f>(Y96*0.2)+(Q96*0.5)+(U96*0.3)</f>
        <v>605.5</v>
      </c>
      <c r="N96" s="315">
        <v>0</v>
      </c>
      <c r="O96" s="182">
        <v>3</v>
      </c>
      <c r="P96" s="181">
        <v>24.4</v>
      </c>
      <c r="Q96" s="183">
        <v>562</v>
      </c>
      <c r="R96" s="184">
        <v>1</v>
      </c>
      <c r="S96" s="184">
        <v>3</v>
      </c>
      <c r="T96" s="185">
        <v>13.5</v>
      </c>
      <c r="U96" s="186">
        <v>609</v>
      </c>
      <c r="V96" s="178">
        <v>0</v>
      </c>
      <c r="W96" s="178">
        <v>4</v>
      </c>
      <c r="X96" s="179">
        <v>62.1</v>
      </c>
      <c r="Y96" s="180">
        <v>709</v>
      </c>
    </row>
    <row r="97" spans="1:32" ht="15.6" x14ac:dyDescent="0.25">
      <c r="A97" s="138" t="s">
        <v>514</v>
      </c>
      <c r="B97" s="131" t="s">
        <v>38</v>
      </c>
      <c r="C97" s="131" t="s">
        <v>211</v>
      </c>
      <c r="D97" s="131" t="s">
        <v>212</v>
      </c>
      <c r="E97" s="136" t="s">
        <v>1314</v>
      </c>
      <c r="F97" s="262">
        <f>V97+N97+R97</f>
        <v>0</v>
      </c>
      <c r="G97" s="258">
        <f>W97+O97+S97</f>
        <v>11</v>
      </c>
      <c r="H97" s="258">
        <f>F97+G97</f>
        <v>11</v>
      </c>
      <c r="I97" s="321">
        <f>X97+P97+T97</f>
        <v>83.800000000000011</v>
      </c>
      <c r="J97" s="309">
        <f>(P97*0.5)+(T97*0.3)+(X97*0.2)</f>
        <v>28.62</v>
      </c>
      <c r="K97" s="259">
        <f>I97/H97</f>
        <v>7.6181818181818191</v>
      </c>
      <c r="L97" s="258">
        <f>Y97+Q97+U97</f>
        <v>1060</v>
      </c>
      <c r="M97" s="263">
        <f>(Y97*0.2)+(Q97*0.5)+(U97*0.3)</f>
        <v>375.2</v>
      </c>
      <c r="N97" s="315">
        <v>0</v>
      </c>
      <c r="O97" s="182">
        <v>1</v>
      </c>
      <c r="P97" s="181">
        <v>17.399999999999999</v>
      </c>
      <c r="Q97" s="183">
        <v>286</v>
      </c>
      <c r="R97" s="184">
        <v>0</v>
      </c>
      <c r="S97" s="184">
        <v>10</v>
      </c>
      <c r="T97" s="185">
        <v>66.400000000000006</v>
      </c>
      <c r="U97" s="186">
        <v>774</v>
      </c>
      <c r="V97" s="178">
        <v>0</v>
      </c>
      <c r="W97" s="178">
        <v>0</v>
      </c>
      <c r="X97" s="179">
        <v>0</v>
      </c>
      <c r="Y97" s="180">
        <v>0</v>
      </c>
    </row>
    <row r="98" spans="1:32" ht="15.6" x14ac:dyDescent="0.25">
      <c r="A98" s="138" t="s">
        <v>1789</v>
      </c>
      <c r="B98" s="131" t="s">
        <v>39</v>
      </c>
      <c r="C98" s="131" t="s">
        <v>2195</v>
      </c>
      <c r="D98" s="131" t="s">
        <v>1827</v>
      </c>
      <c r="E98" s="136" t="s">
        <v>1311</v>
      </c>
      <c r="F98" s="262">
        <f>V98+N98+R98</f>
        <v>3</v>
      </c>
      <c r="G98" s="258">
        <f>W98+O98+S98</f>
        <v>6</v>
      </c>
      <c r="H98" s="258">
        <f>F98+G98</f>
        <v>9</v>
      </c>
      <c r="I98" s="321">
        <f>X98+P98+T98</f>
        <v>118.5</v>
      </c>
      <c r="J98" s="309">
        <f>(P98*0.5)+(T98*0.3)+(X98*0.2)</f>
        <v>28.58</v>
      </c>
      <c r="K98" s="259">
        <f>I98/H98</f>
        <v>13.166666666666666</v>
      </c>
      <c r="L98" s="258">
        <f>Y98+Q98+U98</f>
        <v>1799</v>
      </c>
      <c r="M98" s="263">
        <f>(Y98*0.2)+(Q98*0.5)+(U98*0.3)</f>
        <v>540.79999999999995</v>
      </c>
      <c r="N98" s="315">
        <v>0</v>
      </c>
      <c r="O98" s="182">
        <v>1</v>
      </c>
      <c r="P98" s="181">
        <v>3</v>
      </c>
      <c r="Q98" s="183">
        <v>294</v>
      </c>
      <c r="R98" s="184">
        <v>3</v>
      </c>
      <c r="S98" s="184">
        <v>3</v>
      </c>
      <c r="T98" s="185">
        <v>39.799999999999997</v>
      </c>
      <c r="U98" s="186">
        <v>928</v>
      </c>
      <c r="V98" s="178">
        <v>0</v>
      </c>
      <c r="W98" s="178">
        <v>2</v>
      </c>
      <c r="X98" s="179">
        <v>75.7</v>
      </c>
      <c r="Y98" s="180">
        <v>577</v>
      </c>
    </row>
    <row r="99" spans="1:32" ht="15.6" x14ac:dyDescent="0.25">
      <c r="A99" s="138" t="s">
        <v>511</v>
      </c>
      <c r="B99" s="131" t="s">
        <v>47</v>
      </c>
      <c r="C99" s="131" t="s">
        <v>239</v>
      </c>
      <c r="D99" s="131" t="s">
        <v>240</v>
      </c>
      <c r="E99" s="136" t="s">
        <v>1955</v>
      </c>
      <c r="F99" s="262">
        <f>V99+N99+R99</f>
        <v>9</v>
      </c>
      <c r="G99" s="258">
        <f>W99+O99+S99</f>
        <v>7</v>
      </c>
      <c r="H99" s="258">
        <f>F99+G99</f>
        <v>16</v>
      </c>
      <c r="I99" s="321">
        <f>X99+P99+T99</f>
        <v>110.60000000000001</v>
      </c>
      <c r="J99" s="309">
        <f>(P99*0.5)+(T99*0.3)+(X99*0.2)</f>
        <v>28.53</v>
      </c>
      <c r="K99" s="259">
        <f>I99/H99</f>
        <v>6.9125000000000005</v>
      </c>
      <c r="L99" s="258">
        <f>Y99+Q99+U99</f>
        <v>2415</v>
      </c>
      <c r="M99" s="263">
        <f>(Y99*0.2)+(Q99*0.5)+(U99*0.3)</f>
        <v>777.3</v>
      </c>
      <c r="N99" s="315">
        <v>5</v>
      </c>
      <c r="O99" s="182">
        <v>1</v>
      </c>
      <c r="P99" s="181">
        <v>6.2000000000000011</v>
      </c>
      <c r="Q99" s="183">
        <v>728</v>
      </c>
      <c r="R99" s="184">
        <v>1</v>
      </c>
      <c r="S99" s="184">
        <v>4</v>
      </c>
      <c r="T99" s="185">
        <v>45.5</v>
      </c>
      <c r="U99" s="186">
        <v>759</v>
      </c>
      <c r="V99" s="178">
        <v>3</v>
      </c>
      <c r="W99" s="178">
        <v>2</v>
      </c>
      <c r="X99" s="179">
        <v>58.900000000000006</v>
      </c>
      <c r="Y99" s="180">
        <v>928</v>
      </c>
    </row>
    <row r="100" spans="1:32" ht="15.6" x14ac:dyDescent="0.25">
      <c r="A100" s="138" t="s">
        <v>537</v>
      </c>
      <c r="B100" s="131" t="s">
        <v>43</v>
      </c>
      <c r="C100" s="131" t="s">
        <v>482</v>
      </c>
      <c r="D100" s="131" t="s">
        <v>404</v>
      </c>
      <c r="E100" s="136" t="s">
        <v>1955</v>
      </c>
      <c r="F100" s="262">
        <f>V100+N100+R100</f>
        <v>3</v>
      </c>
      <c r="G100" s="258">
        <f>W100+O100+S100</f>
        <v>13</v>
      </c>
      <c r="H100" s="258">
        <f>F100+G100</f>
        <v>16</v>
      </c>
      <c r="I100" s="321">
        <f>X100+P100+T100</f>
        <v>119.30000000000001</v>
      </c>
      <c r="J100" s="309">
        <f>(P100*0.5)+(T100*0.3)+(X100*0.2)</f>
        <v>28.39</v>
      </c>
      <c r="K100" s="259">
        <f>I100/H100</f>
        <v>7.4562500000000007</v>
      </c>
      <c r="L100" s="258">
        <f>Y100+Q100+U100</f>
        <v>2094</v>
      </c>
      <c r="M100" s="263">
        <f>(Y100*0.2)+(Q100*0.5)+(U100*0.3)</f>
        <v>587.29999999999995</v>
      </c>
      <c r="N100" s="315">
        <v>2</v>
      </c>
      <c r="O100" s="182">
        <v>0</v>
      </c>
      <c r="P100" s="181">
        <v>2</v>
      </c>
      <c r="Q100" s="183">
        <v>312</v>
      </c>
      <c r="R100" s="184">
        <v>1</v>
      </c>
      <c r="S100" s="184">
        <v>5</v>
      </c>
      <c r="T100" s="185">
        <v>39.300000000000004</v>
      </c>
      <c r="U100" s="186">
        <v>749</v>
      </c>
      <c r="V100" s="178">
        <v>0</v>
      </c>
      <c r="W100" s="178">
        <v>8</v>
      </c>
      <c r="X100" s="179">
        <v>78</v>
      </c>
      <c r="Y100" s="180">
        <v>1033</v>
      </c>
    </row>
    <row r="101" spans="1:32" ht="15.6" x14ac:dyDescent="0.25">
      <c r="A101" s="138" t="s">
        <v>1536</v>
      </c>
      <c r="B101" s="131" t="s">
        <v>2047</v>
      </c>
      <c r="C101" s="131" t="s">
        <v>248</v>
      </c>
      <c r="D101" s="131" t="s">
        <v>962</v>
      </c>
      <c r="E101" s="136" t="s">
        <v>1311</v>
      </c>
      <c r="F101" s="262">
        <f>V101+N101+R101</f>
        <v>0</v>
      </c>
      <c r="G101" s="258">
        <f>W101+O101+S101</f>
        <v>11</v>
      </c>
      <c r="H101" s="258">
        <f>F101+G101</f>
        <v>11</v>
      </c>
      <c r="I101" s="321">
        <f>X101+P101+T101</f>
        <v>101.29999999999998</v>
      </c>
      <c r="J101" s="309">
        <f>(P101*0.5)+(T101*0.3)+(X101*0.2)</f>
        <v>28.340000000000003</v>
      </c>
      <c r="K101" s="259">
        <f>I101/H101</f>
        <v>9.2090909090909072</v>
      </c>
      <c r="L101" s="258">
        <f>Y101+Q101+U101</f>
        <v>1384</v>
      </c>
      <c r="M101" s="263">
        <f>(Y101*0.2)+(Q101*0.5)+(U101*0.3)</f>
        <v>428</v>
      </c>
      <c r="N101" s="315">
        <v>0</v>
      </c>
      <c r="O101" s="182">
        <v>1</v>
      </c>
      <c r="P101" s="181">
        <v>17.399999999999999</v>
      </c>
      <c r="Q101" s="183">
        <v>286</v>
      </c>
      <c r="R101" s="184">
        <v>0</v>
      </c>
      <c r="S101" s="184">
        <v>5</v>
      </c>
      <c r="T101" s="185">
        <v>28.6</v>
      </c>
      <c r="U101" s="186">
        <v>654</v>
      </c>
      <c r="V101" s="178">
        <v>0</v>
      </c>
      <c r="W101" s="178">
        <v>5</v>
      </c>
      <c r="X101" s="179">
        <v>55.3</v>
      </c>
      <c r="Y101" s="180">
        <v>444</v>
      </c>
    </row>
    <row r="102" spans="1:32" ht="15.6" x14ac:dyDescent="0.25">
      <c r="A102" s="138" t="s">
        <v>675</v>
      </c>
      <c r="B102" s="131" t="s">
        <v>2047</v>
      </c>
      <c r="C102" s="131" t="s">
        <v>189</v>
      </c>
      <c r="D102" s="131" t="s">
        <v>380</v>
      </c>
      <c r="E102" s="136" t="s">
        <v>1311</v>
      </c>
      <c r="F102" s="262">
        <f>V102+N102+R102</f>
        <v>1</v>
      </c>
      <c r="G102" s="258">
        <f>W102+O102+S102</f>
        <v>7</v>
      </c>
      <c r="H102" s="258">
        <f>F102+G102</f>
        <v>8</v>
      </c>
      <c r="I102" s="321">
        <f>X102+P102+T102</f>
        <v>63.999999999999993</v>
      </c>
      <c r="J102" s="309">
        <f>(P102*0.5)+(T102*0.3)+(X102*0.2)</f>
        <v>27.939999999999994</v>
      </c>
      <c r="K102" s="259">
        <f>I102/H102</f>
        <v>7.9999999999999991</v>
      </c>
      <c r="L102" s="258">
        <f>Y102+Q102+U102</f>
        <v>1513</v>
      </c>
      <c r="M102" s="263">
        <f>(Y102*0.2)+(Q102*0.5)+(U102*0.3)</f>
        <v>594.1</v>
      </c>
      <c r="N102" s="315">
        <v>1</v>
      </c>
      <c r="O102" s="182">
        <v>4</v>
      </c>
      <c r="P102" s="181">
        <v>47.999999999999993</v>
      </c>
      <c r="Q102" s="183">
        <v>809</v>
      </c>
      <c r="R102" s="184">
        <v>0</v>
      </c>
      <c r="S102" s="184">
        <v>2</v>
      </c>
      <c r="T102" s="185">
        <v>7.4</v>
      </c>
      <c r="U102" s="186">
        <v>488</v>
      </c>
      <c r="V102" s="178">
        <v>0</v>
      </c>
      <c r="W102" s="178">
        <v>1</v>
      </c>
      <c r="X102" s="179">
        <v>8.6</v>
      </c>
      <c r="Y102" s="180">
        <v>216</v>
      </c>
    </row>
    <row r="103" spans="1:32" ht="15.6" x14ac:dyDescent="0.25">
      <c r="A103" s="138" t="s">
        <v>614</v>
      </c>
      <c r="B103" s="131" t="s">
        <v>1386</v>
      </c>
      <c r="C103" s="131" t="s">
        <v>405</v>
      </c>
      <c r="D103" s="131" t="s">
        <v>82</v>
      </c>
      <c r="E103" s="136" t="s">
        <v>1311</v>
      </c>
      <c r="F103" s="262">
        <f>V103+N103+R103</f>
        <v>1</v>
      </c>
      <c r="G103" s="258">
        <f>W103+O103+S103</f>
        <v>11</v>
      </c>
      <c r="H103" s="258">
        <f>F103+G103</f>
        <v>12</v>
      </c>
      <c r="I103" s="321">
        <f>X103+P103+T103</f>
        <v>119.7</v>
      </c>
      <c r="J103" s="309">
        <f>(P103*0.5)+(T103*0.3)+(X103*0.2)</f>
        <v>26.84</v>
      </c>
      <c r="K103" s="259">
        <f>I103/H103</f>
        <v>9.9749999999999996</v>
      </c>
      <c r="L103" s="258">
        <f>Y103+Q103+U103</f>
        <v>1239</v>
      </c>
      <c r="M103" s="263">
        <f>(Y103*0.2)+(Q103*0.5)+(U103*0.3)</f>
        <v>314.10000000000002</v>
      </c>
      <c r="N103" s="315">
        <v>0</v>
      </c>
      <c r="O103" s="182">
        <v>0</v>
      </c>
      <c r="P103" s="181">
        <v>0</v>
      </c>
      <c r="Q103" s="183">
        <v>0</v>
      </c>
      <c r="R103" s="184">
        <v>1</v>
      </c>
      <c r="S103" s="184">
        <v>5</v>
      </c>
      <c r="T103" s="185">
        <v>29</v>
      </c>
      <c r="U103" s="186">
        <v>663</v>
      </c>
      <c r="V103" s="178">
        <v>0</v>
      </c>
      <c r="W103" s="178">
        <v>6</v>
      </c>
      <c r="X103" s="179">
        <v>90.7</v>
      </c>
      <c r="Y103" s="180">
        <v>576</v>
      </c>
    </row>
    <row r="104" spans="1:32" ht="15.6" x14ac:dyDescent="0.25">
      <c r="A104" s="138" t="s">
        <v>513</v>
      </c>
      <c r="B104" s="131" t="s">
        <v>44</v>
      </c>
      <c r="C104" s="131" t="s">
        <v>175</v>
      </c>
      <c r="D104" s="131" t="s">
        <v>176</v>
      </c>
      <c r="E104" s="136" t="s">
        <v>1314</v>
      </c>
      <c r="F104" s="262">
        <f>V104+N104+R104</f>
        <v>1</v>
      </c>
      <c r="G104" s="258">
        <f>W104+O104+S104</f>
        <v>12</v>
      </c>
      <c r="H104" s="258">
        <f>F104+G104</f>
        <v>13</v>
      </c>
      <c r="I104" s="321">
        <f>X104+P104+T104</f>
        <v>114.60000000000002</v>
      </c>
      <c r="J104" s="309">
        <f>(P104*0.5)+(T104*0.3)+(X104*0.2)</f>
        <v>26.800000000000004</v>
      </c>
      <c r="K104" s="259">
        <f>I104/H104</f>
        <v>8.8153846153846178</v>
      </c>
      <c r="L104" s="258">
        <f>Y104+Q104+U104</f>
        <v>1243</v>
      </c>
      <c r="M104" s="263">
        <f>(Y104*0.2)+(Q104*0.5)+(U104*0.3)</f>
        <v>340.2</v>
      </c>
      <c r="N104" s="315">
        <v>1</v>
      </c>
      <c r="O104" s="182">
        <v>0</v>
      </c>
      <c r="P104" s="181">
        <v>0.9</v>
      </c>
      <c r="Q104" s="183">
        <v>211</v>
      </c>
      <c r="R104" s="184">
        <v>0</v>
      </c>
      <c r="S104" s="184">
        <v>3</v>
      </c>
      <c r="T104" s="185">
        <v>36.1</v>
      </c>
      <c r="U104" s="186">
        <v>283</v>
      </c>
      <c r="V104" s="178">
        <v>0</v>
      </c>
      <c r="W104" s="178">
        <v>9</v>
      </c>
      <c r="X104" s="179">
        <v>77.600000000000009</v>
      </c>
      <c r="Y104" s="180">
        <v>749</v>
      </c>
    </row>
    <row r="105" spans="1:32" ht="15.6" x14ac:dyDescent="0.25">
      <c r="A105" s="138" t="s">
        <v>1759</v>
      </c>
      <c r="B105" s="131" t="s">
        <v>42</v>
      </c>
      <c r="C105" s="131" t="s">
        <v>1814</v>
      </c>
      <c r="D105" s="131" t="s">
        <v>1669</v>
      </c>
      <c r="E105" s="136" t="s">
        <v>1954</v>
      </c>
      <c r="F105" s="262">
        <f>V105+N105+R105</f>
        <v>3</v>
      </c>
      <c r="G105" s="258">
        <f>W105+O105+S105</f>
        <v>9</v>
      </c>
      <c r="H105" s="258">
        <f>F105+G105</f>
        <v>12</v>
      </c>
      <c r="I105" s="321">
        <f>X105+P105+T105</f>
        <v>95</v>
      </c>
      <c r="J105" s="309">
        <f>(P105*0.5)+(T105*0.3)+(X105*0.2)</f>
        <v>26.599999999999998</v>
      </c>
      <c r="K105" s="259">
        <f>I105/H105</f>
        <v>7.916666666666667</v>
      </c>
      <c r="L105" s="258">
        <f>Y105+Q105+U105</f>
        <v>1910</v>
      </c>
      <c r="M105" s="263">
        <f>(Y105*0.2)+(Q105*0.5)+(U105*0.3)</f>
        <v>664</v>
      </c>
      <c r="N105" s="315">
        <v>3</v>
      </c>
      <c r="O105" s="182">
        <v>2</v>
      </c>
      <c r="P105" s="181">
        <v>12.5</v>
      </c>
      <c r="Q105" s="183">
        <v>782</v>
      </c>
      <c r="R105" s="184">
        <v>0</v>
      </c>
      <c r="S105" s="184">
        <v>3</v>
      </c>
      <c r="T105" s="185">
        <v>38.5</v>
      </c>
      <c r="U105" s="186">
        <v>474</v>
      </c>
      <c r="V105" s="178">
        <v>0</v>
      </c>
      <c r="W105" s="178">
        <v>4</v>
      </c>
      <c r="X105" s="179">
        <v>44</v>
      </c>
      <c r="Y105" s="180">
        <v>654</v>
      </c>
    </row>
    <row r="106" spans="1:32" ht="15.6" x14ac:dyDescent="0.25">
      <c r="A106" s="138" t="s">
        <v>777</v>
      </c>
      <c r="B106" s="131" t="s">
        <v>37</v>
      </c>
      <c r="C106" s="131" t="s">
        <v>440</v>
      </c>
      <c r="D106" s="131" t="s">
        <v>292</v>
      </c>
      <c r="E106" s="136" t="s">
        <v>1311</v>
      </c>
      <c r="F106" s="262">
        <f>V106+N106+R106</f>
        <v>0</v>
      </c>
      <c r="G106" s="258">
        <f>W106+O106+S106</f>
        <v>9</v>
      </c>
      <c r="H106" s="258">
        <f>F106+G106</f>
        <v>9</v>
      </c>
      <c r="I106" s="321">
        <f>X106+P106+T106</f>
        <v>79.7</v>
      </c>
      <c r="J106" s="309">
        <f>(P106*0.5)+(T106*0.3)+(X106*0.2)</f>
        <v>26.459999999999997</v>
      </c>
      <c r="K106" s="259">
        <f>I106/H106</f>
        <v>8.8555555555555561</v>
      </c>
      <c r="L106" s="258">
        <f>Y106+Q106+U106</f>
        <v>1497</v>
      </c>
      <c r="M106" s="263">
        <f>(Y106*0.2)+(Q106*0.5)+(U106*0.3)</f>
        <v>537.70000000000005</v>
      </c>
      <c r="N106" s="315">
        <v>0</v>
      </c>
      <c r="O106" s="182">
        <v>2</v>
      </c>
      <c r="P106" s="181">
        <v>17.100000000000001</v>
      </c>
      <c r="Q106" s="183">
        <v>532</v>
      </c>
      <c r="R106" s="184">
        <v>0</v>
      </c>
      <c r="S106" s="184">
        <v>5</v>
      </c>
      <c r="T106" s="185">
        <v>53.9</v>
      </c>
      <c r="U106" s="186">
        <v>787</v>
      </c>
      <c r="V106" s="178">
        <v>0</v>
      </c>
      <c r="W106" s="178">
        <v>2</v>
      </c>
      <c r="X106" s="179">
        <v>8.6999999999999993</v>
      </c>
      <c r="Y106" s="180">
        <v>178</v>
      </c>
    </row>
    <row r="107" spans="1:32" ht="15.6" x14ac:dyDescent="0.25">
      <c r="A107" s="138" t="s">
        <v>520</v>
      </c>
      <c r="B107" s="131" t="s">
        <v>44</v>
      </c>
      <c r="C107" s="131" t="s">
        <v>177</v>
      </c>
      <c r="D107" s="131" t="s">
        <v>1110</v>
      </c>
      <c r="E107" s="136" t="s">
        <v>1314</v>
      </c>
      <c r="F107" s="262">
        <f>V107+N107+R107</f>
        <v>0</v>
      </c>
      <c r="G107" s="258">
        <f>W107+O107+S107</f>
        <v>6</v>
      </c>
      <c r="H107" s="258">
        <f>F107+G107</f>
        <v>6</v>
      </c>
      <c r="I107" s="321">
        <f>X107+P107+T107</f>
        <v>131.80000000000001</v>
      </c>
      <c r="J107" s="309">
        <f>(P107*0.5)+(T107*0.3)+(X107*0.2)</f>
        <v>26.360000000000003</v>
      </c>
      <c r="K107" s="259">
        <f>I107/H107</f>
        <v>21.966666666666669</v>
      </c>
      <c r="L107" s="258">
        <f>Y107+Q107+U107</f>
        <v>1060</v>
      </c>
      <c r="M107" s="263">
        <f>(Y107*0.2)+(Q107*0.5)+(U107*0.3)</f>
        <v>212</v>
      </c>
      <c r="N107" s="315">
        <v>0</v>
      </c>
      <c r="O107" s="182">
        <v>0</v>
      </c>
      <c r="P107" s="181">
        <v>0</v>
      </c>
      <c r="Q107" s="183">
        <v>0</v>
      </c>
      <c r="R107" s="184">
        <v>0</v>
      </c>
      <c r="S107" s="184">
        <v>0</v>
      </c>
      <c r="T107" s="185">
        <v>0</v>
      </c>
      <c r="U107" s="186">
        <v>0</v>
      </c>
      <c r="V107" s="178">
        <v>0</v>
      </c>
      <c r="W107" s="178">
        <v>6</v>
      </c>
      <c r="X107" s="179">
        <v>131.80000000000001</v>
      </c>
      <c r="Y107" s="180">
        <v>1060</v>
      </c>
    </row>
    <row r="108" spans="1:32" ht="15.6" x14ac:dyDescent="0.25">
      <c r="A108" s="138" t="s">
        <v>632</v>
      </c>
      <c r="B108" s="131" t="s">
        <v>50</v>
      </c>
      <c r="C108" s="131" t="s">
        <v>2141</v>
      </c>
      <c r="D108" s="131" t="s">
        <v>1871</v>
      </c>
      <c r="E108" s="136" t="s">
        <v>1312</v>
      </c>
      <c r="F108" s="262">
        <f>V108+N108+R108</f>
        <v>2</v>
      </c>
      <c r="G108" s="258">
        <f>W108+O108+S108</f>
        <v>7</v>
      </c>
      <c r="H108" s="258">
        <f>F108+G108</f>
        <v>9</v>
      </c>
      <c r="I108" s="321">
        <f>X108+P108+T108</f>
        <v>87.300000000000011</v>
      </c>
      <c r="J108" s="309">
        <f>(P108*0.5)+(T108*0.3)+(X108*0.2)</f>
        <v>26.330000000000002</v>
      </c>
      <c r="K108" s="259">
        <f>I108/H108</f>
        <v>9.7000000000000011</v>
      </c>
      <c r="L108" s="258">
        <f>Y108+Q108+U108</f>
        <v>1419</v>
      </c>
      <c r="M108" s="263">
        <f>(Y108*0.2)+(Q108*0.5)+(U108*0.3)</f>
        <v>398.8</v>
      </c>
      <c r="N108" s="315">
        <v>0</v>
      </c>
      <c r="O108" s="182">
        <v>1</v>
      </c>
      <c r="P108" s="181">
        <v>14.8</v>
      </c>
      <c r="Q108" s="183">
        <v>280</v>
      </c>
      <c r="R108" s="184">
        <v>0</v>
      </c>
      <c r="S108" s="184">
        <v>3</v>
      </c>
      <c r="T108" s="185">
        <v>44.300000000000004</v>
      </c>
      <c r="U108" s="186">
        <v>310</v>
      </c>
      <c r="V108" s="178">
        <v>2</v>
      </c>
      <c r="W108" s="178">
        <v>3</v>
      </c>
      <c r="X108" s="179">
        <v>28.2</v>
      </c>
      <c r="Y108" s="180">
        <v>829</v>
      </c>
    </row>
    <row r="109" spans="1:32" ht="15.6" x14ac:dyDescent="0.25">
      <c r="A109" s="138" t="s">
        <v>1794</v>
      </c>
      <c r="B109" s="131" t="s">
        <v>38</v>
      </c>
      <c r="C109" s="131" t="s">
        <v>1765</v>
      </c>
      <c r="D109" s="131" t="s">
        <v>91</v>
      </c>
      <c r="E109" s="136" t="s">
        <v>1311</v>
      </c>
      <c r="F109" s="262">
        <f>V109+N109+R109</f>
        <v>1</v>
      </c>
      <c r="G109" s="258">
        <f>W109+O109+S109</f>
        <v>7</v>
      </c>
      <c r="H109" s="258">
        <f>F109+G109</f>
        <v>8</v>
      </c>
      <c r="I109" s="321">
        <f>X109+P109+T109</f>
        <v>95.800000000000011</v>
      </c>
      <c r="J109" s="309">
        <f>(P109*0.5)+(T109*0.3)+(X109*0.2)</f>
        <v>24.82</v>
      </c>
      <c r="K109" s="259">
        <f>I109/H109</f>
        <v>11.975000000000001</v>
      </c>
      <c r="L109" s="258">
        <f>Y109+Q109+U109</f>
        <v>1318</v>
      </c>
      <c r="M109" s="263">
        <f>(Y109*0.2)+(Q109*0.5)+(U109*0.3)</f>
        <v>398.1</v>
      </c>
      <c r="N109" s="315">
        <v>0</v>
      </c>
      <c r="O109" s="182">
        <v>1</v>
      </c>
      <c r="P109" s="181">
        <v>14.4</v>
      </c>
      <c r="Q109" s="183">
        <v>278</v>
      </c>
      <c r="R109" s="184">
        <v>1</v>
      </c>
      <c r="S109" s="184">
        <v>1</v>
      </c>
      <c r="T109" s="185">
        <v>13.4</v>
      </c>
      <c r="U109" s="186">
        <v>511</v>
      </c>
      <c r="V109" s="178">
        <v>0</v>
      </c>
      <c r="W109" s="178">
        <v>5</v>
      </c>
      <c r="X109" s="179">
        <v>68</v>
      </c>
      <c r="Y109" s="180">
        <v>529</v>
      </c>
    </row>
    <row r="110" spans="1:32" ht="15.6" x14ac:dyDescent="0.25">
      <c r="A110" s="138" t="s">
        <v>564</v>
      </c>
      <c r="B110" s="131" t="s">
        <v>49</v>
      </c>
      <c r="C110" s="131" t="s">
        <v>156</v>
      </c>
      <c r="D110" s="131" t="s">
        <v>258</v>
      </c>
      <c r="E110" s="136" t="s">
        <v>1314</v>
      </c>
      <c r="F110" s="262">
        <f>V110+N110+R110</f>
        <v>0</v>
      </c>
      <c r="G110" s="258">
        <f>W110+O110+S110</f>
        <v>10</v>
      </c>
      <c r="H110" s="258">
        <f>F110+G110</f>
        <v>10</v>
      </c>
      <c r="I110" s="321">
        <f>X110+P110+T110</f>
        <v>110.89999999999999</v>
      </c>
      <c r="J110" s="309">
        <f>(P110*0.5)+(T110*0.3)+(X110*0.2)</f>
        <v>24.809999999999995</v>
      </c>
      <c r="K110" s="259">
        <f>I110/H110</f>
        <v>11.09</v>
      </c>
      <c r="L110" s="258">
        <f>Y110+Q110+U110</f>
        <v>1303</v>
      </c>
      <c r="M110" s="263">
        <f>(Y110*0.2)+(Q110*0.5)+(U110*0.3)</f>
        <v>377</v>
      </c>
      <c r="N110" s="315">
        <v>0</v>
      </c>
      <c r="O110" s="182">
        <v>3</v>
      </c>
      <c r="P110" s="181">
        <v>5.1999999999999993</v>
      </c>
      <c r="Q110" s="183">
        <v>324</v>
      </c>
      <c r="R110" s="184">
        <v>0</v>
      </c>
      <c r="S110" s="184">
        <v>1</v>
      </c>
      <c r="T110" s="185">
        <v>10.7</v>
      </c>
      <c r="U110" s="186">
        <v>192</v>
      </c>
      <c r="V110" s="178">
        <v>0</v>
      </c>
      <c r="W110" s="178">
        <v>6</v>
      </c>
      <c r="X110" s="179">
        <v>94.999999999999986</v>
      </c>
      <c r="Y110" s="180">
        <v>787</v>
      </c>
    </row>
    <row r="111" spans="1:32" ht="15.6" x14ac:dyDescent="0.25">
      <c r="A111" s="138" t="s">
        <v>502</v>
      </c>
      <c r="B111" s="131" t="s">
        <v>37</v>
      </c>
      <c r="C111" s="131" t="s">
        <v>193</v>
      </c>
      <c r="D111" s="131" t="s">
        <v>130</v>
      </c>
      <c r="E111" s="136" t="s">
        <v>1314</v>
      </c>
      <c r="F111" s="262">
        <f>V111+N111+R111</f>
        <v>6</v>
      </c>
      <c r="G111" s="258">
        <f>W111+O111+S111</f>
        <v>13</v>
      </c>
      <c r="H111" s="258">
        <f>F111+G111</f>
        <v>19</v>
      </c>
      <c r="I111" s="321">
        <f>X111+P111+T111</f>
        <v>104.99999999999999</v>
      </c>
      <c r="J111" s="309">
        <f>(P111*0.5)+(T111*0.3)+(X111*0.2)</f>
        <v>24.47</v>
      </c>
      <c r="K111" s="259">
        <f>I111/H111</f>
        <v>5.5263157894736832</v>
      </c>
      <c r="L111" s="258">
        <f>Y111+Q111+U111</f>
        <v>2090</v>
      </c>
      <c r="M111" s="263">
        <f>(Y111*0.2)+(Q111*0.5)+(U111*0.3)</f>
        <v>577.9</v>
      </c>
      <c r="N111" s="315">
        <v>0</v>
      </c>
      <c r="O111" s="182">
        <v>1</v>
      </c>
      <c r="P111" s="181">
        <v>7.2</v>
      </c>
      <c r="Q111" s="183">
        <v>267</v>
      </c>
      <c r="R111" s="184">
        <v>3</v>
      </c>
      <c r="S111" s="184">
        <v>3</v>
      </c>
      <c r="T111" s="185">
        <v>13.1</v>
      </c>
      <c r="U111" s="186">
        <v>798</v>
      </c>
      <c r="V111" s="178">
        <v>3</v>
      </c>
      <c r="W111" s="178">
        <v>9</v>
      </c>
      <c r="X111" s="179">
        <v>84.699999999999989</v>
      </c>
      <c r="Y111" s="180">
        <v>1025</v>
      </c>
      <c r="AB111"/>
      <c r="AC111" s="188"/>
      <c r="AD111"/>
      <c r="AE111"/>
      <c r="AF111" s="189"/>
    </row>
    <row r="112" spans="1:32" ht="15.6" x14ac:dyDescent="0.25">
      <c r="A112" s="138" t="s">
        <v>592</v>
      </c>
      <c r="B112" s="131" t="s">
        <v>38</v>
      </c>
      <c r="C112" s="131" t="s">
        <v>268</v>
      </c>
      <c r="D112" s="131" t="s">
        <v>217</v>
      </c>
      <c r="E112" s="136" t="s">
        <v>1311</v>
      </c>
      <c r="F112" s="262">
        <f>V112+N112+R112</f>
        <v>0</v>
      </c>
      <c r="G112" s="258">
        <f>W112+O112+S112</f>
        <v>4</v>
      </c>
      <c r="H112" s="258">
        <f>F112+G112</f>
        <v>4</v>
      </c>
      <c r="I112" s="321">
        <f>X112+P112+T112</f>
        <v>56.5</v>
      </c>
      <c r="J112" s="309">
        <f>(P112*0.5)+(T112*0.3)+(X112*0.2)</f>
        <v>24.409999999999997</v>
      </c>
      <c r="K112" s="259">
        <f>I112/H112</f>
        <v>14.125</v>
      </c>
      <c r="L112" s="258">
        <f>Y112+Q112+U112</f>
        <v>734</v>
      </c>
      <c r="M112" s="263">
        <f>(Y112*0.2)+(Q112*0.5)+(U112*0.3)</f>
        <v>274</v>
      </c>
      <c r="N112" s="315">
        <v>0</v>
      </c>
      <c r="O112" s="182">
        <v>2</v>
      </c>
      <c r="P112" s="181">
        <v>37.299999999999997</v>
      </c>
      <c r="Q112" s="183">
        <v>279</v>
      </c>
      <c r="R112" s="184">
        <v>0</v>
      </c>
      <c r="S112" s="184">
        <v>2</v>
      </c>
      <c r="T112" s="185">
        <v>19.2</v>
      </c>
      <c r="U112" s="186">
        <v>435</v>
      </c>
      <c r="V112" s="178">
        <v>0</v>
      </c>
      <c r="W112" s="178">
        <v>0</v>
      </c>
      <c r="X112" s="179">
        <v>0</v>
      </c>
      <c r="Y112" s="180">
        <v>20</v>
      </c>
    </row>
    <row r="113" spans="1:32" ht="15.6" x14ac:dyDescent="0.25">
      <c r="A113" s="138" t="s">
        <v>679</v>
      </c>
      <c r="B113" s="131" t="s">
        <v>50</v>
      </c>
      <c r="C113" s="131" t="s">
        <v>2122</v>
      </c>
      <c r="D113" s="131" t="s">
        <v>2121</v>
      </c>
      <c r="E113" s="136" t="s">
        <v>1311</v>
      </c>
      <c r="F113" s="262">
        <f>V113+N113+R113</f>
        <v>2</v>
      </c>
      <c r="G113" s="258">
        <f>W113+O113+S113</f>
        <v>4</v>
      </c>
      <c r="H113" s="258">
        <f>F113+G113</f>
        <v>6</v>
      </c>
      <c r="I113" s="321">
        <f>X113+P113+T113</f>
        <v>59.899999999999991</v>
      </c>
      <c r="J113" s="309">
        <f>(P113*0.5)+(T113*0.3)+(X113*0.2)</f>
        <v>23.43</v>
      </c>
      <c r="K113" s="259">
        <f>I113/H113</f>
        <v>9.9833333333333325</v>
      </c>
      <c r="L113" s="258">
        <f>Y113+Q113+U113</f>
        <v>830</v>
      </c>
      <c r="M113" s="263">
        <f>(Y113*0.2)+(Q113*0.5)+(U113*0.3)</f>
        <v>357</v>
      </c>
      <c r="N113" s="315">
        <v>2</v>
      </c>
      <c r="O113" s="182">
        <v>1</v>
      </c>
      <c r="P113" s="181">
        <v>27.3</v>
      </c>
      <c r="Q113" s="183">
        <v>540</v>
      </c>
      <c r="R113" s="184">
        <v>0</v>
      </c>
      <c r="S113" s="184">
        <v>3</v>
      </c>
      <c r="T113" s="185">
        <v>32.599999999999994</v>
      </c>
      <c r="U113" s="186">
        <v>290</v>
      </c>
      <c r="V113" s="178">
        <v>0</v>
      </c>
      <c r="W113" s="178">
        <v>0</v>
      </c>
      <c r="X113" s="179">
        <v>0</v>
      </c>
      <c r="Y113" s="180">
        <v>0</v>
      </c>
    </row>
    <row r="114" spans="1:32" ht="15.6" x14ac:dyDescent="0.25">
      <c r="A114" s="138" t="s">
        <v>1485</v>
      </c>
      <c r="B114" s="131" t="s">
        <v>39</v>
      </c>
      <c r="C114" s="131" t="s">
        <v>2095</v>
      </c>
      <c r="D114" s="131" t="s">
        <v>2175</v>
      </c>
      <c r="E114" s="136" t="s">
        <v>1311</v>
      </c>
      <c r="F114" s="262">
        <f>V114+N114+R114</f>
        <v>0</v>
      </c>
      <c r="G114" s="258">
        <f>W114+O114+S114</f>
        <v>8</v>
      </c>
      <c r="H114" s="258">
        <f>F114+G114</f>
        <v>8</v>
      </c>
      <c r="I114" s="321">
        <f>X114+P114+T114</f>
        <v>71.3</v>
      </c>
      <c r="J114" s="309">
        <f>(P114*0.5)+(T114*0.3)+(X114*0.2)</f>
        <v>23.41</v>
      </c>
      <c r="K114" s="259">
        <f>I114/H114</f>
        <v>8.9124999999999996</v>
      </c>
      <c r="L114" s="258">
        <f>Y114+Q114+U114</f>
        <v>803</v>
      </c>
      <c r="M114" s="263">
        <f>(Y114*0.2)+(Q114*0.5)+(U114*0.3)</f>
        <v>298.5</v>
      </c>
      <c r="N114" s="315">
        <v>0</v>
      </c>
      <c r="O114" s="182">
        <v>1</v>
      </c>
      <c r="P114" s="181">
        <v>10.1</v>
      </c>
      <c r="Q114" s="183">
        <v>288</v>
      </c>
      <c r="R114" s="184">
        <v>0</v>
      </c>
      <c r="S114" s="184">
        <v>7</v>
      </c>
      <c r="T114" s="185">
        <v>61.2</v>
      </c>
      <c r="U114" s="186">
        <v>515</v>
      </c>
      <c r="V114" s="178">
        <v>0</v>
      </c>
      <c r="W114" s="178">
        <v>0</v>
      </c>
      <c r="X114" s="179">
        <v>0</v>
      </c>
      <c r="Y114" s="180">
        <v>0</v>
      </c>
    </row>
    <row r="115" spans="1:32" ht="15.6" x14ac:dyDescent="0.25">
      <c r="A115" s="138" t="s">
        <v>1850</v>
      </c>
      <c r="B115" s="131" t="s">
        <v>43</v>
      </c>
      <c r="C115" s="131" t="s">
        <v>172</v>
      </c>
      <c r="D115" s="131" t="s">
        <v>1900</v>
      </c>
      <c r="E115" s="136" t="s">
        <v>1312</v>
      </c>
      <c r="F115" s="262">
        <f>V115+N115+R115</f>
        <v>2</v>
      </c>
      <c r="G115" s="258">
        <f>W115+O115+S115</f>
        <v>5</v>
      </c>
      <c r="H115" s="258">
        <f>F115+G115</f>
        <v>7</v>
      </c>
      <c r="I115" s="321">
        <f>X115+P115+T115</f>
        <v>64.100000000000009</v>
      </c>
      <c r="J115" s="309">
        <f>(P115*0.5)+(T115*0.3)+(X115*0.2)</f>
        <v>23.310000000000002</v>
      </c>
      <c r="K115" s="259">
        <f>I115/H115</f>
        <v>9.1571428571428584</v>
      </c>
      <c r="L115" s="258">
        <f>Y115+Q115+U115</f>
        <v>1086</v>
      </c>
      <c r="M115" s="263">
        <f>(Y115*0.2)+(Q115*0.5)+(U115*0.3)</f>
        <v>384.2</v>
      </c>
      <c r="N115" s="315">
        <v>0</v>
      </c>
      <c r="O115" s="182">
        <v>1</v>
      </c>
      <c r="P115" s="181">
        <v>20.399999999999999</v>
      </c>
      <c r="Q115" s="183">
        <v>322</v>
      </c>
      <c r="R115" s="184">
        <v>2</v>
      </c>
      <c r="S115" s="184">
        <v>4</v>
      </c>
      <c r="T115" s="185">
        <v>43.70000000000001</v>
      </c>
      <c r="U115" s="186">
        <v>704</v>
      </c>
      <c r="V115" s="178">
        <v>0</v>
      </c>
      <c r="W115" s="178">
        <v>0</v>
      </c>
      <c r="X115" s="179">
        <v>0</v>
      </c>
      <c r="Y115" s="180">
        <v>60</v>
      </c>
    </row>
    <row r="116" spans="1:32" ht="15.6" x14ac:dyDescent="0.25">
      <c r="A116" s="138" t="s">
        <v>1781</v>
      </c>
      <c r="B116" s="131" t="s">
        <v>47</v>
      </c>
      <c r="C116" s="131" t="s">
        <v>128</v>
      </c>
      <c r="D116" s="131" t="s">
        <v>1822</v>
      </c>
      <c r="E116" s="136" t="s">
        <v>1311</v>
      </c>
      <c r="F116" s="262">
        <f>V116+N116+R116</f>
        <v>0</v>
      </c>
      <c r="G116" s="258">
        <f>W116+O116+S116</f>
        <v>5</v>
      </c>
      <c r="H116" s="258">
        <f>F116+G116</f>
        <v>5</v>
      </c>
      <c r="I116" s="321">
        <f>X116+P116+T116</f>
        <v>69.7</v>
      </c>
      <c r="J116" s="309">
        <f>(P116*0.5)+(T116*0.3)+(X116*0.2)</f>
        <v>22.77</v>
      </c>
      <c r="K116" s="259">
        <f>I116/H116</f>
        <v>13.940000000000001</v>
      </c>
      <c r="L116" s="258">
        <f>Y116+Q116+U116</f>
        <v>1222</v>
      </c>
      <c r="M116" s="263">
        <f>(Y116*0.2)+(Q116*0.5)+(U116*0.3)</f>
        <v>378.6</v>
      </c>
      <c r="N116" s="315">
        <v>0</v>
      </c>
      <c r="O116" s="182">
        <v>1</v>
      </c>
      <c r="P116" s="181">
        <v>23.1</v>
      </c>
      <c r="Q116" s="183">
        <v>314</v>
      </c>
      <c r="R116" s="184">
        <v>0</v>
      </c>
      <c r="S116" s="184">
        <v>2</v>
      </c>
      <c r="T116" s="185">
        <v>19</v>
      </c>
      <c r="U116" s="186">
        <v>400</v>
      </c>
      <c r="V116" s="178">
        <v>0</v>
      </c>
      <c r="W116" s="178">
        <v>2</v>
      </c>
      <c r="X116" s="179">
        <v>27.599999999999998</v>
      </c>
      <c r="Y116" s="180">
        <v>508</v>
      </c>
    </row>
    <row r="117" spans="1:32" ht="15.6" x14ac:dyDescent="0.25">
      <c r="A117" s="138" t="s">
        <v>1388</v>
      </c>
      <c r="B117" s="131" t="s">
        <v>38</v>
      </c>
      <c r="C117" s="131" t="s">
        <v>1389</v>
      </c>
      <c r="D117" s="131" t="s">
        <v>1390</v>
      </c>
      <c r="E117" s="136" t="s">
        <v>1311</v>
      </c>
      <c r="F117" s="262">
        <f>V117+N117+R117</f>
        <v>0</v>
      </c>
      <c r="G117" s="258">
        <f>W117+O117+S117</f>
        <v>9</v>
      </c>
      <c r="H117" s="258">
        <f>F117+G117</f>
        <v>9</v>
      </c>
      <c r="I117" s="321">
        <f>X117+P117+T117</f>
        <v>92.200000000000017</v>
      </c>
      <c r="J117" s="309">
        <f>(P117*0.5)+(T117*0.3)+(X117*0.2)</f>
        <v>22.43</v>
      </c>
      <c r="K117" s="259">
        <f>I117/H117</f>
        <v>10.244444444444447</v>
      </c>
      <c r="L117" s="258">
        <f>Y117+Q117+U117</f>
        <v>1220</v>
      </c>
      <c r="M117" s="263">
        <f>(Y117*0.2)+(Q117*0.5)+(U117*0.3)</f>
        <v>293.5</v>
      </c>
      <c r="N117" s="315">
        <v>0</v>
      </c>
      <c r="O117" s="182">
        <v>0</v>
      </c>
      <c r="P117" s="181">
        <v>0</v>
      </c>
      <c r="Q117" s="183">
        <v>0</v>
      </c>
      <c r="R117" s="184">
        <v>0</v>
      </c>
      <c r="S117" s="184">
        <v>3</v>
      </c>
      <c r="T117" s="185">
        <v>39.900000000000006</v>
      </c>
      <c r="U117" s="186">
        <v>495</v>
      </c>
      <c r="V117" s="178">
        <v>0</v>
      </c>
      <c r="W117" s="178">
        <v>6</v>
      </c>
      <c r="X117" s="179">
        <v>52.300000000000004</v>
      </c>
      <c r="Y117" s="180">
        <v>725</v>
      </c>
    </row>
    <row r="118" spans="1:32" ht="15.6" x14ac:dyDescent="0.25">
      <c r="A118" s="138" t="s">
        <v>533</v>
      </c>
      <c r="B118" s="131" t="s">
        <v>40</v>
      </c>
      <c r="C118" s="131" t="s">
        <v>104</v>
      </c>
      <c r="D118" s="131" t="s">
        <v>1854</v>
      </c>
      <c r="E118" s="136" t="s">
        <v>1311</v>
      </c>
      <c r="F118" s="262">
        <f>V118+N118+R118</f>
        <v>5</v>
      </c>
      <c r="G118" s="258">
        <f>W118+O118+S118</f>
        <v>8</v>
      </c>
      <c r="H118" s="258">
        <f>F118+G118</f>
        <v>13</v>
      </c>
      <c r="I118" s="321">
        <f>X118+P118+T118</f>
        <v>86.9</v>
      </c>
      <c r="J118" s="309">
        <f>(P118*0.5)+(T118*0.3)+(X118*0.2)</f>
        <v>21.830000000000002</v>
      </c>
      <c r="K118" s="259">
        <f>I118/H118</f>
        <v>6.6846153846153848</v>
      </c>
      <c r="L118" s="258">
        <f>Y118+Q118+U118</f>
        <v>1883</v>
      </c>
      <c r="M118" s="263">
        <f>(Y118*0.2)+(Q118*0.5)+(U118*0.3)</f>
        <v>568.4</v>
      </c>
      <c r="N118" s="315">
        <v>2</v>
      </c>
      <c r="O118" s="182">
        <v>0</v>
      </c>
      <c r="P118" s="181">
        <v>3.1</v>
      </c>
      <c r="Q118" s="183">
        <v>481</v>
      </c>
      <c r="R118" s="184">
        <v>0</v>
      </c>
      <c r="S118" s="184">
        <v>3</v>
      </c>
      <c r="T118" s="185">
        <v>35.200000000000003</v>
      </c>
      <c r="U118" s="186">
        <v>475</v>
      </c>
      <c r="V118" s="178">
        <v>3</v>
      </c>
      <c r="W118" s="178">
        <v>5</v>
      </c>
      <c r="X118" s="179">
        <v>48.6</v>
      </c>
      <c r="Y118" s="180">
        <v>927</v>
      </c>
    </row>
    <row r="119" spans="1:32" ht="15.6" x14ac:dyDescent="0.25">
      <c r="A119" s="138" t="s">
        <v>658</v>
      </c>
      <c r="B119" s="131" t="s">
        <v>40</v>
      </c>
      <c r="C119" s="131" t="s">
        <v>367</v>
      </c>
      <c r="D119" s="131" t="s">
        <v>108</v>
      </c>
      <c r="E119" s="136" t="s">
        <v>1955</v>
      </c>
      <c r="F119" s="262">
        <f>V119+N119+R119</f>
        <v>12</v>
      </c>
      <c r="G119" s="258">
        <f>W119+O119+S119</f>
        <v>7</v>
      </c>
      <c r="H119" s="258">
        <f>F119+G119</f>
        <v>19</v>
      </c>
      <c r="I119" s="321">
        <f>X119+P119+T119</f>
        <v>87.7</v>
      </c>
      <c r="J119" s="309">
        <f>(P119*0.5)+(T119*0.3)+(X119*0.2)</f>
        <v>21.619999999999997</v>
      </c>
      <c r="K119" s="259">
        <f>I119/H119</f>
        <v>4.6157894736842104</v>
      </c>
      <c r="L119" s="258">
        <f>Y119+Q119+U119</f>
        <v>2792</v>
      </c>
      <c r="M119" s="263">
        <f>(Y119*0.2)+(Q119*0.5)+(U119*0.3)</f>
        <v>932.6</v>
      </c>
      <c r="N119" s="315">
        <v>5</v>
      </c>
      <c r="O119" s="182">
        <v>1</v>
      </c>
      <c r="P119" s="181">
        <v>6.5</v>
      </c>
      <c r="Q119" s="183">
        <v>938</v>
      </c>
      <c r="R119" s="184">
        <v>4</v>
      </c>
      <c r="S119" s="184">
        <v>2</v>
      </c>
      <c r="T119" s="185">
        <v>21.299999999999997</v>
      </c>
      <c r="U119" s="186">
        <v>928</v>
      </c>
      <c r="V119" s="178">
        <v>3</v>
      </c>
      <c r="W119" s="178">
        <v>4</v>
      </c>
      <c r="X119" s="179">
        <v>59.9</v>
      </c>
      <c r="Y119" s="180">
        <v>926</v>
      </c>
    </row>
    <row r="120" spans="1:32" ht="15.6" x14ac:dyDescent="0.25">
      <c r="A120" s="138" t="s">
        <v>793</v>
      </c>
      <c r="B120" s="131" t="s">
        <v>2047</v>
      </c>
      <c r="C120" s="131" t="s">
        <v>101</v>
      </c>
      <c r="D120" s="131" t="s">
        <v>122</v>
      </c>
      <c r="E120" s="136" t="s">
        <v>1314</v>
      </c>
      <c r="F120" s="262">
        <f>V120+N120+R120</f>
        <v>5</v>
      </c>
      <c r="G120" s="258">
        <f>W120+O120+S120</f>
        <v>8</v>
      </c>
      <c r="H120" s="258">
        <f>F120+G120</f>
        <v>13</v>
      </c>
      <c r="I120" s="321">
        <f>X120+P120+T120</f>
        <v>85.800000000000011</v>
      </c>
      <c r="J120" s="309">
        <f>(P120*0.5)+(T120*0.3)+(X120*0.2)</f>
        <v>21.300000000000004</v>
      </c>
      <c r="K120" s="259">
        <f>I120/H120</f>
        <v>6.6000000000000005</v>
      </c>
      <c r="L120" s="258">
        <f>Y120+Q120+U120</f>
        <v>1857</v>
      </c>
      <c r="M120" s="263">
        <f>(Y120*0.2)+(Q120*0.5)+(U120*0.3)</f>
        <v>526.29999999999995</v>
      </c>
      <c r="N120" s="315">
        <v>1</v>
      </c>
      <c r="O120" s="182">
        <v>0</v>
      </c>
      <c r="P120" s="181">
        <v>0.6</v>
      </c>
      <c r="Q120" s="183">
        <v>301</v>
      </c>
      <c r="R120" s="184">
        <v>1</v>
      </c>
      <c r="S120" s="184">
        <v>6</v>
      </c>
      <c r="T120" s="185">
        <v>39.600000000000009</v>
      </c>
      <c r="U120" s="186">
        <v>646</v>
      </c>
      <c r="V120" s="178">
        <v>3</v>
      </c>
      <c r="W120" s="178">
        <v>2</v>
      </c>
      <c r="X120" s="179">
        <v>45.6</v>
      </c>
      <c r="Y120" s="180">
        <v>910</v>
      </c>
    </row>
    <row r="121" spans="1:32" ht="15.6" x14ac:dyDescent="0.25">
      <c r="A121" s="138" t="s">
        <v>563</v>
      </c>
      <c r="B121" s="131" t="s">
        <v>37</v>
      </c>
      <c r="C121" s="131" t="s">
        <v>77</v>
      </c>
      <c r="D121" s="131" t="s">
        <v>355</v>
      </c>
      <c r="E121" s="136" t="s">
        <v>1314</v>
      </c>
      <c r="F121" s="262">
        <f>V121+N121+R121</f>
        <v>3</v>
      </c>
      <c r="G121" s="258">
        <f>W121+O121+S121</f>
        <v>9</v>
      </c>
      <c r="H121" s="258">
        <f>F121+G121</f>
        <v>12</v>
      </c>
      <c r="I121" s="321">
        <f>X121+P121+T121</f>
        <v>79.2</v>
      </c>
      <c r="J121" s="309">
        <f>(P121*0.5)+(T121*0.3)+(X121*0.2)</f>
        <v>21.3</v>
      </c>
      <c r="K121" s="259">
        <f>I121/H121</f>
        <v>6.6000000000000005</v>
      </c>
      <c r="L121" s="258">
        <f>Y121+Q121+U121</f>
        <v>2088</v>
      </c>
      <c r="M121" s="263">
        <f>(Y121*0.2)+(Q121*0.5)+(U121*0.3)</f>
        <v>662.9</v>
      </c>
      <c r="N121" s="315">
        <v>3</v>
      </c>
      <c r="O121" s="182">
        <v>0</v>
      </c>
      <c r="P121" s="181">
        <v>6.5</v>
      </c>
      <c r="Q121" s="183">
        <v>590</v>
      </c>
      <c r="R121" s="184">
        <v>0</v>
      </c>
      <c r="S121" s="184">
        <v>3</v>
      </c>
      <c r="T121" s="185">
        <v>35.099999999999994</v>
      </c>
      <c r="U121" s="186">
        <v>683</v>
      </c>
      <c r="V121" s="178">
        <v>0</v>
      </c>
      <c r="W121" s="178">
        <v>6</v>
      </c>
      <c r="X121" s="179">
        <v>37.600000000000009</v>
      </c>
      <c r="Y121" s="180">
        <v>815</v>
      </c>
    </row>
    <row r="122" spans="1:32" ht="15.6" x14ac:dyDescent="0.25">
      <c r="A122" s="138" t="s">
        <v>883</v>
      </c>
      <c r="B122" s="131" t="s">
        <v>44</v>
      </c>
      <c r="C122" s="131" t="s">
        <v>1477</v>
      </c>
      <c r="D122" s="131" t="s">
        <v>1921</v>
      </c>
      <c r="E122" s="136" t="s">
        <v>1311</v>
      </c>
      <c r="F122" s="262">
        <f>V122+N122+R122</f>
        <v>2</v>
      </c>
      <c r="G122" s="258">
        <f>W122+O122+S122</f>
        <v>5</v>
      </c>
      <c r="H122" s="258">
        <f>F122+G122</f>
        <v>7</v>
      </c>
      <c r="I122" s="321">
        <f>X122+P122+T122</f>
        <v>84.2</v>
      </c>
      <c r="J122" s="309">
        <f>(P122*0.5)+(T122*0.3)+(X122*0.2)</f>
        <v>20.399999999999999</v>
      </c>
      <c r="K122" s="259">
        <f>I122/H122</f>
        <v>12.028571428571428</v>
      </c>
      <c r="L122" s="258">
        <f>Y122+Q122+U122</f>
        <v>1556</v>
      </c>
      <c r="M122" s="263">
        <f>(Y122*0.2)+(Q122*0.5)+(U122*0.3)</f>
        <v>398.70000000000005</v>
      </c>
      <c r="N122" s="315">
        <v>0</v>
      </c>
      <c r="O122" s="182">
        <v>0</v>
      </c>
      <c r="P122" s="181">
        <v>0</v>
      </c>
      <c r="Q122" s="183">
        <v>40</v>
      </c>
      <c r="R122" s="184">
        <v>1</v>
      </c>
      <c r="S122" s="184">
        <v>3</v>
      </c>
      <c r="T122" s="185">
        <v>35.6</v>
      </c>
      <c r="U122" s="186">
        <v>755</v>
      </c>
      <c r="V122" s="178">
        <v>1</v>
      </c>
      <c r="W122" s="178">
        <v>2</v>
      </c>
      <c r="X122" s="179">
        <v>48.6</v>
      </c>
      <c r="Y122" s="180">
        <v>761</v>
      </c>
    </row>
    <row r="123" spans="1:32" ht="15.6" x14ac:dyDescent="0.25">
      <c r="A123" s="138" t="s">
        <v>499</v>
      </c>
      <c r="B123" s="131" t="s">
        <v>41</v>
      </c>
      <c r="C123" s="131" t="s">
        <v>476</v>
      </c>
      <c r="D123" s="131" t="s">
        <v>141</v>
      </c>
      <c r="E123" s="136" t="s">
        <v>1955</v>
      </c>
      <c r="F123" s="262">
        <f>V123+N123+R123</f>
        <v>2</v>
      </c>
      <c r="G123" s="258">
        <f>W123+O123+S123</f>
        <v>7</v>
      </c>
      <c r="H123" s="258">
        <f>F123+G123</f>
        <v>9</v>
      </c>
      <c r="I123" s="321">
        <f>X123+P123+T123</f>
        <v>86.399999999999991</v>
      </c>
      <c r="J123" s="309">
        <f>(P123*0.5)+(T123*0.3)+(X123*0.2)</f>
        <v>20.11</v>
      </c>
      <c r="K123" s="259">
        <f>I123/H123</f>
        <v>9.6</v>
      </c>
      <c r="L123" s="258">
        <f>Y123+Q123+U123</f>
        <v>1081</v>
      </c>
      <c r="M123" s="263">
        <f>(Y123*0.2)+(Q123*0.5)+(U123*0.3)</f>
        <v>343.2</v>
      </c>
      <c r="N123" s="315">
        <v>0</v>
      </c>
      <c r="O123" s="182">
        <v>1</v>
      </c>
      <c r="P123" s="181">
        <v>5.8</v>
      </c>
      <c r="Q123" s="183">
        <v>267</v>
      </c>
      <c r="R123" s="184">
        <v>2</v>
      </c>
      <c r="S123" s="184">
        <v>0</v>
      </c>
      <c r="T123" s="185">
        <v>10.9</v>
      </c>
      <c r="U123" s="186">
        <v>469</v>
      </c>
      <c r="V123" s="178">
        <v>0</v>
      </c>
      <c r="W123" s="178">
        <v>6</v>
      </c>
      <c r="X123" s="179">
        <v>69.699999999999989</v>
      </c>
      <c r="Y123" s="180">
        <v>345</v>
      </c>
      <c r="AB123">
        <v>1200</v>
      </c>
      <c r="AC123">
        <v>300</v>
      </c>
      <c r="AD123">
        <v>1200</v>
      </c>
      <c r="AE123">
        <f>SUM(AB123:AD123)</f>
        <v>2700</v>
      </c>
      <c r="AF123"/>
    </row>
    <row r="124" spans="1:32" ht="15.6" x14ac:dyDescent="0.25">
      <c r="A124" s="138" t="s">
        <v>1490</v>
      </c>
      <c r="B124" s="131" t="s">
        <v>37</v>
      </c>
      <c r="C124" s="131" t="s">
        <v>307</v>
      </c>
      <c r="D124" s="131" t="s">
        <v>295</v>
      </c>
      <c r="E124" s="136" t="s">
        <v>1313</v>
      </c>
      <c r="F124" s="262">
        <f>V124+N124+R124</f>
        <v>1</v>
      </c>
      <c r="G124" s="258">
        <f>W124+O124+S124</f>
        <v>5</v>
      </c>
      <c r="H124" s="258">
        <f>F124+G124</f>
        <v>6</v>
      </c>
      <c r="I124" s="321">
        <f>X124+P124+T124</f>
        <v>64</v>
      </c>
      <c r="J124" s="309">
        <f>(P124*0.5)+(T124*0.3)+(X124*0.2)</f>
        <v>20.010000000000002</v>
      </c>
      <c r="K124" s="259">
        <f>I124/H124</f>
        <v>10.666666666666666</v>
      </c>
      <c r="L124" s="258">
        <f>Y124+Q124+U124</f>
        <v>1396</v>
      </c>
      <c r="M124" s="263">
        <f>(Y124*0.2)+(Q124*0.5)+(U124*0.3)</f>
        <v>428.79999999999995</v>
      </c>
      <c r="N124" s="315">
        <v>0</v>
      </c>
      <c r="O124" s="182">
        <v>1</v>
      </c>
      <c r="P124" s="181">
        <v>7.6</v>
      </c>
      <c r="Q124" s="183">
        <v>320</v>
      </c>
      <c r="R124" s="184">
        <v>0</v>
      </c>
      <c r="S124" s="184">
        <v>3</v>
      </c>
      <c r="T124" s="185">
        <v>49.3</v>
      </c>
      <c r="U124" s="186">
        <v>536</v>
      </c>
      <c r="V124" s="178">
        <v>1</v>
      </c>
      <c r="W124" s="178">
        <v>1</v>
      </c>
      <c r="X124" s="179">
        <v>7.1000000000000005</v>
      </c>
      <c r="Y124" s="180">
        <v>540</v>
      </c>
    </row>
    <row r="125" spans="1:32" ht="15.6" x14ac:dyDescent="0.25">
      <c r="A125" s="138" t="s">
        <v>801</v>
      </c>
      <c r="B125" s="131" t="s">
        <v>38</v>
      </c>
      <c r="C125" s="131" t="s">
        <v>2058</v>
      </c>
      <c r="D125" s="131" t="s">
        <v>2059</v>
      </c>
      <c r="E125" s="136" t="s">
        <v>1307</v>
      </c>
      <c r="F125" s="262">
        <f>V125+N125+R125</f>
        <v>6</v>
      </c>
      <c r="G125" s="258">
        <f>W125+O125+S125</f>
        <v>4</v>
      </c>
      <c r="H125" s="258">
        <f>F125+G125</f>
        <v>10</v>
      </c>
      <c r="I125" s="321">
        <f>X125+P125+T125</f>
        <v>61.6</v>
      </c>
      <c r="J125" s="309">
        <f>(P125*0.5)+(T125*0.3)+(X125*0.2)</f>
        <v>19.96</v>
      </c>
      <c r="K125" s="259">
        <f>I125/H125</f>
        <v>6.16</v>
      </c>
      <c r="L125" s="258">
        <f>Y125+Q125+U125</f>
        <v>1002</v>
      </c>
      <c r="M125" s="263">
        <f>(Y125*0.2)+(Q125*0.5)+(U125*0.3)</f>
        <v>351.79999999999995</v>
      </c>
      <c r="N125" s="315">
        <v>4</v>
      </c>
      <c r="O125" s="182">
        <v>1</v>
      </c>
      <c r="P125" s="181">
        <v>7.3999999999999995</v>
      </c>
      <c r="Q125" s="183">
        <v>256</v>
      </c>
      <c r="R125" s="184">
        <v>2</v>
      </c>
      <c r="S125" s="184">
        <v>3</v>
      </c>
      <c r="T125" s="185">
        <v>54.2</v>
      </c>
      <c r="U125" s="186">
        <v>746</v>
      </c>
      <c r="V125" s="178">
        <v>0</v>
      </c>
      <c r="W125" s="178">
        <v>0</v>
      </c>
      <c r="X125" s="179">
        <v>0</v>
      </c>
      <c r="Y125" s="180">
        <v>0</v>
      </c>
    </row>
    <row r="126" spans="1:32" ht="15.6" x14ac:dyDescent="0.25">
      <c r="A126" s="138" t="s">
        <v>931</v>
      </c>
      <c r="B126" s="131" t="s">
        <v>2047</v>
      </c>
      <c r="C126" s="131" t="s">
        <v>363</v>
      </c>
      <c r="D126" s="131" t="s">
        <v>496</v>
      </c>
      <c r="E126" s="136" t="s">
        <v>1311</v>
      </c>
      <c r="F126" s="262">
        <f>V126+N126+R126</f>
        <v>7</v>
      </c>
      <c r="G126" s="258">
        <f>W126+O126+S126</f>
        <v>5</v>
      </c>
      <c r="H126" s="258">
        <f>F126+G126</f>
        <v>12</v>
      </c>
      <c r="I126" s="321">
        <f>X126+P126+T126</f>
        <v>56.800000000000004</v>
      </c>
      <c r="J126" s="309">
        <f>(P126*0.5)+(T126*0.3)+(X126*0.2)</f>
        <v>19.93</v>
      </c>
      <c r="K126" s="259">
        <f>I126/H126</f>
        <v>4.7333333333333334</v>
      </c>
      <c r="L126" s="258">
        <f>Y126+Q126+U126</f>
        <v>1980</v>
      </c>
      <c r="M126" s="263">
        <f>(Y126*0.2)+(Q126*0.5)+(U126*0.3)</f>
        <v>719.7</v>
      </c>
      <c r="N126" s="315">
        <v>3</v>
      </c>
      <c r="O126" s="182">
        <v>2</v>
      </c>
      <c r="P126" s="181">
        <v>25.7</v>
      </c>
      <c r="Q126" s="183">
        <v>1006</v>
      </c>
      <c r="R126" s="184">
        <v>0</v>
      </c>
      <c r="S126" s="184">
        <v>1</v>
      </c>
      <c r="T126" s="185">
        <v>8.6</v>
      </c>
      <c r="U126" s="186">
        <v>219</v>
      </c>
      <c r="V126" s="178">
        <v>4</v>
      </c>
      <c r="W126" s="178">
        <v>2</v>
      </c>
      <c r="X126" s="179">
        <v>22.5</v>
      </c>
      <c r="Y126" s="180">
        <v>755</v>
      </c>
    </row>
    <row r="127" spans="1:32" ht="15.6" x14ac:dyDescent="0.25">
      <c r="A127" s="138" t="s">
        <v>774</v>
      </c>
      <c r="B127" s="131" t="s">
        <v>41</v>
      </c>
      <c r="C127" s="131" t="s">
        <v>389</v>
      </c>
      <c r="D127" s="131" t="s">
        <v>1110</v>
      </c>
      <c r="E127" s="136" t="s">
        <v>1311</v>
      </c>
      <c r="F127" s="262">
        <f>V127+N127+R127</f>
        <v>0</v>
      </c>
      <c r="G127" s="258">
        <f>W127+O127+S127</f>
        <v>6</v>
      </c>
      <c r="H127" s="258">
        <f>F127+G127</f>
        <v>6</v>
      </c>
      <c r="I127" s="321">
        <f>X127+P127+T127</f>
        <v>48</v>
      </c>
      <c r="J127" s="309">
        <f>(P127*0.5)+(T127*0.3)+(X127*0.2)</f>
        <v>19.739999999999998</v>
      </c>
      <c r="K127" s="259">
        <f>I127/H127</f>
        <v>8</v>
      </c>
      <c r="L127" s="258">
        <f>Y127+Q127+U127</f>
        <v>1081</v>
      </c>
      <c r="M127" s="263">
        <f>(Y127*0.2)+(Q127*0.5)+(U127*0.3)</f>
        <v>415.79999999999995</v>
      </c>
      <c r="N127" s="315">
        <v>0</v>
      </c>
      <c r="O127" s="182">
        <v>3</v>
      </c>
      <c r="P127" s="181">
        <v>28.1</v>
      </c>
      <c r="Q127" s="183">
        <v>576</v>
      </c>
      <c r="R127" s="184">
        <v>0</v>
      </c>
      <c r="S127" s="184">
        <v>2</v>
      </c>
      <c r="T127" s="185">
        <v>17.100000000000001</v>
      </c>
      <c r="U127" s="186">
        <v>268</v>
      </c>
      <c r="V127" s="178">
        <v>0</v>
      </c>
      <c r="W127" s="178">
        <v>1</v>
      </c>
      <c r="X127" s="179">
        <v>2.8</v>
      </c>
      <c r="Y127" s="180">
        <v>237</v>
      </c>
    </row>
    <row r="128" spans="1:32" ht="15.6" x14ac:dyDescent="0.25">
      <c r="A128" s="138" t="s">
        <v>715</v>
      </c>
      <c r="B128" s="131" t="s">
        <v>50</v>
      </c>
      <c r="C128" s="131" t="s">
        <v>1889</v>
      </c>
      <c r="D128" s="131" t="s">
        <v>386</v>
      </c>
      <c r="E128" s="136" t="s">
        <v>1303</v>
      </c>
      <c r="F128" s="262">
        <f>V128+N128+R128</f>
        <v>3</v>
      </c>
      <c r="G128" s="258">
        <f>W128+O128+S128</f>
        <v>10</v>
      </c>
      <c r="H128" s="258">
        <f>F128+G128</f>
        <v>13</v>
      </c>
      <c r="I128" s="321">
        <f>X128+P128+T128</f>
        <v>71</v>
      </c>
      <c r="J128" s="309">
        <f>(P128*0.5)+(T128*0.3)+(X128*0.2)</f>
        <v>19.309999999999999</v>
      </c>
      <c r="K128" s="259">
        <f>I128/H128</f>
        <v>5.4615384615384617</v>
      </c>
      <c r="L128" s="258">
        <f>Y128+Q128+U128</f>
        <v>1509</v>
      </c>
      <c r="M128" s="263">
        <f>(Y128*0.2)+(Q128*0.5)+(U128*0.3)</f>
        <v>376.2</v>
      </c>
      <c r="N128" s="315">
        <v>0</v>
      </c>
      <c r="O128" s="182">
        <v>0</v>
      </c>
      <c r="P128" s="181">
        <v>0</v>
      </c>
      <c r="Q128" s="183">
        <v>80</v>
      </c>
      <c r="R128" s="184">
        <v>0</v>
      </c>
      <c r="S128" s="184">
        <v>7</v>
      </c>
      <c r="T128" s="185">
        <v>51.099999999999994</v>
      </c>
      <c r="U128" s="186">
        <v>504</v>
      </c>
      <c r="V128" s="178">
        <v>3</v>
      </c>
      <c r="W128" s="178">
        <v>3</v>
      </c>
      <c r="X128" s="179">
        <v>19.899999999999999</v>
      </c>
      <c r="Y128" s="180">
        <v>925</v>
      </c>
    </row>
    <row r="129" spans="1:25" ht="15.6" x14ac:dyDescent="0.25">
      <c r="A129" s="138" t="s">
        <v>643</v>
      </c>
      <c r="B129" s="131" t="s">
        <v>2047</v>
      </c>
      <c r="C129" s="131" t="s">
        <v>1879</v>
      </c>
      <c r="D129" s="131" t="s">
        <v>1880</v>
      </c>
      <c r="E129" s="136" t="s">
        <v>1954</v>
      </c>
      <c r="F129" s="262">
        <f>V129+N129+R129</f>
        <v>6</v>
      </c>
      <c r="G129" s="258">
        <f>W129+O129+S129</f>
        <v>3</v>
      </c>
      <c r="H129" s="258">
        <f>F129+G129</f>
        <v>9</v>
      </c>
      <c r="I129" s="321">
        <f>X129+P129+T129</f>
        <v>86.100000000000009</v>
      </c>
      <c r="J129" s="309">
        <f>(P129*0.5)+(T129*0.3)+(X129*0.2)</f>
        <v>18.930000000000003</v>
      </c>
      <c r="K129" s="259">
        <f>I129/H129</f>
        <v>9.5666666666666682</v>
      </c>
      <c r="L129" s="258">
        <f>Y129+Q129+U129</f>
        <v>1402</v>
      </c>
      <c r="M129" s="263">
        <f>(Y129*0.2)+(Q129*0.5)+(U129*0.3)</f>
        <v>446.5</v>
      </c>
      <c r="N129" s="315">
        <v>4</v>
      </c>
      <c r="O129" s="182">
        <v>0</v>
      </c>
      <c r="P129" s="181">
        <v>5.7</v>
      </c>
      <c r="Q129" s="183">
        <v>527</v>
      </c>
      <c r="R129" s="184">
        <v>0</v>
      </c>
      <c r="S129" s="184">
        <v>0</v>
      </c>
      <c r="T129" s="185">
        <v>0</v>
      </c>
      <c r="U129" s="186">
        <v>80</v>
      </c>
      <c r="V129" s="178">
        <v>2</v>
      </c>
      <c r="W129" s="178">
        <v>3</v>
      </c>
      <c r="X129" s="179">
        <v>80.400000000000006</v>
      </c>
      <c r="Y129" s="180">
        <v>795</v>
      </c>
    </row>
    <row r="130" spans="1:25" ht="15.6" x14ac:dyDescent="0.25">
      <c r="A130" s="138" t="s">
        <v>1624</v>
      </c>
      <c r="B130" s="131" t="s">
        <v>42</v>
      </c>
      <c r="C130" s="131" t="s">
        <v>1657</v>
      </c>
      <c r="D130" s="131" t="s">
        <v>1658</v>
      </c>
      <c r="E130" s="136" t="s">
        <v>1314</v>
      </c>
      <c r="F130" s="262">
        <f>V130+N130+R130</f>
        <v>3</v>
      </c>
      <c r="G130" s="258">
        <f>W130+O130+S130</f>
        <v>9</v>
      </c>
      <c r="H130" s="258">
        <f>F130+G130</f>
        <v>12</v>
      </c>
      <c r="I130" s="321">
        <f>X130+P130+T130</f>
        <v>66.099999999999994</v>
      </c>
      <c r="J130" s="309">
        <f>(P130*0.5)+(T130*0.3)+(X130*0.2)</f>
        <v>18.439999999999998</v>
      </c>
      <c r="K130" s="259">
        <f>I130/H130</f>
        <v>5.5083333333333329</v>
      </c>
      <c r="L130" s="258">
        <f>Y130+Q130+U130</f>
        <v>1898</v>
      </c>
      <c r="M130" s="263">
        <f>(Y130*0.2)+(Q130*0.5)+(U130*0.3)</f>
        <v>595.4</v>
      </c>
      <c r="N130" s="315">
        <v>1</v>
      </c>
      <c r="O130" s="182">
        <v>1</v>
      </c>
      <c r="P130" s="181">
        <v>15.7</v>
      </c>
      <c r="Q130" s="183">
        <v>571</v>
      </c>
      <c r="R130" s="184">
        <v>1</v>
      </c>
      <c r="S130" s="184">
        <v>1</v>
      </c>
      <c r="T130" s="185">
        <v>5.0999999999999996</v>
      </c>
      <c r="U130" s="186">
        <v>445</v>
      </c>
      <c r="V130" s="178">
        <v>1</v>
      </c>
      <c r="W130" s="178">
        <v>7</v>
      </c>
      <c r="X130" s="179">
        <v>45.3</v>
      </c>
      <c r="Y130" s="180">
        <v>882</v>
      </c>
    </row>
    <row r="131" spans="1:25" ht="15.6" x14ac:dyDescent="0.25">
      <c r="A131" s="138" t="s">
        <v>958</v>
      </c>
      <c r="B131" s="131" t="s">
        <v>42</v>
      </c>
      <c r="C131" s="131" t="s">
        <v>967</v>
      </c>
      <c r="D131" s="131" t="s">
        <v>968</v>
      </c>
      <c r="E131" s="136" t="s">
        <v>1954</v>
      </c>
      <c r="F131" s="262">
        <f>V131+N131+R131</f>
        <v>3</v>
      </c>
      <c r="G131" s="258">
        <f>W131+O131+S131</f>
        <v>4</v>
      </c>
      <c r="H131" s="258">
        <f>F131+G131</f>
        <v>7</v>
      </c>
      <c r="I131" s="321">
        <f>X131+P131+T131</f>
        <v>55.4</v>
      </c>
      <c r="J131" s="309">
        <f>(P131*0.5)+(T131*0.3)+(X131*0.2)</f>
        <v>18.439999999999998</v>
      </c>
      <c r="K131" s="259">
        <f>I131/H131</f>
        <v>7.9142857142857137</v>
      </c>
      <c r="L131" s="258">
        <f>Y131+Q131+U131</f>
        <v>1378</v>
      </c>
      <c r="M131" s="263">
        <f>(Y131*0.2)+(Q131*0.5)+(U131*0.3)</f>
        <v>409.9</v>
      </c>
      <c r="N131" s="315">
        <v>1</v>
      </c>
      <c r="O131" s="182">
        <v>0</v>
      </c>
      <c r="P131" s="181">
        <v>17.399999999999999</v>
      </c>
      <c r="Q131" s="183">
        <v>296</v>
      </c>
      <c r="R131" s="184">
        <v>2</v>
      </c>
      <c r="S131" s="184">
        <v>1</v>
      </c>
      <c r="T131" s="185">
        <v>21.4</v>
      </c>
      <c r="U131" s="186">
        <v>455</v>
      </c>
      <c r="V131" s="178">
        <v>0</v>
      </c>
      <c r="W131" s="178">
        <v>3</v>
      </c>
      <c r="X131" s="179">
        <v>16.600000000000001</v>
      </c>
      <c r="Y131" s="180">
        <v>627</v>
      </c>
    </row>
    <row r="132" spans="1:25" ht="15.6" x14ac:dyDescent="0.25">
      <c r="A132" s="138" t="s">
        <v>608</v>
      </c>
      <c r="B132" s="131" t="s">
        <v>1392</v>
      </c>
      <c r="C132" s="131" t="s">
        <v>101</v>
      </c>
      <c r="D132" s="131" t="s">
        <v>322</v>
      </c>
      <c r="E132" s="136" t="s">
        <v>1314</v>
      </c>
      <c r="F132" s="262">
        <f>V132+N132+R132</f>
        <v>0</v>
      </c>
      <c r="G132" s="258">
        <f>W132+O132+S132</f>
        <v>5</v>
      </c>
      <c r="H132" s="258">
        <f>F132+G132</f>
        <v>5</v>
      </c>
      <c r="I132" s="321">
        <f>X132+P132+T132</f>
        <v>91.2</v>
      </c>
      <c r="J132" s="309">
        <f>(P132*0.5)+(T132*0.3)+(X132*0.2)</f>
        <v>18.240000000000002</v>
      </c>
      <c r="K132" s="259">
        <f>I132/H132</f>
        <v>18.240000000000002</v>
      </c>
      <c r="L132" s="258">
        <f>Y132+Q132+U132</f>
        <v>541</v>
      </c>
      <c r="M132" s="263">
        <f>(Y132*0.2)+(Q132*0.5)+(U132*0.3)</f>
        <v>108.2</v>
      </c>
      <c r="N132" s="315">
        <v>0</v>
      </c>
      <c r="O132" s="182">
        <v>0</v>
      </c>
      <c r="P132" s="181">
        <v>0</v>
      </c>
      <c r="Q132" s="183">
        <v>0</v>
      </c>
      <c r="R132" s="184">
        <v>0</v>
      </c>
      <c r="S132" s="184">
        <v>0</v>
      </c>
      <c r="T132" s="185">
        <v>0</v>
      </c>
      <c r="U132" s="186">
        <v>0</v>
      </c>
      <c r="V132" s="178">
        <v>0</v>
      </c>
      <c r="W132" s="178">
        <v>5</v>
      </c>
      <c r="X132" s="179">
        <v>91.2</v>
      </c>
      <c r="Y132" s="180">
        <v>541</v>
      </c>
    </row>
    <row r="133" spans="1:25" ht="15.6" x14ac:dyDescent="0.25">
      <c r="A133" s="138" t="s">
        <v>1443</v>
      </c>
      <c r="B133" s="131" t="s">
        <v>43</v>
      </c>
      <c r="C133" s="131" t="s">
        <v>425</v>
      </c>
      <c r="D133" s="131" t="s">
        <v>1898</v>
      </c>
      <c r="E133" s="136" t="s">
        <v>1954</v>
      </c>
      <c r="F133" s="262">
        <f>V133+N133+R133</f>
        <v>4</v>
      </c>
      <c r="G133" s="258">
        <f>W133+O133+S133</f>
        <v>5</v>
      </c>
      <c r="H133" s="258">
        <f>F133+G133</f>
        <v>9</v>
      </c>
      <c r="I133" s="321">
        <f>X133+P133+T133</f>
        <v>59.7</v>
      </c>
      <c r="J133" s="309">
        <f>(P133*0.5)+(T133*0.3)+(X133*0.2)</f>
        <v>18.189999999999998</v>
      </c>
      <c r="K133" s="259">
        <f>I133/H133</f>
        <v>6.6333333333333337</v>
      </c>
      <c r="L133" s="258">
        <f>Y133+Q133+U133</f>
        <v>1283</v>
      </c>
      <c r="M133" s="263">
        <f>(Y133*0.2)+(Q133*0.5)+(U133*0.3)</f>
        <v>450.29999999999995</v>
      </c>
      <c r="N133" s="315">
        <v>1</v>
      </c>
      <c r="O133" s="182">
        <v>1</v>
      </c>
      <c r="P133" s="181">
        <v>7.2</v>
      </c>
      <c r="Q133" s="183">
        <v>468</v>
      </c>
      <c r="R133" s="184">
        <v>3</v>
      </c>
      <c r="S133" s="184">
        <v>2</v>
      </c>
      <c r="T133" s="185">
        <v>40.9</v>
      </c>
      <c r="U133" s="186">
        <v>533</v>
      </c>
      <c r="V133" s="178">
        <v>0</v>
      </c>
      <c r="W133" s="178">
        <v>2</v>
      </c>
      <c r="X133" s="179">
        <v>11.6</v>
      </c>
      <c r="Y133" s="180">
        <v>282</v>
      </c>
    </row>
    <row r="134" spans="1:25" ht="15.6" x14ac:dyDescent="0.25">
      <c r="A134" s="138" t="s">
        <v>1851</v>
      </c>
      <c r="B134" s="131" t="s">
        <v>1529</v>
      </c>
      <c r="C134" s="131" t="s">
        <v>438</v>
      </c>
      <c r="D134" s="131" t="s">
        <v>1900</v>
      </c>
      <c r="E134" s="136" t="s">
        <v>1312</v>
      </c>
      <c r="F134" s="262">
        <f>V134+N134+R134</f>
        <v>0</v>
      </c>
      <c r="G134" s="258">
        <f>W134+O134+S134</f>
        <v>1</v>
      </c>
      <c r="H134" s="258">
        <f>F134+G134</f>
        <v>1</v>
      </c>
      <c r="I134" s="321">
        <f>X134+P134+T134</f>
        <v>89.7</v>
      </c>
      <c r="J134" s="309">
        <f>(P134*0.5)+(T134*0.3)+(X134*0.2)</f>
        <v>17.940000000000001</v>
      </c>
      <c r="K134" s="259">
        <f>I134/H134</f>
        <v>89.7</v>
      </c>
      <c r="L134" s="258">
        <f>Y134+Q134+U134</f>
        <v>339</v>
      </c>
      <c r="M134" s="263">
        <f>(Y134*0.2)+(Q134*0.5)+(U134*0.3)</f>
        <v>67.8</v>
      </c>
      <c r="N134" s="315">
        <v>0</v>
      </c>
      <c r="O134" s="182">
        <v>0</v>
      </c>
      <c r="P134" s="181">
        <v>0</v>
      </c>
      <c r="Q134" s="183">
        <v>0</v>
      </c>
      <c r="R134" s="184">
        <v>0</v>
      </c>
      <c r="S134" s="184">
        <v>0</v>
      </c>
      <c r="T134" s="185">
        <v>0</v>
      </c>
      <c r="U134" s="186">
        <v>0</v>
      </c>
      <c r="V134" s="178">
        <v>0</v>
      </c>
      <c r="W134" s="178">
        <v>1</v>
      </c>
      <c r="X134" s="179">
        <v>89.7</v>
      </c>
      <c r="Y134" s="180">
        <v>339</v>
      </c>
    </row>
    <row r="135" spans="1:25" ht="15.6" x14ac:dyDescent="0.25">
      <c r="A135" s="138" t="s">
        <v>593</v>
      </c>
      <c r="B135" s="131" t="s">
        <v>37</v>
      </c>
      <c r="C135" s="131" t="s">
        <v>246</v>
      </c>
      <c r="D135" s="131" t="s">
        <v>2050</v>
      </c>
      <c r="E135" s="136" t="s">
        <v>1311</v>
      </c>
      <c r="F135" s="262">
        <f>V135+N135+R135</f>
        <v>0</v>
      </c>
      <c r="G135" s="258">
        <f>W135+O135+S135</f>
        <v>6</v>
      </c>
      <c r="H135" s="258">
        <f>F135+G135</f>
        <v>6</v>
      </c>
      <c r="I135" s="321">
        <f>X135+P135+T135</f>
        <v>59.8</v>
      </c>
      <c r="J135" s="309">
        <f>(P135*0.5)+(T135*0.3)+(X135*0.2)</f>
        <v>17.939999999999998</v>
      </c>
      <c r="K135" s="259">
        <f>I135/H135</f>
        <v>9.9666666666666668</v>
      </c>
      <c r="L135" s="258">
        <f>Y135+Q135+U135</f>
        <v>914</v>
      </c>
      <c r="M135" s="263">
        <f>(Y135*0.2)+(Q135*0.5)+(U135*0.3)</f>
        <v>278.2</v>
      </c>
      <c r="N135" s="315">
        <v>0</v>
      </c>
      <c r="O135" s="182">
        <v>0</v>
      </c>
      <c r="P135" s="181">
        <v>0</v>
      </c>
      <c r="Q135" s="183">
        <v>20</v>
      </c>
      <c r="R135" s="184">
        <v>0</v>
      </c>
      <c r="S135" s="184">
        <v>6</v>
      </c>
      <c r="T135" s="185">
        <v>59.8</v>
      </c>
      <c r="U135" s="186">
        <v>894</v>
      </c>
      <c r="V135" s="178">
        <v>0</v>
      </c>
      <c r="W135" s="178">
        <v>0</v>
      </c>
      <c r="X135" s="179">
        <v>0</v>
      </c>
      <c r="Y135" s="180">
        <v>0</v>
      </c>
    </row>
    <row r="136" spans="1:25" ht="15.6" x14ac:dyDescent="0.25">
      <c r="A136" s="138" t="s">
        <v>1707</v>
      </c>
      <c r="B136" s="131" t="s">
        <v>43</v>
      </c>
      <c r="C136" s="131" t="s">
        <v>90</v>
      </c>
      <c r="D136" s="131" t="s">
        <v>212</v>
      </c>
      <c r="E136" s="136" t="s">
        <v>1314</v>
      </c>
      <c r="F136" s="262">
        <f>V136+N136+R136</f>
        <v>0</v>
      </c>
      <c r="G136" s="258">
        <f>W136+O136+S136</f>
        <v>5</v>
      </c>
      <c r="H136" s="258">
        <f>F136+G136</f>
        <v>5</v>
      </c>
      <c r="I136" s="321">
        <f>X136+P136+T136</f>
        <v>64.099999999999994</v>
      </c>
      <c r="J136" s="309">
        <f>(P136*0.5)+(T136*0.3)+(X136*0.2)</f>
        <v>17.709999999999997</v>
      </c>
      <c r="K136" s="259">
        <f>I136/H136</f>
        <v>12.819999999999999</v>
      </c>
      <c r="L136" s="258">
        <f>Y136+Q136+U136</f>
        <v>747</v>
      </c>
      <c r="M136" s="263">
        <f>(Y136*0.2)+(Q136*0.5)+(U136*0.3)</f>
        <v>191.1</v>
      </c>
      <c r="N136" s="315">
        <v>0</v>
      </c>
      <c r="O136" s="182">
        <v>0</v>
      </c>
      <c r="P136" s="181">
        <v>0</v>
      </c>
      <c r="Q136" s="183">
        <v>40</v>
      </c>
      <c r="R136" s="184">
        <v>0</v>
      </c>
      <c r="S136" s="184">
        <v>3</v>
      </c>
      <c r="T136" s="185">
        <v>48.9</v>
      </c>
      <c r="U136" s="186">
        <v>297</v>
      </c>
      <c r="V136" s="178">
        <v>0</v>
      </c>
      <c r="W136" s="178">
        <v>2</v>
      </c>
      <c r="X136" s="179">
        <v>15.2</v>
      </c>
      <c r="Y136" s="180">
        <v>410</v>
      </c>
    </row>
    <row r="137" spans="1:25" ht="15.6" x14ac:dyDescent="0.25">
      <c r="A137" s="138" t="s">
        <v>711</v>
      </c>
      <c r="B137" s="131" t="s">
        <v>50</v>
      </c>
      <c r="C137" s="131" t="s">
        <v>437</v>
      </c>
      <c r="D137" s="131" t="s">
        <v>386</v>
      </c>
      <c r="E137" s="136" t="s">
        <v>1954</v>
      </c>
      <c r="F137" s="262">
        <f>V137+N137+R137</f>
        <v>4</v>
      </c>
      <c r="G137" s="258">
        <f>W137+O137+S137</f>
        <v>8</v>
      </c>
      <c r="H137" s="258">
        <f>F137+G137</f>
        <v>12</v>
      </c>
      <c r="I137" s="321">
        <f>X137+P137+T137</f>
        <v>55.400000000000006</v>
      </c>
      <c r="J137" s="309">
        <f>(P137*0.5)+(T137*0.3)+(X137*0.2)</f>
        <v>17.59</v>
      </c>
      <c r="K137" s="259">
        <f>I137/H137</f>
        <v>4.6166666666666671</v>
      </c>
      <c r="L137" s="258">
        <f>Y137+Q137+U137</f>
        <v>1856</v>
      </c>
      <c r="M137" s="263">
        <f>(Y137*0.2)+(Q137*0.5)+(U137*0.3)</f>
        <v>595.70000000000005</v>
      </c>
      <c r="N137" s="315">
        <v>0</v>
      </c>
      <c r="O137" s="182">
        <v>1</v>
      </c>
      <c r="P137" s="181">
        <v>15.1</v>
      </c>
      <c r="Q137" s="183">
        <v>537</v>
      </c>
      <c r="R137" s="184">
        <v>2</v>
      </c>
      <c r="S137" s="184">
        <v>3</v>
      </c>
      <c r="T137" s="185">
        <v>19.8</v>
      </c>
      <c r="U137" s="186">
        <v>634</v>
      </c>
      <c r="V137" s="178">
        <v>2</v>
      </c>
      <c r="W137" s="178">
        <v>4</v>
      </c>
      <c r="X137" s="179">
        <v>20.5</v>
      </c>
      <c r="Y137" s="180">
        <v>685</v>
      </c>
    </row>
    <row r="138" spans="1:25" ht="15.6" x14ac:dyDescent="0.25">
      <c r="A138" s="138" t="s">
        <v>1024</v>
      </c>
      <c r="B138" s="131" t="s">
        <v>49</v>
      </c>
      <c r="C138" s="131" t="s">
        <v>1041</v>
      </c>
      <c r="D138" s="131" t="s">
        <v>258</v>
      </c>
      <c r="E138" s="136" t="s">
        <v>1312</v>
      </c>
      <c r="F138" s="262">
        <f>V138+N138+R138</f>
        <v>8</v>
      </c>
      <c r="G138" s="258">
        <f>W138+O138+S138</f>
        <v>6</v>
      </c>
      <c r="H138" s="258">
        <f>F138+G138</f>
        <v>14</v>
      </c>
      <c r="I138" s="321">
        <f>X138+P138+T138</f>
        <v>58.5</v>
      </c>
      <c r="J138" s="309">
        <f>(P138*0.5)+(T138*0.3)+(X138*0.2)</f>
        <v>17.439999999999998</v>
      </c>
      <c r="K138" s="259">
        <f>I138/H138</f>
        <v>4.1785714285714288</v>
      </c>
      <c r="L138" s="258">
        <f>Y138+Q138+U138</f>
        <v>1890</v>
      </c>
      <c r="M138" s="263">
        <f>(Y138*0.2)+(Q138*0.5)+(U138*0.3)</f>
        <v>631.69999999999993</v>
      </c>
      <c r="N138" s="315">
        <v>3</v>
      </c>
      <c r="O138" s="182">
        <v>1</v>
      </c>
      <c r="P138" s="181">
        <v>6.2</v>
      </c>
      <c r="Q138" s="183">
        <v>758</v>
      </c>
      <c r="R138" s="184">
        <v>0</v>
      </c>
      <c r="S138" s="184">
        <v>4</v>
      </c>
      <c r="T138" s="185">
        <v>38.799999999999997</v>
      </c>
      <c r="U138" s="186">
        <v>263</v>
      </c>
      <c r="V138" s="178">
        <v>5</v>
      </c>
      <c r="W138" s="178">
        <v>1</v>
      </c>
      <c r="X138" s="179">
        <v>13.5</v>
      </c>
      <c r="Y138" s="180">
        <v>869</v>
      </c>
    </row>
    <row r="139" spans="1:25" ht="15.6" x14ac:dyDescent="0.25">
      <c r="A139" s="138" t="s">
        <v>587</v>
      </c>
      <c r="B139" s="131" t="s">
        <v>50</v>
      </c>
      <c r="C139" s="131" t="s">
        <v>93</v>
      </c>
      <c r="D139" s="131" t="s">
        <v>347</v>
      </c>
      <c r="E139" s="136" t="s">
        <v>1955</v>
      </c>
      <c r="F139" s="262">
        <f>V139+N139+R139</f>
        <v>0</v>
      </c>
      <c r="G139" s="258">
        <f>W139+O139+S139</f>
        <v>5</v>
      </c>
      <c r="H139" s="258">
        <f>F139+G139</f>
        <v>5</v>
      </c>
      <c r="I139" s="321">
        <f>X139+P139+T139</f>
        <v>84.5</v>
      </c>
      <c r="J139" s="309">
        <f>(P139*0.5)+(T139*0.3)+(X139*0.2)</f>
        <v>16.900000000000002</v>
      </c>
      <c r="K139" s="259">
        <f>I139/H139</f>
        <v>16.899999999999999</v>
      </c>
      <c r="L139" s="258">
        <f>Y139+Q139+U139</f>
        <v>698</v>
      </c>
      <c r="M139" s="263">
        <f>(Y139*0.2)+(Q139*0.5)+(U139*0.3)</f>
        <v>159.60000000000002</v>
      </c>
      <c r="N139" s="315">
        <v>0</v>
      </c>
      <c r="O139" s="182">
        <v>0</v>
      </c>
      <c r="P139" s="181">
        <v>0</v>
      </c>
      <c r="Q139" s="183">
        <v>40</v>
      </c>
      <c r="R139" s="184">
        <v>0</v>
      </c>
      <c r="S139" s="184">
        <v>0</v>
      </c>
      <c r="T139" s="185">
        <v>0</v>
      </c>
      <c r="U139" s="186">
        <v>80</v>
      </c>
      <c r="V139" s="178">
        <v>0</v>
      </c>
      <c r="W139" s="178">
        <v>5</v>
      </c>
      <c r="X139" s="179">
        <v>84.5</v>
      </c>
      <c r="Y139" s="180">
        <v>578</v>
      </c>
    </row>
    <row r="140" spans="1:25" ht="15.6" x14ac:dyDescent="0.25">
      <c r="A140" s="138" t="s">
        <v>690</v>
      </c>
      <c r="B140" s="131" t="s">
        <v>2047</v>
      </c>
      <c r="C140" s="131" t="s">
        <v>1867</v>
      </c>
      <c r="D140" s="131" t="s">
        <v>1868</v>
      </c>
      <c r="E140" s="136" t="s">
        <v>2025</v>
      </c>
      <c r="F140" s="262">
        <f>V140+N140+R140</f>
        <v>4</v>
      </c>
      <c r="G140" s="258">
        <f>W140+O140+S140</f>
        <v>6</v>
      </c>
      <c r="H140" s="258">
        <f>F140+G140</f>
        <v>10</v>
      </c>
      <c r="I140" s="321">
        <f>X140+P140+T140</f>
        <v>65.3</v>
      </c>
      <c r="J140" s="309">
        <f>(P140*0.5)+(T140*0.3)+(X140*0.2)</f>
        <v>16.54</v>
      </c>
      <c r="K140" s="259">
        <f>I140/H140</f>
        <v>6.5299999999999994</v>
      </c>
      <c r="L140" s="258">
        <f>Y140+Q140+U140</f>
        <v>1799</v>
      </c>
      <c r="M140" s="263">
        <f>(Y140*0.2)+(Q140*0.5)+(U140*0.3)</f>
        <v>516.9</v>
      </c>
      <c r="N140" s="315">
        <v>1</v>
      </c>
      <c r="O140" s="182">
        <v>0</v>
      </c>
      <c r="P140" s="181">
        <v>0.5</v>
      </c>
      <c r="Q140" s="183">
        <v>300</v>
      </c>
      <c r="R140" s="184">
        <v>1</v>
      </c>
      <c r="S140" s="184">
        <v>3</v>
      </c>
      <c r="T140" s="185">
        <v>33.299999999999997</v>
      </c>
      <c r="U140" s="186">
        <v>671</v>
      </c>
      <c r="V140" s="178">
        <v>2</v>
      </c>
      <c r="W140" s="178">
        <v>3</v>
      </c>
      <c r="X140" s="179">
        <v>31.5</v>
      </c>
      <c r="Y140" s="180">
        <v>828</v>
      </c>
    </row>
    <row r="141" spans="1:25" ht="15.6" x14ac:dyDescent="0.25">
      <c r="A141" s="138" t="s">
        <v>553</v>
      </c>
      <c r="B141" s="131" t="s">
        <v>1383</v>
      </c>
      <c r="C141" s="131" t="s">
        <v>477</v>
      </c>
      <c r="D141" s="131" t="s">
        <v>169</v>
      </c>
      <c r="E141" s="136" t="s">
        <v>1955</v>
      </c>
      <c r="F141" s="262">
        <f>V141+N141+R141</f>
        <v>3</v>
      </c>
      <c r="G141" s="258">
        <f>W141+O141+S141</f>
        <v>6</v>
      </c>
      <c r="H141" s="258">
        <f>F141+G141</f>
        <v>9</v>
      </c>
      <c r="I141" s="321">
        <f>X141+P141+T141</f>
        <v>73.599999999999994</v>
      </c>
      <c r="J141" s="309">
        <f>(P141*0.5)+(T141*0.3)+(X141*0.2)</f>
        <v>16.46</v>
      </c>
      <c r="K141" s="259">
        <f>I141/H141</f>
        <v>8.1777777777777771</v>
      </c>
      <c r="L141" s="258">
        <f>Y141+Q141+U141</f>
        <v>1224</v>
      </c>
      <c r="M141" s="263">
        <f>(Y141*0.2)+(Q141*0.5)+(U141*0.3)</f>
        <v>269.8</v>
      </c>
      <c r="N141" s="315">
        <v>0</v>
      </c>
      <c r="O141" s="182">
        <v>0</v>
      </c>
      <c r="P141" s="181">
        <v>0</v>
      </c>
      <c r="Q141" s="183">
        <v>0</v>
      </c>
      <c r="R141" s="184">
        <v>0</v>
      </c>
      <c r="S141" s="184">
        <v>1</v>
      </c>
      <c r="T141" s="185">
        <v>17.399999999999999</v>
      </c>
      <c r="U141" s="186">
        <v>250</v>
      </c>
      <c r="V141" s="178">
        <v>3</v>
      </c>
      <c r="W141" s="178">
        <v>5</v>
      </c>
      <c r="X141" s="179">
        <v>56.199999999999996</v>
      </c>
      <c r="Y141" s="180">
        <v>974</v>
      </c>
    </row>
    <row r="142" spans="1:25" ht="15.6" x14ac:dyDescent="0.25">
      <c r="A142" s="138" t="s">
        <v>959</v>
      </c>
      <c r="B142" s="131" t="s">
        <v>38</v>
      </c>
      <c r="C142" s="131" t="s">
        <v>452</v>
      </c>
      <c r="D142" s="131" t="s">
        <v>347</v>
      </c>
      <c r="E142" s="136" t="s">
        <v>1311</v>
      </c>
      <c r="F142" s="262">
        <f>V142+N142+R142</f>
        <v>4</v>
      </c>
      <c r="G142" s="258">
        <f>W142+O142+S142</f>
        <v>6</v>
      </c>
      <c r="H142" s="258">
        <f>F142+G142</f>
        <v>10</v>
      </c>
      <c r="I142" s="321">
        <f>X142+P142+T142</f>
        <v>62.5</v>
      </c>
      <c r="J142" s="309">
        <f>(P142*0.5)+(T142*0.3)+(X142*0.2)</f>
        <v>16.330000000000002</v>
      </c>
      <c r="K142" s="259">
        <f>I142/H142</f>
        <v>6.25</v>
      </c>
      <c r="L142" s="258">
        <f>Y142+Q142+U142</f>
        <v>1265</v>
      </c>
      <c r="M142" s="263">
        <f>(Y142*0.2)+(Q142*0.5)+(U142*0.3)</f>
        <v>387.3</v>
      </c>
      <c r="N142" s="315">
        <v>1</v>
      </c>
      <c r="O142" s="182">
        <v>0</v>
      </c>
      <c r="P142" s="181">
        <v>0.7</v>
      </c>
      <c r="Q142" s="183">
        <v>203</v>
      </c>
      <c r="R142" s="184">
        <v>3</v>
      </c>
      <c r="S142" s="184">
        <v>4</v>
      </c>
      <c r="T142" s="185">
        <v>36.200000000000003</v>
      </c>
      <c r="U142" s="186">
        <v>734</v>
      </c>
      <c r="V142" s="178">
        <v>0</v>
      </c>
      <c r="W142" s="178">
        <v>2</v>
      </c>
      <c r="X142" s="179">
        <v>25.6</v>
      </c>
      <c r="Y142" s="180">
        <v>328</v>
      </c>
    </row>
    <row r="143" spans="1:25" ht="15.6" x14ac:dyDescent="0.25">
      <c r="A143" s="138" t="s">
        <v>1045</v>
      </c>
      <c r="B143" s="131" t="s">
        <v>43</v>
      </c>
      <c r="C143" s="131" t="s">
        <v>1919</v>
      </c>
      <c r="D143" s="131" t="s">
        <v>309</v>
      </c>
      <c r="E143" s="136" t="s">
        <v>1311</v>
      </c>
      <c r="F143" s="262">
        <f>V143+N143+R143</f>
        <v>2</v>
      </c>
      <c r="G143" s="258">
        <f>W143+O143+S143</f>
        <v>3</v>
      </c>
      <c r="H143" s="258">
        <f>F143+G143</f>
        <v>5</v>
      </c>
      <c r="I143" s="321">
        <f>X143+P143+T143</f>
        <v>45.2</v>
      </c>
      <c r="J143" s="309">
        <f>(P143*0.5)+(T143*0.3)+(X143*0.2)</f>
        <v>16.100000000000001</v>
      </c>
      <c r="K143" s="259">
        <f>I143/H143</f>
        <v>9.0400000000000009</v>
      </c>
      <c r="L143" s="258">
        <f>Y143+Q143+U143</f>
        <v>1127</v>
      </c>
      <c r="M143" s="263">
        <f>(Y143*0.2)+(Q143*0.5)+(U143*0.3)</f>
        <v>330.40000000000003</v>
      </c>
      <c r="N143" s="315">
        <v>0</v>
      </c>
      <c r="O143" s="182">
        <v>1</v>
      </c>
      <c r="P143" s="181">
        <v>21.7</v>
      </c>
      <c r="Q143" s="183">
        <v>287</v>
      </c>
      <c r="R143" s="184">
        <v>0</v>
      </c>
      <c r="S143" s="184">
        <v>1</v>
      </c>
      <c r="T143" s="185">
        <v>5.5</v>
      </c>
      <c r="U143" s="186">
        <v>189</v>
      </c>
      <c r="V143" s="178">
        <v>2</v>
      </c>
      <c r="W143" s="178">
        <v>1</v>
      </c>
      <c r="X143" s="179">
        <v>18</v>
      </c>
      <c r="Y143" s="180">
        <v>651</v>
      </c>
    </row>
    <row r="144" spans="1:25" ht="15.6" x14ac:dyDescent="0.25">
      <c r="A144" s="138" t="s">
        <v>954</v>
      </c>
      <c r="B144" s="131" t="s">
        <v>42</v>
      </c>
      <c r="C144" s="131" t="s">
        <v>97</v>
      </c>
      <c r="D144" s="131" t="s">
        <v>249</v>
      </c>
      <c r="E144" s="136" t="s">
        <v>1954</v>
      </c>
      <c r="F144" s="262">
        <f>V144+N144+R144</f>
        <v>1</v>
      </c>
      <c r="G144" s="258">
        <f>W144+O144+S144</f>
        <v>7</v>
      </c>
      <c r="H144" s="258">
        <f>F144+G144</f>
        <v>8</v>
      </c>
      <c r="I144" s="321">
        <f>X144+P144+T144</f>
        <v>61.7</v>
      </c>
      <c r="J144" s="309">
        <f>(P144*0.5)+(T144*0.3)+(X144*0.2)</f>
        <v>15.8</v>
      </c>
      <c r="K144" s="259">
        <f>I144/H144</f>
        <v>7.7125000000000004</v>
      </c>
      <c r="L144" s="258">
        <f>Y144+Q144+U144</f>
        <v>1399</v>
      </c>
      <c r="M144" s="263">
        <f>(Y144*0.2)+(Q144*0.5)+(U144*0.3)</f>
        <v>428.9</v>
      </c>
      <c r="N144" s="315">
        <v>1</v>
      </c>
      <c r="O144" s="182">
        <v>0</v>
      </c>
      <c r="P144" s="181">
        <v>2.1</v>
      </c>
      <c r="Q144" s="183">
        <v>287</v>
      </c>
      <c r="R144" s="184">
        <v>0</v>
      </c>
      <c r="S144" s="184">
        <v>4</v>
      </c>
      <c r="T144" s="185">
        <v>28.3</v>
      </c>
      <c r="U144" s="186">
        <v>630</v>
      </c>
      <c r="V144" s="178">
        <v>0</v>
      </c>
      <c r="W144" s="178">
        <v>3</v>
      </c>
      <c r="X144" s="179">
        <v>31.3</v>
      </c>
      <c r="Y144" s="180">
        <v>482</v>
      </c>
    </row>
    <row r="145" spans="1:25" ht="15.6" x14ac:dyDescent="0.25">
      <c r="A145" s="138" t="s">
        <v>783</v>
      </c>
      <c r="B145" s="131" t="s">
        <v>37</v>
      </c>
      <c r="C145" s="131" t="s">
        <v>2186</v>
      </c>
      <c r="D145" s="131" t="s">
        <v>1606</v>
      </c>
      <c r="E145" s="136" t="s">
        <v>1313</v>
      </c>
      <c r="F145" s="262">
        <f>V145+N145+R145</f>
        <v>2</v>
      </c>
      <c r="G145" s="258">
        <f>W145+O145+S145</f>
        <v>1</v>
      </c>
      <c r="H145" s="258">
        <f>F145+G145</f>
        <v>3</v>
      </c>
      <c r="I145" s="321">
        <f>X145+P145+T145</f>
        <v>31.5</v>
      </c>
      <c r="J145" s="309">
        <f>(P145*0.5)+(T145*0.3)+(X145*0.2)</f>
        <v>15.75</v>
      </c>
      <c r="K145" s="259">
        <f>I145/H145</f>
        <v>10.5</v>
      </c>
      <c r="L145" s="258">
        <f>Y145+Q145+U145</f>
        <v>579</v>
      </c>
      <c r="M145" s="263">
        <f>(Y145*0.2)+(Q145*0.5)+(U145*0.3)</f>
        <v>289.5</v>
      </c>
      <c r="N145" s="315">
        <v>2</v>
      </c>
      <c r="O145" s="182">
        <v>1</v>
      </c>
      <c r="P145" s="181">
        <v>31.5</v>
      </c>
      <c r="Q145" s="183">
        <v>579</v>
      </c>
      <c r="R145" s="184">
        <v>0</v>
      </c>
      <c r="S145" s="184">
        <v>0</v>
      </c>
      <c r="T145" s="185">
        <v>0</v>
      </c>
      <c r="U145" s="186">
        <v>0</v>
      </c>
      <c r="V145" s="178">
        <v>0</v>
      </c>
      <c r="W145" s="178">
        <v>0</v>
      </c>
      <c r="X145" s="179">
        <v>0</v>
      </c>
      <c r="Y145" s="180">
        <v>0</v>
      </c>
    </row>
    <row r="146" spans="1:25" ht="15.6" x14ac:dyDescent="0.25">
      <c r="A146" s="138" t="s">
        <v>1643</v>
      </c>
      <c r="B146" s="131" t="s">
        <v>48</v>
      </c>
      <c r="C146" s="131" t="s">
        <v>1676</v>
      </c>
      <c r="D146" s="131" t="s">
        <v>420</v>
      </c>
      <c r="E146" s="136" t="s">
        <v>1311</v>
      </c>
      <c r="F146" s="262">
        <f>V146+N146+R146</f>
        <v>1</v>
      </c>
      <c r="G146" s="258">
        <f>W146+O146+S146</f>
        <v>7</v>
      </c>
      <c r="H146" s="258">
        <f>F146+G146</f>
        <v>8</v>
      </c>
      <c r="I146" s="321">
        <f>X146+P146+T146</f>
        <v>54</v>
      </c>
      <c r="J146" s="309">
        <f>(P146*0.5)+(T146*0.3)+(X146*0.2)</f>
        <v>15.57</v>
      </c>
      <c r="K146" s="259">
        <f>I146/H146</f>
        <v>6.75</v>
      </c>
      <c r="L146" s="258">
        <f>Y146+Q146+U146</f>
        <v>1232</v>
      </c>
      <c r="M146" s="263">
        <f>(Y146*0.2)+(Q146*0.5)+(U146*0.3)</f>
        <v>413.20000000000005</v>
      </c>
      <c r="N146" s="315">
        <v>0</v>
      </c>
      <c r="O146" s="182">
        <v>2</v>
      </c>
      <c r="P146" s="181">
        <v>15.9</v>
      </c>
      <c r="Q146" s="183">
        <v>556</v>
      </c>
      <c r="R146" s="184">
        <v>0</v>
      </c>
      <c r="S146" s="184">
        <v>0</v>
      </c>
      <c r="T146" s="185">
        <v>0</v>
      </c>
      <c r="U146" s="186">
        <v>0</v>
      </c>
      <c r="V146" s="178">
        <v>1</v>
      </c>
      <c r="W146" s="178">
        <v>5</v>
      </c>
      <c r="X146" s="179">
        <v>38.1</v>
      </c>
      <c r="Y146" s="180">
        <v>676</v>
      </c>
    </row>
    <row r="147" spans="1:25" ht="15.6" x14ac:dyDescent="0.25">
      <c r="A147" s="138" t="s">
        <v>604</v>
      </c>
      <c r="B147" s="131" t="s">
        <v>43</v>
      </c>
      <c r="C147" s="131" t="s">
        <v>1656</v>
      </c>
      <c r="D147" s="131" t="s">
        <v>1875</v>
      </c>
      <c r="E147" s="136" t="s">
        <v>1312</v>
      </c>
      <c r="F147" s="262">
        <f>V147+N147+R147</f>
        <v>3</v>
      </c>
      <c r="G147" s="258">
        <f>W147+O147+S147</f>
        <v>7</v>
      </c>
      <c r="H147" s="258">
        <f>F147+G147</f>
        <v>10</v>
      </c>
      <c r="I147" s="321">
        <f>X147+P147+T147</f>
        <v>68.8</v>
      </c>
      <c r="J147" s="309">
        <f>(P147*0.5)+(T147*0.3)+(X147*0.2)</f>
        <v>15.559999999999999</v>
      </c>
      <c r="K147" s="259">
        <f>I147/H147</f>
        <v>6.88</v>
      </c>
      <c r="L147" s="258">
        <f>Y147+Q147+U147</f>
        <v>1010</v>
      </c>
      <c r="M147" s="263">
        <f>(Y147*0.2)+(Q147*0.5)+(U147*0.3)</f>
        <v>253.7</v>
      </c>
      <c r="N147" s="315">
        <v>0</v>
      </c>
      <c r="O147" s="182">
        <v>0</v>
      </c>
      <c r="P147" s="181">
        <v>0</v>
      </c>
      <c r="Q147" s="183">
        <v>20</v>
      </c>
      <c r="R147" s="184">
        <v>3</v>
      </c>
      <c r="S147" s="184">
        <v>1</v>
      </c>
      <c r="T147" s="185">
        <v>18</v>
      </c>
      <c r="U147" s="186">
        <v>457</v>
      </c>
      <c r="V147" s="178">
        <v>0</v>
      </c>
      <c r="W147" s="178">
        <v>6</v>
      </c>
      <c r="X147" s="179">
        <v>50.8</v>
      </c>
      <c r="Y147" s="180">
        <v>533</v>
      </c>
    </row>
    <row r="148" spans="1:25" ht="15.6" x14ac:dyDescent="0.25">
      <c r="A148" s="138" t="s">
        <v>1454</v>
      </c>
      <c r="B148" s="131" t="s">
        <v>39</v>
      </c>
      <c r="C148" s="131" t="s">
        <v>2174</v>
      </c>
      <c r="D148" s="131" t="s">
        <v>331</v>
      </c>
      <c r="E148" s="136" t="s">
        <v>2025</v>
      </c>
      <c r="F148" s="262">
        <f>V148+N148+R148</f>
        <v>2</v>
      </c>
      <c r="G148" s="258">
        <f>W148+O148+S148</f>
        <v>5</v>
      </c>
      <c r="H148" s="258">
        <f>F148+G148</f>
        <v>7</v>
      </c>
      <c r="I148" s="321">
        <f>X148+P148+T148</f>
        <v>49.7</v>
      </c>
      <c r="J148" s="309">
        <f>(P148*0.5)+(T148*0.3)+(X148*0.2)</f>
        <v>15.439999999999998</v>
      </c>
      <c r="K148" s="259">
        <f>I148/H148</f>
        <v>7.1000000000000005</v>
      </c>
      <c r="L148" s="258">
        <f>Y148+Q148+U148</f>
        <v>1392</v>
      </c>
      <c r="M148" s="263">
        <f>(Y148*0.2)+(Q148*0.5)+(U148*0.3)</f>
        <v>466.3</v>
      </c>
      <c r="N148" s="315">
        <v>0</v>
      </c>
      <c r="O148" s="182">
        <v>2</v>
      </c>
      <c r="P148" s="181">
        <v>11.5</v>
      </c>
      <c r="Q148" s="183">
        <v>541</v>
      </c>
      <c r="R148" s="184">
        <v>0</v>
      </c>
      <c r="S148" s="184">
        <v>2</v>
      </c>
      <c r="T148" s="185">
        <v>20.5</v>
      </c>
      <c r="U148" s="186">
        <v>256</v>
      </c>
      <c r="V148" s="178">
        <v>2</v>
      </c>
      <c r="W148" s="178">
        <v>1</v>
      </c>
      <c r="X148" s="179">
        <v>17.7</v>
      </c>
      <c r="Y148" s="180">
        <v>595</v>
      </c>
    </row>
    <row r="149" spans="1:25" ht="15.6" x14ac:dyDescent="0.25">
      <c r="A149" s="138" t="s">
        <v>1288</v>
      </c>
      <c r="B149" s="131" t="s">
        <v>38</v>
      </c>
      <c r="C149" s="131" t="s">
        <v>1930</v>
      </c>
      <c r="D149" s="131" t="s">
        <v>1277</v>
      </c>
      <c r="E149" s="136" t="s">
        <v>1311</v>
      </c>
      <c r="F149" s="262">
        <f>V149+N149+R149</f>
        <v>4</v>
      </c>
      <c r="G149" s="258">
        <f>W149+O149+S149</f>
        <v>5</v>
      </c>
      <c r="H149" s="258">
        <f>F149+G149</f>
        <v>9</v>
      </c>
      <c r="I149" s="321">
        <f>X149+P149+T149</f>
        <v>48.5</v>
      </c>
      <c r="J149" s="309">
        <f>(P149*0.5)+(T149*0.3)+(X149*0.2)</f>
        <v>14.979999999999997</v>
      </c>
      <c r="K149" s="259">
        <f>I149/H149</f>
        <v>5.3888888888888893</v>
      </c>
      <c r="L149" s="258">
        <f>Y149+Q149+U149</f>
        <v>1730</v>
      </c>
      <c r="M149" s="263">
        <f>(Y149*0.2)+(Q149*0.5)+(U149*0.3)</f>
        <v>546.4</v>
      </c>
      <c r="N149" s="315">
        <v>0</v>
      </c>
      <c r="O149" s="182">
        <v>2</v>
      </c>
      <c r="P149" s="181">
        <v>10.199999999999999</v>
      </c>
      <c r="Q149" s="183">
        <v>518</v>
      </c>
      <c r="R149" s="184">
        <v>0</v>
      </c>
      <c r="S149" s="184">
        <v>1</v>
      </c>
      <c r="T149" s="185">
        <v>22.2</v>
      </c>
      <c r="U149" s="186">
        <v>450</v>
      </c>
      <c r="V149" s="178">
        <v>4</v>
      </c>
      <c r="W149" s="178">
        <v>2</v>
      </c>
      <c r="X149" s="179">
        <v>16.099999999999998</v>
      </c>
      <c r="Y149" s="180">
        <v>762</v>
      </c>
    </row>
    <row r="150" spans="1:25" ht="15.6" x14ac:dyDescent="0.25">
      <c r="A150" s="138" t="s">
        <v>565</v>
      </c>
      <c r="B150" s="131" t="s">
        <v>49</v>
      </c>
      <c r="C150" s="131" t="s">
        <v>125</v>
      </c>
      <c r="D150" s="131" t="s">
        <v>259</v>
      </c>
      <c r="E150" s="136" t="s">
        <v>1314</v>
      </c>
      <c r="F150" s="262">
        <f>V150+N150+R150</f>
        <v>1</v>
      </c>
      <c r="G150" s="258">
        <f>W150+O150+S150</f>
        <v>6</v>
      </c>
      <c r="H150" s="258">
        <f>F150+G150</f>
        <v>7</v>
      </c>
      <c r="I150" s="321">
        <f>X150+P150+T150</f>
        <v>67.900000000000006</v>
      </c>
      <c r="J150" s="309">
        <f>(P150*0.5)+(T150*0.3)+(X150*0.2)</f>
        <v>14.950000000000001</v>
      </c>
      <c r="K150" s="259">
        <f>I150/H150</f>
        <v>9.7000000000000011</v>
      </c>
      <c r="L150" s="258">
        <f>Y150+Q150+U150</f>
        <v>1207</v>
      </c>
      <c r="M150" s="263">
        <f>(Y150*0.2)+(Q150*0.5)+(U150*0.3)</f>
        <v>345.09999999999997</v>
      </c>
      <c r="N150" s="315">
        <v>1</v>
      </c>
      <c r="O150" s="182">
        <v>0</v>
      </c>
      <c r="P150" s="181">
        <v>1.1000000000000001</v>
      </c>
      <c r="Q150" s="183">
        <v>276</v>
      </c>
      <c r="R150" s="184">
        <v>0</v>
      </c>
      <c r="S150" s="184">
        <v>2</v>
      </c>
      <c r="T150" s="185">
        <v>10.4</v>
      </c>
      <c r="U150" s="186">
        <v>209</v>
      </c>
      <c r="V150" s="178">
        <v>0</v>
      </c>
      <c r="W150" s="178">
        <v>4</v>
      </c>
      <c r="X150" s="179">
        <v>56.4</v>
      </c>
      <c r="Y150" s="180">
        <v>722</v>
      </c>
    </row>
    <row r="151" spans="1:25" ht="15.6" x14ac:dyDescent="0.25">
      <c r="A151" s="138" t="s">
        <v>549</v>
      </c>
      <c r="B151" s="131" t="s">
        <v>43</v>
      </c>
      <c r="C151" s="131" t="s">
        <v>307</v>
      </c>
      <c r="D151" s="131" t="s">
        <v>1264</v>
      </c>
      <c r="E151" s="136" t="s">
        <v>1954</v>
      </c>
      <c r="F151" s="262">
        <f>V151+N151+R151</f>
        <v>4</v>
      </c>
      <c r="G151" s="258">
        <f>W151+O151+S151</f>
        <v>4</v>
      </c>
      <c r="H151" s="258">
        <f>F151+G151</f>
        <v>8</v>
      </c>
      <c r="I151" s="321">
        <f>X151+P151+T151</f>
        <v>31.6</v>
      </c>
      <c r="J151" s="309">
        <f>(P151*0.5)+(T151*0.3)+(X151*0.2)</f>
        <v>14.9</v>
      </c>
      <c r="K151" s="259">
        <f>I151/H151</f>
        <v>3.95</v>
      </c>
      <c r="L151" s="258">
        <f>Y151+Q151+U151</f>
        <v>1274</v>
      </c>
      <c r="M151" s="263">
        <f>(Y151*0.2)+(Q151*0.5)+(U151*0.3)</f>
        <v>512.80000000000007</v>
      </c>
      <c r="N151" s="315">
        <v>2</v>
      </c>
      <c r="O151" s="182">
        <v>3</v>
      </c>
      <c r="P151" s="181">
        <v>27.400000000000002</v>
      </c>
      <c r="Q151" s="183">
        <v>782</v>
      </c>
      <c r="R151" s="184">
        <v>1</v>
      </c>
      <c r="S151" s="184">
        <v>1</v>
      </c>
      <c r="T151" s="185">
        <v>3.5999999999999996</v>
      </c>
      <c r="U151" s="186">
        <v>234</v>
      </c>
      <c r="V151" s="178">
        <v>1</v>
      </c>
      <c r="W151" s="178">
        <v>0</v>
      </c>
      <c r="X151" s="179">
        <v>0.6</v>
      </c>
      <c r="Y151" s="180">
        <v>258</v>
      </c>
    </row>
    <row r="152" spans="1:25" ht="15.6" x14ac:dyDescent="0.25">
      <c r="A152" s="138" t="s">
        <v>550</v>
      </c>
      <c r="B152" s="131" t="s">
        <v>48</v>
      </c>
      <c r="C152" s="131" t="s">
        <v>101</v>
      </c>
      <c r="D152" s="131" t="s">
        <v>1881</v>
      </c>
      <c r="E152" s="136" t="s">
        <v>1311</v>
      </c>
      <c r="F152" s="262">
        <f>V152+N152+R152</f>
        <v>0</v>
      </c>
      <c r="G152" s="258">
        <f>W152+O152+S152</f>
        <v>2</v>
      </c>
      <c r="H152" s="258">
        <f>F152+G152</f>
        <v>2</v>
      </c>
      <c r="I152" s="321">
        <f>X152+P152+T152</f>
        <v>74</v>
      </c>
      <c r="J152" s="309">
        <f>(P152*0.5)+(T152*0.3)+(X152*0.2)</f>
        <v>14.8</v>
      </c>
      <c r="K152" s="259">
        <f>I152/H152</f>
        <v>37</v>
      </c>
      <c r="L152" s="258">
        <f>Y152+Q152+U152</f>
        <v>493</v>
      </c>
      <c r="M152" s="263">
        <f>(Y152*0.2)+(Q152*0.5)+(U152*0.3)</f>
        <v>124.60000000000001</v>
      </c>
      <c r="N152" s="315">
        <v>0</v>
      </c>
      <c r="O152" s="182">
        <v>0</v>
      </c>
      <c r="P152" s="181">
        <v>0</v>
      </c>
      <c r="Q152" s="183">
        <v>60</v>
      </c>
      <c r="R152" s="184">
        <v>0</v>
      </c>
      <c r="S152" s="184">
        <v>0</v>
      </c>
      <c r="T152" s="185">
        <v>0</v>
      </c>
      <c r="U152" s="186">
        <v>80</v>
      </c>
      <c r="V152" s="178">
        <v>0</v>
      </c>
      <c r="W152" s="178">
        <v>2</v>
      </c>
      <c r="X152" s="179">
        <v>74</v>
      </c>
      <c r="Y152" s="180">
        <v>353</v>
      </c>
    </row>
    <row r="153" spans="1:25" ht="15.6" x14ac:dyDescent="0.25">
      <c r="A153" s="138" t="s">
        <v>1696</v>
      </c>
      <c r="B153" s="131" t="s">
        <v>47</v>
      </c>
      <c r="C153" s="131" t="s">
        <v>101</v>
      </c>
      <c r="D153" s="131" t="s">
        <v>1273</v>
      </c>
      <c r="E153" s="136" t="s">
        <v>1311</v>
      </c>
      <c r="F153" s="262">
        <f>V153+N153+R153</f>
        <v>0</v>
      </c>
      <c r="G153" s="258">
        <f>W153+O153+S153</f>
        <v>7</v>
      </c>
      <c r="H153" s="258">
        <f>F153+G153</f>
        <v>7</v>
      </c>
      <c r="I153" s="321">
        <f>X153+P153+T153</f>
        <v>56.800000000000004</v>
      </c>
      <c r="J153" s="309">
        <f>(P153*0.5)+(T153*0.3)+(X153*0.2)</f>
        <v>14.540000000000001</v>
      </c>
      <c r="K153" s="259">
        <f>I153/H153</f>
        <v>8.1142857142857157</v>
      </c>
      <c r="L153" s="258">
        <f>Y153+Q153+U153</f>
        <v>1126</v>
      </c>
      <c r="M153" s="263">
        <f>(Y153*0.2)+(Q153*0.5)+(U153*0.3)</f>
        <v>293.29999999999995</v>
      </c>
      <c r="N153" s="315">
        <v>0</v>
      </c>
      <c r="O153" s="182">
        <v>0</v>
      </c>
      <c r="P153" s="181">
        <v>0</v>
      </c>
      <c r="Q153" s="183">
        <v>80</v>
      </c>
      <c r="R153" s="184">
        <v>0</v>
      </c>
      <c r="S153" s="184">
        <v>4</v>
      </c>
      <c r="T153" s="185">
        <v>31.800000000000004</v>
      </c>
      <c r="U153" s="186">
        <v>441</v>
      </c>
      <c r="V153" s="178">
        <v>0</v>
      </c>
      <c r="W153" s="178">
        <v>3</v>
      </c>
      <c r="X153" s="179">
        <v>25</v>
      </c>
      <c r="Y153" s="180">
        <v>605</v>
      </c>
    </row>
    <row r="154" spans="1:25" ht="15.6" x14ac:dyDescent="0.25">
      <c r="A154" s="138" t="s">
        <v>1620</v>
      </c>
      <c r="B154" s="131" t="s">
        <v>1529</v>
      </c>
      <c r="C154" s="131" t="s">
        <v>1655</v>
      </c>
      <c r="D154" s="131" t="s">
        <v>408</v>
      </c>
      <c r="E154" s="136" t="s">
        <v>1311</v>
      </c>
      <c r="F154" s="262">
        <f>V154+N154+R154</f>
        <v>0</v>
      </c>
      <c r="G154" s="258">
        <f>W154+O154+S154</f>
        <v>11</v>
      </c>
      <c r="H154" s="258">
        <f>F154+G154</f>
        <v>11</v>
      </c>
      <c r="I154" s="321">
        <f>X154+P154+T154</f>
        <v>72.400000000000006</v>
      </c>
      <c r="J154" s="309">
        <f>(P154*0.5)+(T154*0.3)+(X154*0.2)</f>
        <v>14.480000000000002</v>
      </c>
      <c r="K154" s="259">
        <f>I154/H154</f>
        <v>6.581818181818182</v>
      </c>
      <c r="L154" s="258">
        <f>Y154+Q154+U154</f>
        <v>546</v>
      </c>
      <c r="M154" s="263">
        <f>(Y154*0.2)+(Q154*0.5)+(U154*0.3)</f>
        <v>109.2</v>
      </c>
      <c r="N154" s="315">
        <v>0</v>
      </c>
      <c r="O154" s="182">
        <v>0</v>
      </c>
      <c r="P154" s="181">
        <v>0</v>
      </c>
      <c r="Q154" s="183">
        <v>0</v>
      </c>
      <c r="R154" s="184">
        <v>0</v>
      </c>
      <c r="S154" s="184">
        <v>0</v>
      </c>
      <c r="T154" s="185">
        <v>0</v>
      </c>
      <c r="U154" s="186">
        <v>0</v>
      </c>
      <c r="V154" s="178">
        <v>0</v>
      </c>
      <c r="W154" s="178">
        <v>11</v>
      </c>
      <c r="X154" s="179">
        <v>72.400000000000006</v>
      </c>
      <c r="Y154" s="180">
        <v>546</v>
      </c>
    </row>
    <row r="155" spans="1:25" ht="15.6" x14ac:dyDescent="0.25">
      <c r="A155" s="138" t="s">
        <v>674</v>
      </c>
      <c r="B155" s="131" t="s">
        <v>37</v>
      </c>
      <c r="C155" s="131" t="s">
        <v>1836</v>
      </c>
      <c r="D155" s="131" t="s">
        <v>181</v>
      </c>
      <c r="E155" s="136" t="s">
        <v>1312</v>
      </c>
      <c r="F155" s="262">
        <f>V155+N155+R155</f>
        <v>1</v>
      </c>
      <c r="G155" s="258">
        <f>W155+O155+S155</f>
        <v>7</v>
      </c>
      <c r="H155" s="258">
        <f>F155+G155</f>
        <v>8</v>
      </c>
      <c r="I155" s="321">
        <f>X155+P155+T155</f>
        <v>59.1</v>
      </c>
      <c r="J155" s="309">
        <f>(P155*0.5)+(T155*0.3)+(X155*0.2)</f>
        <v>14.440000000000001</v>
      </c>
      <c r="K155" s="259">
        <f>I155/H155</f>
        <v>7.3875000000000002</v>
      </c>
      <c r="L155" s="258">
        <f>Y155+Q155+U155</f>
        <v>1333</v>
      </c>
      <c r="M155" s="263">
        <f>(Y155*0.2)+(Q155*0.5)+(U155*0.3)</f>
        <v>382.3</v>
      </c>
      <c r="N155" s="315">
        <v>0</v>
      </c>
      <c r="O155" s="182">
        <v>0</v>
      </c>
      <c r="P155" s="181">
        <v>0.9</v>
      </c>
      <c r="Q155" s="183">
        <v>254</v>
      </c>
      <c r="R155" s="184">
        <v>0</v>
      </c>
      <c r="S155" s="184">
        <v>3</v>
      </c>
      <c r="T155" s="185">
        <v>23.5</v>
      </c>
      <c r="U155" s="186">
        <v>395</v>
      </c>
      <c r="V155" s="178">
        <v>1</v>
      </c>
      <c r="W155" s="178">
        <v>4</v>
      </c>
      <c r="X155" s="179">
        <v>34.700000000000003</v>
      </c>
      <c r="Y155" s="180">
        <v>684</v>
      </c>
    </row>
    <row r="156" spans="1:25" ht="15.6" x14ac:dyDescent="0.25">
      <c r="A156" s="138" t="s">
        <v>741</v>
      </c>
      <c r="B156" s="131" t="s">
        <v>39</v>
      </c>
      <c r="C156" s="131" t="s">
        <v>2052</v>
      </c>
      <c r="D156" s="131" t="s">
        <v>1827</v>
      </c>
      <c r="E156" s="136" t="s">
        <v>1954</v>
      </c>
      <c r="F156" s="262">
        <f>V156+N156+R156</f>
        <v>2</v>
      </c>
      <c r="G156" s="258">
        <f>W156+O156+S156</f>
        <v>5</v>
      </c>
      <c r="H156" s="258">
        <f>F156+G156</f>
        <v>7</v>
      </c>
      <c r="I156" s="321">
        <f>X156+P156+T156</f>
        <v>36.5</v>
      </c>
      <c r="J156" s="309">
        <f>(P156*0.5)+(T156*0.3)+(X156*0.2)</f>
        <v>14.030000000000001</v>
      </c>
      <c r="K156" s="259">
        <f>I156/H156</f>
        <v>5.2142857142857144</v>
      </c>
      <c r="L156" s="258">
        <f>Y156+Q156+U156</f>
        <v>1049</v>
      </c>
      <c r="M156" s="263">
        <f>(Y156*0.2)+(Q156*0.5)+(U156*0.3)</f>
        <v>424.9</v>
      </c>
      <c r="N156" s="315">
        <v>0</v>
      </c>
      <c r="O156" s="182">
        <v>2</v>
      </c>
      <c r="P156" s="181">
        <v>15.4</v>
      </c>
      <c r="Q156" s="183">
        <v>551</v>
      </c>
      <c r="R156" s="184">
        <v>2</v>
      </c>
      <c r="S156" s="184">
        <v>3</v>
      </c>
      <c r="T156" s="185">
        <v>21.1</v>
      </c>
      <c r="U156" s="186">
        <v>498</v>
      </c>
      <c r="V156" s="178">
        <v>0</v>
      </c>
      <c r="W156" s="178">
        <v>0</v>
      </c>
      <c r="X156" s="179">
        <v>0</v>
      </c>
      <c r="Y156" s="180">
        <v>0</v>
      </c>
    </row>
    <row r="157" spans="1:25" ht="15.6" x14ac:dyDescent="0.25">
      <c r="A157" s="138" t="s">
        <v>726</v>
      </c>
      <c r="B157" s="131" t="s">
        <v>50</v>
      </c>
      <c r="C157" s="131" t="s">
        <v>134</v>
      </c>
      <c r="D157" s="131" t="s">
        <v>81</v>
      </c>
      <c r="E157" s="136" t="s">
        <v>1311</v>
      </c>
      <c r="F157" s="262">
        <f>V157+N157+R157</f>
        <v>0</v>
      </c>
      <c r="G157" s="258">
        <f>W157+O157+S157</f>
        <v>8</v>
      </c>
      <c r="H157" s="258">
        <f>F157+G157</f>
        <v>8</v>
      </c>
      <c r="I157" s="321">
        <f>X157+P157+T157</f>
        <v>51.7</v>
      </c>
      <c r="J157" s="309">
        <f>(P157*0.5)+(T157*0.3)+(X157*0.2)</f>
        <v>13.81</v>
      </c>
      <c r="K157" s="259">
        <f>I157/H157</f>
        <v>6.4625000000000004</v>
      </c>
      <c r="L157" s="258">
        <f>Y157+Q157+U157</f>
        <v>491</v>
      </c>
      <c r="M157" s="263">
        <f>(Y157*0.2)+(Q157*0.5)+(U157*0.3)</f>
        <v>129.5</v>
      </c>
      <c r="N157" s="315">
        <v>0</v>
      </c>
      <c r="O157" s="182">
        <v>0</v>
      </c>
      <c r="P157" s="181">
        <v>0</v>
      </c>
      <c r="Q157" s="183">
        <v>20</v>
      </c>
      <c r="R157" s="184">
        <v>0</v>
      </c>
      <c r="S157" s="184">
        <v>7</v>
      </c>
      <c r="T157" s="185">
        <v>34.700000000000003</v>
      </c>
      <c r="U157" s="186">
        <v>253</v>
      </c>
      <c r="V157" s="178">
        <v>0</v>
      </c>
      <c r="W157" s="178">
        <v>1</v>
      </c>
      <c r="X157" s="179">
        <v>17</v>
      </c>
      <c r="Y157" s="180">
        <v>218</v>
      </c>
    </row>
    <row r="158" spans="1:25" ht="15.6" x14ac:dyDescent="0.25">
      <c r="A158" s="138" t="s">
        <v>738</v>
      </c>
      <c r="B158" s="131" t="s">
        <v>48</v>
      </c>
      <c r="C158" s="131" t="s">
        <v>100</v>
      </c>
      <c r="D158" s="131" t="s">
        <v>339</v>
      </c>
      <c r="E158" s="136" t="s">
        <v>1314</v>
      </c>
      <c r="F158" s="262">
        <f>V158+N158+R158</f>
        <v>1</v>
      </c>
      <c r="G158" s="258">
        <f>W158+O158+S158</f>
        <v>6</v>
      </c>
      <c r="H158" s="258">
        <f>F158+G158</f>
        <v>7</v>
      </c>
      <c r="I158" s="321">
        <f>X158+P158+T158</f>
        <v>34.599999999999994</v>
      </c>
      <c r="J158" s="309">
        <f>(P158*0.5)+(T158*0.3)+(X158*0.2)</f>
        <v>13.61</v>
      </c>
      <c r="K158" s="259">
        <f>I158/H158</f>
        <v>4.9428571428571422</v>
      </c>
      <c r="L158" s="258">
        <f>Y158+Q158+U158</f>
        <v>1060</v>
      </c>
      <c r="M158" s="263">
        <f>(Y158*0.2)+(Q158*0.5)+(U158*0.3)</f>
        <v>352.6</v>
      </c>
      <c r="N158" s="315">
        <v>1</v>
      </c>
      <c r="O158" s="182">
        <v>1</v>
      </c>
      <c r="P158" s="181">
        <v>19.399999999999999</v>
      </c>
      <c r="Q158" s="183">
        <v>354</v>
      </c>
      <c r="R158" s="184">
        <v>0</v>
      </c>
      <c r="S158" s="184">
        <v>2</v>
      </c>
      <c r="T158" s="185">
        <v>8.6999999999999993</v>
      </c>
      <c r="U158" s="186">
        <v>344</v>
      </c>
      <c r="V158" s="178">
        <v>0</v>
      </c>
      <c r="W158" s="178">
        <v>3</v>
      </c>
      <c r="X158" s="179">
        <v>6.5</v>
      </c>
      <c r="Y158" s="180">
        <v>362</v>
      </c>
    </row>
    <row r="159" spans="1:25" ht="15.6" x14ac:dyDescent="0.25">
      <c r="A159" s="138" t="s">
        <v>763</v>
      </c>
      <c r="B159" s="131" t="s">
        <v>2047</v>
      </c>
      <c r="C159" s="131" t="s">
        <v>189</v>
      </c>
      <c r="D159" s="131" t="s">
        <v>78</v>
      </c>
      <c r="E159" s="136" t="s">
        <v>1314</v>
      </c>
      <c r="F159" s="262">
        <f>V159+N159+R159</f>
        <v>4</v>
      </c>
      <c r="G159" s="258">
        <f>W159+O159+S159</f>
        <v>6</v>
      </c>
      <c r="H159" s="258">
        <f>F159+G159</f>
        <v>10</v>
      </c>
      <c r="I159" s="321">
        <f>X159+P159+T159</f>
        <v>42.699999999999996</v>
      </c>
      <c r="J159" s="309">
        <f>(P159*0.5)+(T159*0.3)+(X159*0.2)</f>
        <v>13.36</v>
      </c>
      <c r="K159" s="259">
        <f>I159/H159</f>
        <v>4.2699999999999996</v>
      </c>
      <c r="L159" s="258">
        <f>Y159+Q159+U159</f>
        <v>1460</v>
      </c>
      <c r="M159" s="263">
        <f>(Y159*0.2)+(Q159*0.5)+(U159*0.3)</f>
        <v>519.4</v>
      </c>
      <c r="N159" s="315">
        <v>4</v>
      </c>
      <c r="O159" s="182">
        <v>0</v>
      </c>
      <c r="P159" s="181">
        <v>3.3</v>
      </c>
      <c r="Q159" s="183">
        <v>514</v>
      </c>
      <c r="R159" s="184">
        <v>0</v>
      </c>
      <c r="S159" s="184">
        <v>5</v>
      </c>
      <c r="T159" s="185">
        <v>38.299999999999997</v>
      </c>
      <c r="U159" s="186">
        <v>732</v>
      </c>
      <c r="V159" s="178">
        <v>0</v>
      </c>
      <c r="W159" s="178">
        <v>1</v>
      </c>
      <c r="X159" s="179">
        <v>1.1000000000000001</v>
      </c>
      <c r="Y159" s="180">
        <v>214</v>
      </c>
    </row>
    <row r="160" spans="1:25" ht="15.6" x14ac:dyDescent="0.25">
      <c r="A160" s="138" t="s">
        <v>842</v>
      </c>
      <c r="B160" s="131" t="s">
        <v>39</v>
      </c>
      <c r="C160" s="131" t="s">
        <v>2127</v>
      </c>
      <c r="D160" s="131" t="s">
        <v>2128</v>
      </c>
      <c r="E160" s="136" t="s">
        <v>1312</v>
      </c>
      <c r="F160" s="262">
        <f>V160+N160+R160</f>
        <v>2</v>
      </c>
      <c r="G160" s="258">
        <f>W160+O160+S160</f>
        <v>5</v>
      </c>
      <c r="H160" s="258">
        <f>F160+G160</f>
        <v>7</v>
      </c>
      <c r="I160" s="321">
        <f>X160+P160+T160</f>
        <v>44</v>
      </c>
      <c r="J160" s="309">
        <f>(P160*0.5)+(T160*0.3)+(X160*0.2)</f>
        <v>13.2</v>
      </c>
      <c r="K160" s="259">
        <f>I160/H160</f>
        <v>6.2857142857142856</v>
      </c>
      <c r="L160" s="258">
        <f>Y160+Q160+U160</f>
        <v>839</v>
      </c>
      <c r="M160" s="263">
        <f>(Y160*0.2)+(Q160*0.5)+(U160*0.3)</f>
        <v>263.7</v>
      </c>
      <c r="N160" s="315">
        <v>0</v>
      </c>
      <c r="O160" s="182">
        <v>0</v>
      </c>
      <c r="P160" s="181">
        <v>0</v>
      </c>
      <c r="Q160" s="183">
        <v>60</v>
      </c>
      <c r="R160" s="184">
        <v>2</v>
      </c>
      <c r="S160" s="184">
        <v>5</v>
      </c>
      <c r="T160" s="185">
        <v>44</v>
      </c>
      <c r="U160" s="186">
        <v>779</v>
      </c>
      <c r="V160" s="178">
        <v>0</v>
      </c>
      <c r="W160" s="178">
        <v>0</v>
      </c>
      <c r="X160" s="179">
        <v>0</v>
      </c>
      <c r="Y160" s="180">
        <v>0</v>
      </c>
    </row>
    <row r="161" spans="1:25" ht="15.6" x14ac:dyDescent="0.25">
      <c r="A161" s="138" t="s">
        <v>742</v>
      </c>
      <c r="B161" s="131" t="s">
        <v>48</v>
      </c>
      <c r="C161" s="131" t="s">
        <v>1917</v>
      </c>
      <c r="D161" s="131" t="s">
        <v>1918</v>
      </c>
      <c r="E161" s="136" t="s">
        <v>1311</v>
      </c>
      <c r="F161" s="262">
        <f>V161+N161+R161</f>
        <v>4</v>
      </c>
      <c r="G161" s="258">
        <f>W161+O161+S161</f>
        <v>7</v>
      </c>
      <c r="H161" s="258">
        <f>F161+G161</f>
        <v>11</v>
      </c>
      <c r="I161" s="321">
        <f>X161+P161+T161</f>
        <v>51.2</v>
      </c>
      <c r="J161" s="309">
        <f>(P161*0.5)+(T161*0.3)+(X161*0.2)</f>
        <v>13.120000000000001</v>
      </c>
      <c r="K161" s="259">
        <f>I161/H161</f>
        <v>4.6545454545454552</v>
      </c>
      <c r="L161" s="258">
        <f>Y161+Q161+U161</f>
        <v>1520</v>
      </c>
      <c r="M161" s="263">
        <f>(Y161*0.2)+(Q161*0.5)+(U161*0.3)</f>
        <v>386.1</v>
      </c>
      <c r="N161" s="315">
        <v>0</v>
      </c>
      <c r="O161" s="182">
        <v>0</v>
      </c>
      <c r="P161" s="181">
        <v>0</v>
      </c>
      <c r="Q161" s="183">
        <v>20</v>
      </c>
      <c r="R161" s="184">
        <v>2</v>
      </c>
      <c r="S161" s="184">
        <v>4</v>
      </c>
      <c r="T161" s="185">
        <v>28.8</v>
      </c>
      <c r="U161" s="186">
        <v>761</v>
      </c>
      <c r="V161" s="178">
        <v>2</v>
      </c>
      <c r="W161" s="178">
        <v>3</v>
      </c>
      <c r="X161" s="179">
        <v>22.4</v>
      </c>
      <c r="Y161" s="180">
        <v>739</v>
      </c>
    </row>
    <row r="162" spans="1:25" ht="15.6" x14ac:dyDescent="0.25">
      <c r="A162" s="138" t="s">
        <v>507</v>
      </c>
      <c r="B162" s="131" t="s">
        <v>42</v>
      </c>
      <c r="C162" s="131" t="s">
        <v>104</v>
      </c>
      <c r="D162" s="131" t="s">
        <v>406</v>
      </c>
      <c r="E162" s="136" t="s">
        <v>1311</v>
      </c>
      <c r="F162" s="262">
        <f>V162+N162+R162</f>
        <v>1</v>
      </c>
      <c r="G162" s="258">
        <f>W162+O162+S162</f>
        <v>3</v>
      </c>
      <c r="H162" s="258">
        <f>F162+G162</f>
        <v>4</v>
      </c>
      <c r="I162" s="321">
        <f>X162+P162+T162</f>
        <v>39</v>
      </c>
      <c r="J162" s="309">
        <f>(P162*0.5)+(T162*0.3)+(X162*0.2)</f>
        <v>13.02</v>
      </c>
      <c r="K162" s="259">
        <f>I162/H162</f>
        <v>9.75</v>
      </c>
      <c r="L162" s="258">
        <f>Y162+Q162+U162</f>
        <v>970</v>
      </c>
      <c r="M162" s="263">
        <f>(Y162*0.2)+(Q162*0.5)+(U162*0.3)</f>
        <v>287</v>
      </c>
      <c r="N162" s="315">
        <v>0</v>
      </c>
      <c r="O162" s="182">
        <v>1</v>
      </c>
      <c r="P162" s="181">
        <v>17.399999999999999</v>
      </c>
      <c r="Q162" s="183">
        <v>310</v>
      </c>
      <c r="R162" s="184">
        <v>0</v>
      </c>
      <c r="S162" s="184">
        <v>0</v>
      </c>
      <c r="T162" s="185">
        <v>0</v>
      </c>
      <c r="U162" s="186">
        <v>0</v>
      </c>
      <c r="V162" s="178">
        <v>1</v>
      </c>
      <c r="W162" s="178">
        <v>2</v>
      </c>
      <c r="X162" s="179">
        <v>21.6</v>
      </c>
      <c r="Y162" s="180">
        <v>660</v>
      </c>
    </row>
    <row r="163" spans="1:25" ht="15.6" x14ac:dyDescent="0.25">
      <c r="A163" s="138" t="s">
        <v>1773</v>
      </c>
      <c r="B163" s="131" t="s">
        <v>42</v>
      </c>
      <c r="C163" s="131" t="s">
        <v>1461</v>
      </c>
      <c r="D163" s="131" t="s">
        <v>1746</v>
      </c>
      <c r="E163" s="136" t="s">
        <v>1955</v>
      </c>
      <c r="F163" s="262">
        <f>V163+N163+R163</f>
        <v>2</v>
      </c>
      <c r="G163" s="258">
        <f>W163+O163+S163</f>
        <v>5</v>
      </c>
      <c r="H163" s="258">
        <f>F163+G163</f>
        <v>7</v>
      </c>
      <c r="I163" s="321">
        <f>X163+P163+T163</f>
        <v>42.4</v>
      </c>
      <c r="J163" s="309">
        <f>(P163*0.5)+(T163*0.3)+(X163*0.2)</f>
        <v>12.91</v>
      </c>
      <c r="K163" s="259">
        <f>I163/H163</f>
        <v>6.0571428571428569</v>
      </c>
      <c r="L163" s="258">
        <f>Y163+Q163+U163</f>
        <v>1212</v>
      </c>
      <c r="M163" s="263">
        <f>(Y163*0.2)+(Q163*0.5)+(U163*0.3)</f>
        <v>365.40000000000003</v>
      </c>
      <c r="N163" s="315">
        <v>0</v>
      </c>
      <c r="O163" s="182">
        <v>1</v>
      </c>
      <c r="P163" s="181">
        <v>14.1</v>
      </c>
      <c r="Q163" s="183">
        <v>348</v>
      </c>
      <c r="R163" s="184">
        <v>0</v>
      </c>
      <c r="S163" s="184">
        <v>1</v>
      </c>
      <c r="T163" s="185">
        <v>2</v>
      </c>
      <c r="U163" s="186">
        <v>186</v>
      </c>
      <c r="V163" s="178">
        <v>2</v>
      </c>
      <c r="W163" s="178">
        <v>3</v>
      </c>
      <c r="X163" s="179">
        <v>26.3</v>
      </c>
      <c r="Y163" s="180">
        <v>678</v>
      </c>
    </row>
    <row r="164" spans="1:25" ht="15.6" x14ac:dyDescent="0.25">
      <c r="A164" s="138" t="s">
        <v>1703</v>
      </c>
      <c r="B164" s="131" t="s">
        <v>43</v>
      </c>
      <c r="C164" s="131" t="s">
        <v>342</v>
      </c>
      <c r="D164" s="131" t="s">
        <v>1734</v>
      </c>
      <c r="E164" s="136" t="s">
        <v>1314</v>
      </c>
      <c r="F164" s="262">
        <f>V164+N164+R164</f>
        <v>3</v>
      </c>
      <c r="G164" s="258">
        <f>W164+O164+S164</f>
        <v>2</v>
      </c>
      <c r="H164" s="258">
        <f>F164+G164</f>
        <v>5</v>
      </c>
      <c r="I164" s="321">
        <f>X164+P164+T164</f>
        <v>37.400000000000006</v>
      </c>
      <c r="J164" s="309">
        <f>(P164*0.5)+(T164*0.3)+(X164*0.2)</f>
        <v>12.850000000000001</v>
      </c>
      <c r="K164" s="259">
        <f>I164/H164</f>
        <v>7.4800000000000013</v>
      </c>
      <c r="L164" s="258">
        <f>Y164+Q164+U164</f>
        <v>852</v>
      </c>
      <c r="M164" s="263">
        <f>(Y164*0.2)+(Q164*0.5)+(U164*0.3)</f>
        <v>343.7</v>
      </c>
      <c r="N164" s="315">
        <v>3</v>
      </c>
      <c r="O164" s="182">
        <v>1</v>
      </c>
      <c r="P164" s="181">
        <v>17.900000000000002</v>
      </c>
      <c r="Q164" s="183">
        <v>571</v>
      </c>
      <c r="R164" s="184">
        <v>0</v>
      </c>
      <c r="S164" s="184">
        <v>0</v>
      </c>
      <c r="T164" s="185">
        <v>0</v>
      </c>
      <c r="U164" s="186">
        <v>20</v>
      </c>
      <c r="V164" s="178">
        <v>0</v>
      </c>
      <c r="W164" s="178">
        <v>1</v>
      </c>
      <c r="X164" s="179">
        <v>19.5</v>
      </c>
      <c r="Y164" s="180">
        <v>261</v>
      </c>
    </row>
    <row r="165" spans="1:25" ht="15.6" x14ac:dyDescent="0.25">
      <c r="A165" s="138" t="s">
        <v>509</v>
      </c>
      <c r="B165" s="131" t="s">
        <v>40</v>
      </c>
      <c r="C165" s="131" t="s">
        <v>186</v>
      </c>
      <c r="D165" s="131" t="s">
        <v>187</v>
      </c>
      <c r="E165" s="136" t="s">
        <v>1954</v>
      </c>
      <c r="F165" s="262">
        <f>V165+N165+R165</f>
        <v>2</v>
      </c>
      <c r="G165" s="258">
        <f>W165+O165+S165</f>
        <v>5</v>
      </c>
      <c r="H165" s="258">
        <f>F165+G165</f>
        <v>7</v>
      </c>
      <c r="I165" s="321">
        <f>X165+P165+T165</f>
        <v>59</v>
      </c>
      <c r="J165" s="309">
        <f>(P165*0.5)+(T165*0.3)+(X165*0.2)</f>
        <v>12.850000000000001</v>
      </c>
      <c r="K165" s="259">
        <f>I165/H165</f>
        <v>8.4285714285714288</v>
      </c>
      <c r="L165" s="258">
        <f>Y165+Q165+U165</f>
        <v>1262</v>
      </c>
      <c r="M165" s="263">
        <f>(Y165*0.2)+(Q165*0.5)+(U165*0.3)</f>
        <v>385.4</v>
      </c>
      <c r="N165" s="315">
        <v>1</v>
      </c>
      <c r="O165" s="182">
        <v>0</v>
      </c>
      <c r="P165" s="181">
        <v>1.5</v>
      </c>
      <c r="Q165" s="183">
        <v>296</v>
      </c>
      <c r="R165" s="184">
        <v>1</v>
      </c>
      <c r="S165" s="184">
        <v>1</v>
      </c>
      <c r="T165" s="185">
        <v>6</v>
      </c>
      <c r="U165" s="186">
        <v>442</v>
      </c>
      <c r="V165" s="178">
        <v>0</v>
      </c>
      <c r="W165" s="178">
        <v>4</v>
      </c>
      <c r="X165" s="179">
        <v>51.5</v>
      </c>
      <c r="Y165" s="180">
        <v>524</v>
      </c>
    </row>
    <row r="166" spans="1:25" ht="15.6" x14ac:dyDescent="0.25">
      <c r="A166" s="138" t="s">
        <v>631</v>
      </c>
      <c r="B166" s="131" t="s">
        <v>50</v>
      </c>
      <c r="C166" s="131" t="s">
        <v>2140</v>
      </c>
      <c r="D166" s="131" t="s">
        <v>383</v>
      </c>
      <c r="E166" s="136" t="s">
        <v>2025</v>
      </c>
      <c r="F166" s="262">
        <f>V166+N166+R166</f>
        <v>0</v>
      </c>
      <c r="G166" s="258">
        <f>W166+O166+S166</f>
        <v>1</v>
      </c>
      <c r="H166" s="258">
        <f>F166+G166</f>
        <v>1</v>
      </c>
      <c r="I166" s="321">
        <f>X166+P166+T166</f>
        <v>25.7</v>
      </c>
      <c r="J166" s="309">
        <f>(P166*0.5)+(T166*0.3)+(X166*0.2)</f>
        <v>12.85</v>
      </c>
      <c r="K166" s="259">
        <f>I166/H166</f>
        <v>25.7</v>
      </c>
      <c r="L166" s="258">
        <f>Y166+Q166+U166</f>
        <v>317</v>
      </c>
      <c r="M166" s="263">
        <f>(Y166*0.2)+(Q166*0.5)+(U166*0.3)</f>
        <v>158.5</v>
      </c>
      <c r="N166" s="315">
        <v>0</v>
      </c>
      <c r="O166" s="182">
        <v>1</v>
      </c>
      <c r="P166" s="181">
        <v>25.7</v>
      </c>
      <c r="Q166" s="183">
        <v>317</v>
      </c>
      <c r="R166" s="184">
        <v>0</v>
      </c>
      <c r="S166" s="184">
        <v>0</v>
      </c>
      <c r="T166" s="185">
        <v>0</v>
      </c>
      <c r="U166" s="186">
        <v>0</v>
      </c>
      <c r="V166" s="178">
        <v>0</v>
      </c>
      <c r="W166" s="178">
        <v>0</v>
      </c>
      <c r="X166" s="179">
        <v>0</v>
      </c>
      <c r="Y166" s="180">
        <v>0</v>
      </c>
    </row>
    <row r="167" spans="1:25" ht="15.6" x14ac:dyDescent="0.25">
      <c r="A167" s="138" t="s">
        <v>1251</v>
      </c>
      <c r="B167" s="131" t="s">
        <v>47</v>
      </c>
      <c r="C167" s="131" t="s">
        <v>1088</v>
      </c>
      <c r="D167" s="131" t="s">
        <v>240</v>
      </c>
      <c r="E167" s="136" t="s">
        <v>1311</v>
      </c>
      <c r="F167" s="262">
        <f>V167+N167+R167</f>
        <v>1</v>
      </c>
      <c r="G167" s="258">
        <f>W167+O167+S167</f>
        <v>2</v>
      </c>
      <c r="H167" s="258">
        <f>F167+G167</f>
        <v>3</v>
      </c>
      <c r="I167" s="321">
        <f>X167+P167+T167</f>
        <v>61.7</v>
      </c>
      <c r="J167" s="309">
        <f>(P167*0.5)+(T167*0.3)+(X167*0.2)</f>
        <v>12.760000000000002</v>
      </c>
      <c r="K167" s="259">
        <f>I167/H167</f>
        <v>20.566666666666666</v>
      </c>
      <c r="L167" s="258">
        <f>Y167+Q167+U167</f>
        <v>1095</v>
      </c>
      <c r="M167" s="263">
        <f>(Y167*0.2)+(Q167*0.5)+(U167*0.3)</f>
        <v>301.60000000000002</v>
      </c>
      <c r="N167" s="315">
        <v>0</v>
      </c>
      <c r="O167" s="182">
        <v>0</v>
      </c>
      <c r="P167" s="181">
        <v>1.4</v>
      </c>
      <c r="Q167" s="183">
        <v>262</v>
      </c>
      <c r="R167" s="184">
        <v>0</v>
      </c>
      <c r="S167" s="184">
        <v>0</v>
      </c>
      <c r="T167" s="185">
        <v>0</v>
      </c>
      <c r="U167" s="186">
        <v>40</v>
      </c>
      <c r="V167" s="178">
        <v>1</v>
      </c>
      <c r="W167" s="178">
        <v>2</v>
      </c>
      <c r="X167" s="179">
        <v>60.300000000000004</v>
      </c>
      <c r="Y167" s="180">
        <v>793</v>
      </c>
    </row>
    <row r="168" spans="1:25" ht="15.6" x14ac:dyDescent="0.25">
      <c r="A168" s="138" t="s">
        <v>1619</v>
      </c>
      <c r="B168" s="131" t="s">
        <v>37</v>
      </c>
      <c r="C168" s="131" t="s">
        <v>1653</v>
      </c>
      <c r="D168" s="131" t="s">
        <v>315</v>
      </c>
      <c r="E168" s="136" t="s">
        <v>1313</v>
      </c>
      <c r="F168" s="262">
        <f>V168+N168+R168</f>
        <v>3</v>
      </c>
      <c r="G168" s="258">
        <f>W168+O168+S168</f>
        <v>3</v>
      </c>
      <c r="H168" s="258">
        <f>F168+G168</f>
        <v>6</v>
      </c>
      <c r="I168" s="321">
        <f>X168+P168+T168</f>
        <v>42.5</v>
      </c>
      <c r="J168" s="309">
        <f>(P168*0.5)+(T168*0.3)+(X168*0.2)</f>
        <v>12.75</v>
      </c>
      <c r="K168" s="259">
        <f>I168/H168</f>
        <v>7.083333333333333</v>
      </c>
      <c r="L168" s="258">
        <f>Y168+Q168+U168</f>
        <v>547</v>
      </c>
      <c r="M168" s="263">
        <f>(Y168*0.2)+(Q168*0.5)+(U168*0.3)</f>
        <v>168.1</v>
      </c>
      <c r="N168" s="315">
        <v>0</v>
      </c>
      <c r="O168" s="182">
        <v>0</v>
      </c>
      <c r="P168" s="181">
        <v>0</v>
      </c>
      <c r="Q168" s="183">
        <v>20</v>
      </c>
      <c r="R168" s="184">
        <v>3</v>
      </c>
      <c r="S168" s="184">
        <v>3</v>
      </c>
      <c r="T168" s="185">
        <v>42.5</v>
      </c>
      <c r="U168" s="186">
        <v>527</v>
      </c>
      <c r="V168" s="178">
        <v>0</v>
      </c>
      <c r="W168" s="178">
        <v>0</v>
      </c>
      <c r="X168" s="179">
        <v>0</v>
      </c>
      <c r="Y168" s="180">
        <v>0</v>
      </c>
    </row>
    <row r="169" spans="1:25" ht="15.6" x14ac:dyDescent="0.25">
      <c r="A169" s="138" t="s">
        <v>692</v>
      </c>
      <c r="B169" s="131" t="s">
        <v>38</v>
      </c>
      <c r="C169" s="131" t="s">
        <v>2123</v>
      </c>
      <c r="D169" s="131" t="s">
        <v>2124</v>
      </c>
      <c r="E169" s="136" t="s">
        <v>1311</v>
      </c>
      <c r="F169" s="262">
        <f>V169+N169+R169</f>
        <v>2</v>
      </c>
      <c r="G169" s="258">
        <f>W169+O169+S169</f>
        <v>3</v>
      </c>
      <c r="H169" s="258">
        <f>F169+G169</f>
        <v>5</v>
      </c>
      <c r="I169" s="321">
        <f>X169+P169+T169</f>
        <v>42.399999999999991</v>
      </c>
      <c r="J169" s="309">
        <f>(P169*0.5)+(T169*0.3)+(X169*0.2)</f>
        <v>12.719999999999997</v>
      </c>
      <c r="K169" s="259">
        <f>I169/H169</f>
        <v>8.4799999999999986</v>
      </c>
      <c r="L169" s="258">
        <f>Y169+Q169+U169</f>
        <v>534</v>
      </c>
      <c r="M169" s="263">
        <f>(Y169*0.2)+(Q169*0.5)+(U169*0.3)</f>
        <v>160.19999999999999</v>
      </c>
      <c r="N169" s="315">
        <v>0</v>
      </c>
      <c r="O169" s="182">
        <v>0</v>
      </c>
      <c r="P169" s="181">
        <v>0</v>
      </c>
      <c r="Q169" s="183">
        <v>0</v>
      </c>
      <c r="R169" s="184">
        <v>2</v>
      </c>
      <c r="S169" s="184">
        <v>3</v>
      </c>
      <c r="T169" s="185">
        <v>42.399999999999991</v>
      </c>
      <c r="U169" s="186">
        <v>534</v>
      </c>
      <c r="V169" s="178">
        <v>0</v>
      </c>
      <c r="W169" s="178">
        <v>0</v>
      </c>
      <c r="X169" s="179">
        <v>0</v>
      </c>
      <c r="Y169" s="180">
        <v>0</v>
      </c>
    </row>
    <row r="170" spans="1:25" ht="15.6" x14ac:dyDescent="0.25">
      <c r="A170" s="138" t="s">
        <v>1504</v>
      </c>
      <c r="B170" s="131" t="s">
        <v>43</v>
      </c>
      <c r="C170" s="131" t="s">
        <v>247</v>
      </c>
      <c r="D170" s="131" t="s">
        <v>1530</v>
      </c>
      <c r="E170" s="136" t="s">
        <v>1314</v>
      </c>
      <c r="F170" s="262">
        <f>V170+N170+R170</f>
        <v>5</v>
      </c>
      <c r="G170" s="258">
        <f>W170+O170+S170</f>
        <v>3</v>
      </c>
      <c r="H170" s="258">
        <f>F170+G170</f>
        <v>8</v>
      </c>
      <c r="I170" s="321">
        <f>X170+P170+T170</f>
        <v>31.9</v>
      </c>
      <c r="J170" s="309">
        <f>(P170*0.5)+(T170*0.3)+(X170*0.2)</f>
        <v>12.65</v>
      </c>
      <c r="K170" s="259">
        <f>I170/H170</f>
        <v>3.9874999999999998</v>
      </c>
      <c r="L170" s="258">
        <f>Y170+Q170+U170</f>
        <v>1175</v>
      </c>
      <c r="M170" s="263">
        <f>(Y170*0.2)+(Q170*0.5)+(U170*0.3)</f>
        <v>442.5</v>
      </c>
      <c r="N170" s="315">
        <v>2</v>
      </c>
      <c r="O170" s="182">
        <v>1</v>
      </c>
      <c r="P170" s="181">
        <v>16.100000000000001</v>
      </c>
      <c r="Q170" s="183">
        <v>538</v>
      </c>
      <c r="R170" s="184">
        <v>2</v>
      </c>
      <c r="S170" s="184">
        <v>2</v>
      </c>
      <c r="T170" s="185">
        <v>14.4</v>
      </c>
      <c r="U170" s="186">
        <v>461</v>
      </c>
      <c r="V170" s="178">
        <v>1</v>
      </c>
      <c r="W170" s="178">
        <v>0</v>
      </c>
      <c r="X170" s="179">
        <v>1.4</v>
      </c>
      <c r="Y170" s="180">
        <v>176</v>
      </c>
    </row>
    <row r="171" spans="1:25" ht="15.6" x14ac:dyDescent="0.25">
      <c r="A171" s="138" t="s">
        <v>619</v>
      </c>
      <c r="B171" s="131" t="s">
        <v>39</v>
      </c>
      <c r="C171" s="131" t="s">
        <v>460</v>
      </c>
      <c r="D171" s="131" t="s">
        <v>78</v>
      </c>
      <c r="E171" s="136" t="s">
        <v>1303</v>
      </c>
      <c r="F171" s="262">
        <f>V171+N171+R171</f>
        <v>5</v>
      </c>
      <c r="G171" s="258">
        <f>W171+O171+S171</f>
        <v>5</v>
      </c>
      <c r="H171" s="258">
        <f>F171+G171</f>
        <v>10</v>
      </c>
      <c r="I171" s="321">
        <f>X171+P171+T171</f>
        <v>43.199999999999996</v>
      </c>
      <c r="J171" s="309">
        <f>(P171*0.5)+(T171*0.3)+(X171*0.2)</f>
        <v>12.629999999999999</v>
      </c>
      <c r="K171" s="259">
        <f>I171/H171</f>
        <v>4.3199999999999994</v>
      </c>
      <c r="L171" s="258">
        <f>Y171+Q171+U171</f>
        <v>953</v>
      </c>
      <c r="M171" s="263">
        <f>(Y171*0.2)+(Q171*0.5)+(U171*0.3)</f>
        <v>278.60000000000002</v>
      </c>
      <c r="N171" s="315">
        <v>0</v>
      </c>
      <c r="O171" s="182">
        <v>0</v>
      </c>
      <c r="P171" s="181">
        <v>0</v>
      </c>
      <c r="Q171" s="183">
        <v>80</v>
      </c>
      <c r="R171" s="184">
        <v>3</v>
      </c>
      <c r="S171" s="184">
        <v>4</v>
      </c>
      <c r="T171" s="185">
        <v>39.9</v>
      </c>
      <c r="U171" s="186">
        <v>640</v>
      </c>
      <c r="V171" s="178">
        <v>2</v>
      </c>
      <c r="W171" s="178">
        <v>1</v>
      </c>
      <c r="X171" s="179">
        <v>3.3</v>
      </c>
      <c r="Y171" s="180">
        <v>233</v>
      </c>
    </row>
    <row r="172" spans="1:25" ht="15.6" x14ac:dyDescent="0.25">
      <c r="A172" s="138" t="s">
        <v>512</v>
      </c>
      <c r="B172" s="131" t="s">
        <v>41</v>
      </c>
      <c r="C172" s="131" t="s">
        <v>104</v>
      </c>
      <c r="D172" s="131" t="s">
        <v>141</v>
      </c>
      <c r="E172" s="136" t="s">
        <v>1311</v>
      </c>
      <c r="F172" s="262">
        <f>V172+N172+R172</f>
        <v>1</v>
      </c>
      <c r="G172" s="258">
        <f>W172+O172+S172</f>
        <v>3</v>
      </c>
      <c r="H172" s="258">
        <f>F172+G172</f>
        <v>4</v>
      </c>
      <c r="I172" s="321">
        <f>X172+P172+T172</f>
        <v>58.6</v>
      </c>
      <c r="J172" s="309">
        <f>(P172*0.5)+(T172*0.3)+(X172*0.2)</f>
        <v>12.530000000000001</v>
      </c>
      <c r="K172" s="259">
        <f>I172/H172</f>
        <v>14.65</v>
      </c>
      <c r="L172" s="258">
        <f>Y172+Q172+U172</f>
        <v>702</v>
      </c>
      <c r="M172" s="263">
        <f>(Y172*0.2)+(Q172*0.5)+(U172*0.3)</f>
        <v>167.9</v>
      </c>
      <c r="N172" s="315">
        <v>0</v>
      </c>
      <c r="O172" s="182">
        <v>0</v>
      </c>
      <c r="P172" s="181">
        <v>0</v>
      </c>
      <c r="Q172" s="183">
        <v>40</v>
      </c>
      <c r="R172" s="184">
        <v>0</v>
      </c>
      <c r="S172" s="184">
        <v>1</v>
      </c>
      <c r="T172" s="185">
        <v>8.1</v>
      </c>
      <c r="U172" s="186">
        <v>155</v>
      </c>
      <c r="V172" s="178">
        <v>1</v>
      </c>
      <c r="W172" s="178">
        <v>2</v>
      </c>
      <c r="X172" s="179">
        <v>50.5</v>
      </c>
      <c r="Y172" s="180">
        <v>507</v>
      </c>
    </row>
    <row r="173" spans="1:25" ht="15.6" x14ac:dyDescent="0.25">
      <c r="A173" s="138" t="s">
        <v>1287</v>
      </c>
      <c r="B173" s="131" t="s">
        <v>42</v>
      </c>
      <c r="C173" s="131" t="s">
        <v>1995</v>
      </c>
      <c r="D173" s="131" t="s">
        <v>1996</v>
      </c>
      <c r="E173" s="136" t="s">
        <v>1311</v>
      </c>
      <c r="F173" s="262">
        <f>V173+N173+R173</f>
        <v>1</v>
      </c>
      <c r="G173" s="258">
        <f>W173+O173+S173</f>
        <v>4</v>
      </c>
      <c r="H173" s="258">
        <f>F173+G173</f>
        <v>5</v>
      </c>
      <c r="I173" s="321">
        <f>X173+P173+T173</f>
        <v>42</v>
      </c>
      <c r="J173" s="309">
        <f>(P173*0.5)+(T173*0.3)+(X173*0.2)</f>
        <v>12.299999999999999</v>
      </c>
      <c r="K173" s="259">
        <f>I173/H173</f>
        <v>8.4</v>
      </c>
      <c r="L173" s="258">
        <f>Y173+Q173+U173</f>
        <v>794</v>
      </c>
      <c r="M173" s="263">
        <f>(Y173*0.2)+(Q173*0.5)+(U173*0.3)</f>
        <v>229</v>
      </c>
      <c r="N173" s="315">
        <v>0</v>
      </c>
      <c r="O173" s="182">
        <v>0</v>
      </c>
      <c r="P173" s="181">
        <v>0</v>
      </c>
      <c r="Q173" s="183">
        <v>60</v>
      </c>
      <c r="R173" s="184">
        <v>0</v>
      </c>
      <c r="S173" s="184">
        <v>4</v>
      </c>
      <c r="T173" s="185">
        <v>39</v>
      </c>
      <c r="U173" s="186">
        <v>522</v>
      </c>
      <c r="V173" s="178">
        <v>1</v>
      </c>
      <c r="W173" s="178">
        <v>0</v>
      </c>
      <c r="X173" s="179">
        <v>3</v>
      </c>
      <c r="Y173" s="180">
        <v>212</v>
      </c>
    </row>
    <row r="174" spans="1:25" ht="15.6" x14ac:dyDescent="0.25">
      <c r="A174" s="138" t="s">
        <v>723</v>
      </c>
      <c r="B174" s="131" t="s">
        <v>38</v>
      </c>
      <c r="C174" s="131" t="s">
        <v>221</v>
      </c>
      <c r="D174" s="131" t="s">
        <v>151</v>
      </c>
      <c r="E174" s="136" t="s">
        <v>1311</v>
      </c>
      <c r="F174" s="262">
        <f>V174+N174+R174</f>
        <v>2</v>
      </c>
      <c r="G174" s="258">
        <f>W174+O174+S174</f>
        <v>7</v>
      </c>
      <c r="H174" s="258">
        <f>F174+G174</f>
        <v>9</v>
      </c>
      <c r="I174" s="321">
        <f>X174+P174+T174</f>
        <v>41.4</v>
      </c>
      <c r="J174" s="309">
        <f>(P174*0.5)+(T174*0.3)+(X174*0.2)</f>
        <v>12.2</v>
      </c>
      <c r="K174" s="259">
        <f>I174/H174</f>
        <v>4.5999999999999996</v>
      </c>
      <c r="L174" s="258">
        <f>Y174+Q174+U174</f>
        <v>1551</v>
      </c>
      <c r="M174" s="263">
        <f>(Y174*0.2)+(Q174*0.5)+(U174*0.3)</f>
        <v>523.5</v>
      </c>
      <c r="N174" s="315">
        <v>1</v>
      </c>
      <c r="O174" s="182">
        <v>1</v>
      </c>
      <c r="P174" s="181">
        <v>1.9</v>
      </c>
      <c r="Q174" s="183">
        <v>494</v>
      </c>
      <c r="R174" s="184">
        <v>1</v>
      </c>
      <c r="S174" s="184">
        <v>4</v>
      </c>
      <c r="T174" s="185">
        <v>33.5</v>
      </c>
      <c r="U174" s="186">
        <v>651</v>
      </c>
      <c r="V174" s="178">
        <v>0</v>
      </c>
      <c r="W174" s="178">
        <v>2</v>
      </c>
      <c r="X174" s="179">
        <v>6</v>
      </c>
      <c r="Y174" s="180">
        <v>406</v>
      </c>
    </row>
    <row r="175" spans="1:25" ht="15.6" x14ac:dyDescent="0.25">
      <c r="A175" s="138" t="s">
        <v>1782</v>
      </c>
      <c r="B175" s="131" t="s">
        <v>47</v>
      </c>
      <c r="C175" s="131" t="s">
        <v>1915</v>
      </c>
      <c r="D175" s="131" t="s">
        <v>254</v>
      </c>
      <c r="E175" s="136" t="s">
        <v>1313</v>
      </c>
      <c r="F175" s="262">
        <f>V175+N175+R175</f>
        <v>3</v>
      </c>
      <c r="G175" s="258">
        <f>W175+O175+S175</f>
        <v>3</v>
      </c>
      <c r="H175" s="258">
        <f>F175+G175</f>
        <v>6</v>
      </c>
      <c r="I175" s="321">
        <f>X175+P175+T175</f>
        <v>34.6</v>
      </c>
      <c r="J175" s="309">
        <f>(P175*0.5)+(T175*0.3)+(X175*0.2)</f>
        <v>12.02</v>
      </c>
      <c r="K175" s="259">
        <f>I175/H175</f>
        <v>5.7666666666666666</v>
      </c>
      <c r="L175" s="258">
        <f>Y175+Q175+U175</f>
        <v>967</v>
      </c>
      <c r="M175" s="263">
        <f>(Y175*0.2)+(Q175*0.5)+(U175*0.3)</f>
        <v>353.7</v>
      </c>
      <c r="N175" s="315">
        <v>2</v>
      </c>
      <c r="O175" s="182">
        <v>2</v>
      </c>
      <c r="P175" s="181">
        <v>17</v>
      </c>
      <c r="Q175" s="183">
        <v>521</v>
      </c>
      <c r="R175" s="184">
        <v>0</v>
      </c>
      <c r="S175" s="184">
        <v>0</v>
      </c>
      <c r="T175" s="185">
        <v>0</v>
      </c>
      <c r="U175" s="186">
        <v>40</v>
      </c>
      <c r="V175" s="178">
        <v>1</v>
      </c>
      <c r="W175" s="178">
        <v>1</v>
      </c>
      <c r="X175" s="179">
        <v>17.600000000000001</v>
      </c>
      <c r="Y175" s="180">
        <v>406</v>
      </c>
    </row>
    <row r="176" spans="1:25" ht="15.6" x14ac:dyDescent="0.25">
      <c r="A176" s="138" t="s">
        <v>588</v>
      </c>
      <c r="B176" s="131" t="s">
        <v>1293</v>
      </c>
      <c r="C176" s="131" t="s">
        <v>266</v>
      </c>
      <c r="D176" s="131" t="s">
        <v>267</v>
      </c>
      <c r="E176" s="136" t="s">
        <v>1314</v>
      </c>
      <c r="F176" s="262">
        <f>V176+N176+R176</f>
        <v>1</v>
      </c>
      <c r="G176" s="258">
        <f>W176+O176+S176</f>
        <v>6</v>
      </c>
      <c r="H176" s="258">
        <f>F176+G176</f>
        <v>7</v>
      </c>
      <c r="I176" s="321">
        <f>X176+P176+T176</f>
        <v>43.5</v>
      </c>
      <c r="J176" s="309">
        <f>(P176*0.5)+(T176*0.3)+(X176*0.2)</f>
        <v>11.84</v>
      </c>
      <c r="K176" s="259">
        <f>I176/H176</f>
        <v>6.2142857142857144</v>
      </c>
      <c r="L176" s="258">
        <f>Y176+Q176+U176</f>
        <v>891</v>
      </c>
      <c r="M176" s="263">
        <f>(Y176*0.2)+(Q176*0.5)+(U176*0.3)</f>
        <v>210</v>
      </c>
      <c r="N176" s="315">
        <v>0</v>
      </c>
      <c r="O176" s="182">
        <v>0</v>
      </c>
      <c r="P176" s="181">
        <v>0</v>
      </c>
      <c r="Q176" s="183">
        <v>0</v>
      </c>
      <c r="R176" s="184">
        <v>0</v>
      </c>
      <c r="S176" s="184">
        <v>2</v>
      </c>
      <c r="T176" s="185">
        <v>31.4</v>
      </c>
      <c r="U176" s="186">
        <v>318</v>
      </c>
      <c r="V176" s="178">
        <v>1</v>
      </c>
      <c r="W176" s="178">
        <v>4</v>
      </c>
      <c r="X176" s="179">
        <v>12.100000000000001</v>
      </c>
      <c r="Y176" s="180">
        <v>573</v>
      </c>
    </row>
    <row r="177" spans="1:25" ht="15.6" x14ac:dyDescent="0.25">
      <c r="A177" s="138" t="s">
        <v>669</v>
      </c>
      <c r="B177" s="131" t="s">
        <v>39</v>
      </c>
      <c r="C177" s="131" t="s">
        <v>103</v>
      </c>
      <c r="D177" s="131" t="s">
        <v>1120</v>
      </c>
      <c r="E177" s="136" t="s">
        <v>1311</v>
      </c>
      <c r="F177" s="262">
        <f>V177+N177+R177</f>
        <v>0</v>
      </c>
      <c r="G177" s="258">
        <f>W177+O177+S177</f>
        <v>6</v>
      </c>
      <c r="H177" s="258">
        <f>F177+G177</f>
        <v>6</v>
      </c>
      <c r="I177" s="321">
        <f>X177+P177+T177</f>
        <v>38.699999999999996</v>
      </c>
      <c r="J177" s="309">
        <f>(P177*0.5)+(T177*0.3)+(X177*0.2)</f>
        <v>11.809999999999999</v>
      </c>
      <c r="K177" s="259">
        <f>I177/H177</f>
        <v>6.4499999999999993</v>
      </c>
      <c r="L177" s="258">
        <f>Y177+Q177+U177</f>
        <v>707</v>
      </c>
      <c r="M177" s="263">
        <f>(Y177*0.2)+(Q177*0.5)+(U177*0.3)</f>
        <v>263.10000000000002</v>
      </c>
      <c r="N177" s="315">
        <v>0</v>
      </c>
      <c r="O177" s="182">
        <v>1</v>
      </c>
      <c r="P177" s="181">
        <v>1</v>
      </c>
      <c r="Q177" s="183">
        <v>255</v>
      </c>
      <c r="R177" s="184">
        <v>0</v>
      </c>
      <c r="S177" s="184">
        <v>5</v>
      </c>
      <c r="T177" s="185">
        <v>37.699999999999996</v>
      </c>
      <c r="U177" s="186">
        <v>452</v>
      </c>
      <c r="V177" s="178">
        <v>0</v>
      </c>
      <c r="W177" s="178">
        <v>0</v>
      </c>
      <c r="X177" s="179">
        <v>0</v>
      </c>
      <c r="Y177" s="180">
        <v>0</v>
      </c>
    </row>
    <row r="178" spans="1:25" ht="15.6" x14ac:dyDescent="0.25">
      <c r="A178" s="138" t="s">
        <v>673</v>
      </c>
      <c r="B178" s="131" t="s">
        <v>37</v>
      </c>
      <c r="C178" s="131" t="s">
        <v>221</v>
      </c>
      <c r="D178" s="131" t="s">
        <v>181</v>
      </c>
      <c r="E178" s="136" t="s">
        <v>1312</v>
      </c>
      <c r="F178" s="262">
        <f>V178+N178+R178</f>
        <v>0</v>
      </c>
      <c r="G178" s="258">
        <f>W178+O178+S178</f>
        <v>3</v>
      </c>
      <c r="H178" s="258">
        <f>F178+G178</f>
        <v>3</v>
      </c>
      <c r="I178" s="321">
        <f>X178+P178+T178</f>
        <v>58.1</v>
      </c>
      <c r="J178" s="309">
        <f>(P178*0.5)+(T178*0.3)+(X178*0.2)</f>
        <v>11.620000000000001</v>
      </c>
      <c r="K178" s="259">
        <f>I178/H178</f>
        <v>19.366666666666667</v>
      </c>
      <c r="L178" s="258">
        <f>Y178+Q178+U178</f>
        <v>576</v>
      </c>
      <c r="M178" s="263">
        <f>(Y178*0.2)+(Q178*0.5)+(U178*0.3)</f>
        <v>117.2</v>
      </c>
      <c r="N178" s="315">
        <v>0</v>
      </c>
      <c r="O178" s="182">
        <v>0</v>
      </c>
      <c r="P178" s="181">
        <v>0</v>
      </c>
      <c r="Q178" s="183">
        <v>0</v>
      </c>
      <c r="R178" s="184">
        <v>0</v>
      </c>
      <c r="S178" s="184">
        <v>0</v>
      </c>
      <c r="T178" s="185">
        <v>0</v>
      </c>
      <c r="U178" s="186">
        <v>20</v>
      </c>
      <c r="V178" s="178">
        <v>0</v>
      </c>
      <c r="W178" s="178">
        <v>3</v>
      </c>
      <c r="X178" s="179">
        <v>58.1</v>
      </c>
      <c r="Y178" s="180">
        <v>556</v>
      </c>
    </row>
    <row r="179" spans="1:25" ht="15.6" x14ac:dyDescent="0.25">
      <c r="A179" s="138" t="s">
        <v>529</v>
      </c>
      <c r="B179" s="131" t="s">
        <v>39</v>
      </c>
      <c r="C179" s="131" t="s">
        <v>271</v>
      </c>
      <c r="D179" s="131" t="s">
        <v>78</v>
      </c>
      <c r="E179" s="136" t="s">
        <v>1954</v>
      </c>
      <c r="F179" s="262">
        <f>V179+N179+R179</f>
        <v>5</v>
      </c>
      <c r="G179" s="258">
        <f>W179+O179+S179</f>
        <v>4</v>
      </c>
      <c r="H179" s="258">
        <f>F179+G179</f>
        <v>9</v>
      </c>
      <c r="I179" s="321">
        <f>X179+P179+T179</f>
        <v>34.6</v>
      </c>
      <c r="J179" s="309">
        <f>(P179*0.5)+(T179*0.3)+(X179*0.2)</f>
        <v>11.260000000000002</v>
      </c>
      <c r="K179" s="259">
        <f>I179/H179</f>
        <v>3.8444444444444446</v>
      </c>
      <c r="L179" s="258">
        <f>Y179+Q179+U179</f>
        <v>1575</v>
      </c>
      <c r="M179" s="263">
        <f>(Y179*0.2)+(Q179*0.5)+(U179*0.3)</f>
        <v>578</v>
      </c>
      <c r="N179" s="315">
        <v>3</v>
      </c>
      <c r="O179" s="182">
        <v>1</v>
      </c>
      <c r="P179" s="181">
        <v>7.6</v>
      </c>
      <c r="Q179" s="183">
        <v>733</v>
      </c>
      <c r="R179" s="184">
        <v>0</v>
      </c>
      <c r="S179" s="184">
        <v>1</v>
      </c>
      <c r="T179" s="185">
        <v>20.6</v>
      </c>
      <c r="U179" s="186">
        <v>431</v>
      </c>
      <c r="V179" s="178">
        <v>2</v>
      </c>
      <c r="W179" s="178">
        <v>2</v>
      </c>
      <c r="X179" s="179">
        <v>6.4</v>
      </c>
      <c r="Y179" s="180">
        <v>411</v>
      </c>
    </row>
    <row r="180" spans="1:25" ht="15.6" x14ac:dyDescent="0.25">
      <c r="A180" s="138" t="s">
        <v>567</v>
      </c>
      <c r="B180" s="131" t="s">
        <v>41</v>
      </c>
      <c r="C180" s="131" t="s">
        <v>471</v>
      </c>
      <c r="D180" s="131" t="s">
        <v>108</v>
      </c>
      <c r="E180" s="136" t="s">
        <v>1304</v>
      </c>
      <c r="F180" s="262">
        <f>V180+N180+R180</f>
        <v>1</v>
      </c>
      <c r="G180" s="258">
        <f>W180+O180+S180</f>
        <v>11</v>
      </c>
      <c r="H180" s="258">
        <f>F180+G180</f>
        <v>12</v>
      </c>
      <c r="I180" s="321">
        <f>X180+P180+T180</f>
        <v>49.8</v>
      </c>
      <c r="J180" s="309">
        <f>(P180*0.5)+(T180*0.3)+(X180*0.2)</f>
        <v>11.11</v>
      </c>
      <c r="K180" s="259">
        <f>I180/H180</f>
        <v>4.1499999999999995</v>
      </c>
      <c r="L180" s="258">
        <f>Y180+Q180+U180</f>
        <v>1419</v>
      </c>
      <c r="M180" s="263">
        <f>(Y180*0.2)+(Q180*0.5)+(U180*0.3)</f>
        <v>345.1</v>
      </c>
      <c r="N180" s="315">
        <v>0</v>
      </c>
      <c r="O180" s="182">
        <v>0</v>
      </c>
      <c r="P180" s="181">
        <v>0</v>
      </c>
      <c r="Q180" s="183">
        <v>80</v>
      </c>
      <c r="R180" s="184">
        <v>0</v>
      </c>
      <c r="S180" s="184">
        <v>2</v>
      </c>
      <c r="T180" s="185">
        <v>11.5</v>
      </c>
      <c r="U180" s="186">
        <v>373</v>
      </c>
      <c r="V180" s="178">
        <v>1</v>
      </c>
      <c r="W180" s="178">
        <v>9</v>
      </c>
      <c r="X180" s="179">
        <v>38.299999999999997</v>
      </c>
      <c r="Y180" s="180">
        <v>966</v>
      </c>
    </row>
    <row r="181" spans="1:25" ht="15.6" x14ac:dyDescent="0.25">
      <c r="A181" s="138" t="s">
        <v>532</v>
      </c>
      <c r="B181" s="131" t="s">
        <v>44</v>
      </c>
      <c r="C181" s="131" t="s">
        <v>375</v>
      </c>
      <c r="D181" s="131" t="s">
        <v>254</v>
      </c>
      <c r="E181" s="136" t="s">
        <v>1311</v>
      </c>
      <c r="F181" s="262">
        <f>V181+N181+R181</f>
        <v>0</v>
      </c>
      <c r="G181" s="258">
        <f>W181+O181+S181</f>
        <v>5</v>
      </c>
      <c r="H181" s="258">
        <f>F181+G181</f>
        <v>5</v>
      </c>
      <c r="I181" s="321">
        <f>X181+P181+T181</f>
        <v>54.5</v>
      </c>
      <c r="J181" s="309">
        <f>(P181*0.5)+(T181*0.3)+(X181*0.2)</f>
        <v>10.9</v>
      </c>
      <c r="K181" s="259">
        <f>I181/H181</f>
        <v>10.9</v>
      </c>
      <c r="L181" s="258">
        <f>Y181+Q181+U181</f>
        <v>1064</v>
      </c>
      <c r="M181" s="263">
        <f>(Y181*0.2)+(Q181*0.5)+(U181*0.3)</f>
        <v>212.8</v>
      </c>
      <c r="N181" s="315">
        <v>0</v>
      </c>
      <c r="O181" s="182">
        <v>0</v>
      </c>
      <c r="P181" s="181">
        <v>0</v>
      </c>
      <c r="Q181" s="183">
        <v>0</v>
      </c>
      <c r="R181" s="184">
        <v>0</v>
      </c>
      <c r="S181" s="184">
        <v>0</v>
      </c>
      <c r="T181" s="185">
        <v>0</v>
      </c>
      <c r="U181" s="186">
        <v>0</v>
      </c>
      <c r="V181" s="178">
        <v>0</v>
      </c>
      <c r="W181" s="178">
        <v>5</v>
      </c>
      <c r="X181" s="179">
        <v>54.5</v>
      </c>
      <c r="Y181" s="180">
        <v>1064</v>
      </c>
    </row>
    <row r="182" spans="1:25" ht="15.6" x14ac:dyDescent="0.25">
      <c r="A182" s="138" t="s">
        <v>1498</v>
      </c>
      <c r="B182" s="131" t="s">
        <v>42</v>
      </c>
      <c r="C182" s="131" t="s">
        <v>1517</v>
      </c>
      <c r="D182" s="131" t="s">
        <v>1516</v>
      </c>
      <c r="E182" s="136" t="s">
        <v>1312</v>
      </c>
      <c r="F182" s="262">
        <f>V182+N182+R182</f>
        <v>1</v>
      </c>
      <c r="G182" s="258">
        <f>W182+O182+S182</f>
        <v>6</v>
      </c>
      <c r="H182" s="258">
        <f>F182+G182</f>
        <v>7</v>
      </c>
      <c r="I182" s="321">
        <f>X182+P182+T182</f>
        <v>54.400000000000006</v>
      </c>
      <c r="J182" s="309">
        <f>(P182*0.5)+(T182*0.3)+(X182*0.2)</f>
        <v>10.880000000000003</v>
      </c>
      <c r="K182" s="259">
        <f>I182/H182</f>
        <v>7.7714285714285722</v>
      </c>
      <c r="L182" s="258">
        <f>Y182+Q182+U182</f>
        <v>762</v>
      </c>
      <c r="M182" s="263">
        <f>(Y182*0.2)+(Q182*0.5)+(U182*0.3)</f>
        <v>170.4</v>
      </c>
      <c r="N182" s="315">
        <v>0</v>
      </c>
      <c r="O182" s="182">
        <v>0</v>
      </c>
      <c r="P182" s="181">
        <v>0</v>
      </c>
      <c r="Q182" s="183">
        <v>40</v>
      </c>
      <c r="R182" s="184">
        <v>0</v>
      </c>
      <c r="S182" s="184">
        <v>0</v>
      </c>
      <c r="T182" s="185">
        <v>0</v>
      </c>
      <c r="U182" s="186">
        <v>60</v>
      </c>
      <c r="V182" s="178">
        <v>1</v>
      </c>
      <c r="W182" s="178">
        <v>6</v>
      </c>
      <c r="X182" s="179">
        <v>54.400000000000006</v>
      </c>
      <c r="Y182" s="180">
        <v>662</v>
      </c>
    </row>
    <row r="183" spans="1:25" ht="15.6" x14ac:dyDescent="0.25">
      <c r="A183" s="138" t="s">
        <v>653</v>
      </c>
      <c r="B183" s="131" t="s">
        <v>47</v>
      </c>
      <c r="C183" s="131" t="s">
        <v>250</v>
      </c>
      <c r="D183" s="131" t="s">
        <v>115</v>
      </c>
      <c r="E183" s="136" t="s">
        <v>1955</v>
      </c>
      <c r="F183" s="262">
        <f>V183+N183+R183</f>
        <v>1</v>
      </c>
      <c r="G183" s="258">
        <f>W183+O183+S183</f>
        <v>6</v>
      </c>
      <c r="H183" s="258">
        <f>F183+G183</f>
        <v>7</v>
      </c>
      <c r="I183" s="321">
        <f>X183+P183+T183</f>
        <v>49.6</v>
      </c>
      <c r="J183" s="309">
        <f>(P183*0.5)+(T183*0.3)+(X183*0.2)</f>
        <v>10.760000000000002</v>
      </c>
      <c r="K183" s="259">
        <f>I183/H183</f>
        <v>7.0857142857142863</v>
      </c>
      <c r="L183" s="258">
        <f>Y183+Q183+U183</f>
        <v>1145</v>
      </c>
      <c r="M183" s="263">
        <f>(Y183*0.2)+(Q183*0.5)+(U183*0.3)</f>
        <v>325.8</v>
      </c>
      <c r="N183" s="315">
        <v>0</v>
      </c>
      <c r="O183" s="182">
        <v>0</v>
      </c>
      <c r="P183" s="181">
        <v>2.8</v>
      </c>
      <c r="Q183" s="183">
        <v>296</v>
      </c>
      <c r="R183" s="184">
        <v>0</v>
      </c>
      <c r="S183" s="184">
        <v>0</v>
      </c>
      <c r="T183" s="185">
        <v>0</v>
      </c>
      <c r="U183" s="186">
        <v>80</v>
      </c>
      <c r="V183" s="178">
        <v>1</v>
      </c>
      <c r="W183" s="178">
        <v>6</v>
      </c>
      <c r="X183" s="179">
        <v>46.800000000000004</v>
      </c>
      <c r="Y183" s="180">
        <v>769</v>
      </c>
    </row>
    <row r="184" spans="1:25" ht="15.6" x14ac:dyDescent="0.25">
      <c r="A184" s="138" t="s">
        <v>773</v>
      </c>
      <c r="B184" s="131" t="s">
        <v>47</v>
      </c>
      <c r="C184" s="131" t="s">
        <v>1948</v>
      </c>
      <c r="D184" s="131" t="s">
        <v>1949</v>
      </c>
      <c r="E184" s="136" t="s">
        <v>1314</v>
      </c>
      <c r="F184" s="262">
        <f>V184+N184+R184</f>
        <v>0</v>
      </c>
      <c r="G184" s="258">
        <f>W184+O184+S184</f>
        <v>4</v>
      </c>
      <c r="H184" s="258">
        <f>F184+G184</f>
        <v>4</v>
      </c>
      <c r="I184" s="321">
        <f>X184+P184+T184</f>
        <v>42.9</v>
      </c>
      <c r="J184" s="309">
        <f>(P184*0.5)+(T184*0.3)+(X184*0.2)</f>
        <v>10.71</v>
      </c>
      <c r="K184" s="259">
        <f>I184/H184</f>
        <v>10.725</v>
      </c>
      <c r="L184" s="258">
        <f>Y184+Q184+U184</f>
        <v>861</v>
      </c>
      <c r="M184" s="263">
        <f>(Y184*0.2)+(Q184*0.5)+(U184*0.3)</f>
        <v>259.39999999999998</v>
      </c>
      <c r="N184" s="315">
        <v>0</v>
      </c>
      <c r="O184" s="182">
        <v>0</v>
      </c>
      <c r="P184" s="181">
        <v>0.9</v>
      </c>
      <c r="Q184" s="183">
        <v>214</v>
      </c>
      <c r="R184" s="184">
        <v>0</v>
      </c>
      <c r="S184" s="184">
        <v>1</v>
      </c>
      <c r="T184" s="185">
        <v>18.600000000000001</v>
      </c>
      <c r="U184" s="186">
        <v>230</v>
      </c>
      <c r="V184" s="178">
        <v>0</v>
      </c>
      <c r="W184" s="178">
        <v>3</v>
      </c>
      <c r="X184" s="179">
        <v>23.4</v>
      </c>
      <c r="Y184" s="180">
        <v>417</v>
      </c>
    </row>
    <row r="185" spans="1:25" ht="15.6" x14ac:dyDescent="0.25">
      <c r="A185" s="138" t="s">
        <v>582</v>
      </c>
      <c r="B185" s="131" t="s">
        <v>44</v>
      </c>
      <c r="C185" s="131" t="s">
        <v>325</v>
      </c>
      <c r="D185" s="131" t="s">
        <v>326</v>
      </c>
      <c r="E185" s="136" t="s">
        <v>1314</v>
      </c>
      <c r="F185" s="262">
        <f>V185+N185+R185</f>
        <v>1</v>
      </c>
      <c r="G185" s="258">
        <f>W185+O185+S185</f>
        <v>3</v>
      </c>
      <c r="H185" s="258">
        <f>F185+G185</f>
        <v>4</v>
      </c>
      <c r="I185" s="321">
        <f>X185+P185+T185</f>
        <v>42.1</v>
      </c>
      <c r="J185" s="309">
        <f>(P185*0.5)+(T185*0.3)+(X185*0.2)</f>
        <v>10.68</v>
      </c>
      <c r="K185" s="259">
        <f>I185/H185</f>
        <v>10.525</v>
      </c>
      <c r="L185" s="258">
        <f>Y185+Q185+U185</f>
        <v>746</v>
      </c>
      <c r="M185" s="263">
        <f>(Y185*0.2)+(Q185*0.5)+(U185*0.3)</f>
        <v>208.9</v>
      </c>
      <c r="N185" s="315">
        <v>0</v>
      </c>
      <c r="O185" s="182">
        <v>0</v>
      </c>
      <c r="P185" s="181">
        <v>0</v>
      </c>
      <c r="Q185" s="183">
        <v>40</v>
      </c>
      <c r="R185" s="184">
        <v>1</v>
      </c>
      <c r="S185" s="184">
        <v>2</v>
      </c>
      <c r="T185" s="185">
        <v>22.6</v>
      </c>
      <c r="U185" s="186">
        <v>477</v>
      </c>
      <c r="V185" s="178">
        <v>0</v>
      </c>
      <c r="W185" s="178">
        <v>1</v>
      </c>
      <c r="X185" s="179">
        <v>19.5</v>
      </c>
      <c r="Y185" s="180">
        <v>229</v>
      </c>
    </row>
    <row r="186" spans="1:25" ht="15.6" x14ac:dyDescent="0.25">
      <c r="A186" s="138" t="s">
        <v>1382</v>
      </c>
      <c r="B186" s="131" t="s">
        <v>47</v>
      </c>
      <c r="C186" s="131" t="s">
        <v>439</v>
      </c>
      <c r="D186" s="131" t="s">
        <v>240</v>
      </c>
      <c r="E186" s="136" t="s">
        <v>1311</v>
      </c>
      <c r="F186" s="262">
        <f>V186+N186+R186</f>
        <v>2</v>
      </c>
      <c r="G186" s="258">
        <f>W186+O186+S186</f>
        <v>6</v>
      </c>
      <c r="H186" s="258">
        <f>F186+G186</f>
        <v>8</v>
      </c>
      <c r="I186" s="321">
        <f>X186+P186+T186</f>
        <v>33.700000000000003</v>
      </c>
      <c r="J186" s="309">
        <f>(P186*0.5)+(T186*0.3)+(X186*0.2)</f>
        <v>10.57</v>
      </c>
      <c r="K186" s="259">
        <f>I186/H186</f>
        <v>4.2125000000000004</v>
      </c>
      <c r="L186" s="258">
        <f>Y186+Q186+U186</f>
        <v>965</v>
      </c>
      <c r="M186" s="263">
        <f>(Y186*0.2)+(Q186*0.5)+(U186*0.3)</f>
        <v>315.8</v>
      </c>
      <c r="N186" s="315">
        <v>0</v>
      </c>
      <c r="O186" s="182">
        <v>1</v>
      </c>
      <c r="P186" s="181">
        <v>3.1</v>
      </c>
      <c r="Q186" s="183">
        <v>316</v>
      </c>
      <c r="R186" s="184">
        <v>0</v>
      </c>
      <c r="S186" s="184">
        <v>4</v>
      </c>
      <c r="T186" s="185">
        <v>29</v>
      </c>
      <c r="U186" s="186">
        <v>280</v>
      </c>
      <c r="V186" s="178">
        <v>2</v>
      </c>
      <c r="W186" s="178">
        <v>1</v>
      </c>
      <c r="X186" s="179">
        <v>1.6</v>
      </c>
      <c r="Y186" s="180">
        <v>369</v>
      </c>
    </row>
    <row r="187" spans="1:25" ht="15.6" x14ac:dyDescent="0.25">
      <c r="A187" s="138" t="s">
        <v>921</v>
      </c>
      <c r="B187" s="131" t="s">
        <v>38</v>
      </c>
      <c r="C187" s="131" t="s">
        <v>248</v>
      </c>
      <c r="D187" s="131" t="s">
        <v>1277</v>
      </c>
      <c r="E187" s="136" t="s">
        <v>1311</v>
      </c>
      <c r="F187" s="262">
        <f>V187+N187+R187</f>
        <v>0</v>
      </c>
      <c r="G187" s="258">
        <f>W187+O187+S187</f>
        <v>4</v>
      </c>
      <c r="H187" s="258">
        <f>F187+G187</f>
        <v>4</v>
      </c>
      <c r="I187" s="321">
        <f>X187+P187+T187</f>
        <v>21.099999999999998</v>
      </c>
      <c r="J187" s="309">
        <f>(P187*0.5)+(T187*0.3)+(X187*0.2)</f>
        <v>10.45</v>
      </c>
      <c r="K187" s="259">
        <f>I187/H187</f>
        <v>5.2749999999999995</v>
      </c>
      <c r="L187" s="258">
        <f>Y187+Q187+U187</f>
        <v>893</v>
      </c>
      <c r="M187" s="263">
        <f>(Y187*0.2)+(Q187*0.5)+(U187*0.3)</f>
        <v>414.5</v>
      </c>
      <c r="N187" s="315">
        <v>0</v>
      </c>
      <c r="O187" s="182">
        <v>4</v>
      </c>
      <c r="P187" s="181">
        <v>20.599999999999998</v>
      </c>
      <c r="Q187" s="183">
        <v>733</v>
      </c>
      <c r="R187" s="184">
        <v>0</v>
      </c>
      <c r="S187" s="184">
        <v>0</v>
      </c>
      <c r="T187" s="185">
        <v>0.5</v>
      </c>
      <c r="U187" s="186">
        <v>160</v>
      </c>
      <c r="V187" s="178">
        <v>0</v>
      </c>
      <c r="W187" s="178">
        <v>0</v>
      </c>
      <c r="X187" s="179">
        <v>0</v>
      </c>
      <c r="Y187" s="180">
        <v>0</v>
      </c>
    </row>
    <row r="188" spans="1:25" ht="15.6" x14ac:dyDescent="0.25">
      <c r="A188" s="138" t="s">
        <v>911</v>
      </c>
      <c r="B188" s="131" t="s">
        <v>38</v>
      </c>
      <c r="C188" s="131" t="s">
        <v>226</v>
      </c>
      <c r="D188" s="131" t="s">
        <v>227</v>
      </c>
      <c r="E188" s="136" t="s">
        <v>1311</v>
      </c>
      <c r="F188" s="262">
        <f>V188+N188+R188</f>
        <v>1</v>
      </c>
      <c r="G188" s="258">
        <f>W188+O188+S188</f>
        <v>5</v>
      </c>
      <c r="H188" s="258">
        <f>F188+G188</f>
        <v>6</v>
      </c>
      <c r="I188" s="321">
        <f>X188+P188+T188</f>
        <v>33.4</v>
      </c>
      <c r="J188" s="309">
        <f>(P188*0.5)+(T188*0.3)+(X188*0.2)</f>
        <v>10.45</v>
      </c>
      <c r="K188" s="259">
        <f>I188/H188</f>
        <v>5.5666666666666664</v>
      </c>
      <c r="L188" s="258">
        <f>Y188+Q188+U188</f>
        <v>1006</v>
      </c>
      <c r="M188" s="263">
        <f>(Y188*0.2)+(Q188*0.5)+(U188*0.3)</f>
        <v>325.7</v>
      </c>
      <c r="N188" s="315">
        <v>0</v>
      </c>
      <c r="O188" s="182">
        <v>1</v>
      </c>
      <c r="P188" s="181">
        <v>7.6</v>
      </c>
      <c r="Q188" s="183">
        <v>260</v>
      </c>
      <c r="R188" s="184">
        <v>1</v>
      </c>
      <c r="S188" s="184">
        <v>3</v>
      </c>
      <c r="T188" s="185">
        <v>14.899999999999999</v>
      </c>
      <c r="U188" s="186">
        <v>465</v>
      </c>
      <c r="V188" s="178">
        <v>0</v>
      </c>
      <c r="W188" s="178">
        <v>1</v>
      </c>
      <c r="X188" s="179">
        <v>10.9</v>
      </c>
      <c r="Y188" s="180">
        <v>281</v>
      </c>
    </row>
    <row r="189" spans="1:25" ht="15.6" x14ac:dyDescent="0.25">
      <c r="A189" s="138" t="s">
        <v>830</v>
      </c>
      <c r="B189" s="131" t="s">
        <v>50</v>
      </c>
      <c r="C189" s="131" t="s">
        <v>480</v>
      </c>
      <c r="D189" s="131" t="s">
        <v>1914</v>
      </c>
      <c r="E189" s="136" t="s">
        <v>1311</v>
      </c>
      <c r="F189" s="262">
        <f>V189+N189+R189</f>
        <v>0</v>
      </c>
      <c r="G189" s="258">
        <f>W189+O189+S189</f>
        <v>1</v>
      </c>
      <c r="H189" s="258">
        <f>F189+G189</f>
        <v>1</v>
      </c>
      <c r="I189" s="321">
        <f>X189+P189+T189</f>
        <v>20.399999999999999</v>
      </c>
      <c r="J189" s="309">
        <f>(P189*0.5)+(T189*0.3)+(X189*0.2)</f>
        <v>10.199999999999999</v>
      </c>
      <c r="K189" s="259">
        <f>I189/H189</f>
        <v>20.399999999999999</v>
      </c>
      <c r="L189" s="258">
        <f>Y189+Q189+U189</f>
        <v>282</v>
      </c>
      <c r="M189" s="263">
        <f>(Y189*0.2)+(Q189*0.5)+(U189*0.3)</f>
        <v>141</v>
      </c>
      <c r="N189" s="315">
        <v>0</v>
      </c>
      <c r="O189" s="182">
        <v>1</v>
      </c>
      <c r="P189" s="181">
        <v>20.399999999999999</v>
      </c>
      <c r="Q189" s="183">
        <v>282</v>
      </c>
      <c r="R189" s="184">
        <v>0</v>
      </c>
      <c r="S189" s="184">
        <v>0</v>
      </c>
      <c r="T189" s="185">
        <v>0</v>
      </c>
      <c r="U189" s="186">
        <v>0</v>
      </c>
      <c r="V189" s="178">
        <v>0</v>
      </c>
      <c r="W189" s="178">
        <v>0</v>
      </c>
      <c r="X189" s="179">
        <v>0</v>
      </c>
      <c r="Y189" s="180">
        <v>0</v>
      </c>
    </row>
    <row r="190" spans="1:25" ht="15.6" x14ac:dyDescent="0.25">
      <c r="A190" s="138" t="s">
        <v>1053</v>
      </c>
      <c r="B190" s="131" t="s">
        <v>2047</v>
      </c>
      <c r="C190" s="131" t="s">
        <v>2134</v>
      </c>
      <c r="D190" s="131" t="s">
        <v>2135</v>
      </c>
      <c r="E190" s="136" t="s">
        <v>1311</v>
      </c>
      <c r="F190" s="262">
        <f>V190+N190+R190</f>
        <v>1</v>
      </c>
      <c r="G190" s="258">
        <f>W190+O190+S190</f>
        <v>0</v>
      </c>
      <c r="H190" s="258">
        <f>F190+G190</f>
        <v>1</v>
      </c>
      <c r="I190" s="321">
        <f>X190+P190+T190</f>
        <v>19.3</v>
      </c>
      <c r="J190" s="309">
        <f>(P190*0.5)+(T190*0.3)+(X190*0.2)</f>
        <v>9.65</v>
      </c>
      <c r="K190" s="259">
        <f>I190/H190</f>
        <v>19.3</v>
      </c>
      <c r="L190" s="258">
        <f>Y190+Q190+U190</f>
        <v>333</v>
      </c>
      <c r="M190" s="263">
        <f>(Y190*0.2)+(Q190*0.5)+(U190*0.3)</f>
        <v>162.5</v>
      </c>
      <c r="N190" s="315">
        <v>1</v>
      </c>
      <c r="O190" s="182">
        <v>0</v>
      </c>
      <c r="P190" s="181">
        <v>19.3</v>
      </c>
      <c r="Q190" s="183">
        <v>313</v>
      </c>
      <c r="R190" s="184">
        <v>0</v>
      </c>
      <c r="S190" s="184">
        <v>0</v>
      </c>
      <c r="T190" s="185">
        <v>0</v>
      </c>
      <c r="U190" s="186">
        <v>20</v>
      </c>
      <c r="V190" s="178">
        <v>0</v>
      </c>
      <c r="W190" s="178">
        <v>0</v>
      </c>
      <c r="X190" s="179">
        <v>0</v>
      </c>
      <c r="Y190" s="180">
        <v>0</v>
      </c>
    </row>
    <row r="191" spans="1:25" ht="15.6" x14ac:dyDescent="0.25">
      <c r="A191" s="138" t="s">
        <v>681</v>
      </c>
      <c r="B191" s="131" t="s">
        <v>44</v>
      </c>
      <c r="C191" s="131" t="s">
        <v>462</v>
      </c>
      <c r="D191" s="131" t="s">
        <v>169</v>
      </c>
      <c r="E191" s="136" t="s">
        <v>2026</v>
      </c>
      <c r="F191" s="262">
        <f>V191+N191+R191</f>
        <v>1</v>
      </c>
      <c r="G191" s="258">
        <f>W191+O191+S191</f>
        <v>4</v>
      </c>
      <c r="H191" s="258">
        <f>F191+G191</f>
        <v>5</v>
      </c>
      <c r="I191" s="321">
        <f>X191+P191+T191</f>
        <v>38</v>
      </c>
      <c r="J191" s="309">
        <f>(P191*0.5)+(T191*0.3)+(X191*0.2)</f>
        <v>9.59</v>
      </c>
      <c r="K191" s="259">
        <f>I191/H191</f>
        <v>7.6</v>
      </c>
      <c r="L191" s="258">
        <f>Y191+Q191+U191</f>
        <v>1008</v>
      </c>
      <c r="M191" s="263">
        <f>(Y191*0.2)+(Q191*0.5)+(U191*0.3)</f>
        <v>249.6</v>
      </c>
      <c r="N191" s="315">
        <v>0</v>
      </c>
      <c r="O191" s="182">
        <v>0</v>
      </c>
      <c r="P191" s="181">
        <v>0</v>
      </c>
      <c r="Q191" s="183">
        <v>60</v>
      </c>
      <c r="R191" s="184">
        <v>0</v>
      </c>
      <c r="S191" s="184">
        <v>1</v>
      </c>
      <c r="T191" s="185">
        <v>19.899999999999999</v>
      </c>
      <c r="U191" s="186">
        <v>300</v>
      </c>
      <c r="V191" s="178">
        <v>1</v>
      </c>
      <c r="W191" s="178">
        <v>3</v>
      </c>
      <c r="X191" s="179">
        <v>18.100000000000001</v>
      </c>
      <c r="Y191" s="180">
        <v>648</v>
      </c>
    </row>
    <row r="192" spans="1:25" ht="15.6" x14ac:dyDescent="0.25">
      <c r="A192" s="138" t="s">
        <v>730</v>
      </c>
      <c r="B192" s="131" t="s">
        <v>44</v>
      </c>
      <c r="C192" s="131" t="s">
        <v>378</v>
      </c>
      <c r="D192" s="131" t="s">
        <v>152</v>
      </c>
      <c r="E192" s="136" t="s">
        <v>1954</v>
      </c>
      <c r="F192" s="262">
        <f>V192+N192+R192</f>
        <v>1</v>
      </c>
      <c r="G192" s="258">
        <f>W192+O192+S192</f>
        <v>5</v>
      </c>
      <c r="H192" s="258">
        <f>F192+G192</f>
        <v>6</v>
      </c>
      <c r="I192" s="321">
        <f>X192+P192+T192</f>
        <v>32.799999999999997</v>
      </c>
      <c r="J192" s="309">
        <f>(P192*0.5)+(T192*0.3)+(X192*0.2)</f>
        <v>9.4899999999999984</v>
      </c>
      <c r="K192" s="259">
        <f>I192/H192</f>
        <v>5.4666666666666659</v>
      </c>
      <c r="L192" s="258">
        <f>Y192+Q192+U192</f>
        <v>669</v>
      </c>
      <c r="M192" s="263">
        <f>(Y192*0.2)+(Q192*0.5)+(U192*0.3)</f>
        <v>180</v>
      </c>
      <c r="N192" s="315">
        <v>0</v>
      </c>
      <c r="O192" s="182">
        <v>0</v>
      </c>
      <c r="P192" s="181">
        <v>0</v>
      </c>
      <c r="Q192" s="183">
        <v>60</v>
      </c>
      <c r="R192" s="184">
        <v>0</v>
      </c>
      <c r="S192" s="184">
        <v>4</v>
      </c>
      <c r="T192" s="185">
        <v>29.3</v>
      </c>
      <c r="U192" s="186">
        <v>282</v>
      </c>
      <c r="V192" s="178">
        <v>1</v>
      </c>
      <c r="W192" s="178">
        <v>1</v>
      </c>
      <c r="X192" s="179">
        <v>3.5</v>
      </c>
      <c r="Y192" s="180">
        <v>327</v>
      </c>
    </row>
    <row r="193" spans="1:25" ht="15.6" x14ac:dyDescent="0.25">
      <c r="A193" s="138" t="s">
        <v>628</v>
      </c>
      <c r="B193" s="131" t="s">
        <v>39</v>
      </c>
      <c r="C193" s="131" t="s">
        <v>156</v>
      </c>
      <c r="D193" s="131" t="s">
        <v>388</v>
      </c>
      <c r="E193" s="136" t="s">
        <v>1314</v>
      </c>
      <c r="F193" s="262">
        <f>V193+N193+R193</f>
        <v>0</v>
      </c>
      <c r="G193" s="258">
        <f>W193+O193+S193</f>
        <v>2</v>
      </c>
      <c r="H193" s="258">
        <f>F193+G193</f>
        <v>2</v>
      </c>
      <c r="I193" s="321">
        <f>X193+P193+T193</f>
        <v>46.4</v>
      </c>
      <c r="J193" s="309">
        <f>(P193*0.5)+(T193*0.3)+(X193*0.2)</f>
        <v>9.2799999999999994</v>
      </c>
      <c r="K193" s="259">
        <f>I193/H193</f>
        <v>23.2</v>
      </c>
      <c r="L193" s="258">
        <f>Y193+Q193+U193</f>
        <v>590</v>
      </c>
      <c r="M193" s="263">
        <f>(Y193*0.2)+(Q193*0.5)+(U193*0.3)</f>
        <v>130</v>
      </c>
      <c r="N193" s="315">
        <v>0</v>
      </c>
      <c r="O193" s="182">
        <v>0</v>
      </c>
      <c r="P193" s="181">
        <v>0</v>
      </c>
      <c r="Q193" s="183">
        <v>20</v>
      </c>
      <c r="R193" s="184">
        <v>0</v>
      </c>
      <c r="S193" s="184">
        <v>0</v>
      </c>
      <c r="T193" s="185">
        <v>0</v>
      </c>
      <c r="U193" s="186">
        <v>60</v>
      </c>
      <c r="V193" s="178">
        <v>0</v>
      </c>
      <c r="W193" s="178">
        <v>2</v>
      </c>
      <c r="X193" s="179">
        <v>46.4</v>
      </c>
      <c r="Y193" s="180">
        <v>510</v>
      </c>
    </row>
    <row r="194" spans="1:25" ht="15.6" x14ac:dyDescent="0.25">
      <c r="A194" s="138" t="s">
        <v>1491</v>
      </c>
      <c r="B194" s="131" t="s">
        <v>37</v>
      </c>
      <c r="C194" s="131" t="s">
        <v>1505</v>
      </c>
      <c r="D194" s="131" t="s">
        <v>286</v>
      </c>
      <c r="E194" s="136" t="s">
        <v>1304</v>
      </c>
      <c r="F194" s="262">
        <f>V194+N194+R194</f>
        <v>2</v>
      </c>
      <c r="G194" s="258">
        <f>W194+O194+S194</f>
        <v>3</v>
      </c>
      <c r="H194" s="258">
        <f>F194+G194</f>
        <v>5</v>
      </c>
      <c r="I194" s="321">
        <f>X194+P194+T194</f>
        <v>34.4</v>
      </c>
      <c r="J194" s="309">
        <f>(P194*0.5)+(T194*0.3)+(X194*0.2)</f>
        <v>9.0300000000000011</v>
      </c>
      <c r="K194" s="259">
        <f>I194/H194</f>
        <v>6.88</v>
      </c>
      <c r="L194" s="258">
        <f>Y194+Q194+U194</f>
        <v>757</v>
      </c>
      <c r="M194" s="263">
        <f>(Y194*0.2)+(Q194*0.5)+(U194*0.3)</f>
        <v>187.9</v>
      </c>
      <c r="N194" s="315">
        <v>0</v>
      </c>
      <c r="O194" s="182">
        <v>0</v>
      </c>
      <c r="P194" s="181">
        <v>0</v>
      </c>
      <c r="Q194" s="183">
        <v>20</v>
      </c>
      <c r="R194" s="184">
        <v>0</v>
      </c>
      <c r="S194" s="184">
        <v>2</v>
      </c>
      <c r="T194" s="185">
        <v>21.5</v>
      </c>
      <c r="U194" s="186">
        <v>305</v>
      </c>
      <c r="V194" s="178">
        <v>2</v>
      </c>
      <c r="W194" s="178">
        <v>1</v>
      </c>
      <c r="X194" s="179">
        <v>12.9</v>
      </c>
      <c r="Y194" s="180">
        <v>432</v>
      </c>
    </row>
    <row r="195" spans="1:25" ht="15.6" x14ac:dyDescent="0.25">
      <c r="A195" s="138" t="s">
        <v>1644</v>
      </c>
      <c r="B195" s="131" t="s">
        <v>48</v>
      </c>
      <c r="C195" s="131" t="s">
        <v>1452</v>
      </c>
      <c r="D195" s="131" t="s">
        <v>1717</v>
      </c>
      <c r="E195" s="136" t="s">
        <v>1311</v>
      </c>
      <c r="F195" s="262">
        <f>V195+N195+R195</f>
        <v>4</v>
      </c>
      <c r="G195" s="258">
        <f>W195+O195+S195</f>
        <v>7</v>
      </c>
      <c r="H195" s="258">
        <f>F195+G195</f>
        <v>11</v>
      </c>
      <c r="I195" s="321">
        <f>X195+P195+T195</f>
        <v>34.299999999999997</v>
      </c>
      <c r="J195" s="309">
        <f>(P195*0.5)+(T195*0.3)+(X195*0.2)</f>
        <v>8.8999999999999986</v>
      </c>
      <c r="K195" s="259">
        <f>I195/H195</f>
        <v>3.1181818181818177</v>
      </c>
      <c r="L195" s="258">
        <f>Y195+Q195+U195</f>
        <v>874</v>
      </c>
      <c r="M195" s="263">
        <f>(Y195*0.2)+(Q195*0.5)+(U195*0.3)</f>
        <v>279.7</v>
      </c>
      <c r="N195" s="315">
        <v>2</v>
      </c>
      <c r="O195" s="182">
        <v>0</v>
      </c>
      <c r="P195" s="181">
        <v>1.5</v>
      </c>
      <c r="Q195" s="183">
        <v>263</v>
      </c>
      <c r="R195" s="184">
        <v>0</v>
      </c>
      <c r="S195" s="184">
        <v>1</v>
      </c>
      <c r="T195" s="185">
        <v>15.9</v>
      </c>
      <c r="U195" s="186">
        <v>260</v>
      </c>
      <c r="V195" s="178">
        <v>2</v>
      </c>
      <c r="W195" s="178">
        <v>6</v>
      </c>
      <c r="X195" s="179">
        <v>16.899999999999999</v>
      </c>
      <c r="Y195" s="180">
        <v>351</v>
      </c>
    </row>
    <row r="196" spans="1:25" ht="15.6" x14ac:dyDescent="0.25">
      <c r="A196" s="138" t="s">
        <v>547</v>
      </c>
      <c r="B196" s="131" t="s">
        <v>37</v>
      </c>
      <c r="C196" s="131" t="s">
        <v>414</v>
      </c>
      <c r="D196" s="131" t="s">
        <v>80</v>
      </c>
      <c r="E196" s="136" t="s">
        <v>1954</v>
      </c>
      <c r="F196" s="262">
        <f>V196+N196+R196</f>
        <v>0</v>
      </c>
      <c r="G196" s="258">
        <f>W196+O196+S196</f>
        <v>3</v>
      </c>
      <c r="H196" s="258">
        <f>F196+G196</f>
        <v>3</v>
      </c>
      <c r="I196" s="321">
        <f>X196+P196+T196</f>
        <v>25.4</v>
      </c>
      <c r="J196" s="309">
        <f>(P196*0.5)+(T196*0.3)+(X196*0.2)</f>
        <v>8.86</v>
      </c>
      <c r="K196" s="259">
        <f>I196/H196</f>
        <v>8.4666666666666668</v>
      </c>
      <c r="L196" s="258">
        <f>Y196+Q196+U196</f>
        <v>524</v>
      </c>
      <c r="M196" s="263">
        <f>(Y196*0.2)+(Q196*0.5)+(U196*0.3)</f>
        <v>206.8</v>
      </c>
      <c r="N196" s="315">
        <v>0</v>
      </c>
      <c r="O196" s="182">
        <v>1</v>
      </c>
      <c r="P196" s="181">
        <v>6.2</v>
      </c>
      <c r="Q196" s="183">
        <v>248</v>
      </c>
      <c r="R196" s="184">
        <v>0</v>
      </c>
      <c r="S196" s="184">
        <v>2</v>
      </c>
      <c r="T196" s="185">
        <v>19.2</v>
      </c>
      <c r="U196" s="186">
        <v>276</v>
      </c>
      <c r="V196" s="178">
        <v>0</v>
      </c>
      <c r="W196" s="178">
        <v>0</v>
      </c>
      <c r="X196" s="179">
        <v>0</v>
      </c>
      <c r="Y196" s="180">
        <v>0</v>
      </c>
    </row>
    <row r="197" spans="1:25" ht="15.6" x14ac:dyDescent="0.25">
      <c r="A197" s="138" t="s">
        <v>1574</v>
      </c>
      <c r="B197" s="131" t="s">
        <v>39</v>
      </c>
      <c r="C197" s="131" t="s">
        <v>446</v>
      </c>
      <c r="D197" s="131" t="s">
        <v>91</v>
      </c>
      <c r="E197" s="136" t="s">
        <v>1954</v>
      </c>
      <c r="F197" s="262">
        <f>V197+N197+R197</f>
        <v>4</v>
      </c>
      <c r="G197" s="258">
        <f>W197+O197+S197</f>
        <v>3</v>
      </c>
      <c r="H197" s="258">
        <f>F197+G197</f>
        <v>7</v>
      </c>
      <c r="I197" s="321">
        <f>X197+P197+T197</f>
        <v>17.399999999999999</v>
      </c>
      <c r="J197" s="309">
        <f>(P197*0.5)+(T197*0.3)+(X197*0.2)</f>
        <v>8.6999999999999993</v>
      </c>
      <c r="K197" s="259">
        <f>I197/H197</f>
        <v>2.4857142857142853</v>
      </c>
      <c r="L197" s="258">
        <f>Y197+Q197+U197</f>
        <v>801</v>
      </c>
      <c r="M197" s="263">
        <f>(Y197*0.2)+(Q197*0.5)+(U197*0.3)</f>
        <v>400.5</v>
      </c>
      <c r="N197" s="315">
        <v>4</v>
      </c>
      <c r="O197" s="182">
        <v>3</v>
      </c>
      <c r="P197" s="181">
        <v>17.399999999999999</v>
      </c>
      <c r="Q197" s="183">
        <v>801</v>
      </c>
      <c r="R197" s="184">
        <v>0</v>
      </c>
      <c r="S197" s="184">
        <v>0</v>
      </c>
      <c r="T197" s="185">
        <v>0</v>
      </c>
      <c r="U197" s="186">
        <v>0</v>
      </c>
      <c r="V197" s="178">
        <v>0</v>
      </c>
      <c r="W197" s="178">
        <v>0</v>
      </c>
      <c r="X197" s="179">
        <v>0</v>
      </c>
      <c r="Y197" s="180">
        <v>0</v>
      </c>
    </row>
    <row r="198" spans="1:25" ht="15.6" x14ac:dyDescent="0.25">
      <c r="A198" s="138" t="s">
        <v>1550</v>
      </c>
      <c r="B198" s="131" t="s">
        <v>2049</v>
      </c>
      <c r="C198" s="131" t="s">
        <v>303</v>
      </c>
      <c r="D198" s="131" t="s">
        <v>1927</v>
      </c>
      <c r="E198" s="136" t="s">
        <v>1311</v>
      </c>
      <c r="F198" s="262">
        <f>V198+N198+R198</f>
        <v>1</v>
      </c>
      <c r="G198" s="258">
        <f>W198+O198+S198</f>
        <v>3</v>
      </c>
      <c r="H198" s="258">
        <f>F198+G198</f>
        <v>4</v>
      </c>
      <c r="I198" s="321">
        <f>X198+P198+T198</f>
        <v>43.3</v>
      </c>
      <c r="J198" s="309">
        <f>(P198*0.5)+(T198*0.3)+(X198*0.2)</f>
        <v>8.66</v>
      </c>
      <c r="K198" s="259">
        <f>I198/H198</f>
        <v>10.824999999999999</v>
      </c>
      <c r="L198" s="258">
        <f>Y198+Q198+U198</f>
        <v>479</v>
      </c>
      <c r="M198" s="263">
        <f>(Y198*0.2)+(Q198*0.5)+(U198*0.3)</f>
        <v>95.800000000000011</v>
      </c>
      <c r="N198" s="315">
        <v>0</v>
      </c>
      <c r="O198" s="182">
        <v>0</v>
      </c>
      <c r="P198" s="181">
        <v>0</v>
      </c>
      <c r="Q198" s="183">
        <v>0</v>
      </c>
      <c r="R198" s="184">
        <v>0</v>
      </c>
      <c r="S198" s="184">
        <v>0</v>
      </c>
      <c r="T198" s="185">
        <v>0</v>
      </c>
      <c r="U198" s="186">
        <v>0</v>
      </c>
      <c r="V198" s="178">
        <v>1</v>
      </c>
      <c r="W198" s="178">
        <v>3</v>
      </c>
      <c r="X198" s="179">
        <v>43.3</v>
      </c>
      <c r="Y198" s="180">
        <v>479</v>
      </c>
    </row>
    <row r="199" spans="1:25" ht="15.6" x14ac:dyDescent="0.25">
      <c r="A199" s="138" t="s">
        <v>609</v>
      </c>
      <c r="B199" s="131" t="s">
        <v>50</v>
      </c>
      <c r="C199" s="131" t="s">
        <v>88</v>
      </c>
      <c r="D199" s="131" t="s">
        <v>89</v>
      </c>
      <c r="E199" s="136" t="s">
        <v>1314</v>
      </c>
      <c r="F199" s="262">
        <f>V199+N199+R199</f>
        <v>0</v>
      </c>
      <c r="G199" s="258">
        <f>W199+O199+S199</f>
        <v>4</v>
      </c>
      <c r="H199" s="258">
        <f>F199+G199</f>
        <v>4</v>
      </c>
      <c r="I199" s="321">
        <f>X199+P199+T199</f>
        <v>27.8</v>
      </c>
      <c r="J199" s="309">
        <f>(P199*0.5)+(T199*0.3)+(X199*0.2)</f>
        <v>8.64</v>
      </c>
      <c r="K199" s="259">
        <f>I199/H199</f>
        <v>6.95</v>
      </c>
      <c r="L199" s="258">
        <f>Y199+Q199+U199</f>
        <v>893</v>
      </c>
      <c r="M199" s="263">
        <f>(Y199*0.2)+(Q199*0.5)+(U199*0.3)</f>
        <v>310.5</v>
      </c>
      <c r="N199" s="315">
        <v>0</v>
      </c>
      <c r="O199" s="182">
        <v>1</v>
      </c>
      <c r="P199" s="181">
        <v>1.5</v>
      </c>
      <c r="Q199" s="183">
        <v>223</v>
      </c>
      <c r="R199" s="184">
        <v>0</v>
      </c>
      <c r="S199" s="184">
        <v>3</v>
      </c>
      <c r="T199" s="185">
        <v>26.3</v>
      </c>
      <c r="U199" s="186">
        <v>650</v>
      </c>
      <c r="V199" s="178">
        <v>0</v>
      </c>
      <c r="W199" s="178">
        <v>0</v>
      </c>
      <c r="X199" s="179">
        <v>0</v>
      </c>
      <c r="Y199" s="180">
        <v>20</v>
      </c>
    </row>
    <row r="200" spans="1:25" ht="15.6" x14ac:dyDescent="0.25">
      <c r="A200" s="138" t="s">
        <v>603</v>
      </c>
      <c r="B200" s="131" t="s">
        <v>40</v>
      </c>
      <c r="C200" s="131" t="s">
        <v>1964</v>
      </c>
      <c r="D200" s="131" t="s">
        <v>1111</v>
      </c>
      <c r="E200" s="136" t="s">
        <v>1954</v>
      </c>
      <c r="F200" s="262">
        <f>V200+N200+R200</f>
        <v>6</v>
      </c>
      <c r="G200" s="258">
        <f>W200+O200+S200</f>
        <v>3</v>
      </c>
      <c r="H200" s="258">
        <f>F200+G200</f>
        <v>9</v>
      </c>
      <c r="I200" s="321">
        <f>X200+P200+T200</f>
        <v>26.800000000000004</v>
      </c>
      <c r="J200" s="309">
        <f>(P200*0.5)+(T200*0.3)+(X200*0.2)</f>
        <v>8.6300000000000008</v>
      </c>
      <c r="K200" s="259">
        <f>I200/H200</f>
        <v>2.9777777777777783</v>
      </c>
      <c r="L200" s="258">
        <f>Y200+Q200+U200</f>
        <v>1810</v>
      </c>
      <c r="M200" s="263">
        <f>(Y200*0.2)+(Q200*0.5)+(U200*0.3)</f>
        <v>606.5</v>
      </c>
      <c r="N200" s="315">
        <v>1</v>
      </c>
      <c r="O200" s="182">
        <v>0</v>
      </c>
      <c r="P200" s="181">
        <v>3.9999999999999996</v>
      </c>
      <c r="Q200" s="183">
        <v>526</v>
      </c>
      <c r="R200" s="184">
        <v>3</v>
      </c>
      <c r="S200" s="184">
        <v>3</v>
      </c>
      <c r="T200" s="185">
        <v>20.700000000000003</v>
      </c>
      <c r="U200" s="186">
        <v>867</v>
      </c>
      <c r="V200" s="178">
        <v>2</v>
      </c>
      <c r="W200" s="178">
        <v>0</v>
      </c>
      <c r="X200" s="179">
        <v>2.0999999999999996</v>
      </c>
      <c r="Y200" s="180">
        <v>417</v>
      </c>
    </row>
    <row r="201" spans="1:25" ht="15.6" x14ac:dyDescent="0.25">
      <c r="A201" s="138" t="s">
        <v>1100</v>
      </c>
      <c r="B201" s="131" t="s">
        <v>43</v>
      </c>
      <c r="C201" s="131" t="s">
        <v>1971</v>
      </c>
      <c r="D201" s="131" t="s">
        <v>151</v>
      </c>
      <c r="E201" s="136" t="s">
        <v>1311</v>
      </c>
      <c r="F201" s="262">
        <f>V201+N201+R201</f>
        <v>2</v>
      </c>
      <c r="G201" s="258">
        <f>W201+O201+S201</f>
        <v>5</v>
      </c>
      <c r="H201" s="258">
        <f>F201+G201</f>
        <v>7</v>
      </c>
      <c r="I201" s="321">
        <f>X201+P201+T201</f>
        <v>25.5</v>
      </c>
      <c r="J201" s="309">
        <f>(P201*0.5)+(T201*0.3)+(X201*0.2)</f>
        <v>8.4499999999999993</v>
      </c>
      <c r="K201" s="259">
        <f>I201/H201</f>
        <v>3.6428571428571428</v>
      </c>
      <c r="L201" s="258">
        <f>Y201+Q201+U201</f>
        <v>934</v>
      </c>
      <c r="M201" s="263">
        <f>(Y201*0.2)+(Q201*0.5)+(U201*0.3)</f>
        <v>311.8</v>
      </c>
      <c r="N201" s="315">
        <v>0</v>
      </c>
      <c r="O201" s="182">
        <v>1</v>
      </c>
      <c r="P201" s="181">
        <v>7.2</v>
      </c>
      <c r="Q201" s="183">
        <v>274</v>
      </c>
      <c r="R201" s="184">
        <v>2</v>
      </c>
      <c r="S201" s="184">
        <v>2</v>
      </c>
      <c r="T201" s="185">
        <v>11.899999999999999</v>
      </c>
      <c r="U201" s="186">
        <v>428</v>
      </c>
      <c r="V201" s="178">
        <v>0</v>
      </c>
      <c r="W201" s="178">
        <v>2</v>
      </c>
      <c r="X201" s="179">
        <v>6.3999999999999995</v>
      </c>
      <c r="Y201" s="180">
        <v>232</v>
      </c>
    </row>
    <row r="202" spans="1:25" ht="15.6" x14ac:dyDescent="0.25">
      <c r="A202" s="138" t="s">
        <v>1570</v>
      </c>
      <c r="B202" s="131" t="s">
        <v>48</v>
      </c>
      <c r="C202" s="131" t="s">
        <v>1593</v>
      </c>
      <c r="D202" s="131" t="s">
        <v>115</v>
      </c>
      <c r="E202" s="136" t="s">
        <v>2025</v>
      </c>
      <c r="F202" s="262">
        <f>V202+N202+R202</f>
        <v>1</v>
      </c>
      <c r="G202" s="258">
        <f>W202+O202+S202</f>
        <v>6</v>
      </c>
      <c r="H202" s="258">
        <f>F202+G202</f>
        <v>7</v>
      </c>
      <c r="I202" s="321">
        <f>X202+P202+T202</f>
        <v>35.600000000000009</v>
      </c>
      <c r="J202" s="309">
        <f>(P202*0.5)+(T202*0.3)+(X202*0.2)</f>
        <v>8.4400000000000013</v>
      </c>
      <c r="K202" s="259">
        <f>I202/H202</f>
        <v>5.0857142857142872</v>
      </c>
      <c r="L202" s="258">
        <f>Y202+Q202+U202</f>
        <v>1068</v>
      </c>
      <c r="M202" s="263">
        <f>(Y202*0.2)+(Q202*0.5)+(U202*0.3)</f>
        <v>310.2</v>
      </c>
      <c r="N202" s="315">
        <v>0</v>
      </c>
      <c r="O202" s="182">
        <v>0</v>
      </c>
      <c r="P202" s="181">
        <v>0.8</v>
      </c>
      <c r="Q202" s="183">
        <v>251</v>
      </c>
      <c r="R202" s="184">
        <v>0</v>
      </c>
      <c r="S202" s="184">
        <v>2</v>
      </c>
      <c r="T202" s="185">
        <v>10.8</v>
      </c>
      <c r="U202" s="186">
        <v>213</v>
      </c>
      <c r="V202" s="178">
        <v>1</v>
      </c>
      <c r="W202" s="178">
        <v>4</v>
      </c>
      <c r="X202" s="179">
        <v>24.000000000000004</v>
      </c>
      <c r="Y202" s="180">
        <v>604</v>
      </c>
    </row>
    <row r="203" spans="1:25" ht="15.6" x14ac:dyDescent="0.25">
      <c r="A203" s="138" t="s">
        <v>1166</v>
      </c>
      <c r="B203" s="131" t="s">
        <v>47</v>
      </c>
      <c r="C203" s="131" t="s">
        <v>246</v>
      </c>
      <c r="D203" s="131" t="s">
        <v>1173</v>
      </c>
      <c r="E203" s="136" t="s">
        <v>1314</v>
      </c>
      <c r="F203" s="262">
        <f>V203+N203+R203</f>
        <v>1</v>
      </c>
      <c r="G203" s="258">
        <f>W203+O203+S203</f>
        <v>5</v>
      </c>
      <c r="H203" s="258">
        <f>F203+G203</f>
        <v>6</v>
      </c>
      <c r="I203" s="321">
        <f>X203+P203+T203</f>
        <v>37.499999999999993</v>
      </c>
      <c r="J203" s="309">
        <f>(P203*0.5)+(T203*0.3)+(X203*0.2)</f>
        <v>8.08</v>
      </c>
      <c r="K203" s="259">
        <f>I203/H203</f>
        <v>6.2499999999999991</v>
      </c>
      <c r="L203" s="258">
        <f>Y203+Q203+U203</f>
        <v>1013</v>
      </c>
      <c r="M203" s="263">
        <f>(Y203*0.2)+(Q203*0.5)+(U203*0.3)</f>
        <v>227</v>
      </c>
      <c r="N203" s="315">
        <v>0</v>
      </c>
      <c r="O203" s="182">
        <v>0</v>
      </c>
      <c r="P203" s="181">
        <v>0</v>
      </c>
      <c r="Q203" s="183">
        <v>20</v>
      </c>
      <c r="R203" s="184">
        <v>0</v>
      </c>
      <c r="S203" s="184">
        <v>1</v>
      </c>
      <c r="T203" s="185">
        <v>5.8</v>
      </c>
      <c r="U203" s="186">
        <v>184</v>
      </c>
      <c r="V203" s="178">
        <v>1</v>
      </c>
      <c r="W203" s="178">
        <v>4</v>
      </c>
      <c r="X203" s="179">
        <v>31.699999999999996</v>
      </c>
      <c r="Y203" s="180">
        <v>809</v>
      </c>
    </row>
    <row r="204" spans="1:25" ht="15.6" x14ac:dyDescent="0.25">
      <c r="A204" s="138" t="s">
        <v>1155</v>
      </c>
      <c r="B204" s="131" t="s">
        <v>1398</v>
      </c>
      <c r="C204" s="131" t="s">
        <v>1163</v>
      </c>
      <c r="D204" s="131" t="s">
        <v>1164</v>
      </c>
      <c r="E204" s="136" t="s">
        <v>1311</v>
      </c>
      <c r="F204" s="262">
        <f>V204+N204+R204</f>
        <v>3</v>
      </c>
      <c r="G204" s="258">
        <f>W204+O204+S204</f>
        <v>2</v>
      </c>
      <c r="H204" s="258">
        <f>F204+G204</f>
        <v>5</v>
      </c>
      <c r="I204" s="321">
        <f>X204+P204+T204</f>
        <v>39.799999999999997</v>
      </c>
      <c r="J204" s="309">
        <f>(P204*0.5)+(T204*0.3)+(X204*0.2)</f>
        <v>8.0500000000000007</v>
      </c>
      <c r="K204" s="259">
        <f>I204/H204</f>
        <v>7.9599999999999991</v>
      </c>
      <c r="L204" s="258">
        <f>Y204+Q204+U204</f>
        <v>984</v>
      </c>
      <c r="M204" s="263">
        <f>(Y204*0.2)+(Q204*0.5)+(U204*0.3)</f>
        <v>225.60000000000002</v>
      </c>
      <c r="N204" s="315">
        <v>0</v>
      </c>
      <c r="O204" s="182">
        <v>0</v>
      </c>
      <c r="P204" s="181">
        <v>0</v>
      </c>
      <c r="Q204" s="183">
        <v>0</v>
      </c>
      <c r="R204" s="184">
        <v>1</v>
      </c>
      <c r="S204" s="184">
        <v>0</v>
      </c>
      <c r="T204" s="185">
        <v>0.9</v>
      </c>
      <c r="U204" s="186">
        <v>288</v>
      </c>
      <c r="V204" s="178">
        <v>2</v>
      </c>
      <c r="W204" s="178">
        <v>2</v>
      </c>
      <c r="X204" s="179">
        <v>38.9</v>
      </c>
      <c r="Y204" s="180">
        <v>696</v>
      </c>
    </row>
    <row r="205" spans="1:25" ht="15.6" x14ac:dyDescent="0.25">
      <c r="A205" s="138" t="s">
        <v>1754</v>
      </c>
      <c r="B205" s="131" t="s">
        <v>39</v>
      </c>
      <c r="C205" s="131" t="s">
        <v>108</v>
      </c>
      <c r="D205" s="131" t="s">
        <v>240</v>
      </c>
      <c r="E205" s="136" t="s">
        <v>1311</v>
      </c>
      <c r="F205" s="262">
        <f>V205+N205+R205</f>
        <v>0</v>
      </c>
      <c r="G205" s="258">
        <f>W205+O205+S205</f>
        <v>5</v>
      </c>
      <c r="H205" s="258">
        <f>F205+G205</f>
        <v>5</v>
      </c>
      <c r="I205" s="321">
        <f>X205+P205+T205</f>
        <v>26.7</v>
      </c>
      <c r="J205" s="309">
        <f>(P205*0.5)+(T205*0.3)+(X205*0.2)</f>
        <v>8.01</v>
      </c>
      <c r="K205" s="259">
        <f>I205/H205</f>
        <v>5.34</v>
      </c>
      <c r="L205" s="258">
        <f>Y205+Q205+U205</f>
        <v>311</v>
      </c>
      <c r="M205" s="263">
        <f>(Y205*0.2)+(Q205*0.5)+(U205*0.3)</f>
        <v>93.3</v>
      </c>
      <c r="N205" s="315">
        <v>0</v>
      </c>
      <c r="O205" s="182">
        <v>0</v>
      </c>
      <c r="P205" s="181">
        <v>0</v>
      </c>
      <c r="Q205" s="183">
        <v>0</v>
      </c>
      <c r="R205" s="184">
        <v>0</v>
      </c>
      <c r="S205" s="184">
        <v>5</v>
      </c>
      <c r="T205" s="185">
        <v>26.7</v>
      </c>
      <c r="U205" s="186">
        <v>311</v>
      </c>
      <c r="V205" s="178">
        <v>0</v>
      </c>
      <c r="W205" s="178">
        <v>0</v>
      </c>
      <c r="X205" s="179">
        <v>0</v>
      </c>
      <c r="Y205" s="180">
        <v>0</v>
      </c>
    </row>
    <row r="206" spans="1:25" ht="15.6" x14ac:dyDescent="0.25">
      <c r="A206" s="138" t="s">
        <v>566</v>
      </c>
      <c r="B206" s="131" t="s">
        <v>2047</v>
      </c>
      <c r="C206" s="131" t="s">
        <v>378</v>
      </c>
      <c r="D206" s="131" t="s">
        <v>962</v>
      </c>
      <c r="E206" s="136" t="s">
        <v>1954</v>
      </c>
      <c r="F206" s="262">
        <f>V206+N206+R206</f>
        <v>1</v>
      </c>
      <c r="G206" s="258">
        <f>W206+O206+S206</f>
        <v>4</v>
      </c>
      <c r="H206" s="258">
        <f>F206+G206</f>
        <v>5</v>
      </c>
      <c r="I206" s="321">
        <f>X206+P206+T206</f>
        <v>28.2</v>
      </c>
      <c r="J206" s="309">
        <f>(P206*0.5)+(T206*0.3)+(X206*0.2)</f>
        <v>7.9499999999999993</v>
      </c>
      <c r="K206" s="259">
        <f>I206/H206</f>
        <v>5.64</v>
      </c>
      <c r="L206" s="258">
        <f>Y206+Q206+U206</f>
        <v>862</v>
      </c>
      <c r="M206" s="263">
        <f>(Y206*0.2)+(Q206*0.5)+(U206*0.3)</f>
        <v>283.29999999999995</v>
      </c>
      <c r="N206" s="315">
        <v>1</v>
      </c>
      <c r="O206" s="182">
        <v>0</v>
      </c>
      <c r="P206" s="181">
        <v>0.7</v>
      </c>
      <c r="Q206" s="183">
        <v>284</v>
      </c>
      <c r="R206" s="184">
        <v>0</v>
      </c>
      <c r="S206" s="184">
        <v>2</v>
      </c>
      <c r="T206" s="185">
        <v>21</v>
      </c>
      <c r="U206" s="186">
        <v>257</v>
      </c>
      <c r="V206" s="178">
        <v>0</v>
      </c>
      <c r="W206" s="178">
        <v>2</v>
      </c>
      <c r="X206" s="179">
        <v>6.5</v>
      </c>
      <c r="Y206" s="180">
        <v>321</v>
      </c>
    </row>
    <row r="207" spans="1:25" ht="15.6" x14ac:dyDescent="0.25">
      <c r="A207" s="138" t="s">
        <v>1685</v>
      </c>
      <c r="B207" s="131" t="s">
        <v>1293</v>
      </c>
      <c r="C207" s="131" t="s">
        <v>399</v>
      </c>
      <c r="D207" s="131" t="s">
        <v>1725</v>
      </c>
      <c r="E207" s="136" t="s">
        <v>1954</v>
      </c>
      <c r="F207" s="262">
        <f>V207+N207+R207</f>
        <v>0</v>
      </c>
      <c r="G207" s="258">
        <f>W207+O207+S207</f>
        <v>2</v>
      </c>
      <c r="H207" s="258">
        <f>F207+G207</f>
        <v>2</v>
      </c>
      <c r="I207" s="321">
        <f>X207+P207+T207</f>
        <v>25.9</v>
      </c>
      <c r="J207" s="309">
        <f>(P207*0.5)+(T207*0.3)+(X207*0.2)</f>
        <v>7.77</v>
      </c>
      <c r="K207" s="259">
        <f>I207/H207</f>
        <v>12.95</v>
      </c>
      <c r="L207" s="258">
        <f>Y207+Q207+U207</f>
        <v>252</v>
      </c>
      <c r="M207" s="263">
        <f>(Y207*0.2)+(Q207*0.5)+(U207*0.3)</f>
        <v>73.599999999999994</v>
      </c>
      <c r="N207" s="315">
        <v>0</v>
      </c>
      <c r="O207" s="182">
        <v>0</v>
      </c>
      <c r="P207" s="181">
        <v>0</v>
      </c>
      <c r="Q207" s="183">
        <v>0</v>
      </c>
      <c r="R207" s="184">
        <v>0</v>
      </c>
      <c r="S207" s="184">
        <v>2</v>
      </c>
      <c r="T207" s="185">
        <v>25.9</v>
      </c>
      <c r="U207" s="186">
        <v>232</v>
      </c>
      <c r="V207" s="178">
        <v>0</v>
      </c>
      <c r="W207" s="178">
        <v>0</v>
      </c>
      <c r="X207" s="179">
        <v>0</v>
      </c>
      <c r="Y207" s="180">
        <v>20</v>
      </c>
    </row>
    <row r="208" spans="1:25" ht="15.6" x14ac:dyDescent="0.25">
      <c r="A208" s="138" t="s">
        <v>1537</v>
      </c>
      <c r="B208" s="131" t="s">
        <v>2049</v>
      </c>
      <c r="C208" s="131" t="s">
        <v>97</v>
      </c>
      <c r="D208" s="131" t="s">
        <v>1539</v>
      </c>
      <c r="E208" s="136" t="s">
        <v>1311</v>
      </c>
      <c r="F208" s="262">
        <f>V208+N208+R208</f>
        <v>1</v>
      </c>
      <c r="G208" s="258">
        <f>W208+O208+S208</f>
        <v>3</v>
      </c>
      <c r="H208" s="258">
        <f>F208+G208</f>
        <v>4</v>
      </c>
      <c r="I208" s="321">
        <f>X208+P208+T208</f>
        <v>33.200000000000003</v>
      </c>
      <c r="J208" s="309">
        <f>(P208*0.5)+(T208*0.3)+(X208*0.2)</f>
        <v>7.6800000000000006</v>
      </c>
      <c r="K208" s="259">
        <f>I208/H208</f>
        <v>8.3000000000000007</v>
      </c>
      <c r="L208" s="258">
        <f>Y208+Q208+U208</f>
        <v>635</v>
      </c>
      <c r="M208" s="263">
        <f>(Y208*0.2)+(Q208*0.5)+(U208*0.3)</f>
        <v>148.9</v>
      </c>
      <c r="N208" s="315">
        <v>0</v>
      </c>
      <c r="O208" s="182">
        <v>0</v>
      </c>
      <c r="P208" s="181">
        <v>0</v>
      </c>
      <c r="Q208" s="183">
        <v>0</v>
      </c>
      <c r="R208" s="184">
        <v>0</v>
      </c>
      <c r="S208" s="184">
        <v>1</v>
      </c>
      <c r="T208" s="185">
        <v>10.4</v>
      </c>
      <c r="U208" s="186">
        <v>219</v>
      </c>
      <c r="V208" s="178">
        <v>1</v>
      </c>
      <c r="W208" s="178">
        <v>2</v>
      </c>
      <c r="X208" s="179">
        <v>22.8</v>
      </c>
      <c r="Y208" s="180">
        <v>416</v>
      </c>
    </row>
    <row r="209" spans="1:25" ht="15.6" x14ac:dyDescent="0.25">
      <c r="A209" s="138" t="s">
        <v>805</v>
      </c>
      <c r="B209" s="131" t="s">
        <v>39</v>
      </c>
      <c r="C209" s="131" t="s">
        <v>271</v>
      </c>
      <c r="D209" s="131" t="s">
        <v>406</v>
      </c>
      <c r="E209" s="136" t="s">
        <v>1311</v>
      </c>
      <c r="F209" s="262">
        <f>V209+N209+R209</f>
        <v>0</v>
      </c>
      <c r="G209" s="258">
        <f>W209+O209+S209</f>
        <v>3</v>
      </c>
      <c r="H209" s="258">
        <f>F209+G209</f>
        <v>3</v>
      </c>
      <c r="I209" s="321">
        <f>X209+P209+T209</f>
        <v>38.300000000000004</v>
      </c>
      <c r="J209" s="309">
        <f>(P209*0.5)+(T209*0.3)+(X209*0.2)</f>
        <v>7.660000000000001</v>
      </c>
      <c r="K209" s="259">
        <f>I209/H209</f>
        <v>12.766666666666667</v>
      </c>
      <c r="L209" s="258">
        <f>Y209+Q209+U209</f>
        <v>607</v>
      </c>
      <c r="M209" s="263">
        <f>(Y209*0.2)+(Q209*0.5)+(U209*0.3)</f>
        <v>127.4</v>
      </c>
      <c r="N209" s="315">
        <v>0</v>
      </c>
      <c r="O209" s="182">
        <v>0</v>
      </c>
      <c r="P209" s="181">
        <v>0</v>
      </c>
      <c r="Q209" s="183">
        <v>0</v>
      </c>
      <c r="R209" s="184">
        <v>0</v>
      </c>
      <c r="S209" s="184">
        <v>0</v>
      </c>
      <c r="T209" s="185">
        <v>0</v>
      </c>
      <c r="U209" s="186">
        <v>60</v>
      </c>
      <c r="V209" s="178">
        <v>0</v>
      </c>
      <c r="W209" s="178">
        <v>3</v>
      </c>
      <c r="X209" s="179">
        <v>38.300000000000004</v>
      </c>
      <c r="Y209" s="180">
        <v>547</v>
      </c>
    </row>
    <row r="210" spans="1:25" ht="15.6" x14ac:dyDescent="0.25">
      <c r="A210" s="138" t="s">
        <v>1642</v>
      </c>
      <c r="B210" s="131" t="s">
        <v>48</v>
      </c>
      <c r="C210" s="131" t="s">
        <v>425</v>
      </c>
      <c r="D210" s="131" t="s">
        <v>1675</v>
      </c>
      <c r="E210" s="136" t="s">
        <v>1311</v>
      </c>
      <c r="F210" s="262">
        <f>V210+N210+R210</f>
        <v>3</v>
      </c>
      <c r="G210" s="258">
        <f>W210+O210+S210</f>
        <v>7</v>
      </c>
      <c r="H210" s="258">
        <f>F210+G210</f>
        <v>10</v>
      </c>
      <c r="I210" s="321">
        <f>X210+P210+T210</f>
        <v>34.4</v>
      </c>
      <c r="J210" s="309">
        <f>(P210*0.5)+(T210*0.3)+(X210*0.2)</f>
        <v>7.6400000000000006</v>
      </c>
      <c r="K210" s="259">
        <f>I210/H210</f>
        <v>3.44</v>
      </c>
      <c r="L210" s="258">
        <f>Y210+Q210+U210</f>
        <v>1647</v>
      </c>
      <c r="M210" s="263">
        <f>(Y210*0.2)+(Q210*0.5)+(U210*0.3)</f>
        <v>472.9</v>
      </c>
      <c r="N210" s="315">
        <v>1</v>
      </c>
      <c r="O210" s="182">
        <v>0</v>
      </c>
      <c r="P210" s="181">
        <v>0.7</v>
      </c>
      <c r="Q210" s="183">
        <v>304</v>
      </c>
      <c r="R210" s="184">
        <v>1</v>
      </c>
      <c r="S210" s="184">
        <v>1</v>
      </c>
      <c r="T210" s="185">
        <v>5.5</v>
      </c>
      <c r="U210" s="186">
        <v>523</v>
      </c>
      <c r="V210" s="178">
        <v>1</v>
      </c>
      <c r="W210" s="178">
        <v>6</v>
      </c>
      <c r="X210" s="179">
        <v>28.2</v>
      </c>
      <c r="Y210" s="180">
        <v>820</v>
      </c>
    </row>
    <row r="211" spans="1:25" ht="15.6" x14ac:dyDescent="0.25">
      <c r="A211" s="138" t="s">
        <v>654</v>
      </c>
      <c r="B211" s="131" t="s">
        <v>40</v>
      </c>
      <c r="C211" s="131" t="s">
        <v>238</v>
      </c>
      <c r="D211" s="131" t="s">
        <v>338</v>
      </c>
      <c r="E211" s="136" t="s">
        <v>1314</v>
      </c>
      <c r="F211" s="262">
        <f>V211+N211+R211</f>
        <v>1</v>
      </c>
      <c r="G211" s="258">
        <f>W211+O211+S211</f>
        <v>4</v>
      </c>
      <c r="H211" s="258">
        <f>F211+G211</f>
        <v>5</v>
      </c>
      <c r="I211" s="321">
        <f>X211+P211+T211</f>
        <v>36</v>
      </c>
      <c r="J211" s="309">
        <f>(P211*0.5)+(T211*0.3)+(X211*0.2)</f>
        <v>7.6400000000000006</v>
      </c>
      <c r="K211" s="259">
        <f>I211/H211</f>
        <v>7.2</v>
      </c>
      <c r="L211" s="258">
        <f>Y211+Q211+U211</f>
        <v>958</v>
      </c>
      <c r="M211" s="263">
        <f>(Y211*0.2)+(Q211*0.5)+(U211*0.3)</f>
        <v>252.4</v>
      </c>
      <c r="N211" s="315">
        <v>0</v>
      </c>
      <c r="O211" s="182">
        <v>0</v>
      </c>
      <c r="P211" s="181">
        <v>0</v>
      </c>
      <c r="Q211" s="183">
        <v>60</v>
      </c>
      <c r="R211" s="184">
        <v>1</v>
      </c>
      <c r="S211" s="184">
        <v>1</v>
      </c>
      <c r="T211" s="185">
        <v>4.4000000000000004</v>
      </c>
      <c r="U211" s="186">
        <v>428</v>
      </c>
      <c r="V211" s="178">
        <v>0</v>
      </c>
      <c r="W211" s="178">
        <v>3</v>
      </c>
      <c r="X211" s="179">
        <v>31.599999999999998</v>
      </c>
      <c r="Y211" s="180">
        <v>470</v>
      </c>
    </row>
    <row r="212" spans="1:25" ht="15.6" x14ac:dyDescent="0.25">
      <c r="A212" s="138" t="s">
        <v>1712</v>
      </c>
      <c r="B212" s="131" t="s">
        <v>48</v>
      </c>
      <c r="C212" s="131" t="s">
        <v>239</v>
      </c>
      <c r="D212" s="131" t="s">
        <v>338</v>
      </c>
      <c r="E212" s="136" t="s">
        <v>1311</v>
      </c>
      <c r="F212" s="262">
        <f>V212+N212+R212</f>
        <v>2</v>
      </c>
      <c r="G212" s="258">
        <f>W212+O212+S212</f>
        <v>7</v>
      </c>
      <c r="H212" s="258">
        <f>F212+G212</f>
        <v>9</v>
      </c>
      <c r="I212" s="321">
        <f>X212+P212+T212</f>
        <v>37</v>
      </c>
      <c r="J212" s="309">
        <f>(P212*0.5)+(T212*0.3)+(X212*0.2)</f>
        <v>7.6300000000000008</v>
      </c>
      <c r="K212" s="259">
        <f>I212/H212</f>
        <v>4.1111111111111107</v>
      </c>
      <c r="L212" s="258">
        <f>Y212+Q212+U212</f>
        <v>1087</v>
      </c>
      <c r="M212" s="263">
        <f>(Y212*0.2)+(Q212*0.5)+(U212*0.3)</f>
        <v>261.7</v>
      </c>
      <c r="N212" s="315">
        <v>0</v>
      </c>
      <c r="O212" s="182">
        <v>0</v>
      </c>
      <c r="P212" s="181">
        <v>0</v>
      </c>
      <c r="Q212" s="183">
        <v>80</v>
      </c>
      <c r="R212" s="184">
        <v>0</v>
      </c>
      <c r="S212" s="184">
        <v>1</v>
      </c>
      <c r="T212" s="185">
        <v>2.2999999999999998</v>
      </c>
      <c r="U212" s="186">
        <v>203</v>
      </c>
      <c r="V212" s="178">
        <v>2</v>
      </c>
      <c r="W212" s="178">
        <v>6</v>
      </c>
      <c r="X212" s="179">
        <v>34.700000000000003</v>
      </c>
      <c r="Y212" s="180">
        <v>804</v>
      </c>
    </row>
    <row r="213" spans="1:25" ht="15.6" x14ac:dyDescent="0.25">
      <c r="A213" s="138" t="s">
        <v>1583</v>
      </c>
      <c r="B213" s="131" t="s">
        <v>47</v>
      </c>
      <c r="C213" s="131" t="s">
        <v>1603</v>
      </c>
      <c r="D213" s="131" t="s">
        <v>961</v>
      </c>
      <c r="E213" s="136" t="s">
        <v>1311</v>
      </c>
      <c r="F213" s="262">
        <f>V213+N213+R213</f>
        <v>0</v>
      </c>
      <c r="G213" s="258">
        <f>W213+O213+S213</f>
        <v>5</v>
      </c>
      <c r="H213" s="258">
        <f>F213+G213</f>
        <v>5</v>
      </c>
      <c r="I213" s="321">
        <f>X213+P213+T213</f>
        <v>26.8</v>
      </c>
      <c r="J213" s="309">
        <f>(P213*0.5)+(T213*0.3)+(X213*0.2)</f>
        <v>7.62</v>
      </c>
      <c r="K213" s="259">
        <f>I213/H213</f>
        <v>5.36</v>
      </c>
      <c r="L213" s="258">
        <f>Y213+Q213+U213</f>
        <v>924</v>
      </c>
      <c r="M213" s="263">
        <f>(Y213*0.2)+(Q213*0.5)+(U213*0.3)</f>
        <v>316.10000000000002</v>
      </c>
      <c r="N213" s="315">
        <v>0</v>
      </c>
      <c r="O213" s="182">
        <v>1</v>
      </c>
      <c r="P213" s="181">
        <v>3.1</v>
      </c>
      <c r="Q213" s="183">
        <v>316</v>
      </c>
      <c r="R213" s="184">
        <v>0</v>
      </c>
      <c r="S213" s="184">
        <v>3</v>
      </c>
      <c r="T213" s="185">
        <v>13.3</v>
      </c>
      <c r="U213" s="186">
        <v>365</v>
      </c>
      <c r="V213" s="178">
        <v>0</v>
      </c>
      <c r="W213" s="178">
        <v>1</v>
      </c>
      <c r="X213" s="179">
        <v>10.4</v>
      </c>
      <c r="Y213" s="180">
        <v>243</v>
      </c>
    </row>
    <row r="214" spans="1:25" ht="15.6" x14ac:dyDescent="0.25">
      <c r="A214" s="138" t="s">
        <v>557</v>
      </c>
      <c r="B214" s="131" t="s">
        <v>37</v>
      </c>
      <c r="C214" s="131" t="s">
        <v>284</v>
      </c>
      <c r="D214" s="131" t="s">
        <v>285</v>
      </c>
      <c r="E214" s="136" t="s">
        <v>1955</v>
      </c>
      <c r="F214" s="262">
        <f>V214+N214+R214</f>
        <v>1</v>
      </c>
      <c r="G214" s="258">
        <f>W214+O214+S214</f>
        <v>3</v>
      </c>
      <c r="H214" s="258">
        <f>F214+G214</f>
        <v>4</v>
      </c>
      <c r="I214" s="321">
        <f>X214+P214+T214</f>
        <v>27.099999999999998</v>
      </c>
      <c r="J214" s="309">
        <f>(P214*0.5)+(T214*0.3)+(X214*0.2)</f>
        <v>7.6099999999999994</v>
      </c>
      <c r="K214" s="259">
        <f>I214/H214</f>
        <v>6.7749999999999995</v>
      </c>
      <c r="L214" s="258">
        <f>Y214+Q214+U214</f>
        <v>576</v>
      </c>
      <c r="M214" s="263">
        <f>(Y214*0.2)+(Q214*0.5)+(U214*0.3)</f>
        <v>145.5</v>
      </c>
      <c r="N214" s="315">
        <v>0</v>
      </c>
      <c r="O214" s="182">
        <v>0</v>
      </c>
      <c r="P214" s="181">
        <v>0</v>
      </c>
      <c r="Q214" s="183">
        <v>20</v>
      </c>
      <c r="R214" s="184">
        <v>0</v>
      </c>
      <c r="S214" s="184">
        <v>2</v>
      </c>
      <c r="T214" s="185">
        <v>21.9</v>
      </c>
      <c r="U214" s="186">
        <v>243</v>
      </c>
      <c r="V214" s="178">
        <v>1</v>
      </c>
      <c r="W214" s="178">
        <v>1</v>
      </c>
      <c r="X214" s="179">
        <v>5.2</v>
      </c>
      <c r="Y214" s="180">
        <v>313</v>
      </c>
    </row>
    <row r="215" spans="1:25" ht="15.6" x14ac:dyDescent="0.25">
      <c r="A215" s="138" t="s">
        <v>569</v>
      </c>
      <c r="B215" s="131" t="s">
        <v>1371</v>
      </c>
      <c r="C215" s="131" t="s">
        <v>465</v>
      </c>
      <c r="D215" s="131" t="s">
        <v>151</v>
      </c>
      <c r="E215" s="136" t="s">
        <v>1303</v>
      </c>
      <c r="F215" s="262">
        <f>V215+N215+R215</f>
        <v>0</v>
      </c>
      <c r="G215" s="258">
        <f>W215+O215+S215</f>
        <v>5</v>
      </c>
      <c r="H215" s="258">
        <f>F215+G215</f>
        <v>5</v>
      </c>
      <c r="I215" s="321">
        <f>X215+P215+T215</f>
        <v>37.300000000000004</v>
      </c>
      <c r="J215" s="309">
        <f>(P215*0.5)+(T215*0.3)+(X215*0.2)</f>
        <v>7.4600000000000009</v>
      </c>
      <c r="K215" s="259">
        <f>I215/H215</f>
        <v>7.4600000000000009</v>
      </c>
      <c r="L215" s="258">
        <f>Y215+Q215+U215</f>
        <v>479</v>
      </c>
      <c r="M215" s="263">
        <f>(Y215*0.2)+(Q215*0.5)+(U215*0.3)</f>
        <v>97.800000000000011</v>
      </c>
      <c r="N215" s="315">
        <v>0</v>
      </c>
      <c r="O215" s="182">
        <v>0</v>
      </c>
      <c r="P215" s="181">
        <v>0</v>
      </c>
      <c r="Q215" s="183">
        <v>0</v>
      </c>
      <c r="R215" s="184">
        <v>0</v>
      </c>
      <c r="S215" s="184">
        <v>0</v>
      </c>
      <c r="T215" s="185">
        <v>0</v>
      </c>
      <c r="U215" s="186">
        <v>20</v>
      </c>
      <c r="V215" s="178">
        <v>0</v>
      </c>
      <c r="W215" s="178">
        <v>5</v>
      </c>
      <c r="X215" s="179">
        <v>37.300000000000004</v>
      </c>
      <c r="Y215" s="180">
        <v>459</v>
      </c>
    </row>
    <row r="216" spans="1:25" ht="15.6" x14ac:dyDescent="0.25">
      <c r="A216" s="138" t="s">
        <v>756</v>
      </c>
      <c r="B216" s="131" t="s">
        <v>38</v>
      </c>
      <c r="C216" s="131" t="s">
        <v>2055</v>
      </c>
      <c r="D216" s="131" t="s">
        <v>1110</v>
      </c>
      <c r="E216" s="136" t="s">
        <v>1311</v>
      </c>
      <c r="F216" s="262">
        <f>V216+N216+R216</f>
        <v>0</v>
      </c>
      <c r="G216" s="258">
        <f>W216+O216+S216</f>
        <v>2</v>
      </c>
      <c r="H216" s="258">
        <f>F216+G216</f>
        <v>2</v>
      </c>
      <c r="I216" s="321">
        <f>X216+P216+T216</f>
        <v>24.5</v>
      </c>
      <c r="J216" s="309">
        <f>(P216*0.5)+(T216*0.3)+(X216*0.2)</f>
        <v>7.35</v>
      </c>
      <c r="K216" s="259">
        <f>I216/H216</f>
        <v>12.25</v>
      </c>
      <c r="L216" s="258">
        <f>Y216+Q216+U216</f>
        <v>430</v>
      </c>
      <c r="M216" s="263">
        <f>(Y216*0.2)+(Q216*0.5)+(U216*0.3)</f>
        <v>133</v>
      </c>
      <c r="N216" s="315">
        <v>0</v>
      </c>
      <c r="O216" s="182">
        <v>0</v>
      </c>
      <c r="P216" s="181">
        <v>0</v>
      </c>
      <c r="Q216" s="183">
        <v>20</v>
      </c>
      <c r="R216" s="184">
        <v>0</v>
      </c>
      <c r="S216" s="184">
        <v>2</v>
      </c>
      <c r="T216" s="185">
        <v>24.5</v>
      </c>
      <c r="U216" s="186">
        <v>410</v>
      </c>
      <c r="V216" s="178">
        <v>0</v>
      </c>
      <c r="W216" s="178">
        <v>0</v>
      </c>
      <c r="X216" s="179">
        <v>0</v>
      </c>
      <c r="Y216" s="180">
        <v>0</v>
      </c>
    </row>
    <row r="217" spans="1:25" ht="15.6" x14ac:dyDescent="0.25">
      <c r="A217" s="138" t="s">
        <v>1753</v>
      </c>
      <c r="B217" s="131" t="s">
        <v>1293</v>
      </c>
      <c r="C217" s="131" t="s">
        <v>1765</v>
      </c>
      <c r="D217" s="131" t="s">
        <v>1725</v>
      </c>
      <c r="E217" s="136" t="s">
        <v>1311</v>
      </c>
      <c r="F217" s="262">
        <f>V217+N217+R217</f>
        <v>0</v>
      </c>
      <c r="G217" s="258">
        <f>W217+O217+S217</f>
        <v>3</v>
      </c>
      <c r="H217" s="258">
        <f>F217+G217</f>
        <v>3</v>
      </c>
      <c r="I217" s="321">
        <f>X217+P217+T217</f>
        <v>25.8</v>
      </c>
      <c r="J217" s="309">
        <f>(P217*0.5)+(T217*0.3)+(X217*0.2)</f>
        <v>7.29</v>
      </c>
      <c r="K217" s="259">
        <f>I217/H217</f>
        <v>8.6</v>
      </c>
      <c r="L217" s="258">
        <f>Y217+Q217+U217</f>
        <v>537</v>
      </c>
      <c r="M217" s="263">
        <f>(Y217*0.2)+(Q217*0.5)+(U217*0.3)</f>
        <v>129.19999999999999</v>
      </c>
      <c r="N217" s="315">
        <v>0</v>
      </c>
      <c r="O217" s="182">
        <v>0</v>
      </c>
      <c r="P217" s="181">
        <v>0</v>
      </c>
      <c r="Q217" s="183">
        <v>0</v>
      </c>
      <c r="R217" s="184">
        <v>0</v>
      </c>
      <c r="S217" s="184">
        <v>1</v>
      </c>
      <c r="T217" s="185">
        <v>21.3</v>
      </c>
      <c r="U217" s="186">
        <v>218</v>
      </c>
      <c r="V217" s="178">
        <v>0</v>
      </c>
      <c r="W217" s="178">
        <v>2</v>
      </c>
      <c r="X217" s="179">
        <v>4.5</v>
      </c>
      <c r="Y217" s="180">
        <v>319</v>
      </c>
    </row>
    <row r="218" spans="1:25" ht="15.6" x14ac:dyDescent="0.25">
      <c r="A218" s="138" t="s">
        <v>1039</v>
      </c>
      <c r="B218" s="131" t="s">
        <v>1398</v>
      </c>
      <c r="C218" s="131" t="s">
        <v>239</v>
      </c>
      <c r="D218" s="131" t="s">
        <v>1164</v>
      </c>
      <c r="E218" s="136" t="s">
        <v>1311</v>
      </c>
      <c r="F218" s="262">
        <f>V218+N218+R218</f>
        <v>3</v>
      </c>
      <c r="G218" s="258">
        <f>W218+O218+S218</f>
        <v>1</v>
      </c>
      <c r="H218" s="258">
        <f>F218+G218</f>
        <v>4</v>
      </c>
      <c r="I218" s="321">
        <f>X218+P218+T218</f>
        <v>24.3</v>
      </c>
      <c r="J218" s="309">
        <f>(P218*0.5)+(T218*0.3)+(X218*0.2)</f>
        <v>7.14</v>
      </c>
      <c r="K218" s="259">
        <f>I218/H218</f>
        <v>6.0750000000000002</v>
      </c>
      <c r="L218" s="258">
        <f>Y218+Q218+U218</f>
        <v>807</v>
      </c>
      <c r="M218" s="263">
        <f>(Y218*0.2)+(Q218*0.5)+(U218*0.3)</f>
        <v>211.79999999999998</v>
      </c>
      <c r="N218" s="315">
        <v>0</v>
      </c>
      <c r="O218" s="182">
        <v>0</v>
      </c>
      <c r="P218" s="181">
        <v>0</v>
      </c>
      <c r="Q218" s="183">
        <v>0</v>
      </c>
      <c r="R218" s="184">
        <v>1</v>
      </c>
      <c r="S218" s="184">
        <v>1</v>
      </c>
      <c r="T218" s="185">
        <v>22.8</v>
      </c>
      <c r="U218" s="186">
        <v>504</v>
      </c>
      <c r="V218" s="178">
        <v>2</v>
      </c>
      <c r="W218" s="178">
        <v>0</v>
      </c>
      <c r="X218" s="179">
        <v>1.5</v>
      </c>
      <c r="Y218" s="180">
        <v>303</v>
      </c>
    </row>
    <row r="219" spans="1:25" ht="15.6" x14ac:dyDescent="0.25">
      <c r="A219" s="138" t="s">
        <v>1057</v>
      </c>
      <c r="B219" s="131" t="s">
        <v>40</v>
      </c>
      <c r="C219" s="131" t="s">
        <v>189</v>
      </c>
      <c r="D219" s="131" t="s">
        <v>396</v>
      </c>
      <c r="E219" s="136" t="s">
        <v>1311</v>
      </c>
      <c r="F219" s="262">
        <f>V219+N219+R219</f>
        <v>5</v>
      </c>
      <c r="G219" s="258">
        <f>W219+O219+S219</f>
        <v>4</v>
      </c>
      <c r="H219" s="258">
        <f>F219+G219</f>
        <v>9</v>
      </c>
      <c r="I219" s="321">
        <f>X219+P219+T219</f>
        <v>21.900000000000002</v>
      </c>
      <c r="J219" s="309">
        <f>(P219*0.5)+(T219*0.3)+(X219*0.2)</f>
        <v>6.9900000000000011</v>
      </c>
      <c r="K219" s="259">
        <f>I219/H219</f>
        <v>2.4333333333333336</v>
      </c>
      <c r="L219" s="258">
        <f>Y219+Q219+U219</f>
        <v>1019</v>
      </c>
      <c r="M219" s="263">
        <f>(Y219*0.2)+(Q219*0.5)+(U219*0.3)</f>
        <v>342.4</v>
      </c>
      <c r="N219" s="315">
        <v>0</v>
      </c>
      <c r="O219" s="182">
        <v>1</v>
      </c>
      <c r="P219" s="181">
        <v>2.9</v>
      </c>
      <c r="Q219" s="183">
        <v>293</v>
      </c>
      <c r="R219" s="184">
        <v>3</v>
      </c>
      <c r="S219" s="184">
        <v>3</v>
      </c>
      <c r="T219" s="185">
        <v>17.400000000000002</v>
      </c>
      <c r="U219" s="186">
        <v>507</v>
      </c>
      <c r="V219" s="178">
        <v>2</v>
      </c>
      <c r="W219" s="178">
        <v>0</v>
      </c>
      <c r="X219" s="179">
        <v>1.6</v>
      </c>
      <c r="Y219" s="180">
        <v>219</v>
      </c>
    </row>
    <row r="220" spans="1:25" ht="15.6" x14ac:dyDescent="0.25">
      <c r="A220" s="138" t="s">
        <v>1499</v>
      </c>
      <c r="B220" s="131" t="s">
        <v>1295</v>
      </c>
      <c r="C220" s="131" t="s">
        <v>1522</v>
      </c>
      <c r="D220" s="131" t="s">
        <v>82</v>
      </c>
      <c r="E220" s="136" t="s">
        <v>1311</v>
      </c>
      <c r="F220" s="262">
        <f>V220+N220+R220</f>
        <v>0</v>
      </c>
      <c r="G220" s="258">
        <f>W220+O220+S220</f>
        <v>3</v>
      </c>
      <c r="H220" s="258">
        <f>F220+G220</f>
        <v>3</v>
      </c>
      <c r="I220" s="321">
        <f>X220+P220+T220</f>
        <v>34.1</v>
      </c>
      <c r="J220" s="309">
        <f>(P220*0.5)+(T220*0.3)+(X220*0.2)</f>
        <v>6.82</v>
      </c>
      <c r="K220" s="259">
        <f>I220/H220</f>
        <v>11.366666666666667</v>
      </c>
      <c r="L220" s="258">
        <f>Y220+Q220+U220</f>
        <v>309</v>
      </c>
      <c r="M220" s="263">
        <f>(Y220*0.2)+(Q220*0.5)+(U220*0.3)</f>
        <v>63.800000000000004</v>
      </c>
      <c r="N220" s="315">
        <v>0</v>
      </c>
      <c r="O220" s="182">
        <v>0</v>
      </c>
      <c r="P220" s="181">
        <v>0</v>
      </c>
      <c r="Q220" s="183">
        <v>0</v>
      </c>
      <c r="R220" s="184">
        <v>0</v>
      </c>
      <c r="S220" s="184">
        <v>0</v>
      </c>
      <c r="T220" s="185">
        <v>0</v>
      </c>
      <c r="U220" s="186">
        <v>20</v>
      </c>
      <c r="V220" s="178">
        <v>0</v>
      </c>
      <c r="W220" s="178">
        <v>3</v>
      </c>
      <c r="X220" s="179">
        <v>34.1</v>
      </c>
      <c r="Y220" s="180">
        <v>289</v>
      </c>
    </row>
    <row r="221" spans="1:25" ht="15.6" x14ac:dyDescent="0.25">
      <c r="A221" s="138" t="s">
        <v>665</v>
      </c>
      <c r="B221" s="131" t="s">
        <v>43</v>
      </c>
      <c r="C221" s="131" t="s">
        <v>172</v>
      </c>
      <c r="D221" s="131" t="s">
        <v>280</v>
      </c>
      <c r="E221" s="136" t="s">
        <v>1314</v>
      </c>
      <c r="F221" s="262">
        <f>V221+N221+R221</f>
        <v>6</v>
      </c>
      <c r="G221" s="258">
        <f>W221+O221+S221</f>
        <v>2</v>
      </c>
      <c r="H221" s="258">
        <f>F221+G221</f>
        <v>8</v>
      </c>
      <c r="I221" s="321">
        <f>X221+P221+T221</f>
        <v>26.8</v>
      </c>
      <c r="J221" s="309">
        <f>(P221*0.5)+(T221*0.3)+(X221*0.2)</f>
        <v>6.8100000000000005</v>
      </c>
      <c r="K221" s="259">
        <f>I221/H221</f>
        <v>3.35</v>
      </c>
      <c r="L221" s="258">
        <f>Y221+Q221+U221</f>
        <v>1159</v>
      </c>
      <c r="M221" s="263">
        <f>(Y221*0.2)+(Q221*0.5)+(U221*0.3)</f>
        <v>364.29999999999995</v>
      </c>
      <c r="N221" s="315">
        <v>1</v>
      </c>
      <c r="O221" s="182">
        <v>0</v>
      </c>
      <c r="P221" s="181">
        <v>0.9</v>
      </c>
      <c r="Q221" s="183">
        <v>211</v>
      </c>
      <c r="R221" s="184">
        <v>5</v>
      </c>
      <c r="S221" s="184">
        <v>1</v>
      </c>
      <c r="T221" s="185">
        <v>11.8</v>
      </c>
      <c r="U221" s="186">
        <v>692</v>
      </c>
      <c r="V221" s="178">
        <v>0</v>
      </c>
      <c r="W221" s="178">
        <v>1</v>
      </c>
      <c r="X221" s="179">
        <v>14.1</v>
      </c>
      <c r="Y221" s="180">
        <v>256</v>
      </c>
    </row>
    <row r="222" spans="1:25" ht="15.6" x14ac:dyDescent="0.25">
      <c r="A222" s="138" t="s">
        <v>1204</v>
      </c>
      <c r="B222" s="131" t="s">
        <v>42</v>
      </c>
      <c r="C222" s="131" t="s">
        <v>1567</v>
      </c>
      <c r="D222" s="131" t="s">
        <v>968</v>
      </c>
      <c r="E222" s="136" t="s">
        <v>1303</v>
      </c>
      <c r="F222" s="262">
        <f>V222+N222+R222</f>
        <v>0</v>
      </c>
      <c r="G222" s="258">
        <f>W222+O222+S222</f>
        <v>3</v>
      </c>
      <c r="H222" s="258">
        <f>F222+G222</f>
        <v>3</v>
      </c>
      <c r="I222" s="321">
        <f>X222+P222+T222</f>
        <v>24.5</v>
      </c>
      <c r="J222" s="309">
        <f>(P222*0.5)+(T222*0.3)+(X222*0.2)</f>
        <v>6.76</v>
      </c>
      <c r="K222" s="259">
        <f>I222/H222</f>
        <v>8.1666666666666661</v>
      </c>
      <c r="L222" s="258">
        <f>Y222+Q222+U222</f>
        <v>645</v>
      </c>
      <c r="M222" s="263">
        <f>(Y222*0.2)+(Q222*0.5)+(U222*0.3)</f>
        <v>170</v>
      </c>
      <c r="N222" s="315">
        <v>0</v>
      </c>
      <c r="O222" s="182">
        <v>0</v>
      </c>
      <c r="P222" s="181">
        <v>0</v>
      </c>
      <c r="Q222" s="183">
        <v>60</v>
      </c>
      <c r="R222" s="184">
        <v>0</v>
      </c>
      <c r="S222" s="184">
        <v>1</v>
      </c>
      <c r="T222" s="185">
        <v>18.600000000000001</v>
      </c>
      <c r="U222" s="186">
        <v>230</v>
      </c>
      <c r="V222" s="178">
        <v>0</v>
      </c>
      <c r="W222" s="178">
        <v>2</v>
      </c>
      <c r="X222" s="179">
        <v>5.9</v>
      </c>
      <c r="Y222" s="180">
        <v>355</v>
      </c>
    </row>
    <row r="223" spans="1:25" ht="15.6" x14ac:dyDescent="0.25">
      <c r="A223" s="138" t="s">
        <v>676</v>
      </c>
      <c r="B223" s="131" t="s">
        <v>38</v>
      </c>
      <c r="C223" s="131" t="s">
        <v>457</v>
      </c>
      <c r="D223" s="131" t="s">
        <v>145</v>
      </c>
      <c r="E223" s="136" t="s">
        <v>1304</v>
      </c>
      <c r="F223" s="262">
        <f>V223+N223+R223</f>
        <v>3</v>
      </c>
      <c r="G223" s="258">
        <f>W223+O223+S223</f>
        <v>5</v>
      </c>
      <c r="H223" s="258">
        <f>F223+G223</f>
        <v>8</v>
      </c>
      <c r="I223" s="321">
        <f>X223+P223+T223</f>
        <v>19</v>
      </c>
      <c r="J223" s="309">
        <f>(P223*0.5)+(T223*0.3)+(X223*0.2)</f>
        <v>6.75</v>
      </c>
      <c r="K223" s="259">
        <f>I223/H223</f>
        <v>2.375</v>
      </c>
      <c r="L223" s="258">
        <f>Y223+Q223+U223</f>
        <v>1341</v>
      </c>
      <c r="M223" s="263">
        <f>(Y223*0.2)+(Q223*0.5)+(U223*0.3)</f>
        <v>413.79999999999995</v>
      </c>
      <c r="N223" s="315">
        <v>0</v>
      </c>
      <c r="O223" s="182">
        <v>2</v>
      </c>
      <c r="P223" s="181">
        <v>8.1999999999999993</v>
      </c>
      <c r="Q223" s="183">
        <v>346</v>
      </c>
      <c r="R223" s="184">
        <v>2</v>
      </c>
      <c r="S223" s="184">
        <v>1</v>
      </c>
      <c r="T223" s="185">
        <v>4.9000000000000004</v>
      </c>
      <c r="U223" s="186">
        <v>418</v>
      </c>
      <c r="V223" s="178">
        <v>1</v>
      </c>
      <c r="W223" s="178">
        <v>2</v>
      </c>
      <c r="X223" s="179">
        <v>5.9</v>
      </c>
      <c r="Y223" s="180">
        <v>577</v>
      </c>
    </row>
    <row r="224" spans="1:25" ht="15.6" x14ac:dyDescent="0.25">
      <c r="A224" s="138" t="s">
        <v>1104</v>
      </c>
      <c r="B224" s="131" t="s">
        <v>50</v>
      </c>
      <c r="C224" s="131" t="s">
        <v>118</v>
      </c>
      <c r="D224" s="131" t="s">
        <v>119</v>
      </c>
      <c r="E224" s="136" t="s">
        <v>1311</v>
      </c>
      <c r="F224" s="262">
        <f>V224+N224+R224</f>
        <v>0</v>
      </c>
      <c r="G224" s="258">
        <f>W224+O224+S224</f>
        <v>2</v>
      </c>
      <c r="H224" s="258">
        <f>F224+G224</f>
        <v>2</v>
      </c>
      <c r="I224" s="321">
        <f>X224+P224+T224</f>
        <v>22.3</v>
      </c>
      <c r="J224" s="309">
        <f>(P224*0.5)+(T224*0.3)+(X224*0.2)</f>
        <v>6.69</v>
      </c>
      <c r="K224" s="259">
        <f>I224/H224</f>
        <v>11.15</v>
      </c>
      <c r="L224" s="258">
        <f>Y224+Q224+U224</f>
        <v>486</v>
      </c>
      <c r="M224" s="263">
        <f>(Y224*0.2)+(Q224*0.5)+(U224*0.3)</f>
        <v>149.79999999999998</v>
      </c>
      <c r="N224" s="315">
        <v>0</v>
      </c>
      <c r="O224" s="182">
        <v>0</v>
      </c>
      <c r="P224" s="181">
        <v>0</v>
      </c>
      <c r="Q224" s="183">
        <v>20</v>
      </c>
      <c r="R224" s="184">
        <v>0</v>
      </c>
      <c r="S224" s="184">
        <v>2</v>
      </c>
      <c r="T224" s="185">
        <v>22.3</v>
      </c>
      <c r="U224" s="186">
        <v>466</v>
      </c>
      <c r="V224" s="178">
        <v>0</v>
      </c>
      <c r="W224" s="178">
        <v>0</v>
      </c>
      <c r="X224" s="179">
        <v>0</v>
      </c>
      <c r="Y224" s="180">
        <v>0</v>
      </c>
    </row>
    <row r="225" spans="1:25" ht="15.6" x14ac:dyDescent="0.25">
      <c r="A225" s="138" t="s">
        <v>1429</v>
      </c>
      <c r="B225" s="131" t="s">
        <v>39</v>
      </c>
      <c r="C225" s="131" t="s">
        <v>1510</v>
      </c>
      <c r="D225" s="131" t="s">
        <v>1430</v>
      </c>
      <c r="E225" s="136" t="s">
        <v>1303</v>
      </c>
      <c r="F225" s="262">
        <f>V225+N225+R225</f>
        <v>3</v>
      </c>
      <c r="G225" s="258">
        <f>W225+O225+S225</f>
        <v>2</v>
      </c>
      <c r="H225" s="258">
        <f>F225+G225</f>
        <v>5</v>
      </c>
      <c r="I225" s="321">
        <f>X225+P225+T225</f>
        <v>26.7</v>
      </c>
      <c r="J225" s="309">
        <f>(P225*0.5)+(T225*0.3)+(X225*0.2)</f>
        <v>6.5399999999999991</v>
      </c>
      <c r="K225" s="259">
        <f>I225/H225</f>
        <v>5.34</v>
      </c>
      <c r="L225" s="258">
        <f>Y225+Q225+U225</f>
        <v>1270</v>
      </c>
      <c r="M225" s="263">
        <f>(Y225*0.2)+(Q225*0.5)+(U225*0.3)</f>
        <v>397.3</v>
      </c>
      <c r="N225" s="315">
        <v>1</v>
      </c>
      <c r="O225" s="182">
        <v>0</v>
      </c>
      <c r="P225" s="181">
        <v>2.1</v>
      </c>
      <c r="Q225" s="183">
        <v>328</v>
      </c>
      <c r="R225" s="184">
        <v>2</v>
      </c>
      <c r="S225" s="184">
        <v>0</v>
      </c>
      <c r="T225" s="185">
        <v>5.7</v>
      </c>
      <c r="U225" s="186">
        <v>449</v>
      </c>
      <c r="V225" s="178">
        <v>0</v>
      </c>
      <c r="W225" s="178">
        <v>2</v>
      </c>
      <c r="X225" s="179">
        <v>18.899999999999999</v>
      </c>
      <c r="Y225" s="180">
        <v>493</v>
      </c>
    </row>
    <row r="226" spans="1:25" ht="15.6" x14ac:dyDescent="0.25">
      <c r="A226" s="138" t="s">
        <v>809</v>
      </c>
      <c r="B226" s="131" t="s">
        <v>48</v>
      </c>
      <c r="C226" s="131" t="s">
        <v>336</v>
      </c>
      <c r="D226" s="131" t="s">
        <v>330</v>
      </c>
      <c r="E226" s="136" t="s">
        <v>1311</v>
      </c>
      <c r="F226" s="262">
        <f>V226+N226+R226</f>
        <v>0</v>
      </c>
      <c r="G226" s="258">
        <f>W226+O226+S226</f>
        <v>2</v>
      </c>
      <c r="H226" s="258">
        <f>F226+G226</f>
        <v>2</v>
      </c>
      <c r="I226" s="321">
        <f>X226+P226+T226</f>
        <v>20.2</v>
      </c>
      <c r="J226" s="309">
        <f>(P226*0.5)+(T226*0.3)+(X226*0.2)</f>
        <v>6.06</v>
      </c>
      <c r="K226" s="259">
        <f>I226/H226</f>
        <v>10.1</v>
      </c>
      <c r="L226" s="258">
        <f>Y226+Q226+U226</f>
        <v>294</v>
      </c>
      <c r="M226" s="263">
        <f>(Y226*0.2)+(Q226*0.5)+(U226*0.3)</f>
        <v>90.2</v>
      </c>
      <c r="N226" s="315">
        <v>0</v>
      </c>
      <c r="O226" s="182">
        <v>0</v>
      </c>
      <c r="P226" s="181">
        <v>0</v>
      </c>
      <c r="Q226" s="183">
        <v>20</v>
      </c>
      <c r="R226" s="184">
        <v>0</v>
      </c>
      <c r="S226" s="184">
        <v>2</v>
      </c>
      <c r="T226" s="185">
        <v>20.2</v>
      </c>
      <c r="U226" s="186">
        <v>254</v>
      </c>
      <c r="V226" s="178">
        <v>0</v>
      </c>
      <c r="W226" s="178">
        <v>0</v>
      </c>
      <c r="X226" s="179">
        <v>0</v>
      </c>
      <c r="Y226" s="180">
        <v>20</v>
      </c>
    </row>
    <row r="227" spans="1:25" ht="15.6" x14ac:dyDescent="0.25">
      <c r="A227" s="138" t="s">
        <v>574</v>
      </c>
      <c r="B227" s="131" t="s">
        <v>2047</v>
      </c>
      <c r="C227" s="131" t="s">
        <v>226</v>
      </c>
      <c r="D227" s="131" t="s">
        <v>130</v>
      </c>
      <c r="E227" s="136" t="s">
        <v>1955</v>
      </c>
      <c r="F227" s="262">
        <f>V227+N227+R227</f>
        <v>9</v>
      </c>
      <c r="G227" s="258">
        <f>W227+O227+S227</f>
        <v>1</v>
      </c>
      <c r="H227" s="258">
        <f>F227+G227</f>
        <v>10</v>
      </c>
      <c r="I227" s="321">
        <f>X227+P227+T227</f>
        <v>24.1</v>
      </c>
      <c r="J227" s="309">
        <f>(P227*0.5)+(T227*0.3)+(X227*0.2)</f>
        <v>5.99</v>
      </c>
      <c r="K227" s="259">
        <f>I227/H227</f>
        <v>2.41</v>
      </c>
      <c r="L227" s="258">
        <f>Y227+Q227+U227</f>
        <v>1195</v>
      </c>
      <c r="M227" s="263">
        <f>(Y227*0.2)+(Q227*0.5)+(U227*0.3)</f>
        <v>419.9</v>
      </c>
      <c r="N227" s="315">
        <v>5</v>
      </c>
      <c r="O227" s="182">
        <v>0</v>
      </c>
      <c r="P227" s="181">
        <v>3.3</v>
      </c>
      <c r="Q227" s="183">
        <v>499</v>
      </c>
      <c r="R227" s="184">
        <v>2</v>
      </c>
      <c r="S227" s="184">
        <v>0</v>
      </c>
      <c r="T227" s="185">
        <v>1.7999999999999998</v>
      </c>
      <c r="U227" s="186">
        <v>312</v>
      </c>
      <c r="V227" s="178">
        <v>2</v>
      </c>
      <c r="W227" s="178">
        <v>1</v>
      </c>
      <c r="X227" s="179">
        <v>19</v>
      </c>
      <c r="Y227" s="180">
        <v>384</v>
      </c>
    </row>
    <row r="228" spans="1:25" ht="15.6" x14ac:dyDescent="0.25">
      <c r="A228" s="138" t="s">
        <v>1625</v>
      </c>
      <c r="B228" s="131" t="s">
        <v>1383</v>
      </c>
      <c r="C228" s="131" t="s">
        <v>190</v>
      </c>
      <c r="D228" s="131" t="s">
        <v>78</v>
      </c>
      <c r="E228" s="136" t="s">
        <v>1311</v>
      </c>
      <c r="F228" s="262">
        <f>V228+N228+R228</f>
        <v>0</v>
      </c>
      <c r="G228" s="258">
        <f>W228+O228+S228</f>
        <v>2</v>
      </c>
      <c r="H228" s="258">
        <f>F228+G228</f>
        <v>2</v>
      </c>
      <c r="I228" s="321">
        <f>X228+P228+T228</f>
        <v>19.7</v>
      </c>
      <c r="J228" s="309">
        <f>(P228*0.5)+(T228*0.3)+(X228*0.2)</f>
        <v>5.9099999999999993</v>
      </c>
      <c r="K228" s="259">
        <f>I228/H228</f>
        <v>9.85</v>
      </c>
      <c r="L228" s="258">
        <f>Y228+Q228+U228</f>
        <v>277</v>
      </c>
      <c r="M228" s="263">
        <f>(Y228*0.2)+(Q228*0.5)+(U228*0.3)</f>
        <v>83.1</v>
      </c>
      <c r="N228" s="315">
        <v>0</v>
      </c>
      <c r="O228" s="182">
        <v>0</v>
      </c>
      <c r="P228" s="181">
        <v>0</v>
      </c>
      <c r="Q228" s="183">
        <v>0</v>
      </c>
      <c r="R228" s="184">
        <v>0</v>
      </c>
      <c r="S228" s="184">
        <v>2</v>
      </c>
      <c r="T228" s="185">
        <v>19.7</v>
      </c>
      <c r="U228" s="186">
        <v>277</v>
      </c>
      <c r="V228" s="178">
        <v>0</v>
      </c>
      <c r="W228" s="178">
        <v>0</v>
      </c>
      <c r="X228" s="179">
        <v>0</v>
      </c>
      <c r="Y228" s="180">
        <v>0</v>
      </c>
    </row>
    <row r="229" spans="1:25" ht="15.6" x14ac:dyDescent="0.25">
      <c r="A229" s="138" t="s">
        <v>1055</v>
      </c>
      <c r="B229" s="131" t="s">
        <v>44</v>
      </c>
      <c r="C229" s="131" t="s">
        <v>1765</v>
      </c>
      <c r="D229" s="131" t="s">
        <v>262</v>
      </c>
      <c r="E229" s="136" t="s">
        <v>1311</v>
      </c>
      <c r="F229" s="262">
        <f>V229+N229+R229</f>
        <v>0</v>
      </c>
      <c r="G229" s="258">
        <f>W229+O229+S229</f>
        <v>4</v>
      </c>
      <c r="H229" s="258">
        <f>F229+G229</f>
        <v>4</v>
      </c>
      <c r="I229" s="321">
        <f>X229+P229+T229</f>
        <v>29.200000000000003</v>
      </c>
      <c r="J229" s="309">
        <f>(P229*0.5)+(T229*0.3)+(X229*0.2)</f>
        <v>5.8400000000000007</v>
      </c>
      <c r="K229" s="259">
        <f>I229/H229</f>
        <v>7.3000000000000007</v>
      </c>
      <c r="L229" s="258">
        <f>Y229+Q229+U229</f>
        <v>466</v>
      </c>
      <c r="M229" s="263">
        <f>(Y229*0.2)+(Q229*0.5)+(U229*0.3)</f>
        <v>99.2</v>
      </c>
      <c r="N229" s="315">
        <v>0</v>
      </c>
      <c r="O229" s="182">
        <v>0</v>
      </c>
      <c r="P229" s="181">
        <v>0</v>
      </c>
      <c r="Q229" s="183">
        <v>20</v>
      </c>
      <c r="R229" s="184">
        <v>0</v>
      </c>
      <c r="S229" s="184">
        <v>0</v>
      </c>
      <c r="T229" s="185">
        <v>0</v>
      </c>
      <c r="U229" s="186">
        <v>0</v>
      </c>
      <c r="V229" s="178">
        <v>0</v>
      </c>
      <c r="W229" s="178">
        <v>4</v>
      </c>
      <c r="X229" s="179">
        <v>29.200000000000003</v>
      </c>
      <c r="Y229" s="180">
        <v>446</v>
      </c>
    </row>
    <row r="230" spans="1:25" ht="15.6" x14ac:dyDescent="0.25">
      <c r="A230" s="138" t="s">
        <v>1845</v>
      </c>
      <c r="B230" s="131" t="s">
        <v>1529</v>
      </c>
      <c r="C230" s="131" t="s">
        <v>1149</v>
      </c>
      <c r="D230" s="131" t="s">
        <v>1891</v>
      </c>
      <c r="E230" s="136" t="s">
        <v>1311</v>
      </c>
      <c r="F230" s="262">
        <f>V230+N230+R230</f>
        <v>0</v>
      </c>
      <c r="G230" s="258">
        <f>W230+O230+S230</f>
        <v>4</v>
      </c>
      <c r="H230" s="258">
        <f>F230+G230</f>
        <v>4</v>
      </c>
      <c r="I230" s="321">
        <f>X230+P230+T230</f>
        <v>28.800000000000004</v>
      </c>
      <c r="J230" s="309">
        <f>(P230*0.5)+(T230*0.3)+(X230*0.2)</f>
        <v>5.7600000000000016</v>
      </c>
      <c r="K230" s="259">
        <f>I230/H230</f>
        <v>7.2000000000000011</v>
      </c>
      <c r="L230" s="258">
        <f>Y230+Q230+U230</f>
        <v>426</v>
      </c>
      <c r="M230" s="263">
        <f>(Y230*0.2)+(Q230*0.5)+(U230*0.3)</f>
        <v>85.2</v>
      </c>
      <c r="N230" s="315">
        <v>0</v>
      </c>
      <c r="O230" s="182">
        <v>0</v>
      </c>
      <c r="P230" s="181">
        <v>0</v>
      </c>
      <c r="Q230" s="183">
        <v>0</v>
      </c>
      <c r="R230" s="184">
        <v>0</v>
      </c>
      <c r="S230" s="184">
        <v>0</v>
      </c>
      <c r="T230" s="185">
        <v>0</v>
      </c>
      <c r="U230" s="186">
        <v>0</v>
      </c>
      <c r="V230" s="178">
        <v>0</v>
      </c>
      <c r="W230" s="178">
        <v>4</v>
      </c>
      <c r="X230" s="179">
        <v>28.800000000000004</v>
      </c>
      <c r="Y230" s="180">
        <v>426</v>
      </c>
    </row>
    <row r="231" spans="1:25" ht="15.6" x14ac:dyDescent="0.25">
      <c r="A231" s="138" t="s">
        <v>766</v>
      </c>
      <c r="B231" s="131" t="s">
        <v>47</v>
      </c>
      <c r="C231" s="131" t="s">
        <v>104</v>
      </c>
      <c r="D231" s="131" t="s">
        <v>1947</v>
      </c>
      <c r="E231" s="136" t="s">
        <v>1311</v>
      </c>
      <c r="F231" s="262">
        <f>V231+N231+R231</f>
        <v>0</v>
      </c>
      <c r="G231" s="258">
        <f>W231+O231+S231</f>
        <v>1</v>
      </c>
      <c r="H231" s="258">
        <f>F231+G231</f>
        <v>1</v>
      </c>
      <c r="I231" s="321">
        <f>X231+P231+T231</f>
        <v>26.9</v>
      </c>
      <c r="J231" s="309">
        <f>(P231*0.5)+(T231*0.3)+(X231*0.2)</f>
        <v>5.74</v>
      </c>
      <c r="K231" s="259">
        <f>I231/H231</f>
        <v>26.9</v>
      </c>
      <c r="L231" s="258">
        <f>Y231+Q231+U231</f>
        <v>545</v>
      </c>
      <c r="M231" s="263">
        <f>(Y231*0.2)+(Q231*0.5)+(U231*0.3)</f>
        <v>188.4</v>
      </c>
      <c r="N231" s="315">
        <v>0</v>
      </c>
      <c r="O231" s="182">
        <v>0</v>
      </c>
      <c r="P231" s="181">
        <v>1.2</v>
      </c>
      <c r="Q231" s="183">
        <v>258</v>
      </c>
      <c r="R231" s="184">
        <v>0</v>
      </c>
      <c r="S231" s="184">
        <v>0</v>
      </c>
      <c r="T231" s="185">
        <v>0</v>
      </c>
      <c r="U231" s="186">
        <v>20</v>
      </c>
      <c r="V231" s="178">
        <v>0</v>
      </c>
      <c r="W231" s="178">
        <v>1</v>
      </c>
      <c r="X231" s="179">
        <v>25.7</v>
      </c>
      <c r="Y231" s="180">
        <v>267</v>
      </c>
    </row>
    <row r="232" spans="1:25" ht="15.6" x14ac:dyDescent="0.25">
      <c r="A232" s="138" t="s">
        <v>1638</v>
      </c>
      <c r="B232" s="131" t="s">
        <v>43</v>
      </c>
      <c r="C232" s="131" t="s">
        <v>1673</v>
      </c>
      <c r="D232" s="131" t="s">
        <v>273</v>
      </c>
      <c r="E232" s="136" t="s">
        <v>1303</v>
      </c>
      <c r="F232" s="262">
        <f>V232+N232+R232</f>
        <v>3</v>
      </c>
      <c r="G232" s="258">
        <f>W232+O232+S232</f>
        <v>4</v>
      </c>
      <c r="H232" s="258">
        <f>F232+G232</f>
        <v>7</v>
      </c>
      <c r="I232" s="321">
        <f>X232+P232+T232</f>
        <v>26.9</v>
      </c>
      <c r="J232" s="309">
        <f>(P232*0.5)+(T232*0.3)+(X232*0.2)</f>
        <v>5.7299999999999995</v>
      </c>
      <c r="K232" s="259">
        <f>I232/H232</f>
        <v>3.8428571428571425</v>
      </c>
      <c r="L232" s="258">
        <f>Y232+Q232+U232</f>
        <v>811</v>
      </c>
      <c r="M232" s="263">
        <f>(Y232*0.2)+(Q232*0.5)+(U232*0.3)</f>
        <v>217.7</v>
      </c>
      <c r="N232" s="315">
        <v>0</v>
      </c>
      <c r="O232" s="182">
        <v>0</v>
      </c>
      <c r="P232" s="181">
        <v>0</v>
      </c>
      <c r="Q232" s="183">
        <v>80</v>
      </c>
      <c r="R232" s="184">
        <v>1</v>
      </c>
      <c r="S232" s="184">
        <v>1</v>
      </c>
      <c r="T232" s="185">
        <v>3.5</v>
      </c>
      <c r="U232" s="186">
        <v>315</v>
      </c>
      <c r="V232" s="178">
        <v>2</v>
      </c>
      <c r="W232" s="178">
        <v>3</v>
      </c>
      <c r="X232" s="179">
        <v>23.4</v>
      </c>
      <c r="Y232" s="180">
        <v>416</v>
      </c>
    </row>
    <row r="233" spans="1:25" ht="15.6" x14ac:dyDescent="0.25">
      <c r="A233" s="138" t="s">
        <v>1716</v>
      </c>
      <c r="B233" s="131" t="s">
        <v>42</v>
      </c>
      <c r="C233" s="131" t="s">
        <v>1745</v>
      </c>
      <c r="D233" s="131" t="s">
        <v>1746</v>
      </c>
      <c r="E233" s="136" t="s">
        <v>1314</v>
      </c>
      <c r="F233" s="262">
        <f>V233+N233+R233</f>
        <v>2</v>
      </c>
      <c r="G233" s="258">
        <f>W233+O233+S233</f>
        <v>3</v>
      </c>
      <c r="H233" s="258">
        <f>F233+G233</f>
        <v>5</v>
      </c>
      <c r="I233" s="321">
        <f>X233+P233+T233</f>
        <v>28.499999999999996</v>
      </c>
      <c r="J233" s="309">
        <f>(P233*0.5)+(T233*0.3)+(X233*0.2)</f>
        <v>5.6999999999999993</v>
      </c>
      <c r="K233" s="259">
        <f>I233/H233</f>
        <v>5.6999999999999993</v>
      </c>
      <c r="L233" s="258">
        <f>Y233+Q233+U233</f>
        <v>741</v>
      </c>
      <c r="M233" s="263">
        <f>(Y233*0.2)+(Q233*0.5)+(U233*0.3)</f>
        <v>150.20000000000002</v>
      </c>
      <c r="N233" s="315">
        <v>0</v>
      </c>
      <c r="O233" s="182">
        <v>0</v>
      </c>
      <c r="P233" s="181">
        <v>0</v>
      </c>
      <c r="Q233" s="183">
        <v>0</v>
      </c>
      <c r="R233" s="184">
        <v>0</v>
      </c>
      <c r="S233" s="184">
        <v>0</v>
      </c>
      <c r="T233" s="185">
        <v>0</v>
      </c>
      <c r="U233" s="186">
        <v>20</v>
      </c>
      <c r="V233" s="178">
        <v>2</v>
      </c>
      <c r="W233" s="178">
        <v>3</v>
      </c>
      <c r="X233" s="179">
        <v>28.499999999999996</v>
      </c>
      <c r="Y233" s="180">
        <v>721</v>
      </c>
    </row>
    <row r="234" spans="1:25" ht="15.6" x14ac:dyDescent="0.25">
      <c r="A234" s="138" t="s">
        <v>1065</v>
      </c>
      <c r="B234" s="131" t="s">
        <v>41</v>
      </c>
      <c r="C234" s="131" t="s">
        <v>2067</v>
      </c>
      <c r="D234" s="131" t="s">
        <v>2057</v>
      </c>
      <c r="E234" s="136" t="s">
        <v>1311</v>
      </c>
      <c r="F234" s="262">
        <f>V234+N234+R234</f>
        <v>2</v>
      </c>
      <c r="G234" s="258">
        <f>W234+O234+S234</f>
        <v>1</v>
      </c>
      <c r="H234" s="258">
        <f>F234+G234</f>
        <v>3</v>
      </c>
      <c r="I234" s="321">
        <f>X234+P234+T234</f>
        <v>12.000000000000002</v>
      </c>
      <c r="J234" s="309">
        <f>(P234*0.5)+(T234*0.3)+(X234*0.2)</f>
        <v>5.5200000000000005</v>
      </c>
      <c r="K234" s="259">
        <f>I234/H234</f>
        <v>4.0000000000000009</v>
      </c>
      <c r="L234" s="258">
        <f>Y234+Q234+U234</f>
        <v>819</v>
      </c>
      <c r="M234" s="263">
        <f>(Y234*0.2)+(Q234*0.5)+(U234*0.3)</f>
        <v>346.5</v>
      </c>
      <c r="N234" s="315">
        <v>1</v>
      </c>
      <c r="O234" s="182">
        <v>1</v>
      </c>
      <c r="P234" s="181">
        <v>9.6000000000000014</v>
      </c>
      <c r="Q234" s="183">
        <v>504</v>
      </c>
      <c r="R234" s="184">
        <v>1</v>
      </c>
      <c r="S234" s="184">
        <v>0</v>
      </c>
      <c r="T234" s="185">
        <v>2.4</v>
      </c>
      <c r="U234" s="186">
        <v>315</v>
      </c>
      <c r="V234" s="178">
        <v>0</v>
      </c>
      <c r="W234" s="178">
        <v>0</v>
      </c>
      <c r="X234" s="179">
        <v>0</v>
      </c>
      <c r="Y234" s="180">
        <v>0</v>
      </c>
    </row>
    <row r="235" spans="1:25" ht="15.6" x14ac:dyDescent="0.25">
      <c r="A235" s="138" t="s">
        <v>707</v>
      </c>
      <c r="B235" s="131" t="s">
        <v>49</v>
      </c>
      <c r="C235" s="131" t="s">
        <v>238</v>
      </c>
      <c r="D235" s="131" t="s">
        <v>1884</v>
      </c>
      <c r="E235" s="136" t="s">
        <v>1311</v>
      </c>
      <c r="F235" s="262">
        <f>V235+N235+R235</f>
        <v>0</v>
      </c>
      <c r="G235" s="258">
        <f>W235+O235+S235</f>
        <v>5</v>
      </c>
      <c r="H235" s="258">
        <f>F235+G235</f>
        <v>5</v>
      </c>
      <c r="I235" s="321">
        <f>X235+P235+T235</f>
        <v>24.900000000000002</v>
      </c>
      <c r="J235" s="309">
        <f>(P235*0.5)+(T235*0.3)+(X235*0.2)</f>
        <v>5.51</v>
      </c>
      <c r="K235" s="259">
        <f>I235/H235</f>
        <v>4.9800000000000004</v>
      </c>
      <c r="L235" s="258">
        <f>Y235+Q235+U235</f>
        <v>604</v>
      </c>
      <c r="M235" s="263">
        <f>(Y235*0.2)+(Q235*0.5)+(U235*0.3)</f>
        <v>151.5</v>
      </c>
      <c r="N235" s="315">
        <v>0</v>
      </c>
      <c r="O235" s="182">
        <v>0</v>
      </c>
      <c r="P235" s="181">
        <v>0</v>
      </c>
      <c r="Q235" s="183">
        <v>40</v>
      </c>
      <c r="R235" s="184">
        <v>0</v>
      </c>
      <c r="S235" s="184">
        <v>2</v>
      </c>
      <c r="T235" s="185">
        <v>5.3</v>
      </c>
      <c r="U235" s="186">
        <v>187</v>
      </c>
      <c r="V235" s="178">
        <v>0</v>
      </c>
      <c r="W235" s="178">
        <v>3</v>
      </c>
      <c r="X235" s="179">
        <v>19.600000000000001</v>
      </c>
      <c r="Y235" s="180">
        <v>377</v>
      </c>
    </row>
    <row r="236" spans="1:25" ht="15.6" x14ac:dyDescent="0.25">
      <c r="A236" s="138" t="s">
        <v>700</v>
      </c>
      <c r="B236" s="131" t="s">
        <v>44</v>
      </c>
      <c r="C236" s="131" t="s">
        <v>323</v>
      </c>
      <c r="D236" s="131" t="s">
        <v>324</v>
      </c>
      <c r="E236" s="136" t="s">
        <v>1311</v>
      </c>
      <c r="F236" s="262">
        <f>V236+N236+R236</f>
        <v>0</v>
      </c>
      <c r="G236" s="258">
        <f>W236+O236+S236</f>
        <v>5</v>
      </c>
      <c r="H236" s="258">
        <f>F236+G236</f>
        <v>5</v>
      </c>
      <c r="I236" s="321">
        <f>X236+P236+T236</f>
        <v>27.3</v>
      </c>
      <c r="J236" s="309">
        <f>(P236*0.5)+(T236*0.3)+(X236*0.2)</f>
        <v>5.4600000000000009</v>
      </c>
      <c r="K236" s="259">
        <f>I236/H236</f>
        <v>5.46</v>
      </c>
      <c r="L236" s="258">
        <f>Y236+Q236+U236</f>
        <v>876</v>
      </c>
      <c r="M236" s="263">
        <f>(Y236*0.2)+(Q236*0.5)+(U236*0.3)</f>
        <v>181.20000000000002</v>
      </c>
      <c r="N236" s="315">
        <v>0</v>
      </c>
      <c r="O236" s="182">
        <v>0</v>
      </c>
      <c r="P236" s="181">
        <v>0</v>
      </c>
      <c r="Q236" s="183">
        <v>20</v>
      </c>
      <c r="R236" s="184">
        <v>0</v>
      </c>
      <c r="S236" s="184">
        <v>0</v>
      </c>
      <c r="T236" s="185">
        <v>0</v>
      </c>
      <c r="U236" s="186">
        <v>0</v>
      </c>
      <c r="V236" s="178">
        <v>0</v>
      </c>
      <c r="W236" s="178">
        <v>5</v>
      </c>
      <c r="X236" s="179">
        <v>27.3</v>
      </c>
      <c r="Y236" s="180">
        <v>856</v>
      </c>
    </row>
    <row r="237" spans="1:25" ht="15.6" x14ac:dyDescent="0.25">
      <c r="A237" s="138" t="s">
        <v>639</v>
      </c>
      <c r="B237" s="131" t="s">
        <v>1728</v>
      </c>
      <c r="C237" s="131" t="s">
        <v>189</v>
      </c>
      <c r="D237" s="131" t="s">
        <v>159</v>
      </c>
      <c r="E237" s="136" t="s">
        <v>1314</v>
      </c>
      <c r="F237" s="262">
        <f>V237+N237+R237</f>
        <v>0</v>
      </c>
      <c r="G237" s="258">
        <f>W237+O237+S237</f>
        <v>2</v>
      </c>
      <c r="H237" s="258">
        <f>F237+G237</f>
        <v>2</v>
      </c>
      <c r="I237" s="321">
        <f>X237+P237+T237</f>
        <v>23.5</v>
      </c>
      <c r="J237" s="309">
        <f>(P237*0.5)+(T237*0.3)+(X237*0.2)</f>
        <v>5.46</v>
      </c>
      <c r="K237" s="259">
        <f>I237/H237</f>
        <v>11.75</v>
      </c>
      <c r="L237" s="258">
        <f>Y237+Q237+U237</f>
        <v>467</v>
      </c>
      <c r="M237" s="263">
        <f>(Y237*0.2)+(Q237*0.5)+(U237*0.3)</f>
        <v>113.5</v>
      </c>
      <c r="N237" s="315">
        <v>0</v>
      </c>
      <c r="O237" s="182">
        <v>0</v>
      </c>
      <c r="P237" s="181">
        <v>0</v>
      </c>
      <c r="Q237" s="183">
        <v>0</v>
      </c>
      <c r="R237" s="184">
        <v>0</v>
      </c>
      <c r="S237" s="184">
        <v>1</v>
      </c>
      <c r="T237" s="185">
        <v>7.6</v>
      </c>
      <c r="U237" s="186">
        <v>201</v>
      </c>
      <c r="V237" s="178">
        <v>0</v>
      </c>
      <c r="W237" s="178">
        <v>1</v>
      </c>
      <c r="X237" s="179">
        <v>15.9</v>
      </c>
      <c r="Y237" s="180">
        <v>266</v>
      </c>
    </row>
    <row r="238" spans="1:25" ht="15.6" x14ac:dyDescent="0.25">
      <c r="A238" s="138" t="s">
        <v>1474</v>
      </c>
      <c r="B238" s="131" t="s">
        <v>50</v>
      </c>
      <c r="C238" s="131" t="s">
        <v>1481</v>
      </c>
      <c r="D238" s="131" t="s">
        <v>322</v>
      </c>
      <c r="E238" s="136" t="s">
        <v>1955</v>
      </c>
      <c r="F238" s="262">
        <f>V238+N238+R238</f>
        <v>11</v>
      </c>
      <c r="G238" s="258">
        <f>W238+O238+S238</f>
        <v>1</v>
      </c>
      <c r="H238" s="258">
        <f>F238+G238</f>
        <v>12</v>
      </c>
      <c r="I238" s="321">
        <f>X238+P238+T238</f>
        <v>19.8</v>
      </c>
      <c r="J238" s="309">
        <f>(P238*0.5)+(T238*0.3)+(X238*0.2)</f>
        <v>5.41</v>
      </c>
      <c r="K238" s="259">
        <f>I238/H238</f>
        <v>1.6500000000000001</v>
      </c>
      <c r="L238" s="258">
        <f>Y238+Q238+U238</f>
        <v>1063</v>
      </c>
      <c r="M238" s="263">
        <f>(Y238*0.2)+(Q238*0.5)+(U238*0.3)</f>
        <v>319</v>
      </c>
      <c r="N238" s="315">
        <v>0</v>
      </c>
      <c r="O238" s="182">
        <v>0</v>
      </c>
      <c r="P238" s="181">
        <v>0</v>
      </c>
      <c r="Q238" s="183">
        <v>80</v>
      </c>
      <c r="R238" s="184">
        <v>10</v>
      </c>
      <c r="S238" s="184">
        <v>0</v>
      </c>
      <c r="T238" s="185">
        <v>14.5</v>
      </c>
      <c r="U238" s="186">
        <v>824</v>
      </c>
      <c r="V238" s="178">
        <v>1</v>
      </c>
      <c r="W238" s="178">
        <v>1</v>
      </c>
      <c r="X238" s="179">
        <v>5.3000000000000007</v>
      </c>
      <c r="Y238" s="180">
        <v>159</v>
      </c>
    </row>
    <row r="239" spans="1:25" ht="15.6" x14ac:dyDescent="0.25">
      <c r="A239" s="138" t="s">
        <v>558</v>
      </c>
      <c r="B239" s="131" t="s">
        <v>1371</v>
      </c>
      <c r="C239" s="131" t="s">
        <v>107</v>
      </c>
      <c r="D239" s="131" t="s">
        <v>419</v>
      </c>
      <c r="E239" s="136" t="s">
        <v>1955</v>
      </c>
      <c r="F239" s="262">
        <f>V239+N239+R239</f>
        <v>0</v>
      </c>
      <c r="G239" s="258">
        <f>W239+O239+S239</f>
        <v>2</v>
      </c>
      <c r="H239" s="258">
        <f>F239+G239</f>
        <v>2</v>
      </c>
      <c r="I239" s="321">
        <f>X239+P239+T239</f>
        <v>20</v>
      </c>
      <c r="J239" s="309">
        <f>(P239*0.5)+(T239*0.3)+(X239*0.2)</f>
        <v>5.3</v>
      </c>
      <c r="K239" s="259">
        <f>I239/H239</f>
        <v>10</v>
      </c>
      <c r="L239" s="258">
        <f>Y239+Q239+U239</f>
        <v>535</v>
      </c>
      <c r="M239" s="263">
        <f>(Y239*0.2)+(Q239*0.5)+(U239*0.3)</f>
        <v>141.6</v>
      </c>
      <c r="N239" s="315">
        <v>0</v>
      </c>
      <c r="O239" s="182">
        <v>0</v>
      </c>
      <c r="P239" s="181">
        <v>0</v>
      </c>
      <c r="Q239" s="183">
        <v>0</v>
      </c>
      <c r="R239" s="184">
        <v>0</v>
      </c>
      <c r="S239" s="184">
        <v>1</v>
      </c>
      <c r="T239" s="185">
        <v>13</v>
      </c>
      <c r="U239" s="186">
        <v>346</v>
      </c>
      <c r="V239" s="178">
        <v>0</v>
      </c>
      <c r="W239" s="178">
        <v>1</v>
      </c>
      <c r="X239" s="179">
        <v>7</v>
      </c>
      <c r="Y239" s="180">
        <v>189</v>
      </c>
    </row>
    <row r="240" spans="1:25" ht="15.6" x14ac:dyDescent="0.25">
      <c r="A240" s="138" t="s">
        <v>667</v>
      </c>
      <c r="B240" s="131" t="s">
        <v>37</v>
      </c>
      <c r="C240" s="131" t="s">
        <v>221</v>
      </c>
      <c r="D240" s="131" t="s">
        <v>962</v>
      </c>
      <c r="E240" s="136" t="s">
        <v>1311</v>
      </c>
      <c r="F240" s="262">
        <f>V240+N240+R240</f>
        <v>1</v>
      </c>
      <c r="G240" s="258">
        <f>W240+O240+S240</f>
        <v>4</v>
      </c>
      <c r="H240" s="258">
        <f>F240+G240</f>
        <v>5</v>
      </c>
      <c r="I240" s="321">
        <f>X240+P240+T240</f>
        <v>24.7</v>
      </c>
      <c r="J240" s="309">
        <f>(P240*0.5)+(T240*0.3)+(X240*0.2)</f>
        <v>5.29</v>
      </c>
      <c r="K240" s="259">
        <f>I240/H240</f>
        <v>4.9399999999999995</v>
      </c>
      <c r="L240" s="258">
        <f>Y240+Q240+U240</f>
        <v>963</v>
      </c>
      <c r="M240" s="263">
        <f>(Y240*0.2)+(Q240*0.5)+(U240*0.3)</f>
        <v>296.7</v>
      </c>
      <c r="N240" s="315">
        <v>0</v>
      </c>
      <c r="O240" s="182">
        <v>1</v>
      </c>
      <c r="P240" s="181">
        <v>1</v>
      </c>
      <c r="Q240" s="183">
        <v>256</v>
      </c>
      <c r="R240" s="184">
        <v>1</v>
      </c>
      <c r="S240" s="184">
        <v>0</v>
      </c>
      <c r="T240" s="185">
        <v>0.5</v>
      </c>
      <c r="U240" s="186">
        <v>273</v>
      </c>
      <c r="V240" s="178">
        <v>0</v>
      </c>
      <c r="W240" s="178">
        <v>3</v>
      </c>
      <c r="X240" s="179">
        <v>23.2</v>
      </c>
      <c r="Y240" s="180">
        <v>434</v>
      </c>
    </row>
    <row r="241" spans="1:25" ht="15.6" x14ac:dyDescent="0.25">
      <c r="A241" s="138" t="s">
        <v>610</v>
      </c>
      <c r="B241" s="131" t="s">
        <v>39</v>
      </c>
      <c r="C241" s="131" t="s">
        <v>930</v>
      </c>
      <c r="D241" s="131" t="s">
        <v>495</v>
      </c>
      <c r="E241" s="136" t="s">
        <v>2026</v>
      </c>
      <c r="F241" s="262">
        <f>V241+N241+R241</f>
        <v>3</v>
      </c>
      <c r="G241" s="258">
        <f>W241+O241+S241</f>
        <v>2</v>
      </c>
      <c r="H241" s="258">
        <f>F241+G241</f>
        <v>5</v>
      </c>
      <c r="I241" s="321">
        <f>X241+P241+T241</f>
        <v>21.9</v>
      </c>
      <c r="J241" s="309">
        <f>(P241*0.5)+(T241*0.3)+(X241*0.2)</f>
        <v>5.1099999999999994</v>
      </c>
      <c r="K241" s="259">
        <f>I241/H241</f>
        <v>4.38</v>
      </c>
      <c r="L241" s="258">
        <f>Y241+Q241+U241</f>
        <v>891</v>
      </c>
      <c r="M241" s="263">
        <f>(Y241*0.2)+(Q241*0.5)+(U241*0.3)</f>
        <v>245.29999999999998</v>
      </c>
      <c r="N241" s="315">
        <v>0</v>
      </c>
      <c r="O241" s="182">
        <v>0</v>
      </c>
      <c r="P241" s="181">
        <v>0</v>
      </c>
      <c r="Q241" s="183">
        <v>80</v>
      </c>
      <c r="R241" s="184">
        <v>2</v>
      </c>
      <c r="S241" s="184">
        <v>1</v>
      </c>
      <c r="T241" s="185">
        <v>7.3000000000000007</v>
      </c>
      <c r="U241" s="186">
        <v>431</v>
      </c>
      <c r="V241" s="178">
        <v>1</v>
      </c>
      <c r="W241" s="178">
        <v>1</v>
      </c>
      <c r="X241" s="179">
        <v>14.6</v>
      </c>
      <c r="Y241" s="180">
        <v>380</v>
      </c>
    </row>
    <row r="242" spans="1:25" ht="15.6" x14ac:dyDescent="0.25">
      <c r="A242" s="138" t="s">
        <v>1105</v>
      </c>
      <c r="B242" s="131" t="s">
        <v>47</v>
      </c>
      <c r="C242" s="131" t="s">
        <v>247</v>
      </c>
      <c r="D242" s="131" t="s">
        <v>1916</v>
      </c>
      <c r="E242" s="136" t="s">
        <v>1955</v>
      </c>
      <c r="F242" s="262">
        <f>V242+N242+R242</f>
        <v>1</v>
      </c>
      <c r="G242" s="258">
        <f>W242+O242+S242</f>
        <v>5</v>
      </c>
      <c r="H242" s="258">
        <f>F242+G242</f>
        <v>6</v>
      </c>
      <c r="I242" s="321">
        <f>X242+P242+T242</f>
        <v>17.600000000000001</v>
      </c>
      <c r="J242" s="309">
        <f>(P242*0.5)+(T242*0.3)+(X242*0.2)</f>
        <v>4.9899999999999993</v>
      </c>
      <c r="K242" s="259">
        <f>I242/H242</f>
        <v>2.9333333333333336</v>
      </c>
      <c r="L242" s="258">
        <f>Y242+Q242+U242</f>
        <v>761</v>
      </c>
      <c r="M242" s="263">
        <f>(Y242*0.2)+(Q242*0.5)+(U242*0.3)</f>
        <v>194.60000000000002</v>
      </c>
      <c r="N242" s="315">
        <v>0</v>
      </c>
      <c r="O242" s="182">
        <v>0</v>
      </c>
      <c r="P242" s="181">
        <v>0</v>
      </c>
      <c r="Q242" s="183">
        <v>60</v>
      </c>
      <c r="R242" s="184">
        <v>0</v>
      </c>
      <c r="S242" s="184">
        <v>4</v>
      </c>
      <c r="T242" s="185">
        <v>14.7</v>
      </c>
      <c r="U242" s="186">
        <v>244</v>
      </c>
      <c r="V242" s="178">
        <v>1</v>
      </c>
      <c r="W242" s="178">
        <v>1</v>
      </c>
      <c r="X242" s="179">
        <v>2.9000000000000004</v>
      </c>
      <c r="Y242" s="180">
        <v>457</v>
      </c>
    </row>
    <row r="243" spans="1:25" ht="15.6" x14ac:dyDescent="0.25">
      <c r="A243" s="138" t="s">
        <v>1018</v>
      </c>
      <c r="B243" s="131" t="s">
        <v>43</v>
      </c>
      <c r="C243" s="131" t="s">
        <v>1025</v>
      </c>
      <c r="D243" s="131" t="s">
        <v>280</v>
      </c>
      <c r="E243" s="136" t="s">
        <v>1312</v>
      </c>
      <c r="F243" s="262">
        <f>V243+N243+R243</f>
        <v>0</v>
      </c>
      <c r="G243" s="258">
        <f>W243+O243+S243</f>
        <v>1</v>
      </c>
      <c r="H243" s="258">
        <f>F243+G243</f>
        <v>1</v>
      </c>
      <c r="I243" s="321">
        <f>X243+P243+T243</f>
        <v>16.2</v>
      </c>
      <c r="J243" s="309">
        <f>(P243*0.5)+(T243*0.3)+(X243*0.2)</f>
        <v>4.8599999999999994</v>
      </c>
      <c r="K243" s="259">
        <f>I243/H243</f>
        <v>16.2</v>
      </c>
      <c r="L243" s="258">
        <f>Y243+Q243+U243</f>
        <v>363</v>
      </c>
      <c r="M243" s="263">
        <f>(Y243*0.2)+(Q243*0.5)+(U243*0.3)</f>
        <v>100.89999999999999</v>
      </c>
      <c r="N243" s="315">
        <v>0</v>
      </c>
      <c r="O243" s="182">
        <v>0</v>
      </c>
      <c r="P243" s="181">
        <v>0</v>
      </c>
      <c r="Q243" s="183">
        <v>0</v>
      </c>
      <c r="R243" s="184">
        <v>0</v>
      </c>
      <c r="S243" s="184">
        <v>1</v>
      </c>
      <c r="T243" s="185">
        <v>16.2</v>
      </c>
      <c r="U243" s="186">
        <v>283</v>
      </c>
      <c r="V243" s="178">
        <v>0</v>
      </c>
      <c r="W243" s="178">
        <v>0</v>
      </c>
      <c r="X243" s="179">
        <v>0</v>
      </c>
      <c r="Y243" s="180">
        <v>80</v>
      </c>
    </row>
    <row r="244" spans="1:25" ht="15.6" x14ac:dyDescent="0.25">
      <c r="A244" s="138" t="s">
        <v>770</v>
      </c>
      <c r="B244" s="131" t="s">
        <v>49</v>
      </c>
      <c r="C244" s="131" t="s">
        <v>264</v>
      </c>
      <c r="D244" s="131" t="s">
        <v>265</v>
      </c>
      <c r="E244" s="136" t="s">
        <v>1314</v>
      </c>
      <c r="F244" s="262">
        <f>V244+N244+R244</f>
        <v>1</v>
      </c>
      <c r="G244" s="258">
        <f>W244+O244+S244</f>
        <v>1</v>
      </c>
      <c r="H244" s="258">
        <f>F244+G244</f>
        <v>2</v>
      </c>
      <c r="I244" s="321">
        <f>X244+P244+T244</f>
        <v>9.6</v>
      </c>
      <c r="J244" s="309">
        <f>(P244*0.5)+(T244*0.3)+(X244*0.2)</f>
        <v>4.8</v>
      </c>
      <c r="K244" s="259">
        <f>I244/H244</f>
        <v>4.8</v>
      </c>
      <c r="L244" s="258">
        <f>Y244+Q244+U244</f>
        <v>266</v>
      </c>
      <c r="M244" s="263">
        <f>(Y244*0.2)+(Q244*0.5)+(U244*0.3)</f>
        <v>133</v>
      </c>
      <c r="N244" s="315">
        <v>1</v>
      </c>
      <c r="O244" s="182">
        <v>1</v>
      </c>
      <c r="P244" s="181">
        <v>9.6</v>
      </c>
      <c r="Q244" s="183">
        <v>266</v>
      </c>
      <c r="R244" s="184">
        <v>0</v>
      </c>
      <c r="S244" s="184">
        <v>0</v>
      </c>
      <c r="T244" s="185">
        <v>0</v>
      </c>
      <c r="U244" s="186">
        <v>0</v>
      </c>
      <c r="V244" s="178">
        <v>0</v>
      </c>
      <c r="W244" s="178">
        <v>0</v>
      </c>
      <c r="X244" s="179">
        <v>0</v>
      </c>
      <c r="Y244" s="180">
        <v>0</v>
      </c>
    </row>
    <row r="245" spans="1:25" ht="15.6" x14ac:dyDescent="0.25">
      <c r="A245" s="138" t="s">
        <v>788</v>
      </c>
      <c r="B245" s="131" t="s">
        <v>41</v>
      </c>
      <c r="C245" s="131" t="s">
        <v>2056</v>
      </c>
      <c r="D245" s="131" t="s">
        <v>2057</v>
      </c>
      <c r="E245" s="136" t="s">
        <v>1311</v>
      </c>
      <c r="F245" s="262">
        <f>V245+N245+R245</f>
        <v>2</v>
      </c>
      <c r="G245" s="258">
        <f>W245+O245+S245</f>
        <v>1</v>
      </c>
      <c r="H245" s="258">
        <f>F245+G245</f>
        <v>3</v>
      </c>
      <c r="I245" s="321">
        <f>X245+P245+T245</f>
        <v>10.199999999999999</v>
      </c>
      <c r="J245" s="309">
        <f>(P245*0.5)+(T245*0.3)+(X245*0.2)</f>
        <v>4.7799999999999994</v>
      </c>
      <c r="K245" s="259">
        <f>I245/H245</f>
        <v>3.4</v>
      </c>
      <c r="L245" s="258">
        <f>Y245+Q245+U245</f>
        <v>732</v>
      </c>
      <c r="M245" s="263">
        <f>(Y245*0.2)+(Q245*0.5)+(U245*0.3)</f>
        <v>283.8</v>
      </c>
      <c r="N245" s="315">
        <v>0</v>
      </c>
      <c r="O245" s="182">
        <v>1</v>
      </c>
      <c r="P245" s="181">
        <v>8.6</v>
      </c>
      <c r="Q245" s="183">
        <v>321</v>
      </c>
      <c r="R245" s="184">
        <v>2</v>
      </c>
      <c r="S245" s="184">
        <v>0</v>
      </c>
      <c r="T245" s="185">
        <v>1.6</v>
      </c>
      <c r="U245" s="186">
        <v>411</v>
      </c>
      <c r="V245" s="178">
        <v>0</v>
      </c>
      <c r="W245" s="178">
        <v>0</v>
      </c>
      <c r="X245" s="179">
        <v>0</v>
      </c>
      <c r="Y245" s="180">
        <v>0</v>
      </c>
    </row>
    <row r="246" spans="1:25" ht="15.6" x14ac:dyDescent="0.25">
      <c r="A246" s="138" t="s">
        <v>1692</v>
      </c>
      <c r="B246" s="131" t="s">
        <v>50</v>
      </c>
      <c r="C246" s="131" t="s">
        <v>1119</v>
      </c>
      <c r="D246" s="131" t="s">
        <v>322</v>
      </c>
      <c r="E246" s="136" t="s">
        <v>1314</v>
      </c>
      <c r="F246" s="262">
        <f>V246+N246+R246</f>
        <v>3</v>
      </c>
      <c r="G246" s="258">
        <f>W246+O246+S246</f>
        <v>1</v>
      </c>
      <c r="H246" s="258">
        <f>F246+G246</f>
        <v>4</v>
      </c>
      <c r="I246" s="321">
        <f>X246+P246+T246</f>
        <v>22.6</v>
      </c>
      <c r="J246" s="309">
        <f>(P246*0.5)+(T246*0.3)+(X246*0.2)</f>
        <v>4.62</v>
      </c>
      <c r="K246" s="259">
        <f>I246/H246</f>
        <v>5.65</v>
      </c>
      <c r="L246" s="258">
        <f>Y246+Q246+U246</f>
        <v>911</v>
      </c>
      <c r="M246" s="263">
        <f>(Y246*0.2)+(Q246*0.5)+(U246*0.3)</f>
        <v>236.2</v>
      </c>
      <c r="N246" s="315">
        <v>0</v>
      </c>
      <c r="O246" s="182">
        <v>0</v>
      </c>
      <c r="P246" s="181">
        <v>0</v>
      </c>
      <c r="Q246" s="183">
        <v>80</v>
      </c>
      <c r="R246" s="184">
        <v>2</v>
      </c>
      <c r="S246" s="184">
        <v>0</v>
      </c>
      <c r="T246" s="185">
        <v>1</v>
      </c>
      <c r="U246" s="186">
        <v>300</v>
      </c>
      <c r="V246" s="178">
        <v>1</v>
      </c>
      <c r="W246" s="178">
        <v>1</v>
      </c>
      <c r="X246" s="179">
        <v>21.6</v>
      </c>
      <c r="Y246" s="180">
        <v>531</v>
      </c>
    </row>
    <row r="247" spans="1:25" ht="15.6" x14ac:dyDescent="0.25">
      <c r="A247" s="138" t="s">
        <v>772</v>
      </c>
      <c r="B247" s="131" t="s">
        <v>2047</v>
      </c>
      <c r="C247" s="131" t="s">
        <v>2148</v>
      </c>
      <c r="D247" s="131" t="s">
        <v>349</v>
      </c>
      <c r="E247" s="136" t="s">
        <v>1313</v>
      </c>
      <c r="F247" s="262">
        <f>V247+N247+R247</f>
        <v>3</v>
      </c>
      <c r="G247" s="258">
        <f>W247+O247+S247</f>
        <v>1</v>
      </c>
      <c r="H247" s="258">
        <f>F247+G247</f>
        <v>4</v>
      </c>
      <c r="I247" s="321">
        <f>X247+P247+T247</f>
        <v>9.1999999999999993</v>
      </c>
      <c r="J247" s="309">
        <f>(P247*0.5)+(T247*0.3)+(X247*0.2)</f>
        <v>4.5999999999999996</v>
      </c>
      <c r="K247" s="259">
        <f>I247/H247</f>
        <v>2.2999999999999998</v>
      </c>
      <c r="L247" s="258">
        <f>Y247+Q247+U247</f>
        <v>324</v>
      </c>
      <c r="M247" s="263">
        <f>(Y247*0.2)+(Q247*0.5)+(U247*0.3)</f>
        <v>162</v>
      </c>
      <c r="N247" s="315">
        <v>3</v>
      </c>
      <c r="O247" s="182">
        <v>1</v>
      </c>
      <c r="P247" s="181">
        <v>9.1999999999999993</v>
      </c>
      <c r="Q247" s="183">
        <v>324</v>
      </c>
      <c r="R247" s="184">
        <v>0</v>
      </c>
      <c r="S247" s="184">
        <v>0</v>
      </c>
      <c r="T247" s="185">
        <v>0</v>
      </c>
      <c r="U247" s="186">
        <v>0</v>
      </c>
      <c r="V247" s="178">
        <v>0</v>
      </c>
      <c r="W247" s="178">
        <v>0</v>
      </c>
      <c r="X247" s="179">
        <v>0</v>
      </c>
      <c r="Y247" s="180">
        <v>0</v>
      </c>
    </row>
    <row r="248" spans="1:25" ht="15.6" x14ac:dyDescent="0.25">
      <c r="A248" s="138" t="s">
        <v>539</v>
      </c>
      <c r="B248" s="131" t="s">
        <v>1728</v>
      </c>
      <c r="C248" s="131" t="s">
        <v>459</v>
      </c>
      <c r="D248" s="131" t="s">
        <v>494</v>
      </c>
      <c r="E248" s="136" t="s">
        <v>1303</v>
      </c>
      <c r="F248" s="262">
        <f>V248+N248+R248</f>
        <v>2</v>
      </c>
      <c r="G248" s="258">
        <f>W248+O248+S248</f>
        <v>2</v>
      </c>
      <c r="H248" s="258">
        <f>F248+G248</f>
        <v>4</v>
      </c>
      <c r="I248" s="321">
        <f>X248+P248+T248</f>
        <v>20.2</v>
      </c>
      <c r="J248" s="309">
        <f>(P248*0.5)+(T248*0.3)+(X248*0.2)</f>
        <v>4.4400000000000004</v>
      </c>
      <c r="K248" s="259">
        <f>I248/H248</f>
        <v>5.05</v>
      </c>
      <c r="L248" s="258">
        <f>Y248+Q248+U248</f>
        <v>425</v>
      </c>
      <c r="M248" s="263">
        <f>(Y248*0.2)+(Q248*0.5)+(U248*0.3)</f>
        <v>102.7</v>
      </c>
      <c r="N248" s="315">
        <v>0</v>
      </c>
      <c r="O248" s="182">
        <v>0</v>
      </c>
      <c r="P248" s="181">
        <v>0</v>
      </c>
      <c r="Q248" s="183">
        <v>0</v>
      </c>
      <c r="R248" s="184">
        <v>2</v>
      </c>
      <c r="S248" s="184">
        <v>1</v>
      </c>
      <c r="T248" s="185">
        <v>4</v>
      </c>
      <c r="U248" s="186">
        <v>177</v>
      </c>
      <c r="V248" s="178">
        <v>0</v>
      </c>
      <c r="W248" s="178">
        <v>1</v>
      </c>
      <c r="X248" s="179">
        <v>16.2</v>
      </c>
      <c r="Y248" s="180">
        <v>248</v>
      </c>
    </row>
    <row r="249" spans="1:25" ht="15.6" x14ac:dyDescent="0.25">
      <c r="A249" s="138" t="s">
        <v>661</v>
      </c>
      <c r="B249" s="131" t="s">
        <v>50</v>
      </c>
      <c r="C249" s="131" t="s">
        <v>1961</v>
      </c>
      <c r="D249" s="131" t="s">
        <v>2121</v>
      </c>
      <c r="E249" s="136" t="s">
        <v>1314</v>
      </c>
      <c r="F249" s="262">
        <f>V249+N249+R249</f>
        <v>7</v>
      </c>
      <c r="G249" s="258">
        <f>W249+O249+S249</f>
        <v>1</v>
      </c>
      <c r="H249" s="258">
        <f>F249+G249</f>
        <v>8</v>
      </c>
      <c r="I249" s="321">
        <f>X249+P249+T249</f>
        <v>10.5</v>
      </c>
      <c r="J249" s="309">
        <f>(P249*0.5)+(T249*0.3)+(X249*0.2)</f>
        <v>4.2699999999999996</v>
      </c>
      <c r="K249" s="259">
        <f>I249/H249</f>
        <v>1.3125</v>
      </c>
      <c r="L249" s="258">
        <f>Y249+Q249+U249</f>
        <v>962</v>
      </c>
      <c r="M249" s="263">
        <f>(Y249*0.2)+(Q249*0.5)+(U249*0.3)</f>
        <v>398.2</v>
      </c>
      <c r="N249" s="315">
        <v>6</v>
      </c>
      <c r="O249" s="182">
        <v>0</v>
      </c>
      <c r="P249" s="181">
        <v>5.6</v>
      </c>
      <c r="Q249" s="183">
        <v>548</v>
      </c>
      <c r="R249" s="184">
        <v>1</v>
      </c>
      <c r="S249" s="184">
        <v>1</v>
      </c>
      <c r="T249" s="185">
        <v>4.9000000000000004</v>
      </c>
      <c r="U249" s="186">
        <v>414</v>
      </c>
      <c r="V249" s="178">
        <v>0</v>
      </c>
      <c r="W249" s="178">
        <v>0</v>
      </c>
      <c r="X249" s="179">
        <v>0</v>
      </c>
      <c r="Y249" s="180">
        <v>0</v>
      </c>
    </row>
    <row r="250" spans="1:25" ht="15.6" x14ac:dyDescent="0.25">
      <c r="A250" s="138" t="s">
        <v>902</v>
      </c>
      <c r="B250" s="131" t="s">
        <v>1278</v>
      </c>
      <c r="C250" s="131" t="s">
        <v>137</v>
      </c>
      <c r="D250" s="131" t="s">
        <v>138</v>
      </c>
      <c r="E250" s="136" t="s">
        <v>1954</v>
      </c>
      <c r="F250" s="262">
        <f>V250+N250+R250</f>
        <v>0</v>
      </c>
      <c r="G250" s="258">
        <f>W250+O250+S250</f>
        <v>1</v>
      </c>
      <c r="H250" s="258">
        <f>F250+G250</f>
        <v>1</v>
      </c>
      <c r="I250" s="321">
        <f>X250+P250+T250</f>
        <v>21.3</v>
      </c>
      <c r="J250" s="309">
        <f>(P250*0.5)+(T250*0.3)+(X250*0.2)</f>
        <v>4.2600000000000007</v>
      </c>
      <c r="K250" s="259">
        <f>I250/H250</f>
        <v>21.3</v>
      </c>
      <c r="L250" s="258">
        <f>Y250+Q250+U250</f>
        <v>301</v>
      </c>
      <c r="M250" s="263">
        <f>(Y250*0.2)+(Q250*0.5)+(U250*0.3)</f>
        <v>60.2</v>
      </c>
      <c r="N250" s="315">
        <v>0</v>
      </c>
      <c r="O250" s="182">
        <v>0</v>
      </c>
      <c r="P250" s="181">
        <v>0</v>
      </c>
      <c r="Q250" s="183">
        <v>0</v>
      </c>
      <c r="R250" s="184">
        <v>0</v>
      </c>
      <c r="S250" s="184">
        <v>0</v>
      </c>
      <c r="T250" s="185">
        <v>0</v>
      </c>
      <c r="U250" s="186">
        <v>0</v>
      </c>
      <c r="V250" s="178">
        <v>0</v>
      </c>
      <c r="W250" s="178">
        <v>1</v>
      </c>
      <c r="X250" s="179">
        <v>21.3</v>
      </c>
      <c r="Y250" s="180">
        <v>301</v>
      </c>
    </row>
    <row r="251" spans="1:25" ht="15.6" x14ac:dyDescent="0.25">
      <c r="A251" s="138" t="s">
        <v>1211</v>
      </c>
      <c r="B251" s="131" t="s">
        <v>43</v>
      </c>
      <c r="C251" s="131" t="s">
        <v>150</v>
      </c>
      <c r="D251" s="131" t="s">
        <v>1221</v>
      </c>
      <c r="E251" s="136" t="s">
        <v>1954</v>
      </c>
      <c r="F251" s="262">
        <f>V251+N251+R251</f>
        <v>2</v>
      </c>
      <c r="G251" s="258">
        <f>W251+O251+S251</f>
        <v>2</v>
      </c>
      <c r="H251" s="258">
        <f>F251+G251</f>
        <v>4</v>
      </c>
      <c r="I251" s="321">
        <f>X251+P251+T251</f>
        <v>20.8</v>
      </c>
      <c r="J251" s="309">
        <f>(P251*0.5)+(T251*0.3)+(X251*0.2)</f>
        <v>4.16</v>
      </c>
      <c r="K251" s="259">
        <f>I251/H251</f>
        <v>5.2</v>
      </c>
      <c r="L251" s="258">
        <f>Y251+Q251+U251</f>
        <v>653</v>
      </c>
      <c r="M251" s="263">
        <f>(Y251*0.2)+(Q251*0.5)+(U251*0.3)</f>
        <v>130.6</v>
      </c>
      <c r="N251" s="315">
        <v>0</v>
      </c>
      <c r="O251" s="182">
        <v>0</v>
      </c>
      <c r="P251" s="181">
        <v>0</v>
      </c>
      <c r="Q251" s="183">
        <v>0</v>
      </c>
      <c r="R251" s="184">
        <v>0</v>
      </c>
      <c r="S251" s="184">
        <v>0</v>
      </c>
      <c r="T251" s="185">
        <v>0</v>
      </c>
      <c r="U251" s="186">
        <v>0</v>
      </c>
      <c r="V251" s="178">
        <v>2</v>
      </c>
      <c r="W251" s="178">
        <v>2</v>
      </c>
      <c r="X251" s="179">
        <v>20.8</v>
      </c>
      <c r="Y251" s="180">
        <v>653</v>
      </c>
    </row>
    <row r="252" spans="1:25" ht="15.6" x14ac:dyDescent="0.25">
      <c r="A252" s="138" t="s">
        <v>1842</v>
      </c>
      <c r="B252" s="131" t="s">
        <v>39</v>
      </c>
      <c r="C252" s="131" t="s">
        <v>352</v>
      </c>
      <c r="D252" s="131" t="s">
        <v>1180</v>
      </c>
      <c r="E252" s="136" t="s">
        <v>1954</v>
      </c>
      <c r="F252" s="262">
        <f>V252+N252+R252</f>
        <v>0</v>
      </c>
      <c r="G252" s="258">
        <f>W252+O252+S252</f>
        <v>2</v>
      </c>
      <c r="H252" s="258">
        <f>F252+G252</f>
        <v>2</v>
      </c>
      <c r="I252" s="321">
        <f>X252+P252+T252</f>
        <v>13.8</v>
      </c>
      <c r="J252" s="309">
        <f>(P252*0.5)+(T252*0.3)+(X252*0.2)</f>
        <v>4.1399999999999997</v>
      </c>
      <c r="K252" s="259">
        <f>I252/H252</f>
        <v>6.9</v>
      </c>
      <c r="L252" s="258">
        <f>Y252+Q252+U252</f>
        <v>220</v>
      </c>
      <c r="M252" s="263">
        <f>(Y252*0.2)+(Q252*0.5)+(U252*0.3)</f>
        <v>64</v>
      </c>
      <c r="N252" s="315">
        <v>0</v>
      </c>
      <c r="O252" s="182">
        <v>0</v>
      </c>
      <c r="P252" s="181">
        <v>0</v>
      </c>
      <c r="Q252" s="183">
        <v>0</v>
      </c>
      <c r="R252" s="184">
        <v>0</v>
      </c>
      <c r="S252" s="184">
        <v>2</v>
      </c>
      <c r="T252" s="185">
        <v>13.8</v>
      </c>
      <c r="U252" s="186">
        <v>200</v>
      </c>
      <c r="V252" s="178">
        <v>0</v>
      </c>
      <c r="W252" s="178">
        <v>0</v>
      </c>
      <c r="X252" s="179">
        <v>0</v>
      </c>
      <c r="Y252" s="180">
        <v>20</v>
      </c>
    </row>
    <row r="253" spans="1:25" ht="15.6" x14ac:dyDescent="0.25">
      <c r="A253" s="138" t="s">
        <v>1378</v>
      </c>
      <c r="B253" s="131" t="s">
        <v>50</v>
      </c>
      <c r="C253" s="131" t="s">
        <v>948</v>
      </c>
      <c r="D253" s="131" t="s">
        <v>1950</v>
      </c>
      <c r="E253" s="136" t="s">
        <v>1314</v>
      </c>
      <c r="F253" s="262">
        <f>V253+N253+R253</f>
        <v>1</v>
      </c>
      <c r="G253" s="258">
        <f>W253+O253+S253</f>
        <v>2</v>
      </c>
      <c r="H253" s="258">
        <f>F253+G253</f>
        <v>3</v>
      </c>
      <c r="I253" s="321">
        <f>X253+P253+T253</f>
        <v>13.100000000000001</v>
      </c>
      <c r="J253" s="309">
        <f>(P253*0.5)+(T253*0.3)+(X253*0.2)</f>
        <v>4.1100000000000003</v>
      </c>
      <c r="K253" s="259">
        <f>I253/H253</f>
        <v>4.3666666666666671</v>
      </c>
      <c r="L253" s="258">
        <f>Y253+Q253+U253</f>
        <v>708</v>
      </c>
      <c r="M253" s="263">
        <f>(Y253*0.2)+(Q253*0.5)+(U253*0.3)</f>
        <v>247.1</v>
      </c>
      <c r="N253" s="315">
        <v>1</v>
      </c>
      <c r="O253" s="182">
        <v>0</v>
      </c>
      <c r="P253" s="181">
        <v>1.5</v>
      </c>
      <c r="Q253" s="183">
        <v>282</v>
      </c>
      <c r="R253" s="184">
        <v>0</v>
      </c>
      <c r="S253" s="184">
        <v>1</v>
      </c>
      <c r="T253" s="185">
        <v>10.4</v>
      </c>
      <c r="U253" s="186">
        <v>209</v>
      </c>
      <c r="V253" s="178">
        <v>0</v>
      </c>
      <c r="W253" s="178">
        <v>1</v>
      </c>
      <c r="X253" s="179">
        <v>1.2</v>
      </c>
      <c r="Y253" s="180">
        <v>217</v>
      </c>
    </row>
    <row r="254" spans="1:25" ht="15.6" x14ac:dyDescent="0.25">
      <c r="A254" s="138" t="s">
        <v>1052</v>
      </c>
      <c r="B254" s="131" t="s">
        <v>1371</v>
      </c>
      <c r="C254" s="131" t="s">
        <v>1598</v>
      </c>
      <c r="D254" s="131" t="s">
        <v>1599</v>
      </c>
      <c r="E254" s="136" t="s">
        <v>1314</v>
      </c>
      <c r="F254" s="262">
        <f>V254+N254+R254</f>
        <v>0</v>
      </c>
      <c r="G254" s="258">
        <f>W254+O254+S254</f>
        <v>5</v>
      </c>
      <c r="H254" s="258">
        <f>F254+G254</f>
        <v>5</v>
      </c>
      <c r="I254" s="321">
        <f>X254+P254+T254</f>
        <v>20.5</v>
      </c>
      <c r="J254" s="309">
        <f>(P254*0.5)+(T254*0.3)+(X254*0.2)</f>
        <v>4.1000000000000005</v>
      </c>
      <c r="K254" s="259">
        <f>I254/H254</f>
        <v>4.0999999999999996</v>
      </c>
      <c r="L254" s="258">
        <f>Y254+Q254+U254</f>
        <v>698</v>
      </c>
      <c r="M254" s="263">
        <f>(Y254*0.2)+(Q254*0.5)+(U254*0.3)</f>
        <v>143.6</v>
      </c>
      <c r="N254" s="315">
        <v>0</v>
      </c>
      <c r="O254" s="182">
        <v>0</v>
      </c>
      <c r="P254" s="181">
        <v>0</v>
      </c>
      <c r="Q254" s="183">
        <v>0</v>
      </c>
      <c r="R254" s="184">
        <v>0</v>
      </c>
      <c r="S254" s="184">
        <v>0</v>
      </c>
      <c r="T254" s="185">
        <v>0</v>
      </c>
      <c r="U254" s="186">
        <v>40</v>
      </c>
      <c r="V254" s="178">
        <v>0</v>
      </c>
      <c r="W254" s="178">
        <v>5</v>
      </c>
      <c r="X254" s="179">
        <v>20.5</v>
      </c>
      <c r="Y254" s="180">
        <v>658</v>
      </c>
    </row>
    <row r="255" spans="1:25" ht="15.6" x14ac:dyDescent="0.25">
      <c r="A255" s="138" t="s">
        <v>580</v>
      </c>
      <c r="B255" s="131" t="s">
        <v>43</v>
      </c>
      <c r="C255" s="131" t="s">
        <v>1992</v>
      </c>
      <c r="D255" s="131" t="s">
        <v>1111</v>
      </c>
      <c r="E255" s="136" t="s">
        <v>1303</v>
      </c>
      <c r="F255" s="262">
        <f>V255+N255+R255</f>
        <v>1</v>
      </c>
      <c r="G255" s="258">
        <f>W255+O255+S255</f>
        <v>4</v>
      </c>
      <c r="H255" s="258">
        <f>F255+G255</f>
        <v>5</v>
      </c>
      <c r="I255" s="321">
        <f>X255+P255+T255</f>
        <v>11.5</v>
      </c>
      <c r="J255" s="309">
        <f>(P255*0.5)+(T255*0.3)+(X255*0.2)</f>
        <v>4.07</v>
      </c>
      <c r="K255" s="259">
        <f>I255/H255</f>
        <v>2.2999999999999998</v>
      </c>
      <c r="L255" s="258">
        <f>Y255+Q255+U255</f>
        <v>676</v>
      </c>
      <c r="M255" s="263">
        <f>(Y255*0.2)+(Q255*0.5)+(U255*0.3)</f>
        <v>245.6</v>
      </c>
      <c r="N255" s="315">
        <v>0</v>
      </c>
      <c r="O255" s="182">
        <v>2</v>
      </c>
      <c r="P255" s="181">
        <v>3.7</v>
      </c>
      <c r="Q255" s="183">
        <v>299</v>
      </c>
      <c r="R255" s="184">
        <v>0</v>
      </c>
      <c r="S255" s="184">
        <v>2</v>
      </c>
      <c r="T255" s="185">
        <v>6.6</v>
      </c>
      <c r="U255" s="186">
        <v>207</v>
      </c>
      <c r="V255" s="178">
        <v>1</v>
      </c>
      <c r="W255" s="178">
        <v>0</v>
      </c>
      <c r="X255" s="179">
        <v>1.2</v>
      </c>
      <c r="Y255" s="180">
        <v>170</v>
      </c>
    </row>
    <row r="256" spans="1:25" ht="15.6" x14ac:dyDescent="0.25">
      <c r="A256" s="138" t="s">
        <v>688</v>
      </c>
      <c r="B256" s="131" t="s">
        <v>48</v>
      </c>
      <c r="C256" s="131" t="s">
        <v>243</v>
      </c>
      <c r="D256" s="131" t="s">
        <v>331</v>
      </c>
      <c r="E256" s="136" t="s">
        <v>1954</v>
      </c>
      <c r="F256" s="262">
        <f>V256+N256+R256</f>
        <v>3</v>
      </c>
      <c r="G256" s="258">
        <f>W256+O256+S256</f>
        <v>2</v>
      </c>
      <c r="H256" s="258">
        <f>F256+G256</f>
        <v>5</v>
      </c>
      <c r="I256" s="321">
        <f>X256+P256+T256</f>
        <v>14.200000000000001</v>
      </c>
      <c r="J256" s="309">
        <f>(P256*0.5)+(T256*0.3)+(X256*0.2)</f>
        <v>4.01</v>
      </c>
      <c r="K256" s="259">
        <f>I256/H256</f>
        <v>2.8400000000000003</v>
      </c>
      <c r="L256" s="258">
        <f>Y256+Q256+U256</f>
        <v>1085</v>
      </c>
      <c r="M256" s="263">
        <f>(Y256*0.2)+(Q256*0.5)+(U256*0.3)</f>
        <v>379</v>
      </c>
      <c r="N256" s="315">
        <v>1</v>
      </c>
      <c r="O256" s="182">
        <v>1</v>
      </c>
      <c r="P256" s="181">
        <v>3.9</v>
      </c>
      <c r="Q256" s="183">
        <v>520</v>
      </c>
      <c r="R256" s="184">
        <v>0</v>
      </c>
      <c r="S256" s="184">
        <v>0</v>
      </c>
      <c r="T256" s="185">
        <v>0</v>
      </c>
      <c r="U256" s="186">
        <v>60</v>
      </c>
      <c r="V256" s="178">
        <v>2</v>
      </c>
      <c r="W256" s="178">
        <v>1</v>
      </c>
      <c r="X256" s="179">
        <v>10.3</v>
      </c>
      <c r="Y256" s="180">
        <v>505</v>
      </c>
    </row>
    <row r="257" spans="1:25" ht="15.6" x14ac:dyDescent="0.25">
      <c r="A257" s="138" t="s">
        <v>678</v>
      </c>
      <c r="B257" s="131" t="s">
        <v>48</v>
      </c>
      <c r="C257" s="131" t="s">
        <v>101</v>
      </c>
      <c r="D257" s="131" t="s">
        <v>1914</v>
      </c>
      <c r="E257" s="136" t="s">
        <v>1955</v>
      </c>
      <c r="F257" s="262">
        <f>V257+N257+R257</f>
        <v>3</v>
      </c>
      <c r="G257" s="258">
        <f>W257+O257+S257</f>
        <v>5</v>
      </c>
      <c r="H257" s="258">
        <f>F257+G257</f>
        <v>8</v>
      </c>
      <c r="I257" s="321">
        <f>X257+P257+T257</f>
        <v>16.899999999999999</v>
      </c>
      <c r="J257" s="309">
        <f>(P257*0.5)+(T257*0.3)+(X257*0.2)</f>
        <v>3.95</v>
      </c>
      <c r="K257" s="259">
        <f>I257/H257</f>
        <v>2.1124999999999998</v>
      </c>
      <c r="L257" s="258">
        <f>Y257+Q257+U257</f>
        <v>825</v>
      </c>
      <c r="M257" s="263">
        <f>(Y257*0.2)+(Q257*0.5)+(U257*0.3)</f>
        <v>299.10000000000002</v>
      </c>
      <c r="N257" s="315">
        <v>0</v>
      </c>
      <c r="O257" s="182">
        <v>1</v>
      </c>
      <c r="P257" s="181">
        <v>1.9000000000000001</v>
      </c>
      <c r="Q257" s="183">
        <v>447</v>
      </c>
      <c r="R257" s="184">
        <v>0</v>
      </c>
      <c r="S257" s="184">
        <v>0</v>
      </c>
      <c r="T257" s="185">
        <v>0</v>
      </c>
      <c r="U257" s="186">
        <v>0</v>
      </c>
      <c r="V257" s="178">
        <v>3</v>
      </c>
      <c r="W257" s="178">
        <v>4</v>
      </c>
      <c r="X257" s="179">
        <v>15</v>
      </c>
      <c r="Y257" s="180">
        <v>378</v>
      </c>
    </row>
    <row r="258" spans="1:25" ht="15.6" x14ac:dyDescent="0.25">
      <c r="A258" s="138" t="s">
        <v>789</v>
      </c>
      <c r="B258" s="131" t="s">
        <v>38</v>
      </c>
      <c r="C258" s="131" t="s">
        <v>90</v>
      </c>
      <c r="D258" s="131" t="s">
        <v>217</v>
      </c>
      <c r="E258" s="136" t="s">
        <v>1311</v>
      </c>
      <c r="F258" s="262">
        <f>V258+N258+R258</f>
        <v>0</v>
      </c>
      <c r="G258" s="258">
        <f>W258+O258+S258</f>
        <v>3</v>
      </c>
      <c r="H258" s="258">
        <f>F258+G258</f>
        <v>3</v>
      </c>
      <c r="I258" s="321">
        <f>X258+P258+T258</f>
        <v>13.8</v>
      </c>
      <c r="J258" s="309">
        <f>(P258*0.5)+(T258*0.3)+(X258*0.2)</f>
        <v>3.9099999999999997</v>
      </c>
      <c r="K258" s="259">
        <f>I258/H258</f>
        <v>4.6000000000000005</v>
      </c>
      <c r="L258" s="258">
        <f>Y258+Q258+U258</f>
        <v>525</v>
      </c>
      <c r="M258" s="263">
        <f>(Y258*0.2)+(Q258*0.5)+(U258*0.3)</f>
        <v>132.19999999999999</v>
      </c>
      <c r="N258" s="315">
        <v>0</v>
      </c>
      <c r="O258" s="182">
        <v>0</v>
      </c>
      <c r="P258" s="181">
        <v>0</v>
      </c>
      <c r="Q258" s="183">
        <v>0</v>
      </c>
      <c r="R258" s="184">
        <v>0</v>
      </c>
      <c r="S258" s="184">
        <v>1</v>
      </c>
      <c r="T258" s="185">
        <v>11.5</v>
      </c>
      <c r="U258" s="186">
        <v>272</v>
      </c>
      <c r="V258" s="178">
        <v>0</v>
      </c>
      <c r="W258" s="178">
        <v>2</v>
      </c>
      <c r="X258" s="179">
        <v>2.2999999999999998</v>
      </c>
      <c r="Y258" s="180">
        <v>253</v>
      </c>
    </row>
    <row r="259" spans="1:25" ht="15.6" x14ac:dyDescent="0.25">
      <c r="A259" s="138" t="s">
        <v>1374</v>
      </c>
      <c r="B259" s="131" t="s">
        <v>50</v>
      </c>
      <c r="C259" s="131" t="s">
        <v>456</v>
      </c>
      <c r="D259" s="131" t="s">
        <v>1375</v>
      </c>
      <c r="E259" s="136" t="s">
        <v>1304</v>
      </c>
      <c r="F259" s="262">
        <f>V259+N259+R259</f>
        <v>0</v>
      </c>
      <c r="G259" s="258">
        <f>W259+O259+S259</f>
        <v>3</v>
      </c>
      <c r="H259" s="258">
        <f>F259+G259</f>
        <v>3</v>
      </c>
      <c r="I259" s="321">
        <f>X259+P259+T259</f>
        <v>19.5</v>
      </c>
      <c r="J259" s="309">
        <f>(P259*0.5)+(T259*0.3)+(X259*0.2)</f>
        <v>3.9000000000000004</v>
      </c>
      <c r="K259" s="259">
        <f>I259/H259</f>
        <v>6.5</v>
      </c>
      <c r="L259" s="258">
        <f>Y259+Q259+U259</f>
        <v>229</v>
      </c>
      <c r="M259" s="263">
        <f>(Y259*0.2)+(Q259*0.5)+(U259*0.3)</f>
        <v>45.800000000000004</v>
      </c>
      <c r="N259" s="315">
        <v>0</v>
      </c>
      <c r="O259" s="182">
        <v>0</v>
      </c>
      <c r="P259" s="181">
        <v>0</v>
      </c>
      <c r="Q259" s="183">
        <v>0</v>
      </c>
      <c r="R259" s="184">
        <v>0</v>
      </c>
      <c r="S259" s="184">
        <v>0</v>
      </c>
      <c r="T259" s="185">
        <v>0</v>
      </c>
      <c r="U259" s="186">
        <v>0</v>
      </c>
      <c r="V259" s="178">
        <v>0</v>
      </c>
      <c r="W259" s="178">
        <v>3</v>
      </c>
      <c r="X259" s="179">
        <v>19.5</v>
      </c>
      <c r="Y259" s="180">
        <v>229</v>
      </c>
    </row>
    <row r="260" spans="1:25" ht="15.6" x14ac:dyDescent="0.25">
      <c r="A260" s="138" t="s">
        <v>1205</v>
      </c>
      <c r="B260" s="131" t="s">
        <v>42</v>
      </c>
      <c r="C260" s="131" t="s">
        <v>2089</v>
      </c>
      <c r="D260" s="131" t="s">
        <v>82</v>
      </c>
      <c r="E260" s="136" t="s">
        <v>1306</v>
      </c>
      <c r="F260" s="262">
        <f>V260+N260+R260</f>
        <v>1</v>
      </c>
      <c r="G260" s="258">
        <f>W260+O260+S260</f>
        <v>3</v>
      </c>
      <c r="H260" s="258">
        <f>F260+G260</f>
        <v>4</v>
      </c>
      <c r="I260" s="321">
        <f>X260+P260+T260</f>
        <v>12.7</v>
      </c>
      <c r="J260" s="309">
        <f>(P260*0.5)+(T260*0.3)+(X260*0.2)</f>
        <v>3.8099999999999996</v>
      </c>
      <c r="K260" s="259">
        <f>I260/H260</f>
        <v>3.1749999999999998</v>
      </c>
      <c r="L260" s="258">
        <f>Y260+Q260+U260</f>
        <v>231</v>
      </c>
      <c r="M260" s="263">
        <f>(Y260*0.2)+(Q260*0.5)+(U260*0.3)</f>
        <v>69.3</v>
      </c>
      <c r="N260" s="315">
        <v>0</v>
      </c>
      <c r="O260" s="182">
        <v>0</v>
      </c>
      <c r="P260" s="181">
        <v>0</v>
      </c>
      <c r="Q260" s="183">
        <v>0</v>
      </c>
      <c r="R260" s="184">
        <v>1</v>
      </c>
      <c r="S260" s="184">
        <v>3</v>
      </c>
      <c r="T260" s="185">
        <v>12.7</v>
      </c>
      <c r="U260" s="186">
        <v>231</v>
      </c>
      <c r="V260" s="178">
        <v>0</v>
      </c>
      <c r="W260" s="178">
        <v>0</v>
      </c>
      <c r="X260" s="179">
        <v>0</v>
      </c>
      <c r="Y260" s="180">
        <v>0</v>
      </c>
    </row>
    <row r="261" spans="1:25" ht="15.6" x14ac:dyDescent="0.25">
      <c r="A261" s="138" t="s">
        <v>709</v>
      </c>
      <c r="B261" s="131" t="s">
        <v>43</v>
      </c>
      <c r="C261" s="131" t="s">
        <v>283</v>
      </c>
      <c r="D261" s="131" t="s">
        <v>280</v>
      </c>
      <c r="E261" s="136" t="s">
        <v>1314</v>
      </c>
      <c r="F261" s="262">
        <f>V261+N261+R261</f>
        <v>0</v>
      </c>
      <c r="G261" s="258">
        <f>W261+O261+S261</f>
        <v>3</v>
      </c>
      <c r="H261" s="258">
        <f>F261+G261</f>
        <v>3</v>
      </c>
      <c r="I261" s="321">
        <f>X261+P261+T261</f>
        <v>15</v>
      </c>
      <c r="J261" s="309">
        <f>(P261*0.5)+(T261*0.3)+(X261*0.2)</f>
        <v>3.7800000000000002</v>
      </c>
      <c r="K261" s="259">
        <f>I261/H261</f>
        <v>5</v>
      </c>
      <c r="L261" s="258">
        <f>Y261+Q261+U261</f>
        <v>452</v>
      </c>
      <c r="M261" s="263">
        <f>(Y261*0.2)+(Q261*0.5)+(U261*0.3)</f>
        <v>112.80000000000001</v>
      </c>
      <c r="N261" s="315">
        <v>0</v>
      </c>
      <c r="O261" s="182">
        <v>0</v>
      </c>
      <c r="P261" s="181">
        <v>0</v>
      </c>
      <c r="Q261" s="183">
        <v>0</v>
      </c>
      <c r="R261" s="184">
        <v>0</v>
      </c>
      <c r="S261" s="184">
        <v>2</v>
      </c>
      <c r="T261" s="185">
        <v>7.8</v>
      </c>
      <c r="U261" s="186">
        <v>224</v>
      </c>
      <c r="V261" s="178">
        <v>0</v>
      </c>
      <c r="W261" s="178">
        <v>1</v>
      </c>
      <c r="X261" s="179">
        <v>7.2</v>
      </c>
      <c r="Y261" s="180">
        <v>228</v>
      </c>
    </row>
    <row r="262" spans="1:25" ht="15.6" x14ac:dyDescent="0.25">
      <c r="A262" s="138" t="s">
        <v>640</v>
      </c>
      <c r="B262" s="131" t="s">
        <v>42</v>
      </c>
      <c r="C262" s="131" t="s">
        <v>415</v>
      </c>
      <c r="D262" s="131" t="s">
        <v>82</v>
      </c>
      <c r="E262" s="136" t="s">
        <v>2026</v>
      </c>
      <c r="F262" s="262">
        <f>V262+N262+R262</f>
        <v>2</v>
      </c>
      <c r="G262" s="258">
        <f>W262+O262+S262</f>
        <v>4</v>
      </c>
      <c r="H262" s="258">
        <f>F262+G262</f>
        <v>6</v>
      </c>
      <c r="I262" s="321">
        <f>X262+P262+T262</f>
        <v>12.6</v>
      </c>
      <c r="J262" s="309">
        <f>(P262*0.5)+(T262*0.3)+(X262*0.2)</f>
        <v>3.78</v>
      </c>
      <c r="K262" s="259">
        <f>I262/H262</f>
        <v>2.1</v>
      </c>
      <c r="L262" s="258">
        <f>Y262+Q262+U262</f>
        <v>523</v>
      </c>
      <c r="M262" s="263">
        <f>(Y262*0.2)+(Q262*0.5)+(U262*0.3)</f>
        <v>158.9</v>
      </c>
      <c r="N262" s="315">
        <v>0</v>
      </c>
      <c r="O262" s="182">
        <v>0</v>
      </c>
      <c r="P262" s="181">
        <v>0</v>
      </c>
      <c r="Q262" s="183">
        <v>20</v>
      </c>
      <c r="R262" s="184">
        <v>2</v>
      </c>
      <c r="S262" s="184">
        <v>4</v>
      </c>
      <c r="T262" s="185">
        <v>12.6</v>
      </c>
      <c r="U262" s="186">
        <v>483</v>
      </c>
      <c r="V262" s="178">
        <v>0</v>
      </c>
      <c r="W262" s="178">
        <v>0</v>
      </c>
      <c r="X262" s="179">
        <v>0</v>
      </c>
      <c r="Y262" s="180">
        <v>20</v>
      </c>
    </row>
    <row r="263" spans="1:25" ht="15.6" x14ac:dyDescent="0.25">
      <c r="A263" s="138" t="s">
        <v>1290</v>
      </c>
      <c r="B263" s="131" t="s">
        <v>2049</v>
      </c>
      <c r="C263" s="131" t="s">
        <v>1431</v>
      </c>
      <c r="D263" s="131" t="s">
        <v>143</v>
      </c>
      <c r="E263" s="136" t="s">
        <v>1311</v>
      </c>
      <c r="F263" s="262">
        <f>V263+N263+R263</f>
        <v>0</v>
      </c>
      <c r="G263" s="258">
        <f>W263+O263+S263</f>
        <v>4</v>
      </c>
      <c r="H263" s="258">
        <f>F263+G263</f>
        <v>4</v>
      </c>
      <c r="I263" s="321">
        <f>X263+P263+T263</f>
        <v>18.500000000000004</v>
      </c>
      <c r="J263" s="309">
        <f>(P263*0.5)+(T263*0.3)+(X263*0.2)</f>
        <v>3.7000000000000011</v>
      </c>
      <c r="K263" s="259">
        <f>I263/H263</f>
        <v>4.6250000000000009</v>
      </c>
      <c r="L263" s="258">
        <f>Y263+Q263+U263</f>
        <v>245</v>
      </c>
      <c r="M263" s="263">
        <f>(Y263*0.2)+(Q263*0.5)+(U263*0.3)</f>
        <v>49</v>
      </c>
      <c r="N263" s="315">
        <v>0</v>
      </c>
      <c r="O263" s="182">
        <v>0</v>
      </c>
      <c r="P263" s="181">
        <v>0</v>
      </c>
      <c r="Q263" s="183">
        <v>0</v>
      </c>
      <c r="R263" s="184">
        <v>0</v>
      </c>
      <c r="S263" s="184">
        <v>0</v>
      </c>
      <c r="T263" s="185">
        <v>0</v>
      </c>
      <c r="U263" s="186">
        <v>0</v>
      </c>
      <c r="V263" s="178">
        <v>0</v>
      </c>
      <c r="W263" s="178">
        <v>4</v>
      </c>
      <c r="X263" s="179">
        <v>18.500000000000004</v>
      </c>
      <c r="Y263" s="180">
        <v>245</v>
      </c>
    </row>
    <row r="264" spans="1:25" ht="15.6" x14ac:dyDescent="0.25">
      <c r="A264" s="138" t="s">
        <v>1048</v>
      </c>
      <c r="B264" s="131" t="s">
        <v>48</v>
      </c>
      <c r="C264" s="131" t="s">
        <v>2165</v>
      </c>
      <c r="D264" s="131" t="s">
        <v>330</v>
      </c>
      <c r="E264" s="136" t="s">
        <v>1955</v>
      </c>
      <c r="F264" s="262">
        <f>V264+N264+R264</f>
        <v>1</v>
      </c>
      <c r="G264" s="258">
        <f>W264+O264+S264</f>
        <v>3</v>
      </c>
      <c r="H264" s="258">
        <f>F264+G264</f>
        <v>4</v>
      </c>
      <c r="I264" s="321">
        <f>X264+P264+T264</f>
        <v>17.2</v>
      </c>
      <c r="J264" s="309">
        <f>(P264*0.5)+(T264*0.3)+(X264*0.2)</f>
        <v>3.6300000000000003</v>
      </c>
      <c r="K264" s="259">
        <f>I264/H264</f>
        <v>4.3</v>
      </c>
      <c r="L264" s="258">
        <f>Y264+Q264+U264</f>
        <v>641</v>
      </c>
      <c r="M264" s="263">
        <f>(Y264*0.2)+(Q264*0.5)+(U264*0.3)</f>
        <v>163.19999999999999</v>
      </c>
      <c r="N264" s="315">
        <v>0</v>
      </c>
      <c r="O264" s="182">
        <v>0</v>
      </c>
      <c r="P264" s="181">
        <v>0</v>
      </c>
      <c r="Q264" s="183">
        <v>20</v>
      </c>
      <c r="R264" s="184">
        <v>0</v>
      </c>
      <c r="S264" s="184">
        <v>1</v>
      </c>
      <c r="T264" s="185">
        <v>1.9</v>
      </c>
      <c r="U264" s="186">
        <v>290</v>
      </c>
      <c r="V264" s="178">
        <v>1</v>
      </c>
      <c r="W264" s="178">
        <v>2</v>
      </c>
      <c r="X264" s="179">
        <v>15.3</v>
      </c>
      <c r="Y264" s="180">
        <v>331</v>
      </c>
    </row>
    <row r="265" spans="1:25" ht="15.6" x14ac:dyDescent="0.25">
      <c r="A265" s="138" t="s">
        <v>1785</v>
      </c>
      <c r="B265" s="131" t="s">
        <v>49</v>
      </c>
      <c r="C265" s="131" t="s">
        <v>1825</v>
      </c>
      <c r="D265" s="131" t="s">
        <v>1925</v>
      </c>
      <c r="E265" s="136" t="s">
        <v>1313</v>
      </c>
      <c r="F265" s="262">
        <f>V265+N265+R265</f>
        <v>1</v>
      </c>
      <c r="G265" s="258">
        <f>W265+O265+S265</f>
        <v>2</v>
      </c>
      <c r="H265" s="258">
        <f>F265+G265</f>
        <v>3</v>
      </c>
      <c r="I265" s="321">
        <f>X265+P265+T265</f>
        <v>10.5</v>
      </c>
      <c r="J265" s="309">
        <f>(P265*0.5)+(T265*0.3)+(X265*0.2)</f>
        <v>3.63</v>
      </c>
      <c r="K265" s="259">
        <f>I265/H265</f>
        <v>3.5</v>
      </c>
      <c r="L265" s="258">
        <f>Y265+Q265+U265</f>
        <v>748</v>
      </c>
      <c r="M265" s="263">
        <f>(Y265*0.2)+(Q265*0.5)+(U265*0.3)</f>
        <v>256.59999999999997</v>
      </c>
      <c r="N265" s="315">
        <v>0</v>
      </c>
      <c r="O265" s="182">
        <v>1</v>
      </c>
      <c r="P265" s="181">
        <v>2.8</v>
      </c>
      <c r="Q265" s="183">
        <v>294</v>
      </c>
      <c r="R265" s="184">
        <v>0</v>
      </c>
      <c r="S265" s="184">
        <v>1</v>
      </c>
      <c r="T265" s="185">
        <v>6.9</v>
      </c>
      <c r="U265" s="186">
        <v>188</v>
      </c>
      <c r="V265" s="178">
        <v>1</v>
      </c>
      <c r="W265" s="178">
        <v>0</v>
      </c>
      <c r="X265" s="179">
        <v>0.8</v>
      </c>
      <c r="Y265" s="180">
        <v>266</v>
      </c>
    </row>
    <row r="266" spans="1:25" ht="15.6" x14ac:dyDescent="0.25">
      <c r="A266" s="138" t="s">
        <v>957</v>
      </c>
      <c r="B266" s="131" t="s">
        <v>41</v>
      </c>
      <c r="C266" s="131" t="s">
        <v>1938</v>
      </c>
      <c r="D266" s="131" t="s">
        <v>964</v>
      </c>
      <c r="E266" s="136" t="s">
        <v>1314</v>
      </c>
      <c r="F266" s="262">
        <f>V266+N266+R266</f>
        <v>6</v>
      </c>
      <c r="G266" s="258">
        <f>W266+O266+S266</f>
        <v>1</v>
      </c>
      <c r="H266" s="258">
        <f>F266+G266</f>
        <v>7</v>
      </c>
      <c r="I266" s="321">
        <f>X266+P266+T266</f>
        <v>9.3000000000000007</v>
      </c>
      <c r="J266" s="309">
        <f>(P266*0.5)+(T266*0.3)+(X266*0.2)</f>
        <v>3.61</v>
      </c>
      <c r="K266" s="259">
        <f>I266/H266</f>
        <v>1.3285714285714287</v>
      </c>
      <c r="L266" s="258">
        <f>Y266+Q266+U266</f>
        <v>1016</v>
      </c>
      <c r="M266" s="263">
        <f>(Y266*0.2)+(Q266*0.5)+(U266*0.3)</f>
        <v>439.4</v>
      </c>
      <c r="N266" s="315">
        <v>4</v>
      </c>
      <c r="O266" s="182">
        <v>0</v>
      </c>
      <c r="P266" s="181">
        <v>5.2</v>
      </c>
      <c r="Q266" s="183">
        <v>728</v>
      </c>
      <c r="R266" s="184">
        <v>2</v>
      </c>
      <c r="S266" s="184">
        <v>0</v>
      </c>
      <c r="T266" s="185">
        <v>1.9</v>
      </c>
      <c r="U266" s="186">
        <v>178</v>
      </c>
      <c r="V266" s="178">
        <v>0</v>
      </c>
      <c r="W266" s="178">
        <v>1</v>
      </c>
      <c r="X266" s="179">
        <v>2.2000000000000002</v>
      </c>
      <c r="Y266" s="180">
        <v>110</v>
      </c>
    </row>
    <row r="267" spans="1:25" ht="15.6" x14ac:dyDescent="0.25">
      <c r="A267" s="138" t="s">
        <v>638</v>
      </c>
      <c r="B267" s="131" t="s">
        <v>40</v>
      </c>
      <c r="C267" s="131" t="s">
        <v>178</v>
      </c>
      <c r="D267" s="131" t="s">
        <v>195</v>
      </c>
      <c r="E267" s="136" t="s">
        <v>1955</v>
      </c>
      <c r="F267" s="262">
        <f>V267+N267+R267</f>
        <v>0</v>
      </c>
      <c r="G267" s="258">
        <f>W267+O267+S267</f>
        <v>1</v>
      </c>
      <c r="H267" s="258">
        <f>F267+G267</f>
        <v>1</v>
      </c>
      <c r="I267" s="321">
        <f>X267+P267+T267</f>
        <v>17.8</v>
      </c>
      <c r="J267" s="309">
        <f>(P267*0.5)+(T267*0.3)+(X267*0.2)</f>
        <v>3.5600000000000005</v>
      </c>
      <c r="K267" s="259">
        <f>I267/H267</f>
        <v>17.8</v>
      </c>
      <c r="L267" s="258">
        <f>Y267+Q267+U267</f>
        <v>336</v>
      </c>
      <c r="M267" s="263">
        <f>(Y267*0.2)+(Q267*0.5)+(U267*0.3)</f>
        <v>79.2</v>
      </c>
      <c r="N267" s="315">
        <v>0</v>
      </c>
      <c r="O267" s="182">
        <v>0</v>
      </c>
      <c r="P267" s="181">
        <v>0</v>
      </c>
      <c r="Q267" s="183">
        <v>20</v>
      </c>
      <c r="R267" s="184">
        <v>0</v>
      </c>
      <c r="S267" s="184">
        <v>0</v>
      </c>
      <c r="T267" s="185">
        <v>0</v>
      </c>
      <c r="U267" s="186">
        <v>60</v>
      </c>
      <c r="V267" s="178">
        <v>0</v>
      </c>
      <c r="W267" s="178">
        <v>1</v>
      </c>
      <c r="X267" s="179">
        <v>17.8</v>
      </c>
      <c r="Y267" s="180">
        <v>256</v>
      </c>
    </row>
    <row r="268" spans="1:25" ht="15.6" x14ac:dyDescent="0.25">
      <c r="A268" s="138" t="s">
        <v>1176</v>
      </c>
      <c r="B268" s="131" t="s">
        <v>2047</v>
      </c>
      <c r="C268" s="131" t="s">
        <v>1183</v>
      </c>
      <c r="D268" s="131" t="s">
        <v>81</v>
      </c>
      <c r="E268" s="136" t="s">
        <v>1311</v>
      </c>
      <c r="F268" s="262">
        <f>V268+N268+R268</f>
        <v>0</v>
      </c>
      <c r="G268" s="258">
        <f>W268+O268+S268</f>
        <v>1</v>
      </c>
      <c r="H268" s="258">
        <f>F268+G268</f>
        <v>1</v>
      </c>
      <c r="I268" s="321">
        <f>X268+P268+T268</f>
        <v>17.8</v>
      </c>
      <c r="J268" s="309">
        <f>(P268*0.5)+(T268*0.3)+(X268*0.2)</f>
        <v>3.5600000000000005</v>
      </c>
      <c r="K268" s="259">
        <f>I268/H268</f>
        <v>17.8</v>
      </c>
      <c r="L268" s="258">
        <f>Y268+Q268+U268</f>
        <v>204</v>
      </c>
      <c r="M268" s="263">
        <f>(Y268*0.2)+(Q268*0.5)+(U268*0.3)</f>
        <v>40.800000000000004</v>
      </c>
      <c r="N268" s="315">
        <v>0</v>
      </c>
      <c r="O268" s="182">
        <v>0</v>
      </c>
      <c r="P268" s="181">
        <v>0</v>
      </c>
      <c r="Q268" s="183">
        <v>0</v>
      </c>
      <c r="R268" s="184">
        <v>0</v>
      </c>
      <c r="S268" s="184">
        <v>0</v>
      </c>
      <c r="T268" s="185">
        <v>0</v>
      </c>
      <c r="U268" s="186">
        <v>0</v>
      </c>
      <c r="V268" s="178">
        <v>0</v>
      </c>
      <c r="W268" s="178">
        <v>1</v>
      </c>
      <c r="X268" s="179">
        <v>17.8</v>
      </c>
      <c r="Y268" s="180">
        <v>204</v>
      </c>
    </row>
    <row r="269" spans="1:25" ht="15.6" x14ac:dyDescent="0.25">
      <c r="A269" s="138" t="s">
        <v>530</v>
      </c>
      <c r="B269" s="131" t="s">
        <v>38</v>
      </c>
      <c r="C269" s="131" t="s">
        <v>1876</v>
      </c>
      <c r="D269" s="131" t="s">
        <v>91</v>
      </c>
      <c r="E269" s="136" t="s">
        <v>2025</v>
      </c>
      <c r="F269" s="262">
        <f>V269+N269+R269</f>
        <v>0</v>
      </c>
      <c r="G269" s="258">
        <f>W269+O269+S269</f>
        <v>1</v>
      </c>
      <c r="H269" s="258">
        <f>F269+G269</f>
        <v>1</v>
      </c>
      <c r="I269" s="321">
        <f>X269+P269+T269</f>
        <v>17.399999999999999</v>
      </c>
      <c r="J269" s="309">
        <f>(P269*0.5)+(T269*0.3)+(X269*0.2)</f>
        <v>3.48</v>
      </c>
      <c r="K269" s="259">
        <f>I269/H269</f>
        <v>17.399999999999999</v>
      </c>
      <c r="L269" s="258">
        <f>Y269+Q269+U269</f>
        <v>262</v>
      </c>
      <c r="M269" s="263">
        <f>(Y269*0.2)+(Q269*0.5)+(U269*0.3)</f>
        <v>58.400000000000006</v>
      </c>
      <c r="N269" s="315">
        <v>0</v>
      </c>
      <c r="O269" s="182">
        <v>0</v>
      </c>
      <c r="P269" s="181">
        <v>0</v>
      </c>
      <c r="Q269" s="183">
        <v>20</v>
      </c>
      <c r="R269" s="184">
        <v>0</v>
      </c>
      <c r="S269" s="184">
        <v>0</v>
      </c>
      <c r="T269" s="185">
        <v>0</v>
      </c>
      <c r="U269" s="186">
        <v>0</v>
      </c>
      <c r="V269" s="178">
        <v>0</v>
      </c>
      <c r="W269" s="178">
        <v>1</v>
      </c>
      <c r="X269" s="179">
        <v>17.399999999999999</v>
      </c>
      <c r="Y269" s="180">
        <v>242</v>
      </c>
    </row>
    <row r="270" spans="1:25" ht="15.6" x14ac:dyDescent="0.25">
      <c r="A270" s="138" t="s">
        <v>1706</v>
      </c>
      <c r="B270" s="131" t="s">
        <v>41</v>
      </c>
      <c r="C270" s="131" t="s">
        <v>175</v>
      </c>
      <c r="D270" s="131" t="s">
        <v>1220</v>
      </c>
      <c r="E270" s="136" t="s">
        <v>1311</v>
      </c>
      <c r="F270" s="262">
        <f>V270+N270+R270</f>
        <v>1</v>
      </c>
      <c r="G270" s="258">
        <f>W270+O270+S270</f>
        <v>1</v>
      </c>
      <c r="H270" s="258">
        <f>F270+G270</f>
        <v>2</v>
      </c>
      <c r="I270" s="321">
        <f>X270+P270+T270</f>
        <v>11.700000000000001</v>
      </c>
      <c r="J270" s="309">
        <f>(P270*0.5)+(T270*0.3)+(X270*0.2)</f>
        <v>3.43</v>
      </c>
      <c r="K270" s="259">
        <f>I270/H270</f>
        <v>5.8500000000000005</v>
      </c>
      <c r="L270" s="258">
        <f>Y270+Q270+U270</f>
        <v>429</v>
      </c>
      <c r="M270" s="263">
        <f>(Y270*0.2)+(Q270*0.5)+(U270*0.3)</f>
        <v>126</v>
      </c>
      <c r="N270" s="315">
        <v>0</v>
      </c>
      <c r="O270" s="182">
        <v>0</v>
      </c>
      <c r="P270" s="181">
        <v>0</v>
      </c>
      <c r="Q270" s="183">
        <v>60</v>
      </c>
      <c r="R270" s="184">
        <v>0</v>
      </c>
      <c r="S270" s="184">
        <v>1</v>
      </c>
      <c r="T270" s="185">
        <v>10.9</v>
      </c>
      <c r="U270" s="186">
        <v>222</v>
      </c>
      <c r="V270" s="178">
        <v>1</v>
      </c>
      <c r="W270" s="178">
        <v>0</v>
      </c>
      <c r="X270" s="179">
        <v>0.8</v>
      </c>
      <c r="Y270" s="180">
        <v>147</v>
      </c>
    </row>
    <row r="271" spans="1:25" ht="15.6" x14ac:dyDescent="0.25">
      <c r="A271" s="138" t="s">
        <v>1844</v>
      </c>
      <c r="B271" s="131" t="s">
        <v>43</v>
      </c>
      <c r="C271" s="131" t="s">
        <v>1858</v>
      </c>
      <c r="D271" s="131" t="s">
        <v>1859</v>
      </c>
      <c r="E271" s="136" t="s">
        <v>1304</v>
      </c>
      <c r="F271" s="262">
        <f>V271+N271+R271</f>
        <v>2</v>
      </c>
      <c r="G271" s="258">
        <f>W271+O271+S271</f>
        <v>5</v>
      </c>
      <c r="H271" s="258">
        <f>F271+G271</f>
        <v>7</v>
      </c>
      <c r="I271" s="321">
        <f>X271+P271+T271</f>
        <v>17.100000000000001</v>
      </c>
      <c r="J271" s="309">
        <f>(P271*0.5)+(T271*0.3)+(X271*0.2)</f>
        <v>3.4200000000000004</v>
      </c>
      <c r="K271" s="259">
        <f>I271/H271</f>
        <v>2.4428571428571431</v>
      </c>
      <c r="L271" s="258">
        <f>Y271+Q271+U271</f>
        <v>299</v>
      </c>
      <c r="M271" s="263">
        <f>(Y271*0.2)+(Q271*0.5)+(U271*0.3)</f>
        <v>77.800000000000011</v>
      </c>
      <c r="N271" s="315">
        <v>0</v>
      </c>
      <c r="O271" s="182">
        <v>0</v>
      </c>
      <c r="P271" s="181">
        <v>0</v>
      </c>
      <c r="Q271" s="183">
        <v>40</v>
      </c>
      <c r="R271" s="184">
        <v>0</v>
      </c>
      <c r="S271" s="184">
        <v>0</v>
      </c>
      <c r="T271" s="185">
        <v>0</v>
      </c>
      <c r="U271" s="186">
        <v>60</v>
      </c>
      <c r="V271" s="178">
        <v>2</v>
      </c>
      <c r="W271" s="178">
        <v>5</v>
      </c>
      <c r="X271" s="179">
        <v>17.100000000000001</v>
      </c>
      <c r="Y271" s="180">
        <v>199</v>
      </c>
    </row>
    <row r="272" spans="1:25" ht="15.6" x14ac:dyDescent="0.25">
      <c r="A272" s="138" t="s">
        <v>1788</v>
      </c>
      <c r="B272" s="131" t="s">
        <v>43</v>
      </c>
      <c r="C272" s="131" t="s">
        <v>1478</v>
      </c>
      <c r="D272" s="131" t="s">
        <v>1098</v>
      </c>
      <c r="E272" s="136" t="s">
        <v>2025</v>
      </c>
      <c r="F272" s="262">
        <f>V272+N272+R272</f>
        <v>6</v>
      </c>
      <c r="G272" s="258">
        <f>W272+O272+S272</f>
        <v>3</v>
      </c>
      <c r="H272" s="258">
        <f>F272+G272</f>
        <v>9</v>
      </c>
      <c r="I272" s="321">
        <f>X272+P272+T272</f>
        <v>14</v>
      </c>
      <c r="J272" s="309">
        <f>(P272*0.5)+(T272*0.3)+(X272*0.2)</f>
        <v>3.31</v>
      </c>
      <c r="K272" s="259">
        <f>I272/H272</f>
        <v>1.5555555555555556</v>
      </c>
      <c r="L272" s="258">
        <f>Y272+Q272+U272</f>
        <v>1154</v>
      </c>
      <c r="M272" s="263">
        <f>(Y272*0.2)+(Q272*0.5)+(U272*0.3)</f>
        <v>337.9</v>
      </c>
      <c r="N272" s="315">
        <v>1</v>
      </c>
      <c r="O272" s="182">
        <v>0</v>
      </c>
      <c r="P272" s="181">
        <v>1</v>
      </c>
      <c r="Q272" s="183">
        <v>254</v>
      </c>
      <c r="R272" s="184">
        <v>3</v>
      </c>
      <c r="S272" s="184">
        <v>0</v>
      </c>
      <c r="T272" s="185">
        <v>2.0999999999999996</v>
      </c>
      <c r="U272" s="186">
        <v>309</v>
      </c>
      <c r="V272" s="178">
        <v>2</v>
      </c>
      <c r="W272" s="178">
        <v>3</v>
      </c>
      <c r="X272" s="179">
        <v>10.9</v>
      </c>
      <c r="Y272" s="180">
        <v>591</v>
      </c>
    </row>
    <row r="273" spans="1:25" ht="15.6" x14ac:dyDescent="0.25">
      <c r="A273" s="138" t="s">
        <v>1286</v>
      </c>
      <c r="B273" s="131" t="s">
        <v>1529</v>
      </c>
      <c r="C273" s="131" t="s">
        <v>455</v>
      </c>
      <c r="D273" s="131" t="s">
        <v>122</v>
      </c>
      <c r="E273" s="136" t="s">
        <v>1311</v>
      </c>
      <c r="F273" s="262">
        <f>V273+N273+R273</f>
        <v>0</v>
      </c>
      <c r="G273" s="258">
        <f>W273+O273+S273</f>
        <v>3</v>
      </c>
      <c r="H273" s="258">
        <f>F273+G273</f>
        <v>3</v>
      </c>
      <c r="I273" s="321">
        <f>X273+P273+T273</f>
        <v>16.100000000000001</v>
      </c>
      <c r="J273" s="309">
        <f>(P273*0.5)+(T273*0.3)+(X273*0.2)</f>
        <v>3.2200000000000006</v>
      </c>
      <c r="K273" s="259">
        <f>I273/H273</f>
        <v>5.3666666666666671</v>
      </c>
      <c r="L273" s="258">
        <f>Y273+Q273+U273</f>
        <v>417</v>
      </c>
      <c r="M273" s="263">
        <f>(Y273*0.2)+(Q273*0.5)+(U273*0.3)</f>
        <v>83.4</v>
      </c>
      <c r="N273" s="315">
        <v>0</v>
      </c>
      <c r="O273" s="182">
        <v>0</v>
      </c>
      <c r="P273" s="181">
        <v>0</v>
      </c>
      <c r="Q273" s="183">
        <v>0</v>
      </c>
      <c r="R273" s="184">
        <v>0</v>
      </c>
      <c r="S273" s="184">
        <v>0</v>
      </c>
      <c r="T273" s="185">
        <v>0</v>
      </c>
      <c r="U273" s="186">
        <v>0</v>
      </c>
      <c r="V273" s="178">
        <v>0</v>
      </c>
      <c r="W273" s="178">
        <v>3</v>
      </c>
      <c r="X273" s="179">
        <v>16.100000000000001</v>
      </c>
      <c r="Y273" s="180">
        <v>417</v>
      </c>
    </row>
    <row r="274" spans="1:25" ht="15.6" x14ac:dyDescent="0.25">
      <c r="A274" s="138" t="s">
        <v>1387</v>
      </c>
      <c r="B274" s="131" t="s">
        <v>40</v>
      </c>
      <c r="C274" s="131" t="s">
        <v>289</v>
      </c>
      <c r="D274" s="131" t="s">
        <v>1914</v>
      </c>
      <c r="E274" s="136" t="s">
        <v>1312</v>
      </c>
      <c r="F274" s="262">
        <f>V274+N274+R274</f>
        <v>4</v>
      </c>
      <c r="G274" s="258">
        <f>W274+O274+S274</f>
        <v>2</v>
      </c>
      <c r="H274" s="258">
        <f>F274+G274</f>
        <v>6</v>
      </c>
      <c r="I274" s="321">
        <f>X274+P274+T274</f>
        <v>11.2</v>
      </c>
      <c r="J274" s="309">
        <f>(P274*0.5)+(T274*0.3)+(X274*0.2)</f>
        <v>3.1900000000000004</v>
      </c>
      <c r="K274" s="259">
        <f>I274/H274</f>
        <v>1.8666666666666665</v>
      </c>
      <c r="L274" s="258">
        <f>Y274+Q274+U274</f>
        <v>877</v>
      </c>
      <c r="M274" s="263">
        <f>(Y274*0.2)+(Q274*0.5)+(U274*0.3)</f>
        <v>283.7</v>
      </c>
      <c r="N274" s="315">
        <v>1</v>
      </c>
      <c r="O274" s="182">
        <v>0</v>
      </c>
      <c r="P274" s="181">
        <v>0.7</v>
      </c>
      <c r="Q274" s="183">
        <v>263</v>
      </c>
      <c r="R274" s="184">
        <v>1</v>
      </c>
      <c r="S274" s="184">
        <v>2</v>
      </c>
      <c r="T274" s="185">
        <v>7.4</v>
      </c>
      <c r="U274" s="186">
        <v>294</v>
      </c>
      <c r="V274" s="178">
        <v>2</v>
      </c>
      <c r="W274" s="178">
        <v>0</v>
      </c>
      <c r="X274" s="179">
        <v>3.1</v>
      </c>
      <c r="Y274" s="180">
        <v>320</v>
      </c>
    </row>
    <row r="275" spans="1:25" ht="15.6" x14ac:dyDescent="0.25">
      <c r="A275" s="138" t="s">
        <v>1167</v>
      </c>
      <c r="B275" s="131" t="s">
        <v>2047</v>
      </c>
      <c r="C275" s="131" t="s">
        <v>1174</v>
      </c>
      <c r="D275" s="131" t="s">
        <v>145</v>
      </c>
      <c r="E275" s="136" t="s">
        <v>1314</v>
      </c>
      <c r="F275" s="262">
        <f>V275+N275+R275</f>
        <v>12</v>
      </c>
      <c r="G275" s="258">
        <f>W275+O275+S275</f>
        <v>1</v>
      </c>
      <c r="H275" s="258">
        <f>F275+G275</f>
        <v>13</v>
      </c>
      <c r="I275" s="321">
        <f>X275+P275+T275</f>
        <v>11.4</v>
      </c>
      <c r="J275" s="309">
        <f>(P275*0.5)+(T275*0.3)+(X275*0.2)</f>
        <v>3.1500000000000004</v>
      </c>
      <c r="K275" s="259">
        <f>I275/H275</f>
        <v>0.87692307692307692</v>
      </c>
      <c r="L275" s="258">
        <f>Y275+Q275+U275</f>
        <v>793</v>
      </c>
      <c r="M275" s="263">
        <f>(Y275*0.2)+(Q275*0.5)+(U275*0.3)</f>
        <v>249.1</v>
      </c>
      <c r="N275" s="315">
        <v>3</v>
      </c>
      <c r="O275" s="182">
        <v>0</v>
      </c>
      <c r="P275" s="181">
        <v>2.1</v>
      </c>
      <c r="Q275" s="183">
        <v>247</v>
      </c>
      <c r="R275" s="184">
        <v>3</v>
      </c>
      <c r="S275" s="184">
        <v>0</v>
      </c>
      <c r="T275" s="185">
        <v>2.4</v>
      </c>
      <c r="U275" s="186">
        <v>164</v>
      </c>
      <c r="V275" s="178">
        <v>6</v>
      </c>
      <c r="W275" s="178">
        <v>1</v>
      </c>
      <c r="X275" s="179">
        <v>6.9</v>
      </c>
      <c r="Y275" s="180">
        <v>382</v>
      </c>
    </row>
    <row r="276" spans="1:25" ht="15.6" x14ac:dyDescent="0.25">
      <c r="A276" s="138" t="s">
        <v>586</v>
      </c>
      <c r="B276" s="131" t="s">
        <v>1392</v>
      </c>
      <c r="C276" s="131" t="s">
        <v>387</v>
      </c>
      <c r="D276" s="131" t="s">
        <v>388</v>
      </c>
      <c r="E276" s="136" t="s">
        <v>1314</v>
      </c>
      <c r="F276" s="262">
        <f>V276+N276+R276</f>
        <v>0</v>
      </c>
      <c r="G276" s="258">
        <f>W276+O276+S276</f>
        <v>1</v>
      </c>
      <c r="H276" s="258">
        <f>F276+G276</f>
        <v>1</v>
      </c>
      <c r="I276" s="321">
        <f>X276+P276+T276</f>
        <v>15.5</v>
      </c>
      <c r="J276" s="309">
        <f>(P276*0.5)+(T276*0.3)+(X276*0.2)</f>
        <v>3.1</v>
      </c>
      <c r="K276" s="259">
        <f>I276/H276</f>
        <v>15.5</v>
      </c>
      <c r="L276" s="258">
        <f>Y276+Q276+U276</f>
        <v>211</v>
      </c>
      <c r="M276" s="263">
        <f>(Y276*0.2)+(Q276*0.5)+(U276*0.3)</f>
        <v>42.2</v>
      </c>
      <c r="N276" s="315">
        <v>0</v>
      </c>
      <c r="O276" s="182">
        <v>0</v>
      </c>
      <c r="P276" s="181">
        <v>0</v>
      </c>
      <c r="Q276" s="183">
        <v>0</v>
      </c>
      <c r="R276" s="184">
        <v>0</v>
      </c>
      <c r="S276" s="184">
        <v>0</v>
      </c>
      <c r="T276" s="185">
        <v>0</v>
      </c>
      <c r="U276" s="186">
        <v>0</v>
      </c>
      <c r="V276" s="178">
        <v>0</v>
      </c>
      <c r="W276" s="178">
        <v>1</v>
      </c>
      <c r="X276" s="179">
        <v>15.5</v>
      </c>
      <c r="Y276" s="180">
        <v>211</v>
      </c>
    </row>
    <row r="277" spans="1:25" ht="15.6" x14ac:dyDescent="0.25">
      <c r="A277" s="138" t="s">
        <v>1806</v>
      </c>
      <c r="B277" s="131" t="s">
        <v>1295</v>
      </c>
      <c r="C277" s="131" t="s">
        <v>1088</v>
      </c>
      <c r="D277" s="131" t="s">
        <v>1838</v>
      </c>
      <c r="E277" s="136" t="s">
        <v>1311</v>
      </c>
      <c r="F277" s="262">
        <f>V277+N277+R277</f>
        <v>0</v>
      </c>
      <c r="G277" s="258">
        <f>W277+O277+S277</f>
        <v>1</v>
      </c>
      <c r="H277" s="258">
        <f>F277+G277</f>
        <v>1</v>
      </c>
      <c r="I277" s="321">
        <f>X277+P277+T277</f>
        <v>15.1</v>
      </c>
      <c r="J277" s="309">
        <f>(P277*0.5)+(T277*0.3)+(X277*0.2)</f>
        <v>3.02</v>
      </c>
      <c r="K277" s="259">
        <f>I277/H277</f>
        <v>15.1</v>
      </c>
      <c r="L277" s="258">
        <f>Y277+Q277+U277</f>
        <v>190</v>
      </c>
      <c r="M277" s="263">
        <f>(Y277*0.2)+(Q277*0.5)+(U277*0.3)</f>
        <v>38</v>
      </c>
      <c r="N277" s="315">
        <v>0</v>
      </c>
      <c r="O277" s="182">
        <v>0</v>
      </c>
      <c r="P277" s="181">
        <v>0</v>
      </c>
      <c r="Q277" s="183">
        <v>0</v>
      </c>
      <c r="R277" s="184">
        <v>0</v>
      </c>
      <c r="S277" s="184">
        <v>0</v>
      </c>
      <c r="T277" s="185">
        <v>0</v>
      </c>
      <c r="U277" s="186">
        <v>0</v>
      </c>
      <c r="V277" s="178">
        <v>0</v>
      </c>
      <c r="W277" s="178">
        <v>1</v>
      </c>
      <c r="X277" s="179">
        <v>15.1</v>
      </c>
      <c r="Y277" s="180">
        <v>190</v>
      </c>
    </row>
    <row r="278" spans="1:25" ht="15.6" x14ac:dyDescent="0.25">
      <c r="A278" s="138" t="s">
        <v>790</v>
      </c>
      <c r="B278" s="131" t="s">
        <v>48</v>
      </c>
      <c r="C278" s="131" t="s">
        <v>121</v>
      </c>
      <c r="D278" s="131" t="s">
        <v>122</v>
      </c>
      <c r="E278" s="136" t="s">
        <v>1314</v>
      </c>
      <c r="F278" s="262">
        <f>V278+N278+R278</f>
        <v>7</v>
      </c>
      <c r="G278" s="258">
        <f>W278+O278+S278</f>
        <v>3</v>
      </c>
      <c r="H278" s="258">
        <f>F278+G278</f>
        <v>10</v>
      </c>
      <c r="I278" s="321">
        <f>X278+P278+T278</f>
        <v>12.699999999999998</v>
      </c>
      <c r="J278" s="309">
        <f>(P278*0.5)+(T278*0.3)+(X278*0.2)</f>
        <v>2.96</v>
      </c>
      <c r="K278" s="259">
        <f>I278/H278</f>
        <v>1.2699999999999998</v>
      </c>
      <c r="L278" s="258">
        <f>Y278+Q278+U278</f>
        <v>1167</v>
      </c>
      <c r="M278" s="263">
        <f>(Y278*0.2)+(Q278*0.5)+(U278*0.3)</f>
        <v>347.4</v>
      </c>
      <c r="N278" s="315">
        <v>2</v>
      </c>
      <c r="O278" s="182">
        <v>0</v>
      </c>
      <c r="P278" s="181">
        <v>0.7</v>
      </c>
      <c r="Q278" s="183">
        <v>277</v>
      </c>
      <c r="R278" s="184">
        <v>2</v>
      </c>
      <c r="S278" s="184">
        <v>0</v>
      </c>
      <c r="T278" s="185">
        <v>2.1</v>
      </c>
      <c r="U278" s="186">
        <v>309</v>
      </c>
      <c r="V278" s="178">
        <v>3</v>
      </c>
      <c r="W278" s="178">
        <v>3</v>
      </c>
      <c r="X278" s="179">
        <v>9.8999999999999986</v>
      </c>
      <c r="Y278" s="180">
        <v>581</v>
      </c>
    </row>
    <row r="279" spans="1:25" ht="15.6" x14ac:dyDescent="0.25">
      <c r="A279" s="138" t="s">
        <v>1627</v>
      </c>
      <c r="B279" s="131" t="s">
        <v>44</v>
      </c>
      <c r="C279" s="131" t="s">
        <v>1662</v>
      </c>
      <c r="D279" s="131" t="s">
        <v>74</v>
      </c>
      <c r="E279" s="136" t="s">
        <v>1313</v>
      </c>
      <c r="F279" s="262">
        <f>V279+N279+R279</f>
        <v>0</v>
      </c>
      <c r="G279" s="258">
        <f>W279+O279+S279</f>
        <v>2</v>
      </c>
      <c r="H279" s="258">
        <f>F279+G279</f>
        <v>2</v>
      </c>
      <c r="I279" s="321">
        <f>X279+P279+T279</f>
        <v>14.600000000000001</v>
      </c>
      <c r="J279" s="309">
        <f>(P279*0.5)+(T279*0.3)+(X279*0.2)</f>
        <v>2.9200000000000004</v>
      </c>
      <c r="K279" s="259">
        <f>I279/H279</f>
        <v>7.3000000000000007</v>
      </c>
      <c r="L279" s="258">
        <f>Y279+Q279+U279</f>
        <v>189</v>
      </c>
      <c r="M279" s="263">
        <f>(Y279*0.2)+(Q279*0.5)+(U279*0.3)</f>
        <v>37.800000000000004</v>
      </c>
      <c r="N279" s="315">
        <v>0</v>
      </c>
      <c r="O279" s="182">
        <v>0</v>
      </c>
      <c r="P279" s="181">
        <v>0</v>
      </c>
      <c r="Q279" s="183">
        <v>0</v>
      </c>
      <c r="R279" s="184">
        <v>0</v>
      </c>
      <c r="S279" s="184">
        <v>0</v>
      </c>
      <c r="T279" s="185">
        <v>0</v>
      </c>
      <c r="U279" s="186">
        <v>0</v>
      </c>
      <c r="V279" s="178">
        <v>0</v>
      </c>
      <c r="W279" s="178">
        <v>2</v>
      </c>
      <c r="X279" s="179">
        <v>14.600000000000001</v>
      </c>
      <c r="Y279" s="180">
        <v>189</v>
      </c>
    </row>
    <row r="280" spans="1:25" ht="15.6" x14ac:dyDescent="0.25">
      <c r="A280" s="138" t="s">
        <v>996</v>
      </c>
      <c r="B280" s="131" t="s">
        <v>40</v>
      </c>
      <c r="C280" s="131" t="s">
        <v>104</v>
      </c>
      <c r="D280" s="131" t="s">
        <v>1993</v>
      </c>
      <c r="E280" s="136" t="s">
        <v>1314</v>
      </c>
      <c r="F280" s="262">
        <f>V280+N280+R280</f>
        <v>4</v>
      </c>
      <c r="G280" s="258">
        <f>W280+O280+S280</f>
        <v>2</v>
      </c>
      <c r="H280" s="258">
        <f>F280+G280</f>
        <v>6</v>
      </c>
      <c r="I280" s="321">
        <f>X280+P280+T280</f>
        <v>8.6999999999999993</v>
      </c>
      <c r="J280" s="309">
        <f>(P280*0.5)+(T280*0.3)+(X280*0.2)</f>
        <v>2.9099999999999997</v>
      </c>
      <c r="K280" s="259">
        <f>I280/H280</f>
        <v>1.45</v>
      </c>
      <c r="L280" s="258">
        <f>Y280+Q280+U280</f>
        <v>1322</v>
      </c>
      <c r="M280" s="263">
        <f>(Y280*0.2)+(Q280*0.5)+(U280*0.3)</f>
        <v>471.4</v>
      </c>
      <c r="N280" s="315">
        <v>1</v>
      </c>
      <c r="O280" s="182">
        <v>0</v>
      </c>
      <c r="P280" s="181">
        <v>2.5</v>
      </c>
      <c r="Q280" s="183">
        <v>477</v>
      </c>
      <c r="R280" s="184">
        <v>3</v>
      </c>
      <c r="S280" s="184">
        <v>1</v>
      </c>
      <c r="T280" s="185">
        <v>4.2</v>
      </c>
      <c r="U280" s="186">
        <v>639</v>
      </c>
      <c r="V280" s="178">
        <v>0</v>
      </c>
      <c r="W280" s="178">
        <v>1</v>
      </c>
      <c r="X280" s="179">
        <v>2</v>
      </c>
      <c r="Y280" s="180">
        <v>206</v>
      </c>
    </row>
    <row r="281" spans="1:25" ht="15.6" x14ac:dyDescent="0.25">
      <c r="A281" s="138" t="s">
        <v>784</v>
      </c>
      <c r="B281" s="131" t="s">
        <v>48</v>
      </c>
      <c r="C281" s="131" t="s">
        <v>2149</v>
      </c>
      <c r="D281" s="131" t="s">
        <v>2150</v>
      </c>
      <c r="E281" s="136" t="s">
        <v>1311</v>
      </c>
      <c r="F281" s="262">
        <f>V281+N281+R281</f>
        <v>3</v>
      </c>
      <c r="G281" s="258">
        <f>W281+O281+S281</f>
        <v>0</v>
      </c>
      <c r="H281" s="258">
        <f>F281+G281</f>
        <v>3</v>
      </c>
      <c r="I281" s="321">
        <f>X281+P281+T281</f>
        <v>5.8000000000000007</v>
      </c>
      <c r="J281" s="309">
        <f>(P281*0.5)+(T281*0.3)+(X281*0.2)</f>
        <v>2.9000000000000004</v>
      </c>
      <c r="K281" s="259">
        <f>I281/H281</f>
        <v>1.9333333333333336</v>
      </c>
      <c r="L281" s="258">
        <f>Y281+Q281+U281</f>
        <v>511</v>
      </c>
      <c r="M281" s="263">
        <f>(Y281*0.2)+(Q281*0.5)+(U281*0.3)</f>
        <v>255.5</v>
      </c>
      <c r="N281" s="315">
        <v>3</v>
      </c>
      <c r="O281" s="182">
        <v>0</v>
      </c>
      <c r="P281" s="181">
        <v>5.8000000000000007</v>
      </c>
      <c r="Q281" s="183">
        <v>511</v>
      </c>
      <c r="R281" s="184">
        <v>0</v>
      </c>
      <c r="S281" s="184">
        <v>0</v>
      </c>
      <c r="T281" s="185">
        <v>0</v>
      </c>
      <c r="U281" s="186">
        <v>0</v>
      </c>
      <c r="V281" s="178">
        <v>0</v>
      </c>
      <c r="W281" s="178">
        <v>0</v>
      </c>
      <c r="X281" s="179">
        <v>0</v>
      </c>
      <c r="Y281" s="180">
        <v>0</v>
      </c>
    </row>
    <row r="282" spans="1:25" ht="15.6" x14ac:dyDescent="0.25">
      <c r="A282" s="138" t="s">
        <v>1748</v>
      </c>
      <c r="B282" s="131" t="s">
        <v>48</v>
      </c>
      <c r="C282" s="131" t="s">
        <v>1959</v>
      </c>
      <c r="D282" s="131" t="s">
        <v>115</v>
      </c>
      <c r="E282" s="136" t="s">
        <v>1313</v>
      </c>
      <c r="F282" s="262">
        <f>V282+N282+R282</f>
        <v>3</v>
      </c>
      <c r="G282" s="258">
        <f>W282+O282+S282</f>
        <v>2</v>
      </c>
      <c r="H282" s="258">
        <f>F282+G282</f>
        <v>5</v>
      </c>
      <c r="I282" s="321">
        <f>X282+P282+T282</f>
        <v>7.3999999999999995</v>
      </c>
      <c r="J282" s="309">
        <f>(P282*0.5)+(T282*0.3)+(X282*0.2)</f>
        <v>2.8899999999999997</v>
      </c>
      <c r="K282" s="259">
        <f>I282/H282</f>
        <v>1.48</v>
      </c>
      <c r="L282" s="258">
        <f>Y282+Q282+U282</f>
        <v>897</v>
      </c>
      <c r="M282" s="263">
        <f>(Y282*0.2)+(Q282*0.5)+(U282*0.3)</f>
        <v>352.3</v>
      </c>
      <c r="N282" s="315">
        <v>2</v>
      </c>
      <c r="O282" s="182">
        <v>1</v>
      </c>
      <c r="P282" s="181">
        <v>4.6999999999999993</v>
      </c>
      <c r="Q282" s="183">
        <v>563</v>
      </c>
      <c r="R282" s="184">
        <v>0</v>
      </c>
      <c r="S282" s="184">
        <v>0</v>
      </c>
      <c r="T282" s="185">
        <v>0</v>
      </c>
      <c r="U282" s="186">
        <v>40</v>
      </c>
      <c r="V282" s="178">
        <v>1</v>
      </c>
      <c r="W282" s="178">
        <v>1</v>
      </c>
      <c r="X282" s="179">
        <v>2.7</v>
      </c>
      <c r="Y282" s="180">
        <v>294</v>
      </c>
    </row>
    <row r="283" spans="1:25" ht="15.6" x14ac:dyDescent="0.25">
      <c r="A283" s="138" t="s">
        <v>649</v>
      </c>
      <c r="B283" s="131" t="s">
        <v>2049</v>
      </c>
      <c r="C283" s="131" t="s">
        <v>90</v>
      </c>
      <c r="D283" s="131" t="s">
        <v>379</v>
      </c>
      <c r="E283" s="136" t="s">
        <v>1311</v>
      </c>
      <c r="F283" s="262">
        <f>V283+N283+R283</f>
        <v>1</v>
      </c>
      <c r="G283" s="258">
        <f>W283+O283+S283</f>
        <v>1</v>
      </c>
      <c r="H283" s="258">
        <f>F283+G283</f>
        <v>2</v>
      </c>
      <c r="I283" s="321">
        <f>X283+P283+T283</f>
        <v>14.399999999999999</v>
      </c>
      <c r="J283" s="309">
        <f>(P283*0.5)+(T283*0.3)+(X283*0.2)</f>
        <v>2.88</v>
      </c>
      <c r="K283" s="259">
        <f>I283/H283</f>
        <v>7.1999999999999993</v>
      </c>
      <c r="L283" s="258">
        <f>Y283+Q283+U283</f>
        <v>382</v>
      </c>
      <c r="M283" s="263">
        <f>(Y283*0.2)+(Q283*0.5)+(U283*0.3)</f>
        <v>76.400000000000006</v>
      </c>
      <c r="N283" s="315">
        <v>0</v>
      </c>
      <c r="O283" s="182">
        <v>0</v>
      </c>
      <c r="P283" s="181">
        <v>0</v>
      </c>
      <c r="Q283" s="183">
        <v>0</v>
      </c>
      <c r="R283" s="184">
        <v>0</v>
      </c>
      <c r="S283" s="184">
        <v>0</v>
      </c>
      <c r="T283" s="185">
        <v>0</v>
      </c>
      <c r="U283" s="186">
        <v>0</v>
      </c>
      <c r="V283" s="178">
        <v>1</v>
      </c>
      <c r="W283" s="178">
        <v>1</v>
      </c>
      <c r="X283" s="179">
        <v>14.399999999999999</v>
      </c>
      <c r="Y283" s="180">
        <v>382</v>
      </c>
    </row>
    <row r="284" spans="1:25" ht="15.6" x14ac:dyDescent="0.25">
      <c r="A284" s="138" t="s">
        <v>698</v>
      </c>
      <c r="B284" s="131" t="s">
        <v>48</v>
      </c>
      <c r="C284" s="131" t="s">
        <v>337</v>
      </c>
      <c r="D284" s="131" t="s">
        <v>1914</v>
      </c>
      <c r="E284" s="136" t="s">
        <v>1955</v>
      </c>
      <c r="F284" s="262">
        <f>V284+N284+R284</f>
        <v>0</v>
      </c>
      <c r="G284" s="258">
        <f>W284+O284+S284</f>
        <v>3</v>
      </c>
      <c r="H284" s="258">
        <f>F284+G284</f>
        <v>3</v>
      </c>
      <c r="I284" s="321">
        <f>X284+P284+T284</f>
        <v>13.000000000000002</v>
      </c>
      <c r="J284" s="309">
        <f>(P284*0.5)+(T284*0.3)+(X284*0.2)</f>
        <v>2.8700000000000006</v>
      </c>
      <c r="K284" s="259">
        <f>I284/H284</f>
        <v>4.3333333333333339</v>
      </c>
      <c r="L284" s="258">
        <f>Y284+Q284+U284</f>
        <v>448</v>
      </c>
      <c r="M284" s="263">
        <f>(Y284*0.2)+(Q284*0.5)+(U284*0.3)</f>
        <v>153.80000000000001</v>
      </c>
      <c r="N284" s="315">
        <v>0</v>
      </c>
      <c r="O284" s="182">
        <v>0</v>
      </c>
      <c r="P284" s="181">
        <v>0.9</v>
      </c>
      <c r="Q284" s="183">
        <v>214</v>
      </c>
      <c r="R284" s="184">
        <v>0</v>
      </c>
      <c r="S284" s="184">
        <v>0</v>
      </c>
      <c r="T284" s="185">
        <v>0</v>
      </c>
      <c r="U284" s="186">
        <v>0</v>
      </c>
      <c r="V284" s="178">
        <v>0</v>
      </c>
      <c r="W284" s="178">
        <v>3</v>
      </c>
      <c r="X284" s="179">
        <v>12.100000000000001</v>
      </c>
      <c r="Y284" s="180">
        <v>234</v>
      </c>
    </row>
    <row r="285" spans="1:25" ht="15.6" x14ac:dyDescent="0.25">
      <c r="A285" s="138" t="s">
        <v>1623</v>
      </c>
      <c r="B285" s="131" t="s">
        <v>41</v>
      </c>
      <c r="C285" s="131" t="s">
        <v>454</v>
      </c>
      <c r="D285" s="131" t="s">
        <v>80</v>
      </c>
      <c r="E285" s="136" t="s">
        <v>1311</v>
      </c>
      <c r="F285" s="262">
        <f>V285+N285+R285</f>
        <v>1</v>
      </c>
      <c r="G285" s="258">
        <f>W285+O285+S285</f>
        <v>1</v>
      </c>
      <c r="H285" s="258">
        <f>F285+G285</f>
        <v>2</v>
      </c>
      <c r="I285" s="321">
        <f>X285+P285+T285</f>
        <v>14.200000000000001</v>
      </c>
      <c r="J285" s="309">
        <f>(P285*0.5)+(T285*0.3)+(X285*0.2)</f>
        <v>2.8400000000000003</v>
      </c>
      <c r="K285" s="259">
        <f>I285/H285</f>
        <v>7.1000000000000005</v>
      </c>
      <c r="L285" s="258">
        <f>Y285+Q285+U285</f>
        <v>350</v>
      </c>
      <c r="M285" s="263">
        <f>(Y285*0.2)+(Q285*0.5)+(U285*0.3)</f>
        <v>82</v>
      </c>
      <c r="N285" s="315">
        <v>0</v>
      </c>
      <c r="O285" s="182">
        <v>0</v>
      </c>
      <c r="P285" s="181">
        <v>0</v>
      </c>
      <c r="Q285" s="183">
        <v>40</v>
      </c>
      <c r="R285" s="184">
        <v>0</v>
      </c>
      <c r="S285" s="184">
        <v>0</v>
      </c>
      <c r="T285" s="185">
        <v>0</v>
      </c>
      <c r="U285" s="186">
        <v>0</v>
      </c>
      <c r="V285" s="178">
        <v>1</v>
      </c>
      <c r="W285" s="178">
        <v>1</v>
      </c>
      <c r="X285" s="179">
        <v>14.200000000000001</v>
      </c>
      <c r="Y285" s="180">
        <v>310</v>
      </c>
    </row>
    <row r="286" spans="1:25" ht="15.6" x14ac:dyDescent="0.25">
      <c r="A286" s="138" t="s">
        <v>714</v>
      </c>
      <c r="B286" s="131" t="s">
        <v>1371</v>
      </c>
      <c r="C286" s="131" t="s">
        <v>97</v>
      </c>
      <c r="D286" s="131" t="s">
        <v>158</v>
      </c>
      <c r="E286" s="136" t="s">
        <v>1314</v>
      </c>
      <c r="F286" s="262">
        <f>V286+N286+R286</f>
        <v>1</v>
      </c>
      <c r="G286" s="258">
        <f>W286+O286+S286</f>
        <v>1</v>
      </c>
      <c r="H286" s="258">
        <f>F286+G286</f>
        <v>2</v>
      </c>
      <c r="I286" s="321">
        <f>X286+P286+T286</f>
        <v>14.2</v>
      </c>
      <c r="J286" s="309">
        <f>(P286*0.5)+(T286*0.3)+(X286*0.2)</f>
        <v>2.84</v>
      </c>
      <c r="K286" s="259">
        <f>I286/H286</f>
        <v>7.1</v>
      </c>
      <c r="L286" s="258">
        <f>Y286+Q286+U286</f>
        <v>401</v>
      </c>
      <c r="M286" s="263">
        <f>(Y286*0.2)+(Q286*0.5)+(U286*0.3)</f>
        <v>80.2</v>
      </c>
      <c r="N286" s="315">
        <v>0</v>
      </c>
      <c r="O286" s="182">
        <v>0</v>
      </c>
      <c r="P286" s="181">
        <v>0</v>
      </c>
      <c r="Q286" s="183">
        <v>0</v>
      </c>
      <c r="R286" s="184">
        <v>0</v>
      </c>
      <c r="S286" s="184">
        <v>0</v>
      </c>
      <c r="T286" s="185">
        <v>0</v>
      </c>
      <c r="U286" s="186">
        <v>0</v>
      </c>
      <c r="V286" s="178">
        <v>1</v>
      </c>
      <c r="W286" s="178">
        <v>1</v>
      </c>
      <c r="X286" s="179">
        <v>14.2</v>
      </c>
      <c r="Y286" s="180">
        <v>401</v>
      </c>
    </row>
    <row r="287" spans="1:25" ht="15.6" x14ac:dyDescent="0.25">
      <c r="A287" s="138" t="s">
        <v>724</v>
      </c>
      <c r="B287" s="131" t="s">
        <v>1371</v>
      </c>
      <c r="C287" s="131" t="s">
        <v>484</v>
      </c>
      <c r="D287" s="131" t="s">
        <v>151</v>
      </c>
      <c r="E287" s="136" t="s">
        <v>1954</v>
      </c>
      <c r="F287" s="262">
        <f>V287+N287+R287</f>
        <v>0</v>
      </c>
      <c r="G287" s="258">
        <f>W287+O287+S287</f>
        <v>3</v>
      </c>
      <c r="H287" s="258">
        <f>F287+G287</f>
        <v>3</v>
      </c>
      <c r="I287" s="321">
        <f>X287+P287+T287</f>
        <v>13.7</v>
      </c>
      <c r="J287" s="309">
        <f>(P287*0.5)+(T287*0.3)+(X287*0.2)</f>
        <v>2.74</v>
      </c>
      <c r="K287" s="259">
        <f>I287/H287</f>
        <v>4.5666666666666664</v>
      </c>
      <c r="L287" s="258">
        <f>Y287+Q287+U287</f>
        <v>438</v>
      </c>
      <c r="M287" s="263">
        <f>(Y287*0.2)+(Q287*0.5)+(U287*0.3)</f>
        <v>89.600000000000009</v>
      </c>
      <c r="N287" s="315">
        <v>0</v>
      </c>
      <c r="O287" s="182">
        <v>0</v>
      </c>
      <c r="P287" s="181">
        <v>0</v>
      </c>
      <c r="Q287" s="183">
        <v>0</v>
      </c>
      <c r="R287" s="184">
        <v>0</v>
      </c>
      <c r="S287" s="184">
        <v>0</v>
      </c>
      <c r="T287" s="185">
        <v>0</v>
      </c>
      <c r="U287" s="186">
        <v>20</v>
      </c>
      <c r="V287" s="178">
        <v>0</v>
      </c>
      <c r="W287" s="178">
        <v>3</v>
      </c>
      <c r="X287" s="179">
        <v>13.7</v>
      </c>
      <c r="Y287" s="180">
        <v>418</v>
      </c>
    </row>
    <row r="288" spans="1:25" ht="15.6" x14ac:dyDescent="0.25">
      <c r="A288" s="138" t="s">
        <v>925</v>
      </c>
      <c r="B288" s="131" t="s">
        <v>1529</v>
      </c>
      <c r="C288" s="131" t="s">
        <v>104</v>
      </c>
      <c r="D288" s="131" t="s">
        <v>197</v>
      </c>
      <c r="E288" s="136" t="s">
        <v>1314</v>
      </c>
      <c r="F288" s="262">
        <f>V288+N288+R288</f>
        <v>0</v>
      </c>
      <c r="G288" s="258">
        <f>W288+O288+S288</f>
        <v>1</v>
      </c>
      <c r="H288" s="258">
        <f>F288+G288</f>
        <v>1</v>
      </c>
      <c r="I288" s="321">
        <f>X288+P288+T288</f>
        <v>13.7</v>
      </c>
      <c r="J288" s="309">
        <f>(P288*0.5)+(T288*0.3)+(X288*0.2)</f>
        <v>2.74</v>
      </c>
      <c r="K288" s="259">
        <f>I288/H288</f>
        <v>13.7</v>
      </c>
      <c r="L288" s="258">
        <f>Y288+Q288+U288</f>
        <v>273</v>
      </c>
      <c r="M288" s="263">
        <f>(Y288*0.2)+(Q288*0.5)+(U288*0.3)</f>
        <v>54.6</v>
      </c>
      <c r="N288" s="315">
        <v>0</v>
      </c>
      <c r="O288" s="182">
        <v>0</v>
      </c>
      <c r="P288" s="181">
        <v>0</v>
      </c>
      <c r="Q288" s="183">
        <v>0</v>
      </c>
      <c r="R288" s="184">
        <v>0</v>
      </c>
      <c r="S288" s="184">
        <v>0</v>
      </c>
      <c r="T288" s="185">
        <v>0</v>
      </c>
      <c r="U288" s="186">
        <v>0</v>
      </c>
      <c r="V288" s="178">
        <v>0</v>
      </c>
      <c r="W288" s="178">
        <v>1</v>
      </c>
      <c r="X288" s="179">
        <v>13.7</v>
      </c>
      <c r="Y288" s="180">
        <v>273</v>
      </c>
    </row>
    <row r="289" spans="1:25" ht="15.6" x14ac:dyDescent="0.25">
      <c r="A289" s="138" t="s">
        <v>637</v>
      </c>
      <c r="B289" s="131" t="s">
        <v>40</v>
      </c>
      <c r="C289" s="131" t="s">
        <v>353</v>
      </c>
      <c r="D289" s="131" t="s">
        <v>2133</v>
      </c>
      <c r="E289" s="136" t="s">
        <v>1312</v>
      </c>
      <c r="F289" s="262">
        <f>V289+N289+R289</f>
        <v>0</v>
      </c>
      <c r="G289" s="258">
        <f>W289+O289+S289</f>
        <v>2</v>
      </c>
      <c r="H289" s="258">
        <f>F289+G289</f>
        <v>2</v>
      </c>
      <c r="I289" s="321">
        <f>X289+P289+T289</f>
        <v>9.1</v>
      </c>
      <c r="J289" s="309">
        <f>(P289*0.5)+(T289*0.3)+(X289*0.2)</f>
        <v>2.73</v>
      </c>
      <c r="K289" s="259">
        <f>I289/H289</f>
        <v>4.55</v>
      </c>
      <c r="L289" s="258">
        <f>Y289+Q289+U289</f>
        <v>182</v>
      </c>
      <c r="M289" s="263">
        <f>(Y289*0.2)+(Q289*0.5)+(U289*0.3)</f>
        <v>54.6</v>
      </c>
      <c r="N289" s="315">
        <v>0</v>
      </c>
      <c r="O289" s="182">
        <v>0</v>
      </c>
      <c r="P289" s="181">
        <v>0</v>
      </c>
      <c r="Q289" s="183">
        <v>0</v>
      </c>
      <c r="R289" s="184">
        <v>0</v>
      </c>
      <c r="S289" s="184">
        <v>2</v>
      </c>
      <c r="T289" s="185">
        <v>9.1</v>
      </c>
      <c r="U289" s="186">
        <v>182</v>
      </c>
      <c r="V289" s="178">
        <v>0</v>
      </c>
      <c r="W289" s="178">
        <v>0</v>
      </c>
      <c r="X289" s="179">
        <v>0</v>
      </c>
      <c r="Y289" s="180">
        <v>0</v>
      </c>
    </row>
    <row r="290" spans="1:25" ht="15.6" x14ac:dyDescent="0.25">
      <c r="A290" s="138" t="s">
        <v>696</v>
      </c>
      <c r="B290" s="131" t="s">
        <v>48</v>
      </c>
      <c r="C290" s="131" t="s">
        <v>1982</v>
      </c>
      <c r="D290" s="131" t="s">
        <v>1918</v>
      </c>
      <c r="E290" s="136" t="s">
        <v>2025</v>
      </c>
      <c r="F290" s="262">
        <f>V290+N290+R290</f>
        <v>5</v>
      </c>
      <c r="G290" s="258">
        <f>W290+O290+S290</f>
        <v>2</v>
      </c>
      <c r="H290" s="258">
        <f>F290+G290</f>
        <v>7</v>
      </c>
      <c r="I290" s="321">
        <f>X290+P290+T290</f>
        <v>9.8000000000000007</v>
      </c>
      <c r="J290" s="309">
        <f>(P290*0.5)+(T290*0.3)+(X290*0.2)</f>
        <v>2.7199999999999998</v>
      </c>
      <c r="K290" s="259">
        <f>I290/H290</f>
        <v>1.4000000000000001</v>
      </c>
      <c r="L290" s="258">
        <f>Y290+Q290+U290</f>
        <v>813</v>
      </c>
      <c r="M290" s="263">
        <f>(Y290*0.2)+(Q290*0.5)+(U290*0.3)</f>
        <v>227.2</v>
      </c>
      <c r="N290" s="315">
        <v>0</v>
      </c>
      <c r="O290" s="182">
        <v>0</v>
      </c>
      <c r="P290" s="181">
        <v>0</v>
      </c>
      <c r="Q290" s="183">
        <v>20</v>
      </c>
      <c r="R290" s="184">
        <v>3</v>
      </c>
      <c r="S290" s="184">
        <v>2</v>
      </c>
      <c r="T290" s="185">
        <v>7.6</v>
      </c>
      <c r="U290" s="186">
        <v>586</v>
      </c>
      <c r="V290" s="178">
        <v>2</v>
      </c>
      <c r="W290" s="178">
        <v>0</v>
      </c>
      <c r="X290" s="179">
        <v>2.2000000000000002</v>
      </c>
      <c r="Y290" s="180">
        <v>207</v>
      </c>
    </row>
    <row r="291" spans="1:25" ht="15.6" x14ac:dyDescent="0.25">
      <c r="A291" s="138" t="s">
        <v>562</v>
      </c>
      <c r="B291" s="131" t="s">
        <v>41</v>
      </c>
      <c r="C291" s="131" t="s">
        <v>432</v>
      </c>
      <c r="D291" s="131" t="s">
        <v>141</v>
      </c>
      <c r="E291" s="136" t="s">
        <v>1311</v>
      </c>
      <c r="F291" s="262">
        <f>V291+N291+R291</f>
        <v>0</v>
      </c>
      <c r="G291" s="258">
        <f>W291+O291+S291</f>
        <v>5</v>
      </c>
      <c r="H291" s="258">
        <f>F291+G291</f>
        <v>5</v>
      </c>
      <c r="I291" s="321">
        <f>X291+P291+T291</f>
        <v>12.8</v>
      </c>
      <c r="J291" s="309">
        <f>(P291*0.5)+(T291*0.3)+(X291*0.2)</f>
        <v>2.66</v>
      </c>
      <c r="K291" s="259">
        <f>I291/H291</f>
        <v>2.56</v>
      </c>
      <c r="L291" s="258">
        <f>Y291+Q291+U291</f>
        <v>705</v>
      </c>
      <c r="M291" s="263">
        <f>(Y291*0.2)+(Q291*0.5)+(U291*0.3)</f>
        <v>172.2</v>
      </c>
      <c r="N291" s="315">
        <v>0</v>
      </c>
      <c r="O291" s="182">
        <v>0</v>
      </c>
      <c r="P291" s="181">
        <v>0</v>
      </c>
      <c r="Q291" s="183">
        <v>20</v>
      </c>
      <c r="R291" s="184">
        <v>0</v>
      </c>
      <c r="S291" s="184">
        <v>1</v>
      </c>
      <c r="T291" s="185">
        <v>1</v>
      </c>
      <c r="U291" s="186">
        <v>252</v>
      </c>
      <c r="V291" s="178">
        <v>0</v>
      </c>
      <c r="W291" s="178">
        <v>4</v>
      </c>
      <c r="X291" s="179">
        <v>11.8</v>
      </c>
      <c r="Y291" s="180">
        <v>433</v>
      </c>
    </row>
    <row r="292" spans="1:25" ht="15.6" x14ac:dyDescent="0.25">
      <c r="A292" s="138" t="s">
        <v>1633</v>
      </c>
      <c r="B292" s="131" t="s">
        <v>50</v>
      </c>
      <c r="C292" s="131" t="s">
        <v>1666</v>
      </c>
      <c r="D292" s="131" t="s">
        <v>1667</v>
      </c>
      <c r="E292" s="136" t="s">
        <v>1304</v>
      </c>
      <c r="F292" s="262">
        <f>V292+N292+R292</f>
        <v>3</v>
      </c>
      <c r="G292" s="258">
        <f>W292+O292+S292</f>
        <v>2</v>
      </c>
      <c r="H292" s="258">
        <f>F292+G292</f>
        <v>5</v>
      </c>
      <c r="I292" s="321">
        <f>X292+P292+T292</f>
        <v>11.799999999999999</v>
      </c>
      <c r="J292" s="309">
        <f>(P292*0.5)+(T292*0.3)+(X292*0.2)</f>
        <v>2.63</v>
      </c>
      <c r="K292" s="259">
        <f>I292/H292</f>
        <v>2.36</v>
      </c>
      <c r="L292" s="258">
        <f>Y292+Q292+U292</f>
        <v>455</v>
      </c>
      <c r="M292" s="263">
        <f>(Y292*0.2)+(Q292*0.5)+(U292*0.3)</f>
        <v>156.30000000000001</v>
      </c>
      <c r="N292" s="315">
        <v>1</v>
      </c>
      <c r="O292" s="182">
        <v>0</v>
      </c>
      <c r="P292" s="181">
        <v>0.9</v>
      </c>
      <c r="Q292" s="183">
        <v>211</v>
      </c>
      <c r="R292" s="184">
        <v>0</v>
      </c>
      <c r="S292" s="184">
        <v>0</v>
      </c>
      <c r="T292" s="185">
        <v>0</v>
      </c>
      <c r="U292" s="186">
        <v>20</v>
      </c>
      <c r="V292" s="178">
        <v>2</v>
      </c>
      <c r="W292" s="178">
        <v>2</v>
      </c>
      <c r="X292" s="179">
        <v>10.899999999999999</v>
      </c>
      <c r="Y292" s="180">
        <v>224</v>
      </c>
    </row>
    <row r="293" spans="1:25" ht="15.6" x14ac:dyDescent="0.25">
      <c r="A293" s="138" t="s">
        <v>908</v>
      </c>
      <c r="B293" s="131" t="s">
        <v>44</v>
      </c>
      <c r="C293" s="131" t="s">
        <v>268</v>
      </c>
      <c r="D293" s="131" t="s">
        <v>2136</v>
      </c>
      <c r="E293" s="136" t="s">
        <v>1311</v>
      </c>
      <c r="F293" s="262">
        <f>V293+N293+R293</f>
        <v>0</v>
      </c>
      <c r="G293" s="258">
        <f>W293+O293+S293</f>
        <v>2</v>
      </c>
      <c r="H293" s="258">
        <f>F293+G293</f>
        <v>2</v>
      </c>
      <c r="I293" s="321">
        <f>X293+P293+T293</f>
        <v>8.4</v>
      </c>
      <c r="J293" s="309">
        <f>(P293*0.5)+(T293*0.3)+(X293*0.2)</f>
        <v>2.52</v>
      </c>
      <c r="K293" s="259">
        <f>I293/H293</f>
        <v>4.2</v>
      </c>
      <c r="L293" s="258">
        <f>Y293+Q293+U293</f>
        <v>158</v>
      </c>
      <c r="M293" s="263">
        <f>(Y293*0.2)+(Q293*0.5)+(U293*0.3)</f>
        <v>47.4</v>
      </c>
      <c r="N293" s="315">
        <v>0</v>
      </c>
      <c r="O293" s="182">
        <v>0</v>
      </c>
      <c r="P293" s="181">
        <v>0</v>
      </c>
      <c r="Q293" s="183">
        <v>0</v>
      </c>
      <c r="R293" s="184">
        <v>0</v>
      </c>
      <c r="S293" s="184">
        <v>2</v>
      </c>
      <c r="T293" s="185">
        <v>8.4</v>
      </c>
      <c r="U293" s="186">
        <v>158</v>
      </c>
      <c r="V293" s="178">
        <v>0</v>
      </c>
      <c r="W293" s="178">
        <v>0</v>
      </c>
      <c r="X293" s="179">
        <v>0</v>
      </c>
      <c r="Y293" s="180">
        <v>0</v>
      </c>
    </row>
    <row r="294" spans="1:25" ht="15.6" x14ac:dyDescent="0.25">
      <c r="A294" s="138" t="s">
        <v>1233</v>
      </c>
      <c r="B294" s="131" t="s">
        <v>1293</v>
      </c>
      <c r="C294" s="131" t="s">
        <v>1923</v>
      </c>
      <c r="D294" s="131" t="s">
        <v>1761</v>
      </c>
      <c r="E294" s="136" t="s">
        <v>1311</v>
      </c>
      <c r="F294" s="262">
        <f>V294+N294+R294</f>
        <v>3</v>
      </c>
      <c r="G294" s="258">
        <f>W294+O294+S294</f>
        <v>2</v>
      </c>
      <c r="H294" s="258">
        <f>F294+G294</f>
        <v>5</v>
      </c>
      <c r="I294" s="321">
        <f>X294+P294+T294</f>
        <v>12.6</v>
      </c>
      <c r="J294" s="309">
        <f>(P294*0.5)+(T294*0.3)+(X294*0.2)</f>
        <v>2.52</v>
      </c>
      <c r="K294" s="259">
        <f>I294/H294</f>
        <v>2.52</v>
      </c>
      <c r="L294" s="258">
        <f>Y294+Q294+U294</f>
        <v>420</v>
      </c>
      <c r="M294" s="263">
        <f>(Y294*0.2)+(Q294*0.5)+(U294*0.3)</f>
        <v>84</v>
      </c>
      <c r="N294" s="315">
        <v>0</v>
      </c>
      <c r="O294" s="182">
        <v>0</v>
      </c>
      <c r="P294" s="181">
        <v>0</v>
      </c>
      <c r="Q294" s="183">
        <v>0</v>
      </c>
      <c r="R294" s="184">
        <v>0</v>
      </c>
      <c r="S294" s="184">
        <v>0</v>
      </c>
      <c r="T294" s="185">
        <v>0</v>
      </c>
      <c r="U294" s="186">
        <v>0</v>
      </c>
      <c r="V294" s="178">
        <v>3</v>
      </c>
      <c r="W294" s="178">
        <v>2</v>
      </c>
      <c r="X294" s="179">
        <v>12.6</v>
      </c>
      <c r="Y294" s="180">
        <v>420</v>
      </c>
    </row>
    <row r="295" spans="1:25" ht="15.6" x14ac:dyDescent="0.25">
      <c r="A295" s="138" t="s">
        <v>733</v>
      </c>
      <c r="B295" s="131" t="s">
        <v>48</v>
      </c>
      <c r="C295" s="131" t="s">
        <v>1958</v>
      </c>
      <c r="D295" s="131" t="s">
        <v>339</v>
      </c>
      <c r="E295" s="136" t="s">
        <v>1313</v>
      </c>
      <c r="F295" s="262">
        <f>V295+N295+R295</f>
        <v>2</v>
      </c>
      <c r="G295" s="258">
        <f>W295+O295+S295</f>
        <v>2</v>
      </c>
      <c r="H295" s="258">
        <f>F295+G295</f>
        <v>4</v>
      </c>
      <c r="I295" s="321">
        <f>X295+P295+T295</f>
        <v>6.9</v>
      </c>
      <c r="J295" s="309">
        <f>(P295*0.5)+(T295*0.3)+(X295*0.2)</f>
        <v>2.5199999999999996</v>
      </c>
      <c r="K295" s="259">
        <f>I295/H295</f>
        <v>1.7250000000000001</v>
      </c>
      <c r="L295" s="258">
        <f>Y295+Q295+U295</f>
        <v>715</v>
      </c>
      <c r="M295" s="263">
        <f>(Y295*0.2)+(Q295*0.5)+(U295*0.3)</f>
        <v>253.8</v>
      </c>
      <c r="N295" s="315">
        <v>0</v>
      </c>
      <c r="O295" s="182">
        <v>1</v>
      </c>
      <c r="P295" s="181">
        <v>3.3</v>
      </c>
      <c r="Q295" s="183">
        <v>280</v>
      </c>
      <c r="R295" s="184">
        <v>2</v>
      </c>
      <c r="S295" s="184">
        <v>0</v>
      </c>
      <c r="T295" s="185">
        <v>1.5</v>
      </c>
      <c r="U295" s="186">
        <v>268</v>
      </c>
      <c r="V295" s="178">
        <v>0</v>
      </c>
      <c r="W295" s="178">
        <v>1</v>
      </c>
      <c r="X295" s="179">
        <v>2.1</v>
      </c>
      <c r="Y295" s="180">
        <v>167</v>
      </c>
    </row>
    <row r="296" spans="1:25" ht="15.6" x14ac:dyDescent="0.25">
      <c r="A296" s="138" t="s">
        <v>1184</v>
      </c>
      <c r="B296" s="131" t="s">
        <v>40</v>
      </c>
      <c r="C296" s="131" t="s">
        <v>132</v>
      </c>
      <c r="D296" s="131" t="s">
        <v>322</v>
      </c>
      <c r="E296" s="136" t="s">
        <v>1314</v>
      </c>
      <c r="F296" s="262">
        <f>V296+N296+R296</f>
        <v>0</v>
      </c>
      <c r="G296" s="258">
        <f>W296+O296+S296</f>
        <v>1</v>
      </c>
      <c r="H296" s="258">
        <f>F296+G296</f>
        <v>1</v>
      </c>
      <c r="I296" s="321">
        <f>X296+P296+T296</f>
        <v>8.3000000000000007</v>
      </c>
      <c r="J296" s="309">
        <f>(P296*0.5)+(T296*0.3)+(X296*0.2)</f>
        <v>2.4900000000000002</v>
      </c>
      <c r="K296" s="259">
        <f>I296/H296</f>
        <v>8.3000000000000007</v>
      </c>
      <c r="L296" s="258">
        <f>Y296+Q296+U296</f>
        <v>177</v>
      </c>
      <c r="M296" s="263">
        <f>(Y296*0.2)+(Q296*0.5)+(U296*0.3)</f>
        <v>51.1</v>
      </c>
      <c r="N296" s="315">
        <v>0</v>
      </c>
      <c r="O296" s="182">
        <v>0</v>
      </c>
      <c r="P296" s="181">
        <v>0</v>
      </c>
      <c r="Q296" s="183">
        <v>0</v>
      </c>
      <c r="R296" s="184">
        <v>0</v>
      </c>
      <c r="S296" s="184">
        <v>1</v>
      </c>
      <c r="T296" s="185">
        <v>8.3000000000000007</v>
      </c>
      <c r="U296" s="186">
        <v>157</v>
      </c>
      <c r="V296" s="178">
        <v>0</v>
      </c>
      <c r="W296" s="178">
        <v>0</v>
      </c>
      <c r="X296" s="179">
        <v>0</v>
      </c>
      <c r="Y296" s="180">
        <v>20</v>
      </c>
    </row>
    <row r="297" spans="1:25" ht="15.6" x14ac:dyDescent="0.25">
      <c r="A297" s="138" t="s">
        <v>1056</v>
      </c>
      <c r="B297" s="131" t="s">
        <v>44</v>
      </c>
      <c r="C297" s="131" t="s">
        <v>2060</v>
      </c>
      <c r="D297" s="131" t="s">
        <v>2061</v>
      </c>
      <c r="E297" s="136" t="s">
        <v>1311</v>
      </c>
      <c r="F297" s="262">
        <f>V297+N297+R297</f>
        <v>1</v>
      </c>
      <c r="G297" s="258">
        <f>W297+O297+S297</f>
        <v>1</v>
      </c>
      <c r="H297" s="258">
        <f>F297+G297</f>
        <v>2</v>
      </c>
      <c r="I297" s="321">
        <f>X297+P297+T297</f>
        <v>8.1999999999999993</v>
      </c>
      <c r="J297" s="309">
        <f>(P297*0.5)+(T297*0.3)+(X297*0.2)</f>
        <v>2.4599999999999995</v>
      </c>
      <c r="K297" s="259">
        <f>I297/H297</f>
        <v>4.0999999999999996</v>
      </c>
      <c r="L297" s="258">
        <f>Y297+Q297+U297</f>
        <v>491</v>
      </c>
      <c r="M297" s="263">
        <f>(Y297*0.2)+(Q297*0.5)+(U297*0.3)</f>
        <v>159.29999999999998</v>
      </c>
      <c r="N297" s="315">
        <v>0</v>
      </c>
      <c r="O297" s="182">
        <v>0</v>
      </c>
      <c r="P297" s="181">
        <v>0</v>
      </c>
      <c r="Q297" s="183">
        <v>60</v>
      </c>
      <c r="R297" s="184">
        <v>1</v>
      </c>
      <c r="S297" s="184">
        <v>1</v>
      </c>
      <c r="T297" s="185">
        <v>8.1999999999999993</v>
      </c>
      <c r="U297" s="186">
        <v>431</v>
      </c>
      <c r="V297" s="178">
        <v>0</v>
      </c>
      <c r="W297" s="178">
        <v>0</v>
      </c>
      <c r="X297" s="179">
        <v>0</v>
      </c>
      <c r="Y297" s="180">
        <v>0</v>
      </c>
    </row>
    <row r="298" spans="1:25" ht="15.6" x14ac:dyDescent="0.25">
      <c r="A298" s="138" t="s">
        <v>764</v>
      </c>
      <c r="B298" s="131" t="s">
        <v>42</v>
      </c>
      <c r="C298" s="131" t="s">
        <v>270</v>
      </c>
      <c r="D298" s="131" t="s">
        <v>263</v>
      </c>
      <c r="E298" s="136" t="s">
        <v>1955</v>
      </c>
      <c r="F298" s="262">
        <f>V298+N298+R298</f>
        <v>3</v>
      </c>
      <c r="G298" s="258">
        <f>W298+O298+S298</f>
        <v>2</v>
      </c>
      <c r="H298" s="258">
        <f>F298+G298</f>
        <v>5</v>
      </c>
      <c r="I298" s="321">
        <f>X298+P298+T298</f>
        <v>11.500000000000002</v>
      </c>
      <c r="J298" s="309">
        <f>(P298*0.5)+(T298*0.3)+(X298*0.2)</f>
        <v>2.3900000000000006</v>
      </c>
      <c r="K298" s="259">
        <f>I298/H298</f>
        <v>2.3000000000000003</v>
      </c>
      <c r="L298" s="258">
        <f>Y298+Q298+U298</f>
        <v>950</v>
      </c>
      <c r="M298" s="263">
        <f>(Y298*0.2)+(Q298*0.5)+(U298*0.3)</f>
        <v>238.8</v>
      </c>
      <c r="N298" s="315">
        <v>0</v>
      </c>
      <c r="O298" s="182">
        <v>0</v>
      </c>
      <c r="P298" s="181">
        <v>0</v>
      </c>
      <c r="Q298" s="183">
        <v>60</v>
      </c>
      <c r="R298" s="184">
        <v>1</v>
      </c>
      <c r="S298" s="184">
        <v>0</v>
      </c>
      <c r="T298" s="185">
        <v>0.9</v>
      </c>
      <c r="U298" s="186">
        <v>308</v>
      </c>
      <c r="V298" s="178">
        <v>2</v>
      </c>
      <c r="W298" s="178">
        <v>2</v>
      </c>
      <c r="X298" s="179">
        <v>10.600000000000001</v>
      </c>
      <c r="Y298" s="180">
        <v>582</v>
      </c>
    </row>
    <row r="299" spans="1:25" ht="15.6" x14ac:dyDescent="0.25">
      <c r="A299" s="138" t="s">
        <v>556</v>
      </c>
      <c r="B299" s="131" t="s">
        <v>37</v>
      </c>
      <c r="C299" s="131" t="s">
        <v>481</v>
      </c>
      <c r="D299" s="131" t="s">
        <v>115</v>
      </c>
      <c r="E299" s="136" t="s">
        <v>1955</v>
      </c>
      <c r="F299" s="262">
        <f>V299+N299+R299</f>
        <v>0</v>
      </c>
      <c r="G299" s="258">
        <f>W299+O299+S299</f>
        <v>2</v>
      </c>
      <c r="H299" s="258">
        <f>F299+G299</f>
        <v>2</v>
      </c>
      <c r="I299" s="321">
        <f>X299+P299+T299</f>
        <v>7.6999999999999993</v>
      </c>
      <c r="J299" s="309">
        <f>(P299*0.5)+(T299*0.3)+(X299*0.2)</f>
        <v>2.3099999999999996</v>
      </c>
      <c r="K299" s="259">
        <f>I299/H299</f>
        <v>3.8499999999999996</v>
      </c>
      <c r="L299" s="258">
        <f>Y299+Q299+U299</f>
        <v>262</v>
      </c>
      <c r="M299" s="263">
        <f>(Y299*0.2)+(Q299*0.5)+(U299*0.3)</f>
        <v>74.599999999999994</v>
      </c>
      <c r="N299" s="315">
        <v>0</v>
      </c>
      <c r="O299" s="182">
        <v>0</v>
      </c>
      <c r="P299" s="181">
        <v>0</v>
      </c>
      <c r="Q299" s="183">
        <v>0</v>
      </c>
      <c r="R299" s="184">
        <v>0</v>
      </c>
      <c r="S299" s="184">
        <v>2</v>
      </c>
      <c r="T299" s="185">
        <v>7.6999999999999993</v>
      </c>
      <c r="U299" s="186">
        <v>222</v>
      </c>
      <c r="V299" s="178">
        <v>0</v>
      </c>
      <c r="W299" s="178">
        <v>0</v>
      </c>
      <c r="X299" s="179">
        <v>0</v>
      </c>
      <c r="Y299" s="180">
        <v>40</v>
      </c>
    </row>
    <row r="300" spans="1:25" ht="15.6" x14ac:dyDescent="0.25">
      <c r="A300" s="138" t="s">
        <v>719</v>
      </c>
      <c r="B300" s="131" t="s">
        <v>39</v>
      </c>
      <c r="C300" s="131" t="s">
        <v>1559</v>
      </c>
      <c r="D300" s="131" t="s">
        <v>420</v>
      </c>
      <c r="E300" s="136" t="s">
        <v>1311</v>
      </c>
      <c r="F300" s="262">
        <f>V300+N300+R300</f>
        <v>0</v>
      </c>
      <c r="G300" s="258">
        <f>W300+O300+S300</f>
        <v>1</v>
      </c>
      <c r="H300" s="258">
        <f>F300+G300</f>
        <v>1</v>
      </c>
      <c r="I300" s="321">
        <f>X300+P300+T300</f>
        <v>4.5999999999999996</v>
      </c>
      <c r="J300" s="309">
        <f>(P300*0.5)+(T300*0.3)+(X300*0.2)</f>
        <v>2.2999999999999998</v>
      </c>
      <c r="K300" s="259">
        <f>I300/H300</f>
        <v>4.5999999999999996</v>
      </c>
      <c r="L300" s="258">
        <f>Y300+Q300+U300</f>
        <v>306</v>
      </c>
      <c r="M300" s="263">
        <f>(Y300*0.2)+(Q300*0.5)+(U300*0.3)</f>
        <v>141</v>
      </c>
      <c r="N300" s="315">
        <v>0</v>
      </c>
      <c r="O300" s="182">
        <v>1</v>
      </c>
      <c r="P300" s="181">
        <v>4.5999999999999996</v>
      </c>
      <c r="Q300" s="183">
        <v>266</v>
      </c>
      <c r="R300" s="184">
        <v>0</v>
      </c>
      <c r="S300" s="184">
        <v>0</v>
      </c>
      <c r="T300" s="185">
        <v>0</v>
      </c>
      <c r="U300" s="186">
        <v>0</v>
      </c>
      <c r="V300" s="178">
        <v>0</v>
      </c>
      <c r="W300" s="178">
        <v>0</v>
      </c>
      <c r="X300" s="179">
        <v>0</v>
      </c>
      <c r="Y300" s="180">
        <v>40</v>
      </c>
    </row>
    <row r="301" spans="1:25" ht="15.6" x14ac:dyDescent="0.25">
      <c r="A301" s="138" t="s">
        <v>1953</v>
      </c>
      <c r="B301" s="131" t="s">
        <v>43</v>
      </c>
      <c r="C301" s="131" t="s">
        <v>1904</v>
      </c>
      <c r="D301" s="131" t="s">
        <v>946</v>
      </c>
      <c r="E301" s="136" t="s">
        <v>1311</v>
      </c>
      <c r="F301" s="262">
        <f>V301+N301+R301</f>
        <v>1</v>
      </c>
      <c r="G301" s="258">
        <f>W301+O301+S301</f>
        <v>2</v>
      </c>
      <c r="H301" s="258">
        <f>F301+G301</f>
        <v>3</v>
      </c>
      <c r="I301" s="321">
        <f>X301+P301+T301</f>
        <v>8.1999999999999993</v>
      </c>
      <c r="J301" s="309">
        <f>(P301*0.5)+(T301*0.3)+(X301*0.2)</f>
        <v>2.2999999999999998</v>
      </c>
      <c r="K301" s="259">
        <f>I301/H301</f>
        <v>2.7333333333333329</v>
      </c>
      <c r="L301" s="258">
        <f>Y301+Q301+U301</f>
        <v>596</v>
      </c>
      <c r="M301" s="263">
        <f>(Y301*0.2)+(Q301*0.5)+(U301*0.3)</f>
        <v>138.4</v>
      </c>
      <c r="N301" s="315">
        <v>0</v>
      </c>
      <c r="O301" s="182">
        <v>0</v>
      </c>
      <c r="P301" s="181">
        <v>0</v>
      </c>
      <c r="Q301" s="183">
        <v>0</v>
      </c>
      <c r="R301" s="184">
        <v>0</v>
      </c>
      <c r="S301" s="184">
        <v>1</v>
      </c>
      <c r="T301" s="185">
        <v>6.6</v>
      </c>
      <c r="U301" s="186">
        <v>192</v>
      </c>
      <c r="V301" s="178">
        <v>1</v>
      </c>
      <c r="W301" s="178">
        <v>1</v>
      </c>
      <c r="X301" s="179">
        <v>1.6</v>
      </c>
      <c r="Y301" s="180">
        <v>404</v>
      </c>
    </row>
    <row r="302" spans="1:25" ht="15.6" x14ac:dyDescent="0.25">
      <c r="A302" s="138" t="s">
        <v>890</v>
      </c>
      <c r="B302" s="131" t="s">
        <v>48</v>
      </c>
      <c r="C302" s="131" t="s">
        <v>2033</v>
      </c>
      <c r="D302" s="131" t="s">
        <v>2034</v>
      </c>
      <c r="E302" s="136" t="s">
        <v>1314</v>
      </c>
      <c r="F302" s="262">
        <f>V302+N302+R302</f>
        <v>0</v>
      </c>
      <c r="G302" s="258">
        <f>W302+O302+S302</f>
        <v>1</v>
      </c>
      <c r="H302" s="258">
        <f>F302+G302</f>
        <v>1</v>
      </c>
      <c r="I302" s="321">
        <f>X302+P302+T302</f>
        <v>7.6</v>
      </c>
      <c r="J302" s="309">
        <f>(P302*0.5)+(T302*0.3)+(X302*0.2)</f>
        <v>2.2799999999999998</v>
      </c>
      <c r="K302" s="259">
        <f>I302/H302</f>
        <v>7.6</v>
      </c>
      <c r="L302" s="258">
        <f>Y302+Q302+U302</f>
        <v>273</v>
      </c>
      <c r="M302" s="263">
        <f>(Y302*0.2)+(Q302*0.5)+(U302*0.3)</f>
        <v>93.9</v>
      </c>
      <c r="N302" s="315">
        <v>0</v>
      </c>
      <c r="O302" s="182">
        <v>0</v>
      </c>
      <c r="P302" s="181">
        <v>0</v>
      </c>
      <c r="Q302" s="183">
        <v>60</v>
      </c>
      <c r="R302" s="184">
        <v>0</v>
      </c>
      <c r="S302" s="184">
        <v>1</v>
      </c>
      <c r="T302" s="185">
        <v>7.6</v>
      </c>
      <c r="U302" s="186">
        <v>213</v>
      </c>
      <c r="V302" s="178">
        <v>0</v>
      </c>
      <c r="W302" s="178">
        <v>0</v>
      </c>
      <c r="X302" s="179">
        <v>0</v>
      </c>
      <c r="Y302" s="180">
        <v>0</v>
      </c>
    </row>
    <row r="303" spans="1:25" ht="15.6" x14ac:dyDescent="0.25">
      <c r="A303" s="138" t="s">
        <v>1626</v>
      </c>
      <c r="B303" s="131" t="s">
        <v>1383</v>
      </c>
      <c r="C303" s="131" t="s">
        <v>1659</v>
      </c>
      <c r="D303" s="131" t="s">
        <v>1660</v>
      </c>
      <c r="E303" s="136" t="s">
        <v>2025</v>
      </c>
      <c r="F303" s="262">
        <f>V303+N303+R303</f>
        <v>1</v>
      </c>
      <c r="G303" s="258">
        <f>W303+O303+S303</f>
        <v>2</v>
      </c>
      <c r="H303" s="258">
        <f>F303+G303</f>
        <v>3</v>
      </c>
      <c r="I303" s="321">
        <f>X303+P303+T303</f>
        <v>11.3</v>
      </c>
      <c r="J303" s="309">
        <f>(P303*0.5)+(T303*0.3)+(X303*0.2)</f>
        <v>2.2600000000000002</v>
      </c>
      <c r="K303" s="259">
        <f>I303/H303</f>
        <v>3.7666666666666671</v>
      </c>
      <c r="L303" s="258">
        <f>Y303+Q303+U303</f>
        <v>225</v>
      </c>
      <c r="M303" s="263">
        <f>(Y303*0.2)+(Q303*0.5)+(U303*0.3)</f>
        <v>45</v>
      </c>
      <c r="N303" s="315">
        <v>0</v>
      </c>
      <c r="O303" s="182">
        <v>0</v>
      </c>
      <c r="P303" s="181">
        <v>0</v>
      </c>
      <c r="Q303" s="183">
        <v>0</v>
      </c>
      <c r="R303" s="184">
        <v>0</v>
      </c>
      <c r="S303" s="184">
        <v>0</v>
      </c>
      <c r="T303" s="185">
        <v>0</v>
      </c>
      <c r="U303" s="186">
        <v>0</v>
      </c>
      <c r="V303" s="178">
        <v>1</v>
      </c>
      <c r="W303" s="178">
        <v>2</v>
      </c>
      <c r="X303" s="179">
        <v>11.3</v>
      </c>
      <c r="Y303" s="180">
        <v>225</v>
      </c>
    </row>
    <row r="304" spans="1:25" ht="15.6" x14ac:dyDescent="0.25">
      <c r="A304" s="138" t="s">
        <v>1125</v>
      </c>
      <c r="B304" s="131" t="s">
        <v>44</v>
      </c>
      <c r="C304" s="131" t="s">
        <v>1134</v>
      </c>
      <c r="D304" s="131" t="s">
        <v>1135</v>
      </c>
      <c r="E304" s="136" t="s">
        <v>1314</v>
      </c>
      <c r="F304" s="262">
        <f>V304+N304+R304</f>
        <v>1</v>
      </c>
      <c r="G304" s="258">
        <f>W304+O304+S304</f>
        <v>3</v>
      </c>
      <c r="H304" s="258">
        <f>F304+G304</f>
        <v>4</v>
      </c>
      <c r="I304" s="321">
        <f>X304+P304+T304</f>
        <v>9.1999999999999993</v>
      </c>
      <c r="J304" s="309">
        <f>(P304*0.5)+(T304*0.3)+(X304*0.2)</f>
        <v>2.2400000000000002</v>
      </c>
      <c r="K304" s="259">
        <f>I304/H304</f>
        <v>2.2999999999999998</v>
      </c>
      <c r="L304" s="258">
        <f>Y304+Q304+U304</f>
        <v>767</v>
      </c>
      <c r="M304" s="263">
        <f>(Y304*0.2)+(Q304*0.5)+(U304*0.3)</f>
        <v>179</v>
      </c>
      <c r="N304" s="315">
        <v>0</v>
      </c>
      <c r="O304" s="182">
        <v>0</v>
      </c>
      <c r="P304" s="181">
        <v>0</v>
      </c>
      <c r="Q304" s="183">
        <v>0</v>
      </c>
      <c r="R304" s="184">
        <v>0</v>
      </c>
      <c r="S304" s="184">
        <v>1</v>
      </c>
      <c r="T304" s="185">
        <v>4</v>
      </c>
      <c r="U304" s="186">
        <v>256</v>
      </c>
      <c r="V304" s="178">
        <v>1</v>
      </c>
      <c r="W304" s="178">
        <v>2</v>
      </c>
      <c r="X304" s="179">
        <v>5.2</v>
      </c>
      <c r="Y304" s="180">
        <v>511</v>
      </c>
    </row>
    <row r="305" spans="1:32" ht="15.6" x14ac:dyDescent="0.25">
      <c r="A305" s="138" t="s">
        <v>497</v>
      </c>
      <c r="B305" s="131" t="s">
        <v>44</v>
      </c>
      <c r="C305" s="131" t="s">
        <v>198</v>
      </c>
      <c r="D305" s="131" t="s">
        <v>174</v>
      </c>
      <c r="E305" s="136" t="s">
        <v>1313</v>
      </c>
      <c r="F305" s="262">
        <f>V305+N305+R305</f>
        <v>1</v>
      </c>
      <c r="G305" s="258">
        <f>W305+O305+S305</f>
        <v>2</v>
      </c>
      <c r="H305" s="258">
        <f>F305+G305</f>
        <v>3</v>
      </c>
      <c r="I305" s="321">
        <f>X305+P305+T305</f>
        <v>4.4000000000000004</v>
      </c>
      <c r="J305" s="309">
        <f>(P305*0.5)+(T305*0.3)+(X305*0.2)</f>
        <v>2.2000000000000002</v>
      </c>
      <c r="K305" s="259">
        <f>I305/H305</f>
        <v>1.4666666666666668</v>
      </c>
      <c r="L305" s="258">
        <f>Y305+Q305+U305</f>
        <v>823</v>
      </c>
      <c r="M305" s="263">
        <f>(Y305*0.2)+(Q305*0.5)+(U305*0.3)</f>
        <v>387.5</v>
      </c>
      <c r="N305" s="315">
        <v>1</v>
      </c>
      <c r="O305" s="182">
        <v>2</v>
      </c>
      <c r="P305" s="181">
        <v>4.4000000000000004</v>
      </c>
      <c r="Q305" s="183">
        <v>723</v>
      </c>
      <c r="R305" s="184">
        <v>0</v>
      </c>
      <c r="S305" s="184">
        <v>0</v>
      </c>
      <c r="T305" s="185">
        <v>0</v>
      </c>
      <c r="U305" s="186">
        <v>60</v>
      </c>
      <c r="V305" s="178">
        <v>0</v>
      </c>
      <c r="W305" s="318">
        <v>0</v>
      </c>
      <c r="X305" s="179">
        <v>0</v>
      </c>
      <c r="Y305" s="180">
        <v>40</v>
      </c>
      <c r="AB305">
        <v>2021</v>
      </c>
      <c r="AC305">
        <v>2020</v>
      </c>
      <c r="AD305">
        <v>2019</v>
      </c>
      <c r="AE305"/>
      <c r="AF305"/>
    </row>
    <row r="306" spans="1:32" ht="15.6" x14ac:dyDescent="0.25">
      <c r="A306" s="138" t="s">
        <v>712</v>
      </c>
      <c r="B306" s="131" t="s">
        <v>1371</v>
      </c>
      <c r="C306" s="131" t="s">
        <v>160</v>
      </c>
      <c r="D306" s="131" t="s">
        <v>318</v>
      </c>
      <c r="E306" s="136" t="s">
        <v>1955</v>
      </c>
      <c r="F306" s="262">
        <f>V306+N306+R306</f>
        <v>1</v>
      </c>
      <c r="G306" s="258">
        <f>W306+O306+S306</f>
        <v>2</v>
      </c>
      <c r="H306" s="258">
        <f>F306+G306</f>
        <v>3</v>
      </c>
      <c r="I306" s="321">
        <f>X306+P306+T306</f>
        <v>10.5</v>
      </c>
      <c r="J306" s="309">
        <f>(P306*0.5)+(T306*0.3)+(X306*0.2)</f>
        <v>2.19</v>
      </c>
      <c r="K306" s="259">
        <f>I306/H306</f>
        <v>3.5</v>
      </c>
      <c r="L306" s="258">
        <f>Y306+Q306+U306</f>
        <v>351</v>
      </c>
      <c r="M306" s="263">
        <f>(Y306*0.2)+(Q306*0.5)+(U306*0.3)</f>
        <v>85</v>
      </c>
      <c r="N306" s="315">
        <v>0</v>
      </c>
      <c r="O306" s="182">
        <v>0</v>
      </c>
      <c r="P306" s="181">
        <v>0</v>
      </c>
      <c r="Q306" s="183">
        <v>0</v>
      </c>
      <c r="R306" s="184">
        <v>1</v>
      </c>
      <c r="S306" s="184">
        <v>0</v>
      </c>
      <c r="T306" s="185">
        <v>0.9</v>
      </c>
      <c r="U306" s="186">
        <v>148</v>
      </c>
      <c r="V306" s="178">
        <v>0</v>
      </c>
      <c r="W306" s="178">
        <v>2</v>
      </c>
      <c r="X306" s="179">
        <v>9.6</v>
      </c>
      <c r="Y306" s="180">
        <v>203</v>
      </c>
    </row>
    <row r="307" spans="1:32" ht="15.6" x14ac:dyDescent="0.25">
      <c r="A307" s="138" t="s">
        <v>1123</v>
      </c>
      <c r="B307" s="131" t="s">
        <v>43</v>
      </c>
      <c r="C307" s="131" t="s">
        <v>1127</v>
      </c>
      <c r="D307" s="131" t="s">
        <v>1126</v>
      </c>
      <c r="E307" s="136" t="s">
        <v>1311</v>
      </c>
      <c r="F307" s="262">
        <f>V307+N307+R307</f>
        <v>0</v>
      </c>
      <c r="G307" s="258">
        <f>W307+O307+S307</f>
        <v>1</v>
      </c>
      <c r="H307" s="258">
        <f>F307+G307</f>
        <v>1</v>
      </c>
      <c r="I307" s="321">
        <f>X307+P307+T307</f>
        <v>4.3</v>
      </c>
      <c r="J307" s="309">
        <f>(P307*0.5)+(T307*0.3)+(X307*0.2)</f>
        <v>2.15</v>
      </c>
      <c r="K307" s="259">
        <f>I307/H307</f>
        <v>4.3</v>
      </c>
      <c r="L307" s="258">
        <f>Y307+Q307+U307</f>
        <v>240</v>
      </c>
      <c r="M307" s="263">
        <f>(Y307*0.2)+(Q307*0.5)+(U307*0.3)</f>
        <v>120</v>
      </c>
      <c r="N307" s="315">
        <v>0</v>
      </c>
      <c r="O307" s="182">
        <v>1</v>
      </c>
      <c r="P307" s="181">
        <v>4.3</v>
      </c>
      <c r="Q307" s="183">
        <v>240</v>
      </c>
      <c r="R307" s="184">
        <v>0</v>
      </c>
      <c r="S307" s="184">
        <v>0</v>
      </c>
      <c r="T307" s="185">
        <v>0</v>
      </c>
      <c r="U307" s="186">
        <v>0</v>
      </c>
      <c r="V307" s="178">
        <v>0</v>
      </c>
      <c r="W307" s="178">
        <v>0</v>
      </c>
      <c r="X307" s="179">
        <v>0</v>
      </c>
      <c r="Y307" s="180">
        <v>0</v>
      </c>
    </row>
    <row r="308" spans="1:32" ht="15.6" x14ac:dyDescent="0.25">
      <c r="A308" s="138" t="s">
        <v>648</v>
      </c>
      <c r="B308" s="131" t="s">
        <v>2047</v>
      </c>
      <c r="C308" s="131" t="s">
        <v>352</v>
      </c>
      <c r="D308" s="131" t="s">
        <v>349</v>
      </c>
      <c r="E308" s="136" t="s">
        <v>1955</v>
      </c>
      <c r="F308" s="262">
        <f>V308+N308+R308</f>
        <v>2</v>
      </c>
      <c r="G308" s="258">
        <f>W308+O308+S308</f>
        <v>1</v>
      </c>
      <c r="H308" s="258">
        <f>F308+G308</f>
        <v>3</v>
      </c>
      <c r="I308" s="321">
        <f>X308+P308+T308</f>
        <v>7.9</v>
      </c>
      <c r="J308" s="309">
        <f>(P308*0.5)+(T308*0.3)+(X308*0.2)</f>
        <v>2.0900000000000003</v>
      </c>
      <c r="K308" s="259">
        <f>I308/H308</f>
        <v>2.6333333333333333</v>
      </c>
      <c r="L308" s="258">
        <f>Y308+Q308+U308</f>
        <v>765</v>
      </c>
      <c r="M308" s="263">
        <f>(Y308*0.2)+(Q308*0.5)+(U308*0.3)</f>
        <v>301.39999999999998</v>
      </c>
      <c r="N308" s="315">
        <v>2</v>
      </c>
      <c r="O308" s="182">
        <v>0</v>
      </c>
      <c r="P308" s="181">
        <v>1.7</v>
      </c>
      <c r="Q308" s="183">
        <v>488</v>
      </c>
      <c r="R308" s="184">
        <v>0</v>
      </c>
      <c r="S308" s="184">
        <v>0</v>
      </c>
      <c r="T308" s="185">
        <v>0</v>
      </c>
      <c r="U308" s="186">
        <v>20</v>
      </c>
      <c r="V308" s="178">
        <v>0</v>
      </c>
      <c r="W308" s="178">
        <v>1</v>
      </c>
      <c r="X308" s="179">
        <v>6.2</v>
      </c>
      <c r="Y308" s="180">
        <v>257</v>
      </c>
    </row>
    <row r="309" spans="1:32" ht="15.6" x14ac:dyDescent="0.25">
      <c r="A309" s="138" t="s">
        <v>802</v>
      </c>
      <c r="B309" s="131" t="s">
        <v>43</v>
      </c>
      <c r="C309" s="131" t="s">
        <v>278</v>
      </c>
      <c r="D309" s="131" t="s">
        <v>279</v>
      </c>
      <c r="E309" s="136" t="s">
        <v>1314</v>
      </c>
      <c r="F309" s="262">
        <f>V309+N309+R309</f>
        <v>0</v>
      </c>
      <c r="G309" s="258">
        <f>W309+O309+S309</f>
        <v>2</v>
      </c>
      <c r="H309" s="258">
        <f>F309+G309</f>
        <v>2</v>
      </c>
      <c r="I309" s="321">
        <f>X309+P309+T309</f>
        <v>10.4</v>
      </c>
      <c r="J309" s="309">
        <f>(P309*0.5)+(T309*0.3)+(X309*0.2)</f>
        <v>2.08</v>
      </c>
      <c r="K309" s="259">
        <f>I309/H309</f>
        <v>5.2</v>
      </c>
      <c r="L309" s="258">
        <f>Y309+Q309+U309</f>
        <v>186</v>
      </c>
      <c r="M309" s="263">
        <f>(Y309*0.2)+(Q309*0.5)+(U309*0.3)</f>
        <v>37.200000000000003</v>
      </c>
      <c r="N309" s="315">
        <v>0</v>
      </c>
      <c r="O309" s="182">
        <v>0</v>
      </c>
      <c r="P309" s="181">
        <v>0</v>
      </c>
      <c r="Q309" s="183">
        <v>0</v>
      </c>
      <c r="R309" s="184">
        <v>0</v>
      </c>
      <c r="S309" s="184">
        <v>0</v>
      </c>
      <c r="T309" s="185">
        <v>0</v>
      </c>
      <c r="U309" s="186">
        <v>0</v>
      </c>
      <c r="V309" s="178">
        <v>0</v>
      </c>
      <c r="W309" s="178">
        <v>2</v>
      </c>
      <c r="X309" s="179">
        <v>10.4</v>
      </c>
      <c r="Y309" s="180">
        <v>186</v>
      </c>
    </row>
    <row r="310" spans="1:32" ht="15.6" x14ac:dyDescent="0.25">
      <c r="A310" s="138" t="s">
        <v>917</v>
      </c>
      <c r="B310" s="131" t="s">
        <v>49</v>
      </c>
      <c r="C310" s="131" t="s">
        <v>1661</v>
      </c>
      <c r="D310" s="131" t="s">
        <v>96</v>
      </c>
      <c r="E310" s="136" t="s">
        <v>1954</v>
      </c>
      <c r="F310" s="262">
        <f>V310+N310+R310</f>
        <v>2</v>
      </c>
      <c r="G310" s="258">
        <f>W310+O310+S310</f>
        <v>0</v>
      </c>
      <c r="H310" s="258">
        <f>F310+G310</f>
        <v>2</v>
      </c>
      <c r="I310" s="321">
        <f>X310+P310+T310</f>
        <v>4</v>
      </c>
      <c r="J310" s="309">
        <f>(P310*0.5)+(T310*0.3)+(X310*0.2)</f>
        <v>2</v>
      </c>
      <c r="K310" s="259">
        <f>I310/H310</f>
        <v>2</v>
      </c>
      <c r="L310" s="258">
        <f>Y310+Q310+U310</f>
        <v>537</v>
      </c>
      <c r="M310" s="263">
        <f>(Y310*0.2)+(Q310*0.5)+(U310*0.3)</f>
        <v>268.5</v>
      </c>
      <c r="N310" s="315">
        <v>2</v>
      </c>
      <c r="O310" s="182">
        <v>0</v>
      </c>
      <c r="P310" s="181">
        <v>4</v>
      </c>
      <c r="Q310" s="183">
        <v>537</v>
      </c>
      <c r="R310" s="184">
        <v>0</v>
      </c>
      <c r="S310" s="184">
        <v>0</v>
      </c>
      <c r="T310" s="185">
        <v>0</v>
      </c>
      <c r="U310" s="186">
        <v>0</v>
      </c>
      <c r="V310" s="178">
        <v>0</v>
      </c>
      <c r="W310" s="178">
        <v>0</v>
      </c>
      <c r="X310" s="179">
        <v>0</v>
      </c>
      <c r="Y310" s="180">
        <v>0</v>
      </c>
    </row>
    <row r="311" spans="1:32" ht="15.6" x14ac:dyDescent="0.25">
      <c r="A311" s="138" t="s">
        <v>617</v>
      </c>
      <c r="B311" s="131" t="s">
        <v>50</v>
      </c>
      <c r="C311" s="131" t="s">
        <v>468</v>
      </c>
      <c r="D311" s="131" t="s">
        <v>358</v>
      </c>
      <c r="E311" s="136" t="s">
        <v>1304</v>
      </c>
      <c r="F311" s="262">
        <f>V311+N311+R311</f>
        <v>1</v>
      </c>
      <c r="G311" s="258">
        <f>W311+O311+S311</f>
        <v>2</v>
      </c>
      <c r="H311" s="258">
        <f>F311+G311</f>
        <v>3</v>
      </c>
      <c r="I311" s="321">
        <f>X311+P311+T311</f>
        <v>9.3999999999999986</v>
      </c>
      <c r="J311" s="309">
        <f>(P311*0.5)+(T311*0.3)+(X311*0.2)</f>
        <v>1.95</v>
      </c>
      <c r="K311" s="259">
        <f>I311/H311</f>
        <v>3.1333333333333329</v>
      </c>
      <c r="L311" s="258">
        <f>Y311+Q311+U311</f>
        <v>380</v>
      </c>
      <c r="M311" s="263">
        <f>(Y311*0.2)+(Q311*0.5)+(U311*0.3)</f>
        <v>102.2</v>
      </c>
      <c r="N311" s="315">
        <v>0</v>
      </c>
      <c r="O311" s="182">
        <v>0</v>
      </c>
      <c r="P311" s="181">
        <v>0</v>
      </c>
      <c r="Q311" s="183">
        <v>40</v>
      </c>
      <c r="R311" s="184">
        <v>1</v>
      </c>
      <c r="S311" s="184">
        <v>0</v>
      </c>
      <c r="T311" s="185">
        <v>0.7</v>
      </c>
      <c r="U311" s="186">
        <v>142</v>
      </c>
      <c r="V311" s="178">
        <v>0</v>
      </c>
      <c r="W311" s="178">
        <v>2</v>
      </c>
      <c r="X311" s="179">
        <v>8.6999999999999993</v>
      </c>
      <c r="Y311" s="180">
        <v>198</v>
      </c>
    </row>
    <row r="312" spans="1:32" ht="15.6" x14ac:dyDescent="0.25">
      <c r="A312" s="138" t="s">
        <v>1535</v>
      </c>
      <c r="B312" s="131" t="s">
        <v>2049</v>
      </c>
      <c r="C312" s="131" t="s">
        <v>189</v>
      </c>
      <c r="D312" s="131" t="s">
        <v>403</v>
      </c>
      <c r="E312" s="136" t="s">
        <v>1311</v>
      </c>
      <c r="F312" s="262">
        <f>V312+N312+R312</f>
        <v>3</v>
      </c>
      <c r="G312" s="258">
        <f>W312+O312+S312</f>
        <v>2</v>
      </c>
      <c r="H312" s="258">
        <f>F312+G312</f>
        <v>5</v>
      </c>
      <c r="I312" s="321">
        <f>X312+P312+T312</f>
        <v>9.6999999999999993</v>
      </c>
      <c r="J312" s="309">
        <f>(P312*0.5)+(T312*0.3)+(X312*0.2)</f>
        <v>1.94</v>
      </c>
      <c r="K312" s="259">
        <f>I312/H312</f>
        <v>1.94</v>
      </c>
      <c r="L312" s="258">
        <f>Y312+Q312+U312</f>
        <v>372</v>
      </c>
      <c r="M312" s="263">
        <f>(Y312*0.2)+(Q312*0.5)+(U312*0.3)</f>
        <v>74.400000000000006</v>
      </c>
      <c r="N312" s="315">
        <v>0</v>
      </c>
      <c r="O312" s="182">
        <v>0</v>
      </c>
      <c r="P312" s="181">
        <v>0</v>
      </c>
      <c r="Q312" s="183">
        <v>0</v>
      </c>
      <c r="R312" s="184">
        <v>0</v>
      </c>
      <c r="S312" s="184">
        <v>0</v>
      </c>
      <c r="T312" s="185">
        <v>0</v>
      </c>
      <c r="U312" s="186">
        <v>0</v>
      </c>
      <c r="V312" s="178">
        <v>3</v>
      </c>
      <c r="W312" s="178">
        <v>2</v>
      </c>
      <c r="X312" s="179">
        <v>9.6999999999999993</v>
      </c>
      <c r="Y312" s="180">
        <v>372</v>
      </c>
    </row>
    <row r="313" spans="1:32" ht="15.6" x14ac:dyDescent="0.25">
      <c r="A313" s="138" t="s">
        <v>922</v>
      </c>
      <c r="B313" s="131" t="s">
        <v>2047</v>
      </c>
      <c r="C313" s="131" t="s">
        <v>116</v>
      </c>
      <c r="D313" s="131" t="s">
        <v>359</v>
      </c>
      <c r="E313" s="136" t="s">
        <v>1954</v>
      </c>
      <c r="F313" s="262">
        <f>V313+N313+R313</f>
        <v>1</v>
      </c>
      <c r="G313" s="258">
        <f>W313+O313+S313</f>
        <v>1</v>
      </c>
      <c r="H313" s="258">
        <f>F313+G313</f>
        <v>2</v>
      </c>
      <c r="I313" s="321">
        <f>X313+P313+T313</f>
        <v>5</v>
      </c>
      <c r="J313" s="309">
        <f>(P313*0.5)+(T313*0.3)+(X313*0.2)</f>
        <v>1.9</v>
      </c>
      <c r="K313" s="259">
        <f>I313/H313</f>
        <v>2.5</v>
      </c>
      <c r="L313" s="258">
        <f>Y313+Q313+U313</f>
        <v>438</v>
      </c>
      <c r="M313" s="263">
        <f>(Y313*0.2)+(Q313*0.5)+(U313*0.3)</f>
        <v>184.6</v>
      </c>
      <c r="N313" s="315">
        <v>1</v>
      </c>
      <c r="O313" s="182">
        <v>0</v>
      </c>
      <c r="P313" s="181">
        <v>2</v>
      </c>
      <c r="Q313" s="183">
        <v>266</v>
      </c>
      <c r="R313" s="184">
        <v>0</v>
      </c>
      <c r="S313" s="184">
        <v>1</v>
      </c>
      <c r="T313" s="185">
        <v>3</v>
      </c>
      <c r="U313" s="186">
        <v>172</v>
      </c>
      <c r="V313" s="178">
        <v>0</v>
      </c>
      <c r="W313" s="178">
        <v>0</v>
      </c>
      <c r="X313" s="179">
        <v>0</v>
      </c>
      <c r="Y313" s="180">
        <v>0</v>
      </c>
    </row>
    <row r="314" spans="1:32" ht="15.6" x14ac:dyDescent="0.25">
      <c r="A314" s="138" t="s">
        <v>568</v>
      </c>
      <c r="B314" s="131" t="s">
        <v>48</v>
      </c>
      <c r="C314" s="131" t="s">
        <v>77</v>
      </c>
      <c r="D314" s="131" t="s">
        <v>331</v>
      </c>
      <c r="E314" s="136" t="s">
        <v>1955</v>
      </c>
      <c r="F314" s="262">
        <f>V314+N314+R314</f>
        <v>0</v>
      </c>
      <c r="G314" s="258">
        <f>W314+O314+S314</f>
        <v>3</v>
      </c>
      <c r="H314" s="258">
        <f>F314+G314</f>
        <v>3</v>
      </c>
      <c r="I314" s="321">
        <f>X314+P314+T314</f>
        <v>8.8000000000000007</v>
      </c>
      <c r="J314" s="309">
        <f>(P314*0.5)+(T314*0.3)+(X314*0.2)</f>
        <v>1.7600000000000002</v>
      </c>
      <c r="K314" s="259">
        <f>I314/H314</f>
        <v>2.9333333333333336</v>
      </c>
      <c r="L314" s="258">
        <f>Y314+Q314+U314</f>
        <v>220</v>
      </c>
      <c r="M314" s="263">
        <f>(Y314*0.2)+(Q314*0.5)+(U314*0.3)</f>
        <v>52</v>
      </c>
      <c r="N314" s="315">
        <v>0</v>
      </c>
      <c r="O314" s="182">
        <v>0</v>
      </c>
      <c r="P314" s="181">
        <v>0</v>
      </c>
      <c r="Q314" s="183">
        <v>20</v>
      </c>
      <c r="R314" s="184">
        <v>0</v>
      </c>
      <c r="S314" s="184">
        <v>0</v>
      </c>
      <c r="T314" s="185">
        <v>0</v>
      </c>
      <c r="U314" s="186">
        <v>20</v>
      </c>
      <c r="V314" s="178">
        <v>0</v>
      </c>
      <c r="W314" s="178">
        <v>3</v>
      </c>
      <c r="X314" s="179">
        <v>8.8000000000000007</v>
      </c>
      <c r="Y314" s="180">
        <v>180</v>
      </c>
    </row>
    <row r="315" spans="1:32" ht="15.6" x14ac:dyDescent="0.25">
      <c r="A315" s="138" t="s">
        <v>1848</v>
      </c>
      <c r="B315" s="131" t="s">
        <v>1292</v>
      </c>
      <c r="C315" s="131" t="s">
        <v>73</v>
      </c>
      <c r="D315" s="131" t="s">
        <v>1896</v>
      </c>
      <c r="E315" s="136" t="s">
        <v>1311</v>
      </c>
      <c r="F315" s="262">
        <f>V315+N315+R315</f>
        <v>0</v>
      </c>
      <c r="G315" s="258">
        <f>W315+O315+S315</f>
        <v>3</v>
      </c>
      <c r="H315" s="258">
        <f>F315+G315</f>
        <v>3</v>
      </c>
      <c r="I315" s="321">
        <f>X315+P315+T315</f>
        <v>8.8000000000000007</v>
      </c>
      <c r="J315" s="309">
        <f>(P315*0.5)+(T315*0.3)+(X315*0.2)</f>
        <v>1.7600000000000002</v>
      </c>
      <c r="K315" s="259">
        <f>I315/H315</f>
        <v>2.9333333333333336</v>
      </c>
      <c r="L315" s="258">
        <f>Y315+Q315+U315</f>
        <v>160</v>
      </c>
      <c r="M315" s="263">
        <f>(Y315*0.2)+(Q315*0.5)+(U315*0.3)</f>
        <v>32</v>
      </c>
      <c r="N315" s="315">
        <v>0</v>
      </c>
      <c r="O315" s="182">
        <v>0</v>
      </c>
      <c r="P315" s="181">
        <v>0</v>
      </c>
      <c r="Q315" s="183">
        <v>0</v>
      </c>
      <c r="R315" s="184">
        <v>0</v>
      </c>
      <c r="S315" s="184">
        <v>0</v>
      </c>
      <c r="T315" s="185">
        <v>0</v>
      </c>
      <c r="U315" s="186">
        <v>0</v>
      </c>
      <c r="V315" s="178">
        <v>0</v>
      </c>
      <c r="W315" s="178">
        <v>3</v>
      </c>
      <c r="X315" s="179">
        <v>8.8000000000000007</v>
      </c>
      <c r="Y315" s="180">
        <v>160</v>
      </c>
    </row>
    <row r="316" spans="1:32" ht="15.6" x14ac:dyDescent="0.25">
      <c r="A316" s="138" t="s">
        <v>689</v>
      </c>
      <c r="B316" s="131" t="s">
        <v>48</v>
      </c>
      <c r="C316" s="131" t="s">
        <v>319</v>
      </c>
      <c r="D316" s="131" t="s">
        <v>330</v>
      </c>
      <c r="E316" s="136" t="s">
        <v>1314</v>
      </c>
      <c r="F316" s="262">
        <f>V316+N316+R316</f>
        <v>1</v>
      </c>
      <c r="G316" s="258">
        <f>W316+O316+S316</f>
        <v>3</v>
      </c>
      <c r="H316" s="258">
        <f>F316+G316</f>
        <v>4</v>
      </c>
      <c r="I316" s="321">
        <f>X316+P316+T316</f>
        <v>7.1</v>
      </c>
      <c r="J316" s="309">
        <f>(P316*0.5)+(T316*0.3)+(X316*0.2)</f>
        <v>1.75</v>
      </c>
      <c r="K316" s="259">
        <f>I316/H316</f>
        <v>1.7749999999999999</v>
      </c>
      <c r="L316" s="258">
        <f>Y316+Q316+U316</f>
        <v>556</v>
      </c>
      <c r="M316" s="263">
        <f>(Y316*0.2)+(Q316*0.5)+(U316*0.3)</f>
        <v>158.19999999999999</v>
      </c>
      <c r="N316" s="315">
        <v>0</v>
      </c>
      <c r="O316" s="182">
        <v>0</v>
      </c>
      <c r="P316" s="181">
        <v>0</v>
      </c>
      <c r="Q316" s="183">
        <v>20</v>
      </c>
      <c r="R316" s="184">
        <v>1</v>
      </c>
      <c r="S316" s="184">
        <v>1</v>
      </c>
      <c r="T316" s="185">
        <v>3.3</v>
      </c>
      <c r="U316" s="186">
        <v>410</v>
      </c>
      <c r="V316" s="178">
        <v>0</v>
      </c>
      <c r="W316" s="178">
        <v>2</v>
      </c>
      <c r="X316" s="179">
        <v>3.8</v>
      </c>
      <c r="Y316" s="180">
        <v>126</v>
      </c>
    </row>
    <row r="317" spans="1:32" ht="15.6" x14ac:dyDescent="0.25">
      <c r="A317" s="138" t="s">
        <v>1037</v>
      </c>
      <c r="B317" s="131" t="s">
        <v>50</v>
      </c>
      <c r="C317" s="131" t="s">
        <v>77</v>
      </c>
      <c r="D317" s="131" t="s">
        <v>165</v>
      </c>
      <c r="E317" s="136" t="s">
        <v>1954</v>
      </c>
      <c r="F317" s="262">
        <f>V317+N317+R317</f>
        <v>0</v>
      </c>
      <c r="G317" s="258">
        <f>W317+O317+S317</f>
        <v>3</v>
      </c>
      <c r="H317" s="258">
        <f>F317+G317</f>
        <v>3</v>
      </c>
      <c r="I317" s="321">
        <f>X317+P317+T317</f>
        <v>4.7</v>
      </c>
      <c r="J317" s="309">
        <f>(P317*0.5)+(T317*0.3)+(X317*0.2)</f>
        <v>1.7200000000000002</v>
      </c>
      <c r="K317" s="259">
        <f>I317/H317</f>
        <v>1.5666666666666667</v>
      </c>
      <c r="L317" s="258">
        <f>Y317+Q317+U317</f>
        <v>520</v>
      </c>
      <c r="M317" s="263">
        <f>(Y317*0.2)+(Q317*0.5)+(U317*0.3)</f>
        <v>191.9</v>
      </c>
      <c r="N317" s="315">
        <v>0</v>
      </c>
      <c r="O317" s="182">
        <v>2</v>
      </c>
      <c r="P317" s="181">
        <v>2.6</v>
      </c>
      <c r="Q317" s="183">
        <v>293</v>
      </c>
      <c r="R317" s="184">
        <v>0</v>
      </c>
      <c r="S317" s="184">
        <v>0</v>
      </c>
      <c r="T317" s="185">
        <v>0</v>
      </c>
      <c r="U317" s="186">
        <v>0</v>
      </c>
      <c r="V317" s="178">
        <v>0</v>
      </c>
      <c r="W317" s="178">
        <v>1</v>
      </c>
      <c r="X317" s="179">
        <v>2.1</v>
      </c>
      <c r="Y317" s="180">
        <v>227</v>
      </c>
    </row>
    <row r="318" spans="1:32" ht="15.6" x14ac:dyDescent="0.25">
      <c r="A318" s="138" t="s">
        <v>1411</v>
      </c>
      <c r="B318" s="131" t="s">
        <v>49</v>
      </c>
      <c r="C318" s="131" t="s">
        <v>1765</v>
      </c>
      <c r="D318" s="131" t="s">
        <v>258</v>
      </c>
      <c r="E318" s="136" t="s">
        <v>1313</v>
      </c>
      <c r="F318" s="262">
        <f>V318+N318+R318</f>
        <v>1</v>
      </c>
      <c r="G318" s="258">
        <f>W318+O318+S318</f>
        <v>2</v>
      </c>
      <c r="H318" s="258">
        <f>F318+G318</f>
        <v>3</v>
      </c>
      <c r="I318" s="321">
        <f>X318+P318+T318</f>
        <v>4.5999999999999996</v>
      </c>
      <c r="J318" s="309">
        <f>(P318*0.5)+(T318*0.3)+(X318*0.2)</f>
        <v>1.72</v>
      </c>
      <c r="K318" s="259">
        <f>I318/H318</f>
        <v>1.5333333333333332</v>
      </c>
      <c r="L318" s="258">
        <f>Y318+Q318+U318</f>
        <v>607</v>
      </c>
      <c r="M318" s="263">
        <f>(Y318*0.2)+(Q318*0.5)+(U318*0.3)</f>
        <v>273.5</v>
      </c>
      <c r="N318" s="315">
        <v>1</v>
      </c>
      <c r="O318" s="182">
        <v>0</v>
      </c>
      <c r="P318" s="181">
        <v>1.7</v>
      </c>
      <c r="Q318" s="183">
        <v>457</v>
      </c>
      <c r="R318" s="184">
        <v>0</v>
      </c>
      <c r="S318" s="184">
        <v>2</v>
      </c>
      <c r="T318" s="185">
        <v>2.9</v>
      </c>
      <c r="U318" s="186">
        <v>150</v>
      </c>
      <c r="V318" s="178">
        <v>0</v>
      </c>
      <c r="W318" s="178">
        <v>0</v>
      </c>
      <c r="X318" s="179">
        <v>0</v>
      </c>
      <c r="Y318" s="180">
        <v>0</v>
      </c>
    </row>
    <row r="319" spans="1:32" ht="15.6" x14ac:dyDescent="0.25">
      <c r="A319" s="138" t="s">
        <v>894</v>
      </c>
      <c r="B319" s="131" t="s">
        <v>1292</v>
      </c>
      <c r="C319" s="131" t="s">
        <v>97</v>
      </c>
      <c r="D319" s="131" t="s">
        <v>2062</v>
      </c>
      <c r="E319" s="136" t="s">
        <v>1954</v>
      </c>
      <c r="F319" s="262">
        <f>V319+N319+R319</f>
        <v>0</v>
      </c>
      <c r="G319" s="258">
        <f>W319+O319+S319</f>
        <v>1</v>
      </c>
      <c r="H319" s="258">
        <f>F319+G319</f>
        <v>1</v>
      </c>
      <c r="I319" s="321">
        <f>X319+P319+T319</f>
        <v>8.5</v>
      </c>
      <c r="J319" s="309">
        <f>(P319*0.5)+(T319*0.3)+(X319*0.2)</f>
        <v>1.7000000000000002</v>
      </c>
      <c r="K319" s="259">
        <f>I319/H319</f>
        <v>8.5</v>
      </c>
      <c r="L319" s="258">
        <f>Y319+Q319+U319</f>
        <v>195</v>
      </c>
      <c r="M319" s="263">
        <f>(Y319*0.2)+(Q319*0.5)+(U319*0.3)</f>
        <v>41</v>
      </c>
      <c r="N319" s="315">
        <v>0</v>
      </c>
      <c r="O319" s="182">
        <v>0</v>
      </c>
      <c r="P319" s="181">
        <v>0</v>
      </c>
      <c r="Q319" s="183">
        <v>0</v>
      </c>
      <c r="R319" s="184">
        <v>0</v>
      </c>
      <c r="S319" s="184">
        <v>0</v>
      </c>
      <c r="T319" s="185">
        <v>0</v>
      </c>
      <c r="U319" s="186">
        <v>20</v>
      </c>
      <c r="V319" s="178">
        <v>0</v>
      </c>
      <c r="W319" s="178">
        <v>1</v>
      </c>
      <c r="X319" s="179">
        <v>8.5</v>
      </c>
      <c r="Y319" s="180">
        <v>175</v>
      </c>
    </row>
    <row r="320" spans="1:32" ht="15.6" x14ac:dyDescent="0.25">
      <c r="A320" s="138" t="s">
        <v>907</v>
      </c>
      <c r="B320" s="131" t="s">
        <v>44</v>
      </c>
      <c r="C320" s="131" t="s">
        <v>2160</v>
      </c>
      <c r="D320" s="131" t="s">
        <v>2161</v>
      </c>
      <c r="E320" s="136" t="s">
        <v>1311</v>
      </c>
      <c r="F320" s="262">
        <f>V320+N320+R320</f>
        <v>0</v>
      </c>
      <c r="G320" s="258">
        <f>W320+O320+S320</f>
        <v>1</v>
      </c>
      <c r="H320" s="258">
        <f>F320+G320</f>
        <v>1</v>
      </c>
      <c r="I320" s="321">
        <f>X320+P320+T320</f>
        <v>3.4</v>
      </c>
      <c r="J320" s="309">
        <f>(P320*0.5)+(T320*0.3)+(X320*0.2)</f>
        <v>1.7</v>
      </c>
      <c r="K320" s="259">
        <f>I320/H320</f>
        <v>3.4</v>
      </c>
      <c r="L320" s="258">
        <f>Y320+Q320+U320</f>
        <v>261</v>
      </c>
      <c r="M320" s="263">
        <f>(Y320*0.2)+(Q320*0.5)+(U320*0.3)</f>
        <v>130.5</v>
      </c>
      <c r="N320" s="315">
        <v>0</v>
      </c>
      <c r="O320" s="182">
        <v>1</v>
      </c>
      <c r="P320" s="181">
        <v>3.4</v>
      </c>
      <c r="Q320" s="183">
        <v>261</v>
      </c>
      <c r="R320" s="184">
        <v>0</v>
      </c>
      <c r="S320" s="184">
        <v>0</v>
      </c>
      <c r="T320" s="185">
        <v>0</v>
      </c>
      <c r="U320" s="186">
        <v>0</v>
      </c>
      <c r="V320" s="178">
        <v>0</v>
      </c>
      <c r="W320" s="178">
        <v>0</v>
      </c>
      <c r="X320" s="179">
        <v>0</v>
      </c>
      <c r="Y320" s="180">
        <v>0</v>
      </c>
    </row>
    <row r="321" spans="1:25" ht="15.6" x14ac:dyDescent="0.25">
      <c r="A321" s="138" t="s">
        <v>635</v>
      </c>
      <c r="B321" s="131" t="s">
        <v>40</v>
      </c>
      <c r="C321" s="131" t="s">
        <v>398</v>
      </c>
      <c r="D321" s="131" t="s">
        <v>127</v>
      </c>
      <c r="E321" s="136" t="s">
        <v>1314</v>
      </c>
      <c r="F321" s="262">
        <f>V321+N321+R321</f>
        <v>0</v>
      </c>
      <c r="G321" s="258">
        <f>W321+O321+S321</f>
        <v>0</v>
      </c>
      <c r="H321" s="258">
        <f>F321+G321</f>
        <v>0</v>
      </c>
      <c r="I321" s="321">
        <f>X321+P321+T321</f>
        <v>3.3</v>
      </c>
      <c r="J321" s="309">
        <f>(P321*0.5)+(T321*0.3)+(X321*0.2)</f>
        <v>1.65</v>
      </c>
      <c r="K321" s="259" t="e">
        <f>I321/H321</f>
        <v>#DIV/0!</v>
      </c>
      <c r="L321" s="258">
        <f>Y321+Q321+U321</f>
        <v>260</v>
      </c>
      <c r="M321" s="263">
        <f>(Y321*0.2)+(Q321*0.5)+(U321*0.3)</f>
        <v>130</v>
      </c>
      <c r="N321" s="315">
        <v>0</v>
      </c>
      <c r="O321" s="182">
        <v>0</v>
      </c>
      <c r="P321" s="181">
        <v>3.3</v>
      </c>
      <c r="Q321" s="183">
        <v>260</v>
      </c>
      <c r="R321" s="184">
        <v>0</v>
      </c>
      <c r="S321" s="184">
        <v>0</v>
      </c>
      <c r="T321" s="185">
        <v>0</v>
      </c>
      <c r="U321" s="186">
        <v>0</v>
      </c>
      <c r="V321" s="178">
        <v>0</v>
      </c>
      <c r="W321" s="178">
        <v>0</v>
      </c>
      <c r="X321" s="179">
        <v>0</v>
      </c>
      <c r="Y321" s="180">
        <v>0</v>
      </c>
    </row>
    <row r="322" spans="1:25" ht="15.6" x14ac:dyDescent="0.25">
      <c r="A322" s="138" t="s">
        <v>875</v>
      </c>
      <c r="B322" s="131" t="s">
        <v>42</v>
      </c>
      <c r="C322" s="131" t="s">
        <v>966</v>
      </c>
      <c r="D322" s="131" t="s">
        <v>1991</v>
      </c>
      <c r="E322" s="136" t="s">
        <v>1314</v>
      </c>
      <c r="F322" s="262">
        <f>V322+N322+R322</f>
        <v>3</v>
      </c>
      <c r="G322" s="258">
        <f>W322+O322+S322</f>
        <v>1</v>
      </c>
      <c r="H322" s="258">
        <f>F322+G322</f>
        <v>4</v>
      </c>
      <c r="I322" s="321">
        <f>X322+P322+T322</f>
        <v>4.2</v>
      </c>
      <c r="J322" s="309">
        <f>(P322*0.5)+(T322*0.3)+(X322*0.2)</f>
        <v>1.62</v>
      </c>
      <c r="K322" s="259">
        <f>I322/H322</f>
        <v>1.05</v>
      </c>
      <c r="L322" s="258">
        <f>Y322+Q322+U322</f>
        <v>785</v>
      </c>
      <c r="M322" s="263">
        <f>(Y322*0.2)+(Q322*0.5)+(U322*0.3)</f>
        <v>280.5</v>
      </c>
      <c r="N322" s="315">
        <v>0</v>
      </c>
      <c r="O322" s="182">
        <v>1</v>
      </c>
      <c r="P322" s="181">
        <v>1.8</v>
      </c>
      <c r="Q322" s="183">
        <v>245</v>
      </c>
      <c r="R322" s="184">
        <v>3</v>
      </c>
      <c r="S322" s="184">
        <v>0</v>
      </c>
      <c r="T322" s="185">
        <v>2.4</v>
      </c>
      <c r="U322" s="186">
        <v>500</v>
      </c>
      <c r="V322" s="178">
        <v>0</v>
      </c>
      <c r="W322" s="178">
        <v>0</v>
      </c>
      <c r="X322" s="179">
        <v>0</v>
      </c>
      <c r="Y322" s="180">
        <v>40</v>
      </c>
    </row>
    <row r="323" spans="1:25" ht="15.6" x14ac:dyDescent="0.25">
      <c r="A323" s="138" t="s">
        <v>722</v>
      </c>
      <c r="B323" s="131" t="s">
        <v>48</v>
      </c>
      <c r="C323" s="131" t="s">
        <v>101</v>
      </c>
      <c r="D323" s="131" t="s">
        <v>338</v>
      </c>
      <c r="E323" s="136" t="s">
        <v>1311</v>
      </c>
      <c r="F323" s="262">
        <f>V323+N323+R323</f>
        <v>0</v>
      </c>
      <c r="G323" s="258">
        <f>W323+O323+S323</f>
        <v>3</v>
      </c>
      <c r="H323" s="258">
        <f>F323+G323</f>
        <v>3</v>
      </c>
      <c r="I323" s="321">
        <f>X323+P323+T323</f>
        <v>7.8</v>
      </c>
      <c r="J323" s="309">
        <f>(P323*0.5)+(T323*0.3)+(X323*0.2)</f>
        <v>1.56</v>
      </c>
      <c r="K323" s="259">
        <f>I323/H323</f>
        <v>2.6</v>
      </c>
      <c r="L323" s="258">
        <f>Y323+Q323+U323</f>
        <v>329</v>
      </c>
      <c r="M323" s="263">
        <f>(Y323*0.2)+(Q323*0.5)+(U323*0.3)</f>
        <v>65.8</v>
      </c>
      <c r="N323" s="315">
        <v>0</v>
      </c>
      <c r="O323" s="182">
        <v>0</v>
      </c>
      <c r="P323" s="181">
        <v>0</v>
      </c>
      <c r="Q323" s="183">
        <v>0</v>
      </c>
      <c r="R323" s="184">
        <v>0</v>
      </c>
      <c r="S323" s="184">
        <v>0</v>
      </c>
      <c r="T323" s="185">
        <v>0</v>
      </c>
      <c r="U323" s="186">
        <v>0</v>
      </c>
      <c r="V323" s="178">
        <v>0</v>
      </c>
      <c r="W323" s="178">
        <v>3</v>
      </c>
      <c r="X323" s="179">
        <v>7.8</v>
      </c>
      <c r="Y323" s="180">
        <v>329</v>
      </c>
    </row>
    <row r="324" spans="1:25" ht="15.6" x14ac:dyDescent="0.25">
      <c r="A324" s="138" t="s">
        <v>814</v>
      </c>
      <c r="B324" s="131" t="s">
        <v>48</v>
      </c>
      <c r="C324" s="131" t="s">
        <v>980</v>
      </c>
      <c r="D324" s="131" t="s">
        <v>1110</v>
      </c>
      <c r="E324" s="136" t="s">
        <v>1314</v>
      </c>
      <c r="F324" s="262">
        <f>V324+N324+R324</f>
        <v>0</v>
      </c>
      <c r="G324" s="258">
        <f>W324+O324+S324</f>
        <v>2</v>
      </c>
      <c r="H324" s="258">
        <f>F324+G324</f>
        <v>2</v>
      </c>
      <c r="I324" s="321">
        <f>X324+P324+T324</f>
        <v>5.1999999999999993</v>
      </c>
      <c r="J324" s="309">
        <f>(P324*0.5)+(T324*0.3)+(X324*0.2)</f>
        <v>1.5599999999999998</v>
      </c>
      <c r="K324" s="259">
        <f>I324/H324</f>
        <v>2.5999999999999996</v>
      </c>
      <c r="L324" s="258">
        <f>Y324+Q324+U324</f>
        <v>413</v>
      </c>
      <c r="M324" s="263">
        <f>(Y324*0.2)+(Q324*0.5)+(U324*0.3)</f>
        <v>121.89999999999999</v>
      </c>
      <c r="N324" s="315">
        <v>0</v>
      </c>
      <c r="O324" s="182">
        <v>0</v>
      </c>
      <c r="P324" s="181">
        <v>0</v>
      </c>
      <c r="Q324" s="183">
        <v>20</v>
      </c>
      <c r="R324" s="184">
        <v>0</v>
      </c>
      <c r="S324" s="184">
        <v>2</v>
      </c>
      <c r="T324" s="185">
        <v>5.1999999999999993</v>
      </c>
      <c r="U324" s="186">
        <v>333</v>
      </c>
      <c r="V324" s="178">
        <v>0</v>
      </c>
      <c r="W324" s="178">
        <v>0</v>
      </c>
      <c r="X324" s="179">
        <v>0</v>
      </c>
      <c r="Y324" s="180">
        <v>60</v>
      </c>
    </row>
    <row r="325" spans="1:25" ht="15.6" x14ac:dyDescent="0.25">
      <c r="A325" s="138" t="s">
        <v>888</v>
      </c>
      <c r="B325" s="131" t="s">
        <v>44</v>
      </c>
      <c r="C325" s="131" t="s">
        <v>1975</v>
      </c>
      <c r="D325" s="131" t="s">
        <v>1976</v>
      </c>
      <c r="E325" s="136" t="s">
        <v>1303</v>
      </c>
      <c r="F325" s="262">
        <f>V325+N325+R325</f>
        <v>2</v>
      </c>
      <c r="G325" s="258">
        <f>W325+O325+S325</f>
        <v>2</v>
      </c>
      <c r="H325" s="258">
        <f>F325+G325</f>
        <v>4</v>
      </c>
      <c r="I325" s="321">
        <f>X325+P325+T325</f>
        <v>5.8999999999999995</v>
      </c>
      <c r="J325" s="309">
        <f>(P325*0.5)+(T325*0.3)+(X325*0.2)</f>
        <v>1.5399999999999998</v>
      </c>
      <c r="K325" s="259">
        <f>I325/H325</f>
        <v>1.4749999999999999</v>
      </c>
      <c r="L325" s="258">
        <f>Y325+Q325+U325</f>
        <v>755</v>
      </c>
      <c r="M325" s="263">
        <f>(Y325*0.2)+(Q325*0.5)+(U325*0.3)</f>
        <v>206.4</v>
      </c>
      <c r="N325" s="315">
        <v>0</v>
      </c>
      <c r="O325" s="182">
        <v>0</v>
      </c>
      <c r="P325" s="181">
        <v>0</v>
      </c>
      <c r="Q325" s="183">
        <v>80</v>
      </c>
      <c r="R325" s="184">
        <v>1</v>
      </c>
      <c r="S325" s="184">
        <v>1</v>
      </c>
      <c r="T325" s="185">
        <v>3.5999999999999996</v>
      </c>
      <c r="U325" s="186">
        <v>314</v>
      </c>
      <c r="V325" s="178">
        <v>1</v>
      </c>
      <c r="W325" s="178">
        <v>1</v>
      </c>
      <c r="X325" s="179">
        <v>2.2999999999999998</v>
      </c>
      <c r="Y325" s="180">
        <v>361</v>
      </c>
    </row>
    <row r="326" spans="1:25" ht="15.6" x14ac:dyDescent="0.25">
      <c r="A326" s="138" t="s">
        <v>699</v>
      </c>
      <c r="B326" s="131" t="s">
        <v>41</v>
      </c>
      <c r="C326" s="131" t="s">
        <v>189</v>
      </c>
      <c r="D326" s="131" t="s">
        <v>332</v>
      </c>
      <c r="E326" s="136" t="s">
        <v>1955</v>
      </c>
      <c r="F326" s="262">
        <f>V326+N326+R326</f>
        <v>0</v>
      </c>
      <c r="G326" s="258">
        <f>W326+O326+S326</f>
        <v>2</v>
      </c>
      <c r="H326" s="258">
        <f>F326+G326</f>
        <v>2</v>
      </c>
      <c r="I326" s="321">
        <f>X326+P326+T326</f>
        <v>7.6</v>
      </c>
      <c r="J326" s="309">
        <f>(P326*0.5)+(T326*0.3)+(X326*0.2)</f>
        <v>1.52</v>
      </c>
      <c r="K326" s="259">
        <f>I326/H326</f>
        <v>3.8</v>
      </c>
      <c r="L326" s="258">
        <f>Y326+Q326+U326</f>
        <v>375</v>
      </c>
      <c r="M326" s="263">
        <f>(Y326*0.2)+(Q326*0.5)+(U326*0.3)</f>
        <v>81</v>
      </c>
      <c r="N326" s="315">
        <v>0</v>
      </c>
      <c r="O326" s="182">
        <v>0</v>
      </c>
      <c r="P326" s="181">
        <v>0</v>
      </c>
      <c r="Q326" s="183">
        <v>20</v>
      </c>
      <c r="R326" s="184">
        <v>0</v>
      </c>
      <c r="S326" s="184">
        <v>0</v>
      </c>
      <c r="T326" s="185">
        <v>0</v>
      </c>
      <c r="U326" s="186">
        <v>0</v>
      </c>
      <c r="V326" s="178">
        <v>0</v>
      </c>
      <c r="W326" s="178">
        <v>2</v>
      </c>
      <c r="X326" s="179">
        <v>7.6</v>
      </c>
      <c r="Y326" s="180">
        <v>355</v>
      </c>
    </row>
    <row r="327" spans="1:25" ht="15.6" x14ac:dyDescent="0.25">
      <c r="A327" s="138" t="s">
        <v>697</v>
      </c>
      <c r="B327" s="131" t="s">
        <v>38</v>
      </c>
      <c r="C327" s="131" t="s">
        <v>156</v>
      </c>
      <c r="D327" s="131" t="s">
        <v>145</v>
      </c>
      <c r="E327" s="136" t="s">
        <v>1314</v>
      </c>
      <c r="F327" s="262">
        <f>V327+N327+R327</f>
        <v>1</v>
      </c>
      <c r="G327" s="258">
        <f>W327+O327+S327</f>
        <v>3</v>
      </c>
      <c r="H327" s="258">
        <f>F327+G327</f>
        <v>4</v>
      </c>
      <c r="I327" s="321">
        <f>X327+P327+T327</f>
        <v>6.3999999999999995</v>
      </c>
      <c r="J327" s="309">
        <f>(P327*0.5)+(T327*0.3)+(X327*0.2)</f>
        <v>1.46</v>
      </c>
      <c r="K327" s="259">
        <f>I327/H327</f>
        <v>1.5999999999999999</v>
      </c>
      <c r="L327" s="258">
        <f>Y327+Q327+U327</f>
        <v>757</v>
      </c>
      <c r="M327" s="263">
        <f>(Y327*0.2)+(Q327*0.5)+(U327*0.3)</f>
        <v>183.9</v>
      </c>
      <c r="N327" s="315">
        <v>0</v>
      </c>
      <c r="O327" s="182">
        <v>0</v>
      </c>
      <c r="P327" s="181">
        <v>0</v>
      </c>
      <c r="Q327" s="183">
        <v>20</v>
      </c>
      <c r="R327" s="184">
        <v>1</v>
      </c>
      <c r="S327" s="184">
        <v>0</v>
      </c>
      <c r="T327" s="185">
        <v>1.8</v>
      </c>
      <c r="U327" s="186">
        <v>265</v>
      </c>
      <c r="V327" s="178">
        <v>0</v>
      </c>
      <c r="W327" s="178">
        <v>3</v>
      </c>
      <c r="X327" s="179">
        <v>4.5999999999999996</v>
      </c>
      <c r="Y327" s="180">
        <v>472</v>
      </c>
    </row>
    <row r="328" spans="1:25" ht="15.6" x14ac:dyDescent="0.25">
      <c r="A328" s="138" t="s">
        <v>1245</v>
      </c>
      <c r="B328" s="131" t="s">
        <v>48</v>
      </c>
      <c r="C328" s="131" t="s">
        <v>2169</v>
      </c>
      <c r="D328" s="131" t="s">
        <v>115</v>
      </c>
      <c r="E328" s="136" t="s">
        <v>1307</v>
      </c>
      <c r="F328" s="262">
        <f>V328+N328+R328</f>
        <v>3</v>
      </c>
      <c r="G328" s="258">
        <f>W328+O328+S328</f>
        <v>0</v>
      </c>
      <c r="H328" s="258">
        <f>F328+G328</f>
        <v>3</v>
      </c>
      <c r="I328" s="321">
        <f>X328+P328+T328</f>
        <v>2.9000000000000004</v>
      </c>
      <c r="J328" s="309">
        <f>(P328*0.5)+(T328*0.3)+(X328*0.2)</f>
        <v>1.4500000000000002</v>
      </c>
      <c r="K328" s="259">
        <f>I328/H328</f>
        <v>0.96666666666666679</v>
      </c>
      <c r="L328" s="258">
        <f>Y328+Q328+U328</f>
        <v>526</v>
      </c>
      <c r="M328" s="263">
        <f>(Y328*0.2)+(Q328*0.5)+(U328*0.3)</f>
        <v>263</v>
      </c>
      <c r="N328" s="315">
        <v>3</v>
      </c>
      <c r="O328" s="182">
        <v>0</v>
      </c>
      <c r="P328" s="181">
        <v>2.9000000000000004</v>
      </c>
      <c r="Q328" s="183">
        <v>526</v>
      </c>
      <c r="R328" s="184">
        <v>0</v>
      </c>
      <c r="S328" s="184">
        <v>0</v>
      </c>
      <c r="T328" s="185">
        <v>0</v>
      </c>
      <c r="U328" s="186">
        <v>0</v>
      </c>
      <c r="V328" s="178">
        <v>0</v>
      </c>
      <c r="W328" s="178">
        <v>0</v>
      </c>
      <c r="X328" s="179">
        <v>0</v>
      </c>
      <c r="Y328" s="180">
        <v>0</v>
      </c>
    </row>
    <row r="329" spans="1:25" ht="15.6" x14ac:dyDescent="0.25">
      <c r="A329" s="138" t="s">
        <v>1213</v>
      </c>
      <c r="B329" s="131" t="s">
        <v>48</v>
      </c>
      <c r="C329" s="131" t="s">
        <v>1538</v>
      </c>
      <c r="D329" s="131" t="s">
        <v>339</v>
      </c>
      <c r="E329" s="136" t="s">
        <v>1313</v>
      </c>
      <c r="F329" s="262">
        <f>V329+N329+R329</f>
        <v>3</v>
      </c>
      <c r="G329" s="258">
        <f>W329+O329+S329</f>
        <v>0</v>
      </c>
      <c r="H329" s="258">
        <f>F329+G329</f>
        <v>3</v>
      </c>
      <c r="I329" s="321">
        <f>X329+P329+T329</f>
        <v>3.5</v>
      </c>
      <c r="J329" s="309">
        <f>(P329*0.5)+(T329*0.3)+(X329*0.2)</f>
        <v>1.45</v>
      </c>
      <c r="K329" s="259">
        <f>I329/H329</f>
        <v>1.1666666666666667</v>
      </c>
      <c r="L329" s="258">
        <f>Y329+Q329+U329</f>
        <v>764</v>
      </c>
      <c r="M329" s="263">
        <f>(Y329*0.2)+(Q329*0.5)+(U329*0.3)</f>
        <v>278.39999999999998</v>
      </c>
      <c r="N329" s="315">
        <v>0</v>
      </c>
      <c r="O329" s="182">
        <v>0</v>
      </c>
      <c r="P329" s="181">
        <v>2</v>
      </c>
      <c r="Q329" s="183">
        <v>286</v>
      </c>
      <c r="R329" s="184">
        <v>3</v>
      </c>
      <c r="S329" s="184">
        <v>0</v>
      </c>
      <c r="T329" s="185">
        <v>1.5</v>
      </c>
      <c r="U329" s="186">
        <v>398</v>
      </c>
      <c r="V329" s="178">
        <v>0</v>
      </c>
      <c r="W329" s="178">
        <v>0</v>
      </c>
      <c r="X329" s="179">
        <v>0</v>
      </c>
      <c r="Y329" s="180">
        <v>80</v>
      </c>
    </row>
    <row r="330" spans="1:25" ht="15.6" x14ac:dyDescent="0.25">
      <c r="A330" s="138" t="s">
        <v>929</v>
      </c>
      <c r="B330" s="131" t="s">
        <v>47</v>
      </c>
      <c r="C330" s="131" t="s">
        <v>1978</v>
      </c>
      <c r="D330" s="131" t="s">
        <v>1979</v>
      </c>
      <c r="E330" s="136" t="s">
        <v>1311</v>
      </c>
      <c r="F330" s="262">
        <f>V330+N330+R330</f>
        <v>0</v>
      </c>
      <c r="G330" s="258">
        <f>W330+O330+S330</f>
        <v>1</v>
      </c>
      <c r="H330" s="258">
        <f>F330+G330</f>
        <v>1</v>
      </c>
      <c r="I330" s="321">
        <f>X330+P330+T330</f>
        <v>7.2</v>
      </c>
      <c r="J330" s="309">
        <f>(P330*0.5)+(T330*0.3)+(X330*0.2)</f>
        <v>1.4400000000000002</v>
      </c>
      <c r="K330" s="259">
        <f>I330/H330</f>
        <v>7.2</v>
      </c>
      <c r="L330" s="258">
        <f>Y330+Q330+U330</f>
        <v>323</v>
      </c>
      <c r="M330" s="263">
        <f>(Y330*0.2)+(Q330*0.5)+(U330*0.3)</f>
        <v>88.6</v>
      </c>
      <c r="N330" s="315">
        <v>0</v>
      </c>
      <c r="O330" s="182">
        <v>0</v>
      </c>
      <c r="P330" s="181">
        <v>0</v>
      </c>
      <c r="Q330" s="183">
        <v>80</v>
      </c>
      <c r="R330" s="184">
        <v>0</v>
      </c>
      <c r="S330" s="184">
        <v>0</v>
      </c>
      <c r="T330" s="185">
        <v>0</v>
      </c>
      <c r="U330" s="186">
        <v>0</v>
      </c>
      <c r="V330" s="178">
        <v>0</v>
      </c>
      <c r="W330" s="178">
        <v>1</v>
      </c>
      <c r="X330" s="179">
        <v>7.2</v>
      </c>
      <c r="Y330" s="180">
        <v>243</v>
      </c>
    </row>
    <row r="331" spans="1:25" ht="15.6" x14ac:dyDescent="0.25">
      <c r="A331" s="138" t="s">
        <v>1715</v>
      </c>
      <c r="B331" s="131" t="s">
        <v>43</v>
      </c>
      <c r="C331" s="131" t="s">
        <v>1812</v>
      </c>
      <c r="D331" s="131" t="s">
        <v>2176</v>
      </c>
      <c r="E331" s="136" t="s">
        <v>1312</v>
      </c>
      <c r="F331" s="262">
        <f>V331+N331+R331</f>
        <v>4</v>
      </c>
      <c r="G331" s="258">
        <f>W331+O331+S331</f>
        <v>0</v>
      </c>
      <c r="H331" s="258">
        <f>F331+G331</f>
        <v>4</v>
      </c>
      <c r="I331" s="321">
        <f>X331+P331+T331</f>
        <v>3.3</v>
      </c>
      <c r="J331" s="309">
        <f>(P331*0.5)+(T331*0.3)+(X331*0.2)</f>
        <v>1.44</v>
      </c>
      <c r="K331" s="259">
        <f>I331/H331</f>
        <v>0.82499999999999996</v>
      </c>
      <c r="L331" s="258">
        <f>Y331+Q331+U331</f>
        <v>436</v>
      </c>
      <c r="M331" s="263">
        <f>(Y331*0.2)+(Q331*0.5)+(U331*0.3)</f>
        <v>156.80000000000001</v>
      </c>
      <c r="N331" s="315">
        <v>3</v>
      </c>
      <c r="O331" s="182">
        <v>0</v>
      </c>
      <c r="P331" s="181">
        <v>2.6</v>
      </c>
      <c r="Q331" s="183">
        <v>232</v>
      </c>
      <c r="R331" s="184">
        <v>0</v>
      </c>
      <c r="S331" s="184">
        <v>0</v>
      </c>
      <c r="T331" s="185">
        <v>0</v>
      </c>
      <c r="U331" s="186">
        <v>0</v>
      </c>
      <c r="V331" s="178">
        <v>1</v>
      </c>
      <c r="W331" s="178">
        <v>0</v>
      </c>
      <c r="X331" s="179">
        <v>0.7</v>
      </c>
      <c r="Y331" s="180">
        <v>204</v>
      </c>
    </row>
    <row r="332" spans="1:25" ht="15.6" x14ac:dyDescent="0.25">
      <c r="A332" s="138" t="s">
        <v>621</v>
      </c>
      <c r="B332" s="131" t="s">
        <v>37</v>
      </c>
      <c r="C332" s="131" t="s">
        <v>345</v>
      </c>
      <c r="D332" s="131" t="s">
        <v>346</v>
      </c>
      <c r="E332" s="136" t="s">
        <v>1955</v>
      </c>
      <c r="F332" s="262">
        <f>V332+N332+R332</f>
        <v>1</v>
      </c>
      <c r="G332" s="258">
        <f>W332+O332+S332</f>
        <v>1</v>
      </c>
      <c r="H332" s="258">
        <f>F332+G332</f>
        <v>2</v>
      </c>
      <c r="I332" s="321">
        <f>X332+P332+T332</f>
        <v>5.7</v>
      </c>
      <c r="J332" s="309">
        <f>(P332*0.5)+(T332*0.3)+(X332*0.2)</f>
        <v>1.4000000000000001</v>
      </c>
      <c r="K332" s="259">
        <f>I332/H332</f>
        <v>2.85</v>
      </c>
      <c r="L332" s="258">
        <f>Y332+Q332+U332</f>
        <v>399</v>
      </c>
      <c r="M332" s="263">
        <f>(Y332*0.2)+(Q332*0.5)+(U332*0.3)</f>
        <v>107.9</v>
      </c>
      <c r="N332" s="315">
        <v>0</v>
      </c>
      <c r="O332" s="182">
        <v>0</v>
      </c>
      <c r="P332" s="181">
        <v>0</v>
      </c>
      <c r="Q332" s="183">
        <v>0</v>
      </c>
      <c r="R332" s="184">
        <v>1</v>
      </c>
      <c r="S332" s="184">
        <v>0</v>
      </c>
      <c r="T332" s="185">
        <v>2.6</v>
      </c>
      <c r="U332" s="186">
        <v>281</v>
      </c>
      <c r="V332" s="178">
        <v>0</v>
      </c>
      <c r="W332" s="178">
        <v>1</v>
      </c>
      <c r="X332" s="179">
        <v>3.1</v>
      </c>
      <c r="Y332" s="180">
        <v>118</v>
      </c>
    </row>
    <row r="333" spans="1:25" ht="15.6" x14ac:dyDescent="0.25">
      <c r="A333" s="138" t="s">
        <v>1486</v>
      </c>
      <c r="B333" s="131" t="s">
        <v>1383</v>
      </c>
      <c r="C333" s="131" t="s">
        <v>1487</v>
      </c>
      <c r="D333" s="131" t="s">
        <v>1660</v>
      </c>
      <c r="E333" s="136" t="s">
        <v>2025</v>
      </c>
      <c r="F333" s="262">
        <f>V333+N333+R333</f>
        <v>0</v>
      </c>
      <c r="G333" s="258">
        <f>W333+O333+S333</f>
        <v>2</v>
      </c>
      <c r="H333" s="258">
        <f>F333+G333</f>
        <v>2</v>
      </c>
      <c r="I333" s="321">
        <f>X333+P333+T333</f>
        <v>7</v>
      </c>
      <c r="J333" s="309">
        <f>(P333*0.5)+(T333*0.3)+(X333*0.2)</f>
        <v>1.4000000000000001</v>
      </c>
      <c r="K333" s="259">
        <f>I333/H333</f>
        <v>3.5</v>
      </c>
      <c r="L333" s="258">
        <f>Y333+Q333+U333</f>
        <v>261</v>
      </c>
      <c r="M333" s="263">
        <f>(Y333*0.2)+(Q333*0.5)+(U333*0.3)</f>
        <v>52.2</v>
      </c>
      <c r="N333" s="315">
        <v>0</v>
      </c>
      <c r="O333" s="182">
        <v>0</v>
      </c>
      <c r="P333" s="181">
        <v>0</v>
      </c>
      <c r="Q333" s="183">
        <v>0</v>
      </c>
      <c r="R333" s="184">
        <v>0</v>
      </c>
      <c r="S333" s="184">
        <v>0</v>
      </c>
      <c r="T333" s="185">
        <v>0</v>
      </c>
      <c r="U333" s="186">
        <v>0</v>
      </c>
      <c r="V333" s="178">
        <v>0</v>
      </c>
      <c r="W333" s="178">
        <v>2</v>
      </c>
      <c r="X333" s="179">
        <v>7</v>
      </c>
      <c r="Y333" s="180">
        <v>261</v>
      </c>
    </row>
    <row r="334" spans="1:25" ht="15.6" x14ac:dyDescent="0.25">
      <c r="A334" s="138" t="s">
        <v>806</v>
      </c>
      <c r="B334" s="131" t="s">
        <v>49</v>
      </c>
      <c r="C334" s="131" t="s">
        <v>1740</v>
      </c>
      <c r="D334" s="131" t="s">
        <v>1277</v>
      </c>
      <c r="E334" s="136" t="s">
        <v>1304</v>
      </c>
      <c r="F334" s="262">
        <f>V334+N334+R334</f>
        <v>0</v>
      </c>
      <c r="G334" s="258">
        <f>W334+O334+S334</f>
        <v>0</v>
      </c>
      <c r="H334" s="258">
        <f>F334+G334</f>
        <v>0</v>
      </c>
      <c r="I334" s="321">
        <f>X334+P334+T334</f>
        <v>2.8</v>
      </c>
      <c r="J334" s="309">
        <f>(P334*0.5)+(T334*0.3)+(X334*0.2)</f>
        <v>1.4</v>
      </c>
      <c r="K334" s="259" t="e">
        <f>I334/H334</f>
        <v>#DIV/0!</v>
      </c>
      <c r="L334" s="258">
        <f>Y334+Q334+U334</f>
        <v>276</v>
      </c>
      <c r="M334" s="263">
        <f>(Y334*0.2)+(Q334*0.5)+(U334*0.3)</f>
        <v>138</v>
      </c>
      <c r="N334" s="315">
        <v>0</v>
      </c>
      <c r="O334" s="182">
        <v>0</v>
      </c>
      <c r="P334" s="181">
        <v>2.8</v>
      </c>
      <c r="Q334" s="183">
        <v>276</v>
      </c>
      <c r="R334" s="184">
        <v>0</v>
      </c>
      <c r="S334" s="184">
        <v>0</v>
      </c>
      <c r="T334" s="185">
        <v>0</v>
      </c>
      <c r="U334" s="186">
        <v>0</v>
      </c>
      <c r="V334" s="178">
        <v>0</v>
      </c>
      <c r="W334" s="178">
        <v>0</v>
      </c>
      <c r="X334" s="179">
        <v>0</v>
      </c>
      <c r="Y334" s="180">
        <v>0</v>
      </c>
    </row>
    <row r="335" spans="1:25" ht="15.6" x14ac:dyDescent="0.25">
      <c r="A335" s="138" t="s">
        <v>1780</v>
      </c>
      <c r="B335" s="131" t="s">
        <v>1392</v>
      </c>
      <c r="C335" s="131" t="s">
        <v>375</v>
      </c>
      <c r="D335" s="131" t="s">
        <v>96</v>
      </c>
      <c r="E335" s="136" t="s">
        <v>1314</v>
      </c>
      <c r="F335" s="262">
        <f>V335+N335+R335</f>
        <v>0</v>
      </c>
      <c r="G335" s="258">
        <f>W335+O335+S335</f>
        <v>2</v>
      </c>
      <c r="H335" s="258">
        <f>F335+G335</f>
        <v>2</v>
      </c>
      <c r="I335" s="321">
        <f>X335+P335+T335</f>
        <v>6.8</v>
      </c>
      <c r="J335" s="309">
        <f>(P335*0.5)+(T335*0.3)+(X335*0.2)</f>
        <v>1.36</v>
      </c>
      <c r="K335" s="259">
        <f>I335/H335</f>
        <v>3.4</v>
      </c>
      <c r="L335" s="258">
        <f>Y335+Q335+U335</f>
        <v>167</v>
      </c>
      <c r="M335" s="263">
        <f>(Y335*0.2)+(Q335*0.5)+(U335*0.3)</f>
        <v>33.4</v>
      </c>
      <c r="N335" s="315">
        <v>0</v>
      </c>
      <c r="O335" s="182">
        <v>0</v>
      </c>
      <c r="P335" s="181">
        <v>0</v>
      </c>
      <c r="Q335" s="183">
        <v>0</v>
      </c>
      <c r="R335" s="184">
        <v>0</v>
      </c>
      <c r="S335" s="184">
        <v>0</v>
      </c>
      <c r="T335" s="185">
        <v>0</v>
      </c>
      <c r="U335" s="186">
        <v>0</v>
      </c>
      <c r="V335" s="178">
        <v>0</v>
      </c>
      <c r="W335" s="178">
        <v>2</v>
      </c>
      <c r="X335" s="179">
        <v>6.8</v>
      </c>
      <c r="Y335" s="180">
        <v>167</v>
      </c>
    </row>
    <row r="336" spans="1:25" ht="15.6" x14ac:dyDescent="0.25">
      <c r="A336" s="138" t="s">
        <v>1081</v>
      </c>
      <c r="B336" s="131" t="s">
        <v>50</v>
      </c>
      <c r="C336" s="131" t="s">
        <v>1090</v>
      </c>
      <c r="D336" s="131" t="s">
        <v>1147</v>
      </c>
      <c r="E336" s="136" t="s">
        <v>1314</v>
      </c>
      <c r="F336" s="262">
        <f>V336+N336+R336</f>
        <v>1</v>
      </c>
      <c r="G336" s="258">
        <f>W336+O336+S336</f>
        <v>2</v>
      </c>
      <c r="H336" s="258">
        <f>F336+G336</f>
        <v>3</v>
      </c>
      <c r="I336" s="321">
        <f>X336+P336+T336</f>
        <v>6</v>
      </c>
      <c r="J336" s="309">
        <f>(P336*0.5)+(T336*0.3)+(X336*0.2)</f>
        <v>1.35</v>
      </c>
      <c r="K336" s="259">
        <f>I336/H336</f>
        <v>2</v>
      </c>
      <c r="L336" s="258">
        <f>Y336+Q336+U336</f>
        <v>374</v>
      </c>
      <c r="M336" s="263">
        <f>(Y336*0.2)+(Q336*0.5)+(U336*0.3)</f>
        <v>96.1</v>
      </c>
      <c r="N336" s="315">
        <v>0</v>
      </c>
      <c r="O336" s="182">
        <v>0</v>
      </c>
      <c r="P336" s="181">
        <v>0</v>
      </c>
      <c r="Q336" s="183">
        <v>20</v>
      </c>
      <c r="R336" s="184">
        <v>0</v>
      </c>
      <c r="S336" s="184">
        <v>1</v>
      </c>
      <c r="T336" s="185">
        <v>1.5</v>
      </c>
      <c r="U336" s="186">
        <v>153</v>
      </c>
      <c r="V336" s="178">
        <v>1</v>
      </c>
      <c r="W336" s="178">
        <v>1</v>
      </c>
      <c r="X336" s="179">
        <v>4.5</v>
      </c>
      <c r="Y336" s="180">
        <v>201</v>
      </c>
    </row>
    <row r="337" spans="1:25" ht="15.6" x14ac:dyDescent="0.25">
      <c r="A337" s="138" t="s">
        <v>887</v>
      </c>
      <c r="B337" s="131" t="s">
        <v>42</v>
      </c>
      <c r="C337" s="131" t="s">
        <v>2081</v>
      </c>
      <c r="D337" s="131" t="s">
        <v>2077</v>
      </c>
      <c r="E337" s="136" t="s">
        <v>1954</v>
      </c>
      <c r="F337" s="262">
        <f>V337+N337+R337</f>
        <v>0</v>
      </c>
      <c r="G337" s="258">
        <f>W337+O337+S337</f>
        <v>1</v>
      </c>
      <c r="H337" s="258">
        <f>F337+G337</f>
        <v>1</v>
      </c>
      <c r="I337" s="321">
        <f>X337+P337+T337</f>
        <v>4.5</v>
      </c>
      <c r="J337" s="309">
        <f>(P337*0.5)+(T337*0.3)+(X337*0.2)</f>
        <v>1.3499999999999999</v>
      </c>
      <c r="K337" s="259">
        <f>I337/H337</f>
        <v>4.5</v>
      </c>
      <c r="L337" s="258">
        <f>Y337+Q337+U337</f>
        <v>241</v>
      </c>
      <c r="M337" s="263">
        <f>(Y337*0.2)+(Q337*0.5)+(U337*0.3)</f>
        <v>80.3</v>
      </c>
      <c r="N337" s="315">
        <v>0</v>
      </c>
      <c r="O337" s="182">
        <v>0</v>
      </c>
      <c r="P337" s="181">
        <v>0</v>
      </c>
      <c r="Q337" s="183">
        <v>40</v>
      </c>
      <c r="R337" s="184">
        <v>0</v>
      </c>
      <c r="S337" s="184">
        <v>1</v>
      </c>
      <c r="T337" s="185">
        <v>4.5</v>
      </c>
      <c r="U337" s="186">
        <v>201</v>
      </c>
      <c r="V337" s="178">
        <v>0</v>
      </c>
      <c r="W337" s="178">
        <v>0</v>
      </c>
      <c r="X337" s="179">
        <v>0</v>
      </c>
      <c r="Y337" s="180">
        <v>0</v>
      </c>
    </row>
    <row r="338" spans="1:25" ht="15.6" x14ac:dyDescent="0.25">
      <c r="A338" s="138" t="s">
        <v>1080</v>
      </c>
      <c r="B338" s="131" t="s">
        <v>42</v>
      </c>
      <c r="C338" s="131" t="s">
        <v>2085</v>
      </c>
      <c r="D338" s="131" t="s">
        <v>1658</v>
      </c>
      <c r="E338" s="136" t="s">
        <v>1313</v>
      </c>
      <c r="F338" s="262">
        <f>V338+N338+R338</f>
        <v>5</v>
      </c>
      <c r="G338" s="258">
        <f>W338+O338+S338</f>
        <v>1</v>
      </c>
      <c r="H338" s="258">
        <f>F338+G338</f>
        <v>6</v>
      </c>
      <c r="I338" s="321">
        <f>X338+P338+T338</f>
        <v>4.8</v>
      </c>
      <c r="J338" s="309">
        <f>(P338*0.5)+(T338*0.3)+(X338*0.2)</f>
        <v>1.3399999999999999</v>
      </c>
      <c r="K338" s="259">
        <f>I338/H338</f>
        <v>0.79999999999999993</v>
      </c>
      <c r="L338" s="258">
        <f>Y338+Q338+U338</f>
        <v>484</v>
      </c>
      <c r="M338" s="263">
        <f>(Y338*0.2)+(Q338*0.5)+(U338*0.3)</f>
        <v>126.30000000000001</v>
      </c>
      <c r="N338" s="315">
        <v>0</v>
      </c>
      <c r="O338" s="182">
        <v>0</v>
      </c>
      <c r="P338" s="181">
        <v>0</v>
      </c>
      <c r="Q338" s="183">
        <v>20</v>
      </c>
      <c r="R338" s="184">
        <v>5</v>
      </c>
      <c r="S338" s="184">
        <v>0</v>
      </c>
      <c r="T338" s="185">
        <v>3.8</v>
      </c>
      <c r="U338" s="186">
        <v>235</v>
      </c>
      <c r="V338" s="178">
        <v>0</v>
      </c>
      <c r="W338" s="178">
        <v>1</v>
      </c>
      <c r="X338" s="179">
        <v>1</v>
      </c>
      <c r="Y338" s="180">
        <v>229</v>
      </c>
    </row>
    <row r="339" spans="1:25" ht="15.6" x14ac:dyDescent="0.25">
      <c r="A339" s="138" t="s">
        <v>683</v>
      </c>
      <c r="B339" s="131" t="s">
        <v>43</v>
      </c>
      <c r="C339" s="131" t="s">
        <v>1869</v>
      </c>
      <c r="D339" s="131" t="s">
        <v>420</v>
      </c>
      <c r="E339" s="136" t="s">
        <v>1311</v>
      </c>
      <c r="F339" s="262">
        <f>V339+N339+R339</f>
        <v>0</v>
      </c>
      <c r="G339" s="258">
        <f>W339+O339+S339</f>
        <v>1</v>
      </c>
      <c r="H339" s="258">
        <f>F339+G339</f>
        <v>1</v>
      </c>
      <c r="I339" s="321">
        <f>X339+P339+T339</f>
        <v>6.6</v>
      </c>
      <c r="J339" s="309">
        <f>(P339*0.5)+(T339*0.3)+(X339*0.2)</f>
        <v>1.32</v>
      </c>
      <c r="K339" s="259">
        <f>I339/H339</f>
        <v>6.6</v>
      </c>
      <c r="L339" s="258">
        <f>Y339+Q339+U339</f>
        <v>266</v>
      </c>
      <c r="M339" s="263">
        <f>(Y339*0.2)+(Q339*0.5)+(U339*0.3)</f>
        <v>61.2</v>
      </c>
      <c r="N339" s="315">
        <v>0</v>
      </c>
      <c r="O339" s="182">
        <v>0</v>
      </c>
      <c r="P339" s="181">
        <v>0</v>
      </c>
      <c r="Q339" s="183">
        <v>0</v>
      </c>
      <c r="R339" s="184">
        <v>0</v>
      </c>
      <c r="S339" s="184">
        <v>0</v>
      </c>
      <c r="T339" s="185">
        <v>0</v>
      </c>
      <c r="U339" s="186">
        <v>80</v>
      </c>
      <c r="V339" s="178">
        <v>0</v>
      </c>
      <c r="W339" s="178">
        <v>1</v>
      </c>
      <c r="X339" s="179">
        <v>6.6</v>
      </c>
      <c r="Y339" s="180">
        <v>186</v>
      </c>
    </row>
    <row r="340" spans="1:25" ht="15.6" x14ac:dyDescent="0.25">
      <c r="A340" s="138" t="s">
        <v>735</v>
      </c>
      <c r="B340" s="131" t="s">
        <v>1292</v>
      </c>
      <c r="C340" s="131" t="s">
        <v>473</v>
      </c>
      <c r="D340" s="131" t="s">
        <v>406</v>
      </c>
      <c r="E340" s="136" t="s">
        <v>2025</v>
      </c>
      <c r="F340" s="262">
        <f>V340+N340+R340</f>
        <v>0</v>
      </c>
      <c r="G340" s="258">
        <f>W340+O340+S340</f>
        <v>1</v>
      </c>
      <c r="H340" s="258">
        <f>F340+G340</f>
        <v>1</v>
      </c>
      <c r="I340" s="321">
        <f>X340+P340+T340</f>
        <v>6.6</v>
      </c>
      <c r="J340" s="309">
        <f>(P340*0.5)+(T340*0.3)+(X340*0.2)</f>
        <v>1.32</v>
      </c>
      <c r="K340" s="259">
        <f>I340/H340</f>
        <v>6.6</v>
      </c>
      <c r="L340" s="258">
        <f>Y340+Q340+U340</f>
        <v>186</v>
      </c>
      <c r="M340" s="263">
        <f>(Y340*0.2)+(Q340*0.5)+(U340*0.3)</f>
        <v>37.200000000000003</v>
      </c>
      <c r="N340" s="315">
        <v>0</v>
      </c>
      <c r="O340" s="182">
        <v>0</v>
      </c>
      <c r="P340" s="181">
        <v>0</v>
      </c>
      <c r="Q340" s="183">
        <v>0</v>
      </c>
      <c r="R340" s="184">
        <v>0</v>
      </c>
      <c r="S340" s="184">
        <v>0</v>
      </c>
      <c r="T340" s="185">
        <v>0</v>
      </c>
      <c r="U340" s="186">
        <v>0</v>
      </c>
      <c r="V340" s="178">
        <v>0</v>
      </c>
      <c r="W340" s="178">
        <v>1</v>
      </c>
      <c r="X340" s="179">
        <v>6.6</v>
      </c>
      <c r="Y340" s="180">
        <v>186</v>
      </c>
    </row>
    <row r="341" spans="1:25" ht="15.6" x14ac:dyDescent="0.25">
      <c r="A341" s="138" t="s">
        <v>1774</v>
      </c>
      <c r="B341" s="131" t="s">
        <v>50</v>
      </c>
      <c r="C341" s="131" t="s">
        <v>1815</v>
      </c>
      <c r="D341" s="131" t="s">
        <v>422</v>
      </c>
      <c r="E341" s="136" t="s">
        <v>1311</v>
      </c>
      <c r="F341" s="262">
        <f>V341+N341+R341</f>
        <v>0</v>
      </c>
      <c r="G341" s="258">
        <f>W341+O341+S341</f>
        <v>3</v>
      </c>
      <c r="H341" s="258">
        <f>F341+G341</f>
        <v>3</v>
      </c>
      <c r="I341" s="321">
        <f>X341+P341+T341</f>
        <v>5</v>
      </c>
      <c r="J341" s="309">
        <f>(P341*0.5)+(T341*0.3)+(X341*0.2)</f>
        <v>1.31</v>
      </c>
      <c r="K341" s="259">
        <f>I341/H341</f>
        <v>1.6666666666666667</v>
      </c>
      <c r="L341" s="258">
        <f>Y341+Q341+U341</f>
        <v>602</v>
      </c>
      <c r="M341" s="263">
        <f>(Y341*0.2)+(Q341*0.5)+(U341*0.3)</f>
        <v>155.5</v>
      </c>
      <c r="N341" s="315">
        <v>0</v>
      </c>
      <c r="O341" s="182">
        <v>0</v>
      </c>
      <c r="P341" s="181">
        <v>0</v>
      </c>
      <c r="Q341" s="183">
        <v>40</v>
      </c>
      <c r="R341" s="184">
        <v>0</v>
      </c>
      <c r="S341" s="184">
        <v>2</v>
      </c>
      <c r="T341" s="185">
        <v>3.1</v>
      </c>
      <c r="U341" s="186">
        <v>231</v>
      </c>
      <c r="V341" s="178">
        <v>0</v>
      </c>
      <c r="W341" s="178">
        <v>1</v>
      </c>
      <c r="X341" s="179">
        <v>1.9</v>
      </c>
      <c r="Y341" s="180">
        <v>331</v>
      </c>
    </row>
    <row r="342" spans="1:25" ht="15.6" x14ac:dyDescent="0.25">
      <c r="A342" s="138" t="s">
        <v>1154</v>
      </c>
      <c r="B342" s="131" t="s">
        <v>40</v>
      </c>
      <c r="C342" s="131" t="s">
        <v>190</v>
      </c>
      <c r="D342" s="131" t="s">
        <v>82</v>
      </c>
      <c r="E342" s="136" t="s">
        <v>1314</v>
      </c>
      <c r="F342" s="262">
        <f>V342+N342+R342</f>
        <v>1</v>
      </c>
      <c r="G342" s="258">
        <f>W342+O342+S342</f>
        <v>0</v>
      </c>
      <c r="H342" s="258">
        <f>F342+G342</f>
        <v>1</v>
      </c>
      <c r="I342" s="321">
        <f>X342+P342+T342</f>
        <v>2.6</v>
      </c>
      <c r="J342" s="309">
        <f>(P342*0.5)+(T342*0.3)+(X342*0.2)</f>
        <v>1.3</v>
      </c>
      <c r="K342" s="259">
        <f>I342/H342</f>
        <v>2.6</v>
      </c>
      <c r="L342" s="258">
        <f>Y342+Q342+U342</f>
        <v>457</v>
      </c>
      <c r="M342" s="263">
        <f>(Y342*0.2)+(Q342*0.5)+(U342*0.3)</f>
        <v>228.5</v>
      </c>
      <c r="N342" s="315">
        <v>1</v>
      </c>
      <c r="O342" s="182">
        <v>0</v>
      </c>
      <c r="P342" s="181">
        <v>2.6</v>
      </c>
      <c r="Q342" s="183">
        <v>457</v>
      </c>
      <c r="R342" s="184">
        <v>0</v>
      </c>
      <c r="S342" s="184">
        <v>0</v>
      </c>
      <c r="T342" s="185">
        <v>0</v>
      </c>
      <c r="U342" s="186">
        <v>0</v>
      </c>
      <c r="V342" s="178">
        <v>0</v>
      </c>
      <c r="W342" s="178">
        <v>0</v>
      </c>
      <c r="X342" s="179">
        <v>0</v>
      </c>
      <c r="Y342" s="180">
        <v>0</v>
      </c>
    </row>
    <row r="343" spans="1:25" ht="15.6" x14ac:dyDescent="0.25">
      <c r="A343" s="138" t="s">
        <v>807</v>
      </c>
      <c r="B343" s="131" t="s">
        <v>2047</v>
      </c>
      <c r="C343" s="131" t="s">
        <v>1718</v>
      </c>
      <c r="D343" s="131" t="s">
        <v>2187</v>
      </c>
      <c r="E343" s="136" t="s">
        <v>1955</v>
      </c>
      <c r="F343" s="262">
        <f>V343+N343+R343</f>
        <v>2</v>
      </c>
      <c r="G343" s="258">
        <f>W343+O343+S343</f>
        <v>0</v>
      </c>
      <c r="H343" s="258">
        <f>F343+G343</f>
        <v>2</v>
      </c>
      <c r="I343" s="321">
        <f>X343+P343+T343</f>
        <v>2.6</v>
      </c>
      <c r="J343" s="309">
        <f>(P343*0.5)+(T343*0.3)+(X343*0.2)</f>
        <v>1.3</v>
      </c>
      <c r="K343" s="259">
        <f>I343/H343</f>
        <v>1.3</v>
      </c>
      <c r="L343" s="258">
        <f>Y343+Q343+U343</f>
        <v>295</v>
      </c>
      <c r="M343" s="263">
        <f>(Y343*0.2)+(Q343*0.5)+(U343*0.3)</f>
        <v>147.5</v>
      </c>
      <c r="N343" s="315">
        <v>2</v>
      </c>
      <c r="O343" s="182">
        <v>0</v>
      </c>
      <c r="P343" s="181">
        <v>2.6</v>
      </c>
      <c r="Q343" s="183">
        <v>295</v>
      </c>
      <c r="R343" s="184">
        <v>0</v>
      </c>
      <c r="S343" s="184">
        <v>0</v>
      </c>
      <c r="T343" s="185">
        <v>0</v>
      </c>
      <c r="U343" s="186">
        <v>0</v>
      </c>
      <c r="V343" s="178">
        <v>0</v>
      </c>
      <c r="W343" s="178">
        <v>0</v>
      </c>
      <c r="X343" s="179">
        <v>0</v>
      </c>
      <c r="Y343" s="180">
        <v>0</v>
      </c>
    </row>
    <row r="344" spans="1:25" ht="15.6" x14ac:dyDescent="0.25">
      <c r="A344" s="138" t="s">
        <v>728</v>
      </c>
      <c r="B344" s="131" t="s">
        <v>44</v>
      </c>
      <c r="C344" s="131" t="s">
        <v>444</v>
      </c>
      <c r="D344" s="131" t="s">
        <v>1943</v>
      </c>
      <c r="E344" s="136" t="s">
        <v>1311</v>
      </c>
      <c r="F344" s="262">
        <f>V344+N344+R344</f>
        <v>1</v>
      </c>
      <c r="G344" s="258">
        <f>W344+O344+S344</f>
        <v>0</v>
      </c>
      <c r="H344" s="258">
        <f>F344+G344</f>
        <v>1</v>
      </c>
      <c r="I344" s="321">
        <f>X344+P344+T344</f>
        <v>2.6</v>
      </c>
      <c r="J344" s="309">
        <f>(P344*0.5)+(T344*0.3)+(X344*0.2)</f>
        <v>1.3</v>
      </c>
      <c r="K344" s="259">
        <f>I344/H344</f>
        <v>2.6</v>
      </c>
      <c r="L344" s="258">
        <f>Y344+Q344+U344</f>
        <v>293</v>
      </c>
      <c r="M344" s="263">
        <f>(Y344*0.2)+(Q344*0.5)+(U344*0.3)</f>
        <v>134.5</v>
      </c>
      <c r="N344" s="315">
        <v>1</v>
      </c>
      <c r="O344" s="182">
        <v>0</v>
      </c>
      <c r="P344" s="181">
        <v>2.6</v>
      </c>
      <c r="Q344" s="183">
        <v>253</v>
      </c>
      <c r="R344" s="184">
        <v>0</v>
      </c>
      <c r="S344" s="184">
        <v>0</v>
      </c>
      <c r="T344" s="185">
        <v>0</v>
      </c>
      <c r="U344" s="186">
        <v>0</v>
      </c>
      <c r="V344" s="178">
        <v>0</v>
      </c>
      <c r="W344" s="178">
        <v>0</v>
      </c>
      <c r="X344" s="179">
        <v>0</v>
      </c>
      <c r="Y344" s="180">
        <v>40</v>
      </c>
    </row>
    <row r="345" spans="1:25" ht="15.6" x14ac:dyDescent="0.25">
      <c r="A345" s="138" t="s">
        <v>1246</v>
      </c>
      <c r="B345" s="131" t="s">
        <v>1728</v>
      </c>
      <c r="C345" s="131" t="s">
        <v>454</v>
      </c>
      <c r="D345" s="131" t="s">
        <v>2057</v>
      </c>
      <c r="E345" s="136" t="s">
        <v>1311</v>
      </c>
      <c r="F345" s="262">
        <f>V345+N345+R345</f>
        <v>0</v>
      </c>
      <c r="G345" s="258">
        <f>W345+O345+S345</f>
        <v>1</v>
      </c>
      <c r="H345" s="258">
        <f>F345+G345</f>
        <v>1</v>
      </c>
      <c r="I345" s="321">
        <f>X345+P345+T345</f>
        <v>4.3</v>
      </c>
      <c r="J345" s="309">
        <f>(P345*0.5)+(T345*0.3)+(X345*0.2)</f>
        <v>1.2899999999999998</v>
      </c>
      <c r="K345" s="259">
        <f>I345/H345</f>
        <v>4.3</v>
      </c>
      <c r="L345" s="258">
        <f>Y345+Q345+U345</f>
        <v>219</v>
      </c>
      <c r="M345" s="263">
        <f>(Y345*0.2)+(Q345*0.5)+(U345*0.3)</f>
        <v>65.7</v>
      </c>
      <c r="N345" s="315">
        <v>0</v>
      </c>
      <c r="O345" s="182">
        <v>0</v>
      </c>
      <c r="P345" s="181">
        <v>0</v>
      </c>
      <c r="Q345" s="183">
        <v>0</v>
      </c>
      <c r="R345" s="184">
        <v>0</v>
      </c>
      <c r="S345" s="184">
        <v>1</v>
      </c>
      <c r="T345" s="185">
        <v>4.3</v>
      </c>
      <c r="U345" s="186">
        <v>219</v>
      </c>
      <c r="V345" s="178">
        <v>0</v>
      </c>
      <c r="W345" s="178">
        <v>0</v>
      </c>
      <c r="X345" s="179">
        <v>0</v>
      </c>
      <c r="Y345" s="180">
        <v>0</v>
      </c>
    </row>
    <row r="346" spans="1:25" ht="15.6" x14ac:dyDescent="0.25">
      <c r="A346" s="138" t="s">
        <v>1552</v>
      </c>
      <c r="B346" s="131" t="s">
        <v>2047</v>
      </c>
      <c r="C346" s="131" t="s">
        <v>342</v>
      </c>
      <c r="D346" s="131" t="s">
        <v>1565</v>
      </c>
      <c r="E346" s="136" t="s">
        <v>1311</v>
      </c>
      <c r="F346" s="262">
        <f>V346+N346+R346</f>
        <v>0</v>
      </c>
      <c r="G346" s="258">
        <f>W346+O346+S346</f>
        <v>2</v>
      </c>
      <c r="H346" s="258">
        <f>F346+G346</f>
        <v>2</v>
      </c>
      <c r="I346" s="321">
        <f>X346+P346+T346</f>
        <v>6.3000000000000007</v>
      </c>
      <c r="J346" s="309">
        <f>(P346*0.5)+(T346*0.3)+(X346*0.2)</f>
        <v>1.2600000000000002</v>
      </c>
      <c r="K346" s="259">
        <f>I346/H346</f>
        <v>3.1500000000000004</v>
      </c>
      <c r="L346" s="258">
        <f>Y346+Q346+U346</f>
        <v>204</v>
      </c>
      <c r="M346" s="263">
        <f>(Y346*0.2)+(Q346*0.5)+(U346*0.3)</f>
        <v>46.800000000000004</v>
      </c>
      <c r="N346" s="315">
        <v>0</v>
      </c>
      <c r="O346" s="182">
        <v>0</v>
      </c>
      <c r="P346" s="181">
        <v>0</v>
      </c>
      <c r="Q346" s="183">
        <v>20</v>
      </c>
      <c r="R346" s="184">
        <v>0</v>
      </c>
      <c r="S346" s="184">
        <v>0</v>
      </c>
      <c r="T346" s="185">
        <v>0</v>
      </c>
      <c r="U346" s="186">
        <v>0</v>
      </c>
      <c r="V346" s="178">
        <v>0</v>
      </c>
      <c r="W346" s="178">
        <v>2</v>
      </c>
      <c r="X346" s="179">
        <v>6.3000000000000007</v>
      </c>
      <c r="Y346" s="180">
        <v>184</v>
      </c>
    </row>
    <row r="347" spans="1:25" ht="15.6" x14ac:dyDescent="0.25">
      <c r="A347" s="138" t="s">
        <v>1444</v>
      </c>
      <c r="B347" s="131" t="s">
        <v>39</v>
      </c>
      <c r="C347" s="131" t="s">
        <v>1270</v>
      </c>
      <c r="D347" s="131" t="s">
        <v>1445</v>
      </c>
      <c r="E347" s="136" t="s">
        <v>1314</v>
      </c>
      <c r="F347" s="262">
        <f>V347+N347+R347</f>
        <v>0</v>
      </c>
      <c r="G347" s="258">
        <f>W347+O347+S347</f>
        <v>2</v>
      </c>
      <c r="H347" s="258">
        <f>F347+G347</f>
        <v>2</v>
      </c>
      <c r="I347" s="321">
        <f>X347+P347+T347</f>
        <v>6.1999999999999993</v>
      </c>
      <c r="J347" s="309">
        <f>(P347*0.5)+(T347*0.3)+(X347*0.2)</f>
        <v>1.24</v>
      </c>
      <c r="K347" s="259">
        <f>I347/H347</f>
        <v>3.0999999999999996</v>
      </c>
      <c r="L347" s="258">
        <f>Y347+Q347+U347</f>
        <v>250</v>
      </c>
      <c r="M347" s="263">
        <f>(Y347*0.2)+(Q347*0.5)+(U347*0.3)</f>
        <v>52</v>
      </c>
      <c r="N347" s="315">
        <v>0</v>
      </c>
      <c r="O347" s="182">
        <v>0</v>
      </c>
      <c r="P347" s="181">
        <v>0</v>
      </c>
      <c r="Q347" s="183">
        <v>0</v>
      </c>
      <c r="R347" s="184">
        <v>0</v>
      </c>
      <c r="S347" s="184">
        <v>0</v>
      </c>
      <c r="T347" s="185">
        <v>0</v>
      </c>
      <c r="U347" s="186">
        <v>20</v>
      </c>
      <c r="V347" s="178">
        <v>0</v>
      </c>
      <c r="W347" s="178">
        <v>2</v>
      </c>
      <c r="X347" s="179">
        <v>6.1999999999999993</v>
      </c>
      <c r="Y347" s="180">
        <v>230</v>
      </c>
    </row>
    <row r="348" spans="1:25" ht="15.6" x14ac:dyDescent="0.25">
      <c r="A348" s="138" t="s">
        <v>717</v>
      </c>
      <c r="B348" s="131" t="s">
        <v>1392</v>
      </c>
      <c r="C348" s="131" t="s">
        <v>398</v>
      </c>
      <c r="D348" s="131" t="s">
        <v>406</v>
      </c>
      <c r="E348" s="136" t="s">
        <v>1311</v>
      </c>
      <c r="F348" s="262">
        <f>V348+N348+R348</f>
        <v>1</v>
      </c>
      <c r="G348" s="258">
        <f>W348+O348+S348</f>
        <v>1</v>
      </c>
      <c r="H348" s="258">
        <f>F348+G348</f>
        <v>2</v>
      </c>
      <c r="I348" s="321">
        <f>X348+P348+T348</f>
        <v>5.3000000000000007</v>
      </c>
      <c r="J348" s="309">
        <f>(P348*0.5)+(T348*0.3)+(X348*0.2)</f>
        <v>1.2200000000000002</v>
      </c>
      <c r="K348" s="259">
        <f>I348/H348</f>
        <v>2.6500000000000004</v>
      </c>
      <c r="L348" s="258">
        <f>Y348+Q348+U348</f>
        <v>432</v>
      </c>
      <c r="M348" s="263">
        <f>(Y348*0.2)+(Q348*0.5)+(U348*0.3)</f>
        <v>115.1</v>
      </c>
      <c r="N348" s="315">
        <v>0</v>
      </c>
      <c r="O348" s="182">
        <v>0</v>
      </c>
      <c r="P348" s="181">
        <v>0</v>
      </c>
      <c r="Q348" s="183">
        <v>0</v>
      </c>
      <c r="R348" s="184">
        <v>1</v>
      </c>
      <c r="S348" s="184">
        <v>0</v>
      </c>
      <c r="T348" s="185">
        <v>1.6</v>
      </c>
      <c r="U348" s="186">
        <v>287</v>
      </c>
      <c r="V348" s="178">
        <v>0</v>
      </c>
      <c r="W348" s="178">
        <v>1</v>
      </c>
      <c r="X348" s="179">
        <v>3.7</v>
      </c>
      <c r="Y348" s="180">
        <v>145</v>
      </c>
    </row>
    <row r="349" spans="1:25" ht="15.6" x14ac:dyDescent="0.25">
      <c r="A349" s="138" t="s">
        <v>548</v>
      </c>
      <c r="B349" s="131" t="s">
        <v>1292</v>
      </c>
      <c r="C349" s="131" t="s">
        <v>75</v>
      </c>
      <c r="D349" s="131" t="s">
        <v>76</v>
      </c>
      <c r="E349" s="136" t="s">
        <v>1314</v>
      </c>
      <c r="F349" s="262">
        <f>V349+N349+R349</f>
        <v>0</v>
      </c>
      <c r="G349" s="258">
        <f>W349+O349+S349</f>
        <v>2</v>
      </c>
      <c r="H349" s="258">
        <f>F349+G349</f>
        <v>2</v>
      </c>
      <c r="I349" s="321">
        <f>X349+P349+T349</f>
        <v>6.1</v>
      </c>
      <c r="J349" s="309">
        <f>(P349*0.5)+(T349*0.3)+(X349*0.2)</f>
        <v>1.22</v>
      </c>
      <c r="K349" s="259">
        <f>I349/H349</f>
        <v>3.05</v>
      </c>
      <c r="L349" s="258">
        <f>Y349+Q349+U349</f>
        <v>229</v>
      </c>
      <c r="M349" s="263">
        <f>(Y349*0.2)+(Q349*0.5)+(U349*0.3)</f>
        <v>45.800000000000004</v>
      </c>
      <c r="N349" s="315">
        <v>0</v>
      </c>
      <c r="O349" s="182">
        <v>0</v>
      </c>
      <c r="P349" s="181">
        <v>0</v>
      </c>
      <c r="Q349" s="183">
        <v>0</v>
      </c>
      <c r="R349" s="184">
        <v>0</v>
      </c>
      <c r="S349" s="184">
        <v>0</v>
      </c>
      <c r="T349" s="185">
        <v>0</v>
      </c>
      <c r="U349" s="186">
        <v>0</v>
      </c>
      <c r="V349" s="178">
        <v>0</v>
      </c>
      <c r="W349" s="178">
        <v>2</v>
      </c>
      <c r="X349" s="179">
        <v>6.1</v>
      </c>
      <c r="Y349" s="180">
        <v>229</v>
      </c>
    </row>
    <row r="350" spans="1:25" ht="15.6" x14ac:dyDescent="0.25">
      <c r="A350" s="138" t="s">
        <v>613</v>
      </c>
      <c r="B350" s="131" t="s">
        <v>44</v>
      </c>
      <c r="C350" s="131" t="s">
        <v>177</v>
      </c>
      <c r="D350" s="131" t="s">
        <v>383</v>
      </c>
      <c r="E350" s="136" t="s">
        <v>1314</v>
      </c>
      <c r="F350" s="262">
        <f>V350+N350+R350</f>
        <v>1</v>
      </c>
      <c r="G350" s="258">
        <f>W350+O350+S350</f>
        <v>0</v>
      </c>
      <c r="H350" s="258">
        <f>F350+G350</f>
        <v>1</v>
      </c>
      <c r="I350" s="321">
        <f>X350+P350+T350</f>
        <v>2.2999999999999998</v>
      </c>
      <c r="J350" s="309">
        <f>(P350*0.5)+(T350*0.3)+(X350*0.2)</f>
        <v>1.1499999999999999</v>
      </c>
      <c r="K350" s="259">
        <f>I350/H350</f>
        <v>2.2999999999999998</v>
      </c>
      <c r="L350" s="258">
        <f>Y350+Q350+U350</f>
        <v>507</v>
      </c>
      <c r="M350" s="263">
        <f>(Y350*0.2)+(Q350*0.5)+(U350*0.3)</f>
        <v>253.5</v>
      </c>
      <c r="N350" s="315">
        <v>1</v>
      </c>
      <c r="O350" s="182">
        <v>0</v>
      </c>
      <c r="P350" s="181">
        <v>2.2999999999999998</v>
      </c>
      <c r="Q350" s="183">
        <v>507</v>
      </c>
      <c r="R350" s="184">
        <v>0</v>
      </c>
      <c r="S350" s="184">
        <v>0</v>
      </c>
      <c r="T350" s="185">
        <v>0</v>
      </c>
      <c r="U350" s="186">
        <v>0</v>
      </c>
      <c r="V350" s="178">
        <v>0</v>
      </c>
      <c r="W350" s="178">
        <v>0</v>
      </c>
      <c r="X350" s="179">
        <v>0</v>
      </c>
      <c r="Y350" s="180">
        <v>0</v>
      </c>
    </row>
    <row r="351" spans="1:25" ht="15.6" x14ac:dyDescent="0.25">
      <c r="A351" s="138" t="s">
        <v>1575</v>
      </c>
      <c r="B351" s="131" t="s">
        <v>39</v>
      </c>
      <c r="C351" s="131" t="s">
        <v>1597</v>
      </c>
      <c r="D351" s="131" t="s">
        <v>91</v>
      </c>
      <c r="E351" s="136" t="s">
        <v>1303</v>
      </c>
      <c r="F351" s="262">
        <f>V351+N351+R351</f>
        <v>1</v>
      </c>
      <c r="G351" s="258">
        <f>W351+O351+S351</f>
        <v>0</v>
      </c>
      <c r="H351" s="258">
        <f>F351+G351</f>
        <v>1</v>
      </c>
      <c r="I351" s="321">
        <f>X351+P351+T351</f>
        <v>2.2000000000000002</v>
      </c>
      <c r="J351" s="309">
        <f>(P351*0.5)+(T351*0.3)+(X351*0.2)</f>
        <v>1.1000000000000001</v>
      </c>
      <c r="K351" s="259">
        <f>I351/H351</f>
        <v>2.2000000000000002</v>
      </c>
      <c r="L351" s="258">
        <f>Y351+Q351+U351</f>
        <v>468</v>
      </c>
      <c r="M351" s="263">
        <f>(Y351*0.2)+(Q351*0.5)+(U351*0.3)</f>
        <v>234</v>
      </c>
      <c r="N351" s="315">
        <v>1</v>
      </c>
      <c r="O351" s="182">
        <v>0</v>
      </c>
      <c r="P351" s="181">
        <v>2.2000000000000002</v>
      </c>
      <c r="Q351" s="183">
        <v>468</v>
      </c>
      <c r="R351" s="184">
        <v>0</v>
      </c>
      <c r="S351" s="184">
        <v>0</v>
      </c>
      <c r="T351" s="185">
        <v>0</v>
      </c>
      <c r="U351" s="186">
        <v>0</v>
      </c>
      <c r="V351" s="178">
        <v>0</v>
      </c>
      <c r="W351" s="178">
        <v>0</v>
      </c>
      <c r="X351" s="179">
        <v>0</v>
      </c>
      <c r="Y351" s="180">
        <v>0</v>
      </c>
    </row>
    <row r="352" spans="1:25" ht="15.6" x14ac:dyDescent="0.25">
      <c r="A352" s="138" t="s">
        <v>813</v>
      </c>
      <c r="B352" s="131" t="s">
        <v>50</v>
      </c>
      <c r="C352" s="131" t="s">
        <v>143</v>
      </c>
      <c r="D352" s="131" t="s">
        <v>386</v>
      </c>
      <c r="E352" s="136" t="s">
        <v>1311</v>
      </c>
      <c r="F352" s="262">
        <f>V352+N352+R352</f>
        <v>0</v>
      </c>
      <c r="G352" s="258">
        <f>W352+O352+S352</f>
        <v>0</v>
      </c>
      <c r="H352" s="258">
        <f>F352+G352</f>
        <v>0</v>
      </c>
      <c r="I352" s="321">
        <f>X352+P352+T352</f>
        <v>2.2000000000000002</v>
      </c>
      <c r="J352" s="309">
        <f>(P352*0.5)+(T352*0.3)+(X352*0.2)</f>
        <v>1.1000000000000001</v>
      </c>
      <c r="K352" s="259" t="e">
        <f>I352/H352</f>
        <v>#DIV/0!</v>
      </c>
      <c r="L352" s="258">
        <f>Y352+Q352+U352</f>
        <v>228</v>
      </c>
      <c r="M352" s="263">
        <f>(Y352*0.2)+(Q352*0.5)+(U352*0.3)</f>
        <v>114</v>
      </c>
      <c r="N352" s="315">
        <v>0</v>
      </c>
      <c r="O352" s="182">
        <v>0</v>
      </c>
      <c r="P352" s="181">
        <v>2.2000000000000002</v>
      </c>
      <c r="Q352" s="183">
        <v>228</v>
      </c>
      <c r="R352" s="184">
        <v>0</v>
      </c>
      <c r="S352" s="184">
        <v>0</v>
      </c>
      <c r="T352" s="185">
        <v>0</v>
      </c>
      <c r="U352" s="186">
        <v>0</v>
      </c>
      <c r="V352" s="178">
        <v>0</v>
      </c>
      <c r="W352" s="178">
        <v>0</v>
      </c>
      <c r="X352" s="179">
        <v>0</v>
      </c>
      <c r="Y352" s="180">
        <v>0</v>
      </c>
    </row>
    <row r="353" spans="1:25" ht="15.6" x14ac:dyDescent="0.25">
      <c r="A353" s="138" t="s">
        <v>1847</v>
      </c>
      <c r="B353" s="131" t="s">
        <v>42</v>
      </c>
      <c r="C353" s="131" t="s">
        <v>189</v>
      </c>
      <c r="D353" s="131" t="s">
        <v>1893</v>
      </c>
      <c r="E353" s="136" t="s">
        <v>1955</v>
      </c>
      <c r="F353" s="262">
        <f>V353+N353+R353</f>
        <v>4</v>
      </c>
      <c r="G353" s="258">
        <f>W353+O353+S353</f>
        <v>1</v>
      </c>
      <c r="H353" s="258">
        <f>F353+G353</f>
        <v>5</v>
      </c>
      <c r="I353" s="321">
        <f>X353+P353+T353</f>
        <v>4.5999999999999996</v>
      </c>
      <c r="J353" s="309">
        <f>(P353*0.5)+(T353*0.3)+(X353*0.2)</f>
        <v>1.0699999999999998</v>
      </c>
      <c r="K353" s="259">
        <f>I353/H353</f>
        <v>0.91999999999999993</v>
      </c>
      <c r="L353" s="258">
        <f>Y353+Q353+U353</f>
        <v>740</v>
      </c>
      <c r="M353" s="263">
        <f>(Y353*0.2)+(Q353*0.5)+(U353*0.3)</f>
        <v>224.9</v>
      </c>
      <c r="N353" s="315">
        <v>0</v>
      </c>
      <c r="O353" s="182">
        <v>0</v>
      </c>
      <c r="P353" s="181">
        <v>0.5</v>
      </c>
      <c r="Q353" s="183">
        <v>243</v>
      </c>
      <c r="R353" s="184">
        <v>0</v>
      </c>
      <c r="S353" s="184">
        <v>0</v>
      </c>
      <c r="T353" s="185">
        <v>0</v>
      </c>
      <c r="U353" s="186">
        <v>40</v>
      </c>
      <c r="V353" s="178">
        <v>4</v>
      </c>
      <c r="W353" s="178">
        <v>1</v>
      </c>
      <c r="X353" s="179">
        <v>4.0999999999999996</v>
      </c>
      <c r="Y353" s="180">
        <v>457</v>
      </c>
    </row>
    <row r="354" spans="1:25" ht="15.6" x14ac:dyDescent="0.25">
      <c r="A354" s="138" t="s">
        <v>578</v>
      </c>
      <c r="B354" s="131" t="s">
        <v>1398</v>
      </c>
      <c r="C354" s="131" t="s">
        <v>104</v>
      </c>
      <c r="D354" s="131" t="s">
        <v>355</v>
      </c>
      <c r="E354" s="136" t="s">
        <v>1311</v>
      </c>
      <c r="F354" s="262">
        <f>V354+N354+R354</f>
        <v>1</v>
      </c>
      <c r="G354" s="258">
        <f>W354+O354+S354</f>
        <v>0</v>
      </c>
      <c r="H354" s="258">
        <f>F354+G354</f>
        <v>1</v>
      </c>
      <c r="I354" s="321">
        <f>X354+P354+T354</f>
        <v>5.2</v>
      </c>
      <c r="J354" s="309">
        <f>(P354*0.5)+(T354*0.3)+(X354*0.2)</f>
        <v>1.04</v>
      </c>
      <c r="K354" s="259">
        <f>I354/H354</f>
        <v>5.2</v>
      </c>
      <c r="L354" s="258">
        <f>Y354+Q354+U354</f>
        <v>137</v>
      </c>
      <c r="M354" s="263">
        <f>(Y354*0.2)+(Q354*0.5)+(U354*0.3)</f>
        <v>27.400000000000002</v>
      </c>
      <c r="N354" s="315">
        <v>0</v>
      </c>
      <c r="O354" s="182">
        <v>0</v>
      </c>
      <c r="P354" s="181">
        <v>0</v>
      </c>
      <c r="Q354" s="183">
        <v>0</v>
      </c>
      <c r="R354" s="184">
        <v>0</v>
      </c>
      <c r="S354" s="184">
        <v>0</v>
      </c>
      <c r="T354" s="185">
        <v>0</v>
      </c>
      <c r="U354" s="186">
        <v>0</v>
      </c>
      <c r="V354" s="178">
        <v>1</v>
      </c>
      <c r="W354" s="178">
        <v>0</v>
      </c>
      <c r="X354" s="179">
        <v>5.2</v>
      </c>
      <c r="Y354" s="180">
        <v>137</v>
      </c>
    </row>
    <row r="355" spans="1:25" ht="15.6" x14ac:dyDescent="0.25">
      <c r="A355" s="138" t="s">
        <v>765</v>
      </c>
      <c r="B355" s="131" t="s">
        <v>2047</v>
      </c>
      <c r="C355" s="131" t="s">
        <v>268</v>
      </c>
      <c r="D355" s="131" t="s">
        <v>355</v>
      </c>
      <c r="E355" s="136" t="s">
        <v>1313</v>
      </c>
      <c r="F355" s="262">
        <f>V355+N355+R355</f>
        <v>3</v>
      </c>
      <c r="G355" s="258">
        <f>W355+O355+S355</f>
        <v>0</v>
      </c>
      <c r="H355" s="258">
        <f>F355+G355</f>
        <v>3</v>
      </c>
      <c r="I355" s="321">
        <f>X355+P355+T355</f>
        <v>2.4000000000000004</v>
      </c>
      <c r="J355" s="309">
        <f>(P355*0.5)+(T355*0.3)+(X355*0.2)</f>
        <v>0.94000000000000006</v>
      </c>
      <c r="K355" s="259">
        <f>I355/H355</f>
        <v>0.80000000000000016</v>
      </c>
      <c r="L355" s="258">
        <f>Y355+Q355+U355</f>
        <v>628</v>
      </c>
      <c r="M355" s="263">
        <f>(Y355*0.2)+(Q355*0.5)+(U355*0.3)</f>
        <v>252.8</v>
      </c>
      <c r="N355" s="315">
        <v>2</v>
      </c>
      <c r="O355" s="182">
        <v>0</v>
      </c>
      <c r="P355" s="181">
        <v>1.1000000000000001</v>
      </c>
      <c r="Q355" s="183">
        <v>322</v>
      </c>
      <c r="R355" s="184">
        <v>1</v>
      </c>
      <c r="S355" s="184">
        <v>0</v>
      </c>
      <c r="T355" s="185">
        <v>1.3</v>
      </c>
      <c r="U355" s="186">
        <v>306</v>
      </c>
      <c r="V355" s="178">
        <v>0</v>
      </c>
      <c r="W355" s="178">
        <v>0</v>
      </c>
      <c r="X355" s="179">
        <v>0</v>
      </c>
      <c r="Y355" s="180">
        <v>0</v>
      </c>
    </row>
    <row r="356" spans="1:25" ht="15.6" x14ac:dyDescent="0.25">
      <c r="A356" s="138" t="s">
        <v>852</v>
      </c>
      <c r="B356" s="131" t="s">
        <v>40</v>
      </c>
      <c r="C356" s="131" t="s">
        <v>2065</v>
      </c>
      <c r="D356" s="131" t="s">
        <v>2066</v>
      </c>
      <c r="E356" s="136" t="s">
        <v>1311</v>
      </c>
      <c r="F356" s="262">
        <f>V356+N356+R356</f>
        <v>4</v>
      </c>
      <c r="G356" s="258">
        <f>W356+O356+S356</f>
        <v>0</v>
      </c>
      <c r="H356" s="258">
        <f>F356+G356</f>
        <v>4</v>
      </c>
      <c r="I356" s="321">
        <f>X356+P356+T356</f>
        <v>3.0999999999999996</v>
      </c>
      <c r="J356" s="309">
        <f>(P356*0.5)+(T356*0.3)+(X356*0.2)</f>
        <v>0.92999999999999983</v>
      </c>
      <c r="K356" s="259">
        <f>I356/H356</f>
        <v>0.77499999999999991</v>
      </c>
      <c r="L356" s="258">
        <f>Y356+Q356+U356</f>
        <v>571</v>
      </c>
      <c r="M356" s="263">
        <f>(Y356*0.2)+(Q356*0.5)+(U356*0.3)</f>
        <v>175.29999999999998</v>
      </c>
      <c r="N356" s="315">
        <v>0</v>
      </c>
      <c r="O356" s="182">
        <v>0</v>
      </c>
      <c r="P356" s="181">
        <v>0</v>
      </c>
      <c r="Q356" s="183">
        <v>20</v>
      </c>
      <c r="R356" s="184">
        <v>4</v>
      </c>
      <c r="S356" s="184">
        <v>0</v>
      </c>
      <c r="T356" s="185">
        <v>3.0999999999999996</v>
      </c>
      <c r="U356" s="186">
        <v>551</v>
      </c>
      <c r="V356" s="178">
        <v>0</v>
      </c>
      <c r="W356" s="178">
        <v>0</v>
      </c>
      <c r="X356" s="179">
        <v>0</v>
      </c>
      <c r="Y356" s="180">
        <v>0</v>
      </c>
    </row>
    <row r="357" spans="1:25" ht="15.6" x14ac:dyDescent="0.25">
      <c r="A357" s="138" t="s">
        <v>560</v>
      </c>
      <c r="B357" s="131" t="s">
        <v>44</v>
      </c>
      <c r="C357" s="131" t="s">
        <v>214</v>
      </c>
      <c r="D357" s="131" t="s">
        <v>311</v>
      </c>
      <c r="E357" s="136" t="s">
        <v>1954</v>
      </c>
      <c r="F357" s="262">
        <f>V357+N357+R357</f>
        <v>0</v>
      </c>
      <c r="G357" s="258">
        <f>W357+O357+S357</f>
        <v>1</v>
      </c>
      <c r="H357" s="258">
        <f>F357+G357</f>
        <v>1</v>
      </c>
      <c r="I357" s="321">
        <f>X357+P357+T357</f>
        <v>1.8</v>
      </c>
      <c r="J357" s="309">
        <f>(P357*0.5)+(T357*0.3)+(X357*0.2)</f>
        <v>0.9</v>
      </c>
      <c r="K357" s="259">
        <f>I357/H357</f>
        <v>1.8</v>
      </c>
      <c r="L357" s="258">
        <f>Y357+Q357+U357</f>
        <v>285</v>
      </c>
      <c r="M357" s="263">
        <f>(Y357*0.2)+(Q357*0.5)+(U357*0.3)</f>
        <v>138.5</v>
      </c>
      <c r="N357" s="315">
        <v>0</v>
      </c>
      <c r="O357" s="182">
        <v>1</v>
      </c>
      <c r="P357" s="181">
        <v>1.8</v>
      </c>
      <c r="Q357" s="183">
        <v>265</v>
      </c>
      <c r="R357" s="184">
        <v>0</v>
      </c>
      <c r="S357" s="184">
        <v>0</v>
      </c>
      <c r="T357" s="185">
        <v>0</v>
      </c>
      <c r="U357" s="186">
        <v>20</v>
      </c>
      <c r="V357" s="178">
        <v>0</v>
      </c>
      <c r="W357" s="178">
        <v>0</v>
      </c>
      <c r="X357" s="179">
        <v>0</v>
      </c>
      <c r="Y357" s="180">
        <v>0</v>
      </c>
    </row>
    <row r="358" spans="1:25" ht="15.6" x14ac:dyDescent="0.25">
      <c r="A358" s="138" t="s">
        <v>695</v>
      </c>
      <c r="B358" s="131" t="s">
        <v>50</v>
      </c>
      <c r="C358" s="131" t="s">
        <v>103</v>
      </c>
      <c r="D358" s="131" t="s">
        <v>1911</v>
      </c>
      <c r="E358" s="136" t="s">
        <v>1955</v>
      </c>
      <c r="F358" s="262">
        <f>V358+N358+R358</f>
        <v>2</v>
      </c>
      <c r="G358" s="258">
        <f>W358+O358+S358</f>
        <v>1</v>
      </c>
      <c r="H358" s="258">
        <f>F358+G358</f>
        <v>3</v>
      </c>
      <c r="I358" s="321">
        <f>X358+P358+T358</f>
        <v>4.2</v>
      </c>
      <c r="J358" s="309">
        <f>(P358*0.5)+(T358*0.3)+(X358*0.2)</f>
        <v>0.84000000000000008</v>
      </c>
      <c r="K358" s="259">
        <f>I358/H358</f>
        <v>1.4000000000000001</v>
      </c>
      <c r="L358" s="258">
        <f>Y358+Q358+U358</f>
        <v>597</v>
      </c>
      <c r="M358" s="263">
        <f>(Y358*0.2)+(Q358*0.5)+(U358*0.3)</f>
        <v>125.4</v>
      </c>
      <c r="N358" s="315">
        <v>0</v>
      </c>
      <c r="O358" s="182">
        <v>0</v>
      </c>
      <c r="P358" s="181">
        <v>0</v>
      </c>
      <c r="Q358" s="183">
        <v>0</v>
      </c>
      <c r="R358" s="184">
        <v>0</v>
      </c>
      <c r="S358" s="184">
        <v>0</v>
      </c>
      <c r="T358" s="185">
        <v>0</v>
      </c>
      <c r="U358" s="186">
        <v>60</v>
      </c>
      <c r="V358" s="178">
        <v>2</v>
      </c>
      <c r="W358" s="178">
        <v>1</v>
      </c>
      <c r="X358" s="179">
        <v>4.2</v>
      </c>
      <c r="Y358" s="180">
        <v>537</v>
      </c>
    </row>
    <row r="359" spans="1:25" ht="15.6" x14ac:dyDescent="0.25">
      <c r="A359" s="138" t="s">
        <v>1750</v>
      </c>
      <c r="B359" s="131" t="s">
        <v>1293</v>
      </c>
      <c r="C359" s="131" t="s">
        <v>1760</v>
      </c>
      <c r="D359" s="131" t="s">
        <v>1761</v>
      </c>
      <c r="E359" s="136" t="s">
        <v>1955</v>
      </c>
      <c r="F359" s="262">
        <f>V359+N359+R359</f>
        <v>4</v>
      </c>
      <c r="G359" s="258">
        <f>W359+O359+S359</f>
        <v>0</v>
      </c>
      <c r="H359" s="258">
        <f>F359+G359</f>
        <v>4</v>
      </c>
      <c r="I359" s="321">
        <f>X359+P359+T359</f>
        <v>3.8</v>
      </c>
      <c r="J359" s="309">
        <f>(P359*0.5)+(T359*0.3)+(X359*0.2)</f>
        <v>0.83000000000000007</v>
      </c>
      <c r="K359" s="259">
        <f>I359/H359</f>
        <v>0.95</v>
      </c>
      <c r="L359" s="258">
        <f>Y359+Q359+U359</f>
        <v>548</v>
      </c>
      <c r="M359" s="263">
        <f>(Y359*0.2)+(Q359*0.5)+(U359*0.3)</f>
        <v>123.80000000000001</v>
      </c>
      <c r="N359" s="315">
        <v>0</v>
      </c>
      <c r="O359" s="182">
        <v>0</v>
      </c>
      <c r="P359" s="181">
        <v>0</v>
      </c>
      <c r="Q359" s="183">
        <v>0</v>
      </c>
      <c r="R359" s="184">
        <v>1</v>
      </c>
      <c r="S359" s="184">
        <v>0</v>
      </c>
      <c r="T359" s="185">
        <v>0.7</v>
      </c>
      <c r="U359" s="186">
        <v>142</v>
      </c>
      <c r="V359" s="178">
        <v>3</v>
      </c>
      <c r="W359" s="178">
        <v>0</v>
      </c>
      <c r="X359" s="179">
        <v>3.1</v>
      </c>
      <c r="Y359" s="180">
        <v>406</v>
      </c>
    </row>
    <row r="360" spans="1:25" ht="15.6" x14ac:dyDescent="0.25">
      <c r="A360" s="138" t="s">
        <v>1133</v>
      </c>
      <c r="B360" s="131" t="s">
        <v>43</v>
      </c>
      <c r="C360" s="131" t="s">
        <v>2167</v>
      </c>
      <c r="D360" s="131" t="s">
        <v>1828</v>
      </c>
      <c r="E360" s="136" t="s">
        <v>1954</v>
      </c>
      <c r="F360" s="262">
        <f>V360+N360+R360</f>
        <v>2</v>
      </c>
      <c r="G360" s="258">
        <f>W360+O360+S360</f>
        <v>0</v>
      </c>
      <c r="H360" s="258">
        <f>F360+G360</f>
        <v>2</v>
      </c>
      <c r="I360" s="321">
        <f>X360+P360+T360</f>
        <v>1.6</v>
      </c>
      <c r="J360" s="309">
        <f>(P360*0.5)+(T360*0.3)+(X360*0.2)</f>
        <v>0.8</v>
      </c>
      <c r="K360" s="259">
        <f>I360/H360</f>
        <v>0.8</v>
      </c>
      <c r="L360" s="258">
        <f>Y360+Q360+U360</f>
        <v>329</v>
      </c>
      <c r="M360" s="263">
        <f>(Y360*0.2)+(Q360*0.5)+(U360*0.3)</f>
        <v>164.5</v>
      </c>
      <c r="N360" s="315">
        <v>2</v>
      </c>
      <c r="O360" s="182">
        <v>0</v>
      </c>
      <c r="P360" s="181">
        <v>1.6</v>
      </c>
      <c r="Q360" s="183">
        <v>329</v>
      </c>
      <c r="R360" s="184">
        <v>0</v>
      </c>
      <c r="S360" s="184">
        <v>0</v>
      </c>
      <c r="T360" s="185">
        <v>0</v>
      </c>
      <c r="U360" s="186">
        <v>0</v>
      </c>
      <c r="V360" s="178">
        <v>0</v>
      </c>
      <c r="W360" s="178">
        <v>0</v>
      </c>
      <c r="X360" s="179">
        <v>0</v>
      </c>
      <c r="Y360" s="180">
        <v>0</v>
      </c>
    </row>
    <row r="361" spans="1:25" ht="15.6" x14ac:dyDescent="0.25">
      <c r="A361" s="138" t="s">
        <v>1393</v>
      </c>
      <c r="B361" s="131" t="s">
        <v>1392</v>
      </c>
      <c r="C361" s="131" t="s">
        <v>373</v>
      </c>
      <c r="D361" s="131" t="s">
        <v>154</v>
      </c>
      <c r="E361" s="136" t="s">
        <v>1954</v>
      </c>
      <c r="F361" s="262">
        <f>V361+N361+R361</f>
        <v>0</v>
      </c>
      <c r="G361" s="258">
        <f>W361+O361+S361</f>
        <v>2</v>
      </c>
      <c r="H361" s="258">
        <f>F361+G361</f>
        <v>2</v>
      </c>
      <c r="I361" s="321">
        <f>X361+P361+T361</f>
        <v>4</v>
      </c>
      <c r="J361" s="309">
        <f>(P361*0.5)+(T361*0.3)+(X361*0.2)</f>
        <v>0.8</v>
      </c>
      <c r="K361" s="259">
        <f>I361/H361</f>
        <v>2</v>
      </c>
      <c r="L361" s="258">
        <f>Y361+Q361+U361</f>
        <v>231</v>
      </c>
      <c r="M361" s="263">
        <f>(Y361*0.2)+(Q361*0.5)+(U361*0.3)</f>
        <v>46.2</v>
      </c>
      <c r="N361" s="315">
        <v>0</v>
      </c>
      <c r="O361" s="182">
        <v>0</v>
      </c>
      <c r="P361" s="181">
        <v>0</v>
      </c>
      <c r="Q361" s="183">
        <v>0</v>
      </c>
      <c r="R361" s="184">
        <v>0</v>
      </c>
      <c r="S361" s="184">
        <v>0</v>
      </c>
      <c r="T361" s="185">
        <v>0</v>
      </c>
      <c r="U361" s="186">
        <v>0</v>
      </c>
      <c r="V361" s="178">
        <v>0</v>
      </c>
      <c r="W361" s="178">
        <v>2</v>
      </c>
      <c r="X361" s="179">
        <v>4</v>
      </c>
      <c r="Y361" s="180">
        <v>231</v>
      </c>
    </row>
    <row r="362" spans="1:25" ht="15.6" x14ac:dyDescent="0.25">
      <c r="A362" s="138" t="s">
        <v>1799</v>
      </c>
      <c r="B362" s="131" t="s">
        <v>1371</v>
      </c>
      <c r="C362" s="131" t="s">
        <v>1464</v>
      </c>
      <c r="D362" s="131" t="s">
        <v>1138</v>
      </c>
      <c r="E362" s="136" t="s">
        <v>1311</v>
      </c>
      <c r="F362" s="262">
        <f>V362+N362+R362</f>
        <v>1</v>
      </c>
      <c r="G362" s="258">
        <f>W362+O362+S362</f>
        <v>2</v>
      </c>
      <c r="H362" s="258">
        <f>F362+G362</f>
        <v>3</v>
      </c>
      <c r="I362" s="321">
        <f>X362+P362+T362</f>
        <v>4</v>
      </c>
      <c r="J362" s="309">
        <f>(P362*0.5)+(T362*0.3)+(X362*0.2)</f>
        <v>0.8</v>
      </c>
      <c r="K362" s="259">
        <f>I362/H362</f>
        <v>1.3333333333333333</v>
      </c>
      <c r="L362" s="258">
        <f>Y362+Q362+U362</f>
        <v>511</v>
      </c>
      <c r="M362" s="263">
        <f>(Y362*0.2)+(Q362*0.5)+(U362*0.3)</f>
        <v>104.2</v>
      </c>
      <c r="N362" s="315">
        <v>0</v>
      </c>
      <c r="O362" s="182">
        <v>0</v>
      </c>
      <c r="P362" s="181">
        <v>0</v>
      </c>
      <c r="Q362" s="183">
        <v>0</v>
      </c>
      <c r="R362" s="184">
        <v>0</v>
      </c>
      <c r="S362" s="184">
        <v>0</v>
      </c>
      <c r="T362" s="185">
        <v>0</v>
      </c>
      <c r="U362" s="186">
        <v>20</v>
      </c>
      <c r="V362" s="178">
        <v>1</v>
      </c>
      <c r="W362" s="178">
        <v>2</v>
      </c>
      <c r="X362" s="179">
        <v>4</v>
      </c>
      <c r="Y362" s="180">
        <v>491</v>
      </c>
    </row>
    <row r="363" spans="1:25" ht="15.6" x14ac:dyDescent="0.25">
      <c r="A363" s="138" t="s">
        <v>626</v>
      </c>
      <c r="B363" s="131" t="s">
        <v>47</v>
      </c>
      <c r="C363" s="131" t="s">
        <v>437</v>
      </c>
      <c r="D363" s="131" t="s">
        <v>242</v>
      </c>
      <c r="E363" s="136" t="s">
        <v>1311</v>
      </c>
      <c r="F363" s="262">
        <f>V363+N363+R363</f>
        <v>2</v>
      </c>
      <c r="G363" s="258">
        <f>W363+O363+S363</f>
        <v>0</v>
      </c>
      <c r="H363" s="258">
        <f>F363+G363</f>
        <v>2</v>
      </c>
      <c r="I363" s="321">
        <f>X363+P363+T363</f>
        <v>2.6</v>
      </c>
      <c r="J363" s="309">
        <f>(P363*0.5)+(T363*0.3)+(X363*0.2)</f>
        <v>0.78</v>
      </c>
      <c r="K363" s="259">
        <f>I363/H363</f>
        <v>1.3</v>
      </c>
      <c r="L363" s="258">
        <f>Y363+Q363+U363</f>
        <v>295</v>
      </c>
      <c r="M363" s="263">
        <f>(Y363*0.2)+(Q363*0.5)+(U363*0.3)</f>
        <v>90.5</v>
      </c>
      <c r="N363" s="315">
        <v>0</v>
      </c>
      <c r="O363" s="182">
        <v>0</v>
      </c>
      <c r="P363" s="181">
        <v>0</v>
      </c>
      <c r="Q363" s="183">
        <v>20</v>
      </c>
      <c r="R363" s="184">
        <v>2</v>
      </c>
      <c r="S363" s="184">
        <v>0</v>
      </c>
      <c r="T363" s="185">
        <v>2.6</v>
      </c>
      <c r="U363" s="186">
        <v>255</v>
      </c>
      <c r="V363" s="178">
        <v>0</v>
      </c>
      <c r="W363" s="178">
        <v>0</v>
      </c>
      <c r="X363" s="179">
        <v>0</v>
      </c>
      <c r="Y363" s="180">
        <v>20</v>
      </c>
    </row>
    <row r="364" spans="1:25" ht="15.6" x14ac:dyDescent="0.25">
      <c r="A364" s="138" t="s">
        <v>585</v>
      </c>
      <c r="B364" s="131" t="s">
        <v>41</v>
      </c>
      <c r="C364" s="131" t="s">
        <v>402</v>
      </c>
      <c r="D364" s="131" t="s">
        <v>403</v>
      </c>
      <c r="E364" s="136" t="s">
        <v>1314</v>
      </c>
      <c r="F364" s="262">
        <f>V364+N364+R364</f>
        <v>3</v>
      </c>
      <c r="G364" s="258">
        <f>W364+O364+S364</f>
        <v>0</v>
      </c>
      <c r="H364" s="258">
        <f>F364+G364</f>
        <v>3</v>
      </c>
      <c r="I364" s="321">
        <f>X364+P364+T364</f>
        <v>1.5</v>
      </c>
      <c r="J364" s="309">
        <f>(P364*0.5)+(T364*0.3)+(X364*0.2)</f>
        <v>0.75</v>
      </c>
      <c r="K364" s="259">
        <f>I364/H364</f>
        <v>0.5</v>
      </c>
      <c r="L364" s="258">
        <f>Y364+Q364+U364</f>
        <v>262</v>
      </c>
      <c r="M364" s="263">
        <f>(Y364*0.2)+(Q364*0.5)+(U364*0.3)</f>
        <v>131</v>
      </c>
      <c r="N364" s="315">
        <v>3</v>
      </c>
      <c r="O364" s="182">
        <v>0</v>
      </c>
      <c r="P364" s="181">
        <v>1.5</v>
      </c>
      <c r="Q364" s="183">
        <v>262</v>
      </c>
      <c r="R364" s="184">
        <v>0</v>
      </c>
      <c r="S364" s="184">
        <v>0</v>
      </c>
      <c r="T364" s="185">
        <v>0</v>
      </c>
      <c r="U364" s="186">
        <v>0</v>
      </c>
      <c r="V364" s="178">
        <v>0</v>
      </c>
      <c r="W364" s="178">
        <v>0</v>
      </c>
      <c r="X364" s="179">
        <v>0</v>
      </c>
      <c r="Y364" s="180">
        <v>0</v>
      </c>
    </row>
    <row r="365" spans="1:25" ht="15.6" x14ac:dyDescent="0.25">
      <c r="A365" s="138" t="s">
        <v>737</v>
      </c>
      <c r="B365" s="131" t="s">
        <v>2049</v>
      </c>
      <c r="C365" s="131" t="s">
        <v>351</v>
      </c>
      <c r="D365" s="131" t="s">
        <v>349</v>
      </c>
      <c r="E365" s="136" t="s">
        <v>1955</v>
      </c>
      <c r="F365" s="262">
        <f>V365+N365+R365</f>
        <v>0</v>
      </c>
      <c r="G365" s="258">
        <f>W365+O365+S365</f>
        <v>1</v>
      </c>
      <c r="H365" s="258">
        <f>F365+G365</f>
        <v>1</v>
      </c>
      <c r="I365" s="321">
        <f>X365+P365+T365</f>
        <v>3.5</v>
      </c>
      <c r="J365" s="309">
        <f>(P365*0.5)+(T365*0.3)+(X365*0.2)</f>
        <v>0.70000000000000007</v>
      </c>
      <c r="K365" s="259">
        <f>I365/H365</f>
        <v>3.5</v>
      </c>
      <c r="L365" s="258">
        <f>Y365+Q365+U365</f>
        <v>123</v>
      </c>
      <c r="M365" s="263">
        <f>(Y365*0.2)+(Q365*0.5)+(U365*0.3)</f>
        <v>24.6</v>
      </c>
      <c r="N365" s="315">
        <v>0</v>
      </c>
      <c r="O365" s="182">
        <v>0</v>
      </c>
      <c r="P365" s="181">
        <v>0</v>
      </c>
      <c r="Q365" s="183">
        <v>0</v>
      </c>
      <c r="R365" s="184">
        <v>0</v>
      </c>
      <c r="S365" s="184">
        <v>0</v>
      </c>
      <c r="T365" s="185">
        <v>0</v>
      </c>
      <c r="U365" s="186">
        <v>0</v>
      </c>
      <c r="V365" s="178">
        <v>0</v>
      </c>
      <c r="W365" s="178">
        <v>1</v>
      </c>
      <c r="X365" s="179">
        <v>3.5</v>
      </c>
      <c r="Y365" s="180">
        <v>123</v>
      </c>
    </row>
    <row r="366" spans="1:25" ht="15.6" x14ac:dyDescent="0.25">
      <c r="A366" s="138" t="s">
        <v>1709</v>
      </c>
      <c r="B366" s="131" t="s">
        <v>1371</v>
      </c>
      <c r="C366" s="131" t="s">
        <v>1162</v>
      </c>
      <c r="D366" s="131" t="s">
        <v>422</v>
      </c>
      <c r="E366" s="136" t="s">
        <v>1311</v>
      </c>
      <c r="F366" s="262">
        <f>V366+N366+R366</f>
        <v>0</v>
      </c>
      <c r="G366" s="258">
        <f>W366+O366+S366</f>
        <v>1</v>
      </c>
      <c r="H366" s="258">
        <f>F366+G366</f>
        <v>1</v>
      </c>
      <c r="I366" s="321">
        <f>X366+P366+T366</f>
        <v>3.5</v>
      </c>
      <c r="J366" s="309">
        <f>(P366*0.5)+(T366*0.3)+(X366*0.2)</f>
        <v>0.70000000000000007</v>
      </c>
      <c r="K366" s="259">
        <f>I366/H366</f>
        <v>3.5</v>
      </c>
      <c r="L366" s="258">
        <f>Y366+Q366+U366</f>
        <v>224</v>
      </c>
      <c r="M366" s="263">
        <f>(Y366*0.2)+(Q366*0.5)+(U366*0.3)</f>
        <v>44.800000000000004</v>
      </c>
      <c r="N366" s="315">
        <v>0</v>
      </c>
      <c r="O366" s="182">
        <v>0</v>
      </c>
      <c r="P366" s="181">
        <v>0</v>
      </c>
      <c r="Q366" s="183">
        <v>0</v>
      </c>
      <c r="R366" s="184">
        <v>0</v>
      </c>
      <c r="S366" s="184">
        <v>0</v>
      </c>
      <c r="T366" s="185">
        <v>0</v>
      </c>
      <c r="U366" s="186">
        <v>0</v>
      </c>
      <c r="V366" s="178">
        <v>0</v>
      </c>
      <c r="W366" s="178">
        <v>1</v>
      </c>
      <c r="X366" s="179">
        <v>3.5</v>
      </c>
      <c r="Y366" s="180">
        <v>224</v>
      </c>
    </row>
    <row r="367" spans="1:25" ht="15.6" x14ac:dyDescent="0.25">
      <c r="A367" s="138" t="s">
        <v>1636</v>
      </c>
      <c r="B367" s="131" t="s">
        <v>42</v>
      </c>
      <c r="C367" s="131" t="s">
        <v>83</v>
      </c>
      <c r="D367" s="131" t="s">
        <v>1893</v>
      </c>
      <c r="E367" s="136" t="s">
        <v>1314</v>
      </c>
      <c r="F367" s="262">
        <f>V367+N367+R367</f>
        <v>1</v>
      </c>
      <c r="G367" s="258">
        <f>W367+O367+S367</f>
        <v>0</v>
      </c>
      <c r="H367" s="258">
        <f>F367+G367</f>
        <v>1</v>
      </c>
      <c r="I367" s="321">
        <f>X367+P367+T367</f>
        <v>1.4</v>
      </c>
      <c r="J367" s="309">
        <f>(P367*0.5)+(T367*0.3)+(X367*0.2)</f>
        <v>0.7</v>
      </c>
      <c r="K367" s="259">
        <f>I367/H367</f>
        <v>1.4</v>
      </c>
      <c r="L367" s="258">
        <f>Y367+Q367+U367</f>
        <v>434</v>
      </c>
      <c r="M367" s="263">
        <f>(Y367*0.2)+(Q367*0.5)+(U367*0.3)</f>
        <v>217</v>
      </c>
      <c r="N367" s="315">
        <v>1</v>
      </c>
      <c r="O367" s="182">
        <v>0</v>
      </c>
      <c r="P367" s="181">
        <v>1.4</v>
      </c>
      <c r="Q367" s="183">
        <v>434</v>
      </c>
      <c r="R367" s="184">
        <v>0</v>
      </c>
      <c r="S367" s="184">
        <v>0</v>
      </c>
      <c r="T367" s="185">
        <v>0</v>
      </c>
      <c r="U367" s="186">
        <v>0</v>
      </c>
      <c r="V367" s="178">
        <v>0</v>
      </c>
      <c r="W367" s="178">
        <v>0</v>
      </c>
      <c r="X367" s="179">
        <v>0</v>
      </c>
      <c r="Y367" s="180">
        <v>0</v>
      </c>
    </row>
    <row r="368" spans="1:25" ht="15.6" x14ac:dyDescent="0.25">
      <c r="A368" s="138" t="s">
        <v>1681</v>
      </c>
      <c r="B368" s="131" t="s">
        <v>43</v>
      </c>
      <c r="C368" s="131" t="s">
        <v>1940</v>
      </c>
      <c r="D368" s="131" t="s">
        <v>1898</v>
      </c>
      <c r="E368" s="136" t="s">
        <v>1312</v>
      </c>
      <c r="F368" s="262">
        <f>V368+N368+R368</f>
        <v>0</v>
      </c>
      <c r="G368" s="258">
        <f>W368+O368+S368</f>
        <v>1</v>
      </c>
      <c r="H368" s="258">
        <f>F368+G368</f>
        <v>1</v>
      </c>
      <c r="I368" s="321">
        <f>X368+P368+T368</f>
        <v>3.3</v>
      </c>
      <c r="J368" s="309">
        <f>(P368*0.5)+(T368*0.3)+(X368*0.2)</f>
        <v>0.66</v>
      </c>
      <c r="K368" s="259">
        <f>I368/H368</f>
        <v>3.3</v>
      </c>
      <c r="L368" s="258">
        <f>Y368+Q368+U368</f>
        <v>298</v>
      </c>
      <c r="M368" s="263">
        <f>(Y368*0.2)+(Q368*0.5)+(U368*0.3)</f>
        <v>65.599999999999994</v>
      </c>
      <c r="N368" s="315">
        <v>0</v>
      </c>
      <c r="O368" s="182">
        <v>0</v>
      </c>
      <c r="P368" s="181">
        <v>0</v>
      </c>
      <c r="Q368" s="183">
        <v>20</v>
      </c>
      <c r="R368" s="184">
        <v>0</v>
      </c>
      <c r="S368" s="184">
        <v>0</v>
      </c>
      <c r="T368" s="185">
        <v>0</v>
      </c>
      <c r="U368" s="186">
        <v>0</v>
      </c>
      <c r="V368" s="178">
        <v>0</v>
      </c>
      <c r="W368" s="178">
        <v>1</v>
      </c>
      <c r="X368" s="179">
        <v>3.3</v>
      </c>
      <c r="Y368" s="180">
        <v>278</v>
      </c>
    </row>
    <row r="369" spans="1:25" ht="15.6" x14ac:dyDescent="0.25">
      <c r="A369" s="138" t="s">
        <v>542</v>
      </c>
      <c r="B369" s="131" t="s">
        <v>37</v>
      </c>
      <c r="C369" s="131" t="s">
        <v>2048</v>
      </c>
      <c r="D369" s="131" t="s">
        <v>151</v>
      </c>
      <c r="E369" s="136" t="s">
        <v>1314</v>
      </c>
      <c r="F369" s="262">
        <f>V369+N369+R369</f>
        <v>1</v>
      </c>
      <c r="G369" s="258">
        <f>W369+O369+S369</f>
        <v>0</v>
      </c>
      <c r="H369" s="258">
        <f>F369+G369</f>
        <v>1</v>
      </c>
      <c r="I369" s="321">
        <f>X369+P369+T369</f>
        <v>2.1</v>
      </c>
      <c r="J369" s="309">
        <f>(P369*0.5)+(T369*0.3)+(X369*0.2)</f>
        <v>0.63</v>
      </c>
      <c r="K369" s="259">
        <f>I369/H369</f>
        <v>2.1</v>
      </c>
      <c r="L369" s="258">
        <f>Y369+Q369+U369</f>
        <v>289</v>
      </c>
      <c r="M369" s="263">
        <f>(Y369*0.2)+(Q369*0.5)+(U369*0.3)</f>
        <v>90.7</v>
      </c>
      <c r="N369" s="315">
        <v>0</v>
      </c>
      <c r="O369" s="182">
        <v>0</v>
      </c>
      <c r="P369" s="181">
        <v>0</v>
      </c>
      <c r="Q369" s="183">
        <v>20</v>
      </c>
      <c r="R369" s="184">
        <v>1</v>
      </c>
      <c r="S369" s="184">
        <v>0</v>
      </c>
      <c r="T369" s="185">
        <v>2.1</v>
      </c>
      <c r="U369" s="186">
        <v>269</v>
      </c>
      <c r="V369" s="178">
        <v>0</v>
      </c>
      <c r="W369" s="178">
        <v>0</v>
      </c>
      <c r="X369" s="179">
        <v>0</v>
      </c>
      <c r="Y369" s="180">
        <v>0</v>
      </c>
    </row>
    <row r="370" spans="1:25" ht="15.6" x14ac:dyDescent="0.25">
      <c r="A370" s="138" t="s">
        <v>1406</v>
      </c>
      <c r="B370" s="131" t="s">
        <v>1293</v>
      </c>
      <c r="C370" s="131" t="s">
        <v>1407</v>
      </c>
      <c r="D370" s="131" t="s">
        <v>1277</v>
      </c>
      <c r="E370" s="136" t="s">
        <v>1314</v>
      </c>
      <c r="F370" s="262">
        <f>V370+N370+R370</f>
        <v>0</v>
      </c>
      <c r="G370" s="258">
        <f>W370+O370+S370</f>
        <v>1</v>
      </c>
      <c r="H370" s="258">
        <f>F370+G370</f>
        <v>1</v>
      </c>
      <c r="I370" s="321">
        <f>X370+P370+T370</f>
        <v>3.1</v>
      </c>
      <c r="J370" s="309">
        <f>(P370*0.5)+(T370*0.3)+(X370*0.2)</f>
        <v>0.62000000000000011</v>
      </c>
      <c r="K370" s="259">
        <f>I370/H370</f>
        <v>3.1</v>
      </c>
      <c r="L370" s="258">
        <f>Y370+Q370+U370</f>
        <v>118</v>
      </c>
      <c r="M370" s="263">
        <f>(Y370*0.2)+(Q370*0.5)+(U370*0.3)</f>
        <v>23.6</v>
      </c>
      <c r="N370" s="315">
        <v>0</v>
      </c>
      <c r="O370" s="182">
        <v>0</v>
      </c>
      <c r="P370" s="181">
        <v>0</v>
      </c>
      <c r="Q370" s="183">
        <v>0</v>
      </c>
      <c r="R370" s="184">
        <v>0</v>
      </c>
      <c r="S370" s="184">
        <v>0</v>
      </c>
      <c r="T370" s="185">
        <v>0</v>
      </c>
      <c r="U370" s="186">
        <v>0</v>
      </c>
      <c r="V370" s="178">
        <v>0</v>
      </c>
      <c r="W370" s="178">
        <v>1</v>
      </c>
      <c r="X370" s="179">
        <v>3.1</v>
      </c>
      <c r="Y370" s="180">
        <v>118</v>
      </c>
    </row>
    <row r="371" spans="1:25" ht="15.6" x14ac:dyDescent="0.25">
      <c r="A371" s="138" t="s">
        <v>877</v>
      </c>
      <c r="B371" s="131" t="s">
        <v>50</v>
      </c>
      <c r="C371" s="131" t="s">
        <v>2078</v>
      </c>
      <c r="D371" s="131" t="s">
        <v>347</v>
      </c>
      <c r="E371" s="136" t="s">
        <v>1311</v>
      </c>
      <c r="F371" s="262">
        <f>V371+N371+R371</f>
        <v>1</v>
      </c>
      <c r="G371" s="258">
        <f>W371+O371+S371</f>
        <v>0</v>
      </c>
      <c r="H371" s="258">
        <f>F371+G371</f>
        <v>1</v>
      </c>
      <c r="I371" s="321">
        <f>X371+P371+T371</f>
        <v>2</v>
      </c>
      <c r="J371" s="309">
        <f>(P371*0.5)+(T371*0.3)+(X371*0.2)</f>
        <v>0.6</v>
      </c>
      <c r="K371" s="259">
        <f>I371/H371</f>
        <v>2</v>
      </c>
      <c r="L371" s="258">
        <f>Y371+Q371+U371</f>
        <v>371</v>
      </c>
      <c r="M371" s="263">
        <f>(Y371*0.2)+(Q371*0.5)+(U371*0.3)</f>
        <v>119.3</v>
      </c>
      <c r="N371" s="315">
        <v>0</v>
      </c>
      <c r="O371" s="182">
        <v>0</v>
      </c>
      <c r="P371" s="181">
        <v>0</v>
      </c>
      <c r="Q371" s="183">
        <v>40</v>
      </c>
      <c r="R371" s="184">
        <v>1</v>
      </c>
      <c r="S371" s="184">
        <v>0</v>
      </c>
      <c r="T371" s="185">
        <v>2</v>
      </c>
      <c r="U371" s="186">
        <v>331</v>
      </c>
      <c r="V371" s="178">
        <v>0</v>
      </c>
      <c r="W371" s="178">
        <v>0</v>
      </c>
      <c r="X371" s="179">
        <v>0</v>
      </c>
      <c r="Y371" s="180">
        <v>0</v>
      </c>
    </row>
    <row r="372" spans="1:25" ht="15.6" x14ac:dyDescent="0.25">
      <c r="A372" s="138" t="s">
        <v>1698</v>
      </c>
      <c r="B372" s="131" t="s">
        <v>47</v>
      </c>
      <c r="C372" s="131" t="s">
        <v>438</v>
      </c>
      <c r="D372" s="131" t="s">
        <v>130</v>
      </c>
      <c r="E372" s="136" t="s">
        <v>1314</v>
      </c>
      <c r="F372" s="262">
        <f>V372+N372+R372</f>
        <v>1</v>
      </c>
      <c r="G372" s="258">
        <f>W372+O372+S372</f>
        <v>0</v>
      </c>
      <c r="H372" s="258">
        <f>F372+G372</f>
        <v>1</v>
      </c>
      <c r="I372" s="321">
        <f>X372+P372+T372</f>
        <v>1.1000000000000001</v>
      </c>
      <c r="J372" s="309">
        <f>(P372*0.5)+(T372*0.3)+(X372*0.2)</f>
        <v>0.55000000000000004</v>
      </c>
      <c r="K372" s="259">
        <f>I372/H372</f>
        <v>1.1000000000000001</v>
      </c>
      <c r="L372" s="258">
        <f>Y372+Q372+U372</f>
        <v>388</v>
      </c>
      <c r="M372" s="263">
        <f>(Y372*0.2)+(Q372*0.5)+(U372*0.3)</f>
        <v>172</v>
      </c>
      <c r="N372" s="315">
        <v>1</v>
      </c>
      <c r="O372" s="182">
        <v>0</v>
      </c>
      <c r="P372" s="181">
        <v>1.1000000000000001</v>
      </c>
      <c r="Q372" s="183">
        <v>308</v>
      </c>
      <c r="R372" s="184">
        <v>0</v>
      </c>
      <c r="S372" s="184">
        <v>0</v>
      </c>
      <c r="T372" s="185">
        <v>0</v>
      </c>
      <c r="U372" s="186">
        <v>20</v>
      </c>
      <c r="V372" s="178">
        <v>0</v>
      </c>
      <c r="W372" s="178">
        <v>0</v>
      </c>
      <c r="X372" s="179">
        <v>0</v>
      </c>
      <c r="Y372" s="180">
        <v>60</v>
      </c>
    </row>
    <row r="373" spans="1:25" ht="15.6" x14ac:dyDescent="0.25">
      <c r="A373" s="138" t="s">
        <v>874</v>
      </c>
      <c r="B373" s="131" t="s">
        <v>2049</v>
      </c>
      <c r="C373" s="131" t="s">
        <v>2074</v>
      </c>
      <c r="D373" s="131" t="s">
        <v>2075</v>
      </c>
      <c r="E373" s="136" t="s">
        <v>1954</v>
      </c>
      <c r="F373" s="262">
        <f>V373+N373+R373</f>
        <v>1</v>
      </c>
      <c r="G373" s="258">
        <f>W373+O373+S373</f>
        <v>0</v>
      </c>
      <c r="H373" s="258">
        <f>F373+G373</f>
        <v>1</v>
      </c>
      <c r="I373" s="321">
        <f>X373+P373+T373</f>
        <v>1.8</v>
      </c>
      <c r="J373" s="309">
        <f>(P373*0.5)+(T373*0.3)+(X373*0.2)</f>
        <v>0.54</v>
      </c>
      <c r="K373" s="259">
        <f>I373/H373</f>
        <v>1.8</v>
      </c>
      <c r="L373" s="258">
        <f>Y373+Q373+U373</f>
        <v>305</v>
      </c>
      <c r="M373" s="263">
        <f>(Y373*0.2)+(Q373*0.5)+(U373*0.3)</f>
        <v>95.5</v>
      </c>
      <c r="N373" s="315">
        <v>0</v>
      </c>
      <c r="O373" s="182">
        <v>0</v>
      </c>
      <c r="P373" s="181">
        <v>0</v>
      </c>
      <c r="Q373" s="183">
        <v>20</v>
      </c>
      <c r="R373" s="184">
        <v>1</v>
      </c>
      <c r="S373" s="184">
        <v>0</v>
      </c>
      <c r="T373" s="185">
        <v>1.8</v>
      </c>
      <c r="U373" s="186">
        <v>285</v>
      </c>
      <c r="V373" s="178">
        <v>0</v>
      </c>
      <c r="W373" s="178">
        <v>0</v>
      </c>
      <c r="X373" s="179">
        <v>0</v>
      </c>
      <c r="Y373" s="180">
        <v>0</v>
      </c>
    </row>
    <row r="374" spans="1:25" ht="15.6" x14ac:dyDescent="0.25">
      <c r="A374" s="138" t="s">
        <v>1044</v>
      </c>
      <c r="B374" s="131" t="s">
        <v>41</v>
      </c>
      <c r="C374" s="131" t="s">
        <v>301</v>
      </c>
      <c r="D374" s="131" t="s">
        <v>1981</v>
      </c>
      <c r="E374" s="136" t="s">
        <v>1312</v>
      </c>
      <c r="F374" s="262">
        <f>V374+N374+R374</f>
        <v>0</v>
      </c>
      <c r="G374" s="258">
        <f>W374+O374+S374</f>
        <v>2</v>
      </c>
      <c r="H374" s="258">
        <f>F374+G374</f>
        <v>2</v>
      </c>
      <c r="I374" s="321">
        <f>X374+P374+T374</f>
        <v>2.7</v>
      </c>
      <c r="J374" s="309">
        <f>(P374*0.5)+(T374*0.3)+(X374*0.2)</f>
        <v>0.54</v>
      </c>
      <c r="K374" s="259">
        <f>I374/H374</f>
        <v>1.35</v>
      </c>
      <c r="L374" s="258">
        <f>Y374+Q374+U374</f>
        <v>415</v>
      </c>
      <c r="M374" s="263">
        <f>(Y374*0.2)+(Q374*0.5)+(U374*0.3)</f>
        <v>83</v>
      </c>
      <c r="N374" s="315">
        <v>0</v>
      </c>
      <c r="O374" s="182">
        <v>0</v>
      </c>
      <c r="P374" s="181">
        <v>0</v>
      </c>
      <c r="Q374" s="183">
        <v>0</v>
      </c>
      <c r="R374" s="184">
        <v>0</v>
      </c>
      <c r="S374" s="184">
        <v>0</v>
      </c>
      <c r="T374" s="185">
        <v>0</v>
      </c>
      <c r="U374" s="186">
        <v>0</v>
      </c>
      <c r="V374" s="178">
        <v>0</v>
      </c>
      <c r="W374" s="178">
        <v>2</v>
      </c>
      <c r="X374" s="179">
        <v>2.7</v>
      </c>
      <c r="Y374" s="180">
        <v>415</v>
      </c>
    </row>
    <row r="375" spans="1:25" ht="15.6" x14ac:dyDescent="0.25">
      <c r="A375" s="138" t="s">
        <v>668</v>
      </c>
      <c r="B375" s="131" t="s">
        <v>50</v>
      </c>
      <c r="C375" s="131" t="s">
        <v>448</v>
      </c>
      <c r="D375" s="131" t="s">
        <v>106</v>
      </c>
      <c r="E375" s="136" t="s">
        <v>1311</v>
      </c>
      <c r="F375" s="262">
        <f>V375+N375+R375</f>
        <v>0</v>
      </c>
      <c r="G375" s="258">
        <f>W375+O375+S375</f>
        <v>1</v>
      </c>
      <c r="H375" s="258">
        <f>F375+G375</f>
        <v>1</v>
      </c>
      <c r="I375" s="321">
        <f>X375+P375+T375</f>
        <v>2.6</v>
      </c>
      <c r="J375" s="309">
        <f>(P375*0.5)+(T375*0.3)+(X375*0.2)</f>
        <v>0.52</v>
      </c>
      <c r="K375" s="259">
        <f>I375/H375</f>
        <v>2.6</v>
      </c>
      <c r="L375" s="258">
        <f>Y375+Q375+U375</f>
        <v>136</v>
      </c>
      <c r="M375" s="263">
        <f>(Y375*0.2)+(Q375*0.5)+(U375*0.3)</f>
        <v>33.200000000000003</v>
      </c>
      <c r="N375" s="315">
        <v>0</v>
      </c>
      <c r="O375" s="182">
        <v>0</v>
      </c>
      <c r="P375" s="181">
        <v>0</v>
      </c>
      <c r="Q375" s="183">
        <v>20</v>
      </c>
      <c r="R375" s="184">
        <v>0</v>
      </c>
      <c r="S375" s="184">
        <v>0</v>
      </c>
      <c r="T375" s="185">
        <v>0</v>
      </c>
      <c r="U375" s="186">
        <v>0</v>
      </c>
      <c r="V375" s="178">
        <v>0</v>
      </c>
      <c r="W375" s="178">
        <v>1</v>
      </c>
      <c r="X375" s="179">
        <v>2.6</v>
      </c>
      <c r="Y375" s="180">
        <v>116</v>
      </c>
    </row>
    <row r="376" spans="1:25" ht="15.6" x14ac:dyDescent="0.25">
      <c r="A376" s="138" t="s">
        <v>666</v>
      </c>
      <c r="B376" s="131" t="s">
        <v>37</v>
      </c>
      <c r="C376" s="131" t="s">
        <v>121</v>
      </c>
      <c r="D376" s="131" t="s">
        <v>302</v>
      </c>
      <c r="E376" s="136" t="s">
        <v>1954</v>
      </c>
      <c r="F376" s="262">
        <f>V376+N376+R376</f>
        <v>0</v>
      </c>
      <c r="G376" s="258">
        <f>W376+O376+S376</f>
        <v>1</v>
      </c>
      <c r="H376" s="258">
        <f>F376+G376</f>
        <v>1</v>
      </c>
      <c r="I376" s="321">
        <f>X376+P376+T376</f>
        <v>1.7</v>
      </c>
      <c r="J376" s="309">
        <f>(P376*0.5)+(T376*0.3)+(X376*0.2)</f>
        <v>0.51</v>
      </c>
      <c r="K376" s="259">
        <f>I376/H376</f>
        <v>1.7</v>
      </c>
      <c r="L376" s="258">
        <f>Y376+Q376+U376</f>
        <v>197</v>
      </c>
      <c r="M376" s="263">
        <f>(Y376*0.2)+(Q376*0.5)+(U376*0.3)</f>
        <v>55.1</v>
      </c>
      <c r="N376" s="315">
        <v>0</v>
      </c>
      <c r="O376" s="182">
        <v>0</v>
      </c>
      <c r="P376" s="181">
        <v>0</v>
      </c>
      <c r="Q376" s="183">
        <v>0</v>
      </c>
      <c r="R376" s="184">
        <v>0</v>
      </c>
      <c r="S376" s="184">
        <v>1</v>
      </c>
      <c r="T376" s="185">
        <v>1.7</v>
      </c>
      <c r="U376" s="186">
        <v>157</v>
      </c>
      <c r="V376" s="178">
        <v>0</v>
      </c>
      <c r="W376" s="178">
        <v>0</v>
      </c>
      <c r="X376" s="179">
        <v>0</v>
      </c>
      <c r="Y376" s="180">
        <v>40</v>
      </c>
    </row>
    <row r="377" spans="1:25" ht="15.6" x14ac:dyDescent="0.25">
      <c r="A377" s="138" t="s">
        <v>796</v>
      </c>
      <c r="B377" s="131" t="s">
        <v>47</v>
      </c>
      <c r="C377" s="131" t="s">
        <v>1972</v>
      </c>
      <c r="D377" s="131" t="s">
        <v>1913</v>
      </c>
      <c r="E377" s="136" t="s">
        <v>1307</v>
      </c>
      <c r="F377" s="262">
        <f>V377+N377+R377</f>
        <v>2</v>
      </c>
      <c r="G377" s="258">
        <f>W377+O377+S377</f>
        <v>0</v>
      </c>
      <c r="H377" s="258">
        <f>F377+G377</f>
        <v>2</v>
      </c>
      <c r="I377" s="321">
        <f>X377+P377+T377</f>
        <v>2.4</v>
      </c>
      <c r="J377" s="309">
        <f>(P377*0.5)+(T377*0.3)+(X377*0.2)</f>
        <v>0.48</v>
      </c>
      <c r="K377" s="259">
        <f>I377/H377</f>
        <v>1.2</v>
      </c>
      <c r="L377" s="258">
        <f>Y377+Q377+U377</f>
        <v>445</v>
      </c>
      <c r="M377" s="263">
        <f>(Y377*0.2)+(Q377*0.5)+(U377*0.3)</f>
        <v>93</v>
      </c>
      <c r="N377" s="315">
        <v>0</v>
      </c>
      <c r="O377" s="182">
        <v>0</v>
      </c>
      <c r="P377" s="181">
        <v>0</v>
      </c>
      <c r="Q377" s="183">
        <v>0</v>
      </c>
      <c r="R377" s="184">
        <v>0</v>
      </c>
      <c r="S377" s="184">
        <v>0</v>
      </c>
      <c r="T377" s="185">
        <v>0</v>
      </c>
      <c r="U377" s="186">
        <v>40</v>
      </c>
      <c r="V377" s="178">
        <v>2</v>
      </c>
      <c r="W377" s="178">
        <v>0</v>
      </c>
      <c r="X377" s="179">
        <v>2.4</v>
      </c>
      <c r="Y377" s="180">
        <v>405</v>
      </c>
    </row>
    <row r="378" spans="1:25" ht="15.6" x14ac:dyDescent="0.25">
      <c r="A378" s="138" t="s">
        <v>1592</v>
      </c>
      <c r="B378" s="131" t="s">
        <v>41</v>
      </c>
      <c r="C378" s="131" t="s">
        <v>1650</v>
      </c>
      <c r="D378" s="131" t="s">
        <v>245</v>
      </c>
      <c r="E378" s="136" t="s">
        <v>1311</v>
      </c>
      <c r="F378" s="262">
        <f>V378+N378+R378</f>
        <v>3</v>
      </c>
      <c r="G378" s="258">
        <f>W378+O378+S378</f>
        <v>0</v>
      </c>
      <c r="H378" s="258">
        <f>F378+G378</f>
        <v>3</v>
      </c>
      <c r="I378" s="321">
        <f>X378+P378+T378</f>
        <v>2.2999999999999998</v>
      </c>
      <c r="J378" s="309">
        <f>(P378*0.5)+(T378*0.3)+(X378*0.2)</f>
        <v>0.45999999999999996</v>
      </c>
      <c r="K378" s="259">
        <f>I378/H378</f>
        <v>0.76666666666666661</v>
      </c>
      <c r="L378" s="258">
        <f>Y378+Q378+U378</f>
        <v>449</v>
      </c>
      <c r="M378" s="263">
        <f>(Y378*0.2)+(Q378*0.5)+(U378*0.3)</f>
        <v>103.80000000000001</v>
      </c>
      <c r="N378" s="315">
        <v>0</v>
      </c>
      <c r="O378" s="182">
        <v>0</v>
      </c>
      <c r="P378" s="181">
        <v>0</v>
      </c>
      <c r="Q378" s="183">
        <v>40</v>
      </c>
      <c r="R378" s="184">
        <v>0</v>
      </c>
      <c r="S378" s="184">
        <v>0</v>
      </c>
      <c r="T378" s="185">
        <v>0</v>
      </c>
      <c r="U378" s="186">
        <v>20</v>
      </c>
      <c r="V378" s="178">
        <v>3</v>
      </c>
      <c r="W378" s="178">
        <v>0</v>
      </c>
      <c r="X378" s="179">
        <v>2.2999999999999998</v>
      </c>
      <c r="Y378" s="180">
        <v>389</v>
      </c>
    </row>
    <row r="379" spans="1:25" ht="15.6" x14ac:dyDescent="0.25">
      <c r="A379" s="138" t="s">
        <v>1194</v>
      </c>
      <c r="B379" s="131" t="s">
        <v>1293</v>
      </c>
      <c r="C379" s="131" t="s">
        <v>90</v>
      </c>
      <c r="D379" s="131" t="s">
        <v>961</v>
      </c>
      <c r="E379" s="136" t="s">
        <v>1314</v>
      </c>
      <c r="F379" s="262">
        <f>V379+N379+R379</f>
        <v>0</v>
      </c>
      <c r="G379" s="258">
        <f>W379+O379+S379</f>
        <v>1</v>
      </c>
      <c r="H379" s="258">
        <f>F379+G379</f>
        <v>1</v>
      </c>
      <c r="I379" s="321">
        <f>X379+P379+T379</f>
        <v>2.2999999999999998</v>
      </c>
      <c r="J379" s="309">
        <f>(P379*0.5)+(T379*0.3)+(X379*0.2)</f>
        <v>0.45999999999999996</v>
      </c>
      <c r="K379" s="259">
        <f>I379/H379</f>
        <v>2.2999999999999998</v>
      </c>
      <c r="L379" s="258">
        <f>Y379+Q379+U379</f>
        <v>173</v>
      </c>
      <c r="M379" s="263">
        <f>(Y379*0.2)+(Q379*0.5)+(U379*0.3)</f>
        <v>40.6</v>
      </c>
      <c r="N379" s="315">
        <v>0</v>
      </c>
      <c r="O379" s="182">
        <v>0</v>
      </c>
      <c r="P379" s="181">
        <v>0</v>
      </c>
      <c r="Q379" s="183">
        <v>20</v>
      </c>
      <c r="R379" s="184">
        <v>0</v>
      </c>
      <c r="S379" s="184">
        <v>0</v>
      </c>
      <c r="T379" s="185">
        <v>0</v>
      </c>
      <c r="U379" s="186">
        <v>0</v>
      </c>
      <c r="V379" s="178">
        <v>0</v>
      </c>
      <c r="W379" s="178">
        <v>1</v>
      </c>
      <c r="X379" s="179">
        <v>2.2999999999999998</v>
      </c>
      <c r="Y379" s="180">
        <v>153</v>
      </c>
    </row>
    <row r="380" spans="1:25" ht="15.6" x14ac:dyDescent="0.25">
      <c r="A380" s="138" t="s">
        <v>584</v>
      </c>
      <c r="B380" s="131" t="s">
        <v>2049</v>
      </c>
      <c r="C380" s="131" t="s">
        <v>253</v>
      </c>
      <c r="D380" s="131" t="s">
        <v>1928</v>
      </c>
      <c r="E380" s="136" t="s">
        <v>1314</v>
      </c>
      <c r="F380" s="262">
        <f>V380+N380+R380</f>
        <v>0</v>
      </c>
      <c r="G380" s="258">
        <f>W380+O380+S380</f>
        <v>1</v>
      </c>
      <c r="H380" s="258">
        <f>F380+G380</f>
        <v>1</v>
      </c>
      <c r="I380" s="321">
        <f>X380+P380+T380</f>
        <v>2.2000000000000002</v>
      </c>
      <c r="J380" s="309">
        <f>(P380*0.5)+(T380*0.3)+(X380*0.2)</f>
        <v>0.44000000000000006</v>
      </c>
      <c r="K380" s="259">
        <f>I380/H380</f>
        <v>2.2000000000000002</v>
      </c>
      <c r="L380" s="258">
        <f>Y380+Q380+U380</f>
        <v>110</v>
      </c>
      <c r="M380" s="263">
        <f>(Y380*0.2)+(Q380*0.5)+(U380*0.3)</f>
        <v>22</v>
      </c>
      <c r="N380" s="315">
        <v>0</v>
      </c>
      <c r="O380" s="182">
        <v>0</v>
      </c>
      <c r="P380" s="181">
        <v>0</v>
      </c>
      <c r="Q380" s="183">
        <v>0</v>
      </c>
      <c r="R380" s="184">
        <v>0</v>
      </c>
      <c r="S380" s="184">
        <v>0</v>
      </c>
      <c r="T380" s="185">
        <v>0</v>
      </c>
      <c r="U380" s="186">
        <v>0</v>
      </c>
      <c r="V380" s="178">
        <v>0</v>
      </c>
      <c r="W380" s="178">
        <v>1</v>
      </c>
      <c r="X380" s="179">
        <v>2.2000000000000002</v>
      </c>
      <c r="Y380" s="180">
        <v>110</v>
      </c>
    </row>
    <row r="381" spans="1:25" ht="15.6" x14ac:dyDescent="0.25">
      <c r="A381" s="138" t="s">
        <v>656</v>
      </c>
      <c r="B381" s="131" t="s">
        <v>37</v>
      </c>
      <c r="C381" s="131" t="s">
        <v>467</v>
      </c>
      <c r="D381" s="131" t="s">
        <v>346</v>
      </c>
      <c r="E381" s="136" t="s">
        <v>1303</v>
      </c>
      <c r="F381" s="262">
        <f>V381+N381+R381</f>
        <v>1</v>
      </c>
      <c r="G381" s="258">
        <f>W381+O381+S381</f>
        <v>0</v>
      </c>
      <c r="H381" s="258">
        <f>F381+G381</f>
        <v>1</v>
      </c>
      <c r="I381" s="321">
        <f>X381+P381+T381</f>
        <v>1.4</v>
      </c>
      <c r="J381" s="309">
        <f>(P381*0.5)+(T381*0.3)+(X381*0.2)</f>
        <v>0.42</v>
      </c>
      <c r="K381" s="259">
        <f>I381/H381</f>
        <v>1.4</v>
      </c>
      <c r="L381" s="258">
        <f>Y381+Q381+U381</f>
        <v>284</v>
      </c>
      <c r="M381" s="263">
        <f>(Y381*0.2)+(Q381*0.5)+(U381*0.3)</f>
        <v>83.2</v>
      </c>
      <c r="N381" s="315">
        <v>0</v>
      </c>
      <c r="O381" s="182">
        <v>0</v>
      </c>
      <c r="P381" s="181">
        <v>0</v>
      </c>
      <c r="Q381" s="183">
        <v>0</v>
      </c>
      <c r="R381" s="184">
        <v>1</v>
      </c>
      <c r="S381" s="184">
        <v>0</v>
      </c>
      <c r="T381" s="185">
        <v>1.4</v>
      </c>
      <c r="U381" s="186">
        <v>264</v>
      </c>
      <c r="V381" s="178">
        <v>0</v>
      </c>
      <c r="W381" s="178">
        <v>0</v>
      </c>
      <c r="X381" s="179">
        <v>0</v>
      </c>
      <c r="Y381" s="180">
        <v>20</v>
      </c>
    </row>
    <row r="382" spans="1:25" ht="15.6" x14ac:dyDescent="0.25">
      <c r="A382" s="138" t="s">
        <v>1215</v>
      </c>
      <c r="B382" s="131" t="s">
        <v>2049</v>
      </c>
      <c r="C382" s="131" t="s">
        <v>1224</v>
      </c>
      <c r="D382" s="131" t="s">
        <v>1264</v>
      </c>
      <c r="E382" s="136" t="s">
        <v>1311</v>
      </c>
      <c r="F382" s="262">
        <f>V382+N382+R382</f>
        <v>1</v>
      </c>
      <c r="G382" s="258">
        <f>W382+O382+S382</f>
        <v>0</v>
      </c>
      <c r="H382" s="258">
        <f>F382+G382</f>
        <v>1</v>
      </c>
      <c r="I382" s="321">
        <f>X382+P382+T382</f>
        <v>1.3</v>
      </c>
      <c r="J382" s="309">
        <f>(P382*0.5)+(T382*0.3)+(X382*0.2)</f>
        <v>0.39</v>
      </c>
      <c r="K382" s="259">
        <f>I382/H382</f>
        <v>1.3</v>
      </c>
      <c r="L382" s="258">
        <f>Y382+Q382+U382</f>
        <v>282</v>
      </c>
      <c r="M382" s="263">
        <f>(Y382*0.2)+(Q382*0.5)+(U382*0.3)</f>
        <v>84.6</v>
      </c>
      <c r="N382" s="315">
        <v>0</v>
      </c>
      <c r="O382" s="182">
        <v>0</v>
      </c>
      <c r="P382" s="181">
        <v>0</v>
      </c>
      <c r="Q382" s="183">
        <v>0</v>
      </c>
      <c r="R382" s="184">
        <v>1</v>
      </c>
      <c r="S382" s="184">
        <v>0</v>
      </c>
      <c r="T382" s="185">
        <v>1.3</v>
      </c>
      <c r="U382" s="186">
        <v>282</v>
      </c>
      <c r="V382" s="178">
        <v>0</v>
      </c>
      <c r="W382" s="178">
        <v>0</v>
      </c>
      <c r="X382" s="179">
        <v>0</v>
      </c>
      <c r="Y382" s="180">
        <v>0</v>
      </c>
    </row>
    <row r="383" spans="1:25" ht="15.6" x14ac:dyDescent="0.25">
      <c r="A383" s="138" t="s">
        <v>746</v>
      </c>
      <c r="B383" s="131" t="s">
        <v>1371</v>
      </c>
      <c r="C383" s="131" t="s">
        <v>92</v>
      </c>
      <c r="D383" s="131" t="s">
        <v>417</v>
      </c>
      <c r="E383" s="136" t="s">
        <v>1955</v>
      </c>
      <c r="F383" s="262">
        <f>V383+N383+R383</f>
        <v>2</v>
      </c>
      <c r="G383" s="258">
        <f>W383+O383+S383</f>
        <v>0</v>
      </c>
      <c r="H383" s="258">
        <f>F383+G383</f>
        <v>2</v>
      </c>
      <c r="I383" s="321">
        <f>X383+P383+T383</f>
        <v>0.7</v>
      </c>
      <c r="J383" s="309">
        <f>(P383*0.5)+(T383*0.3)+(X383*0.2)</f>
        <v>0.35</v>
      </c>
      <c r="K383" s="259">
        <f>I383/H383</f>
        <v>0.35</v>
      </c>
      <c r="L383" s="258">
        <f>Y383+Q383+U383</f>
        <v>257</v>
      </c>
      <c r="M383" s="263">
        <f>(Y383*0.2)+(Q383*0.5)+(U383*0.3)</f>
        <v>128.5</v>
      </c>
      <c r="N383" s="315">
        <v>2</v>
      </c>
      <c r="O383" s="182">
        <v>0</v>
      </c>
      <c r="P383" s="181">
        <v>0.7</v>
      </c>
      <c r="Q383" s="183">
        <v>257</v>
      </c>
      <c r="R383" s="184">
        <v>0</v>
      </c>
      <c r="S383" s="184">
        <v>0</v>
      </c>
      <c r="T383" s="185">
        <v>0</v>
      </c>
      <c r="U383" s="186">
        <v>0</v>
      </c>
      <c r="V383" s="178">
        <v>0</v>
      </c>
      <c r="W383" s="178">
        <v>0</v>
      </c>
      <c r="X383" s="179">
        <v>0</v>
      </c>
      <c r="Y383" s="180">
        <v>0</v>
      </c>
    </row>
    <row r="384" spans="1:25" ht="15.6" x14ac:dyDescent="0.25">
      <c r="A384" s="138" t="s">
        <v>892</v>
      </c>
      <c r="B384" s="131" t="s">
        <v>38</v>
      </c>
      <c r="C384" s="131" t="s">
        <v>336</v>
      </c>
      <c r="D384" s="131" t="s">
        <v>2193</v>
      </c>
      <c r="E384" s="136" t="s">
        <v>1311</v>
      </c>
      <c r="F384" s="262">
        <f>V384+N384+R384</f>
        <v>2</v>
      </c>
      <c r="G384" s="258">
        <f>W384+O384+S384</f>
        <v>0</v>
      </c>
      <c r="H384" s="258">
        <f>F384+G384</f>
        <v>2</v>
      </c>
      <c r="I384" s="321">
        <f>X384+P384+T384</f>
        <v>0.7</v>
      </c>
      <c r="J384" s="309">
        <f>(P384*0.5)+(T384*0.3)+(X384*0.2)</f>
        <v>0.35</v>
      </c>
      <c r="K384" s="259">
        <f>I384/H384</f>
        <v>0.35</v>
      </c>
      <c r="L384" s="258">
        <f>Y384+Q384+U384</f>
        <v>257</v>
      </c>
      <c r="M384" s="263">
        <f>(Y384*0.2)+(Q384*0.5)+(U384*0.3)</f>
        <v>128.5</v>
      </c>
      <c r="N384" s="315">
        <v>2</v>
      </c>
      <c r="O384" s="182">
        <v>0</v>
      </c>
      <c r="P384" s="181">
        <v>0.7</v>
      </c>
      <c r="Q384" s="183">
        <v>257</v>
      </c>
      <c r="R384" s="184">
        <v>0</v>
      </c>
      <c r="S384" s="184">
        <v>0</v>
      </c>
      <c r="T384" s="185">
        <v>0</v>
      </c>
      <c r="U384" s="186">
        <v>0</v>
      </c>
      <c r="V384" s="178">
        <v>0</v>
      </c>
      <c r="W384" s="178">
        <v>0</v>
      </c>
      <c r="X384" s="179">
        <v>0</v>
      </c>
      <c r="Y384" s="180">
        <v>0</v>
      </c>
    </row>
    <row r="385" spans="1:25" ht="15.6" x14ac:dyDescent="0.25">
      <c r="A385" s="138" t="s">
        <v>833</v>
      </c>
      <c r="B385" s="131" t="s">
        <v>43</v>
      </c>
      <c r="C385" s="131" t="s">
        <v>2154</v>
      </c>
      <c r="D385" s="131" t="s">
        <v>309</v>
      </c>
      <c r="E385" s="136" t="s">
        <v>1312</v>
      </c>
      <c r="F385" s="262">
        <f>V385+N385+R385</f>
        <v>1</v>
      </c>
      <c r="G385" s="258">
        <f>W385+O385+S385</f>
        <v>0</v>
      </c>
      <c r="H385" s="258">
        <f>F385+G385</f>
        <v>1</v>
      </c>
      <c r="I385" s="321">
        <f>X385+P385+T385</f>
        <v>0.7</v>
      </c>
      <c r="J385" s="309">
        <f>(P385*0.5)+(T385*0.3)+(X385*0.2)</f>
        <v>0.35</v>
      </c>
      <c r="K385" s="259">
        <f>I385/H385</f>
        <v>0.7</v>
      </c>
      <c r="L385" s="258">
        <f>Y385+Q385+U385</f>
        <v>203</v>
      </c>
      <c r="M385" s="263">
        <f>(Y385*0.2)+(Q385*0.5)+(U385*0.3)</f>
        <v>101.5</v>
      </c>
      <c r="N385" s="315">
        <v>1</v>
      </c>
      <c r="O385" s="182">
        <v>0</v>
      </c>
      <c r="P385" s="181">
        <v>0.7</v>
      </c>
      <c r="Q385" s="183">
        <v>203</v>
      </c>
      <c r="R385" s="184">
        <v>0</v>
      </c>
      <c r="S385" s="184">
        <v>0</v>
      </c>
      <c r="T385" s="185">
        <v>0</v>
      </c>
      <c r="U385" s="186">
        <v>0</v>
      </c>
      <c r="V385" s="178">
        <v>0</v>
      </c>
      <c r="W385" s="178">
        <v>0</v>
      </c>
      <c r="X385" s="179">
        <v>0</v>
      </c>
      <c r="Y385" s="180">
        <v>0</v>
      </c>
    </row>
    <row r="386" spans="1:25" ht="15.6" x14ac:dyDescent="0.25">
      <c r="A386" s="138" t="s">
        <v>606</v>
      </c>
      <c r="B386" s="131" t="s">
        <v>49</v>
      </c>
      <c r="C386" s="131" t="s">
        <v>1883</v>
      </c>
      <c r="D386" s="131" t="s">
        <v>1924</v>
      </c>
      <c r="E386" s="136" t="s">
        <v>1314</v>
      </c>
      <c r="F386" s="262">
        <f>V386+N386+R386</f>
        <v>0</v>
      </c>
      <c r="G386" s="258">
        <f>W386+O386+S386</f>
        <v>1</v>
      </c>
      <c r="H386" s="258">
        <f>F386+G386</f>
        <v>1</v>
      </c>
      <c r="I386" s="321">
        <f>X386+P386+T386</f>
        <v>1.7</v>
      </c>
      <c r="J386" s="309">
        <f>(P386*0.5)+(T386*0.3)+(X386*0.2)</f>
        <v>0.34</v>
      </c>
      <c r="K386" s="259">
        <f>I386/H386</f>
        <v>1.7</v>
      </c>
      <c r="L386" s="258">
        <f>Y386+Q386+U386</f>
        <v>143</v>
      </c>
      <c r="M386" s="263">
        <f>(Y386*0.2)+(Q386*0.5)+(U386*0.3)</f>
        <v>30.6</v>
      </c>
      <c r="N386" s="315">
        <v>0</v>
      </c>
      <c r="O386" s="182">
        <v>0</v>
      </c>
      <c r="P386" s="181">
        <v>0</v>
      </c>
      <c r="Q386" s="183">
        <v>0</v>
      </c>
      <c r="R386" s="184">
        <v>0</v>
      </c>
      <c r="S386" s="184">
        <v>0</v>
      </c>
      <c r="T386" s="185">
        <v>0</v>
      </c>
      <c r="U386" s="186">
        <v>20</v>
      </c>
      <c r="V386" s="178">
        <v>0</v>
      </c>
      <c r="W386" s="178">
        <v>1</v>
      </c>
      <c r="X386" s="179">
        <v>1.7</v>
      </c>
      <c r="Y386" s="180">
        <v>123</v>
      </c>
    </row>
    <row r="387" spans="1:25" ht="15.6" x14ac:dyDescent="0.25">
      <c r="A387" s="138" t="s">
        <v>1803</v>
      </c>
      <c r="B387" s="131" t="s">
        <v>1398</v>
      </c>
      <c r="C387" s="131" t="s">
        <v>1767</v>
      </c>
      <c r="D387" s="131" t="s">
        <v>1663</v>
      </c>
      <c r="E387" s="136" t="s">
        <v>1954</v>
      </c>
      <c r="F387" s="262">
        <f>V387+N387+R387</f>
        <v>1</v>
      </c>
      <c r="G387" s="258">
        <f>W387+O387+S387</f>
        <v>0</v>
      </c>
      <c r="H387" s="258">
        <f>F387+G387</f>
        <v>1</v>
      </c>
      <c r="I387" s="321">
        <f>X387+P387+T387</f>
        <v>1.6</v>
      </c>
      <c r="J387" s="309">
        <f>(P387*0.5)+(T387*0.3)+(X387*0.2)</f>
        <v>0.32000000000000006</v>
      </c>
      <c r="K387" s="259">
        <f>I387/H387</f>
        <v>1.6</v>
      </c>
      <c r="L387" s="258">
        <f>Y387+Q387+U387</f>
        <v>162</v>
      </c>
      <c r="M387" s="263">
        <f>(Y387*0.2)+(Q387*0.5)+(U387*0.3)</f>
        <v>32.4</v>
      </c>
      <c r="N387" s="315">
        <v>0</v>
      </c>
      <c r="O387" s="182">
        <v>0</v>
      </c>
      <c r="P387" s="181">
        <v>0</v>
      </c>
      <c r="Q387" s="183">
        <v>0</v>
      </c>
      <c r="R387" s="184">
        <v>0</v>
      </c>
      <c r="S387" s="184">
        <v>0</v>
      </c>
      <c r="T387" s="185">
        <v>0</v>
      </c>
      <c r="U387" s="186">
        <v>0</v>
      </c>
      <c r="V387" s="178">
        <v>1</v>
      </c>
      <c r="W387" s="178">
        <v>0</v>
      </c>
      <c r="X387" s="179">
        <v>1.6</v>
      </c>
      <c r="Y387" s="180">
        <v>162</v>
      </c>
    </row>
    <row r="388" spans="1:25" ht="15.6" x14ac:dyDescent="0.25">
      <c r="A388" s="138" t="s">
        <v>829</v>
      </c>
      <c r="B388" s="131" t="s">
        <v>2047</v>
      </c>
      <c r="C388" s="131" t="s">
        <v>92</v>
      </c>
      <c r="D388" s="131" t="s">
        <v>1264</v>
      </c>
      <c r="E388" s="136" t="s">
        <v>1954</v>
      </c>
      <c r="F388" s="262">
        <f>V388+N388+R388</f>
        <v>2</v>
      </c>
      <c r="G388" s="258">
        <f>W388+O388+S388</f>
        <v>0</v>
      </c>
      <c r="H388" s="258">
        <f>F388+G388</f>
        <v>2</v>
      </c>
      <c r="I388" s="321">
        <f>X388+P388+T388</f>
        <v>1.2</v>
      </c>
      <c r="J388" s="309">
        <f>(P388*0.5)+(T388*0.3)+(X388*0.2)</f>
        <v>0.31</v>
      </c>
      <c r="K388" s="259">
        <f>I388/H388</f>
        <v>0.6</v>
      </c>
      <c r="L388" s="258">
        <f>Y388+Q388+U388</f>
        <v>571</v>
      </c>
      <c r="M388" s="263">
        <f>(Y388*0.2)+(Q388*0.5)+(U388*0.3)</f>
        <v>156.30000000000001</v>
      </c>
      <c r="N388" s="315">
        <v>0</v>
      </c>
      <c r="O388" s="182">
        <v>0</v>
      </c>
      <c r="P388" s="181">
        <v>0</v>
      </c>
      <c r="Q388" s="183">
        <v>40</v>
      </c>
      <c r="R388" s="184">
        <v>1</v>
      </c>
      <c r="S388" s="184">
        <v>0</v>
      </c>
      <c r="T388" s="185">
        <v>0.7</v>
      </c>
      <c r="U388" s="186">
        <v>301</v>
      </c>
      <c r="V388" s="178">
        <v>1</v>
      </c>
      <c r="W388" s="178">
        <v>0</v>
      </c>
      <c r="X388" s="179">
        <v>0.5</v>
      </c>
      <c r="Y388" s="180">
        <v>230</v>
      </c>
    </row>
    <row r="389" spans="1:25" ht="15.6" x14ac:dyDescent="0.25">
      <c r="A389" s="138" t="s">
        <v>630</v>
      </c>
      <c r="B389" s="131" t="s">
        <v>50</v>
      </c>
      <c r="C389" s="131" t="s">
        <v>83</v>
      </c>
      <c r="D389" s="131" t="s">
        <v>422</v>
      </c>
      <c r="E389" s="136" t="s">
        <v>1955</v>
      </c>
      <c r="F389" s="262">
        <f>V389+N389+R389</f>
        <v>1</v>
      </c>
      <c r="G389" s="258">
        <f>W389+O389+S389</f>
        <v>0</v>
      </c>
      <c r="H389" s="258">
        <f>F389+G389</f>
        <v>1</v>
      </c>
      <c r="I389" s="321">
        <f>X389+P389+T389</f>
        <v>1.5</v>
      </c>
      <c r="J389" s="309">
        <f>(P389*0.5)+(T389*0.3)+(X389*0.2)</f>
        <v>0.30000000000000004</v>
      </c>
      <c r="K389" s="259">
        <f>I389/H389</f>
        <v>1.5</v>
      </c>
      <c r="L389" s="258">
        <f>Y389+Q389+U389</f>
        <v>423</v>
      </c>
      <c r="M389" s="263">
        <f>(Y389*0.2)+(Q389*0.5)+(U389*0.3)</f>
        <v>98.600000000000009</v>
      </c>
      <c r="N389" s="315">
        <v>0</v>
      </c>
      <c r="O389" s="182">
        <v>0</v>
      </c>
      <c r="P389" s="181">
        <v>0</v>
      </c>
      <c r="Q389" s="183">
        <v>20</v>
      </c>
      <c r="R389" s="184">
        <v>0</v>
      </c>
      <c r="S389" s="184">
        <v>0</v>
      </c>
      <c r="T389" s="185">
        <v>0</v>
      </c>
      <c r="U389" s="186">
        <v>80</v>
      </c>
      <c r="V389" s="178">
        <v>1</v>
      </c>
      <c r="W389" s="178">
        <v>0</v>
      </c>
      <c r="X389" s="179">
        <v>1.5</v>
      </c>
      <c r="Y389" s="180">
        <v>323</v>
      </c>
    </row>
    <row r="390" spans="1:25" ht="15.6" x14ac:dyDescent="0.25">
      <c r="A390" s="138" t="s">
        <v>705</v>
      </c>
      <c r="B390" s="131" t="s">
        <v>50</v>
      </c>
      <c r="C390" s="131" t="s">
        <v>97</v>
      </c>
      <c r="D390" s="131" t="s">
        <v>113</v>
      </c>
      <c r="E390" s="136" t="s">
        <v>1954</v>
      </c>
      <c r="F390" s="262">
        <f>V390+N390+R390</f>
        <v>2</v>
      </c>
      <c r="G390" s="258">
        <f>W390+O390+S390</f>
        <v>0</v>
      </c>
      <c r="H390" s="258">
        <f>F390+G390</f>
        <v>2</v>
      </c>
      <c r="I390" s="321">
        <f>X390+P390+T390</f>
        <v>1.5</v>
      </c>
      <c r="J390" s="309">
        <f>(P390*0.5)+(T390*0.3)+(X390*0.2)</f>
        <v>0.30000000000000004</v>
      </c>
      <c r="K390" s="259">
        <f>I390/H390</f>
        <v>0.75</v>
      </c>
      <c r="L390" s="258">
        <f>Y390+Q390+U390</f>
        <v>100</v>
      </c>
      <c r="M390" s="263">
        <f>(Y390*0.2)+(Q390*0.5)+(U390*0.3)</f>
        <v>20</v>
      </c>
      <c r="N390" s="315">
        <v>0</v>
      </c>
      <c r="O390" s="182">
        <v>0</v>
      </c>
      <c r="P390" s="181">
        <v>0</v>
      </c>
      <c r="Q390" s="183">
        <v>0</v>
      </c>
      <c r="R390" s="184">
        <v>0</v>
      </c>
      <c r="S390" s="184">
        <v>0</v>
      </c>
      <c r="T390" s="185">
        <v>0</v>
      </c>
      <c r="U390" s="186">
        <v>0</v>
      </c>
      <c r="V390" s="178">
        <v>2</v>
      </c>
      <c r="W390" s="178">
        <v>0</v>
      </c>
      <c r="X390" s="179">
        <v>1.5</v>
      </c>
      <c r="Y390" s="180">
        <v>100</v>
      </c>
    </row>
    <row r="391" spans="1:25" ht="15.6" x14ac:dyDescent="0.25">
      <c r="A391" s="138" t="s">
        <v>821</v>
      </c>
      <c r="B391" s="131" t="s">
        <v>1371</v>
      </c>
      <c r="C391" s="131" t="s">
        <v>156</v>
      </c>
      <c r="D391" s="131" t="s">
        <v>82</v>
      </c>
      <c r="E391" s="136" t="s">
        <v>1955</v>
      </c>
      <c r="F391" s="262">
        <f>V391+N391+R391</f>
        <v>2</v>
      </c>
      <c r="G391" s="258">
        <f>W391+O391+S391</f>
        <v>0</v>
      </c>
      <c r="H391" s="258">
        <f>F391+G391</f>
        <v>2</v>
      </c>
      <c r="I391" s="321">
        <f>X391+P391+T391</f>
        <v>1.5</v>
      </c>
      <c r="J391" s="309">
        <f>(P391*0.5)+(T391*0.3)+(X391*0.2)</f>
        <v>0.30000000000000004</v>
      </c>
      <c r="K391" s="259">
        <f>I391/H391</f>
        <v>0.75</v>
      </c>
      <c r="L391" s="258">
        <f>Y391+Q391+U391</f>
        <v>287</v>
      </c>
      <c r="M391" s="263">
        <f>(Y391*0.2)+(Q391*0.5)+(U391*0.3)</f>
        <v>59.400000000000006</v>
      </c>
      <c r="N391" s="315">
        <v>0</v>
      </c>
      <c r="O391" s="182">
        <v>0</v>
      </c>
      <c r="P391" s="181">
        <v>0</v>
      </c>
      <c r="Q391" s="183">
        <v>0</v>
      </c>
      <c r="R391" s="184">
        <v>0</v>
      </c>
      <c r="S391" s="184">
        <v>0</v>
      </c>
      <c r="T391" s="185">
        <v>0</v>
      </c>
      <c r="U391" s="186">
        <v>20</v>
      </c>
      <c r="V391" s="178">
        <v>2</v>
      </c>
      <c r="W391" s="178">
        <v>0</v>
      </c>
      <c r="X391" s="179">
        <v>1.5</v>
      </c>
      <c r="Y391" s="180">
        <v>267</v>
      </c>
    </row>
    <row r="392" spans="1:25" ht="15.6" x14ac:dyDescent="0.25">
      <c r="A392" s="138" t="s">
        <v>872</v>
      </c>
      <c r="B392" s="131" t="s">
        <v>40</v>
      </c>
      <c r="C392" s="131" t="s">
        <v>175</v>
      </c>
      <c r="D392" s="131" t="s">
        <v>2071</v>
      </c>
      <c r="E392" s="136" t="s">
        <v>1314</v>
      </c>
      <c r="F392" s="262">
        <f>V392+N392+R392</f>
        <v>2</v>
      </c>
      <c r="G392" s="258">
        <f>W392+O392+S392</f>
        <v>0</v>
      </c>
      <c r="H392" s="258">
        <f>F392+G392</f>
        <v>2</v>
      </c>
      <c r="I392" s="321">
        <f>X392+P392+T392</f>
        <v>0.6</v>
      </c>
      <c r="J392" s="309">
        <f>(P392*0.5)+(T392*0.3)+(X392*0.2)</f>
        <v>0.3</v>
      </c>
      <c r="K392" s="259">
        <f>I392/H392</f>
        <v>0.3</v>
      </c>
      <c r="L392" s="258">
        <f>Y392+Q392+U392</f>
        <v>328</v>
      </c>
      <c r="M392" s="263">
        <f>(Y392*0.2)+(Q392*0.5)+(U392*0.3)</f>
        <v>160</v>
      </c>
      <c r="N392" s="315">
        <v>2</v>
      </c>
      <c r="O392" s="182">
        <v>0</v>
      </c>
      <c r="P392" s="181">
        <v>0.6</v>
      </c>
      <c r="Q392" s="183">
        <v>308</v>
      </c>
      <c r="R392" s="184">
        <v>0</v>
      </c>
      <c r="S392" s="184">
        <v>0</v>
      </c>
      <c r="T392" s="185">
        <v>0</v>
      </c>
      <c r="U392" s="186">
        <v>20</v>
      </c>
      <c r="V392" s="178">
        <v>0</v>
      </c>
      <c r="W392" s="178">
        <v>0</v>
      </c>
      <c r="X392" s="179">
        <v>0</v>
      </c>
      <c r="Y392" s="180">
        <v>0</v>
      </c>
    </row>
    <row r="393" spans="1:25" ht="15.6" x14ac:dyDescent="0.25">
      <c r="A393" s="138" t="s">
        <v>1230</v>
      </c>
      <c r="B393" s="131" t="s">
        <v>43</v>
      </c>
      <c r="C393" s="131" t="s">
        <v>2168</v>
      </c>
      <c r="D393" s="131" t="s">
        <v>2069</v>
      </c>
      <c r="E393" s="136" t="s">
        <v>1311</v>
      </c>
      <c r="F393" s="262">
        <f>V393+N393+R393</f>
        <v>2</v>
      </c>
      <c r="G393" s="258">
        <f>W393+O393+S393</f>
        <v>0</v>
      </c>
      <c r="H393" s="258">
        <f>F393+G393</f>
        <v>2</v>
      </c>
      <c r="I393" s="321">
        <f>X393+P393+T393</f>
        <v>0.6</v>
      </c>
      <c r="J393" s="309">
        <f>(P393*0.5)+(T393*0.3)+(X393*0.2)</f>
        <v>0.3</v>
      </c>
      <c r="K393" s="259">
        <f>I393/H393</f>
        <v>0.3</v>
      </c>
      <c r="L393" s="258">
        <f>Y393+Q393+U393</f>
        <v>268</v>
      </c>
      <c r="M393" s="263">
        <f>(Y393*0.2)+(Q393*0.5)+(U393*0.3)</f>
        <v>134</v>
      </c>
      <c r="N393" s="315">
        <v>2</v>
      </c>
      <c r="O393" s="182">
        <v>0</v>
      </c>
      <c r="P393" s="181">
        <v>0.6</v>
      </c>
      <c r="Q393" s="183">
        <v>268</v>
      </c>
      <c r="R393" s="184">
        <v>0</v>
      </c>
      <c r="S393" s="184">
        <v>0</v>
      </c>
      <c r="T393" s="185">
        <v>0</v>
      </c>
      <c r="U393" s="186">
        <v>0</v>
      </c>
      <c r="V393" s="178">
        <v>0</v>
      </c>
      <c r="W393" s="178">
        <v>0</v>
      </c>
      <c r="X393" s="179">
        <v>0</v>
      </c>
      <c r="Y393" s="180">
        <v>0</v>
      </c>
    </row>
    <row r="394" spans="1:25" ht="15.6" x14ac:dyDescent="0.25">
      <c r="A394" s="138" t="s">
        <v>782</v>
      </c>
      <c r="B394" s="131" t="s">
        <v>1294</v>
      </c>
      <c r="C394" s="131" t="s">
        <v>156</v>
      </c>
      <c r="D394" s="131" t="s">
        <v>154</v>
      </c>
      <c r="E394" s="136" t="s">
        <v>1311</v>
      </c>
      <c r="F394" s="262">
        <f>V394+N394+R394</f>
        <v>1</v>
      </c>
      <c r="G394" s="258">
        <f>W394+O394+S394</f>
        <v>0</v>
      </c>
      <c r="H394" s="258">
        <f>F394+G394</f>
        <v>1</v>
      </c>
      <c r="I394" s="321">
        <f>X394+P394+T394</f>
        <v>1.4</v>
      </c>
      <c r="J394" s="309">
        <f>(P394*0.5)+(T394*0.3)+(X394*0.2)</f>
        <v>0.27999999999999997</v>
      </c>
      <c r="K394" s="259">
        <f>I394/H394</f>
        <v>1.4</v>
      </c>
      <c r="L394" s="258">
        <f>Y394+Q394+U394</f>
        <v>176</v>
      </c>
      <c r="M394" s="263">
        <f>(Y394*0.2)+(Q394*0.5)+(U394*0.3)</f>
        <v>35.200000000000003</v>
      </c>
      <c r="N394" s="315">
        <v>0</v>
      </c>
      <c r="O394" s="182">
        <v>0</v>
      </c>
      <c r="P394" s="181">
        <v>0</v>
      </c>
      <c r="Q394" s="183">
        <v>0</v>
      </c>
      <c r="R394" s="184">
        <v>0</v>
      </c>
      <c r="S394" s="184">
        <v>0</v>
      </c>
      <c r="T394" s="185">
        <v>0</v>
      </c>
      <c r="U394" s="186">
        <v>0</v>
      </c>
      <c r="V394" s="178">
        <v>1</v>
      </c>
      <c r="W394" s="178">
        <v>0</v>
      </c>
      <c r="X394" s="179">
        <v>1.4</v>
      </c>
      <c r="Y394" s="180">
        <v>176</v>
      </c>
    </row>
    <row r="395" spans="1:25" ht="15.6" x14ac:dyDescent="0.25">
      <c r="A395" s="138" t="s">
        <v>899</v>
      </c>
      <c r="B395" s="131" t="s">
        <v>43</v>
      </c>
      <c r="C395" s="131" t="s">
        <v>2158</v>
      </c>
      <c r="D395" s="131" t="s">
        <v>2159</v>
      </c>
      <c r="E395" s="136" t="s">
        <v>1314</v>
      </c>
      <c r="F395" s="262">
        <f>V395+N395+R395</f>
        <v>1</v>
      </c>
      <c r="G395" s="258">
        <f>W395+O395+S395</f>
        <v>0</v>
      </c>
      <c r="H395" s="258">
        <f>F395+G395</f>
        <v>1</v>
      </c>
      <c r="I395" s="321">
        <f>X395+P395+T395</f>
        <v>0.5</v>
      </c>
      <c r="J395" s="309">
        <f>(P395*0.5)+(T395*0.3)+(X395*0.2)</f>
        <v>0.25</v>
      </c>
      <c r="K395" s="259">
        <f>I395/H395</f>
        <v>0.5</v>
      </c>
      <c r="L395" s="258">
        <f>Y395+Q395+U395</f>
        <v>300</v>
      </c>
      <c r="M395" s="263">
        <f>(Y395*0.2)+(Q395*0.5)+(U395*0.3)</f>
        <v>150</v>
      </c>
      <c r="N395" s="315">
        <v>1</v>
      </c>
      <c r="O395" s="182">
        <v>0</v>
      </c>
      <c r="P395" s="181">
        <v>0.5</v>
      </c>
      <c r="Q395" s="183">
        <v>300</v>
      </c>
      <c r="R395" s="184">
        <v>0</v>
      </c>
      <c r="S395" s="184">
        <v>0</v>
      </c>
      <c r="T395" s="185">
        <v>0</v>
      </c>
      <c r="U395" s="186">
        <v>0</v>
      </c>
      <c r="V395" s="178">
        <v>0</v>
      </c>
      <c r="W395" s="178">
        <v>0</v>
      </c>
      <c r="X395" s="179">
        <v>0</v>
      </c>
      <c r="Y395" s="180">
        <v>0</v>
      </c>
    </row>
    <row r="396" spans="1:25" ht="15.6" x14ac:dyDescent="0.25">
      <c r="A396" s="138" t="s">
        <v>982</v>
      </c>
      <c r="B396" s="131" t="s">
        <v>2047</v>
      </c>
      <c r="C396" s="131" t="s">
        <v>988</v>
      </c>
      <c r="D396" s="131" t="s">
        <v>174</v>
      </c>
      <c r="E396" s="136" t="s">
        <v>1314</v>
      </c>
      <c r="F396" s="262">
        <f>V396+N396+R396</f>
        <v>1</v>
      </c>
      <c r="G396" s="258">
        <f>W396+O396+S396</f>
        <v>0</v>
      </c>
      <c r="H396" s="258">
        <f>F396+G396</f>
        <v>1</v>
      </c>
      <c r="I396" s="321">
        <f>X396+P396+T396</f>
        <v>0.8</v>
      </c>
      <c r="J396" s="309">
        <f>(P396*0.5)+(T396*0.3)+(X396*0.2)</f>
        <v>0.24</v>
      </c>
      <c r="K396" s="259">
        <f>I396/H396</f>
        <v>0.8</v>
      </c>
      <c r="L396" s="258">
        <f>Y396+Q396+U396</f>
        <v>226</v>
      </c>
      <c r="M396" s="263">
        <f>(Y396*0.2)+(Q396*0.5)+(U396*0.3)</f>
        <v>71.8</v>
      </c>
      <c r="N396" s="315">
        <v>0</v>
      </c>
      <c r="O396" s="182">
        <v>0</v>
      </c>
      <c r="P396" s="181">
        <v>0</v>
      </c>
      <c r="Q396" s="183">
        <v>40</v>
      </c>
      <c r="R396" s="184">
        <v>1</v>
      </c>
      <c r="S396" s="184">
        <v>0</v>
      </c>
      <c r="T396" s="185">
        <v>0.8</v>
      </c>
      <c r="U396" s="186">
        <v>146</v>
      </c>
      <c r="V396" s="178">
        <v>0</v>
      </c>
      <c r="W396" s="178">
        <v>0</v>
      </c>
      <c r="X396" s="179">
        <v>0</v>
      </c>
      <c r="Y396" s="180">
        <v>40</v>
      </c>
    </row>
    <row r="397" spans="1:25" ht="15.6" x14ac:dyDescent="0.25">
      <c r="A397" s="138" t="s">
        <v>819</v>
      </c>
      <c r="B397" s="131" t="s">
        <v>1371</v>
      </c>
      <c r="C397" s="131" t="s">
        <v>416</v>
      </c>
      <c r="D397" s="131" t="s">
        <v>236</v>
      </c>
      <c r="E397" s="136" t="s">
        <v>1314</v>
      </c>
      <c r="F397" s="262">
        <f>V397+N397+R397</f>
        <v>1</v>
      </c>
      <c r="G397" s="258">
        <f>W397+O397+S397</f>
        <v>0</v>
      </c>
      <c r="H397" s="258">
        <f>F397+G397</f>
        <v>1</v>
      </c>
      <c r="I397" s="321">
        <f>X397+P397+T397</f>
        <v>0.8</v>
      </c>
      <c r="J397" s="309">
        <f>(P397*0.5)+(T397*0.3)+(X397*0.2)</f>
        <v>0.24</v>
      </c>
      <c r="K397" s="259">
        <f>I397/H397</f>
        <v>0.8</v>
      </c>
      <c r="L397" s="258">
        <f>Y397+Q397+U397</f>
        <v>166</v>
      </c>
      <c r="M397" s="263">
        <f>(Y397*0.2)+(Q397*0.5)+(U397*0.3)</f>
        <v>49.8</v>
      </c>
      <c r="N397" s="315">
        <v>0</v>
      </c>
      <c r="O397" s="182">
        <v>0</v>
      </c>
      <c r="P397" s="181">
        <v>0</v>
      </c>
      <c r="Q397" s="183">
        <v>0</v>
      </c>
      <c r="R397" s="184">
        <v>1</v>
      </c>
      <c r="S397" s="184">
        <v>0</v>
      </c>
      <c r="T397" s="185">
        <v>0.8</v>
      </c>
      <c r="U397" s="186">
        <v>166</v>
      </c>
      <c r="V397" s="178">
        <v>0</v>
      </c>
      <c r="W397" s="178">
        <v>0</v>
      </c>
      <c r="X397" s="179">
        <v>0</v>
      </c>
      <c r="Y397" s="180">
        <v>0</v>
      </c>
    </row>
    <row r="398" spans="1:25" ht="15.6" x14ac:dyDescent="0.25">
      <c r="A398" s="138" t="s">
        <v>1370</v>
      </c>
      <c r="B398" s="131" t="s">
        <v>1371</v>
      </c>
      <c r="C398" s="131" t="s">
        <v>101</v>
      </c>
      <c r="D398" s="131" t="s">
        <v>1372</v>
      </c>
      <c r="E398" s="136" t="s">
        <v>1955</v>
      </c>
      <c r="F398" s="262">
        <f>V398+N398+R398</f>
        <v>1</v>
      </c>
      <c r="G398" s="258">
        <f>W398+O398+S398</f>
        <v>0</v>
      </c>
      <c r="H398" s="258">
        <f>F398+G398</f>
        <v>1</v>
      </c>
      <c r="I398" s="321">
        <f>X398+P398+T398</f>
        <v>1.2</v>
      </c>
      <c r="J398" s="309">
        <f>(P398*0.5)+(T398*0.3)+(X398*0.2)</f>
        <v>0.24</v>
      </c>
      <c r="K398" s="259">
        <f>I398/H398</f>
        <v>1.2</v>
      </c>
      <c r="L398" s="258">
        <f>Y398+Q398+U398</f>
        <v>96</v>
      </c>
      <c r="M398" s="263">
        <f>(Y398*0.2)+(Q398*0.5)+(U398*0.3)</f>
        <v>19.200000000000003</v>
      </c>
      <c r="N398" s="315">
        <v>0</v>
      </c>
      <c r="O398" s="182">
        <v>0</v>
      </c>
      <c r="P398" s="181">
        <v>0</v>
      </c>
      <c r="Q398" s="183">
        <v>0</v>
      </c>
      <c r="R398" s="184">
        <v>0</v>
      </c>
      <c r="S398" s="184">
        <v>0</v>
      </c>
      <c r="T398" s="185">
        <v>0</v>
      </c>
      <c r="U398" s="186">
        <v>0</v>
      </c>
      <c r="V398" s="178">
        <v>1</v>
      </c>
      <c r="W398" s="178">
        <v>0</v>
      </c>
      <c r="X398" s="179">
        <v>1.2</v>
      </c>
      <c r="Y398" s="180">
        <v>96</v>
      </c>
    </row>
    <row r="399" spans="1:25" ht="15.6" x14ac:dyDescent="0.25">
      <c r="A399" s="138" t="s">
        <v>1256</v>
      </c>
      <c r="B399" s="131" t="s">
        <v>1386</v>
      </c>
      <c r="C399" s="131" t="s">
        <v>1276</v>
      </c>
      <c r="D399" s="131" t="s">
        <v>961</v>
      </c>
      <c r="E399" s="136" t="s">
        <v>1314</v>
      </c>
      <c r="F399" s="262">
        <f>V399+N399+R399</f>
        <v>0</v>
      </c>
      <c r="G399" s="258">
        <f>W399+O399+S399</f>
        <v>1</v>
      </c>
      <c r="H399" s="258">
        <f>F399+G399</f>
        <v>1</v>
      </c>
      <c r="I399" s="321">
        <f>X399+P399+T399</f>
        <v>1.1000000000000001</v>
      </c>
      <c r="J399" s="309">
        <f>(P399*0.5)+(T399*0.3)+(X399*0.2)</f>
        <v>0.22000000000000003</v>
      </c>
      <c r="K399" s="259">
        <f>I399/H399</f>
        <v>1.1000000000000001</v>
      </c>
      <c r="L399" s="258">
        <f>Y399+Q399+U399</f>
        <v>194</v>
      </c>
      <c r="M399" s="263">
        <f>(Y399*0.2)+(Q399*0.5)+(U399*0.3)</f>
        <v>38.800000000000004</v>
      </c>
      <c r="N399" s="315">
        <v>0</v>
      </c>
      <c r="O399" s="182">
        <v>0</v>
      </c>
      <c r="P399" s="181">
        <v>0</v>
      </c>
      <c r="Q399" s="183">
        <v>0</v>
      </c>
      <c r="R399" s="184">
        <v>0</v>
      </c>
      <c r="S399" s="184">
        <v>0</v>
      </c>
      <c r="T399" s="185">
        <v>0</v>
      </c>
      <c r="U399" s="186">
        <v>0</v>
      </c>
      <c r="V399" s="178">
        <v>0</v>
      </c>
      <c r="W399" s="178">
        <v>1</v>
      </c>
      <c r="X399" s="179">
        <v>1.1000000000000001</v>
      </c>
      <c r="Y399" s="180">
        <v>194</v>
      </c>
    </row>
    <row r="400" spans="1:25" ht="15.6" x14ac:dyDescent="0.25">
      <c r="A400" s="138" t="s">
        <v>1244</v>
      </c>
      <c r="B400" s="131" t="s">
        <v>48</v>
      </c>
      <c r="C400" s="131" t="s">
        <v>1268</v>
      </c>
      <c r="D400" s="131" t="s">
        <v>1269</v>
      </c>
      <c r="E400" s="136" t="s">
        <v>1954</v>
      </c>
      <c r="F400" s="262">
        <f>V400+N400+R400</f>
        <v>1</v>
      </c>
      <c r="G400" s="258">
        <f>W400+O400+S400</f>
        <v>0</v>
      </c>
      <c r="H400" s="258">
        <f>F400+G400</f>
        <v>1</v>
      </c>
      <c r="I400" s="321">
        <f>X400+P400+T400</f>
        <v>0.7</v>
      </c>
      <c r="J400" s="309">
        <f>(P400*0.5)+(T400*0.3)+(X400*0.2)</f>
        <v>0.21</v>
      </c>
      <c r="K400" s="259">
        <f>I400/H400</f>
        <v>0.7</v>
      </c>
      <c r="L400" s="258">
        <f>Y400+Q400+U400</f>
        <v>142</v>
      </c>
      <c r="M400" s="263">
        <f>(Y400*0.2)+(Q400*0.5)+(U400*0.3)</f>
        <v>42.6</v>
      </c>
      <c r="N400" s="315">
        <v>0</v>
      </c>
      <c r="O400" s="182">
        <v>0</v>
      </c>
      <c r="P400" s="181">
        <v>0</v>
      </c>
      <c r="Q400" s="183">
        <v>0</v>
      </c>
      <c r="R400" s="184">
        <v>1</v>
      </c>
      <c r="S400" s="184">
        <v>0</v>
      </c>
      <c r="T400" s="185">
        <v>0.7</v>
      </c>
      <c r="U400" s="186">
        <v>142</v>
      </c>
      <c r="V400" s="178">
        <v>0</v>
      </c>
      <c r="W400" s="178">
        <v>0</v>
      </c>
      <c r="X400" s="179">
        <v>0</v>
      </c>
      <c r="Y400" s="180">
        <v>0</v>
      </c>
    </row>
    <row r="401" spans="1:25" ht="15.6" x14ac:dyDescent="0.25">
      <c r="A401" s="138" t="s">
        <v>710</v>
      </c>
      <c r="B401" s="131" t="s">
        <v>50</v>
      </c>
      <c r="C401" s="131" t="s">
        <v>1887</v>
      </c>
      <c r="D401" s="131" t="s">
        <v>1888</v>
      </c>
      <c r="E401" s="136" t="s">
        <v>1955</v>
      </c>
      <c r="F401" s="262">
        <f>V401+N401+R401</f>
        <v>1</v>
      </c>
      <c r="G401" s="258">
        <f>W401+O401+S401</f>
        <v>0</v>
      </c>
      <c r="H401" s="258">
        <f>F401+G401</f>
        <v>1</v>
      </c>
      <c r="I401" s="321">
        <f>X401+P401+T401</f>
        <v>0.9</v>
      </c>
      <c r="J401" s="309">
        <f>(P401*0.5)+(T401*0.3)+(X401*0.2)</f>
        <v>0.18000000000000002</v>
      </c>
      <c r="K401" s="259">
        <f>I401/H401</f>
        <v>0.9</v>
      </c>
      <c r="L401" s="258">
        <f>Y401+Q401+U401</f>
        <v>111</v>
      </c>
      <c r="M401" s="263">
        <f>(Y401*0.2)+(Q401*0.5)+(U401*0.3)</f>
        <v>22.200000000000003</v>
      </c>
      <c r="N401" s="315">
        <v>0</v>
      </c>
      <c r="O401" s="182">
        <v>0</v>
      </c>
      <c r="P401" s="181">
        <v>0</v>
      </c>
      <c r="Q401" s="183">
        <v>0</v>
      </c>
      <c r="R401" s="184">
        <v>0</v>
      </c>
      <c r="S401" s="184">
        <v>0</v>
      </c>
      <c r="T401" s="185">
        <v>0</v>
      </c>
      <c r="U401" s="186">
        <v>0</v>
      </c>
      <c r="V401" s="178">
        <v>1</v>
      </c>
      <c r="W401" s="178">
        <v>0</v>
      </c>
      <c r="X401" s="179">
        <v>0.9</v>
      </c>
      <c r="Y401" s="180">
        <v>111</v>
      </c>
    </row>
    <row r="402" spans="1:25" ht="15.6" x14ac:dyDescent="0.25">
      <c r="A402" s="138" t="s">
        <v>1005</v>
      </c>
      <c r="B402" s="131" t="s">
        <v>48</v>
      </c>
      <c r="C402" s="131" t="s">
        <v>1013</v>
      </c>
      <c r="D402" s="131" t="s">
        <v>1914</v>
      </c>
      <c r="E402" s="136" t="s">
        <v>1955</v>
      </c>
      <c r="F402" s="262">
        <f>V402+N402+R402</f>
        <v>1</v>
      </c>
      <c r="G402" s="258">
        <f>W402+O402+S402</f>
        <v>0</v>
      </c>
      <c r="H402" s="258">
        <f>F402+G402</f>
        <v>1</v>
      </c>
      <c r="I402" s="321">
        <f>X402+P402+T402</f>
        <v>0.5</v>
      </c>
      <c r="J402" s="309">
        <f>(P402*0.5)+(T402*0.3)+(X402*0.2)</f>
        <v>0.15</v>
      </c>
      <c r="K402" s="259">
        <f>I402/H402</f>
        <v>0.5</v>
      </c>
      <c r="L402" s="258">
        <f>Y402+Q402+U402</f>
        <v>198</v>
      </c>
      <c r="M402" s="263">
        <f>(Y402*0.2)+(Q402*0.5)+(U402*0.3)</f>
        <v>65.400000000000006</v>
      </c>
      <c r="N402" s="315">
        <v>0</v>
      </c>
      <c r="O402" s="182">
        <v>0</v>
      </c>
      <c r="P402" s="181">
        <v>0</v>
      </c>
      <c r="Q402" s="183">
        <v>40</v>
      </c>
      <c r="R402" s="184">
        <v>1</v>
      </c>
      <c r="S402" s="184">
        <v>0</v>
      </c>
      <c r="T402" s="185">
        <v>0.5</v>
      </c>
      <c r="U402" s="186">
        <v>138</v>
      </c>
      <c r="V402" s="178">
        <v>0</v>
      </c>
      <c r="W402" s="178">
        <v>0</v>
      </c>
      <c r="X402" s="179">
        <v>0</v>
      </c>
      <c r="Y402" s="180">
        <v>20</v>
      </c>
    </row>
    <row r="403" spans="1:25" ht="15.6" x14ac:dyDescent="0.25">
      <c r="A403" s="138" t="s">
        <v>847</v>
      </c>
      <c r="B403" s="131" t="s">
        <v>47</v>
      </c>
      <c r="C403" s="131" t="s">
        <v>403</v>
      </c>
      <c r="D403" s="131" t="s">
        <v>1913</v>
      </c>
      <c r="E403" s="136" t="s">
        <v>1314</v>
      </c>
      <c r="F403" s="262">
        <f>V403+N403+R403</f>
        <v>1</v>
      </c>
      <c r="G403" s="258">
        <f>W403+O403+S403</f>
        <v>0</v>
      </c>
      <c r="H403" s="258">
        <f>F403+G403</f>
        <v>1</v>
      </c>
      <c r="I403" s="321">
        <f>X403+P403+T403</f>
        <v>0.7</v>
      </c>
      <c r="J403" s="309">
        <f>(P403*0.5)+(T403*0.3)+(X403*0.2)</f>
        <v>0.13999999999999999</v>
      </c>
      <c r="K403" s="259">
        <f>I403/H403</f>
        <v>0.7</v>
      </c>
      <c r="L403" s="258">
        <f>Y403+Q403+U403</f>
        <v>239</v>
      </c>
      <c r="M403" s="263">
        <f>(Y403*0.2)+(Q403*0.5)+(U403*0.3)</f>
        <v>51.800000000000004</v>
      </c>
      <c r="N403" s="315">
        <v>0</v>
      </c>
      <c r="O403" s="182">
        <v>0</v>
      </c>
      <c r="P403" s="181">
        <v>0</v>
      </c>
      <c r="Q403" s="183">
        <v>0</v>
      </c>
      <c r="R403" s="184">
        <v>0</v>
      </c>
      <c r="S403" s="184">
        <v>0</v>
      </c>
      <c r="T403" s="185">
        <v>0</v>
      </c>
      <c r="U403" s="186">
        <v>40</v>
      </c>
      <c r="V403" s="178">
        <v>1</v>
      </c>
      <c r="W403" s="178">
        <v>0</v>
      </c>
      <c r="X403" s="179">
        <v>0.7</v>
      </c>
      <c r="Y403" s="180">
        <v>199</v>
      </c>
    </row>
    <row r="404" spans="1:25" ht="15.6" x14ac:dyDescent="0.25">
      <c r="A404" s="138" t="s">
        <v>848</v>
      </c>
      <c r="B404" s="131" t="s">
        <v>1295</v>
      </c>
      <c r="C404" s="131" t="s">
        <v>443</v>
      </c>
      <c r="D404" s="131" t="s">
        <v>181</v>
      </c>
      <c r="E404" s="136" t="s">
        <v>1311</v>
      </c>
      <c r="F404" s="262">
        <f>V404+N404+R404</f>
        <v>1</v>
      </c>
      <c r="G404" s="258">
        <f>W404+O404+S404</f>
        <v>0</v>
      </c>
      <c r="H404" s="258">
        <f>F404+G404</f>
        <v>1</v>
      </c>
      <c r="I404" s="321">
        <f>X404+P404+T404</f>
        <v>0.7</v>
      </c>
      <c r="J404" s="309">
        <f>(P404*0.5)+(T404*0.3)+(X404*0.2)</f>
        <v>0.13999999999999999</v>
      </c>
      <c r="K404" s="259">
        <f>I404/H404</f>
        <v>0.7</v>
      </c>
      <c r="L404" s="258">
        <f>Y404+Q404+U404</f>
        <v>199</v>
      </c>
      <c r="M404" s="263">
        <f>(Y404*0.2)+(Q404*0.5)+(U404*0.3)</f>
        <v>39.800000000000004</v>
      </c>
      <c r="N404" s="315">
        <v>0</v>
      </c>
      <c r="O404" s="182">
        <v>0</v>
      </c>
      <c r="P404" s="181">
        <v>0</v>
      </c>
      <c r="Q404" s="183">
        <v>0</v>
      </c>
      <c r="R404" s="184">
        <v>0</v>
      </c>
      <c r="S404" s="184">
        <v>0</v>
      </c>
      <c r="T404" s="185">
        <v>0</v>
      </c>
      <c r="U404" s="186">
        <v>0</v>
      </c>
      <c r="V404" s="178">
        <v>1</v>
      </c>
      <c r="W404" s="178">
        <v>0</v>
      </c>
      <c r="X404" s="179">
        <v>0.7</v>
      </c>
      <c r="Y404" s="180">
        <v>199</v>
      </c>
    </row>
    <row r="405" spans="1:25" ht="15.6" x14ac:dyDescent="0.25">
      <c r="A405" s="138" t="s">
        <v>660</v>
      </c>
      <c r="B405" s="131" t="s">
        <v>2047</v>
      </c>
      <c r="C405" s="131" t="s">
        <v>2143</v>
      </c>
      <c r="D405" s="131" t="s">
        <v>1914</v>
      </c>
      <c r="E405" s="136" t="s">
        <v>1311</v>
      </c>
      <c r="F405" s="262">
        <f>V405+N405+R405</f>
        <v>0</v>
      </c>
      <c r="G405" s="258">
        <f>W405+O405+S405</f>
        <v>0</v>
      </c>
      <c r="H405" s="258">
        <f>F405+G405</f>
        <v>0</v>
      </c>
      <c r="I405" s="321">
        <f>X405+P405+T405</f>
        <v>0</v>
      </c>
      <c r="J405" s="309">
        <f>(P405*0.5)+(T405*0.3)+(X405*0.2)</f>
        <v>0</v>
      </c>
      <c r="K405" s="259" t="e">
        <f>I405/H405</f>
        <v>#DIV/0!</v>
      </c>
      <c r="L405" s="258">
        <f>Y405+Q405+U405</f>
        <v>80</v>
      </c>
      <c r="M405" s="263">
        <f>(Y405*0.2)+(Q405*0.5)+(U405*0.3)</f>
        <v>40</v>
      </c>
      <c r="N405" s="315">
        <v>0</v>
      </c>
      <c r="O405" s="182">
        <v>0</v>
      </c>
      <c r="P405" s="181">
        <v>0</v>
      </c>
      <c r="Q405" s="183">
        <v>80</v>
      </c>
      <c r="R405" s="184">
        <v>0</v>
      </c>
      <c r="S405" s="184">
        <v>0</v>
      </c>
      <c r="T405" s="185">
        <v>0</v>
      </c>
      <c r="U405" s="186">
        <v>0</v>
      </c>
      <c r="V405" s="178">
        <v>0</v>
      </c>
      <c r="W405" s="178">
        <v>0</v>
      </c>
      <c r="X405" s="179">
        <v>0</v>
      </c>
      <c r="Y405" s="180">
        <v>0</v>
      </c>
    </row>
    <row r="406" spans="1:25" ht="15.6" x14ac:dyDescent="0.25">
      <c r="A406" s="138" t="s">
        <v>740</v>
      </c>
      <c r="B406" s="131" t="s">
        <v>50</v>
      </c>
      <c r="C406" s="131" t="s">
        <v>2145</v>
      </c>
      <c r="D406" s="131" t="s">
        <v>1372</v>
      </c>
      <c r="E406" s="136" t="s">
        <v>1304</v>
      </c>
      <c r="F406" s="262">
        <f>V406+N406+R406</f>
        <v>0</v>
      </c>
      <c r="G406" s="258">
        <f>W406+O406+S406</f>
        <v>0</v>
      </c>
      <c r="H406" s="258">
        <f>F406+G406</f>
        <v>0</v>
      </c>
      <c r="I406" s="321">
        <f>X406+P406+T406</f>
        <v>0</v>
      </c>
      <c r="J406" s="309">
        <f>(P406*0.5)+(T406*0.3)+(X406*0.2)</f>
        <v>0</v>
      </c>
      <c r="K406" s="259" t="e">
        <f>I406/H406</f>
        <v>#DIV/0!</v>
      </c>
      <c r="L406" s="258">
        <f>Y406+Q406+U406</f>
        <v>80</v>
      </c>
      <c r="M406" s="263">
        <f>(Y406*0.2)+(Q406*0.5)+(U406*0.3)</f>
        <v>40</v>
      </c>
      <c r="N406" s="315">
        <v>0</v>
      </c>
      <c r="O406" s="182">
        <v>0</v>
      </c>
      <c r="P406" s="181">
        <v>0</v>
      </c>
      <c r="Q406" s="183">
        <v>80</v>
      </c>
      <c r="R406" s="184">
        <v>0</v>
      </c>
      <c r="S406" s="184">
        <v>0</v>
      </c>
      <c r="T406" s="185">
        <v>0</v>
      </c>
      <c r="U406" s="186">
        <v>0</v>
      </c>
      <c r="V406" s="178">
        <v>0</v>
      </c>
      <c r="W406" s="178">
        <v>0</v>
      </c>
      <c r="X406" s="179">
        <v>0</v>
      </c>
      <c r="Y406" s="180">
        <v>0</v>
      </c>
    </row>
    <row r="407" spans="1:25" ht="15.6" x14ac:dyDescent="0.25">
      <c r="A407" s="138" t="s">
        <v>855</v>
      </c>
      <c r="B407" s="131" t="s">
        <v>38</v>
      </c>
      <c r="C407" s="131" t="s">
        <v>2155</v>
      </c>
      <c r="D407" s="131" t="s">
        <v>1099</v>
      </c>
      <c r="E407" s="136" t="s">
        <v>1303</v>
      </c>
      <c r="F407" s="262">
        <f>V407+N407+R407</f>
        <v>0</v>
      </c>
      <c r="G407" s="258">
        <f>W407+O407+S407</f>
        <v>0</v>
      </c>
      <c r="H407" s="258">
        <f>F407+G407</f>
        <v>0</v>
      </c>
      <c r="I407" s="321">
        <f>X407+P407+T407</f>
        <v>0</v>
      </c>
      <c r="J407" s="309">
        <f>(P407*0.5)+(T407*0.3)+(X407*0.2)</f>
        <v>0</v>
      </c>
      <c r="K407" s="259" t="e">
        <f>I407/H407</f>
        <v>#DIV/0!</v>
      </c>
      <c r="L407" s="258">
        <f>Y407+Q407+U407</f>
        <v>80</v>
      </c>
      <c r="M407" s="263">
        <f>(Y407*0.2)+(Q407*0.5)+(U407*0.3)</f>
        <v>40</v>
      </c>
      <c r="N407" s="315">
        <v>0</v>
      </c>
      <c r="O407" s="182">
        <v>0</v>
      </c>
      <c r="P407" s="181">
        <v>0</v>
      </c>
      <c r="Q407" s="183">
        <v>80</v>
      </c>
      <c r="R407" s="184">
        <v>0</v>
      </c>
      <c r="S407" s="184">
        <v>0</v>
      </c>
      <c r="T407" s="185">
        <v>0</v>
      </c>
      <c r="U407" s="186">
        <v>0</v>
      </c>
      <c r="V407" s="178">
        <v>0</v>
      </c>
      <c r="W407" s="178">
        <v>0</v>
      </c>
      <c r="X407" s="179">
        <v>0</v>
      </c>
      <c r="Y407" s="180">
        <v>0</v>
      </c>
    </row>
    <row r="408" spans="1:25" ht="15.6" x14ac:dyDescent="0.25">
      <c r="A408" s="138" t="s">
        <v>753</v>
      </c>
      <c r="B408" s="131" t="s">
        <v>48</v>
      </c>
      <c r="C408" s="131" t="s">
        <v>1865</v>
      </c>
      <c r="D408" s="131" t="s">
        <v>2146</v>
      </c>
      <c r="E408" s="136" t="s">
        <v>1311</v>
      </c>
      <c r="F408" s="262">
        <f>V408+N408+R408</f>
        <v>0</v>
      </c>
      <c r="G408" s="258">
        <f>W408+O408+S408</f>
        <v>0</v>
      </c>
      <c r="H408" s="258">
        <f>F408+G408</f>
        <v>0</v>
      </c>
      <c r="I408" s="321">
        <f>X408+P408+T408</f>
        <v>0</v>
      </c>
      <c r="J408" s="309">
        <f>(P408*0.5)+(T408*0.3)+(X408*0.2)</f>
        <v>0</v>
      </c>
      <c r="K408" s="259" t="e">
        <f>I408/H408</f>
        <v>#DIV/0!</v>
      </c>
      <c r="L408" s="258">
        <f>Y408+Q408+U408</f>
        <v>60</v>
      </c>
      <c r="M408" s="263">
        <f>(Y408*0.2)+(Q408*0.5)+(U408*0.3)</f>
        <v>30</v>
      </c>
      <c r="N408" s="315">
        <v>0</v>
      </c>
      <c r="O408" s="182">
        <v>0</v>
      </c>
      <c r="P408" s="181">
        <v>0</v>
      </c>
      <c r="Q408" s="183">
        <v>60</v>
      </c>
      <c r="R408" s="184">
        <v>0</v>
      </c>
      <c r="S408" s="184">
        <v>0</v>
      </c>
      <c r="T408" s="185">
        <v>0</v>
      </c>
      <c r="U408" s="186">
        <v>0</v>
      </c>
      <c r="V408" s="178">
        <v>0</v>
      </c>
      <c r="W408" s="178">
        <v>0</v>
      </c>
      <c r="X408" s="179">
        <v>0</v>
      </c>
      <c r="Y408" s="180">
        <v>0</v>
      </c>
    </row>
    <row r="409" spans="1:25" ht="15.6" x14ac:dyDescent="0.25">
      <c r="A409" s="138" t="s">
        <v>859</v>
      </c>
      <c r="B409" s="131" t="s">
        <v>2047</v>
      </c>
      <c r="C409" s="131" t="s">
        <v>2188</v>
      </c>
      <c r="D409" s="131" t="s">
        <v>91</v>
      </c>
      <c r="E409" s="136" t="s">
        <v>1304</v>
      </c>
      <c r="F409" s="262">
        <f>V409+N409+R409</f>
        <v>0</v>
      </c>
      <c r="G409" s="258">
        <f>W409+O409+S409</f>
        <v>0</v>
      </c>
      <c r="H409" s="258">
        <f>F409+G409</f>
        <v>0</v>
      </c>
      <c r="I409" s="321">
        <f>X409+P409+T409</f>
        <v>0</v>
      </c>
      <c r="J409" s="309">
        <f>(P409*0.5)+(T409*0.3)+(X409*0.2)</f>
        <v>0</v>
      </c>
      <c r="K409" s="259" t="e">
        <f>I409/H409</f>
        <v>#DIV/0!</v>
      </c>
      <c r="L409" s="258">
        <f>Y409+Q409+U409</f>
        <v>60</v>
      </c>
      <c r="M409" s="263">
        <f>(Y409*0.2)+(Q409*0.5)+(U409*0.3)</f>
        <v>30</v>
      </c>
      <c r="N409" s="315">
        <v>0</v>
      </c>
      <c r="O409" s="182">
        <v>0</v>
      </c>
      <c r="P409" s="181">
        <v>0</v>
      </c>
      <c r="Q409" s="183">
        <v>60</v>
      </c>
      <c r="R409" s="184">
        <v>0</v>
      </c>
      <c r="S409" s="184">
        <v>0</v>
      </c>
      <c r="T409" s="185">
        <v>0</v>
      </c>
      <c r="U409" s="186">
        <v>0</v>
      </c>
      <c r="V409" s="178">
        <v>0</v>
      </c>
      <c r="W409" s="178">
        <v>0</v>
      </c>
      <c r="X409" s="179">
        <v>0</v>
      </c>
      <c r="Y409" s="180">
        <v>0</v>
      </c>
    </row>
    <row r="410" spans="1:25" ht="15.6" x14ac:dyDescent="0.25">
      <c r="A410" s="138" t="s">
        <v>869</v>
      </c>
      <c r="B410" s="131" t="s">
        <v>38</v>
      </c>
      <c r="C410" s="131" t="s">
        <v>2190</v>
      </c>
      <c r="D410" s="131" t="s">
        <v>2191</v>
      </c>
      <c r="E410" s="136" t="s">
        <v>1311</v>
      </c>
      <c r="F410" s="262">
        <f>V410+N410+R410</f>
        <v>0</v>
      </c>
      <c r="G410" s="258">
        <f>W410+O410+S410</f>
        <v>0</v>
      </c>
      <c r="H410" s="258">
        <f>F410+G410</f>
        <v>0</v>
      </c>
      <c r="I410" s="321">
        <f>X410+P410+T410</f>
        <v>0</v>
      </c>
      <c r="J410" s="309">
        <f>(P410*0.5)+(T410*0.3)+(X410*0.2)</f>
        <v>0</v>
      </c>
      <c r="K410" s="259" t="e">
        <f>I410/H410</f>
        <v>#DIV/0!</v>
      </c>
      <c r="L410" s="258">
        <f>Y410+Q410+U410</f>
        <v>60</v>
      </c>
      <c r="M410" s="263">
        <f>(Y410*0.2)+(Q410*0.5)+(U410*0.3)</f>
        <v>30</v>
      </c>
      <c r="N410" s="315">
        <v>0</v>
      </c>
      <c r="O410" s="182">
        <v>0</v>
      </c>
      <c r="P410" s="181">
        <v>0</v>
      </c>
      <c r="Q410" s="183">
        <v>60</v>
      </c>
      <c r="R410" s="184">
        <v>0</v>
      </c>
      <c r="S410" s="184">
        <v>0</v>
      </c>
      <c r="T410" s="185">
        <v>0</v>
      </c>
      <c r="U410" s="186">
        <v>0</v>
      </c>
      <c r="V410" s="178">
        <v>0</v>
      </c>
      <c r="W410" s="178">
        <v>0</v>
      </c>
      <c r="X410" s="179">
        <v>0</v>
      </c>
      <c r="Y410" s="180">
        <v>0</v>
      </c>
    </row>
    <row r="411" spans="1:25" ht="15.6" x14ac:dyDescent="0.25">
      <c r="A411" s="138" t="s">
        <v>1377</v>
      </c>
      <c r="B411" s="131" t="s">
        <v>50</v>
      </c>
      <c r="C411" s="131" t="s">
        <v>1980</v>
      </c>
      <c r="D411" s="131" t="s">
        <v>1950</v>
      </c>
      <c r="E411" s="136" t="s">
        <v>1313</v>
      </c>
      <c r="F411" s="262">
        <f>V411+N411+R411</f>
        <v>0</v>
      </c>
      <c r="G411" s="258">
        <f>W411+O411+S411</f>
        <v>0</v>
      </c>
      <c r="H411" s="258">
        <f>F411+G411</f>
        <v>0</v>
      </c>
      <c r="I411" s="321">
        <f>X411+P411+T411</f>
        <v>0</v>
      </c>
      <c r="J411" s="309">
        <f>(P411*0.5)+(T411*0.3)+(X411*0.2)</f>
        <v>0</v>
      </c>
      <c r="K411" s="259" t="e">
        <f>I411/H411</f>
        <v>#DIV/0!</v>
      </c>
      <c r="L411" s="258">
        <f>Y411+Q411+U411</f>
        <v>140</v>
      </c>
      <c r="M411" s="263">
        <f>(Y411*0.2)+(Q411*0.5)+(U411*0.3)</f>
        <v>50</v>
      </c>
      <c r="N411" s="315">
        <v>0</v>
      </c>
      <c r="O411" s="182">
        <v>0</v>
      </c>
      <c r="P411" s="181">
        <v>0</v>
      </c>
      <c r="Q411" s="183">
        <v>60</v>
      </c>
      <c r="R411" s="184">
        <v>0</v>
      </c>
      <c r="S411" s="184">
        <v>0</v>
      </c>
      <c r="T411" s="185">
        <v>0</v>
      </c>
      <c r="U411" s="186">
        <v>40</v>
      </c>
      <c r="V411" s="178">
        <v>0</v>
      </c>
      <c r="W411" s="178">
        <v>0</v>
      </c>
      <c r="X411" s="179">
        <v>0</v>
      </c>
      <c r="Y411" s="180">
        <v>40</v>
      </c>
    </row>
    <row r="412" spans="1:25" ht="15.6" x14ac:dyDescent="0.25">
      <c r="A412" s="138" t="s">
        <v>1496</v>
      </c>
      <c r="B412" s="131" t="s">
        <v>42</v>
      </c>
      <c r="C412" s="131" t="s">
        <v>2131</v>
      </c>
      <c r="D412" s="131" t="s">
        <v>2132</v>
      </c>
      <c r="E412" s="136" t="s">
        <v>1314</v>
      </c>
      <c r="F412" s="262">
        <f>V412+N412+R412</f>
        <v>0</v>
      </c>
      <c r="G412" s="258">
        <f>W412+O412+S412</f>
        <v>0</v>
      </c>
      <c r="H412" s="258">
        <f>F412+G412</f>
        <v>0</v>
      </c>
      <c r="I412" s="321">
        <f>X412+P412+T412</f>
        <v>0</v>
      </c>
      <c r="J412" s="309">
        <f>(P412*0.5)+(T412*0.3)+(X412*0.2)</f>
        <v>0</v>
      </c>
      <c r="K412" s="259" t="e">
        <f>I412/H412</f>
        <v>#DIV/0!</v>
      </c>
      <c r="L412" s="258">
        <f>Y412+Q412+U412</f>
        <v>60</v>
      </c>
      <c r="M412" s="263">
        <f>(Y412*0.2)+(Q412*0.5)+(U412*0.3)</f>
        <v>30</v>
      </c>
      <c r="N412" s="315">
        <v>0</v>
      </c>
      <c r="O412" s="182">
        <v>0</v>
      </c>
      <c r="P412" s="181">
        <v>0</v>
      </c>
      <c r="Q412" s="183">
        <v>60</v>
      </c>
      <c r="R412" s="184">
        <v>0</v>
      </c>
      <c r="S412" s="184">
        <v>0</v>
      </c>
      <c r="T412" s="185">
        <v>0</v>
      </c>
      <c r="U412" s="186">
        <v>0</v>
      </c>
      <c r="V412" s="178">
        <v>0</v>
      </c>
      <c r="W412" s="178">
        <v>0</v>
      </c>
      <c r="X412" s="179">
        <v>0</v>
      </c>
      <c r="Y412" s="180">
        <v>0</v>
      </c>
    </row>
    <row r="413" spans="1:25" ht="15.6" x14ac:dyDescent="0.25">
      <c r="A413" s="138" t="s">
        <v>1544</v>
      </c>
      <c r="B413" s="131" t="s">
        <v>50</v>
      </c>
      <c r="C413" s="131" t="s">
        <v>1555</v>
      </c>
      <c r="D413" s="131" t="s">
        <v>1556</v>
      </c>
      <c r="E413" s="136" t="s">
        <v>1314</v>
      </c>
      <c r="F413" s="262">
        <f>V413+N413+R413</f>
        <v>0</v>
      </c>
      <c r="G413" s="258">
        <f>W413+O413+S413</f>
        <v>0</v>
      </c>
      <c r="H413" s="258">
        <f>F413+G413</f>
        <v>0</v>
      </c>
      <c r="I413" s="321">
        <f>X413+P413+T413</f>
        <v>0</v>
      </c>
      <c r="J413" s="309">
        <f>(P413*0.5)+(T413*0.3)+(X413*0.2)</f>
        <v>0</v>
      </c>
      <c r="K413" s="259" t="e">
        <f>I413/H413</f>
        <v>#DIV/0!</v>
      </c>
      <c r="L413" s="258">
        <f>Y413+Q413+U413</f>
        <v>60</v>
      </c>
      <c r="M413" s="263">
        <f>(Y413*0.2)+(Q413*0.5)+(U413*0.3)</f>
        <v>30</v>
      </c>
      <c r="N413" s="315">
        <v>0</v>
      </c>
      <c r="O413" s="182">
        <v>0</v>
      </c>
      <c r="P413" s="181">
        <v>0</v>
      </c>
      <c r="Q413" s="183">
        <v>60</v>
      </c>
      <c r="R413" s="184">
        <v>0</v>
      </c>
      <c r="S413" s="184">
        <v>0</v>
      </c>
      <c r="T413" s="185">
        <v>0</v>
      </c>
      <c r="U413" s="186">
        <v>0</v>
      </c>
      <c r="V413" s="178">
        <v>0</v>
      </c>
      <c r="W413" s="178">
        <v>0</v>
      </c>
      <c r="X413" s="179">
        <v>0</v>
      </c>
      <c r="Y413" s="180">
        <v>0</v>
      </c>
    </row>
    <row r="414" spans="1:25" ht="15.6" x14ac:dyDescent="0.25">
      <c r="A414" s="138" t="s">
        <v>634</v>
      </c>
      <c r="B414" s="131" t="s">
        <v>40</v>
      </c>
      <c r="C414" s="131" t="s">
        <v>2142</v>
      </c>
      <c r="D414" s="131" t="s">
        <v>1234</v>
      </c>
      <c r="E414" s="136" t="s">
        <v>1311</v>
      </c>
      <c r="F414" s="262">
        <f>V414+N414+R414</f>
        <v>0</v>
      </c>
      <c r="G414" s="258">
        <f>W414+O414+S414</f>
        <v>0</v>
      </c>
      <c r="H414" s="258">
        <f>F414+G414</f>
        <v>0</v>
      </c>
      <c r="I414" s="321">
        <f>X414+P414+T414</f>
        <v>0</v>
      </c>
      <c r="J414" s="309">
        <f>(P414*0.5)+(T414*0.3)+(X414*0.2)</f>
        <v>0</v>
      </c>
      <c r="K414" s="259" t="e">
        <f>I414/H414</f>
        <v>#DIV/0!</v>
      </c>
      <c r="L414" s="258">
        <f>Y414+Q414+U414</f>
        <v>40</v>
      </c>
      <c r="M414" s="263">
        <f>(Y414*0.2)+(Q414*0.5)+(U414*0.3)</f>
        <v>20</v>
      </c>
      <c r="N414" s="315">
        <v>0</v>
      </c>
      <c r="O414" s="182">
        <v>0</v>
      </c>
      <c r="P414" s="181">
        <v>0</v>
      </c>
      <c r="Q414" s="183">
        <v>40</v>
      </c>
      <c r="R414" s="184">
        <v>0</v>
      </c>
      <c r="S414" s="184">
        <v>0</v>
      </c>
      <c r="T414" s="185">
        <v>0</v>
      </c>
      <c r="U414" s="186">
        <v>0</v>
      </c>
      <c r="V414" s="178">
        <v>0</v>
      </c>
      <c r="W414" s="178">
        <v>0</v>
      </c>
      <c r="X414" s="179">
        <v>0</v>
      </c>
      <c r="Y414" s="180">
        <v>0</v>
      </c>
    </row>
    <row r="415" spans="1:25" ht="15.6" x14ac:dyDescent="0.25">
      <c r="A415" s="138" t="s">
        <v>636</v>
      </c>
      <c r="B415" s="131" t="s">
        <v>2047</v>
      </c>
      <c r="C415" s="131" t="s">
        <v>243</v>
      </c>
      <c r="D415" s="131" t="s">
        <v>355</v>
      </c>
      <c r="E415" s="136" t="s">
        <v>1314</v>
      </c>
      <c r="F415" s="262">
        <f>V415+N415+R415</f>
        <v>0</v>
      </c>
      <c r="G415" s="258">
        <f>W415+O415+S415</f>
        <v>0</v>
      </c>
      <c r="H415" s="258">
        <f>F415+G415</f>
        <v>0</v>
      </c>
      <c r="I415" s="321">
        <f>X415+P415+T415</f>
        <v>0</v>
      </c>
      <c r="J415" s="309">
        <f>(P415*0.5)+(T415*0.3)+(X415*0.2)</f>
        <v>0</v>
      </c>
      <c r="K415" s="259" t="e">
        <f>I415/H415</f>
        <v>#DIV/0!</v>
      </c>
      <c r="L415" s="258">
        <f>Y415+Q415+U415</f>
        <v>100</v>
      </c>
      <c r="M415" s="263">
        <f>(Y415*0.2)+(Q415*0.5)+(U415*0.3)</f>
        <v>34</v>
      </c>
      <c r="N415" s="315">
        <v>0</v>
      </c>
      <c r="O415" s="182">
        <v>0</v>
      </c>
      <c r="P415" s="181">
        <v>0</v>
      </c>
      <c r="Q415" s="183">
        <v>40</v>
      </c>
      <c r="R415" s="184">
        <v>0</v>
      </c>
      <c r="S415" s="184">
        <v>0</v>
      </c>
      <c r="T415" s="185">
        <v>0</v>
      </c>
      <c r="U415" s="186">
        <v>20</v>
      </c>
      <c r="V415" s="178">
        <v>0</v>
      </c>
      <c r="W415" s="178">
        <v>0</v>
      </c>
      <c r="X415" s="179">
        <v>0</v>
      </c>
      <c r="Y415" s="180">
        <v>40</v>
      </c>
    </row>
    <row r="416" spans="1:25" ht="15.6" x14ac:dyDescent="0.25">
      <c r="A416" s="138" t="s">
        <v>670</v>
      </c>
      <c r="B416" s="131" t="s">
        <v>49</v>
      </c>
      <c r="C416" s="131" t="s">
        <v>100</v>
      </c>
      <c r="D416" s="131" t="s">
        <v>82</v>
      </c>
      <c r="E416" s="136" t="s">
        <v>1314</v>
      </c>
      <c r="F416" s="262">
        <f>V416+N416+R416</f>
        <v>0</v>
      </c>
      <c r="G416" s="258">
        <f>W416+O416+S416</f>
        <v>0</v>
      </c>
      <c r="H416" s="258">
        <f>F416+G416</f>
        <v>0</v>
      </c>
      <c r="I416" s="321">
        <f>X416+P416+T416</f>
        <v>0</v>
      </c>
      <c r="J416" s="309">
        <f>(P416*0.5)+(T416*0.3)+(X416*0.2)</f>
        <v>0</v>
      </c>
      <c r="K416" s="259" t="e">
        <f>I416/H416</f>
        <v>#DIV/0!</v>
      </c>
      <c r="L416" s="258">
        <f>Y416+Q416+U416</f>
        <v>40</v>
      </c>
      <c r="M416" s="263">
        <f>(Y416*0.2)+(Q416*0.5)+(U416*0.3)</f>
        <v>20</v>
      </c>
      <c r="N416" s="315">
        <v>0</v>
      </c>
      <c r="O416" s="182">
        <v>0</v>
      </c>
      <c r="P416" s="181">
        <v>0</v>
      </c>
      <c r="Q416" s="183">
        <v>40</v>
      </c>
      <c r="R416" s="184">
        <v>0</v>
      </c>
      <c r="S416" s="184">
        <v>0</v>
      </c>
      <c r="T416" s="185">
        <v>0</v>
      </c>
      <c r="U416" s="186">
        <v>0</v>
      </c>
      <c r="V416" s="178">
        <v>0</v>
      </c>
      <c r="W416" s="178">
        <v>0</v>
      </c>
      <c r="X416" s="179">
        <v>0</v>
      </c>
      <c r="Y416" s="180">
        <v>0</v>
      </c>
    </row>
    <row r="417" spans="1:25" ht="15.6" x14ac:dyDescent="0.25">
      <c r="A417" s="138" t="s">
        <v>757</v>
      </c>
      <c r="B417" s="131" t="s">
        <v>2047</v>
      </c>
      <c r="C417" s="131" t="s">
        <v>2147</v>
      </c>
      <c r="D417" s="131" t="s">
        <v>355</v>
      </c>
      <c r="E417" s="136" t="s">
        <v>1313</v>
      </c>
      <c r="F417" s="262">
        <f>V417+N417+R417</f>
        <v>0</v>
      </c>
      <c r="G417" s="258">
        <f>W417+O417+S417</f>
        <v>0</v>
      </c>
      <c r="H417" s="258">
        <f>F417+G417</f>
        <v>0</v>
      </c>
      <c r="I417" s="321">
        <f>X417+P417+T417</f>
        <v>0</v>
      </c>
      <c r="J417" s="309">
        <f>(P417*0.5)+(T417*0.3)+(X417*0.2)</f>
        <v>0</v>
      </c>
      <c r="K417" s="259" t="e">
        <f>I417/H417</f>
        <v>#DIV/0!</v>
      </c>
      <c r="L417" s="258">
        <f>Y417+Q417+U417</f>
        <v>40</v>
      </c>
      <c r="M417" s="263">
        <f>(Y417*0.2)+(Q417*0.5)+(U417*0.3)</f>
        <v>20</v>
      </c>
      <c r="N417" s="315">
        <v>0</v>
      </c>
      <c r="O417" s="182">
        <v>0</v>
      </c>
      <c r="P417" s="181">
        <v>0</v>
      </c>
      <c r="Q417" s="183">
        <v>40</v>
      </c>
      <c r="R417" s="184">
        <v>0</v>
      </c>
      <c r="S417" s="184">
        <v>0</v>
      </c>
      <c r="T417" s="185">
        <v>0</v>
      </c>
      <c r="U417" s="186">
        <v>0</v>
      </c>
      <c r="V417" s="178">
        <v>0</v>
      </c>
      <c r="W417" s="178">
        <v>0</v>
      </c>
      <c r="X417" s="179">
        <v>0</v>
      </c>
      <c r="Y417" s="180">
        <v>0</v>
      </c>
    </row>
    <row r="418" spans="1:25" ht="15.6" x14ac:dyDescent="0.25">
      <c r="A418" s="138" t="s">
        <v>871</v>
      </c>
      <c r="B418" s="131" t="s">
        <v>48</v>
      </c>
      <c r="C418" s="131" t="s">
        <v>2157</v>
      </c>
      <c r="D418" s="131" t="s">
        <v>2034</v>
      </c>
      <c r="E418" s="136" t="s">
        <v>1313</v>
      </c>
      <c r="F418" s="262">
        <f>V418+N418+R418</f>
        <v>0</v>
      </c>
      <c r="G418" s="258">
        <f>W418+O418+S418</f>
        <v>0</v>
      </c>
      <c r="H418" s="258">
        <f>F418+G418</f>
        <v>0</v>
      </c>
      <c r="I418" s="321">
        <f>X418+P418+T418</f>
        <v>0</v>
      </c>
      <c r="J418" s="309">
        <f>(P418*0.5)+(T418*0.3)+(X418*0.2)</f>
        <v>0</v>
      </c>
      <c r="K418" s="259" t="e">
        <f>I418/H418</f>
        <v>#DIV/0!</v>
      </c>
      <c r="L418" s="258">
        <f>Y418+Q418+U418</f>
        <v>40</v>
      </c>
      <c r="M418" s="263">
        <f>(Y418*0.2)+(Q418*0.5)+(U418*0.3)</f>
        <v>20</v>
      </c>
      <c r="N418" s="315">
        <v>0</v>
      </c>
      <c r="O418" s="182">
        <v>0</v>
      </c>
      <c r="P418" s="181">
        <v>0</v>
      </c>
      <c r="Q418" s="183">
        <v>40</v>
      </c>
      <c r="R418" s="184">
        <v>0</v>
      </c>
      <c r="S418" s="184">
        <v>0</v>
      </c>
      <c r="T418" s="185">
        <v>0</v>
      </c>
      <c r="U418" s="186">
        <v>0</v>
      </c>
      <c r="V418" s="178">
        <v>0</v>
      </c>
      <c r="W418" s="178">
        <v>0</v>
      </c>
      <c r="X418" s="179">
        <v>0</v>
      </c>
      <c r="Y418" s="180">
        <v>0</v>
      </c>
    </row>
    <row r="419" spans="1:25" ht="15.6" x14ac:dyDescent="0.25">
      <c r="A419" s="138" t="s">
        <v>873</v>
      </c>
      <c r="B419" s="131" t="s">
        <v>2047</v>
      </c>
      <c r="C419" s="131" t="s">
        <v>2072</v>
      </c>
      <c r="D419" s="131" t="s">
        <v>2073</v>
      </c>
      <c r="E419" s="136" t="s">
        <v>2025</v>
      </c>
      <c r="F419" s="262">
        <f>V419+N419+R419</f>
        <v>0</v>
      </c>
      <c r="G419" s="258">
        <f>W419+O419+S419</f>
        <v>0</v>
      </c>
      <c r="H419" s="258">
        <f>F419+G419</f>
        <v>0</v>
      </c>
      <c r="I419" s="321">
        <f>X419+P419+T419</f>
        <v>0</v>
      </c>
      <c r="J419" s="309">
        <f>(P419*0.5)+(T419*0.3)+(X419*0.2)</f>
        <v>0</v>
      </c>
      <c r="K419" s="259" t="e">
        <f>I419/H419</f>
        <v>#DIV/0!</v>
      </c>
      <c r="L419" s="258">
        <f>Y419+Q419+U419</f>
        <v>60</v>
      </c>
      <c r="M419" s="263">
        <f>(Y419*0.2)+(Q419*0.5)+(U419*0.3)</f>
        <v>26</v>
      </c>
      <c r="N419" s="315">
        <v>0</v>
      </c>
      <c r="O419" s="182">
        <v>0</v>
      </c>
      <c r="P419" s="181">
        <v>0</v>
      </c>
      <c r="Q419" s="183">
        <v>40</v>
      </c>
      <c r="R419" s="184">
        <v>0</v>
      </c>
      <c r="S419" s="184">
        <v>0</v>
      </c>
      <c r="T419" s="185">
        <v>0</v>
      </c>
      <c r="U419" s="186">
        <v>20</v>
      </c>
      <c r="V419" s="178">
        <v>0</v>
      </c>
      <c r="W419" s="178">
        <v>0</v>
      </c>
      <c r="X419" s="179">
        <v>0</v>
      </c>
      <c r="Y419" s="180">
        <v>0</v>
      </c>
    </row>
    <row r="420" spans="1:25" ht="15.6" x14ac:dyDescent="0.25">
      <c r="A420" s="138" t="s">
        <v>927</v>
      </c>
      <c r="B420" s="131" t="s">
        <v>43</v>
      </c>
      <c r="C420" s="131" t="s">
        <v>2163</v>
      </c>
      <c r="D420" s="131" t="s">
        <v>2159</v>
      </c>
      <c r="E420" s="136" t="s">
        <v>1303</v>
      </c>
      <c r="F420" s="262">
        <f>V420+N420+R420</f>
        <v>0</v>
      </c>
      <c r="G420" s="258">
        <f>W420+O420+S420</f>
        <v>0</v>
      </c>
      <c r="H420" s="258">
        <f>F420+G420</f>
        <v>0</v>
      </c>
      <c r="I420" s="321">
        <f>X420+P420+T420</f>
        <v>0</v>
      </c>
      <c r="J420" s="309">
        <f>(P420*0.5)+(T420*0.3)+(X420*0.2)</f>
        <v>0</v>
      </c>
      <c r="K420" s="259" t="e">
        <f>I420/H420</f>
        <v>#DIV/0!</v>
      </c>
      <c r="L420" s="258">
        <f>Y420+Q420+U420</f>
        <v>40</v>
      </c>
      <c r="M420" s="263">
        <f>(Y420*0.2)+(Q420*0.5)+(U420*0.3)</f>
        <v>20</v>
      </c>
      <c r="N420" s="315">
        <v>0</v>
      </c>
      <c r="O420" s="182">
        <v>0</v>
      </c>
      <c r="P420" s="181">
        <v>0</v>
      </c>
      <c r="Q420" s="183">
        <v>40</v>
      </c>
      <c r="R420" s="184">
        <v>0</v>
      </c>
      <c r="S420" s="184">
        <v>0</v>
      </c>
      <c r="T420" s="185">
        <v>0</v>
      </c>
      <c r="U420" s="186">
        <v>0</v>
      </c>
      <c r="V420" s="178">
        <v>0</v>
      </c>
      <c r="W420" s="178">
        <v>0</v>
      </c>
      <c r="X420" s="179">
        <v>0</v>
      </c>
      <c r="Y420" s="180">
        <v>0</v>
      </c>
    </row>
    <row r="421" spans="1:25" ht="15.6" x14ac:dyDescent="0.25">
      <c r="A421" s="138" t="s">
        <v>942</v>
      </c>
      <c r="B421" s="131" t="s">
        <v>1294</v>
      </c>
      <c r="C421" s="131" t="s">
        <v>1932</v>
      </c>
      <c r="D421" s="131" t="s">
        <v>943</v>
      </c>
      <c r="E421" s="136" t="s">
        <v>1314</v>
      </c>
      <c r="F421" s="262">
        <f>V421+N421+R421</f>
        <v>0</v>
      </c>
      <c r="G421" s="258">
        <f>W421+O421+S421</f>
        <v>0</v>
      </c>
      <c r="H421" s="258">
        <f>F421+G421</f>
        <v>0</v>
      </c>
      <c r="I421" s="321">
        <f>X421+P421+T421</f>
        <v>0</v>
      </c>
      <c r="J421" s="309">
        <f>(P421*0.5)+(T421*0.3)+(X421*0.2)</f>
        <v>0</v>
      </c>
      <c r="K421" s="259" t="e">
        <f>I421/H421</f>
        <v>#DIV/0!</v>
      </c>
      <c r="L421" s="258">
        <f>Y421+Q421+U421</f>
        <v>40</v>
      </c>
      <c r="M421" s="263">
        <f>(Y421*0.2)+(Q421*0.5)+(U421*0.3)</f>
        <v>20</v>
      </c>
      <c r="N421" s="315">
        <v>0</v>
      </c>
      <c r="O421" s="182">
        <v>0</v>
      </c>
      <c r="P421" s="181">
        <v>0</v>
      </c>
      <c r="Q421" s="183">
        <v>40</v>
      </c>
      <c r="R421" s="184">
        <v>0</v>
      </c>
      <c r="S421" s="184">
        <v>0</v>
      </c>
      <c r="T421" s="185">
        <v>0</v>
      </c>
      <c r="U421" s="186">
        <v>0</v>
      </c>
      <c r="V421" s="178">
        <v>0</v>
      </c>
      <c r="W421" s="178">
        <v>0</v>
      </c>
      <c r="X421" s="179">
        <v>0</v>
      </c>
      <c r="Y421" s="180">
        <v>0</v>
      </c>
    </row>
    <row r="422" spans="1:25" ht="15.6" x14ac:dyDescent="0.25">
      <c r="A422" s="138" t="s">
        <v>956</v>
      </c>
      <c r="B422" s="131" t="s">
        <v>42</v>
      </c>
      <c r="C422" s="131" t="s">
        <v>2164</v>
      </c>
      <c r="D422" s="131" t="s">
        <v>181</v>
      </c>
      <c r="E422" s="136" t="s">
        <v>1313</v>
      </c>
      <c r="F422" s="262">
        <f>V422+N422+R422</f>
        <v>0</v>
      </c>
      <c r="G422" s="258">
        <f>W422+O422+S422</f>
        <v>0</v>
      </c>
      <c r="H422" s="258">
        <f>F422+G422</f>
        <v>0</v>
      </c>
      <c r="I422" s="321">
        <f>X422+P422+T422</f>
        <v>0</v>
      </c>
      <c r="J422" s="309">
        <f>(P422*0.5)+(T422*0.3)+(X422*0.2)</f>
        <v>0</v>
      </c>
      <c r="K422" s="259" t="e">
        <f>I422/H422</f>
        <v>#DIV/0!</v>
      </c>
      <c r="L422" s="258">
        <f>Y422+Q422+U422</f>
        <v>40</v>
      </c>
      <c r="M422" s="263">
        <f>(Y422*0.2)+(Q422*0.5)+(U422*0.3)</f>
        <v>20</v>
      </c>
      <c r="N422" s="315">
        <v>0</v>
      </c>
      <c r="O422" s="182">
        <v>0</v>
      </c>
      <c r="P422" s="181">
        <v>0</v>
      </c>
      <c r="Q422" s="183">
        <v>40</v>
      </c>
      <c r="R422" s="184">
        <v>0</v>
      </c>
      <c r="S422" s="184">
        <v>0</v>
      </c>
      <c r="T422" s="185">
        <v>0</v>
      </c>
      <c r="U422" s="186">
        <v>0</v>
      </c>
      <c r="V422" s="178">
        <v>0</v>
      </c>
      <c r="W422" s="178">
        <v>0</v>
      </c>
      <c r="X422" s="179">
        <v>0</v>
      </c>
      <c r="Y422" s="180">
        <v>0</v>
      </c>
    </row>
    <row r="423" spans="1:25" ht="15.6" x14ac:dyDescent="0.25">
      <c r="A423" s="138" t="s">
        <v>1102</v>
      </c>
      <c r="B423" s="131" t="s">
        <v>43</v>
      </c>
      <c r="C423" s="131" t="s">
        <v>2166</v>
      </c>
      <c r="D423" s="131" t="s">
        <v>135</v>
      </c>
      <c r="E423" s="136" t="s">
        <v>1311</v>
      </c>
      <c r="F423" s="262">
        <f>V423+N423+R423</f>
        <v>0</v>
      </c>
      <c r="G423" s="258">
        <f>W423+O423+S423</f>
        <v>0</v>
      </c>
      <c r="H423" s="258">
        <f>F423+G423</f>
        <v>0</v>
      </c>
      <c r="I423" s="321">
        <f>X423+P423+T423</f>
        <v>0</v>
      </c>
      <c r="J423" s="309">
        <f>(P423*0.5)+(T423*0.3)+(X423*0.2)</f>
        <v>0</v>
      </c>
      <c r="K423" s="259" t="e">
        <f>I423/H423</f>
        <v>#DIV/0!</v>
      </c>
      <c r="L423" s="258">
        <f>Y423+Q423+U423</f>
        <v>40</v>
      </c>
      <c r="M423" s="263">
        <f>(Y423*0.2)+(Q423*0.5)+(U423*0.3)</f>
        <v>20</v>
      </c>
      <c r="N423" s="315">
        <v>0</v>
      </c>
      <c r="O423" s="182">
        <v>0</v>
      </c>
      <c r="P423" s="181">
        <v>0</v>
      </c>
      <c r="Q423" s="183">
        <v>40</v>
      </c>
      <c r="R423" s="184">
        <v>0</v>
      </c>
      <c r="S423" s="184">
        <v>0</v>
      </c>
      <c r="T423" s="185">
        <v>0</v>
      </c>
      <c r="U423" s="186">
        <v>0</v>
      </c>
      <c r="V423" s="178">
        <v>0</v>
      </c>
      <c r="W423" s="178">
        <v>0</v>
      </c>
      <c r="X423" s="179">
        <v>0</v>
      </c>
      <c r="Y423" s="180">
        <v>0</v>
      </c>
    </row>
    <row r="424" spans="1:25" ht="15.6" x14ac:dyDescent="0.25">
      <c r="A424" s="138" t="s">
        <v>1285</v>
      </c>
      <c r="B424" s="131" t="s">
        <v>41</v>
      </c>
      <c r="C424" s="131" t="s">
        <v>1937</v>
      </c>
      <c r="D424" s="131" t="s">
        <v>80</v>
      </c>
      <c r="E424" s="136" t="s">
        <v>1313</v>
      </c>
      <c r="F424" s="262">
        <f>V424+N424+R424</f>
        <v>0</v>
      </c>
      <c r="G424" s="258">
        <f>W424+O424+S424</f>
        <v>0</v>
      </c>
      <c r="H424" s="258">
        <f>F424+G424</f>
        <v>0</v>
      </c>
      <c r="I424" s="321">
        <f>X424+P424+T424</f>
        <v>0</v>
      </c>
      <c r="J424" s="309">
        <f>(P424*0.5)+(T424*0.3)+(X424*0.2)</f>
        <v>0</v>
      </c>
      <c r="K424" s="259" t="e">
        <f>I424/H424</f>
        <v>#DIV/0!</v>
      </c>
      <c r="L424" s="258">
        <f>Y424+Q424+U424</f>
        <v>40</v>
      </c>
      <c r="M424" s="263">
        <f>(Y424*0.2)+(Q424*0.5)+(U424*0.3)</f>
        <v>20</v>
      </c>
      <c r="N424" s="315">
        <v>0</v>
      </c>
      <c r="O424" s="182">
        <v>0</v>
      </c>
      <c r="P424" s="181">
        <v>0</v>
      </c>
      <c r="Q424" s="183">
        <v>40</v>
      </c>
      <c r="R424" s="184">
        <v>0</v>
      </c>
      <c r="S424" s="184">
        <v>0</v>
      </c>
      <c r="T424" s="185">
        <v>0</v>
      </c>
      <c r="U424" s="186">
        <v>0</v>
      </c>
      <c r="V424" s="178">
        <v>0</v>
      </c>
      <c r="W424" s="178">
        <v>0</v>
      </c>
      <c r="X424" s="179">
        <v>0</v>
      </c>
      <c r="Y424" s="180">
        <v>0</v>
      </c>
    </row>
    <row r="425" spans="1:25" ht="15.6" x14ac:dyDescent="0.25">
      <c r="A425" s="138" t="s">
        <v>1494</v>
      </c>
      <c r="B425" s="131" t="s">
        <v>48</v>
      </c>
      <c r="C425" s="131" t="s">
        <v>398</v>
      </c>
      <c r="D425" s="131" t="s">
        <v>2051</v>
      </c>
      <c r="E425" s="136" t="s">
        <v>1954</v>
      </c>
      <c r="F425" s="262">
        <f>V425+N425+R425</f>
        <v>0</v>
      </c>
      <c r="G425" s="258">
        <f>W425+O425+S425</f>
        <v>0</v>
      </c>
      <c r="H425" s="258">
        <f>F425+G425</f>
        <v>0</v>
      </c>
      <c r="I425" s="321">
        <f>X425+P425+T425</f>
        <v>0</v>
      </c>
      <c r="J425" s="309">
        <f>(P425*0.5)+(T425*0.3)+(X425*0.2)</f>
        <v>0</v>
      </c>
      <c r="K425" s="259" t="e">
        <f>I425/H425</f>
        <v>#DIV/0!</v>
      </c>
      <c r="L425" s="258">
        <f>Y425+Q425+U425</f>
        <v>40</v>
      </c>
      <c r="M425" s="263">
        <f>(Y425*0.2)+(Q425*0.5)+(U425*0.3)</f>
        <v>20</v>
      </c>
      <c r="N425" s="315">
        <v>0</v>
      </c>
      <c r="O425" s="182">
        <v>0</v>
      </c>
      <c r="P425" s="181">
        <v>0</v>
      </c>
      <c r="Q425" s="183">
        <v>40</v>
      </c>
      <c r="R425" s="184">
        <v>0</v>
      </c>
      <c r="S425" s="184">
        <v>0</v>
      </c>
      <c r="T425" s="185">
        <v>0</v>
      </c>
      <c r="U425" s="186">
        <v>0</v>
      </c>
      <c r="V425" s="178">
        <v>0</v>
      </c>
      <c r="W425" s="178">
        <v>0</v>
      </c>
      <c r="X425" s="179">
        <v>0</v>
      </c>
      <c r="Y425" s="180">
        <v>0</v>
      </c>
    </row>
    <row r="426" spans="1:25" ht="15.6" x14ac:dyDescent="0.25">
      <c r="A426" s="138" t="s">
        <v>1635</v>
      </c>
      <c r="B426" s="131" t="s">
        <v>43</v>
      </c>
      <c r="C426" s="131" t="s">
        <v>2194</v>
      </c>
      <c r="D426" s="131" t="s">
        <v>154</v>
      </c>
      <c r="E426" s="136" t="s">
        <v>1303</v>
      </c>
      <c r="F426" s="262">
        <f>V426+N426+R426</f>
        <v>0</v>
      </c>
      <c r="G426" s="258">
        <f>W426+O426+S426</f>
        <v>0</v>
      </c>
      <c r="H426" s="258">
        <f>F426+G426</f>
        <v>0</v>
      </c>
      <c r="I426" s="321">
        <f>X426+P426+T426</f>
        <v>0</v>
      </c>
      <c r="J426" s="309">
        <f>(P426*0.5)+(T426*0.3)+(X426*0.2)</f>
        <v>0</v>
      </c>
      <c r="K426" s="259" t="e">
        <f>I426/H426</f>
        <v>#DIV/0!</v>
      </c>
      <c r="L426" s="258">
        <f>Y426+Q426+U426</f>
        <v>40</v>
      </c>
      <c r="M426" s="263">
        <f>(Y426*0.2)+(Q426*0.5)+(U426*0.3)</f>
        <v>20</v>
      </c>
      <c r="N426" s="315">
        <v>0</v>
      </c>
      <c r="O426" s="182">
        <v>0</v>
      </c>
      <c r="P426" s="181">
        <v>0</v>
      </c>
      <c r="Q426" s="183">
        <v>40</v>
      </c>
      <c r="R426" s="184">
        <v>0</v>
      </c>
      <c r="S426" s="184">
        <v>0</v>
      </c>
      <c r="T426" s="185">
        <v>0</v>
      </c>
      <c r="U426" s="186">
        <v>0</v>
      </c>
      <c r="V426" s="178">
        <v>0</v>
      </c>
      <c r="W426" s="178">
        <v>0</v>
      </c>
      <c r="X426" s="179">
        <v>0</v>
      </c>
      <c r="Y426" s="180">
        <v>0</v>
      </c>
    </row>
    <row r="427" spans="1:25" ht="15.6" x14ac:dyDescent="0.25">
      <c r="A427" s="138" t="s">
        <v>1790</v>
      </c>
      <c r="B427" s="131" t="s">
        <v>37</v>
      </c>
      <c r="C427" s="131" t="s">
        <v>121</v>
      </c>
      <c r="D427" s="131" t="s">
        <v>1828</v>
      </c>
      <c r="E427" s="136" t="s">
        <v>1954</v>
      </c>
      <c r="F427" s="262">
        <f>V427+N427+R427</f>
        <v>0</v>
      </c>
      <c r="G427" s="258">
        <f>W427+O427+S427</f>
        <v>0</v>
      </c>
      <c r="H427" s="258">
        <f>F427+G427</f>
        <v>0</v>
      </c>
      <c r="I427" s="321">
        <f>X427+P427+T427</f>
        <v>0</v>
      </c>
      <c r="J427" s="309">
        <f>(P427*0.5)+(T427*0.3)+(X427*0.2)</f>
        <v>0</v>
      </c>
      <c r="K427" s="259" t="e">
        <f>I427/H427</f>
        <v>#DIV/0!</v>
      </c>
      <c r="L427" s="258">
        <f>Y427+Q427+U427</f>
        <v>60</v>
      </c>
      <c r="M427" s="263">
        <f>(Y427*0.2)+(Q427*0.5)+(U427*0.3)</f>
        <v>26</v>
      </c>
      <c r="N427" s="315">
        <v>0</v>
      </c>
      <c r="O427" s="182">
        <v>0</v>
      </c>
      <c r="P427" s="181">
        <v>0</v>
      </c>
      <c r="Q427" s="183">
        <v>40</v>
      </c>
      <c r="R427" s="184">
        <v>0</v>
      </c>
      <c r="S427" s="184">
        <v>0</v>
      </c>
      <c r="T427" s="185">
        <v>0</v>
      </c>
      <c r="U427" s="186">
        <v>20</v>
      </c>
      <c r="V427" s="178">
        <v>0</v>
      </c>
      <c r="W427" s="178">
        <v>0</v>
      </c>
      <c r="X427" s="179">
        <v>0</v>
      </c>
      <c r="Y427" s="180">
        <v>0</v>
      </c>
    </row>
    <row r="428" spans="1:25" ht="15.6" x14ac:dyDescent="0.25">
      <c r="A428" s="138" t="s">
        <v>581</v>
      </c>
      <c r="B428" s="131" t="s">
        <v>48</v>
      </c>
      <c r="C428" s="131" t="s">
        <v>2138</v>
      </c>
      <c r="D428" s="131" t="s">
        <v>2139</v>
      </c>
      <c r="E428" s="136" t="s">
        <v>2025</v>
      </c>
      <c r="F428" s="262">
        <f>V428+N428+R428</f>
        <v>0</v>
      </c>
      <c r="G428" s="258">
        <f>W428+O428+S428</f>
        <v>0</v>
      </c>
      <c r="H428" s="258">
        <f>F428+G428</f>
        <v>0</v>
      </c>
      <c r="I428" s="321">
        <f>X428+P428+T428</f>
        <v>0</v>
      </c>
      <c r="J428" s="309">
        <f>(P428*0.5)+(T428*0.3)+(X428*0.2)</f>
        <v>0</v>
      </c>
      <c r="K428" s="259" t="e">
        <f>I428/H428</f>
        <v>#DIV/0!</v>
      </c>
      <c r="L428" s="258">
        <f>Y428+Q428+U428</f>
        <v>20</v>
      </c>
      <c r="M428" s="263">
        <f>(Y428*0.2)+(Q428*0.5)+(U428*0.3)</f>
        <v>10</v>
      </c>
      <c r="N428" s="315">
        <v>0</v>
      </c>
      <c r="O428" s="182">
        <v>0</v>
      </c>
      <c r="P428" s="181">
        <v>0</v>
      </c>
      <c r="Q428" s="183">
        <v>20</v>
      </c>
      <c r="R428" s="184">
        <v>0</v>
      </c>
      <c r="S428" s="184">
        <v>0</v>
      </c>
      <c r="T428" s="185">
        <v>0</v>
      </c>
      <c r="U428" s="186">
        <v>0</v>
      </c>
      <c r="V428" s="178">
        <v>0</v>
      </c>
      <c r="W428" s="178">
        <v>0</v>
      </c>
      <c r="X428" s="179">
        <v>0</v>
      </c>
      <c r="Y428" s="180">
        <v>0</v>
      </c>
    </row>
    <row r="429" spans="1:25" ht="15.6" x14ac:dyDescent="0.25">
      <c r="A429" s="138" t="s">
        <v>611</v>
      </c>
      <c r="B429" s="131" t="s">
        <v>44</v>
      </c>
      <c r="C429" s="131" t="s">
        <v>125</v>
      </c>
      <c r="D429" s="131" t="s">
        <v>962</v>
      </c>
      <c r="E429" s="136" t="s">
        <v>1311</v>
      </c>
      <c r="F429" s="262">
        <f>V429+N429+R429</f>
        <v>0</v>
      </c>
      <c r="G429" s="258">
        <f>W429+O429+S429</f>
        <v>0</v>
      </c>
      <c r="H429" s="258">
        <f>F429+G429</f>
        <v>0</v>
      </c>
      <c r="I429" s="321">
        <f>X429+P429+T429</f>
        <v>0</v>
      </c>
      <c r="J429" s="309">
        <f>(P429*0.5)+(T429*0.3)+(X429*0.2)</f>
        <v>0</v>
      </c>
      <c r="K429" s="259" t="e">
        <f>I429/H429</f>
        <v>#DIV/0!</v>
      </c>
      <c r="L429" s="258">
        <f>Y429+Q429+U429</f>
        <v>20</v>
      </c>
      <c r="M429" s="263">
        <f>(Y429*0.2)+(Q429*0.5)+(U429*0.3)</f>
        <v>10</v>
      </c>
      <c r="N429" s="315">
        <v>0</v>
      </c>
      <c r="O429" s="182">
        <v>0</v>
      </c>
      <c r="P429" s="181">
        <v>0</v>
      </c>
      <c r="Q429" s="183">
        <v>20</v>
      </c>
      <c r="R429" s="184">
        <v>0</v>
      </c>
      <c r="S429" s="184">
        <v>0</v>
      </c>
      <c r="T429" s="185">
        <v>0</v>
      </c>
      <c r="U429" s="186">
        <v>0</v>
      </c>
      <c r="V429" s="178">
        <v>0</v>
      </c>
      <c r="W429" s="178">
        <v>0</v>
      </c>
      <c r="X429" s="179">
        <v>0</v>
      </c>
      <c r="Y429" s="180">
        <v>0</v>
      </c>
    </row>
    <row r="430" spans="1:25" ht="15.6" x14ac:dyDescent="0.25">
      <c r="A430" s="138" t="s">
        <v>627</v>
      </c>
      <c r="B430" s="131" t="s">
        <v>50</v>
      </c>
      <c r="C430" s="131" t="s">
        <v>190</v>
      </c>
      <c r="D430" s="131" t="s">
        <v>361</v>
      </c>
      <c r="E430" s="136" t="s">
        <v>1954</v>
      </c>
      <c r="F430" s="262">
        <f>V430+N430+R430</f>
        <v>0</v>
      </c>
      <c r="G430" s="258">
        <f>W430+O430+S430</f>
        <v>0</v>
      </c>
      <c r="H430" s="258">
        <f>F430+G430</f>
        <v>0</v>
      </c>
      <c r="I430" s="321">
        <f>X430+P430+T430</f>
        <v>0</v>
      </c>
      <c r="J430" s="309">
        <f>(P430*0.5)+(T430*0.3)+(X430*0.2)</f>
        <v>0</v>
      </c>
      <c r="K430" s="259" t="e">
        <f>I430/H430</f>
        <v>#DIV/0!</v>
      </c>
      <c r="L430" s="258">
        <f>Y430+Q430+U430</f>
        <v>140</v>
      </c>
      <c r="M430" s="263">
        <f>(Y430*0.2)+(Q430*0.5)+(U430*0.3)</f>
        <v>42</v>
      </c>
      <c r="N430" s="315">
        <v>0</v>
      </c>
      <c r="O430" s="182">
        <v>0</v>
      </c>
      <c r="P430" s="181">
        <v>0</v>
      </c>
      <c r="Q430" s="183">
        <v>20</v>
      </c>
      <c r="R430" s="184">
        <v>0</v>
      </c>
      <c r="S430" s="184">
        <v>0</v>
      </c>
      <c r="T430" s="185">
        <v>0</v>
      </c>
      <c r="U430" s="186">
        <v>80</v>
      </c>
      <c r="V430" s="178">
        <v>0</v>
      </c>
      <c r="W430" s="178">
        <v>0</v>
      </c>
      <c r="X430" s="179">
        <v>0</v>
      </c>
      <c r="Y430" s="180">
        <v>40</v>
      </c>
    </row>
    <row r="431" spans="1:25" ht="15.6" x14ac:dyDescent="0.25">
      <c r="A431" s="138" t="s">
        <v>647</v>
      </c>
      <c r="B431" s="131" t="s">
        <v>2047</v>
      </c>
      <c r="C431" s="131" t="s">
        <v>350</v>
      </c>
      <c r="D431" s="131" t="s">
        <v>347</v>
      </c>
      <c r="E431" s="136" t="s">
        <v>2025</v>
      </c>
      <c r="F431" s="262">
        <f>V431+N431+R431</f>
        <v>0</v>
      </c>
      <c r="G431" s="258">
        <f>W431+O431+S431</f>
        <v>0</v>
      </c>
      <c r="H431" s="258">
        <f>F431+G431</f>
        <v>0</v>
      </c>
      <c r="I431" s="321">
        <f>X431+P431+T431</f>
        <v>0</v>
      </c>
      <c r="J431" s="309">
        <f>(P431*0.5)+(T431*0.3)+(X431*0.2)</f>
        <v>0</v>
      </c>
      <c r="K431" s="259" t="e">
        <f>I431/H431</f>
        <v>#DIV/0!</v>
      </c>
      <c r="L431" s="258">
        <f>Y431+Q431+U431</f>
        <v>140</v>
      </c>
      <c r="M431" s="263">
        <f>(Y431*0.2)+(Q431*0.5)+(U431*0.3)</f>
        <v>38</v>
      </c>
      <c r="N431" s="315">
        <v>0</v>
      </c>
      <c r="O431" s="182">
        <v>0</v>
      </c>
      <c r="P431" s="181">
        <v>0</v>
      </c>
      <c r="Q431" s="183">
        <v>20</v>
      </c>
      <c r="R431" s="184">
        <v>0</v>
      </c>
      <c r="S431" s="184">
        <v>0</v>
      </c>
      <c r="T431" s="185">
        <v>0</v>
      </c>
      <c r="U431" s="186">
        <v>40</v>
      </c>
      <c r="V431" s="178">
        <v>0</v>
      </c>
      <c r="W431" s="178">
        <v>0</v>
      </c>
      <c r="X431" s="179">
        <v>0</v>
      </c>
      <c r="Y431" s="180">
        <v>80</v>
      </c>
    </row>
    <row r="432" spans="1:25" ht="15.6" x14ac:dyDescent="0.25">
      <c r="A432" s="138" t="s">
        <v>693</v>
      </c>
      <c r="B432" s="131" t="s">
        <v>1432</v>
      </c>
      <c r="C432" s="131" t="s">
        <v>90</v>
      </c>
      <c r="D432" s="131" t="s">
        <v>362</v>
      </c>
      <c r="E432" s="136" t="s">
        <v>1311</v>
      </c>
      <c r="F432" s="262">
        <f>V432+N432+R432</f>
        <v>0</v>
      </c>
      <c r="G432" s="258">
        <f>W432+O432+S432</f>
        <v>0</v>
      </c>
      <c r="H432" s="258">
        <f>F432+G432</f>
        <v>0</v>
      </c>
      <c r="I432" s="321">
        <f>X432+P432+T432</f>
        <v>0</v>
      </c>
      <c r="J432" s="309">
        <f>(P432*0.5)+(T432*0.3)+(X432*0.2)</f>
        <v>0</v>
      </c>
      <c r="K432" s="259" t="e">
        <f>I432/H432</f>
        <v>#DIV/0!</v>
      </c>
      <c r="L432" s="258">
        <f>Y432+Q432+U432</f>
        <v>20</v>
      </c>
      <c r="M432" s="263">
        <f>(Y432*0.2)+(Q432*0.5)+(U432*0.3)</f>
        <v>10</v>
      </c>
      <c r="N432" s="315">
        <v>0</v>
      </c>
      <c r="O432" s="182">
        <v>0</v>
      </c>
      <c r="P432" s="181">
        <v>0</v>
      </c>
      <c r="Q432" s="183">
        <v>20</v>
      </c>
      <c r="R432" s="184">
        <v>0</v>
      </c>
      <c r="S432" s="184">
        <v>0</v>
      </c>
      <c r="T432" s="185">
        <v>0</v>
      </c>
      <c r="U432" s="186">
        <v>0</v>
      </c>
      <c r="V432" s="178">
        <v>0</v>
      </c>
      <c r="W432" s="178">
        <v>0</v>
      </c>
      <c r="X432" s="179">
        <v>0</v>
      </c>
      <c r="Y432" s="180">
        <v>0</v>
      </c>
    </row>
    <row r="433" spans="1:25" ht="15.6" x14ac:dyDescent="0.25">
      <c r="A433" s="138" t="s">
        <v>791</v>
      </c>
      <c r="B433" s="131" t="s">
        <v>38</v>
      </c>
      <c r="C433" s="131" t="s">
        <v>2151</v>
      </c>
      <c r="D433" s="131" t="s">
        <v>2152</v>
      </c>
      <c r="E433" s="136" t="s">
        <v>1311</v>
      </c>
      <c r="F433" s="262">
        <f>V433+N433+R433</f>
        <v>0</v>
      </c>
      <c r="G433" s="258">
        <f>W433+O433+S433</f>
        <v>0</v>
      </c>
      <c r="H433" s="258">
        <f>F433+G433</f>
        <v>0</v>
      </c>
      <c r="I433" s="321">
        <f>X433+P433+T433</f>
        <v>0</v>
      </c>
      <c r="J433" s="309">
        <f>(P433*0.5)+(T433*0.3)+(X433*0.2)</f>
        <v>0</v>
      </c>
      <c r="K433" s="259" t="e">
        <f>I433/H433</f>
        <v>#DIV/0!</v>
      </c>
      <c r="L433" s="258">
        <f>Y433+Q433+U433</f>
        <v>20</v>
      </c>
      <c r="M433" s="263">
        <f>(Y433*0.2)+(Q433*0.5)+(U433*0.3)</f>
        <v>10</v>
      </c>
      <c r="N433" s="315">
        <v>0</v>
      </c>
      <c r="O433" s="182">
        <v>0</v>
      </c>
      <c r="P433" s="181">
        <v>0</v>
      </c>
      <c r="Q433" s="183">
        <v>20</v>
      </c>
      <c r="R433" s="184">
        <v>0</v>
      </c>
      <c r="S433" s="184">
        <v>0</v>
      </c>
      <c r="T433" s="185">
        <v>0</v>
      </c>
      <c r="U433" s="186">
        <v>0</v>
      </c>
      <c r="V433" s="178">
        <v>0</v>
      </c>
      <c r="W433" s="178">
        <v>0</v>
      </c>
      <c r="X433" s="179">
        <v>0</v>
      </c>
      <c r="Y433" s="180">
        <v>0</v>
      </c>
    </row>
    <row r="434" spans="1:25" ht="15.6" x14ac:dyDescent="0.25">
      <c r="A434" s="138" t="s">
        <v>792</v>
      </c>
      <c r="B434" s="131" t="s">
        <v>50</v>
      </c>
      <c r="C434" s="131" t="s">
        <v>2196</v>
      </c>
      <c r="D434" s="131" t="s">
        <v>1269</v>
      </c>
      <c r="E434" s="136" t="s">
        <v>1311</v>
      </c>
      <c r="F434" s="262">
        <f>V434+N434+R434</f>
        <v>0</v>
      </c>
      <c r="G434" s="258">
        <f>W434+O434+S434</f>
        <v>0</v>
      </c>
      <c r="H434" s="258">
        <f>F434+G434</f>
        <v>0</v>
      </c>
      <c r="I434" s="321">
        <f>X434+P434+T434</f>
        <v>0</v>
      </c>
      <c r="J434" s="309">
        <f>(P434*0.5)+(T434*0.3)+(X434*0.2)</f>
        <v>0</v>
      </c>
      <c r="K434" s="259" t="e">
        <f>I434/H434</f>
        <v>#DIV/0!</v>
      </c>
      <c r="L434" s="258">
        <f>Y434+Q434+U434</f>
        <v>20</v>
      </c>
      <c r="M434" s="263">
        <f>(Y434*0.2)+(Q434*0.5)+(U434*0.3)</f>
        <v>10</v>
      </c>
      <c r="N434" s="315">
        <v>0</v>
      </c>
      <c r="O434" s="182">
        <v>0</v>
      </c>
      <c r="P434" s="181">
        <v>0</v>
      </c>
      <c r="Q434" s="183">
        <v>20</v>
      </c>
      <c r="R434" s="184">
        <v>0</v>
      </c>
      <c r="S434" s="184">
        <v>0</v>
      </c>
      <c r="T434" s="185">
        <v>0</v>
      </c>
      <c r="U434" s="186">
        <v>0</v>
      </c>
      <c r="V434" s="178">
        <v>0</v>
      </c>
      <c r="W434" s="178">
        <v>0</v>
      </c>
      <c r="X434" s="179">
        <v>0</v>
      </c>
      <c r="Y434" s="180">
        <v>0</v>
      </c>
    </row>
    <row r="435" spans="1:25" ht="15.6" x14ac:dyDescent="0.25">
      <c r="A435" s="138" t="s">
        <v>810</v>
      </c>
      <c r="B435" s="131" t="s">
        <v>2047</v>
      </c>
      <c r="C435" s="131" t="s">
        <v>2153</v>
      </c>
      <c r="D435" s="131" t="s">
        <v>1929</v>
      </c>
      <c r="E435" s="136" t="s">
        <v>1313</v>
      </c>
      <c r="F435" s="262">
        <f>V435+N435+R435</f>
        <v>0</v>
      </c>
      <c r="G435" s="258">
        <f>W435+O435+S435</f>
        <v>0</v>
      </c>
      <c r="H435" s="258">
        <f>F435+G435</f>
        <v>0</v>
      </c>
      <c r="I435" s="321">
        <f>X435+P435+T435</f>
        <v>0</v>
      </c>
      <c r="J435" s="309">
        <f>(P435*0.5)+(T435*0.3)+(X435*0.2)</f>
        <v>0</v>
      </c>
      <c r="K435" s="259" t="e">
        <f>I435/H435</f>
        <v>#DIV/0!</v>
      </c>
      <c r="L435" s="258">
        <f>Y435+Q435+U435</f>
        <v>20</v>
      </c>
      <c r="M435" s="263">
        <f>(Y435*0.2)+(Q435*0.5)+(U435*0.3)</f>
        <v>10</v>
      </c>
      <c r="N435" s="315">
        <v>0</v>
      </c>
      <c r="O435" s="182">
        <v>0</v>
      </c>
      <c r="P435" s="181">
        <v>0</v>
      </c>
      <c r="Q435" s="183">
        <v>20</v>
      </c>
      <c r="R435" s="184">
        <v>0</v>
      </c>
      <c r="S435" s="184">
        <v>0</v>
      </c>
      <c r="T435" s="185">
        <v>0</v>
      </c>
      <c r="U435" s="186">
        <v>0</v>
      </c>
      <c r="V435" s="178">
        <v>0</v>
      </c>
      <c r="W435" s="178">
        <v>0</v>
      </c>
      <c r="X435" s="179">
        <v>0</v>
      </c>
      <c r="Y435" s="180">
        <v>0</v>
      </c>
    </row>
    <row r="436" spans="1:25" ht="15.6" x14ac:dyDescent="0.25">
      <c r="A436" s="138" t="s">
        <v>811</v>
      </c>
      <c r="B436" s="131" t="s">
        <v>2049</v>
      </c>
      <c r="C436" s="131" t="s">
        <v>92</v>
      </c>
      <c r="D436" s="131" t="s">
        <v>359</v>
      </c>
      <c r="E436" s="136" t="s">
        <v>1954</v>
      </c>
      <c r="F436" s="262">
        <f>V436+N436+R436</f>
        <v>0</v>
      </c>
      <c r="G436" s="258">
        <f>W436+O436+S436</f>
        <v>0</v>
      </c>
      <c r="H436" s="258">
        <f>F436+G436</f>
        <v>0</v>
      </c>
      <c r="I436" s="321">
        <f>X436+P436+T436</f>
        <v>0</v>
      </c>
      <c r="J436" s="309">
        <f>(P436*0.5)+(T436*0.3)+(X436*0.2)</f>
        <v>0</v>
      </c>
      <c r="K436" s="259" t="e">
        <f>I436/H436</f>
        <v>#DIV/0!</v>
      </c>
      <c r="L436" s="258">
        <f>Y436+Q436+U436</f>
        <v>20</v>
      </c>
      <c r="M436" s="263">
        <f>(Y436*0.2)+(Q436*0.5)+(U436*0.3)</f>
        <v>10</v>
      </c>
      <c r="N436" s="315">
        <v>0</v>
      </c>
      <c r="O436" s="182">
        <v>0</v>
      </c>
      <c r="P436" s="181">
        <v>0</v>
      </c>
      <c r="Q436" s="183">
        <v>20</v>
      </c>
      <c r="R436" s="184">
        <v>0</v>
      </c>
      <c r="S436" s="184">
        <v>0</v>
      </c>
      <c r="T436" s="185">
        <v>0</v>
      </c>
      <c r="U436" s="186">
        <v>0</v>
      </c>
      <c r="V436" s="178">
        <v>0</v>
      </c>
      <c r="W436" s="178">
        <v>0</v>
      </c>
      <c r="X436" s="179">
        <v>0</v>
      </c>
      <c r="Y436" s="180">
        <v>0</v>
      </c>
    </row>
    <row r="437" spans="1:25" ht="15.6" x14ac:dyDescent="0.25">
      <c r="A437" s="138" t="s">
        <v>837</v>
      </c>
      <c r="B437" s="131" t="s">
        <v>49</v>
      </c>
      <c r="C437" s="131" t="s">
        <v>1137</v>
      </c>
      <c r="D437" s="131" t="s">
        <v>2126</v>
      </c>
      <c r="E437" s="136" t="s">
        <v>1955</v>
      </c>
      <c r="F437" s="262">
        <f>V437+N437+R437</f>
        <v>0</v>
      </c>
      <c r="G437" s="258">
        <f>W437+O437+S437</f>
        <v>0</v>
      </c>
      <c r="H437" s="258">
        <f>F437+G437</f>
        <v>0</v>
      </c>
      <c r="I437" s="321">
        <f>X437+P437+T437</f>
        <v>0</v>
      </c>
      <c r="J437" s="309">
        <f>(P437*0.5)+(T437*0.3)+(X437*0.2)</f>
        <v>0</v>
      </c>
      <c r="K437" s="259" t="e">
        <f>I437/H437</f>
        <v>#DIV/0!</v>
      </c>
      <c r="L437" s="258">
        <f>Y437+Q437+U437</f>
        <v>20</v>
      </c>
      <c r="M437" s="263">
        <f>(Y437*0.2)+(Q437*0.5)+(U437*0.3)</f>
        <v>10</v>
      </c>
      <c r="N437" s="315">
        <v>0</v>
      </c>
      <c r="O437" s="182">
        <v>0</v>
      </c>
      <c r="P437" s="181">
        <v>0</v>
      </c>
      <c r="Q437" s="183">
        <v>20</v>
      </c>
      <c r="R437" s="184">
        <v>0</v>
      </c>
      <c r="S437" s="184">
        <v>0</v>
      </c>
      <c r="T437" s="185">
        <v>0</v>
      </c>
      <c r="U437" s="186">
        <v>0</v>
      </c>
      <c r="V437" s="178">
        <v>0</v>
      </c>
      <c r="W437" s="178">
        <v>0</v>
      </c>
      <c r="X437" s="179">
        <v>0</v>
      </c>
      <c r="Y437" s="180">
        <v>0</v>
      </c>
    </row>
    <row r="438" spans="1:25" ht="15.6" x14ac:dyDescent="0.25">
      <c r="A438" s="138" t="s">
        <v>878</v>
      </c>
      <c r="B438" s="131" t="s">
        <v>50</v>
      </c>
      <c r="C438" s="131" t="s">
        <v>2079</v>
      </c>
      <c r="D438" s="131" t="s">
        <v>2080</v>
      </c>
      <c r="E438" s="136" t="s">
        <v>2025</v>
      </c>
      <c r="F438" s="262">
        <f>V438+N438+R438</f>
        <v>0</v>
      </c>
      <c r="G438" s="258">
        <f>W438+O438+S438</f>
        <v>0</v>
      </c>
      <c r="H438" s="258">
        <f>F438+G438</f>
        <v>0</v>
      </c>
      <c r="I438" s="321">
        <f>X438+P438+T438</f>
        <v>0</v>
      </c>
      <c r="J438" s="309">
        <f>(P438*0.5)+(T438*0.3)+(X438*0.2)</f>
        <v>0</v>
      </c>
      <c r="K438" s="259" t="e">
        <f>I438/H438</f>
        <v>#DIV/0!</v>
      </c>
      <c r="L438" s="258">
        <f>Y438+Q438+U438</f>
        <v>100</v>
      </c>
      <c r="M438" s="263">
        <f>(Y438*0.2)+(Q438*0.5)+(U438*0.3)</f>
        <v>34</v>
      </c>
      <c r="N438" s="315">
        <v>0</v>
      </c>
      <c r="O438" s="182">
        <v>0</v>
      </c>
      <c r="P438" s="181">
        <v>0</v>
      </c>
      <c r="Q438" s="183">
        <v>20</v>
      </c>
      <c r="R438" s="184">
        <v>0</v>
      </c>
      <c r="S438" s="184">
        <v>0</v>
      </c>
      <c r="T438" s="185">
        <v>0</v>
      </c>
      <c r="U438" s="186">
        <v>80</v>
      </c>
      <c r="V438" s="178">
        <v>0</v>
      </c>
      <c r="W438" s="178">
        <v>0</v>
      </c>
      <c r="X438" s="179">
        <v>0</v>
      </c>
      <c r="Y438" s="180">
        <v>0</v>
      </c>
    </row>
    <row r="439" spans="1:25" ht="15.6" x14ac:dyDescent="0.25">
      <c r="A439" s="138" t="s">
        <v>886</v>
      </c>
      <c r="B439" s="131" t="s">
        <v>2047</v>
      </c>
      <c r="C439" s="131" t="s">
        <v>2192</v>
      </c>
      <c r="D439" s="131" t="s">
        <v>91</v>
      </c>
      <c r="E439" s="136" t="s">
        <v>1307</v>
      </c>
      <c r="F439" s="262">
        <f>V439+N439+R439</f>
        <v>0</v>
      </c>
      <c r="G439" s="258">
        <f>W439+O439+S439</f>
        <v>0</v>
      </c>
      <c r="H439" s="258">
        <f>F439+G439</f>
        <v>0</v>
      </c>
      <c r="I439" s="321">
        <f>X439+P439+T439</f>
        <v>0</v>
      </c>
      <c r="J439" s="309">
        <f>(P439*0.5)+(T439*0.3)+(X439*0.2)</f>
        <v>0</v>
      </c>
      <c r="K439" s="259" t="e">
        <f>I439/H439</f>
        <v>#DIV/0!</v>
      </c>
      <c r="L439" s="258">
        <f>Y439+Q439+U439</f>
        <v>20</v>
      </c>
      <c r="M439" s="263">
        <f>(Y439*0.2)+(Q439*0.5)+(U439*0.3)</f>
        <v>10</v>
      </c>
      <c r="N439" s="315">
        <v>0</v>
      </c>
      <c r="O439" s="182">
        <v>0</v>
      </c>
      <c r="P439" s="181">
        <v>0</v>
      </c>
      <c r="Q439" s="183">
        <v>20</v>
      </c>
      <c r="R439" s="184">
        <v>0</v>
      </c>
      <c r="S439" s="184">
        <v>0</v>
      </c>
      <c r="T439" s="185">
        <v>0</v>
      </c>
      <c r="U439" s="186">
        <v>0</v>
      </c>
      <c r="V439" s="178">
        <v>0</v>
      </c>
      <c r="W439" s="178">
        <v>0</v>
      </c>
      <c r="X439" s="179">
        <v>0</v>
      </c>
      <c r="Y439" s="180">
        <v>0</v>
      </c>
    </row>
    <row r="440" spans="1:25" ht="15.6" x14ac:dyDescent="0.25">
      <c r="A440" s="138" t="s">
        <v>900</v>
      </c>
      <c r="B440" s="131" t="s">
        <v>42</v>
      </c>
      <c r="C440" s="131" t="s">
        <v>2082</v>
      </c>
      <c r="D440" s="131" t="s">
        <v>2077</v>
      </c>
      <c r="E440" s="136" t="s">
        <v>1311</v>
      </c>
      <c r="F440" s="262">
        <f>V440+N440+R440</f>
        <v>0</v>
      </c>
      <c r="G440" s="258">
        <f>W440+O440+S440</f>
        <v>0</v>
      </c>
      <c r="H440" s="258">
        <f>F440+G440</f>
        <v>0</v>
      </c>
      <c r="I440" s="321">
        <f>X440+P440+T440</f>
        <v>0</v>
      </c>
      <c r="J440" s="309">
        <f>(P440*0.5)+(T440*0.3)+(X440*0.2)</f>
        <v>0</v>
      </c>
      <c r="K440" s="259" t="e">
        <f>I440/H440</f>
        <v>#DIV/0!</v>
      </c>
      <c r="L440" s="258">
        <f>Y440+Q440+U440</f>
        <v>20</v>
      </c>
      <c r="M440" s="263">
        <f>(Y440*0.2)+(Q440*0.5)+(U440*0.3)</f>
        <v>10</v>
      </c>
      <c r="N440" s="315">
        <v>0</v>
      </c>
      <c r="O440" s="182">
        <v>0</v>
      </c>
      <c r="P440" s="181">
        <v>0</v>
      </c>
      <c r="Q440" s="183">
        <v>20</v>
      </c>
      <c r="R440" s="184">
        <v>0</v>
      </c>
      <c r="S440" s="184">
        <v>0</v>
      </c>
      <c r="T440" s="185">
        <v>0</v>
      </c>
      <c r="U440" s="186">
        <v>0</v>
      </c>
      <c r="V440" s="178">
        <v>0</v>
      </c>
      <c r="W440" s="178">
        <v>0</v>
      </c>
      <c r="X440" s="179">
        <v>0</v>
      </c>
      <c r="Y440" s="180">
        <v>0</v>
      </c>
    </row>
    <row r="441" spans="1:25" ht="15.6" x14ac:dyDescent="0.25">
      <c r="A441" s="138" t="s">
        <v>912</v>
      </c>
      <c r="B441" s="131" t="s">
        <v>38</v>
      </c>
      <c r="C441" s="131" t="s">
        <v>2162</v>
      </c>
      <c r="D441" s="131" t="s">
        <v>1091</v>
      </c>
      <c r="E441" s="136" t="s">
        <v>2025</v>
      </c>
      <c r="F441" s="262">
        <f>V441+N441+R441</f>
        <v>0</v>
      </c>
      <c r="G441" s="258">
        <f>W441+O441+S441</f>
        <v>0</v>
      </c>
      <c r="H441" s="258">
        <f>F441+G441</f>
        <v>0</v>
      </c>
      <c r="I441" s="321">
        <f>X441+P441+T441</f>
        <v>0</v>
      </c>
      <c r="J441" s="309">
        <f>(P441*0.5)+(T441*0.3)+(X441*0.2)</f>
        <v>0</v>
      </c>
      <c r="K441" s="259" t="e">
        <f>I441/H441</f>
        <v>#DIV/0!</v>
      </c>
      <c r="L441" s="258">
        <f>Y441+Q441+U441</f>
        <v>20</v>
      </c>
      <c r="M441" s="263">
        <f>(Y441*0.2)+(Q441*0.5)+(U441*0.3)</f>
        <v>10</v>
      </c>
      <c r="N441" s="315">
        <v>0</v>
      </c>
      <c r="O441" s="182">
        <v>0</v>
      </c>
      <c r="P441" s="181">
        <v>0</v>
      </c>
      <c r="Q441" s="183">
        <v>20</v>
      </c>
      <c r="R441" s="184">
        <v>0</v>
      </c>
      <c r="S441" s="184">
        <v>0</v>
      </c>
      <c r="T441" s="185">
        <v>0</v>
      </c>
      <c r="U441" s="186">
        <v>0</v>
      </c>
      <c r="V441" s="178">
        <v>0</v>
      </c>
      <c r="W441" s="178">
        <v>0</v>
      </c>
      <c r="X441" s="179">
        <v>0</v>
      </c>
      <c r="Y441" s="180">
        <v>0</v>
      </c>
    </row>
    <row r="442" spans="1:25" ht="15.6" x14ac:dyDescent="0.25">
      <c r="A442" s="138" t="s">
        <v>970</v>
      </c>
      <c r="B442" s="131" t="s">
        <v>1433</v>
      </c>
      <c r="C442" s="131" t="s">
        <v>979</v>
      </c>
      <c r="D442" s="131" t="s">
        <v>130</v>
      </c>
      <c r="E442" s="136" t="s">
        <v>1314</v>
      </c>
      <c r="F442" s="262">
        <f>V442+N442+R442</f>
        <v>0</v>
      </c>
      <c r="G442" s="258">
        <f>W442+O442+S442</f>
        <v>0</v>
      </c>
      <c r="H442" s="258">
        <f>F442+G442</f>
        <v>0</v>
      </c>
      <c r="I442" s="321">
        <f>X442+P442+T442</f>
        <v>0</v>
      </c>
      <c r="J442" s="309">
        <f>(P442*0.5)+(T442*0.3)+(X442*0.2)</f>
        <v>0</v>
      </c>
      <c r="K442" s="259" t="e">
        <f>I442/H442</f>
        <v>#DIV/0!</v>
      </c>
      <c r="L442" s="258">
        <f>Y442+Q442+U442</f>
        <v>20</v>
      </c>
      <c r="M442" s="263">
        <f>(Y442*0.2)+(Q442*0.5)+(U442*0.3)</f>
        <v>10</v>
      </c>
      <c r="N442" s="315">
        <v>0</v>
      </c>
      <c r="O442" s="182">
        <v>0</v>
      </c>
      <c r="P442" s="181">
        <v>0</v>
      </c>
      <c r="Q442" s="183">
        <v>20</v>
      </c>
      <c r="R442" s="184">
        <v>0</v>
      </c>
      <c r="S442" s="184">
        <v>0</v>
      </c>
      <c r="T442" s="185">
        <v>0</v>
      </c>
      <c r="U442" s="186">
        <v>0</v>
      </c>
      <c r="V442" s="178">
        <v>0</v>
      </c>
      <c r="W442" s="178">
        <v>0</v>
      </c>
      <c r="X442" s="179">
        <v>0</v>
      </c>
      <c r="Y442" s="180">
        <v>0</v>
      </c>
    </row>
    <row r="443" spans="1:25" ht="15.6" x14ac:dyDescent="0.25">
      <c r="A443" s="138" t="s">
        <v>1101</v>
      </c>
      <c r="B443" s="131" t="s">
        <v>43</v>
      </c>
      <c r="C443" s="131" t="s">
        <v>97</v>
      </c>
      <c r="D443" s="131" t="s">
        <v>1099</v>
      </c>
      <c r="E443" s="136" t="s">
        <v>1314</v>
      </c>
      <c r="F443" s="262">
        <f>V443+N443+R443</f>
        <v>0</v>
      </c>
      <c r="G443" s="258">
        <f>W443+O443+S443</f>
        <v>0</v>
      </c>
      <c r="H443" s="258">
        <f>F443+G443</f>
        <v>0</v>
      </c>
      <c r="I443" s="321">
        <f>X443+P443+T443</f>
        <v>0</v>
      </c>
      <c r="J443" s="309">
        <f>(P443*0.5)+(T443*0.3)+(X443*0.2)</f>
        <v>0</v>
      </c>
      <c r="K443" s="259" t="e">
        <f>I443/H443</f>
        <v>#DIV/0!</v>
      </c>
      <c r="L443" s="258">
        <f>Y443+Q443+U443</f>
        <v>60</v>
      </c>
      <c r="M443" s="263">
        <f>(Y443*0.2)+(Q443*0.5)+(U443*0.3)</f>
        <v>22</v>
      </c>
      <c r="N443" s="315">
        <v>0</v>
      </c>
      <c r="O443" s="182">
        <v>0</v>
      </c>
      <c r="P443" s="181">
        <v>0</v>
      </c>
      <c r="Q443" s="183">
        <v>20</v>
      </c>
      <c r="R443" s="184">
        <v>0</v>
      </c>
      <c r="S443" s="184">
        <v>0</v>
      </c>
      <c r="T443" s="185">
        <v>0</v>
      </c>
      <c r="U443" s="186">
        <v>40</v>
      </c>
      <c r="V443" s="178">
        <v>0</v>
      </c>
      <c r="W443" s="178">
        <v>0</v>
      </c>
      <c r="X443" s="179">
        <v>0</v>
      </c>
      <c r="Y443" s="180">
        <v>0</v>
      </c>
    </row>
    <row r="444" spans="1:25" ht="15.6" x14ac:dyDescent="0.25">
      <c r="A444" s="138" t="s">
        <v>1202</v>
      </c>
      <c r="B444" s="131" t="s">
        <v>41</v>
      </c>
      <c r="C444" s="131" t="s">
        <v>933</v>
      </c>
      <c r="D444" s="131" t="s">
        <v>2199</v>
      </c>
      <c r="E444" s="136" t="s">
        <v>1955</v>
      </c>
      <c r="F444" s="262">
        <f>V444+N444+R444</f>
        <v>0</v>
      </c>
      <c r="G444" s="258">
        <f>W444+O444+S444</f>
        <v>0</v>
      </c>
      <c r="H444" s="258">
        <f>F444+G444</f>
        <v>0</v>
      </c>
      <c r="I444" s="321">
        <f>X444+P444+T444</f>
        <v>0</v>
      </c>
      <c r="J444" s="309">
        <f>(P444*0.5)+(T444*0.3)+(X444*0.2)</f>
        <v>0</v>
      </c>
      <c r="K444" s="259" t="e">
        <f>I444/H444</f>
        <v>#DIV/0!</v>
      </c>
      <c r="L444" s="258">
        <f>Y444+Q444+U444</f>
        <v>20</v>
      </c>
      <c r="M444" s="263">
        <f>(Y444*0.2)+(Q444*0.5)+(U444*0.3)</f>
        <v>10</v>
      </c>
      <c r="N444" s="315">
        <v>0</v>
      </c>
      <c r="O444" s="182">
        <v>0</v>
      </c>
      <c r="P444" s="181">
        <v>0</v>
      </c>
      <c r="Q444" s="183">
        <v>20</v>
      </c>
      <c r="R444" s="184">
        <v>0</v>
      </c>
      <c r="S444" s="184">
        <v>0</v>
      </c>
      <c r="T444" s="185">
        <v>0</v>
      </c>
      <c r="U444" s="186">
        <v>0</v>
      </c>
      <c r="V444" s="178">
        <v>0</v>
      </c>
      <c r="W444" s="178">
        <v>0</v>
      </c>
      <c r="X444" s="179">
        <v>0</v>
      </c>
      <c r="Y444" s="180">
        <v>0</v>
      </c>
    </row>
    <row r="445" spans="1:25" ht="15.6" x14ac:dyDescent="0.25">
      <c r="A445" s="138" t="s">
        <v>1252</v>
      </c>
      <c r="B445" s="131" t="s">
        <v>43</v>
      </c>
      <c r="C445" s="131" t="s">
        <v>2170</v>
      </c>
      <c r="D445" s="131" t="s">
        <v>181</v>
      </c>
      <c r="E445" s="136" t="s">
        <v>1311</v>
      </c>
      <c r="F445" s="262">
        <f>V445+N445+R445</f>
        <v>0</v>
      </c>
      <c r="G445" s="258">
        <f>W445+O445+S445</f>
        <v>0</v>
      </c>
      <c r="H445" s="258">
        <f>F445+G445</f>
        <v>0</v>
      </c>
      <c r="I445" s="321">
        <f>X445+P445+T445</f>
        <v>0</v>
      </c>
      <c r="J445" s="309">
        <f>(P445*0.5)+(T445*0.3)+(X445*0.2)</f>
        <v>0</v>
      </c>
      <c r="K445" s="259" t="e">
        <f>I445/H445</f>
        <v>#DIV/0!</v>
      </c>
      <c r="L445" s="258">
        <f>Y445+Q445+U445</f>
        <v>20</v>
      </c>
      <c r="M445" s="263">
        <f>(Y445*0.2)+(Q445*0.5)+(U445*0.3)</f>
        <v>10</v>
      </c>
      <c r="N445" s="315">
        <v>0</v>
      </c>
      <c r="O445" s="182">
        <v>0</v>
      </c>
      <c r="P445" s="181">
        <v>0</v>
      </c>
      <c r="Q445" s="183">
        <v>20</v>
      </c>
      <c r="R445" s="184">
        <v>0</v>
      </c>
      <c r="S445" s="184">
        <v>0</v>
      </c>
      <c r="T445" s="185">
        <v>0</v>
      </c>
      <c r="U445" s="186">
        <v>0</v>
      </c>
      <c r="V445" s="178">
        <v>0</v>
      </c>
      <c r="W445" s="178">
        <v>0</v>
      </c>
      <c r="X445" s="179">
        <v>0</v>
      </c>
      <c r="Y445" s="180">
        <v>0</v>
      </c>
    </row>
    <row r="446" spans="1:25" ht="15.6" x14ac:dyDescent="0.25">
      <c r="A446" s="138" t="s">
        <v>1283</v>
      </c>
      <c r="B446" s="131" t="s">
        <v>41</v>
      </c>
      <c r="C446" s="131" t="s">
        <v>1088</v>
      </c>
      <c r="D446" s="131" t="s">
        <v>80</v>
      </c>
      <c r="E446" s="136" t="s">
        <v>1311</v>
      </c>
      <c r="F446" s="262">
        <f>V446+N446+R446</f>
        <v>0</v>
      </c>
      <c r="G446" s="258">
        <f>W446+O446+S446</f>
        <v>0</v>
      </c>
      <c r="H446" s="258">
        <f>F446+G446</f>
        <v>0</v>
      </c>
      <c r="I446" s="321">
        <f>X446+P446+T446</f>
        <v>0</v>
      </c>
      <c r="J446" s="309">
        <f>(P446*0.5)+(T446*0.3)+(X446*0.2)</f>
        <v>0</v>
      </c>
      <c r="K446" s="259" t="e">
        <f>I446/H446</f>
        <v>#DIV/0!</v>
      </c>
      <c r="L446" s="258">
        <f>Y446+Q446+U446</f>
        <v>20</v>
      </c>
      <c r="M446" s="263">
        <f>(Y446*0.2)+(Q446*0.5)+(U446*0.3)</f>
        <v>10</v>
      </c>
      <c r="N446" s="315">
        <v>0</v>
      </c>
      <c r="O446" s="182">
        <v>0</v>
      </c>
      <c r="P446" s="181">
        <v>0</v>
      </c>
      <c r="Q446" s="183">
        <v>20</v>
      </c>
      <c r="R446" s="184">
        <v>0</v>
      </c>
      <c r="S446" s="184">
        <v>0</v>
      </c>
      <c r="T446" s="185">
        <v>0</v>
      </c>
      <c r="U446" s="186">
        <v>0</v>
      </c>
      <c r="V446" s="178">
        <v>0</v>
      </c>
      <c r="W446" s="178">
        <v>0</v>
      </c>
      <c r="X446" s="179">
        <v>0</v>
      </c>
      <c r="Y446" s="180">
        <v>0</v>
      </c>
    </row>
    <row r="447" spans="1:25" ht="15.6" x14ac:dyDescent="0.25">
      <c r="A447" s="138" t="s">
        <v>1436</v>
      </c>
      <c r="B447" s="131" t="s">
        <v>41</v>
      </c>
      <c r="C447" s="131" t="s">
        <v>319</v>
      </c>
      <c r="D447" s="131" t="s">
        <v>141</v>
      </c>
      <c r="E447" s="136" t="s">
        <v>1313</v>
      </c>
      <c r="F447" s="262">
        <f>V447+N447+R447</f>
        <v>0</v>
      </c>
      <c r="G447" s="258">
        <f>W447+O447+S447</f>
        <v>0</v>
      </c>
      <c r="H447" s="258">
        <f>F447+G447</f>
        <v>0</v>
      </c>
      <c r="I447" s="321">
        <f>X447+P447+T447</f>
        <v>0</v>
      </c>
      <c r="J447" s="309">
        <f>(P447*0.5)+(T447*0.3)+(X447*0.2)</f>
        <v>0</v>
      </c>
      <c r="K447" s="259" t="e">
        <f>I447/H447</f>
        <v>#DIV/0!</v>
      </c>
      <c r="L447" s="258">
        <f>Y447+Q447+U447</f>
        <v>20</v>
      </c>
      <c r="M447" s="263">
        <f>(Y447*0.2)+(Q447*0.5)+(U447*0.3)</f>
        <v>10</v>
      </c>
      <c r="N447" s="315">
        <v>0</v>
      </c>
      <c r="O447" s="182">
        <v>0</v>
      </c>
      <c r="P447" s="181">
        <v>0</v>
      </c>
      <c r="Q447" s="183">
        <v>20</v>
      </c>
      <c r="R447" s="184">
        <v>0</v>
      </c>
      <c r="S447" s="184">
        <v>0</v>
      </c>
      <c r="T447" s="185">
        <v>0</v>
      </c>
      <c r="U447" s="186">
        <v>0</v>
      </c>
      <c r="V447" s="178">
        <v>0</v>
      </c>
      <c r="W447" s="178">
        <v>0</v>
      </c>
      <c r="X447" s="179">
        <v>0</v>
      </c>
      <c r="Y447" s="180">
        <v>0</v>
      </c>
    </row>
    <row r="448" spans="1:25" ht="15.6" x14ac:dyDescent="0.25">
      <c r="A448" s="138" t="s">
        <v>1637</v>
      </c>
      <c r="B448" s="131" t="s">
        <v>1529</v>
      </c>
      <c r="C448" s="131" t="s">
        <v>1672</v>
      </c>
      <c r="D448" s="131" t="s">
        <v>74</v>
      </c>
      <c r="E448" s="136" t="s">
        <v>1307</v>
      </c>
      <c r="F448" s="262">
        <f>V448+N448+R448</f>
        <v>0</v>
      </c>
      <c r="G448" s="258">
        <f>W448+O448+S448</f>
        <v>0</v>
      </c>
      <c r="H448" s="258">
        <f>F448+G448</f>
        <v>0</v>
      </c>
      <c r="I448" s="321">
        <f>X448+P448+T448</f>
        <v>0</v>
      </c>
      <c r="J448" s="309">
        <f>(P448*0.5)+(T448*0.3)+(X448*0.2)</f>
        <v>0</v>
      </c>
      <c r="K448" s="259" t="e">
        <f>I448/H448</f>
        <v>#DIV/0!</v>
      </c>
      <c r="L448" s="258">
        <f>Y448+Q448+U448</f>
        <v>20</v>
      </c>
      <c r="M448" s="263">
        <f>(Y448*0.2)+(Q448*0.5)+(U448*0.3)</f>
        <v>10</v>
      </c>
      <c r="N448" s="315">
        <v>0</v>
      </c>
      <c r="O448" s="182">
        <v>0</v>
      </c>
      <c r="P448" s="181">
        <v>0</v>
      </c>
      <c r="Q448" s="183">
        <v>20</v>
      </c>
      <c r="R448" s="184">
        <v>0</v>
      </c>
      <c r="S448" s="184">
        <v>0</v>
      </c>
      <c r="T448" s="185">
        <v>0</v>
      </c>
      <c r="U448" s="186">
        <v>0</v>
      </c>
      <c r="V448" s="178">
        <v>0</v>
      </c>
      <c r="W448" s="178">
        <v>0</v>
      </c>
      <c r="X448" s="179">
        <v>0</v>
      </c>
      <c r="Y448" s="180">
        <v>0</v>
      </c>
    </row>
    <row r="449" spans="1:32" ht="15.6" x14ac:dyDescent="0.25">
      <c r="A449" s="138" t="s">
        <v>506</v>
      </c>
      <c r="B449" s="131" t="s">
        <v>1386</v>
      </c>
      <c r="C449" s="131" t="s">
        <v>104</v>
      </c>
      <c r="D449" s="131" t="s">
        <v>1863</v>
      </c>
      <c r="E449" s="136" t="s">
        <v>1311</v>
      </c>
      <c r="F449" s="262">
        <f>V449+N449+R449</f>
        <v>0</v>
      </c>
      <c r="G449" s="258">
        <f>W449+O449+S449</f>
        <v>0</v>
      </c>
      <c r="H449" s="258">
        <f>F449+G449</f>
        <v>0</v>
      </c>
      <c r="I449" s="321">
        <f>X449+P449+T449</f>
        <v>0</v>
      </c>
      <c r="J449" s="309">
        <f>(P449*0.5)+(T449*0.3)+(X449*0.2)</f>
        <v>0</v>
      </c>
      <c r="K449" s="259" t="e">
        <f>I449/H449</f>
        <v>#DIV/0!</v>
      </c>
      <c r="L449" s="258">
        <f>Y449+Q449+U449</f>
        <v>0</v>
      </c>
      <c r="M449" s="263">
        <f>(Y449*0.2)+(Q449*0.5)+(U449*0.3)</f>
        <v>0</v>
      </c>
      <c r="N449" s="315">
        <v>0</v>
      </c>
      <c r="O449" s="182">
        <v>0</v>
      </c>
      <c r="P449" s="181">
        <v>0</v>
      </c>
      <c r="Q449" s="183">
        <v>0</v>
      </c>
      <c r="R449" s="184">
        <v>0</v>
      </c>
      <c r="S449" s="184">
        <v>0</v>
      </c>
      <c r="T449" s="185">
        <v>0</v>
      </c>
      <c r="U449" s="186">
        <v>0</v>
      </c>
      <c r="V449" s="178">
        <v>0</v>
      </c>
      <c r="W449" s="178">
        <v>0</v>
      </c>
      <c r="X449" s="179">
        <v>0</v>
      </c>
      <c r="Y449" s="180">
        <v>0</v>
      </c>
      <c r="AB449"/>
      <c r="AC449" s="188"/>
      <c r="AD449"/>
      <c r="AE449"/>
      <c r="AF449"/>
    </row>
    <row r="450" spans="1:32" ht="15.6" x14ac:dyDescent="0.25">
      <c r="A450" s="138" t="s">
        <v>508</v>
      </c>
      <c r="B450" s="131" t="s">
        <v>1728</v>
      </c>
      <c r="C450" s="131" t="s">
        <v>79</v>
      </c>
      <c r="D450" s="131" t="s">
        <v>401</v>
      </c>
      <c r="E450" s="136" t="s">
        <v>1954</v>
      </c>
      <c r="F450" s="262">
        <f>V450+N450+R450</f>
        <v>0</v>
      </c>
      <c r="G450" s="258">
        <f>W450+O450+S450</f>
        <v>0</v>
      </c>
      <c r="H450" s="258">
        <f>F450+G450</f>
        <v>0</v>
      </c>
      <c r="I450" s="321">
        <f>X450+P450+T450</f>
        <v>0</v>
      </c>
      <c r="J450" s="309">
        <f>(P450*0.5)+(T450*0.3)+(X450*0.2)</f>
        <v>0</v>
      </c>
      <c r="K450" s="259" t="e">
        <f>I450/H450</f>
        <v>#DIV/0!</v>
      </c>
      <c r="L450" s="258">
        <f>Y450+Q450+U450</f>
        <v>0</v>
      </c>
      <c r="M450" s="263">
        <f>(Y450*0.2)+(Q450*0.5)+(U450*0.3)</f>
        <v>0</v>
      </c>
      <c r="N450" s="315">
        <v>0</v>
      </c>
      <c r="O450" s="182">
        <v>0</v>
      </c>
      <c r="P450" s="181">
        <v>0</v>
      </c>
      <c r="Q450" s="183">
        <v>0</v>
      </c>
      <c r="R450" s="184">
        <v>0</v>
      </c>
      <c r="S450" s="184">
        <v>0</v>
      </c>
      <c r="T450" s="185">
        <v>0</v>
      </c>
      <c r="U450" s="186">
        <v>0</v>
      </c>
      <c r="V450" s="178">
        <v>0</v>
      </c>
      <c r="W450" s="178">
        <v>0</v>
      </c>
      <c r="X450" s="179">
        <v>0</v>
      </c>
      <c r="Y450" s="180">
        <v>0</v>
      </c>
    </row>
    <row r="451" spans="1:32" ht="15.6" x14ac:dyDescent="0.25">
      <c r="A451" s="138" t="s">
        <v>517</v>
      </c>
      <c r="B451" s="131" t="s">
        <v>37</v>
      </c>
      <c r="C451" s="131" t="s">
        <v>272</v>
      </c>
      <c r="D451" s="131" t="s">
        <v>254</v>
      </c>
      <c r="E451" s="136" t="s">
        <v>1311</v>
      </c>
      <c r="F451" s="262">
        <f>V451+N451+R451</f>
        <v>0</v>
      </c>
      <c r="G451" s="258">
        <f>W451+O451+S451</f>
        <v>0</v>
      </c>
      <c r="H451" s="258">
        <f>F451+G451</f>
        <v>0</v>
      </c>
      <c r="I451" s="321">
        <f>X451+P451+T451</f>
        <v>0</v>
      </c>
      <c r="J451" s="309">
        <f>(P451*0.5)+(T451*0.3)+(X451*0.2)</f>
        <v>0</v>
      </c>
      <c r="K451" s="259" t="e">
        <f>I451/H451</f>
        <v>#DIV/0!</v>
      </c>
      <c r="L451" s="258">
        <f>Y451+Q451+U451</f>
        <v>0</v>
      </c>
      <c r="M451" s="263">
        <f>(Y451*0.2)+(Q451*0.5)+(U451*0.3)</f>
        <v>0</v>
      </c>
      <c r="N451" s="315">
        <v>0</v>
      </c>
      <c r="O451" s="182">
        <v>0</v>
      </c>
      <c r="P451" s="181">
        <v>0</v>
      </c>
      <c r="Q451" s="183">
        <v>0</v>
      </c>
      <c r="R451" s="184">
        <v>0</v>
      </c>
      <c r="S451" s="184">
        <v>0</v>
      </c>
      <c r="T451" s="185">
        <v>0</v>
      </c>
      <c r="U451" s="186">
        <v>0</v>
      </c>
      <c r="V451" s="178">
        <v>0</v>
      </c>
      <c r="W451" s="178">
        <v>0</v>
      </c>
      <c r="X451" s="179">
        <v>0</v>
      </c>
      <c r="Y451" s="180">
        <v>0</v>
      </c>
    </row>
    <row r="452" spans="1:32" ht="15.6" x14ac:dyDescent="0.25">
      <c r="A452" s="138" t="s">
        <v>523</v>
      </c>
      <c r="B452" s="131" t="s">
        <v>1279</v>
      </c>
      <c r="C452" s="131" t="s">
        <v>189</v>
      </c>
      <c r="D452" s="131" t="s">
        <v>312</v>
      </c>
      <c r="E452" s="136" t="s">
        <v>1955</v>
      </c>
      <c r="F452" s="262">
        <f>V452+N452+R452</f>
        <v>0</v>
      </c>
      <c r="G452" s="258">
        <f>W452+O452+S452</f>
        <v>0</v>
      </c>
      <c r="H452" s="258">
        <f>F452+G452</f>
        <v>0</v>
      </c>
      <c r="I452" s="321">
        <f>X452+P452+T452</f>
        <v>0</v>
      </c>
      <c r="J452" s="309">
        <f>(P452*0.5)+(T452*0.3)+(X452*0.2)</f>
        <v>0</v>
      </c>
      <c r="K452" s="259" t="e">
        <f>I452/H452</f>
        <v>#DIV/0!</v>
      </c>
      <c r="L452" s="258">
        <f>Y452+Q452+U452</f>
        <v>0</v>
      </c>
      <c r="M452" s="263">
        <f>(Y452*0.2)+(Q452*0.5)+(U452*0.3)</f>
        <v>0</v>
      </c>
      <c r="N452" s="315">
        <v>0</v>
      </c>
      <c r="O452" s="182">
        <v>0</v>
      </c>
      <c r="P452" s="181">
        <v>0</v>
      </c>
      <c r="Q452" s="183">
        <v>0</v>
      </c>
      <c r="R452" s="184">
        <v>0</v>
      </c>
      <c r="S452" s="184">
        <v>0</v>
      </c>
      <c r="T452" s="185">
        <v>0</v>
      </c>
      <c r="U452" s="186">
        <v>0</v>
      </c>
      <c r="V452" s="178">
        <v>0</v>
      </c>
      <c r="W452" s="178">
        <v>0</v>
      </c>
      <c r="X452" s="179">
        <v>0</v>
      </c>
      <c r="Y452" s="180">
        <v>0</v>
      </c>
    </row>
    <row r="453" spans="1:32" ht="15.6" x14ac:dyDescent="0.25">
      <c r="A453" s="138" t="s">
        <v>524</v>
      </c>
      <c r="B453" s="131" t="s">
        <v>1292</v>
      </c>
      <c r="C453" s="131" t="s">
        <v>416</v>
      </c>
      <c r="D453" s="131" t="s">
        <v>82</v>
      </c>
      <c r="E453" s="136" t="s">
        <v>1954</v>
      </c>
      <c r="F453" s="262">
        <f>V453+N453+R453</f>
        <v>0</v>
      </c>
      <c r="G453" s="258">
        <f>W453+O453+S453</f>
        <v>0</v>
      </c>
      <c r="H453" s="258">
        <f>F453+G453</f>
        <v>0</v>
      </c>
      <c r="I453" s="321">
        <f>X453+P453+T453</f>
        <v>0</v>
      </c>
      <c r="J453" s="309">
        <f>(P453*0.5)+(T453*0.3)+(X453*0.2)</f>
        <v>0</v>
      </c>
      <c r="K453" s="259" t="e">
        <f>I453/H453</f>
        <v>#DIV/0!</v>
      </c>
      <c r="L453" s="258">
        <f>Y453+Q453+U453</f>
        <v>0</v>
      </c>
      <c r="M453" s="263">
        <f>(Y453*0.2)+(Q453*0.5)+(U453*0.3)</f>
        <v>0</v>
      </c>
      <c r="N453" s="315">
        <v>0</v>
      </c>
      <c r="O453" s="182">
        <v>0</v>
      </c>
      <c r="P453" s="181">
        <v>0</v>
      </c>
      <c r="Q453" s="183">
        <v>0</v>
      </c>
      <c r="R453" s="184">
        <v>0</v>
      </c>
      <c r="S453" s="184">
        <v>0</v>
      </c>
      <c r="T453" s="185">
        <v>0</v>
      </c>
      <c r="U453" s="186">
        <v>0</v>
      </c>
      <c r="V453" s="178">
        <v>0</v>
      </c>
      <c r="W453" s="178">
        <v>0</v>
      </c>
      <c r="X453" s="179">
        <v>0</v>
      </c>
      <c r="Y453" s="180">
        <v>0</v>
      </c>
    </row>
    <row r="454" spans="1:32" ht="15.6" x14ac:dyDescent="0.25">
      <c r="A454" s="138" t="s">
        <v>525</v>
      </c>
      <c r="B454" s="131" t="s">
        <v>1386</v>
      </c>
      <c r="C454" s="131" t="s">
        <v>192</v>
      </c>
      <c r="D454" s="131" t="s">
        <v>1277</v>
      </c>
      <c r="E454" s="136" t="s">
        <v>1311</v>
      </c>
      <c r="F454" s="262">
        <f>V454+N454+R454</f>
        <v>0</v>
      </c>
      <c r="G454" s="258">
        <f>W454+O454+S454</f>
        <v>0</v>
      </c>
      <c r="H454" s="258">
        <f>F454+G454</f>
        <v>0</v>
      </c>
      <c r="I454" s="321">
        <f>X454+P454+T454</f>
        <v>0</v>
      </c>
      <c r="J454" s="309">
        <f>(P454*0.5)+(T454*0.3)+(X454*0.2)</f>
        <v>0</v>
      </c>
      <c r="K454" s="259" t="e">
        <f>I454/H454</f>
        <v>#DIV/0!</v>
      </c>
      <c r="L454" s="258">
        <f>Y454+Q454+U454</f>
        <v>0</v>
      </c>
      <c r="M454" s="263">
        <f>(Y454*0.2)+(Q454*0.5)+(U454*0.3)</f>
        <v>0</v>
      </c>
      <c r="N454" s="315">
        <v>0</v>
      </c>
      <c r="O454" s="182">
        <v>0</v>
      </c>
      <c r="P454" s="181">
        <v>0</v>
      </c>
      <c r="Q454" s="183">
        <v>0</v>
      </c>
      <c r="R454" s="184">
        <v>0</v>
      </c>
      <c r="S454" s="184">
        <v>0</v>
      </c>
      <c r="T454" s="185">
        <v>0</v>
      </c>
      <c r="U454" s="186">
        <v>0</v>
      </c>
      <c r="V454" s="178">
        <v>0</v>
      </c>
      <c r="W454" s="178">
        <v>0</v>
      </c>
      <c r="X454" s="179">
        <v>0</v>
      </c>
      <c r="Y454" s="180">
        <v>0</v>
      </c>
    </row>
    <row r="455" spans="1:32" ht="15.6" x14ac:dyDescent="0.25">
      <c r="A455" s="138" t="s">
        <v>534</v>
      </c>
      <c r="B455" s="131" t="s">
        <v>1383</v>
      </c>
      <c r="C455" s="131" t="s">
        <v>182</v>
      </c>
      <c r="D455" s="131" t="s">
        <v>183</v>
      </c>
      <c r="E455" s="136" t="s">
        <v>1311</v>
      </c>
      <c r="F455" s="262">
        <f>V455+N455+R455</f>
        <v>0</v>
      </c>
      <c r="G455" s="258">
        <f>W455+O455+S455</f>
        <v>0</v>
      </c>
      <c r="H455" s="258">
        <f>F455+G455</f>
        <v>0</v>
      </c>
      <c r="I455" s="321">
        <f>X455+P455+T455</f>
        <v>0</v>
      </c>
      <c r="J455" s="309">
        <f>(P455*0.5)+(T455*0.3)+(X455*0.2)</f>
        <v>0</v>
      </c>
      <c r="K455" s="259" t="e">
        <f>I455/H455</f>
        <v>#DIV/0!</v>
      </c>
      <c r="L455" s="258">
        <f>Y455+Q455+U455</f>
        <v>0</v>
      </c>
      <c r="M455" s="263">
        <f>(Y455*0.2)+(Q455*0.5)+(U455*0.3)</f>
        <v>0</v>
      </c>
      <c r="N455" s="315">
        <v>0</v>
      </c>
      <c r="O455" s="182">
        <v>0</v>
      </c>
      <c r="P455" s="181">
        <v>0</v>
      </c>
      <c r="Q455" s="183">
        <v>0</v>
      </c>
      <c r="R455" s="184">
        <v>0</v>
      </c>
      <c r="S455" s="184">
        <v>0</v>
      </c>
      <c r="T455" s="185">
        <v>0</v>
      </c>
      <c r="U455" s="186">
        <v>0</v>
      </c>
      <c r="V455" s="178">
        <v>0</v>
      </c>
      <c r="W455" s="178">
        <v>0</v>
      </c>
      <c r="X455" s="179">
        <v>0</v>
      </c>
      <c r="Y455" s="180">
        <v>0</v>
      </c>
    </row>
    <row r="456" spans="1:32" ht="15.6" x14ac:dyDescent="0.25">
      <c r="A456" s="138" t="s">
        <v>535</v>
      </c>
      <c r="B456" s="131" t="s">
        <v>42</v>
      </c>
      <c r="C456" s="131" t="s">
        <v>85</v>
      </c>
      <c r="D456" s="131" t="s">
        <v>86</v>
      </c>
      <c r="E456" s="136" t="s">
        <v>1314</v>
      </c>
      <c r="F456" s="262">
        <f>V456+N456+R456</f>
        <v>0</v>
      </c>
      <c r="G456" s="258">
        <f>W456+O456+S456</f>
        <v>0</v>
      </c>
      <c r="H456" s="258">
        <f>F456+G456</f>
        <v>0</v>
      </c>
      <c r="I456" s="321">
        <f>X456+P456+T456</f>
        <v>0</v>
      </c>
      <c r="J456" s="309">
        <f>(P456*0.5)+(T456*0.3)+(X456*0.2)</f>
        <v>0</v>
      </c>
      <c r="K456" s="259" t="e">
        <f>I456/H456</f>
        <v>#DIV/0!</v>
      </c>
      <c r="L456" s="258">
        <f>Y456+Q456+U456</f>
        <v>20</v>
      </c>
      <c r="M456" s="263">
        <f>(Y456*0.2)+(Q456*0.5)+(U456*0.3)</f>
        <v>6</v>
      </c>
      <c r="N456" s="315">
        <v>0</v>
      </c>
      <c r="O456" s="182">
        <v>0</v>
      </c>
      <c r="P456" s="181">
        <v>0</v>
      </c>
      <c r="Q456" s="183">
        <v>0</v>
      </c>
      <c r="R456" s="184">
        <v>0</v>
      </c>
      <c r="S456" s="184">
        <v>0</v>
      </c>
      <c r="T456" s="185">
        <v>0</v>
      </c>
      <c r="U456" s="186">
        <v>20</v>
      </c>
      <c r="V456" s="178">
        <v>0</v>
      </c>
      <c r="W456" s="178">
        <v>0</v>
      </c>
      <c r="X456" s="179">
        <v>0</v>
      </c>
      <c r="Y456" s="180">
        <v>0</v>
      </c>
    </row>
    <row r="457" spans="1:32" ht="15.6" x14ac:dyDescent="0.25">
      <c r="A457" s="138" t="s">
        <v>536</v>
      </c>
      <c r="B457" s="131" t="s">
        <v>1728</v>
      </c>
      <c r="C457" s="131" t="s">
        <v>172</v>
      </c>
      <c r="D457" s="131" t="s">
        <v>392</v>
      </c>
      <c r="E457" s="136" t="s">
        <v>1314</v>
      </c>
      <c r="F457" s="262">
        <f>V457+N457+R457</f>
        <v>0</v>
      </c>
      <c r="G457" s="258">
        <f>W457+O457+S457</f>
        <v>0</v>
      </c>
      <c r="H457" s="258">
        <f>F457+G457</f>
        <v>0</v>
      </c>
      <c r="I457" s="321">
        <f>X457+P457+T457</f>
        <v>0</v>
      </c>
      <c r="J457" s="309">
        <f>(P457*0.5)+(T457*0.3)+(X457*0.2)</f>
        <v>0</v>
      </c>
      <c r="K457" s="259" t="e">
        <f>I457/H457</f>
        <v>#DIV/0!</v>
      </c>
      <c r="L457" s="258">
        <f>Y457+Q457+U457</f>
        <v>0</v>
      </c>
      <c r="M457" s="263">
        <f>(Y457*0.2)+(Q457*0.5)+(U457*0.3)</f>
        <v>0</v>
      </c>
      <c r="N457" s="315">
        <v>0</v>
      </c>
      <c r="O457" s="182">
        <v>0</v>
      </c>
      <c r="P457" s="181">
        <v>0</v>
      </c>
      <c r="Q457" s="183">
        <v>0</v>
      </c>
      <c r="R457" s="184">
        <v>0</v>
      </c>
      <c r="S457" s="184">
        <v>0</v>
      </c>
      <c r="T457" s="185">
        <v>0</v>
      </c>
      <c r="U457" s="186">
        <v>0</v>
      </c>
      <c r="V457" s="178">
        <v>0</v>
      </c>
      <c r="W457" s="178">
        <v>0</v>
      </c>
      <c r="X457" s="179">
        <v>0</v>
      </c>
      <c r="Y457" s="180">
        <v>0</v>
      </c>
    </row>
    <row r="458" spans="1:32" ht="15.6" x14ac:dyDescent="0.25">
      <c r="A458" s="138" t="s">
        <v>538</v>
      </c>
      <c r="B458" s="131" t="s">
        <v>1371</v>
      </c>
      <c r="C458" s="131" t="s">
        <v>111</v>
      </c>
      <c r="D458" s="131" t="s">
        <v>123</v>
      </c>
      <c r="E458" s="136" t="s">
        <v>1311</v>
      </c>
      <c r="F458" s="262">
        <f>V458+N458+R458</f>
        <v>0</v>
      </c>
      <c r="G458" s="258">
        <f>W458+O458+S458</f>
        <v>0</v>
      </c>
      <c r="H458" s="258">
        <f>F458+G458</f>
        <v>0</v>
      </c>
      <c r="I458" s="321">
        <f>X458+P458+T458</f>
        <v>0</v>
      </c>
      <c r="J458" s="309">
        <f>(P458*0.5)+(T458*0.3)+(X458*0.2)</f>
        <v>0</v>
      </c>
      <c r="K458" s="259" t="e">
        <f>I458/H458</f>
        <v>#DIV/0!</v>
      </c>
      <c r="L458" s="258">
        <f>Y458+Q458+U458</f>
        <v>0</v>
      </c>
      <c r="M458" s="263">
        <f>(Y458*0.2)+(Q458*0.5)+(U458*0.3)</f>
        <v>0</v>
      </c>
      <c r="N458" s="315">
        <v>0</v>
      </c>
      <c r="O458" s="182">
        <v>0</v>
      </c>
      <c r="P458" s="181">
        <v>0</v>
      </c>
      <c r="Q458" s="183">
        <v>0</v>
      </c>
      <c r="R458" s="184">
        <v>0</v>
      </c>
      <c r="S458" s="184">
        <v>0</v>
      </c>
      <c r="T458" s="185">
        <v>0</v>
      </c>
      <c r="U458" s="186">
        <v>0</v>
      </c>
      <c r="V458" s="178">
        <v>0</v>
      </c>
      <c r="W458" s="178">
        <v>0</v>
      </c>
      <c r="X458" s="179">
        <v>0</v>
      </c>
      <c r="Y458" s="180">
        <v>0</v>
      </c>
    </row>
    <row r="459" spans="1:32" ht="15.6" x14ac:dyDescent="0.25">
      <c r="A459" s="138" t="s">
        <v>543</v>
      </c>
      <c r="B459" s="131" t="s">
        <v>1279</v>
      </c>
      <c r="C459" s="131" t="s">
        <v>97</v>
      </c>
      <c r="D459" s="131" t="s">
        <v>318</v>
      </c>
      <c r="E459" s="136" t="s">
        <v>1311</v>
      </c>
      <c r="F459" s="262">
        <f>V459+N459+R459</f>
        <v>0</v>
      </c>
      <c r="G459" s="258">
        <f>W459+O459+S459</f>
        <v>0</v>
      </c>
      <c r="H459" s="258">
        <f>F459+G459</f>
        <v>0</v>
      </c>
      <c r="I459" s="321">
        <f>X459+P459+T459</f>
        <v>0</v>
      </c>
      <c r="J459" s="309">
        <f>(P459*0.5)+(T459*0.3)+(X459*0.2)</f>
        <v>0</v>
      </c>
      <c r="K459" s="259" t="e">
        <f>I459/H459</f>
        <v>#DIV/0!</v>
      </c>
      <c r="L459" s="258">
        <f>Y459+Q459+U459</f>
        <v>0</v>
      </c>
      <c r="M459" s="263">
        <f>(Y459*0.2)+(Q459*0.5)+(U459*0.3)</f>
        <v>0</v>
      </c>
      <c r="N459" s="315">
        <v>0</v>
      </c>
      <c r="O459" s="182">
        <v>0</v>
      </c>
      <c r="P459" s="181">
        <v>0</v>
      </c>
      <c r="Q459" s="183">
        <v>0</v>
      </c>
      <c r="R459" s="184">
        <v>0</v>
      </c>
      <c r="S459" s="184">
        <v>0</v>
      </c>
      <c r="T459" s="185">
        <v>0</v>
      </c>
      <c r="U459" s="186">
        <v>0</v>
      </c>
      <c r="V459" s="178">
        <v>0</v>
      </c>
      <c r="W459" s="178">
        <v>0</v>
      </c>
      <c r="X459" s="179">
        <v>0</v>
      </c>
      <c r="Y459" s="180">
        <v>0</v>
      </c>
    </row>
    <row r="460" spans="1:32" ht="15.6" x14ac:dyDescent="0.25">
      <c r="A460" s="138" t="s">
        <v>544</v>
      </c>
      <c r="B460" s="131" t="s">
        <v>37</v>
      </c>
      <c r="C460" s="131" t="s">
        <v>172</v>
      </c>
      <c r="D460" s="131" t="s">
        <v>181</v>
      </c>
      <c r="E460" s="136" t="s">
        <v>1314</v>
      </c>
      <c r="F460" s="262">
        <f>V460+N460+R460</f>
        <v>0</v>
      </c>
      <c r="G460" s="258">
        <f>W460+O460+S460</f>
        <v>0</v>
      </c>
      <c r="H460" s="258">
        <f>F460+G460</f>
        <v>0</v>
      </c>
      <c r="I460" s="321">
        <f>X460+P460+T460</f>
        <v>0</v>
      </c>
      <c r="J460" s="309">
        <f>(P460*0.5)+(T460*0.3)+(X460*0.2)</f>
        <v>0</v>
      </c>
      <c r="K460" s="259" t="e">
        <f>I460/H460</f>
        <v>#DIV/0!</v>
      </c>
      <c r="L460" s="258">
        <f>Y460+Q460+U460</f>
        <v>20</v>
      </c>
      <c r="M460" s="263">
        <f>(Y460*0.2)+(Q460*0.5)+(U460*0.3)</f>
        <v>4</v>
      </c>
      <c r="N460" s="315">
        <v>0</v>
      </c>
      <c r="O460" s="182">
        <v>0</v>
      </c>
      <c r="P460" s="181">
        <v>0</v>
      </c>
      <c r="Q460" s="183">
        <v>0</v>
      </c>
      <c r="R460" s="184">
        <v>0</v>
      </c>
      <c r="S460" s="184">
        <v>0</v>
      </c>
      <c r="T460" s="185">
        <v>0</v>
      </c>
      <c r="U460" s="186">
        <v>0</v>
      </c>
      <c r="V460" s="178">
        <v>0</v>
      </c>
      <c r="W460" s="178">
        <v>0</v>
      </c>
      <c r="X460" s="179">
        <v>0</v>
      </c>
      <c r="Y460" s="180">
        <v>20</v>
      </c>
    </row>
    <row r="461" spans="1:32" ht="15.6" x14ac:dyDescent="0.25">
      <c r="A461" s="138" t="s">
        <v>545</v>
      </c>
      <c r="B461" s="131" t="s">
        <v>1432</v>
      </c>
      <c r="C461" s="131" t="s">
        <v>357</v>
      </c>
      <c r="D461" s="131" t="s">
        <v>199</v>
      </c>
      <c r="E461" s="136" t="s">
        <v>1954</v>
      </c>
      <c r="F461" s="262">
        <f>V461+N461+R461</f>
        <v>0</v>
      </c>
      <c r="G461" s="258">
        <f>W461+O461+S461</f>
        <v>0</v>
      </c>
      <c r="H461" s="258">
        <f>F461+G461</f>
        <v>0</v>
      </c>
      <c r="I461" s="321">
        <f>X461+P461+T461</f>
        <v>0</v>
      </c>
      <c r="J461" s="309">
        <f>(P461*0.5)+(T461*0.3)+(X461*0.2)</f>
        <v>0</v>
      </c>
      <c r="K461" s="259" t="e">
        <f>I461/H461</f>
        <v>#DIV/0!</v>
      </c>
      <c r="L461" s="258">
        <f>Y461+Q461+U461</f>
        <v>0</v>
      </c>
      <c r="M461" s="263">
        <f>(Y461*0.2)+(Q461*0.5)+(U461*0.3)</f>
        <v>0</v>
      </c>
      <c r="N461" s="315">
        <v>0</v>
      </c>
      <c r="O461" s="182">
        <v>0</v>
      </c>
      <c r="P461" s="181">
        <v>0</v>
      </c>
      <c r="Q461" s="183">
        <v>0</v>
      </c>
      <c r="R461" s="184">
        <v>0</v>
      </c>
      <c r="S461" s="184">
        <v>0</v>
      </c>
      <c r="T461" s="185">
        <v>0</v>
      </c>
      <c r="U461" s="186">
        <v>0</v>
      </c>
      <c r="V461" s="178">
        <v>0</v>
      </c>
      <c r="W461" s="178">
        <v>0</v>
      </c>
      <c r="X461" s="179">
        <v>0</v>
      </c>
      <c r="Y461" s="180">
        <v>0</v>
      </c>
    </row>
    <row r="462" spans="1:32" ht="15.6" x14ac:dyDescent="0.25">
      <c r="A462" s="138" t="s">
        <v>551</v>
      </c>
      <c r="B462" s="131" t="s">
        <v>1386</v>
      </c>
      <c r="C462" s="131" t="s">
        <v>172</v>
      </c>
      <c r="D462" s="131" t="s">
        <v>86</v>
      </c>
      <c r="E462" s="136" t="s">
        <v>1311</v>
      </c>
      <c r="F462" s="262">
        <f>V462+N462+R462</f>
        <v>0</v>
      </c>
      <c r="G462" s="258">
        <f>W462+O462+S462</f>
        <v>0</v>
      </c>
      <c r="H462" s="258">
        <f>F462+G462</f>
        <v>0</v>
      </c>
      <c r="I462" s="321">
        <f>X462+P462+T462</f>
        <v>0</v>
      </c>
      <c r="J462" s="309">
        <f>(P462*0.5)+(T462*0.3)+(X462*0.2)</f>
        <v>0</v>
      </c>
      <c r="K462" s="259" t="e">
        <f>I462/H462</f>
        <v>#DIV/0!</v>
      </c>
      <c r="L462" s="258">
        <f>Y462+Q462+U462</f>
        <v>0</v>
      </c>
      <c r="M462" s="263">
        <f>(Y462*0.2)+(Q462*0.5)+(U462*0.3)</f>
        <v>0</v>
      </c>
      <c r="N462" s="315">
        <v>0</v>
      </c>
      <c r="O462" s="182">
        <v>0</v>
      </c>
      <c r="P462" s="181">
        <v>0</v>
      </c>
      <c r="Q462" s="183">
        <v>0</v>
      </c>
      <c r="R462" s="184">
        <v>0</v>
      </c>
      <c r="S462" s="184">
        <v>0</v>
      </c>
      <c r="T462" s="185">
        <v>0</v>
      </c>
      <c r="U462" s="186">
        <v>0</v>
      </c>
      <c r="V462" s="178">
        <v>0</v>
      </c>
      <c r="W462" s="178">
        <v>0</v>
      </c>
      <c r="X462" s="179">
        <v>0</v>
      </c>
      <c r="Y462" s="180">
        <v>0</v>
      </c>
    </row>
    <row r="463" spans="1:32" ht="15.6" x14ac:dyDescent="0.25">
      <c r="A463" s="138" t="s">
        <v>554</v>
      </c>
      <c r="B463" s="131" t="s">
        <v>1279</v>
      </c>
      <c r="C463" s="131" t="s">
        <v>243</v>
      </c>
      <c r="D463" s="131" t="s">
        <v>310</v>
      </c>
      <c r="E463" s="136" t="s">
        <v>1954</v>
      </c>
      <c r="F463" s="262">
        <f>V463+N463+R463</f>
        <v>0</v>
      </c>
      <c r="G463" s="258">
        <f>W463+O463+S463</f>
        <v>0</v>
      </c>
      <c r="H463" s="258">
        <f>F463+G463</f>
        <v>0</v>
      </c>
      <c r="I463" s="321">
        <f>X463+P463+T463</f>
        <v>0</v>
      </c>
      <c r="J463" s="309">
        <f>(P463*0.5)+(T463*0.3)+(X463*0.2)</f>
        <v>0</v>
      </c>
      <c r="K463" s="259" t="e">
        <f>I463/H463</f>
        <v>#DIV/0!</v>
      </c>
      <c r="L463" s="258">
        <f>Y463+Q463+U463</f>
        <v>0</v>
      </c>
      <c r="M463" s="263">
        <f>(Y463*0.2)+(Q463*0.5)+(U463*0.3)</f>
        <v>0</v>
      </c>
      <c r="N463" s="315">
        <v>0</v>
      </c>
      <c r="O463" s="182">
        <v>0</v>
      </c>
      <c r="P463" s="181">
        <v>0</v>
      </c>
      <c r="Q463" s="183">
        <v>0</v>
      </c>
      <c r="R463" s="184">
        <v>0</v>
      </c>
      <c r="S463" s="184">
        <v>0</v>
      </c>
      <c r="T463" s="185">
        <v>0</v>
      </c>
      <c r="U463" s="186">
        <v>0</v>
      </c>
      <c r="V463" s="178">
        <v>0</v>
      </c>
      <c r="W463" s="178">
        <v>0</v>
      </c>
      <c r="X463" s="179">
        <v>0</v>
      </c>
      <c r="Y463" s="180">
        <v>0</v>
      </c>
    </row>
    <row r="464" spans="1:32" ht="15.6" x14ac:dyDescent="0.25">
      <c r="A464" s="138" t="s">
        <v>555</v>
      </c>
      <c r="B464" s="131" t="s">
        <v>41</v>
      </c>
      <c r="C464" s="131" t="s">
        <v>83</v>
      </c>
      <c r="D464" s="131" t="s">
        <v>961</v>
      </c>
      <c r="E464" s="136" t="s">
        <v>1311</v>
      </c>
      <c r="F464" s="262">
        <f>V464+N464+R464</f>
        <v>0</v>
      </c>
      <c r="G464" s="258">
        <f>W464+O464+S464</f>
        <v>0</v>
      </c>
      <c r="H464" s="258">
        <f>F464+G464</f>
        <v>0</v>
      </c>
      <c r="I464" s="321">
        <f>X464+P464+T464</f>
        <v>0</v>
      </c>
      <c r="J464" s="309">
        <f>(P464*0.5)+(T464*0.3)+(X464*0.2)</f>
        <v>0</v>
      </c>
      <c r="K464" s="259" t="e">
        <f>I464/H464</f>
        <v>#DIV/0!</v>
      </c>
      <c r="L464" s="258">
        <f>Y464+Q464+U464</f>
        <v>0</v>
      </c>
      <c r="M464" s="263">
        <f>(Y464*0.2)+(Q464*0.5)+(U464*0.3)</f>
        <v>0</v>
      </c>
      <c r="N464" s="315">
        <v>0</v>
      </c>
      <c r="O464" s="182">
        <v>0</v>
      </c>
      <c r="P464" s="181">
        <v>0</v>
      </c>
      <c r="Q464" s="183">
        <v>0</v>
      </c>
      <c r="R464" s="184">
        <v>0</v>
      </c>
      <c r="S464" s="184">
        <v>0</v>
      </c>
      <c r="T464" s="185">
        <v>0</v>
      </c>
      <c r="U464" s="186">
        <v>0</v>
      </c>
      <c r="V464" s="178">
        <v>0</v>
      </c>
      <c r="W464" s="178">
        <v>0</v>
      </c>
      <c r="X464" s="179">
        <v>0</v>
      </c>
      <c r="Y464" s="180">
        <v>0</v>
      </c>
    </row>
    <row r="465" spans="1:25" ht="15.6" x14ac:dyDescent="0.25">
      <c r="A465" s="138" t="s">
        <v>559</v>
      </c>
      <c r="B465" s="131" t="s">
        <v>1295</v>
      </c>
      <c r="C465" s="131" t="s">
        <v>445</v>
      </c>
      <c r="D465" s="131" t="s">
        <v>115</v>
      </c>
      <c r="E465" s="136" t="s">
        <v>1311</v>
      </c>
      <c r="F465" s="262">
        <f>V465+N465+R465</f>
        <v>0</v>
      </c>
      <c r="G465" s="258">
        <f>W465+O465+S465</f>
        <v>0</v>
      </c>
      <c r="H465" s="258">
        <f>F465+G465</f>
        <v>0</v>
      </c>
      <c r="I465" s="321">
        <f>X465+P465+T465</f>
        <v>0</v>
      </c>
      <c r="J465" s="309">
        <f>(P465*0.5)+(T465*0.3)+(X465*0.2)</f>
        <v>0</v>
      </c>
      <c r="K465" s="259" t="e">
        <f>I465/H465</f>
        <v>#DIV/0!</v>
      </c>
      <c r="L465" s="258">
        <f>Y465+Q465+U465</f>
        <v>0</v>
      </c>
      <c r="M465" s="263">
        <f>(Y465*0.2)+(Q465*0.5)+(U465*0.3)</f>
        <v>0</v>
      </c>
      <c r="N465" s="315">
        <v>0</v>
      </c>
      <c r="O465" s="182">
        <v>0</v>
      </c>
      <c r="P465" s="181">
        <v>0</v>
      </c>
      <c r="Q465" s="183">
        <v>0</v>
      </c>
      <c r="R465" s="184">
        <v>0</v>
      </c>
      <c r="S465" s="184">
        <v>0</v>
      </c>
      <c r="T465" s="185">
        <v>0</v>
      </c>
      <c r="U465" s="186">
        <v>0</v>
      </c>
      <c r="V465" s="178">
        <v>0</v>
      </c>
      <c r="W465" s="178">
        <v>0</v>
      </c>
      <c r="X465" s="179">
        <v>0</v>
      </c>
      <c r="Y465" s="180">
        <v>0</v>
      </c>
    </row>
    <row r="466" spans="1:25" ht="15.6" x14ac:dyDescent="0.25">
      <c r="A466" s="138" t="s">
        <v>561</v>
      </c>
      <c r="B466" s="131" t="s">
        <v>1386</v>
      </c>
      <c r="C466" s="131" t="s">
        <v>72</v>
      </c>
      <c r="D466" s="131" t="s">
        <v>2137</v>
      </c>
      <c r="E466" s="136" t="s">
        <v>1311</v>
      </c>
      <c r="F466" s="262">
        <f>V466+N466+R466</f>
        <v>0</v>
      </c>
      <c r="G466" s="258">
        <f>W466+O466+S466</f>
        <v>0</v>
      </c>
      <c r="H466" s="258">
        <f>F466+G466</f>
        <v>0</v>
      </c>
      <c r="I466" s="321">
        <f>X466+P466+T466</f>
        <v>0</v>
      </c>
      <c r="J466" s="309">
        <f>(P466*0.5)+(T466*0.3)+(X466*0.2)</f>
        <v>0</v>
      </c>
      <c r="K466" s="259" t="e">
        <f>I466/H466</f>
        <v>#DIV/0!</v>
      </c>
      <c r="L466" s="258">
        <f>Y466+Q466+U466</f>
        <v>0</v>
      </c>
      <c r="M466" s="263">
        <f>(Y466*0.2)+(Q466*0.5)+(U466*0.3)</f>
        <v>0</v>
      </c>
      <c r="N466" s="315">
        <v>0</v>
      </c>
      <c r="O466" s="182">
        <v>0</v>
      </c>
      <c r="P466" s="181">
        <v>0</v>
      </c>
      <c r="Q466" s="183">
        <v>0</v>
      </c>
      <c r="R466" s="184">
        <v>0</v>
      </c>
      <c r="S466" s="184">
        <v>0</v>
      </c>
      <c r="T466" s="185">
        <v>0</v>
      </c>
      <c r="U466" s="186">
        <v>0</v>
      </c>
      <c r="V466" s="178">
        <v>0</v>
      </c>
      <c r="W466" s="178">
        <v>0</v>
      </c>
      <c r="X466" s="179">
        <v>0</v>
      </c>
      <c r="Y466" s="180">
        <v>0</v>
      </c>
    </row>
    <row r="467" spans="1:25" ht="15.6" x14ac:dyDescent="0.25">
      <c r="A467" s="138" t="s">
        <v>570</v>
      </c>
      <c r="B467" s="131" t="s">
        <v>1278</v>
      </c>
      <c r="C467" s="131" t="s">
        <v>221</v>
      </c>
      <c r="D467" s="131" t="s">
        <v>1120</v>
      </c>
      <c r="E467" s="136" t="s">
        <v>1311</v>
      </c>
      <c r="F467" s="262">
        <f>V467+N467+R467</f>
        <v>0</v>
      </c>
      <c r="G467" s="258">
        <f>W467+O467+S467</f>
        <v>0</v>
      </c>
      <c r="H467" s="258">
        <f>F467+G467</f>
        <v>0</v>
      </c>
      <c r="I467" s="321">
        <f>X467+P467+T467</f>
        <v>0</v>
      </c>
      <c r="J467" s="309">
        <f>(P467*0.5)+(T467*0.3)+(X467*0.2)</f>
        <v>0</v>
      </c>
      <c r="K467" s="259" t="e">
        <f>I467/H467</f>
        <v>#DIV/0!</v>
      </c>
      <c r="L467" s="258">
        <f>Y467+Q467+U467</f>
        <v>20</v>
      </c>
      <c r="M467" s="263">
        <f>(Y467*0.2)+(Q467*0.5)+(U467*0.3)</f>
        <v>6</v>
      </c>
      <c r="N467" s="315">
        <v>0</v>
      </c>
      <c r="O467" s="182">
        <v>0</v>
      </c>
      <c r="P467" s="181">
        <v>0</v>
      </c>
      <c r="Q467" s="183">
        <v>0</v>
      </c>
      <c r="R467" s="184">
        <v>0</v>
      </c>
      <c r="S467" s="184">
        <v>0</v>
      </c>
      <c r="T467" s="185">
        <v>0</v>
      </c>
      <c r="U467" s="186">
        <v>20</v>
      </c>
      <c r="V467" s="178">
        <v>0</v>
      </c>
      <c r="W467" s="178">
        <v>0</v>
      </c>
      <c r="X467" s="179">
        <v>0</v>
      </c>
      <c r="Y467" s="180">
        <v>0</v>
      </c>
    </row>
    <row r="468" spans="1:25" ht="15.6" x14ac:dyDescent="0.25">
      <c r="A468" s="138" t="s">
        <v>571</v>
      </c>
      <c r="B468" s="131" t="s">
        <v>1529</v>
      </c>
      <c r="C468" s="131" t="s">
        <v>198</v>
      </c>
      <c r="D468" s="131" t="s">
        <v>135</v>
      </c>
      <c r="E468" s="136" t="s">
        <v>1314</v>
      </c>
      <c r="F468" s="262">
        <f>V468+N468+R468</f>
        <v>0</v>
      </c>
      <c r="G468" s="258">
        <f>W468+O468+S468</f>
        <v>0</v>
      </c>
      <c r="H468" s="258">
        <f>F468+G468</f>
        <v>0</v>
      </c>
      <c r="I468" s="321">
        <f>X468+P468+T468</f>
        <v>0</v>
      </c>
      <c r="J468" s="309">
        <f>(P468*0.5)+(T468*0.3)+(X468*0.2)</f>
        <v>0</v>
      </c>
      <c r="K468" s="259" t="e">
        <f>I468/H468</f>
        <v>#DIV/0!</v>
      </c>
      <c r="L468" s="258">
        <f>Y468+Q468+U468</f>
        <v>0</v>
      </c>
      <c r="M468" s="263">
        <f>(Y468*0.2)+(Q468*0.5)+(U468*0.3)</f>
        <v>0</v>
      </c>
      <c r="N468" s="315">
        <v>0</v>
      </c>
      <c r="O468" s="182">
        <v>0</v>
      </c>
      <c r="P468" s="181">
        <v>0</v>
      </c>
      <c r="Q468" s="183">
        <v>0</v>
      </c>
      <c r="R468" s="184">
        <v>0</v>
      </c>
      <c r="S468" s="184">
        <v>0</v>
      </c>
      <c r="T468" s="185">
        <v>0</v>
      </c>
      <c r="U468" s="186">
        <v>0</v>
      </c>
      <c r="V468" s="178">
        <v>0</v>
      </c>
      <c r="W468" s="178">
        <v>0</v>
      </c>
      <c r="X468" s="179">
        <v>0</v>
      </c>
      <c r="Y468" s="180">
        <v>0</v>
      </c>
    </row>
    <row r="469" spans="1:25" ht="15.6" x14ac:dyDescent="0.25">
      <c r="A469" s="138" t="s">
        <v>572</v>
      </c>
      <c r="B469" s="131" t="s">
        <v>1392</v>
      </c>
      <c r="C469" s="131" t="s">
        <v>237</v>
      </c>
      <c r="D469" s="131" t="s">
        <v>236</v>
      </c>
      <c r="E469" s="136" t="s">
        <v>1955</v>
      </c>
      <c r="F469" s="262">
        <f>V469+N469+R469</f>
        <v>0</v>
      </c>
      <c r="G469" s="258">
        <f>W469+O469+S469</f>
        <v>0</v>
      </c>
      <c r="H469" s="258">
        <f>F469+G469</f>
        <v>0</v>
      </c>
      <c r="I469" s="321">
        <f>X469+P469+T469</f>
        <v>0</v>
      </c>
      <c r="J469" s="309">
        <f>(P469*0.5)+(T469*0.3)+(X469*0.2)</f>
        <v>0</v>
      </c>
      <c r="K469" s="259" t="e">
        <f>I469/H469</f>
        <v>#DIV/0!</v>
      </c>
      <c r="L469" s="258">
        <f>Y469+Q469+U469</f>
        <v>0</v>
      </c>
      <c r="M469" s="263">
        <f>(Y469*0.2)+(Q469*0.5)+(U469*0.3)</f>
        <v>0</v>
      </c>
      <c r="N469" s="315">
        <v>0</v>
      </c>
      <c r="O469" s="182">
        <v>0</v>
      </c>
      <c r="P469" s="181">
        <v>0</v>
      </c>
      <c r="Q469" s="183">
        <v>0</v>
      </c>
      <c r="R469" s="184">
        <v>0</v>
      </c>
      <c r="S469" s="184">
        <v>0</v>
      </c>
      <c r="T469" s="185">
        <v>0</v>
      </c>
      <c r="U469" s="186">
        <v>0</v>
      </c>
      <c r="V469" s="178">
        <v>0</v>
      </c>
      <c r="W469" s="178">
        <v>0</v>
      </c>
      <c r="X469" s="179">
        <v>0</v>
      </c>
      <c r="Y469" s="180">
        <v>0</v>
      </c>
    </row>
    <row r="470" spans="1:25" ht="15.6" x14ac:dyDescent="0.25">
      <c r="A470" s="138" t="s">
        <v>573</v>
      </c>
      <c r="B470" s="131" t="s">
        <v>1278</v>
      </c>
      <c r="C470" s="131" t="s">
        <v>1478</v>
      </c>
      <c r="D470" s="131" t="s">
        <v>1479</v>
      </c>
      <c r="E470" s="136" t="s">
        <v>2025</v>
      </c>
      <c r="F470" s="262">
        <f>V470+N470+R470</f>
        <v>0</v>
      </c>
      <c r="G470" s="258">
        <f>W470+O470+S470</f>
        <v>0</v>
      </c>
      <c r="H470" s="258">
        <f>F470+G470</f>
        <v>0</v>
      </c>
      <c r="I470" s="321">
        <f>X470+P470+T470</f>
        <v>0</v>
      </c>
      <c r="J470" s="309">
        <f>(P470*0.5)+(T470*0.3)+(X470*0.2)</f>
        <v>0</v>
      </c>
      <c r="K470" s="259" t="e">
        <f>I470/H470</f>
        <v>#DIV/0!</v>
      </c>
      <c r="L470" s="258">
        <f>Y470+Q470+U470</f>
        <v>0</v>
      </c>
      <c r="M470" s="263">
        <f>(Y470*0.2)+(Q470*0.5)+(U470*0.3)</f>
        <v>0</v>
      </c>
      <c r="N470" s="315">
        <v>0</v>
      </c>
      <c r="O470" s="182">
        <v>0</v>
      </c>
      <c r="P470" s="181">
        <v>0</v>
      </c>
      <c r="Q470" s="183">
        <v>0</v>
      </c>
      <c r="R470" s="184">
        <v>0</v>
      </c>
      <c r="S470" s="184">
        <v>0</v>
      </c>
      <c r="T470" s="185">
        <v>0</v>
      </c>
      <c r="U470" s="186">
        <v>0</v>
      </c>
      <c r="V470" s="178">
        <v>0</v>
      </c>
      <c r="W470" s="178">
        <v>0</v>
      </c>
      <c r="X470" s="179">
        <v>0</v>
      </c>
      <c r="Y470" s="180">
        <v>0</v>
      </c>
    </row>
    <row r="471" spans="1:25" ht="15.6" x14ac:dyDescent="0.25">
      <c r="A471" s="138" t="s">
        <v>575</v>
      </c>
      <c r="B471" s="131" t="s">
        <v>1392</v>
      </c>
      <c r="C471" s="131" t="s">
        <v>119</v>
      </c>
      <c r="D471" s="131" t="s">
        <v>241</v>
      </c>
      <c r="E471" s="136" t="s">
        <v>1311</v>
      </c>
      <c r="F471" s="262">
        <f>V471+N471+R471</f>
        <v>0</v>
      </c>
      <c r="G471" s="258">
        <f>W471+O471+S471</f>
        <v>0</v>
      </c>
      <c r="H471" s="258">
        <f>F471+G471</f>
        <v>0</v>
      </c>
      <c r="I471" s="321">
        <f>X471+P471+T471</f>
        <v>0</v>
      </c>
      <c r="J471" s="309">
        <f>(P471*0.5)+(T471*0.3)+(X471*0.2)</f>
        <v>0</v>
      </c>
      <c r="K471" s="259" t="e">
        <f>I471/H471</f>
        <v>#DIV/0!</v>
      </c>
      <c r="L471" s="258">
        <f>Y471+Q471+U471</f>
        <v>0</v>
      </c>
      <c r="M471" s="263">
        <f>(Y471*0.2)+(Q471*0.5)+(U471*0.3)</f>
        <v>0</v>
      </c>
      <c r="N471" s="315">
        <v>0</v>
      </c>
      <c r="O471" s="182">
        <v>0</v>
      </c>
      <c r="P471" s="181">
        <v>0</v>
      </c>
      <c r="Q471" s="183">
        <v>0</v>
      </c>
      <c r="R471" s="184">
        <v>0</v>
      </c>
      <c r="S471" s="184">
        <v>0</v>
      </c>
      <c r="T471" s="185">
        <v>0</v>
      </c>
      <c r="U471" s="186">
        <v>0</v>
      </c>
      <c r="V471" s="178">
        <v>0</v>
      </c>
      <c r="W471" s="178">
        <v>0</v>
      </c>
      <c r="X471" s="179">
        <v>0</v>
      </c>
      <c r="Y471" s="180">
        <v>0</v>
      </c>
    </row>
    <row r="472" spans="1:25" ht="15.6" x14ac:dyDescent="0.25">
      <c r="A472" s="138" t="s">
        <v>576</v>
      </c>
      <c r="B472" s="131" t="s">
        <v>1295</v>
      </c>
      <c r="C472" s="131" t="s">
        <v>288</v>
      </c>
      <c r="D472" s="131" t="s">
        <v>202</v>
      </c>
      <c r="E472" s="136" t="s">
        <v>1954</v>
      </c>
      <c r="F472" s="262">
        <f>V472+N472+R472</f>
        <v>0</v>
      </c>
      <c r="G472" s="258">
        <f>W472+O472+S472</f>
        <v>0</v>
      </c>
      <c r="H472" s="258">
        <f>F472+G472</f>
        <v>0</v>
      </c>
      <c r="I472" s="321">
        <f>X472+P472+T472</f>
        <v>0</v>
      </c>
      <c r="J472" s="309">
        <f>(P472*0.5)+(T472*0.3)+(X472*0.2)</f>
        <v>0</v>
      </c>
      <c r="K472" s="259" t="e">
        <f>I472/H472</f>
        <v>#DIV/0!</v>
      </c>
      <c r="L472" s="258">
        <f>Y472+Q472+U472</f>
        <v>0</v>
      </c>
      <c r="M472" s="263">
        <f>(Y472*0.2)+(Q472*0.5)+(U472*0.3)</f>
        <v>0</v>
      </c>
      <c r="N472" s="315">
        <v>0</v>
      </c>
      <c r="O472" s="182">
        <v>0</v>
      </c>
      <c r="P472" s="181">
        <v>0</v>
      </c>
      <c r="Q472" s="183">
        <v>0</v>
      </c>
      <c r="R472" s="184">
        <v>0</v>
      </c>
      <c r="S472" s="184">
        <v>0</v>
      </c>
      <c r="T472" s="185">
        <v>0</v>
      </c>
      <c r="U472" s="186">
        <v>0</v>
      </c>
      <c r="V472" s="178">
        <v>0</v>
      </c>
      <c r="W472" s="178">
        <v>0</v>
      </c>
      <c r="X472" s="179">
        <v>0</v>
      </c>
      <c r="Y472" s="180">
        <v>0</v>
      </c>
    </row>
    <row r="473" spans="1:25" ht="15.6" x14ac:dyDescent="0.25">
      <c r="A473" s="138" t="s">
        <v>579</v>
      </c>
      <c r="B473" s="131" t="s">
        <v>1293</v>
      </c>
      <c r="C473" s="131" t="s">
        <v>966</v>
      </c>
      <c r="D473" s="131" t="s">
        <v>1273</v>
      </c>
      <c r="E473" s="136" t="s">
        <v>1314</v>
      </c>
      <c r="F473" s="262">
        <f>V473+N473+R473</f>
        <v>0</v>
      </c>
      <c r="G473" s="258">
        <f>W473+O473+S473</f>
        <v>0</v>
      </c>
      <c r="H473" s="258">
        <f>F473+G473</f>
        <v>0</v>
      </c>
      <c r="I473" s="321">
        <f>X473+P473+T473</f>
        <v>0</v>
      </c>
      <c r="J473" s="309">
        <f>(P473*0.5)+(T473*0.3)+(X473*0.2)</f>
        <v>0</v>
      </c>
      <c r="K473" s="259" t="e">
        <f>I473/H473</f>
        <v>#DIV/0!</v>
      </c>
      <c r="L473" s="258">
        <f>Y473+Q473+U473</f>
        <v>0</v>
      </c>
      <c r="M473" s="263">
        <f>(Y473*0.2)+(Q473*0.5)+(U473*0.3)</f>
        <v>0</v>
      </c>
      <c r="N473" s="315">
        <v>0</v>
      </c>
      <c r="O473" s="182">
        <v>0</v>
      </c>
      <c r="P473" s="181">
        <v>0</v>
      </c>
      <c r="Q473" s="183">
        <v>0</v>
      </c>
      <c r="R473" s="184">
        <v>0</v>
      </c>
      <c r="S473" s="184">
        <v>0</v>
      </c>
      <c r="T473" s="185">
        <v>0</v>
      </c>
      <c r="U473" s="186">
        <v>0</v>
      </c>
      <c r="V473" s="178">
        <v>0</v>
      </c>
      <c r="W473" s="178">
        <v>0</v>
      </c>
      <c r="X473" s="179">
        <v>0</v>
      </c>
      <c r="Y473" s="180">
        <v>0</v>
      </c>
    </row>
    <row r="474" spans="1:25" ht="15.6" x14ac:dyDescent="0.25">
      <c r="A474" s="138" t="s">
        <v>583</v>
      </c>
      <c r="B474" s="131" t="s">
        <v>1371</v>
      </c>
      <c r="C474" s="131" t="s">
        <v>92</v>
      </c>
      <c r="D474" s="131" t="s">
        <v>417</v>
      </c>
      <c r="E474" s="136" t="s">
        <v>1955</v>
      </c>
      <c r="F474" s="262">
        <f>V474+N474+R474</f>
        <v>0</v>
      </c>
      <c r="G474" s="258">
        <f>W474+O474+S474</f>
        <v>0</v>
      </c>
      <c r="H474" s="258">
        <f>F474+G474</f>
        <v>0</v>
      </c>
      <c r="I474" s="321">
        <f>X474+P474+T474</f>
        <v>0</v>
      </c>
      <c r="J474" s="309">
        <f>(P474*0.5)+(T474*0.3)+(X474*0.2)</f>
        <v>0</v>
      </c>
      <c r="K474" s="259" t="e">
        <f>I474/H474</f>
        <v>#DIV/0!</v>
      </c>
      <c r="L474" s="258">
        <f>Y474+Q474+U474</f>
        <v>0</v>
      </c>
      <c r="M474" s="263">
        <f>(Y474*0.2)+(Q474*0.5)+(U474*0.3)</f>
        <v>0</v>
      </c>
      <c r="N474" s="315">
        <v>0</v>
      </c>
      <c r="O474" s="182">
        <v>0</v>
      </c>
      <c r="P474" s="181">
        <v>0</v>
      </c>
      <c r="Q474" s="183">
        <v>0</v>
      </c>
      <c r="R474" s="184">
        <v>0</v>
      </c>
      <c r="S474" s="184">
        <v>0</v>
      </c>
      <c r="T474" s="185">
        <v>0</v>
      </c>
      <c r="U474" s="186">
        <v>0</v>
      </c>
      <c r="V474" s="178">
        <v>0</v>
      </c>
      <c r="W474" s="178">
        <v>0</v>
      </c>
      <c r="X474" s="179">
        <v>0</v>
      </c>
      <c r="Y474" s="180">
        <v>0</v>
      </c>
    </row>
    <row r="475" spans="1:25" ht="15.6" x14ac:dyDescent="0.25">
      <c r="A475" s="138" t="s">
        <v>590</v>
      </c>
      <c r="B475" s="131" t="s">
        <v>1295</v>
      </c>
      <c r="C475" s="131" t="s">
        <v>1864</v>
      </c>
      <c r="D475" s="131" t="s">
        <v>394</v>
      </c>
      <c r="E475" s="136" t="s">
        <v>1311</v>
      </c>
      <c r="F475" s="262">
        <f>V475+N475+R475</f>
        <v>0</v>
      </c>
      <c r="G475" s="258">
        <f>W475+O475+S475</f>
        <v>0</v>
      </c>
      <c r="H475" s="258">
        <f>F475+G475</f>
        <v>0</v>
      </c>
      <c r="I475" s="321">
        <f>X475+P475+T475</f>
        <v>0</v>
      </c>
      <c r="J475" s="309">
        <f>(P475*0.5)+(T475*0.3)+(X475*0.2)</f>
        <v>0</v>
      </c>
      <c r="K475" s="259" t="e">
        <f>I475/H475</f>
        <v>#DIV/0!</v>
      </c>
      <c r="L475" s="258">
        <f>Y475+Q475+U475</f>
        <v>0</v>
      </c>
      <c r="M475" s="263">
        <f>(Y475*0.2)+(Q475*0.5)+(U475*0.3)</f>
        <v>0</v>
      </c>
      <c r="N475" s="315">
        <v>0</v>
      </c>
      <c r="O475" s="182">
        <v>0</v>
      </c>
      <c r="P475" s="181">
        <v>0</v>
      </c>
      <c r="Q475" s="183">
        <v>0</v>
      </c>
      <c r="R475" s="184">
        <v>0</v>
      </c>
      <c r="S475" s="184">
        <v>0</v>
      </c>
      <c r="T475" s="185">
        <v>0</v>
      </c>
      <c r="U475" s="186">
        <v>0</v>
      </c>
      <c r="V475" s="178">
        <v>0</v>
      </c>
      <c r="W475" s="178">
        <v>0</v>
      </c>
      <c r="X475" s="179">
        <v>0</v>
      </c>
      <c r="Y475" s="180">
        <v>0</v>
      </c>
    </row>
    <row r="476" spans="1:25" ht="15.6" x14ac:dyDescent="0.25">
      <c r="A476" s="138" t="s">
        <v>594</v>
      </c>
      <c r="B476" s="131" t="s">
        <v>1371</v>
      </c>
      <c r="C476" s="131" t="s">
        <v>104</v>
      </c>
      <c r="D476" s="131" t="s">
        <v>421</v>
      </c>
      <c r="E476" s="136" t="s">
        <v>1955</v>
      </c>
      <c r="F476" s="262">
        <f>V476+N476+R476</f>
        <v>0</v>
      </c>
      <c r="G476" s="258">
        <f>W476+O476+S476</f>
        <v>0</v>
      </c>
      <c r="H476" s="258">
        <f>F476+G476</f>
        <v>0</v>
      </c>
      <c r="I476" s="321">
        <f>X476+P476+T476</f>
        <v>0</v>
      </c>
      <c r="J476" s="309">
        <f>(P476*0.5)+(T476*0.3)+(X476*0.2)</f>
        <v>0</v>
      </c>
      <c r="K476" s="259" t="e">
        <f>I476/H476</f>
        <v>#DIV/0!</v>
      </c>
      <c r="L476" s="258">
        <f>Y476+Q476+U476</f>
        <v>0</v>
      </c>
      <c r="M476" s="263">
        <f>(Y476*0.2)+(Q476*0.5)+(U476*0.3)</f>
        <v>0</v>
      </c>
      <c r="N476" s="315">
        <v>0</v>
      </c>
      <c r="O476" s="182">
        <v>0</v>
      </c>
      <c r="P476" s="181">
        <v>0</v>
      </c>
      <c r="Q476" s="183">
        <v>0</v>
      </c>
      <c r="R476" s="184">
        <v>0</v>
      </c>
      <c r="S476" s="184">
        <v>0</v>
      </c>
      <c r="T476" s="185">
        <v>0</v>
      </c>
      <c r="U476" s="186">
        <v>0</v>
      </c>
      <c r="V476" s="178">
        <v>0</v>
      </c>
      <c r="W476" s="178">
        <v>0</v>
      </c>
      <c r="X476" s="179">
        <v>0</v>
      </c>
      <c r="Y476" s="180">
        <v>0</v>
      </c>
    </row>
    <row r="477" spans="1:25" ht="15.6" x14ac:dyDescent="0.25">
      <c r="A477" s="138" t="s">
        <v>595</v>
      </c>
      <c r="B477" s="131" t="s">
        <v>1392</v>
      </c>
      <c r="C477" s="131" t="s">
        <v>1654</v>
      </c>
      <c r="D477" s="131" t="s">
        <v>154</v>
      </c>
      <c r="E477" s="136" t="s">
        <v>1312</v>
      </c>
      <c r="F477" s="262">
        <f>V477+N477+R477</f>
        <v>0</v>
      </c>
      <c r="G477" s="258">
        <f>W477+O477+S477</f>
        <v>0</v>
      </c>
      <c r="H477" s="258">
        <f>F477+G477</f>
        <v>0</v>
      </c>
      <c r="I477" s="321">
        <f>X477+P477+T477</f>
        <v>0</v>
      </c>
      <c r="J477" s="309">
        <f>(P477*0.5)+(T477*0.3)+(X477*0.2)</f>
        <v>0</v>
      </c>
      <c r="K477" s="259" t="e">
        <f>I477/H477</f>
        <v>#DIV/0!</v>
      </c>
      <c r="L477" s="258">
        <f>Y477+Q477+U477</f>
        <v>40</v>
      </c>
      <c r="M477" s="263">
        <f>(Y477*0.2)+(Q477*0.5)+(U477*0.3)</f>
        <v>8</v>
      </c>
      <c r="N477" s="315">
        <v>0</v>
      </c>
      <c r="O477" s="182">
        <v>0</v>
      </c>
      <c r="P477" s="181">
        <v>0</v>
      </c>
      <c r="Q477" s="183">
        <v>0</v>
      </c>
      <c r="R477" s="184">
        <v>0</v>
      </c>
      <c r="S477" s="184">
        <v>0</v>
      </c>
      <c r="T477" s="185">
        <v>0</v>
      </c>
      <c r="U477" s="186">
        <v>0</v>
      </c>
      <c r="V477" s="178">
        <v>0</v>
      </c>
      <c r="W477" s="178">
        <v>0</v>
      </c>
      <c r="X477" s="179">
        <v>0</v>
      </c>
      <c r="Y477" s="180">
        <v>40</v>
      </c>
    </row>
    <row r="478" spans="1:25" ht="15.6" x14ac:dyDescent="0.25">
      <c r="A478" s="138" t="s">
        <v>598</v>
      </c>
      <c r="B478" s="131" t="s">
        <v>1728</v>
      </c>
      <c r="C478" s="131" t="s">
        <v>399</v>
      </c>
      <c r="D478" s="131" t="s">
        <v>400</v>
      </c>
      <c r="E478" s="136" t="s">
        <v>1314</v>
      </c>
      <c r="F478" s="262">
        <f>V478+N478+R478</f>
        <v>0</v>
      </c>
      <c r="G478" s="258">
        <f>W478+O478+S478</f>
        <v>0</v>
      </c>
      <c r="H478" s="258">
        <f>F478+G478</f>
        <v>0</v>
      </c>
      <c r="I478" s="321">
        <f>X478+P478+T478</f>
        <v>0</v>
      </c>
      <c r="J478" s="309">
        <f>(P478*0.5)+(T478*0.3)+(X478*0.2)</f>
        <v>0</v>
      </c>
      <c r="K478" s="259" t="e">
        <f>I478/H478</f>
        <v>#DIV/0!</v>
      </c>
      <c r="L478" s="258">
        <f>Y478+Q478+U478</f>
        <v>0</v>
      </c>
      <c r="M478" s="263">
        <f>(Y478*0.2)+(Q478*0.5)+(U478*0.3)</f>
        <v>0</v>
      </c>
      <c r="N478" s="315">
        <v>0</v>
      </c>
      <c r="O478" s="182">
        <v>0</v>
      </c>
      <c r="P478" s="181">
        <v>0</v>
      </c>
      <c r="Q478" s="183">
        <v>0</v>
      </c>
      <c r="R478" s="184">
        <v>0</v>
      </c>
      <c r="S478" s="184">
        <v>0</v>
      </c>
      <c r="T478" s="185">
        <v>0</v>
      </c>
      <c r="U478" s="186">
        <v>0</v>
      </c>
      <c r="V478" s="178">
        <v>0</v>
      </c>
      <c r="W478" s="178">
        <v>0</v>
      </c>
      <c r="X478" s="179">
        <v>0</v>
      </c>
      <c r="Y478" s="180">
        <v>0</v>
      </c>
    </row>
    <row r="479" spans="1:25" ht="15.6" x14ac:dyDescent="0.25">
      <c r="A479" s="138" t="s">
        <v>599</v>
      </c>
      <c r="B479" s="131" t="s">
        <v>1279</v>
      </c>
      <c r="C479" s="131" t="s">
        <v>239</v>
      </c>
      <c r="D479" s="131" t="s">
        <v>313</v>
      </c>
      <c r="E479" s="136" t="s">
        <v>1314</v>
      </c>
      <c r="F479" s="262">
        <f>V479+N479+R479</f>
        <v>0</v>
      </c>
      <c r="G479" s="258">
        <f>W479+O479+S479</f>
        <v>0</v>
      </c>
      <c r="H479" s="258">
        <f>F479+G479</f>
        <v>0</v>
      </c>
      <c r="I479" s="321">
        <f>X479+P479+T479</f>
        <v>0</v>
      </c>
      <c r="J479" s="309">
        <f>(P479*0.5)+(T479*0.3)+(X479*0.2)</f>
        <v>0</v>
      </c>
      <c r="K479" s="259" t="e">
        <f>I479/H479</f>
        <v>#DIV/0!</v>
      </c>
      <c r="L479" s="258">
        <f>Y479+Q479+U479</f>
        <v>0</v>
      </c>
      <c r="M479" s="263">
        <f>(Y479*0.2)+(Q479*0.5)+(U479*0.3)</f>
        <v>0</v>
      </c>
      <c r="N479" s="315">
        <v>0</v>
      </c>
      <c r="O479" s="182">
        <v>0</v>
      </c>
      <c r="P479" s="181">
        <v>0</v>
      </c>
      <c r="Q479" s="183">
        <v>0</v>
      </c>
      <c r="R479" s="184">
        <v>0</v>
      </c>
      <c r="S479" s="184">
        <v>0</v>
      </c>
      <c r="T479" s="185">
        <v>0</v>
      </c>
      <c r="U479" s="186">
        <v>0</v>
      </c>
      <c r="V479" s="178">
        <v>0</v>
      </c>
      <c r="W479" s="178">
        <v>0</v>
      </c>
      <c r="X479" s="179">
        <v>0</v>
      </c>
      <c r="Y479" s="180">
        <v>0</v>
      </c>
    </row>
    <row r="480" spans="1:25" ht="15.6" x14ac:dyDescent="0.25">
      <c r="A480" s="138" t="s">
        <v>600</v>
      </c>
      <c r="B480" s="131" t="s">
        <v>1392</v>
      </c>
      <c r="C480" s="131" t="s">
        <v>365</v>
      </c>
      <c r="D480" s="131" t="s">
        <v>82</v>
      </c>
      <c r="E480" s="136" t="s">
        <v>1954</v>
      </c>
      <c r="F480" s="262">
        <f>V480+N480+R480</f>
        <v>0</v>
      </c>
      <c r="G480" s="258">
        <f>W480+O480+S480</f>
        <v>0</v>
      </c>
      <c r="H480" s="258">
        <f>F480+G480</f>
        <v>0</v>
      </c>
      <c r="I480" s="321">
        <f>X480+P480+T480</f>
        <v>0</v>
      </c>
      <c r="J480" s="309">
        <f>(P480*0.5)+(T480*0.3)+(X480*0.2)</f>
        <v>0</v>
      </c>
      <c r="K480" s="259" t="e">
        <f>I480/H480</f>
        <v>#DIV/0!</v>
      </c>
      <c r="L480" s="258">
        <f>Y480+Q480+U480</f>
        <v>0</v>
      </c>
      <c r="M480" s="263">
        <f>(Y480*0.2)+(Q480*0.5)+(U480*0.3)</f>
        <v>0</v>
      </c>
      <c r="N480" s="315">
        <v>0</v>
      </c>
      <c r="O480" s="182">
        <v>0</v>
      </c>
      <c r="P480" s="181">
        <v>0</v>
      </c>
      <c r="Q480" s="183">
        <v>0</v>
      </c>
      <c r="R480" s="184">
        <v>0</v>
      </c>
      <c r="S480" s="184">
        <v>0</v>
      </c>
      <c r="T480" s="185">
        <v>0</v>
      </c>
      <c r="U480" s="186">
        <v>0</v>
      </c>
      <c r="V480" s="178">
        <v>0</v>
      </c>
      <c r="W480" s="178">
        <v>0</v>
      </c>
      <c r="X480" s="179">
        <v>0</v>
      </c>
      <c r="Y480" s="180">
        <v>0</v>
      </c>
    </row>
    <row r="481" spans="1:25" ht="15.6" x14ac:dyDescent="0.25">
      <c r="A481" s="138" t="s">
        <v>601</v>
      </c>
      <c r="B481" s="131" t="s">
        <v>1293</v>
      </c>
      <c r="C481" s="131" t="s">
        <v>175</v>
      </c>
      <c r="D481" s="131" t="s">
        <v>260</v>
      </c>
      <c r="E481" s="136" t="s">
        <v>1314</v>
      </c>
      <c r="F481" s="262">
        <f>V481+N481+R481</f>
        <v>0</v>
      </c>
      <c r="G481" s="258">
        <f>W481+O481+S481</f>
        <v>0</v>
      </c>
      <c r="H481" s="258">
        <f>F481+G481</f>
        <v>0</v>
      </c>
      <c r="I481" s="321">
        <f>X481+P481+T481</f>
        <v>0</v>
      </c>
      <c r="J481" s="309">
        <f>(P481*0.5)+(T481*0.3)+(X481*0.2)</f>
        <v>0</v>
      </c>
      <c r="K481" s="259" t="e">
        <f>I481/H481</f>
        <v>#DIV/0!</v>
      </c>
      <c r="L481" s="258">
        <f>Y481+Q481+U481</f>
        <v>0</v>
      </c>
      <c r="M481" s="263">
        <f>(Y481*0.2)+(Q481*0.5)+(U481*0.3)</f>
        <v>0</v>
      </c>
      <c r="N481" s="315">
        <v>0</v>
      </c>
      <c r="O481" s="182">
        <v>0</v>
      </c>
      <c r="P481" s="181">
        <v>0</v>
      </c>
      <c r="Q481" s="183">
        <v>0</v>
      </c>
      <c r="R481" s="184">
        <v>0</v>
      </c>
      <c r="S481" s="184">
        <v>0</v>
      </c>
      <c r="T481" s="185">
        <v>0</v>
      </c>
      <c r="U481" s="186">
        <v>0</v>
      </c>
      <c r="V481" s="178">
        <v>0</v>
      </c>
      <c r="W481" s="178">
        <v>0</v>
      </c>
      <c r="X481" s="179">
        <v>0</v>
      </c>
      <c r="Y481" s="180">
        <v>0</v>
      </c>
    </row>
    <row r="482" spans="1:25" ht="15.6" x14ac:dyDescent="0.25">
      <c r="A482" s="138" t="s">
        <v>602</v>
      </c>
      <c r="B482" s="131" t="s">
        <v>41</v>
      </c>
      <c r="C482" s="131" t="s">
        <v>480</v>
      </c>
      <c r="D482" s="131" t="s">
        <v>382</v>
      </c>
      <c r="E482" s="136" t="s">
        <v>1955</v>
      </c>
      <c r="F482" s="262">
        <f>V482+N482+R482</f>
        <v>0</v>
      </c>
      <c r="G482" s="258">
        <f>W482+O482+S482</f>
        <v>0</v>
      </c>
      <c r="H482" s="258">
        <f>F482+G482</f>
        <v>0</v>
      </c>
      <c r="I482" s="321">
        <f>X482+P482+T482</f>
        <v>0</v>
      </c>
      <c r="J482" s="309">
        <f>(P482*0.5)+(T482*0.3)+(X482*0.2)</f>
        <v>0</v>
      </c>
      <c r="K482" s="259" t="e">
        <f>I482/H482</f>
        <v>#DIV/0!</v>
      </c>
      <c r="L482" s="258">
        <f>Y482+Q482+U482</f>
        <v>0</v>
      </c>
      <c r="M482" s="263">
        <f>(Y482*0.2)+(Q482*0.5)+(U482*0.3)</f>
        <v>0</v>
      </c>
      <c r="N482" s="315">
        <v>0</v>
      </c>
      <c r="O482" s="182">
        <v>0</v>
      </c>
      <c r="P482" s="181">
        <v>0</v>
      </c>
      <c r="Q482" s="183">
        <v>0</v>
      </c>
      <c r="R482" s="184">
        <v>0</v>
      </c>
      <c r="S482" s="184">
        <v>0</v>
      </c>
      <c r="T482" s="185">
        <v>0</v>
      </c>
      <c r="U482" s="186">
        <v>0</v>
      </c>
      <c r="V482" s="178">
        <v>0</v>
      </c>
      <c r="W482" s="178">
        <v>0</v>
      </c>
      <c r="X482" s="179">
        <v>0</v>
      </c>
      <c r="Y482" s="180">
        <v>0</v>
      </c>
    </row>
    <row r="483" spans="1:25" ht="15.6" x14ac:dyDescent="0.25">
      <c r="A483" s="138" t="s">
        <v>605</v>
      </c>
      <c r="B483" s="131" t="s">
        <v>1383</v>
      </c>
      <c r="C483" s="131" t="s">
        <v>170</v>
      </c>
      <c r="D483" s="131" t="s">
        <v>171</v>
      </c>
      <c r="E483" s="136" t="s">
        <v>1954</v>
      </c>
      <c r="F483" s="262">
        <f>V483+N483+R483</f>
        <v>0</v>
      </c>
      <c r="G483" s="258">
        <f>W483+O483+S483</f>
        <v>0</v>
      </c>
      <c r="H483" s="258">
        <f>F483+G483</f>
        <v>0</v>
      </c>
      <c r="I483" s="321">
        <f>X483+P483+T483</f>
        <v>0</v>
      </c>
      <c r="J483" s="309">
        <f>(P483*0.5)+(T483*0.3)+(X483*0.2)</f>
        <v>0</v>
      </c>
      <c r="K483" s="259" t="e">
        <f>I483/H483</f>
        <v>#DIV/0!</v>
      </c>
      <c r="L483" s="258">
        <f>Y483+Q483+U483</f>
        <v>0</v>
      </c>
      <c r="M483" s="263">
        <f>(Y483*0.2)+(Q483*0.5)+(U483*0.3)</f>
        <v>0</v>
      </c>
      <c r="N483" s="315">
        <v>0</v>
      </c>
      <c r="O483" s="182">
        <v>0</v>
      </c>
      <c r="P483" s="181">
        <v>0</v>
      </c>
      <c r="Q483" s="183">
        <v>0</v>
      </c>
      <c r="R483" s="184">
        <v>0</v>
      </c>
      <c r="S483" s="184">
        <v>0</v>
      </c>
      <c r="T483" s="185">
        <v>0</v>
      </c>
      <c r="U483" s="186">
        <v>0</v>
      </c>
      <c r="V483" s="178">
        <v>0</v>
      </c>
      <c r="W483" s="178">
        <v>0</v>
      </c>
      <c r="X483" s="179">
        <v>0</v>
      </c>
      <c r="Y483" s="180">
        <v>0</v>
      </c>
    </row>
    <row r="484" spans="1:25" ht="15.6" x14ac:dyDescent="0.25">
      <c r="A484" s="138" t="s">
        <v>607</v>
      </c>
      <c r="B484" s="131" t="s">
        <v>1279</v>
      </c>
      <c r="C484" s="131" t="s">
        <v>142</v>
      </c>
      <c r="D484" s="131" t="s">
        <v>143</v>
      </c>
      <c r="E484" s="136" t="s">
        <v>1311</v>
      </c>
      <c r="F484" s="262">
        <f>V484+N484+R484</f>
        <v>0</v>
      </c>
      <c r="G484" s="258">
        <f>W484+O484+S484</f>
        <v>0</v>
      </c>
      <c r="H484" s="258">
        <f>F484+G484</f>
        <v>0</v>
      </c>
      <c r="I484" s="321">
        <f>X484+P484+T484</f>
        <v>0</v>
      </c>
      <c r="J484" s="309">
        <f>(P484*0.5)+(T484*0.3)+(X484*0.2)</f>
        <v>0</v>
      </c>
      <c r="K484" s="259" t="e">
        <f>I484/H484</f>
        <v>#DIV/0!</v>
      </c>
      <c r="L484" s="258">
        <f>Y484+Q484+U484</f>
        <v>0</v>
      </c>
      <c r="M484" s="263">
        <f>(Y484*0.2)+(Q484*0.5)+(U484*0.3)</f>
        <v>0</v>
      </c>
      <c r="N484" s="315">
        <v>0</v>
      </c>
      <c r="O484" s="182">
        <v>0</v>
      </c>
      <c r="P484" s="181">
        <v>0</v>
      </c>
      <c r="Q484" s="183">
        <v>0</v>
      </c>
      <c r="R484" s="184">
        <v>0</v>
      </c>
      <c r="S484" s="184">
        <v>0</v>
      </c>
      <c r="T484" s="185">
        <v>0</v>
      </c>
      <c r="U484" s="186">
        <v>0</v>
      </c>
      <c r="V484" s="178">
        <v>0</v>
      </c>
      <c r="W484" s="178">
        <v>0</v>
      </c>
      <c r="X484" s="179">
        <v>0</v>
      </c>
      <c r="Y484" s="180">
        <v>0</v>
      </c>
    </row>
    <row r="485" spans="1:25" ht="15.6" x14ac:dyDescent="0.25">
      <c r="A485" s="138" t="s">
        <v>612</v>
      </c>
      <c r="B485" s="131" t="s">
        <v>1295</v>
      </c>
      <c r="C485" s="131" t="s">
        <v>1865</v>
      </c>
      <c r="D485" s="131" t="s">
        <v>1866</v>
      </c>
      <c r="E485" s="136" t="s">
        <v>1311</v>
      </c>
      <c r="F485" s="262">
        <f>V485+N485+R485</f>
        <v>0</v>
      </c>
      <c r="G485" s="258">
        <f>W485+O485+S485</f>
        <v>0</v>
      </c>
      <c r="H485" s="258">
        <f>F485+G485</f>
        <v>0</v>
      </c>
      <c r="I485" s="321">
        <f>X485+P485+T485</f>
        <v>0</v>
      </c>
      <c r="J485" s="309">
        <f>(P485*0.5)+(T485*0.3)+(X485*0.2)</f>
        <v>0</v>
      </c>
      <c r="K485" s="259" t="e">
        <f>I485/H485</f>
        <v>#DIV/0!</v>
      </c>
      <c r="L485" s="258">
        <f>Y485+Q485+U485</f>
        <v>0</v>
      </c>
      <c r="M485" s="263">
        <f>(Y485*0.2)+(Q485*0.5)+(U485*0.3)</f>
        <v>0</v>
      </c>
      <c r="N485" s="315">
        <v>0</v>
      </c>
      <c r="O485" s="182">
        <v>0</v>
      </c>
      <c r="P485" s="181">
        <v>0</v>
      </c>
      <c r="Q485" s="183">
        <v>0</v>
      </c>
      <c r="R485" s="184">
        <v>0</v>
      </c>
      <c r="S485" s="184">
        <v>0</v>
      </c>
      <c r="T485" s="185">
        <v>0</v>
      </c>
      <c r="U485" s="186">
        <v>0</v>
      </c>
      <c r="V485" s="178">
        <v>0</v>
      </c>
      <c r="W485" s="178">
        <v>0</v>
      </c>
      <c r="X485" s="179">
        <v>0</v>
      </c>
      <c r="Y485" s="180">
        <v>0</v>
      </c>
    </row>
    <row r="486" spans="1:25" ht="15.6" x14ac:dyDescent="0.25">
      <c r="A486" s="138" t="s">
        <v>616</v>
      </c>
      <c r="B486" s="131" t="s">
        <v>2049</v>
      </c>
      <c r="C486" s="131" t="s">
        <v>350</v>
      </c>
      <c r="D486" s="131" t="s">
        <v>349</v>
      </c>
      <c r="E486" s="136" t="s">
        <v>1311</v>
      </c>
      <c r="F486" s="262">
        <f>V486+N486+R486</f>
        <v>0</v>
      </c>
      <c r="G486" s="258">
        <f>W486+O486+S486</f>
        <v>0</v>
      </c>
      <c r="H486" s="258">
        <f>F486+G486</f>
        <v>0</v>
      </c>
      <c r="I486" s="321">
        <f>X486+P486+T486</f>
        <v>0</v>
      </c>
      <c r="J486" s="309">
        <f>(P486*0.5)+(T486*0.3)+(X486*0.2)</f>
        <v>0</v>
      </c>
      <c r="K486" s="259" t="e">
        <f>I486/H486</f>
        <v>#DIV/0!</v>
      </c>
      <c r="L486" s="258">
        <f>Y486+Q486+U486</f>
        <v>40</v>
      </c>
      <c r="M486" s="263">
        <f>(Y486*0.2)+(Q486*0.5)+(U486*0.3)</f>
        <v>12</v>
      </c>
      <c r="N486" s="315">
        <v>0</v>
      </c>
      <c r="O486" s="182">
        <v>0</v>
      </c>
      <c r="P486" s="181">
        <v>0</v>
      </c>
      <c r="Q486" s="183">
        <v>0</v>
      </c>
      <c r="R486" s="184">
        <v>0</v>
      </c>
      <c r="S486" s="184">
        <v>0</v>
      </c>
      <c r="T486" s="185">
        <v>0</v>
      </c>
      <c r="U486" s="186">
        <v>40</v>
      </c>
      <c r="V486" s="178">
        <v>0</v>
      </c>
      <c r="W486" s="178">
        <v>0</v>
      </c>
      <c r="X486" s="179">
        <v>0</v>
      </c>
      <c r="Y486" s="180">
        <v>0</v>
      </c>
    </row>
    <row r="487" spans="1:25" ht="15.6" x14ac:dyDescent="0.25">
      <c r="A487" s="138" t="s">
        <v>622</v>
      </c>
      <c r="B487" s="131" t="s">
        <v>1728</v>
      </c>
      <c r="C487" s="131" t="s">
        <v>397</v>
      </c>
      <c r="D487" s="131" t="s">
        <v>78</v>
      </c>
      <c r="E487" s="136" t="s">
        <v>1314</v>
      </c>
      <c r="F487" s="262">
        <f>V487+N487+R487</f>
        <v>0</v>
      </c>
      <c r="G487" s="258">
        <f>W487+O487+S487</f>
        <v>0</v>
      </c>
      <c r="H487" s="258">
        <f>F487+G487</f>
        <v>0</v>
      </c>
      <c r="I487" s="321">
        <f>X487+P487+T487</f>
        <v>0</v>
      </c>
      <c r="J487" s="309">
        <f>(P487*0.5)+(T487*0.3)+(X487*0.2)</f>
        <v>0</v>
      </c>
      <c r="K487" s="259" t="e">
        <f>I487/H487</f>
        <v>#DIV/0!</v>
      </c>
      <c r="L487" s="258">
        <f>Y487+Q487+U487</f>
        <v>0</v>
      </c>
      <c r="M487" s="263">
        <f>(Y487*0.2)+(Q487*0.5)+(U487*0.3)</f>
        <v>0</v>
      </c>
      <c r="N487" s="315">
        <v>0</v>
      </c>
      <c r="O487" s="182">
        <v>0</v>
      </c>
      <c r="P487" s="181">
        <v>0</v>
      </c>
      <c r="Q487" s="183">
        <v>0</v>
      </c>
      <c r="R487" s="184">
        <v>0</v>
      </c>
      <c r="S487" s="184">
        <v>0</v>
      </c>
      <c r="T487" s="185">
        <v>0</v>
      </c>
      <c r="U487" s="186">
        <v>0</v>
      </c>
      <c r="V487" s="178">
        <v>0</v>
      </c>
      <c r="W487" s="178">
        <v>0</v>
      </c>
      <c r="X487" s="179">
        <v>0</v>
      </c>
      <c r="Y487" s="180">
        <v>0</v>
      </c>
    </row>
    <row r="488" spans="1:25" ht="15.6" x14ac:dyDescent="0.25">
      <c r="A488" s="138" t="s">
        <v>624</v>
      </c>
      <c r="B488" s="131" t="s">
        <v>1295</v>
      </c>
      <c r="C488" s="131" t="s">
        <v>156</v>
      </c>
      <c r="D488" s="131" t="s">
        <v>290</v>
      </c>
      <c r="E488" s="136" t="s">
        <v>1955</v>
      </c>
      <c r="F488" s="262">
        <f>V488+N488+R488</f>
        <v>0</v>
      </c>
      <c r="G488" s="258">
        <f>W488+O488+S488</f>
        <v>0</v>
      </c>
      <c r="H488" s="258">
        <f>F488+G488</f>
        <v>0</v>
      </c>
      <c r="I488" s="321">
        <f>X488+P488+T488</f>
        <v>0</v>
      </c>
      <c r="J488" s="309">
        <f>(P488*0.5)+(T488*0.3)+(X488*0.2)</f>
        <v>0</v>
      </c>
      <c r="K488" s="259" t="e">
        <f>I488/H488</f>
        <v>#DIV/0!</v>
      </c>
      <c r="L488" s="258">
        <f>Y488+Q488+U488</f>
        <v>0</v>
      </c>
      <c r="M488" s="263">
        <f>(Y488*0.2)+(Q488*0.5)+(U488*0.3)</f>
        <v>0</v>
      </c>
      <c r="N488" s="315">
        <v>0</v>
      </c>
      <c r="O488" s="182">
        <v>0</v>
      </c>
      <c r="P488" s="181">
        <v>0</v>
      </c>
      <c r="Q488" s="183">
        <v>0</v>
      </c>
      <c r="R488" s="184">
        <v>0</v>
      </c>
      <c r="S488" s="184">
        <v>0</v>
      </c>
      <c r="T488" s="185">
        <v>0</v>
      </c>
      <c r="U488" s="186">
        <v>0</v>
      </c>
      <c r="V488" s="178">
        <v>0</v>
      </c>
      <c r="W488" s="178">
        <v>0</v>
      </c>
      <c r="X488" s="179">
        <v>0</v>
      </c>
      <c r="Y488" s="180">
        <v>0</v>
      </c>
    </row>
    <row r="489" spans="1:25" ht="15.6" x14ac:dyDescent="0.25">
      <c r="A489" s="138" t="s">
        <v>629</v>
      </c>
      <c r="B489" s="131" t="s">
        <v>1278</v>
      </c>
      <c r="C489" s="131" t="s">
        <v>2119</v>
      </c>
      <c r="D489" s="131" t="s">
        <v>2120</v>
      </c>
      <c r="E489" s="136" t="s">
        <v>1954</v>
      </c>
      <c r="F489" s="262">
        <f>V489+N489+R489</f>
        <v>0</v>
      </c>
      <c r="G489" s="258">
        <f>W489+O489+S489</f>
        <v>0</v>
      </c>
      <c r="H489" s="258">
        <f>F489+G489</f>
        <v>0</v>
      </c>
      <c r="I489" s="321">
        <f>X489+P489+T489</f>
        <v>0</v>
      </c>
      <c r="J489" s="309">
        <f>(P489*0.5)+(T489*0.3)+(X489*0.2)</f>
        <v>0</v>
      </c>
      <c r="K489" s="259" t="e">
        <f>I489/H489</f>
        <v>#DIV/0!</v>
      </c>
      <c r="L489" s="258">
        <f>Y489+Q489+U489</f>
        <v>20</v>
      </c>
      <c r="M489" s="263">
        <f>(Y489*0.2)+(Q489*0.5)+(U489*0.3)</f>
        <v>6</v>
      </c>
      <c r="N489" s="315">
        <v>0</v>
      </c>
      <c r="O489" s="182">
        <v>0</v>
      </c>
      <c r="P489" s="181">
        <v>0</v>
      </c>
      <c r="Q489" s="183">
        <v>0</v>
      </c>
      <c r="R489" s="184">
        <v>0</v>
      </c>
      <c r="S489" s="184">
        <v>0</v>
      </c>
      <c r="T489" s="185">
        <v>0</v>
      </c>
      <c r="U489" s="186">
        <v>20</v>
      </c>
      <c r="V489" s="178">
        <v>0</v>
      </c>
      <c r="W489" s="178">
        <v>0</v>
      </c>
      <c r="X489" s="179">
        <v>0</v>
      </c>
      <c r="Y489" s="180">
        <v>0</v>
      </c>
    </row>
    <row r="490" spans="1:25" ht="15.6" x14ac:dyDescent="0.25">
      <c r="A490" s="138" t="s">
        <v>633</v>
      </c>
      <c r="B490" s="131" t="s">
        <v>1371</v>
      </c>
      <c r="C490" s="131" t="s">
        <v>110</v>
      </c>
      <c r="D490" s="131" t="s">
        <v>421</v>
      </c>
      <c r="E490" s="136" t="s">
        <v>2026</v>
      </c>
      <c r="F490" s="262">
        <f>V490+N490+R490</f>
        <v>0</v>
      </c>
      <c r="G490" s="258">
        <f>W490+O490+S490</f>
        <v>0</v>
      </c>
      <c r="H490" s="258">
        <f>F490+G490</f>
        <v>0</v>
      </c>
      <c r="I490" s="321">
        <f>X490+P490+T490</f>
        <v>0</v>
      </c>
      <c r="J490" s="309">
        <f>(P490*0.5)+(T490*0.3)+(X490*0.2)</f>
        <v>0</v>
      </c>
      <c r="K490" s="259" t="e">
        <f>I490/H490</f>
        <v>#DIV/0!</v>
      </c>
      <c r="L490" s="258">
        <f>Y490+Q490+U490</f>
        <v>0</v>
      </c>
      <c r="M490" s="263">
        <f>(Y490*0.2)+(Q490*0.5)+(U490*0.3)</f>
        <v>0</v>
      </c>
      <c r="N490" s="315">
        <v>0</v>
      </c>
      <c r="O490" s="182">
        <v>0</v>
      </c>
      <c r="P490" s="181">
        <v>0</v>
      </c>
      <c r="Q490" s="183">
        <v>0</v>
      </c>
      <c r="R490" s="184">
        <v>0</v>
      </c>
      <c r="S490" s="184">
        <v>0</v>
      </c>
      <c r="T490" s="185">
        <v>0</v>
      </c>
      <c r="U490" s="186">
        <v>0</v>
      </c>
      <c r="V490" s="178">
        <v>0</v>
      </c>
      <c r="W490" s="178">
        <v>0</v>
      </c>
      <c r="X490" s="179">
        <v>0</v>
      </c>
      <c r="Y490" s="180">
        <v>0</v>
      </c>
    </row>
    <row r="491" spans="1:25" ht="15.6" x14ac:dyDescent="0.25">
      <c r="A491" s="138" t="s">
        <v>642</v>
      </c>
      <c r="B491" s="131" t="s">
        <v>40</v>
      </c>
      <c r="C491" s="131" t="s">
        <v>101</v>
      </c>
      <c r="D491" s="131" t="s">
        <v>191</v>
      </c>
      <c r="E491" s="136" t="s">
        <v>1955</v>
      </c>
      <c r="F491" s="262">
        <f>V491+N491+R491</f>
        <v>0</v>
      </c>
      <c r="G491" s="258">
        <f>W491+O491+S491</f>
        <v>0</v>
      </c>
      <c r="H491" s="258">
        <f>F491+G491</f>
        <v>0</v>
      </c>
      <c r="I491" s="321">
        <f>X491+P491+T491</f>
        <v>0</v>
      </c>
      <c r="J491" s="309">
        <f>(P491*0.5)+(T491*0.3)+(X491*0.2)</f>
        <v>0</v>
      </c>
      <c r="K491" s="259" t="e">
        <f>I491/H491</f>
        <v>#DIV/0!</v>
      </c>
      <c r="L491" s="258">
        <f>Y491+Q491+U491</f>
        <v>0</v>
      </c>
      <c r="M491" s="263">
        <f>(Y491*0.2)+(Q491*0.5)+(U491*0.3)</f>
        <v>0</v>
      </c>
      <c r="N491" s="315">
        <v>0</v>
      </c>
      <c r="O491" s="182">
        <v>0</v>
      </c>
      <c r="P491" s="181">
        <v>0</v>
      </c>
      <c r="Q491" s="183">
        <v>0</v>
      </c>
      <c r="R491" s="184">
        <v>0</v>
      </c>
      <c r="S491" s="184">
        <v>0</v>
      </c>
      <c r="T491" s="185">
        <v>0</v>
      </c>
      <c r="U491" s="186">
        <v>0</v>
      </c>
      <c r="V491" s="178">
        <v>0</v>
      </c>
      <c r="W491" s="178">
        <v>0</v>
      </c>
      <c r="X491" s="179">
        <v>0</v>
      </c>
      <c r="Y491" s="180">
        <v>0</v>
      </c>
    </row>
    <row r="492" spans="1:25" ht="15.6" x14ac:dyDescent="0.25">
      <c r="A492" s="138" t="s">
        <v>645</v>
      </c>
      <c r="B492" s="131" t="s">
        <v>40</v>
      </c>
      <c r="C492" s="131" t="s">
        <v>196</v>
      </c>
      <c r="D492" s="131" t="s">
        <v>197</v>
      </c>
      <c r="E492" s="136" t="s">
        <v>1314</v>
      </c>
      <c r="F492" s="262">
        <f>V492+N492+R492</f>
        <v>0</v>
      </c>
      <c r="G492" s="258">
        <f>W492+O492+S492</f>
        <v>0</v>
      </c>
      <c r="H492" s="258">
        <f>F492+G492</f>
        <v>0</v>
      </c>
      <c r="I492" s="321">
        <f>X492+P492+T492</f>
        <v>0</v>
      </c>
      <c r="J492" s="309">
        <f>(P492*0.5)+(T492*0.3)+(X492*0.2)</f>
        <v>0</v>
      </c>
      <c r="K492" s="259" t="e">
        <f>I492/H492</f>
        <v>#DIV/0!</v>
      </c>
      <c r="L492" s="258">
        <f>Y492+Q492+U492</f>
        <v>0</v>
      </c>
      <c r="M492" s="263">
        <f>(Y492*0.2)+(Q492*0.5)+(U492*0.3)</f>
        <v>0</v>
      </c>
      <c r="N492" s="315">
        <v>0</v>
      </c>
      <c r="O492" s="182">
        <v>0</v>
      </c>
      <c r="P492" s="181">
        <v>0</v>
      </c>
      <c r="Q492" s="183">
        <v>0</v>
      </c>
      <c r="R492" s="184">
        <v>0</v>
      </c>
      <c r="S492" s="184">
        <v>0</v>
      </c>
      <c r="T492" s="185">
        <v>0</v>
      </c>
      <c r="U492" s="186">
        <v>0</v>
      </c>
      <c r="V492" s="178">
        <v>0</v>
      </c>
      <c r="W492" s="178">
        <v>0</v>
      </c>
      <c r="X492" s="179">
        <v>0</v>
      </c>
      <c r="Y492" s="180">
        <v>0</v>
      </c>
    </row>
    <row r="493" spans="1:25" ht="15.6" x14ac:dyDescent="0.25">
      <c r="A493" s="138" t="s">
        <v>650</v>
      </c>
      <c r="B493" s="131" t="s">
        <v>1278</v>
      </c>
      <c r="C493" s="131" t="s">
        <v>456</v>
      </c>
      <c r="D493" s="131" t="s">
        <v>141</v>
      </c>
      <c r="E493" s="136" t="s">
        <v>1303</v>
      </c>
      <c r="F493" s="262">
        <f>V493+N493+R493</f>
        <v>0</v>
      </c>
      <c r="G493" s="258">
        <f>W493+O493+S493</f>
        <v>0</v>
      </c>
      <c r="H493" s="258">
        <f>F493+G493</f>
        <v>0</v>
      </c>
      <c r="I493" s="321">
        <f>X493+P493+T493</f>
        <v>0</v>
      </c>
      <c r="J493" s="309">
        <f>(P493*0.5)+(T493*0.3)+(X493*0.2)</f>
        <v>0</v>
      </c>
      <c r="K493" s="259" t="e">
        <f>I493/H493</f>
        <v>#DIV/0!</v>
      </c>
      <c r="L493" s="258">
        <f>Y493+Q493+U493</f>
        <v>0</v>
      </c>
      <c r="M493" s="263">
        <f>(Y493*0.2)+(Q493*0.5)+(U493*0.3)</f>
        <v>0</v>
      </c>
      <c r="N493" s="315">
        <v>0</v>
      </c>
      <c r="O493" s="182">
        <v>0</v>
      </c>
      <c r="P493" s="181">
        <v>0</v>
      </c>
      <c r="Q493" s="183">
        <v>0</v>
      </c>
      <c r="R493" s="184">
        <v>0</v>
      </c>
      <c r="S493" s="184">
        <v>0</v>
      </c>
      <c r="T493" s="185">
        <v>0</v>
      </c>
      <c r="U493" s="186">
        <v>0</v>
      </c>
      <c r="V493" s="178">
        <v>0</v>
      </c>
      <c r="W493" s="178">
        <v>0</v>
      </c>
      <c r="X493" s="179">
        <v>0</v>
      </c>
      <c r="Y493" s="180">
        <v>0</v>
      </c>
    </row>
    <row r="494" spans="1:25" ht="15.6" x14ac:dyDescent="0.25">
      <c r="A494" s="138" t="s">
        <v>651</v>
      </c>
      <c r="B494" s="131" t="s">
        <v>1392</v>
      </c>
      <c r="C494" s="131" t="s">
        <v>438</v>
      </c>
      <c r="D494" s="131" t="s">
        <v>240</v>
      </c>
      <c r="E494" s="136" t="s">
        <v>1311</v>
      </c>
      <c r="F494" s="262">
        <f>V494+N494+R494</f>
        <v>0</v>
      </c>
      <c r="G494" s="258">
        <f>W494+O494+S494</f>
        <v>0</v>
      </c>
      <c r="H494" s="258">
        <f>F494+G494</f>
        <v>0</v>
      </c>
      <c r="I494" s="321">
        <f>X494+P494+T494</f>
        <v>0</v>
      </c>
      <c r="J494" s="309">
        <f>(P494*0.5)+(T494*0.3)+(X494*0.2)</f>
        <v>0</v>
      </c>
      <c r="K494" s="259" t="e">
        <f>I494/H494</f>
        <v>#DIV/0!</v>
      </c>
      <c r="L494" s="258">
        <f>Y494+Q494+U494</f>
        <v>0</v>
      </c>
      <c r="M494" s="263">
        <f>(Y494*0.2)+(Q494*0.5)+(U494*0.3)</f>
        <v>0</v>
      </c>
      <c r="N494" s="315">
        <v>0</v>
      </c>
      <c r="O494" s="182">
        <v>0</v>
      </c>
      <c r="P494" s="181">
        <v>0</v>
      </c>
      <c r="Q494" s="183">
        <v>0</v>
      </c>
      <c r="R494" s="184">
        <v>0</v>
      </c>
      <c r="S494" s="184">
        <v>0</v>
      </c>
      <c r="T494" s="185">
        <v>0</v>
      </c>
      <c r="U494" s="186">
        <v>0</v>
      </c>
      <c r="V494" s="178">
        <v>0</v>
      </c>
      <c r="W494" s="178">
        <v>0</v>
      </c>
      <c r="X494" s="179">
        <v>0</v>
      </c>
      <c r="Y494" s="180">
        <v>0</v>
      </c>
    </row>
    <row r="495" spans="1:25" ht="15.6" x14ac:dyDescent="0.25">
      <c r="A495" s="138" t="s">
        <v>655</v>
      </c>
      <c r="B495" s="131" t="s">
        <v>1392</v>
      </c>
      <c r="C495" s="131" t="s">
        <v>235</v>
      </c>
      <c r="D495" s="131" t="s">
        <v>236</v>
      </c>
      <c r="E495" s="136" t="s">
        <v>1314</v>
      </c>
      <c r="F495" s="262">
        <f>V495+N495+R495</f>
        <v>0</v>
      </c>
      <c r="G495" s="258">
        <f>W495+O495+S495</f>
        <v>0</v>
      </c>
      <c r="H495" s="258">
        <f>F495+G495</f>
        <v>0</v>
      </c>
      <c r="I495" s="321">
        <f>X495+P495+T495</f>
        <v>0</v>
      </c>
      <c r="J495" s="309">
        <f>(P495*0.5)+(T495*0.3)+(X495*0.2)</f>
        <v>0</v>
      </c>
      <c r="K495" s="259" t="e">
        <f>I495/H495</f>
        <v>#DIV/0!</v>
      </c>
      <c r="L495" s="258">
        <f>Y495+Q495+U495</f>
        <v>0</v>
      </c>
      <c r="M495" s="263">
        <f>(Y495*0.2)+(Q495*0.5)+(U495*0.3)</f>
        <v>0</v>
      </c>
      <c r="N495" s="315">
        <v>0</v>
      </c>
      <c r="O495" s="182">
        <v>0</v>
      </c>
      <c r="P495" s="181">
        <v>0</v>
      </c>
      <c r="Q495" s="183">
        <v>0</v>
      </c>
      <c r="R495" s="184">
        <v>0</v>
      </c>
      <c r="S495" s="184">
        <v>0</v>
      </c>
      <c r="T495" s="185">
        <v>0</v>
      </c>
      <c r="U495" s="186">
        <v>0</v>
      </c>
      <c r="V495" s="178">
        <v>0</v>
      </c>
      <c r="W495" s="178">
        <v>0</v>
      </c>
      <c r="X495" s="179">
        <v>0</v>
      </c>
      <c r="Y495" s="180">
        <v>0</v>
      </c>
    </row>
    <row r="496" spans="1:25" ht="15.6" x14ac:dyDescent="0.25">
      <c r="A496" s="138" t="s">
        <v>657</v>
      </c>
      <c r="B496" s="131" t="s">
        <v>1433</v>
      </c>
      <c r="C496" s="131" t="s">
        <v>204</v>
      </c>
      <c r="D496" s="131" t="s">
        <v>377</v>
      </c>
      <c r="E496" s="136" t="s">
        <v>1311</v>
      </c>
      <c r="F496" s="262">
        <f>V496+N496+R496</f>
        <v>0</v>
      </c>
      <c r="G496" s="258">
        <f>W496+O496+S496</f>
        <v>0</v>
      </c>
      <c r="H496" s="258">
        <f>F496+G496</f>
        <v>0</v>
      </c>
      <c r="I496" s="321">
        <f>X496+P496+T496</f>
        <v>0</v>
      </c>
      <c r="J496" s="309">
        <f>(P496*0.5)+(T496*0.3)+(X496*0.2)</f>
        <v>0</v>
      </c>
      <c r="K496" s="259" t="e">
        <f>I496/H496</f>
        <v>#DIV/0!</v>
      </c>
      <c r="L496" s="258">
        <f>Y496+Q496+U496</f>
        <v>0</v>
      </c>
      <c r="M496" s="263">
        <f>(Y496*0.2)+(Q496*0.5)+(U496*0.3)</f>
        <v>0</v>
      </c>
      <c r="N496" s="315">
        <v>0</v>
      </c>
      <c r="O496" s="182">
        <v>0</v>
      </c>
      <c r="P496" s="181">
        <v>0</v>
      </c>
      <c r="Q496" s="183">
        <v>0</v>
      </c>
      <c r="R496" s="184">
        <v>0</v>
      </c>
      <c r="S496" s="184">
        <v>0</v>
      </c>
      <c r="T496" s="185">
        <v>0</v>
      </c>
      <c r="U496" s="186">
        <v>0</v>
      </c>
      <c r="V496" s="178">
        <v>0</v>
      </c>
      <c r="W496" s="178">
        <v>0</v>
      </c>
      <c r="X496" s="179">
        <v>0</v>
      </c>
      <c r="Y496" s="180">
        <v>0</v>
      </c>
    </row>
    <row r="497" spans="1:25" ht="15.6" x14ac:dyDescent="0.25">
      <c r="A497" s="138" t="s">
        <v>659</v>
      </c>
      <c r="B497" s="131" t="s">
        <v>1293</v>
      </c>
      <c r="C497" s="131" t="s">
        <v>246</v>
      </c>
      <c r="D497" s="131" t="s">
        <v>261</v>
      </c>
      <c r="E497" s="136" t="s">
        <v>1954</v>
      </c>
      <c r="F497" s="262">
        <f>V497+N497+R497</f>
        <v>0</v>
      </c>
      <c r="G497" s="258">
        <f>W497+O497+S497</f>
        <v>0</v>
      </c>
      <c r="H497" s="258">
        <f>F497+G497</f>
        <v>0</v>
      </c>
      <c r="I497" s="321">
        <f>X497+P497+T497</f>
        <v>0</v>
      </c>
      <c r="J497" s="309">
        <f>(P497*0.5)+(T497*0.3)+(X497*0.2)</f>
        <v>0</v>
      </c>
      <c r="K497" s="259" t="e">
        <f>I497/H497</f>
        <v>#DIV/0!</v>
      </c>
      <c r="L497" s="258">
        <f>Y497+Q497+U497</f>
        <v>0</v>
      </c>
      <c r="M497" s="263">
        <f>(Y497*0.2)+(Q497*0.5)+(U497*0.3)</f>
        <v>0</v>
      </c>
      <c r="N497" s="315">
        <v>0</v>
      </c>
      <c r="O497" s="182">
        <v>0</v>
      </c>
      <c r="P497" s="181">
        <v>0</v>
      </c>
      <c r="Q497" s="183">
        <v>0</v>
      </c>
      <c r="R497" s="184">
        <v>0</v>
      </c>
      <c r="S497" s="184">
        <v>0</v>
      </c>
      <c r="T497" s="185">
        <v>0</v>
      </c>
      <c r="U497" s="186">
        <v>0</v>
      </c>
      <c r="V497" s="178">
        <v>0</v>
      </c>
      <c r="W497" s="178">
        <v>0</v>
      </c>
      <c r="X497" s="179">
        <v>0</v>
      </c>
      <c r="Y497" s="180">
        <v>0</v>
      </c>
    </row>
    <row r="498" spans="1:25" ht="15.6" x14ac:dyDescent="0.25">
      <c r="A498" s="138" t="s">
        <v>662</v>
      </c>
      <c r="B498" s="131" t="s">
        <v>1295</v>
      </c>
      <c r="C498" s="131" t="s">
        <v>274</v>
      </c>
      <c r="D498" s="131" t="s">
        <v>275</v>
      </c>
      <c r="E498" s="136" t="s">
        <v>1314</v>
      </c>
      <c r="F498" s="262">
        <f>V498+N498+R498</f>
        <v>0</v>
      </c>
      <c r="G498" s="258">
        <f>W498+O498+S498</f>
        <v>0</v>
      </c>
      <c r="H498" s="258">
        <f>F498+G498</f>
        <v>0</v>
      </c>
      <c r="I498" s="321">
        <f>X498+P498+T498</f>
        <v>0</v>
      </c>
      <c r="J498" s="309">
        <f>(P498*0.5)+(T498*0.3)+(X498*0.2)</f>
        <v>0</v>
      </c>
      <c r="K498" s="259" t="e">
        <f>I498/H498</f>
        <v>#DIV/0!</v>
      </c>
      <c r="L498" s="258">
        <f>Y498+Q498+U498</f>
        <v>0</v>
      </c>
      <c r="M498" s="263">
        <f>(Y498*0.2)+(Q498*0.5)+(U498*0.3)</f>
        <v>0</v>
      </c>
      <c r="N498" s="315">
        <v>0</v>
      </c>
      <c r="O498" s="182">
        <v>0</v>
      </c>
      <c r="P498" s="181">
        <v>0</v>
      </c>
      <c r="Q498" s="183">
        <v>0</v>
      </c>
      <c r="R498" s="184">
        <v>0</v>
      </c>
      <c r="S498" s="184">
        <v>0</v>
      </c>
      <c r="T498" s="185">
        <v>0</v>
      </c>
      <c r="U498" s="186">
        <v>0</v>
      </c>
      <c r="V498" s="178">
        <v>0</v>
      </c>
      <c r="W498" s="178">
        <v>0</v>
      </c>
      <c r="X498" s="179">
        <v>0</v>
      </c>
      <c r="Y498" s="180">
        <v>0</v>
      </c>
    </row>
    <row r="499" spans="1:25" ht="15.6" x14ac:dyDescent="0.25">
      <c r="A499" s="138" t="s">
        <v>663</v>
      </c>
      <c r="B499" s="131" t="s">
        <v>1279</v>
      </c>
      <c r="C499" s="131" t="s">
        <v>278</v>
      </c>
      <c r="D499" s="131" t="s">
        <v>316</v>
      </c>
      <c r="E499" s="136" t="s">
        <v>1311</v>
      </c>
      <c r="F499" s="262">
        <f>V499+N499+R499</f>
        <v>0</v>
      </c>
      <c r="G499" s="258">
        <f>W499+O499+S499</f>
        <v>0</v>
      </c>
      <c r="H499" s="258">
        <f>F499+G499</f>
        <v>0</v>
      </c>
      <c r="I499" s="321">
        <f>X499+P499+T499</f>
        <v>0</v>
      </c>
      <c r="J499" s="309">
        <f>(P499*0.5)+(T499*0.3)+(X499*0.2)</f>
        <v>0</v>
      </c>
      <c r="K499" s="259" t="e">
        <f>I499/H499</f>
        <v>#DIV/0!</v>
      </c>
      <c r="L499" s="258">
        <f>Y499+Q499+U499</f>
        <v>0</v>
      </c>
      <c r="M499" s="263">
        <f>(Y499*0.2)+(Q499*0.5)+(U499*0.3)</f>
        <v>0</v>
      </c>
      <c r="N499" s="315">
        <v>0</v>
      </c>
      <c r="O499" s="182">
        <v>0</v>
      </c>
      <c r="P499" s="181">
        <v>0</v>
      </c>
      <c r="Q499" s="183">
        <v>0</v>
      </c>
      <c r="R499" s="184">
        <v>0</v>
      </c>
      <c r="S499" s="184">
        <v>0</v>
      </c>
      <c r="T499" s="185">
        <v>0</v>
      </c>
      <c r="U499" s="186">
        <v>0</v>
      </c>
      <c r="V499" s="178">
        <v>0</v>
      </c>
      <c r="W499" s="178">
        <v>0</v>
      </c>
      <c r="X499" s="179">
        <v>0</v>
      </c>
      <c r="Y499" s="180">
        <v>0</v>
      </c>
    </row>
    <row r="500" spans="1:25" ht="15.6" x14ac:dyDescent="0.25">
      <c r="A500" s="138" t="s">
        <v>664</v>
      </c>
      <c r="B500" s="131" t="s">
        <v>1293</v>
      </c>
      <c r="C500" s="131" t="s">
        <v>1983</v>
      </c>
      <c r="D500" s="131" t="s">
        <v>143</v>
      </c>
      <c r="E500" s="136" t="s">
        <v>1314</v>
      </c>
      <c r="F500" s="262">
        <f>V500+N500+R500</f>
        <v>0</v>
      </c>
      <c r="G500" s="258">
        <f>W500+O500+S500</f>
        <v>0</v>
      </c>
      <c r="H500" s="258">
        <f>F500+G500</f>
        <v>0</v>
      </c>
      <c r="I500" s="321">
        <f>X500+P500+T500</f>
        <v>0</v>
      </c>
      <c r="J500" s="309">
        <f>(P500*0.5)+(T500*0.3)+(X500*0.2)</f>
        <v>0</v>
      </c>
      <c r="K500" s="259" t="e">
        <f>I500/H500</f>
        <v>#DIV/0!</v>
      </c>
      <c r="L500" s="258">
        <f>Y500+Q500+U500</f>
        <v>40</v>
      </c>
      <c r="M500" s="263">
        <f>(Y500*0.2)+(Q500*0.5)+(U500*0.3)</f>
        <v>8</v>
      </c>
      <c r="N500" s="315">
        <v>0</v>
      </c>
      <c r="O500" s="182">
        <v>0</v>
      </c>
      <c r="P500" s="181">
        <v>0</v>
      </c>
      <c r="Q500" s="183">
        <v>0</v>
      </c>
      <c r="R500" s="184">
        <v>0</v>
      </c>
      <c r="S500" s="184">
        <v>0</v>
      </c>
      <c r="T500" s="185">
        <v>0</v>
      </c>
      <c r="U500" s="186">
        <v>0</v>
      </c>
      <c r="V500" s="178">
        <v>0</v>
      </c>
      <c r="W500" s="178">
        <v>0</v>
      </c>
      <c r="X500" s="179">
        <v>0</v>
      </c>
      <c r="Y500" s="180">
        <v>40</v>
      </c>
    </row>
    <row r="501" spans="1:25" ht="15.6" x14ac:dyDescent="0.25">
      <c r="A501" s="138" t="s">
        <v>671</v>
      </c>
      <c r="B501" s="131" t="s">
        <v>1293</v>
      </c>
      <c r="C501" s="131" t="s">
        <v>1922</v>
      </c>
      <c r="D501" s="131" t="s">
        <v>143</v>
      </c>
      <c r="E501" s="136" t="s">
        <v>1313</v>
      </c>
      <c r="F501" s="262">
        <f>V501+N501+R501</f>
        <v>0</v>
      </c>
      <c r="G501" s="258">
        <f>W501+O501+S501</f>
        <v>0</v>
      </c>
      <c r="H501" s="258">
        <f>F501+G501</f>
        <v>0</v>
      </c>
      <c r="I501" s="321">
        <f>X501+P501+T501</f>
        <v>0</v>
      </c>
      <c r="J501" s="309">
        <f>(P501*0.5)+(T501*0.3)+(X501*0.2)</f>
        <v>0</v>
      </c>
      <c r="K501" s="259" t="e">
        <f>I501/H501</f>
        <v>#DIV/0!</v>
      </c>
      <c r="L501" s="258">
        <f>Y501+Q501+U501</f>
        <v>40</v>
      </c>
      <c r="M501" s="263">
        <f>(Y501*0.2)+(Q501*0.5)+(U501*0.3)</f>
        <v>8</v>
      </c>
      <c r="N501" s="315">
        <v>0</v>
      </c>
      <c r="O501" s="182">
        <v>0</v>
      </c>
      <c r="P501" s="181">
        <v>0</v>
      </c>
      <c r="Q501" s="183">
        <v>0</v>
      </c>
      <c r="R501" s="184">
        <v>0</v>
      </c>
      <c r="S501" s="184">
        <v>0</v>
      </c>
      <c r="T501" s="185">
        <v>0</v>
      </c>
      <c r="U501" s="186">
        <v>0</v>
      </c>
      <c r="V501" s="178">
        <v>0</v>
      </c>
      <c r="W501" s="178">
        <v>0</v>
      </c>
      <c r="X501" s="179">
        <v>0</v>
      </c>
      <c r="Y501" s="180">
        <v>40</v>
      </c>
    </row>
    <row r="502" spans="1:25" ht="15.6" x14ac:dyDescent="0.25">
      <c r="A502" s="138" t="s">
        <v>672</v>
      </c>
      <c r="B502" s="131" t="s">
        <v>1292</v>
      </c>
      <c r="C502" s="131" t="s">
        <v>271</v>
      </c>
      <c r="D502" s="131" t="s">
        <v>383</v>
      </c>
      <c r="E502" s="136" t="s">
        <v>1314</v>
      </c>
      <c r="F502" s="262">
        <f>V502+N502+R502</f>
        <v>0</v>
      </c>
      <c r="G502" s="258">
        <f>W502+O502+S502</f>
        <v>0</v>
      </c>
      <c r="H502" s="258">
        <f>F502+G502</f>
        <v>0</v>
      </c>
      <c r="I502" s="321">
        <f>X502+P502+T502</f>
        <v>0</v>
      </c>
      <c r="J502" s="309">
        <f>(P502*0.5)+(T502*0.3)+(X502*0.2)</f>
        <v>0</v>
      </c>
      <c r="K502" s="259" t="e">
        <f>I502/H502</f>
        <v>#DIV/0!</v>
      </c>
      <c r="L502" s="258">
        <f>Y502+Q502+U502</f>
        <v>20</v>
      </c>
      <c r="M502" s="263">
        <f>(Y502*0.2)+(Q502*0.5)+(U502*0.3)</f>
        <v>4</v>
      </c>
      <c r="N502" s="315">
        <v>0</v>
      </c>
      <c r="O502" s="182">
        <v>0</v>
      </c>
      <c r="P502" s="181">
        <v>0</v>
      </c>
      <c r="Q502" s="183">
        <v>0</v>
      </c>
      <c r="R502" s="184">
        <v>0</v>
      </c>
      <c r="S502" s="184">
        <v>0</v>
      </c>
      <c r="T502" s="185">
        <v>0</v>
      </c>
      <c r="U502" s="186">
        <v>0</v>
      </c>
      <c r="V502" s="178">
        <v>0</v>
      </c>
      <c r="W502" s="178">
        <v>0</v>
      </c>
      <c r="X502" s="179">
        <v>0</v>
      </c>
      <c r="Y502" s="180">
        <v>20</v>
      </c>
    </row>
    <row r="503" spans="1:25" ht="15.6" x14ac:dyDescent="0.25">
      <c r="A503" s="138" t="s">
        <v>677</v>
      </c>
      <c r="B503" s="131" t="s">
        <v>41</v>
      </c>
      <c r="C503" s="131" t="s">
        <v>1566</v>
      </c>
      <c r="D503" s="131" t="s">
        <v>382</v>
      </c>
      <c r="E503" s="136" t="s">
        <v>2026</v>
      </c>
      <c r="F503" s="262">
        <f>V503+N503+R503</f>
        <v>0</v>
      </c>
      <c r="G503" s="258">
        <f>W503+O503+S503</f>
        <v>0</v>
      </c>
      <c r="H503" s="258">
        <f>F503+G503</f>
        <v>0</v>
      </c>
      <c r="I503" s="321">
        <f>X503+P503+T503</f>
        <v>0</v>
      </c>
      <c r="J503" s="309">
        <f>(P503*0.5)+(T503*0.3)+(X503*0.2)</f>
        <v>0</v>
      </c>
      <c r="K503" s="259" t="e">
        <f>I503/H503</f>
        <v>#DIV/0!</v>
      </c>
      <c r="L503" s="258">
        <f>Y503+Q503+U503</f>
        <v>0</v>
      </c>
      <c r="M503" s="263">
        <f>(Y503*0.2)+(Q503*0.5)+(U503*0.3)</f>
        <v>0</v>
      </c>
      <c r="N503" s="315">
        <v>0</v>
      </c>
      <c r="O503" s="182">
        <v>0</v>
      </c>
      <c r="P503" s="181">
        <v>0</v>
      </c>
      <c r="Q503" s="183">
        <v>0</v>
      </c>
      <c r="R503" s="184">
        <v>0</v>
      </c>
      <c r="S503" s="184">
        <v>0</v>
      </c>
      <c r="T503" s="185">
        <v>0</v>
      </c>
      <c r="U503" s="186">
        <v>0</v>
      </c>
      <c r="V503" s="178">
        <v>0</v>
      </c>
      <c r="W503" s="178">
        <v>0</v>
      </c>
      <c r="X503" s="179">
        <v>0</v>
      </c>
      <c r="Y503" s="180">
        <v>0</v>
      </c>
    </row>
    <row r="504" spans="1:25" ht="15.6" x14ac:dyDescent="0.25">
      <c r="A504" s="138" t="s">
        <v>680</v>
      </c>
      <c r="B504" s="131" t="s">
        <v>1278</v>
      </c>
      <c r="C504" s="131" t="s">
        <v>95</v>
      </c>
      <c r="D504" s="131" t="s">
        <v>96</v>
      </c>
      <c r="E504" s="136" t="s">
        <v>1314</v>
      </c>
      <c r="F504" s="262">
        <f>V504+N504+R504</f>
        <v>0</v>
      </c>
      <c r="G504" s="258">
        <f>W504+O504+S504</f>
        <v>0</v>
      </c>
      <c r="H504" s="258">
        <f>F504+G504</f>
        <v>0</v>
      </c>
      <c r="I504" s="321">
        <f>X504+P504+T504</f>
        <v>0</v>
      </c>
      <c r="J504" s="309">
        <f>(P504*0.5)+(T504*0.3)+(X504*0.2)</f>
        <v>0</v>
      </c>
      <c r="K504" s="259" t="e">
        <f>I504/H504</f>
        <v>#DIV/0!</v>
      </c>
      <c r="L504" s="258">
        <f>Y504+Q504+U504</f>
        <v>0</v>
      </c>
      <c r="M504" s="263">
        <f>(Y504*0.2)+(Q504*0.5)+(U504*0.3)</f>
        <v>0</v>
      </c>
      <c r="N504" s="315">
        <v>0</v>
      </c>
      <c r="O504" s="182">
        <v>0</v>
      </c>
      <c r="P504" s="181">
        <v>0</v>
      </c>
      <c r="Q504" s="183">
        <v>0</v>
      </c>
      <c r="R504" s="184">
        <v>0</v>
      </c>
      <c r="S504" s="184">
        <v>0</v>
      </c>
      <c r="T504" s="185">
        <v>0</v>
      </c>
      <c r="U504" s="186">
        <v>0</v>
      </c>
      <c r="V504" s="178">
        <v>0</v>
      </c>
      <c r="W504" s="178">
        <v>0</v>
      </c>
      <c r="X504" s="179">
        <v>0</v>
      </c>
      <c r="Y504" s="180">
        <v>0</v>
      </c>
    </row>
    <row r="505" spans="1:25" ht="15.6" x14ac:dyDescent="0.25">
      <c r="A505" s="138" t="s">
        <v>682</v>
      </c>
      <c r="B505" s="131" t="s">
        <v>1028</v>
      </c>
      <c r="C505" s="131" t="s">
        <v>94</v>
      </c>
      <c r="D505" s="131" t="s">
        <v>376</v>
      </c>
      <c r="E505" s="136" t="s">
        <v>1955</v>
      </c>
      <c r="F505" s="262">
        <f>V505+N505+R505</f>
        <v>0</v>
      </c>
      <c r="G505" s="258">
        <f>W505+O505+S505</f>
        <v>0</v>
      </c>
      <c r="H505" s="258">
        <f>F505+G505</f>
        <v>0</v>
      </c>
      <c r="I505" s="321">
        <f>X505+P505+T505</f>
        <v>0</v>
      </c>
      <c r="J505" s="309">
        <f>(P505*0.5)+(T505*0.3)+(X505*0.2)</f>
        <v>0</v>
      </c>
      <c r="K505" s="259" t="e">
        <f>I505/H505</f>
        <v>#DIV/0!</v>
      </c>
      <c r="L505" s="258">
        <f>Y505+Q505+U505</f>
        <v>0</v>
      </c>
      <c r="M505" s="263">
        <f>(Y505*0.2)+(Q505*0.5)+(U505*0.3)</f>
        <v>0</v>
      </c>
      <c r="N505" s="315">
        <v>0</v>
      </c>
      <c r="O505" s="182">
        <v>0</v>
      </c>
      <c r="P505" s="181">
        <v>0</v>
      </c>
      <c r="Q505" s="183">
        <v>0</v>
      </c>
      <c r="R505" s="184">
        <v>0</v>
      </c>
      <c r="S505" s="184">
        <v>0</v>
      </c>
      <c r="T505" s="185">
        <v>0</v>
      </c>
      <c r="U505" s="186">
        <v>0</v>
      </c>
      <c r="V505" s="178">
        <v>0</v>
      </c>
      <c r="W505" s="178">
        <v>0</v>
      </c>
      <c r="X505" s="179">
        <v>0</v>
      </c>
      <c r="Y505" s="180">
        <v>0</v>
      </c>
    </row>
    <row r="506" spans="1:25" ht="15.6" x14ac:dyDescent="0.25">
      <c r="A506" s="138" t="s">
        <v>684</v>
      </c>
      <c r="B506" s="131" t="s">
        <v>1295</v>
      </c>
      <c r="C506" s="131" t="s">
        <v>97</v>
      </c>
      <c r="D506" s="131" t="s">
        <v>394</v>
      </c>
      <c r="E506" s="136" t="s">
        <v>1311</v>
      </c>
      <c r="F506" s="262">
        <f>V506+N506+R506</f>
        <v>0</v>
      </c>
      <c r="G506" s="258">
        <f>W506+O506+S506</f>
        <v>0</v>
      </c>
      <c r="H506" s="258">
        <f>F506+G506</f>
        <v>0</v>
      </c>
      <c r="I506" s="321">
        <f>X506+P506+T506</f>
        <v>0</v>
      </c>
      <c r="J506" s="309">
        <f>(P506*0.5)+(T506*0.3)+(X506*0.2)</f>
        <v>0</v>
      </c>
      <c r="K506" s="259" t="e">
        <f>I506/H506</f>
        <v>#DIV/0!</v>
      </c>
      <c r="L506" s="258">
        <f>Y506+Q506+U506</f>
        <v>0</v>
      </c>
      <c r="M506" s="263">
        <f>(Y506*0.2)+(Q506*0.5)+(U506*0.3)</f>
        <v>0</v>
      </c>
      <c r="N506" s="315">
        <v>0</v>
      </c>
      <c r="O506" s="182">
        <v>0</v>
      </c>
      <c r="P506" s="181">
        <v>0</v>
      </c>
      <c r="Q506" s="183">
        <v>0</v>
      </c>
      <c r="R506" s="184">
        <v>0</v>
      </c>
      <c r="S506" s="184">
        <v>0</v>
      </c>
      <c r="T506" s="185">
        <v>0</v>
      </c>
      <c r="U506" s="186">
        <v>0</v>
      </c>
      <c r="V506" s="178">
        <v>0</v>
      </c>
      <c r="W506" s="178">
        <v>0</v>
      </c>
      <c r="X506" s="179">
        <v>0</v>
      </c>
      <c r="Y506" s="180">
        <v>0</v>
      </c>
    </row>
    <row r="507" spans="1:25" ht="15.6" x14ac:dyDescent="0.25">
      <c r="A507" s="138" t="s">
        <v>685</v>
      </c>
      <c r="B507" s="131" t="s">
        <v>42</v>
      </c>
      <c r="C507" s="131" t="s">
        <v>2144</v>
      </c>
      <c r="D507" s="131" t="s">
        <v>1880</v>
      </c>
      <c r="E507" s="136" t="s">
        <v>2025</v>
      </c>
      <c r="F507" s="262">
        <f>V507+N507+R507</f>
        <v>0</v>
      </c>
      <c r="G507" s="258">
        <f>W507+O507+S507</f>
        <v>0</v>
      </c>
      <c r="H507" s="258">
        <f>F507+G507</f>
        <v>0</v>
      </c>
      <c r="I507" s="321">
        <f>X507+P507+T507</f>
        <v>0</v>
      </c>
      <c r="J507" s="309">
        <f>(P507*0.5)+(T507*0.3)+(X507*0.2)</f>
        <v>0</v>
      </c>
      <c r="K507" s="259" t="e">
        <f>I507/H507</f>
        <v>#DIV/0!</v>
      </c>
      <c r="L507" s="258">
        <f>Y507+Q507+U507</f>
        <v>0</v>
      </c>
      <c r="M507" s="263">
        <f>(Y507*0.2)+(Q507*0.5)+(U507*0.3)</f>
        <v>0</v>
      </c>
      <c r="N507" s="315">
        <v>0</v>
      </c>
      <c r="O507" s="182">
        <v>0</v>
      </c>
      <c r="P507" s="181">
        <v>0</v>
      </c>
      <c r="Q507" s="183">
        <v>0</v>
      </c>
      <c r="R507" s="184">
        <v>0</v>
      </c>
      <c r="S507" s="184">
        <v>0</v>
      </c>
      <c r="T507" s="185">
        <v>0</v>
      </c>
      <c r="U507" s="186">
        <v>0</v>
      </c>
      <c r="V507" s="178">
        <v>0</v>
      </c>
      <c r="W507" s="178">
        <v>0</v>
      </c>
      <c r="X507" s="179">
        <v>0</v>
      </c>
      <c r="Y507" s="180">
        <v>0</v>
      </c>
    </row>
    <row r="508" spans="1:25" ht="15.6" x14ac:dyDescent="0.25">
      <c r="A508" s="138" t="s">
        <v>687</v>
      </c>
      <c r="B508" s="131" t="s">
        <v>1294</v>
      </c>
      <c r="C508" s="131" t="s">
        <v>452</v>
      </c>
      <c r="D508" s="131" t="s">
        <v>331</v>
      </c>
      <c r="E508" s="136" t="s">
        <v>1311</v>
      </c>
      <c r="F508" s="262">
        <f>V508+N508+R508</f>
        <v>0</v>
      </c>
      <c r="G508" s="258">
        <f>W508+O508+S508</f>
        <v>0</v>
      </c>
      <c r="H508" s="258">
        <f>F508+G508</f>
        <v>0</v>
      </c>
      <c r="I508" s="321">
        <f>X508+P508+T508</f>
        <v>0</v>
      </c>
      <c r="J508" s="309">
        <f>(P508*0.5)+(T508*0.3)+(X508*0.2)</f>
        <v>0</v>
      </c>
      <c r="K508" s="259" t="e">
        <f>I508/H508</f>
        <v>#DIV/0!</v>
      </c>
      <c r="L508" s="258">
        <f>Y508+Q508+U508</f>
        <v>40</v>
      </c>
      <c r="M508" s="263">
        <f>(Y508*0.2)+(Q508*0.5)+(U508*0.3)</f>
        <v>8</v>
      </c>
      <c r="N508" s="315">
        <v>0</v>
      </c>
      <c r="O508" s="182">
        <v>0</v>
      </c>
      <c r="P508" s="181">
        <v>0</v>
      </c>
      <c r="Q508" s="183">
        <v>0</v>
      </c>
      <c r="R508" s="184">
        <v>0</v>
      </c>
      <c r="S508" s="184">
        <v>0</v>
      </c>
      <c r="T508" s="185">
        <v>0</v>
      </c>
      <c r="U508" s="186">
        <v>0</v>
      </c>
      <c r="V508" s="178">
        <v>0</v>
      </c>
      <c r="W508" s="178">
        <v>0</v>
      </c>
      <c r="X508" s="179">
        <v>0</v>
      </c>
      <c r="Y508" s="180">
        <v>40</v>
      </c>
    </row>
    <row r="509" spans="1:25" ht="15.6" x14ac:dyDescent="0.25">
      <c r="A509" s="138" t="s">
        <v>694</v>
      </c>
      <c r="B509" s="131" t="s">
        <v>1028</v>
      </c>
      <c r="C509" s="131" t="s">
        <v>363</v>
      </c>
      <c r="D509" s="131" t="s">
        <v>375</v>
      </c>
      <c r="E509" s="136" t="s">
        <v>1955</v>
      </c>
      <c r="F509" s="262">
        <f>V509+N509+R509</f>
        <v>0</v>
      </c>
      <c r="G509" s="258">
        <f>W509+O509+S509</f>
        <v>0</v>
      </c>
      <c r="H509" s="258">
        <f>F509+G509</f>
        <v>0</v>
      </c>
      <c r="I509" s="321">
        <f>X509+P509+T509</f>
        <v>0</v>
      </c>
      <c r="J509" s="309">
        <f>(P509*0.5)+(T509*0.3)+(X509*0.2)</f>
        <v>0</v>
      </c>
      <c r="K509" s="259" t="e">
        <f>I509/H509</f>
        <v>#DIV/0!</v>
      </c>
      <c r="L509" s="258">
        <f>Y509+Q509+U509</f>
        <v>0</v>
      </c>
      <c r="M509" s="263">
        <f>(Y509*0.2)+(Q509*0.5)+(U509*0.3)</f>
        <v>0</v>
      </c>
      <c r="N509" s="315">
        <v>0</v>
      </c>
      <c r="O509" s="182">
        <v>0</v>
      </c>
      <c r="P509" s="181">
        <v>0</v>
      </c>
      <c r="Q509" s="183">
        <v>0</v>
      </c>
      <c r="R509" s="184">
        <v>0</v>
      </c>
      <c r="S509" s="184">
        <v>0</v>
      </c>
      <c r="T509" s="185">
        <v>0</v>
      </c>
      <c r="U509" s="186">
        <v>0</v>
      </c>
      <c r="V509" s="178">
        <v>0</v>
      </c>
      <c r="W509" s="178">
        <v>0</v>
      </c>
      <c r="X509" s="179">
        <v>0</v>
      </c>
      <c r="Y509" s="180">
        <v>0</v>
      </c>
    </row>
    <row r="510" spans="1:25" ht="15.6" x14ac:dyDescent="0.25">
      <c r="A510" s="138" t="s">
        <v>701</v>
      </c>
      <c r="B510" s="131" t="s">
        <v>1371</v>
      </c>
      <c r="C510" s="131" t="s">
        <v>92</v>
      </c>
      <c r="D510" s="131" t="s">
        <v>1273</v>
      </c>
      <c r="E510" s="136" t="s">
        <v>1954</v>
      </c>
      <c r="F510" s="262">
        <f>V510+N510+R510</f>
        <v>0</v>
      </c>
      <c r="G510" s="258">
        <f>W510+O510+S510</f>
        <v>0</v>
      </c>
      <c r="H510" s="258">
        <f>F510+G510</f>
        <v>0</v>
      </c>
      <c r="I510" s="321">
        <f>X510+P510+T510</f>
        <v>0</v>
      </c>
      <c r="J510" s="309">
        <f>(P510*0.5)+(T510*0.3)+(X510*0.2)</f>
        <v>0</v>
      </c>
      <c r="K510" s="259" t="e">
        <f>I510/H510</f>
        <v>#DIV/0!</v>
      </c>
      <c r="L510" s="258">
        <f>Y510+Q510+U510</f>
        <v>0</v>
      </c>
      <c r="M510" s="263">
        <f>(Y510*0.2)+(Q510*0.5)+(U510*0.3)</f>
        <v>0</v>
      </c>
      <c r="N510" s="315">
        <v>0</v>
      </c>
      <c r="O510" s="182">
        <v>0</v>
      </c>
      <c r="P510" s="181">
        <v>0</v>
      </c>
      <c r="Q510" s="183">
        <v>0</v>
      </c>
      <c r="R510" s="184">
        <v>0</v>
      </c>
      <c r="S510" s="184">
        <v>0</v>
      </c>
      <c r="T510" s="185">
        <v>0</v>
      </c>
      <c r="U510" s="186">
        <v>0</v>
      </c>
      <c r="V510" s="178">
        <v>0</v>
      </c>
      <c r="W510" s="178">
        <v>0</v>
      </c>
      <c r="X510" s="179">
        <v>0</v>
      </c>
      <c r="Y510" s="180">
        <v>0</v>
      </c>
    </row>
    <row r="511" spans="1:25" ht="15.6" x14ac:dyDescent="0.25">
      <c r="A511" s="138" t="s">
        <v>702</v>
      </c>
      <c r="B511" s="131" t="s">
        <v>1293</v>
      </c>
      <c r="C511" s="131" t="s">
        <v>319</v>
      </c>
      <c r="D511" s="131" t="s">
        <v>1096</v>
      </c>
      <c r="E511" s="136" t="s">
        <v>1312</v>
      </c>
      <c r="F511" s="262">
        <f>V511+N511+R511</f>
        <v>0</v>
      </c>
      <c r="G511" s="258">
        <f>W511+O511+S511</f>
        <v>0</v>
      </c>
      <c r="H511" s="258">
        <f>F511+G511</f>
        <v>0</v>
      </c>
      <c r="I511" s="321">
        <f>X511+P511+T511</f>
        <v>0</v>
      </c>
      <c r="J511" s="309">
        <f>(P511*0.5)+(T511*0.3)+(X511*0.2)</f>
        <v>0</v>
      </c>
      <c r="K511" s="259" t="e">
        <f>I511/H511</f>
        <v>#DIV/0!</v>
      </c>
      <c r="L511" s="258">
        <f>Y511+Q511+U511</f>
        <v>0</v>
      </c>
      <c r="M511" s="263">
        <f>(Y511*0.2)+(Q511*0.5)+(U511*0.3)</f>
        <v>0</v>
      </c>
      <c r="N511" s="315">
        <v>0</v>
      </c>
      <c r="O511" s="182">
        <v>0</v>
      </c>
      <c r="P511" s="181">
        <v>0</v>
      </c>
      <c r="Q511" s="183">
        <v>0</v>
      </c>
      <c r="R511" s="184">
        <v>0</v>
      </c>
      <c r="S511" s="184">
        <v>0</v>
      </c>
      <c r="T511" s="185">
        <v>0</v>
      </c>
      <c r="U511" s="186">
        <v>0</v>
      </c>
      <c r="V511" s="178">
        <v>0</v>
      </c>
      <c r="W511" s="178">
        <v>0</v>
      </c>
      <c r="X511" s="179">
        <v>0</v>
      </c>
      <c r="Y511" s="180">
        <v>0</v>
      </c>
    </row>
    <row r="512" spans="1:25" ht="15.6" x14ac:dyDescent="0.25">
      <c r="A512" s="138" t="s">
        <v>703</v>
      </c>
      <c r="B512" s="131" t="s">
        <v>47</v>
      </c>
      <c r="C512" s="131" t="s">
        <v>102</v>
      </c>
      <c r="D512" s="131" t="s">
        <v>242</v>
      </c>
      <c r="E512" s="136" t="s">
        <v>1314</v>
      </c>
      <c r="F512" s="262">
        <f>V512+N512+R512</f>
        <v>0</v>
      </c>
      <c r="G512" s="258">
        <f>W512+O512+S512</f>
        <v>0</v>
      </c>
      <c r="H512" s="258">
        <f>F512+G512</f>
        <v>0</v>
      </c>
      <c r="I512" s="321">
        <f>X512+P512+T512</f>
        <v>0</v>
      </c>
      <c r="J512" s="309">
        <f>(P512*0.5)+(T512*0.3)+(X512*0.2)</f>
        <v>0</v>
      </c>
      <c r="K512" s="259" t="e">
        <f>I512/H512</f>
        <v>#DIV/0!</v>
      </c>
      <c r="L512" s="258">
        <f>Y512+Q512+U512</f>
        <v>40</v>
      </c>
      <c r="M512" s="263">
        <f>(Y512*0.2)+(Q512*0.5)+(U512*0.3)</f>
        <v>8</v>
      </c>
      <c r="N512" s="315">
        <v>0</v>
      </c>
      <c r="O512" s="182">
        <v>0</v>
      </c>
      <c r="P512" s="181">
        <v>0</v>
      </c>
      <c r="Q512" s="183">
        <v>0</v>
      </c>
      <c r="R512" s="184">
        <v>0</v>
      </c>
      <c r="S512" s="184">
        <v>0</v>
      </c>
      <c r="T512" s="185">
        <v>0</v>
      </c>
      <c r="U512" s="186">
        <v>0</v>
      </c>
      <c r="V512" s="178">
        <v>0</v>
      </c>
      <c r="W512" s="178">
        <v>0</v>
      </c>
      <c r="X512" s="179">
        <v>0</v>
      </c>
      <c r="Y512" s="180">
        <v>40</v>
      </c>
    </row>
    <row r="513" spans="1:25" ht="15.6" x14ac:dyDescent="0.25">
      <c r="A513" s="138" t="s">
        <v>706</v>
      </c>
      <c r="B513" s="131" t="s">
        <v>1293</v>
      </c>
      <c r="C513" s="131" t="s">
        <v>238</v>
      </c>
      <c r="D513" s="131" t="s">
        <v>383</v>
      </c>
      <c r="E513" s="136" t="s">
        <v>1311</v>
      </c>
      <c r="F513" s="262">
        <f>V513+N513+R513</f>
        <v>0</v>
      </c>
      <c r="G513" s="258">
        <f>W513+O513+S513</f>
        <v>0</v>
      </c>
      <c r="H513" s="258">
        <f>F513+G513</f>
        <v>0</v>
      </c>
      <c r="I513" s="321">
        <f>X513+P513+T513</f>
        <v>0</v>
      </c>
      <c r="J513" s="309">
        <f>(P513*0.5)+(T513*0.3)+(X513*0.2)</f>
        <v>0</v>
      </c>
      <c r="K513" s="259" t="e">
        <f>I513/H513</f>
        <v>#DIV/0!</v>
      </c>
      <c r="L513" s="258">
        <f>Y513+Q513+U513</f>
        <v>0</v>
      </c>
      <c r="M513" s="263">
        <f>(Y513*0.2)+(Q513*0.5)+(U513*0.3)</f>
        <v>0</v>
      </c>
      <c r="N513" s="315">
        <v>0</v>
      </c>
      <c r="O513" s="182">
        <v>0</v>
      </c>
      <c r="P513" s="181">
        <v>0</v>
      </c>
      <c r="Q513" s="183">
        <v>0</v>
      </c>
      <c r="R513" s="184">
        <v>0</v>
      </c>
      <c r="S513" s="184">
        <v>0</v>
      </c>
      <c r="T513" s="185">
        <v>0</v>
      </c>
      <c r="U513" s="186">
        <v>0</v>
      </c>
      <c r="V513" s="178">
        <v>0</v>
      </c>
      <c r="W513" s="178">
        <v>0</v>
      </c>
      <c r="X513" s="179">
        <v>0</v>
      </c>
      <c r="Y513" s="180">
        <v>0</v>
      </c>
    </row>
    <row r="514" spans="1:25" ht="15.6" x14ac:dyDescent="0.25">
      <c r="A514" s="138" t="s">
        <v>708</v>
      </c>
      <c r="B514" s="131" t="s">
        <v>1293</v>
      </c>
      <c r="C514" s="131" t="s">
        <v>1885</v>
      </c>
      <c r="D514" s="131" t="s">
        <v>1886</v>
      </c>
      <c r="E514" s="136" t="s">
        <v>1314</v>
      </c>
      <c r="F514" s="262">
        <f>V514+N514+R514</f>
        <v>0</v>
      </c>
      <c r="G514" s="258">
        <f>W514+O514+S514</f>
        <v>0</v>
      </c>
      <c r="H514" s="258">
        <f>F514+G514</f>
        <v>0</v>
      </c>
      <c r="I514" s="321">
        <f>X514+P514+T514</f>
        <v>0</v>
      </c>
      <c r="J514" s="309">
        <f>(P514*0.5)+(T514*0.3)+(X514*0.2)</f>
        <v>0</v>
      </c>
      <c r="K514" s="259" t="e">
        <f>I514/H514</f>
        <v>#DIV/0!</v>
      </c>
      <c r="L514" s="258">
        <f>Y514+Q514+U514</f>
        <v>0</v>
      </c>
      <c r="M514" s="263">
        <f>(Y514*0.2)+(Q514*0.5)+(U514*0.3)</f>
        <v>0</v>
      </c>
      <c r="N514" s="315">
        <v>0</v>
      </c>
      <c r="O514" s="182">
        <v>0</v>
      </c>
      <c r="P514" s="181">
        <v>0</v>
      </c>
      <c r="Q514" s="183">
        <v>0</v>
      </c>
      <c r="R514" s="184">
        <v>0</v>
      </c>
      <c r="S514" s="184">
        <v>0</v>
      </c>
      <c r="T514" s="185">
        <v>0</v>
      </c>
      <c r="U514" s="186">
        <v>0</v>
      </c>
      <c r="V514" s="178">
        <v>0</v>
      </c>
      <c r="W514" s="178">
        <v>0</v>
      </c>
      <c r="X514" s="179">
        <v>0</v>
      </c>
      <c r="Y514" s="180">
        <v>0</v>
      </c>
    </row>
    <row r="515" spans="1:25" ht="15.6" x14ac:dyDescent="0.25">
      <c r="A515" s="138" t="s">
        <v>713</v>
      </c>
      <c r="B515" s="131" t="s">
        <v>49</v>
      </c>
      <c r="C515" s="131" t="s">
        <v>156</v>
      </c>
      <c r="D515" s="131" t="s">
        <v>257</v>
      </c>
      <c r="E515" s="136" t="s">
        <v>1311</v>
      </c>
      <c r="F515" s="262">
        <f>V515+N515+R515</f>
        <v>0</v>
      </c>
      <c r="G515" s="258">
        <f>W515+O515+S515</f>
        <v>0</v>
      </c>
      <c r="H515" s="258">
        <f>F515+G515</f>
        <v>0</v>
      </c>
      <c r="I515" s="321">
        <f>X515+P515+T515</f>
        <v>0</v>
      </c>
      <c r="J515" s="309">
        <f>(P515*0.5)+(T515*0.3)+(X515*0.2)</f>
        <v>0</v>
      </c>
      <c r="K515" s="259" t="e">
        <f>I515/H515</f>
        <v>#DIV/0!</v>
      </c>
      <c r="L515" s="258">
        <f>Y515+Q515+U515</f>
        <v>20</v>
      </c>
      <c r="M515" s="263">
        <f>(Y515*0.2)+(Q515*0.5)+(U515*0.3)</f>
        <v>6</v>
      </c>
      <c r="N515" s="315">
        <v>0</v>
      </c>
      <c r="O515" s="182">
        <v>0</v>
      </c>
      <c r="P515" s="181">
        <v>0</v>
      </c>
      <c r="Q515" s="183">
        <v>0</v>
      </c>
      <c r="R515" s="184">
        <v>0</v>
      </c>
      <c r="S515" s="184">
        <v>0</v>
      </c>
      <c r="T515" s="185">
        <v>0</v>
      </c>
      <c r="U515" s="186">
        <v>20</v>
      </c>
      <c r="V515" s="178">
        <v>0</v>
      </c>
      <c r="W515" s="178">
        <v>0</v>
      </c>
      <c r="X515" s="179">
        <v>0</v>
      </c>
      <c r="Y515" s="180">
        <v>0</v>
      </c>
    </row>
    <row r="516" spans="1:25" ht="15.6" x14ac:dyDescent="0.25">
      <c r="A516" s="138" t="s">
        <v>716</v>
      </c>
      <c r="B516" s="131" t="s">
        <v>1432</v>
      </c>
      <c r="C516" s="131" t="s">
        <v>92</v>
      </c>
      <c r="D516" s="131" t="s">
        <v>355</v>
      </c>
      <c r="E516" s="136" t="s">
        <v>1314</v>
      </c>
      <c r="F516" s="262">
        <f>V516+N516+R516</f>
        <v>0</v>
      </c>
      <c r="G516" s="258">
        <f>W516+O516+S516</f>
        <v>0</v>
      </c>
      <c r="H516" s="258">
        <f>F516+G516</f>
        <v>0</v>
      </c>
      <c r="I516" s="321">
        <f>X516+P516+T516</f>
        <v>0</v>
      </c>
      <c r="J516" s="309">
        <f>(P516*0.5)+(T516*0.3)+(X516*0.2)</f>
        <v>0</v>
      </c>
      <c r="K516" s="259" t="e">
        <f>I516/H516</f>
        <v>#DIV/0!</v>
      </c>
      <c r="L516" s="258">
        <f>Y516+Q516+U516</f>
        <v>0</v>
      </c>
      <c r="M516" s="263">
        <f>(Y516*0.2)+(Q516*0.5)+(U516*0.3)</f>
        <v>0</v>
      </c>
      <c r="N516" s="315">
        <v>0</v>
      </c>
      <c r="O516" s="182">
        <v>0</v>
      </c>
      <c r="P516" s="181">
        <v>0</v>
      </c>
      <c r="Q516" s="183">
        <v>0</v>
      </c>
      <c r="R516" s="184">
        <v>0</v>
      </c>
      <c r="S516" s="184">
        <v>0</v>
      </c>
      <c r="T516" s="185">
        <v>0</v>
      </c>
      <c r="U516" s="186">
        <v>0</v>
      </c>
      <c r="V516" s="178">
        <v>0</v>
      </c>
      <c r="W516" s="178">
        <v>0</v>
      </c>
      <c r="X516" s="179">
        <v>0</v>
      </c>
      <c r="Y516" s="180">
        <v>0</v>
      </c>
    </row>
    <row r="517" spans="1:25" ht="15.6" x14ac:dyDescent="0.25">
      <c r="A517" s="138" t="s">
        <v>718</v>
      </c>
      <c r="B517" s="131" t="s">
        <v>1279</v>
      </c>
      <c r="C517" s="131" t="s">
        <v>92</v>
      </c>
      <c r="D517" s="131" t="s">
        <v>311</v>
      </c>
      <c r="E517" s="136" t="s">
        <v>1312</v>
      </c>
      <c r="F517" s="262">
        <f>V517+N517+R517</f>
        <v>0</v>
      </c>
      <c r="G517" s="258">
        <f>W517+O517+S517</f>
        <v>0</v>
      </c>
      <c r="H517" s="258">
        <f>F517+G517</f>
        <v>0</v>
      </c>
      <c r="I517" s="321">
        <f>X517+P517+T517</f>
        <v>0</v>
      </c>
      <c r="J517" s="309">
        <f>(P517*0.5)+(T517*0.3)+(X517*0.2)</f>
        <v>0</v>
      </c>
      <c r="K517" s="259" t="e">
        <f>I517/H517</f>
        <v>#DIV/0!</v>
      </c>
      <c r="L517" s="258">
        <f>Y517+Q517+U517</f>
        <v>0</v>
      </c>
      <c r="M517" s="263">
        <f>(Y517*0.2)+(Q517*0.5)+(U517*0.3)</f>
        <v>0</v>
      </c>
      <c r="N517" s="315">
        <v>0</v>
      </c>
      <c r="O517" s="182">
        <v>0</v>
      </c>
      <c r="P517" s="181">
        <v>0</v>
      </c>
      <c r="Q517" s="183">
        <v>0</v>
      </c>
      <c r="R517" s="184">
        <v>0</v>
      </c>
      <c r="S517" s="184">
        <v>0</v>
      </c>
      <c r="T517" s="185">
        <v>0</v>
      </c>
      <c r="U517" s="186">
        <v>0</v>
      </c>
      <c r="V517" s="178">
        <v>0</v>
      </c>
      <c r="W517" s="178">
        <v>0</v>
      </c>
      <c r="X517" s="179">
        <v>0</v>
      </c>
      <c r="Y517" s="180">
        <v>0</v>
      </c>
    </row>
    <row r="518" spans="1:25" ht="15.6" x14ac:dyDescent="0.25">
      <c r="A518" s="138" t="s">
        <v>721</v>
      </c>
      <c r="B518" s="131" t="s">
        <v>1398</v>
      </c>
      <c r="C518" s="131" t="s">
        <v>222</v>
      </c>
      <c r="D518" s="131" t="s">
        <v>223</v>
      </c>
      <c r="E518" s="136" t="s">
        <v>1311</v>
      </c>
      <c r="F518" s="262">
        <f>V518+N518+R518</f>
        <v>0</v>
      </c>
      <c r="G518" s="258">
        <f>W518+O518+S518</f>
        <v>0</v>
      </c>
      <c r="H518" s="258">
        <f>F518+G518</f>
        <v>0</v>
      </c>
      <c r="I518" s="321">
        <f>X518+P518+T518</f>
        <v>0</v>
      </c>
      <c r="J518" s="309">
        <f>(P518*0.5)+(T518*0.3)+(X518*0.2)</f>
        <v>0</v>
      </c>
      <c r="K518" s="259" t="e">
        <f>I518/H518</f>
        <v>#DIV/0!</v>
      </c>
      <c r="L518" s="258">
        <f>Y518+Q518+U518</f>
        <v>0</v>
      </c>
      <c r="M518" s="263">
        <f>(Y518*0.2)+(Q518*0.5)+(U518*0.3)</f>
        <v>0</v>
      </c>
      <c r="N518" s="315">
        <v>0</v>
      </c>
      <c r="O518" s="182">
        <v>0</v>
      </c>
      <c r="P518" s="181">
        <v>0</v>
      </c>
      <c r="Q518" s="183">
        <v>0</v>
      </c>
      <c r="R518" s="184">
        <v>0</v>
      </c>
      <c r="S518" s="184">
        <v>0</v>
      </c>
      <c r="T518" s="185">
        <v>0</v>
      </c>
      <c r="U518" s="186">
        <v>0</v>
      </c>
      <c r="V518" s="178">
        <v>0</v>
      </c>
      <c r="W518" s="178">
        <v>0</v>
      </c>
      <c r="X518" s="179">
        <v>0</v>
      </c>
      <c r="Y518" s="180">
        <v>0</v>
      </c>
    </row>
    <row r="519" spans="1:25" ht="15.6" x14ac:dyDescent="0.25">
      <c r="A519" s="138" t="s">
        <v>725</v>
      </c>
      <c r="B519" s="131" t="s">
        <v>1520</v>
      </c>
      <c r="C519" s="131" t="s">
        <v>454</v>
      </c>
      <c r="D519" s="131" t="s">
        <v>181</v>
      </c>
      <c r="E519" s="136" t="s">
        <v>1311</v>
      </c>
      <c r="F519" s="262">
        <f>V519+N519+R519</f>
        <v>0</v>
      </c>
      <c r="G519" s="258">
        <f>W519+O519+S519</f>
        <v>0</v>
      </c>
      <c r="H519" s="258">
        <f>F519+G519</f>
        <v>0</v>
      </c>
      <c r="I519" s="321">
        <f>X519+P519+T519</f>
        <v>0</v>
      </c>
      <c r="J519" s="309">
        <f>(P519*0.5)+(T519*0.3)+(X519*0.2)</f>
        <v>0</v>
      </c>
      <c r="K519" s="259" t="e">
        <f>I519/H519</f>
        <v>#DIV/0!</v>
      </c>
      <c r="L519" s="258">
        <f>Y519+Q519+U519</f>
        <v>0</v>
      </c>
      <c r="M519" s="263">
        <f>(Y519*0.2)+(Q519*0.5)+(U519*0.3)</f>
        <v>0</v>
      </c>
      <c r="N519" s="315">
        <v>0</v>
      </c>
      <c r="O519" s="182">
        <v>0</v>
      </c>
      <c r="P519" s="181">
        <v>0</v>
      </c>
      <c r="Q519" s="183">
        <v>0</v>
      </c>
      <c r="R519" s="184">
        <v>0</v>
      </c>
      <c r="S519" s="184">
        <v>0</v>
      </c>
      <c r="T519" s="185">
        <v>0</v>
      </c>
      <c r="U519" s="186">
        <v>0</v>
      </c>
      <c r="V519" s="178">
        <v>0</v>
      </c>
      <c r="W519" s="178">
        <v>0</v>
      </c>
      <c r="X519" s="179">
        <v>0</v>
      </c>
      <c r="Y519" s="180">
        <v>0</v>
      </c>
    </row>
    <row r="520" spans="1:25" ht="15.6" x14ac:dyDescent="0.25">
      <c r="A520" s="138" t="s">
        <v>727</v>
      </c>
      <c r="B520" s="131" t="s">
        <v>50</v>
      </c>
      <c r="C520" s="131" t="s">
        <v>97</v>
      </c>
      <c r="D520" s="131" t="s">
        <v>962</v>
      </c>
      <c r="E520" s="136" t="s">
        <v>1954</v>
      </c>
      <c r="F520" s="262">
        <f>V520+N520+R520</f>
        <v>0</v>
      </c>
      <c r="G520" s="258">
        <f>W520+O520+S520</f>
        <v>0</v>
      </c>
      <c r="H520" s="258">
        <f>F520+G520</f>
        <v>0</v>
      </c>
      <c r="I520" s="321">
        <f>X520+P520+T520</f>
        <v>0</v>
      </c>
      <c r="J520" s="309">
        <f>(P520*0.5)+(T520*0.3)+(X520*0.2)</f>
        <v>0</v>
      </c>
      <c r="K520" s="259" t="e">
        <f>I520/H520</f>
        <v>#DIV/0!</v>
      </c>
      <c r="L520" s="258">
        <f>Y520+Q520+U520</f>
        <v>0</v>
      </c>
      <c r="M520" s="263">
        <f>(Y520*0.2)+(Q520*0.5)+(U520*0.3)</f>
        <v>0</v>
      </c>
      <c r="N520" s="315">
        <v>0</v>
      </c>
      <c r="O520" s="182">
        <v>0</v>
      </c>
      <c r="P520" s="181">
        <v>0</v>
      </c>
      <c r="Q520" s="183">
        <v>0</v>
      </c>
      <c r="R520" s="184">
        <v>0</v>
      </c>
      <c r="S520" s="184">
        <v>0</v>
      </c>
      <c r="T520" s="185">
        <v>0</v>
      </c>
      <c r="U520" s="186">
        <v>0</v>
      </c>
      <c r="V520" s="178">
        <v>0</v>
      </c>
      <c r="W520" s="178">
        <v>0</v>
      </c>
      <c r="X520" s="179">
        <v>0</v>
      </c>
      <c r="Y520" s="180">
        <v>0</v>
      </c>
    </row>
    <row r="521" spans="1:25" ht="15.6" x14ac:dyDescent="0.25">
      <c r="A521" s="138" t="s">
        <v>731</v>
      </c>
      <c r="B521" s="131" t="s">
        <v>1294</v>
      </c>
      <c r="C521" s="131" t="s">
        <v>451</v>
      </c>
      <c r="D521" s="131" t="s">
        <v>334</v>
      </c>
      <c r="E521" s="136" t="s">
        <v>1312</v>
      </c>
      <c r="F521" s="262">
        <f>V521+N521+R521</f>
        <v>0</v>
      </c>
      <c r="G521" s="258">
        <f>W521+O521+S521</f>
        <v>0</v>
      </c>
      <c r="H521" s="258">
        <f>F521+G521</f>
        <v>0</v>
      </c>
      <c r="I521" s="321">
        <f>X521+P521+T521</f>
        <v>0</v>
      </c>
      <c r="J521" s="309">
        <f>(P521*0.5)+(T521*0.3)+(X521*0.2)</f>
        <v>0</v>
      </c>
      <c r="K521" s="259" t="e">
        <f>I521/H521</f>
        <v>#DIV/0!</v>
      </c>
      <c r="L521" s="258">
        <f>Y521+Q521+U521</f>
        <v>0</v>
      </c>
      <c r="M521" s="263">
        <f>(Y521*0.2)+(Q521*0.5)+(U521*0.3)</f>
        <v>0</v>
      </c>
      <c r="N521" s="315">
        <v>0</v>
      </c>
      <c r="O521" s="182">
        <v>0</v>
      </c>
      <c r="P521" s="181">
        <v>0</v>
      </c>
      <c r="Q521" s="183">
        <v>0</v>
      </c>
      <c r="R521" s="184">
        <v>0</v>
      </c>
      <c r="S521" s="184">
        <v>0</v>
      </c>
      <c r="T521" s="185">
        <v>0</v>
      </c>
      <c r="U521" s="186">
        <v>0</v>
      </c>
      <c r="V521" s="178">
        <v>0</v>
      </c>
      <c r="W521" s="178">
        <v>0</v>
      </c>
      <c r="X521" s="179">
        <v>0</v>
      </c>
      <c r="Y521" s="180">
        <v>0</v>
      </c>
    </row>
    <row r="522" spans="1:25" ht="15.6" x14ac:dyDescent="0.25">
      <c r="A522" s="138" t="s">
        <v>732</v>
      </c>
      <c r="B522" s="131" t="s">
        <v>1295</v>
      </c>
      <c r="C522" s="131" t="s">
        <v>455</v>
      </c>
      <c r="D522" s="131" t="s">
        <v>306</v>
      </c>
      <c r="E522" s="136" t="s">
        <v>1955</v>
      </c>
      <c r="F522" s="262">
        <f>V522+N522+R522</f>
        <v>0</v>
      </c>
      <c r="G522" s="258">
        <f>W522+O522+S522</f>
        <v>0</v>
      </c>
      <c r="H522" s="258">
        <f>F522+G522</f>
        <v>0</v>
      </c>
      <c r="I522" s="321">
        <f>X522+P522+T522</f>
        <v>0</v>
      </c>
      <c r="J522" s="309">
        <f>(P522*0.5)+(T522*0.3)+(X522*0.2)</f>
        <v>0</v>
      </c>
      <c r="K522" s="259" t="e">
        <f>I522/H522</f>
        <v>#DIV/0!</v>
      </c>
      <c r="L522" s="258">
        <f>Y522+Q522+U522</f>
        <v>0</v>
      </c>
      <c r="M522" s="263">
        <f>(Y522*0.2)+(Q522*0.5)+(U522*0.3)</f>
        <v>0</v>
      </c>
      <c r="N522" s="315">
        <v>0</v>
      </c>
      <c r="O522" s="182">
        <v>0</v>
      </c>
      <c r="P522" s="181">
        <v>0</v>
      </c>
      <c r="Q522" s="183">
        <v>0</v>
      </c>
      <c r="R522" s="184">
        <v>0</v>
      </c>
      <c r="S522" s="184">
        <v>0</v>
      </c>
      <c r="T522" s="185">
        <v>0</v>
      </c>
      <c r="U522" s="186">
        <v>0</v>
      </c>
      <c r="V522" s="178">
        <v>0</v>
      </c>
      <c r="W522" s="178">
        <v>0</v>
      </c>
      <c r="X522" s="179">
        <v>0</v>
      </c>
      <c r="Y522" s="180">
        <v>0</v>
      </c>
    </row>
    <row r="523" spans="1:25" ht="15.6" x14ac:dyDescent="0.25">
      <c r="A523" s="138" t="s">
        <v>734</v>
      </c>
      <c r="B523" s="131" t="s">
        <v>1028</v>
      </c>
      <c r="C523" s="131" t="s">
        <v>189</v>
      </c>
      <c r="D523" s="131" t="s">
        <v>382</v>
      </c>
      <c r="E523" s="136" t="s">
        <v>1955</v>
      </c>
      <c r="F523" s="262">
        <f>V523+N523+R523</f>
        <v>0</v>
      </c>
      <c r="G523" s="258">
        <f>W523+O523+S523</f>
        <v>0</v>
      </c>
      <c r="H523" s="258">
        <f>F523+G523</f>
        <v>0</v>
      </c>
      <c r="I523" s="321">
        <f>X523+P523+T523</f>
        <v>0</v>
      </c>
      <c r="J523" s="309">
        <f>(P523*0.5)+(T523*0.3)+(X523*0.2)</f>
        <v>0</v>
      </c>
      <c r="K523" s="259" t="e">
        <f>I523/H523</f>
        <v>#DIV/0!</v>
      </c>
      <c r="L523" s="258">
        <f>Y523+Q523+U523</f>
        <v>0</v>
      </c>
      <c r="M523" s="263">
        <f>(Y523*0.2)+(Q523*0.5)+(U523*0.3)</f>
        <v>0</v>
      </c>
      <c r="N523" s="315">
        <v>0</v>
      </c>
      <c r="O523" s="182">
        <v>0</v>
      </c>
      <c r="P523" s="181">
        <v>0</v>
      </c>
      <c r="Q523" s="183">
        <v>0</v>
      </c>
      <c r="R523" s="184">
        <v>0</v>
      </c>
      <c r="S523" s="184">
        <v>0</v>
      </c>
      <c r="T523" s="185">
        <v>0</v>
      </c>
      <c r="U523" s="186">
        <v>0</v>
      </c>
      <c r="V523" s="178">
        <v>0</v>
      </c>
      <c r="W523" s="178">
        <v>0</v>
      </c>
      <c r="X523" s="179">
        <v>0</v>
      </c>
      <c r="Y523" s="180">
        <v>0</v>
      </c>
    </row>
    <row r="524" spans="1:25" ht="15.6" x14ac:dyDescent="0.25">
      <c r="A524" s="138" t="s">
        <v>736</v>
      </c>
      <c r="B524" s="131" t="s">
        <v>1293</v>
      </c>
      <c r="C524" s="131" t="s">
        <v>137</v>
      </c>
      <c r="D524" s="131" t="s">
        <v>229</v>
      </c>
      <c r="E524" s="136" t="s">
        <v>1314</v>
      </c>
      <c r="F524" s="262">
        <f>V524+N524+R524</f>
        <v>0</v>
      </c>
      <c r="G524" s="258">
        <f>W524+O524+S524</f>
        <v>0</v>
      </c>
      <c r="H524" s="258">
        <f>F524+G524</f>
        <v>0</v>
      </c>
      <c r="I524" s="321">
        <f>X524+P524+T524</f>
        <v>0</v>
      </c>
      <c r="J524" s="309">
        <f>(P524*0.5)+(T524*0.3)+(X524*0.2)</f>
        <v>0</v>
      </c>
      <c r="K524" s="259" t="e">
        <f>I524/H524</f>
        <v>#DIV/0!</v>
      </c>
      <c r="L524" s="258">
        <f>Y524+Q524+U524</f>
        <v>20</v>
      </c>
      <c r="M524" s="263">
        <f>(Y524*0.2)+(Q524*0.5)+(U524*0.3)</f>
        <v>4</v>
      </c>
      <c r="N524" s="315">
        <v>0</v>
      </c>
      <c r="O524" s="182">
        <v>0</v>
      </c>
      <c r="P524" s="181">
        <v>0</v>
      </c>
      <c r="Q524" s="183">
        <v>0</v>
      </c>
      <c r="R524" s="184">
        <v>0</v>
      </c>
      <c r="S524" s="184">
        <v>0</v>
      </c>
      <c r="T524" s="185">
        <v>0</v>
      </c>
      <c r="U524" s="186">
        <v>0</v>
      </c>
      <c r="V524" s="178">
        <v>0</v>
      </c>
      <c r="W524" s="178">
        <v>0</v>
      </c>
      <c r="X524" s="179">
        <v>0</v>
      </c>
      <c r="Y524" s="180">
        <v>20</v>
      </c>
    </row>
    <row r="525" spans="1:25" ht="15.6" x14ac:dyDescent="0.25">
      <c r="A525" s="138" t="s">
        <v>739</v>
      </c>
      <c r="B525" s="131" t="s">
        <v>1295</v>
      </c>
      <c r="C525" s="131" t="s">
        <v>301</v>
      </c>
      <c r="D525" s="131" t="s">
        <v>279</v>
      </c>
      <c r="E525" s="136" t="s">
        <v>1955</v>
      </c>
      <c r="F525" s="262">
        <f>V525+N525+R525</f>
        <v>0</v>
      </c>
      <c r="G525" s="258">
        <f>W525+O525+S525</f>
        <v>0</v>
      </c>
      <c r="H525" s="258">
        <f>F525+G525</f>
        <v>0</v>
      </c>
      <c r="I525" s="321">
        <f>X525+P525+T525</f>
        <v>0</v>
      </c>
      <c r="J525" s="309">
        <f>(P525*0.5)+(T525*0.3)+(X525*0.2)</f>
        <v>0</v>
      </c>
      <c r="K525" s="259" t="e">
        <f>I525/H525</f>
        <v>#DIV/0!</v>
      </c>
      <c r="L525" s="258">
        <f>Y525+Q525+U525</f>
        <v>0</v>
      </c>
      <c r="M525" s="263">
        <f>(Y525*0.2)+(Q525*0.5)+(U525*0.3)</f>
        <v>0</v>
      </c>
      <c r="N525" s="315">
        <v>0</v>
      </c>
      <c r="O525" s="182">
        <v>0</v>
      </c>
      <c r="P525" s="181">
        <v>0</v>
      </c>
      <c r="Q525" s="183">
        <v>0</v>
      </c>
      <c r="R525" s="184">
        <v>0</v>
      </c>
      <c r="S525" s="184">
        <v>0</v>
      </c>
      <c r="T525" s="185">
        <v>0</v>
      </c>
      <c r="U525" s="186">
        <v>0</v>
      </c>
      <c r="V525" s="178">
        <v>0</v>
      </c>
      <c r="W525" s="178">
        <v>0</v>
      </c>
      <c r="X525" s="179">
        <v>0</v>
      </c>
      <c r="Y525" s="180">
        <v>0</v>
      </c>
    </row>
    <row r="526" spans="1:25" ht="15.6" x14ac:dyDescent="0.25">
      <c r="A526" s="138" t="s">
        <v>743</v>
      </c>
      <c r="B526" s="131" t="s">
        <v>1432</v>
      </c>
      <c r="C526" s="131" t="s">
        <v>368</v>
      </c>
      <c r="D526" s="131" t="s">
        <v>369</v>
      </c>
      <c r="E526" s="136" t="s">
        <v>1954</v>
      </c>
      <c r="F526" s="262">
        <f>V526+N526+R526</f>
        <v>0</v>
      </c>
      <c r="G526" s="258">
        <f>W526+O526+S526</f>
        <v>0</v>
      </c>
      <c r="H526" s="258">
        <f>F526+G526</f>
        <v>0</v>
      </c>
      <c r="I526" s="321">
        <f>X526+P526+T526</f>
        <v>0</v>
      </c>
      <c r="J526" s="309">
        <f>(P526*0.5)+(T526*0.3)+(X526*0.2)</f>
        <v>0</v>
      </c>
      <c r="K526" s="259" t="e">
        <f>I526/H526</f>
        <v>#DIV/0!</v>
      </c>
      <c r="L526" s="258">
        <f>Y526+Q526+U526</f>
        <v>0</v>
      </c>
      <c r="M526" s="263">
        <f>(Y526*0.2)+(Q526*0.5)+(U526*0.3)</f>
        <v>0</v>
      </c>
      <c r="N526" s="315">
        <v>0</v>
      </c>
      <c r="O526" s="182">
        <v>0</v>
      </c>
      <c r="P526" s="181">
        <v>0</v>
      </c>
      <c r="Q526" s="183">
        <v>0</v>
      </c>
      <c r="R526" s="184">
        <v>0</v>
      </c>
      <c r="S526" s="184">
        <v>0</v>
      </c>
      <c r="T526" s="185">
        <v>0</v>
      </c>
      <c r="U526" s="186">
        <v>0</v>
      </c>
      <c r="V526" s="178">
        <v>0</v>
      </c>
      <c r="W526" s="178">
        <v>0</v>
      </c>
      <c r="X526" s="179">
        <v>0</v>
      </c>
      <c r="Y526" s="180">
        <v>0</v>
      </c>
    </row>
    <row r="527" spans="1:25" ht="15.6" x14ac:dyDescent="0.25">
      <c r="A527" s="138" t="s">
        <v>744</v>
      </c>
      <c r="B527" s="131" t="s">
        <v>2047</v>
      </c>
      <c r="C527" s="131" t="s">
        <v>2053</v>
      </c>
      <c r="D527" s="131" t="s">
        <v>2054</v>
      </c>
      <c r="E527" s="136" t="s">
        <v>1303</v>
      </c>
      <c r="F527" s="262">
        <f>V527+N527+R527</f>
        <v>0</v>
      </c>
      <c r="G527" s="258">
        <f>W527+O527+S527</f>
        <v>0</v>
      </c>
      <c r="H527" s="258">
        <f>F527+G527</f>
        <v>0</v>
      </c>
      <c r="I527" s="321">
        <f>X527+P527+T527</f>
        <v>0</v>
      </c>
      <c r="J527" s="309">
        <f>(P527*0.5)+(T527*0.3)+(X527*0.2)</f>
        <v>0</v>
      </c>
      <c r="K527" s="259" t="e">
        <f>I527/H527</f>
        <v>#DIV/0!</v>
      </c>
      <c r="L527" s="258">
        <f>Y527+Q527+U527</f>
        <v>20</v>
      </c>
      <c r="M527" s="263">
        <f>(Y527*0.2)+(Q527*0.5)+(U527*0.3)</f>
        <v>6</v>
      </c>
      <c r="N527" s="315">
        <v>0</v>
      </c>
      <c r="O527" s="182">
        <v>0</v>
      </c>
      <c r="P527" s="181">
        <v>0</v>
      </c>
      <c r="Q527" s="183">
        <v>0</v>
      </c>
      <c r="R527" s="184">
        <v>0</v>
      </c>
      <c r="S527" s="184">
        <v>0</v>
      </c>
      <c r="T527" s="185">
        <v>0</v>
      </c>
      <c r="U527" s="186">
        <v>20</v>
      </c>
      <c r="V527" s="178">
        <v>0</v>
      </c>
      <c r="W527" s="178">
        <v>0</v>
      </c>
      <c r="X527" s="179">
        <v>0</v>
      </c>
      <c r="Y527" s="180">
        <v>0</v>
      </c>
    </row>
    <row r="528" spans="1:25" ht="15.6" x14ac:dyDescent="0.25">
      <c r="A528" s="138" t="s">
        <v>745</v>
      </c>
      <c r="B528" s="131" t="s">
        <v>2047</v>
      </c>
      <c r="C528" s="131" t="s">
        <v>363</v>
      </c>
      <c r="D528" s="131" t="s">
        <v>2054</v>
      </c>
      <c r="E528" s="136" t="s">
        <v>1954</v>
      </c>
      <c r="F528" s="262">
        <f>V528+N528+R528</f>
        <v>0</v>
      </c>
      <c r="G528" s="258">
        <f>W528+O528+S528</f>
        <v>0</v>
      </c>
      <c r="H528" s="258">
        <f>F528+G528</f>
        <v>0</v>
      </c>
      <c r="I528" s="321">
        <f>X528+P528+T528</f>
        <v>0</v>
      </c>
      <c r="J528" s="309">
        <f>(P528*0.5)+(T528*0.3)+(X528*0.2)</f>
        <v>0</v>
      </c>
      <c r="K528" s="259" t="e">
        <f>I528/H528</f>
        <v>#DIV/0!</v>
      </c>
      <c r="L528" s="258">
        <f>Y528+Q528+U528</f>
        <v>20</v>
      </c>
      <c r="M528" s="263">
        <f>(Y528*0.2)+(Q528*0.5)+(U528*0.3)</f>
        <v>6</v>
      </c>
      <c r="N528" s="315">
        <v>0</v>
      </c>
      <c r="O528" s="182">
        <v>0</v>
      </c>
      <c r="P528" s="181">
        <v>0</v>
      </c>
      <c r="Q528" s="183">
        <v>0</v>
      </c>
      <c r="R528" s="184">
        <v>0</v>
      </c>
      <c r="S528" s="184">
        <v>0</v>
      </c>
      <c r="T528" s="185">
        <v>0</v>
      </c>
      <c r="U528" s="186">
        <v>20</v>
      </c>
      <c r="V528" s="178">
        <v>0</v>
      </c>
      <c r="W528" s="178">
        <v>0</v>
      </c>
      <c r="X528" s="179">
        <v>0</v>
      </c>
      <c r="Y528" s="180">
        <v>0</v>
      </c>
    </row>
    <row r="529" spans="1:25" ht="15.6" x14ac:dyDescent="0.25">
      <c r="A529" s="138" t="s">
        <v>747</v>
      </c>
      <c r="B529" s="131" t="s">
        <v>1371</v>
      </c>
      <c r="C529" s="131" t="s">
        <v>423</v>
      </c>
      <c r="D529" s="131" t="s">
        <v>113</v>
      </c>
      <c r="E529" s="136" t="s">
        <v>1304</v>
      </c>
      <c r="F529" s="262">
        <f>V529+N529+R529</f>
        <v>0</v>
      </c>
      <c r="G529" s="258">
        <f>W529+O529+S529</f>
        <v>0</v>
      </c>
      <c r="H529" s="258">
        <f>F529+G529</f>
        <v>0</v>
      </c>
      <c r="I529" s="321">
        <f>X529+P529+T529</f>
        <v>0</v>
      </c>
      <c r="J529" s="309">
        <f>(P529*0.5)+(T529*0.3)+(X529*0.2)</f>
        <v>0</v>
      </c>
      <c r="K529" s="259" t="e">
        <f>I529/H529</f>
        <v>#DIV/0!</v>
      </c>
      <c r="L529" s="258">
        <f>Y529+Q529+U529</f>
        <v>0</v>
      </c>
      <c r="M529" s="263">
        <f>(Y529*0.2)+(Q529*0.5)+(U529*0.3)</f>
        <v>0</v>
      </c>
      <c r="N529" s="315">
        <v>0</v>
      </c>
      <c r="O529" s="182">
        <v>0</v>
      </c>
      <c r="P529" s="181">
        <v>0</v>
      </c>
      <c r="Q529" s="183">
        <v>0</v>
      </c>
      <c r="R529" s="184">
        <v>0</v>
      </c>
      <c r="S529" s="184">
        <v>0</v>
      </c>
      <c r="T529" s="185">
        <v>0</v>
      </c>
      <c r="U529" s="186">
        <v>0</v>
      </c>
      <c r="V529" s="178">
        <v>0</v>
      </c>
      <c r="W529" s="178">
        <v>0</v>
      </c>
      <c r="X529" s="179">
        <v>0</v>
      </c>
      <c r="Y529" s="180">
        <v>0</v>
      </c>
    </row>
    <row r="530" spans="1:25" ht="15.6" x14ac:dyDescent="0.25">
      <c r="A530" s="138" t="s">
        <v>748</v>
      </c>
      <c r="B530" s="131" t="s">
        <v>1279</v>
      </c>
      <c r="C530" s="131" t="s">
        <v>483</v>
      </c>
      <c r="D530" s="131" t="s">
        <v>244</v>
      </c>
      <c r="E530" s="136" t="s">
        <v>1954</v>
      </c>
      <c r="F530" s="262">
        <f>V530+N530+R530</f>
        <v>0</v>
      </c>
      <c r="G530" s="258">
        <f>W530+O530+S530</f>
        <v>0</v>
      </c>
      <c r="H530" s="258">
        <f>F530+G530</f>
        <v>0</v>
      </c>
      <c r="I530" s="321">
        <f>X530+P530+T530</f>
        <v>0</v>
      </c>
      <c r="J530" s="309">
        <f>(P530*0.5)+(T530*0.3)+(X530*0.2)</f>
        <v>0</v>
      </c>
      <c r="K530" s="259" t="e">
        <f>I530/H530</f>
        <v>#DIV/0!</v>
      </c>
      <c r="L530" s="258">
        <f>Y530+Q530+U530</f>
        <v>0</v>
      </c>
      <c r="M530" s="263">
        <f>(Y530*0.2)+(Q530*0.5)+(U530*0.3)</f>
        <v>0</v>
      </c>
      <c r="N530" s="315">
        <v>0</v>
      </c>
      <c r="O530" s="182">
        <v>0</v>
      </c>
      <c r="P530" s="181">
        <v>0</v>
      </c>
      <c r="Q530" s="183">
        <v>0</v>
      </c>
      <c r="R530" s="184">
        <v>0</v>
      </c>
      <c r="S530" s="184">
        <v>0</v>
      </c>
      <c r="T530" s="185">
        <v>0</v>
      </c>
      <c r="U530" s="186">
        <v>0</v>
      </c>
      <c r="V530" s="178">
        <v>0</v>
      </c>
      <c r="W530" s="178">
        <v>0</v>
      </c>
      <c r="X530" s="179">
        <v>0</v>
      </c>
      <c r="Y530" s="180">
        <v>0</v>
      </c>
    </row>
    <row r="531" spans="1:25" ht="15.6" x14ac:dyDescent="0.25">
      <c r="A531" s="138" t="s">
        <v>751</v>
      </c>
      <c r="B531" s="131" t="s">
        <v>1371</v>
      </c>
      <c r="C531" s="131" t="s">
        <v>248</v>
      </c>
      <c r="D531" s="131" t="s">
        <v>242</v>
      </c>
      <c r="E531" s="136" t="s">
        <v>1954</v>
      </c>
      <c r="F531" s="262">
        <f>V531+N531+R531</f>
        <v>0</v>
      </c>
      <c r="G531" s="258">
        <f>W531+O531+S531</f>
        <v>0</v>
      </c>
      <c r="H531" s="258">
        <f>F531+G531</f>
        <v>0</v>
      </c>
      <c r="I531" s="321">
        <f>X531+P531+T531</f>
        <v>0</v>
      </c>
      <c r="J531" s="309">
        <f>(P531*0.5)+(T531*0.3)+(X531*0.2)</f>
        <v>0</v>
      </c>
      <c r="K531" s="259" t="e">
        <f>I531/H531</f>
        <v>#DIV/0!</v>
      </c>
      <c r="L531" s="258">
        <f>Y531+Q531+U531</f>
        <v>0</v>
      </c>
      <c r="M531" s="263">
        <f>(Y531*0.2)+(Q531*0.5)+(U531*0.3)</f>
        <v>0</v>
      </c>
      <c r="N531" s="315">
        <v>0</v>
      </c>
      <c r="O531" s="182">
        <v>0</v>
      </c>
      <c r="P531" s="181">
        <v>0</v>
      </c>
      <c r="Q531" s="183">
        <v>0</v>
      </c>
      <c r="R531" s="184">
        <v>0</v>
      </c>
      <c r="S531" s="184">
        <v>0</v>
      </c>
      <c r="T531" s="185">
        <v>0</v>
      </c>
      <c r="U531" s="186">
        <v>0</v>
      </c>
      <c r="V531" s="178">
        <v>0</v>
      </c>
      <c r="W531" s="178">
        <v>0</v>
      </c>
      <c r="X531" s="179">
        <v>0</v>
      </c>
      <c r="Y531" s="180">
        <v>0</v>
      </c>
    </row>
    <row r="532" spans="1:25" ht="15.6" x14ac:dyDescent="0.25">
      <c r="A532" s="138" t="s">
        <v>755</v>
      </c>
      <c r="B532" s="131" t="s">
        <v>2049</v>
      </c>
      <c r="C532" s="131" t="s">
        <v>77</v>
      </c>
      <c r="D532" s="131" t="s">
        <v>348</v>
      </c>
      <c r="E532" s="136" t="s">
        <v>1954</v>
      </c>
      <c r="F532" s="262">
        <f>V532+N532+R532</f>
        <v>0</v>
      </c>
      <c r="G532" s="258">
        <f>W532+O532+S532</f>
        <v>0</v>
      </c>
      <c r="H532" s="258">
        <f>F532+G532</f>
        <v>0</v>
      </c>
      <c r="I532" s="321">
        <f>X532+P532+T532</f>
        <v>0</v>
      </c>
      <c r="J532" s="309">
        <f>(P532*0.5)+(T532*0.3)+(X532*0.2)</f>
        <v>0</v>
      </c>
      <c r="K532" s="259" t="e">
        <f>I532/H532</f>
        <v>#DIV/0!</v>
      </c>
      <c r="L532" s="258">
        <f>Y532+Q532+U532</f>
        <v>0</v>
      </c>
      <c r="M532" s="263">
        <f>(Y532*0.2)+(Q532*0.5)+(U532*0.3)</f>
        <v>0</v>
      </c>
      <c r="N532" s="315">
        <v>0</v>
      </c>
      <c r="O532" s="182">
        <v>0</v>
      </c>
      <c r="P532" s="181">
        <v>0</v>
      </c>
      <c r="Q532" s="183">
        <v>0</v>
      </c>
      <c r="R532" s="184">
        <v>0</v>
      </c>
      <c r="S532" s="184">
        <v>0</v>
      </c>
      <c r="T532" s="185">
        <v>0</v>
      </c>
      <c r="U532" s="186">
        <v>0</v>
      </c>
      <c r="V532" s="178">
        <v>0</v>
      </c>
      <c r="W532" s="178">
        <v>0</v>
      </c>
      <c r="X532" s="179">
        <v>0</v>
      </c>
      <c r="Y532" s="180">
        <v>0</v>
      </c>
    </row>
    <row r="533" spans="1:25" ht="15.6" x14ac:dyDescent="0.25">
      <c r="A533" s="138" t="s">
        <v>759</v>
      </c>
      <c r="B533" s="131" t="s">
        <v>1295</v>
      </c>
      <c r="C533" s="131" t="s">
        <v>270</v>
      </c>
      <c r="D533" s="131" t="s">
        <v>263</v>
      </c>
      <c r="E533" s="136" t="s">
        <v>1955</v>
      </c>
      <c r="F533" s="262">
        <f>V533+N533+R533</f>
        <v>0</v>
      </c>
      <c r="G533" s="258">
        <f>W533+O533+S533</f>
        <v>0</v>
      </c>
      <c r="H533" s="258">
        <f>F533+G533</f>
        <v>0</v>
      </c>
      <c r="I533" s="321">
        <f>X533+P533+T533</f>
        <v>0</v>
      </c>
      <c r="J533" s="309">
        <f>(P533*0.5)+(T533*0.3)+(X533*0.2)</f>
        <v>0</v>
      </c>
      <c r="K533" s="259" t="e">
        <f>I533/H533</f>
        <v>#DIV/0!</v>
      </c>
      <c r="L533" s="258">
        <f>Y533+Q533+U533</f>
        <v>0</v>
      </c>
      <c r="M533" s="263">
        <f>(Y533*0.2)+(Q533*0.5)+(U533*0.3)</f>
        <v>0</v>
      </c>
      <c r="N533" s="315">
        <v>0</v>
      </c>
      <c r="O533" s="182">
        <v>0</v>
      </c>
      <c r="P533" s="181">
        <v>0</v>
      </c>
      <c r="Q533" s="183">
        <v>0</v>
      </c>
      <c r="R533" s="184">
        <v>0</v>
      </c>
      <c r="S533" s="184">
        <v>0</v>
      </c>
      <c r="T533" s="185">
        <v>0</v>
      </c>
      <c r="U533" s="186">
        <v>0</v>
      </c>
      <c r="V533" s="178">
        <v>0</v>
      </c>
      <c r="W533" s="178">
        <v>0</v>
      </c>
      <c r="X533" s="179">
        <v>0</v>
      </c>
      <c r="Y533" s="180">
        <v>0</v>
      </c>
    </row>
    <row r="534" spans="1:25" ht="15.6" x14ac:dyDescent="0.25">
      <c r="A534" s="138" t="s">
        <v>760</v>
      </c>
      <c r="B534" s="131" t="s">
        <v>1027</v>
      </c>
      <c r="C534" s="131" t="s">
        <v>429</v>
      </c>
      <c r="D534" s="131" t="s">
        <v>131</v>
      </c>
      <c r="E534" s="136" t="s">
        <v>1306</v>
      </c>
      <c r="F534" s="262">
        <f>V534+N534+R534</f>
        <v>0</v>
      </c>
      <c r="G534" s="258">
        <f>W534+O534+S534</f>
        <v>0</v>
      </c>
      <c r="H534" s="258">
        <f>F534+G534</f>
        <v>0</v>
      </c>
      <c r="I534" s="321">
        <f>X534+P534+T534</f>
        <v>0</v>
      </c>
      <c r="J534" s="309">
        <f>(P534*0.5)+(T534*0.3)+(X534*0.2)</f>
        <v>0</v>
      </c>
      <c r="K534" s="259" t="e">
        <f>I534/H534</f>
        <v>#DIV/0!</v>
      </c>
      <c r="L534" s="258">
        <f>Y534+Q534+U534</f>
        <v>0</v>
      </c>
      <c r="M534" s="263">
        <f>(Y534*0.2)+(Q534*0.5)+(U534*0.3)</f>
        <v>0</v>
      </c>
      <c r="N534" s="315">
        <v>0</v>
      </c>
      <c r="O534" s="182">
        <v>0</v>
      </c>
      <c r="P534" s="181">
        <v>0</v>
      </c>
      <c r="Q534" s="183">
        <v>0</v>
      </c>
      <c r="R534" s="184">
        <v>0</v>
      </c>
      <c r="S534" s="184">
        <v>0</v>
      </c>
      <c r="T534" s="185">
        <v>0</v>
      </c>
      <c r="U534" s="186">
        <v>0</v>
      </c>
      <c r="V534" s="178">
        <v>0</v>
      </c>
      <c r="W534" s="178">
        <v>0</v>
      </c>
      <c r="X534" s="179">
        <v>0</v>
      </c>
      <c r="Y534" s="180">
        <v>0</v>
      </c>
    </row>
    <row r="535" spans="1:25" ht="15.6" x14ac:dyDescent="0.25">
      <c r="A535" s="138" t="s">
        <v>761</v>
      </c>
      <c r="B535" s="131" t="s">
        <v>1294</v>
      </c>
      <c r="C535" s="131" t="s">
        <v>284</v>
      </c>
      <c r="D535" s="131" t="s">
        <v>318</v>
      </c>
      <c r="E535" s="136" t="s">
        <v>1314</v>
      </c>
      <c r="F535" s="262">
        <f>V535+N535+R535</f>
        <v>0</v>
      </c>
      <c r="G535" s="258">
        <f>W535+O535+S535</f>
        <v>0</v>
      </c>
      <c r="H535" s="258">
        <f>F535+G535</f>
        <v>0</v>
      </c>
      <c r="I535" s="321">
        <f>X535+P535+T535</f>
        <v>0</v>
      </c>
      <c r="J535" s="309">
        <f>(P535*0.5)+(T535*0.3)+(X535*0.2)</f>
        <v>0</v>
      </c>
      <c r="K535" s="259" t="e">
        <f>I535/H535</f>
        <v>#DIV/0!</v>
      </c>
      <c r="L535" s="258">
        <f>Y535+Q535+U535</f>
        <v>0</v>
      </c>
      <c r="M535" s="263">
        <f>(Y535*0.2)+(Q535*0.5)+(U535*0.3)</f>
        <v>0</v>
      </c>
      <c r="N535" s="315">
        <v>0</v>
      </c>
      <c r="O535" s="182">
        <v>0</v>
      </c>
      <c r="P535" s="181">
        <v>0</v>
      </c>
      <c r="Q535" s="183">
        <v>0</v>
      </c>
      <c r="R535" s="184">
        <v>0</v>
      </c>
      <c r="S535" s="184">
        <v>0</v>
      </c>
      <c r="T535" s="185">
        <v>0</v>
      </c>
      <c r="U535" s="186">
        <v>0</v>
      </c>
      <c r="V535" s="178">
        <v>0</v>
      </c>
      <c r="W535" s="178">
        <v>0</v>
      </c>
      <c r="X535" s="179">
        <v>0</v>
      </c>
      <c r="Y535" s="180">
        <v>0</v>
      </c>
    </row>
    <row r="536" spans="1:25" ht="15.6" x14ac:dyDescent="0.25">
      <c r="A536" s="138" t="s">
        <v>762</v>
      </c>
      <c r="B536" s="131" t="s">
        <v>1432</v>
      </c>
      <c r="C536" s="131" t="s">
        <v>1613</v>
      </c>
      <c r="D536" s="131" t="s">
        <v>349</v>
      </c>
      <c r="E536" s="136" t="s">
        <v>1311</v>
      </c>
      <c r="F536" s="262">
        <f>V536+N536+R536</f>
        <v>0</v>
      </c>
      <c r="G536" s="258">
        <f>W536+O536+S536</f>
        <v>0</v>
      </c>
      <c r="H536" s="258">
        <f>F536+G536</f>
        <v>0</v>
      </c>
      <c r="I536" s="321">
        <f>X536+P536+T536</f>
        <v>0</v>
      </c>
      <c r="J536" s="309">
        <f>(P536*0.5)+(T536*0.3)+(X536*0.2)</f>
        <v>0</v>
      </c>
      <c r="K536" s="259" t="e">
        <f>I536/H536</f>
        <v>#DIV/0!</v>
      </c>
      <c r="L536" s="258">
        <f>Y536+Q536+U536</f>
        <v>0</v>
      </c>
      <c r="M536" s="263">
        <f>(Y536*0.2)+(Q536*0.5)+(U536*0.3)</f>
        <v>0</v>
      </c>
      <c r="N536" s="315">
        <v>0</v>
      </c>
      <c r="O536" s="182">
        <v>0</v>
      </c>
      <c r="P536" s="181">
        <v>0</v>
      </c>
      <c r="Q536" s="183">
        <v>0</v>
      </c>
      <c r="R536" s="184">
        <v>0</v>
      </c>
      <c r="S536" s="184">
        <v>0</v>
      </c>
      <c r="T536" s="185">
        <v>0</v>
      </c>
      <c r="U536" s="186">
        <v>0</v>
      </c>
      <c r="V536" s="178">
        <v>0</v>
      </c>
      <c r="W536" s="178">
        <v>0</v>
      </c>
      <c r="X536" s="179">
        <v>0</v>
      </c>
      <c r="Y536" s="180">
        <v>0</v>
      </c>
    </row>
    <row r="537" spans="1:25" ht="15.6" x14ac:dyDescent="0.25">
      <c r="A537" s="138" t="s">
        <v>767</v>
      </c>
      <c r="B537" s="131" t="s">
        <v>1371</v>
      </c>
      <c r="C537" s="131" t="s">
        <v>94</v>
      </c>
      <c r="D537" s="131" t="s">
        <v>109</v>
      </c>
      <c r="E537" s="136" t="s">
        <v>1954</v>
      </c>
      <c r="F537" s="262">
        <f>V537+N537+R537</f>
        <v>0</v>
      </c>
      <c r="G537" s="258">
        <f>W537+O537+S537</f>
        <v>0</v>
      </c>
      <c r="H537" s="258">
        <f>F537+G537</f>
        <v>0</v>
      </c>
      <c r="I537" s="321">
        <f>X537+P537+T537</f>
        <v>0</v>
      </c>
      <c r="J537" s="309">
        <f>(P537*0.5)+(T537*0.3)+(X537*0.2)</f>
        <v>0</v>
      </c>
      <c r="K537" s="259" t="e">
        <f>I537/H537</f>
        <v>#DIV/0!</v>
      </c>
      <c r="L537" s="258">
        <f>Y537+Q537+U537</f>
        <v>0</v>
      </c>
      <c r="M537" s="263">
        <f>(Y537*0.2)+(Q537*0.5)+(U537*0.3)</f>
        <v>0</v>
      </c>
      <c r="N537" s="315">
        <v>0</v>
      </c>
      <c r="O537" s="182">
        <v>0</v>
      </c>
      <c r="P537" s="181">
        <v>0</v>
      </c>
      <c r="Q537" s="183">
        <v>0</v>
      </c>
      <c r="R537" s="184">
        <v>0</v>
      </c>
      <c r="S537" s="184">
        <v>0</v>
      </c>
      <c r="T537" s="185">
        <v>0</v>
      </c>
      <c r="U537" s="186">
        <v>0</v>
      </c>
      <c r="V537" s="178">
        <v>0</v>
      </c>
      <c r="W537" s="178">
        <v>0</v>
      </c>
      <c r="X537" s="179">
        <v>0</v>
      </c>
      <c r="Y537" s="180">
        <v>0</v>
      </c>
    </row>
    <row r="538" spans="1:25" ht="15.6" x14ac:dyDescent="0.25">
      <c r="A538" s="138" t="s">
        <v>768</v>
      </c>
      <c r="B538" s="131" t="s">
        <v>1279</v>
      </c>
      <c r="C538" s="131" t="s">
        <v>466</v>
      </c>
      <c r="D538" s="131" t="s">
        <v>245</v>
      </c>
      <c r="E538" s="136" t="s">
        <v>1304</v>
      </c>
      <c r="F538" s="262">
        <f>V538+N538+R538</f>
        <v>0</v>
      </c>
      <c r="G538" s="258">
        <f>W538+O538+S538</f>
        <v>0</v>
      </c>
      <c r="H538" s="258">
        <f>F538+G538</f>
        <v>0</v>
      </c>
      <c r="I538" s="321">
        <f>X538+P538+T538</f>
        <v>0</v>
      </c>
      <c r="J538" s="309">
        <f>(P538*0.5)+(T538*0.3)+(X538*0.2)</f>
        <v>0</v>
      </c>
      <c r="K538" s="259" t="e">
        <f>I538/H538</f>
        <v>#DIV/0!</v>
      </c>
      <c r="L538" s="258">
        <f>Y538+Q538+U538</f>
        <v>0</v>
      </c>
      <c r="M538" s="263">
        <f>(Y538*0.2)+(Q538*0.5)+(U538*0.3)</f>
        <v>0</v>
      </c>
      <c r="N538" s="315">
        <v>0</v>
      </c>
      <c r="O538" s="182">
        <v>0</v>
      </c>
      <c r="P538" s="181">
        <v>0</v>
      </c>
      <c r="Q538" s="183">
        <v>0</v>
      </c>
      <c r="R538" s="184">
        <v>0</v>
      </c>
      <c r="S538" s="184">
        <v>0</v>
      </c>
      <c r="T538" s="185">
        <v>0</v>
      </c>
      <c r="U538" s="186">
        <v>0</v>
      </c>
      <c r="V538" s="178">
        <v>0</v>
      </c>
      <c r="W538" s="178">
        <v>0</v>
      </c>
      <c r="X538" s="179">
        <v>0</v>
      </c>
      <c r="Y538" s="180">
        <v>0</v>
      </c>
    </row>
    <row r="539" spans="1:25" ht="15.6" x14ac:dyDescent="0.25">
      <c r="A539" s="138" t="s">
        <v>769</v>
      </c>
      <c r="B539" s="131" t="s">
        <v>1433</v>
      </c>
      <c r="C539" s="131" t="s">
        <v>204</v>
      </c>
      <c r="D539" s="131" t="s">
        <v>385</v>
      </c>
      <c r="E539" s="136" t="s">
        <v>1955</v>
      </c>
      <c r="F539" s="262">
        <f>V539+N539+R539</f>
        <v>0</v>
      </c>
      <c r="G539" s="258">
        <f>W539+O539+S539</f>
        <v>0</v>
      </c>
      <c r="H539" s="258">
        <f>F539+G539</f>
        <v>0</v>
      </c>
      <c r="I539" s="321">
        <f>X539+P539+T539</f>
        <v>0</v>
      </c>
      <c r="J539" s="309">
        <f>(P539*0.5)+(T539*0.3)+(X539*0.2)</f>
        <v>0</v>
      </c>
      <c r="K539" s="259" t="e">
        <f>I539/H539</f>
        <v>#DIV/0!</v>
      </c>
      <c r="L539" s="258">
        <f>Y539+Q539+U539</f>
        <v>0</v>
      </c>
      <c r="M539" s="263">
        <f>(Y539*0.2)+(Q539*0.5)+(U539*0.3)</f>
        <v>0</v>
      </c>
      <c r="N539" s="315">
        <v>0</v>
      </c>
      <c r="O539" s="182">
        <v>0</v>
      </c>
      <c r="P539" s="181">
        <v>0</v>
      </c>
      <c r="Q539" s="183">
        <v>0</v>
      </c>
      <c r="R539" s="184">
        <v>0</v>
      </c>
      <c r="S539" s="184">
        <v>0</v>
      </c>
      <c r="T539" s="185">
        <v>0</v>
      </c>
      <c r="U539" s="186">
        <v>0</v>
      </c>
      <c r="V539" s="178">
        <v>0</v>
      </c>
      <c r="W539" s="178">
        <v>0</v>
      </c>
      <c r="X539" s="179">
        <v>0</v>
      </c>
      <c r="Y539" s="180">
        <v>0</v>
      </c>
    </row>
    <row r="540" spans="1:25" ht="15.6" x14ac:dyDescent="0.25">
      <c r="A540" s="138" t="s">
        <v>771</v>
      </c>
      <c r="B540" s="131" t="s">
        <v>1028</v>
      </c>
      <c r="C540" s="131" t="s">
        <v>252</v>
      </c>
      <c r="D540" s="131" t="s">
        <v>200</v>
      </c>
      <c r="E540" s="136" t="s">
        <v>1955</v>
      </c>
      <c r="F540" s="262">
        <f>V540+N540+R540</f>
        <v>0</v>
      </c>
      <c r="G540" s="258">
        <f>W540+O540+S540</f>
        <v>0</v>
      </c>
      <c r="H540" s="258">
        <f>F540+G540</f>
        <v>0</v>
      </c>
      <c r="I540" s="321">
        <f>X540+P540+T540</f>
        <v>0</v>
      </c>
      <c r="J540" s="309">
        <f>(P540*0.5)+(T540*0.3)+(X540*0.2)</f>
        <v>0</v>
      </c>
      <c r="K540" s="259" t="e">
        <f>I540/H540</f>
        <v>#DIV/0!</v>
      </c>
      <c r="L540" s="258">
        <f>Y540+Q540+U540</f>
        <v>0</v>
      </c>
      <c r="M540" s="263">
        <f>(Y540*0.2)+(Q540*0.5)+(U540*0.3)</f>
        <v>0</v>
      </c>
      <c r="N540" s="315">
        <v>0</v>
      </c>
      <c r="O540" s="182">
        <v>0</v>
      </c>
      <c r="P540" s="181">
        <v>0</v>
      </c>
      <c r="Q540" s="183">
        <v>0</v>
      </c>
      <c r="R540" s="184">
        <v>0</v>
      </c>
      <c r="S540" s="184">
        <v>0</v>
      </c>
      <c r="T540" s="185">
        <v>0</v>
      </c>
      <c r="U540" s="186">
        <v>0</v>
      </c>
      <c r="V540" s="178">
        <v>0</v>
      </c>
      <c r="W540" s="178">
        <v>0</v>
      </c>
      <c r="X540" s="179">
        <v>0</v>
      </c>
      <c r="Y540" s="180">
        <v>0</v>
      </c>
    </row>
    <row r="541" spans="1:25" ht="15.6" x14ac:dyDescent="0.25">
      <c r="A541" s="138" t="s">
        <v>775</v>
      </c>
      <c r="B541" s="131" t="s">
        <v>1293</v>
      </c>
      <c r="C541" s="131" t="s">
        <v>90</v>
      </c>
      <c r="D541" s="131" t="s">
        <v>359</v>
      </c>
      <c r="E541" s="136" t="s">
        <v>1311</v>
      </c>
      <c r="F541" s="262">
        <f>V541+N541+R541</f>
        <v>0</v>
      </c>
      <c r="G541" s="258">
        <f>W541+O541+S541</f>
        <v>0</v>
      </c>
      <c r="H541" s="258">
        <f>F541+G541</f>
        <v>0</v>
      </c>
      <c r="I541" s="321">
        <f>X541+P541+T541</f>
        <v>0</v>
      </c>
      <c r="J541" s="309">
        <f>(P541*0.5)+(T541*0.3)+(X541*0.2)</f>
        <v>0</v>
      </c>
      <c r="K541" s="259" t="e">
        <f>I541/H541</f>
        <v>#DIV/0!</v>
      </c>
      <c r="L541" s="258">
        <f>Y541+Q541+U541</f>
        <v>20</v>
      </c>
      <c r="M541" s="263">
        <f>(Y541*0.2)+(Q541*0.5)+(U541*0.3)</f>
        <v>4</v>
      </c>
      <c r="N541" s="315">
        <v>0</v>
      </c>
      <c r="O541" s="182">
        <v>0</v>
      </c>
      <c r="P541" s="181">
        <v>0</v>
      </c>
      <c r="Q541" s="183">
        <v>0</v>
      </c>
      <c r="R541" s="184">
        <v>0</v>
      </c>
      <c r="S541" s="184">
        <v>0</v>
      </c>
      <c r="T541" s="185">
        <v>0</v>
      </c>
      <c r="U541" s="186">
        <v>0</v>
      </c>
      <c r="V541" s="178">
        <v>0</v>
      </c>
      <c r="W541" s="178">
        <v>0</v>
      </c>
      <c r="X541" s="179">
        <v>0</v>
      </c>
      <c r="Y541" s="180">
        <v>20</v>
      </c>
    </row>
    <row r="542" spans="1:25" ht="15.6" x14ac:dyDescent="0.25">
      <c r="A542" s="138" t="s">
        <v>776</v>
      </c>
      <c r="B542" s="131" t="s">
        <v>1371</v>
      </c>
      <c r="C542" s="131" t="s">
        <v>116</v>
      </c>
      <c r="D542" s="131" t="s">
        <v>143</v>
      </c>
      <c r="E542" s="136" t="s">
        <v>1954</v>
      </c>
      <c r="F542" s="262">
        <f>V542+N542+R542</f>
        <v>0</v>
      </c>
      <c r="G542" s="258">
        <f>W542+O542+S542</f>
        <v>0</v>
      </c>
      <c r="H542" s="258">
        <f>F542+G542</f>
        <v>0</v>
      </c>
      <c r="I542" s="321">
        <f>X542+P542+T542</f>
        <v>0</v>
      </c>
      <c r="J542" s="309">
        <f>(P542*0.5)+(T542*0.3)+(X542*0.2)</f>
        <v>0</v>
      </c>
      <c r="K542" s="259" t="e">
        <f>I542/H542</f>
        <v>#DIV/0!</v>
      </c>
      <c r="L542" s="258">
        <f>Y542+Q542+U542</f>
        <v>0</v>
      </c>
      <c r="M542" s="263">
        <f>(Y542*0.2)+(Q542*0.5)+(U542*0.3)</f>
        <v>0</v>
      </c>
      <c r="N542" s="315">
        <v>0</v>
      </c>
      <c r="O542" s="182">
        <v>0</v>
      </c>
      <c r="P542" s="181">
        <v>0</v>
      </c>
      <c r="Q542" s="183">
        <v>0</v>
      </c>
      <c r="R542" s="184">
        <v>0</v>
      </c>
      <c r="S542" s="184">
        <v>0</v>
      </c>
      <c r="T542" s="185">
        <v>0</v>
      </c>
      <c r="U542" s="186">
        <v>0</v>
      </c>
      <c r="V542" s="178">
        <v>0</v>
      </c>
      <c r="W542" s="178">
        <v>0</v>
      </c>
      <c r="X542" s="179">
        <v>0</v>
      </c>
      <c r="Y542" s="180">
        <v>0</v>
      </c>
    </row>
    <row r="543" spans="1:25" ht="15.6" x14ac:dyDescent="0.25">
      <c r="A543" s="138" t="s">
        <v>778</v>
      </c>
      <c r="B543" s="131" t="s">
        <v>1027</v>
      </c>
      <c r="C543" s="131" t="s">
        <v>353</v>
      </c>
      <c r="D543" s="131" t="s">
        <v>135</v>
      </c>
      <c r="E543" s="136" t="s">
        <v>1955</v>
      </c>
      <c r="F543" s="262">
        <f>V543+N543+R543</f>
        <v>0</v>
      </c>
      <c r="G543" s="258">
        <f>W543+O543+S543</f>
        <v>0</v>
      </c>
      <c r="H543" s="258">
        <f>F543+G543</f>
        <v>0</v>
      </c>
      <c r="I543" s="321">
        <f>X543+P543+T543</f>
        <v>0</v>
      </c>
      <c r="J543" s="309">
        <f>(P543*0.5)+(T543*0.3)+(X543*0.2)</f>
        <v>0</v>
      </c>
      <c r="K543" s="259" t="e">
        <f>I543/H543</f>
        <v>#DIV/0!</v>
      </c>
      <c r="L543" s="258">
        <f>Y543+Q543+U543</f>
        <v>0</v>
      </c>
      <c r="M543" s="263">
        <f>(Y543*0.2)+(Q543*0.5)+(U543*0.3)</f>
        <v>0</v>
      </c>
      <c r="N543" s="315">
        <v>0</v>
      </c>
      <c r="O543" s="182">
        <v>0</v>
      </c>
      <c r="P543" s="181">
        <v>0</v>
      </c>
      <c r="Q543" s="183">
        <v>0</v>
      </c>
      <c r="R543" s="184">
        <v>0</v>
      </c>
      <c r="S543" s="184">
        <v>0</v>
      </c>
      <c r="T543" s="185">
        <v>0</v>
      </c>
      <c r="U543" s="186">
        <v>0</v>
      </c>
      <c r="V543" s="178">
        <v>0</v>
      </c>
      <c r="W543" s="178">
        <v>0</v>
      </c>
      <c r="X543" s="179">
        <v>0</v>
      </c>
      <c r="Y543" s="180">
        <v>0</v>
      </c>
    </row>
    <row r="544" spans="1:25" ht="15.6" x14ac:dyDescent="0.25">
      <c r="A544" s="138" t="s">
        <v>779</v>
      </c>
      <c r="B544" s="131" t="s">
        <v>1293</v>
      </c>
      <c r="C544" s="131" t="s">
        <v>1967</v>
      </c>
      <c r="D544" s="131" t="s">
        <v>1968</v>
      </c>
      <c r="E544" s="136" t="s">
        <v>1955</v>
      </c>
      <c r="F544" s="262">
        <f>V544+N544+R544</f>
        <v>0</v>
      </c>
      <c r="G544" s="258">
        <f>W544+O544+S544</f>
        <v>0</v>
      </c>
      <c r="H544" s="258">
        <f>F544+G544</f>
        <v>0</v>
      </c>
      <c r="I544" s="321">
        <f>X544+P544+T544</f>
        <v>0</v>
      </c>
      <c r="J544" s="309">
        <f>(P544*0.5)+(T544*0.3)+(X544*0.2)</f>
        <v>0</v>
      </c>
      <c r="K544" s="259" t="e">
        <f>I544/H544</f>
        <v>#DIV/0!</v>
      </c>
      <c r="L544" s="258">
        <f>Y544+Q544+U544</f>
        <v>0</v>
      </c>
      <c r="M544" s="263">
        <f>(Y544*0.2)+(Q544*0.5)+(U544*0.3)</f>
        <v>0</v>
      </c>
      <c r="N544" s="315">
        <v>0</v>
      </c>
      <c r="O544" s="182">
        <v>0</v>
      </c>
      <c r="P544" s="181">
        <v>0</v>
      </c>
      <c r="Q544" s="183">
        <v>0</v>
      </c>
      <c r="R544" s="184">
        <v>0</v>
      </c>
      <c r="S544" s="184">
        <v>0</v>
      </c>
      <c r="T544" s="185">
        <v>0</v>
      </c>
      <c r="U544" s="186">
        <v>0</v>
      </c>
      <c r="V544" s="178">
        <v>0</v>
      </c>
      <c r="W544" s="178">
        <v>0</v>
      </c>
      <c r="X544" s="179">
        <v>0</v>
      </c>
      <c r="Y544" s="180">
        <v>0</v>
      </c>
    </row>
    <row r="545" spans="1:25" ht="15.6" x14ac:dyDescent="0.25">
      <c r="A545" s="138" t="s">
        <v>780</v>
      </c>
      <c r="B545" s="131" t="s">
        <v>1027</v>
      </c>
      <c r="C545" s="131" t="s">
        <v>134</v>
      </c>
      <c r="D545" s="131" t="s">
        <v>135</v>
      </c>
      <c r="E545" s="136" t="s">
        <v>1955</v>
      </c>
      <c r="F545" s="262">
        <f>V545+N545+R545</f>
        <v>0</v>
      </c>
      <c r="G545" s="258">
        <f>W545+O545+S545</f>
        <v>0</v>
      </c>
      <c r="H545" s="258">
        <f>F545+G545</f>
        <v>0</v>
      </c>
      <c r="I545" s="321">
        <f>X545+P545+T545</f>
        <v>0</v>
      </c>
      <c r="J545" s="309">
        <f>(P545*0.5)+(T545*0.3)+(X545*0.2)</f>
        <v>0</v>
      </c>
      <c r="K545" s="259" t="e">
        <f>I545/H545</f>
        <v>#DIV/0!</v>
      </c>
      <c r="L545" s="258">
        <f>Y545+Q545+U545</f>
        <v>0</v>
      </c>
      <c r="M545" s="263">
        <f>(Y545*0.2)+(Q545*0.5)+(U545*0.3)</f>
        <v>0</v>
      </c>
      <c r="N545" s="315">
        <v>0</v>
      </c>
      <c r="O545" s="182">
        <v>0</v>
      </c>
      <c r="P545" s="181">
        <v>0</v>
      </c>
      <c r="Q545" s="183">
        <v>0</v>
      </c>
      <c r="R545" s="184">
        <v>0</v>
      </c>
      <c r="S545" s="184">
        <v>0</v>
      </c>
      <c r="T545" s="185">
        <v>0</v>
      </c>
      <c r="U545" s="186">
        <v>0</v>
      </c>
      <c r="V545" s="178">
        <v>0</v>
      </c>
      <c r="W545" s="178">
        <v>0</v>
      </c>
      <c r="X545" s="179">
        <v>0</v>
      </c>
      <c r="Y545" s="180">
        <v>0</v>
      </c>
    </row>
    <row r="546" spans="1:25" ht="15.6" x14ac:dyDescent="0.25">
      <c r="A546" s="138" t="s">
        <v>781</v>
      </c>
      <c r="B546" s="131" t="s">
        <v>1520</v>
      </c>
      <c r="C546" s="131" t="s">
        <v>321</v>
      </c>
      <c r="D546" s="131" t="s">
        <v>322</v>
      </c>
      <c r="E546" s="136" t="s">
        <v>1314</v>
      </c>
      <c r="F546" s="262">
        <f>V546+N546+R546</f>
        <v>0</v>
      </c>
      <c r="G546" s="258">
        <f>W546+O546+S546</f>
        <v>0</v>
      </c>
      <c r="H546" s="258">
        <f>F546+G546</f>
        <v>0</v>
      </c>
      <c r="I546" s="321">
        <f>X546+P546+T546</f>
        <v>0</v>
      </c>
      <c r="J546" s="309">
        <f>(P546*0.5)+(T546*0.3)+(X546*0.2)</f>
        <v>0</v>
      </c>
      <c r="K546" s="259" t="e">
        <f>I546/H546</f>
        <v>#DIV/0!</v>
      </c>
      <c r="L546" s="258">
        <f>Y546+Q546+U546</f>
        <v>0</v>
      </c>
      <c r="M546" s="263">
        <f>(Y546*0.2)+(Q546*0.5)+(U546*0.3)</f>
        <v>0</v>
      </c>
      <c r="N546" s="315">
        <v>0</v>
      </c>
      <c r="O546" s="182">
        <v>0</v>
      </c>
      <c r="P546" s="181">
        <v>0</v>
      </c>
      <c r="Q546" s="183">
        <v>0</v>
      </c>
      <c r="R546" s="184">
        <v>0</v>
      </c>
      <c r="S546" s="184">
        <v>0</v>
      </c>
      <c r="T546" s="185">
        <v>0</v>
      </c>
      <c r="U546" s="186">
        <v>0</v>
      </c>
      <c r="V546" s="178">
        <v>0</v>
      </c>
      <c r="W546" s="178">
        <v>0</v>
      </c>
      <c r="X546" s="179">
        <v>0</v>
      </c>
      <c r="Y546" s="180">
        <v>0</v>
      </c>
    </row>
    <row r="547" spans="1:25" ht="15.6" x14ac:dyDescent="0.25">
      <c r="A547" s="138" t="s">
        <v>785</v>
      </c>
      <c r="B547" s="131" t="s">
        <v>1295</v>
      </c>
      <c r="C547" s="131" t="s">
        <v>160</v>
      </c>
      <c r="D547" s="131" t="s">
        <v>273</v>
      </c>
      <c r="E547" s="136" t="s">
        <v>1955</v>
      </c>
      <c r="F547" s="262">
        <f>V547+N547+R547</f>
        <v>0</v>
      </c>
      <c r="G547" s="258">
        <f>W547+O547+S547</f>
        <v>0</v>
      </c>
      <c r="H547" s="258">
        <f>F547+G547</f>
        <v>0</v>
      </c>
      <c r="I547" s="321">
        <f>X547+P547+T547</f>
        <v>0</v>
      </c>
      <c r="J547" s="309">
        <f>(P547*0.5)+(T547*0.3)+(X547*0.2)</f>
        <v>0</v>
      </c>
      <c r="K547" s="259" t="e">
        <f>I547/H547</f>
        <v>#DIV/0!</v>
      </c>
      <c r="L547" s="258">
        <f>Y547+Q547+U547</f>
        <v>0</v>
      </c>
      <c r="M547" s="263">
        <f>(Y547*0.2)+(Q547*0.5)+(U547*0.3)</f>
        <v>0</v>
      </c>
      <c r="N547" s="315">
        <v>0</v>
      </c>
      <c r="O547" s="182">
        <v>0</v>
      </c>
      <c r="P547" s="181">
        <v>0</v>
      </c>
      <c r="Q547" s="183">
        <v>0</v>
      </c>
      <c r="R547" s="184">
        <v>0</v>
      </c>
      <c r="S547" s="184">
        <v>0</v>
      </c>
      <c r="T547" s="185">
        <v>0</v>
      </c>
      <c r="U547" s="186">
        <v>0</v>
      </c>
      <c r="V547" s="178">
        <v>0</v>
      </c>
      <c r="W547" s="178">
        <v>0</v>
      </c>
      <c r="X547" s="179">
        <v>0</v>
      </c>
      <c r="Y547" s="180">
        <v>0</v>
      </c>
    </row>
    <row r="548" spans="1:25" ht="15.6" x14ac:dyDescent="0.25">
      <c r="A548" s="138" t="s">
        <v>786</v>
      </c>
      <c r="B548" s="131" t="s">
        <v>1398</v>
      </c>
      <c r="C548" s="131" t="s">
        <v>446</v>
      </c>
      <c r="D548" s="131" t="s">
        <v>191</v>
      </c>
      <c r="E548" s="136" t="s">
        <v>1954</v>
      </c>
      <c r="F548" s="262">
        <f>V548+N548+R548</f>
        <v>0</v>
      </c>
      <c r="G548" s="258">
        <f>W548+O548+S548</f>
        <v>0</v>
      </c>
      <c r="H548" s="258">
        <f>F548+G548</f>
        <v>0</v>
      </c>
      <c r="I548" s="321">
        <f>X548+P548+T548</f>
        <v>0</v>
      </c>
      <c r="J548" s="309">
        <f>(P548*0.5)+(T548*0.3)+(X548*0.2)</f>
        <v>0</v>
      </c>
      <c r="K548" s="259" t="e">
        <f>I548/H548</f>
        <v>#DIV/0!</v>
      </c>
      <c r="L548" s="258">
        <f>Y548+Q548+U548</f>
        <v>0</v>
      </c>
      <c r="M548" s="263">
        <f>(Y548*0.2)+(Q548*0.5)+(U548*0.3)</f>
        <v>0</v>
      </c>
      <c r="N548" s="315">
        <v>0</v>
      </c>
      <c r="O548" s="182">
        <v>0</v>
      </c>
      <c r="P548" s="181">
        <v>0</v>
      </c>
      <c r="Q548" s="183">
        <v>0</v>
      </c>
      <c r="R548" s="184">
        <v>0</v>
      </c>
      <c r="S548" s="184">
        <v>0</v>
      </c>
      <c r="T548" s="185">
        <v>0</v>
      </c>
      <c r="U548" s="186">
        <v>0</v>
      </c>
      <c r="V548" s="178">
        <v>0</v>
      </c>
      <c r="W548" s="178">
        <v>0</v>
      </c>
      <c r="X548" s="179">
        <v>0</v>
      </c>
      <c r="Y548" s="180">
        <v>0</v>
      </c>
    </row>
    <row r="549" spans="1:25" ht="15.6" x14ac:dyDescent="0.25">
      <c r="A549" s="138" t="s">
        <v>787</v>
      </c>
      <c r="B549" s="131" t="s">
        <v>1295</v>
      </c>
      <c r="C549" s="131" t="s">
        <v>251</v>
      </c>
      <c r="D549" s="131" t="s">
        <v>181</v>
      </c>
      <c r="E549" s="136" t="s">
        <v>1314</v>
      </c>
      <c r="F549" s="262">
        <f>V549+N549+R549</f>
        <v>0</v>
      </c>
      <c r="G549" s="258">
        <f>W549+O549+S549</f>
        <v>0</v>
      </c>
      <c r="H549" s="258">
        <f>F549+G549</f>
        <v>0</v>
      </c>
      <c r="I549" s="321">
        <f>X549+P549+T549</f>
        <v>0</v>
      </c>
      <c r="J549" s="309">
        <f>(P549*0.5)+(T549*0.3)+(X549*0.2)</f>
        <v>0</v>
      </c>
      <c r="K549" s="259" t="e">
        <f>I549/H549</f>
        <v>#DIV/0!</v>
      </c>
      <c r="L549" s="258">
        <f>Y549+Q549+U549</f>
        <v>0</v>
      </c>
      <c r="M549" s="263">
        <f>(Y549*0.2)+(Q549*0.5)+(U549*0.3)</f>
        <v>0</v>
      </c>
      <c r="N549" s="315">
        <v>0</v>
      </c>
      <c r="O549" s="182">
        <v>0</v>
      </c>
      <c r="P549" s="181">
        <v>0</v>
      </c>
      <c r="Q549" s="183">
        <v>0</v>
      </c>
      <c r="R549" s="184">
        <v>0</v>
      </c>
      <c r="S549" s="184">
        <v>0</v>
      </c>
      <c r="T549" s="185">
        <v>0</v>
      </c>
      <c r="U549" s="186">
        <v>0</v>
      </c>
      <c r="V549" s="178">
        <v>0</v>
      </c>
      <c r="W549" s="178">
        <v>0</v>
      </c>
      <c r="X549" s="179">
        <v>0</v>
      </c>
      <c r="Y549" s="180">
        <v>0</v>
      </c>
    </row>
    <row r="550" spans="1:25" ht="15.6" x14ac:dyDescent="0.25">
      <c r="A550" s="138" t="s">
        <v>794</v>
      </c>
      <c r="B550" s="131" t="s">
        <v>37</v>
      </c>
      <c r="C550" s="131" t="s">
        <v>319</v>
      </c>
      <c r="D550" s="131" t="s">
        <v>327</v>
      </c>
      <c r="E550" s="136" t="s">
        <v>1311</v>
      </c>
      <c r="F550" s="262">
        <f>V550+N550+R550</f>
        <v>0</v>
      </c>
      <c r="G550" s="258">
        <f>W550+O550+S550</f>
        <v>0</v>
      </c>
      <c r="H550" s="258">
        <f>F550+G550</f>
        <v>0</v>
      </c>
      <c r="I550" s="321">
        <f>X550+P550+T550</f>
        <v>0</v>
      </c>
      <c r="J550" s="309">
        <f>(P550*0.5)+(T550*0.3)+(X550*0.2)</f>
        <v>0</v>
      </c>
      <c r="K550" s="259" t="e">
        <f>I550/H550</f>
        <v>#DIV/0!</v>
      </c>
      <c r="L550" s="258">
        <f>Y550+Q550+U550</f>
        <v>0</v>
      </c>
      <c r="M550" s="263">
        <f>(Y550*0.2)+(Q550*0.5)+(U550*0.3)</f>
        <v>0</v>
      </c>
      <c r="N550" s="315">
        <v>0</v>
      </c>
      <c r="O550" s="182">
        <v>0</v>
      </c>
      <c r="P550" s="181">
        <v>0</v>
      </c>
      <c r="Q550" s="183">
        <v>0</v>
      </c>
      <c r="R550" s="184">
        <v>0</v>
      </c>
      <c r="S550" s="184">
        <v>0</v>
      </c>
      <c r="T550" s="185">
        <v>0</v>
      </c>
      <c r="U550" s="186">
        <v>0</v>
      </c>
      <c r="V550" s="178">
        <v>0</v>
      </c>
      <c r="W550" s="178">
        <v>0</v>
      </c>
      <c r="X550" s="179">
        <v>0</v>
      </c>
      <c r="Y550" s="180">
        <v>0</v>
      </c>
    </row>
    <row r="551" spans="1:25" ht="15.6" x14ac:dyDescent="0.25">
      <c r="A551" s="138" t="s">
        <v>795</v>
      </c>
      <c r="B551" s="131" t="s">
        <v>1728</v>
      </c>
      <c r="C551" s="131" t="s">
        <v>472</v>
      </c>
      <c r="D551" s="131" t="s">
        <v>393</v>
      </c>
      <c r="E551" s="136" t="s">
        <v>1307</v>
      </c>
      <c r="F551" s="262">
        <f>V551+N551+R551</f>
        <v>0</v>
      </c>
      <c r="G551" s="258">
        <f>W551+O551+S551</f>
        <v>0</v>
      </c>
      <c r="H551" s="258">
        <f>F551+G551</f>
        <v>0</v>
      </c>
      <c r="I551" s="321">
        <f>X551+P551+T551</f>
        <v>0</v>
      </c>
      <c r="J551" s="309">
        <f>(P551*0.5)+(T551*0.3)+(X551*0.2)</f>
        <v>0</v>
      </c>
      <c r="K551" s="259" t="e">
        <f>I551/H551</f>
        <v>#DIV/0!</v>
      </c>
      <c r="L551" s="258">
        <f>Y551+Q551+U551</f>
        <v>0</v>
      </c>
      <c r="M551" s="263">
        <f>(Y551*0.2)+(Q551*0.5)+(U551*0.3)</f>
        <v>0</v>
      </c>
      <c r="N551" s="315">
        <v>0</v>
      </c>
      <c r="O551" s="182">
        <v>0</v>
      </c>
      <c r="P551" s="181">
        <v>0</v>
      </c>
      <c r="Q551" s="183">
        <v>0</v>
      </c>
      <c r="R551" s="184">
        <v>0</v>
      </c>
      <c r="S551" s="184">
        <v>0</v>
      </c>
      <c r="T551" s="185">
        <v>0</v>
      </c>
      <c r="U551" s="186">
        <v>0</v>
      </c>
      <c r="V551" s="178">
        <v>0</v>
      </c>
      <c r="W551" s="178">
        <v>0</v>
      </c>
      <c r="X551" s="179">
        <v>0</v>
      </c>
      <c r="Y551" s="180">
        <v>0</v>
      </c>
    </row>
    <row r="552" spans="1:25" ht="15.6" x14ac:dyDescent="0.25">
      <c r="A552" s="138" t="s">
        <v>2032</v>
      </c>
      <c r="B552" s="131" t="s">
        <v>42</v>
      </c>
      <c r="C552" s="131" t="s">
        <v>104</v>
      </c>
      <c r="D552" s="131" t="s">
        <v>287</v>
      </c>
      <c r="E552" s="136" t="s">
        <v>1955</v>
      </c>
      <c r="F552" s="262">
        <f>V552+N552+R552</f>
        <v>0</v>
      </c>
      <c r="G552" s="258">
        <f>W552+O552+S552</f>
        <v>0</v>
      </c>
      <c r="H552" s="258">
        <f>F552+G552</f>
        <v>0</v>
      </c>
      <c r="I552" s="321">
        <f>X552+P552+T552</f>
        <v>0</v>
      </c>
      <c r="J552" s="309">
        <f>(P552*0.5)+(T552*0.3)+(X552*0.2)</f>
        <v>0</v>
      </c>
      <c r="K552" s="259" t="e">
        <f>I552/H552</f>
        <v>#DIV/0!</v>
      </c>
      <c r="L552" s="258">
        <f>Y552+Q552+U552</f>
        <v>40</v>
      </c>
      <c r="M552" s="263">
        <f>(Y552*0.2)+(Q552*0.5)+(U552*0.3)</f>
        <v>12</v>
      </c>
      <c r="N552" s="315">
        <v>0</v>
      </c>
      <c r="O552" s="182">
        <v>0</v>
      </c>
      <c r="P552" s="181">
        <v>0</v>
      </c>
      <c r="Q552" s="183">
        <v>0</v>
      </c>
      <c r="R552" s="184">
        <v>0</v>
      </c>
      <c r="S552" s="184">
        <v>0</v>
      </c>
      <c r="T552" s="185">
        <v>0</v>
      </c>
      <c r="U552" s="186">
        <v>40</v>
      </c>
      <c r="V552" s="178">
        <v>0</v>
      </c>
      <c r="W552" s="178">
        <v>0</v>
      </c>
      <c r="X552" s="179">
        <v>0</v>
      </c>
      <c r="Y552" s="180">
        <v>0</v>
      </c>
    </row>
    <row r="553" spans="1:25" ht="15.6" x14ac:dyDescent="0.25">
      <c r="A553" s="138" t="s">
        <v>797</v>
      </c>
      <c r="B553" s="131" t="s">
        <v>1293</v>
      </c>
      <c r="C553" s="131" t="s">
        <v>212</v>
      </c>
      <c r="D553" s="131" t="s">
        <v>133</v>
      </c>
      <c r="E553" s="136" t="s">
        <v>1314</v>
      </c>
      <c r="F553" s="262">
        <f>V553+N553+R553</f>
        <v>0</v>
      </c>
      <c r="G553" s="258">
        <f>W553+O553+S553</f>
        <v>0</v>
      </c>
      <c r="H553" s="258">
        <f>F553+G553</f>
        <v>0</v>
      </c>
      <c r="I553" s="321">
        <f>X553+P553+T553</f>
        <v>0</v>
      </c>
      <c r="J553" s="309">
        <f>(P553*0.5)+(T553*0.3)+(X553*0.2)</f>
        <v>0</v>
      </c>
      <c r="K553" s="259" t="e">
        <f>I553/H553</f>
        <v>#DIV/0!</v>
      </c>
      <c r="L553" s="258">
        <f>Y553+Q553+U553</f>
        <v>0</v>
      </c>
      <c r="M553" s="263">
        <f>(Y553*0.2)+(Q553*0.5)+(U553*0.3)</f>
        <v>0</v>
      </c>
      <c r="N553" s="315">
        <v>0</v>
      </c>
      <c r="O553" s="182">
        <v>0</v>
      </c>
      <c r="P553" s="181">
        <v>0</v>
      </c>
      <c r="Q553" s="183">
        <v>0</v>
      </c>
      <c r="R553" s="184">
        <v>0</v>
      </c>
      <c r="S553" s="184">
        <v>0</v>
      </c>
      <c r="T553" s="185">
        <v>0</v>
      </c>
      <c r="U553" s="186">
        <v>0</v>
      </c>
      <c r="V553" s="178">
        <v>0</v>
      </c>
      <c r="W553" s="178">
        <v>0</v>
      </c>
      <c r="X553" s="179">
        <v>0</v>
      </c>
      <c r="Y553" s="180">
        <v>0</v>
      </c>
    </row>
    <row r="554" spans="1:25" ht="15.6" x14ac:dyDescent="0.25">
      <c r="A554" s="138" t="s">
        <v>798</v>
      </c>
      <c r="B554" s="131" t="s">
        <v>1432</v>
      </c>
      <c r="C554" s="131" t="s">
        <v>172</v>
      </c>
      <c r="D554" s="131" t="s">
        <v>318</v>
      </c>
      <c r="E554" s="136" t="s">
        <v>1311</v>
      </c>
      <c r="F554" s="262">
        <f>V554+N554+R554</f>
        <v>0</v>
      </c>
      <c r="G554" s="258">
        <f>W554+O554+S554</f>
        <v>0</v>
      </c>
      <c r="H554" s="258">
        <f>F554+G554</f>
        <v>0</v>
      </c>
      <c r="I554" s="321">
        <f>X554+P554+T554</f>
        <v>0</v>
      </c>
      <c r="J554" s="309">
        <f>(P554*0.5)+(T554*0.3)+(X554*0.2)</f>
        <v>0</v>
      </c>
      <c r="K554" s="259" t="e">
        <f>I554/H554</f>
        <v>#DIV/0!</v>
      </c>
      <c r="L554" s="258">
        <f>Y554+Q554+U554</f>
        <v>0</v>
      </c>
      <c r="M554" s="263">
        <f>(Y554*0.2)+(Q554*0.5)+(U554*0.3)</f>
        <v>0</v>
      </c>
      <c r="N554" s="315">
        <v>0</v>
      </c>
      <c r="O554" s="182">
        <v>0</v>
      </c>
      <c r="P554" s="181">
        <v>0</v>
      </c>
      <c r="Q554" s="183">
        <v>0</v>
      </c>
      <c r="R554" s="184">
        <v>0</v>
      </c>
      <c r="S554" s="184">
        <v>0</v>
      </c>
      <c r="T554" s="185">
        <v>0</v>
      </c>
      <c r="U554" s="186">
        <v>0</v>
      </c>
      <c r="V554" s="178">
        <v>0</v>
      </c>
      <c r="W554" s="178">
        <v>0</v>
      </c>
      <c r="X554" s="179">
        <v>0</v>
      </c>
      <c r="Y554" s="180">
        <v>0</v>
      </c>
    </row>
    <row r="555" spans="1:25" ht="15.6" x14ac:dyDescent="0.25">
      <c r="A555" s="138" t="s">
        <v>800</v>
      </c>
      <c r="B555" s="131" t="s">
        <v>1278</v>
      </c>
      <c r="C555" s="131" t="s">
        <v>428</v>
      </c>
      <c r="D555" s="131" t="s">
        <v>70</v>
      </c>
      <c r="E555" s="136" t="s">
        <v>2025</v>
      </c>
      <c r="F555" s="262">
        <f>V555+N555+R555</f>
        <v>0</v>
      </c>
      <c r="G555" s="258">
        <f>W555+O555+S555</f>
        <v>0</v>
      </c>
      <c r="H555" s="258">
        <f>F555+G555</f>
        <v>0</v>
      </c>
      <c r="I555" s="321">
        <f>X555+P555+T555</f>
        <v>0</v>
      </c>
      <c r="J555" s="309">
        <f>(P555*0.5)+(T555*0.3)+(X555*0.2)</f>
        <v>0</v>
      </c>
      <c r="K555" s="259" t="e">
        <f>I555/H555</f>
        <v>#DIV/0!</v>
      </c>
      <c r="L555" s="258">
        <f>Y555+Q555+U555</f>
        <v>0</v>
      </c>
      <c r="M555" s="263">
        <f>(Y555*0.2)+(Q555*0.5)+(U555*0.3)</f>
        <v>0</v>
      </c>
      <c r="N555" s="315">
        <v>0</v>
      </c>
      <c r="O555" s="182">
        <v>0</v>
      </c>
      <c r="P555" s="181">
        <v>0</v>
      </c>
      <c r="Q555" s="183">
        <v>0</v>
      </c>
      <c r="R555" s="184">
        <v>0</v>
      </c>
      <c r="S555" s="184">
        <v>0</v>
      </c>
      <c r="T555" s="185">
        <v>0</v>
      </c>
      <c r="U555" s="186">
        <v>0</v>
      </c>
      <c r="V555" s="178">
        <v>0</v>
      </c>
      <c r="W555" s="178">
        <v>0</v>
      </c>
      <c r="X555" s="179">
        <v>0</v>
      </c>
      <c r="Y555" s="180">
        <v>0</v>
      </c>
    </row>
    <row r="556" spans="1:25" ht="15.6" x14ac:dyDescent="0.25">
      <c r="A556" s="138" t="s">
        <v>803</v>
      </c>
      <c r="B556" s="131" t="s">
        <v>1398</v>
      </c>
      <c r="C556" s="131" t="s">
        <v>232</v>
      </c>
      <c r="D556" s="131" t="s">
        <v>233</v>
      </c>
      <c r="E556" s="136" t="s">
        <v>1311</v>
      </c>
      <c r="F556" s="262">
        <f>V556+N556+R556</f>
        <v>0</v>
      </c>
      <c r="G556" s="258">
        <f>W556+O556+S556</f>
        <v>0</v>
      </c>
      <c r="H556" s="258">
        <f>F556+G556</f>
        <v>0</v>
      </c>
      <c r="I556" s="321">
        <f>X556+P556+T556</f>
        <v>0</v>
      </c>
      <c r="J556" s="309">
        <f>(P556*0.5)+(T556*0.3)+(X556*0.2)</f>
        <v>0</v>
      </c>
      <c r="K556" s="259" t="e">
        <f>I556/H556</f>
        <v>#DIV/0!</v>
      </c>
      <c r="L556" s="258">
        <f>Y556+Q556+U556</f>
        <v>0</v>
      </c>
      <c r="M556" s="263">
        <f>(Y556*0.2)+(Q556*0.5)+(U556*0.3)</f>
        <v>0</v>
      </c>
      <c r="N556" s="315">
        <v>0</v>
      </c>
      <c r="O556" s="182">
        <v>0</v>
      </c>
      <c r="P556" s="181">
        <v>0</v>
      </c>
      <c r="Q556" s="183">
        <v>0</v>
      </c>
      <c r="R556" s="184">
        <v>0</v>
      </c>
      <c r="S556" s="184">
        <v>0</v>
      </c>
      <c r="T556" s="185">
        <v>0</v>
      </c>
      <c r="U556" s="186">
        <v>0</v>
      </c>
      <c r="V556" s="178">
        <v>0</v>
      </c>
      <c r="W556" s="178">
        <v>0</v>
      </c>
      <c r="X556" s="179">
        <v>0</v>
      </c>
      <c r="Y556" s="180">
        <v>0</v>
      </c>
    </row>
    <row r="557" spans="1:25" ht="15.6" x14ac:dyDescent="0.25">
      <c r="A557" s="138" t="s">
        <v>804</v>
      </c>
      <c r="B557" s="131" t="s">
        <v>1295</v>
      </c>
      <c r="C557" s="131" t="s">
        <v>303</v>
      </c>
      <c r="D557" s="131" t="s">
        <v>155</v>
      </c>
      <c r="E557" s="136" t="s">
        <v>1955</v>
      </c>
      <c r="F557" s="262">
        <f>V557+N557+R557</f>
        <v>0</v>
      </c>
      <c r="G557" s="258">
        <f>W557+O557+S557</f>
        <v>0</v>
      </c>
      <c r="H557" s="258">
        <f>F557+G557</f>
        <v>0</v>
      </c>
      <c r="I557" s="321">
        <f>X557+P557+T557</f>
        <v>0</v>
      </c>
      <c r="J557" s="309">
        <f>(P557*0.5)+(T557*0.3)+(X557*0.2)</f>
        <v>0</v>
      </c>
      <c r="K557" s="259" t="e">
        <f>I557/H557</f>
        <v>#DIV/0!</v>
      </c>
      <c r="L557" s="258">
        <f>Y557+Q557+U557</f>
        <v>0</v>
      </c>
      <c r="M557" s="263">
        <f>(Y557*0.2)+(Q557*0.5)+(U557*0.3)</f>
        <v>0</v>
      </c>
      <c r="N557" s="315">
        <v>0</v>
      </c>
      <c r="O557" s="182">
        <v>0</v>
      </c>
      <c r="P557" s="181">
        <v>0</v>
      </c>
      <c r="Q557" s="183">
        <v>0</v>
      </c>
      <c r="R557" s="184">
        <v>0</v>
      </c>
      <c r="S557" s="184">
        <v>0</v>
      </c>
      <c r="T557" s="185">
        <v>0</v>
      </c>
      <c r="U557" s="186">
        <v>0</v>
      </c>
      <c r="V557" s="178">
        <v>0</v>
      </c>
      <c r="W557" s="178">
        <v>0</v>
      </c>
      <c r="X557" s="179">
        <v>0</v>
      </c>
      <c r="Y557" s="180">
        <v>0</v>
      </c>
    </row>
    <row r="558" spans="1:25" ht="15.6" x14ac:dyDescent="0.25">
      <c r="A558" s="138" t="s">
        <v>808</v>
      </c>
      <c r="B558" s="131" t="s">
        <v>1295</v>
      </c>
      <c r="C558" s="131" t="s">
        <v>293</v>
      </c>
      <c r="D558" s="131" t="s">
        <v>133</v>
      </c>
      <c r="E558" s="136" t="s">
        <v>1314</v>
      </c>
      <c r="F558" s="262">
        <f>V558+N558+R558</f>
        <v>0</v>
      </c>
      <c r="G558" s="258">
        <f>W558+O558+S558</f>
        <v>0</v>
      </c>
      <c r="H558" s="258">
        <f>F558+G558</f>
        <v>0</v>
      </c>
      <c r="I558" s="321">
        <f>X558+P558+T558</f>
        <v>0</v>
      </c>
      <c r="J558" s="309">
        <f>(P558*0.5)+(T558*0.3)+(X558*0.2)</f>
        <v>0</v>
      </c>
      <c r="K558" s="259" t="e">
        <f>I558/H558</f>
        <v>#DIV/0!</v>
      </c>
      <c r="L558" s="258">
        <f>Y558+Q558+U558</f>
        <v>0</v>
      </c>
      <c r="M558" s="263">
        <f>(Y558*0.2)+(Q558*0.5)+(U558*0.3)</f>
        <v>0</v>
      </c>
      <c r="N558" s="315">
        <v>0</v>
      </c>
      <c r="O558" s="182">
        <v>0</v>
      </c>
      <c r="P558" s="181">
        <v>0</v>
      </c>
      <c r="Q558" s="183">
        <v>0</v>
      </c>
      <c r="R558" s="184">
        <v>0</v>
      </c>
      <c r="S558" s="184">
        <v>0</v>
      </c>
      <c r="T558" s="185">
        <v>0</v>
      </c>
      <c r="U558" s="186">
        <v>0</v>
      </c>
      <c r="V558" s="178">
        <v>0</v>
      </c>
      <c r="W558" s="178">
        <v>0</v>
      </c>
      <c r="X558" s="179">
        <v>0</v>
      </c>
      <c r="Y558" s="180">
        <v>0</v>
      </c>
    </row>
    <row r="559" spans="1:25" ht="15.6" x14ac:dyDescent="0.25">
      <c r="A559" s="138" t="s">
        <v>812</v>
      </c>
      <c r="B559" s="131" t="s">
        <v>44</v>
      </c>
      <c r="C559" s="131" t="s">
        <v>2125</v>
      </c>
      <c r="D559" s="131" t="s">
        <v>138</v>
      </c>
      <c r="E559" s="136" t="s">
        <v>1314</v>
      </c>
      <c r="F559" s="262">
        <f>V559+N559+R559</f>
        <v>0</v>
      </c>
      <c r="G559" s="258">
        <f>W559+O559+S559</f>
        <v>0</v>
      </c>
      <c r="H559" s="258">
        <f>F559+G559</f>
        <v>0</v>
      </c>
      <c r="I559" s="321">
        <f>X559+P559+T559</f>
        <v>0</v>
      </c>
      <c r="J559" s="309">
        <f>(P559*0.5)+(T559*0.3)+(X559*0.2)</f>
        <v>0</v>
      </c>
      <c r="K559" s="259" t="e">
        <f>I559/H559</f>
        <v>#DIV/0!</v>
      </c>
      <c r="L559" s="258">
        <f>Y559+Q559+U559</f>
        <v>0</v>
      </c>
      <c r="M559" s="263">
        <f>(Y559*0.2)+(Q559*0.5)+(U559*0.3)</f>
        <v>0</v>
      </c>
      <c r="N559" s="315">
        <v>0</v>
      </c>
      <c r="O559" s="182">
        <v>0</v>
      </c>
      <c r="P559" s="181">
        <v>0</v>
      </c>
      <c r="Q559" s="183">
        <v>0</v>
      </c>
      <c r="R559" s="184">
        <v>0</v>
      </c>
      <c r="S559" s="184">
        <v>0</v>
      </c>
      <c r="T559" s="185">
        <v>0</v>
      </c>
      <c r="U559" s="186">
        <v>0</v>
      </c>
      <c r="V559" s="178">
        <v>0</v>
      </c>
      <c r="W559" s="178">
        <v>0</v>
      </c>
      <c r="X559" s="179">
        <v>0</v>
      </c>
      <c r="Y559" s="180">
        <v>0</v>
      </c>
    </row>
    <row r="560" spans="1:25" ht="15.6" x14ac:dyDescent="0.25">
      <c r="A560" s="138" t="s">
        <v>815</v>
      </c>
      <c r="B560" s="131" t="s">
        <v>1386</v>
      </c>
      <c r="C560" s="131" t="s">
        <v>177</v>
      </c>
      <c r="D560" s="131" t="s">
        <v>195</v>
      </c>
      <c r="E560" s="136" t="s">
        <v>1311</v>
      </c>
      <c r="F560" s="262">
        <f>V560+N560+R560</f>
        <v>0</v>
      </c>
      <c r="G560" s="258">
        <f>W560+O560+S560</f>
        <v>0</v>
      </c>
      <c r="H560" s="258">
        <f>F560+G560</f>
        <v>0</v>
      </c>
      <c r="I560" s="321">
        <f>X560+P560+T560</f>
        <v>0</v>
      </c>
      <c r="J560" s="309">
        <f>(P560*0.5)+(T560*0.3)+(X560*0.2)</f>
        <v>0</v>
      </c>
      <c r="K560" s="259" t="e">
        <f>I560/H560</f>
        <v>#DIV/0!</v>
      </c>
      <c r="L560" s="258">
        <f>Y560+Q560+U560</f>
        <v>0</v>
      </c>
      <c r="M560" s="263">
        <f>(Y560*0.2)+(Q560*0.5)+(U560*0.3)</f>
        <v>0</v>
      </c>
      <c r="N560" s="315">
        <v>0</v>
      </c>
      <c r="O560" s="182">
        <v>0</v>
      </c>
      <c r="P560" s="181">
        <v>0</v>
      </c>
      <c r="Q560" s="183">
        <v>0</v>
      </c>
      <c r="R560" s="184">
        <v>0</v>
      </c>
      <c r="S560" s="184">
        <v>0</v>
      </c>
      <c r="T560" s="185">
        <v>0</v>
      </c>
      <c r="U560" s="186">
        <v>0</v>
      </c>
      <c r="V560" s="178">
        <v>0</v>
      </c>
      <c r="W560" s="178">
        <v>0</v>
      </c>
      <c r="X560" s="179">
        <v>0</v>
      </c>
      <c r="Y560" s="180">
        <v>0</v>
      </c>
    </row>
    <row r="561" spans="1:25" ht="15.6" x14ac:dyDescent="0.25">
      <c r="A561" s="138" t="s">
        <v>816</v>
      </c>
      <c r="B561" s="131" t="s">
        <v>43</v>
      </c>
      <c r="C561" s="131" t="s">
        <v>250</v>
      </c>
      <c r="D561" s="131" t="s">
        <v>1890</v>
      </c>
      <c r="E561" s="136" t="s">
        <v>1314</v>
      </c>
      <c r="F561" s="262">
        <f>V561+N561+R561</f>
        <v>0</v>
      </c>
      <c r="G561" s="258">
        <f>W561+O561+S561</f>
        <v>0</v>
      </c>
      <c r="H561" s="258">
        <f>F561+G561</f>
        <v>0</v>
      </c>
      <c r="I561" s="321">
        <f>X561+P561+T561</f>
        <v>0</v>
      </c>
      <c r="J561" s="309">
        <f>(P561*0.5)+(T561*0.3)+(X561*0.2)</f>
        <v>0</v>
      </c>
      <c r="K561" s="259" t="e">
        <f>I561/H561</f>
        <v>#DIV/0!</v>
      </c>
      <c r="L561" s="258">
        <f>Y561+Q561+U561</f>
        <v>0</v>
      </c>
      <c r="M561" s="263">
        <f>(Y561*0.2)+(Q561*0.5)+(U561*0.3)</f>
        <v>0</v>
      </c>
      <c r="N561" s="315">
        <v>0</v>
      </c>
      <c r="O561" s="182">
        <v>0</v>
      </c>
      <c r="P561" s="181">
        <v>0</v>
      </c>
      <c r="Q561" s="183">
        <v>0</v>
      </c>
      <c r="R561" s="184">
        <v>0</v>
      </c>
      <c r="S561" s="184">
        <v>0</v>
      </c>
      <c r="T561" s="185">
        <v>0</v>
      </c>
      <c r="U561" s="186">
        <v>0</v>
      </c>
      <c r="V561" s="178">
        <v>0</v>
      </c>
      <c r="W561" s="178">
        <v>0</v>
      </c>
      <c r="X561" s="179">
        <v>0</v>
      </c>
      <c r="Y561" s="180">
        <v>0</v>
      </c>
    </row>
    <row r="562" spans="1:25" ht="15.6" x14ac:dyDescent="0.25">
      <c r="A562" s="138" t="s">
        <v>817</v>
      </c>
      <c r="B562" s="131" t="s">
        <v>1295</v>
      </c>
      <c r="C562" s="131" t="s">
        <v>464</v>
      </c>
      <c r="D562" s="131" t="s">
        <v>82</v>
      </c>
      <c r="E562" s="136" t="s">
        <v>2026</v>
      </c>
      <c r="F562" s="262">
        <f>V562+N562+R562</f>
        <v>0</v>
      </c>
      <c r="G562" s="258">
        <f>W562+O562+S562</f>
        <v>0</v>
      </c>
      <c r="H562" s="258">
        <f>F562+G562</f>
        <v>0</v>
      </c>
      <c r="I562" s="321">
        <f>X562+P562+T562</f>
        <v>0</v>
      </c>
      <c r="J562" s="309">
        <f>(P562*0.5)+(T562*0.3)+(X562*0.2)</f>
        <v>0</v>
      </c>
      <c r="K562" s="259" t="e">
        <f>I562/H562</f>
        <v>#DIV/0!</v>
      </c>
      <c r="L562" s="258">
        <f>Y562+Q562+U562</f>
        <v>0</v>
      </c>
      <c r="M562" s="263">
        <f>(Y562*0.2)+(Q562*0.5)+(U562*0.3)</f>
        <v>0</v>
      </c>
      <c r="N562" s="315">
        <v>0</v>
      </c>
      <c r="O562" s="182">
        <v>0</v>
      </c>
      <c r="P562" s="181">
        <v>0</v>
      </c>
      <c r="Q562" s="183">
        <v>0</v>
      </c>
      <c r="R562" s="184">
        <v>0</v>
      </c>
      <c r="S562" s="184">
        <v>0</v>
      </c>
      <c r="T562" s="185">
        <v>0</v>
      </c>
      <c r="U562" s="186">
        <v>0</v>
      </c>
      <c r="V562" s="178">
        <v>0</v>
      </c>
      <c r="W562" s="178">
        <v>0</v>
      </c>
      <c r="X562" s="179">
        <v>0</v>
      </c>
      <c r="Y562" s="180">
        <v>0</v>
      </c>
    </row>
    <row r="563" spans="1:25" ht="15.6" x14ac:dyDescent="0.25">
      <c r="A563" s="138" t="s">
        <v>818</v>
      </c>
      <c r="B563" s="131" t="s">
        <v>1295</v>
      </c>
      <c r="C563" s="131" t="s">
        <v>304</v>
      </c>
      <c r="D563" s="131" t="s">
        <v>115</v>
      </c>
      <c r="E563" s="136" t="s">
        <v>1954</v>
      </c>
      <c r="F563" s="262">
        <f>V563+N563+R563</f>
        <v>0</v>
      </c>
      <c r="G563" s="258">
        <f>W563+O563+S563</f>
        <v>0</v>
      </c>
      <c r="H563" s="258">
        <f>F563+G563</f>
        <v>0</v>
      </c>
      <c r="I563" s="321">
        <f>X563+P563+T563</f>
        <v>0</v>
      </c>
      <c r="J563" s="309">
        <f>(P563*0.5)+(T563*0.3)+(X563*0.2)</f>
        <v>0</v>
      </c>
      <c r="K563" s="259" t="e">
        <f>I563/H563</f>
        <v>#DIV/0!</v>
      </c>
      <c r="L563" s="258">
        <f>Y563+Q563+U563</f>
        <v>0</v>
      </c>
      <c r="M563" s="263">
        <f>(Y563*0.2)+(Q563*0.5)+(U563*0.3)</f>
        <v>0</v>
      </c>
      <c r="N563" s="315">
        <v>0</v>
      </c>
      <c r="O563" s="182">
        <v>0</v>
      </c>
      <c r="P563" s="181">
        <v>0</v>
      </c>
      <c r="Q563" s="183">
        <v>0</v>
      </c>
      <c r="R563" s="184">
        <v>0</v>
      </c>
      <c r="S563" s="184">
        <v>0</v>
      </c>
      <c r="T563" s="185">
        <v>0</v>
      </c>
      <c r="U563" s="186">
        <v>0</v>
      </c>
      <c r="V563" s="178">
        <v>0</v>
      </c>
      <c r="W563" s="178">
        <v>0</v>
      </c>
      <c r="X563" s="179">
        <v>0</v>
      </c>
      <c r="Y563" s="180">
        <v>0</v>
      </c>
    </row>
    <row r="564" spans="1:25" ht="15.6" x14ac:dyDescent="0.25">
      <c r="A564" s="138" t="s">
        <v>820</v>
      </c>
      <c r="B564" s="131" t="s">
        <v>1292</v>
      </c>
      <c r="C564" s="131" t="s">
        <v>1946</v>
      </c>
      <c r="D564" s="131" t="s">
        <v>2062</v>
      </c>
      <c r="E564" s="136" t="s">
        <v>1307</v>
      </c>
      <c r="F564" s="262">
        <f>V564+N564+R564</f>
        <v>0</v>
      </c>
      <c r="G564" s="258">
        <f>W564+O564+S564</f>
        <v>0</v>
      </c>
      <c r="H564" s="258">
        <f>F564+G564</f>
        <v>0</v>
      </c>
      <c r="I564" s="321">
        <f>X564+P564+T564</f>
        <v>0</v>
      </c>
      <c r="J564" s="309">
        <f>(P564*0.5)+(T564*0.3)+(X564*0.2)</f>
        <v>0</v>
      </c>
      <c r="K564" s="259" t="e">
        <f>I564/H564</f>
        <v>#DIV/0!</v>
      </c>
      <c r="L564" s="258">
        <f>Y564+Q564+U564</f>
        <v>60</v>
      </c>
      <c r="M564" s="263">
        <f>(Y564*0.2)+(Q564*0.5)+(U564*0.3)</f>
        <v>14</v>
      </c>
      <c r="N564" s="315">
        <v>0</v>
      </c>
      <c r="O564" s="182">
        <v>0</v>
      </c>
      <c r="P564" s="181">
        <v>0</v>
      </c>
      <c r="Q564" s="183">
        <v>0</v>
      </c>
      <c r="R564" s="184">
        <v>0</v>
      </c>
      <c r="S564" s="184">
        <v>0</v>
      </c>
      <c r="T564" s="185">
        <v>0</v>
      </c>
      <c r="U564" s="186">
        <v>20</v>
      </c>
      <c r="V564" s="178">
        <v>0</v>
      </c>
      <c r="W564" s="178">
        <v>0</v>
      </c>
      <c r="X564" s="179">
        <v>0</v>
      </c>
      <c r="Y564" s="180">
        <v>40</v>
      </c>
    </row>
    <row r="565" spans="1:25" ht="15.6" x14ac:dyDescent="0.25">
      <c r="A565" s="138" t="s">
        <v>824</v>
      </c>
      <c r="B565" s="131" t="s">
        <v>1278</v>
      </c>
      <c r="C565" s="131" t="s">
        <v>92</v>
      </c>
      <c r="D565" s="131" t="s">
        <v>163</v>
      </c>
      <c r="E565" s="136" t="s">
        <v>1955</v>
      </c>
      <c r="F565" s="262">
        <f>V565+N565+R565</f>
        <v>0</v>
      </c>
      <c r="G565" s="258">
        <f>W565+O565+S565</f>
        <v>0</v>
      </c>
      <c r="H565" s="258">
        <f>F565+G565</f>
        <v>0</v>
      </c>
      <c r="I565" s="321">
        <f>X565+P565+T565</f>
        <v>0</v>
      </c>
      <c r="J565" s="309">
        <f>(P565*0.5)+(T565*0.3)+(X565*0.2)</f>
        <v>0</v>
      </c>
      <c r="K565" s="259" t="e">
        <f>I565/H565</f>
        <v>#DIV/0!</v>
      </c>
      <c r="L565" s="258">
        <f>Y565+Q565+U565</f>
        <v>0</v>
      </c>
      <c r="M565" s="263">
        <f>(Y565*0.2)+(Q565*0.5)+(U565*0.3)</f>
        <v>0</v>
      </c>
      <c r="N565" s="315">
        <v>0</v>
      </c>
      <c r="O565" s="182">
        <v>0</v>
      </c>
      <c r="P565" s="181">
        <v>0</v>
      </c>
      <c r="Q565" s="183">
        <v>0</v>
      </c>
      <c r="R565" s="184">
        <v>0</v>
      </c>
      <c r="S565" s="184">
        <v>0</v>
      </c>
      <c r="T565" s="185">
        <v>0</v>
      </c>
      <c r="U565" s="186">
        <v>0</v>
      </c>
      <c r="V565" s="178">
        <v>0</v>
      </c>
      <c r="W565" s="178">
        <v>0</v>
      </c>
      <c r="X565" s="179">
        <v>0</v>
      </c>
      <c r="Y565" s="180">
        <v>0</v>
      </c>
    </row>
    <row r="566" spans="1:25" ht="15.6" x14ac:dyDescent="0.25">
      <c r="A566" s="138" t="s">
        <v>825</v>
      </c>
      <c r="B566" s="131" t="s">
        <v>1278</v>
      </c>
      <c r="C566" s="131" t="s">
        <v>164</v>
      </c>
      <c r="D566" s="131" t="s">
        <v>144</v>
      </c>
      <c r="E566" s="136" t="s">
        <v>1955</v>
      </c>
      <c r="F566" s="262">
        <f>V566+N566+R566</f>
        <v>0</v>
      </c>
      <c r="G566" s="258">
        <f>W566+O566+S566</f>
        <v>0</v>
      </c>
      <c r="H566" s="258">
        <f>F566+G566</f>
        <v>0</v>
      </c>
      <c r="I566" s="321">
        <f>X566+P566+T566</f>
        <v>0</v>
      </c>
      <c r="J566" s="309">
        <f>(P566*0.5)+(T566*0.3)+(X566*0.2)</f>
        <v>0</v>
      </c>
      <c r="K566" s="259" t="e">
        <f>I566/H566</f>
        <v>#DIV/0!</v>
      </c>
      <c r="L566" s="258">
        <f>Y566+Q566+U566</f>
        <v>0</v>
      </c>
      <c r="M566" s="263">
        <f>(Y566*0.2)+(Q566*0.5)+(U566*0.3)</f>
        <v>0</v>
      </c>
      <c r="N566" s="315">
        <v>0</v>
      </c>
      <c r="O566" s="182">
        <v>0</v>
      </c>
      <c r="P566" s="181">
        <v>0</v>
      </c>
      <c r="Q566" s="183">
        <v>0</v>
      </c>
      <c r="R566" s="184">
        <v>0</v>
      </c>
      <c r="S566" s="184">
        <v>0</v>
      </c>
      <c r="T566" s="185">
        <v>0</v>
      </c>
      <c r="U566" s="186">
        <v>0</v>
      </c>
      <c r="V566" s="178">
        <v>0</v>
      </c>
      <c r="W566" s="178">
        <v>0</v>
      </c>
      <c r="X566" s="179">
        <v>0</v>
      </c>
      <c r="Y566" s="180">
        <v>0</v>
      </c>
    </row>
    <row r="567" spans="1:25" ht="15.6" x14ac:dyDescent="0.25">
      <c r="A567" s="138" t="s">
        <v>827</v>
      </c>
      <c r="B567" s="131" t="s">
        <v>1293</v>
      </c>
      <c r="C567" s="131" t="s">
        <v>156</v>
      </c>
      <c r="D567" s="131" t="s">
        <v>82</v>
      </c>
      <c r="E567" s="136" t="s">
        <v>1955</v>
      </c>
      <c r="F567" s="262">
        <f>V567+N567+R567</f>
        <v>0</v>
      </c>
      <c r="G567" s="258">
        <f>W567+O567+S567</f>
        <v>0</v>
      </c>
      <c r="H567" s="258">
        <f>F567+G567</f>
        <v>0</v>
      </c>
      <c r="I567" s="321">
        <f>X567+P567+T567</f>
        <v>0</v>
      </c>
      <c r="J567" s="309">
        <f>(P567*0.5)+(T567*0.3)+(X567*0.2)</f>
        <v>0</v>
      </c>
      <c r="K567" s="259" t="e">
        <f>I567/H567</f>
        <v>#DIV/0!</v>
      </c>
      <c r="L567" s="258">
        <f>Y567+Q567+U567</f>
        <v>0</v>
      </c>
      <c r="M567" s="263">
        <f>(Y567*0.2)+(Q567*0.5)+(U567*0.3)</f>
        <v>0</v>
      </c>
      <c r="N567" s="315">
        <v>0</v>
      </c>
      <c r="O567" s="182">
        <v>0</v>
      </c>
      <c r="P567" s="181">
        <v>0</v>
      </c>
      <c r="Q567" s="183">
        <v>0</v>
      </c>
      <c r="R567" s="184">
        <v>0</v>
      </c>
      <c r="S567" s="184">
        <v>0</v>
      </c>
      <c r="T567" s="185">
        <v>0</v>
      </c>
      <c r="U567" s="186">
        <v>0</v>
      </c>
      <c r="V567" s="178">
        <v>0</v>
      </c>
      <c r="W567" s="178">
        <v>0</v>
      </c>
      <c r="X567" s="179">
        <v>0</v>
      </c>
      <c r="Y567" s="180">
        <v>0</v>
      </c>
    </row>
    <row r="568" spans="1:25" ht="15.6" x14ac:dyDescent="0.25">
      <c r="A568" s="138" t="s">
        <v>828</v>
      </c>
      <c r="B568" s="131" t="s">
        <v>1295</v>
      </c>
      <c r="C568" s="131" t="s">
        <v>268</v>
      </c>
      <c r="D568" s="131" t="s">
        <v>269</v>
      </c>
      <c r="E568" s="136" t="s">
        <v>1955</v>
      </c>
      <c r="F568" s="262">
        <f>V568+N568+R568</f>
        <v>0</v>
      </c>
      <c r="G568" s="258">
        <f>W568+O568+S568</f>
        <v>0</v>
      </c>
      <c r="H568" s="258">
        <f>F568+G568</f>
        <v>0</v>
      </c>
      <c r="I568" s="321">
        <f>X568+P568+T568</f>
        <v>0</v>
      </c>
      <c r="J568" s="309">
        <f>(P568*0.5)+(T568*0.3)+(X568*0.2)</f>
        <v>0</v>
      </c>
      <c r="K568" s="259" t="e">
        <f>I568/H568</f>
        <v>#DIV/0!</v>
      </c>
      <c r="L568" s="258">
        <f>Y568+Q568+U568</f>
        <v>0</v>
      </c>
      <c r="M568" s="263">
        <f>(Y568*0.2)+(Q568*0.5)+(U568*0.3)</f>
        <v>0</v>
      </c>
      <c r="N568" s="315">
        <v>0</v>
      </c>
      <c r="O568" s="182">
        <v>0</v>
      </c>
      <c r="P568" s="181">
        <v>0</v>
      </c>
      <c r="Q568" s="183">
        <v>0</v>
      </c>
      <c r="R568" s="184">
        <v>0</v>
      </c>
      <c r="S568" s="184">
        <v>0</v>
      </c>
      <c r="T568" s="185">
        <v>0</v>
      </c>
      <c r="U568" s="186">
        <v>0</v>
      </c>
      <c r="V568" s="178">
        <v>0</v>
      </c>
      <c r="W568" s="178">
        <v>0</v>
      </c>
      <c r="X568" s="179">
        <v>0</v>
      </c>
      <c r="Y568" s="180">
        <v>0</v>
      </c>
    </row>
    <row r="569" spans="1:25" ht="15.6" x14ac:dyDescent="0.25">
      <c r="A569" s="138" t="s">
        <v>831</v>
      </c>
      <c r="B569" s="131" t="s">
        <v>1398</v>
      </c>
      <c r="C569" s="131" t="s">
        <v>365</v>
      </c>
      <c r="D569" s="131" t="s">
        <v>191</v>
      </c>
      <c r="E569" s="136" t="s">
        <v>1311</v>
      </c>
      <c r="F569" s="262">
        <f>V569+N569+R569</f>
        <v>0</v>
      </c>
      <c r="G569" s="258">
        <f>W569+O569+S569</f>
        <v>0</v>
      </c>
      <c r="H569" s="258">
        <f>F569+G569</f>
        <v>0</v>
      </c>
      <c r="I569" s="321">
        <f>X569+P569+T569</f>
        <v>0</v>
      </c>
      <c r="J569" s="309">
        <f>(P569*0.5)+(T569*0.3)+(X569*0.2)</f>
        <v>0</v>
      </c>
      <c r="K569" s="259" t="e">
        <f>I569/H569</f>
        <v>#DIV/0!</v>
      </c>
      <c r="L569" s="258">
        <f>Y569+Q569+U569</f>
        <v>0</v>
      </c>
      <c r="M569" s="263">
        <f>(Y569*0.2)+(Q569*0.5)+(U569*0.3)</f>
        <v>0</v>
      </c>
      <c r="N569" s="315">
        <v>0</v>
      </c>
      <c r="O569" s="182">
        <v>0</v>
      </c>
      <c r="P569" s="181">
        <v>0</v>
      </c>
      <c r="Q569" s="183">
        <v>0</v>
      </c>
      <c r="R569" s="184">
        <v>0</v>
      </c>
      <c r="S569" s="184">
        <v>0</v>
      </c>
      <c r="T569" s="185">
        <v>0</v>
      </c>
      <c r="U569" s="186">
        <v>0</v>
      </c>
      <c r="V569" s="178">
        <v>0</v>
      </c>
      <c r="W569" s="178">
        <v>0</v>
      </c>
      <c r="X569" s="179">
        <v>0</v>
      </c>
      <c r="Y569" s="180">
        <v>0</v>
      </c>
    </row>
    <row r="570" spans="1:25" ht="15.6" x14ac:dyDescent="0.25">
      <c r="A570" s="138" t="s">
        <v>832</v>
      </c>
      <c r="B570" s="131" t="s">
        <v>1294</v>
      </c>
      <c r="C570" s="131" t="s">
        <v>466</v>
      </c>
      <c r="D570" s="131" t="s">
        <v>1969</v>
      </c>
      <c r="E570" s="136" t="s">
        <v>1304</v>
      </c>
      <c r="F570" s="262">
        <f>V570+N570+R570</f>
        <v>0</v>
      </c>
      <c r="G570" s="258">
        <f>W570+O570+S570</f>
        <v>0</v>
      </c>
      <c r="H570" s="258">
        <f>F570+G570</f>
        <v>0</v>
      </c>
      <c r="I570" s="321">
        <f>X570+P570+T570</f>
        <v>0</v>
      </c>
      <c r="J570" s="309">
        <f>(P570*0.5)+(T570*0.3)+(X570*0.2)</f>
        <v>0</v>
      </c>
      <c r="K570" s="259" t="e">
        <f>I570/H570</f>
        <v>#DIV/0!</v>
      </c>
      <c r="L570" s="258">
        <f>Y570+Q570+U570</f>
        <v>20</v>
      </c>
      <c r="M570" s="263">
        <f>(Y570*0.2)+(Q570*0.5)+(U570*0.3)</f>
        <v>6</v>
      </c>
      <c r="N570" s="315">
        <v>0</v>
      </c>
      <c r="O570" s="182">
        <v>0</v>
      </c>
      <c r="P570" s="181">
        <v>0</v>
      </c>
      <c r="Q570" s="183">
        <v>0</v>
      </c>
      <c r="R570" s="184">
        <v>0</v>
      </c>
      <c r="S570" s="184">
        <v>0</v>
      </c>
      <c r="T570" s="185">
        <v>0</v>
      </c>
      <c r="U570" s="186">
        <v>20</v>
      </c>
      <c r="V570" s="178">
        <v>0</v>
      </c>
      <c r="W570" s="178">
        <v>0</v>
      </c>
      <c r="X570" s="179">
        <v>0</v>
      </c>
      <c r="Y570" s="180">
        <v>0</v>
      </c>
    </row>
    <row r="571" spans="1:25" ht="15.6" x14ac:dyDescent="0.25">
      <c r="A571" s="138" t="s">
        <v>835</v>
      </c>
      <c r="B571" s="131" t="s">
        <v>1278</v>
      </c>
      <c r="C571" s="131" t="s">
        <v>491</v>
      </c>
      <c r="D571" s="131" t="s">
        <v>165</v>
      </c>
      <c r="E571" s="136" t="s">
        <v>1954</v>
      </c>
      <c r="F571" s="262">
        <f>V571+N571+R571</f>
        <v>0</v>
      </c>
      <c r="G571" s="258">
        <f>W571+O571+S571</f>
        <v>0</v>
      </c>
      <c r="H571" s="258">
        <f>F571+G571</f>
        <v>0</v>
      </c>
      <c r="I571" s="321">
        <f>X571+P571+T571</f>
        <v>0</v>
      </c>
      <c r="J571" s="309">
        <f>(P571*0.5)+(T571*0.3)+(X571*0.2)</f>
        <v>0</v>
      </c>
      <c r="K571" s="259" t="e">
        <f>I571/H571</f>
        <v>#DIV/0!</v>
      </c>
      <c r="L571" s="258">
        <f>Y571+Q571+U571</f>
        <v>0</v>
      </c>
      <c r="M571" s="263">
        <f>(Y571*0.2)+(Q571*0.5)+(U571*0.3)</f>
        <v>0</v>
      </c>
      <c r="N571" s="315">
        <v>0</v>
      </c>
      <c r="O571" s="182">
        <v>0</v>
      </c>
      <c r="P571" s="181">
        <v>0</v>
      </c>
      <c r="Q571" s="183">
        <v>0</v>
      </c>
      <c r="R571" s="184">
        <v>0</v>
      </c>
      <c r="S571" s="184">
        <v>0</v>
      </c>
      <c r="T571" s="185">
        <v>0</v>
      </c>
      <c r="U571" s="186">
        <v>0</v>
      </c>
      <c r="V571" s="178">
        <v>0</v>
      </c>
      <c r="W571" s="178">
        <v>0</v>
      </c>
      <c r="X571" s="179">
        <v>0</v>
      </c>
      <c r="Y571" s="180">
        <v>0</v>
      </c>
    </row>
    <row r="572" spans="1:25" ht="15.6" x14ac:dyDescent="0.25">
      <c r="A572" s="138" t="s">
        <v>836</v>
      </c>
      <c r="B572" s="131" t="s">
        <v>1398</v>
      </c>
      <c r="C572" s="131" t="s">
        <v>340</v>
      </c>
      <c r="D572" s="131" t="s">
        <v>213</v>
      </c>
      <c r="E572" s="136" t="s">
        <v>1954</v>
      </c>
      <c r="F572" s="262">
        <f>V572+N572+R572</f>
        <v>0</v>
      </c>
      <c r="G572" s="258">
        <f>W572+O572+S572</f>
        <v>0</v>
      </c>
      <c r="H572" s="258">
        <f>F572+G572</f>
        <v>0</v>
      </c>
      <c r="I572" s="321">
        <f>X572+P572+T572</f>
        <v>0</v>
      </c>
      <c r="J572" s="309">
        <f>(P572*0.5)+(T572*0.3)+(X572*0.2)</f>
        <v>0</v>
      </c>
      <c r="K572" s="259" t="e">
        <f>I572/H572</f>
        <v>#DIV/0!</v>
      </c>
      <c r="L572" s="258">
        <f>Y572+Q572+U572</f>
        <v>0</v>
      </c>
      <c r="M572" s="263">
        <f>(Y572*0.2)+(Q572*0.5)+(U572*0.3)</f>
        <v>0</v>
      </c>
      <c r="N572" s="315">
        <v>0</v>
      </c>
      <c r="O572" s="182">
        <v>0</v>
      </c>
      <c r="P572" s="181">
        <v>0</v>
      </c>
      <c r="Q572" s="183">
        <v>0</v>
      </c>
      <c r="R572" s="184">
        <v>0</v>
      </c>
      <c r="S572" s="184">
        <v>0</v>
      </c>
      <c r="T572" s="185">
        <v>0</v>
      </c>
      <c r="U572" s="186">
        <v>0</v>
      </c>
      <c r="V572" s="178">
        <v>0</v>
      </c>
      <c r="W572" s="178">
        <v>0</v>
      </c>
      <c r="X572" s="179">
        <v>0</v>
      </c>
      <c r="Y572" s="180">
        <v>0</v>
      </c>
    </row>
    <row r="573" spans="1:25" ht="15.6" x14ac:dyDescent="0.25">
      <c r="A573" s="138" t="s">
        <v>838</v>
      </c>
      <c r="B573" s="131" t="s">
        <v>50</v>
      </c>
      <c r="C573" s="131" t="s">
        <v>2064</v>
      </c>
      <c r="D573" s="131" t="s">
        <v>1372</v>
      </c>
      <c r="E573" s="136" t="s">
        <v>1955</v>
      </c>
      <c r="F573" s="262">
        <f>V573+N573+R573</f>
        <v>0</v>
      </c>
      <c r="G573" s="258">
        <f>W573+O573+S573</f>
        <v>0</v>
      </c>
      <c r="H573" s="258">
        <f>F573+G573</f>
        <v>0</v>
      </c>
      <c r="I573" s="321">
        <f>X573+P573+T573</f>
        <v>0</v>
      </c>
      <c r="J573" s="309">
        <f>(P573*0.5)+(T573*0.3)+(X573*0.2)</f>
        <v>0</v>
      </c>
      <c r="K573" s="259" t="e">
        <f>I573/H573</f>
        <v>#DIV/0!</v>
      </c>
      <c r="L573" s="258">
        <f>Y573+Q573+U573</f>
        <v>0</v>
      </c>
      <c r="M573" s="263">
        <f>(Y573*0.2)+(Q573*0.5)+(U573*0.3)</f>
        <v>0</v>
      </c>
      <c r="N573" s="315">
        <v>0</v>
      </c>
      <c r="O573" s="182">
        <v>0</v>
      </c>
      <c r="P573" s="181">
        <v>0</v>
      </c>
      <c r="Q573" s="183">
        <v>0</v>
      </c>
      <c r="R573" s="184">
        <v>0</v>
      </c>
      <c r="S573" s="184">
        <v>0</v>
      </c>
      <c r="T573" s="185">
        <v>0</v>
      </c>
      <c r="U573" s="186">
        <v>0</v>
      </c>
      <c r="V573" s="178">
        <v>0</v>
      </c>
      <c r="W573" s="178">
        <v>0</v>
      </c>
      <c r="X573" s="179">
        <v>0</v>
      </c>
      <c r="Y573" s="180">
        <v>0</v>
      </c>
    </row>
    <row r="574" spans="1:25" ht="15.6" x14ac:dyDescent="0.25">
      <c r="A574" s="138" t="s">
        <v>839</v>
      </c>
      <c r="B574" s="131" t="s">
        <v>1294</v>
      </c>
      <c r="C574" s="131" t="s">
        <v>289</v>
      </c>
      <c r="D574" s="131" t="s">
        <v>1969</v>
      </c>
      <c r="E574" s="136" t="s">
        <v>1954</v>
      </c>
      <c r="F574" s="262">
        <f>V574+N574+R574</f>
        <v>0</v>
      </c>
      <c r="G574" s="258">
        <f>W574+O574+S574</f>
        <v>0</v>
      </c>
      <c r="H574" s="258">
        <f>F574+G574</f>
        <v>0</v>
      </c>
      <c r="I574" s="321">
        <f>X574+P574+T574</f>
        <v>0</v>
      </c>
      <c r="J574" s="309">
        <f>(P574*0.5)+(T574*0.3)+(X574*0.2)</f>
        <v>0</v>
      </c>
      <c r="K574" s="259" t="e">
        <f>I574/H574</f>
        <v>#DIV/0!</v>
      </c>
      <c r="L574" s="258">
        <f>Y574+Q574+U574</f>
        <v>80</v>
      </c>
      <c r="M574" s="263">
        <f>(Y574*0.2)+(Q574*0.5)+(U574*0.3)</f>
        <v>18</v>
      </c>
      <c r="N574" s="315">
        <v>0</v>
      </c>
      <c r="O574" s="182">
        <v>0</v>
      </c>
      <c r="P574" s="181">
        <v>0</v>
      </c>
      <c r="Q574" s="183">
        <v>0</v>
      </c>
      <c r="R574" s="184">
        <v>0</v>
      </c>
      <c r="S574" s="184">
        <v>0</v>
      </c>
      <c r="T574" s="185">
        <v>0</v>
      </c>
      <c r="U574" s="186">
        <v>20</v>
      </c>
      <c r="V574" s="178">
        <v>0</v>
      </c>
      <c r="W574" s="178">
        <v>0</v>
      </c>
      <c r="X574" s="179">
        <v>0</v>
      </c>
      <c r="Y574" s="180">
        <v>60</v>
      </c>
    </row>
    <row r="575" spans="1:25" ht="15.6" x14ac:dyDescent="0.25">
      <c r="A575" s="138" t="s">
        <v>840</v>
      </c>
      <c r="B575" s="131" t="s">
        <v>1568</v>
      </c>
      <c r="C575" s="131" t="s">
        <v>90</v>
      </c>
      <c r="D575" s="131" t="s">
        <v>309</v>
      </c>
      <c r="E575" s="136" t="s">
        <v>1955</v>
      </c>
      <c r="F575" s="262">
        <f>V575+N575+R575</f>
        <v>0</v>
      </c>
      <c r="G575" s="258">
        <f>W575+O575+S575</f>
        <v>0</v>
      </c>
      <c r="H575" s="258">
        <f>F575+G575</f>
        <v>0</v>
      </c>
      <c r="I575" s="321">
        <f>X575+P575+T575</f>
        <v>0</v>
      </c>
      <c r="J575" s="309">
        <f>(P575*0.5)+(T575*0.3)+(X575*0.2)</f>
        <v>0</v>
      </c>
      <c r="K575" s="259" t="e">
        <f>I575/H575</f>
        <v>#DIV/0!</v>
      </c>
      <c r="L575" s="258">
        <f>Y575+Q575+U575</f>
        <v>0</v>
      </c>
      <c r="M575" s="263">
        <f>(Y575*0.2)+(Q575*0.5)+(U575*0.3)</f>
        <v>0</v>
      </c>
      <c r="N575" s="315">
        <v>0</v>
      </c>
      <c r="O575" s="182">
        <v>0</v>
      </c>
      <c r="P575" s="181">
        <v>0</v>
      </c>
      <c r="Q575" s="183">
        <v>0</v>
      </c>
      <c r="R575" s="184">
        <v>0</v>
      </c>
      <c r="S575" s="184">
        <v>0</v>
      </c>
      <c r="T575" s="185">
        <v>0</v>
      </c>
      <c r="U575" s="186">
        <v>0</v>
      </c>
      <c r="V575" s="178">
        <v>0</v>
      </c>
      <c r="W575" s="178">
        <v>0</v>
      </c>
      <c r="X575" s="179">
        <v>0</v>
      </c>
      <c r="Y575" s="180">
        <v>0</v>
      </c>
    </row>
    <row r="576" spans="1:25" ht="15.6" x14ac:dyDescent="0.25">
      <c r="A576" s="138" t="s">
        <v>841</v>
      </c>
      <c r="B576" s="131" t="s">
        <v>1295</v>
      </c>
      <c r="C576" s="131" t="s">
        <v>271</v>
      </c>
      <c r="D576" s="131" t="s">
        <v>82</v>
      </c>
      <c r="E576" s="136" t="s">
        <v>1314</v>
      </c>
      <c r="F576" s="262">
        <f>V576+N576+R576</f>
        <v>0</v>
      </c>
      <c r="G576" s="258">
        <f>W576+O576+S576</f>
        <v>0</v>
      </c>
      <c r="H576" s="258">
        <f>F576+G576</f>
        <v>0</v>
      </c>
      <c r="I576" s="321">
        <f>X576+P576+T576</f>
        <v>0</v>
      </c>
      <c r="J576" s="309">
        <f>(P576*0.5)+(T576*0.3)+(X576*0.2)</f>
        <v>0</v>
      </c>
      <c r="K576" s="259" t="e">
        <f>I576/H576</f>
        <v>#DIV/0!</v>
      </c>
      <c r="L576" s="258">
        <f>Y576+Q576+U576</f>
        <v>0</v>
      </c>
      <c r="M576" s="263">
        <f>(Y576*0.2)+(Q576*0.5)+(U576*0.3)</f>
        <v>0</v>
      </c>
      <c r="N576" s="315">
        <v>0</v>
      </c>
      <c r="O576" s="182">
        <v>0</v>
      </c>
      <c r="P576" s="181">
        <v>0</v>
      </c>
      <c r="Q576" s="183">
        <v>0</v>
      </c>
      <c r="R576" s="184">
        <v>0</v>
      </c>
      <c r="S576" s="184">
        <v>0</v>
      </c>
      <c r="T576" s="185">
        <v>0</v>
      </c>
      <c r="U576" s="186">
        <v>0</v>
      </c>
      <c r="V576" s="178">
        <v>0</v>
      </c>
      <c r="W576" s="178">
        <v>0</v>
      </c>
      <c r="X576" s="179">
        <v>0</v>
      </c>
      <c r="Y576" s="180">
        <v>0</v>
      </c>
    </row>
    <row r="577" spans="1:25" ht="15.6" x14ac:dyDescent="0.25">
      <c r="A577" s="138" t="s">
        <v>843</v>
      </c>
      <c r="B577" s="131" t="s">
        <v>1293</v>
      </c>
      <c r="C577" s="131" t="s">
        <v>172</v>
      </c>
      <c r="D577" s="131" t="s">
        <v>191</v>
      </c>
      <c r="E577" s="136" t="s">
        <v>1955</v>
      </c>
      <c r="F577" s="262">
        <f>V577+N577+R577</f>
        <v>0</v>
      </c>
      <c r="G577" s="258">
        <f>W577+O577+S577</f>
        <v>0</v>
      </c>
      <c r="H577" s="258">
        <f>F577+G577</f>
        <v>0</v>
      </c>
      <c r="I577" s="321">
        <f>X577+P577+T577</f>
        <v>0</v>
      </c>
      <c r="J577" s="309">
        <f>(P577*0.5)+(T577*0.3)+(X577*0.2)</f>
        <v>0</v>
      </c>
      <c r="K577" s="259" t="e">
        <f>I577/H577</f>
        <v>#DIV/0!</v>
      </c>
      <c r="L577" s="258">
        <f>Y577+Q577+U577</f>
        <v>0</v>
      </c>
      <c r="M577" s="263">
        <f>(Y577*0.2)+(Q577*0.5)+(U577*0.3)</f>
        <v>0</v>
      </c>
      <c r="N577" s="315">
        <v>0</v>
      </c>
      <c r="O577" s="182">
        <v>0</v>
      </c>
      <c r="P577" s="181">
        <v>0</v>
      </c>
      <c r="Q577" s="183">
        <v>0</v>
      </c>
      <c r="R577" s="184">
        <v>0</v>
      </c>
      <c r="S577" s="184">
        <v>0</v>
      </c>
      <c r="T577" s="185">
        <v>0</v>
      </c>
      <c r="U577" s="186">
        <v>0</v>
      </c>
      <c r="V577" s="178">
        <v>0</v>
      </c>
      <c r="W577" s="178">
        <v>0</v>
      </c>
      <c r="X577" s="179">
        <v>0</v>
      </c>
      <c r="Y577" s="180">
        <v>0</v>
      </c>
    </row>
    <row r="578" spans="1:25" ht="15.6" x14ac:dyDescent="0.25">
      <c r="A578" s="138" t="s">
        <v>1860</v>
      </c>
      <c r="B578" s="131" t="s">
        <v>2047</v>
      </c>
      <c r="C578" s="131" t="s">
        <v>92</v>
      </c>
      <c r="D578" s="131" t="s">
        <v>1916</v>
      </c>
      <c r="E578" s="136" t="s">
        <v>1314</v>
      </c>
      <c r="F578" s="262">
        <f>V578+N578+R578</f>
        <v>0</v>
      </c>
      <c r="G578" s="258">
        <f>W578+O578+S578</f>
        <v>0</v>
      </c>
      <c r="H578" s="258">
        <f>F578+G578</f>
        <v>0</v>
      </c>
      <c r="I578" s="321">
        <f>X578+P578+T578</f>
        <v>0</v>
      </c>
      <c r="J578" s="309">
        <f>(P578*0.5)+(T578*0.3)+(X578*0.2)</f>
        <v>0</v>
      </c>
      <c r="K578" s="259" t="e">
        <f>I578/H578</f>
        <v>#DIV/0!</v>
      </c>
      <c r="L578" s="258">
        <f>Y578+Q578+U578</f>
        <v>0</v>
      </c>
      <c r="M578" s="263">
        <f>(Y578*0.2)+(Q578*0.5)+(U578*0.3)</f>
        <v>0</v>
      </c>
      <c r="N578" s="315">
        <v>0</v>
      </c>
      <c r="O578" s="182">
        <v>0</v>
      </c>
      <c r="P578" s="181">
        <v>0</v>
      </c>
      <c r="Q578" s="183">
        <v>0</v>
      </c>
      <c r="R578" s="184">
        <v>0</v>
      </c>
      <c r="S578" s="184">
        <v>0</v>
      </c>
      <c r="T578" s="185">
        <v>0</v>
      </c>
      <c r="U578" s="186">
        <v>0</v>
      </c>
      <c r="V578" s="178">
        <v>0</v>
      </c>
      <c r="W578" s="178">
        <v>0</v>
      </c>
      <c r="X578" s="179">
        <v>0</v>
      </c>
      <c r="Y578" s="180">
        <v>0</v>
      </c>
    </row>
    <row r="579" spans="1:25" ht="15.6" x14ac:dyDescent="0.25">
      <c r="A579" s="138" t="s">
        <v>844</v>
      </c>
      <c r="B579" s="131" t="s">
        <v>1432</v>
      </c>
      <c r="C579" s="131" t="s">
        <v>448</v>
      </c>
      <c r="D579" s="131" t="s">
        <v>359</v>
      </c>
      <c r="E579" s="136" t="s">
        <v>1311</v>
      </c>
      <c r="F579" s="262">
        <f>V579+N579+R579</f>
        <v>0</v>
      </c>
      <c r="G579" s="258">
        <f>W579+O579+S579</f>
        <v>0</v>
      </c>
      <c r="H579" s="258">
        <f>F579+G579</f>
        <v>0</v>
      </c>
      <c r="I579" s="321">
        <f>X579+P579+T579</f>
        <v>0</v>
      </c>
      <c r="J579" s="309">
        <f>(P579*0.5)+(T579*0.3)+(X579*0.2)</f>
        <v>0</v>
      </c>
      <c r="K579" s="259" t="e">
        <f>I579/H579</f>
        <v>#DIV/0!</v>
      </c>
      <c r="L579" s="258">
        <f>Y579+Q579+U579</f>
        <v>0</v>
      </c>
      <c r="M579" s="263">
        <f>(Y579*0.2)+(Q579*0.5)+(U579*0.3)</f>
        <v>0</v>
      </c>
      <c r="N579" s="315">
        <v>0</v>
      </c>
      <c r="O579" s="182">
        <v>0</v>
      </c>
      <c r="P579" s="181">
        <v>0</v>
      </c>
      <c r="Q579" s="183">
        <v>0</v>
      </c>
      <c r="R579" s="184">
        <v>0</v>
      </c>
      <c r="S579" s="184">
        <v>0</v>
      </c>
      <c r="T579" s="185">
        <v>0</v>
      </c>
      <c r="U579" s="186">
        <v>0</v>
      </c>
      <c r="V579" s="178">
        <v>0</v>
      </c>
      <c r="W579" s="178">
        <v>0</v>
      </c>
      <c r="X579" s="179">
        <v>0</v>
      </c>
      <c r="Y579" s="180">
        <v>0</v>
      </c>
    </row>
    <row r="580" spans="1:25" ht="15.6" x14ac:dyDescent="0.25">
      <c r="A580" s="138" t="s">
        <v>845</v>
      </c>
      <c r="B580" s="131" t="s">
        <v>1027</v>
      </c>
      <c r="C580" s="131" t="s">
        <v>160</v>
      </c>
      <c r="D580" s="131" t="s">
        <v>161</v>
      </c>
      <c r="E580" s="136" t="s">
        <v>1955</v>
      </c>
      <c r="F580" s="262">
        <f>V580+N580+R580</f>
        <v>0</v>
      </c>
      <c r="G580" s="258">
        <f>W580+O580+S580</f>
        <v>0</v>
      </c>
      <c r="H580" s="258">
        <f>F580+G580</f>
        <v>0</v>
      </c>
      <c r="I580" s="321">
        <f>X580+P580+T580</f>
        <v>0</v>
      </c>
      <c r="J580" s="309">
        <f>(P580*0.5)+(T580*0.3)+(X580*0.2)</f>
        <v>0</v>
      </c>
      <c r="K580" s="259" t="e">
        <f>I580/H580</f>
        <v>#DIV/0!</v>
      </c>
      <c r="L580" s="258">
        <f>Y580+Q580+U580</f>
        <v>0</v>
      </c>
      <c r="M580" s="263">
        <f>(Y580*0.2)+(Q580*0.5)+(U580*0.3)</f>
        <v>0</v>
      </c>
      <c r="N580" s="315">
        <v>0</v>
      </c>
      <c r="O580" s="182">
        <v>0</v>
      </c>
      <c r="P580" s="181">
        <v>0</v>
      </c>
      <c r="Q580" s="183">
        <v>0</v>
      </c>
      <c r="R580" s="184">
        <v>0</v>
      </c>
      <c r="S580" s="184">
        <v>0</v>
      </c>
      <c r="T580" s="185">
        <v>0</v>
      </c>
      <c r="U580" s="186">
        <v>0</v>
      </c>
      <c r="V580" s="178">
        <v>0</v>
      </c>
      <c r="W580" s="178">
        <v>0</v>
      </c>
      <c r="X580" s="179">
        <v>0</v>
      </c>
      <c r="Y580" s="180">
        <v>0</v>
      </c>
    </row>
    <row r="581" spans="1:25" ht="15.6" x14ac:dyDescent="0.25">
      <c r="A581" s="138" t="s">
        <v>846</v>
      </c>
      <c r="B581" s="131" t="s">
        <v>1383</v>
      </c>
      <c r="C581" s="131" t="s">
        <v>104</v>
      </c>
      <c r="D581" s="131" t="s">
        <v>173</v>
      </c>
      <c r="E581" s="136" t="s">
        <v>1311</v>
      </c>
      <c r="F581" s="262">
        <f>V581+N581+R581</f>
        <v>0</v>
      </c>
      <c r="G581" s="258">
        <f>W581+O581+S581</f>
        <v>0</v>
      </c>
      <c r="H581" s="258">
        <f>F581+G581</f>
        <v>0</v>
      </c>
      <c r="I581" s="321">
        <f>X581+P581+T581</f>
        <v>0</v>
      </c>
      <c r="J581" s="309">
        <f>(P581*0.5)+(T581*0.3)+(X581*0.2)</f>
        <v>0</v>
      </c>
      <c r="K581" s="259" t="e">
        <f>I581/H581</f>
        <v>#DIV/0!</v>
      </c>
      <c r="L581" s="258">
        <f>Y581+Q581+U581</f>
        <v>0</v>
      </c>
      <c r="M581" s="263">
        <f>(Y581*0.2)+(Q581*0.5)+(U581*0.3)</f>
        <v>0</v>
      </c>
      <c r="N581" s="315">
        <v>0</v>
      </c>
      <c r="O581" s="182">
        <v>0</v>
      </c>
      <c r="P581" s="181">
        <v>0</v>
      </c>
      <c r="Q581" s="183">
        <v>0</v>
      </c>
      <c r="R581" s="184">
        <v>0</v>
      </c>
      <c r="S581" s="184">
        <v>0</v>
      </c>
      <c r="T581" s="185">
        <v>0</v>
      </c>
      <c r="U581" s="186">
        <v>0</v>
      </c>
      <c r="V581" s="178">
        <v>0</v>
      </c>
      <c r="W581" s="178">
        <v>0</v>
      </c>
      <c r="X581" s="179">
        <v>0</v>
      </c>
      <c r="Y581" s="180">
        <v>0</v>
      </c>
    </row>
    <row r="582" spans="1:25" ht="15.6" x14ac:dyDescent="0.25">
      <c r="A582" s="138" t="s">
        <v>849</v>
      </c>
      <c r="B582" s="131" t="s">
        <v>1295</v>
      </c>
      <c r="C582" s="131" t="s">
        <v>444</v>
      </c>
      <c r="D582" s="131" t="s">
        <v>181</v>
      </c>
      <c r="E582" s="136" t="s">
        <v>1312</v>
      </c>
      <c r="F582" s="262">
        <f>V582+N582+R582</f>
        <v>0</v>
      </c>
      <c r="G582" s="258">
        <f>W582+O582+S582</f>
        <v>0</v>
      </c>
      <c r="H582" s="258">
        <f>F582+G582</f>
        <v>0</v>
      </c>
      <c r="I582" s="321">
        <f>X582+P582+T582</f>
        <v>0</v>
      </c>
      <c r="J582" s="309">
        <f>(P582*0.5)+(T582*0.3)+(X582*0.2)</f>
        <v>0</v>
      </c>
      <c r="K582" s="259" t="e">
        <f>I582/H582</f>
        <v>#DIV/0!</v>
      </c>
      <c r="L582" s="258">
        <f>Y582+Q582+U582</f>
        <v>0</v>
      </c>
      <c r="M582" s="263">
        <f>(Y582*0.2)+(Q582*0.5)+(U582*0.3)</f>
        <v>0</v>
      </c>
      <c r="N582" s="315">
        <v>0</v>
      </c>
      <c r="O582" s="182">
        <v>0</v>
      </c>
      <c r="P582" s="181">
        <v>0</v>
      </c>
      <c r="Q582" s="183">
        <v>0</v>
      </c>
      <c r="R582" s="184">
        <v>0</v>
      </c>
      <c r="S582" s="184">
        <v>0</v>
      </c>
      <c r="T582" s="185">
        <v>0</v>
      </c>
      <c r="U582" s="186">
        <v>0</v>
      </c>
      <c r="V582" s="178">
        <v>0</v>
      </c>
      <c r="W582" s="178">
        <v>0</v>
      </c>
      <c r="X582" s="179">
        <v>0</v>
      </c>
      <c r="Y582" s="180">
        <v>0</v>
      </c>
    </row>
    <row r="583" spans="1:25" ht="15.6" x14ac:dyDescent="0.25">
      <c r="A583" s="138" t="s">
        <v>850</v>
      </c>
      <c r="B583" s="131" t="s">
        <v>1295</v>
      </c>
      <c r="C583" s="131" t="s">
        <v>317</v>
      </c>
      <c r="D583" s="131" t="s">
        <v>315</v>
      </c>
      <c r="E583" s="136" t="s">
        <v>1314</v>
      </c>
      <c r="F583" s="262">
        <f>V583+N583+R583</f>
        <v>0</v>
      </c>
      <c r="G583" s="258">
        <f>W583+O583+S583</f>
        <v>0</v>
      </c>
      <c r="H583" s="258">
        <f>F583+G583</f>
        <v>0</v>
      </c>
      <c r="I583" s="321">
        <f>X583+P583+T583</f>
        <v>0</v>
      </c>
      <c r="J583" s="309">
        <f>(P583*0.5)+(T583*0.3)+(X583*0.2)</f>
        <v>0</v>
      </c>
      <c r="K583" s="259" t="e">
        <f>I583/H583</f>
        <v>#DIV/0!</v>
      </c>
      <c r="L583" s="258">
        <f>Y583+Q583+U583</f>
        <v>0</v>
      </c>
      <c r="M583" s="263">
        <f>(Y583*0.2)+(Q583*0.5)+(U583*0.3)</f>
        <v>0</v>
      </c>
      <c r="N583" s="315">
        <v>0</v>
      </c>
      <c r="O583" s="182">
        <v>0</v>
      </c>
      <c r="P583" s="181">
        <v>0</v>
      </c>
      <c r="Q583" s="183">
        <v>0</v>
      </c>
      <c r="R583" s="184">
        <v>0</v>
      </c>
      <c r="S583" s="184">
        <v>0</v>
      </c>
      <c r="T583" s="185">
        <v>0</v>
      </c>
      <c r="U583" s="186">
        <v>0</v>
      </c>
      <c r="V583" s="178">
        <v>0</v>
      </c>
      <c r="W583" s="178">
        <v>0</v>
      </c>
      <c r="X583" s="179">
        <v>0</v>
      </c>
      <c r="Y583" s="180">
        <v>0</v>
      </c>
    </row>
    <row r="584" spans="1:25" ht="15.6" x14ac:dyDescent="0.25">
      <c r="A584" s="138" t="s">
        <v>851</v>
      </c>
      <c r="B584" s="131" t="s">
        <v>1295</v>
      </c>
      <c r="C584" s="131" t="s">
        <v>1937</v>
      </c>
      <c r="D584" s="131" t="s">
        <v>80</v>
      </c>
      <c r="E584" s="136" t="s">
        <v>1313</v>
      </c>
      <c r="F584" s="262">
        <f>V584+N584+R584</f>
        <v>0</v>
      </c>
      <c r="G584" s="258">
        <f>W584+O584+S584</f>
        <v>0</v>
      </c>
      <c r="H584" s="258">
        <f>F584+G584</f>
        <v>0</v>
      </c>
      <c r="I584" s="321">
        <f>X584+P584+T584</f>
        <v>0</v>
      </c>
      <c r="J584" s="309">
        <f>(P584*0.5)+(T584*0.3)+(X584*0.2)</f>
        <v>0</v>
      </c>
      <c r="K584" s="259" t="e">
        <f>I584/H584</f>
        <v>#DIV/0!</v>
      </c>
      <c r="L584" s="258">
        <f>Y584+Q584+U584</f>
        <v>0</v>
      </c>
      <c r="M584" s="263">
        <f>(Y584*0.2)+(Q584*0.5)+(U584*0.3)</f>
        <v>0</v>
      </c>
      <c r="N584" s="315">
        <v>0</v>
      </c>
      <c r="O584" s="182">
        <v>0</v>
      </c>
      <c r="P584" s="181">
        <v>0</v>
      </c>
      <c r="Q584" s="183">
        <v>0</v>
      </c>
      <c r="R584" s="184">
        <v>0</v>
      </c>
      <c r="S584" s="184">
        <v>0</v>
      </c>
      <c r="T584" s="185">
        <v>0</v>
      </c>
      <c r="U584" s="186">
        <v>0</v>
      </c>
      <c r="V584" s="178">
        <v>0</v>
      </c>
      <c r="W584" s="178">
        <v>0</v>
      </c>
      <c r="X584" s="179">
        <v>0</v>
      </c>
      <c r="Y584" s="180">
        <v>0</v>
      </c>
    </row>
    <row r="585" spans="1:25" ht="15.6" x14ac:dyDescent="0.25">
      <c r="A585" s="138" t="s">
        <v>1063</v>
      </c>
      <c r="B585" s="131" t="s">
        <v>1520</v>
      </c>
      <c r="C585" s="131" t="s">
        <v>1428</v>
      </c>
      <c r="D585" s="131" t="s">
        <v>1064</v>
      </c>
      <c r="E585" s="136" t="s">
        <v>2026</v>
      </c>
      <c r="F585" s="262">
        <f>V585+N585+R585</f>
        <v>0</v>
      </c>
      <c r="G585" s="258">
        <f>W585+O585+S585</f>
        <v>0</v>
      </c>
      <c r="H585" s="258">
        <f>F585+G585</f>
        <v>0</v>
      </c>
      <c r="I585" s="321">
        <f>X585+P585+T585</f>
        <v>0</v>
      </c>
      <c r="J585" s="309">
        <f>(P585*0.5)+(T585*0.3)+(X585*0.2)</f>
        <v>0</v>
      </c>
      <c r="K585" s="259" t="e">
        <f>I585/H585</f>
        <v>#DIV/0!</v>
      </c>
      <c r="L585" s="258">
        <f>Y585+Q585+U585</f>
        <v>0</v>
      </c>
      <c r="M585" s="263">
        <f>(Y585*0.2)+(Q585*0.5)+(U585*0.3)</f>
        <v>0</v>
      </c>
      <c r="N585" s="315">
        <v>0</v>
      </c>
      <c r="O585" s="182">
        <v>0</v>
      </c>
      <c r="P585" s="181">
        <v>0</v>
      </c>
      <c r="Q585" s="183">
        <v>0</v>
      </c>
      <c r="R585" s="184">
        <v>0</v>
      </c>
      <c r="S585" s="184">
        <v>0</v>
      </c>
      <c r="T585" s="185">
        <v>0</v>
      </c>
      <c r="U585" s="186">
        <v>0</v>
      </c>
      <c r="V585" s="178">
        <v>0</v>
      </c>
      <c r="W585" s="178">
        <v>0</v>
      </c>
      <c r="X585" s="179">
        <v>0</v>
      </c>
      <c r="Y585" s="180">
        <v>0</v>
      </c>
    </row>
    <row r="586" spans="1:25" ht="15.6" x14ac:dyDescent="0.25">
      <c r="A586" s="138" t="s">
        <v>853</v>
      </c>
      <c r="B586" s="131" t="s">
        <v>1432</v>
      </c>
      <c r="C586" s="131" t="s">
        <v>114</v>
      </c>
      <c r="D586" s="131" t="s">
        <v>115</v>
      </c>
      <c r="E586" s="136" t="s">
        <v>1311</v>
      </c>
      <c r="F586" s="262">
        <f>V586+N586+R586</f>
        <v>0</v>
      </c>
      <c r="G586" s="258">
        <f>W586+O586+S586</f>
        <v>0</v>
      </c>
      <c r="H586" s="258">
        <f>F586+G586</f>
        <v>0</v>
      </c>
      <c r="I586" s="321">
        <f>X586+P586+T586</f>
        <v>0</v>
      </c>
      <c r="J586" s="309">
        <f>(P586*0.5)+(T586*0.3)+(X586*0.2)</f>
        <v>0</v>
      </c>
      <c r="K586" s="259" t="e">
        <f>I586/H586</f>
        <v>#DIV/0!</v>
      </c>
      <c r="L586" s="258">
        <f>Y586+Q586+U586</f>
        <v>0</v>
      </c>
      <c r="M586" s="263">
        <f>(Y586*0.2)+(Q586*0.5)+(U586*0.3)</f>
        <v>0</v>
      </c>
      <c r="N586" s="315">
        <v>0</v>
      </c>
      <c r="O586" s="182">
        <v>0</v>
      </c>
      <c r="P586" s="181">
        <v>0</v>
      </c>
      <c r="Q586" s="183">
        <v>0</v>
      </c>
      <c r="R586" s="184">
        <v>0</v>
      </c>
      <c r="S586" s="184">
        <v>0</v>
      </c>
      <c r="T586" s="185">
        <v>0</v>
      </c>
      <c r="U586" s="186">
        <v>0</v>
      </c>
      <c r="V586" s="178">
        <v>0</v>
      </c>
      <c r="W586" s="178">
        <v>0</v>
      </c>
      <c r="X586" s="179">
        <v>0</v>
      </c>
      <c r="Y586" s="180">
        <v>0</v>
      </c>
    </row>
    <row r="587" spans="1:25" ht="15.6" x14ac:dyDescent="0.25">
      <c r="A587" s="138" t="s">
        <v>854</v>
      </c>
      <c r="B587" s="131" t="s">
        <v>1295</v>
      </c>
      <c r="C587" s="131" t="s">
        <v>298</v>
      </c>
      <c r="D587" s="131" t="s">
        <v>299</v>
      </c>
      <c r="E587" s="136" t="s">
        <v>1955</v>
      </c>
      <c r="F587" s="262">
        <f>V587+N587+R587</f>
        <v>0</v>
      </c>
      <c r="G587" s="258">
        <f>W587+O587+S587</f>
        <v>0</v>
      </c>
      <c r="H587" s="258">
        <f>F587+G587</f>
        <v>0</v>
      </c>
      <c r="I587" s="321">
        <f>X587+P587+T587</f>
        <v>0</v>
      </c>
      <c r="J587" s="309">
        <f>(P587*0.5)+(T587*0.3)+(X587*0.2)</f>
        <v>0</v>
      </c>
      <c r="K587" s="259" t="e">
        <f>I587/H587</f>
        <v>#DIV/0!</v>
      </c>
      <c r="L587" s="258">
        <f>Y587+Q587+U587</f>
        <v>0</v>
      </c>
      <c r="M587" s="263">
        <f>(Y587*0.2)+(Q587*0.5)+(U587*0.3)</f>
        <v>0</v>
      </c>
      <c r="N587" s="315">
        <v>0</v>
      </c>
      <c r="O587" s="182">
        <v>0</v>
      </c>
      <c r="P587" s="181">
        <v>0</v>
      </c>
      <c r="Q587" s="183">
        <v>0</v>
      </c>
      <c r="R587" s="184">
        <v>0</v>
      </c>
      <c r="S587" s="184">
        <v>0</v>
      </c>
      <c r="T587" s="185">
        <v>0</v>
      </c>
      <c r="U587" s="186">
        <v>0</v>
      </c>
      <c r="V587" s="178">
        <v>0</v>
      </c>
      <c r="W587" s="178">
        <v>0</v>
      </c>
      <c r="X587" s="179">
        <v>0</v>
      </c>
      <c r="Y587" s="180">
        <v>0</v>
      </c>
    </row>
    <row r="588" spans="1:25" ht="15.6" x14ac:dyDescent="0.25">
      <c r="A588" s="138" t="s">
        <v>857</v>
      </c>
      <c r="B588" s="131" t="s">
        <v>1279</v>
      </c>
      <c r="C588" s="131" t="s">
        <v>319</v>
      </c>
      <c r="D588" s="131" t="s">
        <v>320</v>
      </c>
      <c r="E588" s="136" t="s">
        <v>1954</v>
      </c>
      <c r="F588" s="262">
        <f>V588+N588+R588</f>
        <v>0</v>
      </c>
      <c r="G588" s="258">
        <f>W588+O588+S588</f>
        <v>0</v>
      </c>
      <c r="H588" s="258">
        <f>F588+G588</f>
        <v>0</v>
      </c>
      <c r="I588" s="321">
        <f>X588+P588+T588</f>
        <v>0</v>
      </c>
      <c r="J588" s="309">
        <f>(P588*0.5)+(T588*0.3)+(X588*0.2)</f>
        <v>0</v>
      </c>
      <c r="K588" s="259" t="e">
        <f>I588/H588</f>
        <v>#DIV/0!</v>
      </c>
      <c r="L588" s="258">
        <f>Y588+Q588+U588</f>
        <v>0</v>
      </c>
      <c r="M588" s="263">
        <f>(Y588*0.2)+(Q588*0.5)+(U588*0.3)</f>
        <v>0</v>
      </c>
      <c r="N588" s="315">
        <v>0</v>
      </c>
      <c r="O588" s="182">
        <v>0</v>
      </c>
      <c r="P588" s="181">
        <v>0</v>
      </c>
      <c r="Q588" s="183">
        <v>0</v>
      </c>
      <c r="R588" s="184">
        <v>0</v>
      </c>
      <c r="S588" s="184">
        <v>0</v>
      </c>
      <c r="T588" s="185">
        <v>0</v>
      </c>
      <c r="U588" s="186">
        <v>0</v>
      </c>
      <c r="V588" s="178">
        <v>0</v>
      </c>
      <c r="W588" s="178">
        <v>0</v>
      </c>
      <c r="X588" s="179">
        <v>0</v>
      </c>
      <c r="Y588" s="180">
        <v>0</v>
      </c>
    </row>
    <row r="589" spans="1:25" ht="15.6" x14ac:dyDescent="0.25">
      <c r="A589" s="138" t="s">
        <v>858</v>
      </c>
      <c r="B589" s="131" t="s">
        <v>1432</v>
      </c>
      <c r="C589" s="131" t="s">
        <v>370</v>
      </c>
      <c r="D589" s="131" t="s">
        <v>371</v>
      </c>
      <c r="E589" s="136" t="s">
        <v>1311</v>
      </c>
      <c r="F589" s="262">
        <f>V589+N589+R589</f>
        <v>0</v>
      </c>
      <c r="G589" s="258">
        <f>W589+O589+S589</f>
        <v>0</v>
      </c>
      <c r="H589" s="258">
        <f>F589+G589</f>
        <v>0</v>
      </c>
      <c r="I589" s="321">
        <f>X589+P589+T589</f>
        <v>0</v>
      </c>
      <c r="J589" s="309">
        <f>(P589*0.5)+(T589*0.3)+(X589*0.2)</f>
        <v>0</v>
      </c>
      <c r="K589" s="259" t="e">
        <f>I589/H589</f>
        <v>#DIV/0!</v>
      </c>
      <c r="L589" s="258">
        <f>Y589+Q589+U589</f>
        <v>0</v>
      </c>
      <c r="M589" s="263">
        <f>(Y589*0.2)+(Q589*0.5)+(U589*0.3)</f>
        <v>0</v>
      </c>
      <c r="N589" s="315">
        <v>0</v>
      </c>
      <c r="O589" s="182">
        <v>0</v>
      </c>
      <c r="P589" s="181">
        <v>0</v>
      </c>
      <c r="Q589" s="183">
        <v>0</v>
      </c>
      <c r="R589" s="184">
        <v>0</v>
      </c>
      <c r="S589" s="184">
        <v>0</v>
      </c>
      <c r="T589" s="185">
        <v>0</v>
      </c>
      <c r="U589" s="186">
        <v>0</v>
      </c>
      <c r="V589" s="178">
        <v>0</v>
      </c>
      <c r="W589" s="178">
        <v>0</v>
      </c>
      <c r="X589" s="179">
        <v>0</v>
      </c>
      <c r="Y589" s="180">
        <v>0</v>
      </c>
    </row>
    <row r="590" spans="1:25" ht="15.6" x14ac:dyDescent="0.25">
      <c r="A590" s="138" t="s">
        <v>861</v>
      </c>
      <c r="B590" s="131" t="s">
        <v>1392</v>
      </c>
      <c r="C590" s="131" t="s">
        <v>255</v>
      </c>
      <c r="D590" s="131" t="s">
        <v>256</v>
      </c>
      <c r="E590" s="136" t="s">
        <v>1954</v>
      </c>
      <c r="F590" s="262">
        <f>V590+N590+R590</f>
        <v>0</v>
      </c>
      <c r="G590" s="258">
        <f>W590+O590+S590</f>
        <v>0</v>
      </c>
      <c r="H590" s="258">
        <f>F590+G590</f>
        <v>0</v>
      </c>
      <c r="I590" s="321">
        <f>X590+P590+T590</f>
        <v>0</v>
      </c>
      <c r="J590" s="309">
        <f>(P590*0.5)+(T590*0.3)+(X590*0.2)</f>
        <v>0</v>
      </c>
      <c r="K590" s="259" t="e">
        <f>I590/H590</f>
        <v>#DIV/0!</v>
      </c>
      <c r="L590" s="258">
        <f>Y590+Q590+U590</f>
        <v>0</v>
      </c>
      <c r="M590" s="263">
        <f>(Y590*0.2)+(Q590*0.5)+(U590*0.3)</f>
        <v>0</v>
      </c>
      <c r="N590" s="315">
        <v>0</v>
      </c>
      <c r="O590" s="182">
        <v>0</v>
      </c>
      <c r="P590" s="181">
        <v>0</v>
      </c>
      <c r="Q590" s="183">
        <v>0</v>
      </c>
      <c r="R590" s="184">
        <v>0</v>
      </c>
      <c r="S590" s="184">
        <v>0</v>
      </c>
      <c r="T590" s="185">
        <v>0</v>
      </c>
      <c r="U590" s="186">
        <v>0</v>
      </c>
      <c r="V590" s="178">
        <v>0</v>
      </c>
      <c r="W590" s="178">
        <v>0</v>
      </c>
      <c r="X590" s="179">
        <v>0</v>
      </c>
      <c r="Y590" s="180">
        <v>0</v>
      </c>
    </row>
    <row r="591" spans="1:25" ht="15.6" x14ac:dyDescent="0.25">
      <c r="A591" s="138" t="s">
        <v>862</v>
      </c>
      <c r="B591" s="131" t="s">
        <v>1295</v>
      </c>
      <c r="C591" s="131" t="s">
        <v>289</v>
      </c>
      <c r="D591" s="131" t="s">
        <v>308</v>
      </c>
      <c r="E591" s="136" t="s">
        <v>1955</v>
      </c>
      <c r="F591" s="262">
        <f>V591+N591+R591</f>
        <v>0</v>
      </c>
      <c r="G591" s="258">
        <f>W591+O591+S591</f>
        <v>0</v>
      </c>
      <c r="H591" s="258">
        <f>F591+G591</f>
        <v>0</v>
      </c>
      <c r="I591" s="321">
        <f>X591+P591+T591</f>
        <v>0</v>
      </c>
      <c r="J591" s="309">
        <f>(P591*0.5)+(T591*0.3)+(X591*0.2)</f>
        <v>0</v>
      </c>
      <c r="K591" s="259" t="e">
        <f>I591/H591</f>
        <v>#DIV/0!</v>
      </c>
      <c r="L591" s="258">
        <f>Y591+Q591+U591</f>
        <v>0</v>
      </c>
      <c r="M591" s="263">
        <f>(Y591*0.2)+(Q591*0.5)+(U591*0.3)</f>
        <v>0</v>
      </c>
      <c r="N591" s="315">
        <v>0</v>
      </c>
      <c r="O591" s="182">
        <v>0</v>
      </c>
      <c r="P591" s="181">
        <v>0</v>
      </c>
      <c r="Q591" s="183">
        <v>0</v>
      </c>
      <c r="R591" s="184">
        <v>0</v>
      </c>
      <c r="S591" s="184">
        <v>0</v>
      </c>
      <c r="T591" s="185">
        <v>0</v>
      </c>
      <c r="U591" s="186">
        <v>0</v>
      </c>
      <c r="V591" s="178">
        <v>0</v>
      </c>
      <c r="W591" s="178">
        <v>0</v>
      </c>
      <c r="X591" s="179">
        <v>0</v>
      </c>
      <c r="Y591" s="180">
        <v>0</v>
      </c>
    </row>
    <row r="592" spans="1:25" ht="15.6" x14ac:dyDescent="0.25">
      <c r="A592" s="138" t="s">
        <v>863</v>
      </c>
      <c r="B592" s="131" t="s">
        <v>1279</v>
      </c>
      <c r="C592" s="131" t="s">
        <v>433</v>
      </c>
      <c r="D592" s="131" t="s">
        <v>1064</v>
      </c>
      <c r="E592" s="136" t="s">
        <v>1311</v>
      </c>
      <c r="F592" s="262">
        <f>V592+N592+R592</f>
        <v>0</v>
      </c>
      <c r="G592" s="258">
        <f>W592+O592+S592</f>
        <v>0</v>
      </c>
      <c r="H592" s="258">
        <f>F592+G592</f>
        <v>0</v>
      </c>
      <c r="I592" s="321">
        <f>X592+P592+T592</f>
        <v>0</v>
      </c>
      <c r="J592" s="309">
        <f>(P592*0.5)+(T592*0.3)+(X592*0.2)</f>
        <v>0</v>
      </c>
      <c r="K592" s="259" t="e">
        <f>I592/H592</f>
        <v>#DIV/0!</v>
      </c>
      <c r="L592" s="258">
        <f>Y592+Q592+U592</f>
        <v>0</v>
      </c>
      <c r="M592" s="263">
        <f>(Y592*0.2)+(Q592*0.5)+(U592*0.3)</f>
        <v>0</v>
      </c>
      <c r="N592" s="315">
        <v>0</v>
      </c>
      <c r="O592" s="182">
        <v>0</v>
      </c>
      <c r="P592" s="181">
        <v>0</v>
      </c>
      <c r="Q592" s="183">
        <v>0</v>
      </c>
      <c r="R592" s="184">
        <v>0</v>
      </c>
      <c r="S592" s="184">
        <v>0</v>
      </c>
      <c r="T592" s="185">
        <v>0</v>
      </c>
      <c r="U592" s="186">
        <v>0</v>
      </c>
      <c r="V592" s="178">
        <v>0</v>
      </c>
      <c r="W592" s="178">
        <v>0</v>
      </c>
      <c r="X592" s="179">
        <v>0</v>
      </c>
      <c r="Y592" s="180">
        <v>0</v>
      </c>
    </row>
    <row r="593" spans="1:25" ht="15.6" x14ac:dyDescent="0.25">
      <c r="A593" s="138" t="s">
        <v>864</v>
      </c>
      <c r="B593" s="131" t="s">
        <v>1383</v>
      </c>
      <c r="C593" s="131" t="s">
        <v>478</v>
      </c>
      <c r="D593" s="131" t="s">
        <v>106</v>
      </c>
      <c r="E593" s="136" t="s">
        <v>1955</v>
      </c>
      <c r="F593" s="262">
        <f>V593+N593+R593</f>
        <v>0</v>
      </c>
      <c r="G593" s="258">
        <f>W593+O593+S593</f>
        <v>0</v>
      </c>
      <c r="H593" s="258">
        <f>F593+G593</f>
        <v>0</v>
      </c>
      <c r="I593" s="321">
        <f>X593+P593+T593</f>
        <v>0</v>
      </c>
      <c r="J593" s="309">
        <f>(P593*0.5)+(T593*0.3)+(X593*0.2)</f>
        <v>0</v>
      </c>
      <c r="K593" s="259" t="e">
        <f>I593/H593</f>
        <v>#DIV/0!</v>
      </c>
      <c r="L593" s="258">
        <f>Y593+Q593+U593</f>
        <v>0</v>
      </c>
      <c r="M593" s="263">
        <f>(Y593*0.2)+(Q593*0.5)+(U593*0.3)</f>
        <v>0</v>
      </c>
      <c r="N593" s="315">
        <v>0</v>
      </c>
      <c r="O593" s="182">
        <v>0</v>
      </c>
      <c r="P593" s="181">
        <v>0</v>
      </c>
      <c r="Q593" s="183">
        <v>0</v>
      </c>
      <c r="R593" s="184">
        <v>0</v>
      </c>
      <c r="S593" s="184">
        <v>0</v>
      </c>
      <c r="T593" s="185">
        <v>0</v>
      </c>
      <c r="U593" s="186">
        <v>0</v>
      </c>
      <c r="V593" s="178">
        <v>0</v>
      </c>
      <c r="W593" s="178">
        <v>0</v>
      </c>
      <c r="X593" s="179">
        <v>0</v>
      </c>
      <c r="Y593" s="180">
        <v>0</v>
      </c>
    </row>
    <row r="594" spans="1:25" ht="15.6" x14ac:dyDescent="0.25">
      <c r="A594" s="138" t="s">
        <v>865</v>
      </c>
      <c r="B594" s="131" t="s">
        <v>2047</v>
      </c>
      <c r="C594" s="131" t="s">
        <v>2189</v>
      </c>
      <c r="D594" s="131" t="s">
        <v>355</v>
      </c>
      <c r="E594" s="136" t="s">
        <v>1304</v>
      </c>
      <c r="F594" s="262">
        <f>V594+N594+R594</f>
        <v>0</v>
      </c>
      <c r="G594" s="258">
        <f>W594+O594+S594</f>
        <v>0</v>
      </c>
      <c r="H594" s="258">
        <f>F594+G594</f>
        <v>0</v>
      </c>
      <c r="I594" s="321">
        <f>X594+P594+T594</f>
        <v>0</v>
      </c>
      <c r="J594" s="309">
        <f>(P594*0.5)+(T594*0.3)+(X594*0.2)</f>
        <v>0</v>
      </c>
      <c r="K594" s="259" t="e">
        <f>I594/H594</f>
        <v>#DIV/0!</v>
      </c>
      <c r="L594" s="258">
        <f>Y594+Q594+U594</f>
        <v>0</v>
      </c>
      <c r="M594" s="263">
        <f>(Y594*0.2)+(Q594*0.5)+(U594*0.3)</f>
        <v>0</v>
      </c>
      <c r="N594" s="315">
        <v>0</v>
      </c>
      <c r="O594" s="182">
        <v>0</v>
      </c>
      <c r="P594" s="181">
        <v>0</v>
      </c>
      <c r="Q594" s="183">
        <v>0</v>
      </c>
      <c r="R594" s="184">
        <v>0</v>
      </c>
      <c r="S594" s="184">
        <v>0</v>
      </c>
      <c r="T594" s="185">
        <v>0</v>
      </c>
      <c r="U594" s="186">
        <v>0</v>
      </c>
      <c r="V594" s="178">
        <v>0</v>
      </c>
      <c r="W594" s="178">
        <v>0</v>
      </c>
      <c r="X594" s="179">
        <v>0</v>
      </c>
      <c r="Y594" s="180">
        <v>0</v>
      </c>
    </row>
    <row r="595" spans="1:25" ht="15.6" x14ac:dyDescent="0.25">
      <c r="A595" s="138" t="s">
        <v>867</v>
      </c>
      <c r="B595" s="131" t="s">
        <v>1371</v>
      </c>
      <c r="C595" s="131" t="s">
        <v>124</v>
      </c>
      <c r="D595" s="131" t="s">
        <v>125</v>
      </c>
      <c r="E595" s="136" t="s">
        <v>1954</v>
      </c>
      <c r="F595" s="262">
        <f>V595+N595+R595</f>
        <v>0</v>
      </c>
      <c r="G595" s="258">
        <f>W595+O595+S595</f>
        <v>0</v>
      </c>
      <c r="H595" s="258">
        <f>F595+G595</f>
        <v>0</v>
      </c>
      <c r="I595" s="321">
        <f>X595+P595+T595</f>
        <v>0</v>
      </c>
      <c r="J595" s="309">
        <f>(P595*0.5)+(T595*0.3)+(X595*0.2)</f>
        <v>0</v>
      </c>
      <c r="K595" s="259" t="e">
        <f>I595/H595</f>
        <v>#DIV/0!</v>
      </c>
      <c r="L595" s="258">
        <f>Y595+Q595+U595</f>
        <v>0</v>
      </c>
      <c r="M595" s="263">
        <f>(Y595*0.2)+(Q595*0.5)+(U595*0.3)</f>
        <v>0</v>
      </c>
      <c r="N595" s="315">
        <v>0</v>
      </c>
      <c r="O595" s="182">
        <v>0</v>
      </c>
      <c r="P595" s="181">
        <v>0</v>
      </c>
      <c r="Q595" s="183">
        <v>0</v>
      </c>
      <c r="R595" s="184">
        <v>0</v>
      </c>
      <c r="S595" s="184">
        <v>0</v>
      </c>
      <c r="T595" s="185">
        <v>0</v>
      </c>
      <c r="U595" s="186">
        <v>0</v>
      </c>
      <c r="V595" s="178">
        <v>0</v>
      </c>
      <c r="W595" s="178">
        <v>0</v>
      </c>
      <c r="X595" s="179">
        <v>0</v>
      </c>
      <c r="Y595" s="180">
        <v>0</v>
      </c>
    </row>
    <row r="596" spans="1:25" ht="15.6" x14ac:dyDescent="0.25">
      <c r="A596" s="138" t="s">
        <v>868</v>
      </c>
      <c r="B596" s="131" t="s">
        <v>1278</v>
      </c>
      <c r="C596" s="131" t="s">
        <v>461</v>
      </c>
      <c r="D596" s="131" t="s">
        <v>144</v>
      </c>
      <c r="E596" s="136" t="s">
        <v>1955</v>
      </c>
      <c r="F596" s="262">
        <f>V596+N596+R596</f>
        <v>0</v>
      </c>
      <c r="G596" s="258">
        <f>W596+O596+S596</f>
        <v>0</v>
      </c>
      <c r="H596" s="258">
        <f>F596+G596</f>
        <v>0</v>
      </c>
      <c r="I596" s="321">
        <f>X596+P596+T596</f>
        <v>0</v>
      </c>
      <c r="J596" s="309">
        <f>(P596*0.5)+(T596*0.3)+(X596*0.2)</f>
        <v>0</v>
      </c>
      <c r="K596" s="259" t="e">
        <f>I596/H596</f>
        <v>#DIV/0!</v>
      </c>
      <c r="L596" s="258">
        <f>Y596+Q596+U596</f>
        <v>0</v>
      </c>
      <c r="M596" s="263">
        <f>(Y596*0.2)+(Q596*0.5)+(U596*0.3)</f>
        <v>0</v>
      </c>
      <c r="N596" s="315">
        <v>0</v>
      </c>
      <c r="O596" s="182">
        <v>0</v>
      </c>
      <c r="P596" s="181">
        <v>0</v>
      </c>
      <c r="Q596" s="183">
        <v>0</v>
      </c>
      <c r="R596" s="184">
        <v>0</v>
      </c>
      <c r="S596" s="184">
        <v>0</v>
      </c>
      <c r="T596" s="185">
        <v>0</v>
      </c>
      <c r="U596" s="186">
        <v>0</v>
      </c>
      <c r="V596" s="178">
        <v>0</v>
      </c>
      <c r="W596" s="178">
        <v>0</v>
      </c>
      <c r="X596" s="179">
        <v>0</v>
      </c>
      <c r="Y596" s="180">
        <v>0</v>
      </c>
    </row>
    <row r="597" spans="1:25" ht="15.6" x14ac:dyDescent="0.25">
      <c r="A597" s="138" t="s">
        <v>870</v>
      </c>
      <c r="B597" s="131" t="s">
        <v>1279</v>
      </c>
      <c r="C597" s="131" t="s">
        <v>94</v>
      </c>
      <c r="D597" s="131" t="s">
        <v>328</v>
      </c>
      <c r="E597" s="136" t="s">
        <v>1955</v>
      </c>
      <c r="F597" s="262">
        <f>V597+N597+R597</f>
        <v>0</v>
      </c>
      <c r="G597" s="258">
        <f>W597+O597+S597</f>
        <v>0</v>
      </c>
      <c r="H597" s="258">
        <f>F597+G597</f>
        <v>0</v>
      </c>
      <c r="I597" s="321">
        <f>X597+P597+T597</f>
        <v>0</v>
      </c>
      <c r="J597" s="309">
        <f>(P597*0.5)+(T597*0.3)+(X597*0.2)</f>
        <v>0</v>
      </c>
      <c r="K597" s="259" t="e">
        <f>I597/H597</f>
        <v>#DIV/0!</v>
      </c>
      <c r="L597" s="258">
        <f>Y597+Q597+U597</f>
        <v>0</v>
      </c>
      <c r="M597" s="263">
        <f>(Y597*0.2)+(Q597*0.5)+(U597*0.3)</f>
        <v>0</v>
      </c>
      <c r="N597" s="315">
        <v>0</v>
      </c>
      <c r="O597" s="182">
        <v>0</v>
      </c>
      <c r="P597" s="181">
        <v>0</v>
      </c>
      <c r="Q597" s="183">
        <v>0</v>
      </c>
      <c r="R597" s="184">
        <v>0</v>
      </c>
      <c r="S597" s="184">
        <v>0</v>
      </c>
      <c r="T597" s="185">
        <v>0</v>
      </c>
      <c r="U597" s="186">
        <v>0</v>
      </c>
      <c r="V597" s="178">
        <v>0</v>
      </c>
      <c r="W597" s="178">
        <v>0</v>
      </c>
      <c r="X597" s="179">
        <v>0</v>
      </c>
      <c r="Y597" s="180">
        <v>0</v>
      </c>
    </row>
    <row r="598" spans="1:25" ht="15.6" x14ac:dyDescent="0.25">
      <c r="A598" s="138" t="s">
        <v>876</v>
      </c>
      <c r="B598" s="131" t="s">
        <v>42</v>
      </c>
      <c r="C598" s="131" t="s">
        <v>2076</v>
      </c>
      <c r="D598" s="131" t="s">
        <v>2077</v>
      </c>
      <c r="E598" s="136" t="s">
        <v>1303</v>
      </c>
      <c r="F598" s="262">
        <f>V598+N598+R598</f>
        <v>0</v>
      </c>
      <c r="G598" s="258">
        <f>W598+O598+S598</f>
        <v>0</v>
      </c>
      <c r="H598" s="258">
        <f>F598+G598</f>
        <v>0</v>
      </c>
      <c r="I598" s="321">
        <f>X598+P598+T598</f>
        <v>0</v>
      </c>
      <c r="J598" s="309">
        <f>(P598*0.5)+(T598*0.3)+(X598*0.2)</f>
        <v>0</v>
      </c>
      <c r="K598" s="259" t="e">
        <f>I598/H598</f>
        <v>#DIV/0!</v>
      </c>
      <c r="L598" s="258">
        <f>Y598+Q598+U598</f>
        <v>20</v>
      </c>
      <c r="M598" s="263">
        <f>(Y598*0.2)+(Q598*0.5)+(U598*0.3)</f>
        <v>6</v>
      </c>
      <c r="N598" s="315">
        <v>0</v>
      </c>
      <c r="O598" s="182">
        <v>0</v>
      </c>
      <c r="P598" s="181">
        <v>0</v>
      </c>
      <c r="Q598" s="183">
        <v>0</v>
      </c>
      <c r="R598" s="184">
        <v>0</v>
      </c>
      <c r="S598" s="184">
        <v>0</v>
      </c>
      <c r="T598" s="185">
        <v>0</v>
      </c>
      <c r="U598" s="186">
        <v>20</v>
      </c>
      <c r="V598" s="178">
        <v>0</v>
      </c>
      <c r="W598" s="178">
        <v>0</v>
      </c>
      <c r="X598" s="179">
        <v>0</v>
      </c>
      <c r="Y598" s="180">
        <v>0</v>
      </c>
    </row>
    <row r="599" spans="1:25" ht="15.6" x14ac:dyDescent="0.25">
      <c r="A599" s="138" t="s">
        <v>879</v>
      </c>
      <c r="B599" s="131" t="s">
        <v>43</v>
      </c>
      <c r="C599" s="131" t="s">
        <v>407</v>
      </c>
      <c r="D599" s="131" t="s">
        <v>406</v>
      </c>
      <c r="E599" s="136" t="s">
        <v>1955</v>
      </c>
      <c r="F599" s="262">
        <f>V599+N599+R599</f>
        <v>0</v>
      </c>
      <c r="G599" s="258">
        <f>W599+O599+S599</f>
        <v>0</v>
      </c>
      <c r="H599" s="258">
        <f>F599+G599</f>
        <v>0</v>
      </c>
      <c r="I599" s="321">
        <f>X599+P599+T599</f>
        <v>0</v>
      </c>
      <c r="J599" s="309">
        <f>(P599*0.5)+(T599*0.3)+(X599*0.2)</f>
        <v>0</v>
      </c>
      <c r="K599" s="259" t="e">
        <f>I599/H599</f>
        <v>#DIV/0!</v>
      </c>
      <c r="L599" s="258">
        <f>Y599+Q599+U599</f>
        <v>0</v>
      </c>
      <c r="M599" s="263">
        <f>(Y599*0.2)+(Q599*0.5)+(U599*0.3)</f>
        <v>0</v>
      </c>
      <c r="N599" s="315">
        <v>0</v>
      </c>
      <c r="O599" s="182">
        <v>0</v>
      </c>
      <c r="P599" s="181">
        <v>0</v>
      </c>
      <c r="Q599" s="183">
        <v>0</v>
      </c>
      <c r="R599" s="184">
        <v>0</v>
      </c>
      <c r="S599" s="184">
        <v>0</v>
      </c>
      <c r="T599" s="185">
        <v>0</v>
      </c>
      <c r="U599" s="186">
        <v>0</v>
      </c>
      <c r="V599" s="178">
        <v>0</v>
      </c>
      <c r="W599" s="178">
        <v>0</v>
      </c>
      <c r="X599" s="179">
        <v>0</v>
      </c>
      <c r="Y599" s="180">
        <v>0</v>
      </c>
    </row>
    <row r="600" spans="1:25" ht="15.6" x14ac:dyDescent="0.25">
      <c r="A600" s="138" t="s">
        <v>880</v>
      </c>
      <c r="B600" s="131" t="s">
        <v>1529</v>
      </c>
      <c r="C600" s="131" t="s">
        <v>1961</v>
      </c>
      <c r="D600" s="131" t="s">
        <v>1962</v>
      </c>
      <c r="E600" s="136" t="s">
        <v>1314</v>
      </c>
      <c r="F600" s="262">
        <f>V600+N600+R600</f>
        <v>0</v>
      </c>
      <c r="G600" s="258">
        <f>W600+O600+S600</f>
        <v>0</v>
      </c>
      <c r="H600" s="258">
        <f>F600+G600</f>
        <v>0</v>
      </c>
      <c r="I600" s="321">
        <f>X600+P600+T600</f>
        <v>0</v>
      </c>
      <c r="J600" s="309">
        <f>(P600*0.5)+(T600*0.3)+(X600*0.2)</f>
        <v>0</v>
      </c>
      <c r="K600" s="259" t="e">
        <f>I600/H600</f>
        <v>#DIV/0!</v>
      </c>
      <c r="L600" s="258">
        <f>Y600+Q600+U600</f>
        <v>60</v>
      </c>
      <c r="M600" s="263">
        <f>(Y600*0.2)+(Q600*0.5)+(U600*0.3)</f>
        <v>12</v>
      </c>
      <c r="N600" s="315">
        <v>0</v>
      </c>
      <c r="O600" s="182">
        <v>0</v>
      </c>
      <c r="P600" s="181">
        <v>0</v>
      </c>
      <c r="Q600" s="183">
        <v>0</v>
      </c>
      <c r="R600" s="184">
        <v>0</v>
      </c>
      <c r="S600" s="184">
        <v>0</v>
      </c>
      <c r="T600" s="185">
        <v>0</v>
      </c>
      <c r="U600" s="186">
        <v>0</v>
      </c>
      <c r="V600" s="178">
        <v>0</v>
      </c>
      <c r="W600" s="178">
        <v>0</v>
      </c>
      <c r="X600" s="179">
        <v>0</v>
      </c>
      <c r="Y600" s="180">
        <v>60</v>
      </c>
    </row>
    <row r="601" spans="1:25" ht="15.6" x14ac:dyDescent="0.25">
      <c r="A601" s="138" t="s">
        <v>882</v>
      </c>
      <c r="B601" s="131" t="s">
        <v>1027</v>
      </c>
      <c r="C601" s="131" t="s">
        <v>434</v>
      </c>
      <c r="D601" s="131" t="s">
        <v>82</v>
      </c>
      <c r="E601" s="136" t="s">
        <v>1955</v>
      </c>
      <c r="F601" s="262">
        <f>V601+N601+R601</f>
        <v>0</v>
      </c>
      <c r="G601" s="258">
        <f>W601+O601+S601</f>
        <v>0</v>
      </c>
      <c r="H601" s="258">
        <f>F601+G601</f>
        <v>0</v>
      </c>
      <c r="I601" s="321">
        <f>X601+P601+T601</f>
        <v>0</v>
      </c>
      <c r="J601" s="309">
        <f>(P601*0.5)+(T601*0.3)+(X601*0.2)</f>
        <v>0</v>
      </c>
      <c r="K601" s="259" t="e">
        <f>I601/H601</f>
        <v>#DIV/0!</v>
      </c>
      <c r="L601" s="258">
        <f>Y601+Q601+U601</f>
        <v>0</v>
      </c>
      <c r="M601" s="263">
        <f>(Y601*0.2)+(Q601*0.5)+(U601*0.3)</f>
        <v>0</v>
      </c>
      <c r="N601" s="315">
        <v>0</v>
      </c>
      <c r="O601" s="182">
        <v>0</v>
      </c>
      <c r="P601" s="181">
        <v>0</v>
      </c>
      <c r="Q601" s="183">
        <v>0</v>
      </c>
      <c r="R601" s="184">
        <v>0</v>
      </c>
      <c r="S601" s="184">
        <v>0</v>
      </c>
      <c r="T601" s="185">
        <v>0</v>
      </c>
      <c r="U601" s="186">
        <v>0</v>
      </c>
      <c r="V601" s="178">
        <v>0</v>
      </c>
      <c r="W601" s="178">
        <v>0</v>
      </c>
      <c r="X601" s="179">
        <v>0</v>
      </c>
      <c r="Y601" s="180">
        <v>0</v>
      </c>
    </row>
    <row r="602" spans="1:25" ht="15.6" x14ac:dyDescent="0.25">
      <c r="A602" s="138" t="s">
        <v>1066</v>
      </c>
      <c r="B602" s="131" t="s">
        <v>44</v>
      </c>
      <c r="C602" s="131" t="s">
        <v>1958</v>
      </c>
      <c r="D602" s="131" t="s">
        <v>391</v>
      </c>
      <c r="E602" s="136" t="s">
        <v>1313</v>
      </c>
      <c r="F602" s="262">
        <f>V602+N602+R602</f>
        <v>0</v>
      </c>
      <c r="G602" s="258">
        <f>W602+O602+S602</f>
        <v>0</v>
      </c>
      <c r="H602" s="258">
        <f>F602+G602</f>
        <v>0</v>
      </c>
      <c r="I602" s="321">
        <f>X602+P602+T602</f>
        <v>0</v>
      </c>
      <c r="J602" s="309">
        <f>(P602*0.5)+(T602*0.3)+(X602*0.2)</f>
        <v>0</v>
      </c>
      <c r="K602" s="259" t="e">
        <f>I602/H602</f>
        <v>#DIV/0!</v>
      </c>
      <c r="L602" s="258">
        <f>Y602+Q602+U602</f>
        <v>0</v>
      </c>
      <c r="M602" s="263">
        <f>(Y602*0.2)+(Q602*0.5)+(U602*0.3)</f>
        <v>0</v>
      </c>
      <c r="N602" s="315">
        <v>0</v>
      </c>
      <c r="O602" s="182">
        <v>0</v>
      </c>
      <c r="P602" s="181">
        <v>0</v>
      </c>
      <c r="Q602" s="183">
        <v>0</v>
      </c>
      <c r="R602" s="184">
        <v>0</v>
      </c>
      <c r="S602" s="184">
        <v>0</v>
      </c>
      <c r="T602" s="185">
        <v>0</v>
      </c>
      <c r="U602" s="186">
        <v>0</v>
      </c>
      <c r="V602" s="178">
        <v>0</v>
      </c>
      <c r="W602" s="178">
        <v>0</v>
      </c>
      <c r="X602" s="179">
        <v>0</v>
      </c>
      <c r="Y602" s="180">
        <v>0</v>
      </c>
    </row>
    <row r="603" spans="1:25" ht="15.6" x14ac:dyDescent="0.25">
      <c r="A603" s="138" t="s">
        <v>884</v>
      </c>
      <c r="B603" s="131" t="s">
        <v>49</v>
      </c>
      <c r="C603" s="131" t="s">
        <v>2197</v>
      </c>
      <c r="D603" s="131" t="s">
        <v>2198</v>
      </c>
      <c r="E603" s="136" t="s">
        <v>2025</v>
      </c>
      <c r="F603" s="262">
        <f>V603+N603+R603</f>
        <v>0</v>
      </c>
      <c r="G603" s="258">
        <f>W603+O603+S603</f>
        <v>0</v>
      </c>
      <c r="H603" s="258">
        <f>F603+G603</f>
        <v>0</v>
      </c>
      <c r="I603" s="321">
        <f>X603+P603+T603</f>
        <v>0</v>
      </c>
      <c r="J603" s="309">
        <f>(P603*0.5)+(T603*0.3)+(X603*0.2)</f>
        <v>0</v>
      </c>
      <c r="K603" s="259" t="e">
        <f>I603/H603</f>
        <v>#DIV/0!</v>
      </c>
      <c r="L603" s="258">
        <f>Y603+Q603+U603</f>
        <v>0</v>
      </c>
      <c r="M603" s="263">
        <f>(Y603*0.2)+(Q603*0.5)+(U603*0.3)</f>
        <v>0</v>
      </c>
      <c r="N603" s="315">
        <v>0</v>
      </c>
      <c r="O603" s="182">
        <v>0</v>
      </c>
      <c r="P603" s="181">
        <v>0</v>
      </c>
      <c r="Q603" s="183">
        <v>0</v>
      </c>
      <c r="R603" s="184">
        <v>0</v>
      </c>
      <c r="S603" s="184">
        <v>0</v>
      </c>
      <c r="T603" s="185">
        <v>0</v>
      </c>
      <c r="U603" s="186">
        <v>0</v>
      </c>
      <c r="V603" s="178">
        <v>0</v>
      </c>
      <c r="W603" s="178">
        <v>0</v>
      </c>
      <c r="X603" s="179">
        <v>0</v>
      </c>
      <c r="Y603" s="180">
        <v>0</v>
      </c>
    </row>
    <row r="604" spans="1:25" ht="15.6" x14ac:dyDescent="0.25">
      <c r="A604" s="138" t="s">
        <v>889</v>
      </c>
      <c r="B604" s="131" t="s">
        <v>1295</v>
      </c>
      <c r="C604" s="131" t="s">
        <v>307</v>
      </c>
      <c r="D604" s="131" t="s">
        <v>106</v>
      </c>
      <c r="E604" s="136" t="s">
        <v>1955</v>
      </c>
      <c r="F604" s="262">
        <f>V604+N604+R604</f>
        <v>0</v>
      </c>
      <c r="G604" s="258">
        <f>W604+O604+S604</f>
        <v>0</v>
      </c>
      <c r="H604" s="258">
        <f>F604+G604</f>
        <v>0</v>
      </c>
      <c r="I604" s="321">
        <f>X604+P604+T604</f>
        <v>0</v>
      </c>
      <c r="J604" s="309">
        <f>(P604*0.5)+(T604*0.3)+(X604*0.2)</f>
        <v>0</v>
      </c>
      <c r="K604" s="259" t="e">
        <f>I604/H604</f>
        <v>#DIV/0!</v>
      </c>
      <c r="L604" s="258">
        <f>Y604+Q604+U604</f>
        <v>0</v>
      </c>
      <c r="M604" s="263">
        <f>(Y604*0.2)+(Q604*0.5)+(U604*0.3)</f>
        <v>0</v>
      </c>
      <c r="N604" s="315">
        <v>0</v>
      </c>
      <c r="O604" s="182">
        <v>0</v>
      </c>
      <c r="P604" s="181">
        <v>0</v>
      </c>
      <c r="Q604" s="183">
        <v>0</v>
      </c>
      <c r="R604" s="184">
        <v>0</v>
      </c>
      <c r="S604" s="184">
        <v>0</v>
      </c>
      <c r="T604" s="185">
        <v>0</v>
      </c>
      <c r="U604" s="186">
        <v>0</v>
      </c>
      <c r="V604" s="178">
        <v>0</v>
      </c>
      <c r="W604" s="178">
        <v>0</v>
      </c>
      <c r="X604" s="179">
        <v>0</v>
      </c>
      <c r="Y604" s="180">
        <v>0</v>
      </c>
    </row>
    <row r="605" spans="1:25" ht="15.6" x14ac:dyDescent="0.25">
      <c r="A605" s="138" t="s">
        <v>893</v>
      </c>
      <c r="B605" s="131" t="s">
        <v>50</v>
      </c>
      <c r="C605" s="131" t="s">
        <v>424</v>
      </c>
      <c r="D605" s="131" t="s">
        <v>117</v>
      </c>
      <c r="E605" s="136" t="s">
        <v>1311</v>
      </c>
      <c r="F605" s="262">
        <f>V605+N605+R605</f>
        <v>0</v>
      </c>
      <c r="G605" s="258">
        <f>W605+O605+S605</f>
        <v>0</v>
      </c>
      <c r="H605" s="258">
        <f>F605+G605</f>
        <v>0</v>
      </c>
      <c r="I605" s="321">
        <f>X605+P605+T605</f>
        <v>0</v>
      </c>
      <c r="J605" s="309">
        <f>(P605*0.5)+(T605*0.3)+(X605*0.2)</f>
        <v>0</v>
      </c>
      <c r="K605" s="259" t="e">
        <f>I605/H605</f>
        <v>#DIV/0!</v>
      </c>
      <c r="L605" s="258">
        <f>Y605+Q605+U605</f>
        <v>20</v>
      </c>
      <c r="M605" s="263">
        <f>(Y605*0.2)+(Q605*0.5)+(U605*0.3)</f>
        <v>6</v>
      </c>
      <c r="N605" s="315">
        <v>0</v>
      </c>
      <c r="O605" s="182">
        <v>0</v>
      </c>
      <c r="P605" s="181">
        <v>0</v>
      </c>
      <c r="Q605" s="183">
        <v>0</v>
      </c>
      <c r="R605" s="184">
        <v>0</v>
      </c>
      <c r="S605" s="184">
        <v>0</v>
      </c>
      <c r="T605" s="185">
        <v>0</v>
      </c>
      <c r="U605" s="186">
        <v>20</v>
      </c>
      <c r="V605" s="178">
        <v>0</v>
      </c>
      <c r="W605" s="178">
        <v>0</v>
      </c>
      <c r="X605" s="179">
        <v>0</v>
      </c>
      <c r="Y605" s="180">
        <v>0</v>
      </c>
    </row>
    <row r="606" spans="1:25" ht="15.6" x14ac:dyDescent="0.25">
      <c r="A606" s="138" t="s">
        <v>895</v>
      </c>
      <c r="B606" s="131" t="s">
        <v>1392</v>
      </c>
      <c r="C606" s="131" t="s">
        <v>121</v>
      </c>
      <c r="D606" s="131" t="s">
        <v>251</v>
      </c>
      <c r="E606" s="136" t="s">
        <v>1314</v>
      </c>
      <c r="F606" s="262">
        <f>V606+N606+R606</f>
        <v>0</v>
      </c>
      <c r="G606" s="258">
        <f>W606+O606+S606</f>
        <v>0</v>
      </c>
      <c r="H606" s="258">
        <f>F606+G606</f>
        <v>0</v>
      </c>
      <c r="I606" s="321">
        <f>X606+P606+T606</f>
        <v>0</v>
      </c>
      <c r="J606" s="309">
        <f>(P606*0.5)+(T606*0.3)+(X606*0.2)</f>
        <v>0</v>
      </c>
      <c r="K606" s="259" t="e">
        <f>I606/H606</f>
        <v>#DIV/0!</v>
      </c>
      <c r="L606" s="258">
        <f>Y606+Q606+U606</f>
        <v>0</v>
      </c>
      <c r="M606" s="263">
        <f>(Y606*0.2)+(Q606*0.5)+(U606*0.3)</f>
        <v>0</v>
      </c>
      <c r="N606" s="315">
        <v>0</v>
      </c>
      <c r="O606" s="182">
        <v>0</v>
      </c>
      <c r="P606" s="181">
        <v>0</v>
      </c>
      <c r="Q606" s="183">
        <v>0</v>
      </c>
      <c r="R606" s="184">
        <v>0</v>
      </c>
      <c r="S606" s="184">
        <v>0</v>
      </c>
      <c r="T606" s="185">
        <v>0</v>
      </c>
      <c r="U606" s="186">
        <v>0</v>
      </c>
      <c r="V606" s="178">
        <v>0</v>
      </c>
      <c r="W606" s="178">
        <v>0</v>
      </c>
      <c r="X606" s="179">
        <v>0</v>
      </c>
      <c r="Y606" s="180">
        <v>0</v>
      </c>
    </row>
    <row r="607" spans="1:25" ht="15.6" x14ac:dyDescent="0.25">
      <c r="A607" s="138" t="s">
        <v>896</v>
      </c>
      <c r="B607" s="131" t="s">
        <v>1392</v>
      </c>
      <c r="C607" s="131" t="s">
        <v>463</v>
      </c>
      <c r="D607" s="131" t="s">
        <v>251</v>
      </c>
      <c r="E607" s="136" t="s">
        <v>1304</v>
      </c>
      <c r="F607" s="262">
        <f>V607+N607+R607</f>
        <v>0</v>
      </c>
      <c r="G607" s="258">
        <f>W607+O607+S607</f>
        <v>0</v>
      </c>
      <c r="H607" s="258">
        <f>F607+G607</f>
        <v>0</v>
      </c>
      <c r="I607" s="321">
        <f>X607+P607+T607</f>
        <v>0</v>
      </c>
      <c r="J607" s="309">
        <f>(P607*0.5)+(T607*0.3)+(X607*0.2)</f>
        <v>0</v>
      </c>
      <c r="K607" s="259" t="e">
        <f>I607/H607</f>
        <v>#DIV/0!</v>
      </c>
      <c r="L607" s="258">
        <f>Y607+Q607+U607</f>
        <v>0</v>
      </c>
      <c r="M607" s="263">
        <f>(Y607*0.2)+(Q607*0.5)+(U607*0.3)</f>
        <v>0</v>
      </c>
      <c r="N607" s="315">
        <v>0</v>
      </c>
      <c r="O607" s="182">
        <v>0</v>
      </c>
      <c r="P607" s="181">
        <v>0</v>
      </c>
      <c r="Q607" s="183">
        <v>0</v>
      </c>
      <c r="R607" s="184">
        <v>0</v>
      </c>
      <c r="S607" s="184">
        <v>0</v>
      </c>
      <c r="T607" s="185">
        <v>0</v>
      </c>
      <c r="U607" s="186">
        <v>0</v>
      </c>
      <c r="V607" s="178">
        <v>0</v>
      </c>
      <c r="W607" s="178">
        <v>0</v>
      </c>
      <c r="X607" s="179">
        <v>0</v>
      </c>
      <c r="Y607" s="180">
        <v>0</v>
      </c>
    </row>
    <row r="608" spans="1:25" ht="15.6" x14ac:dyDescent="0.25">
      <c r="A608" s="138" t="s">
        <v>897</v>
      </c>
      <c r="B608" s="131" t="s">
        <v>1295</v>
      </c>
      <c r="C608" s="131" t="s">
        <v>276</v>
      </c>
      <c r="D608" s="131" t="s">
        <v>277</v>
      </c>
      <c r="E608" s="136" t="s">
        <v>1955</v>
      </c>
      <c r="F608" s="262">
        <f>V608+N608+R608</f>
        <v>0</v>
      </c>
      <c r="G608" s="258">
        <f>W608+O608+S608</f>
        <v>0</v>
      </c>
      <c r="H608" s="258">
        <f>F608+G608</f>
        <v>0</v>
      </c>
      <c r="I608" s="321">
        <f>X608+P608+T608</f>
        <v>0</v>
      </c>
      <c r="J608" s="309">
        <f>(P608*0.5)+(T608*0.3)+(X608*0.2)</f>
        <v>0</v>
      </c>
      <c r="K608" s="259" t="e">
        <f>I608/H608</f>
        <v>#DIV/0!</v>
      </c>
      <c r="L608" s="258">
        <f>Y608+Q608+U608</f>
        <v>0</v>
      </c>
      <c r="M608" s="263">
        <f>(Y608*0.2)+(Q608*0.5)+(U608*0.3)</f>
        <v>0</v>
      </c>
      <c r="N608" s="315">
        <v>0</v>
      </c>
      <c r="O608" s="182">
        <v>0</v>
      </c>
      <c r="P608" s="181">
        <v>0</v>
      </c>
      <c r="Q608" s="183">
        <v>0</v>
      </c>
      <c r="R608" s="184">
        <v>0</v>
      </c>
      <c r="S608" s="184">
        <v>0</v>
      </c>
      <c r="T608" s="185">
        <v>0</v>
      </c>
      <c r="U608" s="186">
        <v>0</v>
      </c>
      <c r="V608" s="178">
        <v>0</v>
      </c>
      <c r="W608" s="178">
        <v>0</v>
      </c>
      <c r="X608" s="179">
        <v>0</v>
      </c>
      <c r="Y608" s="180">
        <v>0</v>
      </c>
    </row>
    <row r="609" spans="1:25" ht="15.6" x14ac:dyDescent="0.25">
      <c r="A609" s="138" t="s">
        <v>898</v>
      </c>
      <c r="B609" s="131" t="s">
        <v>1295</v>
      </c>
      <c r="C609" s="131" t="s">
        <v>442</v>
      </c>
      <c r="D609" s="131" t="s">
        <v>299</v>
      </c>
      <c r="E609" s="136" t="s">
        <v>1955</v>
      </c>
      <c r="F609" s="262">
        <f>V609+N609+R609</f>
        <v>0</v>
      </c>
      <c r="G609" s="258">
        <f>W609+O609+S609</f>
        <v>0</v>
      </c>
      <c r="H609" s="258">
        <f>F609+G609</f>
        <v>0</v>
      </c>
      <c r="I609" s="321">
        <f>X609+P609+T609</f>
        <v>0</v>
      </c>
      <c r="J609" s="309">
        <f>(P609*0.5)+(T609*0.3)+(X609*0.2)</f>
        <v>0</v>
      </c>
      <c r="K609" s="259" t="e">
        <f>I609/H609</f>
        <v>#DIV/0!</v>
      </c>
      <c r="L609" s="258">
        <f>Y609+Q609+U609</f>
        <v>0</v>
      </c>
      <c r="M609" s="263">
        <f>(Y609*0.2)+(Q609*0.5)+(U609*0.3)</f>
        <v>0</v>
      </c>
      <c r="N609" s="315">
        <v>0</v>
      </c>
      <c r="O609" s="182">
        <v>0</v>
      </c>
      <c r="P609" s="181">
        <v>0</v>
      </c>
      <c r="Q609" s="183">
        <v>0</v>
      </c>
      <c r="R609" s="184">
        <v>0</v>
      </c>
      <c r="S609" s="184">
        <v>0</v>
      </c>
      <c r="T609" s="185">
        <v>0</v>
      </c>
      <c r="U609" s="186">
        <v>0</v>
      </c>
      <c r="V609" s="178">
        <v>0</v>
      </c>
      <c r="W609" s="178">
        <v>0</v>
      </c>
      <c r="X609" s="179">
        <v>0</v>
      </c>
      <c r="Y609" s="180">
        <v>0</v>
      </c>
    </row>
    <row r="610" spans="1:25" ht="15.6" x14ac:dyDescent="0.25">
      <c r="A610" s="138" t="s">
        <v>901</v>
      </c>
      <c r="B610" s="131" t="s">
        <v>50</v>
      </c>
      <c r="C610" s="131" t="s">
        <v>90</v>
      </c>
      <c r="D610" s="131" t="s">
        <v>155</v>
      </c>
      <c r="E610" s="136" t="s">
        <v>1311</v>
      </c>
      <c r="F610" s="262">
        <f>V610+N610+R610</f>
        <v>0</v>
      </c>
      <c r="G610" s="258">
        <f>W610+O610+S610</f>
        <v>0</v>
      </c>
      <c r="H610" s="258">
        <f>F610+G610</f>
        <v>0</v>
      </c>
      <c r="I610" s="321">
        <f>X610+P610+T610</f>
        <v>0</v>
      </c>
      <c r="J610" s="309">
        <f>(P610*0.5)+(T610*0.3)+(X610*0.2)</f>
        <v>0</v>
      </c>
      <c r="K610" s="259" t="e">
        <f>I610/H610</f>
        <v>#DIV/0!</v>
      </c>
      <c r="L610" s="258">
        <f>Y610+Q610+U610</f>
        <v>40</v>
      </c>
      <c r="M610" s="263">
        <f>(Y610*0.2)+(Q610*0.5)+(U610*0.3)</f>
        <v>12</v>
      </c>
      <c r="N610" s="315">
        <v>0</v>
      </c>
      <c r="O610" s="182">
        <v>0</v>
      </c>
      <c r="P610" s="181">
        <v>0</v>
      </c>
      <c r="Q610" s="183">
        <v>0</v>
      </c>
      <c r="R610" s="184">
        <v>0</v>
      </c>
      <c r="S610" s="184">
        <v>0</v>
      </c>
      <c r="T610" s="185">
        <v>0</v>
      </c>
      <c r="U610" s="186">
        <v>40</v>
      </c>
      <c r="V610" s="178">
        <v>0</v>
      </c>
      <c r="W610" s="178">
        <v>0</v>
      </c>
      <c r="X610" s="179">
        <v>0</v>
      </c>
      <c r="Y610" s="180">
        <v>0</v>
      </c>
    </row>
    <row r="611" spans="1:25" ht="15.6" x14ac:dyDescent="0.25">
      <c r="A611" s="138" t="s">
        <v>903</v>
      </c>
      <c r="B611" s="131" t="s">
        <v>1027</v>
      </c>
      <c r="C611" s="131" t="s">
        <v>139</v>
      </c>
      <c r="D611" s="131" t="s">
        <v>140</v>
      </c>
      <c r="E611" s="136" t="s">
        <v>1955</v>
      </c>
      <c r="F611" s="262">
        <f>V611+N611+R611</f>
        <v>0</v>
      </c>
      <c r="G611" s="258">
        <f>W611+O611+S611</f>
        <v>0</v>
      </c>
      <c r="H611" s="258">
        <f>F611+G611</f>
        <v>0</v>
      </c>
      <c r="I611" s="321">
        <f>X611+P611+T611</f>
        <v>0</v>
      </c>
      <c r="J611" s="309">
        <f>(P611*0.5)+(T611*0.3)+(X611*0.2)</f>
        <v>0</v>
      </c>
      <c r="K611" s="259" t="e">
        <f>I611/H611</f>
        <v>#DIV/0!</v>
      </c>
      <c r="L611" s="258">
        <f>Y611+Q611+U611</f>
        <v>0</v>
      </c>
      <c r="M611" s="263">
        <f>(Y611*0.2)+(Q611*0.5)+(U611*0.3)</f>
        <v>0</v>
      </c>
      <c r="N611" s="315">
        <v>0</v>
      </c>
      <c r="O611" s="182">
        <v>0</v>
      </c>
      <c r="P611" s="181">
        <v>0</v>
      </c>
      <c r="Q611" s="183">
        <v>0</v>
      </c>
      <c r="R611" s="184">
        <v>0</v>
      </c>
      <c r="S611" s="184">
        <v>0</v>
      </c>
      <c r="T611" s="185">
        <v>0</v>
      </c>
      <c r="U611" s="186">
        <v>0</v>
      </c>
      <c r="V611" s="178">
        <v>0</v>
      </c>
      <c r="W611" s="178">
        <v>0</v>
      </c>
      <c r="X611" s="179">
        <v>0</v>
      </c>
      <c r="Y611" s="180">
        <v>0</v>
      </c>
    </row>
    <row r="612" spans="1:25" ht="15.6" x14ac:dyDescent="0.25">
      <c r="A612" s="138" t="s">
        <v>904</v>
      </c>
      <c r="B612" s="131" t="s">
        <v>1278</v>
      </c>
      <c r="C612" s="131" t="s">
        <v>146</v>
      </c>
      <c r="D612" s="131" t="s">
        <v>147</v>
      </c>
      <c r="E612" s="136" t="s">
        <v>1955</v>
      </c>
      <c r="F612" s="262">
        <f>V612+N612+R612</f>
        <v>0</v>
      </c>
      <c r="G612" s="258">
        <f>W612+O612+S612</f>
        <v>0</v>
      </c>
      <c r="H612" s="258">
        <f>F612+G612</f>
        <v>0</v>
      </c>
      <c r="I612" s="321">
        <f>X612+P612+T612</f>
        <v>0</v>
      </c>
      <c r="J612" s="309">
        <f>(P612*0.5)+(T612*0.3)+(X612*0.2)</f>
        <v>0</v>
      </c>
      <c r="K612" s="259" t="e">
        <f>I612/H612</f>
        <v>#DIV/0!</v>
      </c>
      <c r="L612" s="258">
        <f>Y612+Q612+U612</f>
        <v>0</v>
      </c>
      <c r="M612" s="263">
        <f>(Y612*0.2)+(Q612*0.5)+(U612*0.3)</f>
        <v>0</v>
      </c>
      <c r="N612" s="315">
        <v>0</v>
      </c>
      <c r="O612" s="182">
        <v>0</v>
      </c>
      <c r="P612" s="181">
        <v>0</v>
      </c>
      <c r="Q612" s="183">
        <v>0</v>
      </c>
      <c r="R612" s="184">
        <v>0</v>
      </c>
      <c r="S612" s="184">
        <v>0</v>
      </c>
      <c r="T612" s="185">
        <v>0</v>
      </c>
      <c r="U612" s="186">
        <v>0</v>
      </c>
      <c r="V612" s="178">
        <v>0</v>
      </c>
      <c r="W612" s="178">
        <v>0</v>
      </c>
      <c r="X612" s="179">
        <v>0</v>
      </c>
      <c r="Y612" s="180">
        <v>0</v>
      </c>
    </row>
    <row r="613" spans="1:25" ht="15.6" x14ac:dyDescent="0.25">
      <c r="A613" s="138" t="s">
        <v>905</v>
      </c>
      <c r="B613" s="131" t="s">
        <v>1027</v>
      </c>
      <c r="C613" s="131" t="s">
        <v>101</v>
      </c>
      <c r="D613" s="131" t="s">
        <v>149</v>
      </c>
      <c r="E613" s="136" t="s">
        <v>1955</v>
      </c>
      <c r="F613" s="262">
        <f>V613+N613+R613</f>
        <v>0</v>
      </c>
      <c r="G613" s="258">
        <f>W613+O613+S613</f>
        <v>0</v>
      </c>
      <c r="H613" s="258">
        <f>F613+G613</f>
        <v>0</v>
      </c>
      <c r="I613" s="321">
        <f>X613+P613+T613</f>
        <v>0</v>
      </c>
      <c r="J613" s="309">
        <f>(P613*0.5)+(T613*0.3)+(X613*0.2)</f>
        <v>0</v>
      </c>
      <c r="K613" s="259" t="e">
        <f>I613/H613</f>
        <v>#DIV/0!</v>
      </c>
      <c r="L613" s="258">
        <f>Y613+Q613+U613</f>
        <v>0</v>
      </c>
      <c r="M613" s="263">
        <f>(Y613*0.2)+(Q613*0.5)+(U613*0.3)</f>
        <v>0</v>
      </c>
      <c r="N613" s="315">
        <v>0</v>
      </c>
      <c r="O613" s="182">
        <v>0</v>
      </c>
      <c r="P613" s="181">
        <v>0</v>
      </c>
      <c r="Q613" s="183">
        <v>0</v>
      </c>
      <c r="R613" s="184">
        <v>0</v>
      </c>
      <c r="S613" s="184">
        <v>0</v>
      </c>
      <c r="T613" s="185">
        <v>0</v>
      </c>
      <c r="U613" s="186">
        <v>0</v>
      </c>
      <c r="V613" s="178">
        <v>0</v>
      </c>
      <c r="W613" s="178">
        <v>0</v>
      </c>
      <c r="X613" s="179">
        <v>0</v>
      </c>
      <c r="Y613" s="180">
        <v>0</v>
      </c>
    </row>
    <row r="614" spans="1:25" ht="15.6" x14ac:dyDescent="0.25">
      <c r="A614" s="138" t="s">
        <v>906</v>
      </c>
      <c r="B614" s="131" t="s">
        <v>1278</v>
      </c>
      <c r="C614" s="131" t="s">
        <v>94</v>
      </c>
      <c r="D614" s="131" t="s">
        <v>154</v>
      </c>
      <c r="E614" s="136" t="s">
        <v>1955</v>
      </c>
      <c r="F614" s="262">
        <f>V614+N614+R614</f>
        <v>0</v>
      </c>
      <c r="G614" s="258">
        <f>W614+O614+S614</f>
        <v>0</v>
      </c>
      <c r="H614" s="258">
        <f>F614+G614</f>
        <v>0</v>
      </c>
      <c r="I614" s="321">
        <f>X614+P614+T614</f>
        <v>0</v>
      </c>
      <c r="J614" s="309">
        <f>(P614*0.5)+(T614*0.3)+(X614*0.2)</f>
        <v>0</v>
      </c>
      <c r="K614" s="259" t="e">
        <f>I614/H614</f>
        <v>#DIV/0!</v>
      </c>
      <c r="L614" s="258">
        <f>Y614+Q614+U614</f>
        <v>0</v>
      </c>
      <c r="M614" s="263">
        <f>(Y614*0.2)+(Q614*0.5)+(U614*0.3)</f>
        <v>0</v>
      </c>
      <c r="N614" s="315">
        <v>0</v>
      </c>
      <c r="O614" s="182">
        <v>0</v>
      </c>
      <c r="P614" s="181">
        <v>0</v>
      </c>
      <c r="Q614" s="183">
        <v>0</v>
      </c>
      <c r="R614" s="184">
        <v>0</v>
      </c>
      <c r="S614" s="184">
        <v>0</v>
      </c>
      <c r="T614" s="185">
        <v>0</v>
      </c>
      <c r="U614" s="186">
        <v>0</v>
      </c>
      <c r="V614" s="178">
        <v>0</v>
      </c>
      <c r="W614" s="178">
        <v>0</v>
      </c>
      <c r="X614" s="179">
        <v>0</v>
      </c>
      <c r="Y614" s="180">
        <v>0</v>
      </c>
    </row>
    <row r="615" spans="1:25" ht="15.6" x14ac:dyDescent="0.25">
      <c r="A615" s="138" t="s">
        <v>909</v>
      </c>
      <c r="B615" s="131" t="s">
        <v>1386</v>
      </c>
      <c r="C615" s="131" t="s">
        <v>2083</v>
      </c>
      <c r="D615" s="131" t="s">
        <v>985</v>
      </c>
      <c r="E615" s="136" t="s">
        <v>1304</v>
      </c>
      <c r="F615" s="262">
        <f>V615+N615+R615</f>
        <v>0</v>
      </c>
      <c r="G615" s="258">
        <f>W615+O615+S615</f>
        <v>0</v>
      </c>
      <c r="H615" s="258">
        <f>F615+G615</f>
        <v>0</v>
      </c>
      <c r="I615" s="321">
        <f>X615+P615+T615</f>
        <v>0</v>
      </c>
      <c r="J615" s="309">
        <f>(P615*0.5)+(T615*0.3)+(X615*0.2)</f>
        <v>0</v>
      </c>
      <c r="K615" s="259" t="e">
        <f>I615/H615</f>
        <v>#DIV/0!</v>
      </c>
      <c r="L615" s="258">
        <f>Y615+Q615+U615</f>
        <v>0</v>
      </c>
      <c r="M615" s="263">
        <f>(Y615*0.2)+(Q615*0.5)+(U615*0.3)</f>
        <v>0</v>
      </c>
      <c r="N615" s="315">
        <v>0</v>
      </c>
      <c r="O615" s="182">
        <v>0</v>
      </c>
      <c r="P615" s="181">
        <v>0</v>
      </c>
      <c r="Q615" s="183">
        <v>0</v>
      </c>
      <c r="R615" s="184">
        <v>0</v>
      </c>
      <c r="S615" s="184">
        <v>0</v>
      </c>
      <c r="T615" s="185">
        <v>0</v>
      </c>
      <c r="U615" s="186">
        <v>0</v>
      </c>
      <c r="V615" s="178">
        <v>0</v>
      </c>
      <c r="W615" s="178">
        <v>0</v>
      </c>
      <c r="X615" s="179">
        <v>0</v>
      </c>
      <c r="Y615" s="180">
        <v>0</v>
      </c>
    </row>
    <row r="616" spans="1:25" ht="15.6" x14ac:dyDescent="0.25">
      <c r="A616" s="138" t="s">
        <v>910</v>
      </c>
      <c r="B616" s="131" t="s">
        <v>1030</v>
      </c>
      <c r="C616" s="131" t="s">
        <v>224</v>
      </c>
      <c r="D616" s="131" t="s">
        <v>225</v>
      </c>
      <c r="E616" s="136" t="s">
        <v>1955</v>
      </c>
      <c r="F616" s="262">
        <f>V616+N616+R616</f>
        <v>0</v>
      </c>
      <c r="G616" s="258">
        <f>W616+O616+S616</f>
        <v>0</v>
      </c>
      <c r="H616" s="258">
        <f>F616+G616</f>
        <v>0</v>
      </c>
      <c r="I616" s="321">
        <f>X616+P616+T616</f>
        <v>0</v>
      </c>
      <c r="J616" s="309">
        <f>(P616*0.5)+(T616*0.3)+(X616*0.2)</f>
        <v>0</v>
      </c>
      <c r="K616" s="259" t="e">
        <f>I616/H616</f>
        <v>#DIV/0!</v>
      </c>
      <c r="L616" s="258">
        <f>Y616+Q616+U616</f>
        <v>0</v>
      </c>
      <c r="M616" s="263">
        <f>(Y616*0.2)+(Q616*0.5)+(U616*0.3)</f>
        <v>0</v>
      </c>
      <c r="N616" s="315">
        <v>0</v>
      </c>
      <c r="O616" s="182">
        <v>0</v>
      </c>
      <c r="P616" s="181">
        <v>0</v>
      </c>
      <c r="Q616" s="183">
        <v>0</v>
      </c>
      <c r="R616" s="184">
        <v>0</v>
      </c>
      <c r="S616" s="184">
        <v>0</v>
      </c>
      <c r="T616" s="185">
        <v>0</v>
      </c>
      <c r="U616" s="186">
        <v>0</v>
      </c>
      <c r="V616" s="178">
        <v>0</v>
      </c>
      <c r="W616" s="178">
        <v>0</v>
      </c>
      <c r="X616" s="179">
        <v>0</v>
      </c>
      <c r="Y616" s="180">
        <v>0</v>
      </c>
    </row>
    <row r="617" spans="1:25" ht="15.6" x14ac:dyDescent="0.25">
      <c r="A617" s="138" t="s">
        <v>913</v>
      </c>
      <c r="B617" s="131" t="s">
        <v>1030</v>
      </c>
      <c r="C617" s="131" t="s">
        <v>479</v>
      </c>
      <c r="D617" s="131" t="s">
        <v>229</v>
      </c>
      <c r="E617" s="136" t="s">
        <v>1955</v>
      </c>
      <c r="F617" s="262">
        <f>V617+N617+R617</f>
        <v>0</v>
      </c>
      <c r="G617" s="258">
        <f>W617+O617+S617</f>
        <v>0</v>
      </c>
      <c r="H617" s="258">
        <f>F617+G617</f>
        <v>0</v>
      </c>
      <c r="I617" s="321">
        <f>X617+P617+T617</f>
        <v>0</v>
      </c>
      <c r="J617" s="309">
        <f>(P617*0.5)+(T617*0.3)+(X617*0.2)</f>
        <v>0</v>
      </c>
      <c r="K617" s="259" t="e">
        <f>I617/H617</f>
        <v>#DIV/0!</v>
      </c>
      <c r="L617" s="258">
        <f>Y617+Q617+U617</f>
        <v>0</v>
      </c>
      <c r="M617" s="263">
        <f>(Y617*0.2)+(Q617*0.5)+(U617*0.3)</f>
        <v>0</v>
      </c>
      <c r="N617" s="315">
        <v>0</v>
      </c>
      <c r="O617" s="182">
        <v>0</v>
      </c>
      <c r="P617" s="181">
        <v>0</v>
      </c>
      <c r="Q617" s="183">
        <v>0</v>
      </c>
      <c r="R617" s="184">
        <v>0</v>
      </c>
      <c r="S617" s="184">
        <v>0</v>
      </c>
      <c r="T617" s="185">
        <v>0</v>
      </c>
      <c r="U617" s="186">
        <v>0</v>
      </c>
      <c r="V617" s="178">
        <v>0</v>
      </c>
      <c r="W617" s="178">
        <v>0</v>
      </c>
      <c r="X617" s="179">
        <v>0</v>
      </c>
      <c r="Y617" s="180">
        <v>0</v>
      </c>
    </row>
    <row r="618" spans="1:25" ht="15.6" x14ac:dyDescent="0.25">
      <c r="A618" s="138" t="s">
        <v>914</v>
      </c>
      <c r="B618" s="131" t="s">
        <v>1030</v>
      </c>
      <c r="C618" s="131" t="s">
        <v>243</v>
      </c>
      <c r="D618" s="131" t="s">
        <v>230</v>
      </c>
      <c r="E618" s="136" t="s">
        <v>1955</v>
      </c>
      <c r="F618" s="262">
        <f>V618+N618+R618</f>
        <v>0</v>
      </c>
      <c r="G618" s="258">
        <f>W618+O618+S618</f>
        <v>0</v>
      </c>
      <c r="H618" s="258">
        <f>F618+G618</f>
        <v>0</v>
      </c>
      <c r="I618" s="321">
        <f>X618+P618+T618</f>
        <v>0</v>
      </c>
      <c r="J618" s="309">
        <f>(P618*0.5)+(T618*0.3)+(X618*0.2)</f>
        <v>0</v>
      </c>
      <c r="K618" s="259" t="e">
        <f>I618/H618</f>
        <v>#DIV/0!</v>
      </c>
      <c r="L618" s="258">
        <f>Y618+Q618+U618</f>
        <v>0</v>
      </c>
      <c r="M618" s="263">
        <f>(Y618*0.2)+(Q618*0.5)+(U618*0.3)</f>
        <v>0</v>
      </c>
      <c r="N618" s="315">
        <v>0</v>
      </c>
      <c r="O618" s="182">
        <v>0</v>
      </c>
      <c r="P618" s="181">
        <v>0</v>
      </c>
      <c r="Q618" s="183">
        <v>0</v>
      </c>
      <c r="R618" s="184">
        <v>0</v>
      </c>
      <c r="S618" s="184">
        <v>0</v>
      </c>
      <c r="T618" s="185">
        <v>0</v>
      </c>
      <c r="U618" s="186">
        <v>0</v>
      </c>
      <c r="V618" s="178">
        <v>0</v>
      </c>
      <c r="W618" s="178">
        <v>0</v>
      </c>
      <c r="X618" s="179">
        <v>0</v>
      </c>
      <c r="Y618" s="180">
        <v>0</v>
      </c>
    </row>
    <row r="619" spans="1:25" ht="15.6" x14ac:dyDescent="0.25">
      <c r="A619" s="138" t="s">
        <v>915</v>
      </c>
      <c r="B619" s="131" t="s">
        <v>1030</v>
      </c>
      <c r="C619" s="131" t="s">
        <v>156</v>
      </c>
      <c r="D619" s="131" t="s">
        <v>231</v>
      </c>
      <c r="E619" s="136" t="s">
        <v>1955</v>
      </c>
      <c r="F619" s="262">
        <f>V619+N619+R619</f>
        <v>0</v>
      </c>
      <c r="G619" s="258">
        <f>W619+O619+S619</f>
        <v>0</v>
      </c>
      <c r="H619" s="258">
        <f>F619+G619</f>
        <v>0</v>
      </c>
      <c r="I619" s="321">
        <f>X619+P619+T619</f>
        <v>0</v>
      </c>
      <c r="J619" s="309">
        <f>(P619*0.5)+(T619*0.3)+(X619*0.2)</f>
        <v>0</v>
      </c>
      <c r="K619" s="259" t="e">
        <f>I619/H619</f>
        <v>#DIV/0!</v>
      </c>
      <c r="L619" s="258">
        <f>Y619+Q619+U619</f>
        <v>0</v>
      </c>
      <c r="M619" s="263">
        <f>(Y619*0.2)+(Q619*0.5)+(U619*0.3)</f>
        <v>0</v>
      </c>
      <c r="N619" s="315">
        <v>0</v>
      </c>
      <c r="O619" s="182">
        <v>0</v>
      </c>
      <c r="P619" s="181">
        <v>0</v>
      </c>
      <c r="Q619" s="183">
        <v>0</v>
      </c>
      <c r="R619" s="184">
        <v>0</v>
      </c>
      <c r="S619" s="184">
        <v>0</v>
      </c>
      <c r="T619" s="185">
        <v>0</v>
      </c>
      <c r="U619" s="186">
        <v>0</v>
      </c>
      <c r="V619" s="178">
        <v>0</v>
      </c>
      <c r="W619" s="178">
        <v>0</v>
      </c>
      <c r="X619" s="179">
        <v>0</v>
      </c>
      <c r="Y619" s="180">
        <v>0</v>
      </c>
    </row>
    <row r="620" spans="1:25" ht="15.6" x14ac:dyDescent="0.25">
      <c r="A620" s="138" t="s">
        <v>1067</v>
      </c>
      <c r="B620" s="131" t="s">
        <v>47</v>
      </c>
      <c r="C620" s="131" t="s">
        <v>1977</v>
      </c>
      <c r="D620" s="131" t="s">
        <v>130</v>
      </c>
      <c r="E620" s="136" t="s">
        <v>1955</v>
      </c>
      <c r="F620" s="262">
        <f>V620+N620+R620</f>
        <v>0</v>
      </c>
      <c r="G620" s="258">
        <f>W620+O620+S620</f>
        <v>0</v>
      </c>
      <c r="H620" s="258">
        <f>F620+G620</f>
        <v>0</v>
      </c>
      <c r="I620" s="321">
        <f>X620+P620+T620</f>
        <v>0</v>
      </c>
      <c r="J620" s="309">
        <f>(P620*0.5)+(T620*0.3)+(X620*0.2)</f>
        <v>0</v>
      </c>
      <c r="K620" s="259" t="e">
        <f>I620/H620</f>
        <v>#DIV/0!</v>
      </c>
      <c r="L620" s="258">
        <f>Y620+Q620+U620</f>
        <v>0</v>
      </c>
      <c r="M620" s="263">
        <f>(Y620*0.2)+(Q620*0.5)+(U620*0.3)</f>
        <v>0</v>
      </c>
      <c r="N620" s="315">
        <v>0</v>
      </c>
      <c r="O620" s="182">
        <v>0</v>
      </c>
      <c r="P620" s="181">
        <v>0</v>
      </c>
      <c r="Q620" s="183">
        <v>0</v>
      </c>
      <c r="R620" s="184">
        <v>0</v>
      </c>
      <c r="S620" s="184">
        <v>0</v>
      </c>
      <c r="T620" s="185">
        <v>0</v>
      </c>
      <c r="U620" s="186">
        <v>0</v>
      </c>
      <c r="V620" s="178">
        <v>0</v>
      </c>
      <c r="W620" s="178">
        <v>0</v>
      </c>
      <c r="X620" s="179">
        <v>0</v>
      </c>
      <c r="Y620" s="180">
        <v>0</v>
      </c>
    </row>
    <row r="621" spans="1:25" ht="15.6" x14ac:dyDescent="0.25">
      <c r="A621" s="138" t="s">
        <v>916</v>
      </c>
      <c r="B621" s="131" t="s">
        <v>1295</v>
      </c>
      <c r="C621" s="131" t="s">
        <v>281</v>
      </c>
      <c r="D621" s="131" t="s">
        <v>282</v>
      </c>
      <c r="E621" s="136" t="s">
        <v>1955</v>
      </c>
      <c r="F621" s="262">
        <f>V621+N621+R621</f>
        <v>0</v>
      </c>
      <c r="G621" s="258">
        <f>W621+O621+S621</f>
        <v>0</v>
      </c>
      <c r="H621" s="258">
        <f>F621+G621</f>
        <v>0</v>
      </c>
      <c r="I621" s="321">
        <f>X621+P621+T621</f>
        <v>0</v>
      </c>
      <c r="J621" s="309">
        <f>(P621*0.5)+(T621*0.3)+(X621*0.2)</f>
        <v>0</v>
      </c>
      <c r="K621" s="259" t="e">
        <f>I621/H621</f>
        <v>#DIV/0!</v>
      </c>
      <c r="L621" s="258">
        <f>Y621+Q621+U621</f>
        <v>0</v>
      </c>
      <c r="M621" s="263">
        <f>(Y621*0.2)+(Q621*0.5)+(U621*0.3)</f>
        <v>0</v>
      </c>
      <c r="N621" s="315">
        <v>0</v>
      </c>
      <c r="O621" s="182">
        <v>0</v>
      </c>
      <c r="P621" s="181">
        <v>0</v>
      </c>
      <c r="Q621" s="183">
        <v>0</v>
      </c>
      <c r="R621" s="184">
        <v>0</v>
      </c>
      <c r="S621" s="184">
        <v>0</v>
      </c>
      <c r="T621" s="185">
        <v>0</v>
      </c>
      <c r="U621" s="186">
        <v>0</v>
      </c>
      <c r="V621" s="178">
        <v>0</v>
      </c>
      <c r="W621" s="178">
        <v>0</v>
      </c>
      <c r="X621" s="179">
        <v>0</v>
      </c>
      <c r="Y621" s="180">
        <v>0</v>
      </c>
    </row>
    <row r="622" spans="1:25" ht="15.6" x14ac:dyDescent="0.25">
      <c r="A622" s="138" t="s">
        <v>918</v>
      </c>
      <c r="B622" s="131" t="s">
        <v>1432</v>
      </c>
      <c r="C622" s="131" t="s">
        <v>469</v>
      </c>
      <c r="D622" s="131" t="s">
        <v>369</v>
      </c>
      <c r="E622" s="136" t="s">
        <v>2025</v>
      </c>
      <c r="F622" s="262">
        <f>V622+N622+R622</f>
        <v>0</v>
      </c>
      <c r="G622" s="258">
        <f>W622+O622+S622</f>
        <v>0</v>
      </c>
      <c r="H622" s="258">
        <f>F622+G622</f>
        <v>0</v>
      </c>
      <c r="I622" s="321">
        <f>X622+P622+T622</f>
        <v>0</v>
      </c>
      <c r="J622" s="309">
        <f>(P622*0.5)+(T622*0.3)+(X622*0.2)</f>
        <v>0</v>
      </c>
      <c r="K622" s="259" t="e">
        <f>I622/H622</f>
        <v>#DIV/0!</v>
      </c>
      <c r="L622" s="258">
        <f>Y622+Q622+U622</f>
        <v>0</v>
      </c>
      <c r="M622" s="263">
        <f>(Y622*0.2)+(Q622*0.5)+(U622*0.3)</f>
        <v>0</v>
      </c>
      <c r="N622" s="315">
        <v>0</v>
      </c>
      <c r="O622" s="182">
        <v>0</v>
      </c>
      <c r="P622" s="181">
        <v>0</v>
      </c>
      <c r="Q622" s="183">
        <v>0</v>
      </c>
      <c r="R622" s="184">
        <v>0</v>
      </c>
      <c r="S622" s="184">
        <v>0</v>
      </c>
      <c r="T622" s="185">
        <v>0</v>
      </c>
      <c r="U622" s="186">
        <v>0</v>
      </c>
      <c r="V622" s="178">
        <v>0</v>
      </c>
      <c r="W622" s="178">
        <v>0</v>
      </c>
      <c r="X622" s="179">
        <v>0</v>
      </c>
      <c r="Y622" s="180">
        <v>0</v>
      </c>
    </row>
    <row r="623" spans="1:25" ht="15.6" x14ac:dyDescent="0.25">
      <c r="A623" s="138" t="s">
        <v>919</v>
      </c>
      <c r="B623" s="131" t="s">
        <v>1432</v>
      </c>
      <c r="C623" s="131" t="s">
        <v>97</v>
      </c>
      <c r="D623" s="131" t="s">
        <v>372</v>
      </c>
      <c r="E623" s="136" t="s">
        <v>1314</v>
      </c>
      <c r="F623" s="262">
        <f>V623+N623+R623</f>
        <v>0</v>
      </c>
      <c r="G623" s="258">
        <f>W623+O623+S623</f>
        <v>0</v>
      </c>
      <c r="H623" s="258">
        <f>F623+G623</f>
        <v>0</v>
      </c>
      <c r="I623" s="321">
        <f>X623+P623+T623</f>
        <v>0</v>
      </c>
      <c r="J623" s="309">
        <f>(P623*0.5)+(T623*0.3)+(X623*0.2)</f>
        <v>0</v>
      </c>
      <c r="K623" s="259" t="e">
        <f>I623/H623</f>
        <v>#DIV/0!</v>
      </c>
      <c r="L623" s="258">
        <f>Y623+Q623+U623</f>
        <v>0</v>
      </c>
      <c r="M623" s="263">
        <f>(Y623*0.2)+(Q623*0.5)+(U623*0.3)</f>
        <v>0</v>
      </c>
      <c r="N623" s="315">
        <v>0</v>
      </c>
      <c r="O623" s="182">
        <v>0</v>
      </c>
      <c r="P623" s="181">
        <v>0</v>
      </c>
      <c r="Q623" s="183">
        <v>0</v>
      </c>
      <c r="R623" s="184">
        <v>0</v>
      </c>
      <c r="S623" s="184">
        <v>0</v>
      </c>
      <c r="T623" s="185">
        <v>0</v>
      </c>
      <c r="U623" s="186">
        <v>0</v>
      </c>
      <c r="V623" s="178">
        <v>0</v>
      </c>
      <c r="W623" s="178">
        <v>0</v>
      </c>
      <c r="X623" s="179">
        <v>0</v>
      </c>
      <c r="Y623" s="180">
        <v>0</v>
      </c>
    </row>
    <row r="624" spans="1:25" ht="15.6" x14ac:dyDescent="0.25">
      <c r="A624" s="138" t="s">
        <v>920</v>
      </c>
      <c r="B624" s="131" t="s">
        <v>1433</v>
      </c>
      <c r="C624" s="131" t="s">
        <v>373</v>
      </c>
      <c r="D624" s="131" t="s">
        <v>374</v>
      </c>
      <c r="E624" s="136" t="s">
        <v>1314</v>
      </c>
      <c r="F624" s="262">
        <f>V624+N624+R624</f>
        <v>0</v>
      </c>
      <c r="G624" s="258">
        <f>W624+O624+S624</f>
        <v>0</v>
      </c>
      <c r="H624" s="258">
        <f>F624+G624</f>
        <v>0</v>
      </c>
      <c r="I624" s="321">
        <f>X624+P624+T624</f>
        <v>0</v>
      </c>
      <c r="J624" s="309">
        <f>(P624*0.5)+(T624*0.3)+(X624*0.2)</f>
        <v>0</v>
      </c>
      <c r="K624" s="259" t="e">
        <f>I624/H624</f>
        <v>#DIV/0!</v>
      </c>
      <c r="L624" s="258">
        <f>Y624+Q624+U624</f>
        <v>0</v>
      </c>
      <c r="M624" s="263">
        <f>(Y624*0.2)+(Q624*0.5)+(U624*0.3)</f>
        <v>0</v>
      </c>
      <c r="N624" s="315">
        <v>0</v>
      </c>
      <c r="O624" s="182">
        <v>0</v>
      </c>
      <c r="P624" s="181">
        <v>0</v>
      </c>
      <c r="Q624" s="183">
        <v>0</v>
      </c>
      <c r="R624" s="184">
        <v>0</v>
      </c>
      <c r="S624" s="184">
        <v>0</v>
      </c>
      <c r="T624" s="185">
        <v>0</v>
      </c>
      <c r="U624" s="186">
        <v>0</v>
      </c>
      <c r="V624" s="178">
        <v>0</v>
      </c>
      <c r="W624" s="178">
        <v>0</v>
      </c>
      <c r="X624" s="179">
        <v>0</v>
      </c>
      <c r="Y624" s="180">
        <v>0</v>
      </c>
    </row>
    <row r="625" spans="1:25" ht="15.6" x14ac:dyDescent="0.25">
      <c r="A625" s="138" t="s">
        <v>923</v>
      </c>
      <c r="B625" s="131" t="s">
        <v>1028</v>
      </c>
      <c r="C625" s="131" t="s">
        <v>325</v>
      </c>
      <c r="D625" s="131" t="s">
        <v>383</v>
      </c>
      <c r="E625" s="136" t="s">
        <v>1955</v>
      </c>
      <c r="F625" s="262">
        <f>V625+N625+R625</f>
        <v>0</v>
      </c>
      <c r="G625" s="258">
        <f>W625+O625+S625</f>
        <v>0</v>
      </c>
      <c r="H625" s="258">
        <f>F625+G625</f>
        <v>0</v>
      </c>
      <c r="I625" s="321">
        <f>X625+P625+T625</f>
        <v>0</v>
      </c>
      <c r="J625" s="309">
        <f>(P625*0.5)+(T625*0.3)+(X625*0.2)</f>
        <v>0</v>
      </c>
      <c r="K625" s="259" t="e">
        <f>I625/H625</f>
        <v>#DIV/0!</v>
      </c>
      <c r="L625" s="258">
        <f>Y625+Q625+U625</f>
        <v>0</v>
      </c>
      <c r="M625" s="263">
        <f>(Y625*0.2)+(Q625*0.5)+(U625*0.3)</f>
        <v>0</v>
      </c>
      <c r="N625" s="315">
        <v>0</v>
      </c>
      <c r="O625" s="182">
        <v>0</v>
      </c>
      <c r="P625" s="181">
        <v>0</v>
      </c>
      <c r="Q625" s="183">
        <v>0</v>
      </c>
      <c r="R625" s="184">
        <v>0</v>
      </c>
      <c r="S625" s="184">
        <v>0</v>
      </c>
      <c r="T625" s="185">
        <v>0</v>
      </c>
      <c r="U625" s="186">
        <v>0</v>
      </c>
      <c r="V625" s="178">
        <v>0</v>
      </c>
      <c r="W625" s="178">
        <v>0</v>
      </c>
      <c r="X625" s="179">
        <v>0</v>
      </c>
      <c r="Y625" s="180">
        <v>0</v>
      </c>
    </row>
    <row r="626" spans="1:25" ht="15.6" x14ac:dyDescent="0.25">
      <c r="A626" s="138" t="s">
        <v>924</v>
      </c>
      <c r="B626" s="131" t="s">
        <v>1028</v>
      </c>
      <c r="C626" s="131" t="s">
        <v>189</v>
      </c>
      <c r="D626" s="131" t="s">
        <v>386</v>
      </c>
      <c r="E626" s="136" t="s">
        <v>1955</v>
      </c>
      <c r="F626" s="262">
        <f>V626+N626+R626</f>
        <v>0</v>
      </c>
      <c r="G626" s="258">
        <f>W626+O626+S626</f>
        <v>0</v>
      </c>
      <c r="H626" s="258">
        <f>F626+G626</f>
        <v>0</v>
      </c>
      <c r="I626" s="321">
        <f>X626+P626+T626</f>
        <v>0</v>
      </c>
      <c r="J626" s="309">
        <f>(P626*0.5)+(T626*0.3)+(X626*0.2)</f>
        <v>0</v>
      </c>
      <c r="K626" s="259" t="e">
        <f>I626/H626</f>
        <v>#DIV/0!</v>
      </c>
      <c r="L626" s="258">
        <f>Y626+Q626+U626</f>
        <v>0</v>
      </c>
      <c r="M626" s="263">
        <f>(Y626*0.2)+(Q626*0.5)+(U626*0.3)</f>
        <v>0</v>
      </c>
      <c r="N626" s="315">
        <v>0</v>
      </c>
      <c r="O626" s="182">
        <v>0</v>
      </c>
      <c r="P626" s="181">
        <v>0</v>
      </c>
      <c r="Q626" s="183">
        <v>0</v>
      </c>
      <c r="R626" s="184">
        <v>0</v>
      </c>
      <c r="S626" s="184">
        <v>0</v>
      </c>
      <c r="T626" s="185">
        <v>0</v>
      </c>
      <c r="U626" s="186">
        <v>0</v>
      </c>
      <c r="V626" s="178">
        <v>0</v>
      </c>
      <c r="W626" s="178">
        <v>0</v>
      </c>
      <c r="X626" s="179">
        <v>0</v>
      </c>
      <c r="Y626" s="180">
        <v>0</v>
      </c>
    </row>
    <row r="627" spans="1:25" ht="15.6" x14ac:dyDescent="0.25">
      <c r="A627" s="138" t="s">
        <v>926</v>
      </c>
      <c r="B627" s="131" t="s">
        <v>1529</v>
      </c>
      <c r="C627" s="131" t="s">
        <v>90</v>
      </c>
      <c r="D627" s="131" t="s">
        <v>155</v>
      </c>
      <c r="E627" s="136" t="s">
        <v>1311</v>
      </c>
      <c r="F627" s="262">
        <f>V627+N627+R627</f>
        <v>0</v>
      </c>
      <c r="G627" s="258">
        <f>W627+O627+S627</f>
        <v>0</v>
      </c>
      <c r="H627" s="258">
        <f>F627+G627</f>
        <v>0</v>
      </c>
      <c r="I627" s="321">
        <f>X627+P627+T627</f>
        <v>0</v>
      </c>
      <c r="J627" s="309">
        <f>(P627*0.5)+(T627*0.3)+(X627*0.2)</f>
        <v>0</v>
      </c>
      <c r="K627" s="259" t="e">
        <f>I627/H627</f>
        <v>#DIV/0!</v>
      </c>
      <c r="L627" s="258">
        <f>Y627+Q627+U627</f>
        <v>0</v>
      </c>
      <c r="M627" s="263">
        <f>(Y627*0.2)+(Q627*0.5)+(U627*0.3)</f>
        <v>0</v>
      </c>
      <c r="N627" s="315">
        <v>0</v>
      </c>
      <c r="O627" s="182">
        <v>0</v>
      </c>
      <c r="P627" s="181">
        <v>0</v>
      </c>
      <c r="Q627" s="183">
        <v>0</v>
      </c>
      <c r="R627" s="184">
        <v>0</v>
      </c>
      <c r="S627" s="184">
        <v>0</v>
      </c>
      <c r="T627" s="185">
        <v>0</v>
      </c>
      <c r="U627" s="186">
        <v>0</v>
      </c>
      <c r="V627" s="178">
        <v>0</v>
      </c>
      <c r="W627" s="178">
        <v>0</v>
      </c>
      <c r="X627" s="179">
        <v>0</v>
      </c>
      <c r="Y627" s="180">
        <v>0</v>
      </c>
    </row>
    <row r="628" spans="1:25" ht="15.6" x14ac:dyDescent="0.25">
      <c r="A628" s="138" t="s">
        <v>928</v>
      </c>
      <c r="B628" s="131" t="s">
        <v>1432</v>
      </c>
      <c r="C628" s="131" t="s">
        <v>246</v>
      </c>
      <c r="D628" s="131" t="s">
        <v>366</v>
      </c>
      <c r="E628" s="136" t="s">
        <v>1954</v>
      </c>
      <c r="F628" s="262">
        <f>V628+N628+R628</f>
        <v>0</v>
      </c>
      <c r="G628" s="258">
        <f>W628+O628+S628</f>
        <v>0</v>
      </c>
      <c r="H628" s="258">
        <f>F628+G628</f>
        <v>0</v>
      </c>
      <c r="I628" s="321">
        <f>X628+P628+T628</f>
        <v>0</v>
      </c>
      <c r="J628" s="309">
        <f>(P628*0.5)+(T628*0.3)+(X628*0.2)</f>
        <v>0</v>
      </c>
      <c r="K628" s="259" t="e">
        <f>I628/H628</f>
        <v>#DIV/0!</v>
      </c>
      <c r="L628" s="258">
        <f>Y628+Q628+U628</f>
        <v>0</v>
      </c>
      <c r="M628" s="263">
        <f>(Y628*0.2)+(Q628*0.5)+(U628*0.3)</f>
        <v>0</v>
      </c>
      <c r="N628" s="315">
        <v>0</v>
      </c>
      <c r="O628" s="182">
        <v>0</v>
      </c>
      <c r="P628" s="181">
        <v>0</v>
      </c>
      <c r="Q628" s="183">
        <v>0</v>
      </c>
      <c r="R628" s="184">
        <v>0</v>
      </c>
      <c r="S628" s="184">
        <v>0</v>
      </c>
      <c r="T628" s="185">
        <v>0</v>
      </c>
      <c r="U628" s="186">
        <v>0</v>
      </c>
      <c r="V628" s="178">
        <v>0</v>
      </c>
      <c r="W628" s="178">
        <v>0</v>
      </c>
      <c r="X628" s="179">
        <v>0</v>
      </c>
      <c r="Y628" s="180">
        <v>0</v>
      </c>
    </row>
    <row r="629" spans="1:25" ht="15.6" x14ac:dyDescent="0.25">
      <c r="A629" s="138" t="s">
        <v>932</v>
      </c>
      <c r="B629" s="131" t="s">
        <v>40</v>
      </c>
      <c r="C629" s="131" t="s">
        <v>318</v>
      </c>
      <c r="D629" s="131" t="s">
        <v>985</v>
      </c>
      <c r="E629" s="136" t="s">
        <v>1314</v>
      </c>
      <c r="F629" s="262">
        <f>V629+N629+R629</f>
        <v>0</v>
      </c>
      <c r="G629" s="258">
        <f>W629+O629+S629</f>
        <v>0</v>
      </c>
      <c r="H629" s="258">
        <f>F629+G629</f>
        <v>0</v>
      </c>
      <c r="I629" s="321">
        <f>X629+P629+T629</f>
        <v>0</v>
      </c>
      <c r="J629" s="309">
        <f>(P629*0.5)+(T629*0.3)+(X629*0.2)</f>
        <v>0</v>
      </c>
      <c r="K629" s="259" t="e">
        <f>I629/H629</f>
        <v>#DIV/0!</v>
      </c>
      <c r="L629" s="258">
        <f>Y629+Q629+U629</f>
        <v>20</v>
      </c>
      <c r="M629" s="263">
        <f>(Y629*0.2)+(Q629*0.5)+(U629*0.3)</f>
        <v>4</v>
      </c>
      <c r="N629" s="315">
        <v>0</v>
      </c>
      <c r="O629" s="182">
        <v>0</v>
      </c>
      <c r="P629" s="181">
        <v>0</v>
      </c>
      <c r="Q629" s="183">
        <v>0</v>
      </c>
      <c r="R629" s="184">
        <v>0</v>
      </c>
      <c r="S629" s="184">
        <v>0</v>
      </c>
      <c r="T629" s="185">
        <v>0</v>
      </c>
      <c r="U629" s="186">
        <v>0</v>
      </c>
      <c r="V629" s="178">
        <v>0</v>
      </c>
      <c r="W629" s="178">
        <v>0</v>
      </c>
      <c r="X629" s="179">
        <v>0</v>
      </c>
      <c r="Y629" s="180">
        <v>20</v>
      </c>
    </row>
    <row r="630" spans="1:25" ht="15.6" x14ac:dyDescent="0.25">
      <c r="A630" s="138" t="s">
        <v>934</v>
      </c>
      <c r="B630" s="131" t="s">
        <v>40</v>
      </c>
      <c r="C630" s="131" t="s">
        <v>1016</v>
      </c>
      <c r="D630" s="131" t="s">
        <v>347</v>
      </c>
      <c r="E630" s="136" t="s">
        <v>1311</v>
      </c>
      <c r="F630" s="262">
        <f>V630+N630+R630</f>
        <v>0</v>
      </c>
      <c r="G630" s="258">
        <f>W630+O630+S630</f>
        <v>0</v>
      </c>
      <c r="H630" s="258">
        <f>F630+G630</f>
        <v>0</v>
      </c>
      <c r="I630" s="321">
        <f>X630+P630+T630</f>
        <v>0</v>
      </c>
      <c r="J630" s="309">
        <f>(P630*0.5)+(T630*0.3)+(X630*0.2)</f>
        <v>0</v>
      </c>
      <c r="K630" s="259" t="e">
        <f>I630/H630</f>
        <v>#DIV/0!</v>
      </c>
      <c r="L630" s="258">
        <f>Y630+Q630+U630</f>
        <v>0</v>
      </c>
      <c r="M630" s="263">
        <f>(Y630*0.2)+(Q630*0.5)+(U630*0.3)</f>
        <v>0</v>
      </c>
      <c r="N630" s="315">
        <v>0</v>
      </c>
      <c r="O630" s="182">
        <v>0</v>
      </c>
      <c r="P630" s="181">
        <v>0</v>
      </c>
      <c r="Q630" s="183">
        <v>0</v>
      </c>
      <c r="R630" s="184">
        <v>0</v>
      </c>
      <c r="S630" s="184">
        <v>0</v>
      </c>
      <c r="T630" s="185">
        <v>0</v>
      </c>
      <c r="U630" s="186">
        <v>0</v>
      </c>
      <c r="V630" s="178">
        <v>0</v>
      </c>
      <c r="W630" s="178">
        <v>0</v>
      </c>
      <c r="X630" s="179">
        <v>0</v>
      </c>
      <c r="Y630" s="180">
        <v>0</v>
      </c>
    </row>
    <row r="631" spans="1:25" ht="15.6" x14ac:dyDescent="0.25">
      <c r="A631" s="138" t="s">
        <v>936</v>
      </c>
      <c r="B631" s="131" t="s">
        <v>1278</v>
      </c>
      <c r="C631" s="131" t="s">
        <v>120</v>
      </c>
      <c r="D631" s="131" t="s">
        <v>937</v>
      </c>
      <c r="E631" s="136" t="s">
        <v>1954</v>
      </c>
      <c r="F631" s="262">
        <f>V631+N631+R631</f>
        <v>0</v>
      </c>
      <c r="G631" s="258">
        <f>W631+O631+S631</f>
        <v>0</v>
      </c>
      <c r="H631" s="258">
        <f>F631+G631</f>
        <v>0</v>
      </c>
      <c r="I631" s="321">
        <f>X631+P631+T631</f>
        <v>0</v>
      </c>
      <c r="J631" s="309">
        <f>(P631*0.5)+(T631*0.3)+(X631*0.2)</f>
        <v>0</v>
      </c>
      <c r="K631" s="259" t="e">
        <f>I631/H631</f>
        <v>#DIV/0!</v>
      </c>
      <c r="L631" s="258">
        <f>Y631+Q631+U631</f>
        <v>0</v>
      </c>
      <c r="M631" s="263">
        <f>(Y631*0.2)+(Q631*0.5)+(U631*0.3)</f>
        <v>0</v>
      </c>
      <c r="N631" s="315">
        <v>0</v>
      </c>
      <c r="O631" s="182">
        <v>0</v>
      </c>
      <c r="P631" s="181">
        <v>0</v>
      </c>
      <c r="Q631" s="183">
        <v>0</v>
      </c>
      <c r="R631" s="184">
        <v>0</v>
      </c>
      <c r="S631" s="184">
        <v>0</v>
      </c>
      <c r="T631" s="185">
        <v>0</v>
      </c>
      <c r="U631" s="186">
        <v>0</v>
      </c>
      <c r="V631" s="178">
        <v>0</v>
      </c>
      <c r="W631" s="178">
        <v>0</v>
      </c>
      <c r="X631" s="179">
        <v>0</v>
      </c>
      <c r="Y631" s="180">
        <v>0</v>
      </c>
    </row>
    <row r="632" spans="1:25" ht="15.6" x14ac:dyDescent="0.25">
      <c r="A632" s="138" t="s">
        <v>938</v>
      </c>
      <c r="B632" s="131" t="s">
        <v>1278</v>
      </c>
      <c r="C632" s="131" t="s">
        <v>939</v>
      </c>
      <c r="D632" s="131" t="s">
        <v>940</v>
      </c>
      <c r="E632" s="136" t="s">
        <v>1955</v>
      </c>
      <c r="F632" s="262">
        <f>V632+N632+R632</f>
        <v>0</v>
      </c>
      <c r="G632" s="258">
        <f>W632+O632+S632</f>
        <v>0</v>
      </c>
      <c r="H632" s="258">
        <f>F632+G632</f>
        <v>0</v>
      </c>
      <c r="I632" s="321">
        <f>X632+P632+T632</f>
        <v>0</v>
      </c>
      <c r="J632" s="309">
        <f>(P632*0.5)+(T632*0.3)+(X632*0.2)</f>
        <v>0</v>
      </c>
      <c r="K632" s="259" t="e">
        <f>I632/H632</f>
        <v>#DIV/0!</v>
      </c>
      <c r="L632" s="258">
        <f>Y632+Q632+U632</f>
        <v>0</v>
      </c>
      <c r="M632" s="263">
        <f>(Y632*0.2)+(Q632*0.5)+(U632*0.3)</f>
        <v>0</v>
      </c>
      <c r="N632" s="315">
        <v>0</v>
      </c>
      <c r="O632" s="182">
        <v>0</v>
      </c>
      <c r="P632" s="181">
        <v>0</v>
      </c>
      <c r="Q632" s="183">
        <v>0</v>
      </c>
      <c r="R632" s="184">
        <v>0</v>
      </c>
      <c r="S632" s="184">
        <v>0</v>
      </c>
      <c r="T632" s="185">
        <v>0</v>
      </c>
      <c r="U632" s="186">
        <v>0</v>
      </c>
      <c r="V632" s="178">
        <v>0</v>
      </c>
      <c r="W632" s="178">
        <v>0</v>
      </c>
      <c r="X632" s="179">
        <v>0</v>
      </c>
      <c r="Y632" s="180">
        <v>0</v>
      </c>
    </row>
    <row r="633" spans="1:25" ht="15.6" x14ac:dyDescent="0.25">
      <c r="A633" s="138" t="s">
        <v>941</v>
      </c>
      <c r="B633" s="131" t="s">
        <v>1278</v>
      </c>
      <c r="C633" s="131" t="s">
        <v>467</v>
      </c>
      <c r="D633" s="131" t="s">
        <v>940</v>
      </c>
      <c r="E633" s="136" t="s">
        <v>2026</v>
      </c>
      <c r="F633" s="262">
        <f>V633+N633+R633</f>
        <v>0</v>
      </c>
      <c r="G633" s="258">
        <f>W633+O633+S633</f>
        <v>0</v>
      </c>
      <c r="H633" s="258">
        <f>F633+G633</f>
        <v>0</v>
      </c>
      <c r="I633" s="321">
        <f>X633+P633+T633</f>
        <v>0</v>
      </c>
      <c r="J633" s="309">
        <f>(P633*0.5)+(T633*0.3)+(X633*0.2)</f>
        <v>0</v>
      </c>
      <c r="K633" s="259" t="e">
        <f>I633/H633</f>
        <v>#DIV/0!</v>
      </c>
      <c r="L633" s="258">
        <f>Y633+Q633+U633</f>
        <v>0</v>
      </c>
      <c r="M633" s="263">
        <f>(Y633*0.2)+(Q633*0.5)+(U633*0.3)</f>
        <v>0</v>
      </c>
      <c r="N633" s="315">
        <v>0</v>
      </c>
      <c r="O633" s="182">
        <v>0</v>
      </c>
      <c r="P633" s="181">
        <v>0</v>
      </c>
      <c r="Q633" s="183">
        <v>0</v>
      </c>
      <c r="R633" s="184">
        <v>0</v>
      </c>
      <c r="S633" s="184">
        <v>0</v>
      </c>
      <c r="T633" s="185">
        <v>0</v>
      </c>
      <c r="U633" s="186">
        <v>0</v>
      </c>
      <c r="V633" s="178">
        <v>0</v>
      </c>
      <c r="W633" s="178">
        <v>0</v>
      </c>
      <c r="X633" s="179">
        <v>0</v>
      </c>
      <c r="Y633" s="180">
        <v>0</v>
      </c>
    </row>
    <row r="634" spans="1:25" ht="15.6" x14ac:dyDescent="0.25">
      <c r="A634" s="138" t="s">
        <v>944</v>
      </c>
      <c r="B634" s="131" t="s">
        <v>1278</v>
      </c>
      <c r="C634" s="131" t="s">
        <v>945</v>
      </c>
      <c r="D634" s="131" t="s">
        <v>946</v>
      </c>
      <c r="E634" s="136" t="s">
        <v>1314</v>
      </c>
      <c r="F634" s="262">
        <f>V634+N634+R634</f>
        <v>0</v>
      </c>
      <c r="G634" s="258">
        <f>W634+O634+S634</f>
        <v>0</v>
      </c>
      <c r="H634" s="258">
        <f>F634+G634</f>
        <v>0</v>
      </c>
      <c r="I634" s="321">
        <f>X634+P634+T634</f>
        <v>0</v>
      </c>
      <c r="J634" s="309">
        <f>(P634*0.5)+(T634*0.3)+(X634*0.2)</f>
        <v>0</v>
      </c>
      <c r="K634" s="259" t="e">
        <f>I634/H634</f>
        <v>#DIV/0!</v>
      </c>
      <c r="L634" s="258">
        <f>Y634+Q634+U634</f>
        <v>0</v>
      </c>
      <c r="M634" s="263">
        <f>(Y634*0.2)+(Q634*0.5)+(U634*0.3)</f>
        <v>0</v>
      </c>
      <c r="N634" s="315">
        <v>0</v>
      </c>
      <c r="O634" s="182">
        <v>0</v>
      </c>
      <c r="P634" s="181">
        <v>0</v>
      </c>
      <c r="Q634" s="183">
        <v>0</v>
      </c>
      <c r="R634" s="184">
        <v>0</v>
      </c>
      <c r="S634" s="184">
        <v>0</v>
      </c>
      <c r="T634" s="185">
        <v>0</v>
      </c>
      <c r="U634" s="186">
        <v>0</v>
      </c>
      <c r="V634" s="178">
        <v>0</v>
      </c>
      <c r="W634" s="178">
        <v>0</v>
      </c>
      <c r="X634" s="179">
        <v>0</v>
      </c>
      <c r="Y634" s="180">
        <v>0</v>
      </c>
    </row>
    <row r="635" spans="1:25" ht="15.6" x14ac:dyDescent="0.25">
      <c r="A635" s="138" t="s">
        <v>947</v>
      </c>
      <c r="B635" s="131" t="s">
        <v>1278</v>
      </c>
      <c r="C635" s="131" t="s">
        <v>948</v>
      </c>
      <c r="D635" s="131" t="s">
        <v>322</v>
      </c>
      <c r="E635" s="136" t="s">
        <v>1955</v>
      </c>
      <c r="F635" s="262">
        <f>V635+N635+R635</f>
        <v>0</v>
      </c>
      <c r="G635" s="258">
        <f>W635+O635+S635</f>
        <v>0</v>
      </c>
      <c r="H635" s="258">
        <f>F635+G635</f>
        <v>0</v>
      </c>
      <c r="I635" s="321">
        <f>X635+P635+T635</f>
        <v>0</v>
      </c>
      <c r="J635" s="309">
        <f>(P635*0.5)+(T635*0.3)+(X635*0.2)</f>
        <v>0</v>
      </c>
      <c r="K635" s="259" t="e">
        <f>I635/H635</f>
        <v>#DIV/0!</v>
      </c>
      <c r="L635" s="258">
        <f>Y635+Q635+U635</f>
        <v>0</v>
      </c>
      <c r="M635" s="263">
        <f>(Y635*0.2)+(Q635*0.5)+(U635*0.3)</f>
        <v>0</v>
      </c>
      <c r="N635" s="315">
        <v>0</v>
      </c>
      <c r="O635" s="182">
        <v>0</v>
      </c>
      <c r="P635" s="181">
        <v>0</v>
      </c>
      <c r="Q635" s="183">
        <v>0</v>
      </c>
      <c r="R635" s="184">
        <v>0</v>
      </c>
      <c r="S635" s="184">
        <v>0</v>
      </c>
      <c r="T635" s="185">
        <v>0</v>
      </c>
      <c r="U635" s="186">
        <v>0</v>
      </c>
      <c r="V635" s="178">
        <v>0</v>
      </c>
      <c r="W635" s="178">
        <v>0</v>
      </c>
      <c r="X635" s="179">
        <v>0</v>
      </c>
      <c r="Y635" s="180">
        <v>0</v>
      </c>
    </row>
    <row r="636" spans="1:25" ht="15.6" x14ac:dyDescent="0.25">
      <c r="A636" s="138" t="s">
        <v>949</v>
      </c>
      <c r="B636" s="131" t="s">
        <v>1278</v>
      </c>
      <c r="C636" s="131" t="s">
        <v>965</v>
      </c>
      <c r="D636" s="131" t="s">
        <v>322</v>
      </c>
      <c r="E636" s="136" t="s">
        <v>1955</v>
      </c>
      <c r="F636" s="262">
        <f>V636+N636+R636</f>
        <v>0</v>
      </c>
      <c r="G636" s="258">
        <f>W636+O636+S636</f>
        <v>0</v>
      </c>
      <c r="H636" s="258">
        <f>F636+G636</f>
        <v>0</v>
      </c>
      <c r="I636" s="321">
        <f>X636+P636+T636</f>
        <v>0</v>
      </c>
      <c r="J636" s="309">
        <f>(P636*0.5)+(T636*0.3)+(X636*0.2)</f>
        <v>0</v>
      </c>
      <c r="K636" s="259" t="e">
        <f>I636/H636</f>
        <v>#DIV/0!</v>
      </c>
      <c r="L636" s="258">
        <f>Y636+Q636+U636</f>
        <v>0</v>
      </c>
      <c r="M636" s="263">
        <f>(Y636*0.2)+(Q636*0.5)+(U636*0.3)</f>
        <v>0</v>
      </c>
      <c r="N636" s="315">
        <v>0</v>
      </c>
      <c r="O636" s="182">
        <v>0</v>
      </c>
      <c r="P636" s="181">
        <v>0</v>
      </c>
      <c r="Q636" s="183">
        <v>0</v>
      </c>
      <c r="R636" s="184">
        <v>0</v>
      </c>
      <c r="S636" s="184">
        <v>0</v>
      </c>
      <c r="T636" s="185">
        <v>0</v>
      </c>
      <c r="U636" s="186">
        <v>0</v>
      </c>
      <c r="V636" s="178">
        <v>0</v>
      </c>
      <c r="W636" s="178">
        <v>0</v>
      </c>
      <c r="X636" s="179">
        <v>0</v>
      </c>
      <c r="Y636" s="180">
        <v>0</v>
      </c>
    </row>
    <row r="637" spans="1:25" ht="15.6" x14ac:dyDescent="0.25">
      <c r="A637" s="138" t="s">
        <v>950</v>
      </c>
      <c r="B637" s="131" t="s">
        <v>1278</v>
      </c>
      <c r="C637" s="131" t="s">
        <v>398</v>
      </c>
      <c r="D637" s="131" t="s">
        <v>230</v>
      </c>
      <c r="E637" s="136" t="s">
        <v>1955</v>
      </c>
      <c r="F637" s="262">
        <f>V637+N637+R637</f>
        <v>0</v>
      </c>
      <c r="G637" s="258">
        <f>W637+O637+S637</f>
        <v>0</v>
      </c>
      <c r="H637" s="258">
        <f>F637+G637</f>
        <v>0</v>
      </c>
      <c r="I637" s="321">
        <f>X637+P637+T637</f>
        <v>0</v>
      </c>
      <c r="J637" s="309">
        <f>(P637*0.5)+(T637*0.3)+(X637*0.2)</f>
        <v>0</v>
      </c>
      <c r="K637" s="259" t="e">
        <f>I637/H637</f>
        <v>#DIV/0!</v>
      </c>
      <c r="L637" s="258">
        <f>Y637+Q637+U637</f>
        <v>0</v>
      </c>
      <c r="M637" s="263">
        <f>(Y637*0.2)+(Q637*0.5)+(U637*0.3)</f>
        <v>0</v>
      </c>
      <c r="N637" s="315">
        <v>0</v>
      </c>
      <c r="O637" s="182">
        <v>0</v>
      </c>
      <c r="P637" s="181">
        <v>0</v>
      </c>
      <c r="Q637" s="183">
        <v>0</v>
      </c>
      <c r="R637" s="184">
        <v>0</v>
      </c>
      <c r="S637" s="184">
        <v>0</v>
      </c>
      <c r="T637" s="185">
        <v>0</v>
      </c>
      <c r="U637" s="186">
        <v>0</v>
      </c>
      <c r="V637" s="178">
        <v>0</v>
      </c>
      <c r="W637" s="178">
        <v>0</v>
      </c>
      <c r="X637" s="179">
        <v>0</v>
      </c>
      <c r="Y637" s="180">
        <v>0</v>
      </c>
    </row>
    <row r="638" spans="1:25" ht="15.6" x14ac:dyDescent="0.25">
      <c r="A638" s="138" t="s">
        <v>951</v>
      </c>
      <c r="B638" s="131" t="s">
        <v>1278</v>
      </c>
      <c r="C638" s="131" t="s">
        <v>952</v>
      </c>
      <c r="D638" s="131" t="s">
        <v>230</v>
      </c>
      <c r="E638" s="136" t="s">
        <v>1955</v>
      </c>
      <c r="F638" s="262">
        <f>V638+N638+R638</f>
        <v>0</v>
      </c>
      <c r="G638" s="258">
        <f>W638+O638+S638</f>
        <v>0</v>
      </c>
      <c r="H638" s="258">
        <f>F638+G638</f>
        <v>0</v>
      </c>
      <c r="I638" s="321">
        <f>X638+P638+T638</f>
        <v>0</v>
      </c>
      <c r="J638" s="309">
        <f>(P638*0.5)+(T638*0.3)+(X638*0.2)</f>
        <v>0</v>
      </c>
      <c r="K638" s="259" t="e">
        <f>I638/H638</f>
        <v>#DIV/0!</v>
      </c>
      <c r="L638" s="258">
        <f>Y638+Q638+U638</f>
        <v>0</v>
      </c>
      <c r="M638" s="263">
        <f>(Y638*0.2)+(Q638*0.5)+(U638*0.3)</f>
        <v>0</v>
      </c>
      <c r="N638" s="315">
        <v>0</v>
      </c>
      <c r="O638" s="182">
        <v>0</v>
      </c>
      <c r="P638" s="181">
        <v>0</v>
      </c>
      <c r="Q638" s="183">
        <v>0</v>
      </c>
      <c r="R638" s="184">
        <v>0</v>
      </c>
      <c r="S638" s="184">
        <v>0</v>
      </c>
      <c r="T638" s="185">
        <v>0</v>
      </c>
      <c r="U638" s="186">
        <v>0</v>
      </c>
      <c r="V638" s="178">
        <v>0</v>
      </c>
      <c r="W638" s="178">
        <v>0</v>
      </c>
      <c r="X638" s="179">
        <v>0</v>
      </c>
      <c r="Y638" s="180">
        <v>0</v>
      </c>
    </row>
    <row r="639" spans="1:25" ht="15.6" x14ac:dyDescent="0.25">
      <c r="A639" s="138" t="s">
        <v>953</v>
      </c>
      <c r="B639" s="131" t="s">
        <v>1278</v>
      </c>
      <c r="C639" s="131" t="s">
        <v>224</v>
      </c>
      <c r="D639" s="131" t="s">
        <v>1912</v>
      </c>
      <c r="E639" s="136" t="s">
        <v>1955</v>
      </c>
      <c r="F639" s="262">
        <f>V639+N639+R639</f>
        <v>0</v>
      </c>
      <c r="G639" s="258">
        <f>W639+O639+S639</f>
        <v>0</v>
      </c>
      <c r="H639" s="258">
        <f>F639+G639</f>
        <v>0</v>
      </c>
      <c r="I639" s="321">
        <f>X639+P639+T639</f>
        <v>0</v>
      </c>
      <c r="J639" s="309">
        <f>(P639*0.5)+(T639*0.3)+(X639*0.2)</f>
        <v>0</v>
      </c>
      <c r="K639" s="259" t="e">
        <f>I639/H639</f>
        <v>#DIV/0!</v>
      </c>
      <c r="L639" s="258">
        <f>Y639+Q639+U639</f>
        <v>0</v>
      </c>
      <c r="M639" s="263">
        <f>(Y639*0.2)+(Q639*0.5)+(U639*0.3)</f>
        <v>0</v>
      </c>
      <c r="N639" s="315">
        <v>0</v>
      </c>
      <c r="O639" s="182">
        <v>0</v>
      </c>
      <c r="P639" s="181">
        <v>0</v>
      </c>
      <c r="Q639" s="183">
        <v>0</v>
      </c>
      <c r="R639" s="184">
        <v>0</v>
      </c>
      <c r="S639" s="184">
        <v>0</v>
      </c>
      <c r="T639" s="185">
        <v>0</v>
      </c>
      <c r="U639" s="186">
        <v>0</v>
      </c>
      <c r="V639" s="178">
        <v>0</v>
      </c>
      <c r="W639" s="178">
        <v>0</v>
      </c>
      <c r="X639" s="179">
        <v>0</v>
      </c>
      <c r="Y639" s="180">
        <v>0</v>
      </c>
    </row>
    <row r="640" spans="1:25" ht="15.6" x14ac:dyDescent="0.25">
      <c r="A640" s="138" t="s">
        <v>969</v>
      </c>
      <c r="B640" s="131" t="s">
        <v>1383</v>
      </c>
      <c r="C640" s="131" t="s">
        <v>252</v>
      </c>
      <c r="D640" s="131" t="s">
        <v>210</v>
      </c>
      <c r="E640" s="136" t="s">
        <v>1311</v>
      </c>
      <c r="F640" s="262">
        <f>V640+N640+R640</f>
        <v>0</v>
      </c>
      <c r="G640" s="258">
        <f>W640+O640+S640</f>
        <v>0</v>
      </c>
      <c r="H640" s="258">
        <f>F640+G640</f>
        <v>0</v>
      </c>
      <c r="I640" s="321">
        <f>X640+P640+T640</f>
        <v>0</v>
      </c>
      <c r="J640" s="309">
        <f>(P640*0.5)+(T640*0.3)+(X640*0.2)</f>
        <v>0</v>
      </c>
      <c r="K640" s="259" t="e">
        <f>I640/H640</f>
        <v>#DIV/0!</v>
      </c>
      <c r="L640" s="258">
        <f>Y640+Q640+U640</f>
        <v>0</v>
      </c>
      <c r="M640" s="263">
        <f>(Y640*0.2)+(Q640*0.5)+(U640*0.3)</f>
        <v>0</v>
      </c>
      <c r="N640" s="315">
        <v>0</v>
      </c>
      <c r="O640" s="182">
        <v>0</v>
      </c>
      <c r="P640" s="181">
        <v>0</v>
      </c>
      <c r="Q640" s="183">
        <v>0</v>
      </c>
      <c r="R640" s="184">
        <v>0</v>
      </c>
      <c r="S640" s="184">
        <v>0</v>
      </c>
      <c r="T640" s="185">
        <v>0</v>
      </c>
      <c r="U640" s="186">
        <v>0</v>
      </c>
      <c r="V640" s="178">
        <v>0</v>
      </c>
      <c r="W640" s="178">
        <v>0</v>
      </c>
      <c r="X640" s="179">
        <v>0</v>
      </c>
      <c r="Y640" s="180">
        <v>0</v>
      </c>
    </row>
    <row r="641" spans="1:25" ht="15.6" x14ac:dyDescent="0.25">
      <c r="A641" s="138" t="s">
        <v>971</v>
      </c>
      <c r="B641" s="131" t="s">
        <v>1433</v>
      </c>
      <c r="C641" s="131" t="s">
        <v>90</v>
      </c>
      <c r="D641" s="131" t="s">
        <v>359</v>
      </c>
      <c r="E641" s="136" t="s">
        <v>1311</v>
      </c>
      <c r="F641" s="262">
        <f>V641+N641+R641</f>
        <v>0</v>
      </c>
      <c r="G641" s="258">
        <f>W641+O641+S641</f>
        <v>0</v>
      </c>
      <c r="H641" s="258">
        <f>F641+G641</f>
        <v>0</v>
      </c>
      <c r="I641" s="321">
        <f>X641+P641+T641</f>
        <v>0</v>
      </c>
      <c r="J641" s="309">
        <f>(P641*0.5)+(T641*0.3)+(X641*0.2)</f>
        <v>0</v>
      </c>
      <c r="K641" s="259" t="e">
        <f>I641/H641</f>
        <v>#DIV/0!</v>
      </c>
      <c r="L641" s="258">
        <f>Y641+Q641+U641</f>
        <v>0</v>
      </c>
      <c r="M641" s="263">
        <f>(Y641*0.2)+(Q641*0.5)+(U641*0.3)</f>
        <v>0</v>
      </c>
      <c r="N641" s="315">
        <v>0</v>
      </c>
      <c r="O641" s="182">
        <v>0</v>
      </c>
      <c r="P641" s="181">
        <v>0</v>
      </c>
      <c r="Q641" s="183">
        <v>0</v>
      </c>
      <c r="R641" s="184">
        <v>0</v>
      </c>
      <c r="S641" s="184">
        <v>0</v>
      </c>
      <c r="T641" s="185">
        <v>0</v>
      </c>
      <c r="U641" s="186">
        <v>0</v>
      </c>
      <c r="V641" s="178">
        <v>0</v>
      </c>
      <c r="W641" s="178">
        <v>0</v>
      </c>
      <c r="X641" s="179">
        <v>0</v>
      </c>
      <c r="Y641" s="180">
        <v>0</v>
      </c>
    </row>
    <row r="642" spans="1:25" ht="15.6" x14ac:dyDescent="0.25">
      <c r="A642" s="138" t="s">
        <v>972</v>
      </c>
      <c r="B642" s="131" t="s">
        <v>1433</v>
      </c>
      <c r="C642" s="131" t="s">
        <v>980</v>
      </c>
      <c r="D642" s="131" t="s">
        <v>105</v>
      </c>
      <c r="E642" s="136" t="s">
        <v>1314</v>
      </c>
      <c r="F642" s="262">
        <f>V642+N642+R642</f>
        <v>0</v>
      </c>
      <c r="G642" s="258">
        <f>W642+O642+S642</f>
        <v>0</v>
      </c>
      <c r="H642" s="258">
        <f>F642+G642</f>
        <v>0</v>
      </c>
      <c r="I642" s="321">
        <f>X642+P642+T642</f>
        <v>0</v>
      </c>
      <c r="J642" s="309">
        <f>(P642*0.5)+(T642*0.3)+(X642*0.2)</f>
        <v>0</v>
      </c>
      <c r="K642" s="259" t="e">
        <f>I642/H642</f>
        <v>#DIV/0!</v>
      </c>
      <c r="L642" s="258">
        <f>Y642+Q642+U642</f>
        <v>0</v>
      </c>
      <c r="M642" s="263">
        <f>(Y642*0.2)+(Q642*0.5)+(U642*0.3)</f>
        <v>0</v>
      </c>
      <c r="N642" s="315">
        <v>0</v>
      </c>
      <c r="O642" s="182">
        <v>0</v>
      </c>
      <c r="P642" s="181">
        <v>0</v>
      </c>
      <c r="Q642" s="183">
        <v>0</v>
      </c>
      <c r="R642" s="184">
        <v>0</v>
      </c>
      <c r="S642" s="184">
        <v>0</v>
      </c>
      <c r="T642" s="185">
        <v>0</v>
      </c>
      <c r="U642" s="186">
        <v>0</v>
      </c>
      <c r="V642" s="178">
        <v>0</v>
      </c>
      <c r="W642" s="178">
        <v>0</v>
      </c>
      <c r="X642" s="179">
        <v>0</v>
      </c>
      <c r="Y642" s="180">
        <v>0</v>
      </c>
    </row>
    <row r="643" spans="1:25" ht="15.6" x14ac:dyDescent="0.25">
      <c r="A643" s="138" t="s">
        <v>973</v>
      </c>
      <c r="B643" s="131" t="s">
        <v>1433</v>
      </c>
      <c r="C643" s="131" t="s">
        <v>981</v>
      </c>
      <c r="D643" s="131" t="s">
        <v>258</v>
      </c>
      <c r="E643" s="136" t="s">
        <v>1314</v>
      </c>
      <c r="F643" s="262">
        <f>V643+N643+R643</f>
        <v>0</v>
      </c>
      <c r="G643" s="258">
        <f>W643+O643+S643</f>
        <v>0</v>
      </c>
      <c r="H643" s="258">
        <f>F643+G643</f>
        <v>0</v>
      </c>
      <c r="I643" s="321">
        <f>X643+P643+T643</f>
        <v>0</v>
      </c>
      <c r="J643" s="309">
        <f>(P643*0.5)+(T643*0.3)+(X643*0.2)</f>
        <v>0</v>
      </c>
      <c r="K643" s="259" t="e">
        <f>I643/H643</f>
        <v>#DIV/0!</v>
      </c>
      <c r="L643" s="258">
        <f>Y643+Q643+U643</f>
        <v>0</v>
      </c>
      <c r="M643" s="263">
        <f>(Y643*0.2)+(Q643*0.5)+(U643*0.3)</f>
        <v>0</v>
      </c>
      <c r="N643" s="315">
        <v>0</v>
      </c>
      <c r="O643" s="182">
        <v>0</v>
      </c>
      <c r="P643" s="181">
        <v>0</v>
      </c>
      <c r="Q643" s="183">
        <v>0</v>
      </c>
      <c r="R643" s="184">
        <v>0</v>
      </c>
      <c r="S643" s="184">
        <v>0</v>
      </c>
      <c r="T643" s="185">
        <v>0</v>
      </c>
      <c r="U643" s="186">
        <v>0</v>
      </c>
      <c r="V643" s="178">
        <v>0</v>
      </c>
      <c r="W643" s="178">
        <v>0</v>
      </c>
      <c r="X643" s="179">
        <v>0</v>
      </c>
      <c r="Y643" s="180">
        <v>0</v>
      </c>
    </row>
    <row r="644" spans="1:25" ht="15.6" x14ac:dyDescent="0.25">
      <c r="A644" s="138" t="s">
        <v>974</v>
      </c>
      <c r="B644" s="131" t="s">
        <v>1432</v>
      </c>
      <c r="C644" s="131" t="s">
        <v>483</v>
      </c>
      <c r="D644" s="131" t="s">
        <v>362</v>
      </c>
      <c r="E644" s="136" t="s">
        <v>1311</v>
      </c>
      <c r="F644" s="262">
        <f>V644+N644+R644</f>
        <v>0</v>
      </c>
      <c r="G644" s="258">
        <f>W644+O644+S644</f>
        <v>0</v>
      </c>
      <c r="H644" s="258">
        <f>F644+G644</f>
        <v>0</v>
      </c>
      <c r="I644" s="321">
        <f>X644+P644+T644</f>
        <v>0</v>
      </c>
      <c r="J644" s="309">
        <f>(P644*0.5)+(T644*0.3)+(X644*0.2)</f>
        <v>0</v>
      </c>
      <c r="K644" s="259" t="e">
        <f>I644/H644</f>
        <v>#DIV/0!</v>
      </c>
      <c r="L644" s="258">
        <f>Y644+Q644+U644</f>
        <v>0</v>
      </c>
      <c r="M644" s="263">
        <f>(Y644*0.2)+(Q644*0.5)+(U644*0.3)</f>
        <v>0</v>
      </c>
      <c r="N644" s="315">
        <v>0</v>
      </c>
      <c r="O644" s="182">
        <v>0</v>
      </c>
      <c r="P644" s="181">
        <v>0</v>
      </c>
      <c r="Q644" s="183">
        <v>0</v>
      </c>
      <c r="R644" s="184">
        <v>0</v>
      </c>
      <c r="S644" s="184">
        <v>0</v>
      </c>
      <c r="T644" s="185">
        <v>0</v>
      </c>
      <c r="U644" s="186">
        <v>0</v>
      </c>
      <c r="V644" s="178">
        <v>0</v>
      </c>
      <c r="W644" s="178">
        <v>0</v>
      </c>
      <c r="X644" s="179">
        <v>0</v>
      </c>
      <c r="Y644" s="180">
        <v>0</v>
      </c>
    </row>
    <row r="645" spans="1:25" ht="15.6" x14ac:dyDescent="0.25">
      <c r="A645" s="138" t="s">
        <v>975</v>
      </c>
      <c r="B645" s="131" t="s">
        <v>2049</v>
      </c>
      <c r="C645" s="131" t="s">
        <v>984</v>
      </c>
      <c r="D645" s="131" t="s">
        <v>347</v>
      </c>
      <c r="E645" s="136" t="s">
        <v>1954</v>
      </c>
      <c r="F645" s="262">
        <f>V645+N645+R645</f>
        <v>0</v>
      </c>
      <c r="G645" s="258">
        <f>W645+O645+S645</f>
        <v>0</v>
      </c>
      <c r="H645" s="258">
        <f>F645+G645</f>
        <v>0</v>
      </c>
      <c r="I645" s="321">
        <f>X645+P645+T645</f>
        <v>0</v>
      </c>
      <c r="J645" s="309">
        <f>(P645*0.5)+(T645*0.3)+(X645*0.2)</f>
        <v>0</v>
      </c>
      <c r="K645" s="259" t="e">
        <f>I645/H645</f>
        <v>#DIV/0!</v>
      </c>
      <c r="L645" s="258">
        <f>Y645+Q645+U645</f>
        <v>0</v>
      </c>
      <c r="M645" s="263">
        <f>(Y645*0.2)+(Q645*0.5)+(U645*0.3)</f>
        <v>0</v>
      </c>
      <c r="N645" s="315">
        <v>0</v>
      </c>
      <c r="O645" s="182">
        <v>0</v>
      </c>
      <c r="P645" s="181">
        <v>0</v>
      </c>
      <c r="Q645" s="183">
        <v>0</v>
      </c>
      <c r="R645" s="184">
        <v>0</v>
      </c>
      <c r="S645" s="184">
        <v>0</v>
      </c>
      <c r="T645" s="185">
        <v>0</v>
      </c>
      <c r="U645" s="186">
        <v>0</v>
      </c>
      <c r="V645" s="178">
        <v>0</v>
      </c>
      <c r="W645" s="178">
        <v>0</v>
      </c>
      <c r="X645" s="179">
        <v>0</v>
      </c>
      <c r="Y645" s="180">
        <v>0</v>
      </c>
    </row>
    <row r="646" spans="1:25" ht="15.6" x14ac:dyDescent="0.25">
      <c r="A646" s="138" t="s">
        <v>976</v>
      </c>
      <c r="B646" s="131" t="s">
        <v>1432</v>
      </c>
      <c r="C646" s="131" t="s">
        <v>193</v>
      </c>
      <c r="D646" s="131" t="s">
        <v>347</v>
      </c>
      <c r="E646" s="136" t="s">
        <v>1311</v>
      </c>
      <c r="F646" s="262">
        <f>V646+N646+R646</f>
        <v>0</v>
      </c>
      <c r="G646" s="258">
        <f>W646+O646+S646</f>
        <v>0</v>
      </c>
      <c r="H646" s="258">
        <f>F646+G646</f>
        <v>0</v>
      </c>
      <c r="I646" s="321">
        <f>X646+P646+T646</f>
        <v>0</v>
      </c>
      <c r="J646" s="309">
        <f>(P646*0.5)+(T646*0.3)+(X646*0.2)</f>
        <v>0</v>
      </c>
      <c r="K646" s="259" t="e">
        <f>I646/H646</f>
        <v>#DIV/0!</v>
      </c>
      <c r="L646" s="258">
        <f>Y646+Q646+U646</f>
        <v>0</v>
      </c>
      <c r="M646" s="263">
        <f>(Y646*0.2)+(Q646*0.5)+(U646*0.3)</f>
        <v>0</v>
      </c>
      <c r="N646" s="315">
        <v>0</v>
      </c>
      <c r="O646" s="182">
        <v>0</v>
      </c>
      <c r="P646" s="181">
        <v>0</v>
      </c>
      <c r="Q646" s="183">
        <v>0</v>
      </c>
      <c r="R646" s="184">
        <v>0</v>
      </c>
      <c r="S646" s="184">
        <v>0</v>
      </c>
      <c r="T646" s="185">
        <v>0</v>
      </c>
      <c r="U646" s="186">
        <v>0</v>
      </c>
      <c r="V646" s="178">
        <v>0</v>
      </c>
      <c r="W646" s="178">
        <v>0</v>
      </c>
      <c r="X646" s="179">
        <v>0</v>
      </c>
      <c r="Y646" s="180">
        <v>0</v>
      </c>
    </row>
    <row r="647" spans="1:25" ht="15.6" x14ac:dyDescent="0.25">
      <c r="A647" s="138" t="s">
        <v>977</v>
      </c>
      <c r="B647" s="131" t="s">
        <v>1432</v>
      </c>
      <c r="C647" s="131" t="s">
        <v>104</v>
      </c>
      <c r="D647" s="131" t="s">
        <v>985</v>
      </c>
      <c r="E647" s="136" t="s">
        <v>1311</v>
      </c>
      <c r="F647" s="262">
        <f>V647+N647+R647</f>
        <v>0</v>
      </c>
      <c r="G647" s="258">
        <f>W647+O647+S647</f>
        <v>0</v>
      </c>
      <c r="H647" s="258">
        <f>F647+G647</f>
        <v>0</v>
      </c>
      <c r="I647" s="321">
        <f>X647+P647+T647</f>
        <v>0</v>
      </c>
      <c r="J647" s="309">
        <f>(P647*0.5)+(T647*0.3)+(X647*0.2)</f>
        <v>0</v>
      </c>
      <c r="K647" s="259" t="e">
        <f>I647/H647</f>
        <v>#DIV/0!</v>
      </c>
      <c r="L647" s="258">
        <f>Y647+Q647+U647</f>
        <v>0</v>
      </c>
      <c r="M647" s="263">
        <f>(Y647*0.2)+(Q647*0.5)+(U647*0.3)</f>
        <v>0</v>
      </c>
      <c r="N647" s="315">
        <v>0</v>
      </c>
      <c r="O647" s="182">
        <v>0</v>
      </c>
      <c r="P647" s="181">
        <v>0</v>
      </c>
      <c r="Q647" s="183">
        <v>0</v>
      </c>
      <c r="R647" s="184">
        <v>0</v>
      </c>
      <c r="S647" s="184">
        <v>0</v>
      </c>
      <c r="T647" s="185">
        <v>0</v>
      </c>
      <c r="U647" s="186">
        <v>0</v>
      </c>
      <c r="V647" s="178">
        <v>0</v>
      </c>
      <c r="W647" s="178">
        <v>0</v>
      </c>
      <c r="X647" s="179">
        <v>0</v>
      </c>
      <c r="Y647" s="180">
        <v>0</v>
      </c>
    </row>
    <row r="648" spans="1:25" ht="15.6" x14ac:dyDescent="0.25">
      <c r="A648" s="138" t="s">
        <v>978</v>
      </c>
      <c r="B648" s="131" t="s">
        <v>2049</v>
      </c>
      <c r="C648" s="131" t="s">
        <v>986</v>
      </c>
      <c r="D648" s="131" t="s">
        <v>987</v>
      </c>
      <c r="E648" s="136" t="s">
        <v>1314</v>
      </c>
      <c r="F648" s="262">
        <f>V648+N648+R648</f>
        <v>0</v>
      </c>
      <c r="G648" s="258">
        <f>W648+O648+S648</f>
        <v>0</v>
      </c>
      <c r="H648" s="258">
        <f>F648+G648</f>
        <v>0</v>
      </c>
      <c r="I648" s="321">
        <f>X648+P648+T648</f>
        <v>0</v>
      </c>
      <c r="J648" s="309">
        <f>(P648*0.5)+(T648*0.3)+(X648*0.2)</f>
        <v>0</v>
      </c>
      <c r="K648" s="259" t="e">
        <f>I648/H648</f>
        <v>#DIV/0!</v>
      </c>
      <c r="L648" s="258">
        <f>Y648+Q648+U648</f>
        <v>0</v>
      </c>
      <c r="M648" s="263">
        <f>(Y648*0.2)+(Q648*0.5)+(U648*0.3)</f>
        <v>0</v>
      </c>
      <c r="N648" s="315">
        <v>0</v>
      </c>
      <c r="O648" s="182">
        <v>0</v>
      </c>
      <c r="P648" s="181">
        <v>0</v>
      </c>
      <c r="Q648" s="183">
        <v>0</v>
      </c>
      <c r="R648" s="184">
        <v>0</v>
      </c>
      <c r="S648" s="184">
        <v>0</v>
      </c>
      <c r="T648" s="185">
        <v>0</v>
      </c>
      <c r="U648" s="186">
        <v>0</v>
      </c>
      <c r="V648" s="178">
        <v>0</v>
      </c>
      <c r="W648" s="178">
        <v>0</v>
      </c>
      <c r="X648" s="179">
        <v>0</v>
      </c>
      <c r="Y648" s="180">
        <v>0</v>
      </c>
    </row>
    <row r="649" spans="1:25" ht="15.6" x14ac:dyDescent="0.25">
      <c r="A649" s="138" t="s">
        <v>983</v>
      </c>
      <c r="B649" s="131" t="s">
        <v>1392</v>
      </c>
      <c r="C649" s="131" t="s">
        <v>2084</v>
      </c>
      <c r="D649" s="131" t="s">
        <v>151</v>
      </c>
      <c r="E649" s="136" t="s">
        <v>1314</v>
      </c>
      <c r="F649" s="262">
        <f>V649+N649+R649</f>
        <v>0</v>
      </c>
      <c r="G649" s="258">
        <f>W649+O649+S649</f>
        <v>0</v>
      </c>
      <c r="H649" s="258">
        <f>F649+G649</f>
        <v>0</v>
      </c>
      <c r="I649" s="321">
        <f>X649+P649+T649</f>
        <v>0</v>
      </c>
      <c r="J649" s="309">
        <f>(P649*0.5)+(T649*0.3)+(X649*0.2)</f>
        <v>0</v>
      </c>
      <c r="K649" s="259" t="e">
        <f>I649/H649</f>
        <v>#DIV/0!</v>
      </c>
      <c r="L649" s="258">
        <f>Y649+Q649+U649</f>
        <v>0</v>
      </c>
      <c r="M649" s="263">
        <f>(Y649*0.2)+(Q649*0.5)+(U649*0.3)</f>
        <v>0</v>
      </c>
      <c r="N649" s="315">
        <v>0</v>
      </c>
      <c r="O649" s="182">
        <v>0</v>
      </c>
      <c r="P649" s="181">
        <v>0</v>
      </c>
      <c r="Q649" s="183">
        <v>0</v>
      </c>
      <c r="R649" s="184">
        <v>0</v>
      </c>
      <c r="S649" s="184">
        <v>0</v>
      </c>
      <c r="T649" s="185">
        <v>0</v>
      </c>
      <c r="U649" s="186">
        <v>0</v>
      </c>
      <c r="V649" s="178">
        <v>0</v>
      </c>
      <c r="W649" s="178">
        <v>0</v>
      </c>
      <c r="X649" s="179">
        <v>0</v>
      </c>
      <c r="Y649" s="180">
        <v>0</v>
      </c>
    </row>
    <row r="650" spans="1:25" ht="15.6" x14ac:dyDescent="0.25">
      <c r="A650" s="138" t="s">
        <v>989</v>
      </c>
      <c r="B650" s="131" t="s">
        <v>1392</v>
      </c>
      <c r="C650" s="131" t="s">
        <v>97</v>
      </c>
      <c r="D650" s="131" t="s">
        <v>998</v>
      </c>
      <c r="E650" s="136" t="s">
        <v>1314</v>
      </c>
      <c r="F650" s="262">
        <f>V650+N650+R650</f>
        <v>0</v>
      </c>
      <c r="G650" s="258">
        <f>W650+O650+S650</f>
        <v>0</v>
      </c>
      <c r="H650" s="258">
        <f>F650+G650</f>
        <v>0</v>
      </c>
      <c r="I650" s="321">
        <f>X650+P650+T650</f>
        <v>0</v>
      </c>
      <c r="J650" s="309">
        <f>(P650*0.5)+(T650*0.3)+(X650*0.2)</f>
        <v>0</v>
      </c>
      <c r="K650" s="259" t="e">
        <f>I650/H650</f>
        <v>#DIV/0!</v>
      </c>
      <c r="L650" s="258">
        <f>Y650+Q650+U650</f>
        <v>0</v>
      </c>
      <c r="M650" s="263">
        <f>(Y650*0.2)+(Q650*0.5)+(U650*0.3)</f>
        <v>0</v>
      </c>
      <c r="N650" s="315">
        <v>0</v>
      </c>
      <c r="O650" s="182">
        <v>0</v>
      </c>
      <c r="P650" s="181">
        <v>0</v>
      </c>
      <c r="Q650" s="183">
        <v>0</v>
      </c>
      <c r="R650" s="184">
        <v>0</v>
      </c>
      <c r="S650" s="184">
        <v>0</v>
      </c>
      <c r="T650" s="185">
        <v>0</v>
      </c>
      <c r="U650" s="186">
        <v>0</v>
      </c>
      <c r="V650" s="178">
        <v>0</v>
      </c>
      <c r="W650" s="178">
        <v>0</v>
      </c>
      <c r="X650" s="179">
        <v>0</v>
      </c>
      <c r="Y650" s="180">
        <v>0</v>
      </c>
    </row>
    <row r="651" spans="1:25" ht="15.6" x14ac:dyDescent="0.25">
      <c r="A651" s="138" t="s">
        <v>990</v>
      </c>
      <c r="B651" s="131" t="s">
        <v>1392</v>
      </c>
      <c r="C651" s="131" t="s">
        <v>999</v>
      </c>
      <c r="D651" s="131" t="s">
        <v>1000</v>
      </c>
      <c r="E651" s="136" t="s">
        <v>1954</v>
      </c>
      <c r="F651" s="262">
        <f>V651+N651+R651</f>
        <v>0</v>
      </c>
      <c r="G651" s="258">
        <f>W651+O651+S651</f>
        <v>0</v>
      </c>
      <c r="H651" s="258">
        <f>F651+G651</f>
        <v>0</v>
      </c>
      <c r="I651" s="321">
        <f>X651+P651+T651</f>
        <v>0</v>
      </c>
      <c r="J651" s="309">
        <f>(P651*0.5)+(T651*0.3)+(X651*0.2)</f>
        <v>0</v>
      </c>
      <c r="K651" s="259" t="e">
        <f>I651/H651</f>
        <v>#DIV/0!</v>
      </c>
      <c r="L651" s="258">
        <f>Y651+Q651+U651</f>
        <v>0</v>
      </c>
      <c r="M651" s="263">
        <f>(Y651*0.2)+(Q651*0.5)+(U651*0.3)</f>
        <v>0</v>
      </c>
      <c r="N651" s="315">
        <v>0</v>
      </c>
      <c r="O651" s="182">
        <v>0</v>
      </c>
      <c r="P651" s="181">
        <v>0</v>
      </c>
      <c r="Q651" s="183">
        <v>0</v>
      </c>
      <c r="R651" s="184">
        <v>0</v>
      </c>
      <c r="S651" s="184">
        <v>0</v>
      </c>
      <c r="T651" s="185">
        <v>0</v>
      </c>
      <c r="U651" s="186">
        <v>0</v>
      </c>
      <c r="V651" s="178">
        <v>0</v>
      </c>
      <c r="W651" s="178">
        <v>0</v>
      </c>
      <c r="X651" s="179">
        <v>0</v>
      </c>
      <c r="Y651" s="180">
        <v>0</v>
      </c>
    </row>
    <row r="652" spans="1:25" ht="15.6" x14ac:dyDescent="0.25">
      <c r="A652" s="138" t="s">
        <v>991</v>
      </c>
      <c r="B652" s="131" t="s">
        <v>1392</v>
      </c>
      <c r="C652" s="131" t="s">
        <v>72</v>
      </c>
      <c r="D652" s="131" t="s">
        <v>395</v>
      </c>
      <c r="E652" s="136" t="s">
        <v>1314</v>
      </c>
      <c r="F652" s="262">
        <f>V652+N652+R652</f>
        <v>0</v>
      </c>
      <c r="G652" s="258">
        <f>W652+O652+S652</f>
        <v>0</v>
      </c>
      <c r="H652" s="258">
        <f>F652+G652</f>
        <v>0</v>
      </c>
      <c r="I652" s="321">
        <f>X652+P652+T652</f>
        <v>0</v>
      </c>
      <c r="J652" s="309">
        <f>(P652*0.5)+(T652*0.3)+(X652*0.2)</f>
        <v>0</v>
      </c>
      <c r="K652" s="259" t="e">
        <f>I652/H652</f>
        <v>#DIV/0!</v>
      </c>
      <c r="L652" s="258">
        <f>Y652+Q652+U652</f>
        <v>0</v>
      </c>
      <c r="M652" s="263">
        <f>(Y652*0.2)+(Q652*0.5)+(U652*0.3)</f>
        <v>0</v>
      </c>
      <c r="N652" s="315">
        <v>0</v>
      </c>
      <c r="O652" s="182">
        <v>0</v>
      </c>
      <c r="P652" s="181">
        <v>0</v>
      </c>
      <c r="Q652" s="183">
        <v>0</v>
      </c>
      <c r="R652" s="184">
        <v>0</v>
      </c>
      <c r="S652" s="184">
        <v>0</v>
      </c>
      <c r="T652" s="185">
        <v>0</v>
      </c>
      <c r="U652" s="186">
        <v>0</v>
      </c>
      <c r="V652" s="178">
        <v>0</v>
      </c>
      <c r="W652" s="178">
        <v>0</v>
      </c>
      <c r="X652" s="179">
        <v>0</v>
      </c>
      <c r="Y652" s="180">
        <v>0</v>
      </c>
    </row>
    <row r="653" spans="1:25" ht="15.6" x14ac:dyDescent="0.25">
      <c r="A653" s="138" t="s">
        <v>992</v>
      </c>
      <c r="B653" s="131" t="s">
        <v>1392</v>
      </c>
      <c r="C653" s="131" t="s">
        <v>248</v>
      </c>
      <c r="D653" s="131" t="s">
        <v>1001</v>
      </c>
      <c r="E653" s="136" t="s">
        <v>1954</v>
      </c>
      <c r="F653" s="262">
        <f>V653+N653+R653</f>
        <v>0</v>
      </c>
      <c r="G653" s="258">
        <f>W653+O653+S653</f>
        <v>0</v>
      </c>
      <c r="H653" s="258">
        <f>F653+G653</f>
        <v>0</v>
      </c>
      <c r="I653" s="321">
        <f>X653+P653+T653</f>
        <v>0</v>
      </c>
      <c r="J653" s="309">
        <f>(P653*0.5)+(T653*0.3)+(X653*0.2)</f>
        <v>0</v>
      </c>
      <c r="K653" s="259" t="e">
        <f>I653/H653</f>
        <v>#DIV/0!</v>
      </c>
      <c r="L653" s="258">
        <f>Y653+Q653+U653</f>
        <v>0</v>
      </c>
      <c r="M653" s="263">
        <f>(Y653*0.2)+(Q653*0.5)+(U653*0.3)</f>
        <v>0</v>
      </c>
      <c r="N653" s="315">
        <v>0</v>
      </c>
      <c r="O653" s="182">
        <v>0</v>
      </c>
      <c r="P653" s="181">
        <v>0</v>
      </c>
      <c r="Q653" s="183">
        <v>0</v>
      </c>
      <c r="R653" s="184">
        <v>0</v>
      </c>
      <c r="S653" s="184">
        <v>0</v>
      </c>
      <c r="T653" s="185">
        <v>0</v>
      </c>
      <c r="U653" s="186">
        <v>0</v>
      </c>
      <c r="V653" s="178">
        <v>0</v>
      </c>
      <c r="W653" s="178">
        <v>0</v>
      </c>
      <c r="X653" s="179">
        <v>0</v>
      </c>
      <c r="Y653" s="180">
        <v>0</v>
      </c>
    </row>
    <row r="654" spans="1:25" ht="15.6" x14ac:dyDescent="0.25">
      <c r="A654" s="138" t="s">
        <v>993</v>
      </c>
      <c r="B654" s="131" t="s">
        <v>1392</v>
      </c>
      <c r="C654" s="131" t="s">
        <v>101</v>
      </c>
      <c r="D654" s="131" t="s">
        <v>155</v>
      </c>
      <c r="E654" s="136" t="s">
        <v>1955</v>
      </c>
      <c r="F654" s="262">
        <f>V654+N654+R654</f>
        <v>0</v>
      </c>
      <c r="G654" s="258">
        <f>W654+O654+S654</f>
        <v>0</v>
      </c>
      <c r="H654" s="258">
        <f>F654+G654</f>
        <v>0</v>
      </c>
      <c r="I654" s="321">
        <f>X654+P654+T654</f>
        <v>0</v>
      </c>
      <c r="J654" s="309">
        <f>(P654*0.5)+(T654*0.3)+(X654*0.2)</f>
        <v>0</v>
      </c>
      <c r="K654" s="259" t="e">
        <f>I654/H654</f>
        <v>#DIV/0!</v>
      </c>
      <c r="L654" s="258">
        <f>Y654+Q654+U654</f>
        <v>0</v>
      </c>
      <c r="M654" s="263">
        <f>(Y654*0.2)+(Q654*0.5)+(U654*0.3)</f>
        <v>0</v>
      </c>
      <c r="N654" s="315">
        <v>0</v>
      </c>
      <c r="O654" s="182">
        <v>0</v>
      </c>
      <c r="P654" s="181">
        <v>0</v>
      </c>
      <c r="Q654" s="183">
        <v>0</v>
      </c>
      <c r="R654" s="184">
        <v>0</v>
      </c>
      <c r="S654" s="184">
        <v>0</v>
      </c>
      <c r="T654" s="185">
        <v>0</v>
      </c>
      <c r="U654" s="186">
        <v>0</v>
      </c>
      <c r="V654" s="178">
        <v>0</v>
      </c>
      <c r="W654" s="178">
        <v>0</v>
      </c>
      <c r="X654" s="179">
        <v>0</v>
      </c>
      <c r="Y654" s="180">
        <v>0</v>
      </c>
    </row>
    <row r="655" spans="1:25" ht="15.6" x14ac:dyDescent="0.25">
      <c r="A655" s="138" t="s">
        <v>994</v>
      </c>
      <c r="B655" s="131" t="s">
        <v>1392</v>
      </c>
      <c r="C655" s="131" t="s">
        <v>87</v>
      </c>
      <c r="D655" s="131" t="s">
        <v>155</v>
      </c>
      <c r="E655" s="136" t="s">
        <v>1311</v>
      </c>
      <c r="F655" s="262">
        <f>V655+N655+R655</f>
        <v>0</v>
      </c>
      <c r="G655" s="258">
        <f>W655+O655+S655</f>
        <v>0</v>
      </c>
      <c r="H655" s="258">
        <f>F655+G655</f>
        <v>0</v>
      </c>
      <c r="I655" s="321">
        <f>X655+P655+T655</f>
        <v>0</v>
      </c>
      <c r="J655" s="309">
        <f>(P655*0.5)+(T655*0.3)+(X655*0.2)</f>
        <v>0</v>
      </c>
      <c r="K655" s="259" t="e">
        <f>I655/H655</f>
        <v>#DIV/0!</v>
      </c>
      <c r="L655" s="258">
        <f>Y655+Q655+U655</f>
        <v>0</v>
      </c>
      <c r="M655" s="263">
        <f>(Y655*0.2)+(Q655*0.5)+(U655*0.3)</f>
        <v>0</v>
      </c>
      <c r="N655" s="315">
        <v>0</v>
      </c>
      <c r="O655" s="182">
        <v>0</v>
      </c>
      <c r="P655" s="181">
        <v>0</v>
      </c>
      <c r="Q655" s="183">
        <v>0</v>
      </c>
      <c r="R655" s="184">
        <v>0</v>
      </c>
      <c r="S655" s="184">
        <v>0</v>
      </c>
      <c r="T655" s="185">
        <v>0</v>
      </c>
      <c r="U655" s="186">
        <v>0</v>
      </c>
      <c r="V655" s="178">
        <v>0</v>
      </c>
      <c r="W655" s="178">
        <v>0</v>
      </c>
      <c r="X655" s="179">
        <v>0</v>
      </c>
      <c r="Y655" s="180">
        <v>0</v>
      </c>
    </row>
    <row r="656" spans="1:25" ht="15.6" x14ac:dyDescent="0.25">
      <c r="A656" s="138" t="s">
        <v>995</v>
      </c>
      <c r="B656" s="131" t="s">
        <v>44</v>
      </c>
      <c r="C656" s="131" t="s">
        <v>2129</v>
      </c>
      <c r="D656" s="131" t="s">
        <v>138</v>
      </c>
      <c r="E656" s="136" t="s">
        <v>1313</v>
      </c>
      <c r="F656" s="262">
        <f>V656+N656+R656</f>
        <v>0</v>
      </c>
      <c r="G656" s="258">
        <f>W656+O656+S656</f>
        <v>0</v>
      </c>
      <c r="H656" s="258">
        <f>F656+G656</f>
        <v>0</v>
      </c>
      <c r="I656" s="321">
        <f>X656+P656+T656</f>
        <v>0</v>
      </c>
      <c r="J656" s="309">
        <f>(P656*0.5)+(T656*0.3)+(X656*0.2)</f>
        <v>0</v>
      </c>
      <c r="K656" s="259" t="e">
        <f>I656/H656</f>
        <v>#DIV/0!</v>
      </c>
      <c r="L656" s="258">
        <f>Y656+Q656+U656</f>
        <v>0</v>
      </c>
      <c r="M656" s="263">
        <f>(Y656*0.2)+(Q656*0.5)+(U656*0.3)</f>
        <v>0</v>
      </c>
      <c r="N656" s="315">
        <v>0</v>
      </c>
      <c r="O656" s="182">
        <v>0</v>
      </c>
      <c r="P656" s="181">
        <v>0</v>
      </c>
      <c r="Q656" s="183">
        <v>0</v>
      </c>
      <c r="R656" s="184">
        <v>0</v>
      </c>
      <c r="S656" s="184">
        <v>0</v>
      </c>
      <c r="T656" s="185">
        <v>0</v>
      </c>
      <c r="U656" s="186">
        <v>0</v>
      </c>
      <c r="V656" s="178">
        <v>0</v>
      </c>
      <c r="W656" s="178">
        <v>0</v>
      </c>
      <c r="X656" s="179">
        <v>0</v>
      </c>
      <c r="Y656" s="180">
        <v>0</v>
      </c>
    </row>
    <row r="657" spans="1:25" ht="15.6" x14ac:dyDescent="0.25">
      <c r="A657" s="138" t="s">
        <v>997</v>
      </c>
      <c r="B657" s="131" t="s">
        <v>1386</v>
      </c>
      <c r="C657" s="131" t="s">
        <v>243</v>
      </c>
      <c r="D657" s="131" t="s">
        <v>244</v>
      </c>
      <c r="E657" s="136" t="s">
        <v>1314</v>
      </c>
      <c r="F657" s="262">
        <f>V657+N657+R657</f>
        <v>0</v>
      </c>
      <c r="G657" s="258">
        <f>W657+O657+S657</f>
        <v>0</v>
      </c>
      <c r="H657" s="258">
        <f>F657+G657</f>
        <v>0</v>
      </c>
      <c r="I657" s="321">
        <f>X657+P657+T657</f>
        <v>0</v>
      </c>
      <c r="J657" s="309">
        <f>(P657*0.5)+(T657*0.3)+(X657*0.2)</f>
        <v>0</v>
      </c>
      <c r="K657" s="259" t="e">
        <f>I657/H657</f>
        <v>#DIV/0!</v>
      </c>
      <c r="L657" s="258">
        <f>Y657+Q657+U657</f>
        <v>0</v>
      </c>
      <c r="M657" s="263">
        <f>(Y657*0.2)+(Q657*0.5)+(U657*0.3)</f>
        <v>0</v>
      </c>
      <c r="N657" s="315">
        <v>0</v>
      </c>
      <c r="O657" s="182">
        <v>0</v>
      </c>
      <c r="P657" s="181">
        <v>0</v>
      </c>
      <c r="Q657" s="183">
        <v>0</v>
      </c>
      <c r="R657" s="184">
        <v>0</v>
      </c>
      <c r="S657" s="184">
        <v>0</v>
      </c>
      <c r="T657" s="185">
        <v>0</v>
      </c>
      <c r="U657" s="186">
        <v>0</v>
      </c>
      <c r="V657" s="178">
        <v>0</v>
      </c>
      <c r="W657" s="178">
        <v>0</v>
      </c>
      <c r="X657" s="179">
        <v>0</v>
      </c>
      <c r="Y657" s="180">
        <v>0</v>
      </c>
    </row>
    <row r="658" spans="1:25" ht="15.6" x14ac:dyDescent="0.25">
      <c r="A658" s="138" t="s">
        <v>1002</v>
      </c>
      <c r="B658" s="131" t="s">
        <v>1386</v>
      </c>
      <c r="C658" s="131" t="s">
        <v>1006</v>
      </c>
      <c r="D658" s="131" t="s">
        <v>244</v>
      </c>
      <c r="E658" s="136" t="s">
        <v>1312</v>
      </c>
      <c r="F658" s="262">
        <f>V658+N658+R658</f>
        <v>0</v>
      </c>
      <c r="G658" s="258">
        <f>W658+O658+S658</f>
        <v>0</v>
      </c>
      <c r="H658" s="258">
        <f>F658+G658</f>
        <v>0</v>
      </c>
      <c r="I658" s="321">
        <f>X658+P658+T658</f>
        <v>0</v>
      </c>
      <c r="J658" s="309">
        <f>(P658*0.5)+(T658*0.3)+(X658*0.2)</f>
        <v>0</v>
      </c>
      <c r="K658" s="259" t="e">
        <f>I658/H658</f>
        <v>#DIV/0!</v>
      </c>
      <c r="L658" s="258">
        <f>Y658+Q658+U658</f>
        <v>0</v>
      </c>
      <c r="M658" s="263">
        <f>(Y658*0.2)+(Q658*0.5)+(U658*0.3)</f>
        <v>0</v>
      </c>
      <c r="N658" s="315">
        <v>0</v>
      </c>
      <c r="O658" s="182">
        <v>0</v>
      </c>
      <c r="P658" s="181">
        <v>0</v>
      </c>
      <c r="Q658" s="183">
        <v>0</v>
      </c>
      <c r="R658" s="184">
        <v>0</v>
      </c>
      <c r="S658" s="184">
        <v>0</v>
      </c>
      <c r="T658" s="185">
        <v>0</v>
      </c>
      <c r="U658" s="186">
        <v>0</v>
      </c>
      <c r="V658" s="178">
        <v>0</v>
      </c>
      <c r="W658" s="178">
        <v>0</v>
      </c>
      <c r="X658" s="179">
        <v>0</v>
      </c>
      <c r="Y658" s="180">
        <v>0</v>
      </c>
    </row>
    <row r="659" spans="1:25" ht="15.6" x14ac:dyDescent="0.25">
      <c r="A659" s="138" t="s">
        <v>1003</v>
      </c>
      <c r="B659" s="131" t="s">
        <v>1433</v>
      </c>
      <c r="C659" s="131" t="s">
        <v>1007</v>
      </c>
      <c r="D659" s="131" t="s">
        <v>1008</v>
      </c>
      <c r="E659" s="136" t="s">
        <v>1314</v>
      </c>
      <c r="F659" s="262">
        <f>V659+N659+R659</f>
        <v>0</v>
      </c>
      <c r="G659" s="258">
        <f>W659+O659+S659</f>
        <v>0</v>
      </c>
      <c r="H659" s="258">
        <f>F659+G659</f>
        <v>0</v>
      </c>
      <c r="I659" s="321">
        <f>X659+P659+T659</f>
        <v>0</v>
      </c>
      <c r="J659" s="309">
        <f>(P659*0.5)+(T659*0.3)+(X659*0.2)</f>
        <v>0</v>
      </c>
      <c r="K659" s="259" t="e">
        <f>I659/H659</f>
        <v>#DIV/0!</v>
      </c>
      <c r="L659" s="258">
        <f>Y659+Q659+U659</f>
        <v>0</v>
      </c>
      <c r="M659" s="263">
        <f>(Y659*0.2)+(Q659*0.5)+(U659*0.3)</f>
        <v>0</v>
      </c>
      <c r="N659" s="315">
        <v>0</v>
      </c>
      <c r="O659" s="182">
        <v>0</v>
      </c>
      <c r="P659" s="181">
        <v>0</v>
      </c>
      <c r="Q659" s="183">
        <v>0</v>
      </c>
      <c r="R659" s="184">
        <v>0</v>
      </c>
      <c r="S659" s="184">
        <v>0</v>
      </c>
      <c r="T659" s="185">
        <v>0</v>
      </c>
      <c r="U659" s="186">
        <v>0</v>
      </c>
      <c r="V659" s="178">
        <v>0</v>
      </c>
      <c r="W659" s="178">
        <v>0</v>
      </c>
      <c r="X659" s="179">
        <v>0</v>
      </c>
      <c r="Y659" s="180">
        <v>0</v>
      </c>
    </row>
    <row r="660" spans="1:25" ht="15.6" x14ac:dyDescent="0.25">
      <c r="A660" s="138" t="s">
        <v>1004</v>
      </c>
      <c r="B660" s="131" t="s">
        <v>1433</v>
      </c>
      <c r="C660" s="131" t="s">
        <v>1009</v>
      </c>
      <c r="D660" s="131" t="s">
        <v>1223</v>
      </c>
      <c r="E660" s="136" t="s">
        <v>1303</v>
      </c>
      <c r="F660" s="262">
        <f>V660+N660+R660</f>
        <v>0</v>
      </c>
      <c r="G660" s="258">
        <f>W660+O660+S660</f>
        <v>0</v>
      </c>
      <c r="H660" s="258">
        <f>F660+G660</f>
        <v>0</v>
      </c>
      <c r="I660" s="321">
        <f>X660+P660+T660</f>
        <v>0</v>
      </c>
      <c r="J660" s="309">
        <f>(P660*0.5)+(T660*0.3)+(X660*0.2)</f>
        <v>0</v>
      </c>
      <c r="K660" s="259" t="e">
        <f>I660/H660</f>
        <v>#DIV/0!</v>
      </c>
      <c r="L660" s="258">
        <f>Y660+Q660+U660</f>
        <v>0</v>
      </c>
      <c r="M660" s="263">
        <f>(Y660*0.2)+(Q660*0.5)+(U660*0.3)</f>
        <v>0</v>
      </c>
      <c r="N660" s="315">
        <v>0</v>
      </c>
      <c r="O660" s="182">
        <v>0</v>
      </c>
      <c r="P660" s="181">
        <v>0</v>
      </c>
      <c r="Q660" s="183">
        <v>0</v>
      </c>
      <c r="R660" s="184">
        <v>0</v>
      </c>
      <c r="S660" s="184">
        <v>0</v>
      </c>
      <c r="T660" s="185">
        <v>0</v>
      </c>
      <c r="U660" s="186">
        <v>0</v>
      </c>
      <c r="V660" s="178">
        <v>0</v>
      </c>
      <c r="W660" s="178">
        <v>0</v>
      </c>
      <c r="X660" s="179">
        <v>0</v>
      </c>
      <c r="Y660" s="180">
        <v>0</v>
      </c>
    </row>
    <row r="661" spans="1:25" ht="15.6" x14ac:dyDescent="0.25">
      <c r="A661" s="138" t="s">
        <v>1010</v>
      </c>
      <c r="B661" s="131" t="s">
        <v>1294</v>
      </c>
      <c r="C661" s="131" t="s">
        <v>1014</v>
      </c>
      <c r="D661" s="131" t="s">
        <v>1015</v>
      </c>
      <c r="E661" s="136" t="s">
        <v>1314</v>
      </c>
      <c r="F661" s="262">
        <f>V661+N661+R661</f>
        <v>0</v>
      </c>
      <c r="G661" s="258">
        <f>W661+O661+S661</f>
        <v>0</v>
      </c>
      <c r="H661" s="258">
        <f>F661+G661</f>
        <v>0</v>
      </c>
      <c r="I661" s="321">
        <f>X661+P661+T661</f>
        <v>0</v>
      </c>
      <c r="J661" s="309">
        <f>(P661*0.5)+(T661*0.3)+(X661*0.2)</f>
        <v>0</v>
      </c>
      <c r="K661" s="259" t="e">
        <f>I661/H661</f>
        <v>#DIV/0!</v>
      </c>
      <c r="L661" s="258">
        <f>Y661+Q661+U661</f>
        <v>0</v>
      </c>
      <c r="M661" s="263">
        <f>(Y661*0.2)+(Q661*0.5)+(U661*0.3)</f>
        <v>0</v>
      </c>
      <c r="N661" s="315">
        <v>0</v>
      </c>
      <c r="O661" s="182">
        <v>0</v>
      </c>
      <c r="P661" s="181">
        <v>0</v>
      </c>
      <c r="Q661" s="183">
        <v>0</v>
      </c>
      <c r="R661" s="184">
        <v>0</v>
      </c>
      <c r="S661" s="184">
        <v>0</v>
      </c>
      <c r="T661" s="185">
        <v>0</v>
      </c>
      <c r="U661" s="186">
        <v>0</v>
      </c>
      <c r="V661" s="178">
        <v>0</v>
      </c>
      <c r="W661" s="178">
        <v>0</v>
      </c>
      <c r="X661" s="179">
        <v>0</v>
      </c>
      <c r="Y661" s="180">
        <v>0</v>
      </c>
    </row>
    <row r="662" spans="1:25" ht="15.6" x14ac:dyDescent="0.25">
      <c r="A662" s="138" t="s">
        <v>1011</v>
      </c>
      <c r="B662" s="131" t="s">
        <v>1294</v>
      </c>
      <c r="C662" s="131" t="s">
        <v>1016</v>
      </c>
      <c r="D662" s="131" t="s">
        <v>334</v>
      </c>
      <c r="E662" s="136" t="s">
        <v>1311</v>
      </c>
      <c r="F662" s="262">
        <f>V662+N662+R662</f>
        <v>0</v>
      </c>
      <c r="G662" s="258">
        <f>W662+O662+S662</f>
        <v>0</v>
      </c>
      <c r="H662" s="258">
        <f>F662+G662</f>
        <v>0</v>
      </c>
      <c r="I662" s="321">
        <f>X662+P662+T662</f>
        <v>0</v>
      </c>
      <c r="J662" s="309">
        <f>(P662*0.5)+(T662*0.3)+(X662*0.2)</f>
        <v>0</v>
      </c>
      <c r="K662" s="259" t="e">
        <f>I662/H662</f>
        <v>#DIV/0!</v>
      </c>
      <c r="L662" s="258">
        <f>Y662+Q662+U662</f>
        <v>0</v>
      </c>
      <c r="M662" s="263">
        <f>(Y662*0.2)+(Q662*0.5)+(U662*0.3)</f>
        <v>0</v>
      </c>
      <c r="N662" s="315">
        <v>0</v>
      </c>
      <c r="O662" s="182">
        <v>0</v>
      </c>
      <c r="P662" s="181">
        <v>0</v>
      </c>
      <c r="Q662" s="183">
        <v>0</v>
      </c>
      <c r="R662" s="184">
        <v>0</v>
      </c>
      <c r="S662" s="184">
        <v>0</v>
      </c>
      <c r="T662" s="185">
        <v>0</v>
      </c>
      <c r="U662" s="186">
        <v>0</v>
      </c>
      <c r="V662" s="178">
        <v>0</v>
      </c>
      <c r="W662" s="178">
        <v>0</v>
      </c>
      <c r="X662" s="179">
        <v>0</v>
      </c>
      <c r="Y662" s="180">
        <v>0</v>
      </c>
    </row>
    <row r="663" spans="1:25" ht="15.6" x14ac:dyDescent="0.25">
      <c r="A663" s="138" t="s">
        <v>1012</v>
      </c>
      <c r="B663" s="131" t="s">
        <v>1294</v>
      </c>
      <c r="C663" s="131" t="s">
        <v>101</v>
      </c>
      <c r="D663" s="131" t="s">
        <v>144</v>
      </c>
      <c r="E663" s="136" t="s">
        <v>1311</v>
      </c>
      <c r="F663" s="262">
        <f>V663+N663+R663</f>
        <v>0</v>
      </c>
      <c r="G663" s="258">
        <f>W663+O663+S663</f>
        <v>0</v>
      </c>
      <c r="H663" s="258">
        <f>F663+G663</f>
        <v>0</v>
      </c>
      <c r="I663" s="321">
        <f>X663+P663+T663</f>
        <v>0</v>
      </c>
      <c r="J663" s="309">
        <f>(P663*0.5)+(T663*0.3)+(X663*0.2)</f>
        <v>0</v>
      </c>
      <c r="K663" s="259" t="e">
        <f>I663/H663</f>
        <v>#DIV/0!</v>
      </c>
      <c r="L663" s="258">
        <f>Y663+Q663+U663</f>
        <v>0</v>
      </c>
      <c r="M663" s="263">
        <f>(Y663*0.2)+(Q663*0.5)+(U663*0.3)</f>
        <v>0</v>
      </c>
      <c r="N663" s="315">
        <v>0</v>
      </c>
      <c r="O663" s="182">
        <v>0</v>
      </c>
      <c r="P663" s="181">
        <v>0</v>
      </c>
      <c r="Q663" s="183">
        <v>0</v>
      </c>
      <c r="R663" s="184">
        <v>0</v>
      </c>
      <c r="S663" s="184">
        <v>0</v>
      </c>
      <c r="T663" s="185">
        <v>0</v>
      </c>
      <c r="U663" s="186">
        <v>0</v>
      </c>
      <c r="V663" s="178">
        <v>0</v>
      </c>
      <c r="W663" s="178">
        <v>0</v>
      </c>
      <c r="X663" s="179">
        <v>0</v>
      </c>
      <c r="Y663" s="180">
        <v>0</v>
      </c>
    </row>
    <row r="664" spans="1:25" ht="15.6" x14ac:dyDescent="0.25">
      <c r="A664" s="138" t="s">
        <v>1017</v>
      </c>
      <c r="B664" s="131" t="s">
        <v>43</v>
      </c>
      <c r="C664" s="131" t="s">
        <v>104</v>
      </c>
      <c r="D664" s="131" t="s">
        <v>1924</v>
      </c>
      <c r="E664" s="136" t="s">
        <v>1314</v>
      </c>
      <c r="F664" s="262">
        <f>V664+N664+R664</f>
        <v>0</v>
      </c>
      <c r="G664" s="258">
        <f>W664+O664+S664</f>
        <v>0</v>
      </c>
      <c r="H664" s="258">
        <f>F664+G664</f>
        <v>0</v>
      </c>
      <c r="I664" s="321">
        <f>X664+P664+T664</f>
        <v>0</v>
      </c>
      <c r="J664" s="309">
        <f>(P664*0.5)+(T664*0.3)+(X664*0.2)</f>
        <v>0</v>
      </c>
      <c r="K664" s="259" t="e">
        <f>I664/H664</f>
        <v>#DIV/0!</v>
      </c>
      <c r="L664" s="258">
        <f>Y664+Q664+U664</f>
        <v>0</v>
      </c>
      <c r="M664" s="263">
        <f>(Y664*0.2)+(Q664*0.5)+(U664*0.3)</f>
        <v>0</v>
      </c>
      <c r="N664" s="315">
        <v>0</v>
      </c>
      <c r="O664" s="182">
        <v>0</v>
      </c>
      <c r="P664" s="181">
        <v>0</v>
      </c>
      <c r="Q664" s="183">
        <v>0</v>
      </c>
      <c r="R664" s="184">
        <v>0</v>
      </c>
      <c r="S664" s="184">
        <v>0</v>
      </c>
      <c r="T664" s="185">
        <v>0</v>
      </c>
      <c r="U664" s="186">
        <v>0</v>
      </c>
      <c r="V664" s="178">
        <v>0</v>
      </c>
      <c r="W664" s="178">
        <v>0</v>
      </c>
      <c r="X664" s="179">
        <v>0</v>
      </c>
      <c r="Y664" s="180">
        <v>0</v>
      </c>
    </row>
    <row r="665" spans="1:25" ht="15.6" x14ac:dyDescent="0.25">
      <c r="A665" s="138" t="s">
        <v>1020</v>
      </c>
      <c r="B665" s="131" t="s">
        <v>1069</v>
      </c>
      <c r="C665" s="131" t="s">
        <v>1033</v>
      </c>
      <c r="D665" s="131" t="s">
        <v>143</v>
      </c>
      <c r="E665" s="136" t="s">
        <v>1954</v>
      </c>
      <c r="F665" s="262">
        <f>V665+N665+R665</f>
        <v>0</v>
      </c>
      <c r="G665" s="258">
        <f>W665+O665+S665</f>
        <v>0</v>
      </c>
      <c r="H665" s="258">
        <f>F665+G665</f>
        <v>0</v>
      </c>
      <c r="I665" s="321">
        <f>X665+P665+T665</f>
        <v>0</v>
      </c>
      <c r="J665" s="309">
        <f>(P665*0.5)+(T665*0.3)+(X665*0.2)</f>
        <v>0</v>
      </c>
      <c r="K665" s="259" t="e">
        <f>I665/H665</f>
        <v>#DIV/0!</v>
      </c>
      <c r="L665" s="258">
        <f>Y665+Q665+U665</f>
        <v>0</v>
      </c>
      <c r="M665" s="263">
        <f>(Y665*0.2)+(Q665*0.5)+(U665*0.3)</f>
        <v>0</v>
      </c>
      <c r="N665" s="315">
        <v>0</v>
      </c>
      <c r="O665" s="182">
        <v>0</v>
      </c>
      <c r="P665" s="181">
        <v>0</v>
      </c>
      <c r="Q665" s="183">
        <v>0</v>
      </c>
      <c r="R665" s="184">
        <v>0</v>
      </c>
      <c r="S665" s="184">
        <v>0</v>
      </c>
      <c r="T665" s="185">
        <v>0</v>
      </c>
      <c r="U665" s="186">
        <v>0</v>
      </c>
      <c r="V665" s="178">
        <v>0</v>
      </c>
      <c r="W665" s="178">
        <v>0</v>
      </c>
      <c r="X665" s="179">
        <v>0</v>
      </c>
      <c r="Y665" s="180">
        <v>0</v>
      </c>
    </row>
    <row r="666" spans="1:25" ht="15.6" x14ac:dyDescent="0.25">
      <c r="A666" s="138" t="s">
        <v>1021</v>
      </c>
      <c r="B666" s="131" t="s">
        <v>1293</v>
      </c>
      <c r="C666" s="131" t="s">
        <v>189</v>
      </c>
      <c r="D666" s="131" t="s">
        <v>1034</v>
      </c>
      <c r="E666" s="136" t="s">
        <v>1955</v>
      </c>
      <c r="F666" s="262">
        <f>V666+N666+R666</f>
        <v>0</v>
      </c>
      <c r="G666" s="258">
        <f>W666+O666+S666</f>
        <v>0</v>
      </c>
      <c r="H666" s="258">
        <f>F666+G666</f>
        <v>0</v>
      </c>
      <c r="I666" s="321">
        <f>X666+P666+T666</f>
        <v>0</v>
      </c>
      <c r="J666" s="309">
        <f>(P666*0.5)+(T666*0.3)+(X666*0.2)</f>
        <v>0</v>
      </c>
      <c r="K666" s="259" t="e">
        <f>I666/H666</f>
        <v>#DIV/0!</v>
      </c>
      <c r="L666" s="258">
        <f>Y666+Q666+U666</f>
        <v>0</v>
      </c>
      <c r="M666" s="263">
        <f>(Y666*0.2)+(Q666*0.5)+(U666*0.3)</f>
        <v>0</v>
      </c>
      <c r="N666" s="315">
        <v>0</v>
      </c>
      <c r="O666" s="182">
        <v>0</v>
      </c>
      <c r="P666" s="181">
        <v>0</v>
      </c>
      <c r="Q666" s="183">
        <v>0</v>
      </c>
      <c r="R666" s="184">
        <v>0</v>
      </c>
      <c r="S666" s="184">
        <v>0</v>
      </c>
      <c r="T666" s="185">
        <v>0</v>
      </c>
      <c r="U666" s="186">
        <v>0</v>
      </c>
      <c r="V666" s="178">
        <v>0</v>
      </c>
      <c r="W666" s="178">
        <v>0</v>
      </c>
      <c r="X666" s="179">
        <v>0</v>
      </c>
      <c r="Y666" s="180">
        <v>0</v>
      </c>
    </row>
    <row r="667" spans="1:25" ht="15.6" x14ac:dyDescent="0.25">
      <c r="A667" s="138" t="s">
        <v>1022</v>
      </c>
      <c r="B667" s="131" t="s">
        <v>1293</v>
      </c>
      <c r="C667" s="131" t="s">
        <v>1035</v>
      </c>
      <c r="D667" s="131" t="s">
        <v>334</v>
      </c>
      <c r="E667" s="136" t="s">
        <v>1314</v>
      </c>
      <c r="F667" s="262">
        <f>V667+N667+R667</f>
        <v>0</v>
      </c>
      <c r="G667" s="258">
        <f>W667+O667+S667</f>
        <v>0</v>
      </c>
      <c r="H667" s="258">
        <f>F667+G667</f>
        <v>0</v>
      </c>
      <c r="I667" s="321">
        <f>X667+P667+T667</f>
        <v>0</v>
      </c>
      <c r="J667" s="309">
        <f>(P667*0.5)+(T667*0.3)+(X667*0.2)</f>
        <v>0</v>
      </c>
      <c r="K667" s="259" t="e">
        <f>I667/H667</f>
        <v>#DIV/0!</v>
      </c>
      <c r="L667" s="258">
        <f>Y667+Q667+U667</f>
        <v>0</v>
      </c>
      <c r="M667" s="263">
        <f>(Y667*0.2)+(Q667*0.5)+(U667*0.3)</f>
        <v>0</v>
      </c>
      <c r="N667" s="315">
        <v>0</v>
      </c>
      <c r="O667" s="182">
        <v>0</v>
      </c>
      <c r="P667" s="181">
        <v>0</v>
      </c>
      <c r="Q667" s="183">
        <v>0</v>
      </c>
      <c r="R667" s="184">
        <v>0</v>
      </c>
      <c r="S667" s="184">
        <v>0</v>
      </c>
      <c r="T667" s="185">
        <v>0</v>
      </c>
      <c r="U667" s="186">
        <v>0</v>
      </c>
      <c r="V667" s="178">
        <v>0</v>
      </c>
      <c r="W667" s="178">
        <v>0</v>
      </c>
      <c r="X667" s="179">
        <v>0</v>
      </c>
      <c r="Y667" s="180">
        <v>0</v>
      </c>
    </row>
    <row r="668" spans="1:25" ht="15.6" x14ac:dyDescent="0.25">
      <c r="A668" s="138" t="s">
        <v>1023</v>
      </c>
      <c r="B668" s="131" t="s">
        <v>1293</v>
      </c>
      <c r="C668" s="131" t="s">
        <v>1036</v>
      </c>
      <c r="D668" s="131" t="s">
        <v>258</v>
      </c>
      <c r="E668" s="136" t="s">
        <v>1955</v>
      </c>
      <c r="F668" s="262">
        <f>V668+N668+R668</f>
        <v>0</v>
      </c>
      <c r="G668" s="258">
        <f>W668+O668+S668</f>
        <v>0</v>
      </c>
      <c r="H668" s="258">
        <f>F668+G668</f>
        <v>0</v>
      </c>
      <c r="I668" s="321">
        <f>X668+P668+T668</f>
        <v>0</v>
      </c>
      <c r="J668" s="309">
        <f>(P668*0.5)+(T668*0.3)+(X668*0.2)</f>
        <v>0</v>
      </c>
      <c r="K668" s="259" t="e">
        <f>I668/H668</f>
        <v>#DIV/0!</v>
      </c>
      <c r="L668" s="258">
        <f>Y668+Q668+U668</f>
        <v>0</v>
      </c>
      <c r="M668" s="263">
        <f>(Y668*0.2)+(Q668*0.5)+(U668*0.3)</f>
        <v>0</v>
      </c>
      <c r="N668" s="315">
        <v>0</v>
      </c>
      <c r="O668" s="182">
        <v>0</v>
      </c>
      <c r="P668" s="181">
        <v>0</v>
      </c>
      <c r="Q668" s="183">
        <v>0</v>
      </c>
      <c r="R668" s="184">
        <v>0</v>
      </c>
      <c r="S668" s="184">
        <v>0</v>
      </c>
      <c r="T668" s="185">
        <v>0</v>
      </c>
      <c r="U668" s="186">
        <v>0</v>
      </c>
      <c r="V668" s="178">
        <v>0</v>
      </c>
      <c r="W668" s="178">
        <v>0</v>
      </c>
      <c r="X668" s="179">
        <v>0</v>
      </c>
      <c r="Y668" s="180">
        <v>0</v>
      </c>
    </row>
    <row r="669" spans="1:25" ht="15.6" x14ac:dyDescent="0.25">
      <c r="A669" s="138" t="s">
        <v>1038</v>
      </c>
      <c r="B669" s="131" t="s">
        <v>50</v>
      </c>
      <c r="C669" s="131" t="s">
        <v>232</v>
      </c>
      <c r="D669" s="131" t="s">
        <v>119</v>
      </c>
      <c r="E669" s="136" t="s">
        <v>1311</v>
      </c>
      <c r="F669" s="262">
        <f>V669+N669+R669</f>
        <v>0</v>
      </c>
      <c r="G669" s="258">
        <f>W669+O669+S669</f>
        <v>0</v>
      </c>
      <c r="H669" s="258">
        <f>F669+G669</f>
        <v>0</v>
      </c>
      <c r="I669" s="321">
        <f>X669+P669+T669</f>
        <v>0</v>
      </c>
      <c r="J669" s="309">
        <f>(P669*0.5)+(T669*0.3)+(X669*0.2)</f>
        <v>0</v>
      </c>
      <c r="K669" s="259" t="e">
        <f>I669/H669</f>
        <v>#DIV/0!</v>
      </c>
      <c r="L669" s="258">
        <f>Y669+Q669+U669</f>
        <v>20</v>
      </c>
      <c r="M669" s="263">
        <f>(Y669*0.2)+(Q669*0.5)+(U669*0.3)</f>
        <v>6</v>
      </c>
      <c r="N669" s="315">
        <v>0</v>
      </c>
      <c r="O669" s="182">
        <v>0</v>
      </c>
      <c r="P669" s="181">
        <v>0</v>
      </c>
      <c r="Q669" s="183">
        <v>0</v>
      </c>
      <c r="R669" s="184">
        <v>0</v>
      </c>
      <c r="S669" s="184">
        <v>0</v>
      </c>
      <c r="T669" s="185">
        <v>0</v>
      </c>
      <c r="U669" s="186">
        <v>20</v>
      </c>
      <c r="V669" s="178">
        <v>0</v>
      </c>
      <c r="W669" s="178">
        <v>0</v>
      </c>
      <c r="X669" s="179">
        <v>0</v>
      </c>
      <c r="Y669" s="180">
        <v>0</v>
      </c>
    </row>
    <row r="670" spans="1:25" ht="15.6" x14ac:dyDescent="0.25">
      <c r="A670" s="138" t="s">
        <v>1040</v>
      </c>
      <c r="B670" s="131" t="s">
        <v>1279</v>
      </c>
      <c r="C670" s="131" t="s">
        <v>1042</v>
      </c>
      <c r="D670" s="131" t="s">
        <v>1043</v>
      </c>
      <c r="E670" s="136" t="s">
        <v>1311</v>
      </c>
      <c r="F670" s="262">
        <f>V670+N670+R670</f>
        <v>0</v>
      </c>
      <c r="G670" s="258">
        <f>W670+O670+S670</f>
        <v>0</v>
      </c>
      <c r="H670" s="258">
        <f>F670+G670</f>
        <v>0</v>
      </c>
      <c r="I670" s="321">
        <f>X670+P670+T670</f>
        <v>0</v>
      </c>
      <c r="J670" s="309">
        <f>(P670*0.5)+(T670*0.3)+(X670*0.2)</f>
        <v>0</v>
      </c>
      <c r="K670" s="259" t="e">
        <f>I670/H670</f>
        <v>#DIV/0!</v>
      </c>
      <c r="L670" s="258">
        <f>Y670+Q670+U670</f>
        <v>0</v>
      </c>
      <c r="M670" s="263">
        <f>(Y670*0.2)+(Q670*0.5)+(U670*0.3)</f>
        <v>0</v>
      </c>
      <c r="N670" s="315">
        <v>0</v>
      </c>
      <c r="O670" s="182">
        <v>0</v>
      </c>
      <c r="P670" s="181">
        <v>0</v>
      </c>
      <c r="Q670" s="183">
        <v>0</v>
      </c>
      <c r="R670" s="184">
        <v>0</v>
      </c>
      <c r="S670" s="184">
        <v>0</v>
      </c>
      <c r="T670" s="185">
        <v>0</v>
      </c>
      <c r="U670" s="186">
        <v>0</v>
      </c>
      <c r="V670" s="178">
        <v>0</v>
      </c>
      <c r="W670" s="178">
        <v>0</v>
      </c>
      <c r="X670" s="179">
        <v>0</v>
      </c>
      <c r="Y670" s="180">
        <v>0</v>
      </c>
    </row>
    <row r="671" spans="1:25" ht="15.6" x14ac:dyDescent="0.25">
      <c r="A671" s="138" t="s">
        <v>1046</v>
      </c>
      <c r="B671" s="131" t="s">
        <v>1029</v>
      </c>
      <c r="C671" s="131" t="s">
        <v>97</v>
      </c>
      <c r="D671" s="131" t="s">
        <v>151</v>
      </c>
      <c r="E671" s="136" t="s">
        <v>1955</v>
      </c>
      <c r="F671" s="262">
        <f>V671+N671+R671</f>
        <v>0</v>
      </c>
      <c r="G671" s="258">
        <f>W671+O671+S671</f>
        <v>0</v>
      </c>
      <c r="H671" s="258">
        <f>F671+G671</f>
        <v>0</v>
      </c>
      <c r="I671" s="321">
        <f>X671+P671+T671</f>
        <v>0</v>
      </c>
      <c r="J671" s="309">
        <f>(P671*0.5)+(T671*0.3)+(X671*0.2)</f>
        <v>0</v>
      </c>
      <c r="K671" s="259" t="e">
        <f>I671/H671</f>
        <v>#DIV/0!</v>
      </c>
      <c r="L671" s="258">
        <f>Y671+Q671+U671</f>
        <v>0</v>
      </c>
      <c r="M671" s="263">
        <f>(Y671*0.2)+(Q671*0.5)+(U671*0.3)</f>
        <v>0</v>
      </c>
      <c r="N671" s="315">
        <v>0</v>
      </c>
      <c r="O671" s="182">
        <v>0</v>
      </c>
      <c r="P671" s="181">
        <v>0</v>
      </c>
      <c r="Q671" s="183">
        <v>0</v>
      </c>
      <c r="R671" s="184">
        <v>0</v>
      </c>
      <c r="S671" s="184">
        <v>0</v>
      </c>
      <c r="T671" s="185">
        <v>0</v>
      </c>
      <c r="U671" s="186">
        <v>0</v>
      </c>
      <c r="V671" s="178">
        <v>0</v>
      </c>
      <c r="W671" s="178">
        <v>0</v>
      </c>
      <c r="X671" s="179">
        <v>0</v>
      </c>
      <c r="Y671" s="180">
        <v>0</v>
      </c>
    </row>
    <row r="672" spans="1:25" ht="15.6" x14ac:dyDescent="0.25">
      <c r="A672" s="138" t="s">
        <v>1047</v>
      </c>
      <c r="B672" s="131" t="s">
        <v>1029</v>
      </c>
      <c r="C672" s="131" t="s">
        <v>1072</v>
      </c>
      <c r="D672" s="131" t="s">
        <v>1073</v>
      </c>
      <c r="E672" s="136" t="s">
        <v>1955</v>
      </c>
      <c r="F672" s="262">
        <f>V672+N672+R672</f>
        <v>0</v>
      </c>
      <c r="G672" s="258">
        <f>W672+O672+S672</f>
        <v>0</v>
      </c>
      <c r="H672" s="258">
        <f>F672+G672</f>
        <v>0</v>
      </c>
      <c r="I672" s="321">
        <f>X672+P672+T672</f>
        <v>0</v>
      </c>
      <c r="J672" s="309">
        <f>(P672*0.5)+(T672*0.3)+(X672*0.2)</f>
        <v>0</v>
      </c>
      <c r="K672" s="259" t="e">
        <f>I672/H672</f>
        <v>#DIV/0!</v>
      </c>
      <c r="L672" s="258">
        <f>Y672+Q672+U672</f>
        <v>0</v>
      </c>
      <c r="M672" s="263">
        <f>(Y672*0.2)+(Q672*0.5)+(U672*0.3)</f>
        <v>0</v>
      </c>
      <c r="N672" s="315">
        <v>0</v>
      </c>
      <c r="O672" s="182">
        <v>0</v>
      </c>
      <c r="P672" s="181">
        <v>0</v>
      </c>
      <c r="Q672" s="183">
        <v>0</v>
      </c>
      <c r="R672" s="184">
        <v>0</v>
      </c>
      <c r="S672" s="184">
        <v>0</v>
      </c>
      <c r="T672" s="185">
        <v>0</v>
      </c>
      <c r="U672" s="186">
        <v>0</v>
      </c>
      <c r="V672" s="178">
        <v>0</v>
      </c>
      <c r="W672" s="178">
        <v>0</v>
      </c>
      <c r="X672" s="179">
        <v>0</v>
      </c>
      <c r="Y672" s="180">
        <v>0</v>
      </c>
    </row>
    <row r="673" spans="1:25" ht="15.6" x14ac:dyDescent="0.25">
      <c r="A673" s="138" t="s">
        <v>1049</v>
      </c>
      <c r="B673" s="131" t="s">
        <v>1294</v>
      </c>
      <c r="C673" s="131" t="s">
        <v>303</v>
      </c>
      <c r="D673" s="131" t="s">
        <v>1839</v>
      </c>
      <c r="E673" s="136" t="s">
        <v>1314</v>
      </c>
      <c r="F673" s="262">
        <f>V673+N673+R673</f>
        <v>0</v>
      </c>
      <c r="G673" s="258">
        <f>W673+O673+S673</f>
        <v>0</v>
      </c>
      <c r="H673" s="258">
        <f>F673+G673</f>
        <v>0</v>
      </c>
      <c r="I673" s="321">
        <f>X673+P673+T673</f>
        <v>0</v>
      </c>
      <c r="J673" s="309">
        <f>(P673*0.5)+(T673*0.3)+(X673*0.2)</f>
        <v>0</v>
      </c>
      <c r="K673" s="259" t="e">
        <f>I673/H673</f>
        <v>#DIV/0!</v>
      </c>
      <c r="L673" s="258">
        <f>Y673+Q673+U673</f>
        <v>0</v>
      </c>
      <c r="M673" s="263">
        <f>(Y673*0.2)+(Q673*0.5)+(U673*0.3)</f>
        <v>0</v>
      </c>
      <c r="N673" s="315">
        <v>0</v>
      </c>
      <c r="O673" s="182">
        <v>0</v>
      </c>
      <c r="P673" s="181">
        <v>0</v>
      </c>
      <c r="Q673" s="183">
        <v>0</v>
      </c>
      <c r="R673" s="184">
        <v>0</v>
      </c>
      <c r="S673" s="184">
        <v>0</v>
      </c>
      <c r="T673" s="185">
        <v>0</v>
      </c>
      <c r="U673" s="186">
        <v>0</v>
      </c>
      <c r="V673" s="178">
        <v>0</v>
      </c>
      <c r="W673" s="178">
        <v>0</v>
      </c>
      <c r="X673" s="179">
        <v>0</v>
      </c>
      <c r="Y673" s="180">
        <v>0</v>
      </c>
    </row>
    <row r="674" spans="1:25" ht="15.6" x14ac:dyDescent="0.25">
      <c r="A674" s="138" t="s">
        <v>1075</v>
      </c>
      <c r="B674" s="131" t="s">
        <v>1294</v>
      </c>
      <c r="C674" s="131" t="s">
        <v>1840</v>
      </c>
      <c r="D674" s="131" t="s">
        <v>1839</v>
      </c>
      <c r="E674" s="136" t="s">
        <v>1313</v>
      </c>
      <c r="F674" s="262">
        <f>V674+N674+R674</f>
        <v>0</v>
      </c>
      <c r="G674" s="258">
        <f>W674+O674+S674</f>
        <v>0</v>
      </c>
      <c r="H674" s="258">
        <f>F674+G674</f>
        <v>0</v>
      </c>
      <c r="I674" s="321">
        <f>X674+P674+T674</f>
        <v>0</v>
      </c>
      <c r="J674" s="309">
        <f>(P674*0.5)+(T674*0.3)+(X674*0.2)</f>
        <v>0</v>
      </c>
      <c r="K674" s="259" t="e">
        <f>I674/H674</f>
        <v>#DIV/0!</v>
      </c>
      <c r="L674" s="258">
        <f>Y674+Q674+U674</f>
        <v>0</v>
      </c>
      <c r="M674" s="263">
        <f>(Y674*0.2)+(Q674*0.5)+(U674*0.3)</f>
        <v>0</v>
      </c>
      <c r="N674" s="315">
        <v>0</v>
      </c>
      <c r="O674" s="182">
        <v>0</v>
      </c>
      <c r="P674" s="181">
        <v>0</v>
      </c>
      <c r="Q674" s="183">
        <v>0</v>
      </c>
      <c r="R674" s="184">
        <v>0</v>
      </c>
      <c r="S674" s="184">
        <v>0</v>
      </c>
      <c r="T674" s="185">
        <v>0</v>
      </c>
      <c r="U674" s="186">
        <v>0</v>
      </c>
      <c r="V674" s="178">
        <v>0</v>
      </c>
      <c r="W674" s="178">
        <v>0</v>
      </c>
      <c r="X674" s="179">
        <v>0</v>
      </c>
      <c r="Y674" s="180">
        <v>0</v>
      </c>
    </row>
    <row r="675" spans="1:25" ht="15.6" x14ac:dyDescent="0.25">
      <c r="A675" s="138" t="s">
        <v>1076</v>
      </c>
      <c r="B675" s="131" t="s">
        <v>1029</v>
      </c>
      <c r="C675" s="131" t="s">
        <v>1085</v>
      </c>
      <c r="D675" s="131" t="s">
        <v>1073</v>
      </c>
      <c r="E675" s="136" t="s">
        <v>1955</v>
      </c>
      <c r="F675" s="262">
        <f>V675+N675+R675</f>
        <v>0</v>
      </c>
      <c r="G675" s="258">
        <f>W675+O675+S675</f>
        <v>0</v>
      </c>
      <c r="H675" s="258">
        <f>F675+G675</f>
        <v>0</v>
      </c>
      <c r="I675" s="321">
        <f>X675+P675+T675</f>
        <v>0</v>
      </c>
      <c r="J675" s="309">
        <f>(P675*0.5)+(T675*0.3)+(X675*0.2)</f>
        <v>0</v>
      </c>
      <c r="K675" s="259" t="e">
        <f>I675/H675</f>
        <v>#DIV/0!</v>
      </c>
      <c r="L675" s="258">
        <f>Y675+Q675+U675</f>
        <v>0</v>
      </c>
      <c r="M675" s="263">
        <f>(Y675*0.2)+(Q675*0.5)+(U675*0.3)</f>
        <v>0</v>
      </c>
      <c r="N675" s="315">
        <v>0</v>
      </c>
      <c r="O675" s="182">
        <v>0</v>
      </c>
      <c r="P675" s="181">
        <v>0</v>
      </c>
      <c r="Q675" s="183">
        <v>0</v>
      </c>
      <c r="R675" s="184">
        <v>0</v>
      </c>
      <c r="S675" s="184">
        <v>0</v>
      </c>
      <c r="T675" s="185">
        <v>0</v>
      </c>
      <c r="U675" s="186">
        <v>0</v>
      </c>
      <c r="V675" s="178">
        <v>0</v>
      </c>
      <c r="W675" s="178">
        <v>0</v>
      </c>
      <c r="X675" s="179">
        <v>0</v>
      </c>
      <c r="Y675" s="180">
        <v>0</v>
      </c>
    </row>
    <row r="676" spans="1:25" ht="15.6" x14ac:dyDescent="0.25">
      <c r="A676" s="138" t="s">
        <v>1077</v>
      </c>
      <c r="B676" s="131" t="s">
        <v>1294</v>
      </c>
      <c r="C676" s="131" t="s">
        <v>1086</v>
      </c>
      <c r="D676" s="131" t="s">
        <v>1931</v>
      </c>
      <c r="E676" s="136" t="s">
        <v>2026</v>
      </c>
      <c r="F676" s="262">
        <f>V676+N676+R676</f>
        <v>0</v>
      </c>
      <c r="G676" s="258">
        <f>W676+O676+S676</f>
        <v>0</v>
      </c>
      <c r="H676" s="258">
        <f>F676+G676</f>
        <v>0</v>
      </c>
      <c r="I676" s="321">
        <f>X676+P676+T676</f>
        <v>0</v>
      </c>
      <c r="J676" s="309">
        <f>(P676*0.5)+(T676*0.3)+(X676*0.2)</f>
        <v>0</v>
      </c>
      <c r="K676" s="259" t="e">
        <f>I676/H676</f>
        <v>#DIV/0!</v>
      </c>
      <c r="L676" s="258">
        <f>Y676+Q676+U676</f>
        <v>0</v>
      </c>
      <c r="M676" s="263">
        <f>(Y676*0.2)+(Q676*0.5)+(U676*0.3)</f>
        <v>0</v>
      </c>
      <c r="N676" s="315">
        <v>0</v>
      </c>
      <c r="O676" s="182">
        <v>0</v>
      </c>
      <c r="P676" s="181">
        <v>0</v>
      </c>
      <c r="Q676" s="183">
        <v>0</v>
      </c>
      <c r="R676" s="184">
        <v>0</v>
      </c>
      <c r="S676" s="184">
        <v>0</v>
      </c>
      <c r="T676" s="185">
        <v>0</v>
      </c>
      <c r="U676" s="186">
        <v>0</v>
      </c>
      <c r="V676" s="178">
        <v>0</v>
      </c>
      <c r="W676" s="178">
        <v>0</v>
      </c>
      <c r="X676" s="179">
        <v>0</v>
      </c>
      <c r="Y676" s="180">
        <v>0</v>
      </c>
    </row>
    <row r="677" spans="1:25" ht="15.6" x14ac:dyDescent="0.25">
      <c r="A677" s="138" t="s">
        <v>1079</v>
      </c>
      <c r="B677" s="131" t="s">
        <v>1069</v>
      </c>
      <c r="C677" s="131" t="s">
        <v>189</v>
      </c>
      <c r="D677" s="131" t="s">
        <v>1087</v>
      </c>
      <c r="E677" s="136" t="s">
        <v>1314</v>
      </c>
      <c r="F677" s="262">
        <f>V677+N677+R677</f>
        <v>0</v>
      </c>
      <c r="G677" s="258">
        <f>W677+O677+S677</f>
        <v>0</v>
      </c>
      <c r="H677" s="258">
        <f>F677+G677</f>
        <v>0</v>
      </c>
      <c r="I677" s="321">
        <f>X677+P677+T677</f>
        <v>0</v>
      </c>
      <c r="J677" s="309">
        <f>(P677*0.5)+(T677*0.3)+(X677*0.2)</f>
        <v>0</v>
      </c>
      <c r="K677" s="259" t="e">
        <f>I677/H677</f>
        <v>#DIV/0!</v>
      </c>
      <c r="L677" s="258">
        <f>Y677+Q677+U677</f>
        <v>0</v>
      </c>
      <c r="M677" s="263">
        <f>(Y677*0.2)+(Q677*0.5)+(U677*0.3)</f>
        <v>0</v>
      </c>
      <c r="N677" s="315">
        <v>0</v>
      </c>
      <c r="O677" s="182">
        <v>0</v>
      </c>
      <c r="P677" s="181">
        <v>0</v>
      </c>
      <c r="Q677" s="183">
        <v>0</v>
      </c>
      <c r="R677" s="184">
        <v>0</v>
      </c>
      <c r="S677" s="184">
        <v>0</v>
      </c>
      <c r="T677" s="185">
        <v>0</v>
      </c>
      <c r="U677" s="186">
        <v>0</v>
      </c>
      <c r="V677" s="178">
        <v>0</v>
      </c>
      <c r="W677" s="178">
        <v>0</v>
      </c>
      <c r="X677" s="179">
        <v>0</v>
      </c>
      <c r="Y677" s="180">
        <v>0</v>
      </c>
    </row>
    <row r="678" spans="1:25" ht="15.6" x14ac:dyDescent="0.25">
      <c r="A678" s="138" t="s">
        <v>1082</v>
      </c>
      <c r="B678" s="131" t="s">
        <v>1279</v>
      </c>
      <c r="C678" s="131" t="s">
        <v>1088</v>
      </c>
      <c r="D678" s="131" t="s">
        <v>1089</v>
      </c>
      <c r="E678" s="136" t="s">
        <v>1311</v>
      </c>
      <c r="F678" s="262">
        <f>V678+N678+R678</f>
        <v>0</v>
      </c>
      <c r="G678" s="258">
        <f>W678+O678+S678</f>
        <v>0</v>
      </c>
      <c r="H678" s="258">
        <f>F678+G678</f>
        <v>0</v>
      </c>
      <c r="I678" s="321">
        <f>X678+P678+T678</f>
        <v>0</v>
      </c>
      <c r="J678" s="309">
        <f>(P678*0.5)+(T678*0.3)+(X678*0.2)</f>
        <v>0</v>
      </c>
      <c r="K678" s="259" t="e">
        <f>I678/H678</f>
        <v>#DIV/0!</v>
      </c>
      <c r="L678" s="258">
        <f>Y678+Q678+U678</f>
        <v>0</v>
      </c>
      <c r="M678" s="263">
        <f>(Y678*0.2)+(Q678*0.5)+(U678*0.3)</f>
        <v>0</v>
      </c>
      <c r="N678" s="315">
        <v>0</v>
      </c>
      <c r="O678" s="182">
        <v>0</v>
      </c>
      <c r="P678" s="181">
        <v>0</v>
      </c>
      <c r="Q678" s="183">
        <v>0</v>
      </c>
      <c r="R678" s="184">
        <v>0</v>
      </c>
      <c r="S678" s="184">
        <v>0</v>
      </c>
      <c r="T678" s="185">
        <v>0</v>
      </c>
      <c r="U678" s="186">
        <v>0</v>
      </c>
      <c r="V678" s="178">
        <v>0</v>
      </c>
      <c r="W678" s="178">
        <v>0</v>
      </c>
      <c r="X678" s="179">
        <v>0</v>
      </c>
      <c r="Y678" s="180">
        <v>0</v>
      </c>
    </row>
    <row r="679" spans="1:25" ht="15.6" x14ac:dyDescent="0.25">
      <c r="A679" s="138" t="s">
        <v>1083</v>
      </c>
      <c r="B679" s="131" t="s">
        <v>1278</v>
      </c>
      <c r="C679" s="131" t="s">
        <v>194</v>
      </c>
      <c r="D679" s="131" t="s">
        <v>1091</v>
      </c>
      <c r="E679" s="136" t="s">
        <v>1314</v>
      </c>
      <c r="F679" s="262">
        <f>V679+N679+R679</f>
        <v>0</v>
      </c>
      <c r="G679" s="258">
        <f>W679+O679+S679</f>
        <v>0</v>
      </c>
      <c r="H679" s="258">
        <f>F679+G679</f>
        <v>0</v>
      </c>
      <c r="I679" s="321">
        <f>X679+P679+T679</f>
        <v>0</v>
      </c>
      <c r="J679" s="309">
        <f>(P679*0.5)+(T679*0.3)+(X679*0.2)</f>
        <v>0</v>
      </c>
      <c r="K679" s="259" t="e">
        <f>I679/H679</f>
        <v>#DIV/0!</v>
      </c>
      <c r="L679" s="258">
        <f>Y679+Q679+U679</f>
        <v>0</v>
      </c>
      <c r="M679" s="263">
        <f>(Y679*0.2)+(Q679*0.5)+(U679*0.3)</f>
        <v>0</v>
      </c>
      <c r="N679" s="315">
        <v>0</v>
      </c>
      <c r="O679" s="182">
        <v>0</v>
      </c>
      <c r="P679" s="181">
        <v>0</v>
      </c>
      <c r="Q679" s="183">
        <v>0</v>
      </c>
      <c r="R679" s="184">
        <v>0</v>
      </c>
      <c r="S679" s="184">
        <v>0</v>
      </c>
      <c r="T679" s="185">
        <v>0</v>
      </c>
      <c r="U679" s="186">
        <v>0</v>
      </c>
      <c r="V679" s="178">
        <v>0</v>
      </c>
      <c r="W679" s="178">
        <v>0</v>
      </c>
      <c r="X679" s="179">
        <v>0</v>
      </c>
      <c r="Y679" s="180">
        <v>0</v>
      </c>
    </row>
    <row r="680" spans="1:25" ht="15.6" x14ac:dyDescent="0.25">
      <c r="A680" s="138" t="s">
        <v>1084</v>
      </c>
      <c r="B680" s="131" t="s">
        <v>1278</v>
      </c>
      <c r="C680" s="131" t="s">
        <v>1092</v>
      </c>
      <c r="D680" s="131" t="s">
        <v>355</v>
      </c>
      <c r="E680" s="136" t="s">
        <v>1311</v>
      </c>
      <c r="F680" s="262">
        <f>V680+N680+R680</f>
        <v>0</v>
      </c>
      <c r="G680" s="258">
        <f>W680+O680+S680</f>
        <v>0</v>
      </c>
      <c r="H680" s="258">
        <f>F680+G680</f>
        <v>0</v>
      </c>
      <c r="I680" s="321">
        <f>X680+P680+T680</f>
        <v>0</v>
      </c>
      <c r="J680" s="309">
        <f>(P680*0.5)+(T680*0.3)+(X680*0.2)</f>
        <v>0</v>
      </c>
      <c r="K680" s="259" t="e">
        <f>I680/H680</f>
        <v>#DIV/0!</v>
      </c>
      <c r="L680" s="258">
        <f>Y680+Q680+U680</f>
        <v>0</v>
      </c>
      <c r="M680" s="263">
        <f>(Y680*0.2)+(Q680*0.5)+(U680*0.3)</f>
        <v>0</v>
      </c>
      <c r="N680" s="315">
        <v>0</v>
      </c>
      <c r="O680" s="182">
        <v>0</v>
      </c>
      <c r="P680" s="181">
        <v>0</v>
      </c>
      <c r="Q680" s="183">
        <v>0</v>
      </c>
      <c r="R680" s="184">
        <v>0</v>
      </c>
      <c r="S680" s="184">
        <v>0</v>
      </c>
      <c r="T680" s="185">
        <v>0</v>
      </c>
      <c r="U680" s="186">
        <v>0</v>
      </c>
      <c r="V680" s="178">
        <v>0</v>
      </c>
      <c r="W680" s="178">
        <v>0</v>
      </c>
      <c r="X680" s="179">
        <v>0</v>
      </c>
      <c r="Y680" s="180">
        <v>0</v>
      </c>
    </row>
    <row r="681" spans="1:25" ht="15.6" x14ac:dyDescent="0.25">
      <c r="A681" s="138" t="s">
        <v>1093</v>
      </c>
      <c r="B681" s="131" t="s">
        <v>1293</v>
      </c>
      <c r="C681" s="131" t="s">
        <v>143</v>
      </c>
      <c r="D681" s="131" t="s">
        <v>1096</v>
      </c>
      <c r="E681" s="136" t="s">
        <v>1954</v>
      </c>
      <c r="F681" s="262">
        <f>V681+N681+R681</f>
        <v>0</v>
      </c>
      <c r="G681" s="258">
        <f>W681+O681+S681</f>
        <v>0</v>
      </c>
      <c r="H681" s="258">
        <f>F681+G681</f>
        <v>0</v>
      </c>
      <c r="I681" s="321">
        <f>X681+P681+T681</f>
        <v>0</v>
      </c>
      <c r="J681" s="309">
        <f>(P681*0.5)+(T681*0.3)+(X681*0.2)</f>
        <v>0</v>
      </c>
      <c r="K681" s="259" t="e">
        <f>I681/H681</f>
        <v>#DIV/0!</v>
      </c>
      <c r="L681" s="258">
        <f>Y681+Q681+U681</f>
        <v>20</v>
      </c>
      <c r="M681" s="263">
        <f>(Y681*0.2)+(Q681*0.5)+(U681*0.3)</f>
        <v>4</v>
      </c>
      <c r="N681" s="315">
        <v>0</v>
      </c>
      <c r="O681" s="182">
        <v>0</v>
      </c>
      <c r="P681" s="181">
        <v>0</v>
      </c>
      <c r="Q681" s="183">
        <v>0</v>
      </c>
      <c r="R681" s="184">
        <v>0</v>
      </c>
      <c r="S681" s="184">
        <v>0</v>
      </c>
      <c r="T681" s="185">
        <v>0</v>
      </c>
      <c r="U681" s="186">
        <v>0</v>
      </c>
      <c r="V681" s="178">
        <v>0</v>
      </c>
      <c r="W681" s="178">
        <v>0</v>
      </c>
      <c r="X681" s="179">
        <v>0</v>
      </c>
      <c r="Y681" s="180">
        <v>20</v>
      </c>
    </row>
    <row r="682" spans="1:25" ht="15.6" x14ac:dyDescent="0.25">
      <c r="A682" s="138" t="s">
        <v>1094</v>
      </c>
      <c r="B682" s="131" t="s">
        <v>1392</v>
      </c>
      <c r="C682" s="131" t="s">
        <v>177</v>
      </c>
      <c r="D682" s="131" t="s">
        <v>1097</v>
      </c>
      <c r="E682" s="136" t="s">
        <v>1955</v>
      </c>
      <c r="F682" s="262">
        <f>V682+N682+R682</f>
        <v>0</v>
      </c>
      <c r="G682" s="258">
        <f>W682+O682+S682</f>
        <v>0</v>
      </c>
      <c r="H682" s="258">
        <f>F682+G682</f>
        <v>0</v>
      </c>
      <c r="I682" s="321">
        <f>X682+P682+T682</f>
        <v>0</v>
      </c>
      <c r="J682" s="309">
        <f>(P682*0.5)+(T682*0.3)+(X682*0.2)</f>
        <v>0</v>
      </c>
      <c r="K682" s="259" t="e">
        <f>I682/H682</f>
        <v>#DIV/0!</v>
      </c>
      <c r="L682" s="258">
        <f>Y682+Q682+U682</f>
        <v>0</v>
      </c>
      <c r="M682" s="263">
        <f>(Y682*0.2)+(Q682*0.5)+(U682*0.3)</f>
        <v>0</v>
      </c>
      <c r="N682" s="315">
        <v>0</v>
      </c>
      <c r="O682" s="182">
        <v>0</v>
      </c>
      <c r="P682" s="181">
        <v>0</v>
      </c>
      <c r="Q682" s="183">
        <v>0</v>
      </c>
      <c r="R682" s="184">
        <v>0</v>
      </c>
      <c r="S682" s="184">
        <v>0</v>
      </c>
      <c r="T682" s="185">
        <v>0</v>
      </c>
      <c r="U682" s="186">
        <v>0</v>
      </c>
      <c r="V682" s="178">
        <v>0</v>
      </c>
      <c r="W682" s="178">
        <v>0</v>
      </c>
      <c r="X682" s="179">
        <v>0</v>
      </c>
      <c r="Y682" s="180">
        <v>0</v>
      </c>
    </row>
    <row r="683" spans="1:25" ht="15.6" x14ac:dyDescent="0.25">
      <c r="A683" s="138" t="s">
        <v>1095</v>
      </c>
      <c r="B683" s="131" t="s">
        <v>1295</v>
      </c>
      <c r="C683" s="131" t="s">
        <v>1098</v>
      </c>
      <c r="D683" s="131" t="s">
        <v>334</v>
      </c>
      <c r="E683" s="136" t="s">
        <v>1311</v>
      </c>
      <c r="F683" s="262">
        <f>V683+N683+R683</f>
        <v>0</v>
      </c>
      <c r="G683" s="258">
        <f>W683+O683+S683</f>
        <v>0</v>
      </c>
      <c r="H683" s="258">
        <f>F683+G683</f>
        <v>0</v>
      </c>
      <c r="I683" s="321">
        <f>X683+P683+T683</f>
        <v>0</v>
      </c>
      <c r="J683" s="309">
        <f>(P683*0.5)+(T683*0.3)+(X683*0.2)</f>
        <v>0</v>
      </c>
      <c r="K683" s="259" t="e">
        <f>I683/H683</f>
        <v>#DIV/0!</v>
      </c>
      <c r="L683" s="258">
        <f>Y683+Q683+U683</f>
        <v>0</v>
      </c>
      <c r="M683" s="263">
        <f>(Y683*0.2)+(Q683*0.5)+(U683*0.3)</f>
        <v>0</v>
      </c>
      <c r="N683" s="315">
        <v>0</v>
      </c>
      <c r="O683" s="182">
        <v>0</v>
      </c>
      <c r="P683" s="181">
        <v>0</v>
      </c>
      <c r="Q683" s="183">
        <v>0</v>
      </c>
      <c r="R683" s="184">
        <v>0</v>
      </c>
      <c r="S683" s="184">
        <v>0</v>
      </c>
      <c r="T683" s="185">
        <v>0</v>
      </c>
      <c r="U683" s="186">
        <v>0</v>
      </c>
      <c r="V683" s="178">
        <v>0</v>
      </c>
      <c r="W683" s="178">
        <v>0</v>
      </c>
      <c r="X683" s="179">
        <v>0</v>
      </c>
      <c r="Y683" s="180">
        <v>0</v>
      </c>
    </row>
    <row r="684" spans="1:25" ht="15.6" x14ac:dyDescent="0.25">
      <c r="A684" s="138" t="s">
        <v>1103</v>
      </c>
      <c r="B684" s="131" t="s">
        <v>1293</v>
      </c>
      <c r="C684" s="131" t="s">
        <v>1109</v>
      </c>
      <c r="D684" s="131" t="s">
        <v>105</v>
      </c>
      <c r="E684" s="136" t="s">
        <v>1311</v>
      </c>
      <c r="F684" s="262">
        <f>V684+N684+R684</f>
        <v>0</v>
      </c>
      <c r="G684" s="258">
        <f>W684+O684+S684</f>
        <v>0</v>
      </c>
      <c r="H684" s="258">
        <f>F684+G684</f>
        <v>0</v>
      </c>
      <c r="I684" s="321">
        <f>X684+P684+T684</f>
        <v>0</v>
      </c>
      <c r="J684" s="309">
        <f>(P684*0.5)+(T684*0.3)+(X684*0.2)</f>
        <v>0</v>
      </c>
      <c r="K684" s="259" t="e">
        <f>I684/H684</f>
        <v>#DIV/0!</v>
      </c>
      <c r="L684" s="258">
        <f>Y684+Q684+U684</f>
        <v>0</v>
      </c>
      <c r="M684" s="263">
        <f>(Y684*0.2)+(Q684*0.5)+(U684*0.3)</f>
        <v>0</v>
      </c>
      <c r="N684" s="315">
        <v>0</v>
      </c>
      <c r="O684" s="182">
        <v>0</v>
      </c>
      <c r="P684" s="181">
        <v>0</v>
      </c>
      <c r="Q684" s="183">
        <v>0</v>
      </c>
      <c r="R684" s="184">
        <v>0</v>
      </c>
      <c r="S684" s="184">
        <v>0</v>
      </c>
      <c r="T684" s="185">
        <v>0</v>
      </c>
      <c r="U684" s="186">
        <v>0</v>
      </c>
      <c r="V684" s="178">
        <v>0</v>
      </c>
      <c r="W684" s="178">
        <v>0</v>
      </c>
      <c r="X684" s="179">
        <v>0</v>
      </c>
      <c r="Y684" s="180">
        <v>0</v>
      </c>
    </row>
    <row r="685" spans="1:25" ht="15.6" x14ac:dyDescent="0.25">
      <c r="A685" s="138" t="s">
        <v>1107</v>
      </c>
      <c r="B685" s="131" t="s">
        <v>1432</v>
      </c>
      <c r="C685" s="131" t="s">
        <v>248</v>
      </c>
      <c r="D685" s="131" t="s">
        <v>963</v>
      </c>
      <c r="E685" s="136" t="s">
        <v>1954</v>
      </c>
      <c r="F685" s="262">
        <f>V685+N685+R685</f>
        <v>0</v>
      </c>
      <c r="G685" s="258">
        <f>W685+O685+S685</f>
        <v>0</v>
      </c>
      <c r="H685" s="258">
        <f>F685+G685</f>
        <v>0</v>
      </c>
      <c r="I685" s="321">
        <f>X685+P685+T685</f>
        <v>0</v>
      </c>
      <c r="J685" s="309">
        <f>(P685*0.5)+(T685*0.3)+(X685*0.2)</f>
        <v>0</v>
      </c>
      <c r="K685" s="259" t="e">
        <f>I685/H685</f>
        <v>#DIV/0!</v>
      </c>
      <c r="L685" s="258">
        <f>Y685+Q685+U685</f>
        <v>0</v>
      </c>
      <c r="M685" s="263">
        <f>(Y685*0.2)+(Q685*0.5)+(U685*0.3)</f>
        <v>0</v>
      </c>
      <c r="N685" s="315">
        <v>0</v>
      </c>
      <c r="O685" s="182">
        <v>0</v>
      </c>
      <c r="P685" s="181">
        <v>0</v>
      </c>
      <c r="Q685" s="183">
        <v>0</v>
      </c>
      <c r="R685" s="184">
        <v>0</v>
      </c>
      <c r="S685" s="184">
        <v>0</v>
      </c>
      <c r="T685" s="185">
        <v>0</v>
      </c>
      <c r="U685" s="186">
        <v>0</v>
      </c>
      <c r="V685" s="178">
        <v>0</v>
      </c>
      <c r="W685" s="178">
        <v>0</v>
      </c>
      <c r="X685" s="179">
        <v>0</v>
      </c>
      <c r="Y685" s="180">
        <v>0</v>
      </c>
    </row>
    <row r="686" spans="1:25" ht="15.6" x14ac:dyDescent="0.25">
      <c r="A686" s="138" t="s">
        <v>1108</v>
      </c>
      <c r="B686" s="131" t="s">
        <v>1432</v>
      </c>
      <c r="C686" s="131" t="s">
        <v>1116</v>
      </c>
      <c r="D686" s="131" t="s">
        <v>963</v>
      </c>
      <c r="E686" s="136" t="s">
        <v>1954</v>
      </c>
      <c r="F686" s="262">
        <f>V686+N686+R686</f>
        <v>0</v>
      </c>
      <c r="G686" s="258">
        <f>W686+O686+S686</f>
        <v>0</v>
      </c>
      <c r="H686" s="258">
        <f>F686+G686</f>
        <v>0</v>
      </c>
      <c r="I686" s="321">
        <f>X686+P686+T686</f>
        <v>0</v>
      </c>
      <c r="J686" s="309">
        <f>(P686*0.5)+(T686*0.3)+(X686*0.2)</f>
        <v>0</v>
      </c>
      <c r="K686" s="259" t="e">
        <f>I686/H686</f>
        <v>#DIV/0!</v>
      </c>
      <c r="L686" s="258">
        <f>Y686+Q686+U686</f>
        <v>0</v>
      </c>
      <c r="M686" s="263">
        <f>(Y686*0.2)+(Q686*0.5)+(U686*0.3)</f>
        <v>0</v>
      </c>
      <c r="N686" s="315">
        <v>0</v>
      </c>
      <c r="O686" s="182">
        <v>0</v>
      </c>
      <c r="P686" s="181">
        <v>0</v>
      </c>
      <c r="Q686" s="183">
        <v>0</v>
      </c>
      <c r="R686" s="184">
        <v>0</v>
      </c>
      <c r="S686" s="184">
        <v>0</v>
      </c>
      <c r="T686" s="185">
        <v>0</v>
      </c>
      <c r="U686" s="186">
        <v>0</v>
      </c>
      <c r="V686" s="178">
        <v>0</v>
      </c>
      <c r="W686" s="178">
        <v>0</v>
      </c>
      <c r="X686" s="179">
        <v>0</v>
      </c>
      <c r="Y686" s="180">
        <v>0</v>
      </c>
    </row>
    <row r="687" spans="1:25" ht="15.6" x14ac:dyDescent="0.25">
      <c r="A687" s="138" t="s">
        <v>1113</v>
      </c>
      <c r="B687" s="131" t="s">
        <v>1279</v>
      </c>
      <c r="C687" s="131" t="s">
        <v>1119</v>
      </c>
      <c r="D687" s="131" t="s">
        <v>1099</v>
      </c>
      <c r="E687" s="136" t="s">
        <v>1314</v>
      </c>
      <c r="F687" s="262">
        <f>V687+N687+R687</f>
        <v>0</v>
      </c>
      <c r="G687" s="258">
        <f>W687+O687+S687</f>
        <v>0</v>
      </c>
      <c r="H687" s="258">
        <f>F687+G687</f>
        <v>0</v>
      </c>
      <c r="I687" s="321">
        <f>X687+P687+T687</f>
        <v>0</v>
      </c>
      <c r="J687" s="309">
        <f>(P687*0.5)+(T687*0.3)+(X687*0.2)</f>
        <v>0</v>
      </c>
      <c r="K687" s="259" t="e">
        <f>I687/H687</f>
        <v>#DIV/0!</v>
      </c>
      <c r="L687" s="258">
        <f>Y687+Q687+U687</f>
        <v>0</v>
      </c>
      <c r="M687" s="263">
        <f>(Y687*0.2)+(Q687*0.5)+(U687*0.3)</f>
        <v>0</v>
      </c>
      <c r="N687" s="315">
        <v>0</v>
      </c>
      <c r="O687" s="182">
        <v>0</v>
      </c>
      <c r="P687" s="181">
        <v>0</v>
      </c>
      <c r="Q687" s="183">
        <v>0</v>
      </c>
      <c r="R687" s="184">
        <v>0</v>
      </c>
      <c r="S687" s="184">
        <v>0</v>
      </c>
      <c r="T687" s="185">
        <v>0</v>
      </c>
      <c r="U687" s="186">
        <v>0</v>
      </c>
      <c r="V687" s="178">
        <v>0</v>
      </c>
      <c r="W687" s="178">
        <v>0</v>
      </c>
      <c r="X687" s="179">
        <v>0</v>
      </c>
      <c r="Y687" s="180">
        <v>0</v>
      </c>
    </row>
    <row r="688" spans="1:25" ht="15.6" x14ac:dyDescent="0.25">
      <c r="A688" s="138" t="s">
        <v>1114</v>
      </c>
      <c r="B688" s="131" t="s">
        <v>1371</v>
      </c>
      <c r="C688" s="131" t="s">
        <v>1121</v>
      </c>
      <c r="D688" s="131" t="s">
        <v>1122</v>
      </c>
      <c r="E688" s="136" t="s">
        <v>1311</v>
      </c>
      <c r="F688" s="262">
        <f>V688+N688+R688</f>
        <v>0</v>
      </c>
      <c r="G688" s="258">
        <f>W688+O688+S688</f>
        <v>0</v>
      </c>
      <c r="H688" s="258">
        <f>F688+G688</f>
        <v>0</v>
      </c>
      <c r="I688" s="321">
        <f>X688+P688+T688</f>
        <v>0</v>
      </c>
      <c r="J688" s="309">
        <f>(P688*0.5)+(T688*0.3)+(X688*0.2)</f>
        <v>0</v>
      </c>
      <c r="K688" s="259" t="e">
        <f>I688/H688</f>
        <v>#DIV/0!</v>
      </c>
      <c r="L688" s="258">
        <f>Y688+Q688+U688</f>
        <v>0</v>
      </c>
      <c r="M688" s="263">
        <f>(Y688*0.2)+(Q688*0.5)+(U688*0.3)</f>
        <v>0</v>
      </c>
      <c r="N688" s="315">
        <v>0</v>
      </c>
      <c r="O688" s="182">
        <v>0</v>
      </c>
      <c r="P688" s="181">
        <v>0</v>
      </c>
      <c r="Q688" s="183">
        <v>0</v>
      </c>
      <c r="R688" s="184">
        <v>0</v>
      </c>
      <c r="S688" s="184">
        <v>0</v>
      </c>
      <c r="T688" s="185">
        <v>0</v>
      </c>
      <c r="U688" s="186">
        <v>0</v>
      </c>
      <c r="V688" s="178">
        <v>0</v>
      </c>
      <c r="W688" s="178">
        <v>0</v>
      </c>
      <c r="X688" s="179">
        <v>0</v>
      </c>
      <c r="Y688" s="180">
        <v>0</v>
      </c>
    </row>
    <row r="689" spans="1:25" ht="15.6" x14ac:dyDescent="0.25">
      <c r="A689" s="138" t="s">
        <v>1115</v>
      </c>
      <c r="B689" s="131" t="s">
        <v>1371</v>
      </c>
      <c r="C689" s="131" t="s">
        <v>121</v>
      </c>
      <c r="D689" s="131" t="s">
        <v>1122</v>
      </c>
      <c r="E689" s="136" t="s">
        <v>1954</v>
      </c>
      <c r="F689" s="262">
        <f>V689+N689+R689</f>
        <v>0</v>
      </c>
      <c r="G689" s="258">
        <f>W689+O689+S689</f>
        <v>0</v>
      </c>
      <c r="H689" s="258">
        <f>F689+G689</f>
        <v>0</v>
      </c>
      <c r="I689" s="321">
        <f>X689+P689+T689</f>
        <v>0</v>
      </c>
      <c r="J689" s="309">
        <f>(P689*0.5)+(T689*0.3)+(X689*0.2)</f>
        <v>0</v>
      </c>
      <c r="K689" s="259" t="e">
        <f>I689/H689</f>
        <v>#DIV/0!</v>
      </c>
      <c r="L689" s="258">
        <f>Y689+Q689+U689</f>
        <v>0</v>
      </c>
      <c r="M689" s="263">
        <f>(Y689*0.2)+(Q689*0.5)+(U689*0.3)</f>
        <v>0</v>
      </c>
      <c r="N689" s="315">
        <v>0</v>
      </c>
      <c r="O689" s="182">
        <v>0</v>
      </c>
      <c r="P689" s="181">
        <v>0</v>
      </c>
      <c r="Q689" s="183">
        <v>0</v>
      </c>
      <c r="R689" s="184">
        <v>0</v>
      </c>
      <c r="S689" s="184">
        <v>0</v>
      </c>
      <c r="T689" s="185">
        <v>0</v>
      </c>
      <c r="U689" s="186">
        <v>0</v>
      </c>
      <c r="V689" s="178">
        <v>0</v>
      </c>
      <c r="W689" s="178">
        <v>0</v>
      </c>
      <c r="X689" s="179">
        <v>0</v>
      </c>
      <c r="Y689" s="180">
        <v>0</v>
      </c>
    </row>
    <row r="690" spans="1:25" ht="15.6" x14ac:dyDescent="0.25">
      <c r="A690" s="138" t="s">
        <v>1124</v>
      </c>
      <c r="B690" s="131" t="s">
        <v>1383</v>
      </c>
      <c r="C690" s="131" t="s">
        <v>1128</v>
      </c>
      <c r="D690" s="131" t="s">
        <v>408</v>
      </c>
      <c r="E690" s="136" t="s">
        <v>1955</v>
      </c>
      <c r="F690" s="262">
        <f>V690+N690+R690</f>
        <v>0</v>
      </c>
      <c r="G690" s="258">
        <f>W690+O690+S690</f>
        <v>0</v>
      </c>
      <c r="H690" s="258">
        <f>F690+G690</f>
        <v>0</v>
      </c>
      <c r="I690" s="321">
        <f>X690+P690+T690</f>
        <v>0</v>
      </c>
      <c r="J690" s="309">
        <f>(P690*0.5)+(T690*0.3)+(X690*0.2)</f>
        <v>0</v>
      </c>
      <c r="K690" s="259" t="e">
        <f>I690/H690</f>
        <v>#DIV/0!</v>
      </c>
      <c r="L690" s="258">
        <f>Y690+Q690+U690</f>
        <v>0</v>
      </c>
      <c r="M690" s="263">
        <f>(Y690*0.2)+(Q690*0.5)+(U690*0.3)</f>
        <v>0</v>
      </c>
      <c r="N690" s="315">
        <v>0</v>
      </c>
      <c r="O690" s="182">
        <v>0</v>
      </c>
      <c r="P690" s="181">
        <v>0</v>
      </c>
      <c r="Q690" s="183">
        <v>0</v>
      </c>
      <c r="R690" s="184">
        <v>0</v>
      </c>
      <c r="S690" s="184">
        <v>0</v>
      </c>
      <c r="T690" s="185">
        <v>0</v>
      </c>
      <c r="U690" s="186">
        <v>0</v>
      </c>
      <c r="V690" s="178">
        <v>0</v>
      </c>
      <c r="W690" s="178">
        <v>0</v>
      </c>
      <c r="X690" s="179">
        <v>0</v>
      </c>
      <c r="Y690" s="180">
        <v>0</v>
      </c>
    </row>
    <row r="691" spans="1:25" ht="15.6" x14ac:dyDescent="0.25">
      <c r="A691" s="138" t="s">
        <v>1130</v>
      </c>
      <c r="B691" s="131" t="s">
        <v>1392</v>
      </c>
      <c r="C691" s="131" t="s">
        <v>177</v>
      </c>
      <c r="D691" s="131" t="s">
        <v>1138</v>
      </c>
      <c r="E691" s="136" t="s">
        <v>1955</v>
      </c>
      <c r="F691" s="262">
        <f>V691+N691+R691</f>
        <v>0</v>
      </c>
      <c r="G691" s="258">
        <f>W691+O691+S691</f>
        <v>0</v>
      </c>
      <c r="H691" s="258">
        <f>F691+G691</f>
        <v>0</v>
      </c>
      <c r="I691" s="321">
        <f>X691+P691+T691</f>
        <v>0</v>
      </c>
      <c r="J691" s="309">
        <f>(P691*0.5)+(T691*0.3)+(X691*0.2)</f>
        <v>0</v>
      </c>
      <c r="K691" s="259" t="e">
        <f>I691/H691</f>
        <v>#DIV/0!</v>
      </c>
      <c r="L691" s="258">
        <f>Y691+Q691+U691</f>
        <v>0</v>
      </c>
      <c r="M691" s="263">
        <f>(Y691*0.2)+(Q691*0.5)+(U691*0.3)</f>
        <v>0</v>
      </c>
      <c r="N691" s="315">
        <v>0</v>
      </c>
      <c r="O691" s="182">
        <v>0</v>
      </c>
      <c r="P691" s="181">
        <v>0</v>
      </c>
      <c r="Q691" s="183">
        <v>0</v>
      </c>
      <c r="R691" s="184">
        <v>0</v>
      </c>
      <c r="S691" s="184">
        <v>0</v>
      </c>
      <c r="T691" s="185">
        <v>0</v>
      </c>
      <c r="U691" s="186">
        <v>0</v>
      </c>
      <c r="V691" s="178">
        <v>0</v>
      </c>
      <c r="W691" s="178">
        <v>0</v>
      </c>
      <c r="X691" s="179">
        <v>0</v>
      </c>
      <c r="Y691" s="180">
        <v>0</v>
      </c>
    </row>
    <row r="692" spans="1:25" ht="15.6" x14ac:dyDescent="0.25">
      <c r="A692" s="138" t="s">
        <v>1131</v>
      </c>
      <c r="B692" s="131" t="s">
        <v>43</v>
      </c>
      <c r="C692" s="131" t="s">
        <v>2086</v>
      </c>
      <c r="D692" s="131" t="s">
        <v>1820</v>
      </c>
      <c r="E692" s="136" t="s">
        <v>1314</v>
      </c>
      <c r="F692" s="262">
        <f>V692+N692+R692</f>
        <v>0</v>
      </c>
      <c r="G692" s="258">
        <f>W692+O692+S692</f>
        <v>0</v>
      </c>
      <c r="H692" s="258">
        <f>F692+G692</f>
        <v>0</v>
      </c>
      <c r="I692" s="321">
        <f>X692+P692+T692</f>
        <v>0</v>
      </c>
      <c r="J692" s="309">
        <f>(P692*0.5)+(T692*0.3)+(X692*0.2)</f>
        <v>0</v>
      </c>
      <c r="K692" s="259" t="e">
        <f>I692/H692</f>
        <v>#DIV/0!</v>
      </c>
      <c r="L692" s="258">
        <f>Y692+Q692+U692</f>
        <v>0</v>
      </c>
      <c r="M692" s="263">
        <f>(Y692*0.2)+(Q692*0.5)+(U692*0.3)</f>
        <v>0</v>
      </c>
      <c r="N692" s="315">
        <v>0</v>
      </c>
      <c r="O692" s="182">
        <v>0</v>
      </c>
      <c r="P692" s="181">
        <v>0</v>
      </c>
      <c r="Q692" s="183">
        <v>0</v>
      </c>
      <c r="R692" s="184">
        <v>0</v>
      </c>
      <c r="S692" s="184">
        <v>0</v>
      </c>
      <c r="T692" s="185">
        <v>0</v>
      </c>
      <c r="U692" s="186">
        <v>0</v>
      </c>
      <c r="V692" s="178">
        <v>0</v>
      </c>
      <c r="W692" s="178">
        <v>0</v>
      </c>
      <c r="X692" s="179">
        <v>0</v>
      </c>
      <c r="Y692" s="180">
        <v>0</v>
      </c>
    </row>
    <row r="693" spans="1:25" ht="15.6" x14ac:dyDescent="0.25">
      <c r="A693" s="138" t="s">
        <v>1132</v>
      </c>
      <c r="B693" s="131" t="s">
        <v>43</v>
      </c>
      <c r="C693" s="131" t="s">
        <v>2087</v>
      </c>
      <c r="D693" s="131" t="s">
        <v>1820</v>
      </c>
      <c r="E693" s="136" t="s">
        <v>1314</v>
      </c>
      <c r="F693" s="262">
        <f>V693+N693+R693</f>
        <v>0</v>
      </c>
      <c r="G693" s="258">
        <f>W693+O693+S693</f>
        <v>0</v>
      </c>
      <c r="H693" s="258">
        <f>F693+G693</f>
        <v>0</v>
      </c>
      <c r="I693" s="321">
        <f>X693+P693+T693</f>
        <v>0</v>
      </c>
      <c r="J693" s="309">
        <f>(P693*0.5)+(T693*0.3)+(X693*0.2)</f>
        <v>0</v>
      </c>
      <c r="K693" s="259" t="e">
        <f>I693/H693</f>
        <v>#DIV/0!</v>
      </c>
      <c r="L693" s="258">
        <f>Y693+Q693+U693</f>
        <v>0</v>
      </c>
      <c r="M693" s="263">
        <f>(Y693*0.2)+(Q693*0.5)+(U693*0.3)</f>
        <v>0</v>
      </c>
      <c r="N693" s="315">
        <v>0</v>
      </c>
      <c r="O693" s="182">
        <v>0</v>
      </c>
      <c r="P693" s="181">
        <v>0</v>
      </c>
      <c r="Q693" s="183">
        <v>0</v>
      </c>
      <c r="R693" s="184">
        <v>0</v>
      </c>
      <c r="S693" s="184">
        <v>0</v>
      </c>
      <c r="T693" s="185">
        <v>0</v>
      </c>
      <c r="U693" s="186">
        <v>0</v>
      </c>
      <c r="V693" s="178">
        <v>0</v>
      </c>
      <c r="W693" s="178">
        <v>0</v>
      </c>
      <c r="X693" s="179">
        <v>0</v>
      </c>
      <c r="Y693" s="180">
        <v>0</v>
      </c>
    </row>
    <row r="694" spans="1:25" ht="15.6" x14ac:dyDescent="0.25">
      <c r="A694" s="138" t="s">
        <v>1140</v>
      </c>
      <c r="B694" s="131" t="s">
        <v>1293</v>
      </c>
      <c r="C694" s="131" t="s">
        <v>1145</v>
      </c>
      <c r="D694" s="131" t="s">
        <v>1146</v>
      </c>
      <c r="E694" s="136" t="s">
        <v>1311</v>
      </c>
      <c r="F694" s="262">
        <f>V694+N694+R694</f>
        <v>0</v>
      </c>
      <c r="G694" s="258">
        <f>W694+O694+S694</f>
        <v>0</v>
      </c>
      <c r="H694" s="258">
        <f>F694+G694</f>
        <v>0</v>
      </c>
      <c r="I694" s="321">
        <f>X694+P694+T694</f>
        <v>0</v>
      </c>
      <c r="J694" s="309">
        <f>(P694*0.5)+(T694*0.3)+(X694*0.2)</f>
        <v>0</v>
      </c>
      <c r="K694" s="259" t="e">
        <f>I694/H694</f>
        <v>#DIV/0!</v>
      </c>
      <c r="L694" s="258">
        <f>Y694+Q694+U694</f>
        <v>0</v>
      </c>
      <c r="M694" s="263">
        <f>(Y694*0.2)+(Q694*0.5)+(U694*0.3)</f>
        <v>0</v>
      </c>
      <c r="N694" s="315">
        <v>0</v>
      </c>
      <c r="O694" s="182">
        <v>0</v>
      </c>
      <c r="P694" s="181">
        <v>0</v>
      </c>
      <c r="Q694" s="183">
        <v>0</v>
      </c>
      <c r="R694" s="184">
        <v>0</v>
      </c>
      <c r="S694" s="184">
        <v>0</v>
      </c>
      <c r="T694" s="185">
        <v>0</v>
      </c>
      <c r="U694" s="186">
        <v>0</v>
      </c>
      <c r="V694" s="178">
        <v>0</v>
      </c>
      <c r="W694" s="178">
        <v>0</v>
      </c>
      <c r="X694" s="179">
        <v>0</v>
      </c>
      <c r="Y694" s="180">
        <v>0</v>
      </c>
    </row>
    <row r="695" spans="1:25" ht="15.6" x14ac:dyDescent="0.25">
      <c r="A695" s="138" t="s">
        <v>1142</v>
      </c>
      <c r="B695" s="131" t="s">
        <v>1520</v>
      </c>
      <c r="C695" s="131" t="s">
        <v>104</v>
      </c>
      <c r="D695" s="131" t="s">
        <v>145</v>
      </c>
      <c r="E695" s="136" t="s">
        <v>1954</v>
      </c>
      <c r="F695" s="262">
        <f>V695+N695+R695</f>
        <v>0</v>
      </c>
      <c r="G695" s="258">
        <f>W695+O695+S695</f>
        <v>0</v>
      </c>
      <c r="H695" s="258">
        <f>F695+G695</f>
        <v>0</v>
      </c>
      <c r="I695" s="321">
        <f>X695+P695+T695</f>
        <v>0</v>
      </c>
      <c r="J695" s="309">
        <f>(P695*0.5)+(T695*0.3)+(X695*0.2)</f>
        <v>0</v>
      </c>
      <c r="K695" s="259" t="e">
        <f>I695/H695</f>
        <v>#DIV/0!</v>
      </c>
      <c r="L695" s="258">
        <f>Y695+Q695+U695</f>
        <v>0</v>
      </c>
      <c r="M695" s="263">
        <f>(Y695*0.2)+(Q695*0.5)+(U695*0.3)</f>
        <v>0</v>
      </c>
      <c r="N695" s="315">
        <v>0</v>
      </c>
      <c r="O695" s="182">
        <v>0</v>
      </c>
      <c r="P695" s="181">
        <v>0</v>
      </c>
      <c r="Q695" s="183">
        <v>0</v>
      </c>
      <c r="R695" s="184">
        <v>0</v>
      </c>
      <c r="S695" s="184">
        <v>0</v>
      </c>
      <c r="T695" s="185">
        <v>0</v>
      </c>
      <c r="U695" s="186">
        <v>0</v>
      </c>
      <c r="V695" s="178">
        <v>0</v>
      </c>
      <c r="W695" s="178">
        <v>0</v>
      </c>
      <c r="X695" s="179">
        <v>0</v>
      </c>
      <c r="Y695" s="180">
        <v>0</v>
      </c>
    </row>
    <row r="696" spans="1:25" ht="15.6" x14ac:dyDescent="0.25">
      <c r="A696" s="138" t="s">
        <v>1143</v>
      </c>
      <c r="B696" s="131" t="s">
        <v>1520</v>
      </c>
      <c r="C696" s="131" t="s">
        <v>981</v>
      </c>
      <c r="D696" s="131" t="s">
        <v>327</v>
      </c>
      <c r="E696" s="136" t="s">
        <v>1311</v>
      </c>
      <c r="F696" s="262">
        <f>V696+N696+R696</f>
        <v>0</v>
      </c>
      <c r="G696" s="258">
        <f>W696+O696+S696</f>
        <v>0</v>
      </c>
      <c r="H696" s="258">
        <f>F696+G696</f>
        <v>0</v>
      </c>
      <c r="I696" s="321">
        <f>X696+P696+T696</f>
        <v>0</v>
      </c>
      <c r="J696" s="309">
        <f>(P696*0.5)+(T696*0.3)+(X696*0.2)</f>
        <v>0</v>
      </c>
      <c r="K696" s="259" t="e">
        <f>I696/H696</f>
        <v>#DIV/0!</v>
      </c>
      <c r="L696" s="258">
        <f>Y696+Q696+U696</f>
        <v>0</v>
      </c>
      <c r="M696" s="263">
        <f>(Y696*0.2)+(Q696*0.5)+(U696*0.3)</f>
        <v>0</v>
      </c>
      <c r="N696" s="315">
        <v>0</v>
      </c>
      <c r="O696" s="182">
        <v>0</v>
      </c>
      <c r="P696" s="181">
        <v>0</v>
      </c>
      <c r="Q696" s="183">
        <v>0</v>
      </c>
      <c r="R696" s="184">
        <v>0</v>
      </c>
      <c r="S696" s="184">
        <v>0</v>
      </c>
      <c r="T696" s="185">
        <v>0</v>
      </c>
      <c r="U696" s="186">
        <v>0</v>
      </c>
      <c r="V696" s="178">
        <v>0</v>
      </c>
      <c r="W696" s="178">
        <v>0</v>
      </c>
      <c r="X696" s="179">
        <v>0</v>
      </c>
      <c r="Y696" s="180">
        <v>0</v>
      </c>
    </row>
    <row r="697" spans="1:25" ht="15.6" x14ac:dyDescent="0.25">
      <c r="A697" s="138" t="s">
        <v>1144</v>
      </c>
      <c r="B697" s="131" t="s">
        <v>1520</v>
      </c>
      <c r="C697" s="131" t="s">
        <v>1159</v>
      </c>
      <c r="D697" s="131" t="s">
        <v>261</v>
      </c>
      <c r="E697" s="136" t="s">
        <v>1955</v>
      </c>
      <c r="F697" s="262">
        <f>V697+N697+R697</f>
        <v>0</v>
      </c>
      <c r="G697" s="258">
        <f>W697+O697+S697</f>
        <v>0</v>
      </c>
      <c r="H697" s="258">
        <f>F697+G697</f>
        <v>0</v>
      </c>
      <c r="I697" s="321">
        <f>X697+P697+T697</f>
        <v>0</v>
      </c>
      <c r="J697" s="309">
        <f>(P697*0.5)+(T697*0.3)+(X697*0.2)</f>
        <v>0</v>
      </c>
      <c r="K697" s="259" t="e">
        <f>I697/H697</f>
        <v>#DIV/0!</v>
      </c>
      <c r="L697" s="258">
        <f>Y697+Q697+U697</f>
        <v>0</v>
      </c>
      <c r="M697" s="263">
        <f>(Y697*0.2)+(Q697*0.5)+(U697*0.3)</f>
        <v>0</v>
      </c>
      <c r="N697" s="315">
        <v>0</v>
      </c>
      <c r="O697" s="182">
        <v>0</v>
      </c>
      <c r="P697" s="181">
        <v>0</v>
      </c>
      <c r="Q697" s="183">
        <v>0</v>
      </c>
      <c r="R697" s="184">
        <v>0</v>
      </c>
      <c r="S697" s="184">
        <v>0</v>
      </c>
      <c r="T697" s="185">
        <v>0</v>
      </c>
      <c r="U697" s="186">
        <v>0</v>
      </c>
      <c r="V697" s="178">
        <v>0</v>
      </c>
      <c r="W697" s="178">
        <v>0</v>
      </c>
      <c r="X697" s="179">
        <v>0</v>
      </c>
      <c r="Y697" s="180">
        <v>0</v>
      </c>
    </row>
    <row r="698" spans="1:25" ht="15.6" x14ac:dyDescent="0.25">
      <c r="A698" s="138" t="s">
        <v>1150</v>
      </c>
      <c r="B698" s="131" t="s">
        <v>1294</v>
      </c>
      <c r="C698" s="131" t="s">
        <v>1160</v>
      </c>
      <c r="D698" s="131" t="s">
        <v>1914</v>
      </c>
      <c r="E698" s="136" t="s">
        <v>1311</v>
      </c>
      <c r="F698" s="262">
        <f>V698+N698+R698</f>
        <v>0</v>
      </c>
      <c r="G698" s="258">
        <f>W698+O698+S698</f>
        <v>0</v>
      </c>
      <c r="H698" s="258">
        <f>F698+G698</f>
        <v>0</v>
      </c>
      <c r="I698" s="321">
        <f>X698+P698+T698</f>
        <v>0</v>
      </c>
      <c r="J698" s="309">
        <f>(P698*0.5)+(T698*0.3)+(X698*0.2)</f>
        <v>0</v>
      </c>
      <c r="K698" s="259" t="e">
        <f>I698/H698</f>
        <v>#DIV/0!</v>
      </c>
      <c r="L698" s="258">
        <f>Y698+Q698+U698</f>
        <v>0</v>
      </c>
      <c r="M698" s="263">
        <f>(Y698*0.2)+(Q698*0.5)+(U698*0.3)</f>
        <v>0</v>
      </c>
      <c r="N698" s="315">
        <v>0</v>
      </c>
      <c r="O698" s="182">
        <v>0</v>
      </c>
      <c r="P698" s="181">
        <v>0</v>
      </c>
      <c r="Q698" s="183">
        <v>0</v>
      </c>
      <c r="R698" s="184">
        <v>0</v>
      </c>
      <c r="S698" s="184">
        <v>0</v>
      </c>
      <c r="T698" s="185">
        <v>0</v>
      </c>
      <c r="U698" s="186">
        <v>0</v>
      </c>
      <c r="V698" s="178">
        <v>0</v>
      </c>
      <c r="W698" s="178">
        <v>0</v>
      </c>
      <c r="X698" s="179">
        <v>0</v>
      </c>
      <c r="Y698" s="180">
        <v>0</v>
      </c>
    </row>
    <row r="699" spans="1:25" ht="15.6" x14ac:dyDescent="0.25">
      <c r="A699" s="138" t="s">
        <v>1151</v>
      </c>
      <c r="B699" s="131" t="s">
        <v>1029</v>
      </c>
      <c r="C699" s="131" t="s">
        <v>189</v>
      </c>
      <c r="D699" s="131" t="s">
        <v>322</v>
      </c>
      <c r="E699" s="136" t="s">
        <v>1311</v>
      </c>
      <c r="F699" s="262">
        <f>V699+N699+R699</f>
        <v>0</v>
      </c>
      <c r="G699" s="258">
        <f>W699+O699+S699</f>
        <v>0</v>
      </c>
      <c r="H699" s="258">
        <f>F699+G699</f>
        <v>0</v>
      </c>
      <c r="I699" s="321">
        <f>X699+P699+T699</f>
        <v>0</v>
      </c>
      <c r="J699" s="309">
        <f>(P699*0.5)+(T699*0.3)+(X699*0.2)</f>
        <v>0</v>
      </c>
      <c r="K699" s="259" t="e">
        <f>I699/H699</f>
        <v>#DIV/0!</v>
      </c>
      <c r="L699" s="258">
        <f>Y699+Q699+U699</f>
        <v>0</v>
      </c>
      <c r="M699" s="263">
        <f>(Y699*0.2)+(Q699*0.5)+(U699*0.3)</f>
        <v>0</v>
      </c>
      <c r="N699" s="315">
        <v>0</v>
      </c>
      <c r="O699" s="182">
        <v>0</v>
      </c>
      <c r="P699" s="181">
        <v>0</v>
      </c>
      <c r="Q699" s="183">
        <v>0</v>
      </c>
      <c r="R699" s="184">
        <v>0</v>
      </c>
      <c r="S699" s="184">
        <v>0</v>
      </c>
      <c r="T699" s="185">
        <v>0</v>
      </c>
      <c r="U699" s="186">
        <v>0</v>
      </c>
      <c r="V699" s="178">
        <v>0</v>
      </c>
      <c r="W699" s="178">
        <v>0</v>
      </c>
      <c r="X699" s="179">
        <v>0</v>
      </c>
      <c r="Y699" s="180">
        <v>0</v>
      </c>
    </row>
    <row r="700" spans="1:25" ht="15.6" x14ac:dyDescent="0.25">
      <c r="A700" s="138" t="s">
        <v>1152</v>
      </c>
      <c r="B700" s="131" t="s">
        <v>1029</v>
      </c>
      <c r="C700" s="131" t="s">
        <v>1161</v>
      </c>
      <c r="D700" s="131" t="s">
        <v>87</v>
      </c>
      <c r="E700" s="136" t="s">
        <v>1311</v>
      </c>
      <c r="F700" s="262">
        <f>V700+N700+R700</f>
        <v>0</v>
      </c>
      <c r="G700" s="258">
        <f>W700+O700+S700</f>
        <v>0</v>
      </c>
      <c r="H700" s="258">
        <f>F700+G700</f>
        <v>0</v>
      </c>
      <c r="I700" s="321">
        <f>X700+P700+T700</f>
        <v>0</v>
      </c>
      <c r="J700" s="309">
        <f>(P700*0.5)+(T700*0.3)+(X700*0.2)</f>
        <v>0</v>
      </c>
      <c r="K700" s="259" t="e">
        <f>I700/H700</f>
        <v>#DIV/0!</v>
      </c>
      <c r="L700" s="258">
        <f>Y700+Q700+U700</f>
        <v>0</v>
      </c>
      <c r="M700" s="263">
        <f>(Y700*0.2)+(Q700*0.5)+(U700*0.3)</f>
        <v>0</v>
      </c>
      <c r="N700" s="315">
        <v>0</v>
      </c>
      <c r="O700" s="182">
        <v>0</v>
      </c>
      <c r="P700" s="181">
        <v>0</v>
      </c>
      <c r="Q700" s="183">
        <v>0</v>
      </c>
      <c r="R700" s="184">
        <v>0</v>
      </c>
      <c r="S700" s="184">
        <v>0</v>
      </c>
      <c r="T700" s="185">
        <v>0</v>
      </c>
      <c r="U700" s="186">
        <v>0</v>
      </c>
      <c r="V700" s="178">
        <v>0</v>
      </c>
      <c r="W700" s="178">
        <v>0</v>
      </c>
      <c r="X700" s="179">
        <v>0</v>
      </c>
      <c r="Y700" s="180">
        <v>0</v>
      </c>
    </row>
    <row r="701" spans="1:25" ht="15.6" x14ac:dyDescent="0.25">
      <c r="A701" s="138" t="s">
        <v>1153</v>
      </c>
      <c r="B701" s="131" t="s">
        <v>1398</v>
      </c>
      <c r="C701" s="131" t="s">
        <v>289</v>
      </c>
      <c r="D701" s="131" t="s">
        <v>131</v>
      </c>
      <c r="E701" s="136" t="s">
        <v>1954</v>
      </c>
      <c r="F701" s="262">
        <f>V701+N701+R701</f>
        <v>0</v>
      </c>
      <c r="G701" s="258">
        <f>W701+O701+S701</f>
        <v>0</v>
      </c>
      <c r="H701" s="258">
        <f>F701+G701</f>
        <v>0</v>
      </c>
      <c r="I701" s="321">
        <f>X701+P701+T701</f>
        <v>0</v>
      </c>
      <c r="J701" s="309">
        <f>(P701*0.5)+(T701*0.3)+(X701*0.2)</f>
        <v>0</v>
      </c>
      <c r="K701" s="259" t="e">
        <f>I701/H701</f>
        <v>#DIV/0!</v>
      </c>
      <c r="L701" s="258">
        <f>Y701+Q701+U701</f>
        <v>0</v>
      </c>
      <c r="M701" s="263">
        <f>(Y701*0.2)+(Q701*0.5)+(U701*0.3)</f>
        <v>0</v>
      </c>
      <c r="N701" s="315">
        <v>0</v>
      </c>
      <c r="O701" s="182">
        <v>0</v>
      </c>
      <c r="P701" s="181">
        <v>0</v>
      </c>
      <c r="Q701" s="183">
        <v>0</v>
      </c>
      <c r="R701" s="184">
        <v>0</v>
      </c>
      <c r="S701" s="184">
        <v>0</v>
      </c>
      <c r="T701" s="185">
        <v>0</v>
      </c>
      <c r="U701" s="186">
        <v>0</v>
      </c>
      <c r="V701" s="178">
        <v>0</v>
      </c>
      <c r="W701" s="178">
        <v>0</v>
      </c>
      <c r="X701" s="179">
        <v>0</v>
      </c>
      <c r="Y701" s="180">
        <v>0</v>
      </c>
    </row>
    <row r="702" spans="1:25" ht="15.6" x14ac:dyDescent="0.25">
      <c r="A702" s="138" t="s">
        <v>1156</v>
      </c>
      <c r="B702" s="131" t="s">
        <v>1371</v>
      </c>
      <c r="C702" s="131" t="s">
        <v>124</v>
      </c>
      <c r="D702" s="131" t="s">
        <v>125</v>
      </c>
      <c r="E702" s="136" t="s">
        <v>1954</v>
      </c>
      <c r="F702" s="262">
        <f>V702+N702+R702</f>
        <v>0</v>
      </c>
      <c r="G702" s="258">
        <f>W702+O702+S702</f>
        <v>0</v>
      </c>
      <c r="H702" s="258">
        <f>F702+G702</f>
        <v>0</v>
      </c>
      <c r="I702" s="321">
        <f>X702+P702+T702</f>
        <v>0</v>
      </c>
      <c r="J702" s="309">
        <f>(P702*0.5)+(T702*0.3)+(X702*0.2)</f>
        <v>0</v>
      </c>
      <c r="K702" s="259" t="e">
        <f>I702/H702</f>
        <v>#DIV/0!</v>
      </c>
      <c r="L702" s="258">
        <f>Y702+Q702+U702</f>
        <v>0</v>
      </c>
      <c r="M702" s="263">
        <f>(Y702*0.2)+(Q702*0.5)+(U702*0.3)</f>
        <v>0</v>
      </c>
      <c r="N702" s="315">
        <v>0</v>
      </c>
      <c r="O702" s="182">
        <v>0</v>
      </c>
      <c r="P702" s="181">
        <v>0</v>
      </c>
      <c r="Q702" s="183">
        <v>0</v>
      </c>
      <c r="R702" s="184">
        <v>0</v>
      </c>
      <c r="S702" s="184">
        <v>0</v>
      </c>
      <c r="T702" s="185">
        <v>0</v>
      </c>
      <c r="U702" s="186">
        <v>0</v>
      </c>
      <c r="V702" s="178">
        <v>0</v>
      </c>
      <c r="W702" s="178">
        <v>0</v>
      </c>
      <c r="X702" s="179">
        <v>0</v>
      </c>
      <c r="Y702" s="180">
        <v>0</v>
      </c>
    </row>
    <row r="703" spans="1:25" ht="15.6" x14ac:dyDescent="0.25">
      <c r="A703" s="138" t="s">
        <v>1157</v>
      </c>
      <c r="B703" s="131" t="s">
        <v>50</v>
      </c>
      <c r="C703" s="131" t="s">
        <v>2088</v>
      </c>
      <c r="D703" s="131" t="s">
        <v>91</v>
      </c>
      <c r="E703" s="136" t="s">
        <v>1314</v>
      </c>
      <c r="F703" s="262">
        <f>V703+N703+R703</f>
        <v>0</v>
      </c>
      <c r="G703" s="258">
        <f>W703+O703+S703</f>
        <v>0</v>
      </c>
      <c r="H703" s="258">
        <f>F703+G703</f>
        <v>0</v>
      </c>
      <c r="I703" s="321">
        <f>X703+P703+T703</f>
        <v>0</v>
      </c>
      <c r="J703" s="309">
        <f>(P703*0.5)+(T703*0.3)+(X703*0.2)</f>
        <v>0</v>
      </c>
      <c r="K703" s="259" t="e">
        <f>I703/H703</f>
        <v>#DIV/0!</v>
      </c>
      <c r="L703" s="258">
        <f>Y703+Q703+U703</f>
        <v>40</v>
      </c>
      <c r="M703" s="263">
        <f>(Y703*0.2)+(Q703*0.5)+(U703*0.3)</f>
        <v>12</v>
      </c>
      <c r="N703" s="315">
        <v>0</v>
      </c>
      <c r="O703" s="182">
        <v>0</v>
      </c>
      <c r="P703" s="181">
        <v>0</v>
      </c>
      <c r="Q703" s="183">
        <v>0</v>
      </c>
      <c r="R703" s="184">
        <v>0</v>
      </c>
      <c r="S703" s="184">
        <v>0</v>
      </c>
      <c r="T703" s="185">
        <v>0</v>
      </c>
      <c r="U703" s="186">
        <v>40</v>
      </c>
      <c r="V703" s="178">
        <v>0</v>
      </c>
      <c r="W703" s="178">
        <v>0</v>
      </c>
      <c r="X703" s="179">
        <v>0</v>
      </c>
      <c r="Y703" s="180">
        <v>0</v>
      </c>
    </row>
    <row r="704" spans="1:25" ht="15.6" x14ac:dyDescent="0.25">
      <c r="A704" s="138" t="s">
        <v>1158</v>
      </c>
      <c r="B704" s="131" t="s">
        <v>1371</v>
      </c>
      <c r="C704" s="131" t="s">
        <v>1171</v>
      </c>
      <c r="D704" s="131" t="s">
        <v>347</v>
      </c>
      <c r="E704" s="136" t="s">
        <v>2025</v>
      </c>
      <c r="F704" s="262">
        <f>V704+N704+R704</f>
        <v>0</v>
      </c>
      <c r="G704" s="258">
        <f>W704+O704+S704</f>
        <v>0</v>
      </c>
      <c r="H704" s="258">
        <f>F704+G704</f>
        <v>0</v>
      </c>
      <c r="I704" s="321">
        <f>X704+P704+T704</f>
        <v>0</v>
      </c>
      <c r="J704" s="309">
        <f>(P704*0.5)+(T704*0.3)+(X704*0.2)</f>
        <v>0</v>
      </c>
      <c r="K704" s="259" t="e">
        <f>I704/H704</f>
        <v>#DIV/0!</v>
      </c>
      <c r="L704" s="258">
        <f>Y704+Q704+U704</f>
        <v>0</v>
      </c>
      <c r="M704" s="263">
        <f>(Y704*0.2)+(Q704*0.5)+(U704*0.3)</f>
        <v>0</v>
      </c>
      <c r="N704" s="315">
        <v>0</v>
      </c>
      <c r="O704" s="182">
        <v>0</v>
      </c>
      <c r="P704" s="181">
        <v>0</v>
      </c>
      <c r="Q704" s="183">
        <v>0</v>
      </c>
      <c r="R704" s="184">
        <v>0</v>
      </c>
      <c r="S704" s="184">
        <v>0</v>
      </c>
      <c r="T704" s="185">
        <v>0</v>
      </c>
      <c r="U704" s="186">
        <v>0</v>
      </c>
      <c r="V704" s="178">
        <v>0</v>
      </c>
      <c r="W704" s="178">
        <v>0</v>
      </c>
      <c r="X704" s="179">
        <v>0</v>
      </c>
      <c r="Y704" s="180">
        <v>0</v>
      </c>
    </row>
    <row r="705" spans="1:25" ht="15.6" x14ac:dyDescent="0.25">
      <c r="A705" s="138" t="s">
        <v>1165</v>
      </c>
      <c r="B705" s="131" t="s">
        <v>1371</v>
      </c>
      <c r="C705" s="131" t="s">
        <v>1172</v>
      </c>
      <c r="D705" s="131" t="s">
        <v>962</v>
      </c>
      <c r="E705" s="136" t="s">
        <v>1314</v>
      </c>
      <c r="F705" s="262">
        <f>V705+N705+R705</f>
        <v>0</v>
      </c>
      <c r="G705" s="258">
        <f>W705+O705+S705</f>
        <v>0</v>
      </c>
      <c r="H705" s="258">
        <f>F705+G705</f>
        <v>0</v>
      </c>
      <c r="I705" s="321">
        <f>X705+P705+T705</f>
        <v>0</v>
      </c>
      <c r="J705" s="309">
        <f>(P705*0.5)+(T705*0.3)+(X705*0.2)</f>
        <v>0</v>
      </c>
      <c r="K705" s="259" t="e">
        <f>I705/H705</f>
        <v>#DIV/0!</v>
      </c>
      <c r="L705" s="258">
        <f>Y705+Q705+U705</f>
        <v>0</v>
      </c>
      <c r="M705" s="263">
        <f>(Y705*0.2)+(Q705*0.5)+(U705*0.3)</f>
        <v>0</v>
      </c>
      <c r="N705" s="315">
        <v>0</v>
      </c>
      <c r="O705" s="182">
        <v>0</v>
      </c>
      <c r="P705" s="181">
        <v>0</v>
      </c>
      <c r="Q705" s="183">
        <v>0</v>
      </c>
      <c r="R705" s="184">
        <v>0</v>
      </c>
      <c r="S705" s="184">
        <v>0</v>
      </c>
      <c r="T705" s="185">
        <v>0</v>
      </c>
      <c r="U705" s="186">
        <v>0</v>
      </c>
      <c r="V705" s="178">
        <v>0</v>
      </c>
      <c r="W705" s="178">
        <v>0</v>
      </c>
      <c r="X705" s="179">
        <v>0</v>
      </c>
      <c r="Y705" s="180">
        <v>0</v>
      </c>
    </row>
    <row r="706" spans="1:25" ht="15.6" x14ac:dyDescent="0.25">
      <c r="A706" s="138" t="s">
        <v>1168</v>
      </c>
      <c r="B706" s="131" t="s">
        <v>1433</v>
      </c>
      <c r="C706" s="131" t="s">
        <v>342</v>
      </c>
      <c r="D706" s="131" t="s">
        <v>181</v>
      </c>
      <c r="E706" s="136" t="s">
        <v>1314</v>
      </c>
      <c r="F706" s="262">
        <f>V706+N706+R706</f>
        <v>0</v>
      </c>
      <c r="G706" s="258">
        <f>W706+O706+S706</f>
        <v>0</v>
      </c>
      <c r="H706" s="258">
        <f>F706+G706</f>
        <v>0</v>
      </c>
      <c r="I706" s="321">
        <f>X706+P706+T706</f>
        <v>0</v>
      </c>
      <c r="J706" s="309">
        <f>(P706*0.5)+(T706*0.3)+(X706*0.2)</f>
        <v>0</v>
      </c>
      <c r="K706" s="259" t="e">
        <f>I706/H706</f>
        <v>#DIV/0!</v>
      </c>
      <c r="L706" s="258">
        <f>Y706+Q706+U706</f>
        <v>0</v>
      </c>
      <c r="M706" s="263">
        <f>(Y706*0.2)+(Q706*0.5)+(U706*0.3)</f>
        <v>0</v>
      </c>
      <c r="N706" s="315">
        <v>0</v>
      </c>
      <c r="O706" s="182">
        <v>0</v>
      </c>
      <c r="P706" s="181">
        <v>0</v>
      </c>
      <c r="Q706" s="183">
        <v>0</v>
      </c>
      <c r="R706" s="184">
        <v>0</v>
      </c>
      <c r="S706" s="184">
        <v>0</v>
      </c>
      <c r="T706" s="185">
        <v>0</v>
      </c>
      <c r="U706" s="186">
        <v>0</v>
      </c>
      <c r="V706" s="178">
        <v>0</v>
      </c>
      <c r="W706" s="178">
        <v>0</v>
      </c>
      <c r="X706" s="179">
        <v>0</v>
      </c>
      <c r="Y706" s="180">
        <v>0</v>
      </c>
    </row>
    <row r="707" spans="1:25" ht="15.6" x14ac:dyDescent="0.25">
      <c r="A707" s="138" t="s">
        <v>1169</v>
      </c>
      <c r="B707" s="131" t="s">
        <v>1433</v>
      </c>
      <c r="C707" s="131" t="s">
        <v>1179</v>
      </c>
      <c r="D707" s="131" t="s">
        <v>1043</v>
      </c>
      <c r="E707" s="136" t="s">
        <v>1311</v>
      </c>
      <c r="F707" s="262">
        <f>V707+N707+R707</f>
        <v>0</v>
      </c>
      <c r="G707" s="258">
        <f>W707+O707+S707</f>
        <v>0</v>
      </c>
      <c r="H707" s="258">
        <f>F707+G707</f>
        <v>0</v>
      </c>
      <c r="I707" s="321">
        <f>X707+P707+T707</f>
        <v>0</v>
      </c>
      <c r="J707" s="309">
        <f>(P707*0.5)+(T707*0.3)+(X707*0.2)</f>
        <v>0</v>
      </c>
      <c r="K707" s="259" t="e">
        <f>I707/H707</f>
        <v>#DIV/0!</v>
      </c>
      <c r="L707" s="258">
        <f>Y707+Q707+U707</f>
        <v>0</v>
      </c>
      <c r="M707" s="263">
        <f>(Y707*0.2)+(Q707*0.5)+(U707*0.3)</f>
        <v>0</v>
      </c>
      <c r="N707" s="315">
        <v>0</v>
      </c>
      <c r="O707" s="182">
        <v>0</v>
      </c>
      <c r="P707" s="181">
        <v>0</v>
      </c>
      <c r="Q707" s="183">
        <v>0</v>
      </c>
      <c r="R707" s="184">
        <v>0</v>
      </c>
      <c r="S707" s="184">
        <v>0</v>
      </c>
      <c r="T707" s="185">
        <v>0</v>
      </c>
      <c r="U707" s="186">
        <v>0</v>
      </c>
      <c r="V707" s="178">
        <v>0</v>
      </c>
      <c r="W707" s="178">
        <v>0</v>
      </c>
      <c r="X707" s="179">
        <v>0</v>
      </c>
      <c r="Y707" s="180">
        <v>0</v>
      </c>
    </row>
    <row r="708" spans="1:25" ht="15.6" x14ac:dyDescent="0.25">
      <c r="A708" s="138" t="s">
        <v>1170</v>
      </c>
      <c r="B708" s="131" t="s">
        <v>1433</v>
      </c>
      <c r="C708" s="131" t="s">
        <v>1180</v>
      </c>
      <c r="D708" s="131" t="s">
        <v>1181</v>
      </c>
      <c r="E708" s="136" t="s">
        <v>1311</v>
      </c>
      <c r="F708" s="262">
        <f>V708+N708+R708</f>
        <v>0</v>
      </c>
      <c r="G708" s="258">
        <f>W708+O708+S708</f>
        <v>0</v>
      </c>
      <c r="H708" s="258">
        <f>F708+G708</f>
        <v>0</v>
      </c>
      <c r="I708" s="321">
        <f>X708+P708+T708</f>
        <v>0</v>
      </c>
      <c r="J708" s="309">
        <f>(P708*0.5)+(T708*0.3)+(X708*0.2)</f>
        <v>0</v>
      </c>
      <c r="K708" s="259" t="e">
        <f>I708/H708</f>
        <v>#DIV/0!</v>
      </c>
      <c r="L708" s="258">
        <f>Y708+Q708+U708</f>
        <v>0</v>
      </c>
      <c r="M708" s="263">
        <f>(Y708*0.2)+(Q708*0.5)+(U708*0.3)</f>
        <v>0</v>
      </c>
      <c r="N708" s="315">
        <v>0</v>
      </c>
      <c r="O708" s="182">
        <v>0</v>
      </c>
      <c r="P708" s="181">
        <v>0</v>
      </c>
      <c r="Q708" s="183">
        <v>0</v>
      </c>
      <c r="R708" s="184">
        <v>0</v>
      </c>
      <c r="S708" s="184">
        <v>0</v>
      </c>
      <c r="T708" s="185">
        <v>0</v>
      </c>
      <c r="U708" s="186">
        <v>0</v>
      </c>
      <c r="V708" s="178">
        <v>0</v>
      </c>
      <c r="W708" s="178">
        <v>0</v>
      </c>
      <c r="X708" s="179">
        <v>0</v>
      </c>
      <c r="Y708" s="180">
        <v>0</v>
      </c>
    </row>
    <row r="709" spans="1:25" ht="15.6" x14ac:dyDescent="0.25">
      <c r="A709" s="138" t="s">
        <v>1175</v>
      </c>
      <c r="B709" s="131" t="s">
        <v>1433</v>
      </c>
      <c r="C709" s="131" t="s">
        <v>1182</v>
      </c>
      <c r="D709" s="131" t="s">
        <v>1190</v>
      </c>
      <c r="E709" s="136" t="s">
        <v>1314</v>
      </c>
      <c r="F709" s="262">
        <f>V709+N709+R709</f>
        <v>0</v>
      </c>
      <c r="G709" s="258">
        <f>W709+O709+S709</f>
        <v>0</v>
      </c>
      <c r="H709" s="258">
        <f>F709+G709</f>
        <v>0</v>
      </c>
      <c r="I709" s="321">
        <f>X709+P709+T709</f>
        <v>0</v>
      </c>
      <c r="J709" s="309">
        <f>(P709*0.5)+(T709*0.3)+(X709*0.2)</f>
        <v>0</v>
      </c>
      <c r="K709" s="259" t="e">
        <f>I709/H709</f>
        <v>#DIV/0!</v>
      </c>
      <c r="L709" s="258">
        <f>Y709+Q709+U709</f>
        <v>0</v>
      </c>
      <c r="M709" s="263">
        <f>(Y709*0.2)+(Q709*0.5)+(U709*0.3)</f>
        <v>0</v>
      </c>
      <c r="N709" s="315">
        <v>0</v>
      </c>
      <c r="O709" s="182">
        <v>0</v>
      </c>
      <c r="P709" s="181">
        <v>0</v>
      </c>
      <c r="Q709" s="183">
        <v>0</v>
      </c>
      <c r="R709" s="184">
        <v>0</v>
      </c>
      <c r="S709" s="184">
        <v>0</v>
      </c>
      <c r="T709" s="185">
        <v>0</v>
      </c>
      <c r="U709" s="186">
        <v>0</v>
      </c>
      <c r="V709" s="178">
        <v>0</v>
      </c>
      <c r="W709" s="178">
        <v>0</v>
      </c>
      <c r="X709" s="179">
        <v>0</v>
      </c>
      <c r="Y709" s="180">
        <v>0</v>
      </c>
    </row>
    <row r="710" spans="1:25" ht="15.6" x14ac:dyDescent="0.25">
      <c r="A710" s="138" t="s">
        <v>1177</v>
      </c>
      <c r="B710" s="131" t="s">
        <v>1433</v>
      </c>
      <c r="C710" s="131" t="s">
        <v>92</v>
      </c>
      <c r="D710" s="131" t="s">
        <v>364</v>
      </c>
      <c r="E710" s="136" t="s">
        <v>1311</v>
      </c>
      <c r="F710" s="262">
        <f>V710+N710+R710</f>
        <v>0</v>
      </c>
      <c r="G710" s="258">
        <f>W710+O710+S710</f>
        <v>0</v>
      </c>
      <c r="H710" s="258">
        <f>F710+G710</f>
        <v>0</v>
      </c>
      <c r="I710" s="321">
        <f>X710+P710+T710</f>
        <v>0</v>
      </c>
      <c r="J710" s="309">
        <f>(P710*0.5)+(T710*0.3)+(X710*0.2)</f>
        <v>0</v>
      </c>
      <c r="K710" s="259" t="e">
        <f>I710/H710</f>
        <v>#DIV/0!</v>
      </c>
      <c r="L710" s="258">
        <f>Y710+Q710+U710</f>
        <v>0</v>
      </c>
      <c r="M710" s="263">
        <f>(Y710*0.2)+(Q710*0.5)+(U710*0.3)</f>
        <v>0</v>
      </c>
      <c r="N710" s="315">
        <v>0</v>
      </c>
      <c r="O710" s="182">
        <v>0</v>
      </c>
      <c r="P710" s="181">
        <v>0</v>
      </c>
      <c r="Q710" s="183">
        <v>0</v>
      </c>
      <c r="R710" s="184">
        <v>0</v>
      </c>
      <c r="S710" s="184">
        <v>0</v>
      </c>
      <c r="T710" s="185">
        <v>0</v>
      </c>
      <c r="U710" s="186">
        <v>0</v>
      </c>
      <c r="V710" s="178">
        <v>0</v>
      </c>
      <c r="W710" s="178">
        <v>0</v>
      </c>
      <c r="X710" s="179">
        <v>0</v>
      </c>
      <c r="Y710" s="180">
        <v>0</v>
      </c>
    </row>
    <row r="711" spans="1:25" ht="15.6" x14ac:dyDescent="0.25">
      <c r="A711" s="138" t="s">
        <v>1178</v>
      </c>
      <c r="B711" s="131" t="s">
        <v>1433</v>
      </c>
      <c r="C711" s="131" t="s">
        <v>1189</v>
      </c>
      <c r="D711" s="131" t="s">
        <v>78</v>
      </c>
      <c r="E711" s="136" t="s">
        <v>1314</v>
      </c>
      <c r="F711" s="262">
        <f>V711+N711+R711</f>
        <v>0</v>
      </c>
      <c r="G711" s="258">
        <f>W711+O711+S711</f>
        <v>0</v>
      </c>
      <c r="H711" s="258">
        <f>F711+G711</f>
        <v>0</v>
      </c>
      <c r="I711" s="321">
        <f>X711+P711+T711</f>
        <v>0</v>
      </c>
      <c r="J711" s="309">
        <f>(P711*0.5)+(T711*0.3)+(X711*0.2)</f>
        <v>0</v>
      </c>
      <c r="K711" s="259" t="e">
        <f>I711/H711</f>
        <v>#DIV/0!</v>
      </c>
      <c r="L711" s="258">
        <f>Y711+Q711+U711</f>
        <v>0</v>
      </c>
      <c r="M711" s="263">
        <f>(Y711*0.2)+(Q711*0.5)+(U711*0.3)</f>
        <v>0</v>
      </c>
      <c r="N711" s="315">
        <v>0</v>
      </c>
      <c r="O711" s="182">
        <v>0</v>
      </c>
      <c r="P711" s="181">
        <v>0</v>
      </c>
      <c r="Q711" s="183">
        <v>0</v>
      </c>
      <c r="R711" s="184">
        <v>0</v>
      </c>
      <c r="S711" s="184">
        <v>0</v>
      </c>
      <c r="T711" s="185">
        <v>0</v>
      </c>
      <c r="U711" s="186">
        <v>0</v>
      </c>
      <c r="V711" s="178">
        <v>0</v>
      </c>
      <c r="W711" s="178">
        <v>0</v>
      </c>
      <c r="X711" s="179">
        <v>0</v>
      </c>
      <c r="Y711" s="180">
        <v>0</v>
      </c>
    </row>
    <row r="712" spans="1:25" ht="15.6" x14ac:dyDescent="0.25">
      <c r="A712" s="138" t="s">
        <v>1185</v>
      </c>
      <c r="B712" s="131" t="s">
        <v>1295</v>
      </c>
      <c r="C712" s="131" t="s">
        <v>427</v>
      </c>
      <c r="D712" s="131" t="s">
        <v>122</v>
      </c>
      <c r="E712" s="136" t="s">
        <v>1311</v>
      </c>
      <c r="F712" s="262">
        <f>V712+N712+R712</f>
        <v>0</v>
      </c>
      <c r="G712" s="258">
        <f>W712+O712+S712</f>
        <v>0</v>
      </c>
      <c r="H712" s="258">
        <f>F712+G712</f>
        <v>0</v>
      </c>
      <c r="I712" s="321">
        <f>X712+P712+T712</f>
        <v>0</v>
      </c>
      <c r="J712" s="309">
        <f>(P712*0.5)+(T712*0.3)+(X712*0.2)</f>
        <v>0</v>
      </c>
      <c r="K712" s="259" t="e">
        <f>I712/H712</f>
        <v>#DIV/0!</v>
      </c>
      <c r="L712" s="258">
        <f>Y712+Q712+U712</f>
        <v>0</v>
      </c>
      <c r="M712" s="263">
        <f>(Y712*0.2)+(Q712*0.5)+(U712*0.3)</f>
        <v>0</v>
      </c>
      <c r="N712" s="315">
        <v>0</v>
      </c>
      <c r="O712" s="182">
        <v>0</v>
      </c>
      <c r="P712" s="181">
        <v>0</v>
      </c>
      <c r="Q712" s="183">
        <v>0</v>
      </c>
      <c r="R712" s="184">
        <v>0</v>
      </c>
      <c r="S712" s="184">
        <v>0</v>
      </c>
      <c r="T712" s="185">
        <v>0</v>
      </c>
      <c r="U712" s="186">
        <v>0</v>
      </c>
      <c r="V712" s="178">
        <v>0</v>
      </c>
      <c r="W712" s="178">
        <v>0</v>
      </c>
      <c r="X712" s="179">
        <v>0</v>
      </c>
      <c r="Y712" s="180">
        <v>0</v>
      </c>
    </row>
    <row r="713" spans="1:25" ht="15.6" x14ac:dyDescent="0.25">
      <c r="A713" s="138" t="s">
        <v>1186</v>
      </c>
      <c r="B713" s="131" t="s">
        <v>1027</v>
      </c>
      <c r="C713" s="131" t="s">
        <v>1191</v>
      </c>
      <c r="D713" s="131" t="s">
        <v>148</v>
      </c>
      <c r="E713" s="136" t="s">
        <v>1311</v>
      </c>
      <c r="F713" s="262">
        <f>V713+N713+R713</f>
        <v>0</v>
      </c>
      <c r="G713" s="258">
        <f>W713+O713+S713</f>
        <v>0</v>
      </c>
      <c r="H713" s="258">
        <f>F713+G713</f>
        <v>0</v>
      </c>
      <c r="I713" s="321">
        <f>X713+P713+T713</f>
        <v>0</v>
      </c>
      <c r="J713" s="309">
        <f>(P713*0.5)+(T713*0.3)+(X713*0.2)</f>
        <v>0</v>
      </c>
      <c r="K713" s="259" t="e">
        <f>I713/H713</f>
        <v>#DIV/0!</v>
      </c>
      <c r="L713" s="258">
        <f>Y713+Q713+U713</f>
        <v>0</v>
      </c>
      <c r="M713" s="263">
        <f>(Y713*0.2)+(Q713*0.5)+(U713*0.3)</f>
        <v>0</v>
      </c>
      <c r="N713" s="315">
        <v>0</v>
      </c>
      <c r="O713" s="182">
        <v>0</v>
      </c>
      <c r="P713" s="181">
        <v>0</v>
      </c>
      <c r="Q713" s="183">
        <v>0</v>
      </c>
      <c r="R713" s="184">
        <v>0</v>
      </c>
      <c r="S713" s="184">
        <v>0</v>
      </c>
      <c r="T713" s="185">
        <v>0</v>
      </c>
      <c r="U713" s="186">
        <v>0</v>
      </c>
      <c r="V713" s="178">
        <v>0</v>
      </c>
      <c r="W713" s="178">
        <v>0</v>
      </c>
      <c r="X713" s="179">
        <v>0</v>
      </c>
      <c r="Y713" s="180">
        <v>0</v>
      </c>
    </row>
    <row r="714" spans="1:25" ht="15.6" x14ac:dyDescent="0.25">
      <c r="A714" s="138" t="s">
        <v>1187</v>
      </c>
      <c r="B714" s="131" t="s">
        <v>1278</v>
      </c>
      <c r="C714" s="131" t="s">
        <v>325</v>
      </c>
      <c r="D714" s="131" t="s">
        <v>1197</v>
      </c>
      <c r="E714" s="136" t="s">
        <v>1955</v>
      </c>
      <c r="F714" s="262">
        <f>V714+N714+R714</f>
        <v>0</v>
      </c>
      <c r="G714" s="258">
        <f>W714+O714+S714</f>
        <v>0</v>
      </c>
      <c r="H714" s="258">
        <f>F714+G714</f>
        <v>0</v>
      </c>
      <c r="I714" s="321">
        <f>X714+P714+T714</f>
        <v>0</v>
      </c>
      <c r="J714" s="309">
        <f>(P714*0.5)+(T714*0.3)+(X714*0.2)</f>
        <v>0</v>
      </c>
      <c r="K714" s="259" t="e">
        <f>I714/H714</f>
        <v>#DIV/0!</v>
      </c>
      <c r="L714" s="258">
        <f>Y714+Q714+U714</f>
        <v>0</v>
      </c>
      <c r="M714" s="263">
        <f>(Y714*0.2)+(Q714*0.5)+(U714*0.3)</f>
        <v>0</v>
      </c>
      <c r="N714" s="315">
        <v>0</v>
      </c>
      <c r="O714" s="182">
        <v>0</v>
      </c>
      <c r="P714" s="181">
        <v>0</v>
      </c>
      <c r="Q714" s="183">
        <v>0</v>
      </c>
      <c r="R714" s="184">
        <v>0</v>
      </c>
      <c r="S714" s="184">
        <v>0</v>
      </c>
      <c r="T714" s="185">
        <v>0</v>
      </c>
      <c r="U714" s="186">
        <v>0</v>
      </c>
      <c r="V714" s="178">
        <v>0</v>
      </c>
      <c r="W714" s="178">
        <v>0</v>
      </c>
      <c r="X714" s="179">
        <v>0</v>
      </c>
      <c r="Y714" s="180">
        <v>0</v>
      </c>
    </row>
    <row r="715" spans="1:25" ht="15.6" x14ac:dyDescent="0.25">
      <c r="A715" s="138" t="s">
        <v>1192</v>
      </c>
      <c r="B715" s="131" t="s">
        <v>1293</v>
      </c>
      <c r="C715" s="131" t="s">
        <v>426</v>
      </c>
      <c r="D715" s="131" t="s">
        <v>262</v>
      </c>
      <c r="E715" s="136" t="s">
        <v>1955</v>
      </c>
      <c r="F715" s="262">
        <f>V715+N715+R715</f>
        <v>0</v>
      </c>
      <c r="G715" s="258">
        <f>W715+O715+S715</f>
        <v>0</v>
      </c>
      <c r="H715" s="258">
        <f>F715+G715</f>
        <v>0</v>
      </c>
      <c r="I715" s="321">
        <f>X715+P715+T715</f>
        <v>0</v>
      </c>
      <c r="J715" s="309">
        <f>(P715*0.5)+(T715*0.3)+(X715*0.2)</f>
        <v>0</v>
      </c>
      <c r="K715" s="259" t="e">
        <f>I715/H715</f>
        <v>#DIV/0!</v>
      </c>
      <c r="L715" s="258">
        <f>Y715+Q715+U715</f>
        <v>0</v>
      </c>
      <c r="M715" s="263">
        <f>(Y715*0.2)+(Q715*0.5)+(U715*0.3)</f>
        <v>0</v>
      </c>
      <c r="N715" s="315">
        <v>0</v>
      </c>
      <c r="O715" s="182">
        <v>0</v>
      </c>
      <c r="P715" s="181">
        <v>0</v>
      </c>
      <c r="Q715" s="183">
        <v>0</v>
      </c>
      <c r="R715" s="184">
        <v>0</v>
      </c>
      <c r="S715" s="184">
        <v>0</v>
      </c>
      <c r="T715" s="185">
        <v>0</v>
      </c>
      <c r="U715" s="186">
        <v>0</v>
      </c>
      <c r="V715" s="178">
        <v>0</v>
      </c>
      <c r="W715" s="178">
        <v>0</v>
      </c>
      <c r="X715" s="179">
        <v>0</v>
      </c>
      <c r="Y715" s="180">
        <v>0</v>
      </c>
    </row>
    <row r="716" spans="1:25" ht="15.6" x14ac:dyDescent="0.25">
      <c r="A716" s="138" t="s">
        <v>1193</v>
      </c>
      <c r="B716" s="131" t="s">
        <v>1293</v>
      </c>
      <c r="C716" s="131" t="s">
        <v>73</v>
      </c>
      <c r="D716" s="131" t="s">
        <v>1199</v>
      </c>
      <c r="E716" s="136" t="s">
        <v>1311</v>
      </c>
      <c r="F716" s="262">
        <f>V716+N716+R716</f>
        <v>0</v>
      </c>
      <c r="G716" s="258">
        <f>W716+O716+S716</f>
        <v>0</v>
      </c>
      <c r="H716" s="258">
        <f>F716+G716</f>
        <v>0</v>
      </c>
      <c r="I716" s="321">
        <f>X716+P716+T716</f>
        <v>0</v>
      </c>
      <c r="J716" s="309">
        <f>(P716*0.5)+(T716*0.3)+(X716*0.2)</f>
        <v>0</v>
      </c>
      <c r="K716" s="259" t="e">
        <f>I716/H716</f>
        <v>#DIV/0!</v>
      </c>
      <c r="L716" s="258">
        <f>Y716+Q716+U716</f>
        <v>0</v>
      </c>
      <c r="M716" s="263">
        <f>(Y716*0.2)+(Q716*0.5)+(U716*0.3)</f>
        <v>0</v>
      </c>
      <c r="N716" s="315">
        <v>0</v>
      </c>
      <c r="O716" s="182">
        <v>0</v>
      </c>
      <c r="P716" s="181">
        <v>0</v>
      </c>
      <c r="Q716" s="183">
        <v>0</v>
      </c>
      <c r="R716" s="184">
        <v>0</v>
      </c>
      <c r="S716" s="184">
        <v>0</v>
      </c>
      <c r="T716" s="185">
        <v>0</v>
      </c>
      <c r="U716" s="186">
        <v>0</v>
      </c>
      <c r="V716" s="178">
        <v>0</v>
      </c>
      <c r="W716" s="178">
        <v>0</v>
      </c>
      <c r="X716" s="179">
        <v>0</v>
      </c>
      <c r="Y716" s="180">
        <v>0</v>
      </c>
    </row>
    <row r="717" spans="1:25" ht="15.6" x14ac:dyDescent="0.25">
      <c r="A717" s="138" t="s">
        <v>1195</v>
      </c>
      <c r="B717" s="131" t="s">
        <v>1293</v>
      </c>
      <c r="C717" s="131" t="s">
        <v>1206</v>
      </c>
      <c r="D717" s="131" t="s">
        <v>260</v>
      </c>
      <c r="E717" s="136" t="s">
        <v>1313</v>
      </c>
      <c r="F717" s="262">
        <f>V717+N717+R717</f>
        <v>0</v>
      </c>
      <c r="G717" s="258">
        <f>W717+O717+S717</f>
        <v>0</v>
      </c>
      <c r="H717" s="258">
        <f>F717+G717</f>
        <v>0</v>
      </c>
      <c r="I717" s="321">
        <f>X717+P717+T717</f>
        <v>0</v>
      </c>
      <c r="J717" s="309">
        <f>(P717*0.5)+(T717*0.3)+(X717*0.2)</f>
        <v>0</v>
      </c>
      <c r="K717" s="259" t="e">
        <f>I717/H717</f>
        <v>#DIV/0!</v>
      </c>
      <c r="L717" s="258">
        <f>Y717+Q717+U717</f>
        <v>0</v>
      </c>
      <c r="M717" s="263">
        <f>(Y717*0.2)+(Q717*0.5)+(U717*0.3)</f>
        <v>0</v>
      </c>
      <c r="N717" s="315">
        <v>0</v>
      </c>
      <c r="O717" s="182">
        <v>0</v>
      </c>
      <c r="P717" s="181">
        <v>0</v>
      </c>
      <c r="Q717" s="183">
        <v>0</v>
      </c>
      <c r="R717" s="184">
        <v>0</v>
      </c>
      <c r="S717" s="184">
        <v>0</v>
      </c>
      <c r="T717" s="185">
        <v>0</v>
      </c>
      <c r="U717" s="186">
        <v>0</v>
      </c>
      <c r="V717" s="178">
        <v>0</v>
      </c>
      <c r="W717" s="178">
        <v>0</v>
      </c>
      <c r="X717" s="179">
        <v>0</v>
      </c>
      <c r="Y717" s="180">
        <v>0</v>
      </c>
    </row>
    <row r="718" spans="1:25" ht="15.6" x14ac:dyDescent="0.25">
      <c r="A718" s="138" t="s">
        <v>1196</v>
      </c>
      <c r="B718" s="131" t="s">
        <v>1293</v>
      </c>
      <c r="C718" s="131" t="s">
        <v>1207</v>
      </c>
      <c r="D718" s="131" t="s">
        <v>961</v>
      </c>
      <c r="E718" s="136" t="s">
        <v>1314</v>
      </c>
      <c r="F718" s="262">
        <f>V718+N718+R718</f>
        <v>0</v>
      </c>
      <c r="G718" s="258">
        <f>W718+O718+S718</f>
        <v>0</v>
      </c>
      <c r="H718" s="258">
        <f>F718+G718</f>
        <v>0</v>
      </c>
      <c r="I718" s="321">
        <f>X718+P718+T718</f>
        <v>0</v>
      </c>
      <c r="J718" s="309">
        <f>(P718*0.5)+(T718*0.3)+(X718*0.2)</f>
        <v>0</v>
      </c>
      <c r="K718" s="259" t="e">
        <f>I718/H718</f>
        <v>#DIV/0!</v>
      </c>
      <c r="L718" s="258">
        <f>Y718+Q718+U718</f>
        <v>0</v>
      </c>
      <c r="M718" s="263">
        <f>(Y718*0.2)+(Q718*0.5)+(U718*0.3)</f>
        <v>0</v>
      </c>
      <c r="N718" s="315">
        <v>0</v>
      </c>
      <c r="O718" s="182">
        <v>0</v>
      </c>
      <c r="P718" s="181">
        <v>0</v>
      </c>
      <c r="Q718" s="183">
        <v>0</v>
      </c>
      <c r="R718" s="184">
        <v>0</v>
      </c>
      <c r="S718" s="184">
        <v>0</v>
      </c>
      <c r="T718" s="185">
        <v>0</v>
      </c>
      <c r="U718" s="186">
        <v>0</v>
      </c>
      <c r="V718" s="178">
        <v>0</v>
      </c>
      <c r="W718" s="178">
        <v>0</v>
      </c>
      <c r="X718" s="179">
        <v>0</v>
      </c>
      <c r="Y718" s="180">
        <v>0</v>
      </c>
    </row>
    <row r="719" spans="1:25" ht="15.6" x14ac:dyDescent="0.25">
      <c r="A719" s="138" t="s">
        <v>1200</v>
      </c>
      <c r="B719" s="131" t="s">
        <v>1293</v>
      </c>
      <c r="C719" s="131" t="s">
        <v>1208</v>
      </c>
      <c r="D719" s="131" t="s">
        <v>382</v>
      </c>
      <c r="E719" s="136" t="s">
        <v>1955</v>
      </c>
      <c r="F719" s="262">
        <f>V719+N719+R719</f>
        <v>0</v>
      </c>
      <c r="G719" s="258">
        <f>W719+O719+S719</f>
        <v>0</v>
      </c>
      <c r="H719" s="258">
        <f>F719+G719</f>
        <v>0</v>
      </c>
      <c r="I719" s="321">
        <f>X719+P719+T719</f>
        <v>0</v>
      </c>
      <c r="J719" s="309">
        <f>(P719*0.5)+(T719*0.3)+(X719*0.2)</f>
        <v>0</v>
      </c>
      <c r="K719" s="259" t="e">
        <f>I719/H719</f>
        <v>#DIV/0!</v>
      </c>
      <c r="L719" s="258">
        <f>Y719+Q719+U719</f>
        <v>0</v>
      </c>
      <c r="M719" s="263">
        <f>(Y719*0.2)+(Q719*0.5)+(U719*0.3)</f>
        <v>0</v>
      </c>
      <c r="N719" s="315">
        <v>0</v>
      </c>
      <c r="O719" s="182">
        <v>0</v>
      </c>
      <c r="P719" s="181">
        <v>0</v>
      </c>
      <c r="Q719" s="183">
        <v>0</v>
      </c>
      <c r="R719" s="184">
        <v>0</v>
      </c>
      <c r="S719" s="184">
        <v>0</v>
      </c>
      <c r="T719" s="185">
        <v>0</v>
      </c>
      <c r="U719" s="186">
        <v>0</v>
      </c>
      <c r="V719" s="178">
        <v>0</v>
      </c>
      <c r="W719" s="178">
        <v>0</v>
      </c>
      <c r="X719" s="179">
        <v>0</v>
      </c>
      <c r="Y719" s="180">
        <v>0</v>
      </c>
    </row>
    <row r="720" spans="1:25" ht="15.6" x14ac:dyDescent="0.25">
      <c r="A720" s="138" t="s">
        <v>1203</v>
      </c>
      <c r="B720" s="131" t="s">
        <v>1069</v>
      </c>
      <c r="C720" s="131" t="s">
        <v>189</v>
      </c>
      <c r="D720" s="131" t="s">
        <v>151</v>
      </c>
      <c r="E720" s="136" t="s">
        <v>1314</v>
      </c>
      <c r="F720" s="262">
        <f>V720+N720+R720</f>
        <v>0</v>
      </c>
      <c r="G720" s="258">
        <f>W720+O720+S720</f>
        <v>0</v>
      </c>
      <c r="H720" s="258">
        <f>F720+G720</f>
        <v>0</v>
      </c>
      <c r="I720" s="321">
        <f>X720+P720+T720</f>
        <v>0</v>
      </c>
      <c r="J720" s="309">
        <f>(P720*0.5)+(T720*0.3)+(X720*0.2)</f>
        <v>0</v>
      </c>
      <c r="K720" s="259" t="e">
        <f>I720/H720</f>
        <v>#DIV/0!</v>
      </c>
      <c r="L720" s="258">
        <f>Y720+Q720+U720</f>
        <v>0</v>
      </c>
      <c r="M720" s="263">
        <f>(Y720*0.2)+(Q720*0.5)+(U720*0.3)</f>
        <v>0</v>
      </c>
      <c r="N720" s="315">
        <v>0</v>
      </c>
      <c r="O720" s="182">
        <v>0</v>
      </c>
      <c r="P720" s="181">
        <v>0</v>
      </c>
      <c r="Q720" s="183">
        <v>0</v>
      </c>
      <c r="R720" s="184">
        <v>0</v>
      </c>
      <c r="S720" s="184">
        <v>0</v>
      </c>
      <c r="T720" s="185">
        <v>0</v>
      </c>
      <c r="U720" s="186">
        <v>0</v>
      </c>
      <c r="V720" s="178">
        <v>0</v>
      </c>
      <c r="W720" s="178">
        <v>0</v>
      </c>
      <c r="X720" s="179">
        <v>0</v>
      </c>
      <c r="Y720" s="180">
        <v>0</v>
      </c>
    </row>
    <row r="721" spans="1:25" ht="15.6" x14ac:dyDescent="0.25">
      <c r="A721" s="138" t="s">
        <v>1209</v>
      </c>
      <c r="B721" s="131" t="s">
        <v>1292</v>
      </c>
      <c r="C721" s="131" t="s">
        <v>373</v>
      </c>
      <c r="D721" s="131" t="s">
        <v>1220</v>
      </c>
      <c r="E721" s="136" t="s">
        <v>1311</v>
      </c>
      <c r="F721" s="262">
        <f>V721+N721+R721</f>
        <v>0</v>
      </c>
      <c r="G721" s="258">
        <f>W721+O721+S721</f>
        <v>0</v>
      </c>
      <c r="H721" s="258">
        <f>F721+G721</f>
        <v>0</v>
      </c>
      <c r="I721" s="321">
        <f>X721+P721+T721</f>
        <v>0</v>
      </c>
      <c r="J721" s="309">
        <f>(P721*0.5)+(T721*0.3)+(X721*0.2)</f>
        <v>0</v>
      </c>
      <c r="K721" s="259" t="e">
        <f>I721/H721</f>
        <v>#DIV/0!</v>
      </c>
      <c r="L721" s="258">
        <f>Y721+Q721+U721</f>
        <v>0</v>
      </c>
      <c r="M721" s="263">
        <f>(Y721*0.2)+(Q721*0.5)+(U721*0.3)</f>
        <v>0</v>
      </c>
      <c r="N721" s="315">
        <v>0</v>
      </c>
      <c r="O721" s="182">
        <v>0</v>
      </c>
      <c r="P721" s="181">
        <v>0</v>
      </c>
      <c r="Q721" s="183">
        <v>0</v>
      </c>
      <c r="R721" s="184">
        <v>0</v>
      </c>
      <c r="S721" s="184">
        <v>0</v>
      </c>
      <c r="T721" s="185">
        <v>0</v>
      </c>
      <c r="U721" s="186">
        <v>0</v>
      </c>
      <c r="V721" s="178">
        <v>0</v>
      </c>
      <c r="W721" s="178">
        <v>0</v>
      </c>
      <c r="X721" s="179">
        <v>0</v>
      </c>
      <c r="Y721" s="180">
        <v>0</v>
      </c>
    </row>
    <row r="722" spans="1:25" ht="15.6" x14ac:dyDescent="0.25">
      <c r="A722" s="138" t="s">
        <v>1210</v>
      </c>
      <c r="B722" s="131" t="s">
        <v>1398</v>
      </c>
      <c r="C722" s="131" t="s">
        <v>1219</v>
      </c>
      <c r="D722" s="131" t="s">
        <v>217</v>
      </c>
      <c r="E722" s="136" t="s">
        <v>1311</v>
      </c>
      <c r="F722" s="262">
        <f>V722+N722+R722</f>
        <v>0</v>
      </c>
      <c r="G722" s="258">
        <f>W722+O722+S722</f>
        <v>0</v>
      </c>
      <c r="H722" s="258">
        <f>F722+G722</f>
        <v>0</v>
      </c>
      <c r="I722" s="321">
        <f>X722+P722+T722</f>
        <v>0</v>
      </c>
      <c r="J722" s="309">
        <f>(P722*0.5)+(T722*0.3)+(X722*0.2)</f>
        <v>0</v>
      </c>
      <c r="K722" s="259" t="e">
        <f>I722/H722</f>
        <v>#DIV/0!</v>
      </c>
      <c r="L722" s="258">
        <f>Y722+Q722+U722</f>
        <v>0</v>
      </c>
      <c r="M722" s="263">
        <f>(Y722*0.2)+(Q722*0.5)+(U722*0.3)</f>
        <v>0</v>
      </c>
      <c r="N722" s="315">
        <v>0</v>
      </c>
      <c r="O722" s="182">
        <v>0</v>
      </c>
      <c r="P722" s="181">
        <v>0</v>
      </c>
      <c r="Q722" s="183">
        <v>0</v>
      </c>
      <c r="R722" s="184">
        <v>0</v>
      </c>
      <c r="S722" s="184">
        <v>0</v>
      </c>
      <c r="T722" s="185">
        <v>0</v>
      </c>
      <c r="U722" s="186">
        <v>0</v>
      </c>
      <c r="V722" s="178">
        <v>0</v>
      </c>
      <c r="W722" s="178">
        <v>0</v>
      </c>
      <c r="X722" s="179">
        <v>0</v>
      </c>
      <c r="Y722" s="180">
        <v>0</v>
      </c>
    </row>
    <row r="723" spans="1:25" ht="15.6" x14ac:dyDescent="0.25">
      <c r="A723" s="138" t="s">
        <v>1214</v>
      </c>
      <c r="B723" s="131" t="s">
        <v>1728</v>
      </c>
      <c r="C723" s="131" t="s">
        <v>1559</v>
      </c>
      <c r="D723" s="131" t="s">
        <v>2130</v>
      </c>
      <c r="E723" s="136" t="s">
        <v>1314</v>
      </c>
      <c r="F723" s="262">
        <f>V723+N723+R723</f>
        <v>0</v>
      </c>
      <c r="G723" s="258">
        <f>W723+O723+S723</f>
        <v>0</v>
      </c>
      <c r="H723" s="258">
        <f>F723+G723</f>
        <v>0</v>
      </c>
      <c r="I723" s="321">
        <f>X723+P723+T723</f>
        <v>0</v>
      </c>
      <c r="J723" s="309">
        <f>(P723*0.5)+(T723*0.3)+(X723*0.2)</f>
        <v>0</v>
      </c>
      <c r="K723" s="259" t="e">
        <f>I723/H723</f>
        <v>#DIV/0!</v>
      </c>
      <c r="L723" s="258">
        <f>Y723+Q723+U723</f>
        <v>0</v>
      </c>
      <c r="M723" s="263">
        <f>(Y723*0.2)+(Q723*0.5)+(U723*0.3)</f>
        <v>0</v>
      </c>
      <c r="N723" s="315">
        <v>0</v>
      </c>
      <c r="O723" s="182">
        <v>0</v>
      </c>
      <c r="P723" s="181">
        <v>0</v>
      </c>
      <c r="Q723" s="183">
        <v>0</v>
      </c>
      <c r="R723" s="184">
        <v>0</v>
      </c>
      <c r="S723" s="184">
        <v>0</v>
      </c>
      <c r="T723" s="185">
        <v>0</v>
      </c>
      <c r="U723" s="186">
        <v>0</v>
      </c>
      <c r="V723" s="178">
        <v>0</v>
      </c>
      <c r="W723" s="178">
        <v>0</v>
      </c>
      <c r="X723" s="179">
        <v>0</v>
      </c>
      <c r="Y723" s="180">
        <v>0</v>
      </c>
    </row>
    <row r="724" spans="1:25" ht="15.6" x14ac:dyDescent="0.25">
      <c r="A724" s="138" t="s">
        <v>1225</v>
      </c>
      <c r="B724" s="131" t="s">
        <v>1432</v>
      </c>
      <c r="C724" s="131" t="s">
        <v>1161</v>
      </c>
      <c r="D724" s="131" t="s">
        <v>87</v>
      </c>
      <c r="E724" s="136" t="s">
        <v>1311</v>
      </c>
      <c r="F724" s="262">
        <f>V724+N724+R724</f>
        <v>0</v>
      </c>
      <c r="G724" s="258">
        <f>W724+O724+S724</f>
        <v>0</v>
      </c>
      <c r="H724" s="258">
        <f>F724+G724</f>
        <v>0</v>
      </c>
      <c r="I724" s="321">
        <f>X724+P724+T724</f>
        <v>0</v>
      </c>
      <c r="J724" s="309">
        <f>(P724*0.5)+(T724*0.3)+(X724*0.2)</f>
        <v>0</v>
      </c>
      <c r="K724" s="259" t="e">
        <f>I724/H724</f>
        <v>#DIV/0!</v>
      </c>
      <c r="L724" s="258">
        <f>Y724+Q724+U724</f>
        <v>0</v>
      </c>
      <c r="M724" s="263">
        <f>(Y724*0.2)+(Q724*0.5)+(U724*0.3)</f>
        <v>0</v>
      </c>
      <c r="N724" s="315">
        <v>0</v>
      </c>
      <c r="O724" s="182">
        <v>0</v>
      </c>
      <c r="P724" s="181">
        <v>0</v>
      </c>
      <c r="Q724" s="183">
        <v>0</v>
      </c>
      <c r="R724" s="184">
        <v>0</v>
      </c>
      <c r="S724" s="184">
        <v>0</v>
      </c>
      <c r="T724" s="185">
        <v>0</v>
      </c>
      <c r="U724" s="186">
        <v>0</v>
      </c>
      <c r="V724" s="178">
        <v>0</v>
      </c>
      <c r="W724" s="178">
        <v>0</v>
      </c>
      <c r="X724" s="179">
        <v>0</v>
      </c>
      <c r="Y724" s="180">
        <v>0</v>
      </c>
    </row>
    <row r="725" spans="1:25" ht="15.6" x14ac:dyDescent="0.25">
      <c r="A725" s="138" t="s">
        <v>1226</v>
      </c>
      <c r="B725" s="131" t="s">
        <v>1432</v>
      </c>
      <c r="C725" s="131" t="s">
        <v>363</v>
      </c>
      <c r="D725" s="131" t="s">
        <v>78</v>
      </c>
      <c r="E725" s="136" t="s">
        <v>1314</v>
      </c>
      <c r="F725" s="262">
        <f>V725+N725+R725</f>
        <v>0</v>
      </c>
      <c r="G725" s="258">
        <f>W725+O725+S725</f>
        <v>0</v>
      </c>
      <c r="H725" s="258">
        <f>F725+G725</f>
        <v>0</v>
      </c>
      <c r="I725" s="321">
        <f>X725+P725+T725</f>
        <v>0</v>
      </c>
      <c r="J725" s="309">
        <f>(P725*0.5)+(T725*0.3)+(X725*0.2)</f>
        <v>0</v>
      </c>
      <c r="K725" s="259" t="e">
        <f>I725/H725</f>
        <v>#DIV/0!</v>
      </c>
      <c r="L725" s="258">
        <f>Y725+Q725+U725</f>
        <v>0</v>
      </c>
      <c r="M725" s="263">
        <f>(Y725*0.2)+(Q725*0.5)+(U725*0.3)</f>
        <v>0</v>
      </c>
      <c r="N725" s="315">
        <v>0</v>
      </c>
      <c r="O725" s="182">
        <v>0</v>
      </c>
      <c r="P725" s="181">
        <v>0</v>
      </c>
      <c r="Q725" s="183">
        <v>0</v>
      </c>
      <c r="R725" s="184">
        <v>0</v>
      </c>
      <c r="S725" s="184">
        <v>0</v>
      </c>
      <c r="T725" s="185">
        <v>0</v>
      </c>
      <c r="U725" s="186">
        <v>0</v>
      </c>
      <c r="V725" s="178">
        <v>0</v>
      </c>
      <c r="W725" s="178">
        <v>0</v>
      </c>
      <c r="X725" s="179">
        <v>0</v>
      </c>
      <c r="Y725" s="180">
        <v>0</v>
      </c>
    </row>
    <row r="726" spans="1:25" ht="15.6" x14ac:dyDescent="0.25">
      <c r="A726" s="138" t="s">
        <v>1227</v>
      </c>
      <c r="B726" s="131" t="s">
        <v>1809</v>
      </c>
      <c r="C726" s="131" t="s">
        <v>189</v>
      </c>
      <c r="D726" s="131" t="s">
        <v>322</v>
      </c>
      <c r="E726" s="136" t="s">
        <v>1311</v>
      </c>
      <c r="F726" s="262">
        <f>V726+N726+R726</f>
        <v>0</v>
      </c>
      <c r="G726" s="258">
        <f>W726+O726+S726</f>
        <v>0</v>
      </c>
      <c r="H726" s="258">
        <f>F726+G726</f>
        <v>0</v>
      </c>
      <c r="I726" s="321">
        <f>X726+P726+T726</f>
        <v>0</v>
      </c>
      <c r="J726" s="309">
        <f>(P726*0.5)+(T726*0.3)+(X726*0.2)</f>
        <v>0</v>
      </c>
      <c r="K726" s="259" t="e">
        <f>I726/H726</f>
        <v>#DIV/0!</v>
      </c>
      <c r="L726" s="258">
        <f>Y726+Q726+U726</f>
        <v>0</v>
      </c>
      <c r="M726" s="263">
        <f>(Y726*0.2)+(Q726*0.5)+(U726*0.3)</f>
        <v>0</v>
      </c>
      <c r="N726" s="315">
        <v>0</v>
      </c>
      <c r="O726" s="182">
        <v>0</v>
      </c>
      <c r="P726" s="181">
        <v>0</v>
      </c>
      <c r="Q726" s="183">
        <v>0</v>
      </c>
      <c r="R726" s="184">
        <v>0</v>
      </c>
      <c r="S726" s="184">
        <v>0</v>
      </c>
      <c r="T726" s="185">
        <v>0</v>
      </c>
      <c r="U726" s="186">
        <v>0</v>
      </c>
      <c r="V726" s="178">
        <v>0</v>
      </c>
      <c r="W726" s="178">
        <v>0</v>
      </c>
      <c r="X726" s="179">
        <v>0</v>
      </c>
      <c r="Y726" s="180">
        <v>0</v>
      </c>
    </row>
    <row r="727" spans="1:25" ht="15.6" x14ac:dyDescent="0.25">
      <c r="A727" s="138" t="s">
        <v>1228</v>
      </c>
      <c r="B727" s="131" t="s">
        <v>1392</v>
      </c>
      <c r="C727" s="131" t="s">
        <v>90</v>
      </c>
      <c r="D727" s="131" t="s">
        <v>1234</v>
      </c>
      <c r="E727" s="136" t="s">
        <v>1311</v>
      </c>
      <c r="F727" s="262">
        <f>V727+N727+R727</f>
        <v>0</v>
      </c>
      <c r="G727" s="258">
        <f>W727+O727+S727</f>
        <v>0</v>
      </c>
      <c r="H727" s="258">
        <f>F727+G727</f>
        <v>0</v>
      </c>
      <c r="I727" s="321">
        <f>X727+P727+T727</f>
        <v>0</v>
      </c>
      <c r="J727" s="309">
        <f>(P727*0.5)+(T727*0.3)+(X727*0.2)</f>
        <v>0</v>
      </c>
      <c r="K727" s="259" t="e">
        <f>I727/H727</f>
        <v>#DIV/0!</v>
      </c>
      <c r="L727" s="258">
        <f>Y727+Q727+U727</f>
        <v>0</v>
      </c>
      <c r="M727" s="263">
        <f>(Y727*0.2)+(Q727*0.5)+(U727*0.3)</f>
        <v>0</v>
      </c>
      <c r="N727" s="315">
        <v>0</v>
      </c>
      <c r="O727" s="182">
        <v>0</v>
      </c>
      <c r="P727" s="181">
        <v>0</v>
      </c>
      <c r="Q727" s="183">
        <v>0</v>
      </c>
      <c r="R727" s="184">
        <v>0</v>
      </c>
      <c r="S727" s="184">
        <v>0</v>
      </c>
      <c r="T727" s="185">
        <v>0</v>
      </c>
      <c r="U727" s="186">
        <v>0</v>
      </c>
      <c r="V727" s="178">
        <v>0</v>
      </c>
      <c r="W727" s="178">
        <v>0</v>
      </c>
      <c r="X727" s="179">
        <v>0</v>
      </c>
      <c r="Y727" s="180">
        <v>0</v>
      </c>
    </row>
    <row r="728" spans="1:25" ht="15.6" x14ac:dyDescent="0.25">
      <c r="A728" s="138" t="s">
        <v>1229</v>
      </c>
      <c r="B728" s="131" t="s">
        <v>1293</v>
      </c>
      <c r="C728" s="131" t="s">
        <v>1235</v>
      </c>
      <c r="D728" s="131" t="s">
        <v>1236</v>
      </c>
      <c r="E728" s="136" t="s">
        <v>1314</v>
      </c>
      <c r="F728" s="262">
        <f>V728+N728+R728</f>
        <v>0</v>
      </c>
      <c r="G728" s="258">
        <f>W728+O728+S728</f>
        <v>0</v>
      </c>
      <c r="H728" s="258">
        <f>F728+G728</f>
        <v>0</v>
      </c>
      <c r="I728" s="321">
        <f>X728+P728+T728</f>
        <v>0</v>
      </c>
      <c r="J728" s="309">
        <f>(P728*0.5)+(T728*0.3)+(X728*0.2)</f>
        <v>0</v>
      </c>
      <c r="K728" s="259" t="e">
        <f>I728/H728</f>
        <v>#DIV/0!</v>
      </c>
      <c r="L728" s="258">
        <f>Y728+Q728+U728</f>
        <v>0</v>
      </c>
      <c r="M728" s="263">
        <f>(Y728*0.2)+(Q728*0.5)+(U728*0.3)</f>
        <v>0</v>
      </c>
      <c r="N728" s="315">
        <v>0</v>
      </c>
      <c r="O728" s="182">
        <v>0</v>
      </c>
      <c r="P728" s="181">
        <v>0</v>
      </c>
      <c r="Q728" s="183">
        <v>0</v>
      </c>
      <c r="R728" s="184">
        <v>0</v>
      </c>
      <c r="S728" s="184">
        <v>0</v>
      </c>
      <c r="T728" s="185">
        <v>0</v>
      </c>
      <c r="U728" s="186">
        <v>0</v>
      </c>
      <c r="V728" s="178">
        <v>0</v>
      </c>
      <c r="W728" s="178">
        <v>0</v>
      </c>
      <c r="X728" s="179">
        <v>0</v>
      </c>
      <c r="Y728" s="180">
        <v>0</v>
      </c>
    </row>
    <row r="729" spans="1:25" ht="15.6" x14ac:dyDescent="0.25">
      <c r="A729" s="138" t="s">
        <v>1231</v>
      </c>
      <c r="B729" s="131" t="s">
        <v>1392</v>
      </c>
      <c r="C729" s="131" t="s">
        <v>1249</v>
      </c>
      <c r="D729" s="131" t="s">
        <v>1273</v>
      </c>
      <c r="E729" s="136" t="s">
        <v>1311</v>
      </c>
      <c r="F729" s="262">
        <f>V729+N729+R729</f>
        <v>0</v>
      </c>
      <c r="G729" s="258">
        <f>W729+O729+S729</f>
        <v>0</v>
      </c>
      <c r="H729" s="258">
        <f>F729+G729</f>
        <v>0</v>
      </c>
      <c r="I729" s="321">
        <f>X729+P729+T729</f>
        <v>0</v>
      </c>
      <c r="J729" s="309">
        <f>(P729*0.5)+(T729*0.3)+(X729*0.2)</f>
        <v>0</v>
      </c>
      <c r="K729" s="259" t="e">
        <f>I729/H729</f>
        <v>#DIV/0!</v>
      </c>
      <c r="L729" s="258">
        <f>Y729+Q729+U729</f>
        <v>0</v>
      </c>
      <c r="M729" s="263">
        <f>(Y729*0.2)+(Q729*0.5)+(U729*0.3)</f>
        <v>0</v>
      </c>
      <c r="N729" s="315">
        <v>0</v>
      </c>
      <c r="O729" s="182">
        <v>0</v>
      </c>
      <c r="P729" s="181">
        <v>0</v>
      </c>
      <c r="Q729" s="183">
        <v>0</v>
      </c>
      <c r="R729" s="184">
        <v>0</v>
      </c>
      <c r="S729" s="184">
        <v>0</v>
      </c>
      <c r="T729" s="185">
        <v>0</v>
      </c>
      <c r="U729" s="186">
        <v>0</v>
      </c>
      <c r="V729" s="178">
        <v>0</v>
      </c>
      <c r="W729" s="178">
        <v>0</v>
      </c>
      <c r="X729" s="179">
        <v>0</v>
      </c>
      <c r="Y729" s="180">
        <v>0</v>
      </c>
    </row>
    <row r="730" spans="1:25" ht="15.6" x14ac:dyDescent="0.25">
      <c r="A730" s="138" t="s">
        <v>1232</v>
      </c>
      <c r="B730" s="131" t="s">
        <v>40</v>
      </c>
      <c r="C730" s="131" t="s">
        <v>454</v>
      </c>
      <c r="D730" s="131" t="s">
        <v>2090</v>
      </c>
      <c r="E730" s="136" t="s">
        <v>1312</v>
      </c>
      <c r="F730" s="262">
        <f>V730+N730+R730</f>
        <v>0</v>
      </c>
      <c r="G730" s="258">
        <f>W730+O730+S730</f>
        <v>0</v>
      </c>
      <c r="H730" s="258">
        <f>F730+G730</f>
        <v>0</v>
      </c>
      <c r="I730" s="321">
        <f>X730+P730+T730</f>
        <v>0</v>
      </c>
      <c r="J730" s="309">
        <f>(P730*0.5)+(T730*0.3)+(X730*0.2)</f>
        <v>0</v>
      </c>
      <c r="K730" s="259" t="e">
        <f>I730/H730</f>
        <v>#DIV/0!</v>
      </c>
      <c r="L730" s="258">
        <f>Y730+Q730+U730</f>
        <v>40</v>
      </c>
      <c r="M730" s="263">
        <f>(Y730*0.2)+(Q730*0.5)+(U730*0.3)</f>
        <v>12</v>
      </c>
      <c r="N730" s="315">
        <v>0</v>
      </c>
      <c r="O730" s="182">
        <v>0</v>
      </c>
      <c r="P730" s="181">
        <v>0</v>
      </c>
      <c r="Q730" s="183">
        <v>0</v>
      </c>
      <c r="R730" s="184">
        <v>0</v>
      </c>
      <c r="S730" s="184">
        <v>0</v>
      </c>
      <c r="T730" s="185">
        <v>0</v>
      </c>
      <c r="U730" s="186">
        <v>40</v>
      </c>
      <c r="V730" s="178">
        <v>0</v>
      </c>
      <c r="W730" s="178">
        <v>0</v>
      </c>
      <c r="X730" s="179">
        <v>0</v>
      </c>
      <c r="Y730" s="180">
        <v>0</v>
      </c>
    </row>
    <row r="731" spans="1:25" ht="15.6" x14ac:dyDescent="0.25">
      <c r="A731" s="138" t="s">
        <v>1239</v>
      </c>
      <c r="B731" s="131" t="s">
        <v>1293</v>
      </c>
      <c r="C731" s="131" t="s">
        <v>104</v>
      </c>
      <c r="D731" s="131" t="s">
        <v>1262</v>
      </c>
      <c r="E731" s="136" t="s">
        <v>1314</v>
      </c>
      <c r="F731" s="262">
        <f>V731+N731+R731</f>
        <v>0</v>
      </c>
      <c r="G731" s="258">
        <f>W731+O731+S731</f>
        <v>0</v>
      </c>
      <c r="H731" s="258">
        <f>F731+G731</f>
        <v>0</v>
      </c>
      <c r="I731" s="321">
        <f>X731+P731+T731</f>
        <v>0</v>
      </c>
      <c r="J731" s="309">
        <f>(P731*0.5)+(T731*0.3)+(X731*0.2)</f>
        <v>0</v>
      </c>
      <c r="K731" s="259" t="e">
        <f>I731/H731</f>
        <v>#DIV/0!</v>
      </c>
      <c r="L731" s="258">
        <f>Y731+Q731+U731</f>
        <v>0</v>
      </c>
      <c r="M731" s="263">
        <f>(Y731*0.2)+(Q731*0.5)+(U731*0.3)</f>
        <v>0</v>
      </c>
      <c r="N731" s="315">
        <v>0</v>
      </c>
      <c r="O731" s="182">
        <v>0</v>
      </c>
      <c r="P731" s="181">
        <v>0</v>
      </c>
      <c r="Q731" s="183">
        <v>0</v>
      </c>
      <c r="R731" s="184">
        <v>0</v>
      </c>
      <c r="S731" s="184">
        <v>0</v>
      </c>
      <c r="T731" s="185">
        <v>0</v>
      </c>
      <c r="U731" s="186">
        <v>0</v>
      </c>
      <c r="V731" s="178">
        <v>0</v>
      </c>
      <c r="W731" s="178">
        <v>0</v>
      </c>
      <c r="X731" s="179">
        <v>0</v>
      </c>
      <c r="Y731" s="180">
        <v>0</v>
      </c>
    </row>
    <row r="732" spans="1:25" ht="15.6" x14ac:dyDescent="0.25">
      <c r="A732" s="138" t="s">
        <v>1240</v>
      </c>
      <c r="B732" s="131" t="s">
        <v>1295</v>
      </c>
      <c r="C732" s="131" t="s">
        <v>933</v>
      </c>
      <c r="D732" s="131" t="s">
        <v>1264</v>
      </c>
      <c r="E732" s="136" t="s">
        <v>1955</v>
      </c>
      <c r="F732" s="262">
        <f>V732+N732+R732</f>
        <v>0</v>
      </c>
      <c r="G732" s="258">
        <f>W732+O732+S732</f>
        <v>0</v>
      </c>
      <c r="H732" s="258">
        <f>F732+G732</f>
        <v>0</v>
      </c>
      <c r="I732" s="321">
        <f>X732+P732+T732</f>
        <v>0</v>
      </c>
      <c r="J732" s="309">
        <f>(P732*0.5)+(T732*0.3)+(X732*0.2)</f>
        <v>0</v>
      </c>
      <c r="K732" s="259" t="e">
        <f>I732/H732</f>
        <v>#DIV/0!</v>
      </c>
      <c r="L732" s="258">
        <f>Y732+Q732+U732</f>
        <v>0</v>
      </c>
      <c r="M732" s="263">
        <f>(Y732*0.2)+(Q732*0.5)+(U732*0.3)</f>
        <v>0</v>
      </c>
      <c r="N732" s="315">
        <v>0</v>
      </c>
      <c r="O732" s="182">
        <v>0</v>
      </c>
      <c r="P732" s="181">
        <v>0</v>
      </c>
      <c r="Q732" s="183">
        <v>0</v>
      </c>
      <c r="R732" s="184">
        <v>0</v>
      </c>
      <c r="S732" s="184">
        <v>0</v>
      </c>
      <c r="T732" s="185">
        <v>0</v>
      </c>
      <c r="U732" s="186">
        <v>0</v>
      </c>
      <c r="V732" s="178">
        <v>0</v>
      </c>
      <c r="W732" s="178">
        <v>0</v>
      </c>
      <c r="X732" s="179">
        <v>0</v>
      </c>
      <c r="Y732" s="180">
        <v>0</v>
      </c>
    </row>
    <row r="733" spans="1:25" ht="15.6" x14ac:dyDescent="0.25">
      <c r="A733" s="138" t="s">
        <v>1241</v>
      </c>
      <c r="B733" s="131" t="s">
        <v>37</v>
      </c>
      <c r="C733" s="131" t="s">
        <v>1265</v>
      </c>
      <c r="D733" s="131" t="s">
        <v>292</v>
      </c>
      <c r="E733" s="136" t="s">
        <v>1312</v>
      </c>
      <c r="F733" s="262">
        <f>V733+N733+R733</f>
        <v>0</v>
      </c>
      <c r="G733" s="258">
        <f>W733+O733+S733</f>
        <v>0</v>
      </c>
      <c r="H733" s="258">
        <f>F733+G733</f>
        <v>0</v>
      </c>
      <c r="I733" s="321">
        <f>X733+P733+T733</f>
        <v>0</v>
      </c>
      <c r="J733" s="309">
        <f>(P733*0.5)+(T733*0.3)+(X733*0.2)</f>
        <v>0</v>
      </c>
      <c r="K733" s="259" t="e">
        <f>I733/H733</f>
        <v>#DIV/0!</v>
      </c>
      <c r="L733" s="258">
        <f>Y733+Q733+U733</f>
        <v>40</v>
      </c>
      <c r="M733" s="263">
        <f>(Y733*0.2)+(Q733*0.5)+(U733*0.3)</f>
        <v>10</v>
      </c>
      <c r="N733" s="315">
        <v>0</v>
      </c>
      <c r="O733" s="182">
        <v>0</v>
      </c>
      <c r="P733" s="181">
        <v>0</v>
      </c>
      <c r="Q733" s="183">
        <v>0</v>
      </c>
      <c r="R733" s="184">
        <v>0</v>
      </c>
      <c r="S733" s="184">
        <v>0</v>
      </c>
      <c r="T733" s="185">
        <v>0</v>
      </c>
      <c r="U733" s="186">
        <v>20</v>
      </c>
      <c r="V733" s="178">
        <v>0</v>
      </c>
      <c r="W733" s="178">
        <v>0</v>
      </c>
      <c r="X733" s="179">
        <v>0</v>
      </c>
      <c r="Y733" s="180">
        <v>20</v>
      </c>
    </row>
    <row r="734" spans="1:25" ht="15.6" x14ac:dyDescent="0.25">
      <c r="A734" s="138" t="s">
        <v>1242</v>
      </c>
      <c r="B734" s="131" t="s">
        <v>1398</v>
      </c>
      <c r="C734" s="131" t="s">
        <v>1006</v>
      </c>
      <c r="D734" s="131" t="s">
        <v>1266</v>
      </c>
      <c r="E734" s="136" t="s">
        <v>1314</v>
      </c>
      <c r="F734" s="262">
        <f>V734+N734+R734</f>
        <v>0</v>
      </c>
      <c r="G734" s="258">
        <f>W734+O734+S734</f>
        <v>0</v>
      </c>
      <c r="H734" s="258">
        <f>F734+G734</f>
        <v>0</v>
      </c>
      <c r="I734" s="321">
        <f>X734+P734+T734</f>
        <v>0</v>
      </c>
      <c r="J734" s="309">
        <f>(P734*0.5)+(T734*0.3)+(X734*0.2)</f>
        <v>0</v>
      </c>
      <c r="K734" s="259" t="e">
        <f>I734/H734</f>
        <v>#DIV/0!</v>
      </c>
      <c r="L734" s="258">
        <f>Y734+Q734+U734</f>
        <v>0</v>
      </c>
      <c r="M734" s="263">
        <f>(Y734*0.2)+(Q734*0.5)+(U734*0.3)</f>
        <v>0</v>
      </c>
      <c r="N734" s="315">
        <v>0</v>
      </c>
      <c r="O734" s="182">
        <v>0</v>
      </c>
      <c r="P734" s="181">
        <v>0</v>
      </c>
      <c r="Q734" s="183">
        <v>0</v>
      </c>
      <c r="R734" s="184">
        <v>0</v>
      </c>
      <c r="S734" s="184">
        <v>0</v>
      </c>
      <c r="T734" s="185">
        <v>0</v>
      </c>
      <c r="U734" s="186">
        <v>0</v>
      </c>
      <c r="V734" s="178">
        <v>0</v>
      </c>
      <c r="W734" s="178">
        <v>0</v>
      </c>
      <c r="X734" s="179">
        <v>0</v>
      </c>
      <c r="Y734" s="180">
        <v>0</v>
      </c>
    </row>
    <row r="735" spans="1:25" ht="15.6" x14ac:dyDescent="0.25">
      <c r="A735" s="138" t="s">
        <v>1243</v>
      </c>
      <c r="B735" s="131" t="s">
        <v>1029</v>
      </c>
      <c r="C735" s="131" t="s">
        <v>1267</v>
      </c>
      <c r="D735" s="131" t="s">
        <v>87</v>
      </c>
      <c r="E735" s="136" t="s">
        <v>1311</v>
      </c>
      <c r="F735" s="262">
        <f>V735+N735+R735</f>
        <v>0</v>
      </c>
      <c r="G735" s="258">
        <f>W735+O735+S735</f>
        <v>0</v>
      </c>
      <c r="H735" s="258">
        <f>F735+G735</f>
        <v>0</v>
      </c>
      <c r="I735" s="321">
        <f>X735+P735+T735</f>
        <v>0</v>
      </c>
      <c r="J735" s="309">
        <f>(P735*0.5)+(T735*0.3)+(X735*0.2)</f>
        <v>0</v>
      </c>
      <c r="K735" s="259" t="e">
        <f>I735/H735</f>
        <v>#DIV/0!</v>
      </c>
      <c r="L735" s="258">
        <f>Y735+Q735+U735</f>
        <v>0</v>
      </c>
      <c r="M735" s="263">
        <f>(Y735*0.2)+(Q735*0.5)+(U735*0.3)</f>
        <v>0</v>
      </c>
      <c r="N735" s="315">
        <v>0</v>
      </c>
      <c r="O735" s="182">
        <v>0</v>
      </c>
      <c r="P735" s="181">
        <v>0</v>
      </c>
      <c r="Q735" s="183">
        <v>0</v>
      </c>
      <c r="R735" s="184">
        <v>0</v>
      </c>
      <c r="S735" s="184">
        <v>0</v>
      </c>
      <c r="T735" s="185">
        <v>0</v>
      </c>
      <c r="U735" s="186">
        <v>0</v>
      </c>
      <c r="V735" s="178">
        <v>0</v>
      </c>
      <c r="W735" s="178">
        <v>0</v>
      </c>
      <c r="X735" s="179">
        <v>0</v>
      </c>
      <c r="Y735" s="180">
        <v>0</v>
      </c>
    </row>
    <row r="736" spans="1:25" ht="15.6" x14ac:dyDescent="0.25">
      <c r="A736" s="138" t="s">
        <v>1247</v>
      </c>
      <c r="B736" s="131" t="s">
        <v>1292</v>
      </c>
      <c r="C736" s="131" t="s">
        <v>193</v>
      </c>
      <c r="D736" s="131" t="s">
        <v>1271</v>
      </c>
      <c r="E736" s="136" t="s">
        <v>1314</v>
      </c>
      <c r="F736" s="262">
        <f>V736+N736+R736</f>
        <v>0</v>
      </c>
      <c r="G736" s="258">
        <f>W736+O736+S736</f>
        <v>0</v>
      </c>
      <c r="H736" s="258">
        <f>F736+G736</f>
        <v>0</v>
      </c>
      <c r="I736" s="321">
        <f>X736+P736+T736</f>
        <v>0</v>
      </c>
      <c r="J736" s="309">
        <f>(P736*0.5)+(T736*0.3)+(X736*0.2)</f>
        <v>0</v>
      </c>
      <c r="K736" s="259" t="e">
        <f>I736/H736</f>
        <v>#DIV/0!</v>
      </c>
      <c r="L736" s="258">
        <f>Y736+Q736+U736</f>
        <v>0</v>
      </c>
      <c r="M736" s="263">
        <f>(Y736*0.2)+(Q736*0.5)+(U736*0.3)</f>
        <v>0</v>
      </c>
      <c r="N736" s="315">
        <v>0</v>
      </c>
      <c r="O736" s="182">
        <v>0</v>
      </c>
      <c r="P736" s="181">
        <v>0</v>
      </c>
      <c r="Q736" s="183">
        <v>0</v>
      </c>
      <c r="R736" s="184">
        <v>0</v>
      </c>
      <c r="S736" s="184">
        <v>0</v>
      </c>
      <c r="T736" s="185">
        <v>0</v>
      </c>
      <c r="U736" s="186">
        <v>0</v>
      </c>
      <c r="V736" s="178">
        <v>0</v>
      </c>
      <c r="W736" s="178">
        <v>0</v>
      </c>
      <c r="X736" s="179">
        <v>0</v>
      </c>
      <c r="Y736" s="180">
        <v>0</v>
      </c>
    </row>
    <row r="737" spans="1:25" ht="15.6" x14ac:dyDescent="0.25">
      <c r="A737" s="138" t="s">
        <v>1253</v>
      </c>
      <c r="B737" s="131" t="s">
        <v>1398</v>
      </c>
      <c r="C737" s="131" t="s">
        <v>238</v>
      </c>
      <c r="D737" s="131" t="s">
        <v>1273</v>
      </c>
      <c r="E737" s="136" t="s">
        <v>1955</v>
      </c>
      <c r="F737" s="262">
        <f>V737+N737+R737</f>
        <v>0</v>
      </c>
      <c r="G737" s="258">
        <f>W737+O737+S737</f>
        <v>0</v>
      </c>
      <c r="H737" s="258">
        <f>F737+G737</f>
        <v>0</v>
      </c>
      <c r="I737" s="321">
        <f>X737+P737+T737</f>
        <v>0</v>
      </c>
      <c r="J737" s="309">
        <f>(P737*0.5)+(T737*0.3)+(X737*0.2)</f>
        <v>0</v>
      </c>
      <c r="K737" s="259" t="e">
        <f>I737/H737</f>
        <v>#DIV/0!</v>
      </c>
      <c r="L737" s="258">
        <f>Y737+Q737+U737</f>
        <v>0</v>
      </c>
      <c r="M737" s="263">
        <f>(Y737*0.2)+(Q737*0.5)+(U737*0.3)</f>
        <v>0</v>
      </c>
      <c r="N737" s="315">
        <v>0</v>
      </c>
      <c r="O737" s="182">
        <v>0</v>
      </c>
      <c r="P737" s="181">
        <v>0</v>
      </c>
      <c r="Q737" s="183">
        <v>0</v>
      </c>
      <c r="R737" s="184">
        <v>0</v>
      </c>
      <c r="S737" s="184">
        <v>0</v>
      </c>
      <c r="T737" s="185">
        <v>0</v>
      </c>
      <c r="U737" s="186">
        <v>0</v>
      </c>
      <c r="V737" s="178">
        <v>0</v>
      </c>
      <c r="W737" s="178">
        <v>0</v>
      </c>
      <c r="X737" s="179">
        <v>0</v>
      </c>
      <c r="Y737" s="180">
        <v>0</v>
      </c>
    </row>
    <row r="738" spans="1:25" ht="15.6" x14ac:dyDescent="0.25">
      <c r="A738" s="138" t="s">
        <v>1254</v>
      </c>
      <c r="B738" s="131" t="s">
        <v>1398</v>
      </c>
      <c r="C738" s="131" t="s">
        <v>1274</v>
      </c>
      <c r="D738" s="131" t="s">
        <v>131</v>
      </c>
      <c r="E738" s="136" t="s">
        <v>2026</v>
      </c>
      <c r="F738" s="262">
        <f>V738+N738+R738</f>
        <v>0</v>
      </c>
      <c r="G738" s="258">
        <f>W738+O738+S738</f>
        <v>0</v>
      </c>
      <c r="H738" s="258">
        <f>F738+G738</f>
        <v>0</v>
      </c>
      <c r="I738" s="321">
        <f>X738+P738+T738</f>
        <v>0</v>
      </c>
      <c r="J738" s="309">
        <f>(P738*0.5)+(T738*0.3)+(X738*0.2)</f>
        <v>0</v>
      </c>
      <c r="K738" s="259" t="e">
        <f>I738/H738</f>
        <v>#DIV/0!</v>
      </c>
      <c r="L738" s="258">
        <f>Y738+Q738+U738</f>
        <v>0</v>
      </c>
      <c r="M738" s="263">
        <f>(Y738*0.2)+(Q738*0.5)+(U738*0.3)</f>
        <v>0</v>
      </c>
      <c r="N738" s="315">
        <v>0</v>
      </c>
      <c r="O738" s="182">
        <v>0</v>
      </c>
      <c r="P738" s="181">
        <v>0</v>
      </c>
      <c r="Q738" s="183">
        <v>0</v>
      </c>
      <c r="R738" s="184">
        <v>0</v>
      </c>
      <c r="S738" s="184">
        <v>0</v>
      </c>
      <c r="T738" s="185">
        <v>0</v>
      </c>
      <c r="U738" s="186">
        <v>0</v>
      </c>
      <c r="V738" s="178">
        <v>0</v>
      </c>
      <c r="W738" s="178">
        <v>0</v>
      </c>
      <c r="X738" s="179">
        <v>0</v>
      </c>
      <c r="Y738" s="180">
        <v>0</v>
      </c>
    </row>
    <row r="739" spans="1:25" ht="15.6" x14ac:dyDescent="0.25">
      <c r="A739" s="138" t="s">
        <v>1255</v>
      </c>
      <c r="B739" s="131" t="s">
        <v>1295</v>
      </c>
      <c r="C739" s="131" t="s">
        <v>1275</v>
      </c>
      <c r="D739" s="131" t="s">
        <v>122</v>
      </c>
      <c r="E739" s="136" t="s">
        <v>1311</v>
      </c>
      <c r="F739" s="262">
        <f>V739+N739+R739</f>
        <v>0</v>
      </c>
      <c r="G739" s="258">
        <f>W739+O739+S739</f>
        <v>0</v>
      </c>
      <c r="H739" s="258">
        <f>F739+G739</f>
        <v>0</v>
      </c>
      <c r="I739" s="321">
        <f>X739+P739+T739</f>
        <v>0</v>
      </c>
      <c r="J739" s="309">
        <f>(P739*0.5)+(T739*0.3)+(X739*0.2)</f>
        <v>0</v>
      </c>
      <c r="K739" s="259" t="e">
        <f>I739/H739</f>
        <v>#DIV/0!</v>
      </c>
      <c r="L739" s="258">
        <f>Y739+Q739+U739</f>
        <v>0</v>
      </c>
      <c r="M739" s="263">
        <f>(Y739*0.2)+(Q739*0.5)+(U739*0.3)</f>
        <v>0</v>
      </c>
      <c r="N739" s="315">
        <v>0</v>
      </c>
      <c r="O739" s="182">
        <v>0</v>
      </c>
      <c r="P739" s="181">
        <v>0</v>
      </c>
      <c r="Q739" s="183">
        <v>0</v>
      </c>
      <c r="R739" s="184">
        <v>0</v>
      </c>
      <c r="S739" s="184">
        <v>0</v>
      </c>
      <c r="T739" s="185">
        <v>0</v>
      </c>
      <c r="U739" s="186">
        <v>0</v>
      </c>
      <c r="V739" s="178">
        <v>0</v>
      </c>
      <c r="W739" s="178">
        <v>0</v>
      </c>
      <c r="X739" s="179">
        <v>0</v>
      </c>
      <c r="Y739" s="180">
        <v>0</v>
      </c>
    </row>
    <row r="740" spans="1:25" ht="15.6" x14ac:dyDescent="0.25">
      <c r="A740" s="138" t="s">
        <v>1257</v>
      </c>
      <c r="B740" s="131" t="s">
        <v>43</v>
      </c>
      <c r="C740" s="131" t="s">
        <v>2171</v>
      </c>
      <c r="D740" s="131" t="s">
        <v>2172</v>
      </c>
      <c r="E740" s="136" t="s">
        <v>1313</v>
      </c>
      <c r="F740" s="262">
        <f>V740+N740+R740</f>
        <v>0</v>
      </c>
      <c r="G740" s="258">
        <f>W740+O740+S740</f>
        <v>0</v>
      </c>
      <c r="H740" s="258">
        <f>F740+G740</f>
        <v>0</v>
      </c>
      <c r="I740" s="321">
        <f>X740+P740+T740</f>
        <v>0</v>
      </c>
      <c r="J740" s="309">
        <f>(P740*0.5)+(T740*0.3)+(X740*0.2)</f>
        <v>0</v>
      </c>
      <c r="K740" s="259" t="e">
        <f>I740/H740</f>
        <v>#DIV/0!</v>
      </c>
      <c r="L740" s="258">
        <f>Y740+Q740+U740</f>
        <v>0</v>
      </c>
      <c r="M740" s="263">
        <f>(Y740*0.2)+(Q740*0.5)+(U740*0.3)</f>
        <v>0</v>
      </c>
      <c r="N740" s="315">
        <v>0</v>
      </c>
      <c r="O740" s="182">
        <v>0</v>
      </c>
      <c r="P740" s="181">
        <v>0</v>
      </c>
      <c r="Q740" s="183">
        <v>0</v>
      </c>
      <c r="R740" s="184">
        <v>0</v>
      </c>
      <c r="S740" s="184">
        <v>0</v>
      </c>
      <c r="T740" s="185">
        <v>0</v>
      </c>
      <c r="U740" s="186">
        <v>0</v>
      </c>
      <c r="V740" s="178">
        <v>0</v>
      </c>
      <c r="W740" s="178">
        <v>0</v>
      </c>
      <c r="X740" s="179">
        <v>0</v>
      </c>
      <c r="Y740" s="180">
        <v>0</v>
      </c>
    </row>
    <row r="741" spans="1:25" ht="15.6" x14ac:dyDescent="0.25">
      <c r="A741" s="138" t="s">
        <v>1258</v>
      </c>
      <c r="B741" s="131" t="s">
        <v>44</v>
      </c>
      <c r="C741" s="131" t="s">
        <v>97</v>
      </c>
      <c r="D741" s="131" t="s">
        <v>74</v>
      </c>
      <c r="E741" s="136" t="s">
        <v>1314</v>
      </c>
      <c r="F741" s="262">
        <f>V741+N741+R741</f>
        <v>0</v>
      </c>
      <c r="G741" s="258">
        <f>W741+O741+S741</f>
        <v>0</v>
      </c>
      <c r="H741" s="258">
        <f>F741+G741</f>
        <v>0</v>
      </c>
      <c r="I741" s="321">
        <f>X741+P741+T741</f>
        <v>0</v>
      </c>
      <c r="J741" s="309">
        <f>(P741*0.5)+(T741*0.3)+(X741*0.2)</f>
        <v>0</v>
      </c>
      <c r="K741" s="259" t="e">
        <f>I741/H741</f>
        <v>#DIV/0!</v>
      </c>
      <c r="L741" s="258">
        <f>Y741+Q741+U741</f>
        <v>20</v>
      </c>
      <c r="M741" s="263">
        <f>(Y741*0.2)+(Q741*0.5)+(U741*0.3)</f>
        <v>4</v>
      </c>
      <c r="N741" s="315">
        <v>0</v>
      </c>
      <c r="O741" s="182">
        <v>0</v>
      </c>
      <c r="P741" s="181">
        <v>0</v>
      </c>
      <c r="Q741" s="183">
        <v>0</v>
      </c>
      <c r="R741" s="184">
        <v>0</v>
      </c>
      <c r="S741" s="184">
        <v>0</v>
      </c>
      <c r="T741" s="185">
        <v>0</v>
      </c>
      <c r="U741" s="186">
        <v>0</v>
      </c>
      <c r="V741" s="178">
        <v>0</v>
      </c>
      <c r="W741" s="178">
        <v>0</v>
      </c>
      <c r="X741" s="179">
        <v>0</v>
      </c>
      <c r="Y741" s="180">
        <v>20</v>
      </c>
    </row>
    <row r="742" spans="1:25" ht="15.6" x14ac:dyDescent="0.25">
      <c r="A742" s="138" t="s">
        <v>1259</v>
      </c>
      <c r="B742" s="131" t="s">
        <v>1278</v>
      </c>
      <c r="C742" s="131" t="s">
        <v>945</v>
      </c>
      <c r="D742" s="131" t="s">
        <v>1280</v>
      </c>
      <c r="E742" s="136" t="s">
        <v>1954</v>
      </c>
      <c r="F742" s="262">
        <f>V742+N742+R742</f>
        <v>0</v>
      </c>
      <c r="G742" s="258">
        <f>W742+O742+S742</f>
        <v>0</v>
      </c>
      <c r="H742" s="258">
        <f>F742+G742</f>
        <v>0</v>
      </c>
      <c r="I742" s="321">
        <f>X742+P742+T742</f>
        <v>0</v>
      </c>
      <c r="J742" s="309">
        <f>(P742*0.5)+(T742*0.3)+(X742*0.2)</f>
        <v>0</v>
      </c>
      <c r="K742" s="259" t="e">
        <f>I742/H742</f>
        <v>#DIV/0!</v>
      </c>
      <c r="L742" s="258">
        <f>Y742+Q742+U742</f>
        <v>0</v>
      </c>
      <c r="M742" s="263">
        <f>(Y742*0.2)+(Q742*0.5)+(U742*0.3)</f>
        <v>0</v>
      </c>
      <c r="N742" s="315">
        <v>0</v>
      </c>
      <c r="O742" s="182">
        <v>0</v>
      </c>
      <c r="P742" s="181">
        <v>0</v>
      </c>
      <c r="Q742" s="183">
        <v>0</v>
      </c>
      <c r="R742" s="184">
        <v>0</v>
      </c>
      <c r="S742" s="184">
        <v>0</v>
      </c>
      <c r="T742" s="185">
        <v>0</v>
      </c>
      <c r="U742" s="186">
        <v>0</v>
      </c>
      <c r="V742" s="178">
        <v>0</v>
      </c>
      <c r="W742" s="178">
        <v>0</v>
      </c>
      <c r="X742" s="179">
        <v>0</v>
      </c>
      <c r="Y742" s="180">
        <v>0</v>
      </c>
    </row>
    <row r="743" spans="1:25" ht="15.6" x14ac:dyDescent="0.25">
      <c r="A743" s="138" t="s">
        <v>1260</v>
      </c>
      <c r="B743" s="131" t="s">
        <v>39</v>
      </c>
      <c r="C743" s="131" t="s">
        <v>1281</v>
      </c>
      <c r="D743" s="131" t="s">
        <v>1280</v>
      </c>
      <c r="E743" s="136" t="s">
        <v>1303</v>
      </c>
      <c r="F743" s="262">
        <f>V743+N743+R743</f>
        <v>0</v>
      </c>
      <c r="G743" s="258">
        <f>W743+O743+S743</f>
        <v>0</v>
      </c>
      <c r="H743" s="258">
        <f>F743+G743</f>
        <v>0</v>
      </c>
      <c r="I743" s="321">
        <f>X743+P743+T743</f>
        <v>0</v>
      </c>
      <c r="J743" s="309">
        <f>(P743*0.5)+(T743*0.3)+(X743*0.2)</f>
        <v>0</v>
      </c>
      <c r="K743" s="259" t="e">
        <f>I743/H743</f>
        <v>#DIV/0!</v>
      </c>
      <c r="L743" s="258">
        <f>Y743+Q743+U743</f>
        <v>20</v>
      </c>
      <c r="M743" s="263">
        <f>(Y743*0.2)+(Q743*0.5)+(U743*0.3)</f>
        <v>6</v>
      </c>
      <c r="N743" s="315">
        <v>0</v>
      </c>
      <c r="O743" s="182">
        <v>0</v>
      </c>
      <c r="P743" s="181">
        <v>0</v>
      </c>
      <c r="Q743" s="183">
        <v>0</v>
      </c>
      <c r="R743" s="184">
        <v>0</v>
      </c>
      <c r="S743" s="184">
        <v>0</v>
      </c>
      <c r="T743" s="185">
        <v>0</v>
      </c>
      <c r="U743" s="186">
        <v>20</v>
      </c>
      <c r="V743" s="178">
        <v>0</v>
      </c>
      <c r="W743" s="178">
        <v>0</v>
      </c>
      <c r="X743" s="179">
        <v>0</v>
      </c>
      <c r="Y743" s="180">
        <v>0</v>
      </c>
    </row>
    <row r="744" spans="1:25" ht="15.6" x14ac:dyDescent="0.25">
      <c r="A744" s="138" t="s">
        <v>1282</v>
      </c>
      <c r="B744" s="131" t="s">
        <v>1520</v>
      </c>
      <c r="C744" s="131" t="s">
        <v>1297</v>
      </c>
      <c r="D744" s="131" t="s">
        <v>1296</v>
      </c>
      <c r="E744" s="136" t="s">
        <v>1303</v>
      </c>
      <c r="F744" s="262">
        <f>V744+N744+R744</f>
        <v>0</v>
      </c>
      <c r="G744" s="258">
        <f>W744+O744+S744</f>
        <v>0</v>
      </c>
      <c r="H744" s="258">
        <f>F744+G744</f>
        <v>0</v>
      </c>
      <c r="I744" s="321">
        <f>X744+P744+T744</f>
        <v>0</v>
      </c>
      <c r="J744" s="309">
        <f>(P744*0.5)+(T744*0.3)+(X744*0.2)</f>
        <v>0</v>
      </c>
      <c r="K744" s="259" t="e">
        <f>I744/H744</f>
        <v>#DIV/0!</v>
      </c>
      <c r="L744" s="258">
        <f>Y744+Q744+U744</f>
        <v>0</v>
      </c>
      <c r="M744" s="263">
        <f>(Y744*0.2)+(Q744*0.5)+(U744*0.3)</f>
        <v>0</v>
      </c>
      <c r="N744" s="315">
        <v>0</v>
      </c>
      <c r="O744" s="182">
        <v>0</v>
      </c>
      <c r="P744" s="181">
        <v>0</v>
      </c>
      <c r="Q744" s="183">
        <v>0</v>
      </c>
      <c r="R744" s="184">
        <v>0</v>
      </c>
      <c r="S744" s="184">
        <v>0</v>
      </c>
      <c r="T744" s="185">
        <v>0</v>
      </c>
      <c r="U744" s="186">
        <v>0</v>
      </c>
      <c r="V744" s="178">
        <v>0</v>
      </c>
      <c r="W744" s="178">
        <v>0</v>
      </c>
      <c r="X744" s="179">
        <v>0</v>
      </c>
      <c r="Y744" s="180">
        <v>0</v>
      </c>
    </row>
    <row r="745" spans="1:25" ht="15.6" x14ac:dyDescent="0.25">
      <c r="A745" s="138" t="s">
        <v>1284</v>
      </c>
      <c r="B745" s="131" t="s">
        <v>41</v>
      </c>
      <c r="C745" s="131" t="s">
        <v>239</v>
      </c>
      <c r="D745" s="131" t="s">
        <v>245</v>
      </c>
      <c r="E745" s="136" t="s">
        <v>1954</v>
      </c>
      <c r="F745" s="262">
        <f>V745+N745+R745</f>
        <v>0</v>
      </c>
      <c r="G745" s="258">
        <f>W745+O745+S745</f>
        <v>0</v>
      </c>
      <c r="H745" s="258">
        <f>F745+G745</f>
        <v>0</v>
      </c>
      <c r="I745" s="321">
        <f>X745+P745+T745</f>
        <v>0</v>
      </c>
      <c r="J745" s="309">
        <f>(P745*0.5)+(T745*0.3)+(X745*0.2)</f>
        <v>0</v>
      </c>
      <c r="K745" s="259" t="e">
        <f>I745/H745</f>
        <v>#DIV/0!</v>
      </c>
      <c r="L745" s="258">
        <f>Y745+Q745+U745</f>
        <v>0</v>
      </c>
      <c r="M745" s="263">
        <f>(Y745*0.2)+(Q745*0.5)+(U745*0.3)</f>
        <v>0</v>
      </c>
      <c r="N745" s="315">
        <v>0</v>
      </c>
      <c r="O745" s="182">
        <v>0</v>
      </c>
      <c r="P745" s="181">
        <v>0</v>
      </c>
      <c r="Q745" s="183">
        <v>0</v>
      </c>
      <c r="R745" s="184">
        <v>0</v>
      </c>
      <c r="S745" s="184">
        <v>0</v>
      </c>
      <c r="T745" s="185">
        <v>0</v>
      </c>
      <c r="U745" s="186">
        <v>0</v>
      </c>
      <c r="V745" s="178">
        <v>0</v>
      </c>
      <c r="W745" s="178">
        <v>0</v>
      </c>
      <c r="X745" s="179">
        <v>0</v>
      </c>
      <c r="Y745" s="180">
        <v>0</v>
      </c>
    </row>
    <row r="746" spans="1:25" ht="15.6" x14ac:dyDescent="0.25">
      <c r="A746" s="138" t="s">
        <v>1289</v>
      </c>
      <c r="B746" s="131" t="s">
        <v>1432</v>
      </c>
      <c r="C746" s="131" t="s">
        <v>94</v>
      </c>
      <c r="D746" s="131" t="s">
        <v>240</v>
      </c>
      <c r="E746" s="136" t="s">
        <v>1311</v>
      </c>
      <c r="F746" s="262">
        <f>V746+N746+R746</f>
        <v>0</v>
      </c>
      <c r="G746" s="258">
        <f>W746+O746+S746</f>
        <v>0</v>
      </c>
      <c r="H746" s="258">
        <f>F746+G746</f>
        <v>0</v>
      </c>
      <c r="I746" s="321">
        <f>X746+P746+T746</f>
        <v>0</v>
      </c>
      <c r="J746" s="309">
        <f>(P746*0.5)+(T746*0.3)+(X746*0.2)</f>
        <v>0</v>
      </c>
      <c r="K746" s="259" t="e">
        <f>I746/H746</f>
        <v>#DIV/0!</v>
      </c>
      <c r="L746" s="258">
        <f>Y746+Q746+U746</f>
        <v>0</v>
      </c>
      <c r="M746" s="263">
        <f>(Y746*0.2)+(Q746*0.5)+(U746*0.3)</f>
        <v>0</v>
      </c>
      <c r="N746" s="315">
        <v>0</v>
      </c>
      <c r="O746" s="182">
        <v>0</v>
      </c>
      <c r="P746" s="181">
        <v>0</v>
      </c>
      <c r="Q746" s="183">
        <v>0</v>
      </c>
      <c r="R746" s="184">
        <v>0</v>
      </c>
      <c r="S746" s="184">
        <v>0</v>
      </c>
      <c r="T746" s="185">
        <v>0</v>
      </c>
      <c r="U746" s="186">
        <v>0</v>
      </c>
      <c r="V746" s="178">
        <v>0</v>
      </c>
      <c r="W746" s="178">
        <v>0</v>
      </c>
      <c r="X746" s="179">
        <v>0</v>
      </c>
      <c r="Y746" s="180">
        <v>0</v>
      </c>
    </row>
    <row r="747" spans="1:25" ht="15.6" x14ac:dyDescent="0.25">
      <c r="A747" s="138" t="s">
        <v>1291</v>
      </c>
      <c r="B747" s="131" t="s">
        <v>42</v>
      </c>
      <c r="C747" s="131" t="s">
        <v>116</v>
      </c>
      <c r="D747" s="131" t="s">
        <v>2091</v>
      </c>
      <c r="E747" s="136" t="s">
        <v>1311</v>
      </c>
      <c r="F747" s="262">
        <f>V747+N747+R747</f>
        <v>0</v>
      </c>
      <c r="G747" s="258">
        <f>W747+O747+S747</f>
        <v>0</v>
      </c>
      <c r="H747" s="258">
        <f>F747+G747</f>
        <v>0</v>
      </c>
      <c r="I747" s="321">
        <f>X747+P747+T747</f>
        <v>0</v>
      </c>
      <c r="J747" s="309">
        <f>(P747*0.5)+(T747*0.3)+(X747*0.2)</f>
        <v>0</v>
      </c>
      <c r="K747" s="259" t="e">
        <f>I747/H747</f>
        <v>#DIV/0!</v>
      </c>
      <c r="L747" s="258">
        <f>Y747+Q747+U747</f>
        <v>40</v>
      </c>
      <c r="M747" s="263">
        <f>(Y747*0.2)+(Q747*0.5)+(U747*0.3)</f>
        <v>12</v>
      </c>
      <c r="N747" s="315">
        <v>0</v>
      </c>
      <c r="O747" s="182">
        <v>0</v>
      </c>
      <c r="P747" s="181">
        <v>0</v>
      </c>
      <c r="Q747" s="183">
        <v>0</v>
      </c>
      <c r="R747" s="184">
        <v>0</v>
      </c>
      <c r="S747" s="184">
        <v>0</v>
      </c>
      <c r="T747" s="185">
        <v>0</v>
      </c>
      <c r="U747" s="186">
        <v>40</v>
      </c>
      <c r="V747" s="178">
        <v>0</v>
      </c>
      <c r="W747" s="178">
        <v>0</v>
      </c>
      <c r="X747" s="179">
        <v>0</v>
      </c>
      <c r="Y747" s="180">
        <v>0</v>
      </c>
    </row>
    <row r="748" spans="1:25" ht="15.6" x14ac:dyDescent="0.25">
      <c r="A748" s="138" t="s">
        <v>1369</v>
      </c>
      <c r="B748" s="131" t="s">
        <v>1371</v>
      </c>
      <c r="C748" s="131" t="s">
        <v>340</v>
      </c>
      <c r="D748" s="131" t="s">
        <v>112</v>
      </c>
      <c r="E748" s="136" t="s">
        <v>1954</v>
      </c>
      <c r="F748" s="262">
        <f>V748+N748+R748</f>
        <v>0</v>
      </c>
      <c r="G748" s="258">
        <f>W748+O748+S748</f>
        <v>0</v>
      </c>
      <c r="H748" s="258">
        <f>F748+G748</f>
        <v>0</v>
      </c>
      <c r="I748" s="321">
        <f>X748+P748+T748</f>
        <v>0</v>
      </c>
      <c r="J748" s="309">
        <f>(P748*0.5)+(T748*0.3)+(X748*0.2)</f>
        <v>0</v>
      </c>
      <c r="K748" s="259" t="e">
        <f>I748/H748</f>
        <v>#DIV/0!</v>
      </c>
      <c r="L748" s="258">
        <f>Y748+Q748+U748</f>
        <v>0</v>
      </c>
      <c r="M748" s="263">
        <f>(Y748*0.2)+(Q748*0.5)+(U748*0.3)</f>
        <v>0</v>
      </c>
      <c r="N748" s="315">
        <v>0</v>
      </c>
      <c r="O748" s="182">
        <v>0</v>
      </c>
      <c r="P748" s="181">
        <v>0</v>
      </c>
      <c r="Q748" s="183">
        <v>0</v>
      </c>
      <c r="R748" s="184">
        <v>0</v>
      </c>
      <c r="S748" s="184">
        <v>0</v>
      </c>
      <c r="T748" s="185">
        <v>0</v>
      </c>
      <c r="U748" s="186">
        <v>0</v>
      </c>
      <c r="V748" s="178">
        <v>0</v>
      </c>
      <c r="W748" s="178">
        <v>0</v>
      </c>
      <c r="X748" s="179">
        <v>0</v>
      </c>
      <c r="Y748" s="180">
        <v>0</v>
      </c>
    </row>
    <row r="749" spans="1:25" ht="15.6" x14ac:dyDescent="0.25">
      <c r="A749" s="138" t="s">
        <v>1373</v>
      </c>
      <c r="B749" s="131" t="s">
        <v>1371</v>
      </c>
      <c r="C749" s="131" t="s">
        <v>1149</v>
      </c>
      <c r="D749" s="131" t="s">
        <v>191</v>
      </c>
      <c r="E749" s="136" t="s">
        <v>1314</v>
      </c>
      <c r="F749" s="262">
        <f>V749+N749+R749</f>
        <v>0</v>
      </c>
      <c r="G749" s="258">
        <f>W749+O749+S749</f>
        <v>0</v>
      </c>
      <c r="H749" s="258">
        <f>F749+G749</f>
        <v>0</v>
      </c>
      <c r="I749" s="321">
        <f>X749+P749+T749</f>
        <v>0</v>
      </c>
      <c r="J749" s="309">
        <f>(P749*0.5)+(T749*0.3)+(X749*0.2)</f>
        <v>0</v>
      </c>
      <c r="K749" s="259" t="e">
        <f>I749/H749</f>
        <v>#DIV/0!</v>
      </c>
      <c r="L749" s="258">
        <f>Y749+Q749+U749</f>
        <v>0</v>
      </c>
      <c r="M749" s="263">
        <f>(Y749*0.2)+(Q749*0.5)+(U749*0.3)</f>
        <v>0</v>
      </c>
      <c r="N749" s="315">
        <v>0</v>
      </c>
      <c r="O749" s="182">
        <v>0</v>
      </c>
      <c r="P749" s="181">
        <v>0</v>
      </c>
      <c r="Q749" s="183">
        <v>0</v>
      </c>
      <c r="R749" s="184">
        <v>0</v>
      </c>
      <c r="S749" s="184">
        <v>0</v>
      </c>
      <c r="T749" s="185">
        <v>0</v>
      </c>
      <c r="U749" s="186">
        <v>0</v>
      </c>
      <c r="V749" s="178">
        <v>0</v>
      </c>
      <c r="W749" s="178">
        <v>0</v>
      </c>
      <c r="X749" s="179">
        <v>0</v>
      </c>
      <c r="Y749" s="180">
        <v>0</v>
      </c>
    </row>
    <row r="750" spans="1:25" ht="15.6" x14ac:dyDescent="0.25">
      <c r="A750" s="138" t="s">
        <v>1379</v>
      </c>
      <c r="B750" s="131" t="s">
        <v>1278</v>
      </c>
      <c r="C750" s="131" t="s">
        <v>435</v>
      </c>
      <c r="D750" s="131" t="s">
        <v>181</v>
      </c>
      <c r="E750" s="136" t="s">
        <v>1314</v>
      </c>
      <c r="F750" s="262">
        <f>V750+N750+R750</f>
        <v>0</v>
      </c>
      <c r="G750" s="258">
        <f>W750+O750+S750</f>
        <v>0</v>
      </c>
      <c r="H750" s="258">
        <f>F750+G750</f>
        <v>0</v>
      </c>
      <c r="I750" s="321">
        <f>X750+P750+T750</f>
        <v>0</v>
      </c>
      <c r="J750" s="309">
        <f>(P750*0.5)+(T750*0.3)+(X750*0.2)</f>
        <v>0</v>
      </c>
      <c r="K750" s="259" t="e">
        <f>I750/H750</f>
        <v>#DIV/0!</v>
      </c>
      <c r="L750" s="258">
        <f>Y750+Q750+U750</f>
        <v>0</v>
      </c>
      <c r="M750" s="263">
        <f>(Y750*0.2)+(Q750*0.5)+(U750*0.3)</f>
        <v>0</v>
      </c>
      <c r="N750" s="315">
        <v>0</v>
      </c>
      <c r="O750" s="182">
        <v>0</v>
      </c>
      <c r="P750" s="181">
        <v>0</v>
      </c>
      <c r="Q750" s="183">
        <v>0</v>
      </c>
      <c r="R750" s="184">
        <v>0</v>
      </c>
      <c r="S750" s="184">
        <v>0</v>
      </c>
      <c r="T750" s="185">
        <v>0</v>
      </c>
      <c r="U750" s="186">
        <v>0</v>
      </c>
      <c r="V750" s="178">
        <v>0</v>
      </c>
      <c r="W750" s="178">
        <v>0</v>
      </c>
      <c r="X750" s="179">
        <v>0</v>
      </c>
      <c r="Y750" s="180">
        <v>0</v>
      </c>
    </row>
    <row r="751" spans="1:25" ht="15.6" x14ac:dyDescent="0.25">
      <c r="A751" s="138" t="s">
        <v>1380</v>
      </c>
      <c r="B751" s="131" t="s">
        <v>1398</v>
      </c>
      <c r="C751" s="131" t="s">
        <v>1608</v>
      </c>
      <c r="D751" s="131" t="s">
        <v>1609</v>
      </c>
      <c r="E751" s="136" t="s">
        <v>1311</v>
      </c>
      <c r="F751" s="262">
        <f>V751+N751+R751</f>
        <v>0</v>
      </c>
      <c r="G751" s="258">
        <f>W751+O751+S751</f>
        <v>0</v>
      </c>
      <c r="H751" s="258">
        <f>F751+G751</f>
        <v>0</v>
      </c>
      <c r="I751" s="321">
        <f>X751+P751+T751</f>
        <v>0</v>
      </c>
      <c r="J751" s="309">
        <f>(P751*0.5)+(T751*0.3)+(X751*0.2)</f>
        <v>0</v>
      </c>
      <c r="K751" s="259" t="e">
        <f>I751/H751</f>
        <v>#DIV/0!</v>
      </c>
      <c r="L751" s="258">
        <f>Y751+Q751+U751</f>
        <v>0</v>
      </c>
      <c r="M751" s="263">
        <f>(Y751*0.2)+(Q751*0.5)+(U751*0.3)</f>
        <v>0</v>
      </c>
      <c r="N751" s="315">
        <v>0</v>
      </c>
      <c r="O751" s="182">
        <v>0</v>
      </c>
      <c r="P751" s="181">
        <v>0</v>
      </c>
      <c r="Q751" s="183">
        <v>0</v>
      </c>
      <c r="R751" s="184">
        <v>0</v>
      </c>
      <c r="S751" s="184">
        <v>0</v>
      </c>
      <c r="T751" s="185">
        <v>0</v>
      </c>
      <c r="U751" s="186">
        <v>0</v>
      </c>
      <c r="V751" s="178">
        <v>0</v>
      </c>
      <c r="W751" s="178">
        <v>0</v>
      </c>
      <c r="X751" s="179">
        <v>0</v>
      </c>
      <c r="Y751" s="180">
        <v>0</v>
      </c>
    </row>
    <row r="752" spans="1:25" ht="15.6" x14ac:dyDescent="0.25">
      <c r="A752" s="138" t="s">
        <v>1381</v>
      </c>
      <c r="B752" s="131" t="s">
        <v>1278</v>
      </c>
      <c r="C752" s="131" t="s">
        <v>387</v>
      </c>
      <c r="D752" s="131" t="s">
        <v>141</v>
      </c>
      <c r="E752" s="136" t="s">
        <v>1954</v>
      </c>
      <c r="F752" s="262">
        <f>V752+N752+R752</f>
        <v>0</v>
      </c>
      <c r="G752" s="258">
        <f>W752+O752+S752</f>
        <v>0</v>
      </c>
      <c r="H752" s="258">
        <f>F752+G752</f>
        <v>0</v>
      </c>
      <c r="I752" s="321">
        <f>X752+P752+T752</f>
        <v>0</v>
      </c>
      <c r="J752" s="309">
        <f>(P752*0.5)+(T752*0.3)+(X752*0.2)</f>
        <v>0</v>
      </c>
      <c r="K752" s="259" t="e">
        <f>I752/H752</f>
        <v>#DIV/0!</v>
      </c>
      <c r="L752" s="258">
        <f>Y752+Q752+U752</f>
        <v>0</v>
      </c>
      <c r="M752" s="263">
        <f>(Y752*0.2)+(Q752*0.5)+(U752*0.3)</f>
        <v>0</v>
      </c>
      <c r="N752" s="315">
        <v>0</v>
      </c>
      <c r="O752" s="182">
        <v>0</v>
      </c>
      <c r="P752" s="181">
        <v>0</v>
      </c>
      <c r="Q752" s="183">
        <v>0</v>
      </c>
      <c r="R752" s="184">
        <v>0</v>
      </c>
      <c r="S752" s="184">
        <v>0</v>
      </c>
      <c r="T752" s="185">
        <v>0</v>
      </c>
      <c r="U752" s="186">
        <v>0</v>
      </c>
      <c r="V752" s="178">
        <v>0</v>
      </c>
      <c r="W752" s="178">
        <v>0</v>
      </c>
      <c r="X752" s="179">
        <v>0</v>
      </c>
      <c r="Y752" s="180">
        <v>0</v>
      </c>
    </row>
    <row r="753" spans="1:25" ht="15.6" x14ac:dyDescent="0.25">
      <c r="A753" s="138" t="s">
        <v>1391</v>
      </c>
      <c r="B753" s="131" t="s">
        <v>1386</v>
      </c>
      <c r="C753" s="131" t="s">
        <v>2092</v>
      </c>
      <c r="D753" s="131" t="s">
        <v>154</v>
      </c>
      <c r="E753" s="136" t="s">
        <v>2025</v>
      </c>
      <c r="F753" s="262">
        <f>V753+N753+R753</f>
        <v>0</v>
      </c>
      <c r="G753" s="258">
        <f>W753+O753+S753</f>
        <v>0</v>
      </c>
      <c r="H753" s="258">
        <f>F753+G753</f>
        <v>0</v>
      </c>
      <c r="I753" s="321">
        <f>X753+P753+T753</f>
        <v>0</v>
      </c>
      <c r="J753" s="309">
        <f>(P753*0.5)+(T753*0.3)+(X753*0.2)</f>
        <v>0</v>
      </c>
      <c r="K753" s="259" t="e">
        <f>I753/H753</f>
        <v>#DIV/0!</v>
      </c>
      <c r="L753" s="258">
        <f>Y753+Q753+U753</f>
        <v>0</v>
      </c>
      <c r="M753" s="263">
        <f>(Y753*0.2)+(Q753*0.5)+(U753*0.3)</f>
        <v>0</v>
      </c>
      <c r="N753" s="315">
        <v>0</v>
      </c>
      <c r="O753" s="182">
        <v>0</v>
      </c>
      <c r="P753" s="181">
        <v>0</v>
      </c>
      <c r="Q753" s="183">
        <v>0</v>
      </c>
      <c r="R753" s="184">
        <v>0</v>
      </c>
      <c r="S753" s="184">
        <v>0</v>
      </c>
      <c r="T753" s="185">
        <v>0</v>
      </c>
      <c r="U753" s="186">
        <v>0</v>
      </c>
      <c r="V753" s="178">
        <v>0</v>
      </c>
      <c r="W753" s="178">
        <v>0</v>
      </c>
      <c r="X753" s="179">
        <v>0</v>
      </c>
      <c r="Y753" s="180">
        <v>0</v>
      </c>
    </row>
    <row r="754" spans="1:25" ht="15.6" x14ac:dyDescent="0.25">
      <c r="A754" s="138" t="s">
        <v>1394</v>
      </c>
      <c r="B754" s="131" t="s">
        <v>1392</v>
      </c>
      <c r="C754" s="131" t="s">
        <v>1395</v>
      </c>
      <c r="D754" s="131" t="s">
        <v>1396</v>
      </c>
      <c r="E754" s="136" t="s">
        <v>2025</v>
      </c>
      <c r="F754" s="262">
        <f>V754+N754+R754</f>
        <v>0</v>
      </c>
      <c r="G754" s="258">
        <f>W754+O754+S754</f>
        <v>0</v>
      </c>
      <c r="H754" s="258">
        <f>F754+G754</f>
        <v>0</v>
      </c>
      <c r="I754" s="321">
        <f>X754+P754+T754</f>
        <v>0</v>
      </c>
      <c r="J754" s="309">
        <f>(P754*0.5)+(T754*0.3)+(X754*0.2)</f>
        <v>0</v>
      </c>
      <c r="K754" s="259" t="e">
        <f>I754/H754</f>
        <v>#DIV/0!</v>
      </c>
      <c r="L754" s="258">
        <f>Y754+Q754+U754</f>
        <v>0</v>
      </c>
      <c r="M754" s="263">
        <f>(Y754*0.2)+(Q754*0.5)+(U754*0.3)</f>
        <v>0</v>
      </c>
      <c r="N754" s="315">
        <v>0</v>
      </c>
      <c r="O754" s="182">
        <v>0</v>
      </c>
      <c r="P754" s="181">
        <v>0</v>
      </c>
      <c r="Q754" s="183">
        <v>0</v>
      </c>
      <c r="R754" s="184">
        <v>0</v>
      </c>
      <c r="S754" s="184">
        <v>0</v>
      </c>
      <c r="T754" s="185">
        <v>0</v>
      </c>
      <c r="U754" s="186">
        <v>0</v>
      </c>
      <c r="V754" s="178">
        <v>0</v>
      </c>
      <c r="W754" s="178">
        <v>0</v>
      </c>
      <c r="X754" s="179">
        <v>0</v>
      </c>
      <c r="Y754" s="180">
        <v>0</v>
      </c>
    </row>
    <row r="755" spans="1:25" ht="15.6" x14ac:dyDescent="0.25">
      <c r="A755" s="138" t="s">
        <v>1397</v>
      </c>
      <c r="B755" s="131" t="s">
        <v>1392</v>
      </c>
      <c r="C755" s="131" t="s">
        <v>189</v>
      </c>
      <c r="D755" s="131" t="s">
        <v>151</v>
      </c>
      <c r="E755" s="136" t="s">
        <v>1314</v>
      </c>
      <c r="F755" s="262">
        <f>V755+N755+R755</f>
        <v>0</v>
      </c>
      <c r="G755" s="258">
        <f>W755+O755+S755</f>
        <v>0</v>
      </c>
      <c r="H755" s="258">
        <f>F755+G755</f>
        <v>0</v>
      </c>
      <c r="I755" s="321">
        <f>X755+P755+T755</f>
        <v>0</v>
      </c>
      <c r="J755" s="309">
        <f>(P755*0.5)+(T755*0.3)+(X755*0.2)</f>
        <v>0</v>
      </c>
      <c r="K755" s="259" t="e">
        <f>I755/H755</f>
        <v>#DIV/0!</v>
      </c>
      <c r="L755" s="258">
        <f>Y755+Q755+U755</f>
        <v>0</v>
      </c>
      <c r="M755" s="263">
        <f>(Y755*0.2)+(Q755*0.5)+(U755*0.3)</f>
        <v>0</v>
      </c>
      <c r="N755" s="315">
        <v>0</v>
      </c>
      <c r="O755" s="182">
        <v>0</v>
      </c>
      <c r="P755" s="181">
        <v>0</v>
      </c>
      <c r="Q755" s="183">
        <v>0</v>
      </c>
      <c r="R755" s="184">
        <v>0</v>
      </c>
      <c r="S755" s="184">
        <v>0</v>
      </c>
      <c r="T755" s="185">
        <v>0</v>
      </c>
      <c r="U755" s="186">
        <v>0</v>
      </c>
      <c r="V755" s="178">
        <v>0</v>
      </c>
      <c r="W755" s="178">
        <v>0</v>
      </c>
      <c r="X755" s="179">
        <v>0</v>
      </c>
      <c r="Y755" s="180">
        <v>0</v>
      </c>
    </row>
    <row r="756" spans="1:25" ht="15.6" x14ac:dyDescent="0.25">
      <c r="A756" s="138" t="s">
        <v>1399</v>
      </c>
      <c r="B756" s="131" t="s">
        <v>1392</v>
      </c>
      <c r="C756" s="131" t="s">
        <v>1957</v>
      </c>
      <c r="D756" s="131" t="s">
        <v>154</v>
      </c>
      <c r="E756" s="136" t="s">
        <v>1311</v>
      </c>
      <c r="F756" s="262">
        <f>V756+N756+R756</f>
        <v>0</v>
      </c>
      <c r="G756" s="258">
        <f>W756+O756+S756</f>
        <v>0</v>
      </c>
      <c r="H756" s="258">
        <f>F756+G756</f>
        <v>0</v>
      </c>
      <c r="I756" s="321">
        <f>X756+P756+T756</f>
        <v>0</v>
      </c>
      <c r="J756" s="309">
        <f>(P756*0.5)+(T756*0.3)+(X756*0.2)</f>
        <v>0</v>
      </c>
      <c r="K756" s="259" t="e">
        <f>I756/H756</f>
        <v>#DIV/0!</v>
      </c>
      <c r="L756" s="258">
        <f>Y756+Q756+U756</f>
        <v>0</v>
      </c>
      <c r="M756" s="263">
        <f>(Y756*0.2)+(Q756*0.5)+(U756*0.3)</f>
        <v>0</v>
      </c>
      <c r="N756" s="315">
        <v>0</v>
      </c>
      <c r="O756" s="182">
        <v>0</v>
      </c>
      <c r="P756" s="181">
        <v>0</v>
      </c>
      <c r="Q756" s="183">
        <v>0</v>
      </c>
      <c r="R756" s="184">
        <v>0</v>
      </c>
      <c r="S756" s="184">
        <v>0</v>
      </c>
      <c r="T756" s="185">
        <v>0</v>
      </c>
      <c r="U756" s="186">
        <v>0</v>
      </c>
      <c r="V756" s="178">
        <v>0</v>
      </c>
      <c r="W756" s="178">
        <v>0</v>
      </c>
      <c r="X756" s="179">
        <v>0</v>
      </c>
      <c r="Y756" s="180">
        <v>0</v>
      </c>
    </row>
    <row r="757" spans="1:25" ht="15.6" x14ac:dyDescent="0.25">
      <c r="A757" s="138" t="s">
        <v>1400</v>
      </c>
      <c r="B757" s="131" t="s">
        <v>1398</v>
      </c>
      <c r="C757" s="131" t="s">
        <v>1401</v>
      </c>
      <c r="D757" s="131" t="s">
        <v>127</v>
      </c>
      <c r="E757" s="136" t="s">
        <v>1955</v>
      </c>
      <c r="F757" s="262">
        <f>V757+N757+R757</f>
        <v>0</v>
      </c>
      <c r="G757" s="258">
        <f>W757+O757+S757</f>
        <v>0</v>
      </c>
      <c r="H757" s="258">
        <f>F757+G757</f>
        <v>0</v>
      </c>
      <c r="I757" s="321">
        <f>X757+P757+T757</f>
        <v>0</v>
      </c>
      <c r="J757" s="309">
        <f>(P757*0.5)+(T757*0.3)+(X757*0.2)</f>
        <v>0</v>
      </c>
      <c r="K757" s="259" t="e">
        <f>I757/H757</f>
        <v>#DIV/0!</v>
      </c>
      <c r="L757" s="258">
        <f>Y757+Q757+U757</f>
        <v>0</v>
      </c>
      <c r="M757" s="263">
        <f>(Y757*0.2)+(Q757*0.5)+(U757*0.3)</f>
        <v>0</v>
      </c>
      <c r="N757" s="315">
        <v>0</v>
      </c>
      <c r="O757" s="182">
        <v>0</v>
      </c>
      <c r="P757" s="181">
        <v>0</v>
      </c>
      <c r="Q757" s="183">
        <v>0</v>
      </c>
      <c r="R757" s="184">
        <v>0</v>
      </c>
      <c r="S757" s="184">
        <v>0</v>
      </c>
      <c r="T757" s="185">
        <v>0</v>
      </c>
      <c r="U757" s="186">
        <v>0</v>
      </c>
      <c r="V757" s="178">
        <v>0</v>
      </c>
      <c r="W757" s="178">
        <v>0</v>
      </c>
      <c r="X757" s="179">
        <v>0</v>
      </c>
      <c r="Y757" s="180">
        <v>0</v>
      </c>
    </row>
    <row r="758" spans="1:25" ht="15.6" x14ac:dyDescent="0.25">
      <c r="A758" s="138" t="s">
        <v>1402</v>
      </c>
      <c r="B758" s="131" t="s">
        <v>1293</v>
      </c>
      <c r="C758" s="131" t="s">
        <v>329</v>
      </c>
      <c r="D758" s="131" t="s">
        <v>131</v>
      </c>
      <c r="E758" s="136" t="s">
        <v>1955</v>
      </c>
      <c r="F758" s="262">
        <f>V758+N758+R758</f>
        <v>0</v>
      </c>
      <c r="G758" s="258">
        <f>W758+O758+S758</f>
        <v>0</v>
      </c>
      <c r="H758" s="258">
        <f>F758+G758</f>
        <v>0</v>
      </c>
      <c r="I758" s="321">
        <f>X758+P758+T758</f>
        <v>0</v>
      </c>
      <c r="J758" s="309">
        <f>(P758*0.5)+(T758*0.3)+(X758*0.2)</f>
        <v>0</v>
      </c>
      <c r="K758" s="259" t="e">
        <f>I758/H758</f>
        <v>#DIV/0!</v>
      </c>
      <c r="L758" s="258">
        <f>Y758+Q758+U758</f>
        <v>0</v>
      </c>
      <c r="M758" s="263">
        <f>(Y758*0.2)+(Q758*0.5)+(U758*0.3)</f>
        <v>0</v>
      </c>
      <c r="N758" s="315">
        <v>0</v>
      </c>
      <c r="O758" s="182">
        <v>0</v>
      </c>
      <c r="P758" s="181">
        <v>0</v>
      </c>
      <c r="Q758" s="183">
        <v>0</v>
      </c>
      <c r="R758" s="184">
        <v>0</v>
      </c>
      <c r="S758" s="184">
        <v>0</v>
      </c>
      <c r="T758" s="185">
        <v>0</v>
      </c>
      <c r="U758" s="186">
        <v>0</v>
      </c>
      <c r="V758" s="178">
        <v>0</v>
      </c>
      <c r="W758" s="178">
        <v>0</v>
      </c>
      <c r="X758" s="179">
        <v>0</v>
      </c>
      <c r="Y758" s="180">
        <v>0</v>
      </c>
    </row>
    <row r="759" spans="1:25" ht="15.6" x14ac:dyDescent="0.25">
      <c r="A759" s="138" t="s">
        <v>1403</v>
      </c>
      <c r="B759" s="131" t="s">
        <v>49</v>
      </c>
      <c r="C759" s="131" t="s">
        <v>268</v>
      </c>
      <c r="D759" s="131" t="s">
        <v>82</v>
      </c>
      <c r="E759" s="136" t="s">
        <v>1312</v>
      </c>
      <c r="F759" s="262">
        <f>V759+N759+R759</f>
        <v>0</v>
      </c>
      <c r="G759" s="258">
        <f>W759+O759+S759</f>
        <v>0</v>
      </c>
      <c r="H759" s="258">
        <f>F759+G759</f>
        <v>0</v>
      </c>
      <c r="I759" s="321">
        <f>X759+P759+T759</f>
        <v>0</v>
      </c>
      <c r="J759" s="309">
        <f>(P759*0.5)+(T759*0.3)+(X759*0.2)</f>
        <v>0</v>
      </c>
      <c r="K759" s="259" t="e">
        <f>I759/H759</f>
        <v>#DIV/0!</v>
      </c>
      <c r="L759" s="258">
        <f>Y759+Q759+U759</f>
        <v>0</v>
      </c>
      <c r="M759" s="263">
        <f>(Y759*0.2)+(Q759*0.5)+(U759*0.3)</f>
        <v>0</v>
      </c>
      <c r="N759" s="315">
        <v>0</v>
      </c>
      <c r="O759" s="182">
        <v>0</v>
      </c>
      <c r="P759" s="181">
        <v>0</v>
      </c>
      <c r="Q759" s="183">
        <v>0</v>
      </c>
      <c r="R759" s="184">
        <v>0</v>
      </c>
      <c r="S759" s="184">
        <v>0</v>
      </c>
      <c r="T759" s="185">
        <v>0</v>
      </c>
      <c r="U759" s="186">
        <v>0</v>
      </c>
      <c r="V759" s="178">
        <v>0</v>
      </c>
      <c r="W759" s="178">
        <v>0</v>
      </c>
      <c r="X759" s="179">
        <v>0</v>
      </c>
      <c r="Y759" s="180">
        <v>0</v>
      </c>
    </row>
    <row r="760" spans="1:25" ht="15.6" x14ac:dyDescent="0.25">
      <c r="A760" s="138" t="s">
        <v>1404</v>
      </c>
      <c r="B760" s="131" t="s">
        <v>49</v>
      </c>
      <c r="C760" s="131" t="s">
        <v>1405</v>
      </c>
      <c r="D760" s="131" t="s">
        <v>82</v>
      </c>
      <c r="E760" s="136" t="s">
        <v>1312</v>
      </c>
      <c r="F760" s="262">
        <f>V760+N760+R760</f>
        <v>0</v>
      </c>
      <c r="G760" s="258">
        <f>W760+O760+S760</f>
        <v>0</v>
      </c>
      <c r="H760" s="258">
        <f>F760+G760</f>
        <v>0</v>
      </c>
      <c r="I760" s="321">
        <f>X760+P760+T760</f>
        <v>0</v>
      </c>
      <c r="J760" s="309">
        <f>(P760*0.5)+(T760*0.3)+(X760*0.2)</f>
        <v>0</v>
      </c>
      <c r="K760" s="259" t="e">
        <f>I760/H760</f>
        <v>#DIV/0!</v>
      </c>
      <c r="L760" s="258">
        <f>Y760+Q760+U760</f>
        <v>0</v>
      </c>
      <c r="M760" s="263">
        <f>(Y760*0.2)+(Q760*0.5)+(U760*0.3)</f>
        <v>0</v>
      </c>
      <c r="N760" s="315">
        <v>0</v>
      </c>
      <c r="O760" s="182">
        <v>0</v>
      </c>
      <c r="P760" s="181">
        <v>0</v>
      </c>
      <c r="Q760" s="183">
        <v>0</v>
      </c>
      <c r="R760" s="184">
        <v>0</v>
      </c>
      <c r="S760" s="184">
        <v>0</v>
      </c>
      <c r="T760" s="185">
        <v>0</v>
      </c>
      <c r="U760" s="186">
        <v>0</v>
      </c>
      <c r="V760" s="178">
        <v>0</v>
      </c>
      <c r="W760" s="178">
        <v>0</v>
      </c>
      <c r="X760" s="179">
        <v>0</v>
      </c>
      <c r="Y760" s="180">
        <v>0</v>
      </c>
    </row>
    <row r="761" spans="1:25" ht="15.6" x14ac:dyDescent="0.25">
      <c r="A761" s="138" t="s">
        <v>1412</v>
      </c>
      <c r="B761" s="131" t="s">
        <v>1293</v>
      </c>
      <c r="C761" s="131" t="s">
        <v>425</v>
      </c>
      <c r="D761" s="131" t="s">
        <v>1924</v>
      </c>
      <c r="E761" s="136" t="s">
        <v>1314</v>
      </c>
      <c r="F761" s="262">
        <f>V761+N761+R761</f>
        <v>0</v>
      </c>
      <c r="G761" s="258">
        <f>W761+O761+S761</f>
        <v>0</v>
      </c>
      <c r="H761" s="258">
        <f>F761+G761</f>
        <v>0</v>
      </c>
      <c r="I761" s="321">
        <f>X761+P761+T761</f>
        <v>0</v>
      </c>
      <c r="J761" s="309">
        <f>(P761*0.5)+(T761*0.3)+(X761*0.2)</f>
        <v>0</v>
      </c>
      <c r="K761" s="259" t="e">
        <f>I761/H761</f>
        <v>#DIV/0!</v>
      </c>
      <c r="L761" s="258">
        <f>Y761+Q761+U761</f>
        <v>0</v>
      </c>
      <c r="M761" s="263">
        <f>(Y761*0.2)+(Q761*0.5)+(U761*0.3)</f>
        <v>0</v>
      </c>
      <c r="N761" s="315">
        <v>0</v>
      </c>
      <c r="O761" s="182">
        <v>0</v>
      </c>
      <c r="P761" s="181">
        <v>0</v>
      </c>
      <c r="Q761" s="183">
        <v>0</v>
      </c>
      <c r="R761" s="184">
        <v>0</v>
      </c>
      <c r="S761" s="184">
        <v>0</v>
      </c>
      <c r="T761" s="185">
        <v>0</v>
      </c>
      <c r="U761" s="186">
        <v>0</v>
      </c>
      <c r="V761" s="178">
        <v>0</v>
      </c>
      <c r="W761" s="178">
        <v>0</v>
      </c>
      <c r="X761" s="179">
        <v>0</v>
      </c>
      <c r="Y761" s="180">
        <v>0</v>
      </c>
    </row>
    <row r="762" spans="1:25" ht="15.6" x14ac:dyDescent="0.25">
      <c r="A762" s="138" t="s">
        <v>1413</v>
      </c>
      <c r="B762" s="131" t="s">
        <v>1293</v>
      </c>
      <c r="C762" s="131" t="s">
        <v>90</v>
      </c>
      <c r="D762" s="131" t="s">
        <v>1414</v>
      </c>
      <c r="E762" s="136" t="s">
        <v>1312</v>
      </c>
      <c r="F762" s="262">
        <f>V762+N762+R762</f>
        <v>0</v>
      </c>
      <c r="G762" s="258">
        <f>W762+O762+S762</f>
        <v>0</v>
      </c>
      <c r="H762" s="258">
        <f>F762+G762</f>
        <v>0</v>
      </c>
      <c r="I762" s="321">
        <f>X762+P762+T762</f>
        <v>0</v>
      </c>
      <c r="J762" s="309">
        <f>(P762*0.5)+(T762*0.3)+(X762*0.2)</f>
        <v>0</v>
      </c>
      <c r="K762" s="259" t="e">
        <f>I762/H762</f>
        <v>#DIV/0!</v>
      </c>
      <c r="L762" s="258">
        <f>Y762+Q762+U762</f>
        <v>0</v>
      </c>
      <c r="M762" s="263">
        <f>(Y762*0.2)+(Q762*0.5)+(U762*0.3)</f>
        <v>0</v>
      </c>
      <c r="N762" s="315">
        <v>0</v>
      </c>
      <c r="O762" s="182">
        <v>0</v>
      </c>
      <c r="P762" s="181">
        <v>0</v>
      </c>
      <c r="Q762" s="183">
        <v>0</v>
      </c>
      <c r="R762" s="184">
        <v>0</v>
      </c>
      <c r="S762" s="184">
        <v>0</v>
      </c>
      <c r="T762" s="185">
        <v>0</v>
      </c>
      <c r="U762" s="186">
        <v>0</v>
      </c>
      <c r="V762" s="178">
        <v>0</v>
      </c>
      <c r="W762" s="178">
        <v>0</v>
      </c>
      <c r="X762" s="179">
        <v>0</v>
      </c>
      <c r="Y762" s="180">
        <v>0</v>
      </c>
    </row>
    <row r="763" spans="1:25" ht="15.6" x14ac:dyDescent="0.25">
      <c r="A763" s="138" t="s">
        <v>1415</v>
      </c>
      <c r="B763" s="131" t="s">
        <v>1293</v>
      </c>
      <c r="C763" s="131" t="s">
        <v>1416</v>
      </c>
      <c r="D763" s="131" t="s">
        <v>1414</v>
      </c>
      <c r="E763" s="136" t="s">
        <v>1954</v>
      </c>
      <c r="F763" s="262">
        <f>V763+N763+R763</f>
        <v>0</v>
      </c>
      <c r="G763" s="258">
        <f>W763+O763+S763</f>
        <v>0</v>
      </c>
      <c r="H763" s="258">
        <f>F763+G763</f>
        <v>0</v>
      </c>
      <c r="I763" s="321">
        <f>X763+P763+T763</f>
        <v>0</v>
      </c>
      <c r="J763" s="309">
        <f>(P763*0.5)+(T763*0.3)+(X763*0.2)</f>
        <v>0</v>
      </c>
      <c r="K763" s="259" t="e">
        <f>I763/H763</f>
        <v>#DIV/0!</v>
      </c>
      <c r="L763" s="258">
        <f>Y763+Q763+U763</f>
        <v>0</v>
      </c>
      <c r="M763" s="263">
        <f>(Y763*0.2)+(Q763*0.5)+(U763*0.3)</f>
        <v>0</v>
      </c>
      <c r="N763" s="315">
        <v>0</v>
      </c>
      <c r="O763" s="182">
        <v>0</v>
      </c>
      <c r="P763" s="181">
        <v>0</v>
      </c>
      <c r="Q763" s="183">
        <v>0</v>
      </c>
      <c r="R763" s="184">
        <v>0</v>
      </c>
      <c r="S763" s="184">
        <v>0</v>
      </c>
      <c r="T763" s="185">
        <v>0</v>
      </c>
      <c r="U763" s="186">
        <v>0</v>
      </c>
      <c r="V763" s="178">
        <v>0</v>
      </c>
      <c r="W763" s="178">
        <v>0</v>
      </c>
      <c r="X763" s="179">
        <v>0</v>
      </c>
      <c r="Y763" s="180">
        <v>0</v>
      </c>
    </row>
    <row r="764" spans="1:25" ht="15.6" x14ac:dyDescent="0.25">
      <c r="A764" s="138" t="s">
        <v>1422</v>
      </c>
      <c r="B764" s="131" t="s">
        <v>1398</v>
      </c>
      <c r="C764" s="131" t="s">
        <v>97</v>
      </c>
      <c r="D764" s="131" t="s">
        <v>1423</v>
      </c>
      <c r="E764" s="136" t="s">
        <v>1955</v>
      </c>
      <c r="F764" s="262">
        <f>V764+N764+R764</f>
        <v>0</v>
      </c>
      <c r="G764" s="258">
        <f>W764+O764+S764</f>
        <v>0</v>
      </c>
      <c r="H764" s="258">
        <f>F764+G764</f>
        <v>0</v>
      </c>
      <c r="I764" s="321">
        <f>X764+P764+T764</f>
        <v>0</v>
      </c>
      <c r="J764" s="309">
        <f>(P764*0.5)+(T764*0.3)+(X764*0.2)</f>
        <v>0</v>
      </c>
      <c r="K764" s="259" t="e">
        <f>I764/H764</f>
        <v>#DIV/0!</v>
      </c>
      <c r="L764" s="258">
        <f>Y764+Q764+U764</f>
        <v>0</v>
      </c>
      <c r="M764" s="263">
        <f>(Y764*0.2)+(Q764*0.5)+(U764*0.3)</f>
        <v>0</v>
      </c>
      <c r="N764" s="315">
        <v>0</v>
      </c>
      <c r="O764" s="182">
        <v>0</v>
      </c>
      <c r="P764" s="181">
        <v>0</v>
      </c>
      <c r="Q764" s="183">
        <v>0</v>
      </c>
      <c r="R764" s="184">
        <v>0</v>
      </c>
      <c r="S764" s="184">
        <v>0</v>
      </c>
      <c r="T764" s="185">
        <v>0</v>
      </c>
      <c r="U764" s="186">
        <v>0</v>
      </c>
      <c r="V764" s="178">
        <v>0</v>
      </c>
      <c r="W764" s="178">
        <v>0</v>
      </c>
      <c r="X764" s="179">
        <v>0</v>
      </c>
      <c r="Y764" s="180">
        <v>0</v>
      </c>
    </row>
    <row r="765" spans="1:25" ht="15.6" x14ac:dyDescent="0.25">
      <c r="A765" s="138" t="s">
        <v>1424</v>
      </c>
      <c r="B765" s="131" t="s">
        <v>1398</v>
      </c>
      <c r="C765" s="131" t="s">
        <v>1425</v>
      </c>
      <c r="D765" s="131" t="s">
        <v>1426</v>
      </c>
      <c r="E765" s="136" t="s">
        <v>1311</v>
      </c>
      <c r="F765" s="262">
        <f>V765+N765+R765</f>
        <v>0</v>
      </c>
      <c r="G765" s="258">
        <f>W765+O765+S765</f>
        <v>0</v>
      </c>
      <c r="H765" s="258">
        <f>F765+G765</f>
        <v>0</v>
      </c>
      <c r="I765" s="321">
        <f>X765+P765+T765</f>
        <v>0</v>
      </c>
      <c r="J765" s="309">
        <f>(P765*0.5)+(T765*0.3)+(X765*0.2)</f>
        <v>0</v>
      </c>
      <c r="K765" s="259" t="e">
        <f>I765/H765</f>
        <v>#DIV/0!</v>
      </c>
      <c r="L765" s="258">
        <f>Y765+Q765+U765</f>
        <v>0</v>
      </c>
      <c r="M765" s="263">
        <f>(Y765*0.2)+(Q765*0.5)+(U765*0.3)</f>
        <v>0</v>
      </c>
      <c r="N765" s="315">
        <v>0</v>
      </c>
      <c r="O765" s="182">
        <v>0</v>
      </c>
      <c r="P765" s="181">
        <v>0</v>
      </c>
      <c r="Q765" s="183">
        <v>0</v>
      </c>
      <c r="R765" s="184">
        <v>0</v>
      </c>
      <c r="S765" s="184">
        <v>0</v>
      </c>
      <c r="T765" s="185">
        <v>0</v>
      </c>
      <c r="U765" s="186">
        <v>0</v>
      </c>
      <c r="V765" s="178">
        <v>0</v>
      </c>
      <c r="W765" s="178">
        <v>0</v>
      </c>
      <c r="X765" s="179">
        <v>0</v>
      </c>
      <c r="Y765" s="180">
        <v>0</v>
      </c>
    </row>
    <row r="766" spans="1:25" ht="15.6" x14ac:dyDescent="0.25">
      <c r="A766" s="138" t="s">
        <v>1427</v>
      </c>
      <c r="B766" s="131" t="s">
        <v>1294</v>
      </c>
      <c r="C766" s="131" t="s">
        <v>284</v>
      </c>
      <c r="D766" s="131" t="s">
        <v>318</v>
      </c>
      <c r="E766" s="136" t="s">
        <v>1955</v>
      </c>
      <c r="F766" s="262">
        <f>V766+N766+R766</f>
        <v>0</v>
      </c>
      <c r="G766" s="258">
        <f>W766+O766+S766</f>
        <v>0</v>
      </c>
      <c r="H766" s="258">
        <f>F766+G766</f>
        <v>0</v>
      </c>
      <c r="I766" s="321">
        <f>X766+P766+T766</f>
        <v>0</v>
      </c>
      <c r="J766" s="309">
        <f>(P766*0.5)+(T766*0.3)+(X766*0.2)</f>
        <v>0</v>
      </c>
      <c r="K766" s="259" t="e">
        <f>I766/H766</f>
        <v>#DIV/0!</v>
      </c>
      <c r="L766" s="258">
        <f>Y766+Q766+U766</f>
        <v>0</v>
      </c>
      <c r="M766" s="263">
        <f>(Y766*0.2)+(Q766*0.5)+(U766*0.3)</f>
        <v>0</v>
      </c>
      <c r="N766" s="315">
        <v>0</v>
      </c>
      <c r="O766" s="182">
        <v>0</v>
      </c>
      <c r="P766" s="181">
        <v>0</v>
      </c>
      <c r="Q766" s="183">
        <v>0</v>
      </c>
      <c r="R766" s="184">
        <v>0</v>
      </c>
      <c r="S766" s="184">
        <v>0</v>
      </c>
      <c r="T766" s="185">
        <v>0</v>
      </c>
      <c r="U766" s="186">
        <v>0</v>
      </c>
      <c r="V766" s="178">
        <v>0</v>
      </c>
      <c r="W766" s="178">
        <v>0</v>
      </c>
      <c r="X766" s="179">
        <v>0</v>
      </c>
      <c r="Y766" s="180">
        <v>0</v>
      </c>
    </row>
    <row r="767" spans="1:25" ht="15.6" x14ac:dyDescent="0.25">
      <c r="A767" s="138" t="s">
        <v>1434</v>
      </c>
      <c r="B767" s="131" t="s">
        <v>1433</v>
      </c>
      <c r="C767" s="131" t="s">
        <v>1006</v>
      </c>
      <c r="D767" s="131" t="s">
        <v>1435</v>
      </c>
      <c r="E767" s="136" t="s">
        <v>1955</v>
      </c>
      <c r="F767" s="262">
        <f>V767+N767+R767</f>
        <v>0</v>
      </c>
      <c r="G767" s="258">
        <f>W767+O767+S767</f>
        <v>0</v>
      </c>
      <c r="H767" s="258">
        <f>F767+G767</f>
        <v>0</v>
      </c>
      <c r="I767" s="321">
        <f>X767+P767+T767</f>
        <v>0</v>
      </c>
      <c r="J767" s="309">
        <f>(P767*0.5)+(T767*0.3)+(X767*0.2)</f>
        <v>0</v>
      </c>
      <c r="K767" s="259" t="e">
        <f>I767/H767</f>
        <v>#DIV/0!</v>
      </c>
      <c r="L767" s="258">
        <f>Y767+Q767+U767</f>
        <v>0</v>
      </c>
      <c r="M767" s="263">
        <f>(Y767*0.2)+(Q767*0.5)+(U767*0.3)</f>
        <v>0</v>
      </c>
      <c r="N767" s="315">
        <v>0</v>
      </c>
      <c r="O767" s="182">
        <v>0</v>
      </c>
      <c r="P767" s="181">
        <v>0</v>
      </c>
      <c r="Q767" s="183">
        <v>0</v>
      </c>
      <c r="R767" s="184">
        <v>0</v>
      </c>
      <c r="S767" s="184">
        <v>0</v>
      </c>
      <c r="T767" s="185">
        <v>0</v>
      </c>
      <c r="U767" s="186">
        <v>0</v>
      </c>
      <c r="V767" s="178">
        <v>0</v>
      </c>
      <c r="W767" s="178">
        <v>0</v>
      </c>
      <c r="X767" s="179">
        <v>0</v>
      </c>
      <c r="Y767" s="180">
        <v>0</v>
      </c>
    </row>
    <row r="768" spans="1:25" ht="15.6" x14ac:dyDescent="0.25">
      <c r="A768" s="138" t="s">
        <v>1439</v>
      </c>
      <c r="B768" s="131" t="s">
        <v>1293</v>
      </c>
      <c r="C768" s="131" t="s">
        <v>1440</v>
      </c>
      <c r="D768" s="131" t="s">
        <v>413</v>
      </c>
      <c r="E768" s="136" t="s">
        <v>1955</v>
      </c>
      <c r="F768" s="262">
        <f>V768+N768+R768</f>
        <v>0</v>
      </c>
      <c r="G768" s="258">
        <f>W768+O768+S768</f>
        <v>0</v>
      </c>
      <c r="H768" s="258">
        <f>F768+G768</f>
        <v>0</v>
      </c>
      <c r="I768" s="321">
        <f>X768+P768+T768</f>
        <v>0</v>
      </c>
      <c r="J768" s="309">
        <f>(P768*0.5)+(T768*0.3)+(X768*0.2)</f>
        <v>0</v>
      </c>
      <c r="K768" s="259" t="e">
        <f>I768/H768</f>
        <v>#DIV/0!</v>
      </c>
      <c r="L768" s="258">
        <f>Y768+Q768+U768</f>
        <v>0</v>
      </c>
      <c r="M768" s="263">
        <f>(Y768*0.2)+(Q768*0.5)+(U768*0.3)</f>
        <v>0</v>
      </c>
      <c r="N768" s="315">
        <v>0</v>
      </c>
      <c r="O768" s="182">
        <v>0</v>
      </c>
      <c r="P768" s="181">
        <v>0</v>
      </c>
      <c r="Q768" s="183">
        <v>0</v>
      </c>
      <c r="R768" s="184">
        <v>0</v>
      </c>
      <c r="S768" s="184">
        <v>0</v>
      </c>
      <c r="T768" s="185">
        <v>0</v>
      </c>
      <c r="U768" s="186">
        <v>0</v>
      </c>
      <c r="V768" s="178">
        <v>0</v>
      </c>
      <c r="W768" s="178">
        <v>0</v>
      </c>
      <c r="X768" s="179">
        <v>0</v>
      </c>
      <c r="Y768" s="180">
        <v>0</v>
      </c>
    </row>
    <row r="769" spans="1:25" ht="15.6" x14ac:dyDescent="0.25">
      <c r="A769" s="138" t="s">
        <v>1441</v>
      </c>
      <c r="B769" s="131" t="s">
        <v>1383</v>
      </c>
      <c r="C769" s="131" t="s">
        <v>1385</v>
      </c>
      <c r="D769" s="131" t="s">
        <v>1442</v>
      </c>
      <c r="E769" s="136" t="s">
        <v>2025</v>
      </c>
      <c r="F769" s="262">
        <f>V769+N769+R769</f>
        <v>0</v>
      </c>
      <c r="G769" s="258">
        <f>W769+O769+S769</f>
        <v>0</v>
      </c>
      <c r="H769" s="258">
        <f>F769+G769</f>
        <v>0</v>
      </c>
      <c r="I769" s="321">
        <f>X769+P769+T769</f>
        <v>0</v>
      </c>
      <c r="J769" s="309">
        <f>(P769*0.5)+(T769*0.3)+(X769*0.2)</f>
        <v>0</v>
      </c>
      <c r="K769" s="259" t="e">
        <f>I769/H769</f>
        <v>#DIV/0!</v>
      </c>
      <c r="L769" s="258">
        <f>Y769+Q769+U769</f>
        <v>0</v>
      </c>
      <c r="M769" s="263">
        <f>(Y769*0.2)+(Q769*0.5)+(U769*0.3)</f>
        <v>0</v>
      </c>
      <c r="N769" s="315">
        <v>0</v>
      </c>
      <c r="O769" s="182">
        <v>0</v>
      </c>
      <c r="P769" s="181">
        <v>0</v>
      </c>
      <c r="Q769" s="183">
        <v>0</v>
      </c>
      <c r="R769" s="184">
        <v>0</v>
      </c>
      <c r="S769" s="184">
        <v>0</v>
      </c>
      <c r="T769" s="185">
        <v>0</v>
      </c>
      <c r="U769" s="186">
        <v>0</v>
      </c>
      <c r="V769" s="178">
        <v>0</v>
      </c>
      <c r="W769" s="178">
        <v>0</v>
      </c>
      <c r="X769" s="179">
        <v>0</v>
      </c>
      <c r="Y769" s="180">
        <v>0</v>
      </c>
    </row>
    <row r="770" spans="1:25" ht="15.6" x14ac:dyDescent="0.25">
      <c r="A770" s="138" t="s">
        <v>1446</v>
      </c>
      <c r="B770" s="131" t="s">
        <v>1279</v>
      </c>
      <c r="C770" s="131" t="s">
        <v>1447</v>
      </c>
      <c r="D770" s="131" t="s">
        <v>310</v>
      </c>
      <c r="E770" s="136" t="s">
        <v>1312</v>
      </c>
      <c r="F770" s="262">
        <f>V770+N770+R770</f>
        <v>0</v>
      </c>
      <c r="G770" s="258">
        <f>W770+O770+S770</f>
        <v>0</v>
      </c>
      <c r="H770" s="258">
        <f>F770+G770</f>
        <v>0</v>
      </c>
      <c r="I770" s="321">
        <f>X770+P770+T770</f>
        <v>0</v>
      </c>
      <c r="J770" s="309">
        <f>(P770*0.5)+(T770*0.3)+(X770*0.2)</f>
        <v>0</v>
      </c>
      <c r="K770" s="259" t="e">
        <f>I770/H770</f>
        <v>#DIV/0!</v>
      </c>
      <c r="L770" s="258">
        <f>Y770+Q770+U770</f>
        <v>0</v>
      </c>
      <c r="M770" s="263">
        <f>(Y770*0.2)+(Q770*0.5)+(U770*0.3)</f>
        <v>0</v>
      </c>
      <c r="N770" s="315">
        <v>0</v>
      </c>
      <c r="O770" s="182">
        <v>0</v>
      </c>
      <c r="P770" s="181">
        <v>0</v>
      </c>
      <c r="Q770" s="183">
        <v>0</v>
      </c>
      <c r="R770" s="184">
        <v>0</v>
      </c>
      <c r="S770" s="184">
        <v>0</v>
      </c>
      <c r="T770" s="185">
        <v>0</v>
      </c>
      <c r="U770" s="186">
        <v>0</v>
      </c>
      <c r="V770" s="178">
        <v>0</v>
      </c>
      <c r="W770" s="178">
        <v>0</v>
      </c>
      <c r="X770" s="179">
        <v>0</v>
      </c>
      <c r="Y770" s="180">
        <v>0</v>
      </c>
    </row>
    <row r="771" spans="1:25" ht="15.6" x14ac:dyDescent="0.25">
      <c r="A771" s="138" t="s">
        <v>1448</v>
      </c>
      <c r="B771" s="131" t="s">
        <v>1520</v>
      </c>
      <c r="C771" s="131" t="s">
        <v>1449</v>
      </c>
      <c r="D771" s="131" t="s">
        <v>154</v>
      </c>
      <c r="E771" s="136" t="s">
        <v>2025</v>
      </c>
      <c r="F771" s="262">
        <f>V771+N771+R771</f>
        <v>0</v>
      </c>
      <c r="G771" s="258">
        <f>W771+O771+S771</f>
        <v>0</v>
      </c>
      <c r="H771" s="258">
        <f>F771+G771</f>
        <v>0</v>
      </c>
      <c r="I771" s="321">
        <f>X771+P771+T771</f>
        <v>0</v>
      </c>
      <c r="J771" s="309">
        <f>(P771*0.5)+(T771*0.3)+(X771*0.2)</f>
        <v>0</v>
      </c>
      <c r="K771" s="259" t="e">
        <f>I771/H771</f>
        <v>#DIV/0!</v>
      </c>
      <c r="L771" s="258">
        <f>Y771+Q771+U771</f>
        <v>0</v>
      </c>
      <c r="M771" s="263">
        <f>(Y771*0.2)+(Q771*0.5)+(U771*0.3)</f>
        <v>0</v>
      </c>
      <c r="N771" s="315">
        <v>0</v>
      </c>
      <c r="O771" s="182">
        <v>0</v>
      </c>
      <c r="P771" s="181">
        <v>0</v>
      </c>
      <c r="Q771" s="183">
        <v>0</v>
      </c>
      <c r="R771" s="184">
        <v>0</v>
      </c>
      <c r="S771" s="184">
        <v>0</v>
      </c>
      <c r="T771" s="185">
        <v>0</v>
      </c>
      <c r="U771" s="186">
        <v>0</v>
      </c>
      <c r="V771" s="178">
        <v>0</v>
      </c>
      <c r="W771" s="178">
        <v>0</v>
      </c>
      <c r="X771" s="179">
        <v>0</v>
      </c>
      <c r="Y771" s="180">
        <v>0</v>
      </c>
    </row>
    <row r="772" spans="1:25" ht="15.6" x14ac:dyDescent="0.25">
      <c r="A772" s="138" t="s">
        <v>1450</v>
      </c>
      <c r="B772" s="131" t="s">
        <v>1520</v>
      </c>
      <c r="C772" s="131" t="s">
        <v>221</v>
      </c>
      <c r="D772" s="131" t="s">
        <v>108</v>
      </c>
      <c r="E772" s="136" t="s">
        <v>1314</v>
      </c>
      <c r="F772" s="262">
        <f>V772+N772+R772</f>
        <v>0</v>
      </c>
      <c r="G772" s="258">
        <f>W772+O772+S772</f>
        <v>0</v>
      </c>
      <c r="H772" s="258">
        <f>F772+G772</f>
        <v>0</v>
      </c>
      <c r="I772" s="321">
        <f>X772+P772+T772</f>
        <v>0</v>
      </c>
      <c r="J772" s="309">
        <f>(P772*0.5)+(T772*0.3)+(X772*0.2)</f>
        <v>0</v>
      </c>
      <c r="K772" s="259" t="e">
        <f>I772/H772</f>
        <v>#DIV/0!</v>
      </c>
      <c r="L772" s="258">
        <f>Y772+Q772+U772</f>
        <v>0</v>
      </c>
      <c r="M772" s="263">
        <f>(Y772*0.2)+(Q772*0.5)+(U772*0.3)</f>
        <v>0</v>
      </c>
      <c r="N772" s="315">
        <v>0</v>
      </c>
      <c r="O772" s="182">
        <v>0</v>
      </c>
      <c r="P772" s="181">
        <v>0</v>
      </c>
      <c r="Q772" s="183">
        <v>0</v>
      </c>
      <c r="R772" s="184">
        <v>0</v>
      </c>
      <c r="S772" s="184">
        <v>0</v>
      </c>
      <c r="T772" s="185">
        <v>0</v>
      </c>
      <c r="U772" s="186">
        <v>0</v>
      </c>
      <c r="V772" s="178">
        <v>0</v>
      </c>
      <c r="W772" s="178">
        <v>0</v>
      </c>
      <c r="X772" s="179">
        <v>0</v>
      </c>
      <c r="Y772" s="180">
        <v>0</v>
      </c>
    </row>
    <row r="773" spans="1:25" ht="15.6" x14ac:dyDescent="0.25">
      <c r="A773" s="138" t="s">
        <v>1451</v>
      </c>
      <c r="B773" s="131" t="s">
        <v>1069</v>
      </c>
      <c r="C773" s="131" t="s">
        <v>1452</v>
      </c>
      <c r="D773" s="131" t="s">
        <v>1453</v>
      </c>
      <c r="E773" s="136" t="s">
        <v>1312</v>
      </c>
      <c r="F773" s="262">
        <f>V773+N773+R773</f>
        <v>0</v>
      </c>
      <c r="G773" s="258">
        <f>W773+O773+S773</f>
        <v>0</v>
      </c>
      <c r="H773" s="258">
        <f>F773+G773</f>
        <v>0</v>
      </c>
      <c r="I773" s="321">
        <f>X773+P773+T773</f>
        <v>0</v>
      </c>
      <c r="J773" s="309">
        <f>(P773*0.5)+(T773*0.3)+(X773*0.2)</f>
        <v>0</v>
      </c>
      <c r="K773" s="259" t="e">
        <f>I773/H773</f>
        <v>#DIV/0!</v>
      </c>
      <c r="L773" s="258">
        <f>Y773+Q773+U773</f>
        <v>0</v>
      </c>
      <c r="M773" s="263">
        <f>(Y773*0.2)+(Q773*0.5)+(U773*0.3)</f>
        <v>0</v>
      </c>
      <c r="N773" s="315">
        <v>0</v>
      </c>
      <c r="O773" s="182">
        <v>0</v>
      </c>
      <c r="P773" s="181">
        <v>0</v>
      </c>
      <c r="Q773" s="183">
        <v>0</v>
      </c>
      <c r="R773" s="184">
        <v>0</v>
      </c>
      <c r="S773" s="184">
        <v>0</v>
      </c>
      <c r="T773" s="185">
        <v>0</v>
      </c>
      <c r="U773" s="186">
        <v>0</v>
      </c>
      <c r="V773" s="178">
        <v>0</v>
      </c>
      <c r="W773" s="178">
        <v>0</v>
      </c>
      <c r="X773" s="179">
        <v>0</v>
      </c>
      <c r="Y773" s="180">
        <v>0</v>
      </c>
    </row>
    <row r="774" spans="1:25" ht="15.6" x14ac:dyDescent="0.25">
      <c r="A774" s="138" t="s">
        <v>1456</v>
      </c>
      <c r="B774" s="131" t="s">
        <v>1392</v>
      </c>
      <c r="C774" s="131" t="s">
        <v>1457</v>
      </c>
      <c r="D774" s="131" t="s">
        <v>154</v>
      </c>
      <c r="E774" s="136" t="s">
        <v>1311</v>
      </c>
      <c r="F774" s="262">
        <f>V774+N774+R774</f>
        <v>0</v>
      </c>
      <c r="G774" s="258">
        <f>W774+O774+S774</f>
        <v>0</v>
      </c>
      <c r="H774" s="258">
        <f>F774+G774</f>
        <v>0</v>
      </c>
      <c r="I774" s="321">
        <f>X774+P774+T774</f>
        <v>0</v>
      </c>
      <c r="J774" s="309">
        <f>(P774*0.5)+(T774*0.3)+(X774*0.2)</f>
        <v>0</v>
      </c>
      <c r="K774" s="259" t="e">
        <f>I774/H774</f>
        <v>#DIV/0!</v>
      </c>
      <c r="L774" s="258">
        <f>Y774+Q774+U774</f>
        <v>0</v>
      </c>
      <c r="M774" s="263">
        <f>(Y774*0.2)+(Q774*0.5)+(U774*0.3)</f>
        <v>0</v>
      </c>
      <c r="N774" s="315">
        <v>0</v>
      </c>
      <c r="O774" s="182">
        <v>0</v>
      </c>
      <c r="P774" s="181">
        <v>0</v>
      </c>
      <c r="Q774" s="183">
        <v>0</v>
      </c>
      <c r="R774" s="184">
        <v>0</v>
      </c>
      <c r="S774" s="184">
        <v>0</v>
      </c>
      <c r="T774" s="185">
        <v>0</v>
      </c>
      <c r="U774" s="186">
        <v>0</v>
      </c>
      <c r="V774" s="178">
        <v>0</v>
      </c>
      <c r="W774" s="178">
        <v>0</v>
      </c>
      <c r="X774" s="179">
        <v>0</v>
      </c>
      <c r="Y774" s="180">
        <v>0</v>
      </c>
    </row>
    <row r="775" spans="1:25" ht="15.6" x14ac:dyDescent="0.25">
      <c r="A775" s="138" t="s">
        <v>1458</v>
      </c>
      <c r="B775" s="131" t="s">
        <v>1809</v>
      </c>
      <c r="C775" s="131" t="s">
        <v>221</v>
      </c>
      <c r="D775" s="131" t="s">
        <v>322</v>
      </c>
      <c r="E775" s="136" t="s">
        <v>1311</v>
      </c>
      <c r="F775" s="262">
        <f>V775+N775+R775</f>
        <v>0</v>
      </c>
      <c r="G775" s="258">
        <f>W775+O775+S775</f>
        <v>0</v>
      </c>
      <c r="H775" s="258">
        <f>F775+G775</f>
        <v>0</v>
      </c>
      <c r="I775" s="321">
        <f>X775+P775+T775</f>
        <v>0</v>
      </c>
      <c r="J775" s="309">
        <f>(P775*0.5)+(T775*0.3)+(X775*0.2)</f>
        <v>0</v>
      </c>
      <c r="K775" s="259" t="e">
        <f>I775/H775</f>
        <v>#DIV/0!</v>
      </c>
      <c r="L775" s="258">
        <f>Y775+Q775+U775</f>
        <v>0</v>
      </c>
      <c r="M775" s="263">
        <f>(Y775*0.2)+(Q775*0.5)+(U775*0.3)</f>
        <v>0</v>
      </c>
      <c r="N775" s="315">
        <v>0</v>
      </c>
      <c r="O775" s="182">
        <v>0</v>
      </c>
      <c r="P775" s="181">
        <v>0</v>
      </c>
      <c r="Q775" s="183">
        <v>0</v>
      </c>
      <c r="R775" s="184">
        <v>0</v>
      </c>
      <c r="S775" s="184">
        <v>0</v>
      </c>
      <c r="T775" s="185">
        <v>0</v>
      </c>
      <c r="U775" s="186">
        <v>0</v>
      </c>
      <c r="V775" s="178">
        <v>0</v>
      </c>
      <c r="W775" s="178">
        <v>0</v>
      </c>
      <c r="X775" s="179">
        <v>0</v>
      </c>
      <c r="Y775" s="180">
        <v>0</v>
      </c>
    </row>
    <row r="776" spans="1:25" ht="15.6" x14ac:dyDescent="0.25">
      <c r="A776" s="138" t="s">
        <v>1459</v>
      </c>
      <c r="B776" s="131" t="s">
        <v>1809</v>
      </c>
      <c r="C776" s="131" t="s">
        <v>1461</v>
      </c>
      <c r="D776" s="131" t="s">
        <v>1460</v>
      </c>
      <c r="E776" s="136" t="s">
        <v>1311</v>
      </c>
      <c r="F776" s="262">
        <f>V776+N776+R776</f>
        <v>0</v>
      </c>
      <c r="G776" s="258">
        <f>W776+O776+S776</f>
        <v>0</v>
      </c>
      <c r="H776" s="258">
        <f>F776+G776</f>
        <v>0</v>
      </c>
      <c r="I776" s="321">
        <f>X776+P776+T776</f>
        <v>0</v>
      </c>
      <c r="J776" s="309">
        <f>(P776*0.5)+(T776*0.3)+(X776*0.2)</f>
        <v>0</v>
      </c>
      <c r="K776" s="259" t="e">
        <f>I776/H776</f>
        <v>#DIV/0!</v>
      </c>
      <c r="L776" s="258">
        <f>Y776+Q776+U776</f>
        <v>0</v>
      </c>
      <c r="M776" s="263">
        <f>(Y776*0.2)+(Q776*0.5)+(U776*0.3)</f>
        <v>0</v>
      </c>
      <c r="N776" s="315">
        <v>0</v>
      </c>
      <c r="O776" s="182">
        <v>0</v>
      </c>
      <c r="P776" s="181">
        <v>0</v>
      </c>
      <c r="Q776" s="183">
        <v>0</v>
      </c>
      <c r="R776" s="184">
        <v>0</v>
      </c>
      <c r="S776" s="184">
        <v>0</v>
      </c>
      <c r="T776" s="185">
        <v>0</v>
      </c>
      <c r="U776" s="186">
        <v>0</v>
      </c>
      <c r="V776" s="178">
        <v>0</v>
      </c>
      <c r="W776" s="178">
        <v>0</v>
      </c>
      <c r="X776" s="179">
        <v>0</v>
      </c>
      <c r="Y776" s="180">
        <v>0</v>
      </c>
    </row>
    <row r="777" spans="1:25" ht="15.6" x14ac:dyDescent="0.25">
      <c r="A777" s="138" t="s">
        <v>1462</v>
      </c>
      <c r="B777" s="131" t="s">
        <v>1294</v>
      </c>
      <c r="C777" s="131" t="s">
        <v>1934</v>
      </c>
      <c r="D777" s="131" t="s">
        <v>1914</v>
      </c>
      <c r="E777" s="136" t="s">
        <v>2025</v>
      </c>
      <c r="F777" s="262">
        <f>V777+N777+R777</f>
        <v>0</v>
      </c>
      <c r="G777" s="258">
        <f>W777+O777+S777</f>
        <v>0</v>
      </c>
      <c r="H777" s="258">
        <f>F777+G777</f>
        <v>0</v>
      </c>
      <c r="I777" s="321">
        <f>X777+P777+T777</f>
        <v>0</v>
      </c>
      <c r="J777" s="309">
        <f>(P777*0.5)+(T777*0.3)+(X777*0.2)</f>
        <v>0</v>
      </c>
      <c r="K777" s="259" t="e">
        <f>I777/H777</f>
        <v>#DIV/0!</v>
      </c>
      <c r="L777" s="258">
        <f>Y777+Q777+U777</f>
        <v>20</v>
      </c>
      <c r="M777" s="263">
        <f>(Y777*0.2)+(Q777*0.5)+(U777*0.3)</f>
        <v>4</v>
      </c>
      <c r="N777" s="315">
        <v>0</v>
      </c>
      <c r="O777" s="182">
        <v>0</v>
      </c>
      <c r="P777" s="181">
        <v>0</v>
      </c>
      <c r="Q777" s="183">
        <v>0</v>
      </c>
      <c r="R777" s="184">
        <v>0</v>
      </c>
      <c r="S777" s="184">
        <v>0</v>
      </c>
      <c r="T777" s="185">
        <v>0</v>
      </c>
      <c r="U777" s="186">
        <v>0</v>
      </c>
      <c r="V777" s="178">
        <v>0</v>
      </c>
      <c r="W777" s="178">
        <v>0</v>
      </c>
      <c r="X777" s="179">
        <v>0</v>
      </c>
      <c r="Y777" s="180">
        <v>20</v>
      </c>
    </row>
    <row r="778" spans="1:25" ht="15.6" x14ac:dyDescent="0.25">
      <c r="A778" s="138" t="s">
        <v>1463</v>
      </c>
      <c r="B778" s="131" t="s">
        <v>1371</v>
      </c>
      <c r="C778" s="131" t="s">
        <v>1464</v>
      </c>
      <c r="D778" s="131" t="s">
        <v>1138</v>
      </c>
      <c r="E778" s="136" t="s">
        <v>1311</v>
      </c>
      <c r="F778" s="262">
        <f>V778+N778+R778</f>
        <v>0</v>
      </c>
      <c r="G778" s="258">
        <f>W778+O778+S778</f>
        <v>0</v>
      </c>
      <c r="H778" s="258">
        <f>F778+G778</f>
        <v>0</v>
      </c>
      <c r="I778" s="321">
        <f>X778+P778+T778</f>
        <v>0</v>
      </c>
      <c r="J778" s="309">
        <f>(P778*0.5)+(T778*0.3)+(X778*0.2)</f>
        <v>0</v>
      </c>
      <c r="K778" s="259" t="e">
        <f>I778/H778</f>
        <v>#DIV/0!</v>
      </c>
      <c r="L778" s="258">
        <f>Y778+Q778+U778</f>
        <v>0</v>
      </c>
      <c r="M778" s="263">
        <f>(Y778*0.2)+(Q778*0.5)+(U778*0.3)</f>
        <v>0</v>
      </c>
      <c r="N778" s="315">
        <v>0</v>
      </c>
      <c r="O778" s="182">
        <v>0</v>
      </c>
      <c r="P778" s="181">
        <v>0</v>
      </c>
      <c r="Q778" s="183">
        <v>0</v>
      </c>
      <c r="R778" s="184">
        <v>0</v>
      </c>
      <c r="S778" s="184">
        <v>0</v>
      </c>
      <c r="T778" s="185">
        <v>0</v>
      </c>
      <c r="U778" s="186">
        <v>0</v>
      </c>
      <c r="V778" s="178">
        <v>0</v>
      </c>
      <c r="W778" s="178">
        <v>0</v>
      </c>
      <c r="X778" s="179">
        <v>0</v>
      </c>
      <c r="Y778" s="180">
        <v>0</v>
      </c>
    </row>
    <row r="779" spans="1:25" ht="15.6" x14ac:dyDescent="0.25">
      <c r="A779" s="138" t="s">
        <v>1465</v>
      </c>
      <c r="B779" s="131" t="s">
        <v>49</v>
      </c>
      <c r="C779" s="131" t="s">
        <v>2094</v>
      </c>
      <c r="D779" s="131" t="s">
        <v>258</v>
      </c>
      <c r="E779" s="136" t="s">
        <v>2027</v>
      </c>
      <c r="F779" s="262">
        <f>V779+N779+R779</f>
        <v>0</v>
      </c>
      <c r="G779" s="258">
        <f>W779+O779+S779</f>
        <v>0</v>
      </c>
      <c r="H779" s="258">
        <f>F779+G779</f>
        <v>0</v>
      </c>
      <c r="I779" s="321">
        <f>X779+P779+T779</f>
        <v>0</v>
      </c>
      <c r="J779" s="309">
        <f>(P779*0.5)+(T779*0.3)+(X779*0.2)</f>
        <v>0</v>
      </c>
      <c r="K779" s="259" t="e">
        <f>I779/H779</f>
        <v>#DIV/0!</v>
      </c>
      <c r="L779" s="258">
        <f>Y779+Q779+U779</f>
        <v>0</v>
      </c>
      <c r="M779" s="263">
        <f>(Y779*0.2)+(Q779*0.5)+(U779*0.3)</f>
        <v>0</v>
      </c>
      <c r="N779" s="315">
        <v>0</v>
      </c>
      <c r="O779" s="182">
        <v>0</v>
      </c>
      <c r="P779" s="181">
        <v>0</v>
      </c>
      <c r="Q779" s="183">
        <v>0</v>
      </c>
      <c r="R779" s="184">
        <v>0</v>
      </c>
      <c r="S779" s="184">
        <v>0</v>
      </c>
      <c r="T779" s="185">
        <v>0</v>
      </c>
      <c r="U779" s="186">
        <v>0</v>
      </c>
      <c r="V779" s="178">
        <v>0</v>
      </c>
      <c r="W779" s="178">
        <v>0</v>
      </c>
      <c r="X779" s="179">
        <v>0</v>
      </c>
      <c r="Y779" s="180">
        <v>0</v>
      </c>
    </row>
    <row r="780" spans="1:25" ht="15.6" x14ac:dyDescent="0.25">
      <c r="A780" s="138" t="s">
        <v>1466</v>
      </c>
      <c r="B780" s="131" t="s">
        <v>1293</v>
      </c>
      <c r="C780" s="131" t="s">
        <v>107</v>
      </c>
      <c r="D780" s="131" t="s">
        <v>1467</v>
      </c>
      <c r="E780" s="136" t="s">
        <v>1954</v>
      </c>
      <c r="F780" s="262">
        <f>V780+N780+R780</f>
        <v>0</v>
      </c>
      <c r="G780" s="258">
        <f>W780+O780+S780</f>
        <v>0</v>
      </c>
      <c r="H780" s="258">
        <f>F780+G780</f>
        <v>0</v>
      </c>
      <c r="I780" s="321">
        <f>X780+P780+T780</f>
        <v>0</v>
      </c>
      <c r="J780" s="309">
        <f>(P780*0.5)+(T780*0.3)+(X780*0.2)</f>
        <v>0</v>
      </c>
      <c r="K780" s="259" t="e">
        <f>I780/H780</f>
        <v>#DIV/0!</v>
      </c>
      <c r="L780" s="258">
        <f>Y780+Q780+U780</f>
        <v>0</v>
      </c>
      <c r="M780" s="263">
        <f>(Y780*0.2)+(Q780*0.5)+(U780*0.3)</f>
        <v>0</v>
      </c>
      <c r="N780" s="315">
        <v>0</v>
      </c>
      <c r="O780" s="182">
        <v>0</v>
      </c>
      <c r="P780" s="181">
        <v>0</v>
      </c>
      <c r="Q780" s="183">
        <v>0</v>
      </c>
      <c r="R780" s="184">
        <v>0</v>
      </c>
      <c r="S780" s="184">
        <v>0</v>
      </c>
      <c r="T780" s="185">
        <v>0</v>
      </c>
      <c r="U780" s="186">
        <v>0</v>
      </c>
      <c r="V780" s="178">
        <v>0</v>
      </c>
      <c r="W780" s="178">
        <v>0</v>
      </c>
      <c r="X780" s="179">
        <v>0</v>
      </c>
      <c r="Y780" s="180">
        <v>0</v>
      </c>
    </row>
    <row r="781" spans="1:25" ht="15.6" x14ac:dyDescent="0.25">
      <c r="A781" s="138" t="s">
        <v>1468</v>
      </c>
      <c r="B781" s="131" t="s">
        <v>1278</v>
      </c>
      <c r="C781" s="131" t="s">
        <v>398</v>
      </c>
      <c r="D781" s="131" t="s">
        <v>366</v>
      </c>
      <c r="E781" s="136" t="s">
        <v>1311</v>
      </c>
      <c r="F781" s="262">
        <f>V781+N781+R781</f>
        <v>0</v>
      </c>
      <c r="G781" s="258">
        <f>W781+O781+S781</f>
        <v>0</v>
      </c>
      <c r="H781" s="258">
        <f>F781+G781</f>
        <v>0</v>
      </c>
      <c r="I781" s="321">
        <f>X781+P781+T781</f>
        <v>0</v>
      </c>
      <c r="J781" s="309">
        <f>(P781*0.5)+(T781*0.3)+(X781*0.2)</f>
        <v>0</v>
      </c>
      <c r="K781" s="259" t="e">
        <f>I781/H781</f>
        <v>#DIV/0!</v>
      </c>
      <c r="L781" s="258">
        <f>Y781+Q781+U781</f>
        <v>0</v>
      </c>
      <c r="M781" s="263">
        <f>(Y781*0.2)+(Q781*0.5)+(U781*0.3)</f>
        <v>0</v>
      </c>
      <c r="N781" s="315">
        <v>0</v>
      </c>
      <c r="O781" s="182">
        <v>0</v>
      </c>
      <c r="P781" s="181">
        <v>0</v>
      </c>
      <c r="Q781" s="183">
        <v>0</v>
      </c>
      <c r="R781" s="184">
        <v>0</v>
      </c>
      <c r="S781" s="184">
        <v>0</v>
      </c>
      <c r="T781" s="185">
        <v>0</v>
      </c>
      <c r="U781" s="186">
        <v>0</v>
      </c>
      <c r="V781" s="178">
        <v>0</v>
      </c>
      <c r="W781" s="178">
        <v>0</v>
      </c>
      <c r="X781" s="179">
        <v>0</v>
      </c>
      <c r="Y781" s="180">
        <v>0</v>
      </c>
    </row>
    <row r="782" spans="1:25" ht="15.6" x14ac:dyDescent="0.25">
      <c r="A782" s="138" t="s">
        <v>1473</v>
      </c>
      <c r="B782" s="131" t="s">
        <v>1432</v>
      </c>
      <c r="C782" s="131" t="s">
        <v>1480</v>
      </c>
      <c r="D782" s="131" t="s">
        <v>374</v>
      </c>
      <c r="E782" s="136" t="s">
        <v>1311</v>
      </c>
      <c r="F782" s="262">
        <f>V782+N782+R782</f>
        <v>0</v>
      </c>
      <c r="G782" s="258">
        <f>W782+O782+S782</f>
        <v>0</v>
      </c>
      <c r="H782" s="258">
        <f>F782+G782</f>
        <v>0</v>
      </c>
      <c r="I782" s="321">
        <f>X782+P782+T782</f>
        <v>0</v>
      </c>
      <c r="J782" s="309">
        <f>(P782*0.5)+(T782*0.3)+(X782*0.2)</f>
        <v>0</v>
      </c>
      <c r="K782" s="259" t="e">
        <f>I782/H782</f>
        <v>#DIV/0!</v>
      </c>
      <c r="L782" s="258">
        <f>Y782+Q782+U782</f>
        <v>0</v>
      </c>
      <c r="M782" s="263">
        <f>(Y782*0.2)+(Q782*0.5)+(U782*0.3)</f>
        <v>0</v>
      </c>
      <c r="N782" s="315">
        <v>0</v>
      </c>
      <c r="O782" s="182">
        <v>0</v>
      </c>
      <c r="P782" s="181">
        <v>0</v>
      </c>
      <c r="Q782" s="183">
        <v>0</v>
      </c>
      <c r="R782" s="184">
        <v>0</v>
      </c>
      <c r="S782" s="184">
        <v>0</v>
      </c>
      <c r="T782" s="185">
        <v>0</v>
      </c>
      <c r="U782" s="186">
        <v>0</v>
      </c>
      <c r="V782" s="178">
        <v>0</v>
      </c>
      <c r="W782" s="178">
        <v>0</v>
      </c>
      <c r="X782" s="179">
        <v>0</v>
      </c>
      <c r="Y782" s="180">
        <v>0</v>
      </c>
    </row>
    <row r="783" spans="1:25" ht="15.6" x14ac:dyDescent="0.25">
      <c r="A783" s="138" t="s">
        <v>1475</v>
      </c>
      <c r="B783" s="131" t="s">
        <v>43</v>
      </c>
      <c r="C783" s="131" t="s">
        <v>1238</v>
      </c>
      <c r="D783" s="131" t="s">
        <v>1237</v>
      </c>
      <c r="E783" s="136" t="s">
        <v>1314</v>
      </c>
      <c r="F783" s="262">
        <f>V783+N783+R783</f>
        <v>0</v>
      </c>
      <c r="G783" s="258">
        <f>W783+O783+S783</f>
        <v>0</v>
      </c>
      <c r="H783" s="258">
        <f>F783+G783</f>
        <v>0</v>
      </c>
      <c r="I783" s="321">
        <f>X783+P783+T783</f>
        <v>0</v>
      </c>
      <c r="J783" s="309">
        <f>(P783*0.5)+(T783*0.3)+(X783*0.2)</f>
        <v>0</v>
      </c>
      <c r="K783" s="259" t="e">
        <f>I783/H783</f>
        <v>#DIV/0!</v>
      </c>
      <c r="L783" s="258">
        <f>Y783+Q783+U783</f>
        <v>0</v>
      </c>
      <c r="M783" s="263">
        <f>(Y783*0.2)+(Q783*0.5)+(U783*0.3)</f>
        <v>0</v>
      </c>
      <c r="N783" s="315">
        <v>0</v>
      </c>
      <c r="O783" s="182">
        <v>0</v>
      </c>
      <c r="P783" s="181">
        <v>0</v>
      </c>
      <c r="Q783" s="183">
        <v>0</v>
      </c>
      <c r="R783" s="184">
        <v>0</v>
      </c>
      <c r="S783" s="184">
        <v>0</v>
      </c>
      <c r="T783" s="185">
        <v>0</v>
      </c>
      <c r="U783" s="186">
        <v>0</v>
      </c>
      <c r="V783" s="178">
        <v>0</v>
      </c>
      <c r="W783" s="178">
        <v>0</v>
      </c>
      <c r="X783" s="179">
        <v>0</v>
      </c>
      <c r="Y783" s="180">
        <v>0</v>
      </c>
    </row>
    <row r="784" spans="1:25" ht="15.6" x14ac:dyDescent="0.25">
      <c r="A784" s="138" t="s">
        <v>1476</v>
      </c>
      <c r="B784" s="131" t="s">
        <v>1392</v>
      </c>
      <c r="C784" s="131" t="s">
        <v>363</v>
      </c>
      <c r="D784" s="131" t="s">
        <v>249</v>
      </c>
      <c r="E784" s="136" t="s">
        <v>1311</v>
      </c>
      <c r="F784" s="262">
        <f>V784+N784+R784</f>
        <v>0</v>
      </c>
      <c r="G784" s="258">
        <f>W784+O784+S784</f>
        <v>0</v>
      </c>
      <c r="H784" s="258">
        <f>F784+G784</f>
        <v>0</v>
      </c>
      <c r="I784" s="321">
        <f>X784+P784+T784</f>
        <v>0</v>
      </c>
      <c r="J784" s="309">
        <f>(P784*0.5)+(T784*0.3)+(X784*0.2)</f>
        <v>0</v>
      </c>
      <c r="K784" s="259" t="e">
        <f>I784/H784</f>
        <v>#DIV/0!</v>
      </c>
      <c r="L784" s="258">
        <f>Y784+Q784+U784</f>
        <v>0</v>
      </c>
      <c r="M784" s="263">
        <f>(Y784*0.2)+(Q784*0.5)+(U784*0.3)</f>
        <v>0</v>
      </c>
      <c r="N784" s="315">
        <v>0</v>
      </c>
      <c r="O784" s="182">
        <v>0</v>
      </c>
      <c r="P784" s="181">
        <v>0</v>
      </c>
      <c r="Q784" s="183">
        <v>0</v>
      </c>
      <c r="R784" s="184">
        <v>0</v>
      </c>
      <c r="S784" s="184">
        <v>0</v>
      </c>
      <c r="T784" s="185">
        <v>0</v>
      </c>
      <c r="U784" s="186">
        <v>0</v>
      </c>
      <c r="V784" s="178">
        <v>0</v>
      </c>
      <c r="W784" s="178">
        <v>0</v>
      </c>
      <c r="X784" s="179">
        <v>0</v>
      </c>
      <c r="Y784" s="180">
        <v>0</v>
      </c>
    </row>
    <row r="785" spans="1:25" ht="15.6" x14ac:dyDescent="0.25">
      <c r="A785" s="138" t="s">
        <v>1482</v>
      </c>
      <c r="B785" s="131" t="s">
        <v>1529</v>
      </c>
      <c r="C785" s="131" t="s">
        <v>1483</v>
      </c>
      <c r="D785" s="131" t="s">
        <v>1484</v>
      </c>
      <c r="E785" s="136" t="s">
        <v>1311</v>
      </c>
      <c r="F785" s="262">
        <f>V785+N785+R785</f>
        <v>0</v>
      </c>
      <c r="G785" s="258">
        <f>W785+O785+S785</f>
        <v>0</v>
      </c>
      <c r="H785" s="258">
        <f>F785+G785</f>
        <v>0</v>
      </c>
      <c r="I785" s="321">
        <f>X785+P785+T785</f>
        <v>0</v>
      </c>
      <c r="J785" s="309">
        <f>(P785*0.5)+(T785*0.3)+(X785*0.2)</f>
        <v>0</v>
      </c>
      <c r="K785" s="259" t="e">
        <f>I785/H785</f>
        <v>#DIV/0!</v>
      </c>
      <c r="L785" s="258">
        <f>Y785+Q785+U785</f>
        <v>0</v>
      </c>
      <c r="M785" s="263">
        <f>(Y785*0.2)+(Q785*0.5)+(U785*0.3)</f>
        <v>0</v>
      </c>
      <c r="N785" s="315">
        <v>0</v>
      </c>
      <c r="O785" s="182">
        <v>0</v>
      </c>
      <c r="P785" s="181">
        <v>0</v>
      </c>
      <c r="Q785" s="183">
        <v>0</v>
      </c>
      <c r="R785" s="184">
        <v>0</v>
      </c>
      <c r="S785" s="184">
        <v>0</v>
      </c>
      <c r="T785" s="185">
        <v>0</v>
      </c>
      <c r="U785" s="186">
        <v>0</v>
      </c>
      <c r="V785" s="178">
        <v>0</v>
      </c>
      <c r="W785" s="178">
        <v>0</v>
      </c>
      <c r="X785" s="179">
        <v>0</v>
      </c>
      <c r="Y785" s="180">
        <v>0</v>
      </c>
    </row>
    <row r="786" spans="1:25" ht="15.6" x14ac:dyDescent="0.25">
      <c r="A786" s="138" t="s">
        <v>1489</v>
      </c>
      <c r="B786" s="131" t="s">
        <v>37</v>
      </c>
      <c r="C786" s="131" t="s">
        <v>319</v>
      </c>
      <c r="D786" s="131" t="s">
        <v>1507</v>
      </c>
      <c r="E786" s="136" t="s">
        <v>1954</v>
      </c>
      <c r="F786" s="262">
        <f>V786+N786+R786</f>
        <v>0</v>
      </c>
      <c r="G786" s="258">
        <f>W786+O786+S786</f>
        <v>0</v>
      </c>
      <c r="H786" s="258">
        <f>F786+G786</f>
        <v>0</v>
      </c>
      <c r="I786" s="321">
        <f>X786+P786+T786</f>
        <v>0</v>
      </c>
      <c r="J786" s="309">
        <f>(P786*0.5)+(T786*0.3)+(X786*0.2)</f>
        <v>0</v>
      </c>
      <c r="K786" s="259" t="e">
        <f>I786/H786</f>
        <v>#DIV/0!</v>
      </c>
      <c r="L786" s="258">
        <f>Y786+Q786+U786</f>
        <v>0</v>
      </c>
      <c r="M786" s="263">
        <f>(Y786*0.2)+(Q786*0.5)+(U786*0.3)</f>
        <v>0</v>
      </c>
      <c r="N786" s="315">
        <v>0</v>
      </c>
      <c r="O786" s="182">
        <v>0</v>
      </c>
      <c r="P786" s="181">
        <v>0</v>
      </c>
      <c r="Q786" s="183">
        <v>0</v>
      </c>
      <c r="R786" s="184">
        <v>0</v>
      </c>
      <c r="S786" s="184">
        <v>0</v>
      </c>
      <c r="T786" s="185">
        <v>0</v>
      </c>
      <c r="U786" s="186">
        <v>0</v>
      </c>
      <c r="V786" s="178">
        <v>0</v>
      </c>
      <c r="W786" s="178">
        <v>0</v>
      </c>
      <c r="X786" s="179">
        <v>0</v>
      </c>
      <c r="Y786" s="180">
        <v>0</v>
      </c>
    </row>
    <row r="787" spans="1:25" ht="15.6" x14ac:dyDescent="0.25">
      <c r="A787" s="138" t="s">
        <v>1492</v>
      </c>
      <c r="B787" s="131" t="s">
        <v>1295</v>
      </c>
      <c r="C787" s="131" t="s">
        <v>1506</v>
      </c>
      <c r="D787" s="131" t="s">
        <v>1471</v>
      </c>
      <c r="E787" s="136" t="s">
        <v>1954</v>
      </c>
      <c r="F787" s="262">
        <f>V787+N787+R787</f>
        <v>0</v>
      </c>
      <c r="G787" s="258">
        <f>W787+O787+S787</f>
        <v>0</v>
      </c>
      <c r="H787" s="258">
        <f>F787+G787</f>
        <v>0</v>
      </c>
      <c r="I787" s="321">
        <f>X787+P787+T787</f>
        <v>0</v>
      </c>
      <c r="J787" s="309">
        <f>(P787*0.5)+(T787*0.3)+(X787*0.2)</f>
        <v>0</v>
      </c>
      <c r="K787" s="259" t="e">
        <f>I787/H787</f>
        <v>#DIV/0!</v>
      </c>
      <c r="L787" s="258">
        <f>Y787+Q787+U787</f>
        <v>0</v>
      </c>
      <c r="M787" s="263">
        <f>(Y787*0.2)+(Q787*0.5)+(U787*0.3)</f>
        <v>0</v>
      </c>
      <c r="N787" s="315">
        <v>0</v>
      </c>
      <c r="O787" s="182">
        <v>0</v>
      </c>
      <c r="P787" s="181">
        <v>0</v>
      </c>
      <c r="Q787" s="183">
        <v>0</v>
      </c>
      <c r="R787" s="184">
        <v>0</v>
      </c>
      <c r="S787" s="184">
        <v>0</v>
      </c>
      <c r="T787" s="185">
        <v>0</v>
      </c>
      <c r="U787" s="186">
        <v>0</v>
      </c>
      <c r="V787" s="178">
        <v>0</v>
      </c>
      <c r="W787" s="178">
        <v>0</v>
      </c>
      <c r="X787" s="179">
        <v>0</v>
      </c>
      <c r="Y787" s="180">
        <v>0</v>
      </c>
    </row>
    <row r="788" spans="1:25" ht="15.6" x14ac:dyDescent="0.25">
      <c r="A788" s="138" t="s">
        <v>1493</v>
      </c>
      <c r="B788" s="131" t="s">
        <v>48</v>
      </c>
      <c r="C788" s="131" t="s">
        <v>1659</v>
      </c>
      <c r="D788" s="131" t="s">
        <v>330</v>
      </c>
      <c r="E788" s="136" t="s">
        <v>1307</v>
      </c>
      <c r="F788" s="262">
        <f>V788+N788+R788</f>
        <v>0</v>
      </c>
      <c r="G788" s="258">
        <f>W788+O788+S788</f>
        <v>0</v>
      </c>
      <c r="H788" s="258">
        <f>F788+G788</f>
        <v>0</v>
      </c>
      <c r="I788" s="321">
        <f>X788+P788+T788</f>
        <v>0</v>
      </c>
      <c r="J788" s="309">
        <f>(P788*0.5)+(T788*0.3)+(X788*0.2)</f>
        <v>0</v>
      </c>
      <c r="K788" s="259" t="e">
        <f>I788/H788</f>
        <v>#DIV/0!</v>
      </c>
      <c r="L788" s="258">
        <f>Y788+Q788+U788</f>
        <v>0</v>
      </c>
      <c r="M788" s="263">
        <f>(Y788*0.2)+(Q788*0.5)+(U788*0.3)</f>
        <v>0</v>
      </c>
      <c r="N788" s="315">
        <v>0</v>
      </c>
      <c r="O788" s="182">
        <v>0</v>
      </c>
      <c r="P788" s="181">
        <v>0</v>
      </c>
      <c r="Q788" s="183">
        <v>0</v>
      </c>
      <c r="R788" s="184">
        <v>0</v>
      </c>
      <c r="S788" s="184">
        <v>0</v>
      </c>
      <c r="T788" s="185">
        <v>0</v>
      </c>
      <c r="U788" s="186">
        <v>0</v>
      </c>
      <c r="V788" s="178">
        <v>0</v>
      </c>
      <c r="W788" s="178">
        <v>0</v>
      </c>
      <c r="X788" s="179">
        <v>0</v>
      </c>
      <c r="Y788" s="180">
        <v>0</v>
      </c>
    </row>
    <row r="789" spans="1:25" ht="15.6" x14ac:dyDescent="0.25">
      <c r="A789" s="138" t="s">
        <v>1495</v>
      </c>
      <c r="B789" s="131" t="s">
        <v>1383</v>
      </c>
      <c r="C789" s="131" t="s">
        <v>1514</v>
      </c>
      <c r="D789" s="131" t="s">
        <v>78</v>
      </c>
      <c r="E789" s="136" t="s">
        <v>1954</v>
      </c>
      <c r="F789" s="262">
        <f>V789+N789+R789</f>
        <v>0</v>
      </c>
      <c r="G789" s="258">
        <f>W789+O789+S789</f>
        <v>0</v>
      </c>
      <c r="H789" s="258">
        <f>F789+G789</f>
        <v>0</v>
      </c>
      <c r="I789" s="321">
        <f>X789+P789+T789</f>
        <v>0</v>
      </c>
      <c r="J789" s="309">
        <f>(P789*0.5)+(T789*0.3)+(X789*0.2)</f>
        <v>0</v>
      </c>
      <c r="K789" s="259" t="e">
        <f>I789/H789</f>
        <v>#DIV/0!</v>
      </c>
      <c r="L789" s="258">
        <f>Y789+Q789+U789</f>
        <v>0</v>
      </c>
      <c r="M789" s="263">
        <f>(Y789*0.2)+(Q789*0.5)+(U789*0.3)</f>
        <v>0</v>
      </c>
      <c r="N789" s="315">
        <v>0</v>
      </c>
      <c r="O789" s="182">
        <v>0</v>
      </c>
      <c r="P789" s="181">
        <v>0</v>
      </c>
      <c r="Q789" s="183">
        <v>0</v>
      </c>
      <c r="R789" s="184">
        <v>0</v>
      </c>
      <c r="S789" s="184">
        <v>0</v>
      </c>
      <c r="T789" s="185">
        <v>0</v>
      </c>
      <c r="U789" s="186">
        <v>0</v>
      </c>
      <c r="V789" s="178">
        <v>0</v>
      </c>
      <c r="W789" s="178">
        <v>0</v>
      </c>
      <c r="X789" s="179">
        <v>0</v>
      </c>
      <c r="Y789" s="180">
        <v>0</v>
      </c>
    </row>
    <row r="790" spans="1:25" ht="15.6" x14ac:dyDescent="0.25">
      <c r="A790" s="138" t="s">
        <v>1500</v>
      </c>
      <c r="B790" s="131" t="s">
        <v>1279</v>
      </c>
      <c r="C790" s="131" t="s">
        <v>1523</v>
      </c>
      <c r="D790" s="131" t="s">
        <v>1099</v>
      </c>
      <c r="E790" s="136" t="s">
        <v>1306</v>
      </c>
      <c r="F790" s="262">
        <f>V790+N790+R790</f>
        <v>0</v>
      </c>
      <c r="G790" s="258">
        <f>W790+O790+S790</f>
        <v>0</v>
      </c>
      <c r="H790" s="258">
        <f>F790+G790</f>
        <v>0</v>
      </c>
      <c r="I790" s="321">
        <f>X790+P790+T790</f>
        <v>0</v>
      </c>
      <c r="J790" s="309">
        <f>(P790*0.5)+(T790*0.3)+(X790*0.2)</f>
        <v>0</v>
      </c>
      <c r="K790" s="259" t="e">
        <f>I790/H790</f>
        <v>#DIV/0!</v>
      </c>
      <c r="L790" s="258">
        <f>Y790+Q790+U790</f>
        <v>0</v>
      </c>
      <c r="M790" s="263">
        <f>(Y790*0.2)+(Q790*0.5)+(U790*0.3)</f>
        <v>0</v>
      </c>
      <c r="N790" s="315">
        <v>0</v>
      </c>
      <c r="O790" s="182">
        <v>0</v>
      </c>
      <c r="P790" s="181">
        <v>0</v>
      </c>
      <c r="Q790" s="183">
        <v>0</v>
      </c>
      <c r="R790" s="184">
        <v>0</v>
      </c>
      <c r="S790" s="184">
        <v>0</v>
      </c>
      <c r="T790" s="185">
        <v>0</v>
      </c>
      <c r="U790" s="186">
        <v>0</v>
      </c>
      <c r="V790" s="178">
        <v>0</v>
      </c>
      <c r="W790" s="178">
        <v>0</v>
      </c>
      <c r="X790" s="179">
        <v>0</v>
      </c>
      <c r="Y790" s="180">
        <v>0</v>
      </c>
    </row>
    <row r="791" spans="1:25" ht="15.6" x14ac:dyDescent="0.25">
      <c r="A791" s="138" t="s">
        <v>1501</v>
      </c>
      <c r="B791" s="131" t="s">
        <v>1279</v>
      </c>
      <c r="C791" s="131" t="s">
        <v>260</v>
      </c>
      <c r="D791" s="131" t="s">
        <v>1099</v>
      </c>
      <c r="E791" s="136" t="s">
        <v>1313</v>
      </c>
      <c r="F791" s="262">
        <f>V791+N791+R791</f>
        <v>0</v>
      </c>
      <c r="G791" s="258">
        <f>W791+O791+S791</f>
        <v>0</v>
      </c>
      <c r="H791" s="258">
        <f>F791+G791</f>
        <v>0</v>
      </c>
      <c r="I791" s="321">
        <f>X791+P791+T791</f>
        <v>0</v>
      </c>
      <c r="J791" s="309">
        <f>(P791*0.5)+(T791*0.3)+(X791*0.2)</f>
        <v>0</v>
      </c>
      <c r="K791" s="259" t="e">
        <f>I791/H791</f>
        <v>#DIV/0!</v>
      </c>
      <c r="L791" s="258">
        <f>Y791+Q791+U791</f>
        <v>0</v>
      </c>
      <c r="M791" s="263">
        <f>(Y791*0.2)+(Q791*0.5)+(U791*0.3)</f>
        <v>0</v>
      </c>
      <c r="N791" s="315">
        <v>0</v>
      </c>
      <c r="O791" s="182">
        <v>0</v>
      </c>
      <c r="P791" s="181">
        <v>0</v>
      </c>
      <c r="Q791" s="183">
        <v>0</v>
      </c>
      <c r="R791" s="184">
        <v>0</v>
      </c>
      <c r="S791" s="184">
        <v>0</v>
      </c>
      <c r="T791" s="185">
        <v>0</v>
      </c>
      <c r="U791" s="186">
        <v>0</v>
      </c>
      <c r="V791" s="178">
        <v>0</v>
      </c>
      <c r="W791" s="178">
        <v>0</v>
      </c>
      <c r="X791" s="179">
        <v>0</v>
      </c>
      <c r="Y791" s="180">
        <v>0</v>
      </c>
    </row>
    <row r="792" spans="1:25" ht="15.6" x14ac:dyDescent="0.25">
      <c r="A792" s="138" t="s">
        <v>1502</v>
      </c>
      <c r="B792" s="131" t="s">
        <v>1279</v>
      </c>
      <c r="C792" s="131" t="s">
        <v>1526</v>
      </c>
      <c r="D792" s="131" t="s">
        <v>494</v>
      </c>
      <c r="E792" s="136" t="s">
        <v>1314</v>
      </c>
      <c r="F792" s="262">
        <f>V792+N792+R792</f>
        <v>0</v>
      </c>
      <c r="G792" s="258">
        <f>W792+O792+S792</f>
        <v>0</v>
      </c>
      <c r="H792" s="258">
        <f>F792+G792</f>
        <v>0</v>
      </c>
      <c r="I792" s="321">
        <f>X792+P792+T792</f>
        <v>0</v>
      </c>
      <c r="J792" s="309">
        <f>(P792*0.5)+(T792*0.3)+(X792*0.2)</f>
        <v>0</v>
      </c>
      <c r="K792" s="259" t="e">
        <f>I792/H792</f>
        <v>#DIV/0!</v>
      </c>
      <c r="L792" s="258">
        <f>Y792+Q792+U792</f>
        <v>0</v>
      </c>
      <c r="M792" s="263">
        <f>(Y792*0.2)+(Q792*0.5)+(U792*0.3)</f>
        <v>0</v>
      </c>
      <c r="N792" s="315">
        <v>0</v>
      </c>
      <c r="O792" s="182">
        <v>0</v>
      </c>
      <c r="P792" s="181">
        <v>0</v>
      </c>
      <c r="Q792" s="183">
        <v>0</v>
      </c>
      <c r="R792" s="184">
        <v>0</v>
      </c>
      <c r="S792" s="184">
        <v>0</v>
      </c>
      <c r="T792" s="185">
        <v>0</v>
      </c>
      <c r="U792" s="186">
        <v>0</v>
      </c>
      <c r="V792" s="178">
        <v>0</v>
      </c>
      <c r="W792" s="178">
        <v>0</v>
      </c>
      <c r="X792" s="179">
        <v>0</v>
      </c>
      <c r="Y792" s="180">
        <v>0</v>
      </c>
    </row>
    <row r="793" spans="1:25" ht="15.6" x14ac:dyDescent="0.25">
      <c r="A793" s="138" t="s">
        <v>1531</v>
      </c>
      <c r="B793" s="131" t="s">
        <v>1529</v>
      </c>
      <c r="C793" s="131" t="s">
        <v>1190</v>
      </c>
      <c r="D793" s="131" t="s">
        <v>1277</v>
      </c>
      <c r="E793" s="136" t="s">
        <v>1311</v>
      </c>
      <c r="F793" s="262">
        <f>V793+N793+R793</f>
        <v>0</v>
      </c>
      <c r="G793" s="258">
        <f>W793+O793+S793</f>
        <v>0</v>
      </c>
      <c r="H793" s="258">
        <f>F793+G793</f>
        <v>0</v>
      </c>
      <c r="I793" s="321">
        <f>X793+P793+T793</f>
        <v>0</v>
      </c>
      <c r="J793" s="309">
        <f>(P793*0.5)+(T793*0.3)+(X793*0.2)</f>
        <v>0</v>
      </c>
      <c r="K793" s="259" t="e">
        <f>I793/H793</f>
        <v>#DIV/0!</v>
      </c>
      <c r="L793" s="258">
        <f>Y793+Q793+U793</f>
        <v>0</v>
      </c>
      <c r="M793" s="263">
        <f>(Y793*0.2)+(Q793*0.5)+(U793*0.3)</f>
        <v>0</v>
      </c>
      <c r="N793" s="315">
        <v>0</v>
      </c>
      <c r="O793" s="182">
        <v>0</v>
      </c>
      <c r="P793" s="181">
        <v>0</v>
      </c>
      <c r="Q793" s="183">
        <v>0</v>
      </c>
      <c r="R793" s="184">
        <v>0</v>
      </c>
      <c r="S793" s="184">
        <v>0</v>
      </c>
      <c r="T793" s="185">
        <v>0</v>
      </c>
      <c r="U793" s="186">
        <v>0</v>
      </c>
      <c r="V793" s="178">
        <v>0</v>
      </c>
      <c r="W793" s="178">
        <v>0</v>
      </c>
      <c r="X793" s="179">
        <v>0</v>
      </c>
      <c r="Y793" s="180">
        <v>0</v>
      </c>
    </row>
    <row r="794" spans="1:25" ht="15.6" x14ac:dyDescent="0.25">
      <c r="A794" s="138" t="s">
        <v>1533</v>
      </c>
      <c r="B794" s="131" t="s">
        <v>1293</v>
      </c>
      <c r="C794" s="131" t="s">
        <v>121</v>
      </c>
      <c r="D794" s="131" t="s">
        <v>119</v>
      </c>
      <c r="E794" s="136" t="s">
        <v>1314</v>
      </c>
      <c r="F794" s="262">
        <f>V794+N794+R794</f>
        <v>0</v>
      </c>
      <c r="G794" s="258">
        <f>W794+O794+S794</f>
        <v>0</v>
      </c>
      <c r="H794" s="258">
        <f>F794+G794</f>
        <v>0</v>
      </c>
      <c r="I794" s="321">
        <f>X794+P794+T794</f>
        <v>0</v>
      </c>
      <c r="J794" s="309">
        <f>(P794*0.5)+(T794*0.3)+(X794*0.2)</f>
        <v>0</v>
      </c>
      <c r="K794" s="259" t="e">
        <f>I794/H794</f>
        <v>#DIV/0!</v>
      </c>
      <c r="L794" s="258">
        <f>Y794+Q794+U794</f>
        <v>0</v>
      </c>
      <c r="M794" s="263">
        <f>(Y794*0.2)+(Q794*0.5)+(U794*0.3)</f>
        <v>0</v>
      </c>
      <c r="N794" s="315">
        <v>0</v>
      </c>
      <c r="O794" s="182">
        <v>0</v>
      </c>
      <c r="P794" s="181">
        <v>0</v>
      </c>
      <c r="Q794" s="183">
        <v>0</v>
      </c>
      <c r="R794" s="184">
        <v>0</v>
      </c>
      <c r="S794" s="184">
        <v>0</v>
      </c>
      <c r="T794" s="185">
        <v>0</v>
      </c>
      <c r="U794" s="186">
        <v>0</v>
      </c>
      <c r="V794" s="178">
        <v>0</v>
      </c>
      <c r="W794" s="178">
        <v>0</v>
      </c>
      <c r="X794" s="179">
        <v>0</v>
      </c>
      <c r="Y794" s="180">
        <v>0</v>
      </c>
    </row>
    <row r="795" spans="1:25" ht="15.6" x14ac:dyDescent="0.25">
      <c r="A795" s="138" t="s">
        <v>1534</v>
      </c>
      <c r="B795" s="131" t="s">
        <v>50</v>
      </c>
      <c r="C795" s="131" t="s">
        <v>1538</v>
      </c>
      <c r="D795" s="131" t="s">
        <v>1460</v>
      </c>
      <c r="E795" s="136" t="s">
        <v>1313</v>
      </c>
      <c r="F795" s="262">
        <f>V795+N795+R795</f>
        <v>0</v>
      </c>
      <c r="G795" s="258">
        <f>W795+O795+S795</f>
        <v>0</v>
      </c>
      <c r="H795" s="258">
        <f>F795+G795</f>
        <v>0</v>
      </c>
      <c r="I795" s="321">
        <f>X795+P795+T795</f>
        <v>0</v>
      </c>
      <c r="J795" s="309">
        <f>(P795*0.5)+(T795*0.3)+(X795*0.2)</f>
        <v>0</v>
      </c>
      <c r="K795" s="259" t="e">
        <f>I795/H795</f>
        <v>#DIV/0!</v>
      </c>
      <c r="L795" s="258">
        <f>Y795+Q795+U795</f>
        <v>80</v>
      </c>
      <c r="M795" s="263">
        <f>(Y795*0.2)+(Q795*0.5)+(U795*0.3)</f>
        <v>18</v>
      </c>
      <c r="N795" s="315">
        <v>0</v>
      </c>
      <c r="O795" s="182">
        <v>0</v>
      </c>
      <c r="P795" s="181">
        <v>0</v>
      </c>
      <c r="Q795" s="183">
        <v>0</v>
      </c>
      <c r="R795" s="184">
        <v>0</v>
      </c>
      <c r="S795" s="184">
        <v>0</v>
      </c>
      <c r="T795" s="185">
        <v>0</v>
      </c>
      <c r="U795" s="186">
        <v>20</v>
      </c>
      <c r="V795" s="178">
        <v>0</v>
      </c>
      <c r="W795" s="178">
        <v>0</v>
      </c>
      <c r="X795" s="179">
        <v>0</v>
      </c>
      <c r="Y795" s="180">
        <v>60</v>
      </c>
    </row>
    <row r="796" spans="1:25" ht="15.6" x14ac:dyDescent="0.25">
      <c r="A796" s="138" t="s">
        <v>1540</v>
      </c>
      <c r="B796" s="131" t="s">
        <v>1433</v>
      </c>
      <c r="C796" s="131" t="s">
        <v>243</v>
      </c>
      <c r="D796" s="131" t="s">
        <v>1553</v>
      </c>
      <c r="E796" s="136" t="s">
        <v>1954</v>
      </c>
      <c r="F796" s="262">
        <f>V796+N796+R796</f>
        <v>0</v>
      </c>
      <c r="G796" s="258">
        <f>W796+O796+S796</f>
        <v>0</v>
      </c>
      <c r="H796" s="258">
        <f>F796+G796</f>
        <v>0</v>
      </c>
      <c r="I796" s="321">
        <f>X796+P796+T796</f>
        <v>0</v>
      </c>
      <c r="J796" s="309">
        <f>(P796*0.5)+(T796*0.3)+(X796*0.2)</f>
        <v>0</v>
      </c>
      <c r="K796" s="259" t="e">
        <f>I796/H796</f>
        <v>#DIV/0!</v>
      </c>
      <c r="L796" s="258">
        <f>Y796+Q796+U796</f>
        <v>0</v>
      </c>
      <c r="M796" s="263">
        <f>(Y796*0.2)+(Q796*0.5)+(U796*0.3)</f>
        <v>0</v>
      </c>
      <c r="N796" s="315">
        <v>0</v>
      </c>
      <c r="O796" s="182">
        <v>0</v>
      </c>
      <c r="P796" s="181">
        <v>0</v>
      </c>
      <c r="Q796" s="183">
        <v>0</v>
      </c>
      <c r="R796" s="184">
        <v>0</v>
      </c>
      <c r="S796" s="184">
        <v>0</v>
      </c>
      <c r="T796" s="185">
        <v>0</v>
      </c>
      <c r="U796" s="186">
        <v>0</v>
      </c>
      <c r="V796" s="178">
        <v>0</v>
      </c>
      <c r="W796" s="178">
        <v>0</v>
      </c>
      <c r="X796" s="179">
        <v>0</v>
      </c>
      <c r="Y796" s="180">
        <v>0</v>
      </c>
    </row>
    <row r="797" spans="1:25" ht="15.6" x14ac:dyDescent="0.25">
      <c r="A797" s="138" t="s">
        <v>1541</v>
      </c>
      <c r="B797" s="131" t="s">
        <v>1433</v>
      </c>
      <c r="C797" s="131" t="s">
        <v>440</v>
      </c>
      <c r="D797" s="131" t="s">
        <v>82</v>
      </c>
      <c r="E797" s="136" t="s">
        <v>1311</v>
      </c>
      <c r="F797" s="262">
        <f>V797+N797+R797</f>
        <v>0</v>
      </c>
      <c r="G797" s="258">
        <f>W797+O797+S797</f>
        <v>0</v>
      </c>
      <c r="H797" s="258">
        <f>F797+G797</f>
        <v>0</v>
      </c>
      <c r="I797" s="321">
        <f>X797+P797+T797</f>
        <v>0</v>
      </c>
      <c r="J797" s="309">
        <f>(P797*0.5)+(T797*0.3)+(X797*0.2)</f>
        <v>0</v>
      </c>
      <c r="K797" s="259" t="e">
        <f>I797/H797</f>
        <v>#DIV/0!</v>
      </c>
      <c r="L797" s="258">
        <f>Y797+Q797+U797</f>
        <v>0</v>
      </c>
      <c r="M797" s="263">
        <f>(Y797*0.2)+(Q797*0.5)+(U797*0.3)</f>
        <v>0</v>
      </c>
      <c r="N797" s="315">
        <v>0</v>
      </c>
      <c r="O797" s="182">
        <v>0</v>
      </c>
      <c r="P797" s="181">
        <v>0</v>
      </c>
      <c r="Q797" s="183">
        <v>0</v>
      </c>
      <c r="R797" s="184">
        <v>0</v>
      </c>
      <c r="S797" s="184">
        <v>0</v>
      </c>
      <c r="T797" s="185">
        <v>0</v>
      </c>
      <c r="U797" s="186">
        <v>0</v>
      </c>
      <c r="V797" s="178">
        <v>0</v>
      </c>
      <c r="W797" s="178">
        <v>0</v>
      </c>
      <c r="X797" s="179">
        <v>0</v>
      </c>
      <c r="Y797" s="180">
        <v>0</v>
      </c>
    </row>
    <row r="798" spans="1:25" ht="15.6" x14ac:dyDescent="0.25">
      <c r="A798" s="138" t="s">
        <v>1542</v>
      </c>
      <c r="B798" s="131" t="s">
        <v>1433</v>
      </c>
      <c r="C798" s="131" t="s">
        <v>1554</v>
      </c>
      <c r="D798" s="131" t="s">
        <v>1423</v>
      </c>
      <c r="E798" s="136" t="s">
        <v>1311</v>
      </c>
      <c r="F798" s="262">
        <f>V798+N798+R798</f>
        <v>0</v>
      </c>
      <c r="G798" s="258">
        <f>W798+O798+S798</f>
        <v>0</v>
      </c>
      <c r="H798" s="258">
        <f>F798+G798</f>
        <v>0</v>
      </c>
      <c r="I798" s="321">
        <f>X798+P798+T798</f>
        <v>0</v>
      </c>
      <c r="J798" s="309">
        <f>(P798*0.5)+(T798*0.3)+(X798*0.2)</f>
        <v>0</v>
      </c>
      <c r="K798" s="259" t="e">
        <f>I798/H798</f>
        <v>#DIV/0!</v>
      </c>
      <c r="L798" s="258">
        <f>Y798+Q798+U798</f>
        <v>0</v>
      </c>
      <c r="M798" s="263">
        <f>(Y798*0.2)+(Q798*0.5)+(U798*0.3)</f>
        <v>0</v>
      </c>
      <c r="N798" s="315">
        <v>0</v>
      </c>
      <c r="O798" s="182">
        <v>0</v>
      </c>
      <c r="P798" s="181">
        <v>0</v>
      </c>
      <c r="Q798" s="183">
        <v>0</v>
      </c>
      <c r="R798" s="184">
        <v>0</v>
      </c>
      <c r="S798" s="184">
        <v>0</v>
      </c>
      <c r="T798" s="185">
        <v>0</v>
      </c>
      <c r="U798" s="186">
        <v>0</v>
      </c>
      <c r="V798" s="178">
        <v>0</v>
      </c>
      <c r="W798" s="178">
        <v>0</v>
      </c>
      <c r="X798" s="179">
        <v>0</v>
      </c>
      <c r="Y798" s="180">
        <v>0</v>
      </c>
    </row>
    <row r="799" spans="1:25" ht="15.6" x14ac:dyDescent="0.25">
      <c r="A799" s="138" t="s">
        <v>1543</v>
      </c>
      <c r="B799" s="131" t="s">
        <v>1433</v>
      </c>
      <c r="C799" s="131" t="s">
        <v>297</v>
      </c>
      <c r="D799" s="131" t="s">
        <v>1264</v>
      </c>
      <c r="E799" s="136" t="s">
        <v>1311</v>
      </c>
      <c r="F799" s="262">
        <f>V799+N799+R799</f>
        <v>0</v>
      </c>
      <c r="G799" s="258">
        <f>W799+O799+S799</f>
        <v>0</v>
      </c>
      <c r="H799" s="258">
        <f>F799+G799</f>
        <v>0</v>
      </c>
      <c r="I799" s="321">
        <f>X799+P799+T799</f>
        <v>0</v>
      </c>
      <c r="J799" s="309">
        <f>(P799*0.5)+(T799*0.3)+(X799*0.2)</f>
        <v>0</v>
      </c>
      <c r="K799" s="259" t="e">
        <f>I799/H799</f>
        <v>#DIV/0!</v>
      </c>
      <c r="L799" s="258">
        <f>Y799+Q799+U799</f>
        <v>0</v>
      </c>
      <c r="M799" s="263">
        <f>(Y799*0.2)+(Q799*0.5)+(U799*0.3)</f>
        <v>0</v>
      </c>
      <c r="N799" s="315">
        <v>0</v>
      </c>
      <c r="O799" s="182">
        <v>0</v>
      </c>
      <c r="P799" s="181">
        <v>0</v>
      </c>
      <c r="Q799" s="183">
        <v>0</v>
      </c>
      <c r="R799" s="184">
        <v>0</v>
      </c>
      <c r="S799" s="184">
        <v>0</v>
      </c>
      <c r="T799" s="185">
        <v>0</v>
      </c>
      <c r="U799" s="186">
        <v>0</v>
      </c>
      <c r="V799" s="178">
        <v>0</v>
      </c>
      <c r="W799" s="178">
        <v>0</v>
      </c>
      <c r="X799" s="179">
        <v>0</v>
      </c>
      <c r="Y799" s="180">
        <v>0</v>
      </c>
    </row>
    <row r="800" spans="1:25" ht="15.6" x14ac:dyDescent="0.25">
      <c r="A800" s="138" t="s">
        <v>1545</v>
      </c>
      <c r="B800" s="131" t="s">
        <v>1433</v>
      </c>
      <c r="C800" s="131" t="s">
        <v>479</v>
      </c>
      <c r="D800" s="131" t="s">
        <v>1557</v>
      </c>
      <c r="E800" s="136" t="s">
        <v>1311</v>
      </c>
      <c r="F800" s="262">
        <f>V800+N800+R800</f>
        <v>0</v>
      </c>
      <c r="G800" s="258">
        <f>W800+O800+S800</f>
        <v>0</v>
      </c>
      <c r="H800" s="258">
        <f>F800+G800</f>
        <v>0</v>
      </c>
      <c r="I800" s="321">
        <f>X800+P800+T800</f>
        <v>0</v>
      </c>
      <c r="J800" s="309">
        <f>(P800*0.5)+(T800*0.3)+(X800*0.2)</f>
        <v>0</v>
      </c>
      <c r="K800" s="259" t="e">
        <f>I800/H800</f>
        <v>#DIV/0!</v>
      </c>
      <c r="L800" s="258">
        <f>Y800+Q800+U800</f>
        <v>0</v>
      </c>
      <c r="M800" s="263">
        <f>(Y800*0.2)+(Q800*0.5)+(U800*0.3)</f>
        <v>0</v>
      </c>
      <c r="N800" s="315">
        <v>0</v>
      </c>
      <c r="O800" s="182">
        <v>0</v>
      </c>
      <c r="P800" s="181">
        <v>0</v>
      </c>
      <c r="Q800" s="183">
        <v>0</v>
      </c>
      <c r="R800" s="184">
        <v>0</v>
      </c>
      <c r="S800" s="184">
        <v>0</v>
      </c>
      <c r="T800" s="185">
        <v>0</v>
      </c>
      <c r="U800" s="186">
        <v>0</v>
      </c>
      <c r="V800" s="178">
        <v>0</v>
      </c>
      <c r="W800" s="178">
        <v>0</v>
      </c>
      <c r="X800" s="179">
        <v>0</v>
      </c>
      <c r="Y800" s="180">
        <v>0</v>
      </c>
    </row>
    <row r="801" spans="1:25" ht="15.6" x14ac:dyDescent="0.25">
      <c r="A801" s="138" t="s">
        <v>1546</v>
      </c>
      <c r="B801" s="131" t="s">
        <v>1433</v>
      </c>
      <c r="C801" s="131" t="s">
        <v>1558</v>
      </c>
      <c r="D801" s="131" t="s">
        <v>90</v>
      </c>
      <c r="E801" s="136" t="s">
        <v>1311</v>
      </c>
      <c r="F801" s="262">
        <f>V801+N801+R801</f>
        <v>0</v>
      </c>
      <c r="G801" s="258">
        <f>W801+O801+S801</f>
        <v>0</v>
      </c>
      <c r="H801" s="258">
        <f>F801+G801</f>
        <v>0</v>
      </c>
      <c r="I801" s="321">
        <f>X801+P801+T801</f>
        <v>0</v>
      </c>
      <c r="J801" s="309">
        <f>(P801*0.5)+(T801*0.3)+(X801*0.2)</f>
        <v>0</v>
      </c>
      <c r="K801" s="259" t="e">
        <f>I801/H801</f>
        <v>#DIV/0!</v>
      </c>
      <c r="L801" s="258">
        <f>Y801+Q801+U801</f>
        <v>0</v>
      </c>
      <c r="M801" s="263">
        <f>(Y801*0.2)+(Q801*0.5)+(U801*0.3)</f>
        <v>0</v>
      </c>
      <c r="N801" s="315">
        <v>0</v>
      </c>
      <c r="O801" s="182">
        <v>0</v>
      </c>
      <c r="P801" s="181">
        <v>0</v>
      </c>
      <c r="Q801" s="183">
        <v>0</v>
      </c>
      <c r="R801" s="184">
        <v>0</v>
      </c>
      <c r="S801" s="184">
        <v>0</v>
      </c>
      <c r="T801" s="185">
        <v>0</v>
      </c>
      <c r="U801" s="186">
        <v>0</v>
      </c>
      <c r="V801" s="178">
        <v>0</v>
      </c>
      <c r="W801" s="178">
        <v>0</v>
      </c>
      <c r="X801" s="179">
        <v>0</v>
      </c>
      <c r="Y801" s="180">
        <v>0</v>
      </c>
    </row>
    <row r="802" spans="1:25" ht="15.6" x14ac:dyDescent="0.25">
      <c r="A802" s="138" t="s">
        <v>1547</v>
      </c>
      <c r="B802" s="131" t="s">
        <v>1433</v>
      </c>
      <c r="C802" s="131" t="s">
        <v>1559</v>
      </c>
      <c r="D802" s="131" t="s">
        <v>1560</v>
      </c>
      <c r="E802" s="136" t="s">
        <v>1311</v>
      </c>
      <c r="F802" s="262">
        <f>V802+N802+R802</f>
        <v>0</v>
      </c>
      <c r="G802" s="258">
        <f>W802+O802+S802</f>
        <v>0</v>
      </c>
      <c r="H802" s="258">
        <f>F802+G802</f>
        <v>0</v>
      </c>
      <c r="I802" s="321">
        <f>X802+P802+T802</f>
        <v>0</v>
      </c>
      <c r="J802" s="309">
        <f>(P802*0.5)+(T802*0.3)+(X802*0.2)</f>
        <v>0</v>
      </c>
      <c r="K802" s="259" t="e">
        <f>I802/H802</f>
        <v>#DIV/0!</v>
      </c>
      <c r="L802" s="258">
        <f>Y802+Q802+U802</f>
        <v>0</v>
      </c>
      <c r="M802" s="263">
        <f>(Y802*0.2)+(Q802*0.5)+(U802*0.3)</f>
        <v>0</v>
      </c>
      <c r="N802" s="315">
        <v>0</v>
      </c>
      <c r="O802" s="182">
        <v>0</v>
      </c>
      <c r="P802" s="181">
        <v>0</v>
      </c>
      <c r="Q802" s="183">
        <v>0</v>
      </c>
      <c r="R802" s="184">
        <v>0</v>
      </c>
      <c r="S802" s="184">
        <v>0</v>
      </c>
      <c r="T802" s="185">
        <v>0</v>
      </c>
      <c r="U802" s="186">
        <v>0</v>
      </c>
      <c r="V802" s="178">
        <v>0</v>
      </c>
      <c r="W802" s="178">
        <v>0</v>
      </c>
      <c r="X802" s="179">
        <v>0</v>
      </c>
      <c r="Y802" s="180">
        <v>0</v>
      </c>
    </row>
    <row r="803" spans="1:25" ht="15.6" x14ac:dyDescent="0.25">
      <c r="A803" s="138" t="s">
        <v>1548</v>
      </c>
      <c r="B803" s="131" t="s">
        <v>1433</v>
      </c>
      <c r="C803" s="131" t="s">
        <v>1561</v>
      </c>
      <c r="D803" s="131" t="s">
        <v>1562</v>
      </c>
      <c r="E803" s="136" t="s">
        <v>2026</v>
      </c>
      <c r="F803" s="262">
        <f>V803+N803+R803</f>
        <v>0</v>
      </c>
      <c r="G803" s="258">
        <f>W803+O803+S803</f>
        <v>0</v>
      </c>
      <c r="H803" s="258">
        <f>F803+G803</f>
        <v>0</v>
      </c>
      <c r="I803" s="321">
        <f>X803+P803+T803</f>
        <v>0</v>
      </c>
      <c r="J803" s="309">
        <f>(P803*0.5)+(T803*0.3)+(X803*0.2)</f>
        <v>0</v>
      </c>
      <c r="K803" s="259" t="e">
        <f>I803/H803</f>
        <v>#DIV/0!</v>
      </c>
      <c r="L803" s="258">
        <f>Y803+Q803+U803</f>
        <v>0</v>
      </c>
      <c r="M803" s="263">
        <f>(Y803*0.2)+(Q803*0.5)+(U803*0.3)</f>
        <v>0</v>
      </c>
      <c r="N803" s="315">
        <v>0</v>
      </c>
      <c r="O803" s="182">
        <v>0</v>
      </c>
      <c r="P803" s="181">
        <v>0</v>
      </c>
      <c r="Q803" s="183">
        <v>0</v>
      </c>
      <c r="R803" s="184">
        <v>0</v>
      </c>
      <c r="S803" s="184">
        <v>0</v>
      </c>
      <c r="T803" s="185">
        <v>0</v>
      </c>
      <c r="U803" s="186">
        <v>0</v>
      </c>
      <c r="V803" s="178">
        <v>0</v>
      </c>
      <c r="W803" s="178">
        <v>0</v>
      </c>
      <c r="X803" s="179">
        <v>0</v>
      </c>
      <c r="Y803" s="180">
        <v>0</v>
      </c>
    </row>
    <row r="804" spans="1:25" ht="15.6" x14ac:dyDescent="0.25">
      <c r="A804" s="138" t="s">
        <v>1549</v>
      </c>
      <c r="B804" s="131" t="s">
        <v>1433</v>
      </c>
      <c r="C804" s="131" t="s">
        <v>1563</v>
      </c>
      <c r="D804" s="131" t="s">
        <v>968</v>
      </c>
      <c r="E804" s="136" t="s">
        <v>1311</v>
      </c>
      <c r="F804" s="262">
        <f>V804+N804+R804</f>
        <v>0</v>
      </c>
      <c r="G804" s="258">
        <f>W804+O804+S804</f>
        <v>0</v>
      </c>
      <c r="H804" s="258">
        <f>F804+G804</f>
        <v>0</v>
      </c>
      <c r="I804" s="321">
        <f>X804+P804+T804</f>
        <v>0</v>
      </c>
      <c r="J804" s="309">
        <f>(P804*0.5)+(T804*0.3)+(X804*0.2)</f>
        <v>0</v>
      </c>
      <c r="K804" s="259" t="e">
        <f>I804/H804</f>
        <v>#DIV/0!</v>
      </c>
      <c r="L804" s="258">
        <f>Y804+Q804+U804</f>
        <v>0</v>
      </c>
      <c r="M804" s="263">
        <f>(Y804*0.2)+(Q804*0.5)+(U804*0.3)</f>
        <v>0</v>
      </c>
      <c r="N804" s="315">
        <v>0</v>
      </c>
      <c r="O804" s="182">
        <v>0</v>
      </c>
      <c r="P804" s="181">
        <v>0</v>
      </c>
      <c r="Q804" s="183">
        <v>0</v>
      </c>
      <c r="R804" s="184">
        <v>0</v>
      </c>
      <c r="S804" s="184">
        <v>0</v>
      </c>
      <c r="T804" s="185">
        <v>0</v>
      </c>
      <c r="U804" s="186">
        <v>0</v>
      </c>
      <c r="V804" s="178">
        <v>0</v>
      </c>
      <c r="W804" s="178">
        <v>0</v>
      </c>
      <c r="X804" s="179">
        <v>0</v>
      </c>
      <c r="Y804" s="180">
        <v>0</v>
      </c>
    </row>
    <row r="805" spans="1:25" ht="15.6" x14ac:dyDescent="0.25">
      <c r="A805" s="138" t="s">
        <v>1551</v>
      </c>
      <c r="B805" s="131" t="s">
        <v>1433</v>
      </c>
      <c r="C805" s="131" t="s">
        <v>1564</v>
      </c>
      <c r="D805" s="131" t="s">
        <v>322</v>
      </c>
      <c r="E805" s="136" t="s">
        <v>1311</v>
      </c>
      <c r="F805" s="262">
        <f>V805+N805+R805</f>
        <v>0</v>
      </c>
      <c r="G805" s="258">
        <f>W805+O805+S805</f>
        <v>0</v>
      </c>
      <c r="H805" s="258">
        <f>F805+G805</f>
        <v>0</v>
      </c>
      <c r="I805" s="321">
        <f>X805+P805+T805</f>
        <v>0</v>
      </c>
      <c r="J805" s="309">
        <f>(P805*0.5)+(T805*0.3)+(X805*0.2)</f>
        <v>0</v>
      </c>
      <c r="K805" s="259" t="e">
        <f>I805/H805</f>
        <v>#DIV/0!</v>
      </c>
      <c r="L805" s="258">
        <f>Y805+Q805+U805</f>
        <v>0</v>
      </c>
      <c r="M805" s="263">
        <f>(Y805*0.2)+(Q805*0.5)+(U805*0.3)</f>
        <v>0</v>
      </c>
      <c r="N805" s="315">
        <v>0</v>
      </c>
      <c r="O805" s="182">
        <v>0</v>
      </c>
      <c r="P805" s="181">
        <v>0</v>
      </c>
      <c r="Q805" s="183">
        <v>0</v>
      </c>
      <c r="R805" s="184">
        <v>0</v>
      </c>
      <c r="S805" s="184">
        <v>0</v>
      </c>
      <c r="T805" s="185">
        <v>0</v>
      </c>
      <c r="U805" s="186">
        <v>0</v>
      </c>
      <c r="V805" s="178">
        <v>0</v>
      </c>
      <c r="W805" s="178">
        <v>0</v>
      </c>
      <c r="X805" s="179">
        <v>0</v>
      </c>
      <c r="Y805" s="180">
        <v>0</v>
      </c>
    </row>
    <row r="806" spans="1:25" ht="15.6" x14ac:dyDescent="0.25">
      <c r="A806" s="138" t="s">
        <v>1571</v>
      </c>
      <c r="B806" s="131" t="s">
        <v>1294</v>
      </c>
      <c r="C806" s="131" t="s">
        <v>104</v>
      </c>
      <c r="D806" s="131" t="s">
        <v>1594</v>
      </c>
      <c r="E806" s="136" t="s">
        <v>1314</v>
      </c>
      <c r="F806" s="262">
        <f>V806+N806+R806</f>
        <v>0</v>
      </c>
      <c r="G806" s="258">
        <f>W806+O806+S806</f>
        <v>0</v>
      </c>
      <c r="H806" s="258">
        <f>F806+G806</f>
        <v>0</v>
      </c>
      <c r="I806" s="321">
        <f>X806+P806+T806</f>
        <v>0</v>
      </c>
      <c r="J806" s="309">
        <f>(P806*0.5)+(T806*0.3)+(X806*0.2)</f>
        <v>0</v>
      </c>
      <c r="K806" s="259" t="e">
        <f>I806/H806</f>
        <v>#DIV/0!</v>
      </c>
      <c r="L806" s="258">
        <f>Y806+Q806+U806</f>
        <v>0</v>
      </c>
      <c r="M806" s="263">
        <f>(Y806*0.2)+(Q806*0.5)+(U806*0.3)</f>
        <v>0</v>
      </c>
      <c r="N806" s="315">
        <v>0</v>
      </c>
      <c r="O806" s="182">
        <v>0</v>
      </c>
      <c r="P806" s="181">
        <v>0</v>
      </c>
      <c r="Q806" s="183">
        <v>0</v>
      </c>
      <c r="R806" s="184">
        <v>0</v>
      </c>
      <c r="S806" s="184">
        <v>0</v>
      </c>
      <c r="T806" s="185">
        <v>0</v>
      </c>
      <c r="U806" s="186">
        <v>0</v>
      </c>
      <c r="V806" s="178">
        <v>0</v>
      </c>
      <c r="W806" s="178">
        <v>0</v>
      </c>
      <c r="X806" s="179">
        <v>0</v>
      </c>
      <c r="Y806" s="180">
        <v>0</v>
      </c>
    </row>
    <row r="807" spans="1:25" ht="15.6" x14ac:dyDescent="0.25">
      <c r="A807" s="138" t="s">
        <v>1572</v>
      </c>
      <c r="B807" s="131" t="s">
        <v>1294</v>
      </c>
      <c r="C807" s="131" t="s">
        <v>1595</v>
      </c>
      <c r="D807" s="131" t="s">
        <v>181</v>
      </c>
      <c r="E807" s="136" t="s">
        <v>1954</v>
      </c>
      <c r="F807" s="262">
        <f>V807+N807+R807</f>
        <v>0</v>
      </c>
      <c r="G807" s="258">
        <f>W807+O807+S807</f>
        <v>0</v>
      </c>
      <c r="H807" s="258">
        <f>F807+G807</f>
        <v>0</v>
      </c>
      <c r="I807" s="321">
        <f>X807+P807+T807</f>
        <v>0</v>
      </c>
      <c r="J807" s="309">
        <f>(P807*0.5)+(T807*0.3)+(X807*0.2)</f>
        <v>0</v>
      </c>
      <c r="K807" s="259" t="e">
        <f>I807/H807</f>
        <v>#DIV/0!</v>
      </c>
      <c r="L807" s="258">
        <f>Y807+Q807+U807</f>
        <v>0</v>
      </c>
      <c r="M807" s="263">
        <f>(Y807*0.2)+(Q807*0.5)+(U807*0.3)</f>
        <v>0</v>
      </c>
      <c r="N807" s="315">
        <v>0</v>
      </c>
      <c r="O807" s="182">
        <v>0</v>
      </c>
      <c r="P807" s="181">
        <v>0</v>
      </c>
      <c r="Q807" s="183">
        <v>0</v>
      </c>
      <c r="R807" s="184">
        <v>0</v>
      </c>
      <c r="S807" s="184">
        <v>0</v>
      </c>
      <c r="T807" s="185">
        <v>0</v>
      </c>
      <c r="U807" s="186">
        <v>0</v>
      </c>
      <c r="V807" s="178">
        <v>0</v>
      </c>
      <c r="W807" s="178">
        <v>0</v>
      </c>
      <c r="X807" s="179">
        <v>0</v>
      </c>
      <c r="Y807" s="180">
        <v>0</v>
      </c>
    </row>
    <row r="808" spans="1:25" ht="15.6" x14ac:dyDescent="0.25">
      <c r="A808" s="138" t="s">
        <v>1573</v>
      </c>
      <c r="B808" s="131" t="s">
        <v>1278</v>
      </c>
      <c r="C808" s="131" t="s">
        <v>1596</v>
      </c>
      <c r="D808" s="131" t="s">
        <v>152</v>
      </c>
      <c r="E808" s="136" t="s">
        <v>2025</v>
      </c>
      <c r="F808" s="262">
        <f>V808+N808+R808</f>
        <v>0</v>
      </c>
      <c r="G808" s="258">
        <f>W808+O808+S808</f>
        <v>0</v>
      </c>
      <c r="H808" s="258">
        <f>F808+G808</f>
        <v>0</v>
      </c>
      <c r="I808" s="321">
        <f>X808+P808+T808</f>
        <v>0</v>
      </c>
      <c r="J808" s="309">
        <f>(P808*0.5)+(T808*0.3)+(X808*0.2)</f>
        <v>0</v>
      </c>
      <c r="K808" s="259" t="e">
        <f>I808/H808</f>
        <v>#DIV/0!</v>
      </c>
      <c r="L808" s="258">
        <f>Y808+Q808+U808</f>
        <v>0</v>
      </c>
      <c r="M808" s="263">
        <f>(Y808*0.2)+(Q808*0.5)+(U808*0.3)</f>
        <v>0</v>
      </c>
      <c r="N808" s="315">
        <v>0</v>
      </c>
      <c r="O808" s="182">
        <v>0</v>
      </c>
      <c r="P808" s="181">
        <v>0</v>
      </c>
      <c r="Q808" s="183">
        <v>0</v>
      </c>
      <c r="R808" s="184">
        <v>0</v>
      </c>
      <c r="S808" s="184">
        <v>0</v>
      </c>
      <c r="T808" s="185">
        <v>0</v>
      </c>
      <c r="U808" s="186">
        <v>0</v>
      </c>
      <c r="V808" s="178">
        <v>0</v>
      </c>
      <c r="W808" s="178">
        <v>0</v>
      </c>
      <c r="X808" s="179">
        <v>0</v>
      </c>
      <c r="Y808" s="180">
        <v>0</v>
      </c>
    </row>
    <row r="809" spans="1:25" ht="15.6" x14ac:dyDescent="0.25">
      <c r="A809" s="138" t="s">
        <v>1576</v>
      </c>
      <c r="B809" s="131" t="s">
        <v>1292</v>
      </c>
      <c r="C809" s="131" t="s">
        <v>104</v>
      </c>
      <c r="D809" s="131" t="s">
        <v>1600</v>
      </c>
      <c r="E809" s="136" t="s">
        <v>1954</v>
      </c>
      <c r="F809" s="262">
        <f>V809+N809+R809</f>
        <v>0</v>
      </c>
      <c r="G809" s="258">
        <f>W809+O809+S809</f>
        <v>0</v>
      </c>
      <c r="H809" s="258">
        <f>F809+G809</f>
        <v>0</v>
      </c>
      <c r="I809" s="321">
        <f>X809+P809+T809</f>
        <v>0</v>
      </c>
      <c r="J809" s="309">
        <f>(P809*0.5)+(T809*0.3)+(X809*0.2)</f>
        <v>0</v>
      </c>
      <c r="K809" s="259" t="e">
        <f>I809/H809</f>
        <v>#DIV/0!</v>
      </c>
      <c r="L809" s="258">
        <f>Y809+Q809+U809</f>
        <v>0</v>
      </c>
      <c r="M809" s="263">
        <f>(Y809*0.2)+(Q809*0.5)+(U809*0.3)</f>
        <v>0</v>
      </c>
      <c r="N809" s="315">
        <v>0</v>
      </c>
      <c r="O809" s="182">
        <v>0</v>
      </c>
      <c r="P809" s="181">
        <v>0</v>
      </c>
      <c r="Q809" s="183">
        <v>0</v>
      </c>
      <c r="R809" s="184">
        <v>0</v>
      </c>
      <c r="S809" s="184">
        <v>0</v>
      </c>
      <c r="T809" s="185">
        <v>0</v>
      </c>
      <c r="U809" s="186">
        <v>0</v>
      </c>
      <c r="V809" s="178">
        <v>0</v>
      </c>
      <c r="W809" s="178">
        <v>0</v>
      </c>
      <c r="X809" s="179">
        <v>0</v>
      </c>
      <c r="Y809" s="180">
        <v>0</v>
      </c>
    </row>
    <row r="810" spans="1:25" ht="15.6" x14ac:dyDescent="0.25">
      <c r="A810" s="138" t="s">
        <v>1577</v>
      </c>
      <c r="B810" s="131" t="s">
        <v>1392</v>
      </c>
      <c r="C810" s="131" t="s">
        <v>150</v>
      </c>
      <c r="D810" s="131" t="s">
        <v>1601</v>
      </c>
      <c r="E810" s="136" t="s">
        <v>1311</v>
      </c>
      <c r="F810" s="262">
        <f>V810+N810+R810</f>
        <v>0</v>
      </c>
      <c r="G810" s="258">
        <f>W810+O810+S810</f>
        <v>0</v>
      </c>
      <c r="H810" s="258">
        <f>F810+G810</f>
        <v>0</v>
      </c>
      <c r="I810" s="321">
        <f>X810+P810+T810</f>
        <v>0</v>
      </c>
      <c r="J810" s="309">
        <f>(P810*0.5)+(T810*0.3)+(X810*0.2)</f>
        <v>0</v>
      </c>
      <c r="K810" s="259" t="e">
        <f>I810/H810</f>
        <v>#DIV/0!</v>
      </c>
      <c r="L810" s="258">
        <f>Y810+Q810+U810</f>
        <v>0</v>
      </c>
      <c r="M810" s="263">
        <f>(Y810*0.2)+(Q810*0.5)+(U810*0.3)</f>
        <v>0</v>
      </c>
      <c r="N810" s="315">
        <v>0</v>
      </c>
      <c r="O810" s="182">
        <v>0</v>
      </c>
      <c r="P810" s="181">
        <v>0</v>
      </c>
      <c r="Q810" s="183">
        <v>0</v>
      </c>
      <c r="R810" s="184">
        <v>0</v>
      </c>
      <c r="S810" s="184">
        <v>0</v>
      </c>
      <c r="T810" s="185">
        <v>0</v>
      </c>
      <c r="U810" s="186">
        <v>0</v>
      </c>
      <c r="V810" s="178">
        <v>0</v>
      </c>
      <c r="W810" s="178">
        <v>0</v>
      </c>
      <c r="X810" s="179">
        <v>0</v>
      </c>
      <c r="Y810" s="180">
        <v>0</v>
      </c>
    </row>
    <row r="811" spans="1:25" ht="15.6" x14ac:dyDescent="0.25">
      <c r="A811" s="138" t="s">
        <v>1578</v>
      </c>
      <c r="B811" s="131" t="s">
        <v>1392</v>
      </c>
      <c r="C811" s="131" t="s">
        <v>1602</v>
      </c>
      <c r="D811" s="131" t="s">
        <v>962</v>
      </c>
      <c r="E811" s="136" t="s">
        <v>1311</v>
      </c>
      <c r="F811" s="262">
        <f>V811+N811+R811</f>
        <v>0</v>
      </c>
      <c r="G811" s="258">
        <f>W811+O811+S811</f>
        <v>0</v>
      </c>
      <c r="H811" s="258">
        <f>F811+G811</f>
        <v>0</v>
      </c>
      <c r="I811" s="321">
        <f>X811+P811+T811</f>
        <v>0</v>
      </c>
      <c r="J811" s="309">
        <f>(P811*0.5)+(T811*0.3)+(X811*0.2)</f>
        <v>0</v>
      </c>
      <c r="K811" s="259" t="e">
        <f>I811/H811</f>
        <v>#DIV/0!</v>
      </c>
      <c r="L811" s="258">
        <f>Y811+Q811+U811</f>
        <v>0</v>
      </c>
      <c r="M811" s="263">
        <f>(Y811*0.2)+(Q811*0.5)+(U811*0.3)</f>
        <v>0</v>
      </c>
      <c r="N811" s="315">
        <v>0</v>
      </c>
      <c r="O811" s="182">
        <v>0</v>
      </c>
      <c r="P811" s="181">
        <v>0</v>
      </c>
      <c r="Q811" s="183">
        <v>0</v>
      </c>
      <c r="R811" s="184">
        <v>0</v>
      </c>
      <c r="S811" s="184">
        <v>0</v>
      </c>
      <c r="T811" s="185">
        <v>0</v>
      </c>
      <c r="U811" s="186">
        <v>0</v>
      </c>
      <c r="V811" s="178">
        <v>0</v>
      </c>
      <c r="W811" s="178">
        <v>0</v>
      </c>
      <c r="X811" s="179">
        <v>0</v>
      </c>
      <c r="Y811" s="180">
        <v>0</v>
      </c>
    </row>
    <row r="812" spans="1:25" ht="15.6" x14ac:dyDescent="0.25">
      <c r="A812" s="138" t="s">
        <v>1579</v>
      </c>
      <c r="B812" s="131" t="s">
        <v>1392</v>
      </c>
      <c r="C812" s="131" t="s">
        <v>108</v>
      </c>
      <c r="D812" s="131" t="s">
        <v>155</v>
      </c>
      <c r="E812" s="136" t="s">
        <v>1311</v>
      </c>
      <c r="F812" s="262">
        <f>V812+N812+R812</f>
        <v>0</v>
      </c>
      <c r="G812" s="258">
        <f>W812+O812+S812</f>
        <v>0</v>
      </c>
      <c r="H812" s="258">
        <f>F812+G812</f>
        <v>0</v>
      </c>
      <c r="I812" s="321">
        <f>X812+P812+T812</f>
        <v>0</v>
      </c>
      <c r="J812" s="309">
        <f>(P812*0.5)+(T812*0.3)+(X812*0.2)</f>
        <v>0</v>
      </c>
      <c r="K812" s="259" t="e">
        <f>I812/H812</f>
        <v>#DIV/0!</v>
      </c>
      <c r="L812" s="258">
        <f>Y812+Q812+U812</f>
        <v>0</v>
      </c>
      <c r="M812" s="263">
        <f>(Y812*0.2)+(Q812*0.5)+(U812*0.3)</f>
        <v>0</v>
      </c>
      <c r="N812" s="315">
        <v>0</v>
      </c>
      <c r="O812" s="182">
        <v>0</v>
      </c>
      <c r="P812" s="181">
        <v>0</v>
      </c>
      <c r="Q812" s="183">
        <v>0</v>
      </c>
      <c r="R812" s="184">
        <v>0</v>
      </c>
      <c r="S812" s="184">
        <v>0</v>
      </c>
      <c r="T812" s="185">
        <v>0</v>
      </c>
      <c r="U812" s="186">
        <v>0</v>
      </c>
      <c r="V812" s="178">
        <v>0</v>
      </c>
      <c r="W812" s="178">
        <v>0</v>
      </c>
      <c r="X812" s="179">
        <v>0</v>
      </c>
      <c r="Y812" s="180">
        <v>0</v>
      </c>
    </row>
    <row r="813" spans="1:25" ht="15.6" x14ac:dyDescent="0.25">
      <c r="A813" s="138" t="s">
        <v>1580</v>
      </c>
      <c r="B813" s="131" t="s">
        <v>1392</v>
      </c>
      <c r="C813" s="131" t="s">
        <v>1603</v>
      </c>
      <c r="D813" s="131" t="s">
        <v>961</v>
      </c>
      <c r="E813" s="136" t="s">
        <v>1311</v>
      </c>
      <c r="F813" s="262">
        <f>V813+N813+R813</f>
        <v>0</v>
      </c>
      <c r="G813" s="258">
        <f>W813+O813+S813</f>
        <v>0</v>
      </c>
      <c r="H813" s="258">
        <f>F813+G813</f>
        <v>0</v>
      </c>
      <c r="I813" s="321">
        <f>X813+P813+T813</f>
        <v>0</v>
      </c>
      <c r="J813" s="309">
        <f>(P813*0.5)+(T813*0.3)+(X813*0.2)</f>
        <v>0</v>
      </c>
      <c r="K813" s="259" t="e">
        <f>I813/H813</f>
        <v>#DIV/0!</v>
      </c>
      <c r="L813" s="258">
        <f>Y813+Q813+U813</f>
        <v>0</v>
      </c>
      <c r="M813" s="263">
        <f>(Y813*0.2)+(Q813*0.5)+(U813*0.3)</f>
        <v>0</v>
      </c>
      <c r="N813" s="315">
        <v>0</v>
      </c>
      <c r="O813" s="182">
        <v>0</v>
      </c>
      <c r="P813" s="181">
        <v>0</v>
      </c>
      <c r="Q813" s="183">
        <v>0</v>
      </c>
      <c r="R813" s="184">
        <v>0</v>
      </c>
      <c r="S813" s="184">
        <v>0</v>
      </c>
      <c r="T813" s="185">
        <v>0</v>
      </c>
      <c r="U813" s="186">
        <v>0</v>
      </c>
      <c r="V813" s="178">
        <v>0</v>
      </c>
      <c r="W813" s="178">
        <v>0</v>
      </c>
      <c r="X813" s="179">
        <v>0</v>
      </c>
      <c r="Y813" s="180">
        <v>0</v>
      </c>
    </row>
    <row r="814" spans="1:25" ht="15.6" x14ac:dyDescent="0.25">
      <c r="A814" s="138" t="s">
        <v>1581</v>
      </c>
      <c r="B814" s="131" t="s">
        <v>1392</v>
      </c>
      <c r="C814" s="131" t="s">
        <v>1604</v>
      </c>
      <c r="D814" s="131" t="s">
        <v>144</v>
      </c>
      <c r="E814" s="136" t="s">
        <v>1314</v>
      </c>
      <c r="F814" s="262">
        <f>V814+N814+R814</f>
        <v>0</v>
      </c>
      <c r="G814" s="258">
        <f>W814+O814+S814</f>
        <v>0</v>
      </c>
      <c r="H814" s="258">
        <f>F814+G814</f>
        <v>0</v>
      </c>
      <c r="I814" s="321">
        <f>X814+P814+T814</f>
        <v>0</v>
      </c>
      <c r="J814" s="309">
        <f>(P814*0.5)+(T814*0.3)+(X814*0.2)</f>
        <v>0</v>
      </c>
      <c r="K814" s="259" t="e">
        <f>I814/H814</f>
        <v>#DIV/0!</v>
      </c>
      <c r="L814" s="258">
        <f>Y814+Q814+U814</f>
        <v>0</v>
      </c>
      <c r="M814" s="263">
        <f>(Y814*0.2)+(Q814*0.5)+(U814*0.3)</f>
        <v>0</v>
      </c>
      <c r="N814" s="315">
        <v>0</v>
      </c>
      <c r="O814" s="182">
        <v>0</v>
      </c>
      <c r="P814" s="181">
        <v>0</v>
      </c>
      <c r="Q814" s="183">
        <v>0</v>
      </c>
      <c r="R814" s="184">
        <v>0</v>
      </c>
      <c r="S814" s="184">
        <v>0</v>
      </c>
      <c r="T814" s="185">
        <v>0</v>
      </c>
      <c r="U814" s="186">
        <v>0</v>
      </c>
      <c r="V814" s="178">
        <v>0</v>
      </c>
      <c r="W814" s="178">
        <v>0</v>
      </c>
      <c r="X814" s="179">
        <v>0</v>
      </c>
      <c r="Y814" s="180">
        <v>0</v>
      </c>
    </row>
    <row r="815" spans="1:25" ht="15.6" x14ac:dyDescent="0.25">
      <c r="A815" s="138" t="s">
        <v>1582</v>
      </c>
      <c r="B815" s="131" t="s">
        <v>1392</v>
      </c>
      <c r="C815" s="131" t="s">
        <v>1605</v>
      </c>
      <c r="D815" s="131" t="s">
        <v>1606</v>
      </c>
      <c r="E815" s="136" t="s">
        <v>1311</v>
      </c>
      <c r="F815" s="262">
        <f>V815+N815+R815</f>
        <v>0</v>
      </c>
      <c r="G815" s="258">
        <f>W815+O815+S815</f>
        <v>0</v>
      </c>
      <c r="H815" s="258">
        <f>F815+G815</f>
        <v>0</v>
      </c>
      <c r="I815" s="321">
        <f>X815+P815+T815</f>
        <v>0</v>
      </c>
      <c r="J815" s="309">
        <f>(P815*0.5)+(T815*0.3)+(X815*0.2)</f>
        <v>0</v>
      </c>
      <c r="K815" s="259" t="e">
        <f>I815/H815</f>
        <v>#DIV/0!</v>
      </c>
      <c r="L815" s="258">
        <f>Y815+Q815+U815</f>
        <v>0</v>
      </c>
      <c r="M815" s="263">
        <f>(Y815*0.2)+(Q815*0.5)+(U815*0.3)</f>
        <v>0</v>
      </c>
      <c r="N815" s="315">
        <v>0</v>
      </c>
      <c r="O815" s="182">
        <v>0</v>
      </c>
      <c r="P815" s="181">
        <v>0</v>
      </c>
      <c r="Q815" s="183">
        <v>0</v>
      </c>
      <c r="R815" s="184">
        <v>0</v>
      </c>
      <c r="S815" s="184">
        <v>0</v>
      </c>
      <c r="T815" s="185">
        <v>0</v>
      </c>
      <c r="U815" s="186">
        <v>0</v>
      </c>
      <c r="V815" s="178">
        <v>0</v>
      </c>
      <c r="W815" s="178">
        <v>0</v>
      </c>
      <c r="X815" s="179">
        <v>0</v>
      </c>
      <c r="Y815" s="180">
        <v>0</v>
      </c>
    </row>
    <row r="816" spans="1:25" ht="15.6" x14ac:dyDescent="0.25">
      <c r="A816" s="138" t="s">
        <v>1584</v>
      </c>
      <c r="B816" s="131" t="s">
        <v>1398</v>
      </c>
      <c r="C816" s="131" t="s">
        <v>1610</v>
      </c>
      <c r="D816" s="131" t="s">
        <v>1611</v>
      </c>
      <c r="E816" s="136" t="s">
        <v>1955</v>
      </c>
      <c r="F816" s="262">
        <f>V816+N816+R816</f>
        <v>0</v>
      </c>
      <c r="G816" s="258">
        <f>W816+O816+S816</f>
        <v>0</v>
      </c>
      <c r="H816" s="258">
        <f>F816+G816</f>
        <v>0</v>
      </c>
      <c r="I816" s="321">
        <f>X816+P816+T816</f>
        <v>0</v>
      </c>
      <c r="J816" s="309">
        <f>(P816*0.5)+(T816*0.3)+(X816*0.2)</f>
        <v>0</v>
      </c>
      <c r="K816" s="259" t="e">
        <f>I816/H816</f>
        <v>#DIV/0!</v>
      </c>
      <c r="L816" s="258">
        <f>Y816+Q816+U816</f>
        <v>0</v>
      </c>
      <c r="M816" s="263">
        <f>(Y816*0.2)+(Q816*0.5)+(U816*0.3)</f>
        <v>0</v>
      </c>
      <c r="N816" s="315">
        <v>0</v>
      </c>
      <c r="O816" s="182">
        <v>0</v>
      </c>
      <c r="P816" s="181">
        <v>0</v>
      </c>
      <c r="Q816" s="183">
        <v>0</v>
      </c>
      <c r="R816" s="184">
        <v>0</v>
      </c>
      <c r="S816" s="184">
        <v>0</v>
      </c>
      <c r="T816" s="185">
        <v>0</v>
      </c>
      <c r="U816" s="186">
        <v>0</v>
      </c>
      <c r="V816" s="178">
        <v>0</v>
      </c>
      <c r="W816" s="178">
        <v>0</v>
      </c>
      <c r="X816" s="179">
        <v>0</v>
      </c>
      <c r="Y816" s="180">
        <v>0</v>
      </c>
    </row>
    <row r="817" spans="1:25" ht="15.6" x14ac:dyDescent="0.25">
      <c r="A817" s="138" t="s">
        <v>1585</v>
      </c>
      <c r="B817" s="131" t="s">
        <v>1398</v>
      </c>
      <c r="C817" s="131" t="s">
        <v>1612</v>
      </c>
      <c r="D817" s="131" t="s">
        <v>1611</v>
      </c>
      <c r="E817" s="136" t="s">
        <v>1311</v>
      </c>
      <c r="F817" s="262">
        <f>V817+N817+R817</f>
        <v>0</v>
      </c>
      <c r="G817" s="258">
        <f>W817+O817+S817</f>
        <v>0</v>
      </c>
      <c r="H817" s="258">
        <f>F817+G817</f>
        <v>0</v>
      </c>
      <c r="I817" s="321">
        <f>X817+P817+T817</f>
        <v>0</v>
      </c>
      <c r="J817" s="309">
        <f>(P817*0.5)+(T817*0.3)+(X817*0.2)</f>
        <v>0</v>
      </c>
      <c r="K817" s="259" t="e">
        <f>I817/H817</f>
        <v>#DIV/0!</v>
      </c>
      <c r="L817" s="258">
        <f>Y817+Q817+U817</f>
        <v>0</v>
      </c>
      <c r="M817" s="263">
        <f>(Y817*0.2)+(Q817*0.5)+(U817*0.3)</f>
        <v>0</v>
      </c>
      <c r="N817" s="315">
        <v>0</v>
      </c>
      <c r="O817" s="182">
        <v>0</v>
      </c>
      <c r="P817" s="181">
        <v>0</v>
      </c>
      <c r="Q817" s="183">
        <v>0</v>
      </c>
      <c r="R817" s="184">
        <v>0</v>
      </c>
      <c r="S817" s="184">
        <v>0</v>
      </c>
      <c r="T817" s="185">
        <v>0</v>
      </c>
      <c r="U817" s="186">
        <v>0</v>
      </c>
      <c r="V817" s="178">
        <v>0</v>
      </c>
      <c r="W817" s="178">
        <v>0</v>
      </c>
      <c r="X817" s="179">
        <v>0</v>
      </c>
      <c r="Y817" s="180">
        <v>0</v>
      </c>
    </row>
    <row r="818" spans="1:25" ht="15.6" x14ac:dyDescent="0.25">
      <c r="A818" s="138" t="s">
        <v>1586</v>
      </c>
      <c r="B818" s="131" t="s">
        <v>1278</v>
      </c>
      <c r="C818" s="131" t="s">
        <v>1614</v>
      </c>
      <c r="D818" s="131" t="s">
        <v>1615</v>
      </c>
      <c r="E818" s="136" t="s">
        <v>1311</v>
      </c>
      <c r="F818" s="262">
        <f>V818+N818+R818</f>
        <v>0</v>
      </c>
      <c r="G818" s="258">
        <f>W818+O818+S818</f>
        <v>0</v>
      </c>
      <c r="H818" s="258">
        <f>F818+G818</f>
        <v>0</v>
      </c>
      <c r="I818" s="321">
        <f>X818+P818+T818</f>
        <v>0</v>
      </c>
      <c r="J818" s="309">
        <f>(P818*0.5)+(T818*0.3)+(X818*0.2)</f>
        <v>0</v>
      </c>
      <c r="K818" s="259" t="e">
        <f>I818/H818</f>
        <v>#DIV/0!</v>
      </c>
      <c r="L818" s="258">
        <f>Y818+Q818+U818</f>
        <v>0</v>
      </c>
      <c r="M818" s="263">
        <f>(Y818*0.2)+(Q818*0.5)+(U818*0.3)</f>
        <v>0</v>
      </c>
      <c r="N818" s="315">
        <v>0</v>
      </c>
      <c r="O818" s="182">
        <v>0</v>
      </c>
      <c r="P818" s="181">
        <v>0</v>
      </c>
      <c r="Q818" s="183">
        <v>0</v>
      </c>
      <c r="R818" s="184">
        <v>0</v>
      </c>
      <c r="S818" s="184">
        <v>0</v>
      </c>
      <c r="T818" s="185">
        <v>0</v>
      </c>
      <c r="U818" s="186">
        <v>0</v>
      </c>
      <c r="V818" s="178">
        <v>0</v>
      </c>
      <c r="W818" s="178">
        <v>0</v>
      </c>
      <c r="X818" s="179">
        <v>0</v>
      </c>
      <c r="Y818" s="180">
        <v>0</v>
      </c>
    </row>
    <row r="819" spans="1:25" ht="15.6" x14ac:dyDescent="0.25">
      <c r="A819" s="138" t="s">
        <v>1587</v>
      </c>
      <c r="B819" s="131" t="s">
        <v>1278</v>
      </c>
      <c r="C819" s="131" t="s">
        <v>342</v>
      </c>
      <c r="D819" s="131" t="s">
        <v>332</v>
      </c>
      <c r="E819" s="136" t="s">
        <v>1311</v>
      </c>
      <c r="F819" s="262">
        <f>V819+N819+R819</f>
        <v>0</v>
      </c>
      <c r="G819" s="258">
        <f>W819+O819+S819</f>
        <v>0</v>
      </c>
      <c r="H819" s="258">
        <f>F819+G819</f>
        <v>0</v>
      </c>
      <c r="I819" s="321">
        <f>X819+P819+T819</f>
        <v>0</v>
      </c>
      <c r="J819" s="309">
        <f>(P819*0.5)+(T819*0.3)+(X819*0.2)</f>
        <v>0</v>
      </c>
      <c r="K819" s="259" t="e">
        <f>I819/H819</f>
        <v>#DIV/0!</v>
      </c>
      <c r="L819" s="258">
        <f>Y819+Q819+U819</f>
        <v>0</v>
      </c>
      <c r="M819" s="263">
        <f>(Y819*0.2)+(Q819*0.5)+(U819*0.3)</f>
        <v>0</v>
      </c>
      <c r="N819" s="315">
        <v>0</v>
      </c>
      <c r="O819" s="182">
        <v>0</v>
      </c>
      <c r="P819" s="181">
        <v>0</v>
      </c>
      <c r="Q819" s="183">
        <v>0</v>
      </c>
      <c r="R819" s="184">
        <v>0</v>
      </c>
      <c r="S819" s="184">
        <v>0</v>
      </c>
      <c r="T819" s="185">
        <v>0</v>
      </c>
      <c r="U819" s="186">
        <v>0</v>
      </c>
      <c r="V819" s="178">
        <v>0</v>
      </c>
      <c r="W819" s="178">
        <v>0</v>
      </c>
      <c r="X819" s="179">
        <v>0</v>
      </c>
      <c r="Y819" s="180">
        <v>0</v>
      </c>
    </row>
    <row r="820" spans="1:25" ht="15.6" x14ac:dyDescent="0.25">
      <c r="A820" s="138" t="s">
        <v>1588</v>
      </c>
      <c r="B820" s="131" t="s">
        <v>1279</v>
      </c>
      <c r="C820" s="131" t="s">
        <v>1134</v>
      </c>
      <c r="D820" s="131" t="s">
        <v>1647</v>
      </c>
      <c r="E820" s="136" t="s">
        <v>1954</v>
      </c>
      <c r="F820" s="262">
        <f>V820+N820+R820</f>
        <v>0</v>
      </c>
      <c r="G820" s="258">
        <f>W820+O820+S820</f>
        <v>0</v>
      </c>
      <c r="H820" s="258">
        <f>F820+G820</f>
        <v>0</v>
      </c>
      <c r="I820" s="321">
        <f>X820+P820+T820</f>
        <v>0</v>
      </c>
      <c r="J820" s="309">
        <f>(P820*0.5)+(T820*0.3)+(X820*0.2)</f>
        <v>0</v>
      </c>
      <c r="K820" s="259" t="e">
        <f>I820/H820</f>
        <v>#DIV/0!</v>
      </c>
      <c r="L820" s="258">
        <f>Y820+Q820+U820</f>
        <v>0</v>
      </c>
      <c r="M820" s="263">
        <f>(Y820*0.2)+(Q820*0.5)+(U820*0.3)</f>
        <v>0</v>
      </c>
      <c r="N820" s="315">
        <v>0</v>
      </c>
      <c r="O820" s="182">
        <v>0</v>
      </c>
      <c r="P820" s="181">
        <v>0</v>
      </c>
      <c r="Q820" s="183">
        <v>0</v>
      </c>
      <c r="R820" s="184">
        <v>0</v>
      </c>
      <c r="S820" s="184">
        <v>0</v>
      </c>
      <c r="T820" s="185">
        <v>0</v>
      </c>
      <c r="U820" s="186">
        <v>0</v>
      </c>
      <c r="V820" s="178">
        <v>0</v>
      </c>
      <c r="W820" s="178">
        <v>0</v>
      </c>
      <c r="X820" s="179">
        <v>0</v>
      </c>
      <c r="Y820" s="180">
        <v>0</v>
      </c>
    </row>
    <row r="821" spans="1:25" ht="15.6" x14ac:dyDescent="0.25">
      <c r="A821" s="138" t="s">
        <v>1589</v>
      </c>
      <c r="B821" s="131" t="s">
        <v>1279</v>
      </c>
      <c r="C821" s="131" t="s">
        <v>1648</v>
      </c>
      <c r="D821" s="131" t="s">
        <v>1647</v>
      </c>
      <c r="E821" s="136" t="e">
        <v>#VALUE!</v>
      </c>
      <c r="F821" s="262">
        <f>V821+N821+R821</f>
        <v>0</v>
      </c>
      <c r="G821" s="258">
        <f>W821+O821+S821</f>
        <v>0</v>
      </c>
      <c r="H821" s="258">
        <f>F821+G821</f>
        <v>0</v>
      </c>
      <c r="I821" s="321">
        <f>X821+P821+T821</f>
        <v>0</v>
      </c>
      <c r="J821" s="309">
        <f>(P821*0.5)+(T821*0.3)+(X821*0.2)</f>
        <v>0</v>
      </c>
      <c r="K821" s="259" t="e">
        <f>I821/H821</f>
        <v>#DIV/0!</v>
      </c>
      <c r="L821" s="258">
        <f>Y821+Q821+U821</f>
        <v>0</v>
      </c>
      <c r="M821" s="263">
        <f>(Y821*0.2)+(Q821*0.5)+(U821*0.3)</f>
        <v>0</v>
      </c>
      <c r="N821" s="315">
        <v>0</v>
      </c>
      <c r="O821" s="182">
        <v>0</v>
      </c>
      <c r="P821" s="181">
        <v>0</v>
      </c>
      <c r="Q821" s="183">
        <v>0</v>
      </c>
      <c r="R821" s="184">
        <v>0</v>
      </c>
      <c r="S821" s="184">
        <v>0</v>
      </c>
      <c r="T821" s="185">
        <v>0</v>
      </c>
      <c r="U821" s="186">
        <v>0</v>
      </c>
      <c r="V821" s="178">
        <v>0</v>
      </c>
      <c r="W821" s="178">
        <v>0</v>
      </c>
      <c r="X821" s="179">
        <v>0</v>
      </c>
      <c r="Y821" s="180">
        <v>0</v>
      </c>
    </row>
    <row r="822" spans="1:25" ht="15.6" x14ac:dyDescent="0.25">
      <c r="A822" s="138" t="s">
        <v>1590</v>
      </c>
      <c r="B822" s="131" t="s">
        <v>1810</v>
      </c>
      <c r="C822" s="131" t="s">
        <v>101</v>
      </c>
      <c r="D822" s="131" t="s">
        <v>108</v>
      </c>
      <c r="E822" s="136" t="s">
        <v>1314</v>
      </c>
      <c r="F822" s="262">
        <f>V822+N822+R822</f>
        <v>0</v>
      </c>
      <c r="G822" s="258">
        <f>W822+O822+S822</f>
        <v>0</v>
      </c>
      <c r="H822" s="258">
        <f>F822+G822</f>
        <v>0</v>
      </c>
      <c r="I822" s="321">
        <f>X822+P822+T822</f>
        <v>0</v>
      </c>
      <c r="J822" s="309">
        <f>(P822*0.5)+(T822*0.3)+(X822*0.2)</f>
        <v>0</v>
      </c>
      <c r="K822" s="259" t="e">
        <f>I822/H822</f>
        <v>#DIV/0!</v>
      </c>
      <c r="L822" s="258">
        <f>Y822+Q822+U822</f>
        <v>0</v>
      </c>
      <c r="M822" s="263">
        <f>(Y822*0.2)+(Q822*0.5)+(U822*0.3)</f>
        <v>0</v>
      </c>
      <c r="N822" s="315">
        <v>0</v>
      </c>
      <c r="O822" s="182">
        <v>0</v>
      </c>
      <c r="P822" s="181">
        <v>0</v>
      </c>
      <c r="Q822" s="183">
        <v>0</v>
      </c>
      <c r="R822" s="184">
        <v>0</v>
      </c>
      <c r="S822" s="184">
        <v>0</v>
      </c>
      <c r="T822" s="185">
        <v>0</v>
      </c>
      <c r="U822" s="186">
        <v>0</v>
      </c>
      <c r="V822" s="178">
        <v>0</v>
      </c>
      <c r="W822" s="178">
        <v>0</v>
      </c>
      <c r="X822" s="179">
        <v>0</v>
      </c>
      <c r="Y822" s="180">
        <v>0</v>
      </c>
    </row>
    <row r="823" spans="1:25" ht="15.6" x14ac:dyDescent="0.25">
      <c r="A823" s="138" t="s">
        <v>1591</v>
      </c>
      <c r="B823" s="131" t="s">
        <v>1728</v>
      </c>
      <c r="C823" s="131" t="s">
        <v>271</v>
      </c>
      <c r="D823" s="131" t="s">
        <v>1649</v>
      </c>
      <c r="E823" s="136" t="s">
        <v>1314</v>
      </c>
      <c r="F823" s="262">
        <f>V823+N823+R823</f>
        <v>0</v>
      </c>
      <c r="G823" s="258">
        <f>W823+O823+S823</f>
        <v>0</v>
      </c>
      <c r="H823" s="258">
        <f>F823+G823</f>
        <v>0</v>
      </c>
      <c r="I823" s="321">
        <f>X823+P823+T823</f>
        <v>0</v>
      </c>
      <c r="J823" s="309">
        <f>(P823*0.5)+(T823*0.3)+(X823*0.2)</f>
        <v>0</v>
      </c>
      <c r="K823" s="259" t="e">
        <f>I823/H823</f>
        <v>#DIV/0!</v>
      </c>
      <c r="L823" s="258">
        <f>Y823+Q823+U823</f>
        <v>0</v>
      </c>
      <c r="M823" s="263">
        <f>(Y823*0.2)+(Q823*0.5)+(U823*0.3)</f>
        <v>0</v>
      </c>
      <c r="N823" s="315">
        <v>0</v>
      </c>
      <c r="O823" s="182">
        <v>0</v>
      </c>
      <c r="P823" s="181">
        <v>0</v>
      </c>
      <c r="Q823" s="183">
        <v>0</v>
      </c>
      <c r="R823" s="184">
        <v>0</v>
      </c>
      <c r="S823" s="184">
        <v>0</v>
      </c>
      <c r="T823" s="185">
        <v>0</v>
      </c>
      <c r="U823" s="186">
        <v>0</v>
      </c>
      <c r="V823" s="178">
        <v>0</v>
      </c>
      <c r="W823" s="178">
        <v>0</v>
      </c>
      <c r="X823" s="179">
        <v>0</v>
      </c>
      <c r="Y823" s="180">
        <v>0</v>
      </c>
    </row>
    <row r="824" spans="1:25" ht="15.6" x14ac:dyDescent="0.25">
      <c r="A824" s="138" t="s">
        <v>1617</v>
      </c>
      <c r="B824" s="131" t="s">
        <v>1293</v>
      </c>
      <c r="C824" s="131" t="s">
        <v>1651</v>
      </c>
      <c r="D824" s="131" t="s">
        <v>382</v>
      </c>
      <c r="E824" s="136" t="s">
        <v>1311</v>
      </c>
      <c r="F824" s="262">
        <f>V824+N824+R824</f>
        <v>0</v>
      </c>
      <c r="G824" s="258">
        <f>W824+O824+S824</f>
        <v>0</v>
      </c>
      <c r="H824" s="258">
        <f>F824+G824</f>
        <v>0</v>
      </c>
      <c r="I824" s="321">
        <f>X824+P824+T824</f>
        <v>0</v>
      </c>
      <c r="J824" s="309">
        <f>(P824*0.5)+(T824*0.3)+(X824*0.2)</f>
        <v>0</v>
      </c>
      <c r="K824" s="259" t="e">
        <f>I824/H824</f>
        <v>#DIV/0!</v>
      </c>
      <c r="L824" s="258">
        <f>Y824+Q824+U824</f>
        <v>0</v>
      </c>
      <c r="M824" s="263">
        <f>(Y824*0.2)+(Q824*0.5)+(U824*0.3)</f>
        <v>0</v>
      </c>
      <c r="N824" s="315">
        <v>0</v>
      </c>
      <c r="O824" s="182">
        <v>0</v>
      </c>
      <c r="P824" s="181">
        <v>0</v>
      </c>
      <c r="Q824" s="183">
        <v>0</v>
      </c>
      <c r="R824" s="184">
        <v>0</v>
      </c>
      <c r="S824" s="184">
        <v>0</v>
      </c>
      <c r="T824" s="185">
        <v>0</v>
      </c>
      <c r="U824" s="186">
        <v>0</v>
      </c>
      <c r="V824" s="178">
        <v>0</v>
      </c>
      <c r="W824" s="178">
        <v>0</v>
      </c>
      <c r="X824" s="179">
        <v>0</v>
      </c>
      <c r="Y824" s="180">
        <v>0</v>
      </c>
    </row>
    <row r="825" spans="1:25" ht="15.6" x14ac:dyDescent="0.25">
      <c r="A825" s="138" t="s">
        <v>1618</v>
      </c>
      <c r="B825" s="131" t="s">
        <v>1529</v>
      </c>
      <c r="C825" s="131" t="s">
        <v>1652</v>
      </c>
      <c r="D825" s="131" t="s">
        <v>318</v>
      </c>
      <c r="E825" s="136" t="s">
        <v>1311</v>
      </c>
      <c r="F825" s="262">
        <f>V825+N825+R825</f>
        <v>0</v>
      </c>
      <c r="G825" s="258">
        <f>W825+O825+S825</f>
        <v>0</v>
      </c>
      <c r="H825" s="258">
        <f>F825+G825</f>
        <v>0</v>
      </c>
      <c r="I825" s="321">
        <f>X825+P825+T825</f>
        <v>0</v>
      </c>
      <c r="J825" s="309">
        <f>(P825*0.5)+(T825*0.3)+(X825*0.2)</f>
        <v>0</v>
      </c>
      <c r="K825" s="259" t="e">
        <f>I825/H825</f>
        <v>#DIV/0!</v>
      </c>
      <c r="L825" s="258">
        <f>Y825+Q825+U825</f>
        <v>0</v>
      </c>
      <c r="M825" s="263">
        <f>(Y825*0.2)+(Q825*0.5)+(U825*0.3)</f>
        <v>0</v>
      </c>
      <c r="N825" s="315">
        <v>0</v>
      </c>
      <c r="O825" s="182">
        <v>0</v>
      </c>
      <c r="P825" s="181">
        <v>0</v>
      </c>
      <c r="Q825" s="183">
        <v>0</v>
      </c>
      <c r="R825" s="184">
        <v>0</v>
      </c>
      <c r="S825" s="184">
        <v>0</v>
      </c>
      <c r="T825" s="185">
        <v>0</v>
      </c>
      <c r="U825" s="186">
        <v>0</v>
      </c>
      <c r="V825" s="178">
        <v>0</v>
      </c>
      <c r="W825" s="178">
        <v>0</v>
      </c>
      <c r="X825" s="179">
        <v>0</v>
      </c>
      <c r="Y825" s="180">
        <v>0</v>
      </c>
    </row>
    <row r="826" spans="1:25" ht="15.6" x14ac:dyDescent="0.25">
      <c r="A826" s="138" t="s">
        <v>1621</v>
      </c>
      <c r="B826" s="131" t="s">
        <v>1294</v>
      </c>
      <c r="C826" s="131" t="s">
        <v>1656</v>
      </c>
      <c r="D826" s="131" t="s">
        <v>82</v>
      </c>
      <c r="E826" s="136" t="s">
        <v>1314</v>
      </c>
      <c r="F826" s="262">
        <f>V826+N826+R826</f>
        <v>0</v>
      </c>
      <c r="G826" s="258">
        <f>W826+O826+S826</f>
        <v>0</v>
      </c>
      <c r="H826" s="258">
        <f>F826+G826</f>
        <v>0</v>
      </c>
      <c r="I826" s="321">
        <f>X826+P826+T826</f>
        <v>0</v>
      </c>
      <c r="J826" s="309">
        <f>(P826*0.5)+(T826*0.3)+(X826*0.2)</f>
        <v>0</v>
      </c>
      <c r="K826" s="259" t="e">
        <f>I826/H826</f>
        <v>#DIV/0!</v>
      </c>
      <c r="L826" s="258">
        <f>Y826+Q826+U826</f>
        <v>0</v>
      </c>
      <c r="M826" s="263">
        <f>(Y826*0.2)+(Q826*0.5)+(U826*0.3)</f>
        <v>0</v>
      </c>
      <c r="N826" s="315">
        <v>0</v>
      </c>
      <c r="O826" s="182">
        <v>0</v>
      </c>
      <c r="P826" s="181">
        <v>0</v>
      </c>
      <c r="Q826" s="183">
        <v>0</v>
      </c>
      <c r="R826" s="184">
        <v>0</v>
      </c>
      <c r="S826" s="184">
        <v>0</v>
      </c>
      <c r="T826" s="185">
        <v>0</v>
      </c>
      <c r="U826" s="186">
        <v>0</v>
      </c>
      <c r="V826" s="178">
        <v>0</v>
      </c>
      <c r="W826" s="178">
        <v>0</v>
      </c>
      <c r="X826" s="179">
        <v>0</v>
      </c>
      <c r="Y826" s="180">
        <v>0</v>
      </c>
    </row>
    <row r="827" spans="1:25" ht="15.6" x14ac:dyDescent="0.25">
      <c r="A827" s="138" t="s">
        <v>1622</v>
      </c>
      <c r="B827" s="131" t="s">
        <v>1293</v>
      </c>
      <c r="C827" s="131" t="s">
        <v>1109</v>
      </c>
      <c r="D827" s="131" t="s">
        <v>1110</v>
      </c>
      <c r="E827" s="136" t="s">
        <v>1314</v>
      </c>
      <c r="F827" s="262">
        <f>V827+N827+R827</f>
        <v>0</v>
      </c>
      <c r="G827" s="258">
        <f>W827+O827+S827</f>
        <v>0</v>
      </c>
      <c r="H827" s="258">
        <f>F827+G827</f>
        <v>0</v>
      </c>
      <c r="I827" s="321">
        <f>X827+P827+T827</f>
        <v>0</v>
      </c>
      <c r="J827" s="309">
        <f>(P827*0.5)+(T827*0.3)+(X827*0.2)</f>
        <v>0</v>
      </c>
      <c r="K827" s="259" t="e">
        <f>I827/H827</f>
        <v>#DIV/0!</v>
      </c>
      <c r="L827" s="258">
        <f>Y827+Q827+U827</f>
        <v>0</v>
      </c>
      <c r="M827" s="263">
        <f>(Y827*0.2)+(Q827*0.5)+(U827*0.3)</f>
        <v>0</v>
      </c>
      <c r="N827" s="315">
        <v>0</v>
      </c>
      <c r="O827" s="182">
        <v>0</v>
      </c>
      <c r="P827" s="181">
        <v>0</v>
      </c>
      <c r="Q827" s="183">
        <v>0</v>
      </c>
      <c r="R827" s="184">
        <v>0</v>
      </c>
      <c r="S827" s="184">
        <v>0</v>
      </c>
      <c r="T827" s="185">
        <v>0</v>
      </c>
      <c r="U827" s="186">
        <v>0</v>
      </c>
      <c r="V827" s="178">
        <v>0</v>
      </c>
      <c r="W827" s="178">
        <v>0</v>
      </c>
      <c r="X827" s="179">
        <v>0</v>
      </c>
      <c r="Y827" s="180">
        <v>0</v>
      </c>
    </row>
    <row r="828" spans="1:25" ht="15.6" x14ac:dyDescent="0.25">
      <c r="A828" s="138" t="s">
        <v>1628</v>
      </c>
      <c r="B828" s="131" t="s">
        <v>1398</v>
      </c>
      <c r="C828" s="131" t="s">
        <v>1664</v>
      </c>
      <c r="D828" s="131" t="s">
        <v>1663</v>
      </c>
      <c r="E828" s="136" t="s">
        <v>2025</v>
      </c>
      <c r="F828" s="262">
        <f>V828+N828+R828</f>
        <v>0</v>
      </c>
      <c r="G828" s="258">
        <f>W828+O828+S828</f>
        <v>0</v>
      </c>
      <c r="H828" s="258">
        <f>F828+G828</f>
        <v>0</v>
      </c>
      <c r="I828" s="321">
        <f>X828+P828+T828</f>
        <v>0</v>
      </c>
      <c r="J828" s="309">
        <f>(P828*0.5)+(T828*0.3)+(X828*0.2)</f>
        <v>0</v>
      </c>
      <c r="K828" s="259" t="e">
        <f>I828/H828</f>
        <v>#DIV/0!</v>
      </c>
      <c r="L828" s="258">
        <f>Y828+Q828+U828</f>
        <v>0</v>
      </c>
      <c r="M828" s="263">
        <f>(Y828*0.2)+(Q828*0.5)+(U828*0.3)</f>
        <v>0</v>
      </c>
      <c r="N828" s="315">
        <v>0</v>
      </c>
      <c r="O828" s="182">
        <v>0</v>
      </c>
      <c r="P828" s="181">
        <v>0</v>
      </c>
      <c r="Q828" s="183">
        <v>0</v>
      </c>
      <c r="R828" s="184">
        <v>0</v>
      </c>
      <c r="S828" s="184">
        <v>0</v>
      </c>
      <c r="T828" s="185">
        <v>0</v>
      </c>
      <c r="U828" s="186">
        <v>0</v>
      </c>
      <c r="V828" s="178">
        <v>0</v>
      </c>
      <c r="W828" s="178">
        <v>0</v>
      </c>
      <c r="X828" s="179">
        <v>0</v>
      </c>
      <c r="Y828" s="180">
        <v>0</v>
      </c>
    </row>
    <row r="829" spans="1:25" ht="15.6" x14ac:dyDescent="0.25">
      <c r="A829" s="138" t="s">
        <v>1629</v>
      </c>
      <c r="B829" s="131" t="s">
        <v>1295</v>
      </c>
      <c r="C829" s="131" t="s">
        <v>104</v>
      </c>
      <c r="D829" s="131" t="s">
        <v>89</v>
      </c>
      <c r="E829" s="136" t="s">
        <v>1311</v>
      </c>
      <c r="F829" s="262">
        <f>V829+N829+R829</f>
        <v>0</v>
      </c>
      <c r="G829" s="258">
        <f>W829+O829+S829</f>
        <v>0</v>
      </c>
      <c r="H829" s="258">
        <f>F829+G829</f>
        <v>0</v>
      </c>
      <c r="I829" s="321">
        <f>X829+P829+T829</f>
        <v>0</v>
      </c>
      <c r="J829" s="309">
        <f>(P829*0.5)+(T829*0.3)+(X829*0.2)</f>
        <v>0</v>
      </c>
      <c r="K829" s="259" t="e">
        <f>I829/H829</f>
        <v>#DIV/0!</v>
      </c>
      <c r="L829" s="258">
        <f>Y829+Q829+U829</f>
        <v>0</v>
      </c>
      <c r="M829" s="263">
        <f>(Y829*0.2)+(Q829*0.5)+(U829*0.3)</f>
        <v>0</v>
      </c>
      <c r="N829" s="315">
        <v>0</v>
      </c>
      <c r="O829" s="182">
        <v>0</v>
      </c>
      <c r="P829" s="181">
        <v>0</v>
      </c>
      <c r="Q829" s="183">
        <v>0</v>
      </c>
      <c r="R829" s="184">
        <v>0</v>
      </c>
      <c r="S829" s="184">
        <v>0</v>
      </c>
      <c r="T829" s="185">
        <v>0</v>
      </c>
      <c r="U829" s="186">
        <v>0</v>
      </c>
      <c r="V829" s="178">
        <v>0</v>
      </c>
      <c r="W829" s="178">
        <v>0</v>
      </c>
      <c r="X829" s="179">
        <v>0</v>
      </c>
      <c r="Y829" s="180">
        <v>0</v>
      </c>
    </row>
    <row r="830" spans="1:25" ht="15.6" x14ac:dyDescent="0.25">
      <c r="A830" s="138" t="s">
        <v>1632</v>
      </c>
      <c r="B830" s="131" t="s">
        <v>1371</v>
      </c>
      <c r="C830" s="131" t="s">
        <v>416</v>
      </c>
      <c r="D830" s="131" t="s">
        <v>1665</v>
      </c>
      <c r="E830" s="136" t="s">
        <v>1314</v>
      </c>
      <c r="F830" s="262">
        <f>V830+N830+R830</f>
        <v>0</v>
      </c>
      <c r="G830" s="258">
        <f>W830+O830+S830</f>
        <v>0</v>
      </c>
      <c r="H830" s="258">
        <f>F830+G830</f>
        <v>0</v>
      </c>
      <c r="I830" s="321">
        <f>X830+P830+T830</f>
        <v>0</v>
      </c>
      <c r="J830" s="309">
        <f>(P830*0.5)+(T830*0.3)+(X830*0.2)</f>
        <v>0</v>
      </c>
      <c r="K830" s="259" t="e">
        <f>I830/H830</f>
        <v>#DIV/0!</v>
      </c>
      <c r="L830" s="258">
        <f>Y830+Q830+U830</f>
        <v>0</v>
      </c>
      <c r="M830" s="263">
        <f>(Y830*0.2)+(Q830*0.5)+(U830*0.3)</f>
        <v>0</v>
      </c>
      <c r="N830" s="315">
        <v>0</v>
      </c>
      <c r="O830" s="182">
        <v>0</v>
      </c>
      <c r="P830" s="181">
        <v>0</v>
      </c>
      <c r="Q830" s="183">
        <v>0</v>
      </c>
      <c r="R830" s="184">
        <v>0</v>
      </c>
      <c r="S830" s="184">
        <v>0</v>
      </c>
      <c r="T830" s="185">
        <v>0</v>
      </c>
      <c r="U830" s="186">
        <v>0</v>
      </c>
      <c r="V830" s="178">
        <v>0</v>
      </c>
      <c r="W830" s="178">
        <v>0</v>
      </c>
      <c r="X830" s="179">
        <v>0</v>
      </c>
      <c r="Y830" s="180">
        <v>0</v>
      </c>
    </row>
    <row r="831" spans="1:25" ht="15.6" x14ac:dyDescent="0.25">
      <c r="A831" s="138" t="s">
        <v>1640</v>
      </c>
      <c r="B831" s="131" t="s">
        <v>1279</v>
      </c>
      <c r="C831" s="131" t="s">
        <v>193</v>
      </c>
      <c r="D831" s="131" t="s">
        <v>312</v>
      </c>
      <c r="E831" s="136" t="s">
        <v>1311</v>
      </c>
      <c r="F831" s="262">
        <f>V831+N831+R831</f>
        <v>0</v>
      </c>
      <c r="G831" s="258">
        <f>W831+O831+S831</f>
        <v>0</v>
      </c>
      <c r="H831" s="258">
        <f>F831+G831</f>
        <v>0</v>
      </c>
      <c r="I831" s="321">
        <f>X831+P831+T831</f>
        <v>0</v>
      </c>
      <c r="J831" s="309">
        <f>(P831*0.5)+(T831*0.3)+(X831*0.2)</f>
        <v>0</v>
      </c>
      <c r="K831" s="259" t="e">
        <f>I831/H831</f>
        <v>#DIV/0!</v>
      </c>
      <c r="L831" s="258">
        <f>Y831+Q831+U831</f>
        <v>0</v>
      </c>
      <c r="M831" s="263">
        <f>(Y831*0.2)+(Q831*0.5)+(U831*0.3)</f>
        <v>0</v>
      </c>
      <c r="N831" s="315">
        <v>0</v>
      </c>
      <c r="O831" s="182">
        <v>0</v>
      </c>
      <c r="P831" s="181">
        <v>0</v>
      </c>
      <c r="Q831" s="183">
        <v>0</v>
      </c>
      <c r="R831" s="184">
        <v>0</v>
      </c>
      <c r="S831" s="184">
        <v>0</v>
      </c>
      <c r="T831" s="185">
        <v>0</v>
      </c>
      <c r="U831" s="186">
        <v>0</v>
      </c>
      <c r="V831" s="178">
        <v>0</v>
      </c>
      <c r="W831" s="178">
        <v>0</v>
      </c>
      <c r="X831" s="179">
        <v>0</v>
      </c>
      <c r="Y831" s="180">
        <v>0</v>
      </c>
    </row>
    <row r="832" spans="1:25" ht="15.6" x14ac:dyDescent="0.25">
      <c r="A832" s="138" t="s">
        <v>1641</v>
      </c>
      <c r="B832" s="131" t="s">
        <v>1278</v>
      </c>
      <c r="C832" s="131" t="s">
        <v>1674</v>
      </c>
      <c r="D832" s="131" t="s">
        <v>181</v>
      </c>
      <c r="E832" s="136" t="s">
        <v>1304</v>
      </c>
      <c r="F832" s="262">
        <f>V832+N832+R832</f>
        <v>0</v>
      </c>
      <c r="G832" s="258">
        <f>W832+O832+S832</f>
        <v>0</v>
      </c>
      <c r="H832" s="258">
        <f>F832+G832</f>
        <v>0</v>
      </c>
      <c r="I832" s="321">
        <f>X832+P832+T832</f>
        <v>0</v>
      </c>
      <c r="J832" s="309">
        <f>(P832*0.5)+(T832*0.3)+(X832*0.2)</f>
        <v>0</v>
      </c>
      <c r="K832" s="259" t="e">
        <f>I832/H832</f>
        <v>#DIV/0!</v>
      </c>
      <c r="L832" s="258">
        <f>Y832+Q832+U832</f>
        <v>0</v>
      </c>
      <c r="M832" s="263">
        <f>(Y832*0.2)+(Q832*0.5)+(U832*0.3)</f>
        <v>0</v>
      </c>
      <c r="N832" s="315">
        <v>0</v>
      </c>
      <c r="O832" s="182">
        <v>0</v>
      </c>
      <c r="P832" s="181">
        <v>0</v>
      </c>
      <c r="Q832" s="183">
        <v>0</v>
      </c>
      <c r="R832" s="184">
        <v>0</v>
      </c>
      <c r="S832" s="184">
        <v>0</v>
      </c>
      <c r="T832" s="185">
        <v>0</v>
      </c>
      <c r="U832" s="186">
        <v>0</v>
      </c>
      <c r="V832" s="178">
        <v>0</v>
      </c>
      <c r="W832" s="178">
        <v>0</v>
      </c>
      <c r="X832" s="179">
        <v>0</v>
      </c>
      <c r="Y832" s="180">
        <v>0</v>
      </c>
    </row>
    <row r="833" spans="1:25" ht="15.6" x14ac:dyDescent="0.25">
      <c r="A833" s="138" t="s">
        <v>1645</v>
      </c>
      <c r="B833" s="131" t="s">
        <v>1294</v>
      </c>
      <c r="C833" s="131" t="s">
        <v>1935</v>
      </c>
      <c r="D833" s="131" t="s">
        <v>1936</v>
      </c>
      <c r="E833" s="136" t="s">
        <v>2025</v>
      </c>
      <c r="F833" s="262">
        <f>V833+N833+R833</f>
        <v>0</v>
      </c>
      <c r="G833" s="258">
        <f>W833+O833+S833</f>
        <v>0</v>
      </c>
      <c r="H833" s="258">
        <f>F833+G833</f>
        <v>0</v>
      </c>
      <c r="I833" s="321">
        <f>X833+P833+T833</f>
        <v>0</v>
      </c>
      <c r="J833" s="309">
        <f>(P833*0.5)+(T833*0.3)+(X833*0.2)</f>
        <v>0</v>
      </c>
      <c r="K833" s="259" t="e">
        <f>I833/H833</f>
        <v>#DIV/0!</v>
      </c>
      <c r="L833" s="258">
        <f>Y833+Q833+U833</f>
        <v>60</v>
      </c>
      <c r="M833" s="263">
        <f>(Y833*0.2)+(Q833*0.5)+(U833*0.3)</f>
        <v>12</v>
      </c>
      <c r="N833" s="315">
        <v>0</v>
      </c>
      <c r="O833" s="182">
        <v>0</v>
      </c>
      <c r="P833" s="181">
        <v>0</v>
      </c>
      <c r="Q833" s="183">
        <v>0</v>
      </c>
      <c r="R833" s="184">
        <v>0</v>
      </c>
      <c r="S833" s="184">
        <v>0</v>
      </c>
      <c r="T833" s="185">
        <v>0</v>
      </c>
      <c r="U833" s="186">
        <v>0</v>
      </c>
      <c r="V833" s="178">
        <v>0</v>
      </c>
      <c r="W833" s="178">
        <v>0</v>
      </c>
      <c r="X833" s="179">
        <v>0</v>
      </c>
      <c r="Y833" s="180">
        <v>60</v>
      </c>
    </row>
    <row r="834" spans="1:25" ht="15.6" x14ac:dyDescent="0.25">
      <c r="A834" s="138" t="s">
        <v>1677</v>
      </c>
      <c r="B834" s="131" t="s">
        <v>1278</v>
      </c>
      <c r="C834" s="131" t="s">
        <v>248</v>
      </c>
      <c r="D834" s="131" t="s">
        <v>130</v>
      </c>
      <c r="E834" s="136" t="s">
        <v>1314</v>
      </c>
      <c r="F834" s="262">
        <f>V834+N834+R834</f>
        <v>0</v>
      </c>
      <c r="G834" s="258">
        <f>W834+O834+S834</f>
        <v>0</v>
      </c>
      <c r="H834" s="258">
        <f>F834+G834</f>
        <v>0</v>
      </c>
      <c r="I834" s="321">
        <f>X834+P834+T834</f>
        <v>0</v>
      </c>
      <c r="J834" s="309">
        <f>(P834*0.5)+(T834*0.3)+(X834*0.2)</f>
        <v>0</v>
      </c>
      <c r="K834" s="259" t="e">
        <f>I834/H834</f>
        <v>#DIV/0!</v>
      </c>
      <c r="L834" s="258">
        <f>Y834+Q834+U834</f>
        <v>0</v>
      </c>
      <c r="M834" s="263">
        <f>(Y834*0.2)+(Q834*0.5)+(U834*0.3)</f>
        <v>0</v>
      </c>
      <c r="N834" s="315">
        <v>0</v>
      </c>
      <c r="O834" s="182">
        <v>0</v>
      </c>
      <c r="P834" s="181">
        <v>0</v>
      </c>
      <c r="Q834" s="183">
        <v>0</v>
      </c>
      <c r="R834" s="184">
        <v>0</v>
      </c>
      <c r="S834" s="184">
        <v>0</v>
      </c>
      <c r="T834" s="185">
        <v>0</v>
      </c>
      <c r="U834" s="186">
        <v>0</v>
      </c>
      <c r="V834" s="178">
        <v>0</v>
      </c>
      <c r="W834" s="178">
        <v>0</v>
      </c>
      <c r="X834" s="179">
        <v>0</v>
      </c>
      <c r="Y834" s="180">
        <v>0</v>
      </c>
    </row>
    <row r="835" spans="1:25" ht="15.6" x14ac:dyDescent="0.25">
      <c r="A835" s="138" t="s">
        <v>1678</v>
      </c>
      <c r="B835" s="131" t="s">
        <v>1278</v>
      </c>
      <c r="C835" s="131" t="s">
        <v>1719</v>
      </c>
      <c r="D835" s="131" t="s">
        <v>1720</v>
      </c>
      <c r="E835" s="136" t="s">
        <v>1311</v>
      </c>
      <c r="F835" s="262">
        <f>V835+N835+R835</f>
        <v>0</v>
      </c>
      <c r="G835" s="258">
        <f>W835+O835+S835</f>
        <v>0</v>
      </c>
      <c r="H835" s="258">
        <f>F835+G835</f>
        <v>0</v>
      </c>
      <c r="I835" s="321">
        <f>X835+P835+T835</f>
        <v>0</v>
      </c>
      <c r="J835" s="309">
        <f>(P835*0.5)+(T835*0.3)+(X835*0.2)</f>
        <v>0</v>
      </c>
      <c r="K835" s="259" t="e">
        <f>I835/H835</f>
        <v>#DIV/0!</v>
      </c>
      <c r="L835" s="258">
        <f>Y835+Q835+U835</f>
        <v>0</v>
      </c>
      <c r="M835" s="263">
        <f>(Y835*0.2)+(Q835*0.5)+(U835*0.3)</f>
        <v>0</v>
      </c>
      <c r="N835" s="315">
        <v>0</v>
      </c>
      <c r="O835" s="182">
        <v>0</v>
      </c>
      <c r="P835" s="181">
        <v>0</v>
      </c>
      <c r="Q835" s="183">
        <v>0</v>
      </c>
      <c r="R835" s="184">
        <v>0</v>
      </c>
      <c r="S835" s="184">
        <v>0</v>
      </c>
      <c r="T835" s="185">
        <v>0</v>
      </c>
      <c r="U835" s="186">
        <v>0</v>
      </c>
      <c r="V835" s="178">
        <v>0</v>
      </c>
      <c r="W835" s="178">
        <v>0</v>
      </c>
      <c r="X835" s="179">
        <v>0</v>
      </c>
      <c r="Y835" s="180">
        <v>0</v>
      </c>
    </row>
    <row r="836" spans="1:25" ht="15.6" x14ac:dyDescent="0.25">
      <c r="A836" s="138" t="s">
        <v>1680</v>
      </c>
      <c r="B836" s="131" t="s">
        <v>1279</v>
      </c>
      <c r="C836" s="131" t="s">
        <v>246</v>
      </c>
      <c r="D836" s="131" t="s">
        <v>216</v>
      </c>
      <c r="E836" s="136" t="s">
        <v>1312</v>
      </c>
      <c r="F836" s="262">
        <f>V836+N836+R836</f>
        <v>0</v>
      </c>
      <c r="G836" s="258">
        <f>W836+O836+S836</f>
        <v>0</v>
      </c>
      <c r="H836" s="258">
        <f>F836+G836</f>
        <v>0</v>
      </c>
      <c r="I836" s="321">
        <f>X836+P836+T836</f>
        <v>0</v>
      </c>
      <c r="J836" s="309">
        <f>(P836*0.5)+(T836*0.3)+(X836*0.2)</f>
        <v>0</v>
      </c>
      <c r="K836" s="259" t="e">
        <f>I836/H836</f>
        <v>#DIV/0!</v>
      </c>
      <c r="L836" s="258">
        <f>Y836+Q836+U836</f>
        <v>0</v>
      </c>
      <c r="M836" s="263">
        <f>(Y836*0.2)+(Q836*0.5)+(U836*0.3)</f>
        <v>0</v>
      </c>
      <c r="N836" s="315">
        <v>0</v>
      </c>
      <c r="O836" s="182">
        <v>0</v>
      </c>
      <c r="P836" s="181">
        <v>0</v>
      </c>
      <c r="Q836" s="183">
        <v>0</v>
      </c>
      <c r="R836" s="184">
        <v>0</v>
      </c>
      <c r="S836" s="184">
        <v>0</v>
      </c>
      <c r="T836" s="185">
        <v>0</v>
      </c>
      <c r="U836" s="186">
        <v>0</v>
      </c>
      <c r="V836" s="178">
        <v>0</v>
      </c>
      <c r="W836" s="178">
        <v>0</v>
      </c>
      <c r="X836" s="179">
        <v>0</v>
      </c>
      <c r="Y836" s="180">
        <v>0</v>
      </c>
    </row>
    <row r="837" spans="1:25" ht="15.6" x14ac:dyDescent="0.25">
      <c r="A837" s="138" t="s">
        <v>1682</v>
      </c>
      <c r="B837" s="131" t="s">
        <v>1386</v>
      </c>
      <c r="C837" s="131" t="s">
        <v>1721</v>
      </c>
      <c r="D837" s="131" t="s">
        <v>1722</v>
      </c>
      <c r="E837" s="136" t="s">
        <v>1314</v>
      </c>
      <c r="F837" s="262">
        <f>V837+N837+R837</f>
        <v>0</v>
      </c>
      <c r="G837" s="258">
        <f>W837+O837+S837</f>
        <v>0</v>
      </c>
      <c r="H837" s="258">
        <f>F837+G837</f>
        <v>0</v>
      </c>
      <c r="I837" s="321">
        <f>X837+P837+T837</f>
        <v>0</v>
      </c>
      <c r="J837" s="309">
        <f>(P837*0.5)+(T837*0.3)+(X837*0.2)</f>
        <v>0</v>
      </c>
      <c r="K837" s="259" t="e">
        <f>I837/H837</f>
        <v>#DIV/0!</v>
      </c>
      <c r="L837" s="258">
        <f>Y837+Q837+U837</f>
        <v>0</v>
      </c>
      <c r="M837" s="263">
        <f>(Y837*0.2)+(Q837*0.5)+(U837*0.3)</f>
        <v>0</v>
      </c>
      <c r="N837" s="315">
        <v>0</v>
      </c>
      <c r="O837" s="182">
        <v>0</v>
      </c>
      <c r="P837" s="181">
        <v>0</v>
      </c>
      <c r="Q837" s="183">
        <v>0</v>
      </c>
      <c r="R837" s="184">
        <v>0</v>
      </c>
      <c r="S837" s="184">
        <v>0</v>
      </c>
      <c r="T837" s="185">
        <v>0</v>
      </c>
      <c r="U837" s="186">
        <v>0</v>
      </c>
      <c r="V837" s="178">
        <v>0</v>
      </c>
      <c r="W837" s="178">
        <v>0</v>
      </c>
      <c r="X837" s="179">
        <v>0</v>
      </c>
      <c r="Y837" s="180">
        <v>0</v>
      </c>
    </row>
    <row r="838" spans="1:25" ht="15.6" x14ac:dyDescent="0.25">
      <c r="A838" s="138" t="s">
        <v>1683</v>
      </c>
      <c r="B838" s="131" t="s">
        <v>1392</v>
      </c>
      <c r="C838" s="131" t="s">
        <v>1723</v>
      </c>
      <c r="D838" s="131" t="s">
        <v>87</v>
      </c>
      <c r="E838" s="136" t="s">
        <v>1311</v>
      </c>
      <c r="F838" s="262">
        <f>V838+N838+R838</f>
        <v>0</v>
      </c>
      <c r="G838" s="258">
        <f>W838+O838+S838</f>
        <v>0</v>
      </c>
      <c r="H838" s="258">
        <f>F838+G838</f>
        <v>0</v>
      </c>
      <c r="I838" s="321">
        <f>X838+P838+T838</f>
        <v>0</v>
      </c>
      <c r="J838" s="309">
        <f>(P838*0.5)+(T838*0.3)+(X838*0.2)</f>
        <v>0</v>
      </c>
      <c r="K838" s="259" t="e">
        <f>I838/H838</f>
        <v>#DIV/0!</v>
      </c>
      <c r="L838" s="258">
        <f>Y838+Q838+U838</f>
        <v>0</v>
      </c>
      <c r="M838" s="263">
        <f>(Y838*0.2)+(Q838*0.5)+(U838*0.3)</f>
        <v>0</v>
      </c>
      <c r="N838" s="315">
        <v>0</v>
      </c>
      <c r="O838" s="182">
        <v>0</v>
      </c>
      <c r="P838" s="181">
        <v>0</v>
      </c>
      <c r="Q838" s="183">
        <v>0</v>
      </c>
      <c r="R838" s="184">
        <v>0</v>
      </c>
      <c r="S838" s="184">
        <v>0</v>
      </c>
      <c r="T838" s="185">
        <v>0</v>
      </c>
      <c r="U838" s="186">
        <v>0</v>
      </c>
      <c r="V838" s="178">
        <v>0</v>
      </c>
      <c r="W838" s="178">
        <v>0</v>
      </c>
      <c r="X838" s="179">
        <v>0</v>
      </c>
      <c r="Y838" s="180">
        <v>0</v>
      </c>
    </row>
    <row r="839" spans="1:25" ht="15.6" x14ac:dyDescent="0.25">
      <c r="A839" s="138" t="s">
        <v>1684</v>
      </c>
      <c r="B839" s="131" t="s">
        <v>1293</v>
      </c>
      <c r="C839" s="131" t="s">
        <v>1724</v>
      </c>
      <c r="D839" s="131" t="s">
        <v>1727</v>
      </c>
      <c r="E839" s="136" t="s">
        <v>1954</v>
      </c>
      <c r="F839" s="262">
        <f>V839+N839+R839</f>
        <v>0</v>
      </c>
      <c r="G839" s="258">
        <f>W839+O839+S839</f>
        <v>0</v>
      </c>
      <c r="H839" s="258">
        <f>F839+G839</f>
        <v>0</v>
      </c>
      <c r="I839" s="321">
        <f>X839+P839+T839</f>
        <v>0</v>
      </c>
      <c r="J839" s="309">
        <f>(P839*0.5)+(T839*0.3)+(X839*0.2)</f>
        <v>0</v>
      </c>
      <c r="K839" s="259" t="e">
        <f>I839/H839</f>
        <v>#DIV/0!</v>
      </c>
      <c r="L839" s="258">
        <f>Y839+Q839+U839</f>
        <v>0</v>
      </c>
      <c r="M839" s="263">
        <f>(Y839*0.2)+(Q839*0.5)+(U839*0.3)</f>
        <v>0</v>
      </c>
      <c r="N839" s="315">
        <v>0</v>
      </c>
      <c r="O839" s="182">
        <v>0</v>
      </c>
      <c r="P839" s="181">
        <v>0</v>
      </c>
      <c r="Q839" s="183">
        <v>0</v>
      </c>
      <c r="R839" s="184">
        <v>0</v>
      </c>
      <c r="S839" s="184">
        <v>0</v>
      </c>
      <c r="T839" s="185">
        <v>0</v>
      </c>
      <c r="U839" s="186">
        <v>0</v>
      </c>
      <c r="V839" s="178">
        <v>0</v>
      </c>
      <c r="W839" s="178">
        <v>0</v>
      </c>
      <c r="X839" s="179">
        <v>0</v>
      </c>
      <c r="Y839" s="180">
        <v>0</v>
      </c>
    </row>
    <row r="840" spans="1:25" ht="15.6" x14ac:dyDescent="0.25">
      <c r="A840" s="138" t="s">
        <v>1687</v>
      </c>
      <c r="B840" s="131" t="s">
        <v>1433</v>
      </c>
      <c r="C840" s="131" t="s">
        <v>1481</v>
      </c>
      <c r="D840" s="131" t="s">
        <v>1139</v>
      </c>
      <c r="E840" s="136" t="s">
        <v>1314</v>
      </c>
      <c r="F840" s="262">
        <f>V840+N840+R840</f>
        <v>0</v>
      </c>
      <c r="G840" s="258">
        <f>W840+O840+S840</f>
        <v>0</v>
      </c>
      <c r="H840" s="258">
        <f>F840+G840</f>
        <v>0</v>
      </c>
      <c r="I840" s="321">
        <f>X840+P840+T840</f>
        <v>0</v>
      </c>
      <c r="J840" s="309">
        <f>(P840*0.5)+(T840*0.3)+(X840*0.2)</f>
        <v>0</v>
      </c>
      <c r="K840" s="259" t="e">
        <f>I840/H840</f>
        <v>#DIV/0!</v>
      </c>
      <c r="L840" s="258">
        <f>Y840+Q840+U840</f>
        <v>0</v>
      </c>
      <c r="M840" s="263">
        <f>(Y840*0.2)+(Q840*0.5)+(U840*0.3)</f>
        <v>0</v>
      </c>
      <c r="N840" s="315">
        <v>0</v>
      </c>
      <c r="O840" s="182">
        <v>0</v>
      </c>
      <c r="P840" s="181">
        <v>0</v>
      </c>
      <c r="Q840" s="183">
        <v>0</v>
      </c>
      <c r="R840" s="184">
        <v>0</v>
      </c>
      <c r="S840" s="184">
        <v>0</v>
      </c>
      <c r="T840" s="185">
        <v>0</v>
      </c>
      <c r="U840" s="186">
        <v>0</v>
      </c>
      <c r="V840" s="178">
        <v>0</v>
      </c>
      <c r="W840" s="178">
        <v>0</v>
      </c>
      <c r="X840" s="179">
        <v>0</v>
      </c>
      <c r="Y840" s="180">
        <v>0</v>
      </c>
    </row>
    <row r="841" spans="1:25" ht="15.6" x14ac:dyDescent="0.25">
      <c r="A841" s="138" t="s">
        <v>1690</v>
      </c>
      <c r="B841" s="131" t="s">
        <v>1392</v>
      </c>
      <c r="C841" s="131" t="s">
        <v>104</v>
      </c>
      <c r="D841" s="131" t="s">
        <v>127</v>
      </c>
      <c r="E841" s="136" t="s">
        <v>1311</v>
      </c>
      <c r="F841" s="262">
        <f>V841+N841+R841</f>
        <v>0</v>
      </c>
      <c r="G841" s="258">
        <f>W841+O841+S841</f>
        <v>0</v>
      </c>
      <c r="H841" s="258">
        <f>F841+G841</f>
        <v>0</v>
      </c>
      <c r="I841" s="321">
        <f>X841+P841+T841</f>
        <v>0</v>
      </c>
      <c r="J841" s="309">
        <f>(P841*0.5)+(T841*0.3)+(X841*0.2)</f>
        <v>0</v>
      </c>
      <c r="K841" s="259" t="e">
        <f>I841/H841</f>
        <v>#DIV/0!</v>
      </c>
      <c r="L841" s="258">
        <f>Y841+Q841+U841</f>
        <v>0</v>
      </c>
      <c r="M841" s="263">
        <f>(Y841*0.2)+(Q841*0.5)+(U841*0.3)</f>
        <v>0</v>
      </c>
      <c r="N841" s="315">
        <v>0</v>
      </c>
      <c r="O841" s="182">
        <v>0</v>
      </c>
      <c r="P841" s="181">
        <v>0</v>
      </c>
      <c r="Q841" s="183">
        <v>0</v>
      </c>
      <c r="R841" s="184">
        <v>0</v>
      </c>
      <c r="S841" s="184">
        <v>0</v>
      </c>
      <c r="T841" s="185">
        <v>0</v>
      </c>
      <c r="U841" s="186">
        <v>0</v>
      </c>
      <c r="V841" s="178">
        <v>0</v>
      </c>
      <c r="W841" s="178">
        <v>0</v>
      </c>
      <c r="X841" s="179">
        <v>0</v>
      </c>
      <c r="Y841" s="180">
        <v>0</v>
      </c>
    </row>
    <row r="842" spans="1:25" ht="15.6" x14ac:dyDescent="0.25">
      <c r="A842" s="138" t="s">
        <v>1691</v>
      </c>
      <c r="B842" s="131" t="s">
        <v>1392</v>
      </c>
      <c r="C842" s="131" t="s">
        <v>1730</v>
      </c>
      <c r="D842" s="131" t="s">
        <v>1731</v>
      </c>
      <c r="E842" s="136" t="s">
        <v>1311</v>
      </c>
      <c r="F842" s="262">
        <f>V842+N842+R842</f>
        <v>0</v>
      </c>
      <c r="G842" s="258">
        <f>W842+O842+S842</f>
        <v>0</v>
      </c>
      <c r="H842" s="258">
        <f>F842+G842</f>
        <v>0</v>
      </c>
      <c r="I842" s="321">
        <f>X842+P842+T842</f>
        <v>0</v>
      </c>
      <c r="J842" s="309">
        <f>(P842*0.5)+(T842*0.3)+(X842*0.2)</f>
        <v>0</v>
      </c>
      <c r="K842" s="259" t="e">
        <f>I842/H842</f>
        <v>#DIV/0!</v>
      </c>
      <c r="L842" s="258">
        <f>Y842+Q842+U842</f>
        <v>0</v>
      </c>
      <c r="M842" s="263">
        <f>(Y842*0.2)+(Q842*0.5)+(U842*0.3)</f>
        <v>0</v>
      </c>
      <c r="N842" s="315">
        <v>0</v>
      </c>
      <c r="O842" s="182">
        <v>0</v>
      </c>
      <c r="P842" s="181">
        <v>0</v>
      </c>
      <c r="Q842" s="183">
        <v>0</v>
      </c>
      <c r="R842" s="184">
        <v>0</v>
      </c>
      <c r="S842" s="184">
        <v>0</v>
      </c>
      <c r="T842" s="185">
        <v>0</v>
      </c>
      <c r="U842" s="186">
        <v>0</v>
      </c>
      <c r="V842" s="178">
        <v>0</v>
      </c>
      <c r="W842" s="178">
        <v>0</v>
      </c>
      <c r="X842" s="179">
        <v>0</v>
      </c>
      <c r="Y842" s="180">
        <v>0</v>
      </c>
    </row>
    <row r="843" spans="1:25" ht="15.6" x14ac:dyDescent="0.25">
      <c r="A843" s="138" t="s">
        <v>1693</v>
      </c>
      <c r="B843" s="131" t="s">
        <v>1392</v>
      </c>
      <c r="C843" s="131" t="s">
        <v>1651</v>
      </c>
      <c r="D843" s="131" t="s">
        <v>962</v>
      </c>
      <c r="E843" s="136" t="s">
        <v>1955</v>
      </c>
      <c r="F843" s="262">
        <f>V843+N843+R843</f>
        <v>0</v>
      </c>
      <c r="G843" s="258">
        <f>W843+O843+S843</f>
        <v>0</v>
      </c>
      <c r="H843" s="258">
        <f>F843+G843</f>
        <v>0</v>
      </c>
      <c r="I843" s="321">
        <f>X843+P843+T843</f>
        <v>0</v>
      </c>
      <c r="J843" s="309">
        <f>(P843*0.5)+(T843*0.3)+(X843*0.2)</f>
        <v>0</v>
      </c>
      <c r="K843" s="259" t="e">
        <f>I843/H843</f>
        <v>#DIV/0!</v>
      </c>
      <c r="L843" s="258">
        <f>Y843+Q843+U843</f>
        <v>0</v>
      </c>
      <c r="M843" s="263">
        <f>(Y843*0.2)+(Q843*0.5)+(U843*0.3)</f>
        <v>0</v>
      </c>
      <c r="N843" s="315">
        <v>0</v>
      </c>
      <c r="O843" s="182">
        <v>0</v>
      </c>
      <c r="P843" s="181">
        <v>0</v>
      </c>
      <c r="Q843" s="183">
        <v>0</v>
      </c>
      <c r="R843" s="184">
        <v>0</v>
      </c>
      <c r="S843" s="184">
        <v>0</v>
      </c>
      <c r="T843" s="185">
        <v>0</v>
      </c>
      <c r="U843" s="186">
        <v>0</v>
      </c>
      <c r="V843" s="178">
        <v>0</v>
      </c>
      <c r="W843" s="178">
        <v>0</v>
      </c>
      <c r="X843" s="179">
        <v>0</v>
      </c>
      <c r="Y843" s="180">
        <v>0</v>
      </c>
    </row>
    <row r="844" spans="1:25" ht="15.6" x14ac:dyDescent="0.25">
      <c r="A844" s="138" t="s">
        <v>1694</v>
      </c>
      <c r="B844" s="131" t="s">
        <v>2049</v>
      </c>
      <c r="C844" s="131" t="s">
        <v>1926</v>
      </c>
      <c r="D844" s="131" t="s">
        <v>962</v>
      </c>
      <c r="E844" s="136" t="s">
        <v>2025</v>
      </c>
      <c r="F844" s="262">
        <f>V844+N844+R844</f>
        <v>0</v>
      </c>
      <c r="G844" s="258">
        <f>W844+O844+S844</f>
        <v>0</v>
      </c>
      <c r="H844" s="258">
        <f>F844+G844</f>
        <v>0</v>
      </c>
      <c r="I844" s="321">
        <f>X844+P844+T844</f>
        <v>0</v>
      </c>
      <c r="J844" s="309">
        <f>(P844*0.5)+(T844*0.3)+(X844*0.2)</f>
        <v>0</v>
      </c>
      <c r="K844" s="259" t="e">
        <f>I844/H844</f>
        <v>#DIV/0!</v>
      </c>
      <c r="L844" s="258">
        <f>Y844+Q844+U844</f>
        <v>60</v>
      </c>
      <c r="M844" s="263">
        <f>(Y844*0.2)+(Q844*0.5)+(U844*0.3)</f>
        <v>12</v>
      </c>
      <c r="N844" s="315">
        <v>0</v>
      </c>
      <c r="O844" s="182">
        <v>0</v>
      </c>
      <c r="P844" s="181">
        <v>0</v>
      </c>
      <c r="Q844" s="183">
        <v>0</v>
      </c>
      <c r="R844" s="184">
        <v>0</v>
      </c>
      <c r="S844" s="184">
        <v>0</v>
      </c>
      <c r="T844" s="185">
        <v>0</v>
      </c>
      <c r="U844" s="186">
        <v>0</v>
      </c>
      <c r="V844" s="178">
        <v>0</v>
      </c>
      <c r="W844" s="178">
        <v>0</v>
      </c>
      <c r="X844" s="179">
        <v>0</v>
      </c>
      <c r="Y844" s="180">
        <v>60</v>
      </c>
    </row>
    <row r="845" spans="1:25" ht="15.6" x14ac:dyDescent="0.25">
      <c r="A845" s="138" t="s">
        <v>1695</v>
      </c>
      <c r="B845" s="131" t="s">
        <v>1392</v>
      </c>
      <c r="C845" s="131" t="s">
        <v>398</v>
      </c>
      <c r="D845" s="131" t="s">
        <v>318</v>
      </c>
      <c r="E845" s="136" t="s">
        <v>1314</v>
      </c>
      <c r="F845" s="262">
        <f>V845+N845+R845</f>
        <v>0</v>
      </c>
      <c r="G845" s="258">
        <f>W845+O845+S845</f>
        <v>0</v>
      </c>
      <c r="H845" s="258">
        <f>F845+G845</f>
        <v>0</v>
      </c>
      <c r="I845" s="321">
        <f>X845+P845+T845</f>
        <v>0</v>
      </c>
      <c r="J845" s="309">
        <f>(P845*0.5)+(T845*0.3)+(X845*0.2)</f>
        <v>0</v>
      </c>
      <c r="K845" s="259" t="e">
        <f>I845/H845</f>
        <v>#DIV/0!</v>
      </c>
      <c r="L845" s="258">
        <f>Y845+Q845+U845</f>
        <v>0</v>
      </c>
      <c r="M845" s="263">
        <f>(Y845*0.2)+(Q845*0.5)+(U845*0.3)</f>
        <v>0</v>
      </c>
      <c r="N845" s="315">
        <v>0</v>
      </c>
      <c r="O845" s="182">
        <v>0</v>
      </c>
      <c r="P845" s="181">
        <v>0</v>
      </c>
      <c r="Q845" s="183">
        <v>0</v>
      </c>
      <c r="R845" s="184">
        <v>0</v>
      </c>
      <c r="S845" s="184">
        <v>0</v>
      </c>
      <c r="T845" s="185">
        <v>0</v>
      </c>
      <c r="U845" s="186">
        <v>0</v>
      </c>
      <c r="V845" s="178">
        <v>0</v>
      </c>
      <c r="W845" s="178">
        <v>0</v>
      </c>
      <c r="X845" s="179">
        <v>0</v>
      </c>
      <c r="Y845" s="180">
        <v>0</v>
      </c>
    </row>
    <row r="846" spans="1:25" ht="15.6" x14ac:dyDescent="0.25">
      <c r="A846" s="138" t="s">
        <v>1697</v>
      </c>
      <c r="B846" s="131" t="s">
        <v>1392</v>
      </c>
      <c r="C846" s="131" t="s">
        <v>100</v>
      </c>
      <c r="D846" s="131" t="s">
        <v>130</v>
      </c>
      <c r="E846" s="136" t="s">
        <v>1311</v>
      </c>
      <c r="F846" s="262">
        <f>V846+N846+R846</f>
        <v>0</v>
      </c>
      <c r="G846" s="258">
        <f>W846+O846+S846</f>
        <v>0</v>
      </c>
      <c r="H846" s="258">
        <f>F846+G846</f>
        <v>0</v>
      </c>
      <c r="I846" s="321">
        <f>X846+P846+T846</f>
        <v>0</v>
      </c>
      <c r="J846" s="309">
        <f>(P846*0.5)+(T846*0.3)+(X846*0.2)</f>
        <v>0</v>
      </c>
      <c r="K846" s="259" t="e">
        <f>I846/H846</f>
        <v>#DIV/0!</v>
      </c>
      <c r="L846" s="258">
        <f>Y846+Q846+U846</f>
        <v>0</v>
      </c>
      <c r="M846" s="263">
        <f>(Y846*0.2)+(Q846*0.5)+(U846*0.3)</f>
        <v>0</v>
      </c>
      <c r="N846" s="315">
        <v>0</v>
      </c>
      <c r="O846" s="182">
        <v>0</v>
      </c>
      <c r="P846" s="181">
        <v>0</v>
      </c>
      <c r="Q846" s="183">
        <v>0</v>
      </c>
      <c r="R846" s="184">
        <v>0</v>
      </c>
      <c r="S846" s="184">
        <v>0</v>
      </c>
      <c r="T846" s="185">
        <v>0</v>
      </c>
      <c r="U846" s="186">
        <v>0</v>
      </c>
      <c r="V846" s="178">
        <v>0</v>
      </c>
      <c r="W846" s="178">
        <v>0</v>
      </c>
      <c r="X846" s="179">
        <v>0</v>
      </c>
      <c r="Y846" s="180">
        <v>0</v>
      </c>
    </row>
    <row r="847" spans="1:25" ht="15.6" x14ac:dyDescent="0.25">
      <c r="A847" s="138" t="s">
        <v>1699</v>
      </c>
      <c r="B847" s="131" t="s">
        <v>1392</v>
      </c>
      <c r="C847" s="131" t="s">
        <v>1732</v>
      </c>
      <c r="D847" s="131" t="s">
        <v>96</v>
      </c>
      <c r="E847" s="136" t="s">
        <v>1311</v>
      </c>
      <c r="F847" s="262">
        <f>V847+N847+R847</f>
        <v>0</v>
      </c>
      <c r="G847" s="258">
        <f>W847+O847+S847</f>
        <v>0</v>
      </c>
      <c r="H847" s="258">
        <f>F847+G847</f>
        <v>0</v>
      </c>
      <c r="I847" s="321">
        <f>X847+P847+T847</f>
        <v>0</v>
      </c>
      <c r="J847" s="309">
        <f>(P847*0.5)+(T847*0.3)+(X847*0.2)</f>
        <v>0</v>
      </c>
      <c r="K847" s="259" t="e">
        <f>I847/H847</f>
        <v>#DIV/0!</v>
      </c>
      <c r="L847" s="258">
        <f>Y847+Q847+U847</f>
        <v>0</v>
      </c>
      <c r="M847" s="263">
        <f>(Y847*0.2)+(Q847*0.5)+(U847*0.3)</f>
        <v>0</v>
      </c>
      <c r="N847" s="315">
        <v>0</v>
      </c>
      <c r="O847" s="182">
        <v>0</v>
      </c>
      <c r="P847" s="181">
        <v>0</v>
      </c>
      <c r="Q847" s="183">
        <v>0</v>
      </c>
      <c r="R847" s="184">
        <v>0</v>
      </c>
      <c r="S847" s="184">
        <v>0</v>
      </c>
      <c r="T847" s="185">
        <v>0</v>
      </c>
      <c r="U847" s="186">
        <v>0</v>
      </c>
      <c r="V847" s="178">
        <v>0</v>
      </c>
      <c r="W847" s="178">
        <v>0</v>
      </c>
      <c r="X847" s="179">
        <v>0</v>
      </c>
      <c r="Y847" s="180">
        <v>0</v>
      </c>
    </row>
    <row r="848" spans="1:25" ht="15.6" x14ac:dyDescent="0.25">
      <c r="A848" s="138" t="s">
        <v>1700</v>
      </c>
      <c r="B848" s="131" t="s">
        <v>1392</v>
      </c>
      <c r="C848" s="131" t="s">
        <v>1733</v>
      </c>
      <c r="D848" s="131" t="s">
        <v>78</v>
      </c>
      <c r="E848" s="136" t="s">
        <v>1311</v>
      </c>
      <c r="F848" s="262">
        <f>V848+N848+R848</f>
        <v>0</v>
      </c>
      <c r="G848" s="258">
        <f>W848+O848+S848</f>
        <v>0</v>
      </c>
      <c r="H848" s="258">
        <f>F848+G848</f>
        <v>0</v>
      </c>
      <c r="I848" s="321">
        <f>X848+P848+T848</f>
        <v>0</v>
      </c>
      <c r="J848" s="309">
        <f>(P848*0.5)+(T848*0.3)+(X848*0.2)</f>
        <v>0</v>
      </c>
      <c r="K848" s="259" t="e">
        <f>I848/H848</f>
        <v>#DIV/0!</v>
      </c>
      <c r="L848" s="258">
        <f>Y848+Q848+U848</f>
        <v>0</v>
      </c>
      <c r="M848" s="263">
        <f>(Y848*0.2)+(Q848*0.5)+(U848*0.3)</f>
        <v>0</v>
      </c>
      <c r="N848" s="315">
        <v>0</v>
      </c>
      <c r="O848" s="182">
        <v>0</v>
      </c>
      <c r="P848" s="181">
        <v>0</v>
      </c>
      <c r="Q848" s="183">
        <v>0</v>
      </c>
      <c r="R848" s="184">
        <v>0</v>
      </c>
      <c r="S848" s="184">
        <v>0</v>
      </c>
      <c r="T848" s="185">
        <v>0</v>
      </c>
      <c r="U848" s="186">
        <v>0</v>
      </c>
      <c r="V848" s="178">
        <v>0</v>
      </c>
      <c r="W848" s="178">
        <v>0</v>
      </c>
      <c r="X848" s="179">
        <v>0</v>
      </c>
      <c r="Y848" s="180">
        <v>0</v>
      </c>
    </row>
    <row r="849" spans="1:25" ht="15.6" x14ac:dyDescent="0.25">
      <c r="A849" s="138" t="s">
        <v>1701</v>
      </c>
      <c r="B849" s="131" t="s">
        <v>1728</v>
      </c>
      <c r="C849" s="131" t="s">
        <v>100</v>
      </c>
      <c r="D849" s="131" t="s">
        <v>322</v>
      </c>
      <c r="E849" s="136" t="s">
        <v>1954</v>
      </c>
      <c r="F849" s="262">
        <f>V849+N849+R849</f>
        <v>0</v>
      </c>
      <c r="G849" s="258">
        <f>W849+O849+S849</f>
        <v>0</v>
      </c>
      <c r="H849" s="258">
        <f>F849+G849</f>
        <v>0</v>
      </c>
      <c r="I849" s="321">
        <f>X849+P849+T849</f>
        <v>0</v>
      </c>
      <c r="J849" s="309">
        <f>(P849*0.5)+(T849*0.3)+(X849*0.2)</f>
        <v>0</v>
      </c>
      <c r="K849" s="259" t="e">
        <f>I849/H849</f>
        <v>#DIV/0!</v>
      </c>
      <c r="L849" s="258">
        <f>Y849+Q849+U849</f>
        <v>0</v>
      </c>
      <c r="M849" s="263">
        <f>(Y849*0.2)+(Q849*0.5)+(U849*0.3)</f>
        <v>0</v>
      </c>
      <c r="N849" s="315">
        <v>0</v>
      </c>
      <c r="O849" s="182">
        <v>0</v>
      </c>
      <c r="P849" s="181">
        <v>0</v>
      </c>
      <c r="Q849" s="183">
        <v>0</v>
      </c>
      <c r="R849" s="184">
        <v>0</v>
      </c>
      <c r="S849" s="184">
        <v>0</v>
      </c>
      <c r="T849" s="185">
        <v>0</v>
      </c>
      <c r="U849" s="186">
        <v>0</v>
      </c>
      <c r="V849" s="178">
        <v>0</v>
      </c>
      <c r="W849" s="178">
        <v>0</v>
      </c>
      <c r="X849" s="179">
        <v>0</v>
      </c>
      <c r="Y849" s="180">
        <v>0</v>
      </c>
    </row>
    <row r="850" spans="1:25" ht="15.6" x14ac:dyDescent="0.25">
      <c r="A850" s="138" t="s">
        <v>1702</v>
      </c>
      <c r="B850" s="131" t="s">
        <v>1811</v>
      </c>
      <c r="C850" s="131" t="s">
        <v>1736</v>
      </c>
      <c r="D850" s="131" t="s">
        <v>1735</v>
      </c>
      <c r="E850" s="136" t="s">
        <v>1314</v>
      </c>
      <c r="F850" s="262">
        <f>V850+N850+R850</f>
        <v>0</v>
      </c>
      <c r="G850" s="258">
        <f>W850+O850+S850</f>
        <v>0</v>
      </c>
      <c r="H850" s="258">
        <f>F850+G850</f>
        <v>0</v>
      </c>
      <c r="I850" s="321">
        <f>X850+P850+T850</f>
        <v>0</v>
      </c>
      <c r="J850" s="309">
        <f>(P850*0.5)+(T850*0.3)+(X850*0.2)</f>
        <v>0</v>
      </c>
      <c r="K850" s="259" t="e">
        <f>I850/H850</f>
        <v>#DIV/0!</v>
      </c>
      <c r="L850" s="258">
        <f>Y850+Q850+U850</f>
        <v>0</v>
      </c>
      <c r="M850" s="263">
        <f>(Y850*0.2)+(Q850*0.5)+(U850*0.3)</f>
        <v>0</v>
      </c>
      <c r="N850" s="315">
        <v>0</v>
      </c>
      <c r="O850" s="182">
        <v>0</v>
      </c>
      <c r="P850" s="181">
        <v>0</v>
      </c>
      <c r="Q850" s="183">
        <v>0</v>
      </c>
      <c r="R850" s="184">
        <v>0</v>
      </c>
      <c r="S850" s="184">
        <v>0</v>
      </c>
      <c r="T850" s="185">
        <v>0</v>
      </c>
      <c r="U850" s="186">
        <v>0</v>
      </c>
      <c r="V850" s="178">
        <v>0</v>
      </c>
      <c r="W850" s="178">
        <v>0</v>
      </c>
      <c r="X850" s="179">
        <v>0</v>
      </c>
      <c r="Y850" s="180">
        <v>0</v>
      </c>
    </row>
    <row r="851" spans="1:25" ht="15.6" x14ac:dyDescent="0.25">
      <c r="A851" s="138" t="s">
        <v>1704</v>
      </c>
      <c r="B851" s="131" t="s">
        <v>1529</v>
      </c>
      <c r="C851" s="131" t="s">
        <v>1737</v>
      </c>
      <c r="D851" s="131" t="s">
        <v>130</v>
      </c>
      <c r="E851" s="136" t="s">
        <v>1311</v>
      </c>
      <c r="F851" s="262">
        <f>V851+N851+R851</f>
        <v>0</v>
      </c>
      <c r="G851" s="258">
        <f>W851+O851+S851</f>
        <v>0</v>
      </c>
      <c r="H851" s="258">
        <f>F851+G851</f>
        <v>0</v>
      </c>
      <c r="I851" s="321">
        <f>X851+P851+T851</f>
        <v>0</v>
      </c>
      <c r="J851" s="309">
        <f>(P851*0.5)+(T851*0.3)+(X851*0.2)</f>
        <v>0</v>
      </c>
      <c r="K851" s="259" t="e">
        <f>I851/H851</f>
        <v>#DIV/0!</v>
      </c>
      <c r="L851" s="258">
        <f>Y851+Q851+U851</f>
        <v>0</v>
      </c>
      <c r="M851" s="263">
        <f>(Y851*0.2)+(Q851*0.5)+(U851*0.3)</f>
        <v>0</v>
      </c>
      <c r="N851" s="315">
        <v>0</v>
      </c>
      <c r="O851" s="182">
        <v>0</v>
      </c>
      <c r="P851" s="181">
        <v>0</v>
      </c>
      <c r="Q851" s="183">
        <v>0</v>
      </c>
      <c r="R851" s="184">
        <v>0</v>
      </c>
      <c r="S851" s="184">
        <v>0</v>
      </c>
      <c r="T851" s="185">
        <v>0</v>
      </c>
      <c r="U851" s="186">
        <v>0</v>
      </c>
      <c r="V851" s="178">
        <v>0</v>
      </c>
      <c r="W851" s="178">
        <v>0</v>
      </c>
      <c r="X851" s="179">
        <v>0</v>
      </c>
      <c r="Y851" s="180">
        <v>0</v>
      </c>
    </row>
    <row r="852" spans="1:25" ht="15.6" x14ac:dyDescent="0.25">
      <c r="A852" s="138" t="s">
        <v>1705</v>
      </c>
      <c r="B852" s="131" t="s">
        <v>1728</v>
      </c>
      <c r="C852" s="131" t="s">
        <v>215</v>
      </c>
      <c r="D852" s="131" t="s">
        <v>1299</v>
      </c>
      <c r="E852" s="136" t="s">
        <v>1311</v>
      </c>
      <c r="F852" s="262">
        <f>V852+N852+R852</f>
        <v>0</v>
      </c>
      <c r="G852" s="258">
        <f>W852+O852+S852</f>
        <v>0</v>
      </c>
      <c r="H852" s="258">
        <f>F852+G852</f>
        <v>0</v>
      </c>
      <c r="I852" s="321">
        <f>X852+P852+T852</f>
        <v>0</v>
      </c>
      <c r="J852" s="309">
        <f>(P852*0.5)+(T852*0.3)+(X852*0.2)</f>
        <v>0</v>
      </c>
      <c r="K852" s="259" t="e">
        <f>I852/H852</f>
        <v>#DIV/0!</v>
      </c>
      <c r="L852" s="258">
        <f>Y852+Q852+U852</f>
        <v>0</v>
      </c>
      <c r="M852" s="263">
        <f>(Y852*0.2)+(Q852*0.5)+(U852*0.3)</f>
        <v>0</v>
      </c>
      <c r="N852" s="315">
        <v>0</v>
      </c>
      <c r="O852" s="182">
        <v>0</v>
      </c>
      <c r="P852" s="181">
        <v>0</v>
      </c>
      <c r="Q852" s="183">
        <v>0</v>
      </c>
      <c r="R852" s="184">
        <v>0</v>
      </c>
      <c r="S852" s="184">
        <v>0</v>
      </c>
      <c r="T852" s="185">
        <v>0</v>
      </c>
      <c r="U852" s="186">
        <v>0</v>
      </c>
      <c r="V852" s="178">
        <v>0</v>
      </c>
      <c r="W852" s="178">
        <v>0</v>
      </c>
      <c r="X852" s="179">
        <v>0</v>
      </c>
      <c r="Y852" s="180">
        <v>0</v>
      </c>
    </row>
    <row r="853" spans="1:25" ht="15.6" x14ac:dyDescent="0.25">
      <c r="A853" s="138" t="s">
        <v>1708</v>
      </c>
      <c r="B853" s="131" t="s">
        <v>1392</v>
      </c>
      <c r="C853" s="131" t="s">
        <v>1740</v>
      </c>
      <c r="D853" s="131" t="s">
        <v>1741</v>
      </c>
      <c r="E853" s="136" t="s">
        <v>1304</v>
      </c>
      <c r="F853" s="262">
        <f>V853+N853+R853</f>
        <v>0</v>
      </c>
      <c r="G853" s="258">
        <f>W853+O853+S853</f>
        <v>0</v>
      </c>
      <c r="H853" s="258">
        <f>F853+G853</f>
        <v>0</v>
      </c>
      <c r="I853" s="321">
        <f>X853+P853+T853</f>
        <v>0</v>
      </c>
      <c r="J853" s="309">
        <f>(P853*0.5)+(T853*0.3)+(X853*0.2)</f>
        <v>0</v>
      </c>
      <c r="K853" s="259" t="e">
        <f>I853/H853</f>
        <v>#DIV/0!</v>
      </c>
      <c r="L853" s="258">
        <f>Y853+Q853+U853</f>
        <v>0</v>
      </c>
      <c r="M853" s="263">
        <f>(Y853*0.2)+(Q853*0.5)+(U853*0.3)</f>
        <v>0</v>
      </c>
      <c r="N853" s="315">
        <v>0</v>
      </c>
      <c r="O853" s="182">
        <v>0</v>
      </c>
      <c r="P853" s="181">
        <v>0</v>
      </c>
      <c r="Q853" s="183">
        <v>0</v>
      </c>
      <c r="R853" s="184">
        <v>0</v>
      </c>
      <c r="S853" s="184">
        <v>0</v>
      </c>
      <c r="T853" s="185">
        <v>0</v>
      </c>
      <c r="U853" s="186">
        <v>0</v>
      </c>
      <c r="V853" s="178">
        <v>0</v>
      </c>
      <c r="W853" s="178">
        <v>0</v>
      </c>
      <c r="X853" s="179">
        <v>0</v>
      </c>
      <c r="Y853" s="180">
        <v>0</v>
      </c>
    </row>
    <row r="854" spans="1:25" ht="15.6" x14ac:dyDescent="0.25">
      <c r="A854" s="138" t="s">
        <v>1711</v>
      </c>
      <c r="B854" s="131" t="s">
        <v>1278</v>
      </c>
      <c r="C854" s="131" t="s">
        <v>458</v>
      </c>
      <c r="D854" s="131" t="s">
        <v>1743</v>
      </c>
      <c r="E854" s="136" t="s">
        <v>1304</v>
      </c>
      <c r="F854" s="262">
        <f>V854+N854+R854</f>
        <v>0</v>
      </c>
      <c r="G854" s="258">
        <f>W854+O854+S854</f>
        <v>0</v>
      </c>
      <c r="H854" s="258">
        <f>F854+G854</f>
        <v>0</v>
      </c>
      <c r="I854" s="321">
        <f>X854+P854+T854</f>
        <v>0</v>
      </c>
      <c r="J854" s="309">
        <f>(P854*0.5)+(T854*0.3)+(X854*0.2)</f>
        <v>0</v>
      </c>
      <c r="K854" s="259" t="e">
        <f>I854/H854</f>
        <v>#DIV/0!</v>
      </c>
      <c r="L854" s="258">
        <f>Y854+Q854+U854</f>
        <v>160</v>
      </c>
      <c r="M854" s="263">
        <f>(Y854*0.2)+(Q854*0.5)+(U854*0.3)</f>
        <v>40</v>
      </c>
      <c r="N854" s="315">
        <v>0</v>
      </c>
      <c r="O854" s="182">
        <v>0</v>
      </c>
      <c r="P854" s="181">
        <v>0</v>
      </c>
      <c r="Q854" s="183">
        <v>0</v>
      </c>
      <c r="R854" s="184">
        <v>0</v>
      </c>
      <c r="S854" s="184">
        <v>0</v>
      </c>
      <c r="T854" s="185">
        <v>0</v>
      </c>
      <c r="U854" s="186">
        <v>80</v>
      </c>
      <c r="V854" s="178">
        <v>0</v>
      </c>
      <c r="W854" s="178">
        <v>0</v>
      </c>
      <c r="X854" s="179">
        <v>0</v>
      </c>
      <c r="Y854" s="180">
        <v>80</v>
      </c>
    </row>
    <row r="855" spans="1:25" ht="15.6" x14ac:dyDescent="0.25">
      <c r="A855" s="138" t="s">
        <v>1713</v>
      </c>
      <c r="B855" s="131" t="s">
        <v>1279</v>
      </c>
      <c r="C855" s="131" t="s">
        <v>137</v>
      </c>
      <c r="D855" s="131" t="s">
        <v>394</v>
      </c>
      <c r="E855" s="136" t="s">
        <v>1954</v>
      </c>
      <c r="F855" s="262">
        <f>V855+N855+R855</f>
        <v>0</v>
      </c>
      <c r="G855" s="258">
        <f>W855+O855+S855</f>
        <v>0</v>
      </c>
      <c r="H855" s="258">
        <f>F855+G855</f>
        <v>0</v>
      </c>
      <c r="I855" s="321">
        <f>X855+P855+T855</f>
        <v>0</v>
      </c>
      <c r="J855" s="309">
        <f>(P855*0.5)+(T855*0.3)+(X855*0.2)</f>
        <v>0</v>
      </c>
      <c r="K855" s="259" t="e">
        <f>I855/H855</f>
        <v>#DIV/0!</v>
      </c>
      <c r="L855" s="258">
        <f>Y855+Q855+U855</f>
        <v>0</v>
      </c>
      <c r="M855" s="263">
        <f>(Y855*0.2)+(Q855*0.5)+(U855*0.3)</f>
        <v>0</v>
      </c>
      <c r="N855" s="315">
        <v>0</v>
      </c>
      <c r="O855" s="182">
        <v>0</v>
      </c>
      <c r="P855" s="181">
        <v>0</v>
      </c>
      <c r="Q855" s="183">
        <v>0</v>
      </c>
      <c r="R855" s="184">
        <v>0</v>
      </c>
      <c r="S855" s="184">
        <v>0</v>
      </c>
      <c r="T855" s="185">
        <v>0</v>
      </c>
      <c r="U855" s="186">
        <v>0</v>
      </c>
      <c r="V855" s="178">
        <v>0</v>
      </c>
      <c r="W855" s="178">
        <v>0</v>
      </c>
      <c r="X855" s="179">
        <v>0</v>
      </c>
      <c r="Y855" s="180">
        <v>0</v>
      </c>
    </row>
    <row r="856" spans="1:25" ht="15.6" x14ac:dyDescent="0.25">
      <c r="A856" s="138" t="s">
        <v>1714</v>
      </c>
      <c r="B856" s="131" t="s">
        <v>1279</v>
      </c>
      <c r="C856" s="131" t="s">
        <v>1744</v>
      </c>
      <c r="D856" s="131" t="s">
        <v>394</v>
      </c>
      <c r="E856" s="136" t="s">
        <v>1311</v>
      </c>
      <c r="F856" s="262">
        <f>V856+N856+R856</f>
        <v>0</v>
      </c>
      <c r="G856" s="258">
        <f>W856+O856+S856</f>
        <v>0</v>
      </c>
      <c r="H856" s="258">
        <f>F856+G856</f>
        <v>0</v>
      </c>
      <c r="I856" s="321">
        <f>X856+P856+T856</f>
        <v>0</v>
      </c>
      <c r="J856" s="309">
        <f>(P856*0.5)+(T856*0.3)+(X856*0.2)</f>
        <v>0</v>
      </c>
      <c r="K856" s="259" t="e">
        <f>I856/H856</f>
        <v>#DIV/0!</v>
      </c>
      <c r="L856" s="258">
        <f>Y856+Q856+U856</f>
        <v>0</v>
      </c>
      <c r="M856" s="263">
        <f>(Y856*0.2)+(Q856*0.5)+(U856*0.3)</f>
        <v>0</v>
      </c>
      <c r="N856" s="315">
        <v>0</v>
      </c>
      <c r="O856" s="182">
        <v>0</v>
      </c>
      <c r="P856" s="181">
        <v>0</v>
      </c>
      <c r="Q856" s="183">
        <v>0</v>
      </c>
      <c r="R856" s="184">
        <v>0</v>
      </c>
      <c r="S856" s="184">
        <v>0</v>
      </c>
      <c r="T856" s="185">
        <v>0</v>
      </c>
      <c r="U856" s="186">
        <v>0</v>
      </c>
      <c r="V856" s="178">
        <v>0</v>
      </c>
      <c r="W856" s="178">
        <v>0</v>
      </c>
      <c r="X856" s="179">
        <v>0</v>
      </c>
      <c r="Y856" s="180">
        <v>0</v>
      </c>
    </row>
    <row r="857" spans="1:25" ht="15.6" x14ac:dyDescent="0.25">
      <c r="A857" s="138" t="s">
        <v>1747</v>
      </c>
      <c r="B857" s="131" t="s">
        <v>42</v>
      </c>
      <c r="C857" s="131" t="s">
        <v>479</v>
      </c>
      <c r="D857" s="131" t="s">
        <v>1895</v>
      </c>
      <c r="E857" s="136" t="s">
        <v>1954</v>
      </c>
      <c r="F857" s="262">
        <f>V857+N857+R857</f>
        <v>0</v>
      </c>
      <c r="G857" s="258">
        <f>W857+O857+S857</f>
        <v>0</v>
      </c>
      <c r="H857" s="258">
        <f>F857+G857</f>
        <v>0</v>
      </c>
      <c r="I857" s="321">
        <f>X857+P857+T857</f>
        <v>0</v>
      </c>
      <c r="J857" s="309">
        <f>(P857*0.5)+(T857*0.3)+(X857*0.2)</f>
        <v>0</v>
      </c>
      <c r="K857" s="259" t="e">
        <f>I857/H857</f>
        <v>#DIV/0!</v>
      </c>
      <c r="L857" s="258">
        <f>Y857+Q857+U857</f>
        <v>0</v>
      </c>
      <c r="M857" s="263">
        <f>(Y857*0.2)+(Q857*0.5)+(U857*0.3)</f>
        <v>0</v>
      </c>
      <c r="N857" s="315">
        <v>0</v>
      </c>
      <c r="O857" s="182">
        <v>0</v>
      </c>
      <c r="P857" s="181">
        <v>0</v>
      </c>
      <c r="Q857" s="183">
        <v>0</v>
      </c>
      <c r="R857" s="184">
        <v>0</v>
      </c>
      <c r="S857" s="184">
        <v>0</v>
      </c>
      <c r="T857" s="185">
        <v>0</v>
      </c>
      <c r="U857" s="186">
        <v>0</v>
      </c>
      <c r="V857" s="178">
        <v>0</v>
      </c>
      <c r="W857" s="178">
        <v>0</v>
      </c>
      <c r="X857" s="179">
        <v>0</v>
      </c>
      <c r="Y857" s="180">
        <v>0</v>
      </c>
    </row>
    <row r="858" spans="1:25" ht="15.6" x14ac:dyDescent="0.25">
      <c r="A858" s="138" t="s">
        <v>1749</v>
      </c>
      <c r="B858" s="131" t="s">
        <v>1810</v>
      </c>
      <c r="C858" s="131" t="s">
        <v>1762</v>
      </c>
      <c r="D858" s="131" t="s">
        <v>191</v>
      </c>
      <c r="E858" s="136" t="s">
        <v>1314</v>
      </c>
      <c r="F858" s="262">
        <f>V858+N858+R858</f>
        <v>0</v>
      </c>
      <c r="G858" s="258">
        <f>W858+O858+S858</f>
        <v>0</v>
      </c>
      <c r="H858" s="258">
        <f>F858+G858</f>
        <v>0</v>
      </c>
      <c r="I858" s="321">
        <f>X858+P858+T858</f>
        <v>0</v>
      </c>
      <c r="J858" s="309">
        <f>(P858*0.5)+(T858*0.3)+(X858*0.2)</f>
        <v>0</v>
      </c>
      <c r="K858" s="259" t="e">
        <f>I858/H858</f>
        <v>#DIV/0!</v>
      </c>
      <c r="L858" s="258">
        <f>Y858+Q858+U858</f>
        <v>0</v>
      </c>
      <c r="M858" s="263">
        <f>(Y858*0.2)+(Q858*0.5)+(U858*0.3)</f>
        <v>0</v>
      </c>
      <c r="N858" s="315">
        <v>0</v>
      </c>
      <c r="O858" s="182">
        <v>0</v>
      </c>
      <c r="P858" s="181">
        <v>0</v>
      </c>
      <c r="Q858" s="183">
        <v>0</v>
      </c>
      <c r="R858" s="184">
        <v>0</v>
      </c>
      <c r="S858" s="184">
        <v>0</v>
      </c>
      <c r="T858" s="185">
        <v>0</v>
      </c>
      <c r="U858" s="186">
        <v>0</v>
      </c>
      <c r="V858" s="178">
        <v>0</v>
      </c>
      <c r="W858" s="178">
        <v>0</v>
      </c>
      <c r="X858" s="179">
        <v>0</v>
      </c>
      <c r="Y858" s="180">
        <v>0</v>
      </c>
    </row>
    <row r="859" spans="1:25" ht="15.6" x14ac:dyDescent="0.25">
      <c r="A859" s="138" t="s">
        <v>1751</v>
      </c>
      <c r="B859" s="131" t="s">
        <v>1810</v>
      </c>
      <c r="C859" s="131" t="s">
        <v>1763</v>
      </c>
      <c r="D859" s="131" t="s">
        <v>1764</v>
      </c>
      <c r="E859" s="136" t="s">
        <v>1312</v>
      </c>
      <c r="F859" s="262">
        <f>V859+N859+R859</f>
        <v>0</v>
      </c>
      <c r="G859" s="258">
        <f>W859+O859+S859</f>
        <v>0</v>
      </c>
      <c r="H859" s="258">
        <f>F859+G859</f>
        <v>0</v>
      </c>
      <c r="I859" s="321">
        <f>X859+P859+T859</f>
        <v>0</v>
      </c>
      <c r="J859" s="309">
        <f>(P859*0.5)+(T859*0.3)+(X859*0.2)</f>
        <v>0</v>
      </c>
      <c r="K859" s="259" t="e">
        <f>I859/H859</f>
        <v>#DIV/0!</v>
      </c>
      <c r="L859" s="258">
        <f>Y859+Q859+U859</f>
        <v>0</v>
      </c>
      <c r="M859" s="263">
        <f>(Y859*0.2)+(Q859*0.5)+(U859*0.3)</f>
        <v>0</v>
      </c>
      <c r="N859" s="315">
        <v>0</v>
      </c>
      <c r="O859" s="182">
        <v>0</v>
      </c>
      <c r="P859" s="181">
        <v>0</v>
      </c>
      <c r="Q859" s="183">
        <v>0</v>
      </c>
      <c r="R859" s="184">
        <v>0</v>
      </c>
      <c r="S859" s="184">
        <v>0</v>
      </c>
      <c r="T859" s="185">
        <v>0</v>
      </c>
      <c r="U859" s="186">
        <v>0</v>
      </c>
      <c r="V859" s="178">
        <v>0</v>
      </c>
      <c r="W859" s="178">
        <v>0</v>
      </c>
      <c r="X859" s="179">
        <v>0</v>
      </c>
      <c r="Y859" s="180">
        <v>0</v>
      </c>
    </row>
    <row r="860" spans="1:25" ht="15.6" x14ac:dyDescent="0.25">
      <c r="A860" s="138" t="s">
        <v>1752</v>
      </c>
      <c r="B860" s="131" t="s">
        <v>1392</v>
      </c>
      <c r="C860" s="131" t="s">
        <v>1766</v>
      </c>
      <c r="D860" s="131" t="s">
        <v>359</v>
      </c>
      <c r="E860" s="136" t="s">
        <v>2025</v>
      </c>
      <c r="F860" s="262">
        <f>V860+N860+R860</f>
        <v>0</v>
      </c>
      <c r="G860" s="258">
        <f>W860+O860+S860</f>
        <v>0</v>
      </c>
      <c r="H860" s="258">
        <f>F860+G860</f>
        <v>0</v>
      </c>
      <c r="I860" s="321">
        <f>X860+P860+T860</f>
        <v>0</v>
      </c>
      <c r="J860" s="309">
        <f>(P860*0.5)+(T860*0.3)+(X860*0.2)</f>
        <v>0</v>
      </c>
      <c r="K860" s="259" t="e">
        <f>I860/H860</f>
        <v>#DIV/0!</v>
      </c>
      <c r="L860" s="258">
        <f>Y860+Q860+U860</f>
        <v>0</v>
      </c>
      <c r="M860" s="263">
        <f>(Y860*0.2)+(Q860*0.5)+(U860*0.3)</f>
        <v>0</v>
      </c>
      <c r="N860" s="315">
        <v>0</v>
      </c>
      <c r="O860" s="182">
        <v>0</v>
      </c>
      <c r="P860" s="181">
        <v>0</v>
      </c>
      <c r="Q860" s="183">
        <v>0</v>
      </c>
      <c r="R860" s="184">
        <v>0</v>
      </c>
      <c r="S860" s="184">
        <v>0</v>
      </c>
      <c r="T860" s="185">
        <v>0</v>
      </c>
      <c r="U860" s="186">
        <v>0</v>
      </c>
      <c r="V860" s="178">
        <v>0</v>
      </c>
      <c r="W860" s="178">
        <v>0</v>
      </c>
      <c r="X860" s="179">
        <v>0</v>
      </c>
      <c r="Y860" s="180">
        <v>0</v>
      </c>
    </row>
    <row r="861" spans="1:25" ht="15.6" x14ac:dyDescent="0.25">
      <c r="A861" s="138" t="s">
        <v>1755</v>
      </c>
      <c r="B861" s="131" t="s">
        <v>1294</v>
      </c>
      <c r="C861" s="131" t="s">
        <v>1767</v>
      </c>
      <c r="D861" s="131" t="s">
        <v>130</v>
      </c>
      <c r="E861" s="136" t="s">
        <v>1311</v>
      </c>
      <c r="F861" s="262">
        <f>V861+N861+R861</f>
        <v>0</v>
      </c>
      <c r="G861" s="258">
        <f>W861+O861+S861</f>
        <v>0</v>
      </c>
      <c r="H861" s="258">
        <f>F861+G861</f>
        <v>0</v>
      </c>
      <c r="I861" s="321">
        <f>X861+P861+T861</f>
        <v>0</v>
      </c>
      <c r="J861" s="309">
        <f>(P861*0.5)+(T861*0.3)+(X861*0.2)</f>
        <v>0</v>
      </c>
      <c r="K861" s="259" t="e">
        <f>I861/H861</f>
        <v>#DIV/0!</v>
      </c>
      <c r="L861" s="258">
        <f>Y861+Q861+U861</f>
        <v>0</v>
      </c>
      <c r="M861" s="263">
        <f>(Y861*0.2)+(Q861*0.5)+(U861*0.3)</f>
        <v>0</v>
      </c>
      <c r="N861" s="315">
        <v>0</v>
      </c>
      <c r="O861" s="182">
        <v>0</v>
      </c>
      <c r="P861" s="181">
        <v>0</v>
      </c>
      <c r="Q861" s="183">
        <v>0</v>
      </c>
      <c r="R861" s="184">
        <v>0</v>
      </c>
      <c r="S861" s="184">
        <v>0</v>
      </c>
      <c r="T861" s="185">
        <v>0</v>
      </c>
      <c r="U861" s="186">
        <v>0</v>
      </c>
      <c r="V861" s="178">
        <v>0</v>
      </c>
      <c r="W861" s="178">
        <v>0</v>
      </c>
      <c r="X861" s="179">
        <v>0</v>
      </c>
      <c r="Y861" s="180">
        <v>0</v>
      </c>
    </row>
    <row r="862" spans="1:25" ht="15.6" x14ac:dyDescent="0.25">
      <c r="A862" s="138" t="s">
        <v>1756</v>
      </c>
      <c r="B862" s="131" t="s">
        <v>1294</v>
      </c>
      <c r="C862" s="131" t="s">
        <v>1768</v>
      </c>
      <c r="D862" s="131" t="s">
        <v>130</v>
      </c>
      <c r="E862" s="136" t="s">
        <v>2025</v>
      </c>
      <c r="F862" s="262">
        <f>V862+N862+R862</f>
        <v>0</v>
      </c>
      <c r="G862" s="258">
        <f>W862+O862+S862</f>
        <v>0</v>
      </c>
      <c r="H862" s="258">
        <f>F862+G862</f>
        <v>0</v>
      </c>
      <c r="I862" s="321">
        <f>X862+P862+T862</f>
        <v>0</v>
      </c>
      <c r="J862" s="309">
        <f>(P862*0.5)+(T862*0.3)+(X862*0.2)</f>
        <v>0</v>
      </c>
      <c r="K862" s="259" t="e">
        <f>I862/H862</f>
        <v>#DIV/0!</v>
      </c>
      <c r="L862" s="258">
        <f>Y862+Q862+U862</f>
        <v>0</v>
      </c>
      <c r="M862" s="263">
        <f>(Y862*0.2)+(Q862*0.5)+(U862*0.3)</f>
        <v>0</v>
      </c>
      <c r="N862" s="315">
        <v>0</v>
      </c>
      <c r="O862" s="182">
        <v>0</v>
      </c>
      <c r="P862" s="181">
        <v>0</v>
      </c>
      <c r="Q862" s="183">
        <v>0</v>
      </c>
      <c r="R862" s="184">
        <v>0</v>
      </c>
      <c r="S862" s="184">
        <v>0</v>
      </c>
      <c r="T862" s="185">
        <v>0</v>
      </c>
      <c r="U862" s="186">
        <v>0</v>
      </c>
      <c r="V862" s="178">
        <v>0</v>
      </c>
      <c r="W862" s="178">
        <v>0</v>
      </c>
      <c r="X862" s="179">
        <v>0</v>
      </c>
      <c r="Y862" s="180">
        <v>0</v>
      </c>
    </row>
    <row r="863" spans="1:25" ht="15.6" x14ac:dyDescent="0.25">
      <c r="A863" s="138" t="s">
        <v>1757</v>
      </c>
      <c r="B863" s="131" t="s">
        <v>1294</v>
      </c>
      <c r="C863" s="131" t="s">
        <v>1769</v>
      </c>
      <c r="D863" s="131" t="s">
        <v>1770</v>
      </c>
      <c r="E863" s="136" t="s">
        <v>1313</v>
      </c>
      <c r="F863" s="262">
        <f>V863+N863+R863</f>
        <v>0</v>
      </c>
      <c r="G863" s="258">
        <f>W863+O863+S863</f>
        <v>0</v>
      </c>
      <c r="H863" s="258">
        <f>F863+G863</f>
        <v>0</v>
      </c>
      <c r="I863" s="321">
        <f>X863+P863+T863</f>
        <v>0</v>
      </c>
      <c r="J863" s="309">
        <f>(P863*0.5)+(T863*0.3)+(X863*0.2)</f>
        <v>0</v>
      </c>
      <c r="K863" s="259" t="e">
        <f>I863/H863</f>
        <v>#DIV/0!</v>
      </c>
      <c r="L863" s="258">
        <f>Y863+Q863+U863</f>
        <v>0</v>
      </c>
      <c r="M863" s="263">
        <f>(Y863*0.2)+(Q863*0.5)+(U863*0.3)</f>
        <v>0</v>
      </c>
      <c r="N863" s="315">
        <v>0</v>
      </c>
      <c r="O863" s="182">
        <v>0</v>
      </c>
      <c r="P863" s="181">
        <v>0</v>
      </c>
      <c r="Q863" s="183">
        <v>0</v>
      </c>
      <c r="R863" s="184">
        <v>0</v>
      </c>
      <c r="S863" s="184">
        <v>0</v>
      </c>
      <c r="T863" s="185">
        <v>0</v>
      </c>
      <c r="U863" s="186">
        <v>0</v>
      </c>
      <c r="V863" s="178">
        <v>0</v>
      </c>
      <c r="W863" s="178">
        <v>0</v>
      </c>
      <c r="X863" s="179">
        <v>0</v>
      </c>
      <c r="Y863" s="180">
        <v>0</v>
      </c>
    </row>
    <row r="864" spans="1:25" ht="15.6" x14ac:dyDescent="0.25">
      <c r="A864" s="138" t="s">
        <v>1772</v>
      </c>
      <c r="B864" s="131" t="s">
        <v>1292</v>
      </c>
      <c r="C864" s="131" t="s">
        <v>284</v>
      </c>
      <c r="D864" s="131" t="s">
        <v>154</v>
      </c>
      <c r="E864" s="136" t="s">
        <v>1314</v>
      </c>
      <c r="F864" s="262">
        <f>V864+N864+R864</f>
        <v>0</v>
      </c>
      <c r="G864" s="258">
        <f>W864+O864+S864</f>
        <v>0</v>
      </c>
      <c r="H864" s="258">
        <f>F864+G864</f>
        <v>0</v>
      </c>
      <c r="I864" s="321">
        <f>X864+P864+T864</f>
        <v>0</v>
      </c>
      <c r="J864" s="309">
        <f>(P864*0.5)+(T864*0.3)+(X864*0.2)</f>
        <v>0</v>
      </c>
      <c r="K864" s="259" t="e">
        <f>I864/H864</f>
        <v>#DIV/0!</v>
      </c>
      <c r="L864" s="258">
        <f>Y864+Q864+U864</f>
        <v>0</v>
      </c>
      <c r="M864" s="263">
        <f>(Y864*0.2)+(Q864*0.5)+(U864*0.3)</f>
        <v>0</v>
      </c>
      <c r="N864" s="315">
        <v>0</v>
      </c>
      <c r="O864" s="182">
        <v>0</v>
      </c>
      <c r="P864" s="181">
        <v>0</v>
      </c>
      <c r="Q864" s="183">
        <v>0</v>
      </c>
      <c r="R864" s="184">
        <v>0</v>
      </c>
      <c r="S864" s="184">
        <v>0</v>
      </c>
      <c r="T864" s="185">
        <v>0</v>
      </c>
      <c r="U864" s="186">
        <v>0</v>
      </c>
      <c r="V864" s="178">
        <v>0</v>
      </c>
      <c r="W864" s="178">
        <v>0</v>
      </c>
      <c r="X864" s="179">
        <v>0</v>
      </c>
      <c r="Y864" s="180">
        <v>0</v>
      </c>
    </row>
    <row r="865" spans="1:25" ht="15.6" x14ac:dyDescent="0.25">
      <c r="A865" s="138" t="s">
        <v>1775</v>
      </c>
      <c r="B865" s="131" t="s">
        <v>1371</v>
      </c>
      <c r="C865" s="131" t="s">
        <v>1816</v>
      </c>
      <c r="D865" s="131" t="s">
        <v>1817</v>
      </c>
      <c r="E865" s="136" t="s">
        <v>1954</v>
      </c>
      <c r="F865" s="262">
        <f>V865+N865+R865</f>
        <v>0</v>
      </c>
      <c r="G865" s="258">
        <f>W865+O865+S865</f>
        <v>0</v>
      </c>
      <c r="H865" s="258">
        <f>F865+G865</f>
        <v>0</v>
      </c>
      <c r="I865" s="321">
        <f>X865+P865+T865</f>
        <v>0</v>
      </c>
      <c r="J865" s="309">
        <f>(P865*0.5)+(T865*0.3)+(X865*0.2)</f>
        <v>0</v>
      </c>
      <c r="K865" s="259" t="e">
        <f>I865/H865</f>
        <v>#DIV/0!</v>
      </c>
      <c r="L865" s="258">
        <f>Y865+Q865+U865</f>
        <v>0</v>
      </c>
      <c r="M865" s="263">
        <f>(Y865*0.2)+(Q865*0.5)+(U865*0.3)</f>
        <v>0</v>
      </c>
      <c r="N865" s="315">
        <v>0</v>
      </c>
      <c r="O865" s="182">
        <v>0</v>
      </c>
      <c r="P865" s="181">
        <v>0</v>
      </c>
      <c r="Q865" s="183">
        <v>0</v>
      </c>
      <c r="R865" s="184">
        <v>0</v>
      </c>
      <c r="S865" s="184">
        <v>0</v>
      </c>
      <c r="T865" s="185">
        <v>0</v>
      </c>
      <c r="U865" s="186">
        <v>0</v>
      </c>
      <c r="V865" s="178">
        <v>0</v>
      </c>
      <c r="W865" s="178">
        <v>0</v>
      </c>
      <c r="X865" s="179">
        <v>0</v>
      </c>
      <c r="Y865" s="180">
        <v>0</v>
      </c>
    </row>
    <row r="866" spans="1:25" ht="15.6" x14ac:dyDescent="0.25">
      <c r="A866" s="138" t="s">
        <v>1776</v>
      </c>
      <c r="B866" s="131" t="s">
        <v>1278</v>
      </c>
      <c r="C866" s="131" t="s">
        <v>1718</v>
      </c>
      <c r="D866" s="131" t="s">
        <v>191</v>
      </c>
      <c r="E866" s="136" t="s">
        <v>1314</v>
      </c>
      <c r="F866" s="262">
        <f>V866+N866+R866</f>
        <v>0</v>
      </c>
      <c r="G866" s="258">
        <f>W866+O866+S866</f>
        <v>0</v>
      </c>
      <c r="H866" s="258">
        <f>F866+G866</f>
        <v>0</v>
      </c>
      <c r="I866" s="321">
        <f>X866+P866+T866</f>
        <v>0</v>
      </c>
      <c r="J866" s="309">
        <f>(P866*0.5)+(T866*0.3)+(X866*0.2)</f>
        <v>0</v>
      </c>
      <c r="K866" s="259" t="e">
        <f>I866/H866</f>
        <v>#DIV/0!</v>
      </c>
      <c r="L866" s="258">
        <f>Y866+Q866+U866</f>
        <v>0</v>
      </c>
      <c r="M866" s="263">
        <f>(Y866*0.2)+(Q866*0.5)+(U866*0.3)</f>
        <v>0</v>
      </c>
      <c r="N866" s="315">
        <v>0</v>
      </c>
      <c r="O866" s="182">
        <v>0</v>
      </c>
      <c r="P866" s="181">
        <v>0</v>
      </c>
      <c r="Q866" s="183">
        <v>0</v>
      </c>
      <c r="R866" s="184">
        <v>0</v>
      </c>
      <c r="S866" s="184">
        <v>0</v>
      </c>
      <c r="T866" s="185">
        <v>0</v>
      </c>
      <c r="U866" s="186">
        <v>0</v>
      </c>
      <c r="V866" s="178">
        <v>0</v>
      </c>
      <c r="W866" s="178">
        <v>0</v>
      </c>
      <c r="X866" s="179">
        <v>0</v>
      </c>
      <c r="Y866" s="180">
        <v>0</v>
      </c>
    </row>
    <row r="867" spans="1:25" ht="15.6" x14ac:dyDescent="0.25">
      <c r="A867" s="138" t="s">
        <v>1777</v>
      </c>
      <c r="B867" s="131" t="s">
        <v>1278</v>
      </c>
      <c r="C867" s="131" t="s">
        <v>1818</v>
      </c>
      <c r="D867" s="131" t="s">
        <v>191</v>
      </c>
      <c r="E867" s="136" t="s">
        <v>1313</v>
      </c>
      <c r="F867" s="262">
        <f>V867+N867+R867</f>
        <v>0</v>
      </c>
      <c r="G867" s="258">
        <f>W867+O867+S867</f>
        <v>0</v>
      </c>
      <c r="H867" s="258">
        <f>F867+G867</f>
        <v>0</v>
      </c>
      <c r="I867" s="321">
        <f>X867+P867+T867</f>
        <v>0</v>
      </c>
      <c r="J867" s="309">
        <f>(P867*0.5)+(T867*0.3)+(X867*0.2)</f>
        <v>0</v>
      </c>
      <c r="K867" s="259" t="e">
        <f>I867/H867</f>
        <v>#DIV/0!</v>
      </c>
      <c r="L867" s="258">
        <f>Y867+Q867+U867</f>
        <v>0</v>
      </c>
      <c r="M867" s="263">
        <f>(Y867*0.2)+(Q867*0.5)+(U867*0.3)</f>
        <v>0</v>
      </c>
      <c r="N867" s="315">
        <v>0</v>
      </c>
      <c r="O867" s="182">
        <v>0</v>
      </c>
      <c r="P867" s="181">
        <v>0</v>
      </c>
      <c r="Q867" s="183">
        <v>0</v>
      </c>
      <c r="R867" s="184">
        <v>0</v>
      </c>
      <c r="S867" s="184">
        <v>0</v>
      </c>
      <c r="T867" s="185">
        <v>0</v>
      </c>
      <c r="U867" s="186">
        <v>0</v>
      </c>
      <c r="V867" s="178">
        <v>0</v>
      </c>
      <c r="W867" s="178">
        <v>0</v>
      </c>
      <c r="X867" s="179">
        <v>0</v>
      </c>
      <c r="Y867" s="180">
        <v>0</v>
      </c>
    </row>
    <row r="868" spans="1:25" ht="15.6" x14ac:dyDescent="0.25">
      <c r="A868" s="138" t="s">
        <v>1778</v>
      </c>
      <c r="B868" s="131" t="s">
        <v>1278</v>
      </c>
      <c r="C868" s="131" t="s">
        <v>1819</v>
      </c>
      <c r="D868" s="131" t="s">
        <v>1820</v>
      </c>
      <c r="E868" s="136" t="s">
        <v>1314</v>
      </c>
      <c r="F868" s="262">
        <f>V868+N868+R868</f>
        <v>0</v>
      </c>
      <c r="G868" s="258">
        <f>W868+O868+S868</f>
        <v>0</v>
      </c>
      <c r="H868" s="258">
        <f>F868+G868</f>
        <v>0</v>
      </c>
      <c r="I868" s="321">
        <f>X868+P868+T868</f>
        <v>0</v>
      </c>
      <c r="J868" s="309">
        <f>(P868*0.5)+(T868*0.3)+(X868*0.2)</f>
        <v>0</v>
      </c>
      <c r="K868" s="259" t="e">
        <f>I868/H868</f>
        <v>#DIV/0!</v>
      </c>
      <c r="L868" s="258">
        <f>Y868+Q868+U868</f>
        <v>0</v>
      </c>
      <c r="M868" s="263">
        <f>(Y868*0.2)+(Q868*0.5)+(U868*0.3)</f>
        <v>0</v>
      </c>
      <c r="N868" s="315">
        <v>0</v>
      </c>
      <c r="O868" s="182">
        <v>0</v>
      </c>
      <c r="P868" s="181">
        <v>0</v>
      </c>
      <c r="Q868" s="183">
        <v>0</v>
      </c>
      <c r="R868" s="184">
        <v>0</v>
      </c>
      <c r="S868" s="184">
        <v>0</v>
      </c>
      <c r="T868" s="185">
        <v>0</v>
      </c>
      <c r="U868" s="186">
        <v>0</v>
      </c>
      <c r="V868" s="178">
        <v>0</v>
      </c>
      <c r="W868" s="178">
        <v>0</v>
      </c>
      <c r="X868" s="179">
        <v>0</v>
      </c>
      <c r="Y868" s="180">
        <v>0</v>
      </c>
    </row>
    <row r="869" spans="1:25" ht="15.6" x14ac:dyDescent="0.25">
      <c r="A869" s="138" t="s">
        <v>1779</v>
      </c>
      <c r="B869" s="131" t="s">
        <v>1278</v>
      </c>
      <c r="C869" s="131" t="s">
        <v>1821</v>
      </c>
      <c r="D869" s="131" t="s">
        <v>153</v>
      </c>
      <c r="E869" s="136" t="s">
        <v>1303</v>
      </c>
      <c r="F869" s="262">
        <f>V869+N869+R869</f>
        <v>0</v>
      </c>
      <c r="G869" s="258">
        <f>W869+O869+S869</f>
        <v>0</v>
      </c>
      <c r="H869" s="258">
        <f>F869+G869</f>
        <v>0</v>
      </c>
      <c r="I869" s="321">
        <f>X869+P869+T869</f>
        <v>0</v>
      </c>
      <c r="J869" s="309">
        <f>(P869*0.5)+(T869*0.3)+(X869*0.2)</f>
        <v>0</v>
      </c>
      <c r="K869" s="259" t="e">
        <f>I869/H869</f>
        <v>#DIV/0!</v>
      </c>
      <c r="L869" s="258">
        <f>Y869+Q869+U869</f>
        <v>0</v>
      </c>
      <c r="M869" s="263">
        <f>(Y869*0.2)+(Q869*0.5)+(U869*0.3)</f>
        <v>0</v>
      </c>
      <c r="N869" s="315">
        <v>0</v>
      </c>
      <c r="O869" s="182">
        <v>0</v>
      </c>
      <c r="P869" s="181">
        <v>0</v>
      </c>
      <c r="Q869" s="183">
        <v>0</v>
      </c>
      <c r="R869" s="184">
        <v>0</v>
      </c>
      <c r="S869" s="184">
        <v>0</v>
      </c>
      <c r="T869" s="185">
        <v>0</v>
      </c>
      <c r="U869" s="186">
        <v>0</v>
      </c>
      <c r="V869" s="178">
        <v>0</v>
      </c>
      <c r="W869" s="178">
        <v>0</v>
      </c>
      <c r="X869" s="179">
        <v>0</v>
      </c>
      <c r="Y869" s="180">
        <v>0</v>
      </c>
    </row>
    <row r="870" spans="1:25" ht="15.6" x14ac:dyDescent="0.25">
      <c r="A870" s="138" t="s">
        <v>1783</v>
      </c>
      <c r="B870" s="131" t="s">
        <v>1293</v>
      </c>
      <c r="C870" s="131" t="s">
        <v>97</v>
      </c>
      <c r="D870" s="131" t="s">
        <v>1823</v>
      </c>
      <c r="E870" s="136" t="s">
        <v>1314</v>
      </c>
      <c r="F870" s="262">
        <f>V870+N870+R870</f>
        <v>0</v>
      </c>
      <c r="G870" s="258">
        <f>W870+O870+S870</f>
        <v>0</v>
      </c>
      <c r="H870" s="258">
        <f>F870+G870</f>
        <v>0</v>
      </c>
      <c r="I870" s="321">
        <f>X870+P870+T870</f>
        <v>0</v>
      </c>
      <c r="J870" s="309">
        <f>(P870*0.5)+(T870*0.3)+(X870*0.2)</f>
        <v>0</v>
      </c>
      <c r="K870" s="259" t="e">
        <f>I870/H870</f>
        <v>#DIV/0!</v>
      </c>
      <c r="L870" s="258">
        <f>Y870+Q870+U870</f>
        <v>0</v>
      </c>
      <c r="M870" s="263">
        <f>(Y870*0.2)+(Q870*0.5)+(U870*0.3)</f>
        <v>0</v>
      </c>
      <c r="N870" s="315">
        <v>0</v>
      </c>
      <c r="O870" s="182">
        <v>0</v>
      </c>
      <c r="P870" s="181">
        <v>0</v>
      </c>
      <c r="Q870" s="183">
        <v>0</v>
      </c>
      <c r="R870" s="184">
        <v>0</v>
      </c>
      <c r="S870" s="184">
        <v>0</v>
      </c>
      <c r="T870" s="185">
        <v>0</v>
      </c>
      <c r="U870" s="186">
        <v>0</v>
      </c>
      <c r="V870" s="178">
        <v>0</v>
      </c>
      <c r="W870" s="178">
        <v>0</v>
      </c>
      <c r="X870" s="179">
        <v>0</v>
      </c>
      <c r="Y870" s="180">
        <v>0</v>
      </c>
    </row>
    <row r="871" spans="1:25" ht="15.6" x14ac:dyDescent="0.25">
      <c r="A871" s="138" t="s">
        <v>1784</v>
      </c>
      <c r="B871" s="131" t="s">
        <v>1293</v>
      </c>
      <c r="C871" s="131" t="s">
        <v>360</v>
      </c>
      <c r="D871" s="131" t="s">
        <v>1824</v>
      </c>
      <c r="E871" s="136" t="s">
        <v>1954</v>
      </c>
      <c r="F871" s="262">
        <f>V871+N871+R871</f>
        <v>0</v>
      </c>
      <c r="G871" s="258">
        <f>W871+O871+S871</f>
        <v>0</v>
      </c>
      <c r="H871" s="258">
        <f>F871+G871</f>
        <v>0</v>
      </c>
      <c r="I871" s="321">
        <f>X871+P871+T871</f>
        <v>0</v>
      </c>
      <c r="J871" s="309">
        <f>(P871*0.5)+(T871*0.3)+(X871*0.2)</f>
        <v>0</v>
      </c>
      <c r="K871" s="259" t="e">
        <f>I871/H871</f>
        <v>#DIV/0!</v>
      </c>
      <c r="L871" s="258">
        <f>Y871+Q871+U871</f>
        <v>0</v>
      </c>
      <c r="M871" s="263">
        <f>(Y871*0.2)+(Q871*0.5)+(U871*0.3)</f>
        <v>0</v>
      </c>
      <c r="N871" s="315">
        <v>0</v>
      </c>
      <c r="O871" s="182">
        <v>0</v>
      </c>
      <c r="P871" s="181">
        <v>0</v>
      </c>
      <c r="Q871" s="183">
        <v>0</v>
      </c>
      <c r="R871" s="184">
        <v>0</v>
      </c>
      <c r="S871" s="184">
        <v>0</v>
      </c>
      <c r="T871" s="185">
        <v>0</v>
      </c>
      <c r="U871" s="186">
        <v>0</v>
      </c>
      <c r="V871" s="178">
        <v>0</v>
      </c>
      <c r="W871" s="178">
        <v>0</v>
      </c>
      <c r="X871" s="179">
        <v>0</v>
      </c>
      <c r="Y871" s="180">
        <v>0</v>
      </c>
    </row>
    <row r="872" spans="1:25" ht="15.6" x14ac:dyDescent="0.25">
      <c r="A872" s="138" t="s">
        <v>1786</v>
      </c>
      <c r="B872" s="131" t="s">
        <v>1293</v>
      </c>
      <c r="C872" s="131" t="s">
        <v>1826</v>
      </c>
      <c r="D872" s="131" t="s">
        <v>1273</v>
      </c>
      <c r="E872" s="136" t="s">
        <v>1313</v>
      </c>
      <c r="F872" s="262">
        <f>V872+N872+R872</f>
        <v>0</v>
      </c>
      <c r="G872" s="258">
        <f>W872+O872+S872</f>
        <v>0</v>
      </c>
      <c r="H872" s="258">
        <f>F872+G872</f>
        <v>0</v>
      </c>
      <c r="I872" s="321">
        <f>X872+P872+T872</f>
        <v>0</v>
      </c>
      <c r="J872" s="309">
        <f>(P872*0.5)+(T872*0.3)+(X872*0.2)</f>
        <v>0</v>
      </c>
      <c r="K872" s="259" t="e">
        <f>I872/H872</f>
        <v>#DIV/0!</v>
      </c>
      <c r="L872" s="258">
        <f>Y872+Q872+U872</f>
        <v>0</v>
      </c>
      <c r="M872" s="263">
        <f>(Y872*0.2)+(Q872*0.5)+(U872*0.3)</f>
        <v>0</v>
      </c>
      <c r="N872" s="315">
        <v>0</v>
      </c>
      <c r="O872" s="182">
        <v>0</v>
      </c>
      <c r="P872" s="181">
        <v>0</v>
      </c>
      <c r="Q872" s="183">
        <v>0</v>
      </c>
      <c r="R872" s="184">
        <v>0</v>
      </c>
      <c r="S872" s="184">
        <v>0</v>
      </c>
      <c r="T872" s="185">
        <v>0</v>
      </c>
      <c r="U872" s="186">
        <v>0</v>
      </c>
      <c r="V872" s="178">
        <v>0</v>
      </c>
      <c r="W872" s="178">
        <v>0</v>
      </c>
      <c r="X872" s="179">
        <v>0</v>
      </c>
      <c r="Y872" s="180">
        <v>0</v>
      </c>
    </row>
    <row r="873" spans="1:25" ht="15.6" x14ac:dyDescent="0.25">
      <c r="A873" s="138" t="s">
        <v>1791</v>
      </c>
      <c r="B873" s="131" t="s">
        <v>1728</v>
      </c>
      <c r="C873" s="131" t="s">
        <v>454</v>
      </c>
      <c r="D873" s="131" t="s">
        <v>1296</v>
      </c>
      <c r="E873" s="136" t="s">
        <v>1313</v>
      </c>
      <c r="F873" s="262">
        <f>V873+N873+R873</f>
        <v>0</v>
      </c>
      <c r="G873" s="258">
        <f>W873+O873+S873</f>
        <v>0</v>
      </c>
      <c r="H873" s="258">
        <f>F873+G873</f>
        <v>0</v>
      </c>
      <c r="I873" s="321">
        <f>X873+P873+T873</f>
        <v>0</v>
      </c>
      <c r="J873" s="309">
        <f>(P873*0.5)+(T873*0.3)+(X873*0.2)</f>
        <v>0</v>
      </c>
      <c r="K873" s="259" t="e">
        <f>I873/H873</f>
        <v>#DIV/0!</v>
      </c>
      <c r="L873" s="258">
        <f>Y873+Q873+U873</f>
        <v>0</v>
      </c>
      <c r="M873" s="263">
        <f>(Y873*0.2)+(Q873*0.5)+(U873*0.3)</f>
        <v>0</v>
      </c>
      <c r="N873" s="315">
        <v>0</v>
      </c>
      <c r="O873" s="182">
        <v>0</v>
      </c>
      <c r="P873" s="181">
        <v>0</v>
      </c>
      <c r="Q873" s="183">
        <v>0</v>
      </c>
      <c r="R873" s="184">
        <v>0</v>
      </c>
      <c r="S873" s="184">
        <v>0</v>
      </c>
      <c r="T873" s="185">
        <v>0</v>
      </c>
      <c r="U873" s="186">
        <v>0</v>
      </c>
      <c r="V873" s="178">
        <v>0</v>
      </c>
      <c r="W873" s="178">
        <v>0</v>
      </c>
      <c r="X873" s="179">
        <v>0</v>
      </c>
      <c r="Y873" s="180">
        <v>0</v>
      </c>
    </row>
    <row r="874" spans="1:25" ht="15.6" x14ac:dyDescent="0.25">
      <c r="A874" s="138" t="s">
        <v>1792</v>
      </c>
      <c r="B874" s="131" t="s">
        <v>1728</v>
      </c>
      <c r="C874" s="131" t="s">
        <v>1829</v>
      </c>
      <c r="D874" s="131" t="s">
        <v>1296</v>
      </c>
      <c r="E874" s="136" t="s">
        <v>1314</v>
      </c>
      <c r="F874" s="262">
        <f>V874+N874+R874</f>
        <v>0</v>
      </c>
      <c r="G874" s="258">
        <f>W874+O874+S874</f>
        <v>0</v>
      </c>
      <c r="H874" s="258">
        <f>F874+G874</f>
        <v>0</v>
      </c>
      <c r="I874" s="321">
        <f>X874+P874+T874</f>
        <v>0</v>
      </c>
      <c r="J874" s="309">
        <f>(P874*0.5)+(T874*0.3)+(X874*0.2)</f>
        <v>0</v>
      </c>
      <c r="K874" s="259" t="e">
        <f>I874/H874</f>
        <v>#DIV/0!</v>
      </c>
      <c r="L874" s="258">
        <f>Y874+Q874+U874</f>
        <v>0</v>
      </c>
      <c r="M874" s="263">
        <f>(Y874*0.2)+(Q874*0.5)+(U874*0.3)</f>
        <v>0</v>
      </c>
      <c r="N874" s="315">
        <v>0</v>
      </c>
      <c r="O874" s="182">
        <v>0</v>
      </c>
      <c r="P874" s="181">
        <v>0</v>
      </c>
      <c r="Q874" s="183">
        <v>0</v>
      </c>
      <c r="R874" s="184">
        <v>0</v>
      </c>
      <c r="S874" s="184">
        <v>0</v>
      </c>
      <c r="T874" s="185">
        <v>0</v>
      </c>
      <c r="U874" s="186">
        <v>0</v>
      </c>
      <c r="V874" s="178">
        <v>0</v>
      </c>
      <c r="W874" s="178">
        <v>0</v>
      </c>
      <c r="X874" s="179">
        <v>0</v>
      </c>
      <c r="Y874" s="180">
        <v>0</v>
      </c>
    </row>
    <row r="875" spans="1:25" ht="15.6" x14ac:dyDescent="0.25">
      <c r="A875" s="138" t="s">
        <v>1795</v>
      </c>
      <c r="B875" s="131" t="s">
        <v>1278</v>
      </c>
      <c r="C875" s="131" t="s">
        <v>83</v>
      </c>
      <c r="D875" s="131" t="s">
        <v>153</v>
      </c>
      <c r="E875" s="136" t="s">
        <v>1955</v>
      </c>
      <c r="F875" s="262">
        <f>V875+N875+R875</f>
        <v>0</v>
      </c>
      <c r="G875" s="258">
        <f>W875+O875+S875</f>
        <v>0</v>
      </c>
      <c r="H875" s="258">
        <f>F875+G875</f>
        <v>0</v>
      </c>
      <c r="I875" s="321">
        <f>X875+P875+T875</f>
        <v>0</v>
      </c>
      <c r="J875" s="309">
        <f>(P875*0.5)+(T875*0.3)+(X875*0.2)</f>
        <v>0</v>
      </c>
      <c r="K875" s="259" t="e">
        <f>I875/H875</f>
        <v>#DIV/0!</v>
      </c>
      <c r="L875" s="258">
        <f>Y875+Q875+U875</f>
        <v>0</v>
      </c>
      <c r="M875" s="263">
        <f>(Y875*0.2)+(Q875*0.5)+(U875*0.3)</f>
        <v>0</v>
      </c>
      <c r="N875" s="315">
        <v>0</v>
      </c>
      <c r="O875" s="182">
        <v>0</v>
      </c>
      <c r="P875" s="181">
        <v>0</v>
      </c>
      <c r="Q875" s="183">
        <v>0</v>
      </c>
      <c r="R875" s="184">
        <v>0</v>
      </c>
      <c r="S875" s="184">
        <v>0</v>
      </c>
      <c r="T875" s="185">
        <v>0</v>
      </c>
      <c r="U875" s="186">
        <v>0</v>
      </c>
      <c r="V875" s="178">
        <v>0</v>
      </c>
      <c r="W875" s="178">
        <v>0</v>
      </c>
      <c r="X875" s="179">
        <v>0</v>
      </c>
      <c r="Y875" s="180">
        <v>0</v>
      </c>
    </row>
    <row r="876" spans="1:25" ht="15.6" x14ac:dyDescent="0.25">
      <c r="A876" s="138" t="s">
        <v>1796</v>
      </c>
      <c r="B876" s="131" t="s">
        <v>1278</v>
      </c>
      <c r="C876" s="131" t="s">
        <v>449</v>
      </c>
      <c r="D876" s="131" t="s">
        <v>91</v>
      </c>
      <c r="E876" s="136" t="s">
        <v>1311</v>
      </c>
      <c r="F876" s="262">
        <f>V876+N876+R876</f>
        <v>0</v>
      </c>
      <c r="G876" s="258">
        <f>W876+O876+S876</f>
        <v>0</v>
      </c>
      <c r="H876" s="258">
        <f>F876+G876</f>
        <v>0</v>
      </c>
      <c r="I876" s="321">
        <f>X876+P876+T876</f>
        <v>0</v>
      </c>
      <c r="J876" s="309">
        <f>(P876*0.5)+(T876*0.3)+(X876*0.2)</f>
        <v>0</v>
      </c>
      <c r="K876" s="259" t="e">
        <f>I876/H876</f>
        <v>#DIV/0!</v>
      </c>
      <c r="L876" s="258">
        <f>Y876+Q876+U876</f>
        <v>0</v>
      </c>
      <c r="M876" s="263">
        <f>(Y876*0.2)+(Q876*0.5)+(U876*0.3)</f>
        <v>0</v>
      </c>
      <c r="N876" s="315">
        <v>0</v>
      </c>
      <c r="O876" s="182">
        <v>0</v>
      </c>
      <c r="P876" s="181">
        <v>0</v>
      </c>
      <c r="Q876" s="183">
        <v>0</v>
      </c>
      <c r="R876" s="184">
        <v>0</v>
      </c>
      <c r="S876" s="184">
        <v>0</v>
      </c>
      <c r="T876" s="185">
        <v>0</v>
      </c>
      <c r="U876" s="186">
        <v>0</v>
      </c>
      <c r="V876" s="178">
        <v>0</v>
      </c>
      <c r="W876" s="178">
        <v>0</v>
      </c>
      <c r="X876" s="179">
        <v>0</v>
      </c>
      <c r="Y876" s="180">
        <v>0</v>
      </c>
    </row>
    <row r="877" spans="1:25" ht="15.6" x14ac:dyDescent="0.25">
      <c r="A877" s="138" t="s">
        <v>1797</v>
      </c>
      <c r="B877" s="131" t="s">
        <v>1278</v>
      </c>
      <c r="C877" s="131" t="s">
        <v>104</v>
      </c>
      <c r="D877" s="131" t="s">
        <v>216</v>
      </c>
      <c r="E877" s="136" t="s">
        <v>1311</v>
      </c>
      <c r="F877" s="262">
        <f>V877+N877+R877</f>
        <v>0</v>
      </c>
      <c r="G877" s="258">
        <f>W877+O877+S877</f>
        <v>0</v>
      </c>
      <c r="H877" s="258">
        <f>F877+G877</f>
        <v>0</v>
      </c>
      <c r="I877" s="321">
        <f>X877+P877+T877</f>
        <v>0</v>
      </c>
      <c r="J877" s="309">
        <f>(P877*0.5)+(T877*0.3)+(X877*0.2)</f>
        <v>0</v>
      </c>
      <c r="K877" s="259" t="e">
        <f>I877/H877</f>
        <v>#DIV/0!</v>
      </c>
      <c r="L877" s="258">
        <f>Y877+Q877+U877</f>
        <v>0</v>
      </c>
      <c r="M877" s="263">
        <f>(Y877*0.2)+(Q877*0.5)+(U877*0.3)</f>
        <v>0</v>
      </c>
      <c r="N877" s="315">
        <v>0</v>
      </c>
      <c r="O877" s="182">
        <v>0</v>
      </c>
      <c r="P877" s="181">
        <v>0</v>
      </c>
      <c r="Q877" s="183">
        <v>0</v>
      </c>
      <c r="R877" s="184">
        <v>0</v>
      </c>
      <c r="S877" s="184">
        <v>0</v>
      </c>
      <c r="T877" s="185">
        <v>0</v>
      </c>
      <c r="U877" s="186">
        <v>0</v>
      </c>
      <c r="V877" s="178">
        <v>0</v>
      </c>
      <c r="W877" s="178">
        <v>0</v>
      </c>
      <c r="X877" s="179">
        <v>0</v>
      </c>
      <c r="Y877" s="180">
        <v>0</v>
      </c>
    </row>
    <row r="878" spans="1:25" ht="15.6" x14ac:dyDescent="0.25">
      <c r="A878" s="138" t="s">
        <v>1800</v>
      </c>
      <c r="B878" s="131" t="s">
        <v>1278</v>
      </c>
      <c r="C878" s="131" t="s">
        <v>1833</v>
      </c>
      <c r="D878" s="131" t="s">
        <v>332</v>
      </c>
      <c r="E878" s="136" t="s">
        <v>2025</v>
      </c>
      <c r="F878" s="262">
        <f>V878+N878+R878</f>
        <v>0</v>
      </c>
      <c r="G878" s="258">
        <f>W878+O878+S878</f>
        <v>0</v>
      </c>
      <c r="H878" s="258">
        <f>F878+G878</f>
        <v>0</v>
      </c>
      <c r="I878" s="321">
        <f>X878+P878+T878</f>
        <v>0</v>
      </c>
      <c r="J878" s="309">
        <f>(P878*0.5)+(T878*0.3)+(X878*0.2)</f>
        <v>0</v>
      </c>
      <c r="K878" s="259" t="e">
        <f>I878/H878</f>
        <v>#DIV/0!</v>
      </c>
      <c r="L878" s="258">
        <f>Y878+Q878+U878</f>
        <v>0</v>
      </c>
      <c r="M878" s="263">
        <f>(Y878*0.2)+(Q878*0.5)+(U878*0.3)</f>
        <v>0</v>
      </c>
      <c r="N878" s="315">
        <v>0</v>
      </c>
      <c r="O878" s="182">
        <v>0</v>
      </c>
      <c r="P878" s="181">
        <v>0</v>
      </c>
      <c r="Q878" s="183">
        <v>0</v>
      </c>
      <c r="R878" s="184">
        <v>0</v>
      </c>
      <c r="S878" s="184">
        <v>0</v>
      </c>
      <c r="T878" s="185">
        <v>0</v>
      </c>
      <c r="U878" s="186">
        <v>0</v>
      </c>
      <c r="V878" s="178">
        <v>0</v>
      </c>
      <c r="W878" s="178">
        <v>0</v>
      </c>
      <c r="X878" s="179">
        <v>0</v>
      </c>
      <c r="Y878" s="180">
        <v>0</v>
      </c>
    </row>
    <row r="879" spans="1:25" ht="15.6" x14ac:dyDescent="0.25">
      <c r="A879" s="138" t="s">
        <v>1801</v>
      </c>
      <c r="B879" s="131" t="s">
        <v>1810</v>
      </c>
      <c r="C879" s="131" t="s">
        <v>1736</v>
      </c>
      <c r="D879" s="131" t="s">
        <v>1834</v>
      </c>
      <c r="E879" s="136" t="s">
        <v>1314</v>
      </c>
      <c r="F879" s="262">
        <f>V879+N879+R879</f>
        <v>0</v>
      </c>
      <c r="G879" s="258">
        <f>W879+O879+S879</f>
        <v>0</v>
      </c>
      <c r="H879" s="258">
        <f>F879+G879</f>
        <v>0</v>
      </c>
      <c r="I879" s="321">
        <f>X879+P879+T879</f>
        <v>0</v>
      </c>
      <c r="J879" s="309">
        <f>(P879*0.5)+(T879*0.3)+(X879*0.2)</f>
        <v>0</v>
      </c>
      <c r="K879" s="259" t="e">
        <f>I879/H879</f>
        <v>#DIV/0!</v>
      </c>
      <c r="L879" s="258">
        <f>Y879+Q879+U879</f>
        <v>0</v>
      </c>
      <c r="M879" s="263">
        <f>(Y879*0.2)+(Q879*0.5)+(U879*0.3)</f>
        <v>0</v>
      </c>
      <c r="N879" s="315">
        <v>0</v>
      </c>
      <c r="O879" s="182">
        <v>0</v>
      </c>
      <c r="P879" s="181">
        <v>0</v>
      </c>
      <c r="Q879" s="183">
        <v>0</v>
      </c>
      <c r="R879" s="184">
        <v>0</v>
      </c>
      <c r="S879" s="184">
        <v>0</v>
      </c>
      <c r="T879" s="185">
        <v>0</v>
      </c>
      <c r="U879" s="186">
        <v>0</v>
      </c>
      <c r="V879" s="178">
        <v>0</v>
      </c>
      <c r="W879" s="178">
        <v>0</v>
      </c>
      <c r="X879" s="179">
        <v>0</v>
      </c>
      <c r="Y879" s="180">
        <v>0</v>
      </c>
    </row>
    <row r="880" spans="1:25" ht="15.6" x14ac:dyDescent="0.25">
      <c r="A880" s="138" t="s">
        <v>1802</v>
      </c>
      <c r="B880" s="131" t="s">
        <v>1433</v>
      </c>
      <c r="C880" s="131" t="s">
        <v>1835</v>
      </c>
      <c r="D880" s="131" t="s">
        <v>1841</v>
      </c>
      <c r="E880" s="136" t="s">
        <v>1314</v>
      </c>
      <c r="F880" s="262">
        <f>V880+N880+R880</f>
        <v>0</v>
      </c>
      <c r="G880" s="258">
        <f>W880+O880+S880</f>
        <v>0</v>
      </c>
      <c r="H880" s="258">
        <f>F880+G880</f>
        <v>0</v>
      </c>
      <c r="I880" s="321">
        <f>X880+P880+T880</f>
        <v>0</v>
      </c>
      <c r="J880" s="309">
        <f>(P880*0.5)+(T880*0.3)+(X880*0.2)</f>
        <v>0</v>
      </c>
      <c r="K880" s="259" t="e">
        <f>I880/H880</f>
        <v>#DIV/0!</v>
      </c>
      <c r="L880" s="258">
        <f>Y880+Q880+U880</f>
        <v>0</v>
      </c>
      <c r="M880" s="263">
        <f>(Y880*0.2)+(Q880*0.5)+(U880*0.3)</f>
        <v>0</v>
      </c>
      <c r="N880" s="315">
        <v>0</v>
      </c>
      <c r="O880" s="182">
        <v>0</v>
      </c>
      <c r="P880" s="181">
        <v>0</v>
      </c>
      <c r="Q880" s="183">
        <v>0</v>
      </c>
      <c r="R880" s="184">
        <v>0</v>
      </c>
      <c r="S880" s="184">
        <v>0</v>
      </c>
      <c r="T880" s="185">
        <v>0</v>
      </c>
      <c r="U880" s="186">
        <v>0</v>
      </c>
      <c r="V880" s="178">
        <v>0</v>
      </c>
      <c r="W880" s="178">
        <v>0</v>
      </c>
      <c r="X880" s="179">
        <v>0</v>
      </c>
      <c r="Y880" s="180">
        <v>0</v>
      </c>
    </row>
    <row r="881" spans="1:25" ht="15.6" x14ac:dyDescent="0.25">
      <c r="A881" s="138" t="s">
        <v>1804</v>
      </c>
      <c r="B881" s="131" t="s">
        <v>1529</v>
      </c>
      <c r="C881" s="131" t="s">
        <v>97</v>
      </c>
      <c r="D881" s="131" t="s">
        <v>1837</v>
      </c>
      <c r="E881" s="136" t="s">
        <v>1314</v>
      </c>
      <c r="F881" s="262">
        <f>V881+N881+R881</f>
        <v>0</v>
      </c>
      <c r="G881" s="258">
        <f>W881+O881+S881</f>
        <v>0</v>
      </c>
      <c r="H881" s="258">
        <f>F881+G881</f>
        <v>0</v>
      </c>
      <c r="I881" s="321">
        <f>X881+P881+T881</f>
        <v>0</v>
      </c>
      <c r="J881" s="309">
        <f>(P881*0.5)+(T881*0.3)+(X881*0.2)</f>
        <v>0</v>
      </c>
      <c r="K881" s="259" t="e">
        <f>I881/H881</f>
        <v>#DIV/0!</v>
      </c>
      <c r="L881" s="258">
        <f>Y881+Q881+U881</f>
        <v>0</v>
      </c>
      <c r="M881" s="263">
        <f>(Y881*0.2)+(Q881*0.5)+(U881*0.3)</f>
        <v>0</v>
      </c>
      <c r="N881" s="315">
        <v>0</v>
      </c>
      <c r="O881" s="182">
        <v>0</v>
      </c>
      <c r="P881" s="181">
        <v>0</v>
      </c>
      <c r="Q881" s="183">
        <v>0</v>
      </c>
      <c r="R881" s="184">
        <v>0</v>
      </c>
      <c r="S881" s="184">
        <v>0</v>
      </c>
      <c r="T881" s="185">
        <v>0</v>
      </c>
      <c r="U881" s="186">
        <v>0</v>
      </c>
      <c r="V881" s="178">
        <v>0</v>
      </c>
      <c r="W881" s="178">
        <v>0</v>
      </c>
      <c r="X881" s="179">
        <v>0</v>
      </c>
      <c r="Y881" s="180">
        <v>0</v>
      </c>
    </row>
    <row r="882" spans="1:25" ht="15.6" x14ac:dyDescent="0.25">
      <c r="A882" s="138" t="s">
        <v>1807</v>
      </c>
      <c r="B882" s="131" t="s">
        <v>1278</v>
      </c>
      <c r="C882" s="131" t="s">
        <v>120</v>
      </c>
      <c r="D882" s="131" t="s">
        <v>1854</v>
      </c>
      <c r="E882" s="136" t="s">
        <v>1314</v>
      </c>
      <c r="F882" s="262">
        <f>V882+N882+R882</f>
        <v>0</v>
      </c>
      <c r="G882" s="258">
        <f>W882+O882+S882</f>
        <v>0</v>
      </c>
      <c r="H882" s="258">
        <f>F882+G882</f>
        <v>0</v>
      </c>
      <c r="I882" s="321">
        <f>X882+P882+T882</f>
        <v>0</v>
      </c>
      <c r="J882" s="309">
        <f>(P882*0.5)+(T882*0.3)+(X882*0.2)</f>
        <v>0</v>
      </c>
      <c r="K882" s="259" t="e">
        <f>I882/H882</f>
        <v>#DIV/0!</v>
      </c>
      <c r="L882" s="258">
        <f>Y882+Q882+U882</f>
        <v>20</v>
      </c>
      <c r="M882" s="263">
        <f>(Y882*0.2)+(Q882*0.5)+(U882*0.3)</f>
        <v>4</v>
      </c>
      <c r="N882" s="315">
        <v>0</v>
      </c>
      <c r="O882" s="182">
        <v>0</v>
      </c>
      <c r="P882" s="181">
        <v>0</v>
      </c>
      <c r="Q882" s="183">
        <v>0</v>
      </c>
      <c r="R882" s="184">
        <v>0</v>
      </c>
      <c r="S882" s="184">
        <v>0</v>
      </c>
      <c r="T882" s="185">
        <v>0</v>
      </c>
      <c r="U882" s="186">
        <v>0</v>
      </c>
      <c r="V882" s="178">
        <v>0</v>
      </c>
      <c r="W882" s="178">
        <v>0</v>
      </c>
      <c r="X882" s="179">
        <v>0</v>
      </c>
      <c r="Y882" s="180">
        <v>20</v>
      </c>
    </row>
    <row r="883" spans="1:25" ht="15.6" x14ac:dyDescent="0.25">
      <c r="A883" s="138" t="s">
        <v>1808</v>
      </c>
      <c r="B883" s="131" t="s">
        <v>1278</v>
      </c>
      <c r="C883" s="131" t="s">
        <v>1855</v>
      </c>
      <c r="D883" s="131" t="s">
        <v>386</v>
      </c>
      <c r="E883" s="136" t="s">
        <v>1955</v>
      </c>
      <c r="F883" s="262">
        <f>V883+N883+R883</f>
        <v>0</v>
      </c>
      <c r="G883" s="258">
        <f>W883+O883+S883</f>
        <v>0</v>
      </c>
      <c r="H883" s="258">
        <f>F883+G883</f>
        <v>0</v>
      </c>
      <c r="I883" s="321">
        <f>X883+P883+T883</f>
        <v>0</v>
      </c>
      <c r="J883" s="309">
        <f>(P883*0.5)+(T883*0.3)+(X883*0.2)</f>
        <v>0</v>
      </c>
      <c r="K883" s="259" t="e">
        <f>I883/H883</f>
        <v>#DIV/0!</v>
      </c>
      <c r="L883" s="258">
        <f>Y883+Q883+U883</f>
        <v>0</v>
      </c>
      <c r="M883" s="263">
        <f>(Y883*0.2)+(Q883*0.5)+(U883*0.3)</f>
        <v>0</v>
      </c>
      <c r="N883" s="315">
        <v>0</v>
      </c>
      <c r="O883" s="182">
        <v>0</v>
      </c>
      <c r="P883" s="181">
        <v>0</v>
      </c>
      <c r="Q883" s="183">
        <v>0</v>
      </c>
      <c r="R883" s="184">
        <v>0</v>
      </c>
      <c r="S883" s="184">
        <v>0</v>
      </c>
      <c r="T883" s="185">
        <v>0</v>
      </c>
      <c r="U883" s="186">
        <v>0</v>
      </c>
      <c r="V883" s="178">
        <v>0</v>
      </c>
      <c r="W883" s="178">
        <v>0</v>
      </c>
      <c r="X883" s="179">
        <v>0</v>
      </c>
      <c r="Y883" s="180">
        <v>0</v>
      </c>
    </row>
    <row r="884" spans="1:25" ht="15.6" x14ac:dyDescent="0.25">
      <c r="A884" s="138" t="s">
        <v>1843</v>
      </c>
      <c r="B884" s="131" t="s">
        <v>1529</v>
      </c>
      <c r="C884" s="131" t="s">
        <v>1856</v>
      </c>
      <c r="D884" s="131" t="s">
        <v>1857</v>
      </c>
      <c r="E884" s="136" t="s">
        <v>1304</v>
      </c>
      <c r="F884" s="262">
        <f>V884+N884+R884</f>
        <v>0</v>
      </c>
      <c r="G884" s="258">
        <f>W884+O884+S884</f>
        <v>0</v>
      </c>
      <c r="H884" s="258">
        <f>F884+G884</f>
        <v>0</v>
      </c>
      <c r="I884" s="321">
        <f>X884+P884+T884</f>
        <v>0</v>
      </c>
      <c r="J884" s="309">
        <f>(P884*0.5)+(T884*0.3)+(X884*0.2)</f>
        <v>0</v>
      </c>
      <c r="K884" s="259" t="e">
        <f>I884/H884</f>
        <v>#DIV/0!</v>
      </c>
      <c r="L884" s="258">
        <f>Y884+Q884+U884</f>
        <v>0</v>
      </c>
      <c r="M884" s="263">
        <f>(Y884*0.2)+(Q884*0.5)+(U884*0.3)</f>
        <v>0</v>
      </c>
      <c r="N884" s="315">
        <v>0</v>
      </c>
      <c r="O884" s="182">
        <v>0</v>
      </c>
      <c r="P884" s="181">
        <v>0</v>
      </c>
      <c r="Q884" s="183">
        <v>0</v>
      </c>
      <c r="R884" s="184">
        <v>0</v>
      </c>
      <c r="S884" s="184">
        <v>0</v>
      </c>
      <c r="T884" s="185">
        <v>0</v>
      </c>
      <c r="U884" s="186">
        <v>0</v>
      </c>
      <c r="V884" s="178">
        <v>0</v>
      </c>
      <c r="W884" s="178">
        <v>0</v>
      </c>
      <c r="X884" s="179">
        <v>0</v>
      </c>
      <c r="Y884" s="180">
        <v>0</v>
      </c>
    </row>
    <row r="885" spans="1:25" ht="15.6" x14ac:dyDescent="0.25">
      <c r="A885" s="138" t="s">
        <v>1849</v>
      </c>
      <c r="B885" s="131" t="s">
        <v>43</v>
      </c>
      <c r="C885" s="131" t="s">
        <v>307</v>
      </c>
      <c r="D885" s="131" t="s">
        <v>1898</v>
      </c>
      <c r="E885" s="136" t="s">
        <v>1312</v>
      </c>
      <c r="F885" s="262">
        <f>V885+N885+R885</f>
        <v>0</v>
      </c>
      <c r="G885" s="258">
        <f>W885+O885+S885</f>
        <v>0</v>
      </c>
      <c r="H885" s="258">
        <f>F885+G885</f>
        <v>0</v>
      </c>
      <c r="I885" s="321">
        <f>X885+P885+T885</f>
        <v>0</v>
      </c>
      <c r="J885" s="309">
        <f>(P885*0.5)+(T885*0.3)+(X885*0.2)</f>
        <v>0</v>
      </c>
      <c r="K885" s="259" t="e">
        <f>I885/H885</f>
        <v>#DIV/0!</v>
      </c>
      <c r="L885" s="258">
        <f>Y885+Q885+U885</f>
        <v>40</v>
      </c>
      <c r="M885" s="263">
        <f>(Y885*0.2)+(Q885*0.5)+(U885*0.3)</f>
        <v>8</v>
      </c>
      <c r="N885" s="315">
        <v>0</v>
      </c>
      <c r="O885" s="182">
        <v>0</v>
      </c>
      <c r="P885" s="181">
        <v>0</v>
      </c>
      <c r="Q885" s="183">
        <v>0</v>
      </c>
      <c r="R885" s="184">
        <v>0</v>
      </c>
      <c r="S885" s="184">
        <v>0</v>
      </c>
      <c r="T885" s="185">
        <v>0</v>
      </c>
      <c r="U885" s="186">
        <v>0</v>
      </c>
      <c r="V885" s="178">
        <v>0</v>
      </c>
      <c r="W885" s="178">
        <v>0</v>
      </c>
      <c r="X885" s="179">
        <v>0</v>
      </c>
      <c r="Y885" s="180">
        <v>40</v>
      </c>
    </row>
    <row r="886" spans="1:25" ht="16.2" thickBot="1" x14ac:dyDescent="0.3">
      <c r="A886" s="139" t="s">
        <v>1852</v>
      </c>
      <c r="B886" s="140" t="s">
        <v>1529</v>
      </c>
      <c r="C886" s="140" t="s">
        <v>1270</v>
      </c>
      <c r="D886" s="140" t="s">
        <v>1902</v>
      </c>
      <c r="E886" s="142" t="s">
        <v>1314</v>
      </c>
      <c r="F886" s="264">
        <f>V886+N886+R886</f>
        <v>0</v>
      </c>
      <c r="G886" s="265">
        <f>W886+O886+S886</f>
        <v>0</v>
      </c>
      <c r="H886" s="265">
        <f>F886+G886</f>
        <v>0</v>
      </c>
      <c r="I886" s="322">
        <f>X886+P886+T886</f>
        <v>0</v>
      </c>
      <c r="J886" s="310">
        <f>(P886*0.5)+(T886*0.3)+(X886*0.2)</f>
        <v>0</v>
      </c>
      <c r="K886" s="266" t="e">
        <f>I886/H886</f>
        <v>#DIV/0!</v>
      </c>
      <c r="L886" s="265">
        <f>Y886+Q886+U886</f>
        <v>0</v>
      </c>
      <c r="M886" s="267">
        <f>(Y886*0.2)+(Q886*0.5)+(U886*0.3)</f>
        <v>0</v>
      </c>
      <c r="N886" s="316">
        <v>0</v>
      </c>
      <c r="O886" s="194">
        <v>0</v>
      </c>
      <c r="P886" s="193">
        <v>0</v>
      </c>
      <c r="Q886" s="195">
        <v>0</v>
      </c>
      <c r="R886" s="196">
        <v>0</v>
      </c>
      <c r="S886" s="196">
        <v>0</v>
      </c>
      <c r="T886" s="197">
        <v>0</v>
      </c>
      <c r="U886" s="198">
        <v>0</v>
      </c>
      <c r="V886" s="178">
        <v>0</v>
      </c>
      <c r="W886" s="190">
        <v>0</v>
      </c>
      <c r="X886" s="191">
        <v>0</v>
      </c>
      <c r="Y886" s="192">
        <v>0</v>
      </c>
    </row>
  </sheetData>
  <autoFilter ref="A3:AF886" xr:uid="{1AF7F4D4-E4CF-425C-82B2-2EF5CB9C350E}">
    <sortState xmlns:xlrd2="http://schemas.microsoft.com/office/spreadsheetml/2017/richdata2" ref="A4:AF886">
      <sortCondition descending="1" ref="J3:J886"/>
    </sortState>
  </autoFilter>
  <mergeCells count="5">
    <mergeCell ref="R2:U2"/>
    <mergeCell ref="F2:M2"/>
    <mergeCell ref="V2:Y2"/>
    <mergeCell ref="N2:Q2"/>
    <mergeCell ref="A1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Lists</vt:lpstr>
      <vt:lpstr>MASTERLIST</vt:lpstr>
      <vt:lpstr>DATA ENTRY</vt:lpstr>
      <vt:lpstr>Individuals</vt:lpstr>
      <vt:lpstr>2021</vt:lpstr>
      <vt:lpstr>2022</vt:lpstr>
      <vt:lpstr>2023</vt:lpstr>
      <vt:lpstr>2023 3 Year Merrit All Species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2021-10-13T12:16:05Z</cp:lastPrinted>
  <dcterms:created xsi:type="dcterms:W3CDTF">2013-11-24T16:08:08Z</dcterms:created>
  <dcterms:modified xsi:type="dcterms:W3CDTF">2023-11-13T13:46:31Z</dcterms:modified>
</cp:coreProperties>
</file>